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queryTables/queryTable1.xml" ContentType="application/vnd.openxmlformats-officedocument.spreadsheetml.query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workbookProtection workbookPassword="CA73" lockStructure="1"/>
  <bookViews>
    <workbookView xWindow="75" yWindow="405" windowWidth="19320" windowHeight="11760" tabRatio="821" activeTab="2"/>
  </bookViews>
  <sheets>
    <sheet name="Home" sheetId="73" r:id="rId1"/>
    <sheet name="Table of Contents" sheetId="72" r:id="rId2"/>
    <sheet name="Disaster Risk and Age Index" sheetId="5" r:id="rId3"/>
    <sheet name="Hazard &amp; Exposure" sheetId="75" r:id="rId4"/>
    <sheet name="Vulnerability" sheetId="3" r:id="rId5"/>
    <sheet name="Lack of Coping Capacity" sheetId="4" r:id="rId6"/>
    <sheet name="Indicator Data" sheetId="74" r:id="rId7"/>
    <sheet name="Indicator Metadata" sheetId="76" r:id="rId8"/>
    <sheet name="Regions" sheetId="77" r:id="rId9"/>
    <sheet name="HDI" sheetId="78" r:id="rId10"/>
    <sheet name="GII" sheetId="79" r:id="rId11"/>
    <sheet name="Income Insecurity" sheetId="80"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ISC01">[1]Q_ISC1!$A$1:$IV$12</definedName>
    <definedName name="__ISC2">[2]Q_ISC2!$A$1:$IV$18</definedName>
    <definedName name="__ISC3">[3]ISC01!$B$1:$B$65536+[4]Q_ISC3!$A$1:$IV$23</definedName>
    <definedName name="_2012.06.11___GFM_Indicator_List" localSheetId="7">'Indicator Metadata'!$G$25:$M$53</definedName>
    <definedName name="_C1.1a" localSheetId="3">#REF!</definedName>
    <definedName name="_C1.1a">#REF!</definedName>
    <definedName name="_xlnm._FilterDatabase" localSheetId="2" hidden="1">'Disaster Risk and Age Index'!$A$3:$AG$3</definedName>
    <definedName name="_xlnm._FilterDatabase" localSheetId="3" hidden="1">'Hazard &amp; Exposure'!$A$2:$BC$195</definedName>
    <definedName name="_xlnm._FilterDatabase" localSheetId="8" hidden="1">Regions!$A$2:$F$193</definedName>
    <definedName name="_xlnm._FilterDatabase" localSheetId="4" hidden="1">Vulnerability!$A$2:$AK$193</definedName>
    <definedName name="_ISC01">[1]Q_ISC1!$A$1:$IV$12</definedName>
    <definedName name="_ISC2">[2]Q_ISC2!$A$1:$IV$18</definedName>
    <definedName name="_ISC3">[3]ISC01!$B$1:$B$65536+[4]Q_ISC3!$A$1:$IV$23</definedName>
    <definedName name="_ISC567">[5]Q_ISC567!$A$1:$IV$23</definedName>
    <definedName name="_Key1" localSheetId="3" hidden="1">#REF!</definedName>
    <definedName name="_Key1" hidden="1">#REF!</definedName>
    <definedName name="_Order1" hidden="1">255</definedName>
    <definedName name="_Sort" localSheetId="3" hidden="1">#REF!</definedName>
    <definedName name="_Sort" hidden="1">#REF!</definedName>
    <definedName name="_TAB1" localSheetId="3">#REF!</definedName>
    <definedName name="_TAB1">#REF!</definedName>
    <definedName name="aa" localSheetId="3">#REF!</definedName>
    <definedName name="aa">#REF!</definedName>
    <definedName name="Australia_5B">[6]GRAD!$E$32:$G$32</definedName>
    <definedName name="Austria_5B">[6]GRAD!$E$33:$G$33</definedName>
    <definedName name="B7_STRatio" localSheetId="3">#REF!</definedName>
    <definedName name="B7_STRatio">#REF!</definedName>
    <definedName name="Belgium_5B">[6]GRAD!$E$34:$G$34</definedName>
    <definedName name="body" localSheetId="3">#REF!</definedName>
    <definedName name="body">#REF!</definedName>
    <definedName name="C1.1a" localSheetId="3">#REF!</definedName>
    <definedName name="C1.1a">#REF!</definedName>
    <definedName name="calcul">[7]Calcul_B1.1!$A$1:$L$37</definedName>
    <definedName name="Civics">[8]scatterplots!$R$4:$R$8</definedName>
    <definedName name="CLI_INDICATOR_DATA">[9]DATA!$A$1:$AJ$4618</definedName>
    <definedName name="count">[10]Transformed!$B$3:$EN$84</definedName>
    <definedName name="countries" localSheetId="3">#REF!</definedName>
    <definedName name="countries">#REF!</definedName>
    <definedName name="COUNTRY" localSheetId="3">#REF!</definedName>
    <definedName name="COUNTRY">#REF!</definedName>
    <definedName name="Czech_Republic_5B">[6]GRAD!$E$35:$G$35</definedName>
    <definedName name="DATA7" localSheetId="3">#REF!</definedName>
    <definedName name="DATA7">#REF!</definedName>
    <definedName name="dcountind">[10]Transformed!$B$3:$EN$84</definedName>
    <definedName name="Denmark_5B">[6]GRAD!$E$37:$G$37</definedName>
    <definedName name="dsumsdata">[11]Weighted!$A$2:$IM$91</definedName>
    <definedName name="dsumsweights">[11]Weights!$A$2:$IM$91</definedName>
    <definedName name="f1_time">[12]F1_TIME!$A$1:$D$31</definedName>
    <definedName name="fg_567">[13]FG_567!$A$1:$AC$30</definedName>
    <definedName name="FG_ISC123">[14]FG_123!$A$1:$AZ$45</definedName>
    <definedName name="FG_ISC567">[13]FG_567!$A$1:$AZ$45</definedName>
    <definedName name="Finland_5B">[6]GRAD!$E$36:$G$36</definedName>
    <definedName name="France_5B">[6]GRAD!$E$38:$G$38</definedName>
    <definedName name="Germany_5B">[6]GRAD!$E$39:$G$39</definedName>
    <definedName name="Hungary_5B">[6]GRAD!$E$41:$G$41</definedName>
    <definedName name="Iceland_5B">[6]GRAD!$E$42:$G$42</definedName>
    <definedName name="INDF1">[15]F1_ALL!$A$1:$AZ$50</definedName>
    <definedName name="indf11">[16]F11_ALL!$A$1:$AZ$15</definedName>
    <definedName name="indf11_94">[17]F11_A94!$A$1:$AE$15</definedName>
    <definedName name="INDF12">[18]F12_ALL!$A$1:$AJ$25</definedName>
    <definedName name="INDF13">[19]F13_ALL!$A$1:$AH$10</definedName>
    <definedName name="Ireland_5B">[6]GRAD!$E$43:$G$43</definedName>
    <definedName name="Italy_5B">[6]GRAD!$E$45:$G$45</definedName>
    <definedName name="Japan_5B">[6]GRAD!$E$46:$G$46</definedName>
    <definedName name="keyindicators">[20]Database!$G$15:$EN$21</definedName>
    <definedName name="Korea_5B">[6]GRAD!$E$47:$G$47</definedName>
    <definedName name="luCountries">[21]tblCountries!$E$3:$E$109</definedName>
    <definedName name="Men">[6]GRAD!$F$2:$F$61</definedName>
    <definedName name="Mexico_5B">[6]GRAD!$E$49:$G$49</definedName>
    <definedName name="Netherlands_5B">[6]GRAD!$E$50:$G$50</definedName>
    <definedName name="New_Zealand_5B">[6]GRAD!$E$51:$G$51</definedName>
    <definedName name="Norway_5B">[6]GRAD!$E$52:$G$52</definedName>
    <definedName name="p5_age">[22]p5_ageISC5a!$A$1:$D$55</definedName>
    <definedName name="p5nr">[23]P5nr_2!$A$1:$AC$43</definedName>
    <definedName name="pillars">[10]Scores!$E$10:$AY$252</definedName>
    <definedName name="Poland_5B">[6]GRAD!$E$53:$G$53</definedName>
    <definedName name="POpula">[24]POpula!$A$1:$I$1559</definedName>
    <definedName name="Portugal_5B">[6]GRAD!$E$54:$G$54</definedName>
    <definedName name="_xlnm.Print_Area" localSheetId="2">'Disaster Risk and Age Index'!$A$1:$AF$194</definedName>
    <definedName name="_xlnm.Print_Titles" localSheetId="2">'Disaster Risk and Age Index'!$2:$2</definedName>
    <definedName name="Ranks">[20]Rankings!$B$2:$AF$133</definedName>
    <definedName name="RankSort">'[10]Rankings per variable'!$A$1:$FJ$134</definedName>
    <definedName name="Scores">[20]Scores!$E$10:$AY$141</definedName>
    <definedName name="Sheet1" localSheetId="3">#REF!</definedName>
    <definedName name="Sheet1">#REF!</definedName>
    <definedName name="Slovakia_5B">[6]GRAD!$E$55:$G$55</definedName>
    <definedName name="Spain_5B">[6]GRAD!$E$56:$G$56</definedName>
    <definedName name="SPSS">[25]Figure5.6!$B$2:$X$30</definedName>
    <definedName name="Sufficient_Food" localSheetId="3">#REF!</definedName>
    <definedName name="Sufficient_Food">#REF!</definedName>
    <definedName name="Sweden_5B">[6]GRAD!$E$57:$G$57</definedName>
    <definedName name="Switzerland_5B">[6]GRAD!$E$58:$G$58</definedName>
    <definedName name="SysFinanceYearEnd" localSheetId="3">#REF!</definedName>
    <definedName name="SysFinanceYearEnd">#REF!</definedName>
    <definedName name="SysFinanceYearStart" localSheetId="3">#REF!</definedName>
    <definedName name="SysFinanceYearStart">#REF!</definedName>
    <definedName name="toto">'[26]Graph 3.7.a'!$B$125:$C$151</definedName>
    <definedName name="Turkey_5B">[6]GRAD!$E$59:$G$59</definedName>
    <definedName name="United_Kingdom_5B">[6]GRAD!$E$60:$G$60</definedName>
    <definedName name="United_States_5B">[6]GRAD!$E$61:$G$61</definedName>
    <definedName name="Valueranks">'[20]Rankings per country'!$A$3:$ED$85</definedName>
    <definedName name="Values">[20]Original!$C$3:$EN$84</definedName>
    <definedName name="weight">[27]F5_W!$A$1:$C$33</definedName>
    <definedName name="Women">[6]GRAD!$G$2:$G$61</definedName>
    <definedName name="x">'Disaster Risk and Age Index'!$AD$101</definedName>
    <definedName name="xxxx">[28]CURR6!$F$1</definedName>
    <definedName name="xxxxx">[28]CURR6!$F$1</definedName>
    <definedName name="xxxxxxxx">[29]CURR6!$F$1</definedName>
    <definedName name="year">[20]Database!$C$142:$EN$197</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J193" i="4" l="1"/>
  <c r="S193" i="4"/>
  <c r="S9" i="4" l="1"/>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3" i="4"/>
  <c r="S54" i="4"/>
  <c r="S55" i="4"/>
  <c r="S56" i="4"/>
  <c r="S57" i="4"/>
  <c r="S58" i="4"/>
  <c r="S59" i="4"/>
  <c r="S60" i="4"/>
  <c r="S61" i="4"/>
  <c r="S62" i="4"/>
  <c r="S63" i="4"/>
  <c r="S64" i="4"/>
  <c r="S65" i="4"/>
  <c r="S66" i="4"/>
  <c r="S67" i="4"/>
  <c r="S68" i="4"/>
  <c r="S69" i="4"/>
  <c r="S70" i="4"/>
  <c r="S71" i="4"/>
  <c r="S72" i="4"/>
  <c r="S73" i="4"/>
  <c r="S74" i="4"/>
  <c r="S75" i="4"/>
  <c r="S76" i="4"/>
  <c r="S77" i="4"/>
  <c r="S78" i="4"/>
  <c r="S79" i="4"/>
  <c r="S80" i="4"/>
  <c r="S81" i="4"/>
  <c r="S82" i="4"/>
  <c r="S83" i="4"/>
  <c r="S84" i="4"/>
  <c r="S85" i="4"/>
  <c r="S86" i="4"/>
  <c r="S87" i="4"/>
  <c r="S88" i="4"/>
  <c r="S89" i="4"/>
  <c r="S90" i="4"/>
  <c r="S91" i="4"/>
  <c r="S92" i="4"/>
  <c r="S93" i="4"/>
  <c r="S94" i="4"/>
  <c r="S95" i="4"/>
  <c r="S96" i="4"/>
  <c r="S97" i="4"/>
  <c r="S98" i="4"/>
  <c r="S99" i="4"/>
  <c r="S100" i="4"/>
  <c r="S101" i="4"/>
  <c r="S102" i="4"/>
  <c r="S103" i="4"/>
  <c r="S104" i="4"/>
  <c r="S105" i="4"/>
  <c r="S106" i="4"/>
  <c r="S107" i="4"/>
  <c r="S108" i="4"/>
  <c r="S109" i="4"/>
  <c r="S110" i="4"/>
  <c r="S111" i="4"/>
  <c r="S112" i="4"/>
  <c r="S113" i="4"/>
  <c r="S114" i="4"/>
  <c r="S115" i="4"/>
  <c r="S116" i="4"/>
  <c r="S117" i="4"/>
  <c r="S118" i="4"/>
  <c r="S119" i="4"/>
  <c r="S120" i="4"/>
  <c r="S121" i="4"/>
  <c r="S122" i="4"/>
  <c r="S123" i="4"/>
  <c r="S124" i="4"/>
  <c r="S125" i="4"/>
  <c r="S126" i="4"/>
  <c r="S127" i="4"/>
  <c r="S128" i="4"/>
  <c r="S129" i="4"/>
  <c r="S130" i="4"/>
  <c r="S131" i="4"/>
  <c r="S132" i="4"/>
  <c r="S133" i="4"/>
  <c r="S134" i="4"/>
  <c r="S135" i="4"/>
  <c r="S136" i="4"/>
  <c r="S137" i="4"/>
  <c r="S138" i="4"/>
  <c r="S139" i="4"/>
  <c r="S140" i="4"/>
  <c r="S141" i="4"/>
  <c r="S142" i="4"/>
  <c r="S143" i="4"/>
  <c r="S144" i="4"/>
  <c r="S145" i="4"/>
  <c r="S146" i="4"/>
  <c r="S147" i="4"/>
  <c r="S148" i="4"/>
  <c r="S149" i="4"/>
  <c r="S150" i="4"/>
  <c r="S151" i="4"/>
  <c r="S152" i="4"/>
  <c r="S153" i="4"/>
  <c r="S154" i="4"/>
  <c r="S155" i="4"/>
  <c r="S156" i="4"/>
  <c r="S157" i="4"/>
  <c r="S158" i="4"/>
  <c r="S159" i="4"/>
  <c r="S160" i="4"/>
  <c r="S161" i="4"/>
  <c r="S162" i="4"/>
  <c r="S163" i="4"/>
  <c r="S164" i="4"/>
  <c r="S165" i="4"/>
  <c r="S166" i="4"/>
  <c r="S167" i="4"/>
  <c r="S168" i="4"/>
  <c r="S169" i="4"/>
  <c r="S170" i="4"/>
  <c r="S171" i="4"/>
  <c r="S172" i="4"/>
  <c r="S173" i="4"/>
  <c r="S174" i="4"/>
  <c r="S175" i="4"/>
  <c r="S176" i="4"/>
  <c r="S177" i="4"/>
  <c r="S178" i="4"/>
  <c r="S179" i="4"/>
  <c r="S180" i="4"/>
  <c r="S181" i="4"/>
  <c r="S182" i="4"/>
  <c r="S183" i="4"/>
  <c r="S184" i="4"/>
  <c r="S185" i="4"/>
  <c r="S186" i="4"/>
  <c r="S187" i="4"/>
  <c r="S188" i="4"/>
  <c r="S189" i="4"/>
  <c r="S190" i="4"/>
  <c r="S191" i="4"/>
  <c r="S192" i="4"/>
  <c r="S4" i="4"/>
  <c r="S5" i="4"/>
  <c r="S6" i="4"/>
  <c r="S7" i="4"/>
  <c r="S8" i="4"/>
  <c r="S3" i="4"/>
  <c r="R6" i="74" l="1"/>
  <c r="R10" i="74"/>
  <c r="R11" i="74"/>
  <c r="R12" i="74"/>
  <c r="R13" i="74"/>
  <c r="R17" i="74"/>
  <c r="R19" i="74"/>
  <c r="R20" i="74"/>
  <c r="R27" i="74"/>
  <c r="R29" i="74"/>
  <c r="R33" i="74"/>
  <c r="R35" i="74"/>
  <c r="R38" i="74"/>
  <c r="R39" i="74"/>
  <c r="R40" i="74"/>
  <c r="R44" i="74"/>
  <c r="R46" i="74"/>
  <c r="R48" i="74"/>
  <c r="R49" i="74"/>
  <c r="R50" i="74"/>
  <c r="R53" i="74"/>
  <c r="R54" i="74"/>
  <c r="R56" i="74"/>
  <c r="R59" i="74"/>
  <c r="R62" i="74"/>
  <c r="R63" i="74"/>
  <c r="R66" i="74"/>
  <c r="R67" i="74"/>
  <c r="R68" i="74"/>
  <c r="R69" i="74"/>
  <c r="R71" i="74"/>
  <c r="R76" i="74"/>
  <c r="R77" i="74"/>
  <c r="R78" i="74"/>
  <c r="R79" i="74"/>
  <c r="R80" i="74"/>
  <c r="R82" i="74"/>
  <c r="R83" i="74"/>
  <c r="R84" i="74"/>
  <c r="R85" i="74"/>
  <c r="R87" i="74"/>
  <c r="R88" i="74"/>
  <c r="R95" i="74"/>
  <c r="R97" i="74"/>
  <c r="R103" i="74"/>
  <c r="R104" i="74"/>
  <c r="R107" i="74"/>
  <c r="R111" i="74"/>
  <c r="R114" i="74"/>
  <c r="R115" i="74"/>
  <c r="R118" i="74"/>
  <c r="R119" i="74"/>
  <c r="R120" i="74"/>
  <c r="R121" i="74"/>
  <c r="R125" i="74"/>
  <c r="R126" i="74"/>
  <c r="R127" i="74"/>
  <c r="R128" i="74"/>
  <c r="R130" i="74"/>
  <c r="R131" i="74"/>
  <c r="R133" i="74"/>
  <c r="R136" i="74"/>
  <c r="R138" i="74"/>
  <c r="R139" i="74"/>
  <c r="R140" i="74"/>
  <c r="R141" i="74"/>
  <c r="R142" i="74"/>
  <c r="R144" i="74"/>
  <c r="R145" i="74"/>
  <c r="R146" i="74"/>
  <c r="R154" i="74"/>
  <c r="R158" i="74"/>
  <c r="R159" i="74"/>
  <c r="R162" i="74"/>
  <c r="R164" i="74"/>
  <c r="R165" i="74"/>
  <c r="R169" i="74"/>
  <c r="R170" i="74"/>
  <c r="R172" i="74"/>
  <c r="R174" i="74"/>
  <c r="R180" i="74"/>
  <c r="R183" i="74"/>
  <c r="R184" i="74"/>
  <c r="R186" i="74"/>
  <c r="R188" i="74"/>
  <c r="R192" i="74"/>
  <c r="R194" i="74"/>
  <c r="R5" i="74"/>
  <c r="O4" i="80"/>
  <c r="O5" i="80"/>
  <c r="O6" i="80"/>
  <c r="O7" i="80"/>
  <c r="O8" i="80"/>
  <c r="O9" i="80"/>
  <c r="O10" i="80"/>
  <c r="O11" i="80"/>
  <c r="O12" i="80"/>
  <c r="O13" i="80"/>
  <c r="O14" i="80"/>
  <c r="O15" i="80"/>
  <c r="O16" i="80"/>
  <c r="O17" i="80"/>
  <c r="O18" i="80"/>
  <c r="O19" i="80"/>
  <c r="O20" i="80"/>
  <c r="O21" i="80"/>
  <c r="O22" i="80"/>
  <c r="O23" i="80"/>
  <c r="O24" i="80"/>
  <c r="O25" i="80"/>
  <c r="O26" i="80"/>
  <c r="O27" i="80"/>
  <c r="O28" i="80"/>
  <c r="O29" i="80"/>
  <c r="O30" i="80"/>
  <c r="O31" i="80"/>
  <c r="O32" i="80"/>
  <c r="O33" i="80"/>
  <c r="O34" i="80"/>
  <c r="O35" i="80"/>
  <c r="O36" i="80"/>
  <c r="O37" i="80"/>
  <c r="O38" i="80"/>
  <c r="O39" i="80"/>
  <c r="O40" i="80"/>
  <c r="O41" i="80"/>
  <c r="O42" i="80"/>
  <c r="O43" i="80"/>
  <c r="O44" i="80"/>
  <c r="O45" i="80"/>
  <c r="O46" i="80"/>
  <c r="O47" i="80"/>
  <c r="O48" i="80"/>
  <c r="O49" i="80"/>
  <c r="O50" i="80"/>
  <c r="O51" i="80"/>
  <c r="O52" i="80"/>
  <c r="O53" i="80"/>
  <c r="O54" i="80"/>
  <c r="O55" i="80"/>
  <c r="O56" i="80"/>
  <c r="O57" i="80"/>
  <c r="O58" i="80"/>
  <c r="O59" i="80"/>
  <c r="O60" i="80"/>
  <c r="O61" i="80"/>
  <c r="O62" i="80"/>
  <c r="O63" i="80"/>
  <c r="O64" i="80"/>
  <c r="O65" i="80"/>
  <c r="O66" i="80"/>
  <c r="O67" i="80"/>
  <c r="O68" i="80"/>
  <c r="O69" i="80"/>
  <c r="O70" i="80"/>
  <c r="O71" i="80"/>
  <c r="O72" i="80"/>
  <c r="O73" i="80"/>
  <c r="O74" i="80"/>
  <c r="O75" i="80"/>
  <c r="O76" i="80"/>
  <c r="O77" i="80"/>
  <c r="O78" i="80"/>
  <c r="O79" i="80"/>
  <c r="O80" i="80"/>
  <c r="O81" i="80"/>
  <c r="O82" i="80"/>
  <c r="O83" i="80"/>
  <c r="O84" i="80"/>
  <c r="O85" i="80"/>
  <c r="O86" i="80"/>
  <c r="O87" i="80"/>
  <c r="O88" i="80"/>
  <c r="O89" i="80"/>
  <c r="O90" i="80"/>
  <c r="O91" i="80"/>
  <c r="O92" i="80"/>
  <c r="O93" i="80"/>
  <c r="O94" i="80"/>
  <c r="O95" i="80"/>
  <c r="O96" i="80"/>
  <c r="O97" i="80"/>
  <c r="O98" i="80"/>
  <c r="O3" i="80"/>
  <c r="N4" i="80"/>
  <c r="N5" i="80"/>
  <c r="N6" i="80"/>
  <c r="N7" i="80"/>
  <c r="N8" i="80"/>
  <c r="N9" i="80"/>
  <c r="N10" i="80"/>
  <c r="N11" i="80"/>
  <c r="N12" i="80"/>
  <c r="N13" i="80"/>
  <c r="N14" i="80"/>
  <c r="N15" i="80"/>
  <c r="N16" i="80"/>
  <c r="N17" i="80"/>
  <c r="N18" i="80"/>
  <c r="N19" i="80"/>
  <c r="N20" i="80"/>
  <c r="N21" i="80"/>
  <c r="N22" i="80"/>
  <c r="N23" i="80"/>
  <c r="N24" i="80"/>
  <c r="N25" i="80"/>
  <c r="N26" i="80"/>
  <c r="N27" i="80"/>
  <c r="N28" i="80"/>
  <c r="N29" i="80"/>
  <c r="N30" i="80"/>
  <c r="N31" i="80"/>
  <c r="N32" i="80"/>
  <c r="N33" i="80"/>
  <c r="N34" i="80"/>
  <c r="N35" i="80"/>
  <c r="N36" i="80"/>
  <c r="N37" i="80"/>
  <c r="N38" i="80"/>
  <c r="N39" i="80"/>
  <c r="N40" i="80"/>
  <c r="N41" i="80"/>
  <c r="N42" i="80"/>
  <c r="N43" i="80"/>
  <c r="N44" i="80"/>
  <c r="N45" i="80"/>
  <c r="N46" i="80"/>
  <c r="N47" i="80"/>
  <c r="N48" i="80"/>
  <c r="N49" i="80"/>
  <c r="N50" i="80"/>
  <c r="N51" i="80"/>
  <c r="N52" i="80"/>
  <c r="N53" i="80"/>
  <c r="N54" i="80"/>
  <c r="N55" i="80"/>
  <c r="N56" i="80"/>
  <c r="N57" i="80"/>
  <c r="N58" i="80"/>
  <c r="N59" i="80"/>
  <c r="N60" i="80"/>
  <c r="N61" i="80"/>
  <c r="N62" i="80"/>
  <c r="N63" i="80"/>
  <c r="N64" i="80"/>
  <c r="N65" i="80"/>
  <c r="N66" i="80"/>
  <c r="N67" i="80"/>
  <c r="N68" i="80"/>
  <c r="N69" i="80"/>
  <c r="N70" i="80"/>
  <c r="N71" i="80"/>
  <c r="N72" i="80"/>
  <c r="N73" i="80"/>
  <c r="N74" i="80"/>
  <c r="N75" i="80"/>
  <c r="N76" i="80"/>
  <c r="N77" i="80"/>
  <c r="N78" i="80"/>
  <c r="N79" i="80"/>
  <c r="N80" i="80"/>
  <c r="N81" i="80"/>
  <c r="N82" i="80"/>
  <c r="N83" i="80"/>
  <c r="N84" i="80"/>
  <c r="N85" i="80"/>
  <c r="N86" i="80"/>
  <c r="N87" i="80"/>
  <c r="N88" i="80"/>
  <c r="N89" i="80"/>
  <c r="N90" i="80"/>
  <c r="N91" i="80"/>
  <c r="N92" i="80"/>
  <c r="N93" i="80"/>
  <c r="N94" i="80"/>
  <c r="N95" i="80"/>
  <c r="N96" i="80"/>
  <c r="N97" i="80"/>
  <c r="N98" i="80"/>
  <c r="N3" i="80"/>
  <c r="L98" i="80"/>
  <c r="L97" i="80"/>
  <c r="L96" i="80"/>
  <c r="L95" i="80"/>
  <c r="L94" i="80"/>
  <c r="L93" i="80"/>
  <c r="L92" i="80"/>
  <c r="L91" i="80"/>
  <c r="L90" i="80"/>
  <c r="L89" i="80"/>
  <c r="L88" i="80"/>
  <c r="L87" i="80"/>
  <c r="L86" i="80"/>
  <c r="L85" i="80"/>
  <c r="L84" i="80"/>
  <c r="L83" i="80"/>
  <c r="L82" i="80"/>
  <c r="L81" i="80"/>
  <c r="L80" i="80"/>
  <c r="L79" i="80"/>
  <c r="L78" i="80"/>
  <c r="L77" i="80"/>
  <c r="L76" i="80"/>
  <c r="L75" i="80"/>
  <c r="L74" i="80"/>
  <c r="L73" i="80"/>
  <c r="L72" i="80"/>
  <c r="L71" i="80"/>
  <c r="L70" i="80"/>
  <c r="L69" i="80"/>
  <c r="L68" i="80"/>
  <c r="L67" i="80"/>
  <c r="L66" i="80"/>
  <c r="L65" i="80"/>
  <c r="L64" i="80"/>
  <c r="L63" i="80"/>
  <c r="L62" i="80"/>
  <c r="L61" i="80"/>
  <c r="L60" i="80"/>
  <c r="L59" i="80"/>
  <c r="L58" i="80"/>
  <c r="L57" i="80"/>
  <c r="L56" i="80"/>
  <c r="L55" i="80"/>
  <c r="L54" i="80"/>
  <c r="L53" i="80"/>
  <c r="L52" i="80"/>
  <c r="L51" i="80"/>
  <c r="L50" i="80"/>
  <c r="L49" i="80"/>
  <c r="L48" i="80"/>
  <c r="L47" i="80"/>
  <c r="L46" i="80"/>
  <c r="L45" i="80"/>
  <c r="L44" i="80"/>
  <c r="L43" i="80"/>
  <c r="L42" i="80"/>
  <c r="L41" i="80"/>
  <c r="L40" i="80"/>
  <c r="L39" i="80"/>
  <c r="L38" i="80"/>
  <c r="L37" i="80"/>
  <c r="L36" i="80"/>
  <c r="L35" i="80"/>
  <c r="L34" i="80"/>
  <c r="L33" i="80"/>
  <c r="L32" i="80"/>
  <c r="L31" i="80"/>
  <c r="L30" i="80"/>
  <c r="L29" i="80"/>
  <c r="L28" i="80"/>
  <c r="L27" i="80"/>
  <c r="L26" i="80"/>
  <c r="L25" i="80"/>
  <c r="L24" i="80"/>
  <c r="L23" i="80"/>
  <c r="L22" i="80"/>
  <c r="L21" i="80"/>
  <c r="L20" i="80"/>
  <c r="L19" i="80"/>
  <c r="L18" i="80"/>
  <c r="L17" i="80"/>
  <c r="L16" i="80"/>
  <c r="L15" i="80"/>
  <c r="L14" i="80"/>
  <c r="L13" i="80"/>
  <c r="L12" i="80"/>
  <c r="L11" i="80"/>
  <c r="L10" i="80"/>
  <c r="L9" i="80"/>
  <c r="L8" i="80"/>
  <c r="L7" i="80"/>
  <c r="L6" i="80"/>
  <c r="L5" i="80"/>
  <c r="L4" i="80"/>
  <c r="L3" i="80"/>
  <c r="J98" i="80"/>
  <c r="J97" i="80"/>
  <c r="J96" i="80"/>
  <c r="J95" i="80"/>
  <c r="J94" i="80"/>
  <c r="J93" i="80"/>
  <c r="J92" i="80"/>
  <c r="J91" i="80"/>
  <c r="J90" i="80"/>
  <c r="J89" i="80"/>
  <c r="J88" i="80"/>
  <c r="J87" i="80"/>
  <c r="J86" i="80"/>
  <c r="J85" i="80"/>
  <c r="J84" i="80"/>
  <c r="J83" i="80"/>
  <c r="J82" i="80"/>
  <c r="J81" i="80"/>
  <c r="J80" i="80"/>
  <c r="J79" i="80"/>
  <c r="J78" i="80"/>
  <c r="J77" i="80"/>
  <c r="J76" i="80"/>
  <c r="J75" i="80"/>
  <c r="J74" i="80"/>
  <c r="J73" i="80"/>
  <c r="J72" i="80"/>
  <c r="J71" i="80"/>
  <c r="J70" i="80"/>
  <c r="J69" i="80"/>
  <c r="J68" i="80"/>
  <c r="J67" i="80"/>
  <c r="J66" i="80"/>
  <c r="J65" i="80"/>
  <c r="J64" i="80"/>
  <c r="J63" i="80"/>
  <c r="J62" i="80"/>
  <c r="J61" i="80"/>
  <c r="J60" i="80"/>
  <c r="J59" i="80"/>
  <c r="J58" i="80"/>
  <c r="J57" i="80"/>
  <c r="J56" i="80"/>
  <c r="J55" i="80"/>
  <c r="J54" i="80"/>
  <c r="J53" i="80"/>
  <c r="J52" i="80"/>
  <c r="J51" i="80"/>
  <c r="J50" i="80"/>
  <c r="J49" i="80"/>
  <c r="J48" i="80"/>
  <c r="J47" i="80"/>
  <c r="J46" i="80"/>
  <c r="J45" i="80"/>
  <c r="J44" i="80"/>
  <c r="J43" i="80"/>
  <c r="J42" i="80"/>
  <c r="J41" i="80"/>
  <c r="J40" i="80"/>
  <c r="J39" i="80"/>
  <c r="J38" i="80"/>
  <c r="J37" i="80"/>
  <c r="J36" i="80"/>
  <c r="J35" i="80"/>
  <c r="J34" i="80"/>
  <c r="J33" i="80"/>
  <c r="J32" i="80"/>
  <c r="J31" i="80"/>
  <c r="J30" i="80"/>
  <c r="J29" i="80"/>
  <c r="J28" i="80"/>
  <c r="J27" i="80"/>
  <c r="J26" i="80"/>
  <c r="J25" i="80"/>
  <c r="J24" i="80"/>
  <c r="J23" i="80"/>
  <c r="J22" i="80"/>
  <c r="J21" i="80"/>
  <c r="J20" i="80"/>
  <c r="J19" i="80"/>
  <c r="J18" i="80"/>
  <c r="J17" i="80"/>
  <c r="J16" i="80"/>
  <c r="J15" i="80"/>
  <c r="J14" i="80"/>
  <c r="J13" i="80"/>
  <c r="J12" i="80"/>
  <c r="J11" i="80"/>
  <c r="J10" i="80"/>
  <c r="J9" i="80"/>
  <c r="J8" i="80"/>
  <c r="J7" i="80"/>
  <c r="J6" i="80"/>
  <c r="J5" i="80"/>
  <c r="J4" i="80"/>
  <c r="J3" i="80"/>
  <c r="H98" i="80"/>
  <c r="H97" i="80"/>
  <c r="H96" i="80"/>
  <c r="H95" i="80"/>
  <c r="H94" i="80"/>
  <c r="H93" i="80"/>
  <c r="H92" i="80"/>
  <c r="H91" i="80"/>
  <c r="H90" i="80"/>
  <c r="H89" i="80"/>
  <c r="H88" i="80"/>
  <c r="H87" i="80"/>
  <c r="H86" i="80"/>
  <c r="H85" i="80"/>
  <c r="H84" i="80"/>
  <c r="H83" i="80"/>
  <c r="H82" i="80"/>
  <c r="H81" i="80"/>
  <c r="H80" i="80"/>
  <c r="H79" i="80"/>
  <c r="H78" i="80"/>
  <c r="H77" i="80"/>
  <c r="H76" i="80"/>
  <c r="H75" i="80"/>
  <c r="H74" i="80"/>
  <c r="H73" i="80"/>
  <c r="H72" i="80"/>
  <c r="H71" i="80"/>
  <c r="H70" i="80"/>
  <c r="H69" i="80"/>
  <c r="H68" i="80"/>
  <c r="H67" i="80"/>
  <c r="H66" i="80"/>
  <c r="H65" i="80"/>
  <c r="H64" i="80"/>
  <c r="H63" i="80"/>
  <c r="H62" i="80"/>
  <c r="H61" i="80"/>
  <c r="H60" i="80"/>
  <c r="H59" i="80"/>
  <c r="H58" i="80"/>
  <c r="H57" i="80"/>
  <c r="H56" i="80"/>
  <c r="H55" i="80"/>
  <c r="H54" i="80"/>
  <c r="H53" i="80"/>
  <c r="H52" i="80"/>
  <c r="H51" i="80"/>
  <c r="H50" i="80"/>
  <c r="H49" i="80"/>
  <c r="H48" i="80"/>
  <c r="H47" i="80"/>
  <c r="H46" i="80"/>
  <c r="H45" i="80"/>
  <c r="H44" i="80"/>
  <c r="H43" i="80"/>
  <c r="H42" i="80"/>
  <c r="H41" i="80"/>
  <c r="H40" i="80"/>
  <c r="H39" i="80"/>
  <c r="H38" i="80"/>
  <c r="H37" i="80"/>
  <c r="H36" i="80"/>
  <c r="H35" i="80"/>
  <c r="H34" i="80"/>
  <c r="H33" i="80"/>
  <c r="H32" i="80"/>
  <c r="H31" i="80"/>
  <c r="H30" i="80"/>
  <c r="H29" i="80"/>
  <c r="H28" i="80"/>
  <c r="H27" i="80"/>
  <c r="H26" i="80"/>
  <c r="H25" i="80"/>
  <c r="H24" i="80"/>
  <c r="H23" i="80"/>
  <c r="H22" i="80"/>
  <c r="H21" i="80"/>
  <c r="H20" i="80"/>
  <c r="H19" i="80"/>
  <c r="H18" i="80"/>
  <c r="H17" i="80"/>
  <c r="H16" i="80"/>
  <c r="H15" i="80"/>
  <c r="H14" i="80"/>
  <c r="H13" i="80"/>
  <c r="H12" i="80"/>
  <c r="H11" i="80"/>
  <c r="H10" i="80"/>
  <c r="H9" i="80"/>
  <c r="H8" i="80"/>
  <c r="H7" i="80"/>
  <c r="H6" i="80"/>
  <c r="H5" i="80"/>
  <c r="H4" i="80"/>
  <c r="H3" i="80"/>
  <c r="AC6" i="74" l="1"/>
  <c r="AC7" i="74"/>
  <c r="AC8" i="74"/>
  <c r="AC9" i="74"/>
  <c r="AC10" i="74"/>
  <c r="AC11" i="74"/>
  <c r="AC12" i="74"/>
  <c r="AC13" i="74"/>
  <c r="AC14" i="74"/>
  <c r="AC15" i="74"/>
  <c r="AC16" i="74"/>
  <c r="AC17" i="74"/>
  <c r="AC18" i="74"/>
  <c r="AC19" i="74"/>
  <c r="AC20" i="74"/>
  <c r="AC21" i="74"/>
  <c r="AC22" i="74"/>
  <c r="AC23" i="74"/>
  <c r="AC24" i="74"/>
  <c r="AC25" i="74"/>
  <c r="AC26" i="74"/>
  <c r="AC27" i="74"/>
  <c r="AC28" i="74"/>
  <c r="AC29" i="74"/>
  <c r="AC30" i="74"/>
  <c r="AC31" i="74"/>
  <c r="AC32" i="74"/>
  <c r="AC33" i="74"/>
  <c r="AC34" i="74"/>
  <c r="AC35" i="74"/>
  <c r="AC36" i="74"/>
  <c r="AC37" i="74"/>
  <c r="AC38" i="74"/>
  <c r="AC39" i="74"/>
  <c r="AC40" i="74"/>
  <c r="AC41" i="74"/>
  <c r="AC42" i="74"/>
  <c r="AC43" i="74"/>
  <c r="AC44" i="74"/>
  <c r="AC45" i="74"/>
  <c r="AC46" i="74"/>
  <c r="AC47" i="74"/>
  <c r="AC48" i="74"/>
  <c r="AC49" i="74"/>
  <c r="AC50" i="74"/>
  <c r="AC51" i="74"/>
  <c r="AC52" i="74"/>
  <c r="AC53" i="74"/>
  <c r="AC54" i="74"/>
  <c r="AC55" i="74"/>
  <c r="AC56" i="74"/>
  <c r="AC57" i="74"/>
  <c r="AC58" i="74"/>
  <c r="AC59" i="74"/>
  <c r="AC60" i="74"/>
  <c r="AC61" i="74"/>
  <c r="AC62" i="74"/>
  <c r="AC63" i="74"/>
  <c r="AC64" i="74"/>
  <c r="AC65" i="74"/>
  <c r="AC66" i="74"/>
  <c r="AC67" i="74"/>
  <c r="AC68" i="74"/>
  <c r="AC69" i="74"/>
  <c r="AC70" i="74"/>
  <c r="AC71" i="74"/>
  <c r="AC72" i="74"/>
  <c r="AC73" i="74"/>
  <c r="AC74" i="74"/>
  <c r="AC75" i="74"/>
  <c r="AC76" i="74"/>
  <c r="AC77" i="74"/>
  <c r="AC78" i="74"/>
  <c r="AC79" i="74"/>
  <c r="AC80" i="74"/>
  <c r="AC81" i="74"/>
  <c r="AC82" i="74"/>
  <c r="AC83" i="74"/>
  <c r="AC84" i="74"/>
  <c r="AC85" i="74"/>
  <c r="AC86" i="74"/>
  <c r="AC87" i="74"/>
  <c r="AC88" i="74"/>
  <c r="AC89" i="74"/>
  <c r="AC90" i="74"/>
  <c r="AC91" i="74"/>
  <c r="AC92" i="74"/>
  <c r="AC93" i="74"/>
  <c r="AC94" i="74"/>
  <c r="AC95" i="74"/>
  <c r="AC96" i="74"/>
  <c r="AC97" i="74"/>
  <c r="AC98" i="74"/>
  <c r="AC99" i="74"/>
  <c r="AC100" i="74"/>
  <c r="AC101" i="74"/>
  <c r="AC102" i="74"/>
  <c r="AC103" i="74"/>
  <c r="AC104" i="74"/>
  <c r="AC105" i="74"/>
  <c r="AC106" i="74"/>
  <c r="AC107" i="74"/>
  <c r="AC108" i="74"/>
  <c r="AC109" i="74"/>
  <c r="AC110" i="74"/>
  <c r="AC111" i="74"/>
  <c r="AC112" i="74"/>
  <c r="AC113" i="74"/>
  <c r="AC114" i="74"/>
  <c r="AC115" i="74"/>
  <c r="AC116" i="74"/>
  <c r="AC117" i="74"/>
  <c r="AC118" i="74"/>
  <c r="AC119" i="74"/>
  <c r="AC120" i="74"/>
  <c r="AC121" i="74"/>
  <c r="AC122" i="74"/>
  <c r="AC123" i="74"/>
  <c r="AC124" i="74"/>
  <c r="AC125" i="74"/>
  <c r="AC126" i="74"/>
  <c r="AC127" i="74"/>
  <c r="AC128" i="74"/>
  <c r="AC129" i="74"/>
  <c r="AC130" i="74"/>
  <c r="AC131" i="74"/>
  <c r="AC132" i="74"/>
  <c r="AC133" i="74"/>
  <c r="AC134" i="74"/>
  <c r="AC135" i="74"/>
  <c r="AC136" i="74"/>
  <c r="AC137" i="74"/>
  <c r="AC138" i="74"/>
  <c r="AC139" i="74"/>
  <c r="AC140" i="74"/>
  <c r="AC141" i="74"/>
  <c r="AC142" i="74"/>
  <c r="AC143" i="74"/>
  <c r="AC144" i="74"/>
  <c r="AC145" i="74"/>
  <c r="AC146" i="74"/>
  <c r="AC147" i="74"/>
  <c r="AC148" i="74"/>
  <c r="AC149" i="74"/>
  <c r="AC150" i="74"/>
  <c r="AC151" i="74"/>
  <c r="AC152" i="74"/>
  <c r="AC153" i="74"/>
  <c r="AC154" i="74"/>
  <c r="AC155" i="74"/>
  <c r="AC156" i="74"/>
  <c r="AC157" i="74"/>
  <c r="AC158" i="74"/>
  <c r="AC159" i="74"/>
  <c r="AC160" i="74"/>
  <c r="AC161" i="74"/>
  <c r="AC162" i="74"/>
  <c r="AC163" i="74"/>
  <c r="AC164" i="74"/>
  <c r="AC165" i="74"/>
  <c r="AC166" i="74"/>
  <c r="AC167" i="74"/>
  <c r="AC168" i="74"/>
  <c r="AC169" i="74"/>
  <c r="AC170" i="74"/>
  <c r="AC171" i="74"/>
  <c r="AC172" i="74"/>
  <c r="AC173" i="74"/>
  <c r="AC174" i="74"/>
  <c r="AC175" i="74"/>
  <c r="AC176" i="74"/>
  <c r="AC177" i="74"/>
  <c r="AC178" i="74"/>
  <c r="AC179" i="74"/>
  <c r="AC180" i="74"/>
  <c r="AC181" i="74"/>
  <c r="AC182" i="74"/>
  <c r="AC183" i="74"/>
  <c r="AC184" i="74"/>
  <c r="AC185" i="74"/>
  <c r="AC186" i="74"/>
  <c r="AC187" i="74"/>
  <c r="AC188" i="74"/>
  <c r="AC189" i="74"/>
  <c r="AC190" i="74"/>
  <c r="AC191" i="74"/>
  <c r="AC192" i="74"/>
  <c r="AC193" i="74"/>
  <c r="AC194" i="74"/>
  <c r="AC195" i="74"/>
  <c r="AC5" i="74"/>
  <c r="R3" i="79"/>
  <c r="R4" i="79"/>
  <c r="R7" i="79"/>
  <c r="R8" i="79"/>
  <c r="R9" i="79"/>
  <c r="R10" i="79"/>
  <c r="R13" i="79"/>
  <c r="R14" i="79"/>
  <c r="R15" i="79"/>
  <c r="R17" i="79"/>
  <c r="R18" i="79"/>
  <c r="R19" i="79"/>
  <c r="R21" i="79"/>
  <c r="R23" i="79"/>
  <c r="R24" i="79"/>
  <c r="R25" i="79"/>
  <c r="R26" i="79"/>
  <c r="R28" i="79"/>
  <c r="R30" i="79"/>
  <c r="R31" i="79"/>
  <c r="R32" i="79"/>
  <c r="R33" i="79"/>
  <c r="R35" i="79"/>
  <c r="R36" i="79"/>
  <c r="R37" i="79"/>
  <c r="R39" i="79"/>
  <c r="R41" i="79"/>
  <c r="R43" i="79"/>
  <c r="R44" i="79"/>
  <c r="R45" i="79"/>
  <c r="R46" i="79"/>
  <c r="R47" i="79"/>
  <c r="R50" i="79"/>
  <c r="R51" i="79"/>
  <c r="R52" i="79"/>
  <c r="R53" i="79"/>
  <c r="R56" i="79"/>
  <c r="R58" i="79"/>
  <c r="R59" i="79"/>
  <c r="R60" i="79"/>
  <c r="R61" i="79"/>
  <c r="R62" i="79"/>
  <c r="R64" i="79"/>
  <c r="R65" i="79"/>
  <c r="R66" i="79"/>
  <c r="R68" i="79"/>
  <c r="R71" i="79"/>
  <c r="R72" i="79"/>
  <c r="R73" i="79"/>
  <c r="R74" i="79"/>
  <c r="R75" i="79"/>
  <c r="R76" i="79"/>
  <c r="R77" i="79"/>
  <c r="R79" i="79"/>
  <c r="R80" i="79"/>
  <c r="R81" i="79"/>
  <c r="R82" i="79"/>
  <c r="R83" i="79"/>
  <c r="R84" i="79"/>
  <c r="R85" i="79"/>
  <c r="R86" i="79"/>
  <c r="R87" i="79"/>
  <c r="R91" i="79"/>
  <c r="R92" i="79"/>
  <c r="R94" i="79"/>
  <c r="R96" i="79"/>
  <c r="R97" i="79"/>
  <c r="R100" i="79"/>
  <c r="R101" i="79"/>
  <c r="R104" i="79"/>
  <c r="R105" i="79"/>
  <c r="R106" i="79"/>
  <c r="R107" i="79"/>
  <c r="R108" i="79"/>
  <c r="R110" i="79"/>
  <c r="R111" i="79"/>
  <c r="R112" i="79"/>
  <c r="R115" i="79"/>
  <c r="R117" i="79"/>
  <c r="R118" i="79"/>
  <c r="R119" i="79"/>
  <c r="R120" i="79"/>
  <c r="R122" i="79"/>
  <c r="R123" i="79"/>
  <c r="R124" i="79"/>
  <c r="R125" i="79"/>
  <c r="R126" i="79"/>
  <c r="R128" i="79"/>
  <c r="R130" i="79"/>
  <c r="R133" i="79"/>
  <c r="R134" i="79"/>
  <c r="R135" i="79"/>
  <c r="R136" i="79"/>
  <c r="R137" i="79"/>
  <c r="R138" i="79"/>
  <c r="R139" i="79"/>
  <c r="R140" i="79"/>
  <c r="R141" i="79"/>
  <c r="R142" i="79"/>
  <c r="R143" i="79"/>
  <c r="R149" i="79"/>
  <c r="R150" i="79"/>
  <c r="R151" i="79"/>
  <c r="R153" i="79"/>
  <c r="R154" i="79"/>
  <c r="R155" i="79"/>
  <c r="R156" i="79"/>
  <c r="R159" i="79"/>
  <c r="R161" i="79"/>
  <c r="R162" i="79"/>
  <c r="R163" i="79"/>
  <c r="R165" i="79"/>
  <c r="R166" i="79"/>
  <c r="R167" i="79"/>
  <c r="R169" i="79"/>
  <c r="R171" i="79"/>
  <c r="R173" i="79"/>
  <c r="R174" i="79"/>
  <c r="R175" i="79"/>
  <c r="R176" i="79"/>
  <c r="R177" i="79"/>
  <c r="R180" i="79"/>
  <c r="R181" i="79"/>
  <c r="R182" i="79"/>
  <c r="R183" i="79"/>
  <c r="R185" i="79"/>
  <c r="R189" i="79"/>
  <c r="R190" i="79"/>
  <c r="R191" i="79"/>
  <c r="R192" i="79"/>
  <c r="R2" i="79"/>
  <c r="I190" i="79"/>
  <c r="H190" i="79"/>
  <c r="M190" i="79" s="1"/>
  <c r="G190" i="79"/>
  <c r="K190" i="79" s="1"/>
  <c r="F190" i="79"/>
  <c r="J190" i="79" s="1"/>
  <c r="L190" i="79" s="1"/>
  <c r="N190" i="79" s="1"/>
  <c r="I189" i="79"/>
  <c r="H189" i="79"/>
  <c r="M189" i="79" s="1"/>
  <c r="G189" i="79"/>
  <c r="K189" i="79" s="1"/>
  <c r="F189" i="79"/>
  <c r="J189" i="79" s="1"/>
  <c r="L189" i="79" s="1"/>
  <c r="N189" i="79" s="1"/>
  <c r="I188" i="79"/>
  <c r="H188" i="79"/>
  <c r="M188" i="79" s="1"/>
  <c r="G188" i="79"/>
  <c r="K188" i="79" s="1"/>
  <c r="F188" i="79"/>
  <c r="J188" i="79" s="1"/>
  <c r="L188" i="79" s="1"/>
  <c r="N188" i="79" s="1"/>
  <c r="I187" i="79"/>
  <c r="H187" i="79"/>
  <c r="M187" i="79" s="1"/>
  <c r="G187" i="79"/>
  <c r="K187" i="79" s="1"/>
  <c r="F187" i="79"/>
  <c r="J187" i="79" s="1"/>
  <c r="L187" i="79" s="1"/>
  <c r="N187" i="79" s="1"/>
  <c r="I186" i="79"/>
  <c r="H186" i="79"/>
  <c r="M186" i="79" s="1"/>
  <c r="G186" i="79"/>
  <c r="K186" i="79" s="1"/>
  <c r="F186" i="79"/>
  <c r="J186" i="79" s="1"/>
  <c r="L186" i="79" s="1"/>
  <c r="N186" i="79" s="1"/>
  <c r="I185" i="79"/>
  <c r="H185" i="79"/>
  <c r="M185" i="79" s="1"/>
  <c r="G185" i="79"/>
  <c r="K185" i="79" s="1"/>
  <c r="F185" i="79"/>
  <c r="J185" i="79" s="1"/>
  <c r="L185" i="79" s="1"/>
  <c r="N185" i="79" s="1"/>
  <c r="I184" i="79"/>
  <c r="H184" i="79"/>
  <c r="M184" i="79" s="1"/>
  <c r="G184" i="79"/>
  <c r="K184" i="79" s="1"/>
  <c r="F184" i="79"/>
  <c r="J184" i="79" s="1"/>
  <c r="L184" i="79" s="1"/>
  <c r="N184" i="79" s="1"/>
  <c r="I183" i="79"/>
  <c r="H183" i="79"/>
  <c r="M183" i="79" s="1"/>
  <c r="G183" i="79"/>
  <c r="K183" i="79" s="1"/>
  <c r="F183" i="79"/>
  <c r="J183" i="79" s="1"/>
  <c r="L183" i="79" s="1"/>
  <c r="N183" i="79" s="1"/>
  <c r="I182" i="79"/>
  <c r="H182" i="79"/>
  <c r="M182" i="79" s="1"/>
  <c r="G182" i="79"/>
  <c r="K182" i="79" s="1"/>
  <c r="F182" i="79"/>
  <c r="J182" i="79" s="1"/>
  <c r="L182" i="79" s="1"/>
  <c r="N182" i="79" s="1"/>
  <c r="I181" i="79"/>
  <c r="H181" i="79"/>
  <c r="M181" i="79" s="1"/>
  <c r="G181" i="79"/>
  <c r="K181" i="79" s="1"/>
  <c r="F181" i="79"/>
  <c r="J181" i="79" s="1"/>
  <c r="L181" i="79" s="1"/>
  <c r="N181" i="79" s="1"/>
  <c r="I180" i="79"/>
  <c r="H180" i="79"/>
  <c r="M180" i="79" s="1"/>
  <c r="G180" i="79"/>
  <c r="K180" i="79" s="1"/>
  <c r="F180" i="79"/>
  <c r="J180" i="79" s="1"/>
  <c r="L180" i="79" s="1"/>
  <c r="N180" i="79" s="1"/>
  <c r="I179" i="79"/>
  <c r="H179" i="79"/>
  <c r="M179" i="79" s="1"/>
  <c r="G179" i="79"/>
  <c r="K179" i="79" s="1"/>
  <c r="F179" i="79"/>
  <c r="J179" i="79" s="1"/>
  <c r="L179" i="79" s="1"/>
  <c r="N179" i="79" s="1"/>
  <c r="I178" i="79"/>
  <c r="H178" i="79"/>
  <c r="M178" i="79" s="1"/>
  <c r="G178" i="79"/>
  <c r="K178" i="79" s="1"/>
  <c r="F178" i="79"/>
  <c r="J178" i="79" s="1"/>
  <c r="L178" i="79" s="1"/>
  <c r="N178" i="79" s="1"/>
  <c r="I177" i="79"/>
  <c r="H177" i="79"/>
  <c r="M177" i="79" s="1"/>
  <c r="G177" i="79"/>
  <c r="K177" i="79" s="1"/>
  <c r="F177" i="79"/>
  <c r="J177" i="79" s="1"/>
  <c r="L177" i="79" s="1"/>
  <c r="N177" i="79" s="1"/>
  <c r="I176" i="79"/>
  <c r="H176" i="79"/>
  <c r="M176" i="79" s="1"/>
  <c r="G176" i="79"/>
  <c r="K176" i="79" s="1"/>
  <c r="F176" i="79"/>
  <c r="J176" i="79" s="1"/>
  <c r="L176" i="79" s="1"/>
  <c r="N176" i="79" s="1"/>
  <c r="I175" i="79"/>
  <c r="H175" i="79"/>
  <c r="M175" i="79" s="1"/>
  <c r="G175" i="79"/>
  <c r="K175" i="79" s="1"/>
  <c r="F175" i="79"/>
  <c r="J175" i="79" s="1"/>
  <c r="L175" i="79" s="1"/>
  <c r="N175" i="79" s="1"/>
  <c r="I174" i="79"/>
  <c r="H174" i="79"/>
  <c r="M174" i="79" s="1"/>
  <c r="G174" i="79"/>
  <c r="K174" i="79" s="1"/>
  <c r="F174" i="79"/>
  <c r="J174" i="79" s="1"/>
  <c r="L174" i="79" s="1"/>
  <c r="N174" i="79" s="1"/>
  <c r="I173" i="79"/>
  <c r="H173" i="79"/>
  <c r="M173" i="79" s="1"/>
  <c r="G173" i="79"/>
  <c r="K173" i="79" s="1"/>
  <c r="F173" i="79"/>
  <c r="J173" i="79" s="1"/>
  <c r="L173" i="79" s="1"/>
  <c r="N173" i="79" s="1"/>
  <c r="I172" i="79"/>
  <c r="H172" i="79"/>
  <c r="M172" i="79" s="1"/>
  <c r="G172" i="79"/>
  <c r="K172" i="79" s="1"/>
  <c r="F172" i="79"/>
  <c r="J172" i="79" s="1"/>
  <c r="L172" i="79" s="1"/>
  <c r="N172" i="79" s="1"/>
  <c r="I171" i="79"/>
  <c r="H171" i="79"/>
  <c r="M171" i="79" s="1"/>
  <c r="G171" i="79"/>
  <c r="K171" i="79" s="1"/>
  <c r="F171" i="79"/>
  <c r="J171" i="79" s="1"/>
  <c r="L171" i="79" s="1"/>
  <c r="N171" i="79" s="1"/>
  <c r="I170" i="79"/>
  <c r="H170" i="79"/>
  <c r="M170" i="79" s="1"/>
  <c r="G170" i="79"/>
  <c r="K170" i="79" s="1"/>
  <c r="F170" i="79"/>
  <c r="J170" i="79" s="1"/>
  <c r="L170" i="79" s="1"/>
  <c r="N170" i="79" s="1"/>
  <c r="I169" i="79"/>
  <c r="H169" i="79"/>
  <c r="M169" i="79" s="1"/>
  <c r="G169" i="79"/>
  <c r="K169" i="79" s="1"/>
  <c r="F169" i="79"/>
  <c r="J169" i="79" s="1"/>
  <c r="L169" i="79" s="1"/>
  <c r="N169" i="79" s="1"/>
  <c r="I168" i="79"/>
  <c r="H168" i="79"/>
  <c r="M168" i="79" s="1"/>
  <c r="G168" i="79"/>
  <c r="K168" i="79" s="1"/>
  <c r="F168" i="79"/>
  <c r="J168" i="79" s="1"/>
  <c r="L168" i="79" s="1"/>
  <c r="N168" i="79" s="1"/>
  <c r="I167" i="79"/>
  <c r="H167" i="79"/>
  <c r="M167" i="79" s="1"/>
  <c r="G167" i="79"/>
  <c r="K167" i="79" s="1"/>
  <c r="F167" i="79"/>
  <c r="J167" i="79" s="1"/>
  <c r="L167" i="79" s="1"/>
  <c r="N167" i="79" s="1"/>
  <c r="I166" i="79"/>
  <c r="H166" i="79"/>
  <c r="M166" i="79" s="1"/>
  <c r="G166" i="79"/>
  <c r="K166" i="79" s="1"/>
  <c r="F166" i="79"/>
  <c r="J166" i="79" s="1"/>
  <c r="L166" i="79" s="1"/>
  <c r="N166" i="79" s="1"/>
  <c r="I165" i="79"/>
  <c r="H165" i="79"/>
  <c r="M165" i="79" s="1"/>
  <c r="G165" i="79"/>
  <c r="K165" i="79" s="1"/>
  <c r="F165" i="79"/>
  <c r="J165" i="79" s="1"/>
  <c r="L165" i="79" s="1"/>
  <c r="N165" i="79" s="1"/>
  <c r="I164" i="79"/>
  <c r="H164" i="79"/>
  <c r="M164" i="79" s="1"/>
  <c r="G164" i="79"/>
  <c r="K164" i="79" s="1"/>
  <c r="F164" i="79"/>
  <c r="J164" i="79" s="1"/>
  <c r="L164" i="79" s="1"/>
  <c r="N164" i="79" s="1"/>
  <c r="I163" i="79"/>
  <c r="H163" i="79"/>
  <c r="M163" i="79" s="1"/>
  <c r="G163" i="79"/>
  <c r="K163" i="79" s="1"/>
  <c r="F163" i="79"/>
  <c r="J163" i="79" s="1"/>
  <c r="L163" i="79" s="1"/>
  <c r="N163" i="79" s="1"/>
  <c r="I162" i="79"/>
  <c r="H162" i="79"/>
  <c r="M162" i="79" s="1"/>
  <c r="G162" i="79"/>
  <c r="K162" i="79" s="1"/>
  <c r="F162" i="79"/>
  <c r="J162" i="79" s="1"/>
  <c r="L162" i="79" s="1"/>
  <c r="N162" i="79" s="1"/>
  <c r="I161" i="79"/>
  <c r="H161" i="79"/>
  <c r="M161" i="79" s="1"/>
  <c r="G161" i="79"/>
  <c r="K161" i="79" s="1"/>
  <c r="F161" i="79"/>
  <c r="J161" i="79" s="1"/>
  <c r="L161" i="79" s="1"/>
  <c r="N161" i="79" s="1"/>
  <c r="I160" i="79"/>
  <c r="H160" i="79"/>
  <c r="M160" i="79" s="1"/>
  <c r="G160" i="79"/>
  <c r="K160" i="79" s="1"/>
  <c r="F160" i="79"/>
  <c r="J160" i="79" s="1"/>
  <c r="L160" i="79" s="1"/>
  <c r="N160" i="79" s="1"/>
  <c r="I159" i="79"/>
  <c r="H159" i="79"/>
  <c r="M159" i="79" s="1"/>
  <c r="G159" i="79"/>
  <c r="K159" i="79" s="1"/>
  <c r="F159" i="79"/>
  <c r="J159" i="79" s="1"/>
  <c r="L159" i="79" s="1"/>
  <c r="N159" i="79" s="1"/>
  <c r="I158" i="79"/>
  <c r="H158" i="79"/>
  <c r="M158" i="79" s="1"/>
  <c r="G158" i="79"/>
  <c r="K158" i="79" s="1"/>
  <c r="F158" i="79"/>
  <c r="J158" i="79" s="1"/>
  <c r="L158" i="79" s="1"/>
  <c r="N158" i="79" s="1"/>
  <c r="I157" i="79"/>
  <c r="H157" i="79"/>
  <c r="G157" i="79"/>
  <c r="K157" i="79" s="1"/>
  <c r="F157" i="79"/>
  <c r="J157" i="79" s="1"/>
  <c r="L157" i="79" s="1"/>
  <c r="I156" i="79"/>
  <c r="M156" i="79" s="1"/>
  <c r="H156" i="79"/>
  <c r="G156" i="79"/>
  <c r="K156" i="79" s="1"/>
  <c r="F156" i="79"/>
  <c r="J156" i="79" s="1"/>
  <c r="I155" i="79"/>
  <c r="H155" i="79"/>
  <c r="G155" i="79"/>
  <c r="K155" i="79" s="1"/>
  <c r="F155" i="79"/>
  <c r="J155" i="79" s="1"/>
  <c r="L155" i="79" s="1"/>
  <c r="K154" i="79"/>
  <c r="I154" i="79"/>
  <c r="M154" i="79" s="1"/>
  <c r="H154" i="79"/>
  <c r="G154" i="79"/>
  <c r="F154" i="79"/>
  <c r="J154" i="79" s="1"/>
  <c r="L154" i="79" s="1"/>
  <c r="I153" i="79"/>
  <c r="H153" i="79"/>
  <c r="G153" i="79"/>
  <c r="K153" i="79" s="1"/>
  <c r="F153" i="79"/>
  <c r="J153" i="79" s="1"/>
  <c r="L153" i="79" s="1"/>
  <c r="I152" i="79"/>
  <c r="M152" i="79" s="1"/>
  <c r="H152" i="79"/>
  <c r="G152" i="79"/>
  <c r="K152" i="79" s="1"/>
  <c r="F152" i="79"/>
  <c r="J152" i="79" s="1"/>
  <c r="I151" i="79"/>
  <c r="H151" i="79"/>
  <c r="G151" i="79"/>
  <c r="K151" i="79" s="1"/>
  <c r="F151" i="79"/>
  <c r="J151" i="79" s="1"/>
  <c r="L151" i="79" s="1"/>
  <c r="K150" i="79"/>
  <c r="I150" i="79"/>
  <c r="M150" i="79" s="1"/>
  <c r="H150" i="79"/>
  <c r="G150" i="79"/>
  <c r="F150" i="79"/>
  <c r="J150" i="79" s="1"/>
  <c r="L150" i="79" s="1"/>
  <c r="I149" i="79"/>
  <c r="H149" i="79"/>
  <c r="G149" i="79"/>
  <c r="K149" i="79" s="1"/>
  <c r="F149" i="79"/>
  <c r="J149" i="79" s="1"/>
  <c r="L149" i="79" s="1"/>
  <c r="I148" i="79"/>
  <c r="M148" i="79" s="1"/>
  <c r="H148" i="79"/>
  <c r="G148" i="79"/>
  <c r="K148" i="79" s="1"/>
  <c r="F148" i="79"/>
  <c r="J148" i="79" s="1"/>
  <c r="I147" i="79"/>
  <c r="H147" i="79"/>
  <c r="G147" i="79"/>
  <c r="K147" i="79" s="1"/>
  <c r="F147" i="79"/>
  <c r="J147" i="79" s="1"/>
  <c r="L147" i="79" s="1"/>
  <c r="K146" i="79"/>
  <c r="I146" i="79"/>
  <c r="M146" i="79" s="1"/>
  <c r="H146" i="79"/>
  <c r="G146" i="79"/>
  <c r="F146" i="79"/>
  <c r="J146" i="79" s="1"/>
  <c r="L146" i="79" s="1"/>
  <c r="I145" i="79"/>
  <c r="H145" i="79"/>
  <c r="G145" i="79"/>
  <c r="K145" i="79" s="1"/>
  <c r="F145" i="79"/>
  <c r="J145" i="79" s="1"/>
  <c r="L145" i="79" s="1"/>
  <c r="I144" i="79"/>
  <c r="M144" i="79" s="1"/>
  <c r="H144" i="79"/>
  <c r="G144" i="79"/>
  <c r="K144" i="79" s="1"/>
  <c r="F144" i="79"/>
  <c r="J144" i="79" s="1"/>
  <c r="I143" i="79"/>
  <c r="H143" i="79"/>
  <c r="G143" i="79"/>
  <c r="K143" i="79" s="1"/>
  <c r="F143" i="79"/>
  <c r="J143" i="79" s="1"/>
  <c r="L143" i="79" s="1"/>
  <c r="K142" i="79"/>
  <c r="I142" i="79"/>
  <c r="M142" i="79" s="1"/>
  <c r="H142" i="79"/>
  <c r="G142" i="79"/>
  <c r="F142" i="79"/>
  <c r="J142" i="79" s="1"/>
  <c r="L142" i="79" s="1"/>
  <c r="I141" i="79"/>
  <c r="H141" i="79"/>
  <c r="G141" i="79"/>
  <c r="K141" i="79" s="1"/>
  <c r="F141" i="79"/>
  <c r="J141" i="79" s="1"/>
  <c r="L141" i="79" s="1"/>
  <c r="I140" i="79"/>
  <c r="M140" i="79" s="1"/>
  <c r="H140" i="79"/>
  <c r="G140" i="79"/>
  <c r="K140" i="79" s="1"/>
  <c r="F140" i="79"/>
  <c r="J140" i="79" s="1"/>
  <c r="I139" i="79"/>
  <c r="H139" i="79"/>
  <c r="G139" i="79"/>
  <c r="K139" i="79" s="1"/>
  <c r="F139" i="79"/>
  <c r="J139" i="79" s="1"/>
  <c r="L139" i="79" s="1"/>
  <c r="K138" i="79"/>
  <c r="I138" i="79"/>
  <c r="M138" i="79" s="1"/>
  <c r="H138" i="79"/>
  <c r="G138" i="79"/>
  <c r="F138" i="79"/>
  <c r="J138" i="79" s="1"/>
  <c r="L138" i="79" s="1"/>
  <c r="I137" i="79"/>
  <c r="H137" i="79"/>
  <c r="G137" i="79"/>
  <c r="K137" i="79" s="1"/>
  <c r="F137" i="79"/>
  <c r="J137" i="79" s="1"/>
  <c r="L137" i="79" s="1"/>
  <c r="I136" i="79"/>
  <c r="M136" i="79" s="1"/>
  <c r="H136" i="79"/>
  <c r="G136" i="79"/>
  <c r="K136" i="79" s="1"/>
  <c r="F136" i="79"/>
  <c r="J136" i="79" s="1"/>
  <c r="I135" i="79"/>
  <c r="H135" i="79"/>
  <c r="G135" i="79"/>
  <c r="K135" i="79" s="1"/>
  <c r="F135" i="79"/>
  <c r="J135" i="79" s="1"/>
  <c r="L135" i="79" s="1"/>
  <c r="K134" i="79"/>
  <c r="I134" i="79"/>
  <c r="M134" i="79" s="1"/>
  <c r="H134" i="79"/>
  <c r="G134" i="79"/>
  <c r="F134" i="79"/>
  <c r="J134" i="79" s="1"/>
  <c r="L134" i="79" s="1"/>
  <c r="I133" i="79"/>
  <c r="H133" i="79"/>
  <c r="G133" i="79"/>
  <c r="K133" i="79" s="1"/>
  <c r="F133" i="79"/>
  <c r="J133" i="79" s="1"/>
  <c r="L133" i="79" s="1"/>
  <c r="I132" i="79"/>
  <c r="M132" i="79" s="1"/>
  <c r="H132" i="79"/>
  <c r="G132" i="79"/>
  <c r="K132" i="79" s="1"/>
  <c r="F132" i="79"/>
  <c r="J132" i="79" s="1"/>
  <c r="I131" i="79"/>
  <c r="H131" i="79"/>
  <c r="G131" i="79"/>
  <c r="K131" i="79" s="1"/>
  <c r="F131" i="79"/>
  <c r="J131" i="79" s="1"/>
  <c r="L131" i="79" s="1"/>
  <c r="K130" i="79"/>
  <c r="I130" i="79"/>
  <c r="M130" i="79" s="1"/>
  <c r="H130" i="79"/>
  <c r="G130" i="79"/>
  <c r="F130" i="79"/>
  <c r="J130" i="79" s="1"/>
  <c r="L130" i="79" s="1"/>
  <c r="I129" i="79"/>
  <c r="H129" i="79"/>
  <c r="G129" i="79"/>
  <c r="K129" i="79" s="1"/>
  <c r="F129" i="79"/>
  <c r="J129" i="79" s="1"/>
  <c r="L129" i="79" s="1"/>
  <c r="I128" i="79"/>
  <c r="M128" i="79" s="1"/>
  <c r="H128" i="79"/>
  <c r="G128" i="79"/>
  <c r="K128" i="79" s="1"/>
  <c r="F128" i="79"/>
  <c r="J128" i="79" s="1"/>
  <c r="I127" i="79"/>
  <c r="H127" i="79"/>
  <c r="G127" i="79"/>
  <c r="K127" i="79" s="1"/>
  <c r="F127" i="79"/>
  <c r="J127" i="79" s="1"/>
  <c r="L127" i="79" s="1"/>
  <c r="K126" i="79"/>
  <c r="I126" i="79"/>
  <c r="M126" i="79" s="1"/>
  <c r="H126" i="79"/>
  <c r="G126" i="79"/>
  <c r="F126" i="79"/>
  <c r="J126" i="79" s="1"/>
  <c r="L126" i="79" s="1"/>
  <c r="I125" i="79"/>
  <c r="H125" i="79"/>
  <c r="G125" i="79"/>
  <c r="K125" i="79" s="1"/>
  <c r="F125" i="79"/>
  <c r="J125" i="79" s="1"/>
  <c r="L125" i="79" s="1"/>
  <c r="I124" i="79"/>
  <c r="M124" i="79" s="1"/>
  <c r="H124" i="79"/>
  <c r="G124" i="79"/>
  <c r="K124" i="79" s="1"/>
  <c r="F124" i="79"/>
  <c r="J124" i="79" s="1"/>
  <c r="I123" i="79"/>
  <c r="H123" i="79"/>
  <c r="G123" i="79"/>
  <c r="K123" i="79" s="1"/>
  <c r="F123" i="79"/>
  <c r="J123" i="79" s="1"/>
  <c r="L123" i="79" s="1"/>
  <c r="K122" i="79"/>
  <c r="I122" i="79"/>
  <c r="M122" i="79" s="1"/>
  <c r="H122" i="79"/>
  <c r="G122" i="79"/>
  <c r="F122" i="79"/>
  <c r="J122" i="79" s="1"/>
  <c r="L122" i="79" s="1"/>
  <c r="I121" i="79"/>
  <c r="H121" i="79"/>
  <c r="G121" i="79"/>
  <c r="K121" i="79" s="1"/>
  <c r="F121" i="79"/>
  <c r="J121" i="79" s="1"/>
  <c r="L121" i="79" s="1"/>
  <c r="I120" i="79"/>
  <c r="M120" i="79" s="1"/>
  <c r="H120" i="79"/>
  <c r="G120" i="79"/>
  <c r="K120" i="79" s="1"/>
  <c r="F120" i="79"/>
  <c r="J120" i="79" s="1"/>
  <c r="I119" i="79"/>
  <c r="H119" i="79"/>
  <c r="G119" i="79"/>
  <c r="K119" i="79" s="1"/>
  <c r="F119" i="79"/>
  <c r="J119" i="79" s="1"/>
  <c r="L119" i="79" s="1"/>
  <c r="K118" i="79"/>
  <c r="I118" i="79"/>
  <c r="M118" i="79" s="1"/>
  <c r="H118" i="79"/>
  <c r="G118" i="79"/>
  <c r="F118" i="79"/>
  <c r="J118" i="79" s="1"/>
  <c r="L118" i="79" s="1"/>
  <c r="I117" i="79"/>
  <c r="H117" i="79"/>
  <c r="G117" i="79"/>
  <c r="K117" i="79" s="1"/>
  <c r="F117" i="79"/>
  <c r="J117" i="79" s="1"/>
  <c r="L117" i="79" s="1"/>
  <c r="I116" i="79"/>
  <c r="M116" i="79" s="1"/>
  <c r="H116" i="79"/>
  <c r="G116" i="79"/>
  <c r="K116" i="79" s="1"/>
  <c r="F116" i="79"/>
  <c r="J116" i="79" s="1"/>
  <c r="I115" i="79"/>
  <c r="H115" i="79"/>
  <c r="G115" i="79"/>
  <c r="K115" i="79" s="1"/>
  <c r="F115" i="79"/>
  <c r="J115" i="79" s="1"/>
  <c r="L115" i="79" s="1"/>
  <c r="K114" i="79"/>
  <c r="I114" i="79"/>
  <c r="M114" i="79" s="1"/>
  <c r="H114" i="79"/>
  <c r="G114" i="79"/>
  <c r="F114" i="79"/>
  <c r="J114" i="79" s="1"/>
  <c r="L114" i="79" s="1"/>
  <c r="I113" i="79"/>
  <c r="H113" i="79"/>
  <c r="G113" i="79"/>
  <c r="K113" i="79" s="1"/>
  <c r="F113" i="79"/>
  <c r="J113" i="79" s="1"/>
  <c r="L113" i="79" s="1"/>
  <c r="I112" i="79"/>
  <c r="M112" i="79" s="1"/>
  <c r="H112" i="79"/>
  <c r="G112" i="79"/>
  <c r="K112" i="79" s="1"/>
  <c r="F112" i="79"/>
  <c r="J112" i="79" s="1"/>
  <c r="I111" i="79"/>
  <c r="H111" i="79"/>
  <c r="G111" i="79"/>
  <c r="K111" i="79" s="1"/>
  <c r="F111" i="79"/>
  <c r="J111" i="79" s="1"/>
  <c r="L111" i="79" s="1"/>
  <c r="K110" i="79"/>
  <c r="I110" i="79"/>
  <c r="M110" i="79" s="1"/>
  <c r="H110" i="79"/>
  <c r="G110" i="79"/>
  <c r="F110" i="79"/>
  <c r="J110" i="79" s="1"/>
  <c r="L110" i="79" s="1"/>
  <c r="I109" i="79"/>
  <c r="H109" i="79"/>
  <c r="G109" i="79"/>
  <c r="K109" i="79" s="1"/>
  <c r="F109" i="79"/>
  <c r="J109" i="79" s="1"/>
  <c r="L109" i="79" s="1"/>
  <c r="I108" i="79"/>
  <c r="M108" i="79" s="1"/>
  <c r="H108" i="79"/>
  <c r="G108" i="79"/>
  <c r="K108" i="79" s="1"/>
  <c r="F108" i="79"/>
  <c r="J108" i="79" s="1"/>
  <c r="I107" i="79"/>
  <c r="H107" i="79"/>
  <c r="G107" i="79"/>
  <c r="K107" i="79" s="1"/>
  <c r="F107" i="79"/>
  <c r="J107" i="79" s="1"/>
  <c r="L107" i="79" s="1"/>
  <c r="K106" i="79"/>
  <c r="I106" i="79"/>
  <c r="M106" i="79" s="1"/>
  <c r="H106" i="79"/>
  <c r="G106" i="79"/>
  <c r="F106" i="79"/>
  <c r="J106" i="79" s="1"/>
  <c r="L106" i="79" s="1"/>
  <c r="I105" i="79"/>
  <c r="H105" i="79"/>
  <c r="G105" i="79"/>
  <c r="K105" i="79" s="1"/>
  <c r="F105" i="79"/>
  <c r="J105" i="79" s="1"/>
  <c r="L105" i="79" s="1"/>
  <c r="I104" i="79"/>
  <c r="M104" i="79" s="1"/>
  <c r="H104" i="79"/>
  <c r="G104" i="79"/>
  <c r="K104" i="79" s="1"/>
  <c r="F104" i="79"/>
  <c r="J104" i="79" s="1"/>
  <c r="I103" i="79"/>
  <c r="H103" i="79"/>
  <c r="G103" i="79"/>
  <c r="K103" i="79" s="1"/>
  <c r="F103" i="79"/>
  <c r="J103" i="79" s="1"/>
  <c r="L103" i="79" s="1"/>
  <c r="K102" i="79"/>
  <c r="I102" i="79"/>
  <c r="M102" i="79" s="1"/>
  <c r="H102" i="79"/>
  <c r="G102" i="79"/>
  <c r="F102" i="79"/>
  <c r="J102" i="79" s="1"/>
  <c r="L102" i="79" s="1"/>
  <c r="I101" i="79"/>
  <c r="H101" i="79"/>
  <c r="G101" i="79"/>
  <c r="K101" i="79" s="1"/>
  <c r="F101" i="79"/>
  <c r="J101" i="79" s="1"/>
  <c r="L101" i="79" s="1"/>
  <c r="I100" i="79"/>
  <c r="H100" i="79"/>
  <c r="G100" i="79"/>
  <c r="K100" i="79" s="1"/>
  <c r="F100" i="79"/>
  <c r="J100" i="79" s="1"/>
  <c r="I99" i="79"/>
  <c r="H99" i="79"/>
  <c r="G99" i="79"/>
  <c r="K99" i="79" s="1"/>
  <c r="F99" i="79"/>
  <c r="J99" i="79" s="1"/>
  <c r="L99" i="79" s="1"/>
  <c r="K98" i="79"/>
  <c r="I98" i="79"/>
  <c r="M98" i="79" s="1"/>
  <c r="H98" i="79"/>
  <c r="G98" i="79"/>
  <c r="F98" i="79"/>
  <c r="J98" i="79" s="1"/>
  <c r="L98" i="79" s="1"/>
  <c r="I97" i="79"/>
  <c r="H97" i="79"/>
  <c r="G97" i="79"/>
  <c r="K97" i="79" s="1"/>
  <c r="F97" i="79"/>
  <c r="J97" i="79" s="1"/>
  <c r="L97" i="79" s="1"/>
  <c r="I96" i="79"/>
  <c r="M96" i="79" s="1"/>
  <c r="H96" i="79"/>
  <c r="G96" i="79"/>
  <c r="K96" i="79" s="1"/>
  <c r="F96" i="79"/>
  <c r="J96" i="79" s="1"/>
  <c r="I95" i="79"/>
  <c r="H95" i="79"/>
  <c r="G95" i="79"/>
  <c r="K95" i="79" s="1"/>
  <c r="F95" i="79"/>
  <c r="J95" i="79" s="1"/>
  <c r="L95" i="79" s="1"/>
  <c r="K94" i="79"/>
  <c r="I94" i="79"/>
  <c r="M94" i="79" s="1"/>
  <c r="H94" i="79"/>
  <c r="G94" i="79"/>
  <c r="F94" i="79"/>
  <c r="J94" i="79" s="1"/>
  <c r="L94" i="79" s="1"/>
  <c r="N94" i="79" s="1"/>
  <c r="I93" i="79"/>
  <c r="H93" i="79"/>
  <c r="G93" i="79"/>
  <c r="K93" i="79" s="1"/>
  <c r="F93" i="79"/>
  <c r="J93" i="79" s="1"/>
  <c r="L93" i="79" s="1"/>
  <c r="M92" i="79"/>
  <c r="I92" i="79"/>
  <c r="H92" i="79"/>
  <c r="G92" i="79"/>
  <c r="K92" i="79" s="1"/>
  <c r="F92" i="79"/>
  <c r="J92" i="79" s="1"/>
  <c r="I91" i="79"/>
  <c r="H91" i="79"/>
  <c r="G91" i="79"/>
  <c r="K91" i="79" s="1"/>
  <c r="F91" i="79"/>
  <c r="J91" i="79" s="1"/>
  <c r="L91" i="79" s="1"/>
  <c r="K90" i="79"/>
  <c r="I90" i="79"/>
  <c r="M90" i="79" s="1"/>
  <c r="H90" i="79"/>
  <c r="G90" i="79"/>
  <c r="F90" i="79"/>
  <c r="J90" i="79" s="1"/>
  <c r="L90" i="79" s="1"/>
  <c r="I89" i="79"/>
  <c r="H89" i="79"/>
  <c r="G89" i="79"/>
  <c r="K89" i="79" s="1"/>
  <c r="F89" i="79"/>
  <c r="J89" i="79" s="1"/>
  <c r="L89" i="79" s="1"/>
  <c r="I88" i="79"/>
  <c r="M88" i="79" s="1"/>
  <c r="H88" i="79"/>
  <c r="G88" i="79"/>
  <c r="K88" i="79" s="1"/>
  <c r="F88" i="79"/>
  <c r="J88" i="79" s="1"/>
  <c r="I87" i="79"/>
  <c r="H87" i="79"/>
  <c r="G87" i="79"/>
  <c r="K87" i="79" s="1"/>
  <c r="F87" i="79"/>
  <c r="J87" i="79" s="1"/>
  <c r="L87" i="79" s="1"/>
  <c r="K86" i="79"/>
  <c r="I86" i="79"/>
  <c r="M86" i="79" s="1"/>
  <c r="H86" i="79"/>
  <c r="G86" i="79"/>
  <c r="F86" i="79"/>
  <c r="J86" i="79" s="1"/>
  <c r="L86" i="79" s="1"/>
  <c r="I85" i="79"/>
  <c r="H85" i="79"/>
  <c r="G85" i="79"/>
  <c r="K85" i="79" s="1"/>
  <c r="F85" i="79"/>
  <c r="J85" i="79" s="1"/>
  <c r="L85" i="79" s="1"/>
  <c r="I84" i="79"/>
  <c r="M84" i="79" s="1"/>
  <c r="H84" i="79"/>
  <c r="G84" i="79"/>
  <c r="K84" i="79" s="1"/>
  <c r="F84" i="79"/>
  <c r="J84" i="79" s="1"/>
  <c r="I83" i="79"/>
  <c r="H83" i="79"/>
  <c r="G83" i="79"/>
  <c r="K83" i="79" s="1"/>
  <c r="F83" i="79"/>
  <c r="J83" i="79" s="1"/>
  <c r="L83" i="79" s="1"/>
  <c r="K82" i="79"/>
  <c r="I82" i="79"/>
  <c r="M82" i="79" s="1"/>
  <c r="H82" i="79"/>
  <c r="G82" i="79"/>
  <c r="F82" i="79"/>
  <c r="J82" i="79" s="1"/>
  <c r="L82" i="79" s="1"/>
  <c r="I81" i="79"/>
  <c r="H81" i="79"/>
  <c r="G81" i="79"/>
  <c r="K81" i="79" s="1"/>
  <c r="F81" i="79"/>
  <c r="J81" i="79" s="1"/>
  <c r="L81" i="79" s="1"/>
  <c r="I80" i="79"/>
  <c r="M80" i="79" s="1"/>
  <c r="H80" i="79"/>
  <c r="G80" i="79"/>
  <c r="K80" i="79" s="1"/>
  <c r="F80" i="79"/>
  <c r="J80" i="79" s="1"/>
  <c r="I79" i="79"/>
  <c r="H79" i="79"/>
  <c r="G79" i="79"/>
  <c r="K79" i="79" s="1"/>
  <c r="F79" i="79"/>
  <c r="J79" i="79" s="1"/>
  <c r="L79" i="79" s="1"/>
  <c r="K78" i="79"/>
  <c r="I78" i="79"/>
  <c r="M78" i="79" s="1"/>
  <c r="H78" i="79"/>
  <c r="G78" i="79"/>
  <c r="F78" i="79"/>
  <c r="J78" i="79" s="1"/>
  <c r="L78" i="79" s="1"/>
  <c r="I77" i="79"/>
  <c r="H77" i="79"/>
  <c r="G77" i="79"/>
  <c r="K77" i="79" s="1"/>
  <c r="F77" i="79"/>
  <c r="J77" i="79" s="1"/>
  <c r="L77" i="79" s="1"/>
  <c r="I76" i="79"/>
  <c r="M76" i="79" s="1"/>
  <c r="H76" i="79"/>
  <c r="G76" i="79"/>
  <c r="K76" i="79" s="1"/>
  <c r="F76" i="79"/>
  <c r="J76" i="79" s="1"/>
  <c r="I75" i="79"/>
  <c r="H75" i="79"/>
  <c r="G75" i="79"/>
  <c r="K75" i="79" s="1"/>
  <c r="F75" i="79"/>
  <c r="J75" i="79" s="1"/>
  <c r="L75" i="79" s="1"/>
  <c r="K74" i="79"/>
  <c r="I74" i="79"/>
  <c r="M74" i="79" s="1"/>
  <c r="H74" i="79"/>
  <c r="G74" i="79"/>
  <c r="F74" i="79"/>
  <c r="J74" i="79" s="1"/>
  <c r="L74" i="79" s="1"/>
  <c r="I73" i="79"/>
  <c r="H73" i="79"/>
  <c r="G73" i="79"/>
  <c r="K73" i="79" s="1"/>
  <c r="F73" i="79"/>
  <c r="J73" i="79" s="1"/>
  <c r="L73" i="79" s="1"/>
  <c r="I72" i="79"/>
  <c r="M72" i="79" s="1"/>
  <c r="H72" i="79"/>
  <c r="G72" i="79"/>
  <c r="K72" i="79" s="1"/>
  <c r="F72" i="79"/>
  <c r="J72" i="79" s="1"/>
  <c r="I71" i="79"/>
  <c r="H71" i="79"/>
  <c r="G71" i="79"/>
  <c r="K71" i="79" s="1"/>
  <c r="F71" i="79"/>
  <c r="J71" i="79" s="1"/>
  <c r="L71" i="79" s="1"/>
  <c r="K70" i="79"/>
  <c r="I70" i="79"/>
  <c r="M70" i="79" s="1"/>
  <c r="H70" i="79"/>
  <c r="G70" i="79"/>
  <c r="F70" i="79"/>
  <c r="J70" i="79" s="1"/>
  <c r="L70" i="79" s="1"/>
  <c r="I69" i="79"/>
  <c r="H69" i="79"/>
  <c r="G69" i="79"/>
  <c r="K69" i="79" s="1"/>
  <c r="F69" i="79"/>
  <c r="J69" i="79" s="1"/>
  <c r="L69" i="79" s="1"/>
  <c r="I68" i="79"/>
  <c r="M68" i="79" s="1"/>
  <c r="H68" i="79"/>
  <c r="G68" i="79"/>
  <c r="K68" i="79" s="1"/>
  <c r="F68" i="79"/>
  <c r="J68" i="79" s="1"/>
  <c r="I67" i="79"/>
  <c r="H67" i="79"/>
  <c r="G67" i="79"/>
  <c r="K67" i="79" s="1"/>
  <c r="F67" i="79"/>
  <c r="J67" i="79" s="1"/>
  <c r="L67" i="79" s="1"/>
  <c r="K66" i="79"/>
  <c r="I66" i="79"/>
  <c r="M66" i="79" s="1"/>
  <c r="H66" i="79"/>
  <c r="G66" i="79"/>
  <c r="F66" i="79"/>
  <c r="J66" i="79" s="1"/>
  <c r="L66" i="79" s="1"/>
  <c r="I65" i="79"/>
  <c r="H65" i="79"/>
  <c r="G65" i="79"/>
  <c r="K65" i="79" s="1"/>
  <c r="F65" i="79"/>
  <c r="J65" i="79" s="1"/>
  <c r="L65" i="79" s="1"/>
  <c r="I64" i="79"/>
  <c r="M64" i="79" s="1"/>
  <c r="H64" i="79"/>
  <c r="G64" i="79"/>
  <c r="K64" i="79" s="1"/>
  <c r="F64" i="79"/>
  <c r="J64" i="79" s="1"/>
  <c r="I63" i="79"/>
  <c r="H63" i="79"/>
  <c r="G63" i="79"/>
  <c r="K63" i="79" s="1"/>
  <c r="F63" i="79"/>
  <c r="J63" i="79" s="1"/>
  <c r="L63" i="79" s="1"/>
  <c r="K62" i="79"/>
  <c r="I62" i="79"/>
  <c r="M62" i="79" s="1"/>
  <c r="H62" i="79"/>
  <c r="G62" i="79"/>
  <c r="F62" i="79"/>
  <c r="J62" i="79" s="1"/>
  <c r="L62" i="79" s="1"/>
  <c r="I61" i="79"/>
  <c r="H61" i="79"/>
  <c r="G61" i="79"/>
  <c r="K61" i="79" s="1"/>
  <c r="F61" i="79"/>
  <c r="J61" i="79" s="1"/>
  <c r="L61" i="79" s="1"/>
  <c r="I60" i="79"/>
  <c r="M60" i="79" s="1"/>
  <c r="H60" i="79"/>
  <c r="G60" i="79"/>
  <c r="K60" i="79" s="1"/>
  <c r="F60" i="79"/>
  <c r="J60" i="79" s="1"/>
  <c r="I59" i="79"/>
  <c r="H59" i="79"/>
  <c r="M59" i="79" s="1"/>
  <c r="G59" i="79"/>
  <c r="K59" i="79" s="1"/>
  <c r="F59" i="79"/>
  <c r="J59" i="79" s="1"/>
  <c r="I58" i="79"/>
  <c r="M58" i="79" s="1"/>
  <c r="H58" i="79"/>
  <c r="G58" i="79"/>
  <c r="K58" i="79" s="1"/>
  <c r="F58" i="79"/>
  <c r="J58" i="79" s="1"/>
  <c r="I57" i="79"/>
  <c r="H57" i="79"/>
  <c r="M57" i="79" s="1"/>
  <c r="G57" i="79"/>
  <c r="K57" i="79" s="1"/>
  <c r="F57" i="79"/>
  <c r="J57" i="79" s="1"/>
  <c r="I56" i="79"/>
  <c r="M56" i="79" s="1"/>
  <c r="H56" i="79"/>
  <c r="G56" i="79"/>
  <c r="K56" i="79" s="1"/>
  <c r="F56" i="79"/>
  <c r="J56" i="79" s="1"/>
  <c r="I55" i="79"/>
  <c r="H55" i="79"/>
  <c r="M55" i="79" s="1"/>
  <c r="G55" i="79"/>
  <c r="K55" i="79" s="1"/>
  <c r="F55" i="79"/>
  <c r="J55" i="79" s="1"/>
  <c r="I54" i="79"/>
  <c r="M54" i="79" s="1"/>
  <c r="H54" i="79"/>
  <c r="G54" i="79"/>
  <c r="K54" i="79" s="1"/>
  <c r="F54" i="79"/>
  <c r="J54" i="79" s="1"/>
  <c r="I53" i="79"/>
  <c r="H53" i="79"/>
  <c r="M53" i="79" s="1"/>
  <c r="G53" i="79"/>
  <c r="K53" i="79" s="1"/>
  <c r="F53" i="79"/>
  <c r="J53" i="79" s="1"/>
  <c r="I52" i="79"/>
  <c r="M52" i="79" s="1"/>
  <c r="H52" i="79"/>
  <c r="G52" i="79"/>
  <c r="K52" i="79" s="1"/>
  <c r="F52" i="79"/>
  <c r="J52" i="79" s="1"/>
  <c r="I51" i="79"/>
  <c r="H51" i="79"/>
  <c r="M51" i="79" s="1"/>
  <c r="G51" i="79"/>
  <c r="K51" i="79" s="1"/>
  <c r="F51" i="79"/>
  <c r="J51" i="79" s="1"/>
  <c r="L51" i="79" s="1"/>
  <c r="N51" i="79" s="1"/>
  <c r="I50" i="79"/>
  <c r="M50" i="79" s="1"/>
  <c r="H50" i="79"/>
  <c r="G50" i="79"/>
  <c r="K50" i="79" s="1"/>
  <c r="F50" i="79"/>
  <c r="J50" i="79" s="1"/>
  <c r="L50" i="79" s="1"/>
  <c r="N50" i="79" s="1"/>
  <c r="I49" i="79"/>
  <c r="H49" i="79"/>
  <c r="M49" i="79" s="1"/>
  <c r="G49" i="79"/>
  <c r="K49" i="79" s="1"/>
  <c r="F49" i="79"/>
  <c r="J49" i="79" s="1"/>
  <c r="L49" i="79" s="1"/>
  <c r="N49" i="79" s="1"/>
  <c r="I48" i="79"/>
  <c r="M48" i="79" s="1"/>
  <c r="H48" i="79"/>
  <c r="G48" i="79"/>
  <c r="K48" i="79" s="1"/>
  <c r="F48" i="79"/>
  <c r="J48" i="79" s="1"/>
  <c r="L48" i="79" s="1"/>
  <c r="N48" i="79" s="1"/>
  <c r="I47" i="79"/>
  <c r="H47" i="79"/>
  <c r="M47" i="79" s="1"/>
  <c r="G47" i="79"/>
  <c r="K47" i="79" s="1"/>
  <c r="F47" i="79"/>
  <c r="J47" i="79" s="1"/>
  <c r="L47" i="79" s="1"/>
  <c r="N47" i="79" s="1"/>
  <c r="I46" i="79"/>
  <c r="M46" i="79" s="1"/>
  <c r="H46" i="79"/>
  <c r="G46" i="79"/>
  <c r="K46" i="79" s="1"/>
  <c r="F46" i="79"/>
  <c r="J46" i="79" s="1"/>
  <c r="L46" i="79" s="1"/>
  <c r="N46" i="79" s="1"/>
  <c r="I45" i="79"/>
  <c r="H45" i="79"/>
  <c r="M45" i="79" s="1"/>
  <c r="G45" i="79"/>
  <c r="K45" i="79" s="1"/>
  <c r="F45" i="79"/>
  <c r="J45" i="79" s="1"/>
  <c r="L45" i="79" s="1"/>
  <c r="N45" i="79" s="1"/>
  <c r="I44" i="79"/>
  <c r="M44" i="79" s="1"/>
  <c r="H44" i="79"/>
  <c r="G44" i="79"/>
  <c r="K44" i="79" s="1"/>
  <c r="F44" i="79"/>
  <c r="J44" i="79" s="1"/>
  <c r="L44" i="79" s="1"/>
  <c r="N44" i="79" s="1"/>
  <c r="I43" i="79"/>
  <c r="H43" i="79"/>
  <c r="M43" i="79" s="1"/>
  <c r="G43" i="79"/>
  <c r="K43" i="79" s="1"/>
  <c r="F43" i="79"/>
  <c r="J43" i="79" s="1"/>
  <c r="L43" i="79" s="1"/>
  <c r="N43" i="79" s="1"/>
  <c r="I42" i="79"/>
  <c r="M42" i="79" s="1"/>
  <c r="H42" i="79"/>
  <c r="G42" i="79"/>
  <c r="K42" i="79" s="1"/>
  <c r="F42" i="79"/>
  <c r="J42" i="79" s="1"/>
  <c r="L42" i="79" s="1"/>
  <c r="N42" i="79" s="1"/>
  <c r="I41" i="79"/>
  <c r="H41" i="79"/>
  <c r="M41" i="79" s="1"/>
  <c r="G41" i="79"/>
  <c r="K41" i="79" s="1"/>
  <c r="F41" i="79"/>
  <c r="J41" i="79" s="1"/>
  <c r="L41" i="79" s="1"/>
  <c r="N41" i="79" s="1"/>
  <c r="I40" i="79"/>
  <c r="M40" i="79" s="1"/>
  <c r="H40" i="79"/>
  <c r="G40" i="79"/>
  <c r="K40" i="79" s="1"/>
  <c r="F40" i="79"/>
  <c r="J40" i="79" s="1"/>
  <c r="L40" i="79" s="1"/>
  <c r="N40" i="79" s="1"/>
  <c r="I39" i="79"/>
  <c r="H39" i="79"/>
  <c r="M39" i="79" s="1"/>
  <c r="G39" i="79"/>
  <c r="K39" i="79" s="1"/>
  <c r="F39" i="79"/>
  <c r="J39" i="79" s="1"/>
  <c r="L39" i="79" s="1"/>
  <c r="N39" i="79" s="1"/>
  <c r="I38" i="79"/>
  <c r="M38" i="79" s="1"/>
  <c r="H38" i="79"/>
  <c r="G38" i="79"/>
  <c r="K38" i="79" s="1"/>
  <c r="F38" i="79"/>
  <c r="J38" i="79" s="1"/>
  <c r="L38" i="79" s="1"/>
  <c r="N38" i="79" s="1"/>
  <c r="I37" i="79"/>
  <c r="H37" i="79"/>
  <c r="M37" i="79" s="1"/>
  <c r="G37" i="79"/>
  <c r="K37" i="79" s="1"/>
  <c r="F37" i="79"/>
  <c r="J37" i="79" s="1"/>
  <c r="L37" i="79" s="1"/>
  <c r="N37" i="79" s="1"/>
  <c r="I36" i="79"/>
  <c r="M36" i="79" s="1"/>
  <c r="H36" i="79"/>
  <c r="G36" i="79"/>
  <c r="K36" i="79" s="1"/>
  <c r="F36" i="79"/>
  <c r="J36" i="79" s="1"/>
  <c r="L36" i="79" s="1"/>
  <c r="N36" i="79" s="1"/>
  <c r="I35" i="79"/>
  <c r="H35" i="79"/>
  <c r="M35" i="79" s="1"/>
  <c r="G35" i="79"/>
  <c r="K35" i="79" s="1"/>
  <c r="F35" i="79"/>
  <c r="J35" i="79" s="1"/>
  <c r="L35" i="79" s="1"/>
  <c r="N35" i="79" s="1"/>
  <c r="I34" i="79"/>
  <c r="M34" i="79" s="1"/>
  <c r="H34" i="79"/>
  <c r="G34" i="79"/>
  <c r="K34" i="79" s="1"/>
  <c r="F34" i="79"/>
  <c r="J34" i="79" s="1"/>
  <c r="L34" i="79" s="1"/>
  <c r="N34" i="79" s="1"/>
  <c r="I33" i="79"/>
  <c r="H33" i="79"/>
  <c r="M33" i="79" s="1"/>
  <c r="G33" i="79"/>
  <c r="K33" i="79" s="1"/>
  <c r="F33" i="79"/>
  <c r="J33" i="79" s="1"/>
  <c r="L33" i="79" s="1"/>
  <c r="N33" i="79" s="1"/>
  <c r="I32" i="79"/>
  <c r="M32" i="79" s="1"/>
  <c r="H32" i="79"/>
  <c r="G32" i="79"/>
  <c r="K32" i="79" s="1"/>
  <c r="F32" i="79"/>
  <c r="J32" i="79" s="1"/>
  <c r="L32" i="79" s="1"/>
  <c r="N32" i="79" s="1"/>
  <c r="I31" i="79"/>
  <c r="H31" i="79"/>
  <c r="M31" i="79" s="1"/>
  <c r="G31" i="79"/>
  <c r="K31" i="79" s="1"/>
  <c r="F31" i="79"/>
  <c r="J31" i="79" s="1"/>
  <c r="L31" i="79" s="1"/>
  <c r="N31" i="79" s="1"/>
  <c r="I30" i="79"/>
  <c r="M30" i="79" s="1"/>
  <c r="H30" i="79"/>
  <c r="G30" i="79"/>
  <c r="K30" i="79" s="1"/>
  <c r="F30" i="79"/>
  <c r="J30" i="79" s="1"/>
  <c r="L30" i="79" s="1"/>
  <c r="N30" i="79" s="1"/>
  <c r="I29" i="79"/>
  <c r="H29" i="79"/>
  <c r="M29" i="79" s="1"/>
  <c r="G29" i="79"/>
  <c r="K29" i="79" s="1"/>
  <c r="F29" i="79"/>
  <c r="J29" i="79" s="1"/>
  <c r="L29" i="79" s="1"/>
  <c r="N29" i="79" s="1"/>
  <c r="I28" i="79"/>
  <c r="M28" i="79" s="1"/>
  <c r="H28" i="79"/>
  <c r="G28" i="79"/>
  <c r="K28" i="79" s="1"/>
  <c r="F28" i="79"/>
  <c r="J28" i="79" s="1"/>
  <c r="L28" i="79" s="1"/>
  <c r="N28" i="79" s="1"/>
  <c r="I27" i="79"/>
  <c r="H27" i="79"/>
  <c r="M27" i="79" s="1"/>
  <c r="G27" i="79"/>
  <c r="K27" i="79" s="1"/>
  <c r="F27" i="79"/>
  <c r="J27" i="79" s="1"/>
  <c r="L27" i="79" s="1"/>
  <c r="N27" i="79" s="1"/>
  <c r="I26" i="79"/>
  <c r="M26" i="79" s="1"/>
  <c r="H26" i="79"/>
  <c r="G26" i="79"/>
  <c r="K26" i="79" s="1"/>
  <c r="F26" i="79"/>
  <c r="J26" i="79" s="1"/>
  <c r="L26" i="79" s="1"/>
  <c r="N26" i="79" s="1"/>
  <c r="I25" i="79"/>
  <c r="H25" i="79"/>
  <c r="M25" i="79" s="1"/>
  <c r="G25" i="79"/>
  <c r="K25" i="79" s="1"/>
  <c r="F25" i="79"/>
  <c r="J25" i="79" s="1"/>
  <c r="L25" i="79" s="1"/>
  <c r="N25" i="79" s="1"/>
  <c r="I24" i="79"/>
  <c r="M24" i="79" s="1"/>
  <c r="H24" i="79"/>
  <c r="G24" i="79"/>
  <c r="K24" i="79" s="1"/>
  <c r="F24" i="79"/>
  <c r="J24" i="79" s="1"/>
  <c r="L24" i="79" s="1"/>
  <c r="N24" i="79" s="1"/>
  <c r="I23" i="79"/>
  <c r="H23" i="79"/>
  <c r="M23" i="79" s="1"/>
  <c r="G23" i="79"/>
  <c r="K23" i="79" s="1"/>
  <c r="F23" i="79"/>
  <c r="J23" i="79" s="1"/>
  <c r="L23" i="79" s="1"/>
  <c r="N23" i="79" s="1"/>
  <c r="I22" i="79"/>
  <c r="M22" i="79" s="1"/>
  <c r="H22" i="79"/>
  <c r="G22" i="79"/>
  <c r="K22" i="79" s="1"/>
  <c r="F22" i="79"/>
  <c r="J22" i="79" s="1"/>
  <c r="L22" i="79" s="1"/>
  <c r="N22" i="79" s="1"/>
  <c r="I21" i="79"/>
  <c r="H21" i="79"/>
  <c r="M21" i="79" s="1"/>
  <c r="G21" i="79"/>
  <c r="K21" i="79" s="1"/>
  <c r="F21" i="79"/>
  <c r="J21" i="79" s="1"/>
  <c r="L21" i="79" s="1"/>
  <c r="N21" i="79" s="1"/>
  <c r="I20" i="79"/>
  <c r="M20" i="79" s="1"/>
  <c r="H20" i="79"/>
  <c r="G20" i="79"/>
  <c r="K20" i="79" s="1"/>
  <c r="F20" i="79"/>
  <c r="J20" i="79" s="1"/>
  <c r="L20" i="79" s="1"/>
  <c r="N20" i="79" s="1"/>
  <c r="I19" i="79"/>
  <c r="H19" i="79"/>
  <c r="M19" i="79" s="1"/>
  <c r="G19" i="79"/>
  <c r="K19" i="79" s="1"/>
  <c r="F19" i="79"/>
  <c r="J19" i="79" s="1"/>
  <c r="L19" i="79" s="1"/>
  <c r="N19" i="79" s="1"/>
  <c r="I18" i="79"/>
  <c r="M18" i="79" s="1"/>
  <c r="H18" i="79"/>
  <c r="G18" i="79"/>
  <c r="K18" i="79" s="1"/>
  <c r="F18" i="79"/>
  <c r="J18" i="79" s="1"/>
  <c r="I17" i="79"/>
  <c r="H17" i="79"/>
  <c r="M17" i="79" s="1"/>
  <c r="G17" i="79"/>
  <c r="K17" i="79" s="1"/>
  <c r="F17" i="79"/>
  <c r="J17" i="79" s="1"/>
  <c r="L17" i="79" s="1"/>
  <c r="N17" i="79" s="1"/>
  <c r="K16" i="79"/>
  <c r="I16" i="79"/>
  <c r="M16" i="79" s="1"/>
  <c r="H16" i="79"/>
  <c r="G16" i="79"/>
  <c r="F16" i="79"/>
  <c r="J16" i="79" s="1"/>
  <c r="L16" i="79" s="1"/>
  <c r="I15" i="79"/>
  <c r="H15" i="79"/>
  <c r="G15" i="79"/>
  <c r="K15" i="79" s="1"/>
  <c r="F15" i="79"/>
  <c r="J15" i="79" s="1"/>
  <c r="L15" i="79" s="1"/>
  <c r="I14" i="79"/>
  <c r="M14" i="79" s="1"/>
  <c r="H14" i="79"/>
  <c r="G14" i="79"/>
  <c r="K14" i="79" s="1"/>
  <c r="F14" i="79"/>
  <c r="J14" i="79" s="1"/>
  <c r="I13" i="79"/>
  <c r="H13" i="79"/>
  <c r="M13" i="79" s="1"/>
  <c r="G13" i="79"/>
  <c r="K13" i="79" s="1"/>
  <c r="F13" i="79"/>
  <c r="J13" i="79" s="1"/>
  <c r="L13" i="79" s="1"/>
  <c r="N13" i="79" s="1"/>
  <c r="K12" i="79"/>
  <c r="I12" i="79"/>
  <c r="M12" i="79" s="1"/>
  <c r="H12" i="79"/>
  <c r="G12" i="79"/>
  <c r="F12" i="79"/>
  <c r="J12" i="79" s="1"/>
  <c r="L12" i="79" s="1"/>
  <c r="I11" i="79"/>
  <c r="H11" i="79"/>
  <c r="G11" i="79"/>
  <c r="K11" i="79" s="1"/>
  <c r="F11" i="79"/>
  <c r="J11" i="79" s="1"/>
  <c r="L11" i="79" s="1"/>
  <c r="I10" i="79"/>
  <c r="M10" i="79" s="1"/>
  <c r="H10" i="79"/>
  <c r="G10" i="79"/>
  <c r="K10" i="79" s="1"/>
  <c r="F10" i="79"/>
  <c r="J10" i="79" s="1"/>
  <c r="I9" i="79"/>
  <c r="H9" i="79"/>
  <c r="M9" i="79" s="1"/>
  <c r="G9" i="79"/>
  <c r="K9" i="79" s="1"/>
  <c r="F9" i="79"/>
  <c r="J9" i="79" s="1"/>
  <c r="L9" i="79" s="1"/>
  <c r="N9" i="79" s="1"/>
  <c r="I8" i="79"/>
  <c r="H8" i="79"/>
  <c r="M8" i="79" s="1"/>
  <c r="G8" i="79"/>
  <c r="K8" i="79" s="1"/>
  <c r="F8" i="79"/>
  <c r="J8" i="79" s="1"/>
  <c r="L8" i="79" s="1"/>
  <c r="N8" i="79" s="1"/>
  <c r="I7" i="79"/>
  <c r="M7" i="79" s="1"/>
  <c r="H7" i="79"/>
  <c r="G7" i="79"/>
  <c r="K7" i="79" s="1"/>
  <c r="F7" i="79"/>
  <c r="J7" i="79" s="1"/>
  <c r="L7" i="79" s="1"/>
  <c r="N7" i="79" s="1"/>
  <c r="I6" i="79"/>
  <c r="H6" i="79"/>
  <c r="M6" i="79" s="1"/>
  <c r="G6" i="79"/>
  <c r="K6" i="79" s="1"/>
  <c r="F6" i="79"/>
  <c r="J6" i="79" s="1"/>
  <c r="L6" i="79" s="1"/>
  <c r="N6" i="79" s="1"/>
  <c r="I5" i="79"/>
  <c r="M5" i="79" s="1"/>
  <c r="H5" i="79"/>
  <c r="G5" i="79"/>
  <c r="K5" i="79" s="1"/>
  <c r="F5" i="79"/>
  <c r="J5" i="79" s="1"/>
  <c r="L5" i="79" s="1"/>
  <c r="N5" i="79" s="1"/>
  <c r="I4" i="79"/>
  <c r="H4" i="79"/>
  <c r="M4" i="79" s="1"/>
  <c r="G4" i="79"/>
  <c r="K4" i="79" s="1"/>
  <c r="F4" i="79"/>
  <c r="J4" i="79" s="1"/>
  <c r="L4" i="79" s="1"/>
  <c r="N4" i="79" s="1"/>
  <c r="I3" i="79"/>
  <c r="M3" i="79" s="1"/>
  <c r="H3" i="79"/>
  <c r="G3" i="79"/>
  <c r="K3" i="79" s="1"/>
  <c r="F3" i="79"/>
  <c r="J3" i="79" s="1"/>
  <c r="L3" i="79" s="1"/>
  <c r="N3" i="79" s="1"/>
  <c r="I2" i="79"/>
  <c r="H2" i="79"/>
  <c r="M2" i="79" s="1"/>
  <c r="G2" i="79"/>
  <c r="K2" i="79" s="1"/>
  <c r="F2" i="79"/>
  <c r="J2" i="79" s="1"/>
  <c r="L2" i="79" s="1"/>
  <c r="N2" i="79" s="1"/>
  <c r="N12" i="79" l="1"/>
  <c r="N16" i="79"/>
  <c r="L10" i="79"/>
  <c r="N10" i="79" s="1"/>
  <c r="M11" i="79"/>
  <c r="N11" i="79" s="1"/>
  <c r="L14" i="79"/>
  <c r="N14" i="79" s="1"/>
  <c r="M15" i="79"/>
  <c r="N15" i="79" s="1"/>
  <c r="L18" i="79"/>
  <c r="N18" i="79" s="1"/>
  <c r="L52" i="79"/>
  <c r="N52" i="79" s="1"/>
  <c r="L53" i="79"/>
  <c r="N53" i="79" s="1"/>
  <c r="L54" i="79"/>
  <c r="N54" i="79" s="1"/>
  <c r="L55" i="79"/>
  <c r="N55" i="79" s="1"/>
  <c r="L56" i="79"/>
  <c r="N56" i="79" s="1"/>
  <c r="L57" i="79"/>
  <c r="N57" i="79" s="1"/>
  <c r="L58" i="79"/>
  <c r="N58" i="79" s="1"/>
  <c r="L59" i="79"/>
  <c r="N59" i="79" s="1"/>
  <c r="L60" i="79"/>
  <c r="N60" i="79" s="1"/>
  <c r="N62" i="79"/>
  <c r="M63" i="79"/>
  <c r="N63" i="79" s="1"/>
  <c r="N66" i="79"/>
  <c r="M67" i="79"/>
  <c r="N67" i="79" s="1"/>
  <c r="N70" i="79"/>
  <c r="M71" i="79"/>
  <c r="N71" i="79" s="1"/>
  <c r="N74" i="79"/>
  <c r="M75" i="79"/>
  <c r="N75" i="79" s="1"/>
  <c r="N78" i="79"/>
  <c r="M79" i="79"/>
  <c r="N79" i="79" s="1"/>
  <c r="N82" i="79"/>
  <c r="M83" i="79"/>
  <c r="N83" i="79" s="1"/>
  <c r="N86" i="79"/>
  <c r="M87" i="79"/>
  <c r="N87" i="79" s="1"/>
  <c r="M91" i="79"/>
  <c r="N91" i="79" s="1"/>
  <c r="M99" i="79"/>
  <c r="N99" i="79" s="1"/>
  <c r="M61" i="79"/>
  <c r="N61" i="79" s="1"/>
  <c r="L64" i="79"/>
  <c r="N64" i="79" s="1"/>
  <c r="M65" i="79"/>
  <c r="N65" i="79" s="1"/>
  <c r="L68" i="79"/>
  <c r="N68" i="79" s="1"/>
  <c r="M69" i="79"/>
  <c r="N69" i="79" s="1"/>
  <c r="L72" i="79"/>
  <c r="N72" i="79" s="1"/>
  <c r="M73" i="79"/>
  <c r="N73" i="79" s="1"/>
  <c r="L76" i="79"/>
  <c r="N76" i="79" s="1"/>
  <c r="M77" i="79"/>
  <c r="N77" i="79" s="1"/>
  <c r="L80" i="79"/>
  <c r="N80" i="79" s="1"/>
  <c r="M81" i="79"/>
  <c r="N81" i="79" s="1"/>
  <c r="L84" i="79"/>
  <c r="N84" i="79" s="1"/>
  <c r="M85" i="79"/>
  <c r="N85" i="79" s="1"/>
  <c r="L88" i="79"/>
  <c r="N88" i="79" s="1"/>
  <c r="M89" i="79"/>
  <c r="N89" i="79" s="1"/>
  <c r="N90" i="79"/>
  <c r="M95" i="79"/>
  <c r="N95" i="79" s="1"/>
  <c r="N98" i="79"/>
  <c r="M100" i="79"/>
  <c r="N102" i="79"/>
  <c r="M103" i="79"/>
  <c r="N103" i="79" s="1"/>
  <c r="N106" i="79"/>
  <c r="M107" i="79"/>
  <c r="N107" i="79" s="1"/>
  <c r="N110" i="79"/>
  <c r="M111" i="79"/>
  <c r="N111" i="79" s="1"/>
  <c r="N114" i="79"/>
  <c r="M115" i="79"/>
  <c r="N115" i="79" s="1"/>
  <c r="N118" i="79"/>
  <c r="M119" i="79"/>
  <c r="N119" i="79" s="1"/>
  <c r="N122" i="79"/>
  <c r="M123" i="79"/>
  <c r="N123" i="79" s="1"/>
  <c r="N126" i="79"/>
  <c r="M127" i="79"/>
  <c r="N127" i="79" s="1"/>
  <c r="N130" i="79"/>
  <c r="M131" i="79"/>
  <c r="N131" i="79" s="1"/>
  <c r="N134" i="79"/>
  <c r="M135" i="79"/>
  <c r="N135" i="79" s="1"/>
  <c r="N138" i="79"/>
  <c r="M139" i="79"/>
  <c r="N139" i="79" s="1"/>
  <c r="N142" i="79"/>
  <c r="M143" i="79"/>
  <c r="N143" i="79" s="1"/>
  <c r="N146" i="79"/>
  <c r="M147" i="79"/>
  <c r="N147" i="79" s="1"/>
  <c r="N150" i="79"/>
  <c r="M151" i="79"/>
  <c r="N151" i="79" s="1"/>
  <c r="N154" i="79"/>
  <c r="M155" i="79"/>
  <c r="N155" i="79" s="1"/>
  <c r="L92" i="79"/>
  <c r="N92" i="79" s="1"/>
  <c r="M93" i="79"/>
  <c r="N93" i="79" s="1"/>
  <c r="L96" i="79"/>
  <c r="N96" i="79" s="1"/>
  <c r="M97" i="79"/>
  <c r="N97" i="79" s="1"/>
  <c r="L100" i="79"/>
  <c r="N100" i="79" s="1"/>
  <c r="M101" i="79"/>
  <c r="N101" i="79" s="1"/>
  <c r="L104" i="79"/>
  <c r="N104" i="79" s="1"/>
  <c r="M105" i="79"/>
  <c r="N105" i="79" s="1"/>
  <c r="L108" i="79"/>
  <c r="N108" i="79" s="1"/>
  <c r="M109" i="79"/>
  <c r="N109" i="79" s="1"/>
  <c r="L112" i="79"/>
  <c r="N112" i="79" s="1"/>
  <c r="M113" i="79"/>
  <c r="N113" i="79" s="1"/>
  <c r="L116" i="79"/>
  <c r="N116" i="79" s="1"/>
  <c r="M117" i="79"/>
  <c r="N117" i="79" s="1"/>
  <c r="L120" i="79"/>
  <c r="N120" i="79" s="1"/>
  <c r="M121" i="79"/>
  <c r="N121" i="79" s="1"/>
  <c r="L124" i="79"/>
  <c r="N124" i="79" s="1"/>
  <c r="M125" i="79"/>
  <c r="N125" i="79" s="1"/>
  <c r="L128" i="79"/>
  <c r="N128" i="79" s="1"/>
  <c r="M129" i="79"/>
  <c r="N129" i="79" s="1"/>
  <c r="L132" i="79"/>
  <c r="N132" i="79" s="1"/>
  <c r="M133" i="79"/>
  <c r="N133" i="79" s="1"/>
  <c r="L136" i="79"/>
  <c r="N136" i="79" s="1"/>
  <c r="M137" i="79"/>
  <c r="N137" i="79" s="1"/>
  <c r="L140" i="79"/>
  <c r="N140" i="79" s="1"/>
  <c r="M141" i="79"/>
  <c r="N141" i="79" s="1"/>
  <c r="L144" i="79"/>
  <c r="N144" i="79" s="1"/>
  <c r="M145" i="79"/>
  <c r="N145" i="79" s="1"/>
  <c r="L148" i="79"/>
  <c r="N148" i="79" s="1"/>
  <c r="M149" i="79"/>
  <c r="N149" i="79" s="1"/>
  <c r="L152" i="79"/>
  <c r="N152" i="79" s="1"/>
  <c r="M153" i="79"/>
  <c r="N153" i="79" s="1"/>
  <c r="L156" i="79"/>
  <c r="N156" i="79" s="1"/>
  <c r="M157" i="79"/>
  <c r="N157" i="79" s="1"/>
  <c r="O5" i="3" l="1"/>
  <c r="Q5" i="3" s="1"/>
  <c r="O6" i="3"/>
  <c r="Q6" i="3" s="1"/>
  <c r="O7" i="3"/>
  <c r="Q7" i="3" s="1"/>
  <c r="O8" i="3"/>
  <c r="Q8" i="3" s="1"/>
  <c r="O9" i="3"/>
  <c r="Q9" i="3" s="1"/>
  <c r="O10" i="3"/>
  <c r="Q10" i="3" s="1"/>
  <c r="O11" i="3"/>
  <c r="Q11" i="3" s="1"/>
  <c r="O12" i="3"/>
  <c r="Q12" i="3" s="1"/>
  <c r="O13" i="3"/>
  <c r="Q13" i="3" s="1"/>
  <c r="O14" i="3"/>
  <c r="Q14" i="3" s="1"/>
  <c r="O15" i="3"/>
  <c r="Q15" i="3" s="1"/>
  <c r="O16" i="3"/>
  <c r="Q16" i="3" s="1"/>
  <c r="O17" i="3"/>
  <c r="Q17" i="3" s="1"/>
  <c r="O18" i="3"/>
  <c r="Q18" i="3" s="1"/>
  <c r="O19" i="3"/>
  <c r="Q19" i="3" s="1"/>
  <c r="O20" i="3"/>
  <c r="Q20" i="3" s="1"/>
  <c r="O21" i="3"/>
  <c r="Q21" i="3" s="1"/>
  <c r="O22" i="3"/>
  <c r="Q22" i="3" s="1"/>
  <c r="O23" i="3"/>
  <c r="Q23" i="3" s="1"/>
  <c r="O24" i="3"/>
  <c r="Q24" i="3" s="1"/>
  <c r="O25" i="3"/>
  <c r="Q25" i="3" s="1"/>
  <c r="O26" i="3"/>
  <c r="Q26" i="3" s="1"/>
  <c r="O27" i="3"/>
  <c r="Q27" i="3" s="1"/>
  <c r="O28" i="3"/>
  <c r="Q28" i="3" s="1"/>
  <c r="O29" i="3"/>
  <c r="Q29" i="3" s="1"/>
  <c r="O30" i="3"/>
  <c r="Q30" i="3" s="1"/>
  <c r="O31" i="3"/>
  <c r="Q31" i="3" s="1"/>
  <c r="O32" i="3"/>
  <c r="Q32" i="3" s="1"/>
  <c r="O33" i="3"/>
  <c r="Q33" i="3" s="1"/>
  <c r="O34" i="3"/>
  <c r="Q34" i="3" s="1"/>
  <c r="O35" i="3"/>
  <c r="Q35" i="3" s="1"/>
  <c r="O36" i="3"/>
  <c r="Q36" i="3" s="1"/>
  <c r="O37" i="3"/>
  <c r="Q37" i="3" s="1"/>
  <c r="O38" i="3"/>
  <c r="Q38" i="3" s="1"/>
  <c r="O39" i="3"/>
  <c r="Q39" i="3" s="1"/>
  <c r="O40" i="3"/>
  <c r="Q40" i="3" s="1"/>
  <c r="O41" i="3"/>
  <c r="Q41" i="3" s="1"/>
  <c r="O42" i="3"/>
  <c r="Q42" i="3" s="1"/>
  <c r="O43" i="3"/>
  <c r="Q43" i="3" s="1"/>
  <c r="O44" i="3"/>
  <c r="Q44" i="3" s="1"/>
  <c r="O45" i="3"/>
  <c r="Q45" i="3" s="1"/>
  <c r="O46" i="3"/>
  <c r="Q46" i="3" s="1"/>
  <c r="O47" i="3"/>
  <c r="Q47" i="3" s="1"/>
  <c r="O48" i="3"/>
  <c r="Q48" i="3" s="1"/>
  <c r="O49" i="3"/>
  <c r="Q49" i="3" s="1"/>
  <c r="O50" i="3"/>
  <c r="Q50" i="3" s="1"/>
  <c r="O51" i="3"/>
  <c r="Q51" i="3" s="1"/>
  <c r="O52" i="3"/>
  <c r="Q52" i="3" s="1"/>
  <c r="O53" i="3"/>
  <c r="Q53" i="3" s="1"/>
  <c r="O54" i="3"/>
  <c r="Q54" i="3" s="1"/>
  <c r="O55" i="3"/>
  <c r="Q55" i="3" s="1"/>
  <c r="O56" i="3"/>
  <c r="Q56" i="3" s="1"/>
  <c r="O57" i="3"/>
  <c r="Q57" i="3" s="1"/>
  <c r="O58" i="3"/>
  <c r="Q58" i="3" s="1"/>
  <c r="O59" i="3"/>
  <c r="Q59" i="3" s="1"/>
  <c r="O60" i="3"/>
  <c r="Q60" i="3" s="1"/>
  <c r="O61" i="3"/>
  <c r="Q61" i="3" s="1"/>
  <c r="O62" i="3"/>
  <c r="Q62" i="3" s="1"/>
  <c r="O63" i="3"/>
  <c r="Q63" i="3" s="1"/>
  <c r="O64" i="3"/>
  <c r="Q64" i="3" s="1"/>
  <c r="O65" i="3"/>
  <c r="Q65" i="3" s="1"/>
  <c r="O66" i="3"/>
  <c r="Q66" i="3" s="1"/>
  <c r="O67" i="3"/>
  <c r="Q67" i="3" s="1"/>
  <c r="O68" i="3"/>
  <c r="Q68" i="3" s="1"/>
  <c r="O69" i="3"/>
  <c r="Q69" i="3" s="1"/>
  <c r="O70" i="3"/>
  <c r="Q70" i="3" s="1"/>
  <c r="O71" i="3"/>
  <c r="Q71" i="3" s="1"/>
  <c r="O72" i="3"/>
  <c r="Q72" i="3" s="1"/>
  <c r="O73" i="3"/>
  <c r="Q73" i="3" s="1"/>
  <c r="O74" i="3"/>
  <c r="Q74" i="3" s="1"/>
  <c r="O75" i="3"/>
  <c r="Q75" i="3" s="1"/>
  <c r="O76" i="3"/>
  <c r="Q76" i="3" s="1"/>
  <c r="O77" i="3"/>
  <c r="Q77" i="3" s="1"/>
  <c r="O78" i="3"/>
  <c r="Q78" i="3" s="1"/>
  <c r="O79" i="3"/>
  <c r="Q79" i="3" s="1"/>
  <c r="O80" i="3"/>
  <c r="Q80" i="3" s="1"/>
  <c r="O81" i="3"/>
  <c r="Q81" i="3" s="1"/>
  <c r="O82" i="3"/>
  <c r="Q82" i="3" s="1"/>
  <c r="O83" i="3"/>
  <c r="Q83" i="3" s="1"/>
  <c r="O84" i="3"/>
  <c r="Q84" i="3" s="1"/>
  <c r="O85" i="3"/>
  <c r="Q85" i="3" s="1"/>
  <c r="O86" i="3"/>
  <c r="Q86" i="3" s="1"/>
  <c r="O87" i="3"/>
  <c r="Q87" i="3" s="1"/>
  <c r="O88" i="3"/>
  <c r="Q88" i="3" s="1"/>
  <c r="O89" i="3"/>
  <c r="Q89" i="3" s="1"/>
  <c r="O90" i="3"/>
  <c r="Q90" i="3" s="1"/>
  <c r="O91" i="3"/>
  <c r="Q91" i="3" s="1"/>
  <c r="O92" i="3"/>
  <c r="Q92" i="3" s="1"/>
  <c r="O93" i="3"/>
  <c r="Q93" i="3" s="1"/>
  <c r="O94" i="3"/>
  <c r="Q94" i="3" s="1"/>
  <c r="O95" i="3"/>
  <c r="Q95" i="3" s="1"/>
  <c r="O96" i="3"/>
  <c r="Q96" i="3" s="1"/>
  <c r="O97" i="3"/>
  <c r="Q97" i="3" s="1"/>
  <c r="O98" i="3"/>
  <c r="Q98" i="3" s="1"/>
  <c r="O99" i="3"/>
  <c r="Q99" i="3" s="1"/>
  <c r="O100" i="3"/>
  <c r="Q100" i="3" s="1"/>
  <c r="O101" i="3"/>
  <c r="Q101" i="3" s="1"/>
  <c r="O102" i="3"/>
  <c r="Q102" i="3" s="1"/>
  <c r="O103" i="3"/>
  <c r="Q103" i="3" s="1"/>
  <c r="O104" i="3"/>
  <c r="Q104" i="3" s="1"/>
  <c r="O105" i="3"/>
  <c r="Q105" i="3" s="1"/>
  <c r="O106" i="3"/>
  <c r="Q106" i="3" s="1"/>
  <c r="O107" i="3"/>
  <c r="Q107" i="3" s="1"/>
  <c r="O108" i="3"/>
  <c r="Q108" i="3" s="1"/>
  <c r="O109" i="3"/>
  <c r="Q109" i="3" s="1"/>
  <c r="O110" i="3"/>
  <c r="Q110" i="3" s="1"/>
  <c r="O111" i="3"/>
  <c r="Q111" i="3" s="1"/>
  <c r="O112" i="3"/>
  <c r="Q112" i="3" s="1"/>
  <c r="O113" i="3"/>
  <c r="Q113" i="3" s="1"/>
  <c r="O114" i="3"/>
  <c r="Q114" i="3" s="1"/>
  <c r="O115" i="3"/>
  <c r="Q115" i="3" s="1"/>
  <c r="O116" i="3"/>
  <c r="Q116" i="3" s="1"/>
  <c r="O117" i="3"/>
  <c r="Q117" i="3" s="1"/>
  <c r="O118" i="3"/>
  <c r="Q118" i="3" s="1"/>
  <c r="O119" i="3"/>
  <c r="Q119" i="3" s="1"/>
  <c r="O120" i="3"/>
  <c r="Q120" i="3" s="1"/>
  <c r="O121" i="3"/>
  <c r="Q121" i="3" s="1"/>
  <c r="O122" i="3"/>
  <c r="Q122" i="3" s="1"/>
  <c r="O123" i="3"/>
  <c r="Q123" i="3" s="1"/>
  <c r="O124" i="3"/>
  <c r="Q124" i="3" s="1"/>
  <c r="O125" i="3"/>
  <c r="Q125" i="3" s="1"/>
  <c r="O126" i="3"/>
  <c r="Q126" i="3" s="1"/>
  <c r="O127" i="3"/>
  <c r="Q127" i="3" s="1"/>
  <c r="O128" i="3"/>
  <c r="Q128" i="3" s="1"/>
  <c r="O129" i="3"/>
  <c r="Q129" i="3" s="1"/>
  <c r="O130" i="3"/>
  <c r="Q130" i="3" s="1"/>
  <c r="O131" i="3"/>
  <c r="Q131" i="3" s="1"/>
  <c r="O132" i="3"/>
  <c r="Q132" i="3" s="1"/>
  <c r="O133" i="3"/>
  <c r="Q133" i="3" s="1"/>
  <c r="O134" i="3"/>
  <c r="Q134" i="3" s="1"/>
  <c r="O135" i="3"/>
  <c r="Q135" i="3" s="1"/>
  <c r="O136" i="3"/>
  <c r="Q136" i="3" s="1"/>
  <c r="O137" i="3"/>
  <c r="Q137" i="3" s="1"/>
  <c r="O138" i="3"/>
  <c r="Q138" i="3" s="1"/>
  <c r="O139" i="3"/>
  <c r="Q139" i="3" s="1"/>
  <c r="O140" i="3"/>
  <c r="Q140" i="3" s="1"/>
  <c r="O141" i="3"/>
  <c r="Q141" i="3" s="1"/>
  <c r="O142" i="3"/>
  <c r="Q142" i="3" s="1"/>
  <c r="O143" i="3"/>
  <c r="Q143" i="3" s="1"/>
  <c r="O144" i="3"/>
  <c r="Q144" i="3" s="1"/>
  <c r="O145" i="3"/>
  <c r="Q145" i="3" s="1"/>
  <c r="O146" i="3"/>
  <c r="Q146" i="3" s="1"/>
  <c r="O147" i="3"/>
  <c r="Q147" i="3" s="1"/>
  <c r="O148" i="3"/>
  <c r="Q148" i="3" s="1"/>
  <c r="O149" i="3"/>
  <c r="Q149" i="3" s="1"/>
  <c r="O150" i="3"/>
  <c r="Q150" i="3" s="1"/>
  <c r="O151" i="3"/>
  <c r="Q151" i="3" s="1"/>
  <c r="O152" i="3"/>
  <c r="Q152" i="3" s="1"/>
  <c r="O153" i="3"/>
  <c r="Q153" i="3" s="1"/>
  <c r="O154" i="3"/>
  <c r="Q154" i="3" s="1"/>
  <c r="O155" i="3"/>
  <c r="Q155" i="3" s="1"/>
  <c r="O156" i="3"/>
  <c r="Q156" i="3" s="1"/>
  <c r="O157" i="3"/>
  <c r="Q157" i="3" s="1"/>
  <c r="O158" i="3"/>
  <c r="Q158" i="3" s="1"/>
  <c r="O159" i="3"/>
  <c r="Q159" i="3" s="1"/>
  <c r="O160" i="3"/>
  <c r="Q160" i="3" s="1"/>
  <c r="O161" i="3"/>
  <c r="Q161" i="3" s="1"/>
  <c r="O162" i="3"/>
  <c r="Q162" i="3" s="1"/>
  <c r="O163" i="3"/>
  <c r="Q163" i="3" s="1"/>
  <c r="O164" i="3"/>
  <c r="Q164" i="3" s="1"/>
  <c r="O165" i="3"/>
  <c r="Q165" i="3" s="1"/>
  <c r="O166" i="3"/>
  <c r="Q166" i="3" s="1"/>
  <c r="O167" i="3"/>
  <c r="Q167" i="3" s="1"/>
  <c r="O168" i="3"/>
  <c r="Q168" i="3" s="1"/>
  <c r="O169" i="3"/>
  <c r="Q169" i="3" s="1"/>
  <c r="O170" i="3"/>
  <c r="Q170" i="3" s="1"/>
  <c r="O171" i="3"/>
  <c r="Q171" i="3" s="1"/>
  <c r="O172" i="3"/>
  <c r="Q172" i="3" s="1"/>
  <c r="O173" i="3"/>
  <c r="Q173" i="3" s="1"/>
  <c r="O174" i="3"/>
  <c r="Q174" i="3" s="1"/>
  <c r="O175" i="3"/>
  <c r="Q175" i="3" s="1"/>
  <c r="O176" i="3"/>
  <c r="Q176" i="3" s="1"/>
  <c r="O177" i="3"/>
  <c r="Q177" i="3" s="1"/>
  <c r="O178" i="3"/>
  <c r="Q178" i="3" s="1"/>
  <c r="O179" i="3"/>
  <c r="Q179" i="3" s="1"/>
  <c r="O180" i="3"/>
  <c r="Q180" i="3" s="1"/>
  <c r="O181" i="3"/>
  <c r="Q181" i="3" s="1"/>
  <c r="O182" i="3"/>
  <c r="Q182" i="3" s="1"/>
  <c r="O183" i="3"/>
  <c r="Q183" i="3" s="1"/>
  <c r="O184" i="3"/>
  <c r="Q184" i="3" s="1"/>
  <c r="O185" i="3"/>
  <c r="Q185" i="3" s="1"/>
  <c r="O186" i="3"/>
  <c r="Q186" i="3" s="1"/>
  <c r="O187" i="3"/>
  <c r="Q187" i="3" s="1"/>
  <c r="O188" i="3"/>
  <c r="Q188" i="3" s="1"/>
  <c r="O189" i="3"/>
  <c r="Q189" i="3" s="1"/>
  <c r="O190" i="3"/>
  <c r="Q190" i="3" s="1"/>
  <c r="O191" i="3"/>
  <c r="Q191" i="3" s="1"/>
  <c r="O192" i="3"/>
  <c r="Q192" i="3" s="1"/>
  <c r="O193" i="3"/>
  <c r="Q193" i="3" s="1"/>
  <c r="O4" i="3"/>
  <c r="Q4" i="3" s="1"/>
  <c r="O3" i="3"/>
  <c r="Q3" i="3" s="1"/>
  <c r="Y196" i="74" l="1"/>
  <c r="Z196" i="74"/>
  <c r="AB196" i="74"/>
  <c r="Y197" i="74"/>
  <c r="Z197" i="74"/>
  <c r="AB197" i="74"/>
  <c r="X196" i="74" l="1"/>
  <c r="X197" i="74" l="1"/>
  <c r="Q6" i="74" l="1"/>
  <c r="Q7" i="74"/>
  <c r="Q10" i="74"/>
  <c r="Q11" i="74"/>
  <c r="Q12" i="74"/>
  <c r="Q13" i="74"/>
  <c r="Q16" i="74"/>
  <c r="Q17" i="74"/>
  <c r="Q18" i="74"/>
  <c r="Q20" i="74"/>
  <c r="Q21" i="74"/>
  <c r="Q22" i="74"/>
  <c r="Q24" i="74"/>
  <c r="Q26" i="74"/>
  <c r="Q27" i="74"/>
  <c r="Q28" i="74"/>
  <c r="Q29" i="74"/>
  <c r="Q31" i="74"/>
  <c r="Q33" i="74"/>
  <c r="Q34" i="74"/>
  <c r="Q35" i="74"/>
  <c r="Q36" i="74"/>
  <c r="Q38" i="74"/>
  <c r="Q39" i="74"/>
  <c r="Q40" i="74"/>
  <c r="Q42" i="74"/>
  <c r="Q43" i="74"/>
  <c r="Q44" i="74"/>
  <c r="Q46" i="74"/>
  <c r="Q47" i="74"/>
  <c r="Q48" i="74"/>
  <c r="Q49" i="74"/>
  <c r="Q50" i="74"/>
  <c r="Q53" i="74"/>
  <c r="Q54" i="74"/>
  <c r="Q55" i="74"/>
  <c r="Q56" i="74"/>
  <c r="Q59" i="74"/>
  <c r="Q61" i="74"/>
  <c r="Q62" i="74"/>
  <c r="Q63" i="74"/>
  <c r="Q64" i="74"/>
  <c r="Q65" i="74"/>
  <c r="Q67" i="74"/>
  <c r="Q68" i="74"/>
  <c r="Q69" i="74"/>
  <c r="Q71" i="74"/>
  <c r="Q74" i="74"/>
  <c r="Q75" i="74"/>
  <c r="Q76" i="74"/>
  <c r="Q77" i="74"/>
  <c r="Q78" i="74"/>
  <c r="Q79" i="74"/>
  <c r="Q80" i="74"/>
  <c r="Q81" i="74"/>
  <c r="Q82" i="74"/>
  <c r="Q83" i="74"/>
  <c r="Q84" i="74"/>
  <c r="Q85" i="74"/>
  <c r="Q86" i="74"/>
  <c r="Q87" i="74"/>
  <c r="Q88" i="74"/>
  <c r="Q89" i="74"/>
  <c r="Q90" i="74"/>
  <c r="Q93" i="74"/>
  <c r="Q94" i="74"/>
  <c r="Q95" i="74"/>
  <c r="Q96" i="74"/>
  <c r="Q97" i="74"/>
  <c r="Q99" i="74"/>
  <c r="Q100" i="74"/>
  <c r="Q101" i="74"/>
  <c r="Q103" i="74"/>
  <c r="Q104" i="74"/>
  <c r="C102" i="3" s="1"/>
  <c r="Q107" i="74"/>
  <c r="Q108" i="74"/>
  <c r="Q109" i="74"/>
  <c r="Q110" i="74"/>
  <c r="Q111" i="74"/>
  <c r="Q113" i="74"/>
  <c r="Q114" i="74"/>
  <c r="Q115" i="74"/>
  <c r="Q117" i="74"/>
  <c r="Q118" i="74"/>
  <c r="Q120" i="74"/>
  <c r="Q121" i="74"/>
  <c r="Q122" i="74"/>
  <c r="Q123" i="74"/>
  <c r="Q125" i="74"/>
  <c r="Q126" i="74"/>
  <c r="Q127" i="74"/>
  <c r="Q128" i="74"/>
  <c r="Q129" i="74"/>
  <c r="Q131" i="74"/>
  <c r="Q133" i="74"/>
  <c r="Q136" i="74"/>
  <c r="Q137" i="74"/>
  <c r="Q138" i="74"/>
  <c r="Q139" i="74"/>
  <c r="Q140" i="74"/>
  <c r="Q141" i="74"/>
  <c r="Q142" i="74"/>
  <c r="Q143" i="74"/>
  <c r="Q144" i="74"/>
  <c r="Q145" i="74"/>
  <c r="Q146" i="74"/>
  <c r="Q152" i="74"/>
  <c r="Q153" i="74"/>
  <c r="Q154" i="74"/>
  <c r="Q156" i="74"/>
  <c r="Q157" i="74"/>
  <c r="Q158" i="74"/>
  <c r="Q159" i="74"/>
  <c r="Q162" i="74"/>
  <c r="Q164" i="74"/>
  <c r="Q165" i="74"/>
  <c r="Q166" i="74"/>
  <c r="Q168" i="74"/>
  <c r="Q169" i="74"/>
  <c r="Q170" i="74"/>
  <c r="Q171" i="74"/>
  <c r="Q172" i="74"/>
  <c r="Q173" i="74"/>
  <c r="Q174" i="74"/>
  <c r="Q176" i="74"/>
  <c r="Q177" i="74"/>
  <c r="Q178" i="74"/>
  <c r="Q179" i="74"/>
  <c r="Q180" i="74"/>
  <c r="Q183" i="74"/>
  <c r="Q184" i="74"/>
  <c r="Q185" i="74"/>
  <c r="Q186" i="74"/>
  <c r="Q187" i="74"/>
  <c r="Q188" i="74"/>
  <c r="Q191" i="74"/>
  <c r="Q192" i="74"/>
  <c r="Q193" i="74"/>
  <c r="Q194" i="74"/>
  <c r="Q195" i="74"/>
  <c r="Q5" i="74"/>
  <c r="M2" i="78"/>
  <c r="R2" i="78"/>
  <c r="Q196" i="74" l="1"/>
  <c r="Q197" i="74" s="1"/>
  <c r="U3" i="78"/>
  <c r="U4" i="78"/>
  <c r="U5" i="78"/>
  <c r="U6" i="78"/>
  <c r="U7" i="78"/>
  <c r="U8" i="78"/>
  <c r="U9" i="78"/>
  <c r="U10" i="78"/>
  <c r="U11" i="78"/>
  <c r="U12" i="78"/>
  <c r="U13" i="78"/>
  <c r="U14" i="78"/>
  <c r="U15" i="78"/>
  <c r="U16" i="78"/>
  <c r="U17" i="78"/>
  <c r="U18" i="78"/>
  <c r="U19" i="78"/>
  <c r="U20" i="78"/>
  <c r="U21" i="78"/>
  <c r="U22" i="78"/>
  <c r="U23" i="78"/>
  <c r="U24" i="78"/>
  <c r="U25" i="78"/>
  <c r="U26" i="78"/>
  <c r="U27" i="78"/>
  <c r="U28" i="78"/>
  <c r="U29" i="78"/>
  <c r="U30" i="78"/>
  <c r="U31" i="78"/>
  <c r="U32" i="78"/>
  <c r="U33" i="78"/>
  <c r="U34" i="78"/>
  <c r="U35" i="78"/>
  <c r="U36" i="78"/>
  <c r="U37" i="78"/>
  <c r="U38" i="78"/>
  <c r="U39" i="78"/>
  <c r="U40" i="78"/>
  <c r="U41" i="78"/>
  <c r="U42" i="78"/>
  <c r="U43" i="78"/>
  <c r="U44" i="78"/>
  <c r="U45" i="78"/>
  <c r="U46" i="78"/>
  <c r="U47" i="78"/>
  <c r="U48" i="78"/>
  <c r="U49" i="78"/>
  <c r="U50" i="78"/>
  <c r="U51" i="78"/>
  <c r="U52" i="78"/>
  <c r="U53" i="78"/>
  <c r="U54" i="78"/>
  <c r="U55" i="78"/>
  <c r="U56" i="78"/>
  <c r="U57" i="78"/>
  <c r="U58" i="78"/>
  <c r="U59" i="78"/>
  <c r="U60" i="78"/>
  <c r="U61" i="78"/>
  <c r="U62" i="78"/>
  <c r="U63" i="78"/>
  <c r="U64" i="78"/>
  <c r="U65" i="78"/>
  <c r="U66" i="78"/>
  <c r="U67" i="78"/>
  <c r="U68" i="78"/>
  <c r="U69" i="78"/>
  <c r="U70" i="78"/>
  <c r="U71" i="78"/>
  <c r="U72" i="78"/>
  <c r="U73" i="78"/>
  <c r="U74" i="78"/>
  <c r="U75" i="78"/>
  <c r="U76" i="78"/>
  <c r="U77" i="78"/>
  <c r="U78" i="78"/>
  <c r="U79" i="78"/>
  <c r="U80" i="78"/>
  <c r="U81" i="78"/>
  <c r="U82" i="78"/>
  <c r="U83" i="78"/>
  <c r="U84" i="78"/>
  <c r="U85" i="78"/>
  <c r="U86" i="78"/>
  <c r="U87" i="78"/>
  <c r="U88" i="78"/>
  <c r="U89" i="78"/>
  <c r="U90" i="78"/>
  <c r="U91" i="78"/>
  <c r="U92" i="78"/>
  <c r="U93" i="78"/>
  <c r="U94" i="78"/>
  <c r="U95" i="78"/>
  <c r="U96" i="78"/>
  <c r="U97" i="78"/>
  <c r="U98" i="78"/>
  <c r="U99" i="78"/>
  <c r="U100" i="78"/>
  <c r="U101" i="78"/>
  <c r="U102" i="78"/>
  <c r="U103" i="78"/>
  <c r="U104" i="78"/>
  <c r="U105" i="78"/>
  <c r="U106" i="78"/>
  <c r="U107" i="78"/>
  <c r="U108" i="78"/>
  <c r="U109" i="78"/>
  <c r="U110" i="78"/>
  <c r="U111" i="78"/>
  <c r="U112" i="78"/>
  <c r="U113" i="78"/>
  <c r="U114" i="78"/>
  <c r="U115" i="78"/>
  <c r="U116" i="78"/>
  <c r="U117" i="78"/>
  <c r="U118" i="78"/>
  <c r="U119" i="78"/>
  <c r="U120" i="78"/>
  <c r="U121" i="78"/>
  <c r="U122" i="78"/>
  <c r="U123" i="78"/>
  <c r="U124" i="78"/>
  <c r="U125" i="78"/>
  <c r="U126" i="78"/>
  <c r="U127" i="78"/>
  <c r="U128" i="78"/>
  <c r="U129" i="78"/>
  <c r="U130" i="78"/>
  <c r="U131" i="78"/>
  <c r="U132" i="78"/>
  <c r="U133" i="78"/>
  <c r="U134" i="78"/>
  <c r="U135" i="78"/>
  <c r="U136" i="78"/>
  <c r="U137" i="78"/>
  <c r="U138" i="78"/>
  <c r="U139" i="78"/>
  <c r="U140" i="78"/>
  <c r="U141" i="78"/>
  <c r="U142" i="78"/>
  <c r="U2" i="78"/>
  <c r="S62" i="78"/>
  <c r="S81" i="78"/>
  <c r="S3" i="78"/>
  <c r="S4" i="78"/>
  <c r="S5" i="78"/>
  <c r="S6" i="78"/>
  <c r="S7" i="78"/>
  <c r="S8" i="78"/>
  <c r="S9" i="78"/>
  <c r="S10" i="78"/>
  <c r="S11" i="78"/>
  <c r="S12" i="78"/>
  <c r="S13" i="78"/>
  <c r="S14" i="78"/>
  <c r="S15" i="78"/>
  <c r="S16" i="78"/>
  <c r="S17" i="78"/>
  <c r="S18" i="78"/>
  <c r="S19" i="78"/>
  <c r="S20" i="78"/>
  <c r="S21" i="78"/>
  <c r="S22" i="78"/>
  <c r="S23" i="78"/>
  <c r="S24" i="78"/>
  <c r="S25" i="78"/>
  <c r="S26" i="78"/>
  <c r="S27" i="78"/>
  <c r="S28" i="78"/>
  <c r="S29" i="78"/>
  <c r="S30" i="78"/>
  <c r="S31" i="78"/>
  <c r="S32" i="78"/>
  <c r="S33" i="78"/>
  <c r="S34" i="78"/>
  <c r="S35" i="78"/>
  <c r="S36" i="78"/>
  <c r="S37" i="78"/>
  <c r="S38" i="78"/>
  <c r="S39" i="78"/>
  <c r="S40" i="78"/>
  <c r="S41" i="78"/>
  <c r="S42" i="78"/>
  <c r="S43" i="78"/>
  <c r="S44" i="78"/>
  <c r="S45" i="78"/>
  <c r="S46" i="78"/>
  <c r="S47" i="78"/>
  <c r="S48" i="78"/>
  <c r="S49" i="78"/>
  <c r="S50" i="78"/>
  <c r="S51" i="78"/>
  <c r="S52" i="78"/>
  <c r="S53" i="78"/>
  <c r="S54" i="78"/>
  <c r="S55" i="78"/>
  <c r="S56" i="78"/>
  <c r="S57" i="78"/>
  <c r="S58" i="78"/>
  <c r="S59" i="78"/>
  <c r="S60" i="78"/>
  <c r="S61" i="78"/>
  <c r="S63" i="78"/>
  <c r="S64" i="78"/>
  <c r="S65" i="78"/>
  <c r="S66" i="78"/>
  <c r="S67" i="78"/>
  <c r="S68" i="78"/>
  <c r="S69" i="78"/>
  <c r="S70" i="78"/>
  <c r="S71" i="78"/>
  <c r="S72" i="78"/>
  <c r="S73" i="78"/>
  <c r="S74" i="78"/>
  <c r="S75" i="78"/>
  <c r="S76" i="78"/>
  <c r="S77" i="78"/>
  <c r="S78" i="78"/>
  <c r="S79" i="78"/>
  <c r="S80" i="78"/>
  <c r="S82" i="78"/>
  <c r="S83" i="78"/>
  <c r="S84" i="78"/>
  <c r="S85" i="78"/>
  <c r="S86" i="78"/>
  <c r="S87" i="78"/>
  <c r="S88" i="78"/>
  <c r="S89" i="78"/>
  <c r="S90" i="78"/>
  <c r="S91" i="78"/>
  <c r="S92" i="78"/>
  <c r="S93" i="78"/>
  <c r="S94" i="78"/>
  <c r="S95" i="78"/>
  <c r="S96" i="78"/>
  <c r="S97" i="78"/>
  <c r="S98" i="78"/>
  <c r="S99" i="78"/>
  <c r="S100" i="78"/>
  <c r="S101" i="78"/>
  <c r="S102" i="78"/>
  <c r="S103" i="78"/>
  <c r="S104" i="78"/>
  <c r="S105" i="78"/>
  <c r="S106" i="78"/>
  <c r="S107" i="78"/>
  <c r="S108" i="78"/>
  <c r="S109" i="78"/>
  <c r="S110" i="78"/>
  <c r="S111" i="78"/>
  <c r="S112" i="78"/>
  <c r="S113" i="78"/>
  <c r="S114" i="78"/>
  <c r="S115" i="78"/>
  <c r="S116" i="78"/>
  <c r="S117" i="78"/>
  <c r="S118" i="78"/>
  <c r="S119" i="78"/>
  <c r="S120" i="78"/>
  <c r="S121" i="78"/>
  <c r="S122" i="78"/>
  <c r="S123" i="78"/>
  <c r="S124" i="78"/>
  <c r="S125" i="78"/>
  <c r="S126" i="78"/>
  <c r="S127" i="78"/>
  <c r="S128" i="78"/>
  <c r="S129" i="78"/>
  <c r="S130" i="78"/>
  <c r="S131" i="78"/>
  <c r="S132" i="78"/>
  <c r="S133" i="78"/>
  <c r="S134" i="78"/>
  <c r="S135" i="78"/>
  <c r="S136" i="78"/>
  <c r="S137" i="78"/>
  <c r="S138" i="78"/>
  <c r="S139" i="78"/>
  <c r="S140" i="78"/>
  <c r="S141" i="78"/>
  <c r="S142" i="78"/>
  <c r="S2" i="78"/>
  <c r="R3" i="78"/>
  <c r="R4" i="78"/>
  <c r="R5" i="78"/>
  <c r="R6" i="78"/>
  <c r="R7" i="78"/>
  <c r="R8" i="78"/>
  <c r="R9" i="78"/>
  <c r="R10" i="78"/>
  <c r="R11" i="78"/>
  <c r="R12" i="78"/>
  <c r="R13" i="78"/>
  <c r="R14" i="78"/>
  <c r="R15" i="78"/>
  <c r="R16" i="78"/>
  <c r="R17" i="78"/>
  <c r="R18" i="78"/>
  <c r="R19" i="78"/>
  <c r="R20" i="78"/>
  <c r="R21" i="78"/>
  <c r="R22" i="78"/>
  <c r="R23" i="78"/>
  <c r="R24" i="78"/>
  <c r="R25" i="78"/>
  <c r="R26" i="78"/>
  <c r="R27" i="78"/>
  <c r="R28" i="78"/>
  <c r="R29" i="78"/>
  <c r="R30" i="78"/>
  <c r="R31" i="78"/>
  <c r="R32" i="78"/>
  <c r="R33" i="78"/>
  <c r="R34" i="78"/>
  <c r="R35" i="78"/>
  <c r="R36" i="78"/>
  <c r="R37" i="78"/>
  <c r="R38" i="78"/>
  <c r="R39" i="78"/>
  <c r="R40" i="78"/>
  <c r="R41" i="78"/>
  <c r="R42" i="78"/>
  <c r="R43" i="78"/>
  <c r="R44" i="78"/>
  <c r="R45" i="78"/>
  <c r="R46" i="78"/>
  <c r="R47" i="78"/>
  <c r="R48" i="78"/>
  <c r="R49" i="78"/>
  <c r="R50" i="78"/>
  <c r="R51" i="78"/>
  <c r="R52" i="78"/>
  <c r="R53" i="78"/>
  <c r="R54" i="78"/>
  <c r="R55" i="78"/>
  <c r="R56" i="78"/>
  <c r="R57" i="78"/>
  <c r="R58" i="78"/>
  <c r="R59" i="78"/>
  <c r="R60" i="78"/>
  <c r="R61" i="78"/>
  <c r="R62" i="78"/>
  <c r="R63" i="78"/>
  <c r="R64" i="78"/>
  <c r="R65" i="78"/>
  <c r="R66" i="78"/>
  <c r="R67" i="78"/>
  <c r="R68" i="78"/>
  <c r="R69" i="78"/>
  <c r="R70" i="78"/>
  <c r="R71" i="78"/>
  <c r="R72" i="78"/>
  <c r="R73" i="78"/>
  <c r="R74" i="78"/>
  <c r="R75" i="78"/>
  <c r="R76" i="78"/>
  <c r="R77" i="78"/>
  <c r="R78" i="78"/>
  <c r="R79" i="78"/>
  <c r="R80" i="78"/>
  <c r="R81" i="78"/>
  <c r="R82" i="78"/>
  <c r="R83" i="78"/>
  <c r="R84" i="78"/>
  <c r="R85" i="78"/>
  <c r="R86" i="78"/>
  <c r="R87" i="78"/>
  <c r="R88" i="78"/>
  <c r="R89" i="78"/>
  <c r="R90" i="78"/>
  <c r="R91" i="78"/>
  <c r="R92" i="78"/>
  <c r="R93" i="78"/>
  <c r="R94" i="78"/>
  <c r="R95" i="78"/>
  <c r="R96" i="78"/>
  <c r="R97" i="78"/>
  <c r="R98" i="78"/>
  <c r="R99" i="78"/>
  <c r="R100" i="78"/>
  <c r="R101" i="78"/>
  <c r="R102" i="78"/>
  <c r="R103" i="78"/>
  <c r="R104" i="78"/>
  <c r="R105" i="78"/>
  <c r="R106" i="78"/>
  <c r="R107" i="78"/>
  <c r="R108" i="78"/>
  <c r="R109" i="78"/>
  <c r="R110" i="78"/>
  <c r="R111" i="78"/>
  <c r="R112" i="78"/>
  <c r="R113" i="78"/>
  <c r="R114" i="78"/>
  <c r="R115" i="78"/>
  <c r="R116" i="78"/>
  <c r="R117" i="78"/>
  <c r="R118" i="78"/>
  <c r="R119" i="78"/>
  <c r="R120" i="78"/>
  <c r="R121" i="78"/>
  <c r="R122" i="78"/>
  <c r="R123" i="78"/>
  <c r="R124" i="78"/>
  <c r="R125" i="78"/>
  <c r="R126" i="78"/>
  <c r="R127" i="78"/>
  <c r="R128" i="78"/>
  <c r="R129" i="78"/>
  <c r="R130" i="78"/>
  <c r="R131" i="78"/>
  <c r="R132" i="78"/>
  <c r="R133" i="78"/>
  <c r="R134" i="78"/>
  <c r="R135" i="78"/>
  <c r="R136" i="78"/>
  <c r="R137" i="78"/>
  <c r="R138" i="78"/>
  <c r="R139" i="78"/>
  <c r="R140" i="78"/>
  <c r="R141" i="78"/>
  <c r="R142" i="78"/>
  <c r="Q3" i="78"/>
  <c r="Q4" i="78"/>
  <c r="Q5" i="78"/>
  <c r="Q6" i="78"/>
  <c r="Q7" i="78"/>
  <c r="Q8" i="78"/>
  <c r="Q9" i="78"/>
  <c r="Q10" i="78"/>
  <c r="Q11" i="78"/>
  <c r="Q12" i="78"/>
  <c r="Q13" i="78"/>
  <c r="Q14" i="78"/>
  <c r="Q15" i="78"/>
  <c r="Q16" i="78"/>
  <c r="Q17" i="78"/>
  <c r="Q18" i="78"/>
  <c r="Q19" i="78"/>
  <c r="Q20" i="78"/>
  <c r="Q21" i="78"/>
  <c r="Q22" i="78"/>
  <c r="Q23" i="78"/>
  <c r="Q24" i="78"/>
  <c r="Q25" i="78"/>
  <c r="Q26" i="78"/>
  <c r="Q27" i="78"/>
  <c r="Q28" i="78"/>
  <c r="Q29" i="78"/>
  <c r="Q30" i="78"/>
  <c r="Q31" i="78"/>
  <c r="Q32" i="78"/>
  <c r="Q33" i="78"/>
  <c r="Q34" i="78"/>
  <c r="Q35" i="78"/>
  <c r="Q36" i="78"/>
  <c r="Q37" i="78"/>
  <c r="Q38" i="78"/>
  <c r="Q39" i="78"/>
  <c r="Q40" i="78"/>
  <c r="Q41" i="78"/>
  <c r="Q42" i="78"/>
  <c r="Q43" i="78"/>
  <c r="Q44" i="78"/>
  <c r="Q45" i="78"/>
  <c r="Q46" i="78"/>
  <c r="Q47" i="78"/>
  <c r="Q48" i="78"/>
  <c r="Q49" i="78"/>
  <c r="Q50" i="78"/>
  <c r="Q51" i="78"/>
  <c r="Q52" i="78"/>
  <c r="Q53" i="78"/>
  <c r="Q54" i="78"/>
  <c r="Q55" i="78"/>
  <c r="Q56" i="78"/>
  <c r="Q57" i="78"/>
  <c r="Q58" i="78"/>
  <c r="Q59" i="78"/>
  <c r="Q60" i="78"/>
  <c r="Q61" i="78"/>
  <c r="Q62" i="78"/>
  <c r="Q63" i="78"/>
  <c r="Q64" i="78"/>
  <c r="Q65" i="78"/>
  <c r="Q66" i="78"/>
  <c r="Q67" i="78"/>
  <c r="Q68" i="78"/>
  <c r="Q69" i="78"/>
  <c r="Q70" i="78"/>
  <c r="Q71" i="78"/>
  <c r="Q72" i="78"/>
  <c r="Q73" i="78"/>
  <c r="Q74" i="78"/>
  <c r="Q75" i="78"/>
  <c r="Q76" i="78"/>
  <c r="Q77" i="78"/>
  <c r="Q78" i="78"/>
  <c r="Q79" i="78"/>
  <c r="Q80" i="78"/>
  <c r="Q81" i="78"/>
  <c r="Q82" i="78"/>
  <c r="Q83" i="78"/>
  <c r="Q84" i="78"/>
  <c r="Q85" i="78"/>
  <c r="Q86" i="78"/>
  <c r="Q87" i="78"/>
  <c r="Q88" i="78"/>
  <c r="Q89" i="78"/>
  <c r="Q90" i="78"/>
  <c r="Q91" i="78"/>
  <c r="Q92" i="78"/>
  <c r="Q93" i="78"/>
  <c r="Q94" i="78"/>
  <c r="Q95" i="78"/>
  <c r="Q96" i="78"/>
  <c r="Q97" i="78"/>
  <c r="Q98" i="78"/>
  <c r="Q99" i="78"/>
  <c r="Q100" i="78"/>
  <c r="Q101" i="78"/>
  <c r="Q102" i="78"/>
  <c r="Q103" i="78"/>
  <c r="Q104" i="78"/>
  <c r="Q105" i="78"/>
  <c r="Q106" i="78"/>
  <c r="Q107" i="78"/>
  <c r="Q108" i="78"/>
  <c r="Q109" i="78"/>
  <c r="Q110" i="78"/>
  <c r="Q111" i="78"/>
  <c r="Q112" i="78"/>
  <c r="Q113" i="78"/>
  <c r="Q114" i="78"/>
  <c r="Q115" i="78"/>
  <c r="Q116" i="78"/>
  <c r="Q117" i="78"/>
  <c r="Q118" i="78"/>
  <c r="Q119" i="78"/>
  <c r="Q120" i="78"/>
  <c r="Q121" i="78"/>
  <c r="Q122" i="78"/>
  <c r="Q123" i="78"/>
  <c r="Q124" i="78"/>
  <c r="Q125" i="78"/>
  <c r="Q126" i="78"/>
  <c r="Q127" i="78"/>
  <c r="Q128" i="78"/>
  <c r="Q129" i="78"/>
  <c r="Q130" i="78"/>
  <c r="Q131" i="78"/>
  <c r="Q132" i="78"/>
  <c r="Q133" i="78"/>
  <c r="Q134" i="78"/>
  <c r="Q135" i="78"/>
  <c r="Q136" i="78"/>
  <c r="Q137" i="78"/>
  <c r="Q138" i="78"/>
  <c r="Q139" i="78"/>
  <c r="Q140" i="78"/>
  <c r="Q141" i="78"/>
  <c r="Q142" i="78"/>
  <c r="Q2" i="78"/>
  <c r="N143" i="78"/>
  <c r="O143" i="78"/>
  <c r="N144" i="78"/>
  <c r="O144" i="78"/>
  <c r="M144" i="78"/>
  <c r="M143" i="78"/>
  <c r="N89" i="78"/>
  <c r="O89" i="78"/>
  <c r="N21" i="78"/>
  <c r="O21" i="78"/>
  <c r="N149" i="78"/>
  <c r="O149" i="78"/>
  <c r="N150" i="78"/>
  <c r="O150" i="78"/>
  <c r="N102" i="78"/>
  <c r="O102" i="78"/>
  <c r="N121" i="78"/>
  <c r="O121" i="78"/>
  <c r="N125" i="78"/>
  <c r="O125" i="78"/>
  <c r="N103" i="78"/>
  <c r="O103" i="78"/>
  <c r="N151" i="78"/>
  <c r="O151" i="78"/>
  <c r="N152" i="78"/>
  <c r="O152" i="78"/>
  <c r="N46" i="78"/>
  <c r="O46" i="78"/>
  <c r="N48" i="78"/>
  <c r="O48" i="78"/>
  <c r="N104" i="78"/>
  <c r="O104" i="78"/>
  <c r="N153" i="78"/>
  <c r="O153" i="78"/>
  <c r="N110" i="78"/>
  <c r="O110" i="78"/>
  <c r="N133" i="78"/>
  <c r="O133" i="78"/>
  <c r="N18" i="78"/>
  <c r="O18" i="78"/>
  <c r="N154" i="78"/>
  <c r="O154" i="78"/>
  <c r="N61" i="78"/>
  <c r="N155" i="78"/>
  <c r="O155" i="78"/>
  <c r="N59" i="78"/>
  <c r="O59" i="78"/>
  <c r="N60" i="78"/>
  <c r="O60" i="78"/>
  <c r="N79" i="78"/>
  <c r="O79" i="78"/>
  <c r="N130" i="78"/>
  <c r="O130" i="78"/>
  <c r="N156" i="78"/>
  <c r="O156" i="78"/>
  <c r="N15" i="78"/>
  <c r="O15" i="78"/>
  <c r="N157" i="78"/>
  <c r="N38" i="78"/>
  <c r="O38" i="78"/>
  <c r="N31" i="78"/>
  <c r="O31" i="78"/>
  <c r="N131" i="78"/>
  <c r="O131" i="78"/>
  <c r="N13" i="78"/>
  <c r="O13" i="78"/>
  <c r="N158" i="78"/>
  <c r="O158" i="78"/>
  <c r="N94" i="78"/>
  <c r="O94" i="78"/>
  <c r="N68" i="78"/>
  <c r="O68" i="78"/>
  <c r="N76" i="78"/>
  <c r="O76" i="78"/>
  <c r="N159" i="78"/>
  <c r="O159" i="78"/>
  <c r="N30" i="78"/>
  <c r="O30" i="78"/>
  <c r="N77" i="78"/>
  <c r="O77" i="78"/>
  <c r="N160" i="78"/>
  <c r="O160" i="78"/>
  <c r="N127" i="78"/>
  <c r="O127" i="78"/>
  <c r="N83" i="78"/>
  <c r="O83" i="78"/>
  <c r="N98" i="78"/>
  <c r="O98" i="78"/>
  <c r="N140" i="78"/>
  <c r="O140" i="78"/>
  <c r="N109" i="78"/>
  <c r="O109" i="78"/>
  <c r="N161" i="78"/>
  <c r="O161" i="78"/>
  <c r="N162" i="78"/>
  <c r="O162" i="78"/>
  <c r="O65" i="78"/>
  <c r="N57" i="78"/>
  <c r="O57" i="78"/>
  <c r="N40" i="78"/>
  <c r="O40" i="78"/>
  <c r="N70" i="78"/>
  <c r="O70" i="78"/>
  <c r="N163" i="78"/>
  <c r="O163" i="78"/>
  <c r="N164" i="78"/>
  <c r="O164" i="78"/>
  <c r="N137" i="78"/>
  <c r="O137" i="78"/>
  <c r="N165" i="78"/>
  <c r="O165" i="78"/>
  <c r="N86" i="78"/>
  <c r="O86" i="78"/>
  <c r="N95" i="78"/>
  <c r="O95" i="78"/>
  <c r="N105" i="78"/>
  <c r="O105" i="78"/>
  <c r="N33" i="78"/>
  <c r="O33" i="78"/>
  <c r="N14" i="78"/>
  <c r="O14" i="78"/>
  <c r="N166" i="78"/>
  <c r="O166" i="78"/>
  <c r="N138" i="78"/>
  <c r="O138" i="78"/>
  <c r="N54" i="78"/>
  <c r="O54" i="78"/>
  <c r="N96" i="78"/>
  <c r="O96" i="78"/>
  <c r="N167" i="78"/>
  <c r="O167" i="78"/>
  <c r="N36" i="78"/>
  <c r="O36" i="78"/>
  <c r="N168" i="78"/>
  <c r="O168" i="78"/>
  <c r="N169" i="78"/>
  <c r="O169" i="78"/>
  <c r="N84" i="78"/>
  <c r="O84" i="78"/>
  <c r="N29" i="78"/>
  <c r="O29" i="78"/>
  <c r="N47" i="78"/>
  <c r="O47" i="78"/>
  <c r="N135" i="78"/>
  <c r="O135" i="78"/>
  <c r="N99" i="78"/>
  <c r="O99" i="78"/>
  <c r="N42" i="78"/>
  <c r="O42" i="78"/>
  <c r="N58" i="78"/>
  <c r="O58" i="78"/>
  <c r="N20" i="78"/>
  <c r="O20" i="78"/>
  <c r="N115" i="78"/>
  <c r="O115" i="78"/>
  <c r="N132" i="78"/>
  <c r="O132" i="78"/>
  <c r="N91" i="78"/>
  <c r="O91" i="78"/>
  <c r="N87" i="78"/>
  <c r="O87" i="78"/>
  <c r="N122" i="78"/>
  <c r="O122" i="78"/>
  <c r="N63" i="78"/>
  <c r="O63" i="78"/>
  <c r="N124" i="78"/>
  <c r="O124" i="78"/>
  <c r="N25" i="78"/>
  <c r="O25" i="78"/>
  <c r="N170" i="78"/>
  <c r="O170" i="78"/>
  <c r="N171" i="78"/>
  <c r="O171" i="78"/>
  <c r="N62" i="78"/>
  <c r="O62" i="78"/>
  <c r="N112" i="78"/>
  <c r="O112" i="78"/>
  <c r="N116" i="78"/>
  <c r="O116" i="78"/>
  <c r="N172" i="78"/>
  <c r="O172" i="78"/>
  <c r="N50" i="78"/>
  <c r="O50" i="78"/>
  <c r="N24" i="78"/>
  <c r="O24" i="78"/>
  <c r="O34" i="78"/>
  <c r="N173" i="78"/>
  <c r="O173" i="78"/>
  <c r="N111" i="78"/>
  <c r="O111" i="78"/>
  <c r="N119" i="78"/>
  <c r="O119" i="78"/>
  <c r="N174" i="78"/>
  <c r="N175" i="78"/>
  <c r="O175" i="78"/>
  <c r="N23" i="78"/>
  <c r="O23" i="78"/>
  <c r="N66" i="78"/>
  <c r="O66" i="78"/>
  <c r="N7" i="78"/>
  <c r="O7" i="78"/>
  <c r="N5" i="78"/>
  <c r="O5" i="78"/>
  <c r="N97" i="78"/>
  <c r="O97" i="78"/>
  <c r="N176" i="78"/>
  <c r="O176" i="78"/>
  <c r="N26" i="78"/>
  <c r="O26" i="78"/>
  <c r="N69" i="78"/>
  <c r="O69" i="78"/>
  <c r="N67" i="78"/>
  <c r="O67" i="78"/>
  <c r="N177" i="78"/>
  <c r="N90" i="78"/>
  <c r="O90" i="78"/>
  <c r="N178" i="78"/>
  <c r="O178" i="78"/>
  <c r="N17" i="78"/>
  <c r="O17" i="78"/>
  <c r="N3" i="78"/>
  <c r="O3" i="78"/>
  <c r="N28" i="78"/>
  <c r="O28" i="78"/>
  <c r="N51" i="78"/>
  <c r="O51" i="78"/>
  <c r="N179" i="78"/>
  <c r="O179" i="78"/>
  <c r="N10" i="78"/>
  <c r="O10" i="78"/>
  <c r="N126" i="78"/>
  <c r="O126" i="78"/>
  <c r="N117" i="78"/>
  <c r="O117" i="78"/>
  <c r="N43" i="78"/>
  <c r="O43" i="78"/>
  <c r="N4" i="78"/>
  <c r="O4" i="78"/>
  <c r="N180" i="78"/>
  <c r="O180" i="78"/>
  <c r="N136" i="78"/>
  <c r="O136" i="78"/>
  <c r="N181" i="78"/>
  <c r="O181" i="78"/>
  <c r="N35" i="78"/>
  <c r="O35" i="78"/>
  <c r="N182" i="78"/>
  <c r="O182" i="78"/>
  <c r="N183" i="78"/>
  <c r="N82" i="78"/>
  <c r="O82" i="78"/>
  <c r="N12" i="78"/>
  <c r="O12" i="78"/>
  <c r="N71" i="78"/>
  <c r="O71" i="78"/>
  <c r="N75" i="78"/>
  <c r="O75" i="78"/>
  <c r="N74" i="78"/>
  <c r="O74" i="78"/>
  <c r="N118" i="78"/>
  <c r="O118" i="78"/>
  <c r="N53" i="78"/>
  <c r="O53" i="78"/>
  <c r="N81" i="78"/>
  <c r="O81" i="78"/>
  <c r="N107" i="78"/>
  <c r="O107" i="78"/>
  <c r="N114" i="78"/>
  <c r="O114" i="78"/>
  <c r="N16" i="78"/>
  <c r="O16" i="78"/>
  <c r="N184" i="78"/>
  <c r="O184" i="78"/>
  <c r="N185" i="78"/>
  <c r="O185" i="78"/>
  <c r="N186" i="78"/>
  <c r="O186" i="78"/>
  <c r="N187" i="78"/>
  <c r="O187" i="78"/>
  <c r="N188" i="78"/>
  <c r="O188" i="78"/>
  <c r="N55" i="78"/>
  <c r="O55" i="78"/>
  <c r="N11" i="78"/>
  <c r="O11" i="78"/>
  <c r="N113" i="78"/>
  <c r="O113" i="78"/>
  <c r="N189" i="78"/>
  <c r="O189" i="78"/>
  <c r="N9" i="78"/>
  <c r="O9" i="78"/>
  <c r="N72" i="78"/>
  <c r="O72" i="78"/>
  <c r="N139" i="78"/>
  <c r="O139" i="78"/>
  <c r="N134" i="78"/>
  <c r="O134" i="78"/>
  <c r="N190" i="78"/>
  <c r="O190" i="78"/>
  <c r="N191" i="78"/>
  <c r="O191" i="78"/>
  <c r="N85" i="78"/>
  <c r="O85" i="78"/>
  <c r="N192" i="78"/>
  <c r="O192" i="78"/>
  <c r="N101" i="78"/>
  <c r="O101" i="78"/>
  <c r="N92" i="78"/>
  <c r="O92" i="78"/>
  <c r="N8" i="78"/>
  <c r="O8" i="78"/>
  <c r="N193" i="78"/>
  <c r="O193" i="78"/>
  <c r="N22" i="78"/>
  <c r="O22" i="78"/>
  <c r="N129" i="78"/>
  <c r="O129" i="78"/>
  <c r="N142" i="78"/>
  <c r="O142" i="78"/>
  <c r="N120" i="78"/>
  <c r="O120" i="78"/>
  <c r="N44" i="78"/>
  <c r="O44" i="78"/>
  <c r="N194" i="78"/>
  <c r="O194" i="78"/>
  <c r="N27" i="78"/>
  <c r="O27" i="78"/>
  <c r="N108" i="78"/>
  <c r="O108" i="78"/>
  <c r="N100" i="78"/>
  <c r="O100" i="78"/>
  <c r="N37" i="78"/>
  <c r="O37" i="78"/>
  <c r="N56" i="78"/>
  <c r="O56" i="78"/>
  <c r="N195" i="78"/>
  <c r="O195" i="78"/>
  <c r="N196" i="78"/>
  <c r="O196" i="78"/>
  <c r="N41" i="78"/>
  <c r="O41" i="78"/>
  <c r="N123" i="78"/>
  <c r="O123" i="78"/>
  <c r="N78" i="78"/>
  <c r="O78" i="78"/>
  <c r="N128" i="78"/>
  <c r="O128" i="78"/>
  <c r="N88" i="78"/>
  <c r="O88" i="78"/>
  <c r="N197" i="78"/>
  <c r="O197" i="78"/>
  <c r="N198" i="78"/>
  <c r="O198" i="78"/>
  <c r="N64" i="78"/>
  <c r="N80" i="78"/>
  <c r="O80" i="78"/>
  <c r="N2" i="78"/>
  <c r="O2" i="78"/>
  <c r="N49" i="78"/>
  <c r="O49" i="78"/>
  <c r="N52" i="78"/>
  <c r="O52" i="78"/>
  <c r="O6" i="78"/>
  <c r="N6" i="78"/>
  <c r="M89" i="78"/>
  <c r="M21" i="78"/>
  <c r="M149" i="78"/>
  <c r="M150" i="78"/>
  <c r="M102" i="78"/>
  <c r="M121" i="78"/>
  <c r="M125" i="78"/>
  <c r="M103" i="78"/>
  <c r="M151" i="78"/>
  <c r="M152" i="78"/>
  <c r="M46" i="78"/>
  <c r="M48" i="78"/>
  <c r="M104" i="78"/>
  <c r="M153" i="78"/>
  <c r="M110" i="78"/>
  <c r="M133" i="78"/>
  <c r="M18" i="78"/>
  <c r="M154" i="78"/>
  <c r="M155" i="78"/>
  <c r="M59" i="78"/>
  <c r="M60" i="78"/>
  <c r="M79" i="78"/>
  <c r="M130" i="78"/>
  <c r="M156" i="78"/>
  <c r="M15" i="78"/>
  <c r="M157" i="78"/>
  <c r="M38" i="78"/>
  <c r="M31" i="78"/>
  <c r="M131" i="78"/>
  <c r="M13" i="78"/>
  <c r="M158" i="78"/>
  <c r="M94" i="78"/>
  <c r="M68" i="78"/>
  <c r="M76" i="78"/>
  <c r="M159" i="78"/>
  <c r="M30" i="78"/>
  <c r="M77" i="78"/>
  <c r="M160" i="78"/>
  <c r="M127" i="78"/>
  <c r="M83" i="78"/>
  <c r="M98" i="78"/>
  <c r="M140" i="78"/>
  <c r="M109" i="78"/>
  <c r="M161" i="78"/>
  <c r="M162" i="78"/>
  <c r="M65" i="78"/>
  <c r="M57" i="78"/>
  <c r="M40" i="78"/>
  <c r="M70" i="78"/>
  <c r="M163" i="78"/>
  <c r="M164" i="78"/>
  <c r="M137" i="78"/>
  <c r="M165" i="78"/>
  <c r="M86" i="78"/>
  <c r="M95" i="78"/>
  <c r="M105" i="78"/>
  <c r="M33" i="78"/>
  <c r="M14" i="78"/>
  <c r="M166" i="78"/>
  <c r="M138" i="78"/>
  <c r="M54" i="78"/>
  <c r="M96" i="78"/>
  <c r="M167" i="78"/>
  <c r="M36" i="78"/>
  <c r="M168" i="78"/>
  <c r="M169" i="78"/>
  <c r="M84" i="78"/>
  <c r="M29" i="78"/>
  <c r="M47" i="78"/>
  <c r="M135" i="78"/>
  <c r="M99" i="78"/>
  <c r="M42" i="78"/>
  <c r="M58" i="78"/>
  <c r="M20" i="78"/>
  <c r="M115" i="78"/>
  <c r="M132" i="78"/>
  <c r="M91" i="78"/>
  <c r="M87" i="78"/>
  <c r="M122" i="78"/>
  <c r="M63" i="78"/>
  <c r="M124" i="78"/>
  <c r="M25" i="78"/>
  <c r="M170" i="78"/>
  <c r="M62" i="78"/>
  <c r="M112" i="78"/>
  <c r="M116" i="78"/>
  <c r="M172" i="78"/>
  <c r="M50" i="78"/>
  <c r="M24" i="78"/>
  <c r="M34" i="78"/>
  <c r="M173" i="78"/>
  <c r="M111" i="78"/>
  <c r="M119" i="78"/>
  <c r="M175" i="78"/>
  <c r="M23" i="78"/>
  <c r="M66" i="78"/>
  <c r="M7" i="78"/>
  <c r="M5" i="78"/>
  <c r="M97" i="78"/>
  <c r="M176" i="78"/>
  <c r="M26" i="78"/>
  <c r="M69" i="78"/>
  <c r="M67" i="78"/>
  <c r="M90" i="78"/>
  <c r="M178" i="78"/>
  <c r="M17" i="78"/>
  <c r="M3" i="78"/>
  <c r="M28" i="78"/>
  <c r="M51" i="78"/>
  <c r="M179" i="78"/>
  <c r="M10" i="78"/>
  <c r="M126" i="78"/>
  <c r="M117" i="78"/>
  <c r="M43" i="78"/>
  <c r="M4" i="78"/>
  <c r="M180" i="78"/>
  <c r="M136" i="78"/>
  <c r="M181" i="78"/>
  <c r="M35" i="78"/>
  <c r="M182" i="78"/>
  <c r="M82" i="78"/>
  <c r="M12" i="78"/>
  <c r="M71" i="78"/>
  <c r="M75" i="78"/>
  <c r="M74" i="78"/>
  <c r="M118" i="78"/>
  <c r="M53" i="78"/>
  <c r="M81" i="78"/>
  <c r="M107" i="78"/>
  <c r="M114" i="78"/>
  <c r="M16" i="78"/>
  <c r="M184" i="78"/>
  <c r="M185" i="78"/>
  <c r="M186" i="78"/>
  <c r="M187" i="78"/>
  <c r="M188" i="78"/>
  <c r="M55" i="78"/>
  <c r="M11" i="78"/>
  <c r="M113" i="78"/>
  <c r="M189" i="78"/>
  <c r="M9" i="78"/>
  <c r="M72" i="78"/>
  <c r="M139" i="78"/>
  <c r="M134" i="78"/>
  <c r="M190" i="78"/>
  <c r="M191" i="78"/>
  <c r="M85" i="78"/>
  <c r="M192" i="78"/>
  <c r="M101" i="78"/>
  <c r="M92" i="78"/>
  <c r="M8" i="78"/>
  <c r="M193" i="78"/>
  <c r="M22" i="78"/>
  <c r="M129" i="78"/>
  <c r="M142" i="78"/>
  <c r="M120" i="78"/>
  <c r="M44" i="78"/>
  <c r="M194" i="78"/>
  <c r="M27" i="78"/>
  <c r="M108" i="78"/>
  <c r="M100" i="78"/>
  <c r="M37" i="78"/>
  <c r="M56" i="78"/>
  <c r="M195" i="78"/>
  <c r="M196" i="78"/>
  <c r="M41" i="78"/>
  <c r="M123" i="78"/>
  <c r="M78" i="78"/>
  <c r="M128" i="78"/>
  <c r="M141" i="78"/>
  <c r="M88" i="78"/>
  <c r="M197" i="78"/>
  <c r="M198" i="78"/>
  <c r="M80" i="78"/>
  <c r="M49" i="78"/>
  <c r="M52" i="78"/>
  <c r="M6" i="78"/>
  <c r="E198" i="78"/>
  <c r="E197" i="78"/>
  <c r="H199" i="78"/>
  <c r="H198" i="78"/>
  <c r="B198" i="78"/>
  <c r="B197" i="78"/>
  <c r="C4" i="4"/>
  <c r="D4" i="4" s="1"/>
  <c r="E4" i="4"/>
  <c r="F4" i="4"/>
  <c r="G4" i="4"/>
  <c r="I4" i="4"/>
  <c r="J4" i="4"/>
  <c r="K4" i="4"/>
  <c r="L4" i="4"/>
  <c r="O4" i="4"/>
  <c r="P4" i="4"/>
  <c r="Q4" i="4" s="1"/>
  <c r="R4" i="4"/>
  <c r="T4" i="4"/>
  <c r="C5" i="4"/>
  <c r="D5" i="4" s="1"/>
  <c r="E5" i="4"/>
  <c r="F5" i="4"/>
  <c r="G5" i="4"/>
  <c r="Y6" i="5" s="1"/>
  <c r="I5" i="4"/>
  <c r="J5" i="4"/>
  <c r="M5" i="4" s="1"/>
  <c r="K5" i="4"/>
  <c r="L5" i="4"/>
  <c r="O5" i="4"/>
  <c r="P5" i="4"/>
  <c r="R5" i="4"/>
  <c r="T5" i="4"/>
  <c r="C6" i="4"/>
  <c r="D6" i="4" s="1"/>
  <c r="E6" i="4"/>
  <c r="F6" i="4"/>
  <c r="G6" i="4" s="1"/>
  <c r="I6" i="4"/>
  <c r="J6" i="4"/>
  <c r="K6" i="4"/>
  <c r="L6" i="4"/>
  <c r="O6" i="4"/>
  <c r="P6" i="4"/>
  <c r="Q6" i="4"/>
  <c r="R6" i="4"/>
  <c r="T6" i="4"/>
  <c r="C7" i="4"/>
  <c r="D7" i="4"/>
  <c r="E7" i="4"/>
  <c r="F7" i="4"/>
  <c r="I7" i="4"/>
  <c r="J7" i="4"/>
  <c r="K7" i="4"/>
  <c r="L7" i="4"/>
  <c r="O7" i="4"/>
  <c r="P7" i="4"/>
  <c r="Q7" i="4" s="1"/>
  <c r="R7" i="4"/>
  <c r="T7" i="4"/>
  <c r="C8" i="4"/>
  <c r="D8" i="4" s="1"/>
  <c r="E8" i="4"/>
  <c r="F8" i="4"/>
  <c r="I8" i="4"/>
  <c r="J8" i="4"/>
  <c r="K8" i="4"/>
  <c r="L8" i="4"/>
  <c r="O8" i="4"/>
  <c r="P8" i="4"/>
  <c r="Q8" i="4"/>
  <c r="R8" i="4"/>
  <c r="T8" i="4"/>
  <c r="C9" i="4"/>
  <c r="D9" i="4"/>
  <c r="E9" i="4"/>
  <c r="F9" i="4"/>
  <c r="I9" i="4"/>
  <c r="J9" i="4"/>
  <c r="K9" i="4"/>
  <c r="L9" i="4"/>
  <c r="O9" i="4"/>
  <c r="P9" i="4"/>
  <c r="Q9" i="4" s="1"/>
  <c r="R9" i="4"/>
  <c r="T9" i="4"/>
  <c r="C10" i="4"/>
  <c r="D10" i="4" s="1"/>
  <c r="E10" i="4"/>
  <c r="F10" i="4"/>
  <c r="I10" i="4"/>
  <c r="J10" i="4"/>
  <c r="K10" i="4"/>
  <c r="L10" i="4"/>
  <c r="O10" i="4"/>
  <c r="P10" i="4"/>
  <c r="R10" i="4"/>
  <c r="T10" i="4"/>
  <c r="C11" i="4"/>
  <c r="D11" i="4" s="1"/>
  <c r="E11" i="4"/>
  <c r="F11" i="4"/>
  <c r="I11" i="4"/>
  <c r="J11" i="4"/>
  <c r="M11" i="4" s="1"/>
  <c r="K11" i="4"/>
  <c r="L11" i="4"/>
  <c r="O11" i="4"/>
  <c r="P11" i="4"/>
  <c r="R11" i="4"/>
  <c r="T11" i="4"/>
  <c r="C12" i="4"/>
  <c r="D12" i="4" s="1"/>
  <c r="E12" i="4"/>
  <c r="F12" i="4"/>
  <c r="G12" i="4" s="1"/>
  <c r="I12" i="4"/>
  <c r="J12" i="4"/>
  <c r="K12" i="4"/>
  <c r="L12" i="4"/>
  <c r="O12" i="4"/>
  <c r="P12" i="4"/>
  <c r="Q12" i="4"/>
  <c r="R12" i="4"/>
  <c r="T12" i="4"/>
  <c r="C13" i="4"/>
  <c r="D13" i="4"/>
  <c r="E13" i="4"/>
  <c r="F13" i="4"/>
  <c r="G13" i="4" s="1"/>
  <c r="I13" i="4"/>
  <c r="J13" i="4"/>
  <c r="K13" i="4"/>
  <c r="L13" i="4"/>
  <c r="O13" i="4"/>
  <c r="P13" i="4"/>
  <c r="Q13" i="4" s="1"/>
  <c r="R13" i="4"/>
  <c r="T13" i="4"/>
  <c r="C14" i="4"/>
  <c r="D14" i="4" s="1"/>
  <c r="E14" i="4"/>
  <c r="F14" i="4"/>
  <c r="I14" i="4"/>
  <c r="J14" i="4"/>
  <c r="K14" i="4"/>
  <c r="L14" i="4"/>
  <c r="O14" i="4"/>
  <c r="P14" i="4"/>
  <c r="Q14" i="4" s="1"/>
  <c r="R14" i="4"/>
  <c r="T14" i="4"/>
  <c r="C15" i="4"/>
  <c r="D15" i="4" s="1"/>
  <c r="E15" i="4"/>
  <c r="F15" i="4"/>
  <c r="I15" i="4"/>
  <c r="J15" i="4"/>
  <c r="K15" i="4"/>
  <c r="L15" i="4"/>
  <c r="O15" i="4"/>
  <c r="P15" i="4"/>
  <c r="Q15" i="4"/>
  <c r="R15" i="4"/>
  <c r="T15" i="4"/>
  <c r="C16" i="4"/>
  <c r="D16" i="4"/>
  <c r="E16" i="4"/>
  <c r="F16" i="4"/>
  <c r="G16" i="4" s="1"/>
  <c r="I16" i="4"/>
  <c r="J16" i="4"/>
  <c r="K16" i="4"/>
  <c r="L16" i="4"/>
  <c r="O16" i="4"/>
  <c r="P16" i="4"/>
  <c r="Q16" i="4" s="1"/>
  <c r="R16" i="4"/>
  <c r="T16" i="4"/>
  <c r="C17" i="4"/>
  <c r="D17" i="4" s="1"/>
  <c r="E17" i="4"/>
  <c r="F17" i="4"/>
  <c r="I17" i="4"/>
  <c r="J17" i="4"/>
  <c r="K17" i="4"/>
  <c r="L17" i="4"/>
  <c r="O17" i="4"/>
  <c r="P17" i="4"/>
  <c r="Q17" i="4"/>
  <c r="R17" i="4"/>
  <c r="T17" i="4"/>
  <c r="C18" i="4"/>
  <c r="D18" i="4"/>
  <c r="H18" i="4" s="1"/>
  <c r="E18" i="4"/>
  <c r="F18" i="4"/>
  <c r="G18" i="4" s="1"/>
  <c r="I18" i="4"/>
  <c r="J18" i="4"/>
  <c r="K18" i="4"/>
  <c r="L18" i="4"/>
  <c r="O18" i="4"/>
  <c r="P18" i="4"/>
  <c r="R18" i="4"/>
  <c r="T18" i="4"/>
  <c r="C19" i="4"/>
  <c r="D19" i="4" s="1"/>
  <c r="E19" i="4"/>
  <c r="F19" i="4"/>
  <c r="I19" i="4"/>
  <c r="J19" i="4"/>
  <c r="K19" i="4"/>
  <c r="L19" i="4"/>
  <c r="O19" i="4"/>
  <c r="P19" i="4"/>
  <c r="Q19" i="4" s="1"/>
  <c r="R19" i="4"/>
  <c r="T19" i="4"/>
  <c r="C20" i="4"/>
  <c r="D20" i="4" s="1"/>
  <c r="E20" i="4"/>
  <c r="F20" i="4"/>
  <c r="I20" i="4"/>
  <c r="J20" i="4"/>
  <c r="K20" i="4"/>
  <c r="L20" i="4"/>
  <c r="O20" i="4"/>
  <c r="P20" i="4"/>
  <c r="R20" i="4"/>
  <c r="T20" i="4"/>
  <c r="C21" i="4"/>
  <c r="D21" i="4" s="1"/>
  <c r="E21" i="4"/>
  <c r="F21" i="4"/>
  <c r="I21" i="4"/>
  <c r="J21" i="4"/>
  <c r="K21" i="4"/>
  <c r="L21" i="4"/>
  <c r="O21" i="4"/>
  <c r="P21" i="4"/>
  <c r="Q21" i="4" s="1"/>
  <c r="R21" i="4"/>
  <c r="T21" i="4"/>
  <c r="C22" i="4"/>
  <c r="D22" i="4" s="1"/>
  <c r="E22" i="4"/>
  <c r="F22" i="4"/>
  <c r="I22" i="4"/>
  <c r="J22" i="4"/>
  <c r="K22" i="4"/>
  <c r="L22" i="4"/>
  <c r="O22" i="4"/>
  <c r="P22" i="4"/>
  <c r="Q22" i="4" s="1"/>
  <c r="R22" i="4"/>
  <c r="T22" i="4"/>
  <c r="C23" i="4"/>
  <c r="D23" i="4" s="1"/>
  <c r="E23" i="4"/>
  <c r="F23" i="4"/>
  <c r="I23" i="4"/>
  <c r="J23" i="4"/>
  <c r="K23" i="4"/>
  <c r="L23" i="4"/>
  <c r="O23" i="4"/>
  <c r="P23" i="4"/>
  <c r="Q23" i="4"/>
  <c r="R23" i="4"/>
  <c r="T23" i="4"/>
  <c r="C24" i="4"/>
  <c r="D24" i="4"/>
  <c r="E24" i="4"/>
  <c r="F24" i="4"/>
  <c r="G24" i="4" s="1"/>
  <c r="I24" i="4"/>
  <c r="J24" i="4"/>
  <c r="K24" i="4"/>
  <c r="L24" i="4"/>
  <c r="O24" i="4"/>
  <c r="P24" i="4"/>
  <c r="Q24" i="4" s="1"/>
  <c r="R24" i="4"/>
  <c r="T24" i="4"/>
  <c r="C25" i="4"/>
  <c r="D25" i="4" s="1"/>
  <c r="E25" i="4"/>
  <c r="F25" i="4"/>
  <c r="I25" i="4"/>
  <c r="J25" i="4"/>
  <c r="K25" i="4"/>
  <c r="L25" i="4"/>
  <c r="M25" i="4"/>
  <c r="O25" i="4"/>
  <c r="P25" i="4"/>
  <c r="Q25" i="4" s="1"/>
  <c r="R25" i="4"/>
  <c r="T25" i="4"/>
  <c r="C26" i="4"/>
  <c r="D26" i="4" s="1"/>
  <c r="E26" i="4"/>
  <c r="F26" i="4"/>
  <c r="G26" i="4"/>
  <c r="I26" i="4"/>
  <c r="J26" i="4"/>
  <c r="K26" i="4"/>
  <c r="L26" i="4"/>
  <c r="O26" i="4"/>
  <c r="P26" i="4"/>
  <c r="Q26" i="4" s="1"/>
  <c r="R26" i="4"/>
  <c r="T26" i="4"/>
  <c r="C27" i="4"/>
  <c r="D27" i="4" s="1"/>
  <c r="E27" i="4"/>
  <c r="F27" i="4"/>
  <c r="I27" i="4"/>
  <c r="J27" i="4"/>
  <c r="K27" i="4"/>
  <c r="L27" i="4"/>
  <c r="O27" i="4"/>
  <c r="P27" i="4"/>
  <c r="Q27" i="4"/>
  <c r="R27" i="4"/>
  <c r="T27" i="4"/>
  <c r="C28" i="4"/>
  <c r="D28" i="4"/>
  <c r="H28" i="4" s="1"/>
  <c r="E28" i="4"/>
  <c r="F28" i="4"/>
  <c r="G28" i="4" s="1"/>
  <c r="I28" i="4"/>
  <c r="J28" i="4"/>
  <c r="K28" i="4"/>
  <c r="L28" i="4"/>
  <c r="O28" i="4"/>
  <c r="P28" i="4"/>
  <c r="R28" i="4"/>
  <c r="T28" i="4"/>
  <c r="C29" i="4"/>
  <c r="D29" i="4" s="1"/>
  <c r="E29" i="4"/>
  <c r="F29" i="4"/>
  <c r="I29" i="4"/>
  <c r="J29" i="4"/>
  <c r="M29" i="4" s="1"/>
  <c r="K29" i="4"/>
  <c r="L29" i="4"/>
  <c r="O29" i="4"/>
  <c r="P29" i="4"/>
  <c r="R29" i="4"/>
  <c r="T29" i="4"/>
  <c r="C30" i="4"/>
  <c r="D30" i="4" s="1"/>
  <c r="E30" i="4"/>
  <c r="F30" i="4"/>
  <c r="G30" i="4" s="1"/>
  <c r="I30" i="4"/>
  <c r="J30" i="4"/>
  <c r="K30" i="4"/>
  <c r="L30" i="4"/>
  <c r="O30" i="4"/>
  <c r="P30" i="4"/>
  <c r="Q30" i="4"/>
  <c r="R30" i="4"/>
  <c r="T30" i="4"/>
  <c r="C31" i="4"/>
  <c r="D31" i="4"/>
  <c r="E31" i="4"/>
  <c r="F31" i="4"/>
  <c r="I31" i="4"/>
  <c r="J31" i="4"/>
  <c r="K31" i="4"/>
  <c r="L31" i="4"/>
  <c r="O31" i="4"/>
  <c r="P31" i="4"/>
  <c r="Q31" i="4" s="1"/>
  <c r="R31" i="4"/>
  <c r="T31" i="4"/>
  <c r="C32" i="4"/>
  <c r="D32" i="4" s="1"/>
  <c r="E32" i="4"/>
  <c r="F32" i="4"/>
  <c r="G32" i="4"/>
  <c r="I32" i="4"/>
  <c r="J32" i="4"/>
  <c r="K32" i="4"/>
  <c r="L32" i="4"/>
  <c r="O32" i="4"/>
  <c r="P32" i="4"/>
  <c r="Q32" i="4" s="1"/>
  <c r="R32" i="4"/>
  <c r="T32" i="4"/>
  <c r="C33" i="4"/>
  <c r="D33" i="4" s="1"/>
  <c r="E33" i="4"/>
  <c r="F33" i="4"/>
  <c r="I33" i="4"/>
  <c r="J33" i="4"/>
  <c r="K33" i="4"/>
  <c r="L33" i="4"/>
  <c r="O33" i="4"/>
  <c r="P33" i="4"/>
  <c r="R33" i="4"/>
  <c r="T33" i="4"/>
  <c r="C34" i="4"/>
  <c r="D34" i="4" s="1"/>
  <c r="E34" i="4"/>
  <c r="F34" i="4"/>
  <c r="G34" i="4" s="1"/>
  <c r="I34" i="4"/>
  <c r="J34" i="4"/>
  <c r="K34" i="4"/>
  <c r="L34" i="4"/>
  <c r="O34" i="4"/>
  <c r="P34" i="4"/>
  <c r="Q34" i="4"/>
  <c r="R34" i="4"/>
  <c r="T34" i="4"/>
  <c r="C35" i="4"/>
  <c r="D35" i="4"/>
  <c r="E35" i="4"/>
  <c r="F35" i="4"/>
  <c r="I35" i="4"/>
  <c r="J35" i="4"/>
  <c r="K35" i="4"/>
  <c r="L35" i="4"/>
  <c r="M35" i="4" s="1"/>
  <c r="O35" i="4"/>
  <c r="P35" i="4"/>
  <c r="Q35" i="4" s="1"/>
  <c r="R35" i="4"/>
  <c r="T35" i="4"/>
  <c r="C36" i="4"/>
  <c r="D36" i="4" s="1"/>
  <c r="E36" i="4"/>
  <c r="F36" i="4"/>
  <c r="G36" i="4"/>
  <c r="I36" i="4"/>
  <c r="J36" i="4"/>
  <c r="K36" i="4"/>
  <c r="L36" i="4"/>
  <c r="O36" i="4"/>
  <c r="P36" i="4"/>
  <c r="Q36" i="4" s="1"/>
  <c r="R36" i="4"/>
  <c r="T36" i="4"/>
  <c r="C37" i="4"/>
  <c r="D37" i="4" s="1"/>
  <c r="E37" i="4"/>
  <c r="F37" i="4"/>
  <c r="I37" i="4"/>
  <c r="J37" i="4"/>
  <c r="K37" i="4"/>
  <c r="L37" i="4"/>
  <c r="O37" i="4"/>
  <c r="P37" i="4"/>
  <c r="R37" i="4"/>
  <c r="T37" i="4"/>
  <c r="C38" i="4"/>
  <c r="D38" i="4" s="1"/>
  <c r="E38" i="4"/>
  <c r="F38" i="4"/>
  <c r="G38" i="4" s="1"/>
  <c r="I38" i="4"/>
  <c r="J38" i="4"/>
  <c r="K38" i="4"/>
  <c r="L38" i="4"/>
  <c r="O38" i="4"/>
  <c r="P38" i="4"/>
  <c r="Q38" i="4"/>
  <c r="R38" i="4"/>
  <c r="T38" i="4"/>
  <c r="C39" i="4"/>
  <c r="D39" i="4"/>
  <c r="E39" i="4"/>
  <c r="F39" i="4"/>
  <c r="I39" i="4"/>
  <c r="J39" i="4"/>
  <c r="K39" i="4"/>
  <c r="L39" i="4"/>
  <c r="O39" i="4"/>
  <c r="P39" i="4"/>
  <c r="Q39" i="4" s="1"/>
  <c r="R39" i="4"/>
  <c r="T39" i="4"/>
  <c r="C40" i="4"/>
  <c r="D40" i="4" s="1"/>
  <c r="E40" i="4"/>
  <c r="F40" i="4"/>
  <c r="I40" i="4"/>
  <c r="J40" i="4"/>
  <c r="K40" i="4"/>
  <c r="L40" i="4"/>
  <c r="O40" i="4"/>
  <c r="P40" i="4"/>
  <c r="R40" i="4"/>
  <c r="T40" i="4"/>
  <c r="C41" i="4"/>
  <c r="D41" i="4" s="1"/>
  <c r="E41" i="4"/>
  <c r="F41" i="4"/>
  <c r="I41" i="4"/>
  <c r="J41" i="4"/>
  <c r="K41" i="4"/>
  <c r="L41" i="4"/>
  <c r="O41" i="4"/>
  <c r="P41" i="4"/>
  <c r="Q41" i="4" s="1"/>
  <c r="R41" i="4"/>
  <c r="T41" i="4"/>
  <c r="C42" i="4"/>
  <c r="D42" i="4" s="1"/>
  <c r="E42" i="4"/>
  <c r="F42" i="4"/>
  <c r="G42" i="4"/>
  <c r="I42" i="4"/>
  <c r="J42" i="4"/>
  <c r="K42" i="4"/>
  <c r="L42" i="4"/>
  <c r="O42" i="4"/>
  <c r="P42" i="4"/>
  <c r="Q42" i="4" s="1"/>
  <c r="R42" i="4"/>
  <c r="T42" i="4"/>
  <c r="C43" i="4"/>
  <c r="D43" i="4" s="1"/>
  <c r="E43" i="4"/>
  <c r="F43" i="4"/>
  <c r="I43" i="4"/>
  <c r="J43" i="4"/>
  <c r="K43" i="4"/>
  <c r="L43" i="4"/>
  <c r="O43" i="4"/>
  <c r="P43" i="4"/>
  <c r="R43" i="4"/>
  <c r="T43" i="4"/>
  <c r="C44" i="4"/>
  <c r="D44" i="4" s="1"/>
  <c r="E44" i="4"/>
  <c r="F44" i="4"/>
  <c r="I44" i="4"/>
  <c r="J44" i="4"/>
  <c r="K44" i="4"/>
  <c r="L44" i="4"/>
  <c r="O44" i="4"/>
  <c r="P44" i="4"/>
  <c r="R44" i="4"/>
  <c r="T44" i="4"/>
  <c r="C45" i="4"/>
  <c r="D45" i="4" s="1"/>
  <c r="E45" i="4"/>
  <c r="F45" i="4"/>
  <c r="G45" i="4" s="1"/>
  <c r="I45" i="4"/>
  <c r="J45" i="4"/>
  <c r="K45" i="4"/>
  <c r="L45" i="4"/>
  <c r="O45" i="4"/>
  <c r="P45" i="4"/>
  <c r="R45" i="4"/>
  <c r="T45" i="4"/>
  <c r="C46" i="4"/>
  <c r="D46" i="4" s="1"/>
  <c r="E46" i="4"/>
  <c r="F46" i="4"/>
  <c r="G46" i="4" s="1"/>
  <c r="I46" i="4"/>
  <c r="J46" i="4"/>
  <c r="K46" i="4"/>
  <c r="L46" i="4"/>
  <c r="O46" i="4"/>
  <c r="P46" i="4"/>
  <c r="Q46" i="4"/>
  <c r="R46" i="4"/>
  <c r="T46" i="4"/>
  <c r="C47" i="4"/>
  <c r="D47" i="4"/>
  <c r="E47" i="4"/>
  <c r="F47" i="4"/>
  <c r="I47" i="4"/>
  <c r="J47" i="4"/>
  <c r="K47" i="4"/>
  <c r="L47" i="4"/>
  <c r="O47" i="4"/>
  <c r="P47" i="4"/>
  <c r="R47" i="4"/>
  <c r="T47" i="4"/>
  <c r="C48" i="4"/>
  <c r="D48" i="4"/>
  <c r="E48" i="4"/>
  <c r="F48" i="4"/>
  <c r="G48" i="4" s="1"/>
  <c r="I48" i="4"/>
  <c r="J48" i="4"/>
  <c r="K48" i="4"/>
  <c r="L48" i="4"/>
  <c r="M48" i="4" s="1"/>
  <c r="AA49" i="5" s="1"/>
  <c r="O48" i="4"/>
  <c r="P48" i="4"/>
  <c r="Q48" i="4" s="1"/>
  <c r="R48" i="4"/>
  <c r="T48" i="4"/>
  <c r="C49" i="4"/>
  <c r="D49" i="4" s="1"/>
  <c r="E49" i="4"/>
  <c r="F49" i="4"/>
  <c r="G49" i="4"/>
  <c r="I49" i="4"/>
  <c r="J49" i="4"/>
  <c r="K49" i="4"/>
  <c r="L49" i="4"/>
  <c r="O49" i="4"/>
  <c r="P49" i="4"/>
  <c r="R49" i="4"/>
  <c r="T49" i="4"/>
  <c r="C50" i="4"/>
  <c r="D50" i="4" s="1"/>
  <c r="E50" i="4"/>
  <c r="F50" i="4"/>
  <c r="G50" i="4"/>
  <c r="I50" i="4"/>
  <c r="J50" i="4"/>
  <c r="K50" i="4"/>
  <c r="L50" i="4"/>
  <c r="O50" i="4"/>
  <c r="P50" i="4"/>
  <c r="Q50" i="4" s="1"/>
  <c r="R50" i="4"/>
  <c r="T50" i="4"/>
  <c r="C51" i="4"/>
  <c r="D51" i="4" s="1"/>
  <c r="E51" i="4"/>
  <c r="F51" i="4"/>
  <c r="I51" i="4"/>
  <c r="J51" i="4"/>
  <c r="K51" i="4"/>
  <c r="L51" i="4"/>
  <c r="O51" i="4"/>
  <c r="P51" i="4"/>
  <c r="R51" i="4"/>
  <c r="T51" i="4"/>
  <c r="C52" i="4"/>
  <c r="D52" i="4" s="1"/>
  <c r="E52" i="4"/>
  <c r="F52" i="4"/>
  <c r="I52" i="4"/>
  <c r="J52" i="4"/>
  <c r="K52" i="4"/>
  <c r="L52" i="4"/>
  <c r="O52" i="4"/>
  <c r="P52" i="4"/>
  <c r="R52" i="4"/>
  <c r="T52" i="4"/>
  <c r="C53" i="4"/>
  <c r="D53" i="4" s="1"/>
  <c r="E53" i="4"/>
  <c r="F53" i="4"/>
  <c r="G53" i="4" s="1"/>
  <c r="I53" i="4"/>
  <c r="J53" i="4"/>
  <c r="K53" i="4"/>
  <c r="L53" i="4"/>
  <c r="O53" i="4"/>
  <c r="P53" i="4"/>
  <c r="R53" i="4"/>
  <c r="T53" i="4"/>
  <c r="C54" i="4"/>
  <c r="D54" i="4" s="1"/>
  <c r="H54" i="4" s="1"/>
  <c r="E54" i="4"/>
  <c r="F54" i="4"/>
  <c r="G54" i="4" s="1"/>
  <c r="I54" i="4"/>
  <c r="J54" i="4"/>
  <c r="K54" i="4"/>
  <c r="L54" i="4"/>
  <c r="O54" i="4"/>
  <c r="P54" i="4"/>
  <c r="Q54" i="4" s="1"/>
  <c r="R54" i="4"/>
  <c r="T54" i="4"/>
  <c r="C55" i="4"/>
  <c r="D55" i="4" s="1"/>
  <c r="E55" i="4"/>
  <c r="F55" i="4"/>
  <c r="G55" i="4" s="1"/>
  <c r="I55" i="4"/>
  <c r="J55" i="4"/>
  <c r="K55" i="4"/>
  <c r="L55" i="4"/>
  <c r="O55" i="4"/>
  <c r="P55" i="4"/>
  <c r="R55" i="4"/>
  <c r="T55" i="4"/>
  <c r="C56" i="4"/>
  <c r="D56" i="4" s="1"/>
  <c r="E56" i="4"/>
  <c r="F56" i="4"/>
  <c r="G56" i="4" s="1"/>
  <c r="I56" i="4"/>
  <c r="J56" i="4"/>
  <c r="K56" i="4"/>
  <c r="L56" i="4"/>
  <c r="O56" i="4"/>
  <c r="P56" i="4"/>
  <c r="R56" i="4"/>
  <c r="T56" i="4"/>
  <c r="C57" i="4"/>
  <c r="D57" i="4"/>
  <c r="E57" i="4"/>
  <c r="F57" i="4"/>
  <c r="G57" i="4" s="1"/>
  <c r="I57" i="4"/>
  <c r="J57" i="4"/>
  <c r="K57" i="4"/>
  <c r="L57" i="4"/>
  <c r="O57" i="4"/>
  <c r="P57" i="4"/>
  <c r="R57" i="4"/>
  <c r="T57" i="4"/>
  <c r="C58" i="4"/>
  <c r="D58" i="4" s="1"/>
  <c r="E58" i="4"/>
  <c r="F58" i="4"/>
  <c r="G58" i="4"/>
  <c r="I58" i="4"/>
  <c r="J58" i="4"/>
  <c r="K58" i="4"/>
  <c r="L58" i="4"/>
  <c r="O58" i="4"/>
  <c r="P58" i="4"/>
  <c r="Q58" i="4" s="1"/>
  <c r="R58" i="4"/>
  <c r="T58" i="4"/>
  <c r="C59" i="4"/>
  <c r="D59" i="4" s="1"/>
  <c r="E59" i="4"/>
  <c r="F59" i="4"/>
  <c r="I59" i="4"/>
  <c r="J59" i="4"/>
  <c r="K59" i="4"/>
  <c r="L59" i="4"/>
  <c r="M59" i="4" s="1"/>
  <c r="AA60" i="5" s="1"/>
  <c r="O59" i="4"/>
  <c r="P59" i="4"/>
  <c r="R59" i="4"/>
  <c r="T59" i="4"/>
  <c r="C60" i="4"/>
  <c r="D60" i="4"/>
  <c r="E60" i="4"/>
  <c r="F60" i="4"/>
  <c r="G60" i="4" s="1"/>
  <c r="I60" i="4"/>
  <c r="J60" i="4"/>
  <c r="K60" i="4"/>
  <c r="L60" i="4"/>
  <c r="O60" i="4"/>
  <c r="P60" i="4"/>
  <c r="Q60" i="4" s="1"/>
  <c r="R60" i="4"/>
  <c r="T60" i="4"/>
  <c r="C61" i="4"/>
  <c r="D61" i="4" s="1"/>
  <c r="E61" i="4"/>
  <c r="F61" i="4"/>
  <c r="G61" i="4"/>
  <c r="I61" i="4"/>
  <c r="J61" i="4"/>
  <c r="K61" i="4"/>
  <c r="L61" i="4"/>
  <c r="O61" i="4"/>
  <c r="P61" i="4"/>
  <c r="Q61" i="4" s="1"/>
  <c r="R61" i="4"/>
  <c r="T61" i="4"/>
  <c r="C62" i="4"/>
  <c r="D62" i="4" s="1"/>
  <c r="E62" i="4"/>
  <c r="F62" i="4"/>
  <c r="I62" i="4"/>
  <c r="J62" i="4"/>
  <c r="K62" i="4"/>
  <c r="L62" i="4"/>
  <c r="O62" i="4"/>
  <c r="P62" i="4"/>
  <c r="Q62" i="4"/>
  <c r="R62" i="4"/>
  <c r="T62" i="4"/>
  <c r="C63" i="4"/>
  <c r="D63" i="4"/>
  <c r="H63" i="4" s="1"/>
  <c r="E63" i="4"/>
  <c r="F63" i="4"/>
  <c r="G63" i="4" s="1"/>
  <c r="I63" i="4"/>
  <c r="J63" i="4"/>
  <c r="K63" i="4"/>
  <c r="L63" i="4"/>
  <c r="O63" i="4"/>
  <c r="P63" i="4"/>
  <c r="R63" i="4"/>
  <c r="T63" i="4"/>
  <c r="C64" i="4"/>
  <c r="D64" i="4" s="1"/>
  <c r="E64" i="4"/>
  <c r="F64" i="4"/>
  <c r="I64" i="4"/>
  <c r="J64" i="4"/>
  <c r="K64" i="4"/>
  <c r="L64" i="4"/>
  <c r="O64" i="4"/>
  <c r="P64" i="4"/>
  <c r="Q64" i="4" s="1"/>
  <c r="R64" i="4"/>
  <c r="T64" i="4"/>
  <c r="C65" i="4"/>
  <c r="D65" i="4" s="1"/>
  <c r="E65" i="4"/>
  <c r="F65" i="4"/>
  <c r="I65" i="4"/>
  <c r="J65" i="4"/>
  <c r="K65" i="4"/>
  <c r="L65" i="4"/>
  <c r="O65" i="4"/>
  <c r="P65" i="4"/>
  <c r="R65" i="4"/>
  <c r="T65" i="4"/>
  <c r="C66" i="4"/>
  <c r="D66" i="4" s="1"/>
  <c r="E66" i="4"/>
  <c r="F66" i="4"/>
  <c r="G66" i="4" s="1"/>
  <c r="I66" i="4"/>
  <c r="J66" i="4"/>
  <c r="K66" i="4"/>
  <c r="L66" i="4"/>
  <c r="M66" i="4" s="1"/>
  <c r="O66" i="4"/>
  <c r="P66" i="4"/>
  <c r="Q66" i="4" s="1"/>
  <c r="R66" i="4"/>
  <c r="T66" i="4"/>
  <c r="C67" i="4"/>
  <c r="D67" i="4" s="1"/>
  <c r="E67" i="4"/>
  <c r="F67" i="4"/>
  <c r="G67" i="4"/>
  <c r="I67" i="4"/>
  <c r="J67" i="4"/>
  <c r="M67" i="4" s="1"/>
  <c r="K67" i="4"/>
  <c r="L67" i="4"/>
  <c r="O67" i="4"/>
  <c r="P67" i="4"/>
  <c r="R67" i="4"/>
  <c r="T67" i="4"/>
  <c r="C68" i="4"/>
  <c r="D68" i="4" s="1"/>
  <c r="E68" i="4"/>
  <c r="F68" i="4"/>
  <c r="I68" i="4"/>
  <c r="J68" i="4"/>
  <c r="M68" i="4" s="1"/>
  <c r="K68" i="4"/>
  <c r="L68" i="4"/>
  <c r="O68" i="4"/>
  <c r="P68" i="4"/>
  <c r="R68" i="4"/>
  <c r="T68" i="4"/>
  <c r="C69" i="4"/>
  <c r="D69" i="4" s="1"/>
  <c r="E69" i="4"/>
  <c r="F69" i="4"/>
  <c r="G69" i="4" s="1"/>
  <c r="I69" i="4"/>
  <c r="J69" i="4"/>
  <c r="K69" i="4"/>
  <c r="L69" i="4"/>
  <c r="O69" i="4"/>
  <c r="P69" i="4"/>
  <c r="Q69" i="4"/>
  <c r="R69" i="4"/>
  <c r="T69" i="4"/>
  <c r="C70" i="4"/>
  <c r="D70" i="4"/>
  <c r="E70" i="4"/>
  <c r="F70" i="4"/>
  <c r="I70" i="4"/>
  <c r="J70" i="4"/>
  <c r="K70" i="4"/>
  <c r="L70" i="4"/>
  <c r="O70" i="4"/>
  <c r="P70" i="4"/>
  <c r="Q70" i="4" s="1"/>
  <c r="R70" i="4"/>
  <c r="T70" i="4"/>
  <c r="C71" i="4"/>
  <c r="D71" i="4" s="1"/>
  <c r="E71" i="4"/>
  <c r="F71" i="4"/>
  <c r="G71" i="4"/>
  <c r="I71" i="4"/>
  <c r="J71" i="4"/>
  <c r="K71" i="4"/>
  <c r="L71" i="4"/>
  <c r="O71" i="4"/>
  <c r="P71" i="4"/>
  <c r="Q71" i="4" s="1"/>
  <c r="R71" i="4"/>
  <c r="T71" i="4"/>
  <c r="C72" i="4"/>
  <c r="D72" i="4" s="1"/>
  <c r="E72" i="4"/>
  <c r="F72" i="4"/>
  <c r="I72" i="4"/>
  <c r="J72" i="4"/>
  <c r="K72" i="4"/>
  <c r="L72" i="4"/>
  <c r="O72" i="4"/>
  <c r="P72" i="4"/>
  <c r="Q72" i="4" s="1"/>
  <c r="R72" i="4"/>
  <c r="T72" i="4"/>
  <c r="C73" i="4"/>
  <c r="D73" i="4" s="1"/>
  <c r="E73" i="4"/>
  <c r="F73" i="4"/>
  <c r="I73" i="4"/>
  <c r="J73" i="4"/>
  <c r="K73" i="4"/>
  <c r="L73" i="4"/>
  <c r="O73" i="4"/>
  <c r="P73" i="4"/>
  <c r="R73" i="4"/>
  <c r="T73" i="4"/>
  <c r="C74" i="4"/>
  <c r="D74" i="4"/>
  <c r="E74" i="4"/>
  <c r="F74" i="4"/>
  <c r="G74" i="4" s="1"/>
  <c r="I74" i="4"/>
  <c r="J74" i="4"/>
  <c r="K74" i="4"/>
  <c r="L74" i="4"/>
  <c r="O74" i="4"/>
  <c r="P74" i="4"/>
  <c r="Q74" i="4" s="1"/>
  <c r="R74" i="4"/>
  <c r="T74" i="4"/>
  <c r="C75" i="4"/>
  <c r="D75" i="4" s="1"/>
  <c r="E75" i="4"/>
  <c r="F75" i="4"/>
  <c r="I75" i="4"/>
  <c r="J75" i="4"/>
  <c r="K75" i="4"/>
  <c r="L75" i="4"/>
  <c r="O75" i="4"/>
  <c r="P75" i="4"/>
  <c r="R75" i="4"/>
  <c r="T75" i="4"/>
  <c r="C76" i="4"/>
  <c r="D76" i="4" s="1"/>
  <c r="E76" i="4"/>
  <c r="F76" i="4"/>
  <c r="I76" i="4"/>
  <c r="J76" i="4"/>
  <c r="K76" i="4"/>
  <c r="L76" i="4"/>
  <c r="O76" i="4"/>
  <c r="P76" i="4"/>
  <c r="Q76" i="4"/>
  <c r="R76" i="4"/>
  <c r="T76" i="4"/>
  <c r="C77" i="4"/>
  <c r="D77" i="4"/>
  <c r="E77" i="4"/>
  <c r="F77" i="4"/>
  <c r="G77" i="4" s="1"/>
  <c r="I77" i="4"/>
  <c r="J77" i="4"/>
  <c r="K77" i="4"/>
  <c r="L77" i="4"/>
  <c r="M77" i="4" s="1"/>
  <c r="AA78" i="5" s="1"/>
  <c r="O77" i="4"/>
  <c r="P77" i="4"/>
  <c r="R77" i="4"/>
  <c r="T77" i="4"/>
  <c r="C78" i="4"/>
  <c r="D78" i="4"/>
  <c r="E78" i="4"/>
  <c r="F78" i="4"/>
  <c r="I78" i="4"/>
  <c r="J78" i="4"/>
  <c r="K78" i="4"/>
  <c r="L78" i="4"/>
  <c r="O78" i="4"/>
  <c r="P78" i="4"/>
  <c r="Q78" i="4" s="1"/>
  <c r="R78" i="4"/>
  <c r="T78" i="4"/>
  <c r="C79" i="4"/>
  <c r="D79" i="4" s="1"/>
  <c r="E79" i="4"/>
  <c r="F79" i="4"/>
  <c r="G79" i="4"/>
  <c r="I79" i="4"/>
  <c r="J79" i="4"/>
  <c r="K79" i="4"/>
  <c r="L79" i="4"/>
  <c r="O79" i="4"/>
  <c r="P79" i="4"/>
  <c r="Q79" i="4" s="1"/>
  <c r="R79" i="4"/>
  <c r="T79" i="4"/>
  <c r="C80" i="4"/>
  <c r="D80" i="4" s="1"/>
  <c r="E80" i="4"/>
  <c r="F80" i="4"/>
  <c r="I80" i="4"/>
  <c r="J80" i="4"/>
  <c r="K80" i="4"/>
  <c r="L80" i="4"/>
  <c r="O80" i="4"/>
  <c r="P80" i="4"/>
  <c r="R80" i="4"/>
  <c r="T80" i="4"/>
  <c r="C81" i="4"/>
  <c r="D81" i="4" s="1"/>
  <c r="E81" i="4"/>
  <c r="F81" i="4"/>
  <c r="G81" i="4" s="1"/>
  <c r="I81" i="4"/>
  <c r="J81" i="4"/>
  <c r="K81" i="4"/>
  <c r="L81" i="4"/>
  <c r="O81" i="4"/>
  <c r="P81" i="4"/>
  <c r="Q81" i="4"/>
  <c r="R81" i="4"/>
  <c r="T81" i="4"/>
  <c r="C82" i="4"/>
  <c r="D82" i="4"/>
  <c r="E82" i="4"/>
  <c r="F82" i="4"/>
  <c r="G82" i="4" s="1"/>
  <c r="I82" i="4"/>
  <c r="J82" i="4"/>
  <c r="K82" i="4"/>
  <c r="L82" i="4"/>
  <c r="O82" i="4"/>
  <c r="P82" i="4"/>
  <c r="Q82" i="4" s="1"/>
  <c r="R82" i="4"/>
  <c r="T82" i="4"/>
  <c r="C83" i="4"/>
  <c r="D83" i="4" s="1"/>
  <c r="E83" i="4"/>
  <c r="F83" i="4"/>
  <c r="I83" i="4"/>
  <c r="J83" i="4"/>
  <c r="K83" i="4"/>
  <c r="L83" i="4"/>
  <c r="O83" i="4"/>
  <c r="P83" i="4"/>
  <c r="R83" i="4"/>
  <c r="T83" i="4"/>
  <c r="C84" i="4"/>
  <c r="D84" i="4"/>
  <c r="E84" i="4"/>
  <c r="F84" i="4"/>
  <c r="I84" i="4"/>
  <c r="J84" i="4"/>
  <c r="K84" i="4"/>
  <c r="L84" i="4"/>
  <c r="O84" i="4"/>
  <c r="P84" i="4"/>
  <c r="Q84" i="4" s="1"/>
  <c r="R84" i="4"/>
  <c r="T84" i="4"/>
  <c r="C85" i="4"/>
  <c r="D85" i="4" s="1"/>
  <c r="E85" i="4"/>
  <c r="F85" i="4"/>
  <c r="G85" i="4"/>
  <c r="I85" i="4"/>
  <c r="J85" i="4"/>
  <c r="K85" i="4"/>
  <c r="L85" i="4"/>
  <c r="O85" i="4"/>
  <c r="P85" i="4"/>
  <c r="R85" i="4"/>
  <c r="T85" i="4"/>
  <c r="C86" i="4"/>
  <c r="D86" i="4" s="1"/>
  <c r="E86" i="4"/>
  <c r="F86" i="4"/>
  <c r="G86" i="4"/>
  <c r="I86" i="4"/>
  <c r="J86" i="4"/>
  <c r="K86" i="4"/>
  <c r="L86" i="4"/>
  <c r="O86" i="4"/>
  <c r="P86" i="4"/>
  <c r="Q86" i="4" s="1"/>
  <c r="R86" i="4"/>
  <c r="T86" i="4"/>
  <c r="C87" i="4"/>
  <c r="D87" i="4" s="1"/>
  <c r="E87" i="4"/>
  <c r="F87" i="4"/>
  <c r="G87" i="4"/>
  <c r="I87" i="4"/>
  <c r="J87" i="4"/>
  <c r="M87" i="4" s="1"/>
  <c r="K87" i="4"/>
  <c r="L87" i="4"/>
  <c r="O87" i="4"/>
  <c r="P87" i="4"/>
  <c r="R87" i="4"/>
  <c r="T87" i="4"/>
  <c r="C88" i="4"/>
  <c r="D88" i="4" s="1"/>
  <c r="E88" i="4"/>
  <c r="F88" i="4"/>
  <c r="I88" i="4"/>
  <c r="J88" i="4"/>
  <c r="K88" i="4"/>
  <c r="L88" i="4"/>
  <c r="O88" i="4"/>
  <c r="P88" i="4"/>
  <c r="R88" i="4"/>
  <c r="T88" i="4"/>
  <c r="C89" i="4"/>
  <c r="D89" i="4" s="1"/>
  <c r="E89" i="4"/>
  <c r="F89" i="4"/>
  <c r="G89" i="4" s="1"/>
  <c r="I89" i="4"/>
  <c r="J89" i="4"/>
  <c r="K89" i="4"/>
  <c r="L89" i="4"/>
  <c r="O89" i="4"/>
  <c r="P89" i="4"/>
  <c r="R89" i="4"/>
  <c r="T89" i="4"/>
  <c r="C90" i="4"/>
  <c r="D90" i="4" s="1"/>
  <c r="E90" i="4"/>
  <c r="F90" i="4"/>
  <c r="G90" i="4" s="1"/>
  <c r="I90" i="4"/>
  <c r="J90" i="4"/>
  <c r="K90" i="4"/>
  <c r="L90" i="4"/>
  <c r="O90" i="4"/>
  <c r="P90" i="4"/>
  <c r="R90" i="4"/>
  <c r="T90" i="4"/>
  <c r="C91" i="4"/>
  <c r="D91" i="4" s="1"/>
  <c r="E91" i="4"/>
  <c r="F91" i="4"/>
  <c r="G91" i="4" s="1"/>
  <c r="I91" i="4"/>
  <c r="J91" i="4"/>
  <c r="K91" i="4"/>
  <c r="L91" i="4"/>
  <c r="M91" i="4"/>
  <c r="O91" i="4"/>
  <c r="P91" i="4"/>
  <c r="R91" i="4"/>
  <c r="T91" i="4"/>
  <c r="C92" i="4"/>
  <c r="D92" i="4"/>
  <c r="E92" i="4"/>
  <c r="F92" i="4"/>
  <c r="I92" i="4"/>
  <c r="J92" i="4"/>
  <c r="K92" i="4"/>
  <c r="L92" i="4"/>
  <c r="O92" i="4"/>
  <c r="P92" i="4"/>
  <c r="Q92" i="4" s="1"/>
  <c r="R92" i="4"/>
  <c r="T92" i="4"/>
  <c r="C93" i="4"/>
  <c r="D93" i="4" s="1"/>
  <c r="E93" i="4"/>
  <c r="F93" i="4"/>
  <c r="G93" i="4"/>
  <c r="I93" i="4"/>
  <c r="J93" i="4"/>
  <c r="K93" i="4"/>
  <c r="L93" i="4"/>
  <c r="O93" i="4"/>
  <c r="P93" i="4"/>
  <c r="R93" i="4"/>
  <c r="T93" i="4"/>
  <c r="C94" i="4"/>
  <c r="D94" i="4" s="1"/>
  <c r="E94" i="4"/>
  <c r="F94" i="4"/>
  <c r="I94" i="4"/>
  <c r="J94" i="4"/>
  <c r="K94" i="4"/>
  <c r="L94" i="4"/>
  <c r="O94" i="4"/>
  <c r="P94" i="4"/>
  <c r="Q94" i="4"/>
  <c r="R94" i="4"/>
  <c r="T94" i="4"/>
  <c r="C95" i="4"/>
  <c r="D95" i="4"/>
  <c r="E95" i="4"/>
  <c r="F95" i="4"/>
  <c r="G95" i="4" s="1"/>
  <c r="I95" i="4"/>
  <c r="J95" i="4"/>
  <c r="K95" i="4"/>
  <c r="L95" i="4"/>
  <c r="M95" i="4" s="1"/>
  <c r="O95" i="4"/>
  <c r="P95" i="4"/>
  <c r="Q95" i="4" s="1"/>
  <c r="R95" i="4"/>
  <c r="T95" i="4"/>
  <c r="C96" i="4"/>
  <c r="D96" i="4" s="1"/>
  <c r="E96" i="4"/>
  <c r="F96" i="4"/>
  <c r="G96" i="4"/>
  <c r="I96" i="4"/>
  <c r="J96" i="4"/>
  <c r="K96" i="4"/>
  <c r="L96" i="4"/>
  <c r="O96" i="4"/>
  <c r="P96" i="4"/>
  <c r="Q96" i="4" s="1"/>
  <c r="R96" i="4"/>
  <c r="T96" i="4"/>
  <c r="C97" i="4"/>
  <c r="D97" i="4" s="1"/>
  <c r="E97" i="4"/>
  <c r="F97" i="4"/>
  <c r="I97" i="4"/>
  <c r="J97" i="4"/>
  <c r="K97" i="4"/>
  <c r="L97" i="4"/>
  <c r="M97" i="4" s="1"/>
  <c r="O97" i="4"/>
  <c r="P97" i="4"/>
  <c r="Q97" i="4" s="1"/>
  <c r="R97" i="4"/>
  <c r="T97" i="4"/>
  <c r="C98" i="4"/>
  <c r="D98" i="4" s="1"/>
  <c r="E98" i="4"/>
  <c r="F98" i="4"/>
  <c r="I98" i="4"/>
  <c r="J98" i="4"/>
  <c r="K98" i="4"/>
  <c r="L98" i="4"/>
  <c r="M98" i="4"/>
  <c r="O98" i="4"/>
  <c r="P98" i="4"/>
  <c r="Q98" i="4" s="1"/>
  <c r="R98" i="4"/>
  <c r="T98" i="4"/>
  <c r="C99" i="4"/>
  <c r="D99" i="4" s="1"/>
  <c r="E99" i="4"/>
  <c r="F99" i="4"/>
  <c r="G99" i="4"/>
  <c r="I99" i="4"/>
  <c r="J99" i="4"/>
  <c r="M99" i="4" s="1"/>
  <c r="K99" i="4"/>
  <c r="L99" i="4"/>
  <c r="O99" i="4"/>
  <c r="P99" i="4"/>
  <c r="R99" i="4"/>
  <c r="T99" i="4"/>
  <c r="C100" i="4"/>
  <c r="D100" i="4" s="1"/>
  <c r="E100" i="4"/>
  <c r="F100" i="4"/>
  <c r="G100" i="4" s="1"/>
  <c r="I100" i="4"/>
  <c r="J100" i="4"/>
  <c r="M100" i="4" s="1"/>
  <c r="K100" i="4"/>
  <c r="L100" i="4"/>
  <c r="O100" i="4"/>
  <c r="P100" i="4"/>
  <c r="R100" i="4"/>
  <c r="T100" i="4"/>
  <c r="C101" i="4"/>
  <c r="D101" i="4" s="1"/>
  <c r="E101" i="4"/>
  <c r="F101" i="4"/>
  <c r="G101" i="4" s="1"/>
  <c r="I101" i="4"/>
  <c r="J101" i="4"/>
  <c r="K101" i="4"/>
  <c r="L101" i="4"/>
  <c r="O101" i="4"/>
  <c r="P101" i="4"/>
  <c r="Q101" i="4"/>
  <c r="R101" i="4"/>
  <c r="T101" i="4"/>
  <c r="C102" i="4"/>
  <c r="D102" i="4"/>
  <c r="E102" i="4"/>
  <c r="F102" i="4"/>
  <c r="G102" i="4" s="1"/>
  <c r="I102" i="4"/>
  <c r="J102" i="4"/>
  <c r="K102" i="4"/>
  <c r="L102" i="4"/>
  <c r="O102" i="4"/>
  <c r="P102" i="4"/>
  <c r="Q102" i="4" s="1"/>
  <c r="R102" i="4"/>
  <c r="T102" i="4"/>
  <c r="C103" i="4"/>
  <c r="D103" i="4" s="1"/>
  <c r="E103" i="4"/>
  <c r="F103" i="4"/>
  <c r="I103" i="4"/>
  <c r="J103" i="4"/>
  <c r="K103" i="4"/>
  <c r="L103" i="4"/>
  <c r="O103" i="4"/>
  <c r="P103" i="4"/>
  <c r="R103" i="4"/>
  <c r="T103" i="4"/>
  <c r="C104" i="4"/>
  <c r="D104" i="4" s="1"/>
  <c r="E104" i="4"/>
  <c r="F104" i="4"/>
  <c r="I104" i="4"/>
  <c r="J104" i="4"/>
  <c r="K104" i="4"/>
  <c r="L104" i="4"/>
  <c r="O104" i="4"/>
  <c r="P104" i="4"/>
  <c r="Q104" i="4"/>
  <c r="R104" i="4"/>
  <c r="T104" i="4"/>
  <c r="C105" i="4"/>
  <c r="D105" i="4"/>
  <c r="E105" i="4"/>
  <c r="F105" i="4"/>
  <c r="G105" i="4" s="1"/>
  <c r="H105" i="4" s="1"/>
  <c r="I105" i="4"/>
  <c r="J105" i="4"/>
  <c r="K105" i="4"/>
  <c r="L105" i="4"/>
  <c r="O105" i="4"/>
  <c r="P105" i="4"/>
  <c r="Q105" i="4" s="1"/>
  <c r="R105" i="4"/>
  <c r="T105" i="4"/>
  <c r="C106" i="4"/>
  <c r="D106" i="4" s="1"/>
  <c r="E106" i="4"/>
  <c r="F106" i="4"/>
  <c r="I106" i="4"/>
  <c r="J106" i="4"/>
  <c r="K106" i="4"/>
  <c r="L106" i="4"/>
  <c r="O106" i="4"/>
  <c r="P106" i="4"/>
  <c r="R106" i="4"/>
  <c r="T106" i="4"/>
  <c r="C107" i="4"/>
  <c r="D107" i="4" s="1"/>
  <c r="E107" i="4"/>
  <c r="F107" i="4"/>
  <c r="G107" i="4" s="1"/>
  <c r="I107" i="4"/>
  <c r="J107" i="4"/>
  <c r="K107" i="4"/>
  <c r="L107" i="4"/>
  <c r="M107" i="4"/>
  <c r="O107" i="4"/>
  <c r="P107" i="4"/>
  <c r="Q107" i="4" s="1"/>
  <c r="R107" i="4"/>
  <c r="T107" i="4"/>
  <c r="C108" i="4"/>
  <c r="D108" i="4" s="1"/>
  <c r="E108" i="4"/>
  <c r="F108" i="4"/>
  <c r="G108" i="4"/>
  <c r="I108" i="4"/>
  <c r="J108" i="4"/>
  <c r="K108" i="4"/>
  <c r="L108" i="4"/>
  <c r="O108" i="4"/>
  <c r="P108" i="4"/>
  <c r="Q108" i="4" s="1"/>
  <c r="R108" i="4"/>
  <c r="T108" i="4"/>
  <c r="C109" i="4"/>
  <c r="D109" i="4" s="1"/>
  <c r="E109" i="4"/>
  <c r="F109" i="4"/>
  <c r="I109" i="4"/>
  <c r="J109" i="4"/>
  <c r="K109" i="4"/>
  <c r="L109" i="4"/>
  <c r="O109" i="4"/>
  <c r="P109" i="4"/>
  <c r="R109" i="4"/>
  <c r="T109" i="4"/>
  <c r="C110" i="4"/>
  <c r="D110" i="4" s="1"/>
  <c r="E110" i="4"/>
  <c r="F110" i="4"/>
  <c r="I110" i="4"/>
  <c r="J110" i="4"/>
  <c r="M110" i="4" s="1"/>
  <c r="K110" i="4"/>
  <c r="L110" i="4"/>
  <c r="O110" i="4"/>
  <c r="P110" i="4"/>
  <c r="R110" i="4"/>
  <c r="T110" i="4"/>
  <c r="C111" i="4"/>
  <c r="D111" i="4" s="1"/>
  <c r="E111" i="4"/>
  <c r="F111" i="4"/>
  <c r="G111" i="4" s="1"/>
  <c r="I111" i="4"/>
  <c r="J111" i="4"/>
  <c r="K111" i="4"/>
  <c r="L111" i="4"/>
  <c r="M111" i="4"/>
  <c r="O111" i="4"/>
  <c r="P111" i="4"/>
  <c r="Q111" i="4" s="1"/>
  <c r="R111" i="4"/>
  <c r="T111" i="4"/>
  <c r="C112" i="4"/>
  <c r="D112" i="4" s="1"/>
  <c r="E112" i="4"/>
  <c r="F112" i="4"/>
  <c r="I112" i="4"/>
  <c r="J112" i="4"/>
  <c r="K112" i="4"/>
  <c r="L112" i="4"/>
  <c r="O112" i="4"/>
  <c r="P112" i="4"/>
  <c r="Q112" i="4"/>
  <c r="R112" i="4"/>
  <c r="T112" i="4"/>
  <c r="C113" i="4"/>
  <c r="D113" i="4"/>
  <c r="E113" i="4"/>
  <c r="F113" i="4"/>
  <c r="G113" i="4" s="1"/>
  <c r="H113" i="4" s="1"/>
  <c r="I113" i="4"/>
  <c r="J113" i="4"/>
  <c r="K113" i="4"/>
  <c r="L113" i="4"/>
  <c r="O113" i="4"/>
  <c r="P113" i="4"/>
  <c r="Q113" i="4" s="1"/>
  <c r="R113" i="4"/>
  <c r="T113" i="4"/>
  <c r="C114" i="4"/>
  <c r="D114" i="4" s="1"/>
  <c r="E114" i="4"/>
  <c r="F114" i="4"/>
  <c r="I114" i="4"/>
  <c r="J114" i="4"/>
  <c r="K114" i="4"/>
  <c r="L114" i="4"/>
  <c r="O114" i="4"/>
  <c r="P114" i="4"/>
  <c r="Q114" i="4"/>
  <c r="R114" i="4"/>
  <c r="T114" i="4"/>
  <c r="C115" i="4"/>
  <c r="D115" i="4"/>
  <c r="E115" i="4"/>
  <c r="F115" i="4"/>
  <c r="G115" i="4" s="1"/>
  <c r="H115" i="4" s="1"/>
  <c r="I115" i="4"/>
  <c r="J115" i="4"/>
  <c r="K115" i="4"/>
  <c r="L115" i="4"/>
  <c r="O115" i="4"/>
  <c r="P115" i="4"/>
  <c r="R115" i="4"/>
  <c r="T115" i="4"/>
  <c r="C116" i="4"/>
  <c r="D116" i="4" s="1"/>
  <c r="E116" i="4"/>
  <c r="F116" i="4"/>
  <c r="G116" i="4" s="1"/>
  <c r="I116" i="4"/>
  <c r="J116" i="4"/>
  <c r="K116" i="4"/>
  <c r="L116" i="4"/>
  <c r="O116" i="4"/>
  <c r="P116" i="4"/>
  <c r="R116" i="4"/>
  <c r="T116" i="4"/>
  <c r="C117" i="4"/>
  <c r="D117" i="4" s="1"/>
  <c r="E117" i="4"/>
  <c r="F117" i="4"/>
  <c r="G117" i="4" s="1"/>
  <c r="I117" i="4"/>
  <c r="J117" i="4"/>
  <c r="K117" i="4"/>
  <c r="L117" i="4"/>
  <c r="O117" i="4"/>
  <c r="P117" i="4"/>
  <c r="Q117" i="4"/>
  <c r="R117" i="4"/>
  <c r="T117" i="4"/>
  <c r="C118" i="4"/>
  <c r="D118" i="4"/>
  <c r="E118" i="4"/>
  <c r="F118" i="4"/>
  <c r="I118" i="4"/>
  <c r="J118" i="4"/>
  <c r="K118" i="4"/>
  <c r="L118" i="4"/>
  <c r="O118" i="4"/>
  <c r="P118" i="4"/>
  <c r="Q118" i="4" s="1"/>
  <c r="R118" i="4"/>
  <c r="T118" i="4"/>
  <c r="C119" i="4"/>
  <c r="D119" i="4" s="1"/>
  <c r="E119" i="4"/>
  <c r="F119" i="4"/>
  <c r="G119" i="4"/>
  <c r="I119" i="4"/>
  <c r="J119" i="4"/>
  <c r="K119" i="4"/>
  <c r="L119" i="4"/>
  <c r="O119" i="4"/>
  <c r="P119" i="4"/>
  <c r="Q119" i="4" s="1"/>
  <c r="R119" i="4"/>
  <c r="T119" i="4"/>
  <c r="C120" i="4"/>
  <c r="D120" i="4" s="1"/>
  <c r="E120" i="4"/>
  <c r="F120" i="4"/>
  <c r="I120" i="4"/>
  <c r="J120" i="4"/>
  <c r="K120" i="4"/>
  <c r="L120" i="4"/>
  <c r="O120" i="4"/>
  <c r="P120" i="4"/>
  <c r="R120" i="4"/>
  <c r="T120" i="4"/>
  <c r="C121" i="4"/>
  <c r="D121" i="4" s="1"/>
  <c r="E121" i="4"/>
  <c r="F121" i="4"/>
  <c r="G121" i="4" s="1"/>
  <c r="I121" i="4"/>
  <c r="J121" i="4"/>
  <c r="K121" i="4"/>
  <c r="L121" i="4"/>
  <c r="O121" i="4"/>
  <c r="P121" i="4"/>
  <c r="R121" i="4"/>
  <c r="T121" i="4"/>
  <c r="C122" i="4"/>
  <c r="D122" i="4" s="1"/>
  <c r="E122" i="4"/>
  <c r="F122" i="4"/>
  <c r="I122" i="4"/>
  <c r="J122" i="4"/>
  <c r="K122" i="4"/>
  <c r="L122" i="4"/>
  <c r="O122" i="4"/>
  <c r="P122" i="4"/>
  <c r="Q122" i="4" s="1"/>
  <c r="R122" i="4"/>
  <c r="T122" i="4"/>
  <c r="C123" i="4"/>
  <c r="D123" i="4" s="1"/>
  <c r="E123" i="4"/>
  <c r="F123" i="4"/>
  <c r="G123" i="4" s="1"/>
  <c r="I123" i="4"/>
  <c r="J123" i="4"/>
  <c r="K123" i="4"/>
  <c r="L123" i="4"/>
  <c r="O123" i="4"/>
  <c r="P123" i="4"/>
  <c r="Q123" i="4"/>
  <c r="R123" i="4"/>
  <c r="T123" i="4"/>
  <c r="C124" i="4"/>
  <c r="D124" i="4"/>
  <c r="E124" i="4"/>
  <c r="F124" i="4"/>
  <c r="G124" i="4" s="1"/>
  <c r="I124" i="4"/>
  <c r="J124" i="4"/>
  <c r="K124" i="4"/>
  <c r="L124" i="4"/>
  <c r="O124" i="4"/>
  <c r="P124" i="4"/>
  <c r="Q124" i="4" s="1"/>
  <c r="R124" i="4"/>
  <c r="T124" i="4"/>
  <c r="C125" i="4"/>
  <c r="D125" i="4" s="1"/>
  <c r="E125" i="4"/>
  <c r="F125" i="4"/>
  <c r="I125" i="4"/>
  <c r="J125" i="4"/>
  <c r="K125" i="4"/>
  <c r="L125" i="4"/>
  <c r="O125" i="4"/>
  <c r="P125" i="4"/>
  <c r="R125" i="4"/>
  <c r="T125" i="4"/>
  <c r="C126" i="4"/>
  <c r="D126" i="4" s="1"/>
  <c r="E126" i="4"/>
  <c r="F126" i="4"/>
  <c r="I126" i="4"/>
  <c r="J126" i="4"/>
  <c r="K126" i="4"/>
  <c r="L126" i="4"/>
  <c r="O126" i="4"/>
  <c r="P126" i="4"/>
  <c r="Q126" i="4" s="1"/>
  <c r="R126" i="4"/>
  <c r="T126" i="4"/>
  <c r="C127" i="4"/>
  <c r="D127" i="4" s="1"/>
  <c r="E127" i="4"/>
  <c r="F127" i="4"/>
  <c r="I127" i="4"/>
  <c r="J127" i="4"/>
  <c r="K127" i="4"/>
  <c r="L127" i="4"/>
  <c r="O127" i="4"/>
  <c r="P127" i="4"/>
  <c r="R127" i="4"/>
  <c r="T127" i="4"/>
  <c r="C128" i="4"/>
  <c r="D128" i="4" s="1"/>
  <c r="E128" i="4"/>
  <c r="F128" i="4"/>
  <c r="I128" i="4"/>
  <c r="J128" i="4"/>
  <c r="K128" i="4"/>
  <c r="L128" i="4"/>
  <c r="O128" i="4"/>
  <c r="P128" i="4"/>
  <c r="Q128" i="4" s="1"/>
  <c r="R128" i="4"/>
  <c r="T128" i="4"/>
  <c r="C129" i="4"/>
  <c r="D129" i="4" s="1"/>
  <c r="E129" i="4"/>
  <c r="F129" i="4"/>
  <c r="I129" i="4"/>
  <c r="J129" i="4"/>
  <c r="K129" i="4"/>
  <c r="L129" i="4"/>
  <c r="O129" i="4"/>
  <c r="P129" i="4"/>
  <c r="Q129" i="4"/>
  <c r="R129" i="4"/>
  <c r="T129" i="4"/>
  <c r="C130" i="4"/>
  <c r="D130" i="4"/>
  <c r="E130" i="4"/>
  <c r="F130" i="4"/>
  <c r="G130" i="4" s="1"/>
  <c r="H130" i="4" s="1"/>
  <c r="I130" i="4"/>
  <c r="J130" i="4"/>
  <c r="K130" i="4"/>
  <c r="L130" i="4"/>
  <c r="O130" i="4"/>
  <c r="P130" i="4"/>
  <c r="Q130" i="4" s="1"/>
  <c r="R130" i="4"/>
  <c r="T130" i="4"/>
  <c r="C131" i="4"/>
  <c r="D131" i="4" s="1"/>
  <c r="E131" i="4"/>
  <c r="F131" i="4"/>
  <c r="I131" i="4"/>
  <c r="J131" i="4"/>
  <c r="K131" i="4"/>
  <c r="L131" i="4"/>
  <c r="O131" i="4"/>
  <c r="P131" i="4"/>
  <c r="Q131" i="4"/>
  <c r="R131" i="4"/>
  <c r="T131" i="4"/>
  <c r="C132" i="4"/>
  <c r="D132" i="4"/>
  <c r="E132" i="4"/>
  <c r="F132" i="4"/>
  <c r="I132" i="4"/>
  <c r="J132" i="4"/>
  <c r="K132" i="4"/>
  <c r="L132" i="4"/>
  <c r="O132" i="4"/>
  <c r="P132" i="4"/>
  <c r="Q132" i="4" s="1"/>
  <c r="R132" i="4"/>
  <c r="T132" i="4"/>
  <c r="C133" i="4"/>
  <c r="D133" i="4" s="1"/>
  <c r="E133" i="4"/>
  <c r="F133" i="4"/>
  <c r="G133" i="4" s="1"/>
  <c r="I133" i="4"/>
  <c r="J133" i="4"/>
  <c r="K133" i="4"/>
  <c r="L133" i="4"/>
  <c r="M133" i="4"/>
  <c r="O133" i="4"/>
  <c r="P133" i="4"/>
  <c r="R133" i="4"/>
  <c r="T133" i="4"/>
  <c r="C134" i="4"/>
  <c r="D134" i="4"/>
  <c r="E134" i="4"/>
  <c r="F134" i="4"/>
  <c r="I134" i="4"/>
  <c r="J134" i="4"/>
  <c r="K134" i="4"/>
  <c r="L134" i="4"/>
  <c r="O134" i="4"/>
  <c r="P134" i="4"/>
  <c r="Q134" i="4" s="1"/>
  <c r="R134" i="4"/>
  <c r="T134" i="4"/>
  <c r="C135" i="4"/>
  <c r="D135" i="4" s="1"/>
  <c r="E135" i="4"/>
  <c r="F135" i="4"/>
  <c r="G135" i="4"/>
  <c r="I135" i="4"/>
  <c r="J135" i="4"/>
  <c r="K135" i="4"/>
  <c r="L135" i="4"/>
  <c r="O135" i="4"/>
  <c r="P135" i="4"/>
  <c r="R135" i="4"/>
  <c r="T135" i="4"/>
  <c r="C136" i="4"/>
  <c r="D136" i="4" s="1"/>
  <c r="E136" i="4"/>
  <c r="F136" i="4"/>
  <c r="I136" i="4"/>
  <c r="J136" i="4"/>
  <c r="K136" i="4"/>
  <c r="L136" i="4"/>
  <c r="O136" i="4"/>
  <c r="P136" i="4"/>
  <c r="Q136" i="4"/>
  <c r="R136" i="4"/>
  <c r="T136" i="4"/>
  <c r="C137" i="4"/>
  <c r="D137" i="4"/>
  <c r="E137" i="4"/>
  <c r="F137" i="4"/>
  <c r="G137" i="4" s="1"/>
  <c r="H137" i="4" s="1"/>
  <c r="I137" i="4"/>
  <c r="J137" i="4"/>
  <c r="K137" i="4"/>
  <c r="L137" i="4"/>
  <c r="M137" i="4" s="1"/>
  <c r="AA138" i="5" s="1"/>
  <c r="O137" i="4"/>
  <c r="P137" i="4"/>
  <c r="Q137" i="4" s="1"/>
  <c r="R137" i="4"/>
  <c r="T137" i="4"/>
  <c r="C138" i="4"/>
  <c r="D138" i="4" s="1"/>
  <c r="E138" i="4"/>
  <c r="F138" i="4"/>
  <c r="G138" i="4"/>
  <c r="I138" i="4"/>
  <c r="J138" i="4"/>
  <c r="K138" i="4"/>
  <c r="L138" i="4"/>
  <c r="O138" i="4"/>
  <c r="P138" i="4"/>
  <c r="Q138" i="4" s="1"/>
  <c r="R138" i="4"/>
  <c r="T138" i="4"/>
  <c r="C139" i="4"/>
  <c r="D139" i="4" s="1"/>
  <c r="E139" i="4"/>
  <c r="F139" i="4"/>
  <c r="I139" i="4"/>
  <c r="J139" i="4"/>
  <c r="K139" i="4"/>
  <c r="L139" i="4"/>
  <c r="O139" i="4"/>
  <c r="P139" i="4"/>
  <c r="R139" i="4"/>
  <c r="T139" i="4"/>
  <c r="C140" i="4"/>
  <c r="D140" i="4" s="1"/>
  <c r="E140" i="4"/>
  <c r="F140" i="4"/>
  <c r="G140" i="4" s="1"/>
  <c r="I140" i="4"/>
  <c r="J140" i="4"/>
  <c r="K140" i="4"/>
  <c r="L140" i="4"/>
  <c r="O140" i="4"/>
  <c r="P140" i="4"/>
  <c r="R140" i="4"/>
  <c r="T140" i="4"/>
  <c r="C141" i="4"/>
  <c r="D141" i="4" s="1"/>
  <c r="E141" i="4"/>
  <c r="F141" i="4"/>
  <c r="G141" i="4" s="1"/>
  <c r="I141" i="4"/>
  <c r="J141" i="4"/>
  <c r="K141" i="4"/>
  <c r="L141" i="4"/>
  <c r="O141" i="4"/>
  <c r="P141" i="4"/>
  <c r="Q141" i="4"/>
  <c r="R141" i="4"/>
  <c r="T141" i="4"/>
  <c r="C142" i="4"/>
  <c r="D142" i="4"/>
  <c r="E142" i="4"/>
  <c r="F142" i="4"/>
  <c r="G142" i="4" s="1"/>
  <c r="I142" i="4"/>
  <c r="J142" i="4"/>
  <c r="K142" i="4"/>
  <c r="L142" i="4"/>
  <c r="O142" i="4"/>
  <c r="P142" i="4"/>
  <c r="Q142" i="4"/>
  <c r="R142" i="4"/>
  <c r="T142" i="4"/>
  <c r="C143" i="4"/>
  <c r="D143" i="4"/>
  <c r="E143" i="4"/>
  <c r="F143" i="4"/>
  <c r="G143" i="4" s="1"/>
  <c r="H143" i="4" s="1"/>
  <c r="I143" i="4"/>
  <c r="J143" i="4"/>
  <c r="K143" i="4"/>
  <c r="L143" i="4"/>
  <c r="M143" i="4" s="1"/>
  <c r="O143" i="4"/>
  <c r="P143" i="4"/>
  <c r="Q143" i="4" s="1"/>
  <c r="R143" i="4"/>
  <c r="T143" i="4"/>
  <c r="C144" i="4"/>
  <c r="D144" i="4" s="1"/>
  <c r="E144" i="4"/>
  <c r="F144" i="4"/>
  <c r="G144" i="4"/>
  <c r="Y145" i="5" s="1"/>
  <c r="I144" i="4"/>
  <c r="J144" i="4"/>
  <c r="K144" i="4"/>
  <c r="L144" i="4"/>
  <c r="O144" i="4"/>
  <c r="P144" i="4"/>
  <c r="Q144" i="4" s="1"/>
  <c r="R144" i="4"/>
  <c r="T144" i="4"/>
  <c r="C145" i="4"/>
  <c r="D145" i="4" s="1"/>
  <c r="E145" i="4"/>
  <c r="F145" i="4"/>
  <c r="I145" i="4"/>
  <c r="J145" i="4"/>
  <c r="K145" i="4"/>
  <c r="L145" i="4"/>
  <c r="O145" i="4"/>
  <c r="P145" i="4"/>
  <c r="R145" i="4"/>
  <c r="T145" i="4"/>
  <c r="U145" i="4"/>
  <c r="C146" i="4"/>
  <c r="D146" i="4"/>
  <c r="E146" i="4"/>
  <c r="F146" i="4"/>
  <c r="G146" i="4" s="1"/>
  <c r="H146" i="4" s="1"/>
  <c r="I146" i="4"/>
  <c r="J146" i="4"/>
  <c r="K146" i="4"/>
  <c r="L146" i="4"/>
  <c r="M146" i="4" s="1"/>
  <c r="AA147" i="5" s="1"/>
  <c r="O146" i="4"/>
  <c r="P146" i="4"/>
  <c r="Q146" i="4" s="1"/>
  <c r="R146" i="4"/>
  <c r="T146" i="4"/>
  <c r="C147" i="4"/>
  <c r="D147" i="4" s="1"/>
  <c r="E147" i="4"/>
  <c r="F147" i="4"/>
  <c r="G147" i="4"/>
  <c r="I147" i="4"/>
  <c r="J147" i="4"/>
  <c r="K147" i="4"/>
  <c r="L147" i="4"/>
  <c r="O147" i="4"/>
  <c r="P147" i="4"/>
  <c r="Q147" i="4" s="1"/>
  <c r="R147" i="4"/>
  <c r="T147" i="4"/>
  <c r="C148" i="4"/>
  <c r="D148" i="4" s="1"/>
  <c r="E148" i="4"/>
  <c r="F148" i="4"/>
  <c r="I148" i="4"/>
  <c r="J148" i="4"/>
  <c r="K148" i="4"/>
  <c r="L148" i="4"/>
  <c r="O148" i="4"/>
  <c r="P148" i="4"/>
  <c r="Q148" i="4"/>
  <c r="R148" i="4"/>
  <c r="T148" i="4"/>
  <c r="C149" i="4"/>
  <c r="D149" i="4"/>
  <c r="E149" i="4"/>
  <c r="F149" i="4"/>
  <c r="G149" i="4" s="1"/>
  <c r="H149" i="4" s="1"/>
  <c r="I149" i="4"/>
  <c r="J149" i="4"/>
  <c r="K149" i="4"/>
  <c r="L149" i="4"/>
  <c r="O149" i="4"/>
  <c r="P149" i="4"/>
  <c r="Q149" i="4" s="1"/>
  <c r="R149" i="4"/>
  <c r="T149" i="4"/>
  <c r="C150" i="4"/>
  <c r="D150" i="4" s="1"/>
  <c r="E150" i="4"/>
  <c r="F150" i="4"/>
  <c r="I150" i="4"/>
  <c r="J150" i="4"/>
  <c r="K150" i="4"/>
  <c r="L150" i="4"/>
  <c r="O150" i="4"/>
  <c r="P150" i="4"/>
  <c r="Q150" i="4"/>
  <c r="R150" i="4"/>
  <c r="T150" i="4"/>
  <c r="C151" i="4"/>
  <c r="D151" i="4"/>
  <c r="E151" i="4"/>
  <c r="F151" i="4"/>
  <c r="G151" i="4" s="1"/>
  <c r="H151" i="4" s="1"/>
  <c r="I151" i="4"/>
  <c r="J151" i="4"/>
  <c r="K151" i="4"/>
  <c r="L151" i="4"/>
  <c r="O151" i="4"/>
  <c r="P151" i="4"/>
  <c r="Q151" i="4" s="1"/>
  <c r="R151" i="4"/>
  <c r="T151" i="4"/>
  <c r="C152" i="4"/>
  <c r="D152" i="4" s="1"/>
  <c r="E152" i="4"/>
  <c r="F152" i="4"/>
  <c r="I152" i="4"/>
  <c r="J152" i="4"/>
  <c r="K152" i="4"/>
  <c r="L152" i="4"/>
  <c r="M152" i="4"/>
  <c r="O152" i="4"/>
  <c r="P152" i="4"/>
  <c r="Q152" i="4" s="1"/>
  <c r="R152" i="4"/>
  <c r="T152" i="4"/>
  <c r="C153" i="4"/>
  <c r="D153" i="4" s="1"/>
  <c r="E153" i="4"/>
  <c r="F153" i="4"/>
  <c r="G153" i="4"/>
  <c r="I153" i="4"/>
  <c r="J153" i="4"/>
  <c r="M153" i="4" s="1"/>
  <c r="AA154" i="5" s="1"/>
  <c r="K153" i="4"/>
  <c r="L153" i="4"/>
  <c r="O153" i="4"/>
  <c r="P153" i="4"/>
  <c r="R153" i="4"/>
  <c r="T153" i="4"/>
  <c r="C154" i="4"/>
  <c r="D154" i="4" s="1"/>
  <c r="E154" i="4"/>
  <c r="F154" i="4"/>
  <c r="G154" i="4" s="1"/>
  <c r="I154" i="4"/>
  <c r="J154" i="4"/>
  <c r="K154" i="4"/>
  <c r="L154" i="4"/>
  <c r="O154" i="4"/>
  <c r="P154" i="4"/>
  <c r="Q154" i="4"/>
  <c r="R154" i="4"/>
  <c r="T154" i="4"/>
  <c r="C155" i="4"/>
  <c r="D155" i="4"/>
  <c r="E155" i="4"/>
  <c r="F155" i="4"/>
  <c r="G155" i="4" s="1"/>
  <c r="H155" i="4" s="1"/>
  <c r="I155" i="4"/>
  <c r="J155" i="4"/>
  <c r="K155" i="4"/>
  <c r="L155" i="4"/>
  <c r="M155" i="4" s="1"/>
  <c r="O155" i="4"/>
  <c r="P155" i="4"/>
  <c r="Q155" i="4" s="1"/>
  <c r="R155" i="4"/>
  <c r="T155" i="4"/>
  <c r="C156" i="4"/>
  <c r="D156" i="4" s="1"/>
  <c r="E156" i="4"/>
  <c r="F156" i="4"/>
  <c r="G156" i="4"/>
  <c r="I156" i="4"/>
  <c r="J156" i="4"/>
  <c r="K156" i="4"/>
  <c r="L156" i="4"/>
  <c r="M156" i="4" s="1"/>
  <c r="O156" i="4"/>
  <c r="P156" i="4"/>
  <c r="Q156" i="4" s="1"/>
  <c r="R156" i="4"/>
  <c r="T156" i="4"/>
  <c r="C157" i="4"/>
  <c r="D157" i="4" s="1"/>
  <c r="E157" i="4"/>
  <c r="F157" i="4"/>
  <c r="G157" i="4"/>
  <c r="I157" i="4"/>
  <c r="J157" i="4"/>
  <c r="K157" i="4"/>
  <c r="L157" i="4"/>
  <c r="O157" i="4"/>
  <c r="P157" i="4"/>
  <c r="Q157" i="4" s="1"/>
  <c r="R157" i="4"/>
  <c r="T157" i="4"/>
  <c r="C158" i="4"/>
  <c r="D158" i="4" s="1"/>
  <c r="E158" i="4"/>
  <c r="F158" i="4"/>
  <c r="I158" i="4"/>
  <c r="J158" i="4"/>
  <c r="K158" i="4"/>
  <c r="L158" i="4"/>
  <c r="M158" i="4"/>
  <c r="O158" i="4"/>
  <c r="P158" i="4"/>
  <c r="Q158" i="4" s="1"/>
  <c r="R158" i="4"/>
  <c r="T158" i="4"/>
  <c r="C159" i="4"/>
  <c r="D159" i="4" s="1"/>
  <c r="E159" i="4"/>
  <c r="F159" i="4"/>
  <c r="G159" i="4"/>
  <c r="I159" i="4"/>
  <c r="J159" i="4"/>
  <c r="K159" i="4"/>
  <c r="L159" i="4"/>
  <c r="O159" i="4"/>
  <c r="P159" i="4"/>
  <c r="Q159" i="4" s="1"/>
  <c r="R159" i="4"/>
  <c r="T159" i="4"/>
  <c r="C160" i="4"/>
  <c r="D160" i="4" s="1"/>
  <c r="E160" i="4"/>
  <c r="F160" i="4"/>
  <c r="I160" i="4"/>
  <c r="J160" i="4"/>
  <c r="K160" i="4"/>
  <c r="L160" i="4"/>
  <c r="O160" i="4"/>
  <c r="P160" i="4"/>
  <c r="Q160" i="4"/>
  <c r="R160" i="4"/>
  <c r="T160" i="4"/>
  <c r="C161" i="4"/>
  <c r="D161" i="4"/>
  <c r="E161" i="4"/>
  <c r="F161" i="4"/>
  <c r="G161" i="4" s="1"/>
  <c r="H161" i="4" s="1"/>
  <c r="I161" i="4"/>
  <c r="J161" i="4"/>
  <c r="K161" i="4"/>
  <c r="L161" i="4"/>
  <c r="M161" i="4" s="1"/>
  <c r="O161" i="4"/>
  <c r="P161" i="4"/>
  <c r="Q161" i="4" s="1"/>
  <c r="R161" i="4"/>
  <c r="T161" i="4"/>
  <c r="U161" i="4" s="1"/>
  <c r="C162" i="4"/>
  <c r="D162" i="4" s="1"/>
  <c r="E162" i="4"/>
  <c r="F162" i="4"/>
  <c r="I162" i="4"/>
  <c r="J162" i="4"/>
  <c r="K162" i="4"/>
  <c r="L162" i="4"/>
  <c r="O162" i="4"/>
  <c r="P162" i="4"/>
  <c r="R162" i="4"/>
  <c r="T162" i="4"/>
  <c r="C163" i="4"/>
  <c r="D163" i="4" s="1"/>
  <c r="E163" i="4"/>
  <c r="F163" i="4"/>
  <c r="G163" i="4" s="1"/>
  <c r="I163" i="4"/>
  <c r="J163" i="4"/>
  <c r="K163" i="4"/>
  <c r="L163" i="4"/>
  <c r="O163" i="4"/>
  <c r="P163" i="4"/>
  <c r="Q163" i="4"/>
  <c r="R163" i="4"/>
  <c r="T163" i="4"/>
  <c r="C164" i="4"/>
  <c r="D164" i="4"/>
  <c r="E164" i="4"/>
  <c r="F164" i="4"/>
  <c r="G164" i="4" s="1"/>
  <c r="I164" i="4"/>
  <c r="J164" i="4"/>
  <c r="K164" i="4"/>
  <c r="L164" i="4"/>
  <c r="O164" i="4"/>
  <c r="P164" i="4"/>
  <c r="Q164" i="4" s="1"/>
  <c r="R164" i="4"/>
  <c r="T164" i="4"/>
  <c r="C165" i="4"/>
  <c r="D165" i="4" s="1"/>
  <c r="E165" i="4"/>
  <c r="F165" i="4"/>
  <c r="I165" i="4"/>
  <c r="J165" i="4"/>
  <c r="K165" i="4"/>
  <c r="L165" i="4"/>
  <c r="O165" i="4"/>
  <c r="P165" i="4"/>
  <c r="R165" i="4"/>
  <c r="T165" i="4"/>
  <c r="C166" i="4"/>
  <c r="D166" i="4" s="1"/>
  <c r="E166" i="4"/>
  <c r="F166" i="4"/>
  <c r="G166" i="4" s="1"/>
  <c r="I166" i="4"/>
  <c r="J166" i="4"/>
  <c r="K166" i="4"/>
  <c r="L166" i="4"/>
  <c r="O166" i="4"/>
  <c r="P166" i="4"/>
  <c r="Q166" i="4"/>
  <c r="R166" i="4"/>
  <c r="T166" i="4"/>
  <c r="C167" i="4"/>
  <c r="D167" i="4"/>
  <c r="E167" i="4"/>
  <c r="F167" i="4"/>
  <c r="G167" i="4" s="1"/>
  <c r="H167" i="4" s="1"/>
  <c r="I167" i="4"/>
  <c r="J167" i="4"/>
  <c r="K167" i="4"/>
  <c r="L167" i="4"/>
  <c r="M167" i="4" s="1"/>
  <c r="O167" i="4"/>
  <c r="P167" i="4"/>
  <c r="Q167" i="4" s="1"/>
  <c r="R167" i="4"/>
  <c r="T167" i="4"/>
  <c r="C168" i="4"/>
  <c r="D168" i="4" s="1"/>
  <c r="E168" i="4"/>
  <c r="F168" i="4"/>
  <c r="G168" i="4"/>
  <c r="I168" i="4"/>
  <c r="J168" i="4"/>
  <c r="K168" i="4"/>
  <c r="L168" i="4"/>
  <c r="M168" i="4" s="1"/>
  <c r="AA169" i="5" s="1"/>
  <c r="O168" i="4"/>
  <c r="P168" i="4"/>
  <c r="Q168" i="4" s="1"/>
  <c r="R168" i="4"/>
  <c r="T168" i="4"/>
  <c r="C169" i="4"/>
  <c r="D169" i="4" s="1"/>
  <c r="E169" i="4"/>
  <c r="F169" i="4"/>
  <c r="G169" i="4"/>
  <c r="I169" i="4"/>
  <c r="J169" i="4"/>
  <c r="K169" i="4"/>
  <c r="L169" i="4"/>
  <c r="O169" i="4"/>
  <c r="P169" i="4"/>
  <c r="Q169" i="4" s="1"/>
  <c r="R169" i="4"/>
  <c r="T169" i="4"/>
  <c r="C170" i="4"/>
  <c r="D170" i="4" s="1"/>
  <c r="E170" i="4"/>
  <c r="F170" i="4"/>
  <c r="I170" i="4"/>
  <c r="J170" i="4"/>
  <c r="K170" i="4"/>
  <c r="L170" i="4"/>
  <c r="O170" i="4"/>
  <c r="P170" i="4"/>
  <c r="R170" i="4"/>
  <c r="T170" i="4"/>
  <c r="C171" i="4"/>
  <c r="D171" i="4" s="1"/>
  <c r="E171" i="4"/>
  <c r="F171" i="4"/>
  <c r="G171" i="4" s="1"/>
  <c r="I171" i="4"/>
  <c r="J171" i="4"/>
  <c r="K171" i="4"/>
  <c r="L171" i="4"/>
  <c r="M171" i="4"/>
  <c r="O171" i="4"/>
  <c r="P171" i="4"/>
  <c r="Q171" i="4" s="1"/>
  <c r="R171" i="4"/>
  <c r="T171" i="4"/>
  <c r="C172" i="4"/>
  <c r="D172" i="4" s="1"/>
  <c r="E172" i="4"/>
  <c r="F172" i="4"/>
  <c r="G172" i="4"/>
  <c r="I172" i="4"/>
  <c r="J172" i="4"/>
  <c r="K172" i="4"/>
  <c r="L172" i="4"/>
  <c r="O172" i="4"/>
  <c r="P172" i="4"/>
  <c r="Q172" i="4" s="1"/>
  <c r="R172" i="4"/>
  <c r="T172" i="4"/>
  <c r="C173" i="4"/>
  <c r="D173" i="4" s="1"/>
  <c r="E173" i="4"/>
  <c r="F173" i="4"/>
  <c r="I173" i="4"/>
  <c r="J173" i="4"/>
  <c r="K173" i="4"/>
  <c r="L173" i="4"/>
  <c r="O173" i="4"/>
  <c r="P173" i="4"/>
  <c r="R173" i="4"/>
  <c r="T173" i="4"/>
  <c r="C174" i="4"/>
  <c r="D174" i="4" s="1"/>
  <c r="E174" i="4"/>
  <c r="F174" i="4"/>
  <c r="G174" i="4" s="1"/>
  <c r="I174" i="4"/>
  <c r="J174" i="4"/>
  <c r="K174" i="4"/>
  <c r="L174" i="4"/>
  <c r="O174" i="4"/>
  <c r="P174" i="4"/>
  <c r="R174" i="4"/>
  <c r="T174" i="4"/>
  <c r="C175" i="4"/>
  <c r="D175" i="4" s="1"/>
  <c r="E175" i="4"/>
  <c r="F175" i="4"/>
  <c r="G175" i="4" s="1"/>
  <c r="I175" i="4"/>
  <c r="J175" i="4"/>
  <c r="K175" i="4"/>
  <c r="L175" i="4"/>
  <c r="O175" i="4"/>
  <c r="P175" i="4"/>
  <c r="Q175" i="4"/>
  <c r="R175" i="4"/>
  <c r="T175" i="4"/>
  <c r="C176" i="4"/>
  <c r="D176" i="4"/>
  <c r="E176" i="4"/>
  <c r="F176" i="4"/>
  <c r="G176" i="4" s="1"/>
  <c r="Y177" i="5" s="1"/>
  <c r="I176" i="4"/>
  <c r="J176" i="4"/>
  <c r="K176" i="4"/>
  <c r="L176" i="4"/>
  <c r="M176" i="4" s="1"/>
  <c r="O176" i="4"/>
  <c r="P176" i="4"/>
  <c r="Q176" i="4" s="1"/>
  <c r="R176" i="4"/>
  <c r="T176" i="4"/>
  <c r="C177" i="4"/>
  <c r="D177" i="4" s="1"/>
  <c r="E177" i="4"/>
  <c r="F177" i="4"/>
  <c r="G177" i="4"/>
  <c r="I177" i="4"/>
  <c r="J177" i="4"/>
  <c r="K177" i="4"/>
  <c r="L177" i="4"/>
  <c r="O177" i="4"/>
  <c r="P177" i="4"/>
  <c r="Q177" i="4" s="1"/>
  <c r="R177" i="4"/>
  <c r="T177" i="4"/>
  <c r="C178" i="4"/>
  <c r="D178" i="4" s="1"/>
  <c r="E178" i="4"/>
  <c r="F178" i="4"/>
  <c r="I178" i="4"/>
  <c r="J178" i="4"/>
  <c r="K178" i="4"/>
  <c r="L178" i="4"/>
  <c r="O178" i="4"/>
  <c r="P178" i="4"/>
  <c r="R178" i="4"/>
  <c r="T178" i="4"/>
  <c r="C179" i="4"/>
  <c r="D179" i="4" s="1"/>
  <c r="E179" i="4"/>
  <c r="F179" i="4"/>
  <c r="G179" i="4" s="1"/>
  <c r="I179" i="4"/>
  <c r="J179" i="4"/>
  <c r="K179" i="4"/>
  <c r="L179" i="4"/>
  <c r="O179" i="4"/>
  <c r="P179" i="4"/>
  <c r="Q179" i="4"/>
  <c r="R179" i="4"/>
  <c r="T179" i="4"/>
  <c r="C180" i="4"/>
  <c r="D180" i="4"/>
  <c r="E180" i="4"/>
  <c r="F180" i="4"/>
  <c r="G180" i="4" s="1"/>
  <c r="I180" i="4"/>
  <c r="J180" i="4"/>
  <c r="K180" i="4"/>
  <c r="L180" i="4"/>
  <c r="O180" i="4"/>
  <c r="P180" i="4"/>
  <c r="Q180" i="4" s="1"/>
  <c r="R180" i="4"/>
  <c r="T180" i="4"/>
  <c r="C181" i="4"/>
  <c r="D181" i="4" s="1"/>
  <c r="E181" i="4"/>
  <c r="F181" i="4"/>
  <c r="G181" i="4" s="1"/>
  <c r="I181" i="4"/>
  <c r="J181" i="4"/>
  <c r="K181" i="4"/>
  <c r="L181" i="4"/>
  <c r="M181" i="4"/>
  <c r="O181" i="4"/>
  <c r="P181" i="4"/>
  <c r="Q181" i="4" s="1"/>
  <c r="R181" i="4"/>
  <c r="T181" i="4"/>
  <c r="C182" i="4"/>
  <c r="D182" i="4" s="1"/>
  <c r="E182" i="4"/>
  <c r="F182" i="4"/>
  <c r="G182" i="4"/>
  <c r="I182" i="4"/>
  <c r="J182" i="4"/>
  <c r="M182" i="4" s="1"/>
  <c r="K182" i="4"/>
  <c r="L182" i="4"/>
  <c r="O182" i="4"/>
  <c r="P182" i="4"/>
  <c r="R182" i="4"/>
  <c r="T182" i="4"/>
  <c r="C183" i="4"/>
  <c r="D183" i="4" s="1"/>
  <c r="E183" i="4"/>
  <c r="F183" i="4"/>
  <c r="G183" i="4" s="1"/>
  <c r="I183" i="4"/>
  <c r="J183" i="4"/>
  <c r="K183" i="4"/>
  <c r="L183" i="4"/>
  <c r="M183" i="4"/>
  <c r="O183" i="4"/>
  <c r="P183" i="4"/>
  <c r="Q183" i="4" s="1"/>
  <c r="R183" i="4"/>
  <c r="T183" i="4"/>
  <c r="C184" i="4"/>
  <c r="D184" i="4" s="1"/>
  <c r="E184" i="4"/>
  <c r="F184" i="4"/>
  <c r="G184" i="4"/>
  <c r="I184" i="4"/>
  <c r="J184" i="4"/>
  <c r="K184" i="4"/>
  <c r="L184" i="4"/>
  <c r="M184" i="4" s="1"/>
  <c r="O184" i="4"/>
  <c r="P184" i="4"/>
  <c r="Q184" i="4" s="1"/>
  <c r="R184" i="4"/>
  <c r="T184" i="4"/>
  <c r="C185" i="4"/>
  <c r="D185" i="4" s="1"/>
  <c r="E185" i="4"/>
  <c r="F185" i="4"/>
  <c r="G185" i="4"/>
  <c r="I185" i="4"/>
  <c r="J185" i="4"/>
  <c r="K185" i="4"/>
  <c r="L185" i="4"/>
  <c r="O185" i="4"/>
  <c r="P185" i="4"/>
  <c r="Q185" i="4" s="1"/>
  <c r="R185" i="4"/>
  <c r="T185" i="4"/>
  <c r="C186" i="4"/>
  <c r="D186" i="4" s="1"/>
  <c r="E186" i="4"/>
  <c r="F186" i="4"/>
  <c r="I186" i="4"/>
  <c r="J186" i="4"/>
  <c r="K186" i="4"/>
  <c r="L186" i="4"/>
  <c r="O186" i="4"/>
  <c r="P186" i="4"/>
  <c r="R186" i="4"/>
  <c r="T186" i="4"/>
  <c r="C187" i="4"/>
  <c r="D187" i="4" s="1"/>
  <c r="E187" i="4"/>
  <c r="F187" i="4"/>
  <c r="G187" i="4" s="1"/>
  <c r="I187" i="4"/>
  <c r="J187" i="4"/>
  <c r="K187" i="4"/>
  <c r="L187" i="4"/>
  <c r="O187" i="4"/>
  <c r="P187" i="4"/>
  <c r="Q187" i="4"/>
  <c r="R187" i="4"/>
  <c r="T187" i="4"/>
  <c r="C188" i="4"/>
  <c r="D188" i="4"/>
  <c r="E188" i="4"/>
  <c r="F188" i="4"/>
  <c r="G188" i="4" s="1"/>
  <c r="I188" i="4"/>
  <c r="J188" i="4"/>
  <c r="K188" i="4"/>
  <c r="L188" i="4"/>
  <c r="O188" i="4"/>
  <c r="P188" i="4"/>
  <c r="Q188" i="4" s="1"/>
  <c r="R188" i="4"/>
  <c r="T188" i="4"/>
  <c r="C189" i="4"/>
  <c r="D189" i="4" s="1"/>
  <c r="E189" i="4"/>
  <c r="F189" i="4"/>
  <c r="I189" i="4"/>
  <c r="J189" i="4"/>
  <c r="K189" i="4"/>
  <c r="L189" i="4"/>
  <c r="O189" i="4"/>
  <c r="P189" i="4"/>
  <c r="R189" i="4"/>
  <c r="T189" i="4"/>
  <c r="C190" i="4"/>
  <c r="D190" i="4" s="1"/>
  <c r="E190" i="4"/>
  <c r="F190" i="4"/>
  <c r="G190" i="4" s="1"/>
  <c r="I190" i="4"/>
  <c r="J190" i="4"/>
  <c r="K190" i="4"/>
  <c r="L190" i="4"/>
  <c r="O190" i="4"/>
  <c r="P190" i="4"/>
  <c r="Q190" i="4"/>
  <c r="R190" i="4"/>
  <c r="T190" i="4"/>
  <c r="C191" i="4"/>
  <c r="D191" i="4"/>
  <c r="E191" i="4"/>
  <c r="F191" i="4"/>
  <c r="G191" i="4" s="1"/>
  <c r="H191" i="4" s="1"/>
  <c r="I191" i="4"/>
  <c r="J191" i="4"/>
  <c r="K191" i="4"/>
  <c r="L191" i="4"/>
  <c r="O191" i="4"/>
  <c r="P191" i="4"/>
  <c r="Q191" i="4" s="1"/>
  <c r="R191" i="4"/>
  <c r="T191" i="4"/>
  <c r="C192" i="4"/>
  <c r="D192" i="4" s="1"/>
  <c r="E192" i="4"/>
  <c r="F192" i="4"/>
  <c r="G192" i="4"/>
  <c r="I192" i="4"/>
  <c r="J192" i="4"/>
  <c r="K192" i="4"/>
  <c r="L192" i="4"/>
  <c r="O192" i="4"/>
  <c r="P192" i="4"/>
  <c r="Q192" i="4" s="1"/>
  <c r="R192" i="4"/>
  <c r="T192" i="4"/>
  <c r="C193" i="4"/>
  <c r="D193" i="4" s="1"/>
  <c r="E193" i="4"/>
  <c r="F193" i="4"/>
  <c r="G193" i="4"/>
  <c r="I193" i="4"/>
  <c r="K193" i="4"/>
  <c r="L193" i="4"/>
  <c r="O193" i="4"/>
  <c r="P193" i="4"/>
  <c r="Q193" i="4" s="1"/>
  <c r="R193" i="4"/>
  <c r="T193" i="4"/>
  <c r="C4" i="3"/>
  <c r="D4" i="3"/>
  <c r="F4" i="3"/>
  <c r="G4" i="3"/>
  <c r="I4" i="3"/>
  <c r="J4" i="3" s="1"/>
  <c r="K4" i="3" s="1"/>
  <c r="M4" i="3" s="1"/>
  <c r="L4" i="3"/>
  <c r="P4" i="3"/>
  <c r="T4" i="3"/>
  <c r="U4" i="3"/>
  <c r="V4" i="3"/>
  <c r="AE4" i="3"/>
  <c r="AF4" i="3"/>
  <c r="AG4" i="3"/>
  <c r="AH4" i="3" s="1"/>
  <c r="AD4" i="3"/>
  <c r="AA4" i="3"/>
  <c r="AB4" i="3" s="1"/>
  <c r="AC4" i="3" s="1"/>
  <c r="C5" i="3"/>
  <c r="D5" i="3"/>
  <c r="F5" i="3"/>
  <c r="G5" i="3"/>
  <c r="I5" i="3"/>
  <c r="J5" i="3"/>
  <c r="K5" i="3" s="1"/>
  <c r="M5" i="3" s="1"/>
  <c r="L5" i="3"/>
  <c r="T5" i="3"/>
  <c r="U5" i="3"/>
  <c r="V5" i="3"/>
  <c r="AA5" i="3"/>
  <c r="AB5" i="3"/>
  <c r="AC5" i="3" s="1"/>
  <c r="AD5" i="3"/>
  <c r="AE5" i="3"/>
  <c r="AF5" i="3"/>
  <c r="AG5" i="3"/>
  <c r="AH5" i="3"/>
  <c r="C6" i="3"/>
  <c r="D6" i="3"/>
  <c r="F6" i="3"/>
  <c r="G6" i="3"/>
  <c r="I6" i="3"/>
  <c r="J6" i="3" s="1"/>
  <c r="K6" i="3" s="1"/>
  <c r="M6" i="3" s="1"/>
  <c r="L6" i="3"/>
  <c r="P6" i="3"/>
  <c r="T6" i="3"/>
  <c r="U6" i="3"/>
  <c r="V6" i="3"/>
  <c r="AA6" i="3"/>
  <c r="AB6" i="3" s="1"/>
  <c r="AC6" i="3" s="1"/>
  <c r="AD6" i="3"/>
  <c r="AE6" i="3"/>
  <c r="AF6" i="3"/>
  <c r="AG6" i="3"/>
  <c r="AH6" i="3"/>
  <c r="AI6" i="3" s="1"/>
  <c r="C7" i="3"/>
  <c r="D7" i="3"/>
  <c r="F7" i="3"/>
  <c r="G7" i="3"/>
  <c r="H7" i="3" s="1"/>
  <c r="I7" i="3"/>
  <c r="J7" i="3" s="1"/>
  <c r="K7" i="3" s="1"/>
  <c r="M7" i="3" s="1"/>
  <c r="L7" i="3"/>
  <c r="P7" i="3"/>
  <c r="T7" i="3"/>
  <c r="U7" i="3"/>
  <c r="V7" i="3"/>
  <c r="AA7" i="3"/>
  <c r="AB7" i="3" s="1"/>
  <c r="AC7" i="3" s="1"/>
  <c r="AD7" i="3"/>
  <c r="AE7" i="3"/>
  <c r="AF7" i="3"/>
  <c r="AH7" i="3" s="1"/>
  <c r="AG7" i="3"/>
  <c r="C8" i="3"/>
  <c r="D8" i="3"/>
  <c r="F8" i="3"/>
  <c r="G8" i="3"/>
  <c r="H8" i="3" s="1"/>
  <c r="I8" i="3"/>
  <c r="J8" i="3" s="1"/>
  <c r="K8" i="3" s="1"/>
  <c r="M8" i="3" s="1"/>
  <c r="L8" i="3"/>
  <c r="P8" i="3"/>
  <c r="T8" i="3"/>
  <c r="U8" i="3"/>
  <c r="V8" i="3"/>
  <c r="AA8" i="3"/>
  <c r="AB8" i="3" s="1"/>
  <c r="AC8" i="3" s="1"/>
  <c r="AD8" i="3"/>
  <c r="AE8" i="3"/>
  <c r="AF8" i="3"/>
  <c r="AG8" i="3"/>
  <c r="C9" i="3"/>
  <c r="D9" i="3"/>
  <c r="F9" i="3"/>
  <c r="G9" i="3"/>
  <c r="I9" i="3"/>
  <c r="J9" i="3" s="1"/>
  <c r="K9" i="3" s="1"/>
  <c r="M9" i="3" s="1"/>
  <c r="L9" i="3"/>
  <c r="P9" i="3"/>
  <c r="R9" i="3"/>
  <c r="T9" i="3"/>
  <c r="U9" i="3"/>
  <c r="V9" i="3"/>
  <c r="AA9" i="3"/>
  <c r="AB9" i="3" s="1"/>
  <c r="AC9" i="3" s="1"/>
  <c r="AD9" i="3"/>
  <c r="AE9" i="3"/>
  <c r="AF9" i="3"/>
  <c r="AG9" i="3"/>
  <c r="C10" i="3"/>
  <c r="D10" i="3"/>
  <c r="F10" i="3"/>
  <c r="G10" i="3"/>
  <c r="H10" i="3"/>
  <c r="I10" i="3"/>
  <c r="J10" i="3"/>
  <c r="K10" i="3" s="1"/>
  <c r="M10" i="3" s="1"/>
  <c r="L10" i="3"/>
  <c r="R10" i="3"/>
  <c r="T10" i="3"/>
  <c r="U10" i="3"/>
  <c r="V10" i="3"/>
  <c r="AA10" i="3"/>
  <c r="AB10" i="3" s="1"/>
  <c r="AC10" i="3" s="1"/>
  <c r="AD10" i="3"/>
  <c r="AE10" i="3"/>
  <c r="AF10" i="3"/>
  <c r="AG10" i="3"/>
  <c r="AH10" i="3" s="1"/>
  <c r="AI10" i="3" s="1"/>
  <c r="C11" i="3"/>
  <c r="D11" i="3"/>
  <c r="E11" i="3" s="1"/>
  <c r="F11" i="3"/>
  <c r="G11" i="3"/>
  <c r="H11" i="3" s="1"/>
  <c r="I11" i="3"/>
  <c r="J11" i="3" s="1"/>
  <c r="K11" i="3" s="1"/>
  <c r="M11" i="3" s="1"/>
  <c r="L11" i="3"/>
  <c r="P11" i="3"/>
  <c r="T11" i="3"/>
  <c r="U11" i="3"/>
  <c r="V11" i="3"/>
  <c r="AA11" i="3"/>
  <c r="AB11" i="3" s="1"/>
  <c r="AC11" i="3" s="1"/>
  <c r="AD11" i="3"/>
  <c r="AE11" i="3"/>
  <c r="AF11" i="3"/>
  <c r="AG11" i="3"/>
  <c r="C12" i="3"/>
  <c r="D12" i="3"/>
  <c r="F12" i="3"/>
  <c r="G12" i="3"/>
  <c r="I12" i="3"/>
  <c r="J12" i="3" s="1"/>
  <c r="K12" i="3" s="1"/>
  <c r="M12" i="3" s="1"/>
  <c r="L12" i="3"/>
  <c r="P12" i="3"/>
  <c r="T12" i="3"/>
  <c r="U12" i="3"/>
  <c r="V12" i="3"/>
  <c r="AA12" i="3"/>
  <c r="AB12" i="3" s="1"/>
  <c r="AC12" i="3" s="1"/>
  <c r="AD12" i="3"/>
  <c r="AE12" i="3"/>
  <c r="AF12" i="3"/>
  <c r="AG12" i="3"/>
  <c r="AH12" i="3"/>
  <c r="C13" i="3"/>
  <c r="D13" i="3"/>
  <c r="F13" i="3"/>
  <c r="G13" i="3"/>
  <c r="H13" i="3" s="1"/>
  <c r="I13" i="3"/>
  <c r="J13" i="3" s="1"/>
  <c r="K13" i="3" s="1"/>
  <c r="L13" i="3"/>
  <c r="T13" i="3"/>
  <c r="U13" i="3"/>
  <c r="V13" i="3"/>
  <c r="AA13" i="3"/>
  <c r="AB13" i="3" s="1"/>
  <c r="AC13" i="3" s="1"/>
  <c r="AD13" i="3"/>
  <c r="AE13" i="3"/>
  <c r="AF13" i="3"/>
  <c r="AG13" i="3"/>
  <c r="AH13" i="3"/>
  <c r="C14" i="3"/>
  <c r="D14" i="3"/>
  <c r="F14" i="3"/>
  <c r="G14" i="3"/>
  <c r="H14" i="3"/>
  <c r="I14" i="3"/>
  <c r="J14" i="3"/>
  <c r="K14" i="3" s="1"/>
  <c r="M14" i="3" s="1"/>
  <c r="L14" i="3"/>
  <c r="P14" i="3"/>
  <c r="T14" i="3"/>
  <c r="U14" i="3"/>
  <c r="V14" i="3"/>
  <c r="AA14" i="3"/>
  <c r="AB14" i="3" s="1"/>
  <c r="AC14" i="3" s="1"/>
  <c r="AD14" i="3"/>
  <c r="AE14" i="3"/>
  <c r="AF14" i="3"/>
  <c r="AG14" i="3"/>
  <c r="AH14" i="3" s="1"/>
  <c r="AI14" i="3" s="1"/>
  <c r="C15" i="3"/>
  <c r="D15" i="3"/>
  <c r="F15" i="3"/>
  <c r="G15" i="3"/>
  <c r="H15" i="3" s="1"/>
  <c r="I15" i="3"/>
  <c r="J15" i="3" s="1"/>
  <c r="K15" i="3" s="1"/>
  <c r="L15" i="3"/>
  <c r="R15" i="3"/>
  <c r="T15" i="3"/>
  <c r="U15" i="3"/>
  <c r="V15" i="3"/>
  <c r="AA15" i="3"/>
  <c r="AB15" i="3"/>
  <c r="AC15" i="3" s="1"/>
  <c r="AD15" i="3"/>
  <c r="AE15" i="3"/>
  <c r="AF15" i="3"/>
  <c r="AG15" i="3"/>
  <c r="C16" i="3"/>
  <c r="D16" i="3"/>
  <c r="F16" i="3"/>
  <c r="G16" i="3"/>
  <c r="H16" i="3" s="1"/>
  <c r="I16" i="3"/>
  <c r="J16" i="3" s="1"/>
  <c r="K16" i="3" s="1"/>
  <c r="M16" i="3" s="1"/>
  <c r="L16" i="3"/>
  <c r="P16" i="3"/>
  <c r="T16" i="3"/>
  <c r="U16" i="3"/>
  <c r="V16" i="3"/>
  <c r="AA16" i="3"/>
  <c r="AB16" i="3" s="1"/>
  <c r="AC16" i="3" s="1"/>
  <c r="AD16" i="3"/>
  <c r="AE16" i="3"/>
  <c r="AF16" i="3"/>
  <c r="AH16" i="3" s="1"/>
  <c r="AG16" i="3"/>
  <c r="C17" i="3"/>
  <c r="D17" i="3"/>
  <c r="F17" i="3"/>
  <c r="G17" i="3"/>
  <c r="H17" i="3" s="1"/>
  <c r="I17" i="3"/>
  <c r="J17" i="3" s="1"/>
  <c r="K17" i="3" s="1"/>
  <c r="L17" i="3"/>
  <c r="P17" i="3"/>
  <c r="R17" i="3"/>
  <c r="T17" i="3"/>
  <c r="U17" i="3"/>
  <c r="V17" i="3"/>
  <c r="AA17" i="3"/>
  <c r="AB17" i="3" s="1"/>
  <c r="AC17" i="3" s="1"/>
  <c r="AD17" i="3"/>
  <c r="AE17" i="3"/>
  <c r="AF17" i="3"/>
  <c r="AH17" i="3"/>
  <c r="AG17" i="3"/>
  <c r="C18" i="3"/>
  <c r="D18" i="3"/>
  <c r="F18" i="3"/>
  <c r="G18" i="3"/>
  <c r="I18" i="3"/>
  <c r="J18" i="3" s="1"/>
  <c r="K18" i="3" s="1"/>
  <c r="M18" i="3" s="1"/>
  <c r="L18" i="3"/>
  <c r="T18" i="3"/>
  <c r="U18" i="3"/>
  <c r="V18" i="3"/>
  <c r="AA18" i="3"/>
  <c r="AB18" i="3" s="1"/>
  <c r="AC18" i="3" s="1"/>
  <c r="AD18" i="3"/>
  <c r="AE18" i="3"/>
  <c r="AF18" i="3"/>
  <c r="AG18" i="3"/>
  <c r="C19" i="3"/>
  <c r="D19" i="3"/>
  <c r="F19" i="3"/>
  <c r="G19" i="3"/>
  <c r="H19" i="3"/>
  <c r="I19" i="3"/>
  <c r="J19" i="3"/>
  <c r="K19" i="3" s="1"/>
  <c r="M19" i="3" s="1"/>
  <c r="L19" i="3"/>
  <c r="P19" i="3"/>
  <c r="T19" i="3"/>
  <c r="U19" i="3"/>
  <c r="V19" i="3"/>
  <c r="AA19" i="3"/>
  <c r="AB19" i="3" s="1"/>
  <c r="AC19" i="3" s="1"/>
  <c r="AD19" i="3"/>
  <c r="AE19" i="3"/>
  <c r="AF19" i="3"/>
  <c r="AG19" i="3"/>
  <c r="AH19" i="3"/>
  <c r="AI19" i="3"/>
  <c r="C20" i="3"/>
  <c r="D20" i="3"/>
  <c r="F20" i="3"/>
  <c r="G20" i="3"/>
  <c r="H20" i="3" s="1"/>
  <c r="I20" i="3"/>
  <c r="J20" i="3" s="1"/>
  <c r="K20" i="3" s="1"/>
  <c r="L20" i="3"/>
  <c r="T20" i="3"/>
  <c r="U20" i="3"/>
  <c r="V20" i="3"/>
  <c r="AA20" i="3"/>
  <c r="AB20" i="3" s="1"/>
  <c r="AC20" i="3" s="1"/>
  <c r="AD20" i="3"/>
  <c r="AE20" i="3"/>
  <c r="AF20" i="3"/>
  <c r="AG20" i="3"/>
  <c r="C21" i="3"/>
  <c r="D21" i="3"/>
  <c r="F21" i="3"/>
  <c r="G21" i="3"/>
  <c r="I21" i="3"/>
  <c r="J21" i="3"/>
  <c r="K21" i="3" s="1"/>
  <c r="M21" i="3" s="1"/>
  <c r="L21" i="3"/>
  <c r="T21" i="3"/>
  <c r="U21" i="3"/>
  <c r="V21" i="3"/>
  <c r="AA21" i="3"/>
  <c r="AB21" i="3"/>
  <c r="AC21" i="3" s="1"/>
  <c r="AD21" i="3"/>
  <c r="AE21" i="3"/>
  <c r="AF21" i="3"/>
  <c r="AG21" i="3"/>
  <c r="AH21" i="3" s="1"/>
  <c r="AI21" i="3" s="1"/>
  <c r="C22" i="3"/>
  <c r="D22" i="3"/>
  <c r="F22" i="3"/>
  <c r="G22" i="3"/>
  <c r="H22" i="3"/>
  <c r="I22" i="3"/>
  <c r="J22" i="3"/>
  <c r="K22" i="3" s="1"/>
  <c r="L22" i="3"/>
  <c r="P22" i="3"/>
  <c r="R22" i="3"/>
  <c r="T22" i="3"/>
  <c r="U22" i="3"/>
  <c r="V22" i="3"/>
  <c r="AA22" i="3"/>
  <c r="AB22" i="3" s="1"/>
  <c r="AC22" i="3" s="1"/>
  <c r="AD22" i="3"/>
  <c r="AE22" i="3"/>
  <c r="AF22" i="3"/>
  <c r="AG22" i="3"/>
  <c r="C23" i="3"/>
  <c r="D23" i="3"/>
  <c r="F23" i="3"/>
  <c r="G23" i="3"/>
  <c r="I23" i="3"/>
  <c r="J23" i="3" s="1"/>
  <c r="K23" i="3" s="1"/>
  <c r="M23" i="3" s="1"/>
  <c r="L23" i="3"/>
  <c r="P23" i="3"/>
  <c r="T23" i="3"/>
  <c r="U23" i="3"/>
  <c r="V23" i="3"/>
  <c r="AE23" i="3"/>
  <c r="AF23" i="3"/>
  <c r="AH23" i="3" s="1"/>
  <c r="AD23" i="3"/>
  <c r="AA23" i="3"/>
  <c r="AB23" i="3" s="1"/>
  <c r="AC23" i="3" s="1"/>
  <c r="AG23" i="3"/>
  <c r="C24" i="3"/>
  <c r="D24" i="3"/>
  <c r="F24" i="3"/>
  <c r="G24" i="3"/>
  <c r="I24" i="3"/>
  <c r="J24" i="3" s="1"/>
  <c r="K24" i="3" s="1"/>
  <c r="M24" i="3" s="1"/>
  <c r="L24" i="3"/>
  <c r="P24" i="3"/>
  <c r="T24" i="3"/>
  <c r="U24" i="3"/>
  <c r="V24" i="3"/>
  <c r="AA24" i="3"/>
  <c r="AB24" i="3" s="1"/>
  <c r="AC24" i="3" s="1"/>
  <c r="AD24" i="3"/>
  <c r="AE24" i="3"/>
  <c r="AF24" i="3"/>
  <c r="AG24" i="3"/>
  <c r="AH24" i="3"/>
  <c r="AI24" i="3" s="1"/>
  <c r="C25" i="3"/>
  <c r="D25" i="3"/>
  <c r="F25" i="3"/>
  <c r="G25" i="3"/>
  <c r="H25" i="3" s="1"/>
  <c r="I25" i="3"/>
  <c r="J25" i="3" s="1"/>
  <c r="K25" i="3" s="1"/>
  <c r="M25" i="3" s="1"/>
  <c r="L25" i="3"/>
  <c r="P25" i="3"/>
  <c r="R25" i="3"/>
  <c r="T25" i="3"/>
  <c r="U25" i="3"/>
  <c r="V25" i="3"/>
  <c r="AE25" i="3"/>
  <c r="AF25" i="3"/>
  <c r="AG25" i="3"/>
  <c r="AH25" i="3" s="1"/>
  <c r="AD25" i="3"/>
  <c r="AA25" i="3"/>
  <c r="AB25" i="3" s="1"/>
  <c r="AC25" i="3" s="1"/>
  <c r="C26" i="3"/>
  <c r="D26" i="3"/>
  <c r="F26" i="3"/>
  <c r="G26" i="3"/>
  <c r="I26" i="3"/>
  <c r="J26" i="3" s="1"/>
  <c r="K26" i="3" s="1"/>
  <c r="M26" i="3" s="1"/>
  <c r="L26" i="3"/>
  <c r="R26" i="3"/>
  <c r="T26" i="3"/>
  <c r="U26" i="3"/>
  <c r="V26" i="3"/>
  <c r="AA26" i="3"/>
  <c r="AB26" i="3" s="1"/>
  <c r="AC26" i="3" s="1"/>
  <c r="AD26" i="3"/>
  <c r="AE26" i="3"/>
  <c r="AF26" i="3"/>
  <c r="AG26" i="3"/>
  <c r="AH26" i="3"/>
  <c r="C27" i="3"/>
  <c r="D27" i="3"/>
  <c r="E27" i="3" s="1"/>
  <c r="F27" i="3"/>
  <c r="G27" i="3"/>
  <c r="H27" i="3" s="1"/>
  <c r="I27" i="3"/>
  <c r="J27" i="3" s="1"/>
  <c r="K27" i="3" s="1"/>
  <c r="M27" i="3" s="1"/>
  <c r="L27" i="3"/>
  <c r="P27" i="3"/>
  <c r="T27" i="3"/>
  <c r="U27" i="3"/>
  <c r="V27" i="3"/>
  <c r="AA27" i="3"/>
  <c r="AB27" i="3" s="1"/>
  <c r="AC27" i="3" s="1"/>
  <c r="AD27" i="3"/>
  <c r="AE27" i="3"/>
  <c r="AF27" i="3"/>
  <c r="AG27" i="3"/>
  <c r="C28" i="3"/>
  <c r="D28" i="3"/>
  <c r="F28" i="3"/>
  <c r="G28" i="3"/>
  <c r="H28" i="3" s="1"/>
  <c r="I28" i="3"/>
  <c r="J28" i="3" s="1"/>
  <c r="K28" i="3"/>
  <c r="L28" i="3"/>
  <c r="M28" i="3"/>
  <c r="P28" i="3"/>
  <c r="T28" i="3"/>
  <c r="U28" i="3"/>
  <c r="V28" i="3"/>
  <c r="AA28" i="3"/>
  <c r="AB28" i="3"/>
  <c r="AC28" i="3" s="1"/>
  <c r="AD28" i="3"/>
  <c r="AE28" i="3"/>
  <c r="AF28" i="3"/>
  <c r="AG28" i="3"/>
  <c r="AH28" i="3" s="1"/>
  <c r="C29" i="3"/>
  <c r="D29" i="3"/>
  <c r="F29" i="3"/>
  <c r="G29" i="3"/>
  <c r="I29" i="3"/>
  <c r="J29" i="3" s="1"/>
  <c r="K29" i="3" s="1"/>
  <c r="M29" i="3" s="1"/>
  <c r="L29" i="3"/>
  <c r="P29" i="3"/>
  <c r="T29" i="3"/>
  <c r="U29" i="3"/>
  <c r="V29" i="3"/>
  <c r="AA29" i="3"/>
  <c r="AB29" i="3" s="1"/>
  <c r="AC29" i="3" s="1"/>
  <c r="AD29" i="3"/>
  <c r="AE29" i="3"/>
  <c r="AF29" i="3"/>
  <c r="AH29" i="3" s="1"/>
  <c r="AI29" i="3" s="1"/>
  <c r="AG29" i="3"/>
  <c r="C30" i="3"/>
  <c r="D30" i="3"/>
  <c r="F30" i="3"/>
  <c r="G30" i="3"/>
  <c r="H30" i="3"/>
  <c r="I30" i="3"/>
  <c r="J30" i="3"/>
  <c r="K30" i="3" s="1"/>
  <c r="M30" i="3" s="1"/>
  <c r="L30" i="3"/>
  <c r="P30" i="3"/>
  <c r="T30" i="3"/>
  <c r="U30" i="3"/>
  <c r="V30" i="3"/>
  <c r="AA30" i="3"/>
  <c r="AB30" i="3" s="1"/>
  <c r="AC30" i="3" s="1"/>
  <c r="AD30" i="3"/>
  <c r="AE30" i="3"/>
  <c r="AF30" i="3"/>
  <c r="AG30" i="3"/>
  <c r="AH30" i="3" s="1"/>
  <c r="AI30" i="3" s="1"/>
  <c r="C31" i="3"/>
  <c r="D31" i="3"/>
  <c r="F31" i="3"/>
  <c r="G31" i="3"/>
  <c r="H31" i="3" s="1"/>
  <c r="I31" i="3"/>
  <c r="J31" i="3" s="1"/>
  <c r="K31" i="3" s="1"/>
  <c r="L31" i="3"/>
  <c r="T31" i="3"/>
  <c r="U31" i="3"/>
  <c r="V31" i="3"/>
  <c r="AA31" i="3"/>
  <c r="AB31" i="3" s="1"/>
  <c r="AC31" i="3" s="1"/>
  <c r="AD31" i="3"/>
  <c r="AE31" i="3"/>
  <c r="AF31" i="3"/>
  <c r="AG31" i="3"/>
  <c r="AH31" i="3" s="1"/>
  <c r="AI31" i="3" s="1"/>
  <c r="C32" i="3"/>
  <c r="D32" i="3"/>
  <c r="F32" i="3"/>
  <c r="G32" i="3"/>
  <c r="H32" i="3" s="1"/>
  <c r="I32" i="3"/>
  <c r="J32" i="3" s="1"/>
  <c r="K32" i="3" s="1"/>
  <c r="L32" i="3"/>
  <c r="P32" i="3"/>
  <c r="T32" i="3"/>
  <c r="U32" i="3"/>
  <c r="V32" i="3"/>
  <c r="AA32" i="3"/>
  <c r="AB32" i="3"/>
  <c r="AC32" i="3" s="1"/>
  <c r="AD32" i="3"/>
  <c r="AE32" i="3"/>
  <c r="AF32" i="3"/>
  <c r="AG32" i="3"/>
  <c r="AH32" i="3"/>
  <c r="C33" i="3"/>
  <c r="D33" i="3"/>
  <c r="E33" i="3"/>
  <c r="F33" i="3"/>
  <c r="G33" i="3"/>
  <c r="H33" i="3" s="1"/>
  <c r="I33" i="3"/>
  <c r="J33" i="3" s="1"/>
  <c r="K33" i="3" s="1"/>
  <c r="L33" i="3"/>
  <c r="P33" i="3"/>
  <c r="T33" i="3"/>
  <c r="U33" i="3"/>
  <c r="V33" i="3"/>
  <c r="AA33" i="3"/>
  <c r="AB33" i="3"/>
  <c r="AC33" i="3" s="1"/>
  <c r="AD33" i="3"/>
  <c r="AE33" i="3"/>
  <c r="AF33" i="3"/>
  <c r="AG33" i="3"/>
  <c r="AH33" i="3" s="1"/>
  <c r="AI33" i="3" s="1"/>
  <c r="C34" i="3"/>
  <c r="D34" i="3"/>
  <c r="F34" i="3"/>
  <c r="G34" i="3"/>
  <c r="H34" i="3"/>
  <c r="I34" i="3"/>
  <c r="J34" i="3"/>
  <c r="K34" i="3" s="1"/>
  <c r="L34" i="3"/>
  <c r="R34" i="3"/>
  <c r="T34" i="3"/>
  <c r="U34" i="3"/>
  <c r="V34" i="3"/>
  <c r="AA34" i="3"/>
  <c r="AB34" i="3" s="1"/>
  <c r="AC34" i="3" s="1"/>
  <c r="AD34" i="3"/>
  <c r="AE34" i="3"/>
  <c r="AF34" i="3"/>
  <c r="AH34" i="3" s="1"/>
  <c r="AI34" i="3" s="1"/>
  <c r="AG34" i="3"/>
  <c r="C35" i="3"/>
  <c r="D35" i="3"/>
  <c r="F35" i="3"/>
  <c r="G35" i="3"/>
  <c r="H35" i="3"/>
  <c r="I35" i="3"/>
  <c r="J35" i="3"/>
  <c r="K35" i="3" s="1"/>
  <c r="M35" i="3" s="1"/>
  <c r="L35" i="3"/>
  <c r="T35" i="3"/>
  <c r="U35" i="3"/>
  <c r="V35" i="3"/>
  <c r="AA35" i="3"/>
  <c r="AB35" i="3"/>
  <c r="AC35" i="3" s="1"/>
  <c r="AD35" i="3"/>
  <c r="AE35" i="3"/>
  <c r="AF35" i="3"/>
  <c r="AH35" i="3" s="1"/>
  <c r="AG35" i="3"/>
  <c r="C36" i="3"/>
  <c r="D36" i="3"/>
  <c r="E36" i="3" s="1"/>
  <c r="F36" i="3"/>
  <c r="G36" i="3"/>
  <c r="I36" i="3"/>
  <c r="J36" i="3" s="1"/>
  <c r="K36" i="3" s="1"/>
  <c r="M36" i="3" s="1"/>
  <c r="L36" i="3"/>
  <c r="P36" i="3"/>
  <c r="T36" i="3"/>
  <c r="U36" i="3"/>
  <c r="V36" i="3"/>
  <c r="AA36" i="3"/>
  <c r="AB36" i="3" s="1"/>
  <c r="AC36" i="3" s="1"/>
  <c r="AD36" i="3"/>
  <c r="AE36" i="3"/>
  <c r="AF36" i="3"/>
  <c r="AG36" i="3"/>
  <c r="AH36" i="3"/>
  <c r="C37" i="3"/>
  <c r="D37" i="3"/>
  <c r="F37" i="3"/>
  <c r="G37" i="3"/>
  <c r="H37" i="3" s="1"/>
  <c r="I37" i="3"/>
  <c r="J37" i="3" s="1"/>
  <c r="K37" i="3" s="1"/>
  <c r="L37" i="3"/>
  <c r="T37" i="3"/>
  <c r="U37" i="3"/>
  <c r="V37" i="3"/>
  <c r="AA37" i="3"/>
  <c r="AB37" i="3" s="1"/>
  <c r="AC37" i="3" s="1"/>
  <c r="AD37" i="3"/>
  <c r="AE37" i="3"/>
  <c r="AF37" i="3"/>
  <c r="AG37" i="3"/>
  <c r="AH37" i="3" s="1"/>
  <c r="AI37" i="3" s="1"/>
  <c r="C38" i="3"/>
  <c r="D38" i="3"/>
  <c r="E38" i="3" s="1"/>
  <c r="F38" i="3"/>
  <c r="G38" i="3"/>
  <c r="H38" i="3" s="1"/>
  <c r="I38" i="3"/>
  <c r="J38" i="3" s="1"/>
  <c r="K38" i="3" s="1"/>
  <c r="M38" i="3" s="1"/>
  <c r="L38" i="3"/>
  <c r="T38" i="3"/>
  <c r="U38" i="3"/>
  <c r="V38" i="3"/>
  <c r="AA38" i="3"/>
  <c r="AB38" i="3" s="1"/>
  <c r="AC38" i="3" s="1"/>
  <c r="AD38" i="3"/>
  <c r="AE38" i="3"/>
  <c r="AF38" i="3"/>
  <c r="AG38" i="3"/>
  <c r="AH38" i="3"/>
  <c r="C39" i="3"/>
  <c r="D39" i="3"/>
  <c r="F39" i="3"/>
  <c r="G39" i="3"/>
  <c r="H39" i="3" s="1"/>
  <c r="I39" i="3"/>
  <c r="J39" i="3" s="1"/>
  <c r="K39" i="3" s="1"/>
  <c r="L39" i="3"/>
  <c r="P39" i="3"/>
  <c r="T39" i="3"/>
  <c r="U39" i="3"/>
  <c r="V39" i="3"/>
  <c r="AA39" i="3"/>
  <c r="AB39" i="3"/>
  <c r="AC39" i="3" s="1"/>
  <c r="AD39" i="3"/>
  <c r="AE39" i="3"/>
  <c r="AF39" i="3"/>
  <c r="AH39" i="3" s="1"/>
  <c r="AG39" i="3"/>
  <c r="C40" i="3"/>
  <c r="D40" i="3"/>
  <c r="F40" i="3"/>
  <c r="G40" i="3"/>
  <c r="I40" i="3"/>
  <c r="J40" i="3"/>
  <c r="K40" i="3" s="1"/>
  <c r="L40" i="3"/>
  <c r="P40" i="3"/>
  <c r="T40" i="3"/>
  <c r="U40" i="3"/>
  <c r="V40" i="3"/>
  <c r="AA40" i="3"/>
  <c r="AB40" i="3" s="1"/>
  <c r="AC40" i="3" s="1"/>
  <c r="AD40" i="3"/>
  <c r="AE40" i="3"/>
  <c r="AF40" i="3"/>
  <c r="AG40" i="3"/>
  <c r="AH40" i="3"/>
  <c r="C41" i="3"/>
  <c r="D41" i="3"/>
  <c r="F41" i="3"/>
  <c r="G41" i="3"/>
  <c r="H41" i="3" s="1"/>
  <c r="I41" i="3"/>
  <c r="J41" i="3" s="1"/>
  <c r="K41" i="3" s="1"/>
  <c r="L41" i="3"/>
  <c r="P41" i="3"/>
  <c r="T41" i="3"/>
  <c r="U41" i="3"/>
  <c r="V41" i="3"/>
  <c r="AA41" i="3"/>
  <c r="AB41" i="3" s="1"/>
  <c r="AC41" i="3" s="1"/>
  <c r="AD41" i="3"/>
  <c r="AE41" i="3"/>
  <c r="AF41" i="3"/>
  <c r="AH41" i="3" s="1"/>
  <c r="AG41" i="3"/>
  <c r="C42" i="3"/>
  <c r="D42" i="3"/>
  <c r="F42" i="3"/>
  <c r="G42" i="3"/>
  <c r="H42" i="3" s="1"/>
  <c r="I42" i="3"/>
  <c r="J42" i="3" s="1"/>
  <c r="K42" i="3" s="1"/>
  <c r="L42" i="3"/>
  <c r="R42" i="3"/>
  <c r="T42" i="3"/>
  <c r="U42" i="3"/>
  <c r="V42" i="3"/>
  <c r="AA42" i="3"/>
  <c r="AB42" i="3"/>
  <c r="AC42" i="3" s="1"/>
  <c r="AD42" i="3"/>
  <c r="AE42" i="3"/>
  <c r="AF42" i="3"/>
  <c r="AH42" i="3" s="1"/>
  <c r="AG42" i="3"/>
  <c r="C43" i="3"/>
  <c r="D43" i="3"/>
  <c r="F43" i="3"/>
  <c r="G43" i="3"/>
  <c r="H43" i="3" s="1"/>
  <c r="I43" i="3"/>
  <c r="J43" i="3" s="1"/>
  <c r="K43" i="3" s="1"/>
  <c r="M43" i="3" s="1"/>
  <c r="L43" i="3"/>
  <c r="P43" i="3"/>
  <c r="T43" i="3"/>
  <c r="U43" i="3"/>
  <c r="V43" i="3"/>
  <c r="AA43" i="3"/>
  <c r="AB43" i="3" s="1"/>
  <c r="AC43" i="3" s="1"/>
  <c r="AD43" i="3"/>
  <c r="AE43" i="3"/>
  <c r="AF43" i="3"/>
  <c r="AG43" i="3"/>
  <c r="C44" i="3"/>
  <c r="D44" i="3"/>
  <c r="F44" i="3"/>
  <c r="G44" i="3"/>
  <c r="I44" i="3"/>
  <c r="J44" i="3" s="1"/>
  <c r="K44" i="3" s="1"/>
  <c r="M44" i="3" s="1"/>
  <c r="L44" i="3"/>
  <c r="P44" i="3"/>
  <c r="T44" i="3"/>
  <c r="U44" i="3"/>
  <c r="V44" i="3"/>
  <c r="AA44" i="3"/>
  <c r="AB44" i="3" s="1"/>
  <c r="AC44" i="3" s="1"/>
  <c r="AD44" i="3"/>
  <c r="AE44" i="3"/>
  <c r="AF44" i="3"/>
  <c r="AG44" i="3"/>
  <c r="AH44" i="3"/>
  <c r="C45" i="3"/>
  <c r="D45" i="3"/>
  <c r="F45" i="3"/>
  <c r="G45" i="3"/>
  <c r="H45" i="3" s="1"/>
  <c r="I45" i="3"/>
  <c r="J45" i="3" s="1"/>
  <c r="K45" i="3" s="1"/>
  <c r="L45" i="3"/>
  <c r="R45" i="3"/>
  <c r="T45" i="3"/>
  <c r="U45" i="3"/>
  <c r="V45" i="3"/>
  <c r="AA45" i="3"/>
  <c r="AB45" i="3"/>
  <c r="AC45" i="3" s="1"/>
  <c r="AD45" i="3"/>
  <c r="AE45" i="3"/>
  <c r="AF45" i="3"/>
  <c r="AG45" i="3"/>
  <c r="AH45" i="3"/>
  <c r="C46" i="3"/>
  <c r="D46" i="3"/>
  <c r="F46" i="3"/>
  <c r="G46" i="3"/>
  <c r="I46" i="3"/>
  <c r="J46" i="3" s="1"/>
  <c r="K46" i="3" s="1"/>
  <c r="M46" i="3" s="1"/>
  <c r="L46" i="3"/>
  <c r="P46" i="3"/>
  <c r="T46" i="3"/>
  <c r="U46" i="3"/>
  <c r="V46" i="3"/>
  <c r="AA46" i="3"/>
  <c r="AB46" i="3" s="1"/>
  <c r="AC46" i="3" s="1"/>
  <c r="AD46" i="3"/>
  <c r="AE46" i="3"/>
  <c r="AF46" i="3"/>
  <c r="AG46" i="3"/>
  <c r="AH46" i="3"/>
  <c r="AI46" i="3" s="1"/>
  <c r="C47" i="3"/>
  <c r="D47" i="3"/>
  <c r="F47" i="3"/>
  <c r="G47" i="3"/>
  <c r="I47" i="3"/>
  <c r="J47" i="3" s="1"/>
  <c r="K47" i="3" s="1"/>
  <c r="L47" i="3"/>
  <c r="P47" i="3"/>
  <c r="T47" i="3"/>
  <c r="U47" i="3"/>
  <c r="V47" i="3"/>
  <c r="AA47" i="3"/>
  <c r="AB47" i="3"/>
  <c r="AC47" i="3" s="1"/>
  <c r="AD47" i="3"/>
  <c r="AE47" i="3"/>
  <c r="AF47" i="3"/>
  <c r="AG47" i="3"/>
  <c r="AH47" i="3" s="1"/>
  <c r="C48" i="3"/>
  <c r="D48" i="3"/>
  <c r="F48" i="3"/>
  <c r="G48" i="3"/>
  <c r="I48" i="3"/>
  <c r="J48" i="3" s="1"/>
  <c r="K48" i="3" s="1"/>
  <c r="M48" i="3" s="1"/>
  <c r="L48" i="3"/>
  <c r="T48" i="3"/>
  <c r="U48" i="3"/>
  <c r="V48" i="3"/>
  <c r="AA48" i="3"/>
  <c r="AB48" i="3" s="1"/>
  <c r="AC48" i="3" s="1"/>
  <c r="AD48" i="3"/>
  <c r="AE48" i="3"/>
  <c r="AF48" i="3"/>
  <c r="AG48" i="3"/>
  <c r="AH48" i="3"/>
  <c r="AI48" i="3" s="1"/>
  <c r="C49" i="3"/>
  <c r="D49" i="3"/>
  <c r="F49" i="3"/>
  <c r="G49" i="3"/>
  <c r="H49" i="3" s="1"/>
  <c r="I49" i="3"/>
  <c r="J49" i="3" s="1"/>
  <c r="K49" i="3" s="1"/>
  <c r="M49" i="3" s="1"/>
  <c r="L49" i="3"/>
  <c r="P49" i="3"/>
  <c r="T49" i="3"/>
  <c r="U49" i="3"/>
  <c r="V49" i="3"/>
  <c r="AA49" i="3"/>
  <c r="AB49" i="3" s="1"/>
  <c r="AC49" i="3" s="1"/>
  <c r="AD49" i="3"/>
  <c r="AE49" i="3"/>
  <c r="AF49" i="3"/>
  <c r="AG49" i="3"/>
  <c r="AH49" i="3"/>
  <c r="AI49" i="3" s="1"/>
  <c r="C50" i="3"/>
  <c r="D50" i="3"/>
  <c r="F50" i="3"/>
  <c r="G50" i="3"/>
  <c r="I50" i="3"/>
  <c r="J50" i="3" s="1"/>
  <c r="K50" i="3" s="1"/>
  <c r="M50" i="3" s="1"/>
  <c r="L50" i="3"/>
  <c r="P50" i="3"/>
  <c r="T50" i="3"/>
  <c r="U50" i="3"/>
  <c r="V50" i="3"/>
  <c r="AA50" i="3"/>
  <c r="AB50" i="3" s="1"/>
  <c r="AC50" i="3" s="1"/>
  <c r="AD50" i="3"/>
  <c r="AE50" i="3"/>
  <c r="AF50" i="3"/>
  <c r="AH50" i="3" s="1"/>
  <c r="AI50" i="3" s="1"/>
  <c r="AG50" i="3"/>
  <c r="C51" i="3"/>
  <c r="D51" i="3"/>
  <c r="F51" i="3"/>
  <c r="G51" i="3"/>
  <c r="H51" i="3"/>
  <c r="I51" i="3"/>
  <c r="J51" i="3"/>
  <c r="K51" i="3" s="1"/>
  <c r="M51" i="3" s="1"/>
  <c r="L51" i="3"/>
  <c r="P51" i="3"/>
  <c r="T51" i="3"/>
  <c r="U51" i="3"/>
  <c r="V51" i="3"/>
  <c r="AA51" i="3"/>
  <c r="AB51" i="3" s="1"/>
  <c r="AC51" i="3" s="1"/>
  <c r="AD51" i="3"/>
  <c r="AE51" i="3"/>
  <c r="AF51" i="3"/>
  <c r="AH51" i="3"/>
  <c r="AG51" i="3"/>
  <c r="C52" i="3"/>
  <c r="D52" i="3"/>
  <c r="F52" i="3"/>
  <c r="G52" i="3"/>
  <c r="I52" i="3"/>
  <c r="J52" i="3" s="1"/>
  <c r="K52" i="3" s="1"/>
  <c r="M52" i="3" s="1"/>
  <c r="L52" i="3"/>
  <c r="P52" i="3"/>
  <c r="T52" i="3"/>
  <c r="U52" i="3"/>
  <c r="V52" i="3"/>
  <c r="AA52" i="3"/>
  <c r="AB52" i="3" s="1"/>
  <c r="AC52" i="3" s="1"/>
  <c r="AD52" i="3"/>
  <c r="AE52" i="3"/>
  <c r="AF52" i="3"/>
  <c r="AG52" i="3"/>
  <c r="AH52" i="3"/>
  <c r="AI52" i="3" s="1"/>
  <c r="C53" i="3"/>
  <c r="D53" i="3"/>
  <c r="F53" i="3"/>
  <c r="G53" i="3"/>
  <c r="H53" i="3" s="1"/>
  <c r="I53" i="3"/>
  <c r="J53" i="3" s="1"/>
  <c r="K53" i="3" s="1"/>
  <c r="L53" i="3"/>
  <c r="R53" i="3"/>
  <c r="T53" i="3"/>
  <c r="U53" i="3"/>
  <c r="V53" i="3"/>
  <c r="AA53" i="3"/>
  <c r="AB53" i="3"/>
  <c r="AC53" i="3" s="1"/>
  <c r="AD53" i="3"/>
  <c r="AE53" i="3"/>
  <c r="AF53" i="3"/>
  <c r="AG53" i="3"/>
  <c r="AH53" i="3" s="1"/>
  <c r="C54" i="3"/>
  <c r="D54" i="3"/>
  <c r="F54" i="3"/>
  <c r="G54" i="3"/>
  <c r="I54" i="3"/>
  <c r="J54" i="3" s="1"/>
  <c r="K54" i="3" s="1"/>
  <c r="M54" i="3" s="1"/>
  <c r="L54" i="3"/>
  <c r="P54" i="3"/>
  <c r="T54" i="3"/>
  <c r="U54" i="3"/>
  <c r="V54" i="3"/>
  <c r="AA54" i="3"/>
  <c r="AB54" i="3" s="1"/>
  <c r="AC54" i="3" s="1"/>
  <c r="AD54" i="3"/>
  <c r="AE54" i="3"/>
  <c r="AF54" i="3"/>
  <c r="AH54" i="3" s="1"/>
  <c r="AI54" i="3" s="1"/>
  <c r="AG54" i="3"/>
  <c r="C55" i="3"/>
  <c r="D55" i="3"/>
  <c r="F55" i="3"/>
  <c r="G55" i="3"/>
  <c r="H55" i="3"/>
  <c r="I55" i="3"/>
  <c r="J55" i="3"/>
  <c r="K55" i="3" s="1"/>
  <c r="M55" i="3" s="1"/>
  <c r="L55" i="3"/>
  <c r="T55" i="3"/>
  <c r="U55" i="3"/>
  <c r="V55" i="3"/>
  <c r="AA55" i="3"/>
  <c r="AB55" i="3"/>
  <c r="AC55" i="3" s="1"/>
  <c r="AD55" i="3"/>
  <c r="AE55" i="3"/>
  <c r="AF55" i="3"/>
  <c r="AH55" i="3" s="1"/>
  <c r="AG55" i="3"/>
  <c r="C56" i="3"/>
  <c r="D56" i="3"/>
  <c r="F56" i="3"/>
  <c r="G56" i="3"/>
  <c r="I56" i="3"/>
  <c r="J56" i="3"/>
  <c r="K56" i="3" s="1"/>
  <c r="M56" i="3" s="1"/>
  <c r="L56" i="3"/>
  <c r="T56" i="3"/>
  <c r="U56" i="3"/>
  <c r="V56" i="3"/>
  <c r="AE56" i="3"/>
  <c r="AF56" i="3"/>
  <c r="AH56" i="3" s="1"/>
  <c r="AI56" i="3" s="1"/>
  <c r="AD56" i="3"/>
  <c r="AA56" i="3"/>
  <c r="AB56" i="3" s="1"/>
  <c r="AC56" i="3" s="1"/>
  <c r="AG56" i="3"/>
  <c r="C57" i="3"/>
  <c r="D57" i="3"/>
  <c r="F57" i="3"/>
  <c r="G57" i="3"/>
  <c r="H57" i="3"/>
  <c r="I57" i="3"/>
  <c r="J57" i="3"/>
  <c r="K57" i="3" s="1"/>
  <c r="M57" i="3" s="1"/>
  <c r="L57" i="3"/>
  <c r="T57" i="3"/>
  <c r="U57" i="3"/>
  <c r="V57" i="3"/>
  <c r="AA57" i="3"/>
  <c r="AB57" i="3"/>
  <c r="AC57" i="3" s="1"/>
  <c r="AD57" i="3"/>
  <c r="AE57" i="3"/>
  <c r="AF57" i="3"/>
  <c r="AG57" i="3"/>
  <c r="C58" i="3"/>
  <c r="D58" i="3"/>
  <c r="F58" i="3"/>
  <c r="G58" i="3"/>
  <c r="H58" i="3" s="1"/>
  <c r="I58" i="3"/>
  <c r="J58" i="3" s="1"/>
  <c r="K58" i="3" s="1"/>
  <c r="M58" i="3" s="1"/>
  <c r="L58" i="3"/>
  <c r="R58" i="3"/>
  <c r="T58" i="3"/>
  <c r="U58" i="3"/>
  <c r="V58" i="3"/>
  <c r="AA58" i="3"/>
  <c r="AB58" i="3" s="1"/>
  <c r="AC58" i="3" s="1"/>
  <c r="AD58" i="3"/>
  <c r="AE58" i="3"/>
  <c r="AF58" i="3"/>
  <c r="AG58" i="3"/>
  <c r="C59" i="3"/>
  <c r="D59" i="3"/>
  <c r="F59" i="3"/>
  <c r="G59" i="3"/>
  <c r="H59" i="3"/>
  <c r="I59" i="3"/>
  <c r="J59" i="3"/>
  <c r="K59" i="3" s="1"/>
  <c r="M59" i="3" s="1"/>
  <c r="L59" i="3"/>
  <c r="P59" i="3"/>
  <c r="R59" i="3"/>
  <c r="T59" i="3"/>
  <c r="U59" i="3"/>
  <c r="V59" i="3"/>
  <c r="AA59" i="3"/>
  <c r="AB59" i="3"/>
  <c r="AC59" i="3" s="1"/>
  <c r="AD59" i="3"/>
  <c r="AE59" i="3"/>
  <c r="AF59" i="3"/>
  <c r="AG59" i="3"/>
  <c r="C60" i="3"/>
  <c r="D60" i="3"/>
  <c r="E60" i="3" s="1"/>
  <c r="F60" i="3"/>
  <c r="G60" i="3"/>
  <c r="I60" i="3"/>
  <c r="J60" i="3" s="1"/>
  <c r="K60" i="3" s="1"/>
  <c r="M60" i="3" s="1"/>
  <c r="L60" i="3"/>
  <c r="P60" i="3"/>
  <c r="T60" i="3"/>
  <c r="U60" i="3"/>
  <c r="V60" i="3"/>
  <c r="AA60" i="3"/>
  <c r="AB60" i="3" s="1"/>
  <c r="AC60" i="3" s="1"/>
  <c r="AD60" i="3"/>
  <c r="AE60" i="3"/>
  <c r="AF60" i="3"/>
  <c r="AG60" i="3"/>
  <c r="AH60" i="3"/>
  <c r="AI60" i="3" s="1"/>
  <c r="C61" i="3"/>
  <c r="D61" i="3"/>
  <c r="E61" i="3" s="1"/>
  <c r="F61" i="3"/>
  <c r="G61" i="3"/>
  <c r="I61" i="3"/>
  <c r="J61" i="3" s="1"/>
  <c r="K61" i="3" s="1"/>
  <c r="M61" i="3" s="1"/>
  <c r="L61" i="3"/>
  <c r="R61" i="3"/>
  <c r="T61" i="3"/>
  <c r="U61" i="3"/>
  <c r="V61" i="3"/>
  <c r="AA61" i="3"/>
  <c r="AB61" i="3" s="1"/>
  <c r="AC61" i="3" s="1"/>
  <c r="AD61" i="3"/>
  <c r="AE61" i="3"/>
  <c r="AF61" i="3"/>
  <c r="AG61" i="3"/>
  <c r="AH61" i="3"/>
  <c r="AI61" i="3" s="1"/>
  <c r="C62" i="3"/>
  <c r="D62" i="3"/>
  <c r="F62" i="3"/>
  <c r="G62" i="3"/>
  <c r="H62" i="3" s="1"/>
  <c r="I62" i="3"/>
  <c r="J62" i="3" s="1"/>
  <c r="K62" i="3" s="1"/>
  <c r="M62" i="3" s="1"/>
  <c r="L62" i="3"/>
  <c r="P62" i="3"/>
  <c r="T62" i="3"/>
  <c r="U62" i="3"/>
  <c r="V62" i="3"/>
  <c r="AA62" i="3"/>
  <c r="AB62" i="3" s="1"/>
  <c r="AC62" i="3" s="1"/>
  <c r="AD62" i="3"/>
  <c r="AE62" i="3"/>
  <c r="AF62" i="3"/>
  <c r="AG62" i="3"/>
  <c r="C63" i="3"/>
  <c r="D63" i="3"/>
  <c r="F63" i="3"/>
  <c r="G63" i="3"/>
  <c r="I63" i="3"/>
  <c r="J63" i="3" s="1"/>
  <c r="K63" i="3" s="1"/>
  <c r="M63" i="3" s="1"/>
  <c r="L63" i="3"/>
  <c r="T63" i="3"/>
  <c r="U63" i="3"/>
  <c r="V63" i="3"/>
  <c r="AA63" i="3"/>
  <c r="AB63" i="3" s="1"/>
  <c r="AC63" i="3" s="1"/>
  <c r="AD63" i="3"/>
  <c r="AE63" i="3"/>
  <c r="AF63" i="3"/>
  <c r="AG63" i="3"/>
  <c r="C64" i="3"/>
  <c r="D64" i="3"/>
  <c r="F64" i="3"/>
  <c r="G64" i="3"/>
  <c r="I64" i="3"/>
  <c r="J64" i="3" s="1"/>
  <c r="K64" i="3" s="1"/>
  <c r="M64" i="3" s="1"/>
  <c r="L64" i="3"/>
  <c r="R64" i="3"/>
  <c r="T64" i="3"/>
  <c r="U64" i="3"/>
  <c r="V64" i="3"/>
  <c r="AA64" i="3"/>
  <c r="AB64" i="3" s="1"/>
  <c r="AC64" i="3" s="1"/>
  <c r="AD64" i="3"/>
  <c r="AE64" i="3"/>
  <c r="AF64" i="3"/>
  <c r="AH64" i="3" s="1"/>
  <c r="AG64" i="3"/>
  <c r="C65" i="3"/>
  <c r="D65" i="3"/>
  <c r="F65" i="3"/>
  <c r="G65" i="3"/>
  <c r="H65" i="3"/>
  <c r="I65" i="3"/>
  <c r="J65" i="3"/>
  <c r="K65" i="3" s="1"/>
  <c r="M65" i="3" s="1"/>
  <c r="L65" i="3"/>
  <c r="P65" i="3"/>
  <c r="T65" i="3"/>
  <c r="U65" i="3"/>
  <c r="V65" i="3"/>
  <c r="AA65" i="3"/>
  <c r="AB65" i="3" s="1"/>
  <c r="AC65" i="3" s="1"/>
  <c r="AD65" i="3"/>
  <c r="AE65" i="3"/>
  <c r="AF65" i="3"/>
  <c r="AG65" i="3"/>
  <c r="AH65" i="3" s="1"/>
  <c r="AI65" i="3" s="1"/>
  <c r="C66" i="3"/>
  <c r="D66" i="3"/>
  <c r="E66" i="3" s="1"/>
  <c r="F66" i="3"/>
  <c r="G66" i="3"/>
  <c r="H66" i="3" s="1"/>
  <c r="I66" i="3"/>
  <c r="J66" i="3" s="1"/>
  <c r="K66" i="3" s="1"/>
  <c r="M66" i="3" s="1"/>
  <c r="L66" i="3"/>
  <c r="T66" i="3"/>
  <c r="U66" i="3"/>
  <c r="V66" i="3"/>
  <c r="AA66" i="3"/>
  <c r="AB66" i="3" s="1"/>
  <c r="AC66" i="3" s="1"/>
  <c r="AD66" i="3"/>
  <c r="AE66" i="3"/>
  <c r="AF66" i="3"/>
  <c r="AG66" i="3"/>
  <c r="C67" i="3"/>
  <c r="D67" i="3"/>
  <c r="F67" i="3"/>
  <c r="G67" i="3"/>
  <c r="I67" i="3"/>
  <c r="J67" i="3" s="1"/>
  <c r="K67" i="3" s="1"/>
  <c r="M67" i="3" s="1"/>
  <c r="L67" i="3"/>
  <c r="T67" i="3"/>
  <c r="U67" i="3"/>
  <c r="V67" i="3"/>
  <c r="AE67" i="3"/>
  <c r="AF67" i="3"/>
  <c r="AG67" i="3"/>
  <c r="AD67" i="3"/>
  <c r="AA67" i="3"/>
  <c r="AB67" i="3" s="1"/>
  <c r="AC67" i="3" s="1"/>
  <c r="C68" i="3"/>
  <c r="D68" i="3"/>
  <c r="F68" i="3"/>
  <c r="G68" i="3"/>
  <c r="I68" i="3"/>
  <c r="J68" i="3" s="1"/>
  <c r="K68" i="3" s="1"/>
  <c r="M68" i="3" s="1"/>
  <c r="L68" i="3"/>
  <c r="P68" i="3"/>
  <c r="T68" i="3"/>
  <c r="U68" i="3"/>
  <c r="V68" i="3"/>
  <c r="AA68" i="3"/>
  <c r="AB68" i="3" s="1"/>
  <c r="AC68" i="3" s="1"/>
  <c r="AD68" i="3"/>
  <c r="AE68" i="3"/>
  <c r="AF68" i="3"/>
  <c r="AG68" i="3"/>
  <c r="AH68" i="3"/>
  <c r="AI68" i="3" s="1"/>
  <c r="C69" i="3"/>
  <c r="D69" i="3"/>
  <c r="E69" i="3" s="1"/>
  <c r="F69" i="3"/>
  <c r="G69" i="3"/>
  <c r="I69" i="3"/>
  <c r="J69" i="3" s="1"/>
  <c r="K69" i="3" s="1"/>
  <c r="M69" i="3" s="1"/>
  <c r="L69" i="3"/>
  <c r="P69" i="3"/>
  <c r="T69" i="3"/>
  <c r="U69" i="3"/>
  <c r="V69" i="3"/>
  <c r="AA69" i="3"/>
  <c r="AB69" i="3" s="1"/>
  <c r="AC69" i="3" s="1"/>
  <c r="AD69" i="3"/>
  <c r="AE69" i="3"/>
  <c r="AF69" i="3"/>
  <c r="AH69" i="3" s="1"/>
  <c r="AG69" i="3"/>
  <c r="C70" i="3"/>
  <c r="D70" i="3"/>
  <c r="F70" i="3"/>
  <c r="G70" i="3"/>
  <c r="I70" i="3"/>
  <c r="J70" i="3" s="1"/>
  <c r="K70" i="3" s="1"/>
  <c r="M70" i="3" s="1"/>
  <c r="L70" i="3"/>
  <c r="P70" i="3"/>
  <c r="T70" i="3"/>
  <c r="U70" i="3"/>
  <c r="V70" i="3"/>
  <c r="AA70" i="3"/>
  <c r="AB70" i="3" s="1"/>
  <c r="AC70" i="3" s="1"/>
  <c r="AD70" i="3"/>
  <c r="AE70" i="3"/>
  <c r="AF70" i="3"/>
  <c r="AG70" i="3"/>
  <c r="AH70" i="3"/>
  <c r="AI70" i="3" s="1"/>
  <c r="C71" i="3"/>
  <c r="D71" i="3"/>
  <c r="F71" i="3"/>
  <c r="G71" i="3"/>
  <c r="H71" i="3" s="1"/>
  <c r="I71" i="3"/>
  <c r="J71" i="3" s="1"/>
  <c r="K71" i="3" s="1"/>
  <c r="M71" i="3" s="1"/>
  <c r="L71" i="3"/>
  <c r="P71" i="3"/>
  <c r="T71" i="3"/>
  <c r="U71" i="3"/>
  <c r="V71" i="3"/>
  <c r="AA71" i="3"/>
  <c r="AB71" i="3" s="1"/>
  <c r="AC71" i="3" s="1"/>
  <c r="AD71" i="3"/>
  <c r="AE71" i="3"/>
  <c r="AF71" i="3"/>
  <c r="AH71" i="3" s="1"/>
  <c r="AG71" i="3"/>
  <c r="C72" i="3"/>
  <c r="D72" i="3"/>
  <c r="F72" i="3"/>
  <c r="G72" i="3"/>
  <c r="H72" i="3" s="1"/>
  <c r="I72" i="3"/>
  <c r="J72" i="3" s="1"/>
  <c r="K72" i="3" s="1"/>
  <c r="L72" i="3"/>
  <c r="R72" i="3"/>
  <c r="T72" i="3"/>
  <c r="U72" i="3"/>
  <c r="V72" i="3"/>
  <c r="AA72" i="3"/>
  <c r="AB72" i="3"/>
  <c r="AC72" i="3" s="1"/>
  <c r="AD72" i="3"/>
  <c r="AE72" i="3"/>
  <c r="AF72" i="3"/>
  <c r="AH72" i="3" s="1"/>
  <c r="AG72" i="3"/>
  <c r="C73" i="3"/>
  <c r="D73" i="3"/>
  <c r="F73" i="3"/>
  <c r="G73" i="3"/>
  <c r="H73" i="3" s="1"/>
  <c r="I73" i="3"/>
  <c r="J73" i="3" s="1"/>
  <c r="K73" i="3" s="1"/>
  <c r="L73" i="3"/>
  <c r="P73" i="3"/>
  <c r="T73" i="3"/>
  <c r="U73" i="3"/>
  <c r="V73" i="3"/>
  <c r="AA73" i="3"/>
  <c r="AB73" i="3"/>
  <c r="AC73" i="3" s="1"/>
  <c r="AD73" i="3"/>
  <c r="AE73" i="3"/>
  <c r="AF73" i="3"/>
  <c r="AH73" i="3" s="1"/>
  <c r="AG73" i="3"/>
  <c r="C74" i="3"/>
  <c r="D74" i="3"/>
  <c r="E74" i="3" s="1"/>
  <c r="F74" i="3"/>
  <c r="G74" i="3"/>
  <c r="I74" i="3"/>
  <c r="J74" i="3" s="1"/>
  <c r="K74" i="3" s="1"/>
  <c r="M74" i="3" s="1"/>
  <c r="L74" i="3"/>
  <c r="P74" i="3"/>
  <c r="T74" i="3"/>
  <c r="U74" i="3"/>
  <c r="V74" i="3"/>
  <c r="AA74" i="3"/>
  <c r="AB74" i="3" s="1"/>
  <c r="AC74" i="3" s="1"/>
  <c r="AD74" i="3"/>
  <c r="AE74" i="3"/>
  <c r="AF74" i="3"/>
  <c r="AH74" i="3" s="1"/>
  <c r="AG74" i="3"/>
  <c r="C75" i="3"/>
  <c r="D75" i="3"/>
  <c r="F75" i="3"/>
  <c r="G75" i="3"/>
  <c r="H75" i="3" s="1"/>
  <c r="I75" i="3"/>
  <c r="J75" i="3" s="1"/>
  <c r="K75" i="3" s="1"/>
  <c r="L75" i="3"/>
  <c r="P75" i="3"/>
  <c r="T75" i="3"/>
  <c r="U75" i="3"/>
  <c r="V75" i="3"/>
  <c r="AA75" i="3"/>
  <c r="AB75" i="3" s="1"/>
  <c r="AC75" i="3" s="1"/>
  <c r="AD75" i="3"/>
  <c r="AE75" i="3"/>
  <c r="AF75" i="3"/>
  <c r="AG75" i="3"/>
  <c r="C76" i="3"/>
  <c r="D76" i="3"/>
  <c r="F76" i="3"/>
  <c r="G76" i="3"/>
  <c r="I76" i="3"/>
  <c r="J76" i="3" s="1"/>
  <c r="K76" i="3" s="1"/>
  <c r="L76" i="3"/>
  <c r="P76" i="3"/>
  <c r="T76" i="3"/>
  <c r="U76" i="3"/>
  <c r="V76" i="3"/>
  <c r="AA76" i="3"/>
  <c r="AB76" i="3"/>
  <c r="AC76" i="3" s="1"/>
  <c r="AD76" i="3"/>
  <c r="AE76" i="3"/>
  <c r="AF76" i="3"/>
  <c r="AG76" i="3"/>
  <c r="C77" i="3"/>
  <c r="D77" i="3"/>
  <c r="F77" i="3"/>
  <c r="G77" i="3"/>
  <c r="H77" i="3" s="1"/>
  <c r="I77" i="3"/>
  <c r="J77" i="3" s="1"/>
  <c r="K77" i="3" s="1"/>
  <c r="M77" i="3" s="1"/>
  <c r="L77" i="3"/>
  <c r="R77" i="3"/>
  <c r="T77" i="3"/>
  <c r="U77" i="3"/>
  <c r="V77" i="3"/>
  <c r="AA77" i="3"/>
  <c r="AB77" i="3" s="1"/>
  <c r="AC77" i="3" s="1"/>
  <c r="AD77" i="3"/>
  <c r="AE77" i="3"/>
  <c r="AF77" i="3"/>
  <c r="AG77" i="3"/>
  <c r="C78" i="3"/>
  <c r="D78" i="3"/>
  <c r="F78" i="3"/>
  <c r="G78" i="3"/>
  <c r="I78" i="3"/>
  <c r="J78" i="3" s="1"/>
  <c r="K78" i="3" s="1"/>
  <c r="M78" i="3" s="1"/>
  <c r="L78" i="3"/>
  <c r="P78" i="3"/>
  <c r="T78" i="3"/>
  <c r="U78" i="3"/>
  <c r="V78" i="3"/>
  <c r="AA78" i="3"/>
  <c r="AB78" i="3" s="1"/>
  <c r="AC78" i="3" s="1"/>
  <c r="AD78" i="3"/>
  <c r="AE78" i="3"/>
  <c r="AF78" i="3"/>
  <c r="AG78" i="3"/>
  <c r="AH78" i="3"/>
  <c r="AI78" i="3" s="1"/>
  <c r="C79" i="3"/>
  <c r="D79" i="3"/>
  <c r="F79" i="3"/>
  <c r="G79" i="3"/>
  <c r="H79" i="3" s="1"/>
  <c r="I79" i="3"/>
  <c r="J79" i="3" s="1"/>
  <c r="K79" i="3" s="1"/>
  <c r="M79" i="3" s="1"/>
  <c r="L79" i="3"/>
  <c r="P79" i="3"/>
  <c r="T79" i="3"/>
  <c r="U79" i="3"/>
  <c r="V79" i="3"/>
  <c r="AA79" i="3"/>
  <c r="AB79" i="3" s="1"/>
  <c r="AC79" i="3" s="1"/>
  <c r="AD79" i="3"/>
  <c r="AE79" i="3"/>
  <c r="AF79" i="3"/>
  <c r="AG79" i="3"/>
  <c r="C80" i="3"/>
  <c r="D80" i="3"/>
  <c r="E80" i="3"/>
  <c r="F80" i="3"/>
  <c r="G80" i="3"/>
  <c r="H80" i="3" s="1"/>
  <c r="I80" i="3"/>
  <c r="J80" i="3" s="1"/>
  <c r="K80" i="3" s="1"/>
  <c r="L80" i="3"/>
  <c r="T80" i="3"/>
  <c r="U80" i="3"/>
  <c r="V80" i="3"/>
  <c r="AA80" i="3"/>
  <c r="AB80" i="3" s="1"/>
  <c r="AC80" i="3" s="1"/>
  <c r="AD80" i="3"/>
  <c r="AE80" i="3"/>
  <c r="AF80" i="3"/>
  <c r="AH80" i="3"/>
  <c r="AG80" i="3"/>
  <c r="C81" i="3"/>
  <c r="D81" i="3"/>
  <c r="F81" i="3"/>
  <c r="G81" i="3"/>
  <c r="I81" i="3"/>
  <c r="J81" i="3" s="1"/>
  <c r="K81" i="3" s="1"/>
  <c r="M81" i="3" s="1"/>
  <c r="L81" i="3"/>
  <c r="T81" i="3"/>
  <c r="U81" i="3"/>
  <c r="V81" i="3"/>
  <c r="AE81" i="3"/>
  <c r="AF81" i="3"/>
  <c r="AG81" i="3"/>
  <c r="AD81" i="3"/>
  <c r="AA81" i="3"/>
  <c r="AB81" i="3" s="1"/>
  <c r="AC81" i="3" s="1"/>
  <c r="C82" i="3"/>
  <c r="D82" i="3"/>
  <c r="F82" i="3"/>
  <c r="G82" i="3"/>
  <c r="H82" i="3"/>
  <c r="I82" i="3"/>
  <c r="J82" i="3"/>
  <c r="K82" i="3" s="1"/>
  <c r="M82" i="3" s="1"/>
  <c r="L82" i="3"/>
  <c r="P82" i="3"/>
  <c r="T82" i="3"/>
  <c r="U82" i="3"/>
  <c r="V82" i="3"/>
  <c r="AA82" i="3"/>
  <c r="AB82" i="3" s="1"/>
  <c r="AC82" i="3" s="1"/>
  <c r="AD82" i="3"/>
  <c r="AE82" i="3"/>
  <c r="AF82" i="3"/>
  <c r="AG82" i="3"/>
  <c r="AH82" i="3" s="1"/>
  <c r="C83" i="3"/>
  <c r="D83" i="3"/>
  <c r="F83" i="3"/>
  <c r="G83" i="3"/>
  <c r="I83" i="3"/>
  <c r="J83" i="3" s="1"/>
  <c r="K83" i="3" s="1"/>
  <c r="L83" i="3"/>
  <c r="T83" i="3"/>
  <c r="U83" i="3"/>
  <c r="V83" i="3"/>
  <c r="AA83" i="3"/>
  <c r="AB83" i="3" s="1"/>
  <c r="AC83" i="3" s="1"/>
  <c r="AD83" i="3"/>
  <c r="AE83" i="3"/>
  <c r="AF83" i="3"/>
  <c r="AG83" i="3"/>
  <c r="AH83" i="3" s="1"/>
  <c r="AI83" i="3" s="1"/>
  <c r="C84" i="3"/>
  <c r="D84" i="3"/>
  <c r="F84" i="3"/>
  <c r="G84" i="3"/>
  <c r="H84" i="3" s="1"/>
  <c r="I84" i="3"/>
  <c r="J84" i="3" s="1"/>
  <c r="K84" i="3" s="1"/>
  <c r="L84" i="3"/>
  <c r="P84" i="3"/>
  <c r="T84" i="3"/>
  <c r="U84" i="3"/>
  <c r="V84" i="3"/>
  <c r="AA84" i="3"/>
  <c r="AB84" i="3"/>
  <c r="AC84" i="3" s="1"/>
  <c r="AD84" i="3"/>
  <c r="AE84" i="3"/>
  <c r="AF84" i="3"/>
  <c r="AG84" i="3"/>
  <c r="AH84" i="3"/>
  <c r="C85" i="3"/>
  <c r="D85" i="3"/>
  <c r="F85" i="3"/>
  <c r="G85" i="3"/>
  <c r="I85" i="3"/>
  <c r="J85" i="3" s="1"/>
  <c r="K85" i="3" s="1"/>
  <c r="M85" i="3" s="1"/>
  <c r="L85" i="3"/>
  <c r="T85" i="3"/>
  <c r="U85" i="3"/>
  <c r="V85" i="3"/>
  <c r="AA85" i="3"/>
  <c r="AB85" i="3" s="1"/>
  <c r="AC85" i="3" s="1"/>
  <c r="AD85" i="3"/>
  <c r="AE85" i="3"/>
  <c r="AF85" i="3"/>
  <c r="AG85" i="3"/>
  <c r="C86" i="3"/>
  <c r="D86" i="3"/>
  <c r="F86" i="3"/>
  <c r="G86" i="3"/>
  <c r="I86" i="3"/>
  <c r="J86" i="3" s="1"/>
  <c r="K86" i="3" s="1"/>
  <c r="L86" i="3"/>
  <c r="P86" i="3"/>
  <c r="T86" i="3"/>
  <c r="U86" i="3"/>
  <c r="V86" i="3"/>
  <c r="AA86" i="3"/>
  <c r="AB86" i="3" s="1"/>
  <c r="AC86" i="3" s="1"/>
  <c r="AD86" i="3"/>
  <c r="AE86" i="3"/>
  <c r="AF86" i="3"/>
  <c r="AG86" i="3"/>
  <c r="AH86" i="3" s="1"/>
  <c r="C87" i="3"/>
  <c r="D87" i="3"/>
  <c r="F87" i="3"/>
  <c r="G87" i="3"/>
  <c r="H87" i="3" s="1"/>
  <c r="I87" i="3"/>
  <c r="J87" i="3" s="1"/>
  <c r="K87" i="3" s="1"/>
  <c r="M87" i="3" s="1"/>
  <c r="L87" i="3"/>
  <c r="P87" i="3"/>
  <c r="T87" i="3"/>
  <c r="U87" i="3"/>
  <c r="V87" i="3"/>
  <c r="AA87" i="3"/>
  <c r="AB87" i="3" s="1"/>
  <c r="AC87" i="3" s="1"/>
  <c r="AD87" i="3"/>
  <c r="AE87" i="3"/>
  <c r="AF87" i="3"/>
  <c r="AG87" i="3"/>
  <c r="AH87" i="3"/>
  <c r="AI87" i="3" s="1"/>
  <c r="C88" i="3"/>
  <c r="D88" i="3"/>
  <c r="F88" i="3"/>
  <c r="G88" i="3"/>
  <c r="I88" i="3"/>
  <c r="J88" i="3" s="1"/>
  <c r="K88" i="3" s="1"/>
  <c r="L88" i="3"/>
  <c r="R88" i="3"/>
  <c r="T88" i="3"/>
  <c r="U88" i="3"/>
  <c r="V88" i="3"/>
  <c r="AA88" i="3"/>
  <c r="AB88" i="3" s="1"/>
  <c r="AC88" i="3" s="1"/>
  <c r="AD88" i="3"/>
  <c r="AE88" i="3"/>
  <c r="AF88" i="3"/>
  <c r="AG88" i="3"/>
  <c r="AH88" i="3" s="1"/>
  <c r="C89" i="3"/>
  <c r="D89" i="3"/>
  <c r="F89" i="3"/>
  <c r="G89" i="3"/>
  <c r="H89" i="3" s="1"/>
  <c r="I89" i="3"/>
  <c r="J89" i="3" s="1"/>
  <c r="K89" i="3" s="1"/>
  <c r="M89" i="3" s="1"/>
  <c r="L89" i="3"/>
  <c r="P89" i="3"/>
  <c r="T89" i="3"/>
  <c r="U89" i="3"/>
  <c r="V89" i="3"/>
  <c r="AA89" i="3"/>
  <c r="AB89" i="3" s="1"/>
  <c r="AC89" i="3" s="1"/>
  <c r="AD89" i="3"/>
  <c r="AE89" i="3"/>
  <c r="AF89" i="3"/>
  <c r="AG89" i="3"/>
  <c r="AH89" i="3"/>
  <c r="AI89" i="3" s="1"/>
  <c r="C90" i="3"/>
  <c r="D90" i="3"/>
  <c r="F90" i="3"/>
  <c r="G90" i="3"/>
  <c r="I90" i="3"/>
  <c r="J90" i="3" s="1"/>
  <c r="K90" i="3" s="1"/>
  <c r="L90" i="3"/>
  <c r="T90" i="3"/>
  <c r="U90" i="3"/>
  <c r="V90" i="3"/>
  <c r="AA90" i="3"/>
  <c r="AB90" i="3"/>
  <c r="AC90" i="3" s="1"/>
  <c r="AD90" i="3"/>
  <c r="AE90" i="3"/>
  <c r="AF90" i="3"/>
  <c r="AH90" i="3" s="1"/>
  <c r="AG90" i="3"/>
  <c r="C91" i="3"/>
  <c r="D91" i="3"/>
  <c r="F91" i="3"/>
  <c r="G91" i="3"/>
  <c r="H91" i="3" s="1"/>
  <c r="I91" i="3"/>
  <c r="J91" i="3" s="1"/>
  <c r="K91" i="3" s="1"/>
  <c r="L91" i="3"/>
  <c r="P91" i="3"/>
  <c r="T91" i="3"/>
  <c r="U91" i="3"/>
  <c r="V91" i="3"/>
  <c r="AE91" i="3"/>
  <c r="AF91" i="3"/>
  <c r="AG91" i="3"/>
  <c r="AH91" i="3"/>
  <c r="AD91" i="3"/>
  <c r="AI91" i="3"/>
  <c r="AA91" i="3"/>
  <c r="AB91" i="3"/>
  <c r="AC91" i="3" s="1"/>
  <c r="C92" i="3"/>
  <c r="D92" i="3"/>
  <c r="F92" i="3"/>
  <c r="G92" i="3"/>
  <c r="H92" i="3" s="1"/>
  <c r="I92" i="3"/>
  <c r="J92" i="3" s="1"/>
  <c r="K92" i="3" s="1"/>
  <c r="L92" i="3"/>
  <c r="P92" i="3"/>
  <c r="T92" i="3"/>
  <c r="U92" i="3"/>
  <c r="V92" i="3"/>
  <c r="AA92" i="3"/>
  <c r="AB92" i="3"/>
  <c r="AC92" i="3" s="1"/>
  <c r="AD92" i="3"/>
  <c r="AE92" i="3"/>
  <c r="AF92" i="3"/>
  <c r="AG92" i="3"/>
  <c r="AH92" i="3" s="1"/>
  <c r="AI92" i="3" s="1"/>
  <c r="C93" i="3"/>
  <c r="D93" i="3"/>
  <c r="F93" i="3"/>
  <c r="G93" i="3"/>
  <c r="H93" i="3"/>
  <c r="I93" i="3"/>
  <c r="J93" i="3"/>
  <c r="K93" i="3" s="1"/>
  <c r="M93" i="3" s="1"/>
  <c r="L93" i="3"/>
  <c r="P93" i="3"/>
  <c r="T93" i="3"/>
  <c r="U93" i="3"/>
  <c r="V93" i="3"/>
  <c r="AA93" i="3"/>
  <c r="AB93" i="3" s="1"/>
  <c r="AC93" i="3" s="1"/>
  <c r="AD93" i="3"/>
  <c r="AE93" i="3"/>
  <c r="AF93" i="3"/>
  <c r="AH93" i="3"/>
  <c r="AG93" i="3"/>
  <c r="C94" i="3"/>
  <c r="D94" i="3"/>
  <c r="F94" i="3"/>
  <c r="G94" i="3"/>
  <c r="H94" i="3"/>
  <c r="I94" i="3"/>
  <c r="J94" i="3"/>
  <c r="K94" i="3" s="1"/>
  <c r="M94" i="3" s="1"/>
  <c r="L94" i="3"/>
  <c r="P94" i="3"/>
  <c r="T94" i="3"/>
  <c r="U94" i="3"/>
  <c r="V94" i="3"/>
  <c r="AA94" i="3"/>
  <c r="AB94" i="3" s="1"/>
  <c r="AC94" i="3" s="1"/>
  <c r="AD94" i="3"/>
  <c r="AE94" i="3"/>
  <c r="AF94" i="3"/>
  <c r="AG94" i="3"/>
  <c r="AH94" i="3" s="1"/>
  <c r="AI94" i="3" s="1"/>
  <c r="C95" i="3"/>
  <c r="D95" i="3"/>
  <c r="E95" i="3" s="1"/>
  <c r="F95" i="3"/>
  <c r="G95" i="3"/>
  <c r="H95" i="3" s="1"/>
  <c r="I95" i="3"/>
  <c r="J95" i="3" s="1"/>
  <c r="K95" i="3" s="1"/>
  <c r="M95" i="3" s="1"/>
  <c r="L95" i="3"/>
  <c r="P95" i="3"/>
  <c r="T95" i="3"/>
  <c r="U95" i="3"/>
  <c r="V95" i="3"/>
  <c r="AA95" i="3"/>
  <c r="AB95" i="3" s="1"/>
  <c r="AC95" i="3" s="1"/>
  <c r="AD95" i="3"/>
  <c r="AE95" i="3"/>
  <c r="AF95" i="3"/>
  <c r="AG95" i="3"/>
  <c r="C96" i="3"/>
  <c r="D96" i="3"/>
  <c r="F96" i="3"/>
  <c r="G96" i="3"/>
  <c r="I96" i="3"/>
  <c r="J96" i="3" s="1"/>
  <c r="K96" i="3" s="1"/>
  <c r="M96" i="3" s="1"/>
  <c r="L96" i="3"/>
  <c r="T96" i="3"/>
  <c r="U96" i="3"/>
  <c r="V96" i="3"/>
  <c r="AA96" i="3"/>
  <c r="AB96" i="3" s="1"/>
  <c r="AC96" i="3" s="1"/>
  <c r="AD96" i="3"/>
  <c r="AE96" i="3"/>
  <c r="AF96" i="3"/>
  <c r="AG96" i="3"/>
  <c r="AH96" i="3"/>
  <c r="AI96" i="3" s="1"/>
  <c r="C97" i="3"/>
  <c r="D97" i="3"/>
  <c r="F97" i="3"/>
  <c r="G97" i="3"/>
  <c r="I97" i="3"/>
  <c r="J97" i="3" s="1"/>
  <c r="K97" i="3" s="1"/>
  <c r="M97" i="3" s="1"/>
  <c r="L97" i="3"/>
  <c r="P97" i="3"/>
  <c r="T97" i="3"/>
  <c r="U97" i="3"/>
  <c r="V97" i="3"/>
  <c r="AA97" i="3"/>
  <c r="AB97" i="3" s="1"/>
  <c r="AC97" i="3" s="1"/>
  <c r="AD97" i="3"/>
  <c r="AE97" i="3"/>
  <c r="AF97" i="3"/>
  <c r="AG97" i="3"/>
  <c r="AH97" i="3"/>
  <c r="AI97" i="3" s="1"/>
  <c r="C98" i="3"/>
  <c r="D98" i="3"/>
  <c r="F98" i="3"/>
  <c r="G98" i="3"/>
  <c r="H98" i="3" s="1"/>
  <c r="I98" i="3"/>
  <c r="J98" i="3" s="1"/>
  <c r="K98" i="3" s="1"/>
  <c r="M98" i="3" s="1"/>
  <c r="L98" i="3"/>
  <c r="P98" i="3"/>
  <c r="T98" i="3"/>
  <c r="U98" i="3"/>
  <c r="V98" i="3"/>
  <c r="AA98" i="3"/>
  <c r="AB98" i="3" s="1"/>
  <c r="AC98" i="3" s="1"/>
  <c r="AD98" i="3"/>
  <c r="AE98" i="3"/>
  <c r="AF98" i="3"/>
  <c r="AG98" i="3"/>
  <c r="AH98" i="3"/>
  <c r="C99" i="3"/>
  <c r="D99" i="3"/>
  <c r="F99" i="3"/>
  <c r="G99" i="3"/>
  <c r="I99" i="3"/>
  <c r="J99" i="3" s="1"/>
  <c r="K99" i="3" s="1"/>
  <c r="L99" i="3"/>
  <c r="T99" i="3"/>
  <c r="U99" i="3"/>
  <c r="V99" i="3"/>
  <c r="AE99" i="3"/>
  <c r="AF99" i="3"/>
  <c r="AH99" i="3" s="1"/>
  <c r="AD99" i="3"/>
  <c r="AA99" i="3"/>
  <c r="AB99" i="3" s="1"/>
  <c r="AC99" i="3" s="1"/>
  <c r="AG99" i="3"/>
  <c r="C100" i="3"/>
  <c r="D100" i="3"/>
  <c r="F100" i="3"/>
  <c r="G100" i="3"/>
  <c r="H100" i="3" s="1"/>
  <c r="I100" i="3"/>
  <c r="J100" i="3" s="1"/>
  <c r="K100" i="3" s="1"/>
  <c r="M100" i="3" s="1"/>
  <c r="L100" i="3"/>
  <c r="P100" i="3"/>
  <c r="T100" i="3"/>
  <c r="U100" i="3"/>
  <c r="V100" i="3"/>
  <c r="AA100" i="3"/>
  <c r="AB100" i="3" s="1"/>
  <c r="AC100" i="3" s="1"/>
  <c r="AD100" i="3"/>
  <c r="AE100" i="3"/>
  <c r="AF100" i="3"/>
  <c r="AG100" i="3"/>
  <c r="AH100" i="3"/>
  <c r="AI100" i="3" s="1"/>
  <c r="C101" i="3"/>
  <c r="D101" i="3"/>
  <c r="F101" i="3"/>
  <c r="G101" i="3"/>
  <c r="I101" i="3"/>
  <c r="J101" i="3" s="1"/>
  <c r="K101" i="3" s="1"/>
  <c r="L101" i="3"/>
  <c r="P101" i="3"/>
  <c r="T101" i="3"/>
  <c r="U101" i="3"/>
  <c r="V101" i="3"/>
  <c r="W101" i="3"/>
  <c r="AA101" i="3"/>
  <c r="AB101" i="3"/>
  <c r="AC101" i="3" s="1"/>
  <c r="AD101" i="3"/>
  <c r="AE101" i="3"/>
  <c r="AF101" i="3"/>
  <c r="AG101" i="3"/>
  <c r="AH101" i="3" s="1"/>
  <c r="AI101" i="3" s="1"/>
  <c r="D102" i="3"/>
  <c r="E102" i="3" s="1"/>
  <c r="F102" i="3"/>
  <c r="G102" i="3"/>
  <c r="H102" i="3" s="1"/>
  <c r="I102" i="3"/>
  <c r="J102" i="3" s="1"/>
  <c r="K102" i="3" s="1"/>
  <c r="L102" i="3"/>
  <c r="P102" i="3"/>
  <c r="R102" i="3"/>
  <c r="T102" i="3"/>
  <c r="U102" i="3"/>
  <c r="V102" i="3"/>
  <c r="AA102" i="3"/>
  <c r="AB102" i="3" s="1"/>
  <c r="AC102" i="3" s="1"/>
  <c r="AD102" i="3"/>
  <c r="AE102" i="3"/>
  <c r="AF102" i="3"/>
  <c r="AG102" i="3"/>
  <c r="C103" i="3"/>
  <c r="D103" i="3"/>
  <c r="F103" i="3"/>
  <c r="G103" i="3"/>
  <c r="I103" i="3"/>
  <c r="J103" i="3" s="1"/>
  <c r="K103" i="3" s="1"/>
  <c r="M103" i="3" s="1"/>
  <c r="L103" i="3"/>
  <c r="R103" i="3"/>
  <c r="T103" i="3"/>
  <c r="U103" i="3"/>
  <c r="V103" i="3"/>
  <c r="AA103" i="3"/>
  <c r="AB103" i="3" s="1"/>
  <c r="AC103" i="3" s="1"/>
  <c r="AD103" i="3"/>
  <c r="AE103" i="3"/>
  <c r="AF103" i="3"/>
  <c r="AG103" i="3"/>
  <c r="C104" i="3"/>
  <c r="D104" i="3"/>
  <c r="F104" i="3"/>
  <c r="G104" i="3"/>
  <c r="H104" i="3"/>
  <c r="I104" i="3"/>
  <c r="J104" i="3"/>
  <c r="K104" i="3" s="1"/>
  <c r="M104" i="3" s="1"/>
  <c r="L104" i="3"/>
  <c r="T104" i="3"/>
  <c r="U104" i="3"/>
  <c r="V104" i="3"/>
  <c r="W104" i="3" s="1"/>
  <c r="AA104" i="3"/>
  <c r="AB104" i="3"/>
  <c r="AC104" i="3" s="1"/>
  <c r="AD104" i="3"/>
  <c r="AE104" i="3"/>
  <c r="AF104" i="3"/>
  <c r="AG104" i="3"/>
  <c r="AH104" i="3" s="1"/>
  <c r="C105" i="3"/>
  <c r="D105" i="3"/>
  <c r="F105" i="3"/>
  <c r="G105" i="3"/>
  <c r="H105" i="3"/>
  <c r="I105" i="3"/>
  <c r="J105" i="3"/>
  <c r="K105" i="3" s="1"/>
  <c r="M105" i="3" s="1"/>
  <c r="L105" i="3"/>
  <c r="P105" i="3"/>
  <c r="T105" i="3"/>
  <c r="U105" i="3"/>
  <c r="V105" i="3"/>
  <c r="AA105" i="3"/>
  <c r="AB105" i="3" s="1"/>
  <c r="AC105" i="3" s="1"/>
  <c r="AD105" i="3"/>
  <c r="AE105" i="3"/>
  <c r="AF105" i="3"/>
  <c r="AG105" i="3"/>
  <c r="AH105" i="3" s="1"/>
  <c r="C106" i="3"/>
  <c r="D106" i="3"/>
  <c r="F106" i="3"/>
  <c r="G106" i="3"/>
  <c r="I106" i="3"/>
  <c r="J106" i="3" s="1"/>
  <c r="K106" i="3" s="1"/>
  <c r="M106" i="3" s="1"/>
  <c r="L106" i="3"/>
  <c r="P106" i="3"/>
  <c r="T106" i="3"/>
  <c r="U106" i="3"/>
  <c r="V106" i="3"/>
  <c r="AA106" i="3"/>
  <c r="AB106" i="3" s="1"/>
  <c r="AC106" i="3" s="1"/>
  <c r="AD106" i="3"/>
  <c r="AE106" i="3"/>
  <c r="AF106" i="3"/>
  <c r="AG106" i="3"/>
  <c r="AH106" i="3"/>
  <c r="AI106" i="3" s="1"/>
  <c r="C107" i="3"/>
  <c r="D107" i="3"/>
  <c r="F107" i="3"/>
  <c r="G107" i="3"/>
  <c r="H107" i="3" s="1"/>
  <c r="I107" i="3"/>
  <c r="J107" i="3" s="1"/>
  <c r="K107" i="3" s="1"/>
  <c r="M107" i="3" s="1"/>
  <c r="L107" i="3"/>
  <c r="P107" i="3"/>
  <c r="T107" i="3"/>
  <c r="U107" i="3"/>
  <c r="V107" i="3"/>
  <c r="AA107" i="3"/>
  <c r="AB107" i="3" s="1"/>
  <c r="AC107" i="3" s="1"/>
  <c r="AD107" i="3"/>
  <c r="AE107" i="3"/>
  <c r="AF107" i="3"/>
  <c r="AG107" i="3"/>
  <c r="C108" i="3"/>
  <c r="D108" i="3"/>
  <c r="F108" i="3"/>
  <c r="G108" i="3"/>
  <c r="I108" i="3"/>
  <c r="J108" i="3" s="1"/>
  <c r="K108" i="3" s="1"/>
  <c r="M108" i="3" s="1"/>
  <c r="L108" i="3"/>
  <c r="P108" i="3"/>
  <c r="T108" i="3"/>
  <c r="U108" i="3"/>
  <c r="V108" i="3"/>
  <c r="AA108" i="3"/>
  <c r="AB108" i="3" s="1"/>
  <c r="AC108" i="3" s="1"/>
  <c r="AD108" i="3"/>
  <c r="AE108" i="3"/>
  <c r="AF108" i="3"/>
  <c r="AG108" i="3"/>
  <c r="AH108" i="3"/>
  <c r="AI108" i="3" s="1"/>
  <c r="C109" i="3"/>
  <c r="D109" i="3"/>
  <c r="E109" i="3" s="1"/>
  <c r="F109" i="3"/>
  <c r="G109" i="3"/>
  <c r="I109" i="3"/>
  <c r="J109" i="3" s="1"/>
  <c r="K109" i="3" s="1"/>
  <c r="M109" i="3" s="1"/>
  <c r="L109" i="3"/>
  <c r="P109" i="3"/>
  <c r="T109" i="3"/>
  <c r="U109" i="3"/>
  <c r="V109" i="3"/>
  <c r="AE109" i="3"/>
  <c r="AF109" i="3"/>
  <c r="AG109" i="3"/>
  <c r="AH109" i="3" s="1"/>
  <c r="AD109" i="3"/>
  <c r="AI109" i="3"/>
  <c r="AA109" i="3"/>
  <c r="AB109" i="3"/>
  <c r="AC109" i="3" s="1"/>
  <c r="C110" i="3"/>
  <c r="D110" i="3"/>
  <c r="F110" i="3"/>
  <c r="G110" i="3"/>
  <c r="H110" i="3" s="1"/>
  <c r="I110" i="3"/>
  <c r="J110" i="3" s="1"/>
  <c r="K110" i="3" s="1"/>
  <c r="M110" i="3" s="1"/>
  <c r="L110" i="3"/>
  <c r="R110" i="3"/>
  <c r="T110" i="3"/>
  <c r="U110" i="3"/>
  <c r="V110" i="3"/>
  <c r="AA110" i="3"/>
  <c r="AB110" i="3" s="1"/>
  <c r="AC110" i="3" s="1"/>
  <c r="AD110" i="3"/>
  <c r="AE110" i="3"/>
  <c r="AF110" i="3"/>
  <c r="AG110" i="3"/>
  <c r="AH110" i="3"/>
  <c r="C111" i="3"/>
  <c r="D111" i="3"/>
  <c r="F111" i="3"/>
  <c r="G111" i="3"/>
  <c r="H111" i="3" s="1"/>
  <c r="I111" i="3"/>
  <c r="J111" i="3" s="1"/>
  <c r="K111" i="3" s="1"/>
  <c r="L111" i="3"/>
  <c r="T111" i="3"/>
  <c r="U111" i="3"/>
  <c r="V111" i="3"/>
  <c r="AE111" i="3"/>
  <c r="AF111" i="3"/>
  <c r="AG111" i="3"/>
  <c r="AH111" i="3" s="1"/>
  <c r="AD111" i="3"/>
  <c r="AA111" i="3"/>
  <c r="AB111" i="3" s="1"/>
  <c r="AC111" i="3" s="1"/>
  <c r="C112" i="3"/>
  <c r="D112" i="3"/>
  <c r="E112" i="3" s="1"/>
  <c r="F112" i="3"/>
  <c r="G112" i="3"/>
  <c r="I112" i="3"/>
  <c r="J112" i="3" s="1"/>
  <c r="K112" i="3" s="1"/>
  <c r="L112" i="3"/>
  <c r="R112" i="3"/>
  <c r="T112" i="3"/>
  <c r="U112" i="3"/>
  <c r="V112" i="3"/>
  <c r="AA112" i="3"/>
  <c r="AB112" i="3"/>
  <c r="AC112" i="3" s="1"/>
  <c r="AD112" i="3"/>
  <c r="AE112" i="3"/>
  <c r="AF112" i="3"/>
  <c r="AG112" i="3"/>
  <c r="AH112" i="3" s="1"/>
  <c r="C113" i="3"/>
  <c r="D113" i="3"/>
  <c r="F113" i="3"/>
  <c r="G113" i="3"/>
  <c r="I113" i="3"/>
  <c r="J113" i="3" s="1"/>
  <c r="K113" i="3" s="1"/>
  <c r="M113" i="3" s="1"/>
  <c r="L113" i="3"/>
  <c r="P113" i="3"/>
  <c r="T113" i="3"/>
  <c r="U113" i="3"/>
  <c r="V113" i="3"/>
  <c r="AA113" i="3"/>
  <c r="AB113" i="3" s="1"/>
  <c r="AC113" i="3" s="1"/>
  <c r="AD113" i="3"/>
  <c r="AE113" i="3"/>
  <c r="AF113" i="3"/>
  <c r="AG113" i="3"/>
  <c r="AH113" i="3"/>
  <c r="AI113" i="3" s="1"/>
  <c r="C114" i="3"/>
  <c r="D114" i="3"/>
  <c r="F114" i="3"/>
  <c r="G114" i="3"/>
  <c r="H114" i="3" s="1"/>
  <c r="I114" i="3"/>
  <c r="J114" i="3" s="1"/>
  <c r="K114" i="3" s="1"/>
  <c r="M114" i="3" s="1"/>
  <c r="L114" i="3"/>
  <c r="P114" i="3"/>
  <c r="T114" i="3"/>
  <c r="U114" i="3"/>
  <c r="V114" i="3"/>
  <c r="AA114" i="3"/>
  <c r="AB114" i="3" s="1"/>
  <c r="AC114" i="3" s="1"/>
  <c r="AD114" i="3"/>
  <c r="AE114" i="3"/>
  <c r="AF114" i="3"/>
  <c r="AH114" i="3" s="1"/>
  <c r="AG114" i="3"/>
  <c r="C115" i="3"/>
  <c r="D115" i="3"/>
  <c r="E115" i="3" s="1"/>
  <c r="M116" i="5" s="1"/>
  <c r="F115" i="3"/>
  <c r="G115" i="3"/>
  <c r="H115" i="3" s="1"/>
  <c r="I115" i="3"/>
  <c r="J115" i="3" s="1"/>
  <c r="K115" i="3" s="1"/>
  <c r="L115" i="3"/>
  <c r="T115" i="3"/>
  <c r="U115" i="3"/>
  <c r="V115" i="3"/>
  <c r="AA115" i="3"/>
  <c r="AB115" i="3" s="1"/>
  <c r="AC115" i="3" s="1"/>
  <c r="AD115" i="3"/>
  <c r="AE115" i="3"/>
  <c r="AF115" i="3"/>
  <c r="AG115" i="3"/>
  <c r="C116" i="3"/>
  <c r="D116" i="3"/>
  <c r="E116" i="3" s="1"/>
  <c r="F116" i="3"/>
  <c r="G116" i="3"/>
  <c r="H116" i="3" s="1"/>
  <c r="I116" i="3"/>
  <c r="J116" i="3" s="1"/>
  <c r="K116" i="3" s="1"/>
  <c r="L116" i="3"/>
  <c r="P116" i="3"/>
  <c r="T116" i="3"/>
  <c r="U116" i="3"/>
  <c r="V116" i="3"/>
  <c r="AA116" i="3"/>
  <c r="AB116" i="3"/>
  <c r="AC116" i="3" s="1"/>
  <c r="AD116" i="3"/>
  <c r="AE116" i="3"/>
  <c r="AF116" i="3"/>
  <c r="AG116" i="3"/>
  <c r="AH116" i="3"/>
  <c r="C117" i="3"/>
  <c r="D117" i="3"/>
  <c r="F117" i="3"/>
  <c r="G117" i="3"/>
  <c r="H117" i="3"/>
  <c r="I117" i="3"/>
  <c r="J117" i="3"/>
  <c r="K117" i="3" s="1"/>
  <c r="M117" i="3" s="1"/>
  <c r="L117" i="3"/>
  <c r="R117" i="3"/>
  <c r="T117" i="3"/>
  <c r="U117" i="3"/>
  <c r="V117" i="3"/>
  <c r="AA117" i="3"/>
  <c r="AB117" i="3" s="1"/>
  <c r="AC117" i="3" s="1"/>
  <c r="AD117" i="3"/>
  <c r="AE117" i="3"/>
  <c r="AF117" i="3"/>
  <c r="AH117" i="3"/>
  <c r="AG117" i="3"/>
  <c r="C118" i="3"/>
  <c r="D118" i="3"/>
  <c r="E118" i="3"/>
  <c r="F118" i="3"/>
  <c r="G118" i="3"/>
  <c r="I118" i="3"/>
  <c r="J118" i="3"/>
  <c r="K118" i="3" s="1"/>
  <c r="M118" i="3" s="1"/>
  <c r="L118" i="3"/>
  <c r="R118" i="3"/>
  <c r="T118" i="3"/>
  <c r="U118" i="3"/>
  <c r="V118" i="3"/>
  <c r="AA118" i="3"/>
  <c r="AB118" i="3" s="1"/>
  <c r="AC118" i="3" s="1"/>
  <c r="AD118" i="3"/>
  <c r="AE118" i="3"/>
  <c r="AF118" i="3"/>
  <c r="AG118" i="3"/>
  <c r="AH118" i="3" s="1"/>
  <c r="C119" i="3"/>
  <c r="D119" i="3"/>
  <c r="E119" i="3" s="1"/>
  <c r="F119" i="3"/>
  <c r="G119" i="3"/>
  <c r="I119" i="3"/>
  <c r="J119" i="3" s="1"/>
  <c r="K119" i="3" s="1"/>
  <c r="M119" i="3" s="1"/>
  <c r="L119" i="3"/>
  <c r="P119" i="3"/>
  <c r="T119" i="3"/>
  <c r="U119" i="3"/>
  <c r="V119" i="3"/>
  <c r="AA119" i="3"/>
  <c r="AB119" i="3" s="1"/>
  <c r="AC119" i="3" s="1"/>
  <c r="AD119" i="3"/>
  <c r="AE119" i="3"/>
  <c r="AF119" i="3"/>
  <c r="AG119" i="3"/>
  <c r="AH119" i="3"/>
  <c r="C120" i="3"/>
  <c r="D120" i="3"/>
  <c r="E120" i="3" s="1"/>
  <c r="F120" i="3"/>
  <c r="G120" i="3"/>
  <c r="H120" i="3" s="1"/>
  <c r="I120" i="3"/>
  <c r="J120" i="3" s="1"/>
  <c r="K120" i="3" s="1"/>
  <c r="L120" i="3"/>
  <c r="P120" i="3"/>
  <c r="T120" i="3"/>
  <c r="U120" i="3"/>
  <c r="V120" i="3"/>
  <c r="AA120" i="3"/>
  <c r="AB120" i="3"/>
  <c r="AC120" i="3" s="1"/>
  <c r="AD120" i="3"/>
  <c r="AE120" i="3"/>
  <c r="AF120" i="3"/>
  <c r="AG120" i="3"/>
  <c r="AH120" i="3"/>
  <c r="C121" i="3"/>
  <c r="D121" i="3"/>
  <c r="F121" i="3"/>
  <c r="G121" i="3"/>
  <c r="I121" i="3"/>
  <c r="J121" i="3" s="1"/>
  <c r="K121" i="3" s="1"/>
  <c r="M121" i="3" s="1"/>
  <c r="L121" i="3"/>
  <c r="P121" i="3"/>
  <c r="T121" i="3"/>
  <c r="U121" i="3"/>
  <c r="V121" i="3"/>
  <c r="AA121" i="3"/>
  <c r="AB121" i="3" s="1"/>
  <c r="AC121" i="3" s="1"/>
  <c r="AD121" i="3"/>
  <c r="AE121" i="3"/>
  <c r="AF121" i="3"/>
  <c r="AG121" i="3"/>
  <c r="C122" i="3"/>
  <c r="D122" i="3"/>
  <c r="F122" i="3"/>
  <c r="G122" i="3"/>
  <c r="H122" i="3"/>
  <c r="I122" i="3"/>
  <c r="J122" i="3"/>
  <c r="K122" i="3" s="1"/>
  <c r="M122" i="3" s="1"/>
  <c r="L122" i="3"/>
  <c r="T122" i="3"/>
  <c r="U122" i="3"/>
  <c r="V122" i="3"/>
  <c r="AE122" i="3"/>
  <c r="AF122" i="3"/>
  <c r="AH122" i="3" s="1"/>
  <c r="AI122" i="3" s="1"/>
  <c r="AD122" i="3"/>
  <c r="AA122" i="3"/>
  <c r="AB122" i="3" s="1"/>
  <c r="AC122" i="3" s="1"/>
  <c r="AG122" i="3"/>
  <c r="C123" i="3"/>
  <c r="D123" i="3"/>
  <c r="E123" i="3"/>
  <c r="F123" i="3"/>
  <c r="G123" i="3"/>
  <c r="H123" i="3" s="1"/>
  <c r="I123" i="3"/>
  <c r="J123" i="3" s="1"/>
  <c r="K123" i="3" s="1"/>
  <c r="L123" i="3"/>
  <c r="T123" i="3"/>
  <c r="U123" i="3"/>
  <c r="V123" i="3"/>
  <c r="AA123" i="3"/>
  <c r="AB123" i="3" s="1"/>
  <c r="AC123" i="3" s="1"/>
  <c r="AD123" i="3"/>
  <c r="AE123" i="3"/>
  <c r="AF123" i="3"/>
  <c r="AG123" i="3"/>
  <c r="AH123" i="3" s="1"/>
  <c r="C124" i="3"/>
  <c r="D124" i="3"/>
  <c r="E124" i="3" s="1"/>
  <c r="F124" i="3"/>
  <c r="G124" i="3"/>
  <c r="I124" i="3"/>
  <c r="J124" i="3" s="1"/>
  <c r="K124" i="3" s="1"/>
  <c r="M124" i="3" s="1"/>
  <c r="L124" i="3"/>
  <c r="P124" i="3"/>
  <c r="T124" i="3"/>
  <c r="U124" i="3"/>
  <c r="V124" i="3"/>
  <c r="AA124" i="3"/>
  <c r="AB124" i="3" s="1"/>
  <c r="AC124" i="3" s="1"/>
  <c r="AD124" i="3"/>
  <c r="AE124" i="3"/>
  <c r="AF124" i="3"/>
  <c r="AG124" i="3"/>
  <c r="C125" i="3"/>
  <c r="D125" i="3"/>
  <c r="F125" i="3"/>
  <c r="G125" i="3"/>
  <c r="I125" i="3"/>
  <c r="J125" i="3" s="1"/>
  <c r="K125" i="3" s="1"/>
  <c r="M125" i="3" s="1"/>
  <c r="L125" i="3"/>
  <c r="P125" i="3"/>
  <c r="T125" i="3"/>
  <c r="U125" i="3"/>
  <c r="V125" i="3"/>
  <c r="AA125" i="3"/>
  <c r="AB125" i="3" s="1"/>
  <c r="AC125" i="3" s="1"/>
  <c r="AD125" i="3"/>
  <c r="AE125" i="3"/>
  <c r="AF125" i="3"/>
  <c r="AG125" i="3"/>
  <c r="AH125" i="3"/>
  <c r="AI125" i="3" s="1"/>
  <c r="C126" i="3"/>
  <c r="D126" i="3"/>
  <c r="F126" i="3"/>
  <c r="G126" i="3"/>
  <c r="H126" i="3" s="1"/>
  <c r="I126" i="3"/>
  <c r="J126" i="3" s="1"/>
  <c r="K126" i="3" s="1"/>
  <c r="M126" i="3" s="1"/>
  <c r="L126" i="3"/>
  <c r="R126" i="3"/>
  <c r="T126" i="3"/>
  <c r="U126" i="3"/>
  <c r="V126" i="3"/>
  <c r="AE126" i="3"/>
  <c r="AF126" i="3"/>
  <c r="AH126" i="3" s="1"/>
  <c r="AI126" i="3" s="1"/>
  <c r="AD126" i="3"/>
  <c r="AA126" i="3"/>
  <c r="AB126" i="3" s="1"/>
  <c r="AC126" i="3" s="1"/>
  <c r="AG126" i="3"/>
  <c r="C127" i="3"/>
  <c r="D127" i="3"/>
  <c r="E127" i="3" s="1"/>
  <c r="F127" i="3"/>
  <c r="G127" i="3"/>
  <c r="H127" i="3" s="1"/>
  <c r="I127" i="3"/>
  <c r="J127" i="3" s="1"/>
  <c r="K127" i="3" s="1"/>
  <c r="L127" i="3"/>
  <c r="P127" i="3"/>
  <c r="T127" i="3"/>
  <c r="U127" i="3"/>
  <c r="V127" i="3"/>
  <c r="AA127" i="3"/>
  <c r="AB127" i="3"/>
  <c r="AC127" i="3" s="1"/>
  <c r="AD127" i="3"/>
  <c r="AE127" i="3"/>
  <c r="AF127" i="3"/>
  <c r="AG127" i="3"/>
  <c r="AH127" i="3" s="1"/>
  <c r="AI127" i="3" s="1"/>
  <c r="C128" i="3"/>
  <c r="D128" i="3"/>
  <c r="F128" i="3"/>
  <c r="G128" i="3"/>
  <c r="H128" i="3"/>
  <c r="I128" i="3"/>
  <c r="J128" i="3"/>
  <c r="K128" i="3" s="1"/>
  <c r="M128" i="3" s="1"/>
  <c r="L128" i="3"/>
  <c r="P128" i="3"/>
  <c r="T128" i="3"/>
  <c r="U128" i="3"/>
  <c r="V128" i="3"/>
  <c r="AA128" i="3"/>
  <c r="AB128" i="3" s="1"/>
  <c r="AC128" i="3" s="1"/>
  <c r="AD128" i="3"/>
  <c r="AE128" i="3"/>
  <c r="AF128" i="3"/>
  <c r="AG128" i="3"/>
  <c r="AH128" i="3" s="1"/>
  <c r="C129" i="3"/>
  <c r="D129" i="3"/>
  <c r="E129" i="3" s="1"/>
  <c r="F129" i="3"/>
  <c r="G129" i="3"/>
  <c r="I129" i="3"/>
  <c r="J129" i="3" s="1"/>
  <c r="K129" i="3" s="1"/>
  <c r="M129" i="3" s="1"/>
  <c r="L129" i="3"/>
  <c r="P129" i="3"/>
  <c r="T129" i="3"/>
  <c r="U129" i="3"/>
  <c r="V129" i="3"/>
  <c r="AA129" i="3"/>
  <c r="AB129" i="3" s="1"/>
  <c r="AC129" i="3" s="1"/>
  <c r="AD129" i="3"/>
  <c r="AE129" i="3"/>
  <c r="AF129" i="3"/>
  <c r="AG129" i="3"/>
  <c r="C130" i="3"/>
  <c r="D130" i="3"/>
  <c r="F130" i="3"/>
  <c r="G130" i="3"/>
  <c r="H130" i="3"/>
  <c r="I130" i="3"/>
  <c r="J130" i="3"/>
  <c r="K130" i="3" s="1"/>
  <c r="L130" i="3"/>
  <c r="P130" i="3"/>
  <c r="T130" i="3"/>
  <c r="U130" i="3"/>
  <c r="V130" i="3"/>
  <c r="AA130" i="3"/>
  <c r="AB130" i="3" s="1"/>
  <c r="AC130" i="3" s="1"/>
  <c r="AD130" i="3"/>
  <c r="AE130" i="3"/>
  <c r="AF130" i="3"/>
  <c r="AG130" i="3"/>
  <c r="AH130" i="3"/>
  <c r="C131" i="3"/>
  <c r="D131" i="3"/>
  <c r="E131" i="3" s="1"/>
  <c r="F131" i="3"/>
  <c r="G131" i="3"/>
  <c r="H131" i="3" s="1"/>
  <c r="I131" i="3"/>
  <c r="J131" i="3" s="1"/>
  <c r="K131" i="3" s="1"/>
  <c r="L131" i="3"/>
  <c r="P131" i="3"/>
  <c r="T131" i="3"/>
  <c r="U131" i="3"/>
  <c r="V131" i="3"/>
  <c r="AA131" i="3"/>
  <c r="AB131" i="3"/>
  <c r="AC131" i="3" s="1"/>
  <c r="AD131" i="3"/>
  <c r="AE131" i="3"/>
  <c r="AF131" i="3"/>
  <c r="AG131" i="3"/>
  <c r="C132" i="3"/>
  <c r="D132" i="3"/>
  <c r="F132" i="3"/>
  <c r="G132" i="3"/>
  <c r="H132" i="3" s="1"/>
  <c r="I132" i="3"/>
  <c r="J132" i="3" s="1"/>
  <c r="K132" i="3" s="1"/>
  <c r="M132" i="3" s="1"/>
  <c r="L132" i="3"/>
  <c r="P132" i="3"/>
  <c r="T132" i="3"/>
  <c r="U132" i="3"/>
  <c r="V132" i="3"/>
  <c r="AA132" i="3"/>
  <c r="AB132" i="3" s="1"/>
  <c r="AC132" i="3" s="1"/>
  <c r="AD132" i="3"/>
  <c r="AE132" i="3"/>
  <c r="AF132" i="3"/>
  <c r="AG132" i="3"/>
  <c r="AH132" i="3"/>
  <c r="C133" i="3"/>
  <c r="D133" i="3"/>
  <c r="F133" i="3"/>
  <c r="G133" i="3"/>
  <c r="H133" i="3" s="1"/>
  <c r="I133" i="3"/>
  <c r="J133" i="3" s="1"/>
  <c r="K133" i="3" s="1"/>
  <c r="M133" i="3" s="1"/>
  <c r="L133" i="3"/>
  <c r="T133" i="3"/>
  <c r="U133" i="3"/>
  <c r="V133" i="3"/>
  <c r="AA133" i="3"/>
  <c r="AB133" i="3" s="1"/>
  <c r="AC133" i="3" s="1"/>
  <c r="AD133" i="3"/>
  <c r="AE133" i="3"/>
  <c r="AF133" i="3"/>
  <c r="AH133" i="3" s="1"/>
  <c r="AI133" i="3" s="1"/>
  <c r="AG133" i="3"/>
  <c r="C134" i="3"/>
  <c r="D134" i="3"/>
  <c r="F134" i="3"/>
  <c r="G134" i="3"/>
  <c r="H134" i="3"/>
  <c r="I134" i="3"/>
  <c r="J134" i="3"/>
  <c r="K134" i="3" s="1"/>
  <c r="M134" i="3" s="1"/>
  <c r="L134" i="3"/>
  <c r="R134" i="3"/>
  <c r="T134" i="3"/>
  <c r="U134" i="3"/>
  <c r="V134" i="3"/>
  <c r="AA134" i="3"/>
  <c r="AB134" i="3" s="1"/>
  <c r="AC134" i="3" s="1"/>
  <c r="AD134" i="3"/>
  <c r="AE134" i="3"/>
  <c r="AF134" i="3"/>
  <c r="AH134" i="3"/>
  <c r="AG134" i="3"/>
  <c r="C135" i="3"/>
  <c r="D135" i="3"/>
  <c r="F135" i="3"/>
  <c r="G135" i="3"/>
  <c r="I135" i="3"/>
  <c r="J135" i="3" s="1"/>
  <c r="K135" i="3" s="1"/>
  <c r="M135" i="3" s="1"/>
  <c r="L135" i="3"/>
  <c r="P135" i="3"/>
  <c r="T135" i="3"/>
  <c r="U135" i="3"/>
  <c r="V135" i="3"/>
  <c r="AA135" i="3"/>
  <c r="AB135" i="3" s="1"/>
  <c r="AC135" i="3" s="1"/>
  <c r="AD135" i="3"/>
  <c r="AE135" i="3"/>
  <c r="AF135" i="3"/>
  <c r="AH135" i="3" s="1"/>
  <c r="AI135" i="3" s="1"/>
  <c r="AG135" i="3"/>
  <c r="C136" i="3"/>
  <c r="D136" i="3"/>
  <c r="F136" i="3"/>
  <c r="G136" i="3"/>
  <c r="H136" i="3"/>
  <c r="I136" i="3"/>
  <c r="J136" i="3"/>
  <c r="K136" i="3" s="1"/>
  <c r="M136" i="3" s="1"/>
  <c r="L136" i="3"/>
  <c r="P136" i="3"/>
  <c r="T136" i="3"/>
  <c r="U136" i="3"/>
  <c r="V136" i="3"/>
  <c r="AA136" i="3"/>
  <c r="AB136" i="3" s="1"/>
  <c r="AC136" i="3" s="1"/>
  <c r="AD136" i="3"/>
  <c r="AE136" i="3"/>
  <c r="AF136" i="3"/>
  <c r="AG136" i="3"/>
  <c r="AH136" i="3" s="1"/>
  <c r="C137" i="3"/>
  <c r="D137" i="3"/>
  <c r="E137" i="3" s="1"/>
  <c r="F137" i="3"/>
  <c r="G137" i="3"/>
  <c r="I137" i="3"/>
  <c r="J137" i="3" s="1"/>
  <c r="K137" i="3" s="1"/>
  <c r="M137" i="3" s="1"/>
  <c r="L137" i="3"/>
  <c r="R137" i="3"/>
  <c r="T137" i="3"/>
  <c r="U137" i="3"/>
  <c r="V137" i="3"/>
  <c r="AA137" i="3"/>
  <c r="AB137" i="3" s="1"/>
  <c r="AC137" i="3" s="1"/>
  <c r="AD137" i="3"/>
  <c r="AE137" i="3"/>
  <c r="AF137" i="3"/>
  <c r="AG137" i="3"/>
  <c r="C138" i="3"/>
  <c r="D138" i="3"/>
  <c r="E138" i="3"/>
  <c r="F138" i="3"/>
  <c r="G138" i="3"/>
  <c r="I138" i="3"/>
  <c r="J138" i="3"/>
  <c r="K138" i="3" s="1"/>
  <c r="M138" i="3" s="1"/>
  <c r="L138" i="3"/>
  <c r="T138" i="3"/>
  <c r="U138" i="3"/>
  <c r="V138" i="3"/>
  <c r="AA138" i="3"/>
  <c r="AB138" i="3"/>
  <c r="AC138" i="3" s="1"/>
  <c r="AD138" i="3"/>
  <c r="AE138" i="3"/>
  <c r="AF138" i="3"/>
  <c r="AG138" i="3"/>
  <c r="AH138" i="3" s="1"/>
  <c r="C139" i="3"/>
  <c r="D139" i="3"/>
  <c r="F139" i="3"/>
  <c r="G139" i="3"/>
  <c r="I139" i="3"/>
  <c r="J139" i="3" s="1"/>
  <c r="K139" i="3" s="1"/>
  <c r="M139" i="3" s="1"/>
  <c r="L139" i="3"/>
  <c r="R139" i="3"/>
  <c r="T139" i="3"/>
  <c r="U139" i="3"/>
  <c r="V139" i="3"/>
  <c r="AA139" i="3"/>
  <c r="AB139" i="3" s="1"/>
  <c r="AC139" i="3" s="1"/>
  <c r="AD139" i="3"/>
  <c r="AE139" i="3"/>
  <c r="AF139" i="3"/>
  <c r="AG139" i="3"/>
  <c r="AH139" i="3"/>
  <c r="AI139" i="3" s="1"/>
  <c r="C140" i="3"/>
  <c r="D140" i="3"/>
  <c r="F140" i="3"/>
  <c r="G140" i="3"/>
  <c r="H140" i="3" s="1"/>
  <c r="I140" i="3"/>
  <c r="J140" i="3" s="1"/>
  <c r="K140" i="3" s="1"/>
  <c r="M140" i="3" s="1"/>
  <c r="L140" i="3"/>
  <c r="R140" i="3"/>
  <c r="T140" i="3"/>
  <c r="U140" i="3"/>
  <c r="V140" i="3"/>
  <c r="AA140" i="3"/>
  <c r="AB140" i="3" s="1"/>
  <c r="AC140" i="3" s="1"/>
  <c r="S141" i="5" s="1"/>
  <c r="AD140" i="3"/>
  <c r="AE140" i="3"/>
  <c r="AF140" i="3"/>
  <c r="AG140" i="3"/>
  <c r="AH140" i="3"/>
  <c r="AI140" i="3" s="1"/>
  <c r="C141" i="3"/>
  <c r="D141" i="3"/>
  <c r="F141" i="3"/>
  <c r="G141" i="3"/>
  <c r="H141" i="3" s="1"/>
  <c r="I141" i="3"/>
  <c r="J141" i="3" s="1"/>
  <c r="K141" i="3" s="1"/>
  <c r="M141" i="3" s="1"/>
  <c r="L141" i="3"/>
  <c r="P141" i="3"/>
  <c r="T141" i="3"/>
  <c r="U141" i="3"/>
  <c r="V141" i="3"/>
  <c r="AA141" i="3"/>
  <c r="AB141" i="3" s="1"/>
  <c r="AC141" i="3" s="1"/>
  <c r="AD141" i="3"/>
  <c r="AE141" i="3"/>
  <c r="AF141" i="3"/>
  <c r="AG141" i="3"/>
  <c r="C142" i="3"/>
  <c r="D142" i="3"/>
  <c r="F142" i="3"/>
  <c r="G142" i="3"/>
  <c r="H142" i="3"/>
  <c r="I142" i="3"/>
  <c r="J142" i="3"/>
  <c r="K142" i="3" s="1"/>
  <c r="M142" i="3" s="1"/>
  <c r="L142" i="3"/>
  <c r="P142" i="3"/>
  <c r="T142" i="3"/>
  <c r="U142" i="3"/>
  <c r="V142" i="3"/>
  <c r="AA142" i="3"/>
  <c r="AB142" i="3" s="1"/>
  <c r="AC142" i="3" s="1"/>
  <c r="AD142" i="3"/>
  <c r="AE142" i="3"/>
  <c r="AF142" i="3"/>
  <c r="AG142" i="3"/>
  <c r="AH142" i="3" s="1"/>
  <c r="AI142" i="3" s="1"/>
  <c r="C143" i="3"/>
  <c r="D143" i="3"/>
  <c r="E143" i="3" s="1"/>
  <c r="F143" i="3"/>
  <c r="G143" i="3"/>
  <c r="H143" i="3" s="1"/>
  <c r="N144" i="5" s="1"/>
  <c r="I143" i="3"/>
  <c r="J143" i="3" s="1"/>
  <c r="K143" i="3" s="1"/>
  <c r="M143" i="3" s="1"/>
  <c r="L143" i="3"/>
  <c r="T143" i="3"/>
  <c r="U143" i="3"/>
  <c r="V143" i="3"/>
  <c r="AA143" i="3"/>
  <c r="AB143" i="3" s="1"/>
  <c r="AC143" i="3" s="1"/>
  <c r="AD143" i="3"/>
  <c r="AE143" i="3"/>
  <c r="AF143" i="3"/>
  <c r="AG143" i="3"/>
  <c r="AH143" i="3"/>
  <c r="C144" i="3"/>
  <c r="D144" i="3"/>
  <c r="E144" i="3" s="1"/>
  <c r="F144" i="3"/>
  <c r="G144" i="3"/>
  <c r="H144" i="3" s="1"/>
  <c r="I144" i="3"/>
  <c r="J144" i="3" s="1"/>
  <c r="K144" i="3" s="1"/>
  <c r="M144" i="3" s="1"/>
  <c r="L144" i="3"/>
  <c r="R144" i="3"/>
  <c r="T144" i="3"/>
  <c r="U144" i="3"/>
  <c r="V144" i="3"/>
  <c r="AA144" i="3"/>
  <c r="AB144" i="3" s="1"/>
  <c r="AC144" i="3" s="1"/>
  <c r="AD144" i="3"/>
  <c r="AE144" i="3"/>
  <c r="AF144" i="3"/>
  <c r="AG144" i="3"/>
  <c r="C145" i="3"/>
  <c r="D145" i="3"/>
  <c r="F145" i="3"/>
  <c r="G145" i="3"/>
  <c r="I145" i="3"/>
  <c r="J145" i="3" s="1"/>
  <c r="K145" i="3" s="1"/>
  <c r="M145" i="3" s="1"/>
  <c r="L145" i="3"/>
  <c r="P145" i="3"/>
  <c r="T145" i="3"/>
  <c r="U145" i="3"/>
  <c r="V145" i="3"/>
  <c r="AE145" i="3"/>
  <c r="AF145" i="3"/>
  <c r="AH145" i="3" s="1"/>
  <c r="AD145" i="3"/>
  <c r="AA145" i="3"/>
  <c r="AB145" i="3" s="1"/>
  <c r="AC145" i="3" s="1"/>
  <c r="AG145" i="3"/>
  <c r="C146" i="3"/>
  <c r="D146" i="3"/>
  <c r="F146" i="3"/>
  <c r="G146" i="3"/>
  <c r="I146" i="3"/>
  <c r="J146" i="3" s="1"/>
  <c r="K146" i="3" s="1"/>
  <c r="L146" i="3"/>
  <c r="P146" i="3"/>
  <c r="T146" i="3"/>
  <c r="U146" i="3"/>
  <c r="V146" i="3"/>
  <c r="AA146" i="3"/>
  <c r="AB146" i="3"/>
  <c r="AC146" i="3" s="1"/>
  <c r="AD146" i="3"/>
  <c r="AE146" i="3"/>
  <c r="AF146" i="3"/>
  <c r="AH146" i="3" s="1"/>
  <c r="AG146" i="3"/>
  <c r="C147" i="3"/>
  <c r="D147" i="3"/>
  <c r="F147" i="3"/>
  <c r="G147" i="3"/>
  <c r="H147" i="3" s="1"/>
  <c r="I147" i="3"/>
  <c r="J147" i="3" s="1"/>
  <c r="K147" i="3" s="1"/>
  <c r="M147" i="3" s="1"/>
  <c r="L147" i="3"/>
  <c r="P147" i="3"/>
  <c r="T147" i="3"/>
  <c r="U147" i="3"/>
  <c r="V147" i="3"/>
  <c r="AA147" i="3"/>
  <c r="AB147" i="3" s="1"/>
  <c r="AC147" i="3" s="1"/>
  <c r="AD147" i="3"/>
  <c r="AE147" i="3"/>
  <c r="AF147" i="3"/>
  <c r="AH147" i="3" s="1"/>
  <c r="AG147" i="3"/>
  <c r="C148" i="3"/>
  <c r="D148" i="3"/>
  <c r="E148" i="3" s="1"/>
  <c r="F148" i="3"/>
  <c r="G148" i="3"/>
  <c r="H148" i="3" s="1"/>
  <c r="I148" i="3"/>
  <c r="J148" i="3" s="1"/>
  <c r="K148" i="3" s="1"/>
  <c r="L148" i="3"/>
  <c r="P148" i="3"/>
  <c r="T148" i="3"/>
  <c r="U148" i="3"/>
  <c r="V148" i="3"/>
  <c r="AA148" i="3"/>
  <c r="AB148" i="3"/>
  <c r="AC148" i="3" s="1"/>
  <c r="AD148" i="3"/>
  <c r="AE148" i="3"/>
  <c r="AF148" i="3"/>
  <c r="AH148" i="3" s="1"/>
  <c r="AG148" i="3"/>
  <c r="C149" i="3"/>
  <c r="D149" i="3"/>
  <c r="F149" i="3"/>
  <c r="G149" i="3"/>
  <c r="H149" i="3" s="1"/>
  <c r="I149" i="3"/>
  <c r="J149" i="3" s="1"/>
  <c r="K149" i="3" s="1"/>
  <c r="M149" i="3" s="1"/>
  <c r="L149" i="3"/>
  <c r="T149" i="3"/>
  <c r="U149" i="3"/>
  <c r="V149" i="3"/>
  <c r="AA149" i="3"/>
  <c r="AB149" i="3" s="1"/>
  <c r="AC149" i="3" s="1"/>
  <c r="AD149" i="3"/>
  <c r="AE149" i="3"/>
  <c r="AF149" i="3"/>
  <c r="AG149" i="3"/>
  <c r="AH149" i="3"/>
  <c r="AI149" i="3" s="1"/>
  <c r="C150" i="3"/>
  <c r="D150" i="3"/>
  <c r="F150" i="3"/>
  <c r="G150" i="3"/>
  <c r="H150" i="3" s="1"/>
  <c r="I150" i="3"/>
  <c r="J150" i="3" s="1"/>
  <c r="K150" i="3" s="1"/>
  <c r="M150" i="3" s="1"/>
  <c r="L150" i="3"/>
  <c r="R150" i="3"/>
  <c r="T150" i="3"/>
  <c r="U150" i="3"/>
  <c r="V150" i="3"/>
  <c r="AA150" i="3"/>
  <c r="AB150" i="3" s="1"/>
  <c r="AC150" i="3" s="1"/>
  <c r="AD150" i="3"/>
  <c r="AE150" i="3"/>
  <c r="AF150" i="3"/>
  <c r="AG150" i="3"/>
  <c r="C151" i="3"/>
  <c r="D151" i="3"/>
  <c r="F151" i="3"/>
  <c r="G151" i="3"/>
  <c r="I151" i="3"/>
  <c r="J151" i="3" s="1"/>
  <c r="K151" i="3" s="1"/>
  <c r="M151" i="3" s="1"/>
  <c r="L151" i="3"/>
  <c r="T151" i="3"/>
  <c r="U151" i="3"/>
  <c r="V151" i="3"/>
  <c r="AA151" i="3"/>
  <c r="AB151" i="3" s="1"/>
  <c r="AC151" i="3" s="1"/>
  <c r="AD151" i="3"/>
  <c r="AE151" i="3"/>
  <c r="AF151" i="3"/>
  <c r="AG151" i="3"/>
  <c r="C152" i="3"/>
  <c r="D152" i="3"/>
  <c r="E152" i="3"/>
  <c r="F152" i="3"/>
  <c r="G152" i="3"/>
  <c r="H152" i="3" s="1"/>
  <c r="I152" i="3"/>
  <c r="J152" i="3" s="1"/>
  <c r="K152" i="3" s="1"/>
  <c r="L152" i="3"/>
  <c r="T152" i="3"/>
  <c r="U152" i="3"/>
  <c r="V152" i="3"/>
  <c r="AA152" i="3"/>
  <c r="AB152" i="3" s="1"/>
  <c r="AC152" i="3" s="1"/>
  <c r="AD152" i="3"/>
  <c r="AE152" i="3"/>
  <c r="AF152" i="3"/>
  <c r="AG152" i="3"/>
  <c r="AH152" i="3"/>
  <c r="AI152" i="3" s="1"/>
  <c r="C153" i="3"/>
  <c r="D153" i="3"/>
  <c r="F153" i="3"/>
  <c r="G153" i="3"/>
  <c r="I153" i="3"/>
  <c r="J153" i="3" s="1"/>
  <c r="K153" i="3" s="1"/>
  <c r="L153" i="3"/>
  <c r="R153" i="3"/>
  <c r="T153" i="3"/>
  <c r="U153" i="3"/>
  <c r="V153" i="3"/>
  <c r="AA153" i="3"/>
  <c r="AB153" i="3"/>
  <c r="AC153" i="3" s="1"/>
  <c r="AD153" i="3"/>
  <c r="AE153" i="3"/>
  <c r="AF153" i="3"/>
  <c r="AH153" i="3" s="1"/>
  <c r="AG153" i="3"/>
  <c r="C154" i="3"/>
  <c r="D154" i="3"/>
  <c r="E154" i="3" s="1"/>
  <c r="F154" i="3"/>
  <c r="G154" i="3"/>
  <c r="I154" i="3"/>
  <c r="J154" i="3"/>
  <c r="K154" i="3" s="1"/>
  <c r="L154" i="3"/>
  <c r="P154" i="3"/>
  <c r="T154" i="3"/>
  <c r="U154" i="3"/>
  <c r="V154" i="3"/>
  <c r="AA154" i="3"/>
  <c r="AB154" i="3" s="1"/>
  <c r="AC154" i="3" s="1"/>
  <c r="AD154" i="3"/>
  <c r="AE154" i="3"/>
  <c r="AF154" i="3"/>
  <c r="AG154" i="3"/>
  <c r="AH154" i="3"/>
  <c r="AI154" i="3" s="1"/>
  <c r="C155" i="3"/>
  <c r="D155" i="3"/>
  <c r="F155" i="3"/>
  <c r="G155" i="3"/>
  <c r="H155" i="3" s="1"/>
  <c r="I155" i="3"/>
  <c r="J155" i="3" s="1"/>
  <c r="K155" i="3" s="1"/>
  <c r="M155" i="3" s="1"/>
  <c r="L155" i="3"/>
  <c r="R155" i="3"/>
  <c r="T155" i="3"/>
  <c r="U155" i="3"/>
  <c r="V155" i="3"/>
  <c r="AA155" i="3"/>
  <c r="AB155" i="3" s="1"/>
  <c r="AC155" i="3" s="1"/>
  <c r="AD155" i="3"/>
  <c r="AE155" i="3"/>
  <c r="AF155" i="3"/>
  <c r="AG155" i="3"/>
  <c r="C156" i="3"/>
  <c r="D156" i="3"/>
  <c r="F156" i="3"/>
  <c r="G156" i="3"/>
  <c r="H156" i="3"/>
  <c r="I156" i="3"/>
  <c r="J156" i="3"/>
  <c r="K156" i="3" s="1"/>
  <c r="M156" i="3" s="1"/>
  <c r="L156" i="3"/>
  <c r="R156" i="3"/>
  <c r="T156" i="3"/>
  <c r="U156" i="3"/>
  <c r="V156" i="3"/>
  <c r="AA156" i="3"/>
  <c r="AB156" i="3" s="1"/>
  <c r="AC156" i="3" s="1"/>
  <c r="S157" i="5" s="1"/>
  <c r="AD156" i="3"/>
  <c r="AE156" i="3"/>
  <c r="AF156" i="3"/>
  <c r="AG156" i="3"/>
  <c r="AH156" i="3" s="1"/>
  <c r="AI156" i="3" s="1"/>
  <c r="C157" i="3"/>
  <c r="D157" i="3"/>
  <c r="F157" i="3"/>
  <c r="G157" i="3"/>
  <c r="H157" i="3"/>
  <c r="I157" i="3"/>
  <c r="J157" i="3"/>
  <c r="K157" i="3" s="1"/>
  <c r="M157" i="3" s="1"/>
  <c r="L157" i="3"/>
  <c r="P157" i="3"/>
  <c r="T157" i="3"/>
  <c r="U157" i="3"/>
  <c r="V157" i="3"/>
  <c r="AA157" i="3"/>
  <c r="AB157" i="3" s="1"/>
  <c r="AC157" i="3" s="1"/>
  <c r="AD157" i="3"/>
  <c r="AE157" i="3"/>
  <c r="AF157" i="3"/>
  <c r="AG157" i="3"/>
  <c r="AH157" i="3" s="1"/>
  <c r="AI157" i="3" s="1"/>
  <c r="C158" i="3"/>
  <c r="D158" i="3"/>
  <c r="E158" i="3" s="1"/>
  <c r="F158" i="3"/>
  <c r="G158" i="3"/>
  <c r="H158" i="3" s="1"/>
  <c r="I158" i="3"/>
  <c r="J158" i="3" s="1"/>
  <c r="K158" i="3" s="1"/>
  <c r="L158" i="3"/>
  <c r="P158" i="3"/>
  <c r="T158" i="3"/>
  <c r="U158" i="3"/>
  <c r="V158" i="3"/>
  <c r="AE158" i="3"/>
  <c r="AF158" i="3"/>
  <c r="AH158" i="3" s="1"/>
  <c r="AI158" i="3" s="1"/>
  <c r="AD158" i="3"/>
  <c r="AA158" i="3"/>
  <c r="AB158" i="3" s="1"/>
  <c r="AC158" i="3" s="1"/>
  <c r="AG158" i="3"/>
  <c r="C159" i="3"/>
  <c r="D159" i="3"/>
  <c r="F159" i="3"/>
  <c r="G159" i="3"/>
  <c r="H159" i="3"/>
  <c r="I159" i="3"/>
  <c r="J159" i="3"/>
  <c r="K159" i="3" s="1"/>
  <c r="M159" i="3" s="1"/>
  <c r="L159" i="3"/>
  <c r="T159" i="3"/>
  <c r="U159" i="3"/>
  <c r="V159" i="3"/>
  <c r="AA159" i="3"/>
  <c r="AB159" i="3"/>
  <c r="AC159" i="3" s="1"/>
  <c r="AD159" i="3"/>
  <c r="AE159" i="3"/>
  <c r="AF159" i="3"/>
  <c r="AH159" i="3" s="1"/>
  <c r="AG159" i="3"/>
  <c r="C160" i="3"/>
  <c r="D160" i="3"/>
  <c r="E160" i="3" s="1"/>
  <c r="F160" i="3"/>
  <c r="G160" i="3"/>
  <c r="I160" i="3"/>
  <c r="J160" i="3" s="1"/>
  <c r="K160" i="3" s="1"/>
  <c r="M160" i="3" s="1"/>
  <c r="L160" i="3"/>
  <c r="R160" i="3"/>
  <c r="T160" i="3"/>
  <c r="U160" i="3"/>
  <c r="V160" i="3"/>
  <c r="AA160" i="3"/>
  <c r="AB160" i="3" s="1"/>
  <c r="AC160" i="3" s="1"/>
  <c r="AD160" i="3"/>
  <c r="AE160" i="3"/>
  <c r="AF160" i="3"/>
  <c r="AG160" i="3"/>
  <c r="AH160" i="3"/>
  <c r="AI160" i="3" s="1"/>
  <c r="C161" i="3"/>
  <c r="D161" i="3"/>
  <c r="F161" i="3"/>
  <c r="G161" i="3"/>
  <c r="H161" i="3" s="1"/>
  <c r="I161" i="3"/>
  <c r="J161" i="3" s="1"/>
  <c r="K161" i="3" s="1"/>
  <c r="L161" i="3"/>
  <c r="P161" i="3"/>
  <c r="T161" i="3"/>
  <c r="U161" i="3"/>
  <c r="V161" i="3"/>
  <c r="AA161" i="3"/>
  <c r="AB161" i="3"/>
  <c r="AC161" i="3" s="1"/>
  <c r="AD161" i="3"/>
  <c r="AE161" i="3"/>
  <c r="AF161" i="3"/>
  <c r="AG161" i="3"/>
  <c r="AH161" i="3"/>
  <c r="C162" i="3"/>
  <c r="D162" i="3"/>
  <c r="F162" i="3"/>
  <c r="G162" i="3"/>
  <c r="I162" i="3"/>
  <c r="J162" i="3" s="1"/>
  <c r="K162" i="3" s="1"/>
  <c r="M162" i="3" s="1"/>
  <c r="O163" i="5" s="1"/>
  <c r="L162" i="3"/>
  <c r="P162" i="3"/>
  <c r="T162" i="3"/>
  <c r="U162" i="3"/>
  <c r="V162" i="3"/>
  <c r="AA162" i="3"/>
  <c r="AB162" i="3" s="1"/>
  <c r="AC162" i="3" s="1"/>
  <c r="AD162" i="3"/>
  <c r="AE162" i="3"/>
  <c r="AF162" i="3"/>
  <c r="AG162" i="3"/>
  <c r="AH162" i="3" s="1"/>
  <c r="AI162" i="3" s="1"/>
  <c r="T163" i="5" s="1"/>
  <c r="C163" i="3"/>
  <c r="D163" i="3"/>
  <c r="F163" i="3"/>
  <c r="G163" i="3"/>
  <c r="H163" i="3" s="1"/>
  <c r="I163" i="3"/>
  <c r="J163" i="3" s="1"/>
  <c r="K163" i="3" s="1"/>
  <c r="M163" i="3" s="1"/>
  <c r="L163" i="3"/>
  <c r="P163" i="3"/>
  <c r="T163" i="3"/>
  <c r="U163" i="3"/>
  <c r="V163" i="3"/>
  <c r="AA163" i="3"/>
  <c r="AB163" i="3" s="1"/>
  <c r="AC163" i="3" s="1"/>
  <c r="AD163" i="3"/>
  <c r="AE163" i="3"/>
  <c r="AF163" i="3"/>
  <c r="AG163" i="3"/>
  <c r="C164" i="3"/>
  <c r="D164" i="3"/>
  <c r="F164" i="3"/>
  <c r="G164" i="3"/>
  <c r="H164" i="3"/>
  <c r="I164" i="3"/>
  <c r="J164" i="3"/>
  <c r="K164" i="3" s="1"/>
  <c r="M164" i="3" s="1"/>
  <c r="L164" i="3"/>
  <c r="P164" i="3"/>
  <c r="T164" i="3"/>
  <c r="U164" i="3"/>
  <c r="V164" i="3"/>
  <c r="AA164" i="3"/>
  <c r="AB164" i="3" s="1"/>
  <c r="AC164" i="3" s="1"/>
  <c r="AD164" i="3"/>
  <c r="AE164" i="3"/>
  <c r="AF164" i="3"/>
  <c r="AH164" i="3"/>
  <c r="AG164" i="3"/>
  <c r="C165" i="3"/>
  <c r="D165" i="3"/>
  <c r="F165" i="3"/>
  <c r="G165" i="3"/>
  <c r="H165" i="3"/>
  <c r="I165" i="3"/>
  <c r="J165" i="3"/>
  <c r="K165" i="3" s="1"/>
  <c r="M165" i="3" s="1"/>
  <c r="L165" i="3"/>
  <c r="P165" i="3"/>
  <c r="T165" i="3"/>
  <c r="U165" i="3"/>
  <c r="V165" i="3"/>
  <c r="AA165" i="3"/>
  <c r="AB165" i="3" s="1"/>
  <c r="AC165" i="3" s="1"/>
  <c r="AD165" i="3"/>
  <c r="AE165" i="3"/>
  <c r="AF165" i="3"/>
  <c r="AG165" i="3"/>
  <c r="AH165" i="3"/>
  <c r="AI165" i="3"/>
  <c r="C166" i="3"/>
  <c r="D166" i="3"/>
  <c r="E166" i="3" s="1"/>
  <c r="M167" i="5" s="1"/>
  <c r="F166" i="3"/>
  <c r="G166" i="3"/>
  <c r="H166" i="3" s="1"/>
  <c r="I166" i="3"/>
  <c r="J166" i="3" s="1"/>
  <c r="K166" i="3" s="1"/>
  <c r="L166" i="3"/>
  <c r="R166" i="3"/>
  <c r="T166" i="3"/>
  <c r="U166" i="3"/>
  <c r="V166" i="3"/>
  <c r="AA166" i="3"/>
  <c r="AB166" i="3"/>
  <c r="AC166" i="3" s="1"/>
  <c r="AD166" i="3"/>
  <c r="AE166" i="3"/>
  <c r="AF166" i="3"/>
  <c r="AH166" i="3" s="1"/>
  <c r="AG166" i="3"/>
  <c r="C167" i="3"/>
  <c r="D167" i="3"/>
  <c r="F167" i="3"/>
  <c r="G167" i="3"/>
  <c r="I167" i="3"/>
  <c r="J167" i="3" s="1"/>
  <c r="K167" i="3" s="1"/>
  <c r="L167" i="3"/>
  <c r="T167" i="3"/>
  <c r="U167" i="3"/>
  <c r="V167" i="3"/>
  <c r="AA167" i="3"/>
  <c r="AB167" i="3" s="1"/>
  <c r="AC167" i="3" s="1"/>
  <c r="AD167" i="3"/>
  <c r="AE167" i="3"/>
  <c r="AF167" i="3"/>
  <c r="AG167" i="3"/>
  <c r="AH167" i="3" s="1"/>
  <c r="C168" i="3"/>
  <c r="D168" i="3"/>
  <c r="E168" i="3" s="1"/>
  <c r="F168" i="3"/>
  <c r="G168" i="3"/>
  <c r="I168" i="3"/>
  <c r="J168" i="3" s="1"/>
  <c r="K168" i="3" s="1"/>
  <c r="M168" i="3" s="1"/>
  <c r="O169" i="5" s="1"/>
  <c r="L168" i="3"/>
  <c r="P168" i="3"/>
  <c r="T168" i="3"/>
  <c r="U168" i="3"/>
  <c r="V168" i="3"/>
  <c r="AA168" i="3"/>
  <c r="AB168" i="3" s="1"/>
  <c r="AC168" i="3" s="1"/>
  <c r="AD168" i="3"/>
  <c r="AE168" i="3"/>
  <c r="AF168" i="3"/>
  <c r="AG168" i="3"/>
  <c r="AH168" i="3" s="1"/>
  <c r="C169" i="3"/>
  <c r="D169" i="3"/>
  <c r="F169" i="3"/>
  <c r="G169" i="3"/>
  <c r="H169" i="3" s="1"/>
  <c r="I169" i="3"/>
  <c r="J169" i="3" s="1"/>
  <c r="K169" i="3" s="1"/>
  <c r="M169" i="3" s="1"/>
  <c r="L169" i="3"/>
  <c r="R169" i="3"/>
  <c r="T169" i="3"/>
  <c r="U169" i="3"/>
  <c r="V169" i="3"/>
  <c r="AA169" i="3"/>
  <c r="AB169" i="3" s="1"/>
  <c r="AC169" i="3" s="1"/>
  <c r="S170" i="5" s="1"/>
  <c r="AD169" i="3"/>
  <c r="AE169" i="3"/>
  <c r="AF169" i="3"/>
  <c r="AG169" i="3"/>
  <c r="C170" i="3"/>
  <c r="D170" i="3"/>
  <c r="F170" i="3"/>
  <c r="G170" i="3"/>
  <c r="H170" i="3"/>
  <c r="I170" i="3"/>
  <c r="J170" i="3"/>
  <c r="K170" i="3" s="1"/>
  <c r="L170" i="3"/>
  <c r="P170" i="3"/>
  <c r="T170" i="3"/>
  <c r="U170" i="3"/>
  <c r="V170" i="3"/>
  <c r="AA170" i="3"/>
  <c r="AB170" i="3" s="1"/>
  <c r="AC170" i="3" s="1"/>
  <c r="AD170" i="3"/>
  <c r="AE170" i="3"/>
  <c r="AF170" i="3"/>
  <c r="AG170" i="3"/>
  <c r="AH170" i="3"/>
  <c r="AI170" i="3" s="1"/>
  <c r="C171" i="3"/>
  <c r="D171" i="3"/>
  <c r="F171" i="3"/>
  <c r="G171" i="3"/>
  <c r="H171" i="3" s="1"/>
  <c r="I171" i="3"/>
  <c r="J171" i="3" s="1"/>
  <c r="K171" i="3" s="1"/>
  <c r="M171" i="3" s="1"/>
  <c r="L171" i="3"/>
  <c r="R171" i="3"/>
  <c r="T171" i="3"/>
  <c r="U171" i="3"/>
  <c r="V171" i="3"/>
  <c r="AA171" i="3"/>
  <c r="AB171" i="3" s="1"/>
  <c r="AC171" i="3" s="1"/>
  <c r="AD171" i="3"/>
  <c r="AE171" i="3"/>
  <c r="AF171" i="3"/>
  <c r="AG171" i="3"/>
  <c r="C172" i="3"/>
  <c r="D172" i="3"/>
  <c r="F172" i="3"/>
  <c r="G172" i="3"/>
  <c r="H172" i="3"/>
  <c r="I172" i="3"/>
  <c r="J172" i="3"/>
  <c r="K172" i="3" s="1"/>
  <c r="M172" i="3" s="1"/>
  <c r="O173" i="5" s="1"/>
  <c r="L172" i="3"/>
  <c r="R172" i="3"/>
  <c r="T172" i="3"/>
  <c r="U172" i="3"/>
  <c r="V172" i="3"/>
  <c r="AA172" i="3"/>
  <c r="AB172" i="3" s="1"/>
  <c r="AC172" i="3" s="1"/>
  <c r="AD172" i="3"/>
  <c r="AE172" i="3"/>
  <c r="AF172" i="3"/>
  <c r="AG172" i="3"/>
  <c r="C173" i="3"/>
  <c r="D173" i="3"/>
  <c r="F173" i="3"/>
  <c r="G173" i="3"/>
  <c r="H173" i="3"/>
  <c r="I173" i="3"/>
  <c r="J173" i="3"/>
  <c r="K173" i="3" s="1"/>
  <c r="M173" i="3" s="1"/>
  <c r="L173" i="3"/>
  <c r="R173" i="3"/>
  <c r="T173" i="3"/>
  <c r="U173" i="3"/>
  <c r="V173" i="3"/>
  <c r="AA173" i="3"/>
  <c r="AB173" i="3" s="1"/>
  <c r="AC173" i="3" s="1"/>
  <c r="AD173" i="3"/>
  <c r="AE173" i="3"/>
  <c r="AF173" i="3"/>
  <c r="AH173" i="3"/>
  <c r="AG173" i="3"/>
  <c r="C174" i="3"/>
  <c r="D174" i="3"/>
  <c r="F174" i="3"/>
  <c r="G174" i="3"/>
  <c r="H174" i="3"/>
  <c r="I174" i="3"/>
  <c r="J174" i="3"/>
  <c r="K174" i="3" s="1"/>
  <c r="M174" i="3" s="1"/>
  <c r="L174" i="3"/>
  <c r="P174" i="3"/>
  <c r="T174" i="3"/>
  <c r="U174" i="3"/>
  <c r="V174" i="3"/>
  <c r="AA174" i="3"/>
  <c r="AB174" i="3" s="1"/>
  <c r="AC174" i="3" s="1"/>
  <c r="AD174" i="3"/>
  <c r="AE174" i="3"/>
  <c r="AF174" i="3"/>
  <c r="AG174" i="3"/>
  <c r="AH174" i="3" s="1"/>
  <c r="AI174" i="3" s="1"/>
  <c r="C175" i="3"/>
  <c r="D175" i="3"/>
  <c r="E175" i="3" s="1"/>
  <c r="F175" i="3"/>
  <c r="G175" i="3"/>
  <c r="H175" i="3" s="1"/>
  <c r="I175" i="3"/>
  <c r="J175" i="3" s="1"/>
  <c r="K175" i="3" s="1"/>
  <c r="L175" i="3"/>
  <c r="P175" i="3"/>
  <c r="T175" i="3"/>
  <c r="U175" i="3"/>
  <c r="V175" i="3"/>
  <c r="AA175" i="3"/>
  <c r="AB175" i="3" s="1"/>
  <c r="AC175" i="3" s="1"/>
  <c r="AD175" i="3"/>
  <c r="AE175" i="3"/>
  <c r="AF175" i="3"/>
  <c r="AH175" i="3" s="1"/>
  <c r="AG175" i="3"/>
  <c r="C176" i="3"/>
  <c r="D176" i="3"/>
  <c r="F176" i="3"/>
  <c r="G176" i="3"/>
  <c r="H176" i="3" s="1"/>
  <c r="I176" i="3"/>
  <c r="J176" i="3" s="1"/>
  <c r="K176" i="3" s="1"/>
  <c r="M176" i="3" s="1"/>
  <c r="L176" i="3"/>
  <c r="P176" i="3"/>
  <c r="T176" i="3"/>
  <c r="U176" i="3"/>
  <c r="V176" i="3"/>
  <c r="AA176" i="3"/>
  <c r="AB176" i="3" s="1"/>
  <c r="AC176" i="3" s="1"/>
  <c r="AD176" i="3"/>
  <c r="AE176" i="3"/>
  <c r="AF176" i="3"/>
  <c r="AG176" i="3"/>
  <c r="AH176" i="3"/>
  <c r="AI176" i="3" s="1"/>
  <c r="C177" i="3"/>
  <c r="D177" i="3"/>
  <c r="F177" i="3"/>
  <c r="G177" i="3"/>
  <c r="I177" i="3"/>
  <c r="J177" i="3" s="1"/>
  <c r="K177" i="3" s="1"/>
  <c r="M177" i="3" s="1"/>
  <c r="L177" i="3"/>
  <c r="P177" i="3"/>
  <c r="T177" i="3"/>
  <c r="U177" i="3"/>
  <c r="V177" i="3"/>
  <c r="AA177" i="3"/>
  <c r="AB177" i="3" s="1"/>
  <c r="AC177" i="3" s="1"/>
  <c r="AD177" i="3"/>
  <c r="AE177" i="3"/>
  <c r="AF177" i="3"/>
  <c r="AG177" i="3"/>
  <c r="AH177" i="3"/>
  <c r="AI177" i="3" s="1"/>
  <c r="T178" i="5" s="1"/>
  <c r="C178" i="3"/>
  <c r="D178" i="3"/>
  <c r="E178" i="3" s="1"/>
  <c r="F178" i="3"/>
  <c r="G178" i="3"/>
  <c r="H178" i="3" s="1"/>
  <c r="I178" i="3"/>
  <c r="J178" i="3" s="1"/>
  <c r="K178" i="3" s="1"/>
  <c r="L178" i="3"/>
  <c r="P178" i="3"/>
  <c r="T178" i="3"/>
  <c r="U178" i="3"/>
  <c r="V178" i="3"/>
  <c r="AA178" i="3"/>
  <c r="AB178" i="3"/>
  <c r="AC178" i="3" s="1"/>
  <c r="AD178" i="3"/>
  <c r="AE178" i="3"/>
  <c r="AF178" i="3"/>
  <c r="AG178" i="3"/>
  <c r="C179" i="3"/>
  <c r="D179" i="3"/>
  <c r="F179" i="3"/>
  <c r="G179" i="3"/>
  <c r="H179" i="3" s="1"/>
  <c r="I179" i="3"/>
  <c r="J179" i="3" s="1"/>
  <c r="K179" i="3" s="1"/>
  <c r="M179" i="3" s="1"/>
  <c r="L179" i="3"/>
  <c r="P179" i="3"/>
  <c r="T179" i="3"/>
  <c r="U179" i="3"/>
  <c r="V179" i="3"/>
  <c r="AA179" i="3"/>
  <c r="AB179" i="3" s="1"/>
  <c r="AC179" i="3" s="1"/>
  <c r="AD179" i="3"/>
  <c r="AE179" i="3"/>
  <c r="AF179" i="3"/>
  <c r="AH179" i="3" s="1"/>
  <c r="AG179" i="3"/>
  <c r="C180" i="3"/>
  <c r="D180" i="3"/>
  <c r="E180" i="3" s="1"/>
  <c r="F180" i="3"/>
  <c r="G180" i="3"/>
  <c r="I180" i="3"/>
  <c r="J180" i="3" s="1"/>
  <c r="K180" i="3" s="1"/>
  <c r="M180" i="3" s="1"/>
  <c r="L180" i="3"/>
  <c r="R180" i="3"/>
  <c r="T180" i="3"/>
  <c r="U180" i="3"/>
  <c r="V180" i="3"/>
  <c r="AA180" i="3"/>
  <c r="AB180" i="3" s="1"/>
  <c r="AC180" i="3" s="1"/>
  <c r="AD180" i="3"/>
  <c r="AE180" i="3"/>
  <c r="AF180" i="3"/>
  <c r="AH180" i="3" s="1"/>
  <c r="AG180" i="3"/>
  <c r="C181" i="3"/>
  <c r="D181" i="3"/>
  <c r="F181" i="3"/>
  <c r="G181" i="3"/>
  <c r="I181" i="3"/>
  <c r="J181" i="3" s="1"/>
  <c r="K181" i="3" s="1"/>
  <c r="M181" i="3" s="1"/>
  <c r="L181" i="3"/>
  <c r="P181" i="3"/>
  <c r="T181" i="3"/>
  <c r="U181" i="3"/>
  <c r="V181" i="3"/>
  <c r="AA181" i="3"/>
  <c r="AB181" i="3" s="1"/>
  <c r="AC181" i="3" s="1"/>
  <c r="AD181" i="3"/>
  <c r="AE181" i="3"/>
  <c r="AF181" i="3"/>
  <c r="AG181" i="3"/>
  <c r="C182" i="3"/>
  <c r="D182" i="3"/>
  <c r="F182" i="3"/>
  <c r="G182" i="3"/>
  <c r="I182" i="3"/>
  <c r="J182" i="3" s="1"/>
  <c r="K182" i="3" s="1"/>
  <c r="M182" i="3" s="1"/>
  <c r="L182" i="3"/>
  <c r="P182" i="3"/>
  <c r="T182" i="3"/>
  <c r="U182" i="3"/>
  <c r="V182" i="3"/>
  <c r="AA182" i="3"/>
  <c r="AB182" i="3" s="1"/>
  <c r="AC182" i="3" s="1"/>
  <c r="AD182" i="3"/>
  <c r="AE182" i="3"/>
  <c r="AF182" i="3"/>
  <c r="AG182" i="3"/>
  <c r="AH182" i="3"/>
  <c r="AI182" i="3" s="1"/>
  <c r="T183" i="5" s="1"/>
  <c r="C183" i="3"/>
  <c r="D183" i="3"/>
  <c r="E183" i="3" s="1"/>
  <c r="F183" i="3"/>
  <c r="G183" i="3"/>
  <c r="H183" i="3" s="1"/>
  <c r="I183" i="3"/>
  <c r="J183" i="3" s="1"/>
  <c r="K183" i="3" s="1"/>
  <c r="L183" i="3"/>
  <c r="P183" i="3"/>
  <c r="T183" i="3"/>
  <c r="U183" i="3"/>
  <c r="V183" i="3"/>
  <c r="AA183" i="3"/>
  <c r="AB183" i="3" s="1"/>
  <c r="AC183" i="3" s="1"/>
  <c r="AD183" i="3"/>
  <c r="AE183" i="3"/>
  <c r="AF183" i="3"/>
  <c r="AH183" i="3" s="1"/>
  <c r="AG183" i="3"/>
  <c r="C184" i="3"/>
  <c r="D184" i="3"/>
  <c r="F184" i="3"/>
  <c r="G184" i="3"/>
  <c r="I184" i="3"/>
  <c r="J184" i="3" s="1"/>
  <c r="K184" i="3" s="1"/>
  <c r="L184" i="3"/>
  <c r="P184" i="3"/>
  <c r="T184" i="3"/>
  <c r="U184" i="3"/>
  <c r="V184" i="3"/>
  <c r="AA184" i="3"/>
  <c r="AB184" i="3"/>
  <c r="AC184" i="3" s="1"/>
  <c r="AD184" i="3"/>
  <c r="AE184" i="3"/>
  <c r="AF184" i="3"/>
  <c r="AG184" i="3"/>
  <c r="AH184" i="3" s="1"/>
  <c r="AI184" i="3" s="1"/>
  <c r="C185" i="3"/>
  <c r="D185" i="3"/>
  <c r="F185" i="3"/>
  <c r="G185" i="3"/>
  <c r="H185" i="3"/>
  <c r="I185" i="3"/>
  <c r="J185" i="3"/>
  <c r="K185" i="3" s="1"/>
  <c r="M185" i="3" s="1"/>
  <c r="L185" i="3"/>
  <c r="P185" i="3"/>
  <c r="T185" i="3"/>
  <c r="U185" i="3"/>
  <c r="V185" i="3"/>
  <c r="AA185" i="3"/>
  <c r="AB185" i="3" s="1"/>
  <c r="AC185" i="3" s="1"/>
  <c r="AD185" i="3"/>
  <c r="AE185" i="3"/>
  <c r="AF185" i="3"/>
  <c r="AG185" i="3"/>
  <c r="AH185" i="3" s="1"/>
  <c r="AI185" i="3" s="1"/>
  <c r="C186" i="3"/>
  <c r="D186" i="3"/>
  <c r="E186" i="3" s="1"/>
  <c r="F186" i="3"/>
  <c r="G186" i="3"/>
  <c r="H186" i="3" s="1"/>
  <c r="I186" i="3"/>
  <c r="J186" i="3" s="1"/>
  <c r="K186" i="3" s="1"/>
  <c r="L186" i="3"/>
  <c r="P186" i="3"/>
  <c r="T186" i="3"/>
  <c r="U186" i="3"/>
  <c r="V186" i="3"/>
  <c r="AA186" i="3"/>
  <c r="AB186" i="3"/>
  <c r="AC186" i="3" s="1"/>
  <c r="AD186" i="3"/>
  <c r="AE186" i="3"/>
  <c r="AF186" i="3"/>
  <c r="AG186" i="3"/>
  <c r="C187" i="3"/>
  <c r="D187" i="3"/>
  <c r="F187" i="3"/>
  <c r="G187" i="3"/>
  <c r="H187" i="3" s="1"/>
  <c r="I187" i="3"/>
  <c r="J187" i="3" s="1"/>
  <c r="K187" i="3" s="1"/>
  <c r="M187" i="3" s="1"/>
  <c r="L187" i="3"/>
  <c r="P187" i="3"/>
  <c r="T187" i="3"/>
  <c r="U187" i="3"/>
  <c r="V187" i="3"/>
  <c r="AA187" i="3"/>
  <c r="AB187" i="3" s="1"/>
  <c r="AC187" i="3" s="1"/>
  <c r="AD187" i="3"/>
  <c r="AE187" i="3"/>
  <c r="AF187" i="3"/>
  <c r="AH187" i="3" s="1"/>
  <c r="AG187" i="3"/>
  <c r="C188" i="3"/>
  <c r="D188" i="3"/>
  <c r="F188" i="3"/>
  <c r="G188" i="3"/>
  <c r="H188" i="3" s="1"/>
  <c r="I188" i="3"/>
  <c r="J188" i="3" s="1"/>
  <c r="K188" i="3" s="1"/>
  <c r="M188" i="3" s="1"/>
  <c r="L188" i="3"/>
  <c r="P188" i="3"/>
  <c r="T188" i="3"/>
  <c r="U188" i="3"/>
  <c r="V188" i="3"/>
  <c r="AA188" i="3"/>
  <c r="AB188" i="3" s="1"/>
  <c r="AC188" i="3" s="1"/>
  <c r="AD188" i="3"/>
  <c r="AE188" i="3"/>
  <c r="AF188" i="3"/>
  <c r="AH188" i="3" s="1"/>
  <c r="AI188" i="3" s="1"/>
  <c r="AG188" i="3"/>
  <c r="C189" i="3"/>
  <c r="D189" i="3"/>
  <c r="F189" i="3"/>
  <c r="G189" i="3"/>
  <c r="H189" i="3"/>
  <c r="I189" i="3"/>
  <c r="J189" i="3"/>
  <c r="K189" i="3" s="1"/>
  <c r="M189" i="3" s="1"/>
  <c r="L189" i="3"/>
  <c r="R189" i="3"/>
  <c r="T189" i="3"/>
  <c r="U189" i="3"/>
  <c r="V189" i="3"/>
  <c r="AE189" i="3"/>
  <c r="AF189" i="3"/>
  <c r="AG189" i="3"/>
  <c r="AH189" i="3" s="1"/>
  <c r="AD189" i="3"/>
  <c r="AA189" i="3"/>
  <c r="AB189" i="3" s="1"/>
  <c r="AC189" i="3" s="1"/>
  <c r="C190" i="3"/>
  <c r="D190" i="3"/>
  <c r="E190" i="3" s="1"/>
  <c r="F190" i="3"/>
  <c r="G190" i="3"/>
  <c r="H190" i="3" s="1"/>
  <c r="I190" i="3"/>
  <c r="J190" i="3" s="1"/>
  <c r="K190" i="3" s="1"/>
  <c r="M190" i="3" s="1"/>
  <c r="L190" i="3"/>
  <c r="R190" i="3"/>
  <c r="P190" i="3"/>
  <c r="T190" i="3"/>
  <c r="U190" i="3"/>
  <c r="V190" i="3"/>
  <c r="AA190" i="3"/>
  <c r="AB190" i="3" s="1"/>
  <c r="AC190" i="3" s="1"/>
  <c r="AD190" i="3"/>
  <c r="AE190" i="3"/>
  <c r="AF190" i="3"/>
  <c r="AH190" i="3" s="1"/>
  <c r="AI190" i="3" s="1"/>
  <c r="AG190" i="3"/>
  <c r="C191" i="3"/>
  <c r="D191" i="3"/>
  <c r="F191" i="3"/>
  <c r="G191" i="3"/>
  <c r="H191" i="3"/>
  <c r="I191" i="3"/>
  <c r="J191" i="3"/>
  <c r="K191" i="3" s="1"/>
  <c r="M191" i="3" s="1"/>
  <c r="L191" i="3"/>
  <c r="P191" i="3"/>
  <c r="T191" i="3"/>
  <c r="U191" i="3"/>
  <c r="V191" i="3"/>
  <c r="AA191" i="3"/>
  <c r="AB191" i="3" s="1"/>
  <c r="AC191" i="3" s="1"/>
  <c r="AD191" i="3"/>
  <c r="AE191" i="3"/>
  <c r="AF191" i="3"/>
  <c r="AG191" i="3"/>
  <c r="AH191" i="3" s="1"/>
  <c r="AI191" i="3" s="1"/>
  <c r="C192" i="3"/>
  <c r="D192" i="3"/>
  <c r="E192" i="3" s="1"/>
  <c r="F192" i="3"/>
  <c r="G192" i="3"/>
  <c r="I192" i="3"/>
  <c r="J192" i="3"/>
  <c r="K192" i="3" s="1"/>
  <c r="M192" i="3" s="1"/>
  <c r="L192" i="3"/>
  <c r="P192" i="3"/>
  <c r="T192" i="3"/>
  <c r="U192" i="3"/>
  <c r="V192" i="3"/>
  <c r="AE192" i="3"/>
  <c r="AF192" i="3"/>
  <c r="AG192" i="3"/>
  <c r="AH192" i="3" s="1"/>
  <c r="AD192" i="3"/>
  <c r="AA192" i="3"/>
  <c r="AB192" i="3" s="1"/>
  <c r="AC192" i="3" s="1"/>
  <c r="C193" i="3"/>
  <c r="D193" i="3"/>
  <c r="E193" i="3" s="1"/>
  <c r="F193" i="3"/>
  <c r="G193" i="3"/>
  <c r="H193" i="3" s="1"/>
  <c r="I193" i="3"/>
  <c r="J193" i="3" s="1"/>
  <c r="K193" i="3" s="1"/>
  <c r="L193" i="3"/>
  <c r="P193" i="3"/>
  <c r="T193" i="3"/>
  <c r="U193" i="3"/>
  <c r="V193" i="3"/>
  <c r="AA193" i="3"/>
  <c r="AB193" i="3" s="1"/>
  <c r="AC193" i="3" s="1"/>
  <c r="AE193" i="3"/>
  <c r="AF193" i="3"/>
  <c r="AH193" i="3" s="1"/>
  <c r="AD193" i="3"/>
  <c r="AG193" i="3"/>
  <c r="C4" i="75"/>
  <c r="AH4" i="75" s="1"/>
  <c r="D4" i="75"/>
  <c r="F4" i="75"/>
  <c r="G4" i="75"/>
  <c r="H4" i="75"/>
  <c r="I4" i="75"/>
  <c r="K4" i="75"/>
  <c r="M4" i="75"/>
  <c r="N4" i="75"/>
  <c r="O4" i="75"/>
  <c r="W4" i="75" s="1"/>
  <c r="P4" i="75"/>
  <c r="Y4" i="75" s="1"/>
  <c r="Q4" i="75"/>
  <c r="R4" i="75"/>
  <c r="AA4" i="75" s="1"/>
  <c r="S4" i="75"/>
  <c r="AB4" i="75" s="1"/>
  <c r="T4" i="75"/>
  <c r="U4" i="75"/>
  <c r="AF4" i="75" s="1"/>
  <c r="V4" i="75"/>
  <c r="Z4" i="75"/>
  <c r="AD4" i="75"/>
  <c r="AG4" i="75"/>
  <c r="AT4" i="75"/>
  <c r="AW4" i="75"/>
  <c r="AX4" i="75"/>
  <c r="AZ4" i="75"/>
  <c r="BA4" i="75"/>
  <c r="BB4" i="75"/>
  <c r="C5" i="75"/>
  <c r="D5" i="75"/>
  <c r="F5" i="75"/>
  <c r="G5" i="75"/>
  <c r="H5" i="75"/>
  <c r="I5" i="75"/>
  <c r="K5" i="75"/>
  <c r="M5" i="75"/>
  <c r="N5" i="75"/>
  <c r="O5" i="75"/>
  <c r="W5" i="75" s="1"/>
  <c r="P5" i="75"/>
  <c r="Y5" i="75"/>
  <c r="AP5" i="75" s="1"/>
  <c r="Q5" i="75"/>
  <c r="Z5" i="75" s="1"/>
  <c r="R5" i="75"/>
  <c r="S5" i="75"/>
  <c r="AB5" i="75"/>
  <c r="AK5" i="75" s="1"/>
  <c r="T5" i="75"/>
  <c r="U5" i="75"/>
  <c r="V5" i="75"/>
  <c r="AA5" i="75"/>
  <c r="AJ5" i="75" s="1"/>
  <c r="AD5" i="75"/>
  <c r="AF5" i="75"/>
  <c r="AG5" i="75"/>
  <c r="AT5" i="75"/>
  <c r="AW5" i="75"/>
  <c r="AX5" i="75"/>
  <c r="AZ5" i="75"/>
  <c r="BA5" i="75"/>
  <c r="BB5" i="75" s="1"/>
  <c r="BC5" i="75" s="1"/>
  <c r="C6" i="75"/>
  <c r="D6" i="75"/>
  <c r="F6" i="75"/>
  <c r="G6" i="75"/>
  <c r="H6" i="75"/>
  <c r="I6" i="75"/>
  <c r="K6" i="75"/>
  <c r="M6" i="75"/>
  <c r="N6" i="75"/>
  <c r="V6" i="75" s="1"/>
  <c r="X6" i="75" s="1"/>
  <c r="O6" i="75"/>
  <c r="P6" i="75"/>
  <c r="Y6" i="75" s="1"/>
  <c r="Q6" i="75"/>
  <c r="Z6" i="75" s="1"/>
  <c r="R6" i="75"/>
  <c r="AA6" i="75" s="1"/>
  <c r="S6" i="75"/>
  <c r="AB6" i="75"/>
  <c r="AK6" i="75" s="1"/>
  <c r="T6" i="75"/>
  <c r="AD6" i="75" s="1"/>
  <c r="U6" i="75"/>
  <c r="W6" i="75"/>
  <c r="AI6" i="75"/>
  <c r="AF6" i="75"/>
  <c r="AG6" i="75"/>
  <c r="AT6" i="75"/>
  <c r="AW6" i="75"/>
  <c r="AX6" i="75"/>
  <c r="AZ6" i="75"/>
  <c r="BA6" i="75"/>
  <c r="BB6" i="75" s="1"/>
  <c r="C7" i="75"/>
  <c r="D7" i="75"/>
  <c r="F7" i="75"/>
  <c r="G7" i="75"/>
  <c r="H7" i="75"/>
  <c r="I7" i="75"/>
  <c r="K7" i="75"/>
  <c r="M7" i="75"/>
  <c r="N7" i="75"/>
  <c r="V7" i="75" s="1"/>
  <c r="O7" i="75"/>
  <c r="W7" i="75" s="1"/>
  <c r="P7" i="75"/>
  <c r="Q7" i="75"/>
  <c r="Z7" i="75" s="1"/>
  <c r="R7" i="75"/>
  <c r="AA7" i="75" s="1"/>
  <c r="S7" i="75"/>
  <c r="AB7" i="75"/>
  <c r="AK7" i="75" s="1"/>
  <c r="T7" i="75"/>
  <c r="U7" i="75"/>
  <c r="Y7" i="75"/>
  <c r="AD7" i="75"/>
  <c r="AF7" i="75"/>
  <c r="AG7" i="75"/>
  <c r="AT7" i="75"/>
  <c r="AW7" i="75"/>
  <c r="AX7" i="75"/>
  <c r="AZ7" i="75"/>
  <c r="BA7" i="75"/>
  <c r="BB7" i="75" s="1"/>
  <c r="C8" i="75"/>
  <c r="D8" i="75"/>
  <c r="F8" i="75"/>
  <c r="G8" i="75"/>
  <c r="H8" i="75"/>
  <c r="I8" i="75"/>
  <c r="K8" i="75"/>
  <c r="M8" i="75"/>
  <c r="N8" i="75"/>
  <c r="O8" i="75"/>
  <c r="P8" i="75"/>
  <c r="Q8" i="75"/>
  <c r="Z8" i="75" s="1"/>
  <c r="AQ8" i="75" s="1"/>
  <c r="R8" i="75"/>
  <c r="AA8" i="75" s="1"/>
  <c r="S8" i="75"/>
  <c r="AB8" i="75" s="1"/>
  <c r="T8" i="75"/>
  <c r="U8" i="75"/>
  <c r="AF8" i="75" s="1"/>
  <c r="AN8" i="75" s="1"/>
  <c r="V8" i="75"/>
  <c r="W8" i="75"/>
  <c r="Y8" i="75"/>
  <c r="AD8" i="75"/>
  <c r="AG8" i="75"/>
  <c r="AT8" i="75"/>
  <c r="AW8" i="75"/>
  <c r="AX8" i="75"/>
  <c r="AZ8" i="75"/>
  <c r="BA8" i="75"/>
  <c r="BB8" i="75" s="1"/>
  <c r="C9" i="75"/>
  <c r="D9" i="75"/>
  <c r="F9" i="75"/>
  <c r="G9" i="75"/>
  <c r="H9" i="75"/>
  <c r="I9" i="75"/>
  <c r="K9" i="75"/>
  <c r="M9" i="75"/>
  <c r="N9" i="75"/>
  <c r="V9" i="75" s="1"/>
  <c r="AH9" i="75" s="1"/>
  <c r="O9" i="75"/>
  <c r="P9" i="75"/>
  <c r="Q9" i="75"/>
  <c r="Z9" i="75" s="1"/>
  <c r="R9" i="75"/>
  <c r="S9" i="75"/>
  <c r="T9" i="75"/>
  <c r="AD9" i="75" s="1"/>
  <c r="U9" i="75"/>
  <c r="AF9" i="75" s="1"/>
  <c r="W9" i="75"/>
  <c r="Y9" i="75"/>
  <c r="AA9" i="75"/>
  <c r="AB9" i="75"/>
  <c r="AG9" i="75"/>
  <c r="AT9" i="75"/>
  <c r="AW9" i="75"/>
  <c r="AX9" i="75"/>
  <c r="AZ9" i="75"/>
  <c r="BA9" i="75"/>
  <c r="C10" i="75"/>
  <c r="D10" i="75"/>
  <c r="F10" i="75"/>
  <c r="P10" i="75"/>
  <c r="Y10" i="75"/>
  <c r="G10" i="75"/>
  <c r="H10" i="75"/>
  <c r="I10" i="75"/>
  <c r="K10" i="75"/>
  <c r="M10" i="75"/>
  <c r="N10" i="75"/>
  <c r="V10" i="75" s="1"/>
  <c r="O10" i="75"/>
  <c r="Q10" i="75"/>
  <c r="Z10" i="75" s="1"/>
  <c r="R10" i="75"/>
  <c r="AA10" i="75"/>
  <c r="AJ10" i="75" s="1"/>
  <c r="S10" i="75"/>
  <c r="T10" i="75"/>
  <c r="AD10" i="75" s="1"/>
  <c r="AM10" i="75" s="1"/>
  <c r="U10" i="75"/>
  <c r="AF10" i="75" s="1"/>
  <c r="AN10" i="75" s="1"/>
  <c r="W10" i="75"/>
  <c r="AB10" i="75"/>
  <c r="AG10" i="75"/>
  <c r="AT10" i="75"/>
  <c r="AW10" i="75"/>
  <c r="AX10" i="75"/>
  <c r="AZ10" i="75"/>
  <c r="BA10" i="75"/>
  <c r="BB10" i="75" s="1"/>
  <c r="J11" i="5" s="1"/>
  <c r="C11" i="75"/>
  <c r="D11" i="75"/>
  <c r="F11" i="75"/>
  <c r="G11" i="75"/>
  <c r="H11" i="75"/>
  <c r="I11" i="75"/>
  <c r="J11" i="75" s="1"/>
  <c r="K11" i="75"/>
  <c r="M11" i="75"/>
  <c r="N11" i="75"/>
  <c r="V11" i="75" s="1"/>
  <c r="O11" i="75"/>
  <c r="P11" i="75"/>
  <c r="Y11" i="75" s="1"/>
  <c r="Q11" i="75"/>
  <c r="Z11" i="75" s="1"/>
  <c r="R11" i="75"/>
  <c r="AA11" i="75" s="1"/>
  <c r="S11" i="75"/>
  <c r="AB11" i="75" s="1"/>
  <c r="T11" i="75"/>
  <c r="AD11" i="75" s="1"/>
  <c r="AM11" i="75" s="1"/>
  <c r="U11" i="75"/>
  <c r="AF11" i="75" s="1"/>
  <c r="W11" i="75"/>
  <c r="AG11" i="75"/>
  <c r="AT11" i="75"/>
  <c r="AW11" i="75"/>
  <c r="AX11" i="75"/>
  <c r="AZ11" i="75"/>
  <c r="BA11" i="75"/>
  <c r="C12" i="75"/>
  <c r="AH12" i="75" s="1"/>
  <c r="D12" i="75"/>
  <c r="F12" i="75"/>
  <c r="G12" i="75"/>
  <c r="H12" i="75"/>
  <c r="I12" i="75"/>
  <c r="J12" i="75"/>
  <c r="K12" i="75"/>
  <c r="M12" i="75"/>
  <c r="N12" i="75"/>
  <c r="O12" i="75"/>
  <c r="P12" i="75"/>
  <c r="Y12" i="75"/>
  <c r="Q12" i="75"/>
  <c r="R12" i="75"/>
  <c r="AA12" i="75" s="1"/>
  <c r="S12" i="75"/>
  <c r="T12" i="75"/>
  <c r="AD12" i="75" s="1"/>
  <c r="U12" i="75"/>
  <c r="V12" i="75"/>
  <c r="W12" i="75"/>
  <c r="Z12" i="75"/>
  <c r="AB12" i="75"/>
  <c r="AK12" i="75" s="1"/>
  <c r="AF12" i="75"/>
  <c r="AG12" i="75"/>
  <c r="AT12" i="75"/>
  <c r="AW12" i="75"/>
  <c r="AX12" i="75"/>
  <c r="AZ12" i="75"/>
  <c r="BA12" i="75"/>
  <c r="BB12" i="75" s="1"/>
  <c r="J13" i="5" s="1"/>
  <c r="C13" i="75"/>
  <c r="D13" i="75"/>
  <c r="F13" i="75"/>
  <c r="G13" i="75"/>
  <c r="H13" i="75"/>
  <c r="I13" i="75"/>
  <c r="K13" i="75"/>
  <c r="M13" i="75"/>
  <c r="N13" i="75"/>
  <c r="O13" i="75"/>
  <c r="W13" i="75" s="1"/>
  <c r="P13" i="75"/>
  <c r="Y13" i="75"/>
  <c r="AP13" i="75" s="1"/>
  <c r="Q13" i="75"/>
  <c r="Z13" i="75" s="1"/>
  <c r="R13" i="75"/>
  <c r="S13" i="75"/>
  <c r="AB13" i="75"/>
  <c r="AK13" i="75" s="1"/>
  <c r="T13" i="75"/>
  <c r="AD13" i="75" s="1"/>
  <c r="U13" i="75"/>
  <c r="AF13" i="75" s="1"/>
  <c r="V13" i="75"/>
  <c r="AA13" i="75"/>
  <c r="AG13" i="75"/>
  <c r="AT13" i="75"/>
  <c r="AW13" i="75"/>
  <c r="AX13" i="75"/>
  <c r="AZ13" i="75"/>
  <c r="BA13" i="75"/>
  <c r="C14" i="75"/>
  <c r="D14" i="75"/>
  <c r="F14" i="75"/>
  <c r="G14" i="75"/>
  <c r="H14" i="75"/>
  <c r="I14" i="75"/>
  <c r="K14" i="75"/>
  <c r="M14" i="75"/>
  <c r="N14" i="75"/>
  <c r="V14" i="75" s="1"/>
  <c r="O14" i="75"/>
  <c r="P14" i="75"/>
  <c r="Y14" i="75" s="1"/>
  <c r="Q14" i="75"/>
  <c r="Z14" i="75" s="1"/>
  <c r="R14" i="75"/>
  <c r="AA14" i="75" s="1"/>
  <c r="S14" i="75"/>
  <c r="AB14" i="75" s="1"/>
  <c r="AK14" i="75" s="1"/>
  <c r="T14" i="75"/>
  <c r="U14" i="75"/>
  <c r="W14" i="75"/>
  <c r="AD14" i="75"/>
  <c r="AF14" i="75"/>
  <c r="AG14" i="75"/>
  <c r="AT14" i="75"/>
  <c r="AW14" i="75"/>
  <c r="AX14" i="75"/>
  <c r="AZ14" i="75"/>
  <c r="BA14" i="75"/>
  <c r="C15" i="75"/>
  <c r="D15" i="75"/>
  <c r="F15" i="75"/>
  <c r="G15" i="75"/>
  <c r="H15" i="75"/>
  <c r="I15" i="75"/>
  <c r="K15" i="75"/>
  <c r="M15" i="75"/>
  <c r="N15" i="75"/>
  <c r="V15" i="75" s="1"/>
  <c r="O15" i="75"/>
  <c r="P15" i="75"/>
  <c r="Y15" i="75" s="1"/>
  <c r="Q15" i="75"/>
  <c r="Z15" i="75"/>
  <c r="R15" i="75"/>
  <c r="S15" i="75"/>
  <c r="AB15" i="75" s="1"/>
  <c r="AK15" i="75" s="1"/>
  <c r="T15" i="75"/>
  <c r="U15" i="75"/>
  <c r="AF15" i="75" s="1"/>
  <c r="W15" i="75"/>
  <c r="AI15" i="75" s="1"/>
  <c r="AA15" i="75"/>
  <c r="AD15" i="75"/>
  <c r="AG15" i="75"/>
  <c r="AT15" i="75"/>
  <c r="AW15" i="75"/>
  <c r="AX15" i="75"/>
  <c r="AZ15" i="75"/>
  <c r="BA15" i="75"/>
  <c r="BB15" i="75" s="1"/>
  <c r="C16" i="75"/>
  <c r="D16" i="75"/>
  <c r="F16" i="75"/>
  <c r="G16" i="75"/>
  <c r="H16" i="75"/>
  <c r="I16" i="75"/>
  <c r="K16" i="75"/>
  <c r="M16" i="75"/>
  <c r="N16" i="75"/>
  <c r="V16" i="75" s="1"/>
  <c r="O16" i="75"/>
  <c r="P16" i="75"/>
  <c r="Y16" i="75" s="1"/>
  <c r="Q16" i="75"/>
  <c r="Z16" i="75" s="1"/>
  <c r="AQ16" i="75" s="1"/>
  <c r="R16" i="75"/>
  <c r="S16" i="75"/>
  <c r="AB16" i="75" s="1"/>
  <c r="T16" i="75"/>
  <c r="AD16" i="75" s="1"/>
  <c r="AM16" i="75" s="1"/>
  <c r="U16" i="75"/>
  <c r="AF16" i="75" s="1"/>
  <c r="W16" i="75"/>
  <c r="AA16" i="75"/>
  <c r="AG16" i="75"/>
  <c r="AT16" i="75"/>
  <c r="AW16" i="75"/>
  <c r="AX16" i="75"/>
  <c r="AZ16" i="75"/>
  <c r="BA16" i="75"/>
  <c r="BB16" i="75"/>
  <c r="C17" i="75"/>
  <c r="D17" i="75"/>
  <c r="F17" i="75"/>
  <c r="G17" i="75"/>
  <c r="H17" i="75"/>
  <c r="I17" i="75"/>
  <c r="K17" i="75"/>
  <c r="M17" i="75"/>
  <c r="N17" i="75"/>
  <c r="O17" i="75"/>
  <c r="W17" i="75" s="1"/>
  <c r="P17" i="75"/>
  <c r="Q17" i="75"/>
  <c r="Z17" i="75" s="1"/>
  <c r="R17" i="75"/>
  <c r="AA17" i="75" s="1"/>
  <c r="AJ17" i="75" s="1"/>
  <c r="S17" i="75"/>
  <c r="AB17" i="75" s="1"/>
  <c r="T17" i="75"/>
  <c r="AD17" i="75" s="1"/>
  <c r="U17" i="75"/>
  <c r="AF17" i="75" s="1"/>
  <c r="V17" i="75"/>
  <c r="Y17" i="75"/>
  <c r="AG17" i="75"/>
  <c r="AT17" i="75"/>
  <c r="AW17" i="75"/>
  <c r="AX17" i="75"/>
  <c r="AZ17" i="75"/>
  <c r="BA17" i="75"/>
  <c r="BB17" i="75"/>
  <c r="C18" i="75"/>
  <c r="D18" i="75"/>
  <c r="F18" i="75"/>
  <c r="G18" i="75"/>
  <c r="H18" i="75"/>
  <c r="I18" i="75"/>
  <c r="J18" i="75" s="1"/>
  <c r="L18" i="75" s="1"/>
  <c r="K18" i="75"/>
  <c r="M18" i="75"/>
  <c r="N18" i="75"/>
  <c r="O18" i="75"/>
  <c r="W18" i="75" s="1"/>
  <c r="P18" i="75"/>
  <c r="Q18" i="75"/>
  <c r="Z18" i="75" s="1"/>
  <c r="R18" i="75"/>
  <c r="AA18" i="75"/>
  <c r="S18" i="75"/>
  <c r="T18" i="75"/>
  <c r="AD18" i="75" s="1"/>
  <c r="AM18" i="75" s="1"/>
  <c r="U18" i="75"/>
  <c r="AF18" i="75" s="1"/>
  <c r="V18" i="75"/>
  <c r="Y18" i="75"/>
  <c r="AB18" i="75"/>
  <c r="AK18" i="75" s="1"/>
  <c r="AG18" i="75"/>
  <c r="AT18" i="75"/>
  <c r="AW18" i="75"/>
  <c r="AX18" i="75"/>
  <c r="AZ18" i="75"/>
  <c r="BA18" i="75"/>
  <c r="C19" i="75"/>
  <c r="D19" i="75"/>
  <c r="F19" i="75"/>
  <c r="G19" i="75"/>
  <c r="H19" i="75"/>
  <c r="I19" i="75"/>
  <c r="K19" i="75"/>
  <c r="M19" i="75"/>
  <c r="N19" i="75"/>
  <c r="O19" i="75"/>
  <c r="P19" i="75"/>
  <c r="Q19" i="75"/>
  <c r="R19" i="75"/>
  <c r="AA19" i="75" s="1"/>
  <c r="AJ19" i="75" s="1"/>
  <c r="S19" i="75"/>
  <c r="AB19" i="75"/>
  <c r="T19" i="75"/>
  <c r="AD19" i="75"/>
  <c r="AM19" i="75" s="1"/>
  <c r="U19" i="75"/>
  <c r="AF19" i="75" s="1"/>
  <c r="V19" i="75"/>
  <c r="W19" i="75"/>
  <c r="Y19" i="75"/>
  <c r="Z19" i="75"/>
  <c r="AG19" i="75"/>
  <c r="AT19" i="75"/>
  <c r="AW19" i="75"/>
  <c r="AX19" i="75"/>
  <c r="AZ19" i="75"/>
  <c r="BA19" i="75"/>
  <c r="C20" i="75"/>
  <c r="D20" i="75"/>
  <c r="F20" i="75"/>
  <c r="G20" i="75"/>
  <c r="H20" i="75"/>
  <c r="I20" i="75"/>
  <c r="K20" i="75"/>
  <c r="M20" i="75"/>
  <c r="N20" i="75"/>
  <c r="V20" i="75" s="1"/>
  <c r="O20" i="75"/>
  <c r="P20" i="75"/>
  <c r="Y20" i="75" s="1"/>
  <c r="AP20" i="75" s="1"/>
  <c r="Q20" i="75"/>
  <c r="R20" i="75"/>
  <c r="AA20" i="75" s="1"/>
  <c r="S20" i="75"/>
  <c r="T20" i="75"/>
  <c r="AD20" i="75" s="1"/>
  <c r="U20" i="75"/>
  <c r="W20" i="75"/>
  <c r="Z20" i="75"/>
  <c r="AB20" i="75"/>
  <c r="AF20" i="75"/>
  <c r="AG20" i="75"/>
  <c r="AT20" i="75"/>
  <c r="AW20" i="75"/>
  <c r="AX20" i="75"/>
  <c r="AZ20" i="75"/>
  <c r="BA20" i="75"/>
  <c r="C21" i="75"/>
  <c r="D21" i="75"/>
  <c r="F21" i="75"/>
  <c r="G21" i="75"/>
  <c r="H21" i="75"/>
  <c r="I21" i="75"/>
  <c r="K21" i="75"/>
  <c r="M21" i="75"/>
  <c r="N21" i="75"/>
  <c r="O21" i="75"/>
  <c r="W21" i="75" s="1"/>
  <c r="P21" i="75"/>
  <c r="Y21" i="75"/>
  <c r="AP21" i="75" s="1"/>
  <c r="Q21" i="75"/>
  <c r="Z21" i="75" s="1"/>
  <c r="R21" i="75"/>
  <c r="S21" i="75"/>
  <c r="AB21" i="75" s="1"/>
  <c r="T21" i="75"/>
  <c r="AD21" i="75" s="1"/>
  <c r="U21" i="75"/>
  <c r="AF21" i="75" s="1"/>
  <c r="V21" i="75"/>
  <c r="AA21" i="75"/>
  <c r="AG21" i="75"/>
  <c r="AT21" i="75"/>
  <c r="AW21" i="75"/>
  <c r="AX21" i="75"/>
  <c r="AZ21" i="75"/>
  <c r="BA21" i="75"/>
  <c r="BB21" i="75"/>
  <c r="C22" i="75"/>
  <c r="D22" i="75"/>
  <c r="F22" i="75"/>
  <c r="G22" i="75"/>
  <c r="H22" i="75"/>
  <c r="I22" i="75"/>
  <c r="K22" i="75"/>
  <c r="M22" i="75"/>
  <c r="N22" i="75"/>
  <c r="O22" i="75"/>
  <c r="W22" i="75" s="1"/>
  <c r="P22" i="75"/>
  <c r="Y22" i="75"/>
  <c r="Q22" i="75"/>
  <c r="R22" i="75"/>
  <c r="AA22" i="75" s="1"/>
  <c r="S22" i="75"/>
  <c r="AB22" i="75"/>
  <c r="AK22" i="75" s="1"/>
  <c r="T22" i="75"/>
  <c r="U22" i="75"/>
  <c r="V22" i="75"/>
  <c r="Z22" i="75"/>
  <c r="AD22" i="75"/>
  <c r="AF22" i="75"/>
  <c r="AG22" i="75"/>
  <c r="AT22" i="75"/>
  <c r="AW22" i="75"/>
  <c r="AX22" i="75"/>
  <c r="AZ22" i="75"/>
  <c r="BA22" i="75"/>
  <c r="BB22" i="75" s="1"/>
  <c r="C23" i="75"/>
  <c r="D23" i="75"/>
  <c r="F23" i="75"/>
  <c r="G23" i="75"/>
  <c r="H23" i="75"/>
  <c r="I23" i="75"/>
  <c r="K23" i="75"/>
  <c r="M23" i="75"/>
  <c r="N23" i="75"/>
  <c r="O23" i="75"/>
  <c r="P23" i="75"/>
  <c r="Q23" i="75"/>
  <c r="Z23" i="75" s="1"/>
  <c r="R23" i="75"/>
  <c r="AA23" i="75" s="1"/>
  <c r="S23" i="75"/>
  <c r="AB23" i="75"/>
  <c r="AK23" i="75" s="1"/>
  <c r="T23" i="75"/>
  <c r="AD23" i="75" s="1"/>
  <c r="U23" i="75"/>
  <c r="AF23" i="75" s="1"/>
  <c r="V23" i="75"/>
  <c r="W23" i="75"/>
  <c r="Y23" i="75"/>
  <c r="AG23" i="75"/>
  <c r="AT23" i="75"/>
  <c r="AW23" i="75"/>
  <c r="AX23" i="75"/>
  <c r="AZ23" i="75"/>
  <c r="BA23" i="75"/>
  <c r="BB23" i="75"/>
  <c r="C24" i="75"/>
  <c r="D24" i="75"/>
  <c r="E24" i="75" s="1"/>
  <c r="F24" i="75"/>
  <c r="G24" i="75"/>
  <c r="H24" i="75"/>
  <c r="I24" i="75"/>
  <c r="K24" i="75"/>
  <c r="M24" i="75"/>
  <c r="N24" i="75"/>
  <c r="O24" i="75"/>
  <c r="W24" i="75" s="1"/>
  <c r="P24" i="75"/>
  <c r="Q24" i="75"/>
  <c r="Z24" i="75" s="1"/>
  <c r="AQ24" i="75" s="1"/>
  <c r="R24" i="75"/>
  <c r="AA24" i="75" s="1"/>
  <c r="AJ24" i="75" s="1"/>
  <c r="S24" i="75"/>
  <c r="T24" i="75"/>
  <c r="U24" i="75"/>
  <c r="V24" i="75"/>
  <c r="Y24" i="75"/>
  <c r="AB24" i="75"/>
  <c r="AD24" i="75"/>
  <c r="AF24" i="75"/>
  <c r="AG24" i="75"/>
  <c r="AT24" i="75"/>
  <c r="AW24" i="75"/>
  <c r="AX24" i="75"/>
  <c r="AZ24" i="75"/>
  <c r="BA24" i="75"/>
  <c r="BB24" i="75"/>
  <c r="J25" i="5" s="1"/>
  <c r="C25" i="75"/>
  <c r="D25" i="75"/>
  <c r="F25" i="75"/>
  <c r="G25" i="75"/>
  <c r="H25" i="75"/>
  <c r="I25" i="75"/>
  <c r="K25" i="75"/>
  <c r="M25" i="75"/>
  <c r="N25" i="75"/>
  <c r="O25" i="75"/>
  <c r="P25" i="75"/>
  <c r="Q25" i="75"/>
  <c r="Z25" i="75" s="1"/>
  <c r="AQ25" i="75" s="1"/>
  <c r="R25" i="75"/>
  <c r="AA25" i="75" s="1"/>
  <c r="S25" i="75"/>
  <c r="AB25" i="75"/>
  <c r="AK25" i="75" s="1"/>
  <c r="T25" i="75"/>
  <c r="AD25" i="75" s="1"/>
  <c r="U25" i="75"/>
  <c r="AF25" i="75" s="1"/>
  <c r="V25" i="75"/>
  <c r="W25" i="75"/>
  <c r="Y25" i="75"/>
  <c r="AG25" i="75"/>
  <c r="AT25" i="75"/>
  <c r="AW25" i="75"/>
  <c r="AX25" i="75"/>
  <c r="AZ25" i="75"/>
  <c r="BA25" i="75"/>
  <c r="BB25" i="75"/>
  <c r="C26" i="75"/>
  <c r="D26" i="75"/>
  <c r="F26" i="75"/>
  <c r="G26" i="75"/>
  <c r="H26" i="75"/>
  <c r="I26" i="75"/>
  <c r="K26" i="75"/>
  <c r="M26" i="75"/>
  <c r="N26" i="75"/>
  <c r="O26" i="75"/>
  <c r="W26" i="75" s="1"/>
  <c r="P26" i="75"/>
  <c r="Q26" i="75"/>
  <c r="R26" i="75"/>
  <c r="AA26" i="75"/>
  <c r="S26" i="75"/>
  <c r="T26" i="75"/>
  <c r="AD26" i="75" s="1"/>
  <c r="AM26" i="75" s="1"/>
  <c r="U26" i="75"/>
  <c r="V26" i="75"/>
  <c r="Y26" i="75"/>
  <c r="AP26" i="75" s="1"/>
  <c r="Z26" i="75"/>
  <c r="AB26" i="75"/>
  <c r="AF26" i="75"/>
  <c r="AG26" i="75"/>
  <c r="AT26" i="75"/>
  <c r="AW26" i="75"/>
  <c r="AX26" i="75"/>
  <c r="AZ26" i="75"/>
  <c r="BA26" i="75"/>
  <c r="BB26" i="75" s="1"/>
  <c r="C27" i="75"/>
  <c r="D27" i="75"/>
  <c r="F27" i="75"/>
  <c r="G27" i="75"/>
  <c r="H27" i="75"/>
  <c r="I27" i="75"/>
  <c r="J27" i="75" s="1"/>
  <c r="K27" i="75"/>
  <c r="M27" i="75"/>
  <c r="N27" i="75"/>
  <c r="V27" i="75" s="1"/>
  <c r="O27" i="75"/>
  <c r="W27" i="75" s="1"/>
  <c r="P27" i="75"/>
  <c r="Q27" i="75"/>
  <c r="R27" i="75"/>
  <c r="S27" i="75"/>
  <c r="T27" i="75"/>
  <c r="AD27" i="75" s="1"/>
  <c r="AM27" i="75" s="1"/>
  <c r="U27" i="75"/>
  <c r="AF27" i="75" s="1"/>
  <c r="Y27" i="75"/>
  <c r="Z27" i="75"/>
  <c r="AA27" i="75"/>
  <c r="AJ27" i="75" s="1"/>
  <c r="AB27" i="75"/>
  <c r="AG27" i="75"/>
  <c r="AT27" i="75"/>
  <c r="AW27" i="75"/>
  <c r="AX27" i="75"/>
  <c r="AZ27" i="75"/>
  <c r="BA27" i="75"/>
  <c r="BB27" i="75"/>
  <c r="C28" i="75"/>
  <c r="D28" i="75"/>
  <c r="F28" i="75"/>
  <c r="G28" i="75"/>
  <c r="H28" i="75"/>
  <c r="I28" i="75"/>
  <c r="K28" i="75"/>
  <c r="M28" i="75"/>
  <c r="AN28" i="75" s="1"/>
  <c r="N28" i="75"/>
  <c r="O28" i="75"/>
  <c r="W28" i="75" s="1"/>
  <c r="P28" i="75"/>
  <c r="Q28" i="75"/>
  <c r="Z28" i="75" s="1"/>
  <c r="R28" i="75"/>
  <c r="AA28" i="75"/>
  <c r="S28" i="75"/>
  <c r="T28" i="75"/>
  <c r="AD28" i="75" s="1"/>
  <c r="U28" i="75"/>
  <c r="V28" i="75"/>
  <c r="Y28" i="75"/>
  <c r="AB28" i="75"/>
  <c r="AF28" i="75"/>
  <c r="AG28" i="75"/>
  <c r="AT28" i="75"/>
  <c r="AW28" i="75"/>
  <c r="AX28" i="75"/>
  <c r="AZ28" i="75"/>
  <c r="BA28" i="75"/>
  <c r="BB28" i="75"/>
  <c r="C29" i="75"/>
  <c r="D29" i="75"/>
  <c r="F29" i="75"/>
  <c r="G29" i="75"/>
  <c r="H29" i="75"/>
  <c r="I29" i="75"/>
  <c r="K29" i="75"/>
  <c r="M29" i="75"/>
  <c r="N29" i="75"/>
  <c r="O29" i="75"/>
  <c r="W29" i="75" s="1"/>
  <c r="P29" i="75"/>
  <c r="Q29" i="75"/>
  <c r="Z29" i="75" s="1"/>
  <c r="R29" i="75"/>
  <c r="AA29" i="75"/>
  <c r="S29" i="75"/>
  <c r="T29" i="75"/>
  <c r="AD29" i="75" s="1"/>
  <c r="AM29" i="75" s="1"/>
  <c r="U29" i="75"/>
  <c r="AF29" i="75" s="1"/>
  <c r="V29" i="75"/>
  <c r="Y29" i="75"/>
  <c r="AB29" i="75"/>
  <c r="AG29" i="75"/>
  <c r="AT29" i="75"/>
  <c r="AW29" i="75"/>
  <c r="AX29" i="75"/>
  <c r="AZ29" i="75"/>
  <c r="BA29" i="75"/>
  <c r="BB29" i="75" s="1"/>
  <c r="C30" i="75"/>
  <c r="AH30" i="75" s="1"/>
  <c r="D30" i="75"/>
  <c r="F30" i="75"/>
  <c r="G30" i="75"/>
  <c r="H30" i="75"/>
  <c r="I30" i="75"/>
  <c r="K30" i="75"/>
  <c r="M30" i="75"/>
  <c r="N30" i="75"/>
  <c r="O30" i="75"/>
  <c r="W30" i="75" s="1"/>
  <c r="P30" i="75"/>
  <c r="Y30" i="75" s="1"/>
  <c r="Q30" i="75"/>
  <c r="R30" i="75"/>
  <c r="AA30" i="75" s="1"/>
  <c r="S30" i="75"/>
  <c r="AB30" i="75" s="1"/>
  <c r="AK30" i="75" s="1"/>
  <c r="T30" i="75"/>
  <c r="AD30" i="75"/>
  <c r="AM30" i="75" s="1"/>
  <c r="U30" i="75"/>
  <c r="AF30" i="75" s="1"/>
  <c r="AN30" i="75" s="1"/>
  <c r="V30" i="75"/>
  <c r="Z30" i="75"/>
  <c r="AG30" i="75"/>
  <c r="AT30" i="75"/>
  <c r="AW30" i="75"/>
  <c r="AX30" i="75"/>
  <c r="AZ30" i="75"/>
  <c r="BA30" i="75"/>
  <c r="BB30" i="75" s="1"/>
  <c r="C31" i="75"/>
  <c r="D31" i="75"/>
  <c r="E31" i="75" s="1"/>
  <c r="F31" i="75"/>
  <c r="G31" i="75"/>
  <c r="H31" i="75"/>
  <c r="I31" i="75"/>
  <c r="K31" i="75"/>
  <c r="M31" i="75"/>
  <c r="N31" i="75"/>
  <c r="O31" i="75"/>
  <c r="P31" i="75"/>
  <c r="Y31" i="75" s="1"/>
  <c r="AP31" i="75" s="1"/>
  <c r="Q31" i="75"/>
  <c r="R31" i="75"/>
  <c r="S31" i="75"/>
  <c r="AB31" i="75" s="1"/>
  <c r="AK31" i="75" s="1"/>
  <c r="T31" i="75"/>
  <c r="AD31" i="75" s="1"/>
  <c r="U31" i="75"/>
  <c r="AF31" i="75" s="1"/>
  <c r="V31" i="75"/>
  <c r="W31" i="75"/>
  <c r="Z31" i="75"/>
  <c r="AA31" i="75"/>
  <c r="AG31" i="75"/>
  <c r="AT31" i="75"/>
  <c r="AW31" i="75"/>
  <c r="AX31" i="75"/>
  <c r="AZ31" i="75"/>
  <c r="BA31" i="75"/>
  <c r="C32" i="75"/>
  <c r="D32" i="75"/>
  <c r="F32" i="75"/>
  <c r="G32" i="75"/>
  <c r="H32" i="75"/>
  <c r="I32" i="75"/>
  <c r="K32" i="75"/>
  <c r="M32" i="75"/>
  <c r="N32" i="75"/>
  <c r="O32" i="75"/>
  <c r="W32" i="75" s="1"/>
  <c r="P32" i="75"/>
  <c r="Y32" i="75" s="1"/>
  <c r="Q32" i="75"/>
  <c r="Z32" i="75" s="1"/>
  <c r="R32" i="75"/>
  <c r="S32" i="75"/>
  <c r="AB32" i="75" s="1"/>
  <c r="AK32" i="75" s="1"/>
  <c r="T32" i="75"/>
  <c r="AD32" i="75" s="1"/>
  <c r="U32" i="75"/>
  <c r="V32" i="75"/>
  <c r="AA32" i="75"/>
  <c r="AF32" i="75"/>
  <c r="AG32" i="75"/>
  <c r="AT32" i="75"/>
  <c r="AW32" i="75"/>
  <c r="AX32" i="75"/>
  <c r="AZ32" i="75"/>
  <c r="BA32" i="75"/>
  <c r="C33" i="75"/>
  <c r="D33" i="75"/>
  <c r="F33" i="75"/>
  <c r="G33" i="75"/>
  <c r="H33" i="75"/>
  <c r="I33" i="75"/>
  <c r="K33" i="75"/>
  <c r="M33" i="75"/>
  <c r="N33" i="75"/>
  <c r="O33" i="75"/>
  <c r="W33" i="75" s="1"/>
  <c r="P33" i="75"/>
  <c r="Y33" i="75" s="1"/>
  <c r="Q33" i="75"/>
  <c r="Z33" i="75" s="1"/>
  <c r="AQ33" i="75" s="1"/>
  <c r="R33" i="75"/>
  <c r="S33" i="75"/>
  <c r="AB33" i="75" s="1"/>
  <c r="AK33" i="75" s="1"/>
  <c r="T33" i="75"/>
  <c r="AD33" i="75" s="1"/>
  <c r="U33" i="75"/>
  <c r="AF33" i="75" s="1"/>
  <c r="V33" i="75"/>
  <c r="AA33" i="75"/>
  <c r="AG33" i="75"/>
  <c r="AT33" i="75"/>
  <c r="AW33" i="75"/>
  <c r="AX33" i="75"/>
  <c r="AZ33" i="75"/>
  <c r="BA33" i="75"/>
  <c r="C34" i="75"/>
  <c r="D34" i="75"/>
  <c r="F34" i="75"/>
  <c r="G34" i="75"/>
  <c r="H34" i="75"/>
  <c r="I34" i="75"/>
  <c r="K34" i="75"/>
  <c r="M34" i="75"/>
  <c r="N34" i="75"/>
  <c r="O34" i="75"/>
  <c r="P34" i="75"/>
  <c r="Y34" i="75" s="1"/>
  <c r="Q34" i="75"/>
  <c r="Z34" i="75" s="1"/>
  <c r="R34" i="75"/>
  <c r="S34" i="75"/>
  <c r="T34" i="75"/>
  <c r="AD34" i="75" s="1"/>
  <c r="U34" i="75"/>
  <c r="V34" i="75"/>
  <c r="W34" i="75"/>
  <c r="AA34" i="75"/>
  <c r="AJ34" i="75" s="1"/>
  <c r="AB34" i="75"/>
  <c r="AF34" i="75"/>
  <c r="AG34" i="75"/>
  <c r="AT34" i="75"/>
  <c r="AW34" i="75"/>
  <c r="AX34" i="75"/>
  <c r="AZ34" i="75"/>
  <c r="BB34" i="75"/>
  <c r="BC34" i="75" s="1"/>
  <c r="BA34" i="75"/>
  <c r="C35" i="75"/>
  <c r="D35" i="75"/>
  <c r="F35" i="75"/>
  <c r="G35" i="75"/>
  <c r="H35" i="75"/>
  <c r="I35" i="75"/>
  <c r="K35" i="75"/>
  <c r="M35" i="75"/>
  <c r="N35" i="75"/>
  <c r="O35" i="75"/>
  <c r="P35" i="75"/>
  <c r="Q35" i="75"/>
  <c r="Z35" i="75" s="1"/>
  <c r="R35" i="75"/>
  <c r="AA35" i="75" s="1"/>
  <c r="S35" i="75"/>
  <c r="AB35" i="75"/>
  <c r="AK35" i="75" s="1"/>
  <c r="T35" i="75"/>
  <c r="U35" i="75"/>
  <c r="AF35" i="75" s="1"/>
  <c r="V35" i="75"/>
  <c r="W35" i="75"/>
  <c r="Y35" i="75"/>
  <c r="AD35" i="75"/>
  <c r="AG35" i="75"/>
  <c r="AT35" i="75"/>
  <c r="AW35" i="75"/>
  <c r="AX35" i="75"/>
  <c r="AZ35" i="75"/>
  <c r="BA35" i="75"/>
  <c r="C36" i="75"/>
  <c r="D36" i="75"/>
  <c r="F36" i="75"/>
  <c r="G36" i="75"/>
  <c r="H36" i="75"/>
  <c r="I36" i="75"/>
  <c r="K36" i="75"/>
  <c r="M36" i="75"/>
  <c r="N36" i="75"/>
  <c r="V36" i="75" s="1"/>
  <c r="O36" i="75"/>
  <c r="P36" i="75"/>
  <c r="Y36" i="75" s="1"/>
  <c r="Q36" i="75"/>
  <c r="Z36" i="75"/>
  <c r="R36" i="75"/>
  <c r="AA36" i="75"/>
  <c r="AJ36" i="75" s="1"/>
  <c r="S36" i="75"/>
  <c r="T36" i="75"/>
  <c r="U36" i="75"/>
  <c r="W36" i="75"/>
  <c r="AB36" i="75"/>
  <c r="AD36" i="75"/>
  <c r="AF36" i="75"/>
  <c r="AG36" i="75"/>
  <c r="AT36" i="75"/>
  <c r="AW36" i="75"/>
  <c r="AX36" i="75"/>
  <c r="AZ36" i="75"/>
  <c r="BA36" i="75"/>
  <c r="C37" i="75"/>
  <c r="D37" i="75"/>
  <c r="F37" i="75"/>
  <c r="G37" i="75"/>
  <c r="H37" i="75"/>
  <c r="I37" i="75"/>
  <c r="K37" i="75"/>
  <c r="M37" i="75"/>
  <c r="N37" i="75"/>
  <c r="V37" i="75" s="1"/>
  <c r="O37" i="75"/>
  <c r="W37" i="75" s="1"/>
  <c r="P37" i="75"/>
  <c r="Q37" i="75"/>
  <c r="R37" i="75"/>
  <c r="S37" i="75"/>
  <c r="AB37" i="75" s="1"/>
  <c r="AK37" i="75" s="1"/>
  <c r="T37" i="75"/>
  <c r="AD37" i="75" s="1"/>
  <c r="AM37" i="75" s="1"/>
  <c r="U37" i="75"/>
  <c r="AF37" i="75" s="1"/>
  <c r="Y37" i="75"/>
  <c r="AP37" i="75" s="1"/>
  <c r="Z37" i="75"/>
  <c r="AA37" i="75"/>
  <c r="AJ37" i="75" s="1"/>
  <c r="AL37" i="75" s="1"/>
  <c r="AG37" i="75"/>
  <c r="AT37" i="75"/>
  <c r="AW37" i="75"/>
  <c r="AX37" i="75"/>
  <c r="AZ37" i="75"/>
  <c r="BA37" i="75"/>
  <c r="C38" i="75"/>
  <c r="D38" i="75"/>
  <c r="E38" i="75"/>
  <c r="F38" i="75"/>
  <c r="G38" i="75"/>
  <c r="H38" i="75"/>
  <c r="I38" i="75"/>
  <c r="K38" i="75"/>
  <c r="M38" i="75"/>
  <c r="N38" i="75"/>
  <c r="O38" i="75"/>
  <c r="W38" i="75" s="1"/>
  <c r="P38" i="75"/>
  <c r="Y38" i="75"/>
  <c r="Q38" i="75"/>
  <c r="R38" i="75"/>
  <c r="AA38" i="75" s="1"/>
  <c r="S38" i="75"/>
  <c r="AB38" i="75" s="1"/>
  <c r="T38" i="75"/>
  <c r="U38" i="75"/>
  <c r="AF38" i="75" s="1"/>
  <c r="V38" i="75"/>
  <c r="Z38" i="75"/>
  <c r="AD38" i="75"/>
  <c r="AG38" i="75"/>
  <c r="AT38" i="75"/>
  <c r="AW38" i="75"/>
  <c r="AX38" i="75"/>
  <c r="AZ38" i="75"/>
  <c r="BA38" i="75"/>
  <c r="BB38" i="75" s="1"/>
  <c r="BC38" i="75" s="1"/>
  <c r="C39" i="75"/>
  <c r="D39" i="75"/>
  <c r="F39" i="75"/>
  <c r="G39" i="75"/>
  <c r="H39" i="75"/>
  <c r="I39" i="75"/>
  <c r="K39" i="75"/>
  <c r="M39" i="75"/>
  <c r="N39" i="75"/>
  <c r="O39" i="75"/>
  <c r="W39" i="75" s="1"/>
  <c r="P39" i="75"/>
  <c r="Q39" i="75"/>
  <c r="Z39" i="75" s="1"/>
  <c r="AQ39" i="75" s="1"/>
  <c r="R39" i="75"/>
  <c r="S39" i="75"/>
  <c r="AB39" i="75" s="1"/>
  <c r="T39" i="75"/>
  <c r="AD39" i="75" s="1"/>
  <c r="AM39" i="75" s="1"/>
  <c r="U39" i="75"/>
  <c r="AF39" i="75" s="1"/>
  <c r="V39" i="75"/>
  <c r="Y39" i="75"/>
  <c r="AP39" i="75" s="1"/>
  <c r="AA39" i="75"/>
  <c r="AG39" i="75"/>
  <c r="AT39" i="75"/>
  <c r="AW39" i="75"/>
  <c r="AX39" i="75"/>
  <c r="AZ39" i="75"/>
  <c r="BA39" i="75"/>
  <c r="BB39" i="75" s="1"/>
  <c r="C40" i="75"/>
  <c r="D40" i="75"/>
  <c r="F40" i="75"/>
  <c r="G40" i="75"/>
  <c r="H40" i="75"/>
  <c r="I40" i="75"/>
  <c r="K40" i="75"/>
  <c r="M40" i="75"/>
  <c r="N40" i="75"/>
  <c r="O40" i="75"/>
  <c r="P40" i="75"/>
  <c r="Y40" i="75" s="1"/>
  <c r="Q40" i="75"/>
  <c r="Z40" i="75" s="1"/>
  <c r="R40" i="75"/>
  <c r="S40" i="75"/>
  <c r="AB40" i="75" s="1"/>
  <c r="T40" i="75"/>
  <c r="U40" i="75"/>
  <c r="AF40" i="75" s="1"/>
  <c r="V40" i="75"/>
  <c r="W40" i="75"/>
  <c r="AA40" i="75"/>
  <c r="AJ40" i="75" s="1"/>
  <c r="AD40" i="75"/>
  <c r="AM40" i="75" s="1"/>
  <c r="AG40" i="75"/>
  <c r="AT40" i="75"/>
  <c r="AW40" i="75"/>
  <c r="AX40" i="75"/>
  <c r="AZ40" i="75"/>
  <c r="BA40" i="75"/>
  <c r="BB40" i="75" s="1"/>
  <c r="C41" i="75"/>
  <c r="D41" i="75"/>
  <c r="F41" i="75"/>
  <c r="G41" i="75"/>
  <c r="H41" i="75"/>
  <c r="I41" i="75"/>
  <c r="K41" i="75"/>
  <c r="M41" i="75"/>
  <c r="N41" i="75"/>
  <c r="V41" i="75" s="1"/>
  <c r="O41" i="75"/>
  <c r="W41" i="75" s="1"/>
  <c r="P41" i="75"/>
  <c r="Y41" i="75" s="1"/>
  <c r="Q41" i="75"/>
  <c r="R41" i="75"/>
  <c r="AA41" i="75" s="1"/>
  <c r="S41" i="75"/>
  <c r="AB41" i="75" s="1"/>
  <c r="AK41" i="75" s="1"/>
  <c r="T41" i="75"/>
  <c r="AD41" i="75" s="1"/>
  <c r="U41" i="75"/>
  <c r="Z41" i="75"/>
  <c r="AF41" i="75"/>
  <c r="AG41" i="75"/>
  <c r="AT41" i="75"/>
  <c r="AW41" i="75"/>
  <c r="AX41" i="75"/>
  <c r="AZ41" i="75"/>
  <c r="BA41" i="75"/>
  <c r="BB41" i="75" s="1"/>
  <c r="BC41" i="75" s="1"/>
  <c r="C42" i="75"/>
  <c r="D42" i="75"/>
  <c r="F42" i="75"/>
  <c r="G42" i="75"/>
  <c r="H42" i="75"/>
  <c r="I42" i="75"/>
  <c r="K42" i="75"/>
  <c r="M42" i="75"/>
  <c r="N42" i="75"/>
  <c r="V42" i="75" s="1"/>
  <c r="O42" i="75"/>
  <c r="P42" i="75"/>
  <c r="Q42" i="75"/>
  <c r="Z42" i="75"/>
  <c r="R42" i="75"/>
  <c r="S42" i="75"/>
  <c r="AB42" i="75" s="1"/>
  <c r="AK42" i="75" s="1"/>
  <c r="T42" i="75"/>
  <c r="U42" i="75"/>
  <c r="AF42" i="75" s="1"/>
  <c r="W42" i="75"/>
  <c r="AI42" i="75" s="1"/>
  <c r="Y42" i="75"/>
  <c r="AA42" i="75"/>
  <c r="AD42" i="75"/>
  <c r="AG42" i="75"/>
  <c r="AT42" i="75"/>
  <c r="AW42" i="75"/>
  <c r="AX42" i="75"/>
  <c r="AZ42" i="75"/>
  <c r="BA42" i="75"/>
  <c r="BB42" i="75" s="1"/>
  <c r="J43" i="5" s="1"/>
  <c r="C43" i="75"/>
  <c r="D43" i="75"/>
  <c r="F43" i="75"/>
  <c r="G43" i="75"/>
  <c r="H43" i="75"/>
  <c r="I43" i="75"/>
  <c r="K43" i="75"/>
  <c r="M43" i="75"/>
  <c r="N43" i="75"/>
  <c r="V43" i="75" s="1"/>
  <c r="O43" i="75"/>
  <c r="P43" i="75"/>
  <c r="Y43" i="75" s="1"/>
  <c r="Q43" i="75"/>
  <c r="R43" i="75"/>
  <c r="AA43" i="75" s="1"/>
  <c r="AJ43" i="75" s="1"/>
  <c r="S43" i="75"/>
  <c r="T43" i="75"/>
  <c r="AD43" i="75" s="1"/>
  <c r="AM43" i="75" s="1"/>
  <c r="U43" i="75"/>
  <c r="AF43" i="75"/>
  <c r="W43" i="75"/>
  <c r="Z43" i="75"/>
  <c r="AQ43" i="75" s="1"/>
  <c r="AB43" i="75"/>
  <c r="AG43" i="75"/>
  <c r="AT43" i="75"/>
  <c r="AW43" i="75"/>
  <c r="AX43" i="75"/>
  <c r="AZ43" i="75"/>
  <c r="BA43" i="75"/>
  <c r="C44" i="75"/>
  <c r="D44" i="75"/>
  <c r="F44" i="75"/>
  <c r="G44" i="75"/>
  <c r="H44" i="75"/>
  <c r="I44" i="75"/>
  <c r="K44" i="75"/>
  <c r="M44" i="75"/>
  <c r="N44" i="75"/>
  <c r="V44" i="75" s="1"/>
  <c r="O44" i="75"/>
  <c r="P44" i="75"/>
  <c r="Y44" i="75" s="1"/>
  <c r="Q44" i="75"/>
  <c r="Z44" i="75"/>
  <c r="R44" i="75"/>
  <c r="AA44" i="75"/>
  <c r="AJ44" i="75" s="1"/>
  <c r="S44" i="75"/>
  <c r="T44" i="75"/>
  <c r="AD44" i="75" s="1"/>
  <c r="AM44" i="75" s="1"/>
  <c r="U44" i="75"/>
  <c r="AF44" i="75" s="1"/>
  <c r="W44" i="75"/>
  <c r="AB44" i="75"/>
  <c r="AG44" i="75"/>
  <c r="AT44" i="75"/>
  <c r="AW44" i="75"/>
  <c r="AX44" i="75"/>
  <c r="AZ44" i="75"/>
  <c r="BA44" i="75"/>
  <c r="BB44" i="75" s="1"/>
  <c r="C45" i="75"/>
  <c r="D45" i="75"/>
  <c r="F45" i="75"/>
  <c r="G45" i="75"/>
  <c r="H45" i="75"/>
  <c r="I45" i="75"/>
  <c r="K45" i="75"/>
  <c r="M45" i="75"/>
  <c r="N45" i="75"/>
  <c r="O45" i="75"/>
  <c r="W45" i="75" s="1"/>
  <c r="P45" i="75"/>
  <c r="Y45" i="75" s="1"/>
  <c r="Q45" i="75"/>
  <c r="R45" i="75"/>
  <c r="AA45" i="75"/>
  <c r="S45" i="75"/>
  <c r="T45" i="75"/>
  <c r="AD45" i="75" s="1"/>
  <c r="AM45" i="75" s="1"/>
  <c r="U45" i="75"/>
  <c r="V45" i="75"/>
  <c r="Z45" i="75"/>
  <c r="AB45" i="75"/>
  <c r="AF45" i="75"/>
  <c r="AG45" i="75"/>
  <c r="AH45" i="75"/>
  <c r="AT45" i="75"/>
  <c r="AW45" i="75"/>
  <c r="AX45" i="75"/>
  <c r="AZ45" i="75"/>
  <c r="BA45" i="75"/>
  <c r="BB45" i="75"/>
  <c r="C46" i="75"/>
  <c r="D46" i="75"/>
  <c r="F46" i="75"/>
  <c r="G46" i="75"/>
  <c r="H46" i="75"/>
  <c r="I46" i="75"/>
  <c r="K46" i="75"/>
  <c r="M46" i="75"/>
  <c r="N46" i="75"/>
  <c r="O46" i="75"/>
  <c r="P46" i="75"/>
  <c r="Y46" i="75"/>
  <c r="Q46" i="75"/>
  <c r="R46" i="75"/>
  <c r="AA46" i="75" s="1"/>
  <c r="S46" i="75"/>
  <c r="AB46" i="75" s="1"/>
  <c r="T46" i="75"/>
  <c r="AD46" i="75" s="1"/>
  <c r="U46" i="75"/>
  <c r="AF46" i="75"/>
  <c r="V46" i="75"/>
  <c r="W46" i="75"/>
  <c r="Z46" i="75"/>
  <c r="AQ46" i="75"/>
  <c r="AG46" i="75"/>
  <c r="AT46" i="75"/>
  <c r="AW46" i="75"/>
  <c r="AX46" i="75"/>
  <c r="AY46" i="75" s="1"/>
  <c r="I47" i="5" s="1"/>
  <c r="AZ46" i="75"/>
  <c r="BA46" i="75"/>
  <c r="BB46" i="75"/>
  <c r="C47" i="75"/>
  <c r="D47" i="75"/>
  <c r="O47" i="75"/>
  <c r="W47" i="75"/>
  <c r="F47" i="75"/>
  <c r="G47" i="75"/>
  <c r="H47" i="75"/>
  <c r="I47" i="75"/>
  <c r="K47" i="75"/>
  <c r="M47" i="75"/>
  <c r="N47" i="75"/>
  <c r="V47" i="75" s="1"/>
  <c r="P47" i="75"/>
  <c r="Y47" i="75" s="1"/>
  <c r="Q47" i="75"/>
  <c r="Z47" i="75" s="1"/>
  <c r="R47" i="75"/>
  <c r="AA47" i="75" s="1"/>
  <c r="S47" i="75"/>
  <c r="AB47" i="75" s="1"/>
  <c r="AK47" i="75" s="1"/>
  <c r="T47" i="75"/>
  <c r="U47" i="75"/>
  <c r="AF47" i="75" s="1"/>
  <c r="AD47" i="75"/>
  <c r="AG47" i="75"/>
  <c r="AT47" i="75"/>
  <c r="AW47" i="75"/>
  <c r="AX47" i="75"/>
  <c r="AZ47" i="75"/>
  <c r="BA47" i="75"/>
  <c r="C48" i="75"/>
  <c r="D48" i="75"/>
  <c r="F48" i="75"/>
  <c r="G48" i="75"/>
  <c r="H48" i="75"/>
  <c r="I48" i="75"/>
  <c r="K48" i="75"/>
  <c r="M48" i="75"/>
  <c r="N48" i="75"/>
  <c r="V48" i="75" s="1"/>
  <c r="X48" i="75" s="1"/>
  <c r="O48" i="75"/>
  <c r="P48" i="75"/>
  <c r="Y48" i="75" s="1"/>
  <c r="Q48" i="75"/>
  <c r="Z48" i="75" s="1"/>
  <c r="R48" i="75"/>
  <c r="AA48" i="75" s="1"/>
  <c r="S48" i="75"/>
  <c r="AB48" i="75"/>
  <c r="AK48" i="75" s="1"/>
  <c r="T48" i="75"/>
  <c r="U48" i="75"/>
  <c r="AF48" i="75" s="1"/>
  <c r="W48" i="75"/>
  <c r="AD48" i="75"/>
  <c r="AG48" i="75"/>
  <c r="AT48" i="75"/>
  <c r="AW48" i="75"/>
  <c r="AX48" i="75"/>
  <c r="AZ48" i="75"/>
  <c r="BA48" i="75"/>
  <c r="BB48" i="75"/>
  <c r="C49" i="75"/>
  <c r="D49" i="75"/>
  <c r="F49" i="75"/>
  <c r="G49" i="75"/>
  <c r="H49" i="75"/>
  <c r="I49" i="75"/>
  <c r="K49" i="75"/>
  <c r="M49" i="75"/>
  <c r="N49" i="75"/>
  <c r="O49" i="75"/>
  <c r="W49" i="75" s="1"/>
  <c r="P49" i="75"/>
  <c r="Y49" i="75"/>
  <c r="Q49" i="75"/>
  <c r="Z49" i="75"/>
  <c r="R49" i="75"/>
  <c r="S49" i="75"/>
  <c r="AB49" i="75" s="1"/>
  <c r="AK49" i="75" s="1"/>
  <c r="T49" i="75"/>
  <c r="AD49" i="75"/>
  <c r="AM49" i="75" s="1"/>
  <c r="U49" i="75"/>
  <c r="V49" i="75"/>
  <c r="AA49" i="75"/>
  <c r="AF49" i="75"/>
  <c r="AG49" i="75"/>
  <c r="AT49" i="75"/>
  <c r="AW49" i="75"/>
  <c r="AX49" i="75"/>
  <c r="AZ49" i="75"/>
  <c r="BA49" i="75"/>
  <c r="C50" i="75"/>
  <c r="D50" i="75"/>
  <c r="F50" i="75"/>
  <c r="G50" i="75"/>
  <c r="H50" i="75"/>
  <c r="I50" i="75"/>
  <c r="K50" i="75"/>
  <c r="M50" i="75"/>
  <c r="N50" i="75"/>
  <c r="V50" i="75" s="1"/>
  <c r="O50" i="75"/>
  <c r="P50" i="75"/>
  <c r="Q50" i="75"/>
  <c r="Z50" i="75"/>
  <c r="R50" i="75"/>
  <c r="S50" i="75"/>
  <c r="AB50" i="75" s="1"/>
  <c r="AK50" i="75" s="1"/>
  <c r="T50" i="75"/>
  <c r="U50" i="75"/>
  <c r="AF50" i="75" s="1"/>
  <c r="W50" i="75"/>
  <c r="AI50" i="75" s="1"/>
  <c r="Y50" i="75"/>
  <c r="AA50" i="75"/>
  <c r="AD50" i="75"/>
  <c r="AG50" i="75"/>
  <c r="AT50" i="75"/>
  <c r="AW50" i="75"/>
  <c r="AX50" i="75"/>
  <c r="AZ50" i="75"/>
  <c r="BA50" i="75"/>
  <c r="BB50" i="75" s="1"/>
  <c r="C51" i="75"/>
  <c r="D51" i="75"/>
  <c r="F51" i="75"/>
  <c r="G51" i="75"/>
  <c r="H51" i="75"/>
  <c r="I51" i="75"/>
  <c r="K51" i="75"/>
  <c r="M51" i="75"/>
  <c r="N51" i="75"/>
  <c r="V51" i="75" s="1"/>
  <c r="X51" i="75" s="1"/>
  <c r="O51" i="75"/>
  <c r="P51" i="75"/>
  <c r="Q51" i="75"/>
  <c r="R51" i="75"/>
  <c r="AA51" i="75" s="1"/>
  <c r="S51" i="75"/>
  <c r="T51" i="75"/>
  <c r="AD51" i="75" s="1"/>
  <c r="AM51" i="75" s="1"/>
  <c r="U51" i="75"/>
  <c r="AF51" i="75" s="1"/>
  <c r="W51" i="75"/>
  <c r="Y51" i="75"/>
  <c r="Z51" i="75"/>
  <c r="AB51" i="75"/>
  <c r="AK51" i="75" s="1"/>
  <c r="AG51" i="75"/>
  <c r="AT51" i="75"/>
  <c r="AW51" i="75"/>
  <c r="AX51" i="75"/>
  <c r="AZ51" i="75"/>
  <c r="BA51" i="75"/>
  <c r="C52" i="75"/>
  <c r="D52" i="75"/>
  <c r="F52" i="75"/>
  <c r="G52" i="75"/>
  <c r="H52" i="75"/>
  <c r="I52" i="75"/>
  <c r="J52" i="75"/>
  <c r="K52" i="75"/>
  <c r="M52" i="75"/>
  <c r="N52" i="75"/>
  <c r="O52" i="75"/>
  <c r="W52" i="75" s="1"/>
  <c r="P52" i="75"/>
  <c r="Q52" i="75"/>
  <c r="Z52" i="75" s="1"/>
  <c r="R52" i="75"/>
  <c r="AA52" i="75" s="1"/>
  <c r="S52" i="75"/>
  <c r="AB52" i="75" s="1"/>
  <c r="T52" i="75"/>
  <c r="AD52" i="75" s="1"/>
  <c r="U52" i="75"/>
  <c r="AF52" i="75" s="1"/>
  <c r="V52" i="75"/>
  <c r="Y52" i="75"/>
  <c r="AG52" i="75"/>
  <c r="AT52" i="75"/>
  <c r="AW52" i="75"/>
  <c r="AX52" i="75"/>
  <c r="AZ52" i="75"/>
  <c r="BA52" i="75"/>
  <c r="BB52" i="75"/>
  <c r="C53" i="75"/>
  <c r="D53" i="75"/>
  <c r="F53" i="75"/>
  <c r="G53" i="75"/>
  <c r="H53" i="75"/>
  <c r="I53" i="75"/>
  <c r="J53" i="75" s="1"/>
  <c r="L53" i="75" s="1"/>
  <c r="K53" i="75"/>
  <c r="M53" i="75"/>
  <c r="N53" i="75"/>
  <c r="O53" i="75"/>
  <c r="W53" i="75" s="1"/>
  <c r="P53" i="75"/>
  <c r="Y53" i="75"/>
  <c r="Q53" i="75"/>
  <c r="R53" i="75"/>
  <c r="AA53" i="75" s="1"/>
  <c r="S53" i="75"/>
  <c r="AB53" i="75" s="1"/>
  <c r="T53" i="75"/>
  <c r="AD53" i="75" s="1"/>
  <c r="AM53" i="75" s="1"/>
  <c r="U53" i="75"/>
  <c r="AF53" i="75" s="1"/>
  <c r="AN53" i="75" s="1"/>
  <c r="V53" i="75"/>
  <c r="AH53" i="75"/>
  <c r="Z53" i="75"/>
  <c r="AG53" i="75"/>
  <c r="AT53" i="75"/>
  <c r="AW53" i="75"/>
  <c r="AX53" i="75"/>
  <c r="AZ53" i="75"/>
  <c r="BA53" i="75"/>
  <c r="C54" i="75"/>
  <c r="D54" i="75"/>
  <c r="F54" i="75"/>
  <c r="G54" i="75"/>
  <c r="H54" i="75"/>
  <c r="I54" i="75"/>
  <c r="K54" i="75"/>
  <c r="M54" i="75"/>
  <c r="N54" i="75"/>
  <c r="O54" i="75"/>
  <c r="P54" i="75"/>
  <c r="Y54" i="75" s="1"/>
  <c r="AP54" i="75" s="1"/>
  <c r="Q54" i="75"/>
  <c r="Z54" i="75" s="1"/>
  <c r="R54" i="75"/>
  <c r="S54" i="75"/>
  <c r="AB54" i="75" s="1"/>
  <c r="T54" i="75"/>
  <c r="U54" i="75"/>
  <c r="AF54" i="75" s="1"/>
  <c r="V54" i="75"/>
  <c r="W54" i="75"/>
  <c r="AA54" i="75"/>
  <c r="AJ54" i="75" s="1"/>
  <c r="AD54" i="75"/>
  <c r="AG54" i="75"/>
  <c r="AT54" i="75"/>
  <c r="AW54" i="75"/>
  <c r="AX54" i="75"/>
  <c r="AZ54" i="75"/>
  <c r="BA54" i="75"/>
  <c r="C55" i="75"/>
  <c r="D55" i="75"/>
  <c r="E55" i="75"/>
  <c r="F55" i="75"/>
  <c r="P55" i="75"/>
  <c r="Y55" i="75" s="1"/>
  <c r="AP55" i="75" s="1"/>
  <c r="D56" i="5" s="1"/>
  <c r="G55" i="75"/>
  <c r="H55" i="75"/>
  <c r="I55" i="75"/>
  <c r="K55" i="75"/>
  <c r="M55" i="75"/>
  <c r="N55" i="75"/>
  <c r="V55" i="75" s="1"/>
  <c r="O55" i="75"/>
  <c r="Q55" i="75"/>
  <c r="Z55" i="75" s="1"/>
  <c r="AQ55" i="75" s="1"/>
  <c r="R55" i="75"/>
  <c r="AA55" i="75"/>
  <c r="AJ55" i="75" s="1"/>
  <c r="S55" i="75"/>
  <c r="AB55" i="75" s="1"/>
  <c r="T55" i="75"/>
  <c r="AD55" i="75" s="1"/>
  <c r="U55" i="75"/>
  <c r="AF55" i="75" s="1"/>
  <c r="W55" i="75"/>
  <c r="AI55" i="75" s="1"/>
  <c r="AG55" i="75"/>
  <c r="AT55" i="75"/>
  <c r="AW55" i="75"/>
  <c r="AX55" i="75"/>
  <c r="AZ55" i="75"/>
  <c r="BA55" i="75"/>
  <c r="C56" i="75"/>
  <c r="D56" i="75"/>
  <c r="F56" i="75"/>
  <c r="G56" i="75"/>
  <c r="H56" i="75"/>
  <c r="I56" i="75"/>
  <c r="K56" i="75"/>
  <c r="M56" i="75"/>
  <c r="N56" i="75"/>
  <c r="V56" i="75" s="1"/>
  <c r="O56" i="75"/>
  <c r="P56" i="75"/>
  <c r="Y56" i="75" s="1"/>
  <c r="Q56" i="75"/>
  <c r="Z56" i="75"/>
  <c r="R56" i="75"/>
  <c r="S56" i="75"/>
  <c r="AB56" i="75" s="1"/>
  <c r="AK56" i="75" s="1"/>
  <c r="T56" i="75"/>
  <c r="U56" i="75"/>
  <c r="W56" i="75"/>
  <c r="AA56" i="75"/>
  <c r="AD56" i="75"/>
  <c r="AF56" i="75"/>
  <c r="AN56" i="75" s="1"/>
  <c r="AG56" i="75"/>
  <c r="AT56" i="75"/>
  <c r="AW56" i="75"/>
  <c r="AX56" i="75"/>
  <c r="AZ56" i="75"/>
  <c r="BA56" i="75"/>
  <c r="BB56" i="75" s="1"/>
  <c r="C57" i="75"/>
  <c r="D57" i="75"/>
  <c r="F57" i="75"/>
  <c r="G57" i="75"/>
  <c r="H57" i="75"/>
  <c r="I57" i="75"/>
  <c r="K57" i="75"/>
  <c r="M57" i="75"/>
  <c r="N57" i="75"/>
  <c r="O57" i="75"/>
  <c r="W57" i="75" s="1"/>
  <c r="P57" i="75"/>
  <c r="Y57" i="75" s="1"/>
  <c r="Q57" i="75"/>
  <c r="R57" i="75"/>
  <c r="AA57" i="75"/>
  <c r="S57" i="75"/>
  <c r="T57" i="75"/>
  <c r="U57" i="75"/>
  <c r="V57" i="75"/>
  <c r="Z57" i="75"/>
  <c r="AB57" i="75"/>
  <c r="AD57" i="75"/>
  <c r="AF57" i="75"/>
  <c r="AG57" i="75"/>
  <c r="AT57" i="75"/>
  <c r="AW57" i="75"/>
  <c r="AX57" i="75"/>
  <c r="AZ57" i="75"/>
  <c r="BA57" i="75"/>
  <c r="BB57" i="75"/>
  <c r="C58" i="75"/>
  <c r="D58" i="75"/>
  <c r="F58" i="75"/>
  <c r="G58" i="75"/>
  <c r="H58" i="75"/>
  <c r="I58" i="75"/>
  <c r="K58" i="75"/>
  <c r="M58" i="75"/>
  <c r="N58" i="75"/>
  <c r="O58" i="75"/>
  <c r="W58" i="75" s="1"/>
  <c r="P58" i="75"/>
  <c r="Q58" i="75"/>
  <c r="Z58" i="75" s="1"/>
  <c r="R58" i="75"/>
  <c r="AA58" i="75" s="1"/>
  <c r="S58" i="75"/>
  <c r="AB58" i="75" s="1"/>
  <c r="AK58" i="75" s="1"/>
  <c r="T58" i="75"/>
  <c r="U58" i="75"/>
  <c r="V58" i="75"/>
  <c r="Y58" i="75"/>
  <c r="AD58" i="75"/>
  <c r="AF58" i="75"/>
  <c r="AG58" i="75"/>
  <c r="AT58" i="75"/>
  <c r="AW58" i="75"/>
  <c r="AX58" i="75"/>
  <c r="AZ58" i="75"/>
  <c r="BA58" i="75"/>
  <c r="BB58" i="75"/>
  <c r="C59" i="75"/>
  <c r="D59" i="75"/>
  <c r="F59" i="75"/>
  <c r="G59" i="75"/>
  <c r="H59" i="75"/>
  <c r="I59" i="75"/>
  <c r="K59" i="75"/>
  <c r="M59" i="75"/>
  <c r="N59" i="75"/>
  <c r="O59" i="75"/>
  <c r="W59" i="75" s="1"/>
  <c r="P59" i="75"/>
  <c r="Q59" i="75"/>
  <c r="Z59" i="75" s="1"/>
  <c r="R59" i="75"/>
  <c r="AA59" i="75"/>
  <c r="AJ59" i="75" s="1"/>
  <c r="S59" i="75"/>
  <c r="AB59" i="75" s="1"/>
  <c r="T59" i="75"/>
  <c r="U59" i="75"/>
  <c r="AF59" i="75" s="1"/>
  <c r="V59" i="75"/>
  <c r="Y59" i="75"/>
  <c r="AD59" i="75"/>
  <c r="AG59" i="75"/>
  <c r="AT59" i="75"/>
  <c r="AW59" i="75"/>
  <c r="AX59" i="75"/>
  <c r="AZ59" i="75"/>
  <c r="BA59" i="75"/>
  <c r="BB59" i="75" s="1"/>
  <c r="C60" i="75"/>
  <c r="D60" i="75"/>
  <c r="F60" i="75"/>
  <c r="G60" i="75"/>
  <c r="H60" i="75"/>
  <c r="I60" i="75"/>
  <c r="K60" i="75"/>
  <c r="M60" i="75"/>
  <c r="N60" i="75"/>
  <c r="V60" i="75" s="1"/>
  <c r="O60" i="75"/>
  <c r="P60" i="75"/>
  <c r="Y60" i="75" s="1"/>
  <c r="Q60" i="75"/>
  <c r="Z60" i="75"/>
  <c r="R60" i="75"/>
  <c r="S60" i="75"/>
  <c r="AB60" i="75" s="1"/>
  <c r="T60" i="75"/>
  <c r="U60" i="75"/>
  <c r="AF60" i="75" s="1"/>
  <c r="W60" i="75"/>
  <c r="AI60" i="75"/>
  <c r="AA60" i="75"/>
  <c r="AD60" i="75"/>
  <c r="AG60" i="75"/>
  <c r="AT60" i="75"/>
  <c r="AW60" i="75"/>
  <c r="AX60" i="75"/>
  <c r="AZ60" i="75"/>
  <c r="BA60" i="75"/>
  <c r="BB60" i="75" s="1"/>
  <c r="C61" i="75"/>
  <c r="D61" i="75"/>
  <c r="F61" i="75"/>
  <c r="G61" i="75"/>
  <c r="H61" i="75"/>
  <c r="I61" i="75"/>
  <c r="K61" i="75"/>
  <c r="M61" i="75"/>
  <c r="N61" i="75"/>
  <c r="O61" i="75"/>
  <c r="P61" i="75"/>
  <c r="Y61" i="75" s="1"/>
  <c r="Q61" i="75"/>
  <c r="R61" i="75"/>
  <c r="AA61" i="75" s="1"/>
  <c r="S61" i="75"/>
  <c r="AB61" i="75" s="1"/>
  <c r="T61" i="75"/>
  <c r="AD61" i="75"/>
  <c r="AM61" i="75" s="1"/>
  <c r="U61" i="75"/>
  <c r="V61" i="75"/>
  <c r="W61" i="75"/>
  <c r="Z61" i="75"/>
  <c r="AF61" i="75"/>
  <c r="AG61" i="75"/>
  <c r="AT61" i="75"/>
  <c r="AW61" i="75"/>
  <c r="AX61" i="75"/>
  <c r="AZ61" i="75"/>
  <c r="BA61" i="75"/>
  <c r="C62" i="75"/>
  <c r="D62" i="75"/>
  <c r="F62" i="75"/>
  <c r="G62" i="75"/>
  <c r="H62" i="75"/>
  <c r="I62" i="75"/>
  <c r="K62" i="75"/>
  <c r="M62" i="75"/>
  <c r="N62" i="75"/>
  <c r="O62" i="75"/>
  <c r="P62" i="75"/>
  <c r="Q62" i="75"/>
  <c r="Z62" i="75"/>
  <c r="R62" i="75"/>
  <c r="S62" i="75"/>
  <c r="AB62" i="75" s="1"/>
  <c r="AK62" i="75" s="1"/>
  <c r="AA62" i="75"/>
  <c r="T62" i="75"/>
  <c r="AD62" i="75" s="1"/>
  <c r="U62" i="75"/>
  <c r="AF62" i="75" s="1"/>
  <c r="V62" i="75"/>
  <c r="W62" i="75"/>
  <c r="Y62" i="75"/>
  <c r="AG62" i="75"/>
  <c r="AT62" i="75"/>
  <c r="AW62" i="75"/>
  <c r="AX62" i="75"/>
  <c r="AZ62" i="75"/>
  <c r="BA62" i="75"/>
  <c r="C63" i="75"/>
  <c r="D63" i="75"/>
  <c r="F63" i="75"/>
  <c r="G63" i="75"/>
  <c r="H63" i="75"/>
  <c r="I63" i="75"/>
  <c r="K63" i="75"/>
  <c r="M63" i="75"/>
  <c r="N63" i="75"/>
  <c r="O63" i="75"/>
  <c r="W63" i="75" s="1"/>
  <c r="P63" i="75"/>
  <c r="Y63" i="75"/>
  <c r="AP63" i="75" s="1"/>
  <c r="Q63" i="75"/>
  <c r="Z63" i="75" s="1"/>
  <c r="R63" i="75"/>
  <c r="AA63" i="75" s="1"/>
  <c r="S63" i="75"/>
  <c r="T63" i="75"/>
  <c r="AD63" i="75" s="1"/>
  <c r="U63" i="75"/>
  <c r="V63" i="75"/>
  <c r="AB63" i="75"/>
  <c r="AK63" i="75" s="1"/>
  <c r="AF63" i="75"/>
  <c r="AG63" i="75"/>
  <c r="AT63" i="75"/>
  <c r="AW63" i="75"/>
  <c r="AX63" i="75"/>
  <c r="AZ63" i="75"/>
  <c r="BA63" i="75"/>
  <c r="BB63" i="75" s="1"/>
  <c r="C64" i="75"/>
  <c r="D64" i="75"/>
  <c r="F64" i="75"/>
  <c r="G64" i="75"/>
  <c r="H64" i="75"/>
  <c r="I64" i="75"/>
  <c r="K64" i="75"/>
  <c r="M64" i="75"/>
  <c r="N64" i="75"/>
  <c r="V64" i="75" s="1"/>
  <c r="O64" i="75"/>
  <c r="P64" i="75"/>
  <c r="Q64" i="75"/>
  <c r="Z64" i="75" s="1"/>
  <c r="AQ64" i="75" s="1"/>
  <c r="R64" i="75"/>
  <c r="AA64" i="75" s="1"/>
  <c r="S64" i="75"/>
  <c r="AB64" i="75"/>
  <c r="AK64" i="75" s="1"/>
  <c r="T64" i="75"/>
  <c r="U64" i="75"/>
  <c r="AF64" i="75" s="1"/>
  <c r="W64" i="75"/>
  <c r="Y64" i="75"/>
  <c r="AD64" i="75"/>
  <c r="AG64" i="75"/>
  <c r="AT64" i="75"/>
  <c r="AW64" i="75"/>
  <c r="AX64" i="75"/>
  <c r="AZ64" i="75"/>
  <c r="BA64" i="75"/>
  <c r="BB64" i="75" s="1"/>
  <c r="C65" i="75"/>
  <c r="D65" i="75"/>
  <c r="F65" i="75"/>
  <c r="G65" i="75"/>
  <c r="H65" i="75"/>
  <c r="I65" i="75"/>
  <c r="K65" i="75"/>
  <c r="M65" i="75"/>
  <c r="N65" i="75"/>
  <c r="V65" i="75" s="1"/>
  <c r="O65" i="75"/>
  <c r="W65" i="75" s="1"/>
  <c r="P65" i="75"/>
  <c r="Y65" i="75" s="1"/>
  <c r="Q65" i="75"/>
  <c r="Z65" i="75" s="1"/>
  <c r="R65" i="75"/>
  <c r="S65" i="75"/>
  <c r="AB65" i="75" s="1"/>
  <c r="T65" i="75"/>
  <c r="U65" i="75"/>
  <c r="AA65" i="75"/>
  <c r="AD65" i="75"/>
  <c r="AM65" i="75" s="1"/>
  <c r="AF65" i="75"/>
  <c r="AG65" i="75"/>
  <c r="AT65" i="75"/>
  <c r="AW65" i="75"/>
  <c r="AX65" i="75"/>
  <c r="AZ65" i="75"/>
  <c r="BA65" i="75"/>
  <c r="BB65" i="75" s="1"/>
  <c r="C66" i="75"/>
  <c r="D66" i="75"/>
  <c r="F66" i="75"/>
  <c r="G66" i="75"/>
  <c r="H66" i="75"/>
  <c r="I66" i="75"/>
  <c r="K66" i="75"/>
  <c r="M66" i="75"/>
  <c r="N66" i="75"/>
  <c r="O66" i="75"/>
  <c r="P66" i="75"/>
  <c r="Q66" i="75"/>
  <c r="Z66" i="75" s="1"/>
  <c r="AQ66" i="75" s="1"/>
  <c r="R66" i="75"/>
  <c r="AA66" i="75" s="1"/>
  <c r="S66" i="75"/>
  <c r="AB66" i="75"/>
  <c r="AK66" i="75" s="1"/>
  <c r="T66" i="75"/>
  <c r="AD66" i="75" s="1"/>
  <c r="U66" i="75"/>
  <c r="V66" i="75"/>
  <c r="W66" i="75"/>
  <c r="Y66" i="75"/>
  <c r="AF66" i="75"/>
  <c r="AG66" i="75"/>
  <c r="AT66" i="75"/>
  <c r="AW66" i="75"/>
  <c r="AX66" i="75"/>
  <c r="AY66" i="75" s="1"/>
  <c r="AZ66" i="75"/>
  <c r="BA66" i="75"/>
  <c r="C67" i="75"/>
  <c r="D67" i="75"/>
  <c r="F67" i="75"/>
  <c r="G67" i="75"/>
  <c r="H67" i="75"/>
  <c r="I67" i="75"/>
  <c r="J67" i="75"/>
  <c r="K67" i="75"/>
  <c r="M67" i="75"/>
  <c r="AN67" i="75" s="1"/>
  <c r="N67" i="75"/>
  <c r="O67" i="75"/>
  <c r="W67" i="75" s="1"/>
  <c r="P67" i="75"/>
  <c r="Q67" i="75"/>
  <c r="Z67" i="75" s="1"/>
  <c r="AQ67" i="75" s="1"/>
  <c r="R67" i="75"/>
  <c r="AA67" i="75"/>
  <c r="S67" i="75"/>
  <c r="T67" i="75"/>
  <c r="AD67" i="75" s="1"/>
  <c r="AM67" i="75" s="1"/>
  <c r="U67" i="75"/>
  <c r="V67" i="75"/>
  <c r="Y67" i="75"/>
  <c r="AB67" i="75"/>
  <c r="AF67" i="75"/>
  <c r="AG67" i="75"/>
  <c r="AT67" i="75"/>
  <c r="AW67" i="75"/>
  <c r="AX67" i="75"/>
  <c r="AZ67" i="75"/>
  <c r="BA67" i="75"/>
  <c r="BB67" i="75"/>
  <c r="C68" i="75"/>
  <c r="D68" i="75"/>
  <c r="F68" i="75"/>
  <c r="G68" i="75"/>
  <c r="H68" i="75"/>
  <c r="I68" i="75"/>
  <c r="K68" i="75"/>
  <c r="M68" i="75"/>
  <c r="N68" i="75"/>
  <c r="O68" i="75"/>
  <c r="W68" i="75" s="1"/>
  <c r="P68" i="75"/>
  <c r="Q68" i="75"/>
  <c r="Z68" i="75" s="1"/>
  <c r="R68" i="75"/>
  <c r="S68" i="75"/>
  <c r="T68" i="75"/>
  <c r="AD68" i="75" s="1"/>
  <c r="AM68" i="75" s="1"/>
  <c r="U68" i="75"/>
  <c r="AF68" i="75" s="1"/>
  <c r="V68" i="75"/>
  <c r="Y68" i="75"/>
  <c r="AA68" i="75"/>
  <c r="AB68" i="75"/>
  <c r="AG68" i="75"/>
  <c r="AT68" i="75"/>
  <c r="AW68" i="75"/>
  <c r="AX68" i="75"/>
  <c r="AZ68" i="75"/>
  <c r="BA68" i="75"/>
  <c r="BB68" i="75" s="1"/>
  <c r="C69" i="75"/>
  <c r="D69" i="75"/>
  <c r="F69" i="75"/>
  <c r="AP69" i="75" s="1"/>
  <c r="G69" i="75"/>
  <c r="H69" i="75"/>
  <c r="I69" i="75"/>
  <c r="K69" i="75"/>
  <c r="M69" i="75"/>
  <c r="U69" i="75"/>
  <c r="AF69" i="75" s="1"/>
  <c r="N69" i="75"/>
  <c r="V69" i="75" s="1"/>
  <c r="O69" i="75"/>
  <c r="P69" i="75"/>
  <c r="Y69" i="75" s="1"/>
  <c r="Q69" i="75"/>
  <c r="Z69" i="75" s="1"/>
  <c r="R69" i="75"/>
  <c r="AA69" i="75" s="1"/>
  <c r="S69" i="75"/>
  <c r="AB69" i="75" s="1"/>
  <c r="T69" i="75"/>
  <c r="AD69" i="75"/>
  <c r="AM69" i="75" s="1"/>
  <c r="W69" i="75"/>
  <c r="AG69" i="75"/>
  <c r="AT69" i="75"/>
  <c r="AW69" i="75"/>
  <c r="AX69" i="75"/>
  <c r="AZ69" i="75"/>
  <c r="BA69" i="75"/>
  <c r="BB69" i="75"/>
  <c r="C70" i="75"/>
  <c r="D70" i="75"/>
  <c r="F70" i="75"/>
  <c r="G70" i="75"/>
  <c r="H70" i="75"/>
  <c r="I70" i="75"/>
  <c r="K70" i="75"/>
  <c r="M70" i="75"/>
  <c r="N70" i="75"/>
  <c r="O70" i="75"/>
  <c r="W70" i="75" s="1"/>
  <c r="P70" i="75"/>
  <c r="Q70" i="75"/>
  <c r="Z70" i="75" s="1"/>
  <c r="R70" i="75"/>
  <c r="S70" i="75"/>
  <c r="AB70" i="75" s="1"/>
  <c r="AK70" i="75" s="1"/>
  <c r="T70" i="75"/>
  <c r="AD70" i="75" s="1"/>
  <c r="AM70" i="75" s="1"/>
  <c r="U70" i="75"/>
  <c r="AF70" i="75" s="1"/>
  <c r="V70" i="75"/>
  <c r="Y70" i="75"/>
  <c r="AA70" i="75"/>
  <c r="AG70" i="75"/>
  <c r="AT70" i="75"/>
  <c r="AW70" i="75"/>
  <c r="AX70" i="75"/>
  <c r="AZ70" i="75"/>
  <c r="BA70" i="75"/>
  <c r="C71" i="75"/>
  <c r="D71" i="75"/>
  <c r="F71" i="75"/>
  <c r="G71" i="75"/>
  <c r="H71" i="75"/>
  <c r="I71" i="75"/>
  <c r="K71" i="75"/>
  <c r="M71" i="75"/>
  <c r="N71" i="75"/>
  <c r="V71" i="75" s="1"/>
  <c r="O71" i="75"/>
  <c r="W71" i="75" s="1"/>
  <c r="P71" i="75"/>
  <c r="Y71" i="75" s="1"/>
  <c r="Q71" i="75"/>
  <c r="R71" i="75"/>
  <c r="AA71" i="75" s="1"/>
  <c r="S71" i="75"/>
  <c r="AB71" i="75" s="1"/>
  <c r="T71" i="75"/>
  <c r="U71" i="75"/>
  <c r="AF71" i="75" s="1"/>
  <c r="Z71" i="75"/>
  <c r="AD71" i="75"/>
  <c r="AG71" i="75"/>
  <c r="AT71" i="75"/>
  <c r="AW71" i="75"/>
  <c r="AX71" i="75"/>
  <c r="AZ71" i="75"/>
  <c r="BA71" i="75"/>
  <c r="C72" i="75"/>
  <c r="D72" i="75"/>
  <c r="E72" i="75"/>
  <c r="F72" i="75"/>
  <c r="G72" i="75"/>
  <c r="H72" i="75"/>
  <c r="I72" i="75"/>
  <c r="K72" i="75"/>
  <c r="M72" i="75"/>
  <c r="N72" i="75"/>
  <c r="O72" i="75"/>
  <c r="W72" i="75" s="1"/>
  <c r="AI72" i="75" s="1"/>
  <c r="P72" i="75"/>
  <c r="Q72" i="75"/>
  <c r="Z72" i="75" s="1"/>
  <c r="R72" i="75"/>
  <c r="S72" i="75"/>
  <c r="AB72" i="75" s="1"/>
  <c r="AK72" i="75" s="1"/>
  <c r="T72" i="75"/>
  <c r="U72" i="75"/>
  <c r="AF72" i="75" s="1"/>
  <c r="V72" i="75"/>
  <c r="Y72" i="75"/>
  <c r="AA72" i="75"/>
  <c r="AD72" i="75"/>
  <c r="AG72" i="75"/>
  <c r="AT72" i="75"/>
  <c r="AW72" i="75"/>
  <c r="AX72" i="75"/>
  <c r="AZ72" i="75"/>
  <c r="BA72" i="75"/>
  <c r="BB72" i="75" s="1"/>
  <c r="C73" i="75"/>
  <c r="D73" i="75"/>
  <c r="F73" i="75"/>
  <c r="G73" i="75"/>
  <c r="H73" i="75"/>
  <c r="I73" i="75"/>
  <c r="K73" i="75"/>
  <c r="M73" i="75"/>
  <c r="N73" i="75"/>
  <c r="V73" i="75" s="1"/>
  <c r="O73" i="75"/>
  <c r="W73" i="75" s="1"/>
  <c r="P73" i="75"/>
  <c r="Y73" i="75" s="1"/>
  <c r="Q73" i="75"/>
  <c r="Z73" i="75" s="1"/>
  <c r="R73" i="75"/>
  <c r="AA73" i="75" s="1"/>
  <c r="S73" i="75"/>
  <c r="AB73" i="75" s="1"/>
  <c r="T73" i="75"/>
  <c r="AD73" i="75" s="1"/>
  <c r="U73" i="75"/>
  <c r="AF73" i="75"/>
  <c r="AG73" i="75"/>
  <c r="AT73" i="75"/>
  <c r="AW73" i="75"/>
  <c r="AX73" i="75"/>
  <c r="AY73" i="75" s="1"/>
  <c r="AZ73" i="75"/>
  <c r="BA73" i="75"/>
  <c r="BB73" i="75" s="1"/>
  <c r="C74" i="75"/>
  <c r="D74" i="75"/>
  <c r="F74" i="75"/>
  <c r="G74" i="75"/>
  <c r="H74" i="75"/>
  <c r="I74" i="75"/>
  <c r="K74" i="75"/>
  <c r="M74" i="75"/>
  <c r="N74" i="75"/>
  <c r="O74" i="75"/>
  <c r="P74" i="75"/>
  <c r="Q74" i="75"/>
  <c r="Z74" i="75" s="1"/>
  <c r="R74" i="75"/>
  <c r="AA74" i="75" s="1"/>
  <c r="S74" i="75"/>
  <c r="AB74" i="75"/>
  <c r="AK74" i="75" s="1"/>
  <c r="T74" i="75"/>
  <c r="U74" i="75"/>
  <c r="AF74" i="75" s="1"/>
  <c r="V74" i="75"/>
  <c r="W74" i="75"/>
  <c r="Y74" i="75"/>
  <c r="AD74" i="75"/>
  <c r="AG74" i="75"/>
  <c r="AT74" i="75"/>
  <c r="AW74" i="75"/>
  <c r="AX74" i="75"/>
  <c r="AZ74" i="75"/>
  <c r="BA74" i="75"/>
  <c r="C75" i="75"/>
  <c r="D75" i="75"/>
  <c r="F75" i="75"/>
  <c r="G75" i="75"/>
  <c r="H75" i="75"/>
  <c r="I75" i="75"/>
  <c r="K75" i="75"/>
  <c r="M75" i="75"/>
  <c r="N75" i="75"/>
  <c r="V75" i="75" s="1"/>
  <c r="O75" i="75"/>
  <c r="P75" i="75"/>
  <c r="Y75" i="75" s="1"/>
  <c r="Q75" i="75"/>
  <c r="R75" i="75"/>
  <c r="AA75" i="75" s="1"/>
  <c r="S75" i="75"/>
  <c r="AB75" i="75" s="1"/>
  <c r="T75" i="75"/>
  <c r="U75" i="75"/>
  <c r="W75" i="75"/>
  <c r="Z75" i="75"/>
  <c r="AD75" i="75"/>
  <c r="AF75" i="75"/>
  <c r="AG75" i="75"/>
  <c r="AT75" i="75"/>
  <c r="AW75" i="75"/>
  <c r="AX75" i="75"/>
  <c r="AZ75" i="75"/>
  <c r="BA75" i="75"/>
  <c r="BB75" i="75"/>
  <c r="C76" i="75"/>
  <c r="D76" i="75"/>
  <c r="F76" i="75"/>
  <c r="G76" i="75"/>
  <c r="H76" i="75"/>
  <c r="I76" i="75"/>
  <c r="K76" i="75"/>
  <c r="M76" i="75"/>
  <c r="N76" i="75"/>
  <c r="O76" i="75"/>
  <c r="W76" i="75" s="1"/>
  <c r="P76" i="75"/>
  <c r="Q76" i="75"/>
  <c r="Z76" i="75" s="1"/>
  <c r="R76" i="75"/>
  <c r="S76" i="75"/>
  <c r="T76" i="75"/>
  <c r="U76" i="75"/>
  <c r="AF76" i="75" s="1"/>
  <c r="V76" i="75"/>
  <c r="Y76" i="75"/>
  <c r="AA76" i="75"/>
  <c r="AB76" i="75"/>
  <c r="AD76" i="75"/>
  <c r="AM76" i="75" s="1"/>
  <c r="AG76" i="75"/>
  <c r="AT76" i="75"/>
  <c r="AW76" i="75"/>
  <c r="AX76" i="75"/>
  <c r="AZ76" i="75"/>
  <c r="BA76" i="75"/>
  <c r="BB76" i="75"/>
  <c r="C77" i="75"/>
  <c r="D77" i="75"/>
  <c r="F77" i="75"/>
  <c r="G77" i="75"/>
  <c r="H77" i="75"/>
  <c r="I77" i="75"/>
  <c r="J77" i="75" s="1"/>
  <c r="K77" i="75"/>
  <c r="M77" i="75"/>
  <c r="N77" i="75"/>
  <c r="O77" i="75"/>
  <c r="W77" i="75" s="1"/>
  <c r="P77" i="75"/>
  <c r="Y77" i="75" s="1"/>
  <c r="AP77" i="75" s="1"/>
  <c r="Q77" i="75"/>
  <c r="Z77" i="75" s="1"/>
  <c r="R77" i="75"/>
  <c r="AA77" i="75" s="1"/>
  <c r="S77" i="75"/>
  <c r="AB77" i="75" s="1"/>
  <c r="AK77" i="75" s="1"/>
  <c r="T77" i="75"/>
  <c r="AD77" i="75"/>
  <c r="U77" i="75"/>
  <c r="V77" i="75"/>
  <c r="AF77" i="75"/>
  <c r="AG77" i="75"/>
  <c r="AT77" i="75"/>
  <c r="AW77" i="75"/>
  <c r="AX77" i="75"/>
  <c r="AZ77" i="75"/>
  <c r="BA77" i="75"/>
  <c r="BB77" i="75"/>
  <c r="C78" i="75"/>
  <c r="N78" i="75"/>
  <c r="V78" i="75" s="1"/>
  <c r="AH78" i="75" s="1"/>
  <c r="D78" i="75"/>
  <c r="F78" i="75"/>
  <c r="AP78" i="75" s="1"/>
  <c r="D79" i="5" s="1"/>
  <c r="G78" i="75"/>
  <c r="H78" i="75"/>
  <c r="I78" i="75"/>
  <c r="K78" i="75"/>
  <c r="M78" i="75"/>
  <c r="O78" i="75"/>
  <c r="W78" i="75" s="1"/>
  <c r="P78" i="75"/>
  <c r="Q78" i="75"/>
  <c r="Z78" i="75" s="1"/>
  <c r="R78" i="75"/>
  <c r="S78" i="75"/>
  <c r="AB78" i="75" s="1"/>
  <c r="T78" i="75"/>
  <c r="AD78" i="75"/>
  <c r="U78" i="75"/>
  <c r="AF78" i="75"/>
  <c r="Y78" i="75"/>
  <c r="AA78" i="75"/>
  <c r="AG78" i="75"/>
  <c r="AT78" i="75"/>
  <c r="AW78" i="75"/>
  <c r="AX78" i="75"/>
  <c r="AZ78" i="75"/>
  <c r="BA78" i="75"/>
  <c r="C79" i="75"/>
  <c r="D79" i="75"/>
  <c r="F79" i="75"/>
  <c r="G79" i="75"/>
  <c r="H79" i="75"/>
  <c r="I79" i="75"/>
  <c r="K79" i="75"/>
  <c r="M79" i="75"/>
  <c r="N79" i="75"/>
  <c r="O79" i="75"/>
  <c r="W79" i="75" s="1"/>
  <c r="P79" i="75"/>
  <c r="Y79" i="75" s="1"/>
  <c r="Q79" i="75"/>
  <c r="Z79" i="75" s="1"/>
  <c r="R79" i="75"/>
  <c r="AA79" i="75"/>
  <c r="S79" i="75"/>
  <c r="T79" i="75"/>
  <c r="AD79" i="75" s="1"/>
  <c r="U79" i="75"/>
  <c r="V79" i="75"/>
  <c r="AB79" i="75"/>
  <c r="AF79" i="75"/>
  <c r="AG79" i="75"/>
  <c r="AT79" i="75"/>
  <c r="AW79" i="75"/>
  <c r="AX79" i="75"/>
  <c r="AZ79" i="75"/>
  <c r="BA79" i="75"/>
  <c r="BB79" i="75" s="1"/>
  <c r="C80" i="75"/>
  <c r="D80" i="75"/>
  <c r="F80" i="75"/>
  <c r="G80" i="75"/>
  <c r="H80" i="75"/>
  <c r="I80" i="75"/>
  <c r="K80" i="75"/>
  <c r="M80" i="75"/>
  <c r="N80" i="75"/>
  <c r="V80" i="75" s="1"/>
  <c r="O80" i="75"/>
  <c r="P80" i="75"/>
  <c r="Y80" i="75" s="1"/>
  <c r="Q80" i="75"/>
  <c r="Z80" i="75" s="1"/>
  <c r="R80" i="75"/>
  <c r="S80" i="75"/>
  <c r="AB80" i="75"/>
  <c r="T80" i="75"/>
  <c r="U80" i="75"/>
  <c r="AF80" i="75" s="1"/>
  <c r="W80" i="75"/>
  <c r="AA80" i="75"/>
  <c r="AD80" i="75"/>
  <c r="AM80" i="75"/>
  <c r="AG80" i="75"/>
  <c r="AT80" i="75"/>
  <c r="AW80" i="75"/>
  <c r="AX80" i="75"/>
  <c r="AZ80" i="75"/>
  <c r="BA80" i="75"/>
  <c r="BB80" i="75"/>
  <c r="BC80" i="75" s="1"/>
  <c r="K81" i="5" s="1"/>
  <c r="C81" i="75"/>
  <c r="N81" i="75"/>
  <c r="V81" i="75" s="1"/>
  <c r="D81" i="75"/>
  <c r="O81" i="75"/>
  <c r="W81" i="75" s="1"/>
  <c r="F81" i="75"/>
  <c r="G81" i="75"/>
  <c r="H81" i="75"/>
  <c r="I81" i="75"/>
  <c r="K81" i="75"/>
  <c r="M81" i="75"/>
  <c r="P81" i="75"/>
  <c r="Y81" i="75" s="1"/>
  <c r="AP81" i="75" s="1"/>
  <c r="D82" i="5" s="1"/>
  <c r="Q81" i="75"/>
  <c r="Z81" i="75" s="1"/>
  <c r="R81" i="75"/>
  <c r="S81" i="75"/>
  <c r="AB81" i="75" s="1"/>
  <c r="T81" i="75"/>
  <c r="U81" i="75"/>
  <c r="AF81" i="75" s="1"/>
  <c r="AN81" i="75" s="1"/>
  <c r="AA81" i="75"/>
  <c r="AJ81" i="75" s="1"/>
  <c r="AD81" i="75"/>
  <c r="AM81" i="75" s="1"/>
  <c r="AG81" i="75"/>
  <c r="AT81" i="75"/>
  <c r="AW81" i="75"/>
  <c r="AX81" i="75"/>
  <c r="AZ81" i="75"/>
  <c r="BA81" i="75"/>
  <c r="BB81" i="75" s="1"/>
  <c r="J82" i="5" s="1"/>
  <c r="C82" i="75"/>
  <c r="D82" i="75"/>
  <c r="F82" i="75"/>
  <c r="G82" i="75"/>
  <c r="H82" i="75"/>
  <c r="I82" i="75"/>
  <c r="K82" i="75"/>
  <c r="M82" i="75"/>
  <c r="N82" i="75"/>
  <c r="O82" i="75"/>
  <c r="W82" i="75" s="1"/>
  <c r="P82" i="75"/>
  <c r="Y82" i="75" s="1"/>
  <c r="Q82" i="75"/>
  <c r="Z82" i="75" s="1"/>
  <c r="R82" i="75"/>
  <c r="AA82" i="75" s="1"/>
  <c r="S82" i="75"/>
  <c r="AB82" i="75" s="1"/>
  <c r="AK82" i="75" s="1"/>
  <c r="T82" i="75"/>
  <c r="U82" i="75"/>
  <c r="AF82" i="75" s="1"/>
  <c r="V82" i="75"/>
  <c r="AD82" i="75"/>
  <c r="AG82" i="75"/>
  <c r="AT82" i="75"/>
  <c r="AW82" i="75"/>
  <c r="AX82" i="75"/>
  <c r="AZ82" i="75"/>
  <c r="BA82" i="75"/>
  <c r="BB82" i="75" s="1"/>
  <c r="J83" i="5" s="1"/>
  <c r="C83" i="75"/>
  <c r="D83" i="75"/>
  <c r="F83" i="75"/>
  <c r="G83" i="75"/>
  <c r="H83" i="75"/>
  <c r="I83" i="75"/>
  <c r="K83" i="75"/>
  <c r="M83" i="75"/>
  <c r="N83" i="75"/>
  <c r="V83" i="75" s="1"/>
  <c r="O83" i="75"/>
  <c r="W83" i="75" s="1"/>
  <c r="P83" i="75"/>
  <c r="Q83" i="75"/>
  <c r="Z83" i="75" s="1"/>
  <c r="AQ83" i="75" s="1"/>
  <c r="E84" i="5" s="1"/>
  <c r="R83" i="75"/>
  <c r="AA83" i="75" s="1"/>
  <c r="S83" i="75"/>
  <c r="AB83" i="75" s="1"/>
  <c r="T83" i="75"/>
  <c r="AD83" i="75" s="1"/>
  <c r="U83" i="75"/>
  <c r="Y83" i="75"/>
  <c r="AF83" i="75"/>
  <c r="AG83" i="75"/>
  <c r="AT83" i="75"/>
  <c r="AW83" i="75"/>
  <c r="AX83" i="75"/>
  <c r="AZ83" i="75"/>
  <c r="BA83" i="75"/>
  <c r="BB83" i="75" s="1"/>
  <c r="J84" i="5" s="1"/>
  <c r="C84" i="75"/>
  <c r="D84" i="75"/>
  <c r="F84" i="75"/>
  <c r="G84" i="75"/>
  <c r="H84" i="75"/>
  <c r="I84" i="75"/>
  <c r="K84" i="75"/>
  <c r="M84" i="75"/>
  <c r="N84" i="75"/>
  <c r="O84" i="75"/>
  <c r="W84" i="75" s="1"/>
  <c r="P84" i="75"/>
  <c r="Q84" i="75"/>
  <c r="Z84" i="75" s="1"/>
  <c r="R84" i="75"/>
  <c r="S84" i="75"/>
  <c r="T84" i="75"/>
  <c r="U84" i="75"/>
  <c r="AF84" i="75" s="1"/>
  <c r="V84" i="75"/>
  <c r="Y84" i="75"/>
  <c r="AA84" i="75"/>
  <c r="AB84" i="75"/>
  <c r="AD84" i="75"/>
  <c r="AG84" i="75"/>
  <c r="AT84" i="75"/>
  <c r="AW84" i="75"/>
  <c r="AX84" i="75"/>
  <c r="AZ84" i="75"/>
  <c r="BA84" i="75"/>
  <c r="BB84" i="75" s="1"/>
  <c r="J85" i="5" s="1"/>
  <c r="C85" i="75"/>
  <c r="D85" i="75"/>
  <c r="F85" i="75"/>
  <c r="G85" i="75"/>
  <c r="H85" i="75"/>
  <c r="I85" i="75"/>
  <c r="K85" i="75"/>
  <c r="M85" i="75"/>
  <c r="N85" i="75"/>
  <c r="O85" i="75"/>
  <c r="P85" i="75"/>
  <c r="Y85" i="75" s="1"/>
  <c r="Q85" i="75"/>
  <c r="R85" i="75"/>
  <c r="AA85" i="75" s="1"/>
  <c r="S85" i="75"/>
  <c r="AB85" i="75" s="1"/>
  <c r="AK85" i="75" s="1"/>
  <c r="T85" i="75"/>
  <c r="AD85" i="75"/>
  <c r="AM85" i="75" s="1"/>
  <c r="U85" i="75"/>
  <c r="V85" i="75"/>
  <c r="W85" i="75"/>
  <c r="Z85" i="75"/>
  <c r="AF85" i="75"/>
  <c r="AG85" i="75"/>
  <c r="AT85" i="75"/>
  <c r="AW85" i="75"/>
  <c r="AX85" i="75"/>
  <c r="AZ85" i="75"/>
  <c r="BA85" i="75"/>
  <c r="BB85" i="75" s="1"/>
  <c r="C86" i="75"/>
  <c r="D86" i="75"/>
  <c r="F86" i="75"/>
  <c r="G86" i="75"/>
  <c r="H86" i="75"/>
  <c r="I86" i="75"/>
  <c r="K86" i="75"/>
  <c r="M86" i="75"/>
  <c r="N86" i="75"/>
  <c r="V86" i="75" s="1"/>
  <c r="O86" i="75"/>
  <c r="P86" i="75"/>
  <c r="Y86" i="75" s="1"/>
  <c r="Q86" i="75"/>
  <c r="Z86" i="75" s="1"/>
  <c r="R86" i="75"/>
  <c r="AA86" i="75" s="1"/>
  <c r="S86" i="75"/>
  <c r="T86" i="75"/>
  <c r="AD86" i="75" s="1"/>
  <c r="AM86" i="75" s="1"/>
  <c r="U86" i="75"/>
  <c r="AF86" i="75" s="1"/>
  <c r="W86" i="75"/>
  <c r="AB86" i="75"/>
  <c r="AG86" i="75"/>
  <c r="AT86" i="75"/>
  <c r="AW86" i="75"/>
  <c r="AX86" i="75"/>
  <c r="AZ86" i="75"/>
  <c r="BA86" i="75"/>
  <c r="BB86" i="75" s="1"/>
  <c r="C87" i="75"/>
  <c r="D87" i="75"/>
  <c r="F87" i="75"/>
  <c r="G87" i="75"/>
  <c r="H87" i="75"/>
  <c r="I87" i="75"/>
  <c r="K87" i="75"/>
  <c r="M87" i="75"/>
  <c r="N87" i="75"/>
  <c r="O87" i="75"/>
  <c r="P87" i="75"/>
  <c r="Q87" i="75"/>
  <c r="R87" i="75"/>
  <c r="AA87" i="75" s="1"/>
  <c r="S87" i="75"/>
  <c r="AB87" i="75" s="1"/>
  <c r="T87" i="75"/>
  <c r="U87" i="75"/>
  <c r="AF87" i="75" s="1"/>
  <c r="V87" i="75"/>
  <c r="W87" i="75"/>
  <c r="Y87" i="75"/>
  <c r="Z87" i="75"/>
  <c r="AD87" i="75"/>
  <c r="AM87" i="75" s="1"/>
  <c r="AG87" i="75"/>
  <c r="AT87" i="75"/>
  <c r="AW87" i="75"/>
  <c r="AX87" i="75"/>
  <c r="AZ87" i="75"/>
  <c r="BA87" i="75"/>
  <c r="C88" i="75"/>
  <c r="AH88" i="75" s="1"/>
  <c r="D88" i="75"/>
  <c r="E88" i="75"/>
  <c r="F88" i="75"/>
  <c r="G88" i="75"/>
  <c r="H88" i="75"/>
  <c r="I88" i="75"/>
  <c r="J88" i="75" s="1"/>
  <c r="K88" i="75"/>
  <c r="M88" i="75"/>
  <c r="N88" i="75"/>
  <c r="V88" i="75" s="1"/>
  <c r="O88" i="75"/>
  <c r="W88" i="75" s="1"/>
  <c r="P88" i="75"/>
  <c r="Y88" i="75" s="1"/>
  <c r="Q88" i="75"/>
  <c r="R88" i="75"/>
  <c r="AA88" i="75" s="1"/>
  <c r="S88" i="75"/>
  <c r="AB88" i="75" s="1"/>
  <c r="T88" i="75"/>
  <c r="U88" i="75"/>
  <c r="AF88" i="75" s="1"/>
  <c r="Z88" i="75"/>
  <c r="AD88" i="75"/>
  <c r="AG88" i="75"/>
  <c r="AT88" i="75"/>
  <c r="AW88" i="75"/>
  <c r="AX88" i="75"/>
  <c r="AZ88" i="75"/>
  <c r="BA88" i="75"/>
  <c r="C89" i="75"/>
  <c r="D89" i="75"/>
  <c r="F89" i="75"/>
  <c r="G89" i="75"/>
  <c r="H89" i="75"/>
  <c r="I89" i="75"/>
  <c r="K89" i="75"/>
  <c r="M89" i="75"/>
  <c r="N89" i="75"/>
  <c r="O89" i="75"/>
  <c r="W89" i="75" s="1"/>
  <c r="P89" i="75"/>
  <c r="Y89" i="75" s="1"/>
  <c r="AP89" i="75" s="1"/>
  <c r="D90" i="5" s="1"/>
  <c r="Q89" i="75"/>
  <c r="Z89" i="75" s="1"/>
  <c r="R89" i="75"/>
  <c r="S89" i="75"/>
  <c r="AB89" i="75" s="1"/>
  <c r="AC89" i="75" s="1"/>
  <c r="T89" i="75"/>
  <c r="AD89" i="75"/>
  <c r="AM89" i="75" s="1"/>
  <c r="U89" i="75"/>
  <c r="AF89" i="75" s="1"/>
  <c r="V89" i="75"/>
  <c r="AA89" i="75"/>
  <c r="AG89" i="75"/>
  <c r="AT89" i="75"/>
  <c r="AW89" i="75"/>
  <c r="AX89" i="75"/>
  <c r="AZ89" i="75"/>
  <c r="BA89" i="75"/>
  <c r="BB89" i="75"/>
  <c r="C90" i="75"/>
  <c r="D90" i="75"/>
  <c r="F90" i="75"/>
  <c r="G90" i="75"/>
  <c r="H90" i="75"/>
  <c r="I90" i="75"/>
  <c r="K90" i="75"/>
  <c r="M90" i="75"/>
  <c r="N90" i="75"/>
  <c r="O90" i="75"/>
  <c r="W90" i="75" s="1"/>
  <c r="AI90" i="75" s="1"/>
  <c r="P90" i="75"/>
  <c r="Y90" i="75"/>
  <c r="Q90" i="75"/>
  <c r="R90" i="75"/>
  <c r="AA90" i="75" s="1"/>
  <c r="AC90" i="75" s="1"/>
  <c r="S90" i="75"/>
  <c r="AB90" i="75"/>
  <c r="AK90" i="75" s="1"/>
  <c r="T90" i="75"/>
  <c r="U90" i="75"/>
  <c r="AF90" i="75" s="1"/>
  <c r="V90" i="75"/>
  <c r="Z90" i="75"/>
  <c r="AD90" i="75"/>
  <c r="AG90" i="75"/>
  <c r="AT90" i="75"/>
  <c r="AW90" i="75"/>
  <c r="AX90" i="75"/>
  <c r="AZ90" i="75"/>
  <c r="BA90" i="75"/>
  <c r="BB90" i="75"/>
  <c r="C91" i="75"/>
  <c r="D91" i="75"/>
  <c r="F91" i="75"/>
  <c r="G91" i="75"/>
  <c r="H91" i="75"/>
  <c r="I91" i="75"/>
  <c r="J91" i="75" s="1"/>
  <c r="K91" i="75"/>
  <c r="M91" i="75"/>
  <c r="N91" i="75"/>
  <c r="V91" i="75" s="1"/>
  <c r="O91" i="75"/>
  <c r="P91" i="75"/>
  <c r="Q91" i="75"/>
  <c r="Z91" i="75" s="1"/>
  <c r="R91" i="75"/>
  <c r="S91" i="75"/>
  <c r="AB91" i="75" s="1"/>
  <c r="T91" i="75"/>
  <c r="AD91" i="75" s="1"/>
  <c r="AM91" i="75" s="1"/>
  <c r="U91" i="75"/>
  <c r="AF91" i="75" s="1"/>
  <c r="W91" i="75"/>
  <c r="Y91" i="75"/>
  <c r="AP91" i="75" s="1"/>
  <c r="AA91" i="75"/>
  <c r="AG91" i="75"/>
  <c r="AT91" i="75"/>
  <c r="AW91" i="75"/>
  <c r="AX91" i="75"/>
  <c r="AY91" i="75" s="1"/>
  <c r="I92" i="5" s="1"/>
  <c r="AZ91" i="75"/>
  <c r="BA91" i="75"/>
  <c r="BB91" i="75"/>
  <c r="J92" i="5" s="1"/>
  <c r="C92" i="75"/>
  <c r="D92" i="75"/>
  <c r="F92" i="75"/>
  <c r="G92" i="75"/>
  <c r="H92" i="75"/>
  <c r="I92" i="75"/>
  <c r="K92" i="75"/>
  <c r="M92" i="75"/>
  <c r="N92" i="75"/>
  <c r="O92" i="75"/>
  <c r="W92" i="75" s="1"/>
  <c r="P92" i="75"/>
  <c r="Q92" i="75"/>
  <c r="Z92" i="75" s="1"/>
  <c r="AQ92" i="75" s="1"/>
  <c r="E93" i="5" s="1"/>
  <c r="R92" i="75"/>
  <c r="AA92" i="75" s="1"/>
  <c r="S92" i="75"/>
  <c r="AB92" i="75"/>
  <c r="T92" i="75"/>
  <c r="AD92" i="75"/>
  <c r="AM92" i="75" s="1"/>
  <c r="U92" i="75"/>
  <c r="AF92" i="75" s="1"/>
  <c r="V92" i="75"/>
  <c r="Y92" i="75"/>
  <c r="AG92" i="75"/>
  <c r="AT92" i="75"/>
  <c r="AW92" i="75"/>
  <c r="AX92" i="75"/>
  <c r="AZ92" i="75"/>
  <c r="BA92" i="75"/>
  <c r="BB92" i="75" s="1"/>
  <c r="J93" i="5" s="1"/>
  <c r="C93" i="75"/>
  <c r="D93" i="75"/>
  <c r="F93" i="75"/>
  <c r="G93" i="75"/>
  <c r="H93" i="75"/>
  <c r="I93" i="75"/>
  <c r="K93" i="75"/>
  <c r="M93" i="75"/>
  <c r="N93" i="75"/>
  <c r="O93" i="75"/>
  <c r="P93" i="75"/>
  <c r="Y93" i="75" s="1"/>
  <c r="Q93" i="75"/>
  <c r="Z93" i="75" s="1"/>
  <c r="R93" i="75"/>
  <c r="S93" i="75"/>
  <c r="AB93" i="75" s="1"/>
  <c r="T93" i="75"/>
  <c r="AD93" i="75" s="1"/>
  <c r="U93" i="75"/>
  <c r="AF93" i="75" s="1"/>
  <c r="V93" i="75"/>
  <c r="W93" i="75"/>
  <c r="AA93" i="75"/>
  <c r="AG93" i="75"/>
  <c r="AT93" i="75"/>
  <c r="AW93" i="75"/>
  <c r="AX93" i="75"/>
  <c r="AY93" i="75"/>
  <c r="I94" i="5" s="1"/>
  <c r="AZ93" i="75"/>
  <c r="BA93" i="75"/>
  <c r="BB93" i="75" s="1"/>
  <c r="J94" i="5" s="1"/>
  <c r="C94" i="75"/>
  <c r="D94" i="75"/>
  <c r="F94" i="75"/>
  <c r="G94" i="75"/>
  <c r="H94" i="75"/>
  <c r="R94" i="75"/>
  <c r="AA94" i="75" s="1"/>
  <c r="I94" i="75"/>
  <c r="K94" i="75"/>
  <c r="M94" i="75"/>
  <c r="N94" i="75"/>
  <c r="O94" i="75"/>
  <c r="W94" i="75" s="1"/>
  <c r="P94" i="75"/>
  <c r="Q94" i="75"/>
  <c r="Z94" i="75" s="1"/>
  <c r="S94" i="75"/>
  <c r="AB94" i="75" s="1"/>
  <c r="AK94" i="75" s="1"/>
  <c r="T94" i="75"/>
  <c r="AD94" i="75" s="1"/>
  <c r="AM94" i="75" s="1"/>
  <c r="U94" i="75"/>
  <c r="V94" i="75"/>
  <c r="Y94" i="75"/>
  <c r="AF94" i="75"/>
  <c r="AG94" i="75"/>
  <c r="AT94" i="75"/>
  <c r="AW94" i="75"/>
  <c r="AX94" i="75"/>
  <c r="AZ94" i="75"/>
  <c r="BA94" i="75"/>
  <c r="BB94" i="75"/>
  <c r="C95" i="75"/>
  <c r="D95" i="75"/>
  <c r="F95" i="75"/>
  <c r="G95" i="75"/>
  <c r="H95" i="75"/>
  <c r="I95" i="75"/>
  <c r="K95" i="75"/>
  <c r="M95" i="75"/>
  <c r="N95" i="75"/>
  <c r="O95" i="75"/>
  <c r="W95" i="75" s="1"/>
  <c r="P95" i="75"/>
  <c r="Q95" i="75"/>
  <c r="Z95" i="75" s="1"/>
  <c r="R95" i="75"/>
  <c r="S95" i="75"/>
  <c r="T95" i="75"/>
  <c r="U95" i="75"/>
  <c r="AF95" i="75" s="1"/>
  <c r="V95" i="75"/>
  <c r="Y95" i="75"/>
  <c r="AA95" i="75"/>
  <c r="AJ95" i="75" s="1"/>
  <c r="AB95" i="75"/>
  <c r="AK95" i="75" s="1"/>
  <c r="AD95" i="75"/>
  <c r="AM95" i="75" s="1"/>
  <c r="AG95" i="75"/>
  <c r="AT95" i="75"/>
  <c r="AW95" i="75"/>
  <c r="AX95" i="75"/>
  <c r="AZ95" i="75"/>
  <c r="BA95" i="75"/>
  <c r="BB95" i="75"/>
  <c r="C96" i="75"/>
  <c r="D96" i="75"/>
  <c r="F96" i="75"/>
  <c r="G96" i="75"/>
  <c r="H96" i="75"/>
  <c r="I96" i="75"/>
  <c r="S96" i="75"/>
  <c r="AB96" i="75"/>
  <c r="AK96" i="75" s="1"/>
  <c r="K96" i="75"/>
  <c r="M96" i="75"/>
  <c r="N96" i="75"/>
  <c r="O96" i="75"/>
  <c r="W96" i="75" s="1"/>
  <c r="P96" i="75"/>
  <c r="Y96" i="75" s="1"/>
  <c r="Q96" i="75"/>
  <c r="R96" i="75"/>
  <c r="AA96" i="75"/>
  <c r="AC96" i="75" s="1"/>
  <c r="T96" i="75"/>
  <c r="AD96" i="75"/>
  <c r="U96" i="75"/>
  <c r="V96" i="75"/>
  <c r="AH96" i="75" s="1"/>
  <c r="Z96" i="75"/>
  <c r="AF96" i="75"/>
  <c r="AG96" i="75"/>
  <c r="AT96" i="75"/>
  <c r="AW96" i="75"/>
  <c r="AX96" i="75"/>
  <c r="AZ96" i="75"/>
  <c r="BA96" i="75"/>
  <c r="BB96" i="75" s="1"/>
  <c r="J97" i="5" s="1"/>
  <c r="C97" i="75"/>
  <c r="D97" i="75"/>
  <c r="F97" i="75"/>
  <c r="G97" i="75"/>
  <c r="H97" i="75"/>
  <c r="I97" i="75"/>
  <c r="K97" i="75"/>
  <c r="M97" i="75"/>
  <c r="U97" i="75"/>
  <c r="AF97" i="75" s="1"/>
  <c r="N97" i="75"/>
  <c r="V97" i="75" s="1"/>
  <c r="O97" i="75"/>
  <c r="P97" i="75"/>
  <c r="Y97" i="75" s="1"/>
  <c r="Q97" i="75"/>
  <c r="R97" i="75"/>
  <c r="AA97" i="75" s="1"/>
  <c r="AJ97" i="75" s="1"/>
  <c r="S97" i="75"/>
  <c r="AB97" i="75"/>
  <c r="T97" i="75"/>
  <c r="AD97" i="75"/>
  <c r="W97" i="75"/>
  <c r="Z97" i="75"/>
  <c r="AG97" i="75"/>
  <c r="AT97" i="75"/>
  <c r="AW97" i="75"/>
  <c r="AX97" i="75"/>
  <c r="AZ97" i="75"/>
  <c r="BA97" i="75"/>
  <c r="C98" i="75"/>
  <c r="D98" i="75"/>
  <c r="F98" i="75"/>
  <c r="G98" i="75"/>
  <c r="H98" i="75"/>
  <c r="I98" i="75"/>
  <c r="K98" i="75"/>
  <c r="M98" i="75"/>
  <c r="U98" i="75"/>
  <c r="AF98" i="75" s="1"/>
  <c r="AN98" i="75" s="1"/>
  <c r="N98" i="75"/>
  <c r="O98" i="75"/>
  <c r="P98" i="75"/>
  <c r="Y98" i="75"/>
  <c r="Q98" i="75"/>
  <c r="R98" i="75"/>
  <c r="S98" i="75"/>
  <c r="T98" i="75"/>
  <c r="V98" i="75"/>
  <c r="W98" i="75"/>
  <c r="Z98" i="75"/>
  <c r="AA98" i="75"/>
  <c r="AB98" i="75"/>
  <c r="AD98" i="75"/>
  <c r="AG98" i="75"/>
  <c r="AT98" i="75"/>
  <c r="AW98" i="75"/>
  <c r="AX98" i="75"/>
  <c r="AZ98" i="75"/>
  <c r="BA98" i="75"/>
  <c r="BB98" i="75" s="1"/>
  <c r="C99" i="75"/>
  <c r="D99" i="75"/>
  <c r="F99" i="75"/>
  <c r="G99" i="75"/>
  <c r="H99" i="75"/>
  <c r="I99" i="75"/>
  <c r="K99" i="75"/>
  <c r="T99" i="75"/>
  <c r="AD99" i="75" s="1"/>
  <c r="AM99" i="75" s="1"/>
  <c r="M99" i="75"/>
  <c r="N99" i="75"/>
  <c r="O99" i="75"/>
  <c r="W99" i="75" s="1"/>
  <c r="AI99" i="75" s="1"/>
  <c r="P99" i="75"/>
  <c r="Q99" i="75"/>
  <c r="Z99" i="75" s="1"/>
  <c r="AQ99" i="75" s="1"/>
  <c r="R99" i="75"/>
  <c r="S99" i="75"/>
  <c r="AB99" i="75" s="1"/>
  <c r="AK99" i="75" s="1"/>
  <c r="U99" i="75"/>
  <c r="V99" i="75"/>
  <c r="Y99" i="75"/>
  <c r="AA99" i="75"/>
  <c r="AF99" i="75"/>
  <c r="AN99" i="75"/>
  <c r="AG99" i="75"/>
  <c r="AT99" i="75"/>
  <c r="AW99" i="75"/>
  <c r="AX99" i="75"/>
  <c r="AZ99" i="75"/>
  <c r="BA99" i="75"/>
  <c r="BB99" i="75" s="1"/>
  <c r="BC99" i="75" s="1"/>
  <c r="C100" i="75"/>
  <c r="D100" i="75"/>
  <c r="F100" i="75"/>
  <c r="G100" i="75"/>
  <c r="H100" i="75"/>
  <c r="I100" i="75"/>
  <c r="J100" i="75" s="1"/>
  <c r="K100" i="75"/>
  <c r="M100" i="75"/>
  <c r="N100" i="75"/>
  <c r="V100" i="75" s="1"/>
  <c r="O100" i="75"/>
  <c r="W100" i="75" s="1"/>
  <c r="P100" i="75"/>
  <c r="Y100" i="75" s="1"/>
  <c r="AP100" i="75" s="1"/>
  <c r="Q100" i="75"/>
  <c r="Z100" i="75" s="1"/>
  <c r="R100" i="75"/>
  <c r="AA100" i="75" s="1"/>
  <c r="S100" i="75"/>
  <c r="T100" i="75"/>
  <c r="AD100" i="75" s="1"/>
  <c r="AM100" i="75" s="1"/>
  <c r="U100" i="75"/>
  <c r="AF100" i="75"/>
  <c r="AB100" i="75"/>
  <c r="AG100" i="75"/>
  <c r="AT100" i="75"/>
  <c r="AW100" i="75"/>
  <c r="AX100" i="75"/>
  <c r="AZ100" i="75"/>
  <c r="BA100" i="75"/>
  <c r="BB100" i="75" s="1"/>
  <c r="J101" i="5" s="1"/>
  <c r="C101" i="75"/>
  <c r="D101" i="75"/>
  <c r="F101" i="75"/>
  <c r="G101" i="75"/>
  <c r="H101" i="75"/>
  <c r="I101" i="75"/>
  <c r="K101" i="75"/>
  <c r="M101" i="75"/>
  <c r="N101" i="75"/>
  <c r="O101" i="75"/>
  <c r="W101" i="75" s="1"/>
  <c r="P101" i="75"/>
  <c r="Y101" i="75" s="1"/>
  <c r="Q101" i="75"/>
  <c r="Z101" i="75" s="1"/>
  <c r="AQ101" i="75" s="1"/>
  <c r="R101" i="75"/>
  <c r="S101" i="75"/>
  <c r="T101" i="75"/>
  <c r="U101" i="75"/>
  <c r="AF101" i="75" s="1"/>
  <c r="V101" i="75"/>
  <c r="AA101" i="75"/>
  <c r="AB101" i="75"/>
  <c r="AD101" i="75"/>
  <c r="AG101" i="75"/>
  <c r="AT101" i="75"/>
  <c r="AW101" i="75"/>
  <c r="AX101" i="75"/>
  <c r="AZ101" i="75"/>
  <c r="BA101" i="75"/>
  <c r="BB101" i="75" s="1"/>
  <c r="J102" i="5" s="1"/>
  <c r="C102" i="75"/>
  <c r="D102" i="75"/>
  <c r="F102" i="75"/>
  <c r="G102" i="75"/>
  <c r="H102" i="75"/>
  <c r="I102" i="75"/>
  <c r="K102" i="75"/>
  <c r="M102" i="75"/>
  <c r="N102" i="75"/>
  <c r="V102" i="75" s="1"/>
  <c r="O102" i="75"/>
  <c r="P102" i="75"/>
  <c r="Y102" i="75" s="1"/>
  <c r="Q102" i="75"/>
  <c r="R102" i="75"/>
  <c r="AA102" i="75" s="1"/>
  <c r="S102" i="75"/>
  <c r="T102" i="75"/>
  <c r="AD102" i="75" s="1"/>
  <c r="AM102" i="75" s="1"/>
  <c r="U102" i="75"/>
  <c r="AF102" i="75" s="1"/>
  <c r="W102" i="75"/>
  <c r="AI102" i="75" s="1"/>
  <c r="Z102" i="75"/>
  <c r="AB102" i="75"/>
  <c r="AG102" i="75"/>
  <c r="AT102" i="75"/>
  <c r="AW102" i="75"/>
  <c r="AX102" i="75"/>
  <c r="AZ102" i="75"/>
  <c r="BA102" i="75"/>
  <c r="BB102" i="75" s="1"/>
  <c r="J103" i="5" s="1"/>
  <c r="C103" i="75"/>
  <c r="D103" i="75"/>
  <c r="F103" i="75"/>
  <c r="G103" i="75"/>
  <c r="H103" i="75"/>
  <c r="I103" i="75"/>
  <c r="K103" i="75"/>
  <c r="M103" i="75"/>
  <c r="N103" i="75"/>
  <c r="V103" i="75" s="1"/>
  <c r="O103" i="75"/>
  <c r="W103" i="75" s="1"/>
  <c r="P103" i="75"/>
  <c r="Q103" i="75"/>
  <c r="Z103" i="75" s="1"/>
  <c r="AQ103" i="75" s="1"/>
  <c r="R103" i="75"/>
  <c r="AA103" i="75" s="1"/>
  <c r="S103" i="75"/>
  <c r="T103" i="75"/>
  <c r="AD103" i="75" s="1"/>
  <c r="AM103" i="75" s="1"/>
  <c r="U103" i="75"/>
  <c r="AF103" i="75" s="1"/>
  <c r="Y103" i="75"/>
  <c r="AB103" i="75"/>
  <c r="AG103" i="75"/>
  <c r="AT103" i="75"/>
  <c r="AW103" i="75"/>
  <c r="AX103" i="75"/>
  <c r="AZ103" i="75"/>
  <c r="BA103" i="75"/>
  <c r="BB103" i="75" s="1"/>
  <c r="C104" i="75"/>
  <c r="D104" i="75"/>
  <c r="F104" i="75"/>
  <c r="G104" i="75"/>
  <c r="H104" i="75"/>
  <c r="I104" i="75"/>
  <c r="K104" i="75"/>
  <c r="M104" i="75"/>
  <c r="N104" i="75"/>
  <c r="O104" i="75"/>
  <c r="W104" i="75" s="1"/>
  <c r="P104" i="75"/>
  <c r="Q104" i="75"/>
  <c r="Z104" i="75" s="1"/>
  <c r="AQ104" i="75" s="1"/>
  <c r="E105" i="5" s="1"/>
  <c r="R104" i="75"/>
  <c r="AA104" i="75" s="1"/>
  <c r="AC104" i="75" s="1"/>
  <c r="S104" i="75"/>
  <c r="T104" i="75"/>
  <c r="U104" i="75"/>
  <c r="AF104" i="75" s="1"/>
  <c r="V104" i="75"/>
  <c r="Y104" i="75"/>
  <c r="AB104" i="75"/>
  <c r="AD104" i="75"/>
  <c r="AG104" i="75"/>
  <c r="AT104" i="75"/>
  <c r="AW104" i="75"/>
  <c r="AX104" i="75"/>
  <c r="AZ104" i="75"/>
  <c r="BA104" i="75"/>
  <c r="BB104" i="75" s="1"/>
  <c r="C105" i="75"/>
  <c r="D105" i="75"/>
  <c r="F105" i="75"/>
  <c r="G105" i="75"/>
  <c r="H105" i="75"/>
  <c r="I105" i="75"/>
  <c r="K105" i="75"/>
  <c r="M105" i="75"/>
  <c r="N105" i="75"/>
  <c r="O105" i="75"/>
  <c r="P105" i="75"/>
  <c r="Y105" i="75" s="1"/>
  <c r="AP105" i="75" s="1"/>
  <c r="Q105" i="75"/>
  <c r="Z105" i="75" s="1"/>
  <c r="R105" i="75"/>
  <c r="AA105" i="75" s="1"/>
  <c r="S105" i="75"/>
  <c r="AB105" i="75" s="1"/>
  <c r="T105" i="75"/>
  <c r="U105" i="75"/>
  <c r="AF105" i="75" s="1"/>
  <c r="V105" i="75"/>
  <c r="W105" i="75"/>
  <c r="AD105" i="75"/>
  <c r="AG105" i="75"/>
  <c r="AT105" i="75"/>
  <c r="AW105" i="75"/>
  <c r="AX105" i="75"/>
  <c r="AZ105" i="75"/>
  <c r="BA105" i="75"/>
  <c r="BB105" i="75" s="1"/>
  <c r="J106" i="5" s="1"/>
  <c r="C106" i="75"/>
  <c r="D106" i="75"/>
  <c r="F106" i="75"/>
  <c r="G106" i="75"/>
  <c r="H106" i="75"/>
  <c r="I106" i="75"/>
  <c r="K106" i="75"/>
  <c r="M106" i="75"/>
  <c r="N106" i="75"/>
  <c r="O106" i="75"/>
  <c r="W106" i="75" s="1"/>
  <c r="AI106" i="75" s="1"/>
  <c r="P106" i="75"/>
  <c r="Y106" i="75"/>
  <c r="Q106" i="75"/>
  <c r="Z106" i="75"/>
  <c r="R106" i="75"/>
  <c r="S106" i="75"/>
  <c r="AB106" i="75" s="1"/>
  <c r="T106" i="75"/>
  <c r="U106" i="75"/>
  <c r="V106" i="75"/>
  <c r="AA106" i="75"/>
  <c r="AD106" i="75"/>
  <c r="AM106" i="75" s="1"/>
  <c r="AF106" i="75"/>
  <c r="AG106" i="75"/>
  <c r="AT106" i="75"/>
  <c r="AW106" i="75"/>
  <c r="AX106" i="75"/>
  <c r="AZ106" i="75"/>
  <c r="BA106" i="75"/>
  <c r="BB106" i="75" s="1"/>
  <c r="C107" i="75"/>
  <c r="N107" i="75"/>
  <c r="V107" i="75" s="1"/>
  <c r="X107" i="75" s="1"/>
  <c r="D107" i="75"/>
  <c r="F107" i="75"/>
  <c r="G107" i="75"/>
  <c r="AQ107" i="75" s="1"/>
  <c r="E108" i="5" s="1"/>
  <c r="H107" i="75"/>
  <c r="I107" i="75"/>
  <c r="K107" i="75"/>
  <c r="M107" i="75"/>
  <c r="O107" i="75"/>
  <c r="P107" i="75"/>
  <c r="Y107" i="75" s="1"/>
  <c r="Q107" i="75"/>
  <c r="R107" i="75"/>
  <c r="AA107" i="75" s="1"/>
  <c r="S107" i="75"/>
  <c r="T107" i="75"/>
  <c r="AD107" i="75" s="1"/>
  <c r="U107" i="75"/>
  <c r="AF107" i="75" s="1"/>
  <c r="W107" i="75"/>
  <c r="Z107" i="75"/>
  <c r="AB107" i="75"/>
  <c r="AK107" i="75" s="1"/>
  <c r="AG107" i="75"/>
  <c r="AT107" i="75"/>
  <c r="AW107" i="75"/>
  <c r="AX107" i="75"/>
  <c r="AZ107" i="75"/>
  <c r="BA107" i="75"/>
  <c r="BB107" i="75" s="1"/>
  <c r="J108" i="5" s="1"/>
  <c r="C108" i="75"/>
  <c r="D108" i="75"/>
  <c r="F108" i="75"/>
  <c r="G108" i="75"/>
  <c r="H108" i="75"/>
  <c r="I108" i="75"/>
  <c r="K108" i="75"/>
  <c r="M108" i="75"/>
  <c r="N108" i="75"/>
  <c r="V108" i="75" s="1"/>
  <c r="O108" i="75"/>
  <c r="P108" i="75"/>
  <c r="Y108" i="75" s="1"/>
  <c r="Q108" i="75"/>
  <c r="Z108" i="75"/>
  <c r="R108" i="75"/>
  <c r="S108" i="75"/>
  <c r="AB108" i="75" s="1"/>
  <c r="AK108" i="75" s="1"/>
  <c r="T108" i="75"/>
  <c r="U108" i="75"/>
  <c r="AF108" i="75" s="1"/>
  <c r="W108" i="75"/>
  <c r="AA108" i="75"/>
  <c r="AD108" i="75"/>
  <c r="AG108" i="75"/>
  <c r="AT108" i="75"/>
  <c r="AW108" i="75"/>
  <c r="AX108" i="75"/>
  <c r="AZ108" i="75"/>
  <c r="BA108" i="75"/>
  <c r="BB108" i="75" s="1"/>
  <c r="C109" i="75"/>
  <c r="D109" i="75"/>
  <c r="F109" i="75"/>
  <c r="G109" i="75"/>
  <c r="H109" i="75"/>
  <c r="I109" i="75"/>
  <c r="K109" i="75"/>
  <c r="M109" i="75"/>
  <c r="N109" i="75"/>
  <c r="V109" i="75" s="1"/>
  <c r="O109" i="75"/>
  <c r="P109" i="75"/>
  <c r="Y109" i="75" s="1"/>
  <c r="Q109" i="75"/>
  <c r="R109" i="75"/>
  <c r="AA109" i="75" s="1"/>
  <c r="S109" i="75"/>
  <c r="AB109" i="75" s="1"/>
  <c r="T109" i="75"/>
  <c r="U109" i="75"/>
  <c r="AF109" i="75" s="1"/>
  <c r="W109" i="75"/>
  <c r="Z109" i="75"/>
  <c r="AD109" i="75"/>
  <c r="AG109" i="75"/>
  <c r="AT109" i="75"/>
  <c r="AW109" i="75"/>
  <c r="AX109" i="75"/>
  <c r="AZ109" i="75"/>
  <c r="BA109" i="75"/>
  <c r="BB109" i="75" s="1"/>
  <c r="J110" i="5" s="1"/>
  <c r="C110" i="75"/>
  <c r="D110" i="75"/>
  <c r="F110" i="75"/>
  <c r="G110" i="75"/>
  <c r="H110" i="75"/>
  <c r="I110" i="75"/>
  <c r="K110" i="75"/>
  <c r="M110" i="75"/>
  <c r="N110" i="75"/>
  <c r="V110" i="75" s="1"/>
  <c r="AH110" i="75" s="1"/>
  <c r="O110" i="75"/>
  <c r="P110" i="75"/>
  <c r="Y110" i="75" s="1"/>
  <c r="AP110" i="75" s="1"/>
  <c r="D111" i="5" s="1"/>
  <c r="Q110" i="75"/>
  <c r="Z110" i="75" s="1"/>
  <c r="R110" i="75"/>
  <c r="AA110" i="75" s="1"/>
  <c r="S110" i="75"/>
  <c r="AB110" i="75" s="1"/>
  <c r="AK110" i="75" s="1"/>
  <c r="T110" i="75"/>
  <c r="AD110" i="75" s="1"/>
  <c r="AM110" i="75" s="1"/>
  <c r="U110" i="75"/>
  <c r="AF110" i="75" s="1"/>
  <c r="W110" i="75"/>
  <c r="AG110" i="75"/>
  <c r="AT110" i="75"/>
  <c r="AW110" i="75"/>
  <c r="AX110" i="75"/>
  <c r="AZ110" i="75"/>
  <c r="BA110" i="75"/>
  <c r="C111" i="75"/>
  <c r="D111" i="75"/>
  <c r="F111" i="75"/>
  <c r="G111" i="75"/>
  <c r="H111" i="75"/>
  <c r="I111" i="75"/>
  <c r="K111" i="75"/>
  <c r="M111" i="75"/>
  <c r="N111" i="75"/>
  <c r="O111" i="75"/>
  <c r="P111" i="75"/>
  <c r="Y111" i="75" s="1"/>
  <c r="AP111" i="75" s="1"/>
  <c r="D112" i="5" s="1"/>
  <c r="Q111" i="75"/>
  <c r="Z111" i="75" s="1"/>
  <c r="R111" i="75"/>
  <c r="AA111" i="75"/>
  <c r="S111" i="75"/>
  <c r="T111" i="75"/>
  <c r="AD111" i="75" s="1"/>
  <c r="U111" i="75"/>
  <c r="V111" i="75"/>
  <c r="AH111" i="75" s="1"/>
  <c r="W111" i="75"/>
  <c r="AB111" i="75"/>
  <c r="AF111" i="75"/>
  <c r="AG111" i="75"/>
  <c r="AT111" i="75"/>
  <c r="AW111" i="75"/>
  <c r="AX111" i="75"/>
  <c r="AZ111" i="75"/>
  <c r="BA111" i="75"/>
  <c r="C112" i="75"/>
  <c r="D112" i="75"/>
  <c r="F112" i="75"/>
  <c r="G112" i="75"/>
  <c r="H112" i="75"/>
  <c r="I112" i="75"/>
  <c r="J112" i="75"/>
  <c r="K112" i="75"/>
  <c r="M112" i="75"/>
  <c r="N112" i="75"/>
  <c r="O112" i="75"/>
  <c r="W112" i="75" s="1"/>
  <c r="P112" i="75"/>
  <c r="Q112" i="75"/>
  <c r="Z112" i="75" s="1"/>
  <c r="R112" i="75"/>
  <c r="AA112" i="75" s="1"/>
  <c r="S112" i="75"/>
  <c r="AB112" i="75" s="1"/>
  <c r="T112" i="75"/>
  <c r="AD112" i="75" s="1"/>
  <c r="AM112" i="75" s="1"/>
  <c r="U112" i="75"/>
  <c r="AF112" i="75" s="1"/>
  <c r="V112" i="75"/>
  <c r="Y112" i="75"/>
  <c r="AP112" i="75"/>
  <c r="AG112" i="75"/>
  <c r="AT112" i="75"/>
  <c r="AW112" i="75"/>
  <c r="AX112" i="75"/>
  <c r="AZ112" i="75"/>
  <c r="BA112" i="75"/>
  <c r="BB112" i="75" s="1"/>
  <c r="C113" i="75"/>
  <c r="D113" i="75"/>
  <c r="F113" i="75"/>
  <c r="G113" i="75"/>
  <c r="H113" i="75"/>
  <c r="I113" i="75"/>
  <c r="K113" i="75"/>
  <c r="M113" i="75"/>
  <c r="N113" i="75"/>
  <c r="V113" i="75" s="1"/>
  <c r="O113" i="75"/>
  <c r="P113" i="75"/>
  <c r="Y113" i="75" s="1"/>
  <c r="AP113" i="75" s="1"/>
  <c r="Q113" i="75"/>
  <c r="Z113" i="75" s="1"/>
  <c r="R113" i="75"/>
  <c r="AA113" i="75" s="1"/>
  <c r="S113" i="75"/>
  <c r="T113" i="75"/>
  <c r="AD113" i="75" s="1"/>
  <c r="AM113" i="75" s="1"/>
  <c r="U113" i="75"/>
  <c r="AF113" i="75" s="1"/>
  <c r="W113" i="75"/>
  <c r="AB113" i="75"/>
  <c r="AG113" i="75"/>
  <c r="AT113" i="75"/>
  <c r="AW113" i="75"/>
  <c r="AX113" i="75"/>
  <c r="AZ113" i="75"/>
  <c r="BA113" i="75"/>
  <c r="BB113" i="75" s="1"/>
  <c r="BC113" i="75" s="1"/>
  <c r="C114" i="75"/>
  <c r="D114" i="75"/>
  <c r="E114" i="75" s="1"/>
  <c r="F114" i="75"/>
  <c r="G114" i="75"/>
  <c r="H114" i="75"/>
  <c r="I114" i="75"/>
  <c r="K114" i="75"/>
  <c r="M114" i="75"/>
  <c r="N114" i="75"/>
  <c r="O114" i="75"/>
  <c r="W114" i="75" s="1"/>
  <c r="AI114" i="75" s="1"/>
  <c r="P114" i="75"/>
  <c r="Y114" i="75" s="1"/>
  <c r="Q114" i="75"/>
  <c r="Z114" i="75" s="1"/>
  <c r="R114" i="75"/>
  <c r="AA114" i="75" s="1"/>
  <c r="S114" i="75"/>
  <c r="AB114" i="75" s="1"/>
  <c r="AK114" i="75" s="1"/>
  <c r="T114" i="75"/>
  <c r="AD114" i="75" s="1"/>
  <c r="U114" i="75"/>
  <c r="V114" i="75"/>
  <c r="AF114" i="75"/>
  <c r="AG114" i="75"/>
  <c r="AT114" i="75"/>
  <c r="AW114" i="75"/>
  <c r="AX114" i="75"/>
  <c r="AZ114" i="75"/>
  <c r="BA114" i="75"/>
  <c r="BB114" i="75" s="1"/>
  <c r="J115" i="5" s="1"/>
  <c r="C115" i="75"/>
  <c r="D115" i="75"/>
  <c r="F115" i="75"/>
  <c r="G115" i="75"/>
  <c r="H115" i="75"/>
  <c r="I115" i="75"/>
  <c r="K115" i="75"/>
  <c r="M115" i="75"/>
  <c r="N115" i="75"/>
  <c r="O115" i="75"/>
  <c r="W115" i="75" s="1"/>
  <c r="P115" i="75"/>
  <c r="Y115" i="75" s="1"/>
  <c r="AP115" i="75" s="1"/>
  <c r="D116" i="5" s="1"/>
  <c r="Q115" i="75"/>
  <c r="Z115" i="75" s="1"/>
  <c r="R115" i="75"/>
  <c r="AA115" i="75"/>
  <c r="S115" i="75"/>
  <c r="T115" i="75"/>
  <c r="AD115" i="75" s="1"/>
  <c r="U115" i="75"/>
  <c r="V115" i="75"/>
  <c r="AB115" i="75"/>
  <c r="AF115" i="75"/>
  <c r="AG115" i="75"/>
  <c r="AT115" i="75"/>
  <c r="AW115" i="75"/>
  <c r="AX115" i="75"/>
  <c r="AZ115" i="75"/>
  <c r="BA115" i="75"/>
  <c r="BB115" i="75" s="1"/>
  <c r="J116" i="5" s="1"/>
  <c r="C116" i="75"/>
  <c r="D116" i="75"/>
  <c r="F116" i="75"/>
  <c r="G116" i="75"/>
  <c r="H116" i="75"/>
  <c r="I116" i="75"/>
  <c r="K116" i="75"/>
  <c r="M116" i="75"/>
  <c r="N116" i="75"/>
  <c r="V116" i="75" s="1"/>
  <c r="O116" i="75"/>
  <c r="W116" i="75" s="1"/>
  <c r="P116" i="75"/>
  <c r="Q116" i="75"/>
  <c r="Z116" i="75" s="1"/>
  <c r="R116" i="75"/>
  <c r="AA116" i="75" s="1"/>
  <c r="S116" i="75"/>
  <c r="AB116" i="75"/>
  <c r="T116" i="75"/>
  <c r="U116" i="75"/>
  <c r="AF116" i="75" s="1"/>
  <c r="Y116" i="75"/>
  <c r="AD116" i="75"/>
  <c r="AG116" i="75"/>
  <c r="AT116" i="75"/>
  <c r="AW116" i="75"/>
  <c r="AX116" i="75"/>
  <c r="AZ116" i="75"/>
  <c r="BA116" i="75"/>
  <c r="C117" i="75"/>
  <c r="D117" i="75"/>
  <c r="F117" i="75"/>
  <c r="G117" i="75"/>
  <c r="H117" i="75"/>
  <c r="I117" i="75"/>
  <c r="K117" i="75"/>
  <c r="M117" i="75"/>
  <c r="N117" i="75"/>
  <c r="V117" i="75" s="1"/>
  <c r="O117" i="75"/>
  <c r="P117" i="75"/>
  <c r="Y117" i="75" s="1"/>
  <c r="AP117" i="75" s="1"/>
  <c r="Q117" i="75"/>
  <c r="R117" i="75"/>
  <c r="AA117" i="75" s="1"/>
  <c r="S117" i="75"/>
  <c r="T117" i="75"/>
  <c r="AD117" i="75" s="1"/>
  <c r="U117" i="75"/>
  <c r="W117" i="75"/>
  <c r="Z117" i="75"/>
  <c r="AB117" i="75"/>
  <c r="AF117" i="75"/>
  <c r="AG117" i="75"/>
  <c r="AT117" i="75"/>
  <c r="AW117" i="75"/>
  <c r="AX117" i="75"/>
  <c r="AZ117" i="75"/>
  <c r="BA117" i="75"/>
  <c r="BB117" i="75" s="1"/>
  <c r="J118" i="5" s="1"/>
  <c r="C118" i="75"/>
  <c r="D118" i="75"/>
  <c r="E118" i="75" s="1"/>
  <c r="F118" i="75"/>
  <c r="G118" i="75"/>
  <c r="H118" i="75"/>
  <c r="I118" i="75"/>
  <c r="J118" i="75" s="1"/>
  <c r="K118" i="75"/>
  <c r="M118" i="75"/>
  <c r="N118" i="75"/>
  <c r="V118" i="75" s="1"/>
  <c r="O118" i="75"/>
  <c r="W118" i="75" s="1"/>
  <c r="P118" i="75"/>
  <c r="Q118" i="75"/>
  <c r="R118" i="75"/>
  <c r="S118" i="75"/>
  <c r="AB118" i="75" s="1"/>
  <c r="T118" i="75"/>
  <c r="AD118" i="75" s="1"/>
  <c r="AM118" i="75" s="1"/>
  <c r="U118" i="75"/>
  <c r="AF118" i="75" s="1"/>
  <c r="Y118" i="75"/>
  <c r="Z118" i="75"/>
  <c r="AA118" i="75"/>
  <c r="AG118" i="75"/>
  <c r="AT118" i="75"/>
  <c r="AW118" i="75"/>
  <c r="AX118" i="75"/>
  <c r="AZ118" i="75"/>
  <c r="BA118" i="75"/>
  <c r="C119" i="75"/>
  <c r="D119" i="75"/>
  <c r="F119" i="75"/>
  <c r="G119" i="75"/>
  <c r="H119" i="75"/>
  <c r="I119" i="75"/>
  <c r="K119" i="75"/>
  <c r="T119" i="75"/>
  <c r="AD119" i="75" s="1"/>
  <c r="AM119" i="75" s="1"/>
  <c r="M119" i="75"/>
  <c r="N119" i="75"/>
  <c r="V119" i="75" s="1"/>
  <c r="O119" i="75"/>
  <c r="P119" i="75"/>
  <c r="Y119" i="75" s="1"/>
  <c r="Q119" i="75"/>
  <c r="Z119" i="75" s="1"/>
  <c r="R119" i="75"/>
  <c r="S119" i="75"/>
  <c r="AB119" i="75" s="1"/>
  <c r="U119" i="75"/>
  <c r="AF119" i="75" s="1"/>
  <c r="W119" i="75"/>
  <c r="AA119" i="75"/>
  <c r="AG119" i="75"/>
  <c r="AT119" i="75"/>
  <c r="AW119" i="75"/>
  <c r="AX119" i="75"/>
  <c r="AZ119" i="75"/>
  <c r="BA119" i="75"/>
  <c r="C120" i="75"/>
  <c r="D120" i="75"/>
  <c r="F120" i="75"/>
  <c r="G120" i="75"/>
  <c r="H120" i="75"/>
  <c r="I120" i="75"/>
  <c r="K120" i="75"/>
  <c r="T120" i="75"/>
  <c r="AD120" i="75" s="1"/>
  <c r="AM120" i="75" s="1"/>
  <c r="M120" i="75"/>
  <c r="AN120" i="75" s="1"/>
  <c r="N120" i="75"/>
  <c r="O120" i="75"/>
  <c r="W120" i="75" s="1"/>
  <c r="P120" i="75"/>
  <c r="Q120" i="75"/>
  <c r="Z120" i="75" s="1"/>
  <c r="AQ120" i="75" s="1"/>
  <c r="R120" i="75"/>
  <c r="S120" i="75"/>
  <c r="AB120" i="75" s="1"/>
  <c r="AK120" i="75" s="1"/>
  <c r="U120" i="75"/>
  <c r="V120" i="75"/>
  <c r="Y120" i="75"/>
  <c r="AA120" i="75"/>
  <c r="AF120" i="75"/>
  <c r="AG120" i="75"/>
  <c r="AT120" i="75"/>
  <c r="AW120" i="75"/>
  <c r="AX120" i="75"/>
  <c r="AY120" i="75"/>
  <c r="AZ120" i="75"/>
  <c r="BA120" i="75"/>
  <c r="BB120" i="75" s="1"/>
  <c r="C121" i="75"/>
  <c r="D121" i="75"/>
  <c r="F121" i="75"/>
  <c r="G121" i="75"/>
  <c r="H121" i="75"/>
  <c r="I121" i="75"/>
  <c r="K121" i="75"/>
  <c r="M121" i="75"/>
  <c r="N121" i="75"/>
  <c r="O121" i="75"/>
  <c r="P121" i="75"/>
  <c r="Q121" i="75"/>
  <c r="Z121" i="75" s="1"/>
  <c r="AQ121" i="75" s="1"/>
  <c r="R121" i="75"/>
  <c r="AA121" i="75" s="1"/>
  <c r="S121" i="75"/>
  <c r="AB121" i="75"/>
  <c r="T121" i="75"/>
  <c r="U121" i="75"/>
  <c r="AF121" i="75" s="1"/>
  <c r="V121" i="75"/>
  <c r="W121" i="75"/>
  <c r="Y121" i="75"/>
  <c r="AD121" i="75"/>
  <c r="AG121" i="75"/>
  <c r="AT121" i="75"/>
  <c r="AW121" i="75"/>
  <c r="AX121" i="75"/>
  <c r="AZ121" i="75"/>
  <c r="BA121" i="75"/>
  <c r="BB121" i="75" s="1"/>
  <c r="C122" i="75"/>
  <c r="D122" i="75"/>
  <c r="F122" i="75"/>
  <c r="G122" i="75"/>
  <c r="H122" i="75"/>
  <c r="I122" i="75"/>
  <c r="K122" i="75"/>
  <c r="M122" i="75"/>
  <c r="N122" i="75"/>
  <c r="V122" i="75" s="1"/>
  <c r="O122" i="75"/>
  <c r="W122" i="75" s="1"/>
  <c r="P122" i="75"/>
  <c r="Y122" i="75" s="1"/>
  <c r="Q122" i="75"/>
  <c r="Z122" i="75" s="1"/>
  <c r="AQ122" i="75" s="1"/>
  <c r="E123" i="5" s="1"/>
  <c r="R122" i="75"/>
  <c r="S122" i="75"/>
  <c r="T122" i="75"/>
  <c r="U122" i="75"/>
  <c r="AF122" i="75"/>
  <c r="AA122" i="75"/>
  <c r="AB122" i="75"/>
  <c r="AD122" i="75"/>
  <c r="AM122" i="75" s="1"/>
  <c r="AG122" i="75"/>
  <c r="AT122" i="75"/>
  <c r="AW122" i="75"/>
  <c r="AX122" i="75"/>
  <c r="AZ122" i="75"/>
  <c r="BA122" i="75"/>
  <c r="BB122" i="75" s="1"/>
  <c r="C123" i="75"/>
  <c r="D123" i="75"/>
  <c r="F123" i="75"/>
  <c r="G123" i="75"/>
  <c r="H123" i="75"/>
  <c r="I123" i="75"/>
  <c r="K123" i="75"/>
  <c r="M123" i="75"/>
  <c r="N123" i="75"/>
  <c r="O123" i="75"/>
  <c r="W123" i="75" s="1"/>
  <c r="P123" i="75"/>
  <c r="Y123" i="75" s="1"/>
  <c r="Q123" i="75"/>
  <c r="Z123" i="75" s="1"/>
  <c r="R123" i="75"/>
  <c r="AA123" i="75" s="1"/>
  <c r="S123" i="75"/>
  <c r="AB123" i="75" s="1"/>
  <c r="T123" i="75"/>
  <c r="AD123" i="75"/>
  <c r="U123" i="75"/>
  <c r="V123" i="75"/>
  <c r="AF123" i="75"/>
  <c r="AG123" i="75"/>
  <c r="AT123" i="75"/>
  <c r="AW123" i="75"/>
  <c r="AX123" i="75"/>
  <c r="AZ123" i="75"/>
  <c r="BA123" i="75"/>
  <c r="BB123" i="75" s="1"/>
  <c r="C124" i="75"/>
  <c r="D124" i="75"/>
  <c r="F124" i="75"/>
  <c r="G124" i="75"/>
  <c r="H124" i="75"/>
  <c r="I124" i="75"/>
  <c r="J124" i="75" s="1"/>
  <c r="L124" i="75" s="1"/>
  <c r="K124" i="75"/>
  <c r="M124" i="75"/>
  <c r="N124" i="75"/>
  <c r="V124" i="75" s="1"/>
  <c r="O124" i="75"/>
  <c r="P124" i="75"/>
  <c r="Y124" i="75" s="1"/>
  <c r="Q124" i="75"/>
  <c r="Z124" i="75" s="1"/>
  <c r="AQ124" i="75" s="1"/>
  <c r="E125" i="5" s="1"/>
  <c r="R124" i="75"/>
  <c r="S124" i="75"/>
  <c r="AB124" i="75" s="1"/>
  <c r="AK124" i="75" s="1"/>
  <c r="T124" i="75"/>
  <c r="AD124" i="75" s="1"/>
  <c r="U124" i="75"/>
  <c r="AF124" i="75" s="1"/>
  <c r="W124" i="75"/>
  <c r="AA124" i="75"/>
  <c r="AG124" i="75"/>
  <c r="AT124" i="75"/>
  <c r="AW124" i="75"/>
  <c r="AX124" i="75"/>
  <c r="AZ124" i="75"/>
  <c r="BA124" i="75"/>
  <c r="BB124" i="75" s="1"/>
  <c r="C125" i="75"/>
  <c r="D125" i="75"/>
  <c r="F125" i="75"/>
  <c r="G125" i="75"/>
  <c r="H125" i="75"/>
  <c r="I125" i="75"/>
  <c r="K125" i="75"/>
  <c r="M125" i="75"/>
  <c r="N125" i="75"/>
  <c r="V125" i="75" s="1"/>
  <c r="O125" i="75"/>
  <c r="W125" i="75" s="1"/>
  <c r="P125" i="75"/>
  <c r="Y125" i="75" s="1"/>
  <c r="AP125" i="75" s="1"/>
  <c r="Q125" i="75"/>
  <c r="Z125" i="75" s="1"/>
  <c r="R125" i="75"/>
  <c r="AA125" i="75" s="1"/>
  <c r="AJ125" i="75" s="1"/>
  <c r="S125" i="75"/>
  <c r="AB125" i="75" s="1"/>
  <c r="T125" i="75"/>
  <c r="U125" i="75"/>
  <c r="AF125" i="75" s="1"/>
  <c r="AD125" i="75"/>
  <c r="AG125" i="75"/>
  <c r="AT125" i="75"/>
  <c r="AW125" i="75"/>
  <c r="AX125" i="75"/>
  <c r="AZ125" i="75"/>
  <c r="BA125" i="75"/>
  <c r="BB125" i="75" s="1"/>
  <c r="J126" i="5" s="1"/>
  <c r="C126" i="75"/>
  <c r="D126" i="75"/>
  <c r="F126" i="75"/>
  <c r="P126" i="75"/>
  <c r="Y126" i="75"/>
  <c r="G126" i="75"/>
  <c r="H126" i="75"/>
  <c r="I126" i="75"/>
  <c r="S126" i="75"/>
  <c r="AB126" i="75" s="1"/>
  <c r="AK126" i="75" s="1"/>
  <c r="K126" i="75"/>
  <c r="M126" i="75"/>
  <c r="N126" i="75"/>
  <c r="O126" i="75"/>
  <c r="W126" i="75" s="1"/>
  <c r="Q126" i="75"/>
  <c r="R126" i="75"/>
  <c r="AA126" i="75" s="1"/>
  <c r="T126" i="75"/>
  <c r="AD126" i="75" s="1"/>
  <c r="AM126" i="75" s="1"/>
  <c r="U126" i="75"/>
  <c r="V126" i="75"/>
  <c r="Z126" i="75"/>
  <c r="AQ126" i="75" s="1"/>
  <c r="E127" i="5" s="1"/>
  <c r="AF126" i="75"/>
  <c r="AG126" i="75"/>
  <c r="AT126" i="75"/>
  <c r="AW126" i="75"/>
  <c r="AX126" i="75"/>
  <c r="AY126" i="75" s="1"/>
  <c r="AZ126" i="75"/>
  <c r="BA126" i="75"/>
  <c r="C127" i="75"/>
  <c r="D127" i="75"/>
  <c r="F127" i="75"/>
  <c r="G127" i="75"/>
  <c r="H127" i="75"/>
  <c r="I127" i="75"/>
  <c r="K127" i="75"/>
  <c r="M127" i="75"/>
  <c r="N127" i="75"/>
  <c r="V127" i="75" s="1"/>
  <c r="O127" i="75"/>
  <c r="W127" i="75" s="1"/>
  <c r="P127" i="75"/>
  <c r="Y127" i="75" s="1"/>
  <c r="Q127" i="75"/>
  <c r="R127" i="75"/>
  <c r="AA127" i="75" s="1"/>
  <c r="S127" i="75"/>
  <c r="AB127" i="75" s="1"/>
  <c r="T127" i="75"/>
  <c r="AD127" i="75" s="1"/>
  <c r="U127" i="75"/>
  <c r="Z127" i="75"/>
  <c r="AF127" i="75"/>
  <c r="AG127" i="75"/>
  <c r="AT127" i="75"/>
  <c r="AW127" i="75"/>
  <c r="AX127" i="75"/>
  <c r="AZ127" i="75"/>
  <c r="BA127" i="75"/>
  <c r="BB127" i="75" s="1"/>
  <c r="C128" i="75"/>
  <c r="D128" i="75"/>
  <c r="E128" i="75" s="1"/>
  <c r="O128" i="75"/>
  <c r="W128" i="75" s="1"/>
  <c r="AI128" i="75" s="1"/>
  <c r="F128" i="75"/>
  <c r="G128" i="75"/>
  <c r="H128" i="75"/>
  <c r="I128" i="75"/>
  <c r="K128" i="75"/>
  <c r="M128" i="75"/>
  <c r="N128" i="75"/>
  <c r="V128" i="75" s="1"/>
  <c r="P128" i="75"/>
  <c r="Y128" i="75"/>
  <c r="Q128" i="75"/>
  <c r="R128" i="75"/>
  <c r="AA128" i="75" s="1"/>
  <c r="S128" i="75"/>
  <c r="AB128" i="75" s="1"/>
  <c r="T128" i="75"/>
  <c r="AD128" i="75" s="1"/>
  <c r="U128" i="75"/>
  <c r="AF128" i="75"/>
  <c r="Z128" i="75"/>
  <c r="AG128" i="75"/>
  <c r="AT128" i="75"/>
  <c r="AW128" i="75"/>
  <c r="AX128" i="75"/>
  <c r="AZ128" i="75"/>
  <c r="BA128" i="75"/>
  <c r="BB128" i="75"/>
  <c r="C129" i="75"/>
  <c r="D129" i="75"/>
  <c r="F129" i="75"/>
  <c r="G129" i="75"/>
  <c r="H129" i="75"/>
  <c r="I129" i="75"/>
  <c r="K129" i="75"/>
  <c r="M129" i="75"/>
  <c r="N129" i="75"/>
  <c r="O129" i="75"/>
  <c r="W129" i="75" s="1"/>
  <c r="P129" i="75"/>
  <c r="Y129" i="75"/>
  <c r="AP129" i="75" s="1"/>
  <c r="Q129" i="75"/>
  <c r="R129" i="75"/>
  <c r="AA129" i="75" s="1"/>
  <c r="S129" i="75"/>
  <c r="T129" i="75"/>
  <c r="AD129" i="75" s="1"/>
  <c r="U129" i="75"/>
  <c r="AF129" i="75" s="1"/>
  <c r="V129" i="75"/>
  <c r="Z129" i="75"/>
  <c r="AB129" i="75"/>
  <c r="AG129" i="75"/>
  <c r="AT129" i="75"/>
  <c r="AW129" i="75"/>
  <c r="AX129" i="75"/>
  <c r="AZ129" i="75"/>
  <c r="BA129" i="75"/>
  <c r="BB129" i="75"/>
  <c r="C130" i="75"/>
  <c r="D130" i="75"/>
  <c r="F130" i="75"/>
  <c r="G130" i="75"/>
  <c r="H130" i="75"/>
  <c r="I130" i="75"/>
  <c r="K130" i="75"/>
  <c r="M130" i="75"/>
  <c r="N130" i="75"/>
  <c r="O130" i="75"/>
  <c r="P130" i="75"/>
  <c r="Y130" i="75"/>
  <c r="Q130" i="75"/>
  <c r="Z130" i="75"/>
  <c r="R130" i="75"/>
  <c r="S130" i="75"/>
  <c r="AB130" i="75" s="1"/>
  <c r="T130" i="75"/>
  <c r="AD130" i="75" s="1"/>
  <c r="U130" i="75"/>
  <c r="AF130" i="75" s="1"/>
  <c r="V130" i="75"/>
  <c r="W130" i="75"/>
  <c r="X130" i="75" s="1"/>
  <c r="AA130" i="75"/>
  <c r="AG130" i="75"/>
  <c r="AT130" i="75"/>
  <c r="AW130" i="75"/>
  <c r="AX130" i="75"/>
  <c r="AZ130" i="75"/>
  <c r="BA130" i="75"/>
  <c r="BB130" i="75"/>
  <c r="C131" i="75"/>
  <c r="D131" i="75"/>
  <c r="F131" i="75"/>
  <c r="G131" i="75"/>
  <c r="H131" i="75"/>
  <c r="I131" i="75"/>
  <c r="J131" i="75" s="1"/>
  <c r="K131" i="75"/>
  <c r="M131" i="75"/>
  <c r="N131" i="75"/>
  <c r="V131" i="75" s="1"/>
  <c r="AH131" i="75" s="1"/>
  <c r="O131" i="75"/>
  <c r="P131" i="75"/>
  <c r="Y131" i="75" s="1"/>
  <c r="AP131" i="75" s="1"/>
  <c r="Q131" i="75"/>
  <c r="Z131" i="75" s="1"/>
  <c r="R131" i="75"/>
  <c r="S131" i="75"/>
  <c r="AB131" i="75" s="1"/>
  <c r="T131" i="75"/>
  <c r="AD131" i="75" s="1"/>
  <c r="U131" i="75"/>
  <c r="W131" i="75"/>
  <c r="AA131" i="75"/>
  <c r="AF131" i="75"/>
  <c r="AG131" i="75"/>
  <c r="AT131" i="75"/>
  <c r="AW131" i="75"/>
  <c r="AX131" i="75"/>
  <c r="AY131" i="75" s="1"/>
  <c r="AZ131" i="75"/>
  <c r="BA131" i="75"/>
  <c r="BB131" i="75" s="1"/>
  <c r="C132" i="75"/>
  <c r="D132" i="75"/>
  <c r="F132" i="75"/>
  <c r="P132" i="75"/>
  <c r="Y132" i="75"/>
  <c r="G132" i="75"/>
  <c r="H132" i="75"/>
  <c r="I132" i="75"/>
  <c r="K132" i="75"/>
  <c r="M132" i="75"/>
  <c r="N132" i="75"/>
  <c r="V132" i="75" s="1"/>
  <c r="O132" i="75"/>
  <c r="Q132" i="75"/>
  <c r="Z132" i="75" s="1"/>
  <c r="R132" i="75"/>
  <c r="S132" i="75"/>
  <c r="AB132" i="75" s="1"/>
  <c r="T132" i="75"/>
  <c r="U132" i="75"/>
  <c r="AF132" i="75" s="1"/>
  <c r="W132" i="75"/>
  <c r="AA132" i="75"/>
  <c r="AJ132" i="75" s="1"/>
  <c r="AD132" i="75"/>
  <c r="AM132" i="75" s="1"/>
  <c r="AG132" i="75"/>
  <c r="AT132" i="75"/>
  <c r="AW132" i="75"/>
  <c r="AX132" i="75"/>
  <c r="AZ132" i="75"/>
  <c r="BA132" i="75"/>
  <c r="C133" i="75"/>
  <c r="D133" i="75"/>
  <c r="F133" i="75"/>
  <c r="G133" i="75"/>
  <c r="H133" i="75"/>
  <c r="I133" i="75"/>
  <c r="K133" i="75"/>
  <c r="M133" i="75"/>
  <c r="N133" i="75"/>
  <c r="O133" i="75"/>
  <c r="W133" i="75" s="1"/>
  <c r="P133" i="75"/>
  <c r="Y133" i="75"/>
  <c r="Q133" i="75"/>
  <c r="R133" i="75"/>
  <c r="AA133" i="75" s="1"/>
  <c r="S133" i="75"/>
  <c r="AB133" i="75" s="1"/>
  <c r="T133" i="75"/>
  <c r="AD133" i="75" s="1"/>
  <c r="AM133" i="75" s="1"/>
  <c r="U133" i="75"/>
  <c r="V133" i="75"/>
  <c r="AH133" i="75"/>
  <c r="Z133" i="75"/>
  <c r="AF133" i="75"/>
  <c r="AG133" i="75"/>
  <c r="AT133" i="75"/>
  <c r="AW133" i="75"/>
  <c r="AX133" i="75"/>
  <c r="AZ133" i="75"/>
  <c r="BA133" i="75"/>
  <c r="BB133" i="75" s="1"/>
  <c r="BC133" i="75" s="1"/>
  <c r="C134" i="75"/>
  <c r="D134" i="75"/>
  <c r="F134" i="75"/>
  <c r="G134" i="75"/>
  <c r="H134" i="75"/>
  <c r="I134" i="75"/>
  <c r="J134" i="75" s="1"/>
  <c r="K134" i="75"/>
  <c r="M134" i="75"/>
  <c r="N134" i="75"/>
  <c r="O134" i="75"/>
  <c r="W134" i="75" s="1"/>
  <c r="P134" i="75"/>
  <c r="Q134" i="75"/>
  <c r="Z134" i="75" s="1"/>
  <c r="R134" i="75"/>
  <c r="AA134" i="75" s="1"/>
  <c r="S134" i="75"/>
  <c r="AB134" i="75" s="1"/>
  <c r="T134" i="75"/>
  <c r="U134" i="75"/>
  <c r="AF134" i="75" s="1"/>
  <c r="V134" i="75"/>
  <c r="Y134" i="75"/>
  <c r="AD134" i="75"/>
  <c r="AG134" i="75"/>
  <c r="AT134" i="75"/>
  <c r="AW134" i="75"/>
  <c r="AX134" i="75"/>
  <c r="AZ134" i="75"/>
  <c r="BA134" i="75"/>
  <c r="BB134" i="75" s="1"/>
  <c r="J135" i="5" s="1"/>
  <c r="C135" i="75"/>
  <c r="D135" i="75"/>
  <c r="F135" i="75"/>
  <c r="G135" i="75"/>
  <c r="H135" i="75"/>
  <c r="I135" i="75"/>
  <c r="K135" i="75"/>
  <c r="M135" i="75"/>
  <c r="N135" i="75"/>
  <c r="O135" i="75"/>
  <c r="W135" i="75" s="1"/>
  <c r="P135" i="75"/>
  <c r="Y135" i="75"/>
  <c r="Q135" i="75"/>
  <c r="R135" i="75"/>
  <c r="AA135" i="75" s="1"/>
  <c r="S135" i="75"/>
  <c r="AB135" i="75" s="1"/>
  <c r="T135" i="75"/>
  <c r="AD135" i="75" s="1"/>
  <c r="U135" i="75"/>
  <c r="AF135" i="75" s="1"/>
  <c r="V135" i="75"/>
  <c r="AH135" i="75" s="1"/>
  <c r="Z135" i="75"/>
  <c r="AG135" i="75"/>
  <c r="AT135" i="75"/>
  <c r="AW135" i="75"/>
  <c r="AX135" i="75"/>
  <c r="AZ135" i="75"/>
  <c r="BA135" i="75"/>
  <c r="BB135" i="75"/>
  <c r="J136" i="5" s="1"/>
  <c r="C136" i="75"/>
  <c r="D136" i="75"/>
  <c r="O136" i="75"/>
  <c r="W136" i="75" s="1"/>
  <c r="F136" i="75"/>
  <c r="G136" i="75"/>
  <c r="H136" i="75"/>
  <c r="I136" i="75"/>
  <c r="K136" i="75"/>
  <c r="M136" i="75"/>
  <c r="N136" i="75"/>
  <c r="P136" i="75"/>
  <c r="Q136" i="75"/>
  <c r="R136" i="75"/>
  <c r="AA136" i="75" s="1"/>
  <c r="S136" i="75"/>
  <c r="AB136" i="75" s="1"/>
  <c r="T136" i="75"/>
  <c r="AD136" i="75" s="1"/>
  <c r="U136" i="75"/>
  <c r="AF136" i="75" s="1"/>
  <c r="V136" i="75"/>
  <c r="Y136" i="75"/>
  <c r="Z136" i="75"/>
  <c r="AG136" i="75"/>
  <c r="AT136" i="75"/>
  <c r="AW136" i="75"/>
  <c r="AX136" i="75"/>
  <c r="AZ136" i="75"/>
  <c r="BA136" i="75"/>
  <c r="BB136" i="75"/>
  <c r="C137" i="75"/>
  <c r="D137" i="75"/>
  <c r="F137" i="75"/>
  <c r="G137" i="75"/>
  <c r="H137" i="75"/>
  <c r="I137" i="75"/>
  <c r="K137" i="75"/>
  <c r="M137" i="75"/>
  <c r="AN137" i="75" s="1"/>
  <c r="N137" i="75"/>
  <c r="O137" i="75"/>
  <c r="W137" i="75" s="1"/>
  <c r="P137" i="75"/>
  <c r="Y137" i="75"/>
  <c r="Q137" i="75"/>
  <c r="R137" i="75"/>
  <c r="AA137" i="75" s="1"/>
  <c r="S137" i="75"/>
  <c r="T137" i="75"/>
  <c r="U137" i="75"/>
  <c r="V137" i="75"/>
  <c r="Z137" i="75"/>
  <c r="AB137" i="75"/>
  <c r="AD137" i="75"/>
  <c r="AF137" i="75"/>
  <c r="AG137" i="75"/>
  <c r="AT137" i="75"/>
  <c r="AW137" i="75"/>
  <c r="AX137" i="75"/>
  <c r="AZ137" i="75"/>
  <c r="BA137" i="75"/>
  <c r="BB137" i="75"/>
  <c r="C138" i="75"/>
  <c r="D138" i="75"/>
  <c r="F138" i="75"/>
  <c r="G138" i="75"/>
  <c r="H138" i="75"/>
  <c r="I138" i="75"/>
  <c r="K138" i="75"/>
  <c r="M138" i="75"/>
  <c r="AN138" i="75" s="1"/>
  <c r="N138" i="75"/>
  <c r="O138" i="75"/>
  <c r="W138" i="75" s="1"/>
  <c r="P138" i="75"/>
  <c r="Y138" i="75"/>
  <c r="AP138" i="75" s="1"/>
  <c r="Q138" i="75"/>
  <c r="Z138" i="75" s="1"/>
  <c r="R138" i="75"/>
  <c r="AA138" i="75" s="1"/>
  <c r="S138" i="75"/>
  <c r="AB138" i="75" s="1"/>
  <c r="T138" i="75"/>
  <c r="AD138" i="75" s="1"/>
  <c r="U138" i="75"/>
  <c r="AF138" i="75" s="1"/>
  <c r="V138" i="75"/>
  <c r="AG138" i="75"/>
  <c r="AT138" i="75"/>
  <c r="AW138" i="75"/>
  <c r="AX138" i="75"/>
  <c r="AZ138" i="75"/>
  <c r="BA138" i="75"/>
  <c r="C139" i="75"/>
  <c r="D139" i="75"/>
  <c r="F139" i="75"/>
  <c r="G139" i="75"/>
  <c r="H139" i="75"/>
  <c r="I139" i="75"/>
  <c r="K139" i="75"/>
  <c r="M139" i="75"/>
  <c r="N139" i="75"/>
  <c r="O139" i="75"/>
  <c r="W139" i="75" s="1"/>
  <c r="P139" i="75"/>
  <c r="Y139" i="75"/>
  <c r="Q139" i="75"/>
  <c r="R139" i="75"/>
  <c r="AA139" i="75" s="1"/>
  <c r="S139" i="75"/>
  <c r="T139" i="75"/>
  <c r="AD139" i="75" s="1"/>
  <c r="AM139" i="75" s="1"/>
  <c r="U139" i="75"/>
  <c r="V139" i="75"/>
  <c r="Z139" i="75"/>
  <c r="AB139" i="75"/>
  <c r="AF139" i="75"/>
  <c r="AG139" i="75"/>
  <c r="AT139" i="75"/>
  <c r="AW139" i="75"/>
  <c r="AX139" i="75"/>
  <c r="AY139" i="75"/>
  <c r="I140" i="5" s="1"/>
  <c r="AZ139" i="75"/>
  <c r="BA139" i="75"/>
  <c r="BB139" i="75" s="1"/>
  <c r="C140" i="75"/>
  <c r="D140" i="75"/>
  <c r="F140" i="75"/>
  <c r="G140" i="75"/>
  <c r="H140" i="75"/>
  <c r="I140" i="75"/>
  <c r="K140" i="75"/>
  <c r="M140" i="75"/>
  <c r="N140" i="75"/>
  <c r="O140" i="75"/>
  <c r="P140" i="75"/>
  <c r="Q140" i="75"/>
  <c r="Z140" i="75" s="1"/>
  <c r="R140" i="75"/>
  <c r="AA140" i="75" s="1"/>
  <c r="S140" i="75"/>
  <c r="AB140" i="75"/>
  <c r="T140" i="75"/>
  <c r="AD140" i="75" s="1"/>
  <c r="U140" i="75"/>
  <c r="AF140" i="75" s="1"/>
  <c r="V140" i="75"/>
  <c r="W140" i="75"/>
  <c r="Y140" i="75"/>
  <c r="AG140" i="75"/>
  <c r="AT140" i="75"/>
  <c r="AW140" i="75"/>
  <c r="AX140" i="75"/>
  <c r="AZ140" i="75"/>
  <c r="BA140" i="75"/>
  <c r="BB140" i="75"/>
  <c r="C141" i="75"/>
  <c r="D141" i="75"/>
  <c r="F141" i="75"/>
  <c r="G141" i="75"/>
  <c r="H141" i="75"/>
  <c r="I141" i="75"/>
  <c r="K141" i="75"/>
  <c r="M141" i="75"/>
  <c r="N141" i="75"/>
  <c r="O141" i="75"/>
  <c r="W141" i="75" s="1"/>
  <c r="P141" i="75"/>
  <c r="Q141" i="75"/>
  <c r="Z141" i="75" s="1"/>
  <c r="R141" i="75"/>
  <c r="S141" i="75"/>
  <c r="AB141" i="75" s="1"/>
  <c r="AK141" i="75" s="1"/>
  <c r="T141" i="75"/>
  <c r="AD141" i="75" s="1"/>
  <c r="U141" i="75"/>
  <c r="AF141" i="75" s="1"/>
  <c r="V141" i="75"/>
  <c r="Y141" i="75"/>
  <c r="AP141" i="75" s="1"/>
  <c r="AA141" i="75"/>
  <c r="AG141" i="75"/>
  <c r="AT141" i="75"/>
  <c r="AW141" i="75"/>
  <c r="AX141" i="75"/>
  <c r="AZ141" i="75"/>
  <c r="BA141" i="75"/>
  <c r="BB141" i="75"/>
  <c r="C142" i="75"/>
  <c r="D142" i="75"/>
  <c r="F142" i="75"/>
  <c r="G142" i="75"/>
  <c r="H142" i="75"/>
  <c r="I142" i="75"/>
  <c r="J142" i="75" s="1"/>
  <c r="K142" i="75"/>
  <c r="M142" i="75"/>
  <c r="N142" i="75"/>
  <c r="V142" i="75" s="1"/>
  <c r="O142" i="75"/>
  <c r="P142" i="75"/>
  <c r="Y142" i="75" s="1"/>
  <c r="Q142" i="75"/>
  <c r="Z142" i="75" s="1"/>
  <c r="R142" i="75"/>
  <c r="AA142" i="75" s="1"/>
  <c r="AJ142" i="75" s="1"/>
  <c r="S142" i="75"/>
  <c r="T142" i="75"/>
  <c r="AD142" i="75" s="1"/>
  <c r="U142" i="75"/>
  <c r="AF142" i="75" s="1"/>
  <c r="W142" i="75"/>
  <c r="AB142" i="75"/>
  <c r="AM142" i="75"/>
  <c r="AG142" i="75"/>
  <c r="AT142" i="75"/>
  <c r="AW142" i="75"/>
  <c r="AX142" i="75"/>
  <c r="AZ142" i="75"/>
  <c r="BA142" i="75"/>
  <c r="C143" i="75"/>
  <c r="D143" i="75"/>
  <c r="F143" i="75"/>
  <c r="G143" i="75"/>
  <c r="H143" i="75"/>
  <c r="I143" i="75"/>
  <c r="K143" i="75"/>
  <c r="M143" i="75"/>
  <c r="U143" i="75"/>
  <c r="AF143" i="75" s="1"/>
  <c r="AG143" i="75"/>
  <c r="N143" i="75"/>
  <c r="V143" i="75" s="1"/>
  <c r="O143" i="75"/>
  <c r="W143" i="75" s="1"/>
  <c r="P143" i="75"/>
  <c r="Y143" i="75" s="1"/>
  <c r="Q143" i="75"/>
  <c r="Z143" i="75" s="1"/>
  <c r="R143" i="75"/>
  <c r="AA143" i="75"/>
  <c r="S143" i="75"/>
  <c r="T143" i="75"/>
  <c r="AD143" i="75" s="1"/>
  <c r="AM143" i="75" s="1"/>
  <c r="AB143" i="75"/>
  <c r="AT143" i="75"/>
  <c r="AW143" i="75"/>
  <c r="AX143" i="75"/>
  <c r="AZ143" i="75"/>
  <c r="BA143" i="75"/>
  <c r="BB143" i="75"/>
  <c r="BC143" i="75" s="1"/>
  <c r="C144" i="75"/>
  <c r="D144" i="75"/>
  <c r="F144" i="75"/>
  <c r="G144" i="75"/>
  <c r="H144" i="75"/>
  <c r="I144" i="75"/>
  <c r="K144" i="75"/>
  <c r="M144" i="75"/>
  <c r="N144" i="75"/>
  <c r="O144" i="75"/>
  <c r="W144" i="75" s="1"/>
  <c r="P144" i="75"/>
  <c r="Q144" i="75"/>
  <c r="Z144" i="75" s="1"/>
  <c r="AQ144" i="75" s="1"/>
  <c r="E145" i="5" s="1"/>
  <c r="R144" i="75"/>
  <c r="AA144" i="75" s="1"/>
  <c r="S144" i="75"/>
  <c r="AB144" i="75" s="1"/>
  <c r="AK144" i="75"/>
  <c r="T144" i="75"/>
  <c r="AD144" i="75"/>
  <c r="AM144" i="75" s="1"/>
  <c r="U144" i="75"/>
  <c r="AF144" i="75" s="1"/>
  <c r="V144" i="75"/>
  <c r="Y144" i="75"/>
  <c r="AG144" i="75"/>
  <c r="AT144" i="75"/>
  <c r="AW144" i="75"/>
  <c r="AX144" i="75"/>
  <c r="AZ144" i="75"/>
  <c r="BA144" i="75"/>
  <c r="C145" i="75"/>
  <c r="D145" i="75"/>
  <c r="F145" i="75"/>
  <c r="G145" i="75"/>
  <c r="H145" i="75"/>
  <c r="I145" i="75"/>
  <c r="K145" i="75"/>
  <c r="M145" i="75"/>
  <c r="N145" i="75"/>
  <c r="O145" i="75"/>
  <c r="W145" i="75" s="1"/>
  <c r="P145" i="75"/>
  <c r="Y145" i="75" s="1"/>
  <c r="Q145" i="75"/>
  <c r="Z145" i="75" s="1"/>
  <c r="R145" i="75"/>
  <c r="AA145" i="75" s="1"/>
  <c r="S145" i="75"/>
  <c r="AB145" i="75" s="1"/>
  <c r="AK145" i="75" s="1"/>
  <c r="T145" i="75"/>
  <c r="AD145" i="75" s="1"/>
  <c r="U145" i="75"/>
  <c r="V145" i="75"/>
  <c r="AF145" i="75"/>
  <c r="AG145" i="75"/>
  <c r="AT145" i="75"/>
  <c r="AW145" i="75"/>
  <c r="AX145" i="75"/>
  <c r="AZ145" i="75"/>
  <c r="BA145" i="75"/>
  <c r="C146" i="75"/>
  <c r="D146" i="75"/>
  <c r="F146" i="75"/>
  <c r="G146" i="75"/>
  <c r="H146" i="75"/>
  <c r="I146" i="75"/>
  <c r="K146" i="75"/>
  <c r="M146" i="75"/>
  <c r="N146" i="75"/>
  <c r="O146" i="75"/>
  <c r="W146" i="75" s="1"/>
  <c r="AI146" i="75" s="1"/>
  <c r="P146" i="75"/>
  <c r="Q146" i="75"/>
  <c r="Z146" i="75" s="1"/>
  <c r="AQ146" i="75" s="1"/>
  <c r="E147" i="5" s="1"/>
  <c r="R146" i="75"/>
  <c r="S146" i="75"/>
  <c r="AB146" i="75" s="1"/>
  <c r="T146" i="75"/>
  <c r="AD146" i="75" s="1"/>
  <c r="AM146" i="75" s="1"/>
  <c r="U146" i="75"/>
  <c r="V146" i="75"/>
  <c r="AH146" i="75" s="1"/>
  <c r="Y146" i="75"/>
  <c r="AA146" i="75"/>
  <c r="AF146" i="75"/>
  <c r="AG146" i="75"/>
  <c r="AT146" i="75"/>
  <c r="AW146" i="75"/>
  <c r="AX146" i="75"/>
  <c r="AZ146" i="75"/>
  <c r="BA146" i="75"/>
  <c r="C147" i="75"/>
  <c r="D147" i="75"/>
  <c r="F147" i="75"/>
  <c r="G147" i="75"/>
  <c r="H147" i="75"/>
  <c r="I147" i="75"/>
  <c r="K147" i="75"/>
  <c r="M147" i="75"/>
  <c r="N147" i="75"/>
  <c r="V147" i="75" s="1"/>
  <c r="O147" i="75"/>
  <c r="P147" i="75"/>
  <c r="Y147" i="75" s="1"/>
  <c r="Q147" i="75"/>
  <c r="Z147" i="75" s="1"/>
  <c r="AQ147" i="75" s="1"/>
  <c r="E148" i="5" s="1"/>
  <c r="R147" i="75"/>
  <c r="S147" i="75"/>
  <c r="AB147" i="75"/>
  <c r="T147" i="75"/>
  <c r="U147" i="75"/>
  <c r="AF147" i="75" s="1"/>
  <c r="AN147" i="75" s="1"/>
  <c r="W147" i="75"/>
  <c r="AA147" i="75"/>
  <c r="AJ147" i="75" s="1"/>
  <c r="AD147" i="75"/>
  <c r="AG147" i="75"/>
  <c r="AT147" i="75"/>
  <c r="AW147" i="75"/>
  <c r="AX147" i="75"/>
  <c r="AZ147" i="75"/>
  <c r="BA147" i="75"/>
  <c r="BB147" i="75"/>
  <c r="C148" i="75"/>
  <c r="D148" i="75"/>
  <c r="F148" i="75"/>
  <c r="G148" i="75"/>
  <c r="H148" i="75"/>
  <c r="I148" i="75"/>
  <c r="J148" i="75" s="1"/>
  <c r="L148" i="75" s="1"/>
  <c r="K148" i="75"/>
  <c r="M148" i="75"/>
  <c r="N148" i="75"/>
  <c r="O148" i="75"/>
  <c r="P148" i="75"/>
  <c r="Q148" i="75"/>
  <c r="Z148" i="75" s="1"/>
  <c r="AQ148" i="75" s="1"/>
  <c r="E149" i="5" s="1"/>
  <c r="R148" i="75"/>
  <c r="S148" i="75"/>
  <c r="AB148" i="75" s="1"/>
  <c r="T148" i="75"/>
  <c r="U148" i="75"/>
  <c r="AF148" i="75" s="1"/>
  <c r="V148" i="75"/>
  <c r="W148" i="75"/>
  <c r="Y148" i="75"/>
  <c r="AA148" i="75"/>
  <c r="AD148" i="75"/>
  <c r="AG148" i="75"/>
  <c r="AT148" i="75"/>
  <c r="AW148" i="75"/>
  <c r="AX148" i="75"/>
  <c r="AZ148" i="75"/>
  <c r="BA148" i="75"/>
  <c r="BB148" i="75"/>
  <c r="C149" i="75"/>
  <c r="D149" i="75"/>
  <c r="F149" i="75"/>
  <c r="G149" i="75"/>
  <c r="H149" i="75"/>
  <c r="I149" i="75"/>
  <c r="J149" i="75" s="1"/>
  <c r="L149" i="75" s="1"/>
  <c r="K149" i="75"/>
  <c r="M149" i="75"/>
  <c r="N149" i="75"/>
  <c r="O149" i="75"/>
  <c r="W149" i="75" s="1"/>
  <c r="P149" i="75"/>
  <c r="Y149" i="75"/>
  <c r="Q149" i="75"/>
  <c r="R149" i="75"/>
  <c r="AA149" i="75" s="1"/>
  <c r="S149" i="75"/>
  <c r="T149" i="75"/>
  <c r="AD149" i="75" s="1"/>
  <c r="U149" i="75"/>
  <c r="V149" i="75"/>
  <c r="Z149" i="75"/>
  <c r="AB149" i="75"/>
  <c r="AF149" i="75"/>
  <c r="AG149" i="75"/>
  <c r="AT149" i="75"/>
  <c r="AW149" i="75"/>
  <c r="AX149" i="75"/>
  <c r="AZ149" i="75"/>
  <c r="BA149" i="75"/>
  <c r="BB149" i="75" s="1"/>
  <c r="J150" i="5" s="1"/>
  <c r="C150" i="75"/>
  <c r="D150" i="75"/>
  <c r="F150" i="75"/>
  <c r="G150" i="75"/>
  <c r="H150" i="75"/>
  <c r="I150" i="75"/>
  <c r="K150" i="75"/>
  <c r="M150" i="75"/>
  <c r="N150" i="75"/>
  <c r="O150" i="75"/>
  <c r="P150" i="75"/>
  <c r="Q150" i="75"/>
  <c r="R150" i="75"/>
  <c r="S150" i="75"/>
  <c r="T150" i="75"/>
  <c r="AD150" i="75" s="1"/>
  <c r="AM150" i="75" s="1"/>
  <c r="U150" i="75"/>
  <c r="AF150" i="75" s="1"/>
  <c r="V150" i="75"/>
  <c r="W150" i="75"/>
  <c r="Y150" i="75"/>
  <c r="Z150" i="75"/>
  <c r="AA150" i="75"/>
  <c r="AB150" i="75"/>
  <c r="AK150" i="75" s="1"/>
  <c r="AG150" i="75"/>
  <c r="AT150" i="75"/>
  <c r="AW150" i="75"/>
  <c r="AX150" i="75"/>
  <c r="AZ150" i="75"/>
  <c r="BA150" i="75"/>
  <c r="C151" i="75"/>
  <c r="D151" i="75"/>
  <c r="F151" i="75"/>
  <c r="G151" i="75"/>
  <c r="H151" i="75"/>
  <c r="I151" i="75"/>
  <c r="K151" i="75"/>
  <c r="M151" i="75"/>
  <c r="N151" i="75"/>
  <c r="V151" i="75" s="1"/>
  <c r="O151" i="75"/>
  <c r="P151" i="75"/>
  <c r="Y151" i="75" s="1"/>
  <c r="Q151" i="75"/>
  <c r="Z151" i="75"/>
  <c r="R151" i="75"/>
  <c r="AA151" i="75"/>
  <c r="AJ151" i="75" s="1"/>
  <c r="S151" i="75"/>
  <c r="T151" i="75"/>
  <c r="AD151" i="75" s="1"/>
  <c r="U151" i="75"/>
  <c r="W151" i="75"/>
  <c r="AB151" i="75"/>
  <c r="AF151" i="75"/>
  <c r="AG151" i="75"/>
  <c r="AT151" i="75"/>
  <c r="AW151" i="75"/>
  <c r="AX151" i="75"/>
  <c r="AZ151" i="75"/>
  <c r="BA151" i="75"/>
  <c r="BB151" i="75" s="1"/>
  <c r="J152" i="5" s="1"/>
  <c r="C152" i="75"/>
  <c r="D152" i="75"/>
  <c r="F152" i="75"/>
  <c r="G152" i="75"/>
  <c r="H152" i="75"/>
  <c r="I152" i="75"/>
  <c r="K152" i="75"/>
  <c r="M152" i="75"/>
  <c r="N152" i="75"/>
  <c r="O152" i="75"/>
  <c r="P152" i="75"/>
  <c r="Y152" i="75"/>
  <c r="AP152" i="75" s="1"/>
  <c r="D153" i="5" s="1"/>
  <c r="Q152" i="75"/>
  <c r="Z152" i="75" s="1"/>
  <c r="R152" i="75"/>
  <c r="AA152" i="75" s="1"/>
  <c r="S152" i="75"/>
  <c r="AB152" i="75" s="1"/>
  <c r="T152" i="75"/>
  <c r="AD152" i="75" s="1"/>
  <c r="AM152" i="75" s="1"/>
  <c r="U152" i="75"/>
  <c r="V152" i="75"/>
  <c r="AH152" i="75" s="1"/>
  <c r="W152" i="75"/>
  <c r="AF152" i="75"/>
  <c r="AG152" i="75"/>
  <c r="AT152" i="75"/>
  <c r="AW152" i="75"/>
  <c r="AX152" i="75"/>
  <c r="AZ152" i="75"/>
  <c r="BA152" i="75"/>
  <c r="BB152" i="75" s="1"/>
  <c r="C153" i="75"/>
  <c r="D153" i="75"/>
  <c r="F153" i="75"/>
  <c r="G153" i="75"/>
  <c r="H153" i="75"/>
  <c r="I153" i="75"/>
  <c r="K153" i="75"/>
  <c r="M153" i="75"/>
  <c r="N153" i="75"/>
  <c r="V153" i="75" s="1"/>
  <c r="O153" i="75"/>
  <c r="P153" i="75"/>
  <c r="Y153" i="75" s="1"/>
  <c r="AP153" i="75" s="1"/>
  <c r="D154" i="5" s="1"/>
  <c r="Q153" i="75"/>
  <c r="Z153" i="75" s="1"/>
  <c r="R153" i="75"/>
  <c r="AA153" i="75" s="1"/>
  <c r="S153" i="75"/>
  <c r="T153" i="75"/>
  <c r="AD153" i="75" s="1"/>
  <c r="U153" i="75"/>
  <c r="AF153" i="75" s="1"/>
  <c r="AN153" i="75" s="1"/>
  <c r="AS153" i="75" s="1"/>
  <c r="W153" i="75"/>
  <c r="AB153" i="75"/>
  <c r="AG153" i="75"/>
  <c r="AT153" i="75"/>
  <c r="AW153" i="75"/>
  <c r="AX153" i="75"/>
  <c r="AZ153" i="75"/>
  <c r="BA153" i="75"/>
  <c r="BB153" i="75" s="1"/>
  <c r="C154" i="75"/>
  <c r="D154" i="75"/>
  <c r="F154" i="75"/>
  <c r="G154" i="75"/>
  <c r="H154" i="75"/>
  <c r="I154" i="75"/>
  <c r="K154" i="75"/>
  <c r="M154" i="75"/>
  <c r="N154" i="75"/>
  <c r="V154" i="75" s="1"/>
  <c r="O154" i="75"/>
  <c r="P154" i="75"/>
  <c r="Y154" i="75" s="1"/>
  <c r="AP154" i="75" s="1"/>
  <c r="D155" i="5" s="1"/>
  <c r="Q154" i="75"/>
  <c r="Z154" i="75" s="1"/>
  <c r="R154" i="75"/>
  <c r="AA154" i="75" s="1"/>
  <c r="S154" i="75"/>
  <c r="AB154" i="75" s="1"/>
  <c r="T154" i="75"/>
  <c r="U154" i="75"/>
  <c r="AF154" i="75" s="1"/>
  <c r="AN154" i="75" s="1"/>
  <c r="W154" i="75"/>
  <c r="AD154" i="75"/>
  <c r="AG154" i="75"/>
  <c r="AT154" i="75"/>
  <c r="AW154" i="75"/>
  <c r="AX154" i="75"/>
  <c r="AZ154" i="75"/>
  <c r="BA154" i="75"/>
  <c r="BB154" i="75"/>
  <c r="C155" i="75"/>
  <c r="D155" i="75"/>
  <c r="F155" i="75"/>
  <c r="G155" i="75"/>
  <c r="H155" i="75"/>
  <c r="I155" i="75"/>
  <c r="K155" i="75"/>
  <c r="M155" i="75"/>
  <c r="N155" i="75"/>
  <c r="O155" i="75"/>
  <c r="P155" i="75"/>
  <c r="Y155" i="75"/>
  <c r="AP155" i="75" s="1"/>
  <c r="D156" i="5" s="1"/>
  <c r="Q155" i="75"/>
  <c r="R155" i="75"/>
  <c r="AA155" i="75" s="1"/>
  <c r="S155" i="75"/>
  <c r="T155" i="75"/>
  <c r="AD155" i="75" s="1"/>
  <c r="AM155" i="75" s="1"/>
  <c r="U155" i="75"/>
  <c r="AF155" i="75" s="1"/>
  <c r="V155" i="75"/>
  <c r="W155" i="75"/>
  <c r="X155" i="75" s="1"/>
  <c r="Z155" i="75"/>
  <c r="AB155" i="75"/>
  <c r="AG155" i="75"/>
  <c r="AT155" i="75"/>
  <c r="AW155" i="75"/>
  <c r="AX155" i="75"/>
  <c r="AZ155" i="75"/>
  <c r="BA155" i="75"/>
  <c r="C156" i="75"/>
  <c r="D156" i="75"/>
  <c r="F156" i="75"/>
  <c r="G156" i="75"/>
  <c r="H156" i="75"/>
  <c r="I156" i="75"/>
  <c r="K156" i="75"/>
  <c r="M156" i="75"/>
  <c r="U156" i="75"/>
  <c r="AF156" i="75" s="1"/>
  <c r="AN156" i="75" s="1"/>
  <c r="AS156" i="75" s="1"/>
  <c r="AG156" i="75"/>
  <c r="N156" i="75"/>
  <c r="O156" i="75"/>
  <c r="W156" i="75" s="1"/>
  <c r="P156" i="75"/>
  <c r="Y156" i="75" s="1"/>
  <c r="Q156" i="75"/>
  <c r="Z156" i="75" s="1"/>
  <c r="R156" i="75"/>
  <c r="AA156" i="75" s="1"/>
  <c r="S156" i="75"/>
  <c r="AB156" i="75" s="1"/>
  <c r="T156" i="75"/>
  <c r="AD156" i="75" s="1"/>
  <c r="AM156" i="75" s="1"/>
  <c r="V156" i="75"/>
  <c r="AT156" i="75"/>
  <c r="AW156" i="75"/>
  <c r="AX156" i="75"/>
  <c r="AZ156" i="75"/>
  <c r="BA156" i="75"/>
  <c r="BB156" i="75" s="1"/>
  <c r="C157" i="75"/>
  <c r="D157" i="75"/>
  <c r="F157" i="75"/>
  <c r="G157" i="75"/>
  <c r="H157" i="75"/>
  <c r="I157" i="75"/>
  <c r="K157" i="75"/>
  <c r="M157" i="75"/>
  <c r="N157" i="75"/>
  <c r="V157" i="75" s="1"/>
  <c r="O157" i="75"/>
  <c r="W157" i="75" s="1"/>
  <c r="P157" i="75"/>
  <c r="Q157" i="75"/>
  <c r="Z157" i="75" s="1"/>
  <c r="AQ157" i="75" s="1"/>
  <c r="E158" i="5" s="1"/>
  <c r="R157" i="75"/>
  <c r="AA157" i="75" s="1"/>
  <c r="S157" i="75"/>
  <c r="AB157" i="75"/>
  <c r="AK157" i="75" s="1"/>
  <c r="T157" i="75"/>
  <c r="AD157" i="75" s="1"/>
  <c r="U157" i="75"/>
  <c r="Y157" i="75"/>
  <c r="AP157" i="75" s="1"/>
  <c r="D158" i="5" s="1"/>
  <c r="AF157" i="75"/>
  <c r="AG157" i="75"/>
  <c r="AT157" i="75"/>
  <c r="AW157" i="75"/>
  <c r="AX157" i="75"/>
  <c r="AZ157" i="75"/>
  <c r="BA157" i="75"/>
  <c r="BB157" i="75" s="1"/>
  <c r="C158" i="75"/>
  <c r="AH158" i="75" s="1"/>
  <c r="D158" i="75"/>
  <c r="F158" i="75"/>
  <c r="G158" i="75"/>
  <c r="H158" i="75"/>
  <c r="I158" i="75"/>
  <c r="K158" i="75"/>
  <c r="M158" i="75"/>
  <c r="N158" i="75"/>
  <c r="O158" i="75"/>
  <c r="W158" i="75" s="1"/>
  <c r="AI158" i="75" s="1"/>
  <c r="P158" i="75"/>
  <c r="Y158" i="75" s="1"/>
  <c r="Q158" i="75"/>
  <c r="Z158" i="75" s="1"/>
  <c r="R158" i="75"/>
  <c r="S158" i="75"/>
  <c r="T158" i="75"/>
  <c r="U158" i="75"/>
  <c r="AF158" i="75" s="1"/>
  <c r="V158" i="75"/>
  <c r="AA158" i="75"/>
  <c r="AJ158" i="75" s="1"/>
  <c r="AB158" i="75"/>
  <c r="AD158" i="75"/>
  <c r="AM158" i="75" s="1"/>
  <c r="AG158" i="75"/>
  <c r="AT158" i="75"/>
  <c r="AW158" i="75"/>
  <c r="AX158" i="75"/>
  <c r="AZ158" i="75"/>
  <c r="BA158" i="75"/>
  <c r="BB158" i="75" s="1"/>
  <c r="C159" i="75"/>
  <c r="D159" i="75"/>
  <c r="F159" i="75"/>
  <c r="P159" i="75"/>
  <c r="Y159" i="75" s="1"/>
  <c r="G159" i="75"/>
  <c r="H159" i="75"/>
  <c r="I159" i="75"/>
  <c r="K159" i="75"/>
  <c r="M159" i="75"/>
  <c r="N159" i="75"/>
  <c r="O159" i="75"/>
  <c r="Q159" i="75"/>
  <c r="R159" i="75"/>
  <c r="AA159" i="75" s="1"/>
  <c r="S159" i="75"/>
  <c r="AB159" i="75" s="1"/>
  <c r="T159" i="75"/>
  <c r="AD159" i="75"/>
  <c r="AM159" i="75" s="1"/>
  <c r="U159" i="75"/>
  <c r="AF159" i="75" s="1"/>
  <c r="AN159" i="75" s="1"/>
  <c r="V159" i="75"/>
  <c r="W159" i="75"/>
  <c r="Z159" i="75"/>
  <c r="AG159" i="75"/>
  <c r="AT159" i="75"/>
  <c r="AW159" i="75"/>
  <c r="AX159" i="75"/>
  <c r="AZ159" i="75"/>
  <c r="BB159" i="75" s="1"/>
  <c r="BA159" i="75"/>
  <c r="C160" i="75"/>
  <c r="D160" i="75"/>
  <c r="E160" i="75"/>
  <c r="F160" i="75"/>
  <c r="G160" i="75"/>
  <c r="H160" i="75"/>
  <c r="I160" i="75"/>
  <c r="K160" i="75"/>
  <c r="M160" i="75"/>
  <c r="N160" i="75"/>
  <c r="O160" i="75"/>
  <c r="W160" i="75" s="1"/>
  <c r="P160" i="75"/>
  <c r="Q160" i="75"/>
  <c r="Z160" i="75" s="1"/>
  <c r="R160" i="75"/>
  <c r="AA160" i="75" s="1"/>
  <c r="S160" i="75"/>
  <c r="AB160" i="75" s="1"/>
  <c r="AK160" i="75" s="1"/>
  <c r="T160" i="75"/>
  <c r="AD160" i="75" s="1"/>
  <c r="AM160" i="75" s="1"/>
  <c r="U160" i="75"/>
  <c r="AF160" i="75" s="1"/>
  <c r="V160" i="75"/>
  <c r="Y160" i="75"/>
  <c r="AP160" i="75" s="1"/>
  <c r="AG160" i="75"/>
  <c r="AT160" i="75"/>
  <c r="AW160" i="75"/>
  <c r="AX160" i="75"/>
  <c r="AZ160" i="75"/>
  <c r="BA160" i="75"/>
  <c r="C161" i="75"/>
  <c r="D161" i="75"/>
  <c r="F161" i="75"/>
  <c r="G161" i="75"/>
  <c r="H161" i="75"/>
  <c r="I161" i="75"/>
  <c r="K161" i="75"/>
  <c r="M161" i="75"/>
  <c r="N161" i="75"/>
  <c r="O161" i="75"/>
  <c r="P161" i="75"/>
  <c r="Y161" i="75" s="1"/>
  <c r="AP161" i="75" s="1"/>
  <c r="D162" i="5" s="1"/>
  <c r="Q161" i="75"/>
  <c r="R161" i="75"/>
  <c r="AA161" i="75" s="1"/>
  <c r="S161" i="75"/>
  <c r="T161" i="75"/>
  <c r="AD161" i="75" s="1"/>
  <c r="U161" i="75"/>
  <c r="AF161" i="75" s="1"/>
  <c r="V161" i="75"/>
  <c r="W161" i="75"/>
  <c r="Z161" i="75"/>
  <c r="AB161" i="75"/>
  <c r="AG161" i="75"/>
  <c r="AT161" i="75"/>
  <c r="AW161" i="75"/>
  <c r="AX161" i="75"/>
  <c r="AZ161" i="75"/>
  <c r="BA161" i="75"/>
  <c r="BB161" i="75"/>
  <c r="BC161" i="75" s="1"/>
  <c r="K162" i="5" s="1"/>
  <c r="C162" i="75"/>
  <c r="D162" i="75"/>
  <c r="F162" i="75"/>
  <c r="G162" i="75"/>
  <c r="H162" i="75"/>
  <c r="I162" i="75"/>
  <c r="J162" i="75" s="1"/>
  <c r="L162" i="75" s="1"/>
  <c r="K162" i="75"/>
  <c r="M162" i="75"/>
  <c r="N162" i="75"/>
  <c r="V162" i="75" s="1"/>
  <c r="O162" i="75"/>
  <c r="P162" i="75"/>
  <c r="Y162" i="75" s="1"/>
  <c r="Q162" i="75"/>
  <c r="Z162" i="75" s="1"/>
  <c r="R162" i="75"/>
  <c r="AA162" i="75" s="1"/>
  <c r="S162" i="75"/>
  <c r="AB162" i="75" s="1"/>
  <c r="T162" i="75"/>
  <c r="U162" i="75"/>
  <c r="AF162" i="75" s="1"/>
  <c r="W162" i="75"/>
  <c r="AD162" i="75"/>
  <c r="AG162" i="75"/>
  <c r="AT162" i="75"/>
  <c r="AW162" i="75"/>
  <c r="AX162" i="75"/>
  <c r="AY162" i="75" s="1"/>
  <c r="AZ162" i="75"/>
  <c r="BA162" i="75"/>
  <c r="BB162" i="75" s="1"/>
  <c r="C163" i="75"/>
  <c r="D163" i="75"/>
  <c r="F163" i="75"/>
  <c r="G163" i="75"/>
  <c r="H163" i="75"/>
  <c r="I163" i="75"/>
  <c r="K163" i="75"/>
  <c r="M163" i="75"/>
  <c r="N163" i="75"/>
  <c r="V163" i="75" s="1"/>
  <c r="O163" i="75"/>
  <c r="P163" i="75"/>
  <c r="Y163" i="75" s="1"/>
  <c r="AP163" i="75" s="1"/>
  <c r="Q163" i="75"/>
  <c r="Z163" i="75" s="1"/>
  <c r="AQ163" i="75" s="1"/>
  <c r="E164" i="5" s="1"/>
  <c r="R163" i="75"/>
  <c r="AA163" i="75" s="1"/>
  <c r="S163" i="75"/>
  <c r="AB163" i="75"/>
  <c r="T163" i="75"/>
  <c r="U163" i="75"/>
  <c r="W163" i="75"/>
  <c r="AD163" i="75"/>
  <c r="AF163" i="75"/>
  <c r="AG163" i="75"/>
  <c r="AT163" i="75"/>
  <c r="AW163" i="75"/>
  <c r="AX163" i="75"/>
  <c r="AZ163" i="75"/>
  <c r="BA163" i="75"/>
  <c r="BB163" i="75" s="1"/>
  <c r="J164" i="5" s="1"/>
  <c r="C164" i="75"/>
  <c r="D164" i="75"/>
  <c r="F164" i="75"/>
  <c r="G164" i="75"/>
  <c r="H164" i="75"/>
  <c r="I164" i="75"/>
  <c r="K164" i="75"/>
  <c r="M164" i="75"/>
  <c r="N164" i="75"/>
  <c r="V164" i="75" s="1"/>
  <c r="O164" i="75"/>
  <c r="P164" i="75"/>
  <c r="Y164" i="75" s="1"/>
  <c r="Q164" i="75"/>
  <c r="Z164" i="75" s="1"/>
  <c r="R164" i="75"/>
  <c r="AA164" i="75" s="1"/>
  <c r="S164" i="75"/>
  <c r="AB164" i="75" s="1"/>
  <c r="T164" i="75"/>
  <c r="U164" i="75"/>
  <c r="AF164" i="75" s="1"/>
  <c r="W164" i="75"/>
  <c r="AD164" i="75"/>
  <c r="AG164" i="75"/>
  <c r="AT164" i="75"/>
  <c r="AW164" i="75"/>
  <c r="AX164" i="75"/>
  <c r="AZ164" i="75"/>
  <c r="BA164" i="75"/>
  <c r="BB164" i="75" s="1"/>
  <c r="BC164" i="75" s="1"/>
  <c r="K165" i="5" s="1"/>
  <c r="C165" i="75"/>
  <c r="D165" i="75"/>
  <c r="F165" i="75"/>
  <c r="G165" i="75"/>
  <c r="H165" i="75"/>
  <c r="I165" i="75"/>
  <c r="K165" i="75"/>
  <c r="M165" i="75"/>
  <c r="N165" i="75"/>
  <c r="V165" i="75" s="1"/>
  <c r="O165" i="75"/>
  <c r="P165" i="75"/>
  <c r="Y165" i="75" s="1"/>
  <c r="AP165" i="75" s="1"/>
  <c r="D166" i="5" s="1"/>
  <c r="Q165" i="75"/>
  <c r="R165" i="75"/>
  <c r="AA165" i="75" s="1"/>
  <c r="S165" i="75"/>
  <c r="T165" i="75"/>
  <c r="AD165" i="75" s="1"/>
  <c r="U165" i="75"/>
  <c r="W165" i="75"/>
  <c r="Z165" i="75"/>
  <c r="AB165" i="75"/>
  <c r="AK165" i="75" s="1"/>
  <c r="AF165" i="75"/>
  <c r="AG165" i="75"/>
  <c r="AT165" i="75"/>
  <c r="AW165" i="75"/>
  <c r="AX165" i="75"/>
  <c r="AZ165" i="75"/>
  <c r="BA165" i="75"/>
  <c r="BB165" i="75" s="1"/>
  <c r="C166" i="75"/>
  <c r="D166" i="75"/>
  <c r="F166" i="75"/>
  <c r="G166" i="75"/>
  <c r="H166" i="75"/>
  <c r="I166" i="75"/>
  <c r="K166" i="75"/>
  <c r="M166" i="75"/>
  <c r="N166" i="75"/>
  <c r="O166" i="75"/>
  <c r="W166" i="75" s="1"/>
  <c r="P166" i="75"/>
  <c r="Y166" i="75" s="1"/>
  <c r="Q166" i="75"/>
  <c r="Z166" i="75" s="1"/>
  <c r="AQ166" i="75" s="1"/>
  <c r="E167" i="5" s="1"/>
  <c r="R166" i="75"/>
  <c r="S166" i="75"/>
  <c r="T166" i="75"/>
  <c r="U166" i="75"/>
  <c r="AF166" i="75" s="1"/>
  <c r="V166" i="75"/>
  <c r="AA166" i="75"/>
  <c r="AJ166" i="75" s="1"/>
  <c r="AB166" i="75"/>
  <c r="AK166" i="75" s="1"/>
  <c r="AD166" i="75"/>
  <c r="AM166" i="75" s="1"/>
  <c r="AG166" i="75"/>
  <c r="AT166" i="75"/>
  <c r="AW166" i="75"/>
  <c r="AX166" i="75"/>
  <c r="AZ166" i="75"/>
  <c r="BA166" i="75"/>
  <c r="BB166" i="75" s="1"/>
  <c r="C167" i="75"/>
  <c r="D167" i="75"/>
  <c r="F167" i="75"/>
  <c r="G167" i="75"/>
  <c r="H167" i="75"/>
  <c r="I167" i="75"/>
  <c r="K167" i="75"/>
  <c r="M167" i="75"/>
  <c r="N167" i="75"/>
  <c r="V167" i="75" s="1"/>
  <c r="O167" i="75"/>
  <c r="W167" i="75" s="1"/>
  <c r="P167" i="75"/>
  <c r="Q167" i="75"/>
  <c r="Z167" i="75" s="1"/>
  <c r="R167" i="75"/>
  <c r="AA167" i="75" s="1"/>
  <c r="AJ167" i="75" s="1"/>
  <c r="S167" i="75"/>
  <c r="AB167" i="75" s="1"/>
  <c r="T167" i="75"/>
  <c r="AD167" i="75" s="1"/>
  <c r="AM167" i="75" s="1"/>
  <c r="U167" i="75"/>
  <c r="AF167" i="75" s="1"/>
  <c r="Y167" i="75"/>
  <c r="AP167" i="75" s="1"/>
  <c r="D168" i="5" s="1"/>
  <c r="AG167" i="75"/>
  <c r="AT167" i="75"/>
  <c r="AW167" i="75"/>
  <c r="AX167" i="75"/>
  <c r="AZ167" i="75"/>
  <c r="BA167" i="75"/>
  <c r="BB167" i="75" s="1"/>
  <c r="C168" i="75"/>
  <c r="D168" i="75"/>
  <c r="F168" i="75"/>
  <c r="G168" i="75"/>
  <c r="H168" i="75"/>
  <c r="I168" i="75"/>
  <c r="K168" i="75"/>
  <c r="M168" i="75"/>
  <c r="N168" i="75"/>
  <c r="O168" i="75"/>
  <c r="W168" i="75" s="1"/>
  <c r="P168" i="75"/>
  <c r="Y168" i="75" s="1"/>
  <c r="AP168" i="75" s="1"/>
  <c r="D169" i="5" s="1"/>
  <c r="Q168" i="75"/>
  <c r="Z168" i="75" s="1"/>
  <c r="R168" i="75"/>
  <c r="S168" i="75"/>
  <c r="AB168" i="75" s="1"/>
  <c r="T168" i="75"/>
  <c r="AD168" i="75"/>
  <c r="U168" i="75"/>
  <c r="V168" i="75"/>
  <c r="AA168" i="75"/>
  <c r="AF168" i="75"/>
  <c r="AG168" i="75"/>
  <c r="AT168" i="75"/>
  <c r="AW168" i="75"/>
  <c r="AX168" i="75"/>
  <c r="AZ168" i="75"/>
  <c r="BA168" i="75"/>
  <c r="C169" i="75"/>
  <c r="D169" i="75"/>
  <c r="F169" i="75"/>
  <c r="G169" i="75"/>
  <c r="Q169" i="75"/>
  <c r="Z169" i="75" s="1"/>
  <c r="H169" i="75"/>
  <c r="I169" i="75"/>
  <c r="K169" i="75"/>
  <c r="M169" i="75"/>
  <c r="N169" i="75"/>
  <c r="V169" i="75" s="1"/>
  <c r="O169" i="75"/>
  <c r="P169" i="75"/>
  <c r="Y169" i="75" s="1"/>
  <c r="R169" i="75"/>
  <c r="AA169" i="75" s="1"/>
  <c r="S169" i="75"/>
  <c r="T169" i="75"/>
  <c r="AD169" i="75" s="1"/>
  <c r="AM169" i="75" s="1"/>
  <c r="U169" i="75"/>
  <c r="AF169" i="75" s="1"/>
  <c r="AN169" i="75" s="1"/>
  <c r="AS169" i="75" s="1"/>
  <c r="W169" i="75"/>
  <c r="AB169" i="75"/>
  <c r="AG169" i="75"/>
  <c r="AT169" i="75"/>
  <c r="AW169" i="75"/>
  <c r="AX169" i="75"/>
  <c r="AZ169" i="75"/>
  <c r="BB169" i="75" s="1"/>
  <c r="BA169" i="75"/>
  <c r="C170" i="75"/>
  <c r="D170" i="75"/>
  <c r="F170" i="75"/>
  <c r="G170" i="75"/>
  <c r="H170" i="75"/>
  <c r="I170" i="75"/>
  <c r="K170" i="75"/>
  <c r="M170" i="75"/>
  <c r="N170" i="75"/>
  <c r="V170" i="75" s="1"/>
  <c r="O170" i="75"/>
  <c r="W170" i="75" s="1"/>
  <c r="AI170" i="75" s="1"/>
  <c r="P170" i="75"/>
  <c r="Y170" i="75" s="1"/>
  <c r="AP170" i="75" s="1"/>
  <c r="D171" i="5" s="1"/>
  <c r="Q170" i="75"/>
  <c r="R170" i="75"/>
  <c r="AA170" i="75"/>
  <c r="S170" i="75"/>
  <c r="AB170" i="75"/>
  <c r="T170" i="75"/>
  <c r="U170" i="75"/>
  <c r="Z170" i="75"/>
  <c r="AD170" i="75"/>
  <c r="AF170" i="75"/>
  <c r="AG170" i="75"/>
  <c r="AT170" i="75"/>
  <c r="AW170" i="75"/>
  <c r="AX170" i="75"/>
  <c r="AZ170" i="75"/>
  <c r="BA170" i="75"/>
  <c r="BB170" i="75" s="1"/>
  <c r="C171" i="75"/>
  <c r="D171" i="75"/>
  <c r="F171" i="75"/>
  <c r="G171" i="75"/>
  <c r="H171" i="75"/>
  <c r="I171" i="75"/>
  <c r="K171" i="75"/>
  <c r="M171" i="75"/>
  <c r="N171" i="75"/>
  <c r="V171" i="75" s="1"/>
  <c r="O171" i="75"/>
  <c r="W171" i="75" s="1"/>
  <c r="P171" i="75"/>
  <c r="Y171" i="75" s="1"/>
  <c r="Q171" i="75"/>
  <c r="Z171" i="75" s="1"/>
  <c r="AQ171" i="75" s="1"/>
  <c r="E172" i="5" s="1"/>
  <c r="R171" i="75"/>
  <c r="AA171" i="75"/>
  <c r="S171" i="75"/>
  <c r="T171" i="75"/>
  <c r="AD171" i="75" s="1"/>
  <c r="AM171" i="75" s="1"/>
  <c r="U171" i="75"/>
  <c r="AF171" i="75"/>
  <c r="AB171" i="75"/>
  <c r="AG171" i="75"/>
  <c r="AT171" i="75"/>
  <c r="AW171" i="75"/>
  <c r="AX171" i="75"/>
  <c r="AZ171" i="75"/>
  <c r="BA171" i="75"/>
  <c r="BB171" i="75" s="1"/>
  <c r="C172" i="75"/>
  <c r="AH172" i="75" s="1"/>
  <c r="D172" i="75"/>
  <c r="F172" i="75"/>
  <c r="G172" i="75"/>
  <c r="H172" i="75"/>
  <c r="I172" i="75"/>
  <c r="K172" i="75"/>
  <c r="M172" i="75"/>
  <c r="N172" i="75"/>
  <c r="O172" i="75"/>
  <c r="W172" i="75" s="1"/>
  <c r="P172" i="75"/>
  <c r="Q172" i="75"/>
  <c r="Z172" i="75" s="1"/>
  <c r="AQ172" i="75" s="1"/>
  <c r="E173" i="5" s="1"/>
  <c r="R172" i="75"/>
  <c r="AA172" i="75" s="1"/>
  <c r="S172" i="75"/>
  <c r="AB172" i="75" s="1"/>
  <c r="AK172" i="75" s="1"/>
  <c r="T172" i="75"/>
  <c r="U172" i="75"/>
  <c r="AF172" i="75" s="1"/>
  <c r="AN172" i="75" s="1"/>
  <c r="V172" i="75"/>
  <c r="Y172" i="75"/>
  <c r="AD172" i="75"/>
  <c r="AG172" i="75"/>
  <c r="AT172" i="75"/>
  <c r="AW172" i="75"/>
  <c r="AX172" i="75"/>
  <c r="AZ172" i="75"/>
  <c r="BA172" i="75"/>
  <c r="BB172" i="75" s="1"/>
  <c r="C173" i="75"/>
  <c r="D173" i="75"/>
  <c r="F173" i="75"/>
  <c r="G173" i="75"/>
  <c r="Q173" i="75"/>
  <c r="Z173" i="75" s="1"/>
  <c r="H173" i="75"/>
  <c r="I173" i="75"/>
  <c r="K173" i="75"/>
  <c r="M173" i="75"/>
  <c r="N173" i="75"/>
  <c r="O173" i="75"/>
  <c r="P173" i="75"/>
  <c r="Y173" i="75" s="1"/>
  <c r="R173" i="75"/>
  <c r="S173" i="75"/>
  <c r="AB173" i="75" s="1"/>
  <c r="T173" i="75"/>
  <c r="U173" i="75"/>
  <c r="AF173" i="75" s="1"/>
  <c r="AN173" i="75" s="1"/>
  <c r="V173" i="75"/>
  <c r="W173" i="75"/>
  <c r="AA173" i="75"/>
  <c r="AJ173" i="75" s="1"/>
  <c r="AD173" i="75"/>
  <c r="AG173" i="75"/>
  <c r="AT173" i="75"/>
  <c r="AW173" i="75"/>
  <c r="AX173" i="75"/>
  <c r="AZ173" i="75"/>
  <c r="BA173" i="75"/>
  <c r="BB173" i="75" s="1"/>
  <c r="J174" i="5" s="1"/>
  <c r="C174" i="75"/>
  <c r="D174" i="75"/>
  <c r="F174" i="75"/>
  <c r="G174" i="75"/>
  <c r="H174" i="75"/>
  <c r="I174" i="75"/>
  <c r="K174" i="75"/>
  <c r="M174" i="75"/>
  <c r="N174" i="75"/>
  <c r="O174" i="75"/>
  <c r="W174" i="75" s="1"/>
  <c r="P174" i="75"/>
  <c r="Y174" i="75" s="1"/>
  <c r="Q174" i="75"/>
  <c r="Z174" i="75" s="1"/>
  <c r="AQ174" i="75" s="1"/>
  <c r="E175" i="5" s="1"/>
  <c r="R174" i="75"/>
  <c r="S174" i="75"/>
  <c r="AB174" i="75" s="1"/>
  <c r="AK174" i="75" s="1"/>
  <c r="T174" i="75"/>
  <c r="AD174" i="75" s="1"/>
  <c r="AM174" i="75" s="1"/>
  <c r="U174" i="75"/>
  <c r="V174" i="75"/>
  <c r="AA174" i="75"/>
  <c r="AF174" i="75"/>
  <c r="AG174" i="75"/>
  <c r="AT174" i="75"/>
  <c r="AW174" i="75"/>
  <c r="AX174" i="75"/>
  <c r="AZ174" i="75"/>
  <c r="BA174" i="75"/>
  <c r="C175" i="75"/>
  <c r="D175" i="75"/>
  <c r="F175" i="75"/>
  <c r="G175" i="75"/>
  <c r="H175" i="75"/>
  <c r="I175" i="75"/>
  <c r="K175" i="75"/>
  <c r="M175" i="75"/>
  <c r="N175" i="75"/>
  <c r="V175" i="75" s="1"/>
  <c r="O175" i="75"/>
  <c r="P175" i="75"/>
  <c r="Y175" i="75" s="1"/>
  <c r="Q175" i="75"/>
  <c r="R175" i="75"/>
  <c r="AA175" i="75" s="1"/>
  <c r="S175" i="75"/>
  <c r="AB175" i="75" s="1"/>
  <c r="AK175" i="75" s="1"/>
  <c r="T175" i="75"/>
  <c r="AD175" i="75" s="1"/>
  <c r="U175" i="75"/>
  <c r="W175" i="75"/>
  <c r="Z175" i="75"/>
  <c r="AQ175" i="75" s="1"/>
  <c r="AF175" i="75"/>
  <c r="AG175" i="75"/>
  <c r="AT175" i="75"/>
  <c r="AW175" i="75"/>
  <c r="AX175" i="75"/>
  <c r="AZ175" i="75"/>
  <c r="BA175" i="75"/>
  <c r="BB175" i="75" s="1"/>
  <c r="J176" i="5" s="1"/>
  <c r="C176" i="75"/>
  <c r="D176" i="75"/>
  <c r="F176" i="75"/>
  <c r="G176" i="75"/>
  <c r="H176" i="75"/>
  <c r="I176" i="75"/>
  <c r="K176" i="75"/>
  <c r="M176" i="75"/>
  <c r="N176" i="75"/>
  <c r="O176" i="75"/>
  <c r="W176" i="75" s="1"/>
  <c r="AI176" i="75" s="1"/>
  <c r="P176" i="75"/>
  <c r="Q176" i="75"/>
  <c r="Z176" i="75" s="1"/>
  <c r="R176" i="75"/>
  <c r="AA176" i="75" s="1"/>
  <c r="S176" i="75"/>
  <c r="AB176" i="75" s="1"/>
  <c r="T176" i="75"/>
  <c r="U176" i="75"/>
  <c r="AF176" i="75"/>
  <c r="V176" i="75"/>
  <c r="Y176" i="75"/>
  <c r="AD176" i="75"/>
  <c r="AG176" i="75"/>
  <c r="AT176" i="75"/>
  <c r="AW176" i="75"/>
  <c r="AX176" i="75"/>
  <c r="AZ176" i="75"/>
  <c r="BA176" i="75"/>
  <c r="BB176" i="75" s="1"/>
  <c r="C177" i="75"/>
  <c r="D177" i="75"/>
  <c r="F177" i="75"/>
  <c r="G177" i="75"/>
  <c r="H177" i="75"/>
  <c r="I177" i="75"/>
  <c r="K177" i="75"/>
  <c r="M177" i="75"/>
  <c r="N177" i="75"/>
  <c r="O177" i="75"/>
  <c r="W177" i="75" s="1"/>
  <c r="P177" i="75"/>
  <c r="Y177" i="75" s="1"/>
  <c r="AP177" i="75" s="1"/>
  <c r="D178" i="5" s="1"/>
  <c r="Q177" i="75"/>
  <c r="R177" i="75"/>
  <c r="AA177" i="75"/>
  <c r="S177" i="75"/>
  <c r="T177" i="75"/>
  <c r="U177" i="75"/>
  <c r="V177" i="75"/>
  <c r="Z177" i="75"/>
  <c r="AB177" i="75"/>
  <c r="AD177" i="75"/>
  <c r="AF177" i="75"/>
  <c r="AN177" i="75"/>
  <c r="AG177" i="75"/>
  <c r="AT177" i="75"/>
  <c r="AW177" i="75"/>
  <c r="AX177" i="75"/>
  <c r="AZ177" i="75"/>
  <c r="BA177" i="75"/>
  <c r="BB177" i="75" s="1"/>
  <c r="J178" i="5" s="1"/>
  <c r="C178" i="75"/>
  <c r="D178" i="75"/>
  <c r="F178" i="75"/>
  <c r="G178" i="75"/>
  <c r="H178" i="75"/>
  <c r="I178" i="75"/>
  <c r="K178" i="75"/>
  <c r="M178" i="75"/>
  <c r="N178" i="75"/>
  <c r="O178" i="75"/>
  <c r="P178" i="75"/>
  <c r="Q178" i="75"/>
  <c r="R178" i="75"/>
  <c r="S178" i="75"/>
  <c r="T178" i="75"/>
  <c r="AD178" i="75" s="1"/>
  <c r="U178" i="75"/>
  <c r="AF178" i="75" s="1"/>
  <c r="V178" i="75"/>
  <c r="W178" i="75"/>
  <c r="Y178" i="75"/>
  <c r="Z178" i="75"/>
  <c r="AA178" i="75"/>
  <c r="AB178" i="75"/>
  <c r="AG178" i="75"/>
  <c r="AT178" i="75"/>
  <c r="AW178" i="75"/>
  <c r="AX178" i="75"/>
  <c r="AY178" i="75" s="1"/>
  <c r="I179" i="5" s="1"/>
  <c r="AZ178" i="75"/>
  <c r="BA178" i="75"/>
  <c r="C179" i="75"/>
  <c r="D179" i="75"/>
  <c r="F179" i="75"/>
  <c r="G179" i="75"/>
  <c r="H179" i="75"/>
  <c r="I179" i="75"/>
  <c r="J179" i="75"/>
  <c r="K179" i="75"/>
  <c r="M179" i="75"/>
  <c r="N179" i="75"/>
  <c r="O179" i="75"/>
  <c r="W179" i="75" s="1"/>
  <c r="P179" i="75"/>
  <c r="Y179" i="75"/>
  <c r="Q179" i="75"/>
  <c r="R179" i="75"/>
  <c r="AA179" i="75" s="1"/>
  <c r="S179" i="75"/>
  <c r="AB179" i="75" s="1"/>
  <c r="AK179" i="75" s="1"/>
  <c r="T179" i="75"/>
  <c r="AD179" i="75" s="1"/>
  <c r="U179" i="75"/>
  <c r="V179" i="75"/>
  <c r="Z179" i="75"/>
  <c r="AF179" i="75"/>
  <c r="AG179" i="75"/>
  <c r="AT179" i="75"/>
  <c r="AW179" i="75"/>
  <c r="AX179" i="75"/>
  <c r="AZ179" i="75"/>
  <c r="BA179" i="75"/>
  <c r="BB179" i="75" s="1"/>
  <c r="J180" i="5" s="1"/>
  <c r="C180" i="75"/>
  <c r="D180" i="75"/>
  <c r="F180" i="75"/>
  <c r="G180" i="75"/>
  <c r="H180" i="75"/>
  <c r="I180" i="75"/>
  <c r="K180" i="75"/>
  <c r="M180" i="75"/>
  <c r="N180" i="75"/>
  <c r="V180" i="75" s="1"/>
  <c r="O180" i="75"/>
  <c r="W180" i="75" s="1"/>
  <c r="AI180" i="75" s="1"/>
  <c r="P180" i="75"/>
  <c r="Y180" i="75" s="1"/>
  <c r="AP180" i="75" s="1"/>
  <c r="D181" i="5" s="1"/>
  <c r="Q180" i="75"/>
  <c r="R180" i="75"/>
  <c r="S180" i="75"/>
  <c r="AB180" i="75" s="1"/>
  <c r="T180" i="75"/>
  <c r="U180" i="75"/>
  <c r="AF180" i="75" s="1"/>
  <c r="AN180" i="75" s="1"/>
  <c r="Z180" i="75"/>
  <c r="AA180" i="75"/>
  <c r="AD180" i="75"/>
  <c r="AG180" i="75"/>
  <c r="AT180" i="75"/>
  <c r="AW180" i="75"/>
  <c r="AX180" i="75"/>
  <c r="AZ180" i="75"/>
  <c r="BA180" i="75"/>
  <c r="BB180" i="75" s="1"/>
  <c r="C181" i="75"/>
  <c r="D181" i="75"/>
  <c r="F181" i="75"/>
  <c r="G181" i="75"/>
  <c r="Q181" i="75"/>
  <c r="Z181" i="75" s="1"/>
  <c r="H181" i="75"/>
  <c r="I181" i="75"/>
  <c r="K181" i="75"/>
  <c r="M181" i="75"/>
  <c r="N181" i="75"/>
  <c r="O181" i="75"/>
  <c r="W181" i="75" s="1"/>
  <c r="P181" i="75"/>
  <c r="Y181" i="75" s="1"/>
  <c r="AP181" i="75" s="1"/>
  <c r="D182" i="5" s="1"/>
  <c r="R181" i="75"/>
  <c r="AA181" i="75" s="1"/>
  <c r="AC181" i="75" s="1"/>
  <c r="S181" i="75"/>
  <c r="T181" i="75"/>
  <c r="AD181" i="75" s="1"/>
  <c r="AM181" i="75" s="1"/>
  <c r="U181" i="75"/>
  <c r="V181" i="75"/>
  <c r="AB181" i="75"/>
  <c r="AF181" i="75"/>
  <c r="AG181" i="75"/>
  <c r="AK181" i="75"/>
  <c r="AT181" i="75"/>
  <c r="AW181" i="75"/>
  <c r="AX181" i="75"/>
  <c r="AZ181" i="75"/>
  <c r="BA181" i="75"/>
  <c r="C182" i="75"/>
  <c r="D182" i="75"/>
  <c r="F182" i="75"/>
  <c r="G182" i="75"/>
  <c r="H182" i="75"/>
  <c r="I182" i="75"/>
  <c r="K182" i="75"/>
  <c r="M182" i="75"/>
  <c r="N182" i="75"/>
  <c r="V182" i="75" s="1"/>
  <c r="X182" i="75" s="1"/>
  <c r="O182" i="75"/>
  <c r="P182" i="75"/>
  <c r="Y182" i="75" s="1"/>
  <c r="Q182" i="75"/>
  <c r="Z182" i="75"/>
  <c r="R182" i="75"/>
  <c r="S182" i="75"/>
  <c r="AB182" i="75" s="1"/>
  <c r="T182" i="75"/>
  <c r="U182" i="75"/>
  <c r="AF182" i="75" s="1"/>
  <c r="AN182" i="75" s="1"/>
  <c r="AS182" i="75" s="1"/>
  <c r="W182" i="75"/>
  <c r="AA182" i="75"/>
  <c r="AD182" i="75"/>
  <c r="AM182" i="75"/>
  <c r="AG182" i="75"/>
  <c r="AT182" i="75"/>
  <c r="AW182" i="75"/>
  <c r="AX182" i="75"/>
  <c r="AZ182" i="75"/>
  <c r="BA182" i="75"/>
  <c r="BB182" i="75" s="1"/>
  <c r="BC182" i="75" s="1"/>
  <c r="K183" i="5" s="1"/>
  <c r="C183" i="75"/>
  <c r="D183" i="75"/>
  <c r="F183" i="75"/>
  <c r="G183" i="75"/>
  <c r="H183" i="75"/>
  <c r="I183" i="75"/>
  <c r="K183" i="75"/>
  <c r="M183" i="75"/>
  <c r="U183" i="75"/>
  <c r="AF183" i="75" s="1"/>
  <c r="N183" i="75"/>
  <c r="O183" i="75"/>
  <c r="P183" i="75"/>
  <c r="Y183" i="75" s="1"/>
  <c r="AP183" i="75" s="1"/>
  <c r="D184" i="5" s="1"/>
  <c r="Q183" i="75"/>
  <c r="R183" i="75"/>
  <c r="AA183" i="75" s="1"/>
  <c r="S183" i="75"/>
  <c r="AB183" i="75"/>
  <c r="T183" i="75"/>
  <c r="V183" i="75"/>
  <c r="W183" i="75"/>
  <c r="X183" i="75"/>
  <c r="Z183" i="75"/>
  <c r="AD183" i="75"/>
  <c r="AG183" i="75"/>
  <c r="AT183" i="75"/>
  <c r="AW183" i="75"/>
  <c r="AX183" i="75"/>
  <c r="AY183" i="75" s="1"/>
  <c r="I184" i="5" s="1"/>
  <c r="AZ183" i="75"/>
  <c r="BA183" i="75"/>
  <c r="BB183" i="75" s="1"/>
  <c r="J184" i="5" s="1"/>
  <c r="C184" i="75"/>
  <c r="D184" i="75"/>
  <c r="F184" i="75"/>
  <c r="G184" i="75"/>
  <c r="H184" i="75"/>
  <c r="I184" i="75"/>
  <c r="K184" i="75"/>
  <c r="M184" i="75"/>
  <c r="N184" i="75"/>
  <c r="V184" i="75" s="1"/>
  <c r="O184" i="75"/>
  <c r="W184" i="75" s="1"/>
  <c r="P184" i="75"/>
  <c r="Y184" i="75" s="1"/>
  <c r="Q184" i="75"/>
  <c r="Z184" i="75" s="1"/>
  <c r="R184" i="75"/>
  <c r="S184" i="75"/>
  <c r="AB184" i="75" s="1"/>
  <c r="T184" i="75"/>
  <c r="AD184" i="75" s="1"/>
  <c r="AM184" i="75" s="1"/>
  <c r="U184" i="75"/>
  <c r="AF184" i="75"/>
  <c r="AA184" i="75"/>
  <c r="AG184" i="75"/>
  <c r="AT184" i="75"/>
  <c r="AW184" i="75"/>
  <c r="AX184" i="75"/>
  <c r="AZ184" i="75"/>
  <c r="BA184" i="75"/>
  <c r="BB184" i="75" s="1"/>
  <c r="J185" i="5" s="1"/>
  <c r="C185" i="75"/>
  <c r="D185" i="75"/>
  <c r="F185" i="75"/>
  <c r="G185" i="75"/>
  <c r="H185" i="75"/>
  <c r="I185" i="75"/>
  <c r="K185" i="75"/>
  <c r="M185" i="75"/>
  <c r="N185" i="75"/>
  <c r="V185" i="75" s="1"/>
  <c r="O185" i="75"/>
  <c r="P185" i="75"/>
  <c r="Y185" i="75" s="1"/>
  <c r="AP185" i="75" s="1"/>
  <c r="D186" i="5" s="1"/>
  <c r="Q185" i="75"/>
  <c r="Z185" i="75"/>
  <c r="R185" i="75"/>
  <c r="AA185" i="75"/>
  <c r="AJ185" i="75" s="1"/>
  <c r="S185" i="75"/>
  <c r="T185" i="75"/>
  <c r="U185" i="75"/>
  <c r="AF185" i="75" s="1"/>
  <c r="AN185" i="75" s="1"/>
  <c r="W185" i="75"/>
  <c r="AB185" i="75"/>
  <c r="AD185" i="75"/>
  <c r="AM185" i="75" s="1"/>
  <c r="AG185" i="75"/>
  <c r="AT185" i="75"/>
  <c r="AW185" i="75"/>
  <c r="AX185" i="75"/>
  <c r="AZ185" i="75"/>
  <c r="BA185" i="75"/>
  <c r="C186" i="75"/>
  <c r="D186" i="75"/>
  <c r="F186" i="75"/>
  <c r="G186" i="75"/>
  <c r="H186" i="75"/>
  <c r="I186" i="75"/>
  <c r="K186" i="75"/>
  <c r="M186" i="75"/>
  <c r="N186" i="75"/>
  <c r="V186" i="75" s="1"/>
  <c r="X186" i="75" s="1"/>
  <c r="O186" i="75"/>
  <c r="P186" i="75"/>
  <c r="Y186" i="75" s="1"/>
  <c r="AP186" i="75" s="1"/>
  <c r="D187" i="5" s="1"/>
  <c r="Q186" i="75"/>
  <c r="R186" i="75"/>
  <c r="AA186" i="75" s="1"/>
  <c r="S186" i="75"/>
  <c r="AB186" i="75" s="1"/>
  <c r="AK186" i="75" s="1"/>
  <c r="T186" i="75"/>
  <c r="AD186" i="75" s="1"/>
  <c r="AM186" i="75" s="1"/>
  <c r="U186" i="75"/>
  <c r="AF186" i="75" s="1"/>
  <c r="W186" i="75"/>
  <c r="Z186" i="75"/>
  <c r="AG186" i="75"/>
  <c r="AT186" i="75"/>
  <c r="AW186" i="75"/>
  <c r="AX186" i="75"/>
  <c r="AZ186" i="75"/>
  <c r="BA186" i="75"/>
  <c r="C187" i="75"/>
  <c r="D187" i="75"/>
  <c r="F187" i="75"/>
  <c r="P187" i="75"/>
  <c r="Y187" i="75"/>
  <c r="G187" i="75"/>
  <c r="H187" i="75"/>
  <c r="I187" i="75"/>
  <c r="K187" i="75"/>
  <c r="M187" i="75"/>
  <c r="N187" i="75"/>
  <c r="V187" i="75" s="1"/>
  <c r="O187" i="75"/>
  <c r="Q187" i="75"/>
  <c r="Z187" i="75" s="1"/>
  <c r="AQ187" i="75" s="1"/>
  <c r="E188" i="5" s="1"/>
  <c r="R187" i="75"/>
  <c r="S187" i="75"/>
  <c r="AB187" i="75" s="1"/>
  <c r="AK187" i="75" s="1"/>
  <c r="T187" i="75"/>
  <c r="U187" i="75"/>
  <c r="AF187" i="75" s="1"/>
  <c r="AN187" i="75" s="1"/>
  <c r="W187" i="75"/>
  <c r="AA187" i="75"/>
  <c r="AD187" i="75"/>
  <c r="AG187" i="75"/>
  <c r="AT187" i="75"/>
  <c r="AW187" i="75"/>
  <c r="AX187" i="75"/>
  <c r="AZ187" i="75"/>
  <c r="BA187" i="75"/>
  <c r="BB187" i="75"/>
  <c r="J188" i="5" s="1"/>
  <c r="C188" i="75"/>
  <c r="D188" i="75"/>
  <c r="F188" i="75"/>
  <c r="G188" i="75"/>
  <c r="H188" i="75"/>
  <c r="I188" i="75"/>
  <c r="J188" i="75" s="1"/>
  <c r="K188" i="75"/>
  <c r="M188" i="75"/>
  <c r="N188" i="75"/>
  <c r="O188" i="75"/>
  <c r="W188" i="75" s="1"/>
  <c r="P188" i="75"/>
  <c r="Y188" i="75" s="1"/>
  <c r="Q188" i="75"/>
  <c r="Z188" i="75" s="1"/>
  <c r="R188" i="75"/>
  <c r="AA188" i="75" s="1"/>
  <c r="S188" i="75"/>
  <c r="AB188" i="75" s="1"/>
  <c r="AK188" i="75" s="1"/>
  <c r="T188" i="75"/>
  <c r="AD188" i="75" s="1"/>
  <c r="AM188" i="75" s="1"/>
  <c r="U188" i="75"/>
  <c r="V188" i="75"/>
  <c r="AF188" i="75"/>
  <c r="AG188" i="75"/>
  <c r="AT188" i="75"/>
  <c r="AW188" i="75"/>
  <c r="AX188" i="75"/>
  <c r="AY188" i="75" s="1"/>
  <c r="AZ188" i="75"/>
  <c r="BA188" i="75"/>
  <c r="BB188" i="75" s="1"/>
  <c r="C189" i="75"/>
  <c r="D189" i="75"/>
  <c r="F189" i="75"/>
  <c r="G189" i="75"/>
  <c r="H189" i="75"/>
  <c r="I189" i="75"/>
  <c r="K189" i="75"/>
  <c r="M189" i="75"/>
  <c r="N189" i="75"/>
  <c r="O189" i="75"/>
  <c r="W189" i="75" s="1"/>
  <c r="P189" i="75"/>
  <c r="Y189" i="75" s="1"/>
  <c r="Q189" i="75"/>
  <c r="Z189" i="75" s="1"/>
  <c r="AQ189" i="75" s="1"/>
  <c r="E190" i="5" s="1"/>
  <c r="R189" i="75"/>
  <c r="S189" i="75"/>
  <c r="AB189" i="75" s="1"/>
  <c r="T189" i="75"/>
  <c r="AD189" i="75" s="1"/>
  <c r="U189" i="75"/>
  <c r="AF189" i="75" s="1"/>
  <c r="AN189" i="75" s="1"/>
  <c r="V189" i="75"/>
  <c r="AA189" i="75"/>
  <c r="AG189" i="75"/>
  <c r="AT189" i="75"/>
  <c r="AW189" i="75"/>
  <c r="AX189" i="75"/>
  <c r="AZ189" i="75"/>
  <c r="BA189" i="75"/>
  <c r="C190" i="75"/>
  <c r="D190" i="75"/>
  <c r="F190" i="75"/>
  <c r="G190" i="75"/>
  <c r="H190" i="75"/>
  <c r="I190" i="75"/>
  <c r="K190" i="75"/>
  <c r="M190" i="75"/>
  <c r="U190" i="75"/>
  <c r="AF190" i="75" s="1"/>
  <c r="AN190" i="75" s="1"/>
  <c r="AS190" i="75" s="1"/>
  <c r="N190" i="75"/>
  <c r="O190" i="75"/>
  <c r="W190" i="75" s="1"/>
  <c r="P190" i="75"/>
  <c r="Q190" i="75"/>
  <c r="Z190" i="75" s="1"/>
  <c r="AQ190" i="75" s="1"/>
  <c r="E191" i="5" s="1"/>
  <c r="R190" i="75"/>
  <c r="S190" i="75"/>
  <c r="T190" i="75"/>
  <c r="AD190" i="75"/>
  <c r="AM190" i="75" s="1"/>
  <c r="V190" i="75"/>
  <c r="Y190" i="75"/>
  <c r="AA190" i="75"/>
  <c r="AB190" i="75"/>
  <c r="AG190" i="75"/>
  <c r="AT190" i="75"/>
  <c r="AW190" i="75"/>
  <c r="AX190" i="75"/>
  <c r="AZ190" i="75"/>
  <c r="BA190" i="75"/>
  <c r="BB190" i="75" s="1"/>
  <c r="J191" i="5" s="1"/>
  <c r="C191" i="75"/>
  <c r="D191" i="75"/>
  <c r="F191" i="75"/>
  <c r="G191" i="75"/>
  <c r="H191" i="75"/>
  <c r="I191" i="75"/>
  <c r="K191" i="75"/>
  <c r="M191" i="75"/>
  <c r="N191" i="75"/>
  <c r="V191" i="75" s="1"/>
  <c r="O191" i="75"/>
  <c r="P191" i="75"/>
  <c r="Y191" i="75" s="1"/>
  <c r="AP191" i="75" s="1"/>
  <c r="D192" i="5" s="1"/>
  <c r="Q191" i="75"/>
  <c r="Z191" i="75" s="1"/>
  <c r="AQ191" i="75" s="1"/>
  <c r="E192" i="5" s="1"/>
  <c r="R191" i="75"/>
  <c r="S191" i="75"/>
  <c r="AB191" i="75" s="1"/>
  <c r="T191" i="75"/>
  <c r="AD191" i="75" s="1"/>
  <c r="U191" i="75"/>
  <c r="W191" i="75"/>
  <c r="AA191" i="75"/>
  <c r="AF191" i="75"/>
  <c r="AG191" i="75"/>
  <c r="AT191" i="75"/>
  <c r="AW191" i="75"/>
  <c r="AX191" i="75"/>
  <c r="AZ191" i="75"/>
  <c r="BA191" i="75"/>
  <c r="BB191" i="75"/>
  <c r="BC191" i="75"/>
  <c r="K192" i="5" s="1"/>
  <c r="C192" i="75"/>
  <c r="D192" i="75"/>
  <c r="F192" i="75"/>
  <c r="G192" i="75"/>
  <c r="H192" i="75"/>
  <c r="I192" i="75"/>
  <c r="K192" i="75"/>
  <c r="M192" i="75"/>
  <c r="N192" i="75"/>
  <c r="V192" i="75" s="1"/>
  <c r="O192" i="75"/>
  <c r="P192" i="75"/>
  <c r="Y192" i="75" s="1"/>
  <c r="AP192" i="75" s="1"/>
  <c r="D193" i="5" s="1"/>
  <c r="Q192" i="75"/>
  <c r="Z192" i="75" s="1"/>
  <c r="AQ192" i="75" s="1"/>
  <c r="E193" i="5" s="1"/>
  <c r="R192" i="75"/>
  <c r="S192" i="75"/>
  <c r="T192" i="75"/>
  <c r="AD192" i="75" s="1"/>
  <c r="AM192" i="75" s="1"/>
  <c r="U192" i="75"/>
  <c r="AF192" i="75" s="1"/>
  <c r="W192" i="75"/>
  <c r="AA192" i="75"/>
  <c r="AB192" i="75"/>
  <c r="AK192" i="75" s="1"/>
  <c r="AG192" i="75"/>
  <c r="AT192" i="75"/>
  <c r="AW192" i="75"/>
  <c r="AX192" i="75"/>
  <c r="AZ192" i="75"/>
  <c r="BA192" i="75"/>
  <c r="BB192" i="75"/>
  <c r="C193" i="75"/>
  <c r="D193" i="75"/>
  <c r="E193" i="75" s="1"/>
  <c r="F193" i="75"/>
  <c r="G193" i="75"/>
  <c r="H193" i="75"/>
  <c r="I193" i="75"/>
  <c r="K193" i="75"/>
  <c r="M193" i="75"/>
  <c r="N193" i="75"/>
  <c r="V193" i="75" s="1"/>
  <c r="O193" i="75"/>
  <c r="P193" i="75"/>
  <c r="Y193" i="75" s="1"/>
  <c r="AP193" i="75" s="1"/>
  <c r="D194" i="5" s="1"/>
  <c r="Q193" i="75"/>
  <c r="Z193" i="75" s="1"/>
  <c r="R193" i="75"/>
  <c r="AA193" i="75"/>
  <c r="AJ193" i="75" s="1"/>
  <c r="S193" i="75"/>
  <c r="AB193" i="75" s="1"/>
  <c r="T193" i="75"/>
  <c r="U193" i="75"/>
  <c r="AF193" i="75" s="1"/>
  <c r="W193" i="75"/>
  <c r="AD193" i="75"/>
  <c r="AM193" i="75" s="1"/>
  <c r="AG193" i="75"/>
  <c r="AT193" i="75"/>
  <c r="AW193" i="75"/>
  <c r="AX193" i="75"/>
  <c r="AZ193" i="75"/>
  <c r="BA193" i="75"/>
  <c r="BB193" i="75" s="1"/>
  <c r="J194" i="5" s="1"/>
  <c r="J5" i="5"/>
  <c r="O5" i="5"/>
  <c r="S5" i="5"/>
  <c r="X5" i="5"/>
  <c r="Y5" i="5"/>
  <c r="AB5" i="5"/>
  <c r="D6" i="5"/>
  <c r="J6" i="5"/>
  <c r="K6" i="5"/>
  <c r="O6" i="5"/>
  <c r="S6" i="5"/>
  <c r="X6" i="5"/>
  <c r="AA6" i="5"/>
  <c r="J7" i="5"/>
  <c r="O7" i="5"/>
  <c r="S7" i="5"/>
  <c r="T7" i="5"/>
  <c r="X7" i="5"/>
  <c r="Y7" i="5"/>
  <c r="Z7" i="5" s="1"/>
  <c r="AB7" i="5"/>
  <c r="J8" i="5"/>
  <c r="N8" i="5"/>
  <c r="O8" i="5"/>
  <c r="S8" i="5"/>
  <c r="X8" i="5"/>
  <c r="AB8" i="5"/>
  <c r="E9" i="5"/>
  <c r="J9" i="5"/>
  <c r="N9" i="5"/>
  <c r="O9" i="5"/>
  <c r="S9" i="5"/>
  <c r="X9" i="5"/>
  <c r="AB9" i="5"/>
  <c r="O10" i="5"/>
  <c r="S10" i="5"/>
  <c r="X10" i="5"/>
  <c r="AB10" i="5"/>
  <c r="N11" i="5"/>
  <c r="O11" i="5"/>
  <c r="S11" i="5"/>
  <c r="T11" i="5"/>
  <c r="X11" i="5"/>
  <c r="M12" i="5"/>
  <c r="P12" i="5" s="1"/>
  <c r="N12" i="5"/>
  <c r="O12" i="5"/>
  <c r="S12" i="5"/>
  <c r="X12" i="5"/>
  <c r="AA12" i="5"/>
  <c r="O13" i="5"/>
  <c r="S13" i="5"/>
  <c r="X13" i="5"/>
  <c r="Z13" i="5" s="1"/>
  <c r="Y13" i="5"/>
  <c r="AB13" i="5"/>
  <c r="D14" i="5"/>
  <c r="N14" i="5"/>
  <c r="S14" i="5"/>
  <c r="X14" i="5"/>
  <c r="Y14" i="5"/>
  <c r="AB14" i="5"/>
  <c r="N15" i="5"/>
  <c r="O15" i="5"/>
  <c r="S15" i="5"/>
  <c r="T15" i="5"/>
  <c r="X15" i="5"/>
  <c r="AB15" i="5"/>
  <c r="J16" i="5"/>
  <c r="N16" i="5"/>
  <c r="S16" i="5"/>
  <c r="X16" i="5"/>
  <c r="AB16" i="5"/>
  <c r="E17" i="5"/>
  <c r="J17" i="5"/>
  <c r="N17" i="5"/>
  <c r="O17" i="5"/>
  <c r="S17" i="5"/>
  <c r="X17" i="5"/>
  <c r="Y17" i="5"/>
  <c r="AB17" i="5"/>
  <c r="J18" i="5"/>
  <c r="N18" i="5"/>
  <c r="S18" i="5"/>
  <c r="X18" i="5"/>
  <c r="AB18" i="5"/>
  <c r="O19" i="5"/>
  <c r="S19" i="5"/>
  <c r="X19" i="5"/>
  <c r="Y19" i="5"/>
  <c r="Z19" i="5" s="1"/>
  <c r="N20" i="5"/>
  <c r="O20" i="5"/>
  <c r="S20" i="5"/>
  <c r="T20" i="5"/>
  <c r="X20" i="5"/>
  <c r="AB20" i="5"/>
  <c r="D21" i="5"/>
  <c r="N21" i="5"/>
  <c r="S21" i="5"/>
  <c r="X21" i="5"/>
  <c r="D22" i="5"/>
  <c r="J22" i="5"/>
  <c r="O22" i="5"/>
  <c r="S22" i="5"/>
  <c r="T22" i="5"/>
  <c r="X22" i="5"/>
  <c r="AB22" i="5"/>
  <c r="J23" i="5"/>
  <c r="N23" i="5"/>
  <c r="S23" i="5"/>
  <c r="X23" i="5"/>
  <c r="AB23" i="5"/>
  <c r="J24" i="5"/>
  <c r="O24" i="5"/>
  <c r="S24" i="5"/>
  <c r="X24" i="5"/>
  <c r="AB24" i="5"/>
  <c r="E25" i="5"/>
  <c r="O25" i="5"/>
  <c r="S25" i="5"/>
  <c r="T25" i="5"/>
  <c r="X25" i="5"/>
  <c r="Y25" i="5"/>
  <c r="AB25" i="5"/>
  <c r="E26" i="5"/>
  <c r="J26" i="5"/>
  <c r="N26" i="5"/>
  <c r="O26" i="5"/>
  <c r="S26" i="5"/>
  <c r="X26" i="5"/>
  <c r="AA26" i="5"/>
  <c r="AB26" i="5"/>
  <c r="D27" i="5"/>
  <c r="J27" i="5"/>
  <c r="O27" i="5"/>
  <c r="S27" i="5"/>
  <c r="X27" i="5"/>
  <c r="Y27" i="5"/>
  <c r="Z27" i="5" s="1"/>
  <c r="AB27" i="5"/>
  <c r="J28" i="5"/>
  <c r="M28" i="5"/>
  <c r="N28" i="5"/>
  <c r="P28" i="5" s="1"/>
  <c r="O28" i="5"/>
  <c r="S28" i="5"/>
  <c r="X28" i="5"/>
  <c r="AB28" i="5"/>
  <c r="J29" i="5"/>
  <c r="N29" i="5"/>
  <c r="O29" i="5"/>
  <c r="S29" i="5"/>
  <c r="X29" i="5"/>
  <c r="Y29" i="5"/>
  <c r="Z29" i="5" s="1"/>
  <c r="J30" i="5"/>
  <c r="O30" i="5"/>
  <c r="S30" i="5"/>
  <c r="T30" i="5"/>
  <c r="X30" i="5"/>
  <c r="AA30" i="5"/>
  <c r="J31" i="5"/>
  <c r="N31" i="5"/>
  <c r="O31" i="5"/>
  <c r="S31" i="5"/>
  <c r="T31" i="5"/>
  <c r="X31" i="5"/>
  <c r="Y31" i="5"/>
  <c r="AB31" i="5"/>
  <c r="D32" i="5"/>
  <c r="N32" i="5"/>
  <c r="S32" i="5"/>
  <c r="T32" i="5"/>
  <c r="X32" i="5"/>
  <c r="AB32" i="5"/>
  <c r="N33" i="5"/>
  <c r="S33" i="5"/>
  <c r="X33" i="5"/>
  <c r="Y33" i="5"/>
  <c r="AB33" i="5"/>
  <c r="E34" i="5"/>
  <c r="M34" i="5"/>
  <c r="N34" i="5"/>
  <c r="S34" i="5"/>
  <c r="T34" i="5"/>
  <c r="X34" i="5"/>
  <c r="J35" i="5"/>
  <c r="K35" i="5"/>
  <c r="N35" i="5"/>
  <c r="S35" i="5"/>
  <c r="T35" i="5"/>
  <c r="X35" i="5"/>
  <c r="Y35" i="5"/>
  <c r="AB35" i="5"/>
  <c r="N36" i="5"/>
  <c r="O36" i="5"/>
  <c r="S36" i="5"/>
  <c r="X36" i="5"/>
  <c r="AA36" i="5"/>
  <c r="AB36" i="5"/>
  <c r="M37" i="5"/>
  <c r="O37" i="5"/>
  <c r="S37" i="5"/>
  <c r="X37" i="5"/>
  <c r="Y37" i="5"/>
  <c r="Z37" i="5" s="1"/>
  <c r="AB37" i="5"/>
  <c r="D38" i="5"/>
  <c r="N38" i="5"/>
  <c r="S38" i="5"/>
  <c r="T38" i="5"/>
  <c r="X38" i="5"/>
  <c r="J39" i="5"/>
  <c r="K39" i="5"/>
  <c r="M39" i="5"/>
  <c r="N39" i="5"/>
  <c r="O39" i="5"/>
  <c r="S39" i="5"/>
  <c r="X39" i="5"/>
  <c r="Y39" i="5"/>
  <c r="Z39" i="5" s="1"/>
  <c r="AB39" i="5"/>
  <c r="D40" i="5"/>
  <c r="E40" i="5"/>
  <c r="J40" i="5"/>
  <c r="N40" i="5"/>
  <c r="S40" i="5"/>
  <c r="X40" i="5"/>
  <c r="AB40" i="5"/>
  <c r="J41" i="5"/>
  <c r="S41" i="5"/>
  <c r="X41" i="5"/>
  <c r="J42" i="5"/>
  <c r="K42" i="5"/>
  <c r="N42" i="5"/>
  <c r="S42" i="5"/>
  <c r="X42" i="5"/>
  <c r="AB42" i="5"/>
  <c r="N43" i="5"/>
  <c r="S43" i="5"/>
  <c r="X43" i="5"/>
  <c r="Y43" i="5"/>
  <c r="AB43" i="5"/>
  <c r="E44" i="5"/>
  <c r="N44" i="5"/>
  <c r="O44" i="5"/>
  <c r="S44" i="5"/>
  <c r="X44" i="5"/>
  <c r="J45" i="5"/>
  <c r="O45" i="5"/>
  <c r="S45" i="5"/>
  <c r="X45" i="5"/>
  <c r="J46" i="5"/>
  <c r="N46" i="5"/>
  <c r="S46" i="5"/>
  <c r="X46" i="5"/>
  <c r="Y46" i="5"/>
  <c r="E47" i="5"/>
  <c r="J47" i="5"/>
  <c r="O47" i="5"/>
  <c r="S47" i="5"/>
  <c r="T47" i="5"/>
  <c r="X47" i="5"/>
  <c r="Z47" i="5" s="1"/>
  <c r="Y47" i="5"/>
  <c r="AB47" i="5"/>
  <c r="S48" i="5"/>
  <c r="X48" i="5"/>
  <c r="J49" i="5"/>
  <c r="O49" i="5"/>
  <c r="S49" i="5"/>
  <c r="T49" i="5"/>
  <c r="X49" i="5"/>
  <c r="Y49" i="5"/>
  <c r="Z49" i="5" s="1"/>
  <c r="AB49" i="5"/>
  <c r="N50" i="5"/>
  <c r="O50" i="5"/>
  <c r="S50" i="5"/>
  <c r="T50" i="5"/>
  <c r="X50" i="5"/>
  <c r="Z50" i="5" s="1"/>
  <c r="Y50" i="5"/>
  <c r="J51" i="5"/>
  <c r="O51" i="5"/>
  <c r="S51" i="5"/>
  <c r="T51" i="5"/>
  <c r="X51" i="5"/>
  <c r="Z51" i="5" s="1"/>
  <c r="Y51" i="5"/>
  <c r="AB51" i="5"/>
  <c r="N52" i="5"/>
  <c r="O52" i="5"/>
  <c r="S52" i="5"/>
  <c r="X52" i="5"/>
  <c r="J53" i="5"/>
  <c r="O53" i="5"/>
  <c r="S53" i="5"/>
  <c r="T53" i="5"/>
  <c r="X53" i="5"/>
  <c r="N54" i="5"/>
  <c r="S54" i="5"/>
  <c r="X54" i="5"/>
  <c r="Y54" i="5"/>
  <c r="D55" i="5"/>
  <c r="O55" i="5"/>
  <c r="S55" i="5"/>
  <c r="T55" i="5"/>
  <c r="X55" i="5"/>
  <c r="Z55" i="5" s="1"/>
  <c r="Y55" i="5"/>
  <c r="AB55" i="5"/>
  <c r="E56" i="5"/>
  <c r="N56" i="5"/>
  <c r="O56" i="5"/>
  <c r="S56" i="5"/>
  <c r="X56" i="5"/>
  <c r="Y56" i="5"/>
  <c r="Z56" i="5" s="1"/>
  <c r="J57" i="5"/>
  <c r="O57" i="5"/>
  <c r="S57" i="5"/>
  <c r="T57" i="5"/>
  <c r="X57" i="5"/>
  <c r="Y57" i="5"/>
  <c r="J58" i="5"/>
  <c r="N58" i="5"/>
  <c r="O58" i="5"/>
  <c r="S58" i="5"/>
  <c r="X58" i="5"/>
  <c r="Y58" i="5"/>
  <c r="Z58" i="5" s="1"/>
  <c r="J59" i="5"/>
  <c r="N59" i="5"/>
  <c r="O59" i="5"/>
  <c r="S59" i="5"/>
  <c r="X59" i="5"/>
  <c r="Y59" i="5"/>
  <c r="AB59" i="5"/>
  <c r="J60" i="5"/>
  <c r="N60" i="5"/>
  <c r="O60" i="5"/>
  <c r="S60" i="5"/>
  <c r="X60" i="5"/>
  <c r="J61" i="5"/>
  <c r="M61" i="5"/>
  <c r="O61" i="5"/>
  <c r="S61" i="5"/>
  <c r="T61" i="5"/>
  <c r="X61" i="5"/>
  <c r="Z61" i="5" s="1"/>
  <c r="Y61" i="5"/>
  <c r="AB61" i="5"/>
  <c r="M62" i="5"/>
  <c r="O62" i="5"/>
  <c r="S62" i="5"/>
  <c r="T62" i="5"/>
  <c r="X62" i="5"/>
  <c r="Y62" i="5"/>
  <c r="AB62" i="5"/>
  <c r="N63" i="5"/>
  <c r="O63" i="5"/>
  <c r="S63" i="5"/>
  <c r="X63" i="5"/>
  <c r="AB63" i="5"/>
  <c r="D64" i="5"/>
  <c r="J64" i="5"/>
  <c r="O64" i="5"/>
  <c r="S64" i="5"/>
  <c r="X64" i="5"/>
  <c r="Y64" i="5"/>
  <c r="E65" i="5"/>
  <c r="O65" i="5"/>
  <c r="S65" i="5"/>
  <c r="X65" i="5"/>
  <c r="AB65" i="5"/>
  <c r="J66" i="5"/>
  <c r="N66" i="5"/>
  <c r="O66" i="5"/>
  <c r="S66" i="5"/>
  <c r="T66" i="5"/>
  <c r="X66" i="5"/>
  <c r="E67" i="5"/>
  <c r="M67" i="5"/>
  <c r="N67" i="5"/>
  <c r="P67" i="5" s="1"/>
  <c r="O67" i="5"/>
  <c r="S67" i="5"/>
  <c r="X67" i="5"/>
  <c r="Y67" i="5"/>
  <c r="AA67" i="5"/>
  <c r="AB67" i="5"/>
  <c r="E68" i="5"/>
  <c r="J68" i="5"/>
  <c r="O68" i="5"/>
  <c r="S68" i="5"/>
  <c r="X68" i="5"/>
  <c r="Y68" i="5"/>
  <c r="Z68" i="5" s="1"/>
  <c r="AA68" i="5"/>
  <c r="J69" i="5"/>
  <c r="O69" i="5"/>
  <c r="S69" i="5"/>
  <c r="T69" i="5"/>
  <c r="X69" i="5"/>
  <c r="AA69" i="5"/>
  <c r="D70" i="5"/>
  <c r="J70" i="5"/>
  <c r="M70" i="5"/>
  <c r="O70" i="5"/>
  <c r="S70" i="5"/>
  <c r="X70" i="5"/>
  <c r="Y70" i="5"/>
  <c r="Z70" i="5" s="1"/>
  <c r="AB70" i="5"/>
  <c r="O71" i="5"/>
  <c r="S71" i="5"/>
  <c r="T71" i="5"/>
  <c r="X71" i="5"/>
  <c r="N72" i="5"/>
  <c r="O72" i="5"/>
  <c r="S72" i="5"/>
  <c r="X72" i="5"/>
  <c r="Y72" i="5"/>
  <c r="Z72" i="5" s="1"/>
  <c r="AB72" i="5"/>
  <c r="J73" i="5"/>
  <c r="N73" i="5"/>
  <c r="S73" i="5"/>
  <c r="X73" i="5"/>
  <c r="AB73" i="5"/>
  <c r="I74" i="5"/>
  <c r="J74" i="5"/>
  <c r="N74" i="5"/>
  <c r="S74" i="5"/>
  <c r="X74" i="5"/>
  <c r="M75" i="5"/>
  <c r="O75" i="5"/>
  <c r="S75" i="5"/>
  <c r="X75" i="5"/>
  <c r="Y75" i="5"/>
  <c r="AB75" i="5"/>
  <c r="J76" i="5"/>
  <c r="N76" i="5"/>
  <c r="S76" i="5"/>
  <c r="X76" i="5"/>
  <c r="J77" i="5"/>
  <c r="S77" i="5"/>
  <c r="X77" i="5"/>
  <c r="AB77" i="5"/>
  <c r="D78" i="5"/>
  <c r="J78" i="5"/>
  <c r="N78" i="5"/>
  <c r="O78" i="5"/>
  <c r="S78" i="5"/>
  <c r="X78" i="5"/>
  <c r="Y78" i="5"/>
  <c r="O79" i="5"/>
  <c r="S79" i="5"/>
  <c r="T79" i="5"/>
  <c r="X79" i="5"/>
  <c r="AB79" i="5"/>
  <c r="J80" i="5"/>
  <c r="N80" i="5"/>
  <c r="O80" i="5"/>
  <c r="S80" i="5"/>
  <c r="X80" i="5"/>
  <c r="Z80" i="5" s="1"/>
  <c r="Y80" i="5"/>
  <c r="AB80" i="5"/>
  <c r="J81" i="5"/>
  <c r="M81" i="5"/>
  <c r="N81" i="5"/>
  <c r="S81" i="5"/>
  <c r="O82" i="5"/>
  <c r="S82" i="5"/>
  <c r="X82" i="5"/>
  <c r="Y82" i="5"/>
  <c r="AB82" i="5"/>
  <c r="N83" i="5"/>
  <c r="O83" i="5"/>
  <c r="S83" i="5"/>
  <c r="X83" i="5"/>
  <c r="Y83" i="5"/>
  <c r="AB83" i="5"/>
  <c r="S84" i="5"/>
  <c r="T84" i="5"/>
  <c r="X84" i="5"/>
  <c r="N85" i="5"/>
  <c r="S85" i="5"/>
  <c r="X85" i="5"/>
  <c r="AB85" i="5"/>
  <c r="J86" i="5"/>
  <c r="O86" i="5"/>
  <c r="S86" i="5"/>
  <c r="X86" i="5"/>
  <c r="Z86" i="5" s="1"/>
  <c r="Y86" i="5"/>
  <c r="J87" i="5"/>
  <c r="S87" i="5"/>
  <c r="X87" i="5"/>
  <c r="Y87" i="5"/>
  <c r="AB87" i="5"/>
  <c r="N88" i="5"/>
  <c r="O88" i="5"/>
  <c r="S88" i="5"/>
  <c r="T88" i="5"/>
  <c r="X88" i="5"/>
  <c r="Y88" i="5"/>
  <c r="AA88" i="5"/>
  <c r="S89" i="5"/>
  <c r="X89" i="5"/>
  <c r="J90" i="5"/>
  <c r="N90" i="5"/>
  <c r="O90" i="5"/>
  <c r="S90" i="5"/>
  <c r="T90" i="5"/>
  <c r="X90" i="5"/>
  <c r="Y90" i="5"/>
  <c r="Z90" i="5" s="1"/>
  <c r="J91" i="5"/>
  <c r="S91" i="5"/>
  <c r="X91" i="5"/>
  <c r="Y91" i="5"/>
  <c r="D92" i="5"/>
  <c r="N92" i="5"/>
  <c r="S92" i="5"/>
  <c r="T92" i="5"/>
  <c r="X92" i="5"/>
  <c r="Y92" i="5"/>
  <c r="AA92" i="5"/>
  <c r="N93" i="5"/>
  <c r="S93" i="5"/>
  <c r="T93" i="5"/>
  <c r="X93" i="5"/>
  <c r="AB93" i="5"/>
  <c r="N94" i="5"/>
  <c r="O94" i="5"/>
  <c r="S94" i="5"/>
  <c r="X94" i="5"/>
  <c r="Y94" i="5"/>
  <c r="Z94" i="5"/>
  <c r="J95" i="5"/>
  <c r="N95" i="5"/>
  <c r="O95" i="5"/>
  <c r="S95" i="5"/>
  <c r="T95" i="5"/>
  <c r="X95" i="5"/>
  <c r="J96" i="5"/>
  <c r="M96" i="5"/>
  <c r="N96" i="5"/>
  <c r="O96" i="5"/>
  <c r="S96" i="5"/>
  <c r="X96" i="5"/>
  <c r="Y96" i="5"/>
  <c r="AA96" i="5"/>
  <c r="AB96" i="5"/>
  <c r="O97" i="5"/>
  <c r="S97" i="5"/>
  <c r="T97" i="5"/>
  <c r="X97" i="5"/>
  <c r="Y97" i="5"/>
  <c r="AB97" i="5"/>
  <c r="O98" i="5"/>
  <c r="S98" i="5"/>
  <c r="T98" i="5"/>
  <c r="X98" i="5"/>
  <c r="AA98" i="5"/>
  <c r="AB98" i="5"/>
  <c r="J99" i="5"/>
  <c r="N99" i="5"/>
  <c r="O99" i="5"/>
  <c r="S99" i="5"/>
  <c r="X99" i="5"/>
  <c r="Z99" i="5" s="1"/>
  <c r="AA99" i="5"/>
  <c r="AB99" i="5"/>
  <c r="E100" i="5"/>
  <c r="J100" i="5"/>
  <c r="K100" i="5"/>
  <c r="S100" i="5"/>
  <c r="X100" i="5"/>
  <c r="Y100" i="5"/>
  <c r="AA100" i="5"/>
  <c r="D101" i="5"/>
  <c r="N101" i="5"/>
  <c r="O101" i="5"/>
  <c r="S101" i="5"/>
  <c r="T101" i="5"/>
  <c r="X101" i="5"/>
  <c r="Y101" i="5"/>
  <c r="AA101" i="5"/>
  <c r="E102" i="5"/>
  <c r="R102" i="5"/>
  <c r="S102" i="5"/>
  <c r="T102" i="5"/>
  <c r="X102" i="5"/>
  <c r="Y102" i="5"/>
  <c r="M103" i="5"/>
  <c r="N103" i="5"/>
  <c r="S103" i="5"/>
  <c r="X103" i="5"/>
  <c r="Y103" i="5"/>
  <c r="AB103" i="5"/>
  <c r="E104" i="5"/>
  <c r="J104" i="5"/>
  <c r="O104" i="5"/>
  <c r="S104" i="5"/>
  <c r="X104" i="5"/>
  <c r="J105" i="5"/>
  <c r="N105" i="5"/>
  <c r="O105" i="5"/>
  <c r="R105" i="5"/>
  <c r="S105" i="5"/>
  <c r="X105" i="5"/>
  <c r="AB105" i="5"/>
  <c r="D106" i="5"/>
  <c r="N106" i="5"/>
  <c r="O106" i="5"/>
  <c r="S106" i="5"/>
  <c r="X106" i="5"/>
  <c r="Y106" i="5"/>
  <c r="AB106" i="5"/>
  <c r="J107" i="5"/>
  <c r="O107" i="5"/>
  <c r="S107" i="5"/>
  <c r="T107" i="5"/>
  <c r="X107" i="5"/>
  <c r="N108" i="5"/>
  <c r="O108" i="5"/>
  <c r="S108" i="5"/>
  <c r="X108" i="5"/>
  <c r="Y108" i="5"/>
  <c r="Z108" i="5" s="1"/>
  <c r="AA108" i="5"/>
  <c r="AB108" i="5"/>
  <c r="O109" i="5"/>
  <c r="S109" i="5"/>
  <c r="T109" i="5"/>
  <c r="X109" i="5"/>
  <c r="Z109" i="5" s="1"/>
  <c r="Y109" i="5"/>
  <c r="AB109" i="5"/>
  <c r="M110" i="5"/>
  <c r="O110" i="5"/>
  <c r="S110" i="5"/>
  <c r="T110" i="5"/>
  <c r="X110" i="5"/>
  <c r="N111" i="5"/>
  <c r="O111" i="5"/>
  <c r="S111" i="5"/>
  <c r="X111" i="5"/>
  <c r="AA111" i="5"/>
  <c r="N112" i="5"/>
  <c r="S112" i="5"/>
  <c r="X112" i="5"/>
  <c r="Y112" i="5"/>
  <c r="Z112" i="5" s="1"/>
  <c r="AA112" i="5"/>
  <c r="AB112" i="5"/>
  <c r="D113" i="5"/>
  <c r="J113" i="5"/>
  <c r="M113" i="5"/>
  <c r="S113" i="5"/>
  <c r="AB113" i="5"/>
  <c r="D114" i="5"/>
  <c r="J114" i="5"/>
  <c r="K114" i="5"/>
  <c r="O114" i="5"/>
  <c r="S114" i="5"/>
  <c r="T114" i="5"/>
  <c r="X114" i="5"/>
  <c r="Z114" i="5" s="1"/>
  <c r="Y114" i="5"/>
  <c r="AB114" i="5"/>
  <c r="N115" i="5"/>
  <c r="O115" i="5"/>
  <c r="S115" i="5"/>
  <c r="X115" i="5"/>
  <c r="AB115" i="5"/>
  <c r="N116" i="5"/>
  <c r="S116" i="5"/>
  <c r="X116" i="5"/>
  <c r="Z116" i="5" s="1"/>
  <c r="Y116" i="5"/>
  <c r="M117" i="5"/>
  <c r="N117" i="5"/>
  <c r="S117" i="5"/>
  <c r="X117" i="5"/>
  <c r="Y117" i="5"/>
  <c r="D118" i="5"/>
  <c r="N118" i="5"/>
  <c r="O118" i="5"/>
  <c r="S118" i="5"/>
  <c r="X118" i="5"/>
  <c r="Y118" i="5"/>
  <c r="Z118" i="5" s="1"/>
  <c r="AB118" i="5"/>
  <c r="M119" i="5"/>
  <c r="O119" i="5"/>
  <c r="S119" i="5"/>
  <c r="X119" i="5"/>
  <c r="AB119" i="5"/>
  <c r="M120" i="5"/>
  <c r="O120" i="5"/>
  <c r="S120" i="5"/>
  <c r="X120" i="5"/>
  <c r="Y120" i="5"/>
  <c r="Z120" i="5"/>
  <c r="AB120" i="5"/>
  <c r="E121" i="5"/>
  <c r="I121" i="5"/>
  <c r="M121" i="5"/>
  <c r="N121" i="5"/>
  <c r="S121" i="5"/>
  <c r="X121" i="5"/>
  <c r="E122" i="5"/>
  <c r="J122" i="5"/>
  <c r="O122" i="5"/>
  <c r="S122" i="5"/>
  <c r="X122" i="5"/>
  <c r="Z122" i="5" s="1"/>
  <c r="Y122" i="5"/>
  <c r="J123" i="5"/>
  <c r="N123" i="5"/>
  <c r="O123" i="5"/>
  <c r="S123" i="5"/>
  <c r="T123" i="5"/>
  <c r="X123" i="5"/>
  <c r="AB123" i="5"/>
  <c r="J124" i="5"/>
  <c r="M124" i="5"/>
  <c r="N124" i="5"/>
  <c r="S124" i="5"/>
  <c r="X124" i="5"/>
  <c r="Y124" i="5"/>
  <c r="Z124" i="5" s="1"/>
  <c r="AB124" i="5"/>
  <c r="J125" i="5"/>
  <c r="M125" i="5"/>
  <c r="O125" i="5"/>
  <c r="S125" i="5"/>
  <c r="X125" i="5"/>
  <c r="Z125" i="5" s="1"/>
  <c r="Y125" i="5"/>
  <c r="AB125" i="5"/>
  <c r="D126" i="5"/>
  <c r="O126" i="5"/>
  <c r="S126" i="5"/>
  <c r="T126" i="5"/>
  <c r="X126" i="5"/>
  <c r="I127" i="5"/>
  <c r="N127" i="5"/>
  <c r="O127" i="5"/>
  <c r="S127" i="5"/>
  <c r="T127" i="5"/>
  <c r="X127" i="5"/>
  <c r="AB127" i="5"/>
  <c r="J128" i="5"/>
  <c r="M128" i="5"/>
  <c r="N128" i="5"/>
  <c r="S128" i="5"/>
  <c r="T128" i="5"/>
  <c r="X128" i="5"/>
  <c r="N129" i="5"/>
  <c r="O129" i="5"/>
  <c r="S129" i="5"/>
  <c r="X129" i="5"/>
  <c r="AB129" i="5"/>
  <c r="D130" i="5"/>
  <c r="J130" i="5"/>
  <c r="M130" i="5"/>
  <c r="O130" i="5"/>
  <c r="S130" i="5"/>
  <c r="X130" i="5"/>
  <c r="AB130" i="5"/>
  <c r="J131" i="5"/>
  <c r="N131" i="5"/>
  <c r="S131" i="5"/>
  <c r="X131" i="5"/>
  <c r="Y131" i="5"/>
  <c r="AB131" i="5"/>
  <c r="D132" i="5"/>
  <c r="I132" i="5"/>
  <c r="M132" i="5"/>
  <c r="N132" i="5"/>
  <c r="S132" i="5"/>
  <c r="X132" i="5"/>
  <c r="AB132" i="5"/>
  <c r="N133" i="5"/>
  <c r="O133" i="5"/>
  <c r="S133" i="5"/>
  <c r="X133" i="5"/>
  <c r="AB133" i="5"/>
  <c r="J134" i="5"/>
  <c r="K134" i="5"/>
  <c r="N134" i="5"/>
  <c r="O134" i="5"/>
  <c r="S134" i="5"/>
  <c r="T134" i="5"/>
  <c r="X134" i="5"/>
  <c r="Z134" i="5" s="1"/>
  <c r="Y134" i="5"/>
  <c r="AA134" i="5"/>
  <c r="N135" i="5"/>
  <c r="O135" i="5"/>
  <c r="S135" i="5"/>
  <c r="X135" i="5"/>
  <c r="AB135" i="5"/>
  <c r="O136" i="5"/>
  <c r="S136" i="5"/>
  <c r="T136" i="5"/>
  <c r="X136" i="5"/>
  <c r="Y136" i="5"/>
  <c r="Z136" i="5" s="1"/>
  <c r="N137" i="5"/>
  <c r="O137" i="5"/>
  <c r="S137" i="5"/>
  <c r="X137" i="5"/>
  <c r="AB137" i="5"/>
  <c r="J138" i="5"/>
  <c r="M138" i="5"/>
  <c r="O138" i="5"/>
  <c r="S138" i="5"/>
  <c r="X138" i="5"/>
  <c r="Y138" i="5"/>
  <c r="Z138" i="5"/>
  <c r="AB138" i="5"/>
  <c r="D139" i="5"/>
  <c r="M139" i="5"/>
  <c r="O139" i="5"/>
  <c r="S139" i="5"/>
  <c r="X139" i="5"/>
  <c r="Y139" i="5"/>
  <c r="AB139" i="5"/>
  <c r="J140" i="5"/>
  <c r="O140" i="5"/>
  <c r="S140" i="5"/>
  <c r="T140" i="5"/>
  <c r="X140" i="5"/>
  <c r="J141" i="5"/>
  <c r="N141" i="5"/>
  <c r="O141" i="5"/>
  <c r="T141" i="5"/>
  <c r="X141" i="5"/>
  <c r="Z141" i="5" s="1"/>
  <c r="Y141" i="5"/>
  <c r="D142" i="5"/>
  <c r="J142" i="5"/>
  <c r="N142" i="5"/>
  <c r="O142" i="5"/>
  <c r="S142" i="5"/>
  <c r="X142" i="5"/>
  <c r="Y142" i="5"/>
  <c r="AB142" i="5"/>
  <c r="N143" i="5"/>
  <c r="O143" i="5"/>
  <c r="S143" i="5"/>
  <c r="T143" i="5"/>
  <c r="X143" i="5"/>
  <c r="Y143" i="5"/>
  <c r="AB143" i="5"/>
  <c r="J144" i="5"/>
  <c r="K144" i="5"/>
  <c r="M144" i="5"/>
  <c r="O144" i="5"/>
  <c r="S144" i="5"/>
  <c r="X144" i="5"/>
  <c r="Y144" i="5"/>
  <c r="AB144" i="5"/>
  <c r="M145" i="5"/>
  <c r="N145" i="5"/>
  <c r="O145" i="5"/>
  <c r="S145" i="5"/>
  <c r="X145" i="5"/>
  <c r="AB145" i="5"/>
  <c r="O146" i="5"/>
  <c r="S146" i="5"/>
  <c r="X146" i="5"/>
  <c r="AC146" i="5"/>
  <c r="S147" i="5"/>
  <c r="X147" i="5"/>
  <c r="Y147" i="5"/>
  <c r="AB147" i="5"/>
  <c r="J148" i="5"/>
  <c r="N148" i="5"/>
  <c r="O148" i="5"/>
  <c r="S148" i="5"/>
  <c r="X148" i="5"/>
  <c r="Y148" i="5"/>
  <c r="AB148" i="5"/>
  <c r="J149" i="5"/>
  <c r="M149" i="5"/>
  <c r="N149" i="5"/>
  <c r="S149" i="5"/>
  <c r="X149" i="5"/>
  <c r="AB149" i="5"/>
  <c r="N150" i="5"/>
  <c r="O150" i="5"/>
  <c r="S150" i="5"/>
  <c r="T150" i="5"/>
  <c r="X150" i="5"/>
  <c r="Y150" i="5"/>
  <c r="AB150" i="5"/>
  <c r="N151" i="5"/>
  <c r="O151" i="5"/>
  <c r="S151" i="5"/>
  <c r="X151" i="5"/>
  <c r="AB151" i="5"/>
  <c r="O152" i="5"/>
  <c r="S152" i="5"/>
  <c r="X152" i="5"/>
  <c r="Z152" i="5" s="1"/>
  <c r="Y152" i="5"/>
  <c r="AB152" i="5"/>
  <c r="J153" i="5"/>
  <c r="M153" i="5"/>
  <c r="N153" i="5"/>
  <c r="S153" i="5"/>
  <c r="T153" i="5"/>
  <c r="X153" i="5"/>
  <c r="AA153" i="5"/>
  <c r="AB153" i="5"/>
  <c r="S154" i="5"/>
  <c r="X154" i="5"/>
  <c r="Y154" i="5"/>
  <c r="J155" i="5"/>
  <c r="S155" i="5"/>
  <c r="T155" i="5"/>
  <c r="X155" i="5"/>
  <c r="Y155" i="5"/>
  <c r="Z155" i="5" s="1"/>
  <c r="AB155" i="5"/>
  <c r="N156" i="5"/>
  <c r="O156" i="5"/>
  <c r="S156" i="5"/>
  <c r="X156" i="5"/>
  <c r="Y156" i="5"/>
  <c r="Z156" i="5" s="1"/>
  <c r="J157" i="5"/>
  <c r="N157" i="5"/>
  <c r="O157" i="5"/>
  <c r="T157" i="5"/>
  <c r="X157" i="5"/>
  <c r="Y157" i="5"/>
  <c r="Z157" i="5" s="1"/>
  <c r="AB157" i="5"/>
  <c r="J158" i="5"/>
  <c r="N158" i="5"/>
  <c r="O158" i="5"/>
  <c r="S158" i="5"/>
  <c r="T158" i="5"/>
  <c r="X158" i="5"/>
  <c r="Y158" i="5"/>
  <c r="AB158" i="5"/>
  <c r="J159" i="5"/>
  <c r="M159" i="5"/>
  <c r="N159" i="5"/>
  <c r="S159" i="5"/>
  <c r="T159" i="5"/>
  <c r="X159" i="5"/>
  <c r="AA159" i="5"/>
  <c r="AB159" i="5"/>
  <c r="N160" i="5"/>
  <c r="O160" i="5"/>
  <c r="S160" i="5"/>
  <c r="X160" i="5"/>
  <c r="Y160" i="5"/>
  <c r="Z160" i="5" s="1"/>
  <c r="AB160" i="5"/>
  <c r="D161" i="5"/>
  <c r="M161" i="5"/>
  <c r="O161" i="5"/>
  <c r="S161" i="5"/>
  <c r="T161" i="5"/>
  <c r="X161" i="5"/>
  <c r="AB161" i="5"/>
  <c r="J162" i="5"/>
  <c r="N162" i="5"/>
  <c r="S162" i="5"/>
  <c r="X162" i="5"/>
  <c r="Y162" i="5"/>
  <c r="AA162" i="5"/>
  <c r="AD162" i="5" s="1"/>
  <c r="AB162" i="5"/>
  <c r="AC162" i="5"/>
  <c r="J163" i="5"/>
  <c r="S163" i="5"/>
  <c r="D164" i="5"/>
  <c r="N164" i="5"/>
  <c r="O164" i="5"/>
  <c r="S164" i="5"/>
  <c r="X164" i="5"/>
  <c r="Y164" i="5"/>
  <c r="Z164" i="5" s="1"/>
  <c r="AB164" i="5"/>
  <c r="J165" i="5"/>
  <c r="N165" i="5"/>
  <c r="O165" i="5"/>
  <c r="S165" i="5"/>
  <c r="X165" i="5"/>
  <c r="Z165" i="5" s="1"/>
  <c r="Y165" i="5"/>
  <c r="AB165" i="5"/>
  <c r="J166" i="5"/>
  <c r="N166" i="5"/>
  <c r="O166" i="5"/>
  <c r="S166" i="5"/>
  <c r="T166" i="5"/>
  <c r="X166" i="5"/>
  <c r="J167" i="5"/>
  <c r="N167" i="5"/>
  <c r="S167" i="5"/>
  <c r="X167" i="5"/>
  <c r="Y167" i="5"/>
  <c r="AB167" i="5"/>
  <c r="J168" i="5"/>
  <c r="S168" i="5"/>
  <c r="X168" i="5"/>
  <c r="Y168" i="5"/>
  <c r="Z168" i="5" s="1"/>
  <c r="AA168" i="5"/>
  <c r="AB168" i="5"/>
  <c r="M169" i="5"/>
  <c r="S169" i="5"/>
  <c r="X169" i="5"/>
  <c r="Y169" i="5"/>
  <c r="Z169" i="5" s="1"/>
  <c r="AB169" i="5"/>
  <c r="N170" i="5"/>
  <c r="O170" i="5"/>
  <c r="X170" i="5"/>
  <c r="Y170" i="5"/>
  <c r="AB170" i="5"/>
  <c r="N171" i="5"/>
  <c r="S171" i="5"/>
  <c r="T171" i="5"/>
  <c r="X171" i="5"/>
  <c r="J172" i="5"/>
  <c r="N172" i="5"/>
  <c r="O172" i="5"/>
  <c r="S172" i="5"/>
  <c r="X172" i="5"/>
  <c r="Y172" i="5"/>
  <c r="AA172" i="5"/>
  <c r="J173" i="5"/>
  <c r="N173" i="5"/>
  <c r="S173" i="5"/>
  <c r="X173" i="5"/>
  <c r="Y173" i="5"/>
  <c r="Z173" i="5" s="1"/>
  <c r="AB173" i="5"/>
  <c r="N174" i="5"/>
  <c r="O174" i="5"/>
  <c r="S174" i="5"/>
  <c r="X174" i="5"/>
  <c r="N175" i="5"/>
  <c r="O175" i="5"/>
  <c r="S175" i="5"/>
  <c r="T175" i="5"/>
  <c r="X175" i="5"/>
  <c r="Y175" i="5"/>
  <c r="Z175" i="5"/>
  <c r="E176" i="5"/>
  <c r="M176" i="5"/>
  <c r="N176" i="5"/>
  <c r="S176" i="5"/>
  <c r="X176" i="5"/>
  <c r="Y176" i="5"/>
  <c r="Z176" i="5" s="1"/>
  <c r="AB176" i="5"/>
  <c r="N177" i="5"/>
  <c r="O177" i="5"/>
  <c r="S177" i="5"/>
  <c r="T177" i="5"/>
  <c r="X177" i="5"/>
  <c r="Z177" i="5" s="1"/>
  <c r="AB177" i="5"/>
  <c r="O178" i="5"/>
  <c r="S178" i="5"/>
  <c r="X178" i="5"/>
  <c r="Y178" i="5"/>
  <c r="AB178" i="5"/>
  <c r="M179" i="5"/>
  <c r="N179" i="5"/>
  <c r="S179" i="5"/>
  <c r="N180" i="5"/>
  <c r="O180" i="5"/>
  <c r="S180" i="5"/>
  <c r="X180" i="5"/>
  <c r="Y180" i="5"/>
  <c r="AB180" i="5"/>
  <c r="J181" i="5"/>
  <c r="M181" i="5"/>
  <c r="O181" i="5"/>
  <c r="S181" i="5"/>
  <c r="X181" i="5"/>
  <c r="Y181" i="5"/>
  <c r="AB181" i="5"/>
  <c r="O182" i="5"/>
  <c r="S182" i="5"/>
  <c r="X182" i="5"/>
  <c r="Y182" i="5"/>
  <c r="Z182" i="5" s="1"/>
  <c r="AA182" i="5"/>
  <c r="AB182" i="5"/>
  <c r="J183" i="5"/>
  <c r="O183" i="5"/>
  <c r="S183" i="5"/>
  <c r="X183" i="5"/>
  <c r="Z183" i="5" s="1"/>
  <c r="Y183" i="5"/>
  <c r="AA183" i="5"/>
  <c r="N184" i="5"/>
  <c r="S184" i="5"/>
  <c r="X184" i="5"/>
  <c r="Y184" i="5"/>
  <c r="AA184" i="5"/>
  <c r="AB184" i="5"/>
  <c r="S185" i="5"/>
  <c r="T185" i="5"/>
  <c r="X185" i="5"/>
  <c r="Y185" i="5"/>
  <c r="Z185" i="5" s="1"/>
  <c r="AB185" i="5"/>
  <c r="N186" i="5"/>
  <c r="O186" i="5"/>
  <c r="S186" i="5"/>
  <c r="T186" i="5"/>
  <c r="X186" i="5"/>
  <c r="Y186" i="5"/>
  <c r="AB186" i="5"/>
  <c r="N187" i="5"/>
  <c r="S187" i="5"/>
  <c r="X187" i="5"/>
  <c r="N188" i="5"/>
  <c r="O188" i="5"/>
  <c r="S188" i="5"/>
  <c r="X188" i="5"/>
  <c r="Y188" i="5"/>
  <c r="J189" i="5"/>
  <c r="N189" i="5"/>
  <c r="O189" i="5"/>
  <c r="S189" i="5"/>
  <c r="T189" i="5"/>
  <c r="X189" i="5"/>
  <c r="Z189" i="5" s="1"/>
  <c r="Y189" i="5"/>
  <c r="AB189" i="5"/>
  <c r="N190" i="5"/>
  <c r="O190" i="5"/>
  <c r="S190" i="5"/>
  <c r="X190" i="5"/>
  <c r="M191" i="5"/>
  <c r="N191" i="5"/>
  <c r="O191" i="5"/>
  <c r="S191" i="5"/>
  <c r="T191" i="5"/>
  <c r="X191" i="5"/>
  <c r="Y191" i="5"/>
  <c r="AB191" i="5"/>
  <c r="N192" i="5"/>
  <c r="O192" i="5"/>
  <c r="S192" i="5"/>
  <c r="T192" i="5"/>
  <c r="X192" i="5"/>
  <c r="Y192" i="5"/>
  <c r="Z192" i="5" s="1"/>
  <c r="AB192" i="5"/>
  <c r="J193" i="5"/>
  <c r="O193" i="5"/>
  <c r="S193" i="5"/>
  <c r="X193" i="5"/>
  <c r="Y193" i="5"/>
  <c r="AB193" i="5"/>
  <c r="N194" i="5"/>
  <c r="S194" i="5"/>
  <c r="X194" i="5"/>
  <c r="Y194" i="5"/>
  <c r="AB194" i="5"/>
  <c r="AP79" i="75"/>
  <c r="D80" i="5" s="1"/>
  <c r="J175" i="75"/>
  <c r="E174" i="75"/>
  <c r="J173" i="75"/>
  <c r="L173" i="75" s="1"/>
  <c r="AY172" i="75"/>
  <c r="I173" i="5" s="1"/>
  <c r="AN170" i="75"/>
  <c r="AQ155" i="75"/>
  <c r="E156" i="5" s="1"/>
  <c r="AY145" i="75"/>
  <c r="I146" i="5" s="1"/>
  <c r="AH141" i="75"/>
  <c r="AC140" i="75"/>
  <c r="AE140" i="75" s="1"/>
  <c r="AQ140" i="75"/>
  <c r="E141" i="5" s="1"/>
  <c r="X139" i="75"/>
  <c r="X137" i="75"/>
  <c r="AM127" i="75"/>
  <c r="X100" i="75"/>
  <c r="AY92" i="75"/>
  <c r="I93" i="5" s="1"/>
  <c r="J80" i="75"/>
  <c r="AK75" i="75"/>
  <c r="J75" i="75"/>
  <c r="E74" i="75"/>
  <c r="J70" i="75"/>
  <c r="L70" i="75" s="1"/>
  <c r="AK55" i="75"/>
  <c r="AY41" i="75"/>
  <c r="I42" i="5" s="1"/>
  <c r="AK40" i="75"/>
  <c r="J32" i="75"/>
  <c r="AY31" i="75"/>
  <c r="I32" i="5" s="1"/>
  <c r="AK17" i="75"/>
  <c r="AL17" i="75" s="1"/>
  <c r="E4" i="75"/>
  <c r="AP119" i="75"/>
  <c r="D120" i="5" s="1"/>
  <c r="AP45" i="75"/>
  <c r="D46" i="5" s="1"/>
  <c r="E184" i="75"/>
  <c r="E167" i="75"/>
  <c r="AY153" i="75"/>
  <c r="I154" i="5" s="1"/>
  <c r="J147" i="75"/>
  <c r="L147" i="75" s="1"/>
  <c r="AQ134" i="75"/>
  <c r="E135" i="5" s="1"/>
  <c r="AY130" i="75"/>
  <c r="I131" i="5" s="1"/>
  <c r="AY121" i="75"/>
  <c r="I122" i="5" s="1"/>
  <c r="J115" i="75"/>
  <c r="AY114" i="75"/>
  <c r="I115" i="5"/>
  <c r="AC106" i="75"/>
  <c r="AE106" i="75"/>
  <c r="AP86" i="75"/>
  <c r="D87" i="5"/>
  <c r="AY83" i="75"/>
  <c r="I84" i="5" s="1"/>
  <c r="AQ75" i="75"/>
  <c r="E76" i="5" s="1"/>
  <c r="AY74" i="75"/>
  <c r="I75" i="5" s="1"/>
  <c r="E71" i="75"/>
  <c r="J62" i="75"/>
  <c r="J46" i="75"/>
  <c r="X45" i="75"/>
  <c r="AN13" i="75"/>
  <c r="AS13" i="75" s="1"/>
  <c r="AU13" i="75" s="1"/>
  <c r="G14" i="5" s="1"/>
  <c r="AM183" i="75"/>
  <c r="AM180" i="75"/>
  <c r="AN168" i="75"/>
  <c r="J166" i="75"/>
  <c r="L166" i="75" s="1"/>
  <c r="X160" i="75"/>
  <c r="E153" i="75"/>
  <c r="X153" i="75"/>
  <c r="AO153" i="75" s="1"/>
  <c r="C154" i="5" s="1"/>
  <c r="AN135" i="75"/>
  <c r="AQ131" i="75"/>
  <c r="E132" i="5" s="1"/>
  <c r="AC127" i="75"/>
  <c r="AK125" i="75"/>
  <c r="L118" i="75"/>
  <c r="AM111" i="75"/>
  <c r="AY105" i="75"/>
  <c r="I106" i="5" s="1"/>
  <c r="AY101" i="75"/>
  <c r="I102" i="5" s="1"/>
  <c r="X101" i="75"/>
  <c r="J87" i="75"/>
  <c r="L87" i="75" s="1"/>
  <c r="E47" i="75"/>
  <c r="X22" i="75"/>
  <c r="J15" i="75"/>
  <c r="L15" i="75" s="1"/>
  <c r="AI14" i="75"/>
  <c r="AJ9" i="75"/>
  <c r="AQ58" i="75"/>
  <c r="E59" i="5" s="1"/>
  <c r="AP188" i="75"/>
  <c r="D189" i="5" s="1"/>
  <c r="AH169" i="75"/>
  <c r="AY75" i="75"/>
  <c r="I76" i="5" s="1"/>
  <c r="AQ48" i="75"/>
  <c r="E49" i="5" s="1"/>
  <c r="X40" i="75"/>
  <c r="AN34" i="75"/>
  <c r="J31" i="75"/>
  <c r="AY14" i="75"/>
  <c r="I15" i="5" s="1"/>
  <c r="X177" i="75"/>
  <c r="AN149" i="75"/>
  <c r="AS149" i="75" s="1"/>
  <c r="AU149" i="75" s="1"/>
  <c r="E134" i="75"/>
  <c r="AY129" i="75"/>
  <c r="I130" i="5" s="1"/>
  <c r="X129" i="75"/>
  <c r="AK109" i="75"/>
  <c r="J109" i="75"/>
  <c r="L109" i="75" s="1"/>
  <c r="AI82" i="75"/>
  <c r="AI21" i="75"/>
  <c r="AN6" i="75"/>
  <c r="AS6" i="75" s="1"/>
  <c r="AU6" i="75" s="1"/>
  <c r="AJ138" i="75"/>
  <c r="AQ34" i="75"/>
  <c r="E35" i="5" s="1"/>
  <c r="AN171" i="75"/>
  <c r="AS171" i="75" s="1"/>
  <c r="AU171" i="75" s="1"/>
  <c r="G172" i="5" s="1"/>
  <c r="AK159" i="75"/>
  <c r="AQ145" i="75"/>
  <c r="E146" i="5" s="1"/>
  <c r="J135" i="75"/>
  <c r="AY134" i="75"/>
  <c r="I135" i="5" s="1"/>
  <c r="AH115" i="75"/>
  <c r="AQ113" i="75"/>
  <c r="E114" i="5"/>
  <c r="E111" i="75"/>
  <c r="AY104" i="75"/>
  <c r="I105" i="5" s="1"/>
  <c r="AJ100" i="75"/>
  <c r="AM98" i="75"/>
  <c r="X96" i="75"/>
  <c r="AE90" i="75"/>
  <c r="AM83" i="75"/>
  <c r="AQ57" i="75"/>
  <c r="E58" i="5" s="1"/>
  <c r="AQ54" i="75"/>
  <c r="E55" i="5" s="1"/>
  <c r="E52" i="75"/>
  <c r="AQ41" i="75"/>
  <c r="E42" i="5" s="1"/>
  <c r="AN12" i="75"/>
  <c r="AM8" i="75"/>
  <c r="AN191" i="75"/>
  <c r="AM187" i="75"/>
  <c r="AK169" i="75"/>
  <c r="AP145" i="75"/>
  <c r="D146" i="5" s="1"/>
  <c r="L112" i="75"/>
  <c r="AY82" i="75"/>
  <c r="I83" i="5"/>
  <c r="E81" i="75"/>
  <c r="L77" i="75"/>
  <c r="AH29" i="75"/>
  <c r="J26" i="75"/>
  <c r="J19" i="75"/>
  <c r="AY13" i="75"/>
  <c r="I14" i="5" s="1"/>
  <c r="AQ150" i="75"/>
  <c r="E151" i="5" s="1"/>
  <c r="AN77" i="75"/>
  <c r="AM74" i="75"/>
  <c r="AK71" i="75"/>
  <c r="AK69" i="75"/>
  <c r="L67" i="75"/>
  <c r="AN63" i="75"/>
  <c r="AI51" i="75"/>
  <c r="AM38" i="75"/>
  <c r="J38" i="75"/>
  <c r="L38" i="75" s="1"/>
  <c r="AM36" i="75"/>
  <c r="E30" i="75"/>
  <c r="X30" i="75"/>
  <c r="AK20" i="75"/>
  <c r="AJ16" i="75"/>
  <c r="X15" i="75"/>
  <c r="J9" i="75"/>
  <c r="AN7" i="75"/>
  <c r="AM191" i="75"/>
  <c r="AH181" i="75"/>
  <c r="J177" i="75"/>
  <c r="L177" i="75"/>
  <c r="E173" i="75"/>
  <c r="AY169" i="75"/>
  <c r="I170" i="5" s="1"/>
  <c r="X152" i="75"/>
  <c r="J143" i="75"/>
  <c r="L143" i="75" s="1"/>
  <c r="AI139" i="75"/>
  <c r="AC138" i="75"/>
  <c r="AE138" i="75" s="1"/>
  <c r="AQ129" i="75"/>
  <c r="E130" i="5" s="1"/>
  <c r="J128" i="75"/>
  <c r="E121" i="75"/>
  <c r="AI119" i="75"/>
  <c r="J111" i="75"/>
  <c r="L111" i="75" s="1"/>
  <c r="E110" i="75"/>
  <c r="J108" i="75"/>
  <c r="J103" i="75"/>
  <c r="L103" i="75" s="1"/>
  <c r="AK100" i="75"/>
  <c r="AN93" i="75"/>
  <c r="AS93" i="75" s="1"/>
  <c r="AU93" i="75" s="1"/>
  <c r="G94" i="5" s="1"/>
  <c r="AY70" i="75"/>
  <c r="I71" i="5" s="1"/>
  <c r="AI64" i="75"/>
  <c r="AY56" i="75"/>
  <c r="I57" i="5" s="1"/>
  <c r="E56" i="75"/>
  <c r="X56" i="75"/>
  <c r="J50" i="75"/>
  <c r="AL40" i="75"/>
  <c r="AC38" i="75"/>
  <c r="AY30" i="75"/>
  <c r="I31" i="5" s="1"/>
  <c r="AM21" i="75"/>
  <c r="J17" i="75"/>
  <c r="L17" i="75"/>
  <c r="AI13" i="75"/>
  <c r="AP11" i="75"/>
  <c r="D12" i="5" s="1"/>
  <c r="J191" i="75"/>
  <c r="AJ184" i="75"/>
  <c r="J180" i="75"/>
  <c r="L175" i="75"/>
  <c r="AS168" i="75"/>
  <c r="AU168" i="75" s="1"/>
  <c r="G169" i="5" s="1"/>
  <c r="E164" i="75"/>
  <c r="AN157" i="75"/>
  <c r="AM151" i="75"/>
  <c r="AN146" i="75"/>
  <c r="X133" i="75"/>
  <c r="E133" i="75"/>
  <c r="E132" i="75"/>
  <c r="X131" i="75"/>
  <c r="AE127" i="75"/>
  <c r="AM125" i="75"/>
  <c r="AK117" i="75"/>
  <c r="AM114" i="75"/>
  <c r="AK79" i="75"/>
  <c r="AH62" i="75"/>
  <c r="AN45" i="75"/>
  <c r="AS45" i="75" s="1"/>
  <c r="AU45" i="75" s="1"/>
  <c r="G46" i="5" s="1"/>
  <c r="AP38" i="75"/>
  <c r="D39" i="5" s="1"/>
  <c r="AI22" i="75"/>
  <c r="AN174" i="75"/>
  <c r="AS174" i="75" s="1"/>
  <c r="AU174" i="75" s="1"/>
  <c r="G175" i="5" s="1"/>
  <c r="AY156" i="75"/>
  <c r="I157" i="5" s="1"/>
  <c r="AN152" i="75"/>
  <c r="AN130" i="75"/>
  <c r="AS130" i="75"/>
  <c r="AM128" i="75"/>
  <c r="AN126" i="75"/>
  <c r="AK112" i="75"/>
  <c r="AK106" i="75"/>
  <c r="AY100" i="75"/>
  <c r="I101" i="5"/>
  <c r="AC98" i="75"/>
  <c r="AE98" i="75"/>
  <c r="J98" i="75"/>
  <c r="L98" i="75"/>
  <c r="AR98" i="75" s="1"/>
  <c r="F99" i="5" s="1"/>
  <c r="X97" i="75"/>
  <c r="AN96" i="75"/>
  <c r="AS96" i="75" s="1"/>
  <c r="AU96" i="75" s="1"/>
  <c r="G97" i="5" s="1"/>
  <c r="AY80" i="75"/>
  <c r="I81" i="5" s="1"/>
  <c r="X80" i="75"/>
  <c r="AI80" i="75"/>
  <c r="X69" i="75"/>
  <c r="AK65" i="75"/>
  <c r="J63" i="75"/>
  <c r="L63" i="75" s="1"/>
  <c r="AY62" i="75"/>
  <c r="I63" i="5" s="1"/>
  <c r="X57" i="75"/>
  <c r="AN32" i="75"/>
  <c r="AS32" i="75"/>
  <c r="AU32" i="75" s="1"/>
  <c r="G33" i="5" s="1"/>
  <c r="AP29" i="75"/>
  <c r="D30" i="5"/>
  <c r="AN18" i="75"/>
  <c r="AM12" i="75"/>
  <c r="X11" i="75"/>
  <c r="J189" i="75"/>
  <c r="L189" i="75" s="1"/>
  <c r="AN186" i="75"/>
  <c r="J178" i="75"/>
  <c r="L178" i="75" s="1"/>
  <c r="J176" i="75"/>
  <c r="L176" i="75" s="1"/>
  <c r="J144" i="75"/>
  <c r="AM141" i="75"/>
  <c r="E140" i="75"/>
  <c r="AQ138" i="75"/>
  <c r="E139" i="5" s="1"/>
  <c r="X114" i="75"/>
  <c r="AY111" i="75"/>
  <c r="I112" i="5"/>
  <c r="AK104" i="75"/>
  <c r="E103" i="75"/>
  <c r="X85" i="75"/>
  <c r="AN73" i="75"/>
  <c r="AP61" i="75"/>
  <c r="D62" i="5"/>
  <c r="AP43" i="75"/>
  <c r="D44" i="5"/>
  <c r="X26" i="75"/>
  <c r="AN16" i="75"/>
  <c r="AQ14" i="75"/>
  <c r="E15" i="5"/>
  <c r="L12" i="75"/>
  <c r="AH177" i="75"/>
  <c r="AI162" i="75"/>
  <c r="AO160" i="75"/>
  <c r="C161" i="5" s="1"/>
  <c r="AI155" i="75"/>
  <c r="AP95" i="75"/>
  <c r="D96" i="5" s="1"/>
  <c r="AY48" i="75"/>
  <c r="I49" i="5" s="1"/>
  <c r="AI48" i="75"/>
  <c r="J41" i="75"/>
  <c r="AI40" i="75"/>
  <c r="J193" i="75"/>
  <c r="L193" i="75" s="1"/>
  <c r="AY181" i="75"/>
  <c r="I182" i="5" s="1"/>
  <c r="AQ176" i="75"/>
  <c r="E177" i="5" s="1"/>
  <c r="X175" i="75"/>
  <c r="J171" i="75"/>
  <c r="L171" i="75" s="1"/>
  <c r="AY170" i="75"/>
  <c r="I171" i="5" s="1"/>
  <c r="AM164" i="75"/>
  <c r="E162" i="75"/>
  <c r="J161" i="75"/>
  <c r="L161" i="75" s="1"/>
  <c r="E151" i="75"/>
  <c r="AJ144" i="75"/>
  <c r="AK139" i="75"/>
  <c r="J139" i="75"/>
  <c r="L139" i="75"/>
  <c r="L131" i="75"/>
  <c r="E125" i="75"/>
  <c r="AQ123" i="75"/>
  <c r="E124" i="5"/>
  <c r="J119" i="75"/>
  <c r="AY118" i="75"/>
  <c r="I119" i="5" s="1"/>
  <c r="AP109" i="75"/>
  <c r="D110" i="5" s="1"/>
  <c r="X108" i="75"/>
  <c r="AK102" i="75"/>
  <c r="BC101" i="75"/>
  <c r="K102" i="5" s="1"/>
  <c r="AY98" i="75"/>
  <c r="I99" i="5" s="1"/>
  <c r="AJ93" i="75"/>
  <c r="AK89" i="75"/>
  <c r="AC86" i="75"/>
  <c r="AE86" i="75" s="1"/>
  <c r="AH85" i="75"/>
  <c r="AY65" i="75"/>
  <c r="I66" i="5" s="1"/>
  <c r="AH61" i="75"/>
  <c r="AK59" i="75"/>
  <c r="J59" i="75"/>
  <c r="L59" i="75" s="1"/>
  <c r="AQ56" i="75"/>
  <c r="E57" i="5" s="1"/>
  <c r="AY54" i="75"/>
  <c r="I55" i="5" s="1"/>
  <c r="X50" i="75"/>
  <c r="AN49" i="75"/>
  <c r="AN42" i="75"/>
  <c r="AM35" i="75"/>
  <c r="X34" i="75"/>
  <c r="AM33" i="75"/>
  <c r="J33" i="75"/>
  <c r="L33" i="75" s="1"/>
  <c r="AQ32" i="75"/>
  <c r="E33" i="5" s="1"/>
  <c r="AK28" i="75"/>
  <c r="J28" i="75"/>
  <c r="L28" i="75" s="1"/>
  <c r="X17" i="75"/>
  <c r="AK11" i="75"/>
  <c r="AC11" i="75"/>
  <c r="AK190" i="75"/>
  <c r="E181" i="75"/>
  <c r="AN175" i="75"/>
  <c r="AK171" i="75"/>
  <c r="AN165" i="75"/>
  <c r="AS165" i="75"/>
  <c r="AU165" i="75" s="1"/>
  <c r="G166" i="5" s="1"/>
  <c r="X163" i="75"/>
  <c r="AH163" i="75"/>
  <c r="AQ161" i="75"/>
  <c r="E162" i="5"/>
  <c r="AH160" i="75"/>
  <c r="AY158" i="75"/>
  <c r="I159" i="5" s="1"/>
  <c r="AP158" i="75"/>
  <c r="D159" i="5" s="1"/>
  <c r="AN155" i="75"/>
  <c r="AS155" i="75" s="1"/>
  <c r="AJ139" i="75"/>
  <c r="AN133" i="75"/>
  <c r="AS133" i="75" s="1"/>
  <c r="AU133" i="75" s="1"/>
  <c r="AY132" i="75"/>
  <c r="I133" i="5" s="1"/>
  <c r="AK129" i="75"/>
  <c r="AN127" i="75"/>
  <c r="AS127" i="75" s="1"/>
  <c r="AU127" i="75" s="1"/>
  <c r="G128" i="5" s="1"/>
  <c r="AH118" i="75"/>
  <c r="AN107" i="75"/>
  <c r="AJ99" i="75"/>
  <c r="AL99" i="75" s="1"/>
  <c r="J92" i="75"/>
  <c r="L92" i="75" s="1"/>
  <c r="AN80" i="75"/>
  <c r="AS80" i="75" s="1"/>
  <c r="AU80" i="75" s="1"/>
  <c r="G81" i="5" s="1"/>
  <c r="AY78" i="75"/>
  <c r="I79" i="5" s="1"/>
  <c r="X70" i="75"/>
  <c r="J69" i="75"/>
  <c r="X65" i="75"/>
  <c r="X53" i="75"/>
  <c r="AJ49" i="75"/>
  <c r="AL49" i="75" s="1"/>
  <c r="AN48" i="75"/>
  <c r="AM42" i="75"/>
  <c r="AN26" i="75"/>
  <c r="AY21" i="75"/>
  <c r="I22" i="5" s="1"/>
  <c r="X21" i="75"/>
  <c r="AM20" i="75"/>
  <c r="AY17" i="75"/>
  <c r="I18" i="5" s="1"/>
  <c r="X14" i="75"/>
  <c r="AP4" i="75"/>
  <c r="D5" i="5" s="1"/>
  <c r="I67" i="5"/>
  <c r="J65" i="5"/>
  <c r="AJ60" i="75"/>
  <c r="AC60" i="75"/>
  <c r="AE60" i="75" s="1"/>
  <c r="E152" i="75"/>
  <c r="AI152" i="75"/>
  <c r="E169" i="75"/>
  <c r="X169" i="75"/>
  <c r="AI169" i="75"/>
  <c r="BC120" i="75"/>
  <c r="K121" i="5"/>
  <c r="J121" i="5"/>
  <c r="AI187" i="75"/>
  <c r="BC128" i="75"/>
  <c r="K129" i="5"/>
  <c r="J129" i="5"/>
  <c r="J137" i="5"/>
  <c r="AN188" i="75"/>
  <c r="AS188" i="75" s="1"/>
  <c r="AU188" i="75" s="1"/>
  <c r="G189" i="5" s="1"/>
  <c r="E188" i="75"/>
  <c r="AJ182" i="75"/>
  <c r="AM137" i="75"/>
  <c r="AC190" i="75"/>
  <c r="AE190" i="75"/>
  <c r="AS186" i="75"/>
  <c r="AU186" i="75" s="1"/>
  <c r="G187" i="5" s="1"/>
  <c r="AQ184" i="75"/>
  <c r="E185" i="5" s="1"/>
  <c r="AY174" i="75"/>
  <c r="I175" i="5" s="1"/>
  <c r="J172" i="75"/>
  <c r="AY171" i="75"/>
  <c r="I172" i="5" s="1"/>
  <c r="E170" i="75"/>
  <c r="AY165" i="75"/>
  <c r="X165" i="75"/>
  <c r="E165" i="75"/>
  <c r="AQ162" i="75"/>
  <c r="E163" i="5" s="1"/>
  <c r="AJ161" i="75"/>
  <c r="J157" i="75"/>
  <c r="AY155" i="75"/>
  <c r="I156" i="5" s="1"/>
  <c r="AS154" i="75"/>
  <c r="AU154" i="75" s="1"/>
  <c r="G155" i="5" s="1"/>
  <c r="J154" i="75"/>
  <c r="AK153" i="75"/>
  <c r="J153" i="75"/>
  <c r="L153" i="75"/>
  <c r="J151" i="75"/>
  <c r="L151" i="75"/>
  <c r="E146" i="75"/>
  <c r="AI144" i="75"/>
  <c r="AS137" i="75"/>
  <c r="AU137" i="75"/>
  <c r="G138" i="5" s="1"/>
  <c r="AI130" i="75"/>
  <c r="AN129" i="75"/>
  <c r="AQ114" i="75"/>
  <c r="E115" i="5" s="1"/>
  <c r="AY102" i="75"/>
  <c r="J54" i="75"/>
  <c r="L54" i="75"/>
  <c r="AI182" i="75"/>
  <c r="AQ156" i="75"/>
  <c r="E157" i="5" s="1"/>
  <c r="AI147" i="75"/>
  <c r="AP142" i="75"/>
  <c r="D143" i="5" s="1"/>
  <c r="AM115" i="75"/>
  <c r="L115" i="75"/>
  <c r="AP107" i="75"/>
  <c r="D108" i="5" s="1"/>
  <c r="AH89" i="75"/>
  <c r="AQ87" i="75"/>
  <c r="E88" i="5" s="1"/>
  <c r="AN4" i="75"/>
  <c r="AS4" i="75" s="1"/>
  <c r="AU4" i="75" s="1"/>
  <c r="G5" i="5" s="1"/>
  <c r="AJ190" i="75"/>
  <c r="AY184" i="75"/>
  <c r="I185" i="5" s="1"/>
  <c r="E182" i="75"/>
  <c r="AO182" i="75" s="1"/>
  <c r="C183" i="5" s="1"/>
  <c r="AI178" i="75"/>
  <c r="AM176" i="75"/>
  <c r="AI175" i="75"/>
  <c r="AM170" i="75"/>
  <c r="J168" i="75"/>
  <c r="AH167" i="75"/>
  <c r="AP166" i="75"/>
  <c r="D167" i="5" s="1"/>
  <c r="AI163" i="75"/>
  <c r="AY161" i="75"/>
  <c r="I162" i="5"/>
  <c r="X161" i="75"/>
  <c r="AC158" i="75"/>
  <c r="AQ154" i="75"/>
  <c r="E155" i="5"/>
  <c r="AK151" i="75"/>
  <c r="AC143" i="75"/>
  <c r="AK143" i="75"/>
  <c r="AH117" i="75"/>
  <c r="AI97" i="75"/>
  <c r="AH69" i="75"/>
  <c r="AI67" i="75"/>
  <c r="AP46" i="75"/>
  <c r="D47" i="5" s="1"/>
  <c r="AQ40" i="75"/>
  <c r="E41" i="5" s="1"/>
  <c r="AQ23" i="75"/>
  <c r="E24" i="5" s="1"/>
  <c r="AY22" i="75"/>
  <c r="I23" i="5" s="1"/>
  <c r="AK185" i="75"/>
  <c r="L179" i="75"/>
  <c r="AQ164" i="75"/>
  <c r="E165" i="5" s="1"/>
  <c r="AN141" i="75"/>
  <c r="AP133" i="75"/>
  <c r="D134" i="5" s="1"/>
  <c r="E120" i="75"/>
  <c r="AH120" i="75"/>
  <c r="L119" i="75"/>
  <c r="AQ5" i="75"/>
  <c r="E6" i="5" s="1"/>
  <c r="AC192" i="75"/>
  <c r="AE192" i="75" s="1"/>
  <c r="AY191" i="75"/>
  <c r="I192" i="5" s="1"/>
  <c r="AQ188" i="75"/>
  <c r="E189" i="5" s="1"/>
  <c r="J187" i="75"/>
  <c r="L187" i="75" s="1"/>
  <c r="AY186" i="75"/>
  <c r="I187" i="5" s="1"/>
  <c r="AN181" i="75"/>
  <c r="AS181" i="75" s="1"/>
  <c r="AU181" i="75" s="1"/>
  <c r="G182" i="5" s="1"/>
  <c r="AY179" i="75"/>
  <c r="I180" i="5" s="1"/>
  <c r="J174" i="75"/>
  <c r="L174" i="75"/>
  <c r="AY173" i="75"/>
  <c r="I174" i="5"/>
  <c r="AP173" i="75"/>
  <c r="D174" i="5"/>
  <c r="J169" i="75"/>
  <c r="L169" i="75"/>
  <c r="E166" i="75"/>
  <c r="AY164" i="75"/>
  <c r="I165" i="5" s="1"/>
  <c r="AQ159" i="75"/>
  <c r="E160" i="5" s="1"/>
  <c r="AI154" i="75"/>
  <c r="J141" i="75"/>
  <c r="L141" i="75"/>
  <c r="AI140" i="75"/>
  <c r="AM138" i="75"/>
  <c r="AI129" i="75"/>
  <c r="AJ119" i="75"/>
  <c r="AK119" i="75"/>
  <c r="AL119" i="75"/>
  <c r="AI118" i="75"/>
  <c r="AC110" i="75"/>
  <c r="AE110" i="75" s="1"/>
  <c r="AJ110" i="75"/>
  <c r="AL110" i="75" s="1"/>
  <c r="AP98" i="75"/>
  <c r="D99" i="5" s="1"/>
  <c r="AP179" i="75"/>
  <c r="D180" i="5"/>
  <c r="AJ171" i="75"/>
  <c r="AH157" i="75"/>
  <c r="AH137" i="75"/>
  <c r="AN82" i="75"/>
  <c r="AS82" i="75" s="1"/>
  <c r="AU82" i="75" s="1"/>
  <c r="G83" i="5" s="1"/>
  <c r="AI63" i="75"/>
  <c r="AI58" i="75"/>
  <c r="AP53" i="75"/>
  <c r="D54" i="5" s="1"/>
  <c r="AQ49" i="75"/>
  <c r="E50" i="5" s="1"/>
  <c r="J192" i="5"/>
  <c r="AI191" i="75"/>
  <c r="E186" i="75"/>
  <c r="J184" i="75"/>
  <c r="L184" i="75" s="1"/>
  <c r="J183" i="75"/>
  <c r="AI179" i="75"/>
  <c r="AC178" i="75"/>
  <c r="AY176" i="75"/>
  <c r="I177" i="5"/>
  <c r="AM172" i="75"/>
  <c r="AP169" i="75"/>
  <c r="D170" i="5" s="1"/>
  <c r="AC166" i="75"/>
  <c r="AE166" i="75" s="1"/>
  <c r="AI164" i="75"/>
  <c r="AM162" i="75"/>
  <c r="AK162" i="75"/>
  <c r="E158" i="75"/>
  <c r="J155" i="75"/>
  <c r="L155" i="75"/>
  <c r="AY154" i="75"/>
  <c r="I155" i="5"/>
  <c r="AN145" i="75"/>
  <c r="AS145" i="75"/>
  <c r="AU145" i="75" s="1"/>
  <c r="G146" i="5" s="1"/>
  <c r="AY124" i="75"/>
  <c r="I125" i="5"/>
  <c r="AP124" i="75"/>
  <c r="D125" i="5"/>
  <c r="AN112" i="75"/>
  <c r="AS112" i="75"/>
  <c r="AU112" i="75" s="1"/>
  <c r="G113" i="5" s="1"/>
  <c r="X63" i="75"/>
  <c r="AI37" i="75"/>
  <c r="AQ13" i="75"/>
  <c r="E14" i="5" s="1"/>
  <c r="AN85" i="75"/>
  <c r="AS85" i="75" s="1"/>
  <c r="AU85" i="75" s="1"/>
  <c r="AQ78" i="75"/>
  <c r="E79" i="5" s="1"/>
  <c r="AJ53" i="75"/>
  <c r="AN50" i="75"/>
  <c r="AN14" i="75"/>
  <c r="AS14" i="75" s="1"/>
  <c r="AU14" i="75" s="1"/>
  <c r="G15" i="5" s="1"/>
  <c r="AC12" i="75"/>
  <c r="AE12" i="75" s="1"/>
  <c r="AR12" i="75" s="1"/>
  <c r="F13" i="5" s="1"/>
  <c r="X4" i="75"/>
  <c r="AJ150" i="75"/>
  <c r="AL150" i="75" s="1"/>
  <c r="AY146" i="75"/>
  <c r="I147" i="5" s="1"/>
  <c r="E142" i="75"/>
  <c r="J136" i="75"/>
  <c r="L136" i="75" s="1"/>
  <c r="AC133" i="75"/>
  <c r="AQ133" i="75"/>
  <c r="E134" i="5"/>
  <c r="AJ130" i="75"/>
  <c r="AK127" i="75"/>
  <c r="AN123" i="75"/>
  <c r="AC111" i="75"/>
  <c r="AE111" i="75" s="1"/>
  <c r="AY108" i="75"/>
  <c r="I109" i="5" s="1"/>
  <c r="AI108" i="75"/>
  <c r="AI107" i="75"/>
  <c r="AQ105" i="75"/>
  <c r="E106" i="5" s="1"/>
  <c r="AM104" i="75"/>
  <c r="J99" i="75"/>
  <c r="L99" i="75" s="1"/>
  <c r="AR99" i="75" s="1"/>
  <c r="F100" i="5" s="1"/>
  <c r="AC99" i="75"/>
  <c r="AE99" i="75" s="1"/>
  <c r="AQ98" i="75"/>
  <c r="E99" i="5" s="1"/>
  <c r="J95" i="75"/>
  <c r="L95" i="75" s="1"/>
  <c r="J90" i="75"/>
  <c r="AY89" i="75"/>
  <c r="I90" i="5" s="1"/>
  <c r="AI89" i="75"/>
  <c r="AN88" i="75"/>
  <c r="AY86" i="75"/>
  <c r="I87" i="5" s="1"/>
  <c r="X82" i="75"/>
  <c r="AP75" i="75"/>
  <c r="D76" i="5" s="1"/>
  <c r="AJ70" i="75"/>
  <c r="AJ68" i="75"/>
  <c r="AY63" i="75"/>
  <c r="I64" i="5" s="1"/>
  <c r="AQ59" i="75"/>
  <c r="E60" i="5" s="1"/>
  <c r="AK54" i="75"/>
  <c r="X52" i="75"/>
  <c r="AH51" i="75"/>
  <c r="AN51" i="75"/>
  <c r="E51" i="75"/>
  <c r="AO51" i="75" s="1"/>
  <c r="C52" i="5" s="1"/>
  <c r="AJ38" i="75"/>
  <c r="J35" i="75"/>
  <c r="L35" i="75"/>
  <c r="AN24" i="75"/>
  <c r="AQ22" i="75"/>
  <c r="E23" i="5" s="1"/>
  <c r="AH21" i="75"/>
  <c r="AC20" i="75"/>
  <c r="AE20" i="75" s="1"/>
  <c r="J20" i="75"/>
  <c r="L20" i="75" s="1"/>
  <c r="AH19" i="75"/>
  <c r="AH11" i="75"/>
  <c r="AQ7" i="75"/>
  <c r="E8" i="5" s="1"/>
  <c r="AY6" i="75"/>
  <c r="I7" i="5" s="1"/>
  <c r="E105" i="75"/>
  <c r="X102" i="75"/>
  <c r="AL100" i="75"/>
  <c r="AI98" i="75"/>
  <c r="J96" i="75"/>
  <c r="L96" i="75" s="1"/>
  <c r="AJ92" i="75"/>
  <c r="AY90" i="75"/>
  <c r="I91" i="5" s="1"/>
  <c r="AM88" i="75"/>
  <c r="AK88" i="75"/>
  <c r="AP87" i="75"/>
  <c r="D88" i="5" s="1"/>
  <c r="E86" i="75"/>
  <c r="X83" i="75"/>
  <c r="X79" i="75"/>
  <c r="E79" i="75"/>
  <c r="E78" i="75"/>
  <c r="AK73" i="75"/>
  <c r="J73" i="75"/>
  <c r="AY72" i="75"/>
  <c r="I73" i="5" s="1"/>
  <c r="AQ70" i="75"/>
  <c r="E71" i="5" s="1"/>
  <c r="E64" i="75"/>
  <c r="AN57" i="75"/>
  <c r="AS57" i="75" s="1"/>
  <c r="AU57" i="75" s="1"/>
  <c r="G58" i="5" s="1"/>
  <c r="AQ53" i="75"/>
  <c r="E54" i="5"/>
  <c r="AI46" i="75"/>
  <c r="AH44" i="75"/>
  <c r="AP40" i="75"/>
  <c r="D41" i="5"/>
  <c r="AI31" i="75"/>
  <c r="AK29" i="75"/>
  <c r="AC29" i="75"/>
  <c r="AE29" i="75"/>
  <c r="J29" i="75"/>
  <c r="L29" i="75"/>
  <c r="AP28" i="75"/>
  <c r="D29" i="5"/>
  <c r="E16" i="75"/>
  <c r="AC13" i="75"/>
  <c r="AE13" i="75" s="1"/>
  <c r="J13" i="75"/>
  <c r="L13" i="75" s="1"/>
  <c r="AI12" i="75"/>
  <c r="J10" i="75"/>
  <c r="L10" i="75"/>
  <c r="AY9" i="75"/>
  <c r="I10" i="5"/>
  <c r="AK8" i="75"/>
  <c r="AI7" i="75"/>
  <c r="AJ134" i="75"/>
  <c r="E124" i="75"/>
  <c r="J123" i="75"/>
  <c r="L123" i="75" s="1"/>
  <c r="AQ115" i="75"/>
  <c r="E116" i="5" s="1"/>
  <c r="AH113" i="75"/>
  <c r="X103" i="75"/>
  <c r="AM101" i="75"/>
  <c r="X98" i="75"/>
  <c r="E98" i="75"/>
  <c r="AO98" i="75" s="1"/>
  <c r="C99" i="5" s="1"/>
  <c r="L88" i="75"/>
  <c r="AI87" i="75"/>
  <c r="AS81" i="75"/>
  <c r="AN71" i="75"/>
  <c r="AS71" i="75" s="1"/>
  <c r="AU71" i="75" s="1"/>
  <c r="G72" i="5" s="1"/>
  <c r="AN66" i="75"/>
  <c r="AI59" i="75"/>
  <c r="AM55" i="75"/>
  <c r="AL55" i="75"/>
  <c r="AJ50" i="75"/>
  <c r="AL50" i="75" s="1"/>
  <c r="AY49" i="75"/>
  <c r="I50" i="5" s="1"/>
  <c r="J47" i="75"/>
  <c r="L47" i="75" s="1"/>
  <c r="E46" i="75"/>
  <c r="J30" i="75"/>
  <c r="X28" i="75"/>
  <c r="AI28" i="75"/>
  <c r="AN27" i="75"/>
  <c r="AI23" i="75"/>
  <c r="AN21" i="75"/>
  <c r="AI20" i="75"/>
  <c r="AI17" i="75"/>
  <c r="AM15" i="75"/>
  <c r="AY7" i="75"/>
  <c r="I8" i="5" s="1"/>
  <c r="X5" i="75"/>
  <c r="AI5" i="75"/>
  <c r="J152" i="75"/>
  <c r="L152" i="75" s="1"/>
  <c r="X150" i="75"/>
  <c r="X147" i="75"/>
  <c r="J145" i="75"/>
  <c r="AY144" i="75"/>
  <c r="I145" i="5" s="1"/>
  <c r="L142" i="75"/>
  <c r="AH140" i="75"/>
  <c r="AN139" i="75"/>
  <c r="AS139" i="75" s="1"/>
  <c r="AU139" i="75" s="1"/>
  <c r="G140" i="5" s="1"/>
  <c r="X136" i="75"/>
  <c r="E136" i="75"/>
  <c r="J129" i="75"/>
  <c r="L129" i="75" s="1"/>
  <c r="X125" i="75"/>
  <c r="AK123" i="75"/>
  <c r="AM121" i="75"/>
  <c r="AC120" i="75"/>
  <c r="AE120" i="75" s="1"/>
  <c r="J120" i="75"/>
  <c r="L120" i="75" s="1"/>
  <c r="X119" i="75"/>
  <c r="AY115" i="75"/>
  <c r="I116" i="5" s="1"/>
  <c r="AI115" i="75"/>
  <c r="AI103" i="75"/>
  <c r="AK101" i="75"/>
  <c r="E99" i="75"/>
  <c r="AS98" i="75"/>
  <c r="AU98" i="75" s="1"/>
  <c r="G99" i="5" s="1"/>
  <c r="J97" i="75"/>
  <c r="L97" i="75" s="1"/>
  <c r="AI95" i="75"/>
  <c r="AI92" i="75"/>
  <c r="X91" i="75"/>
  <c r="E90" i="75"/>
  <c r="E87" i="75"/>
  <c r="AP85" i="75"/>
  <c r="D86" i="5" s="1"/>
  <c r="AY84" i="75"/>
  <c r="E84" i="75"/>
  <c r="AN83" i="75"/>
  <c r="AY81" i="75"/>
  <c r="I82" i="5" s="1"/>
  <c r="E80" i="75"/>
  <c r="AO80" i="75" s="1"/>
  <c r="C81" i="5" s="1"/>
  <c r="X77" i="75"/>
  <c r="AQ73" i="75"/>
  <c r="E74" i="5" s="1"/>
  <c r="AM72" i="75"/>
  <c r="AM71" i="75"/>
  <c r="AS67" i="75"/>
  <c r="AU67" i="75" s="1"/>
  <c r="AY64" i="75"/>
  <c r="I65" i="5" s="1"/>
  <c r="AN59" i="75"/>
  <c r="AK57" i="75"/>
  <c r="AM47" i="75"/>
  <c r="AK45" i="75"/>
  <c r="J45" i="75"/>
  <c r="L45" i="75" s="1"/>
  <c r="AY42" i="75"/>
  <c r="AI41" i="75"/>
  <c r="E40" i="75"/>
  <c r="X38" i="75"/>
  <c r="AM34" i="75"/>
  <c r="AI33" i="75"/>
  <c r="AI32" i="75"/>
  <c r="AY29" i="75"/>
  <c r="I30" i="5"/>
  <c r="E28" i="75"/>
  <c r="AC27" i="75"/>
  <c r="AE27" i="75" s="1"/>
  <c r="AY23" i="75"/>
  <c r="I24" i="5" s="1"/>
  <c r="AN22" i="75"/>
  <c r="AS22" i="75" s="1"/>
  <c r="AU22" i="75" s="1"/>
  <c r="G23" i="5" s="1"/>
  <c r="X20" i="75"/>
  <c r="E20" i="75"/>
  <c r="AH17" i="75"/>
  <c r="AQ15" i="75"/>
  <c r="E16" i="5" s="1"/>
  <c r="X13" i="75"/>
  <c r="E13" i="75"/>
  <c r="L9" i="75"/>
  <c r="AM154" i="75"/>
  <c r="X141" i="75"/>
  <c r="AH136" i="75"/>
  <c r="L135" i="75"/>
  <c r="AN128" i="75"/>
  <c r="AS128" i="75" s="1"/>
  <c r="AU128" i="75" s="1"/>
  <c r="G129" i="5" s="1"/>
  <c r="AN117" i="75"/>
  <c r="AS117" i="75" s="1"/>
  <c r="AU117" i="75" s="1"/>
  <c r="X115" i="75"/>
  <c r="AM109" i="75"/>
  <c r="AM108" i="75"/>
  <c r="AY107" i="75"/>
  <c r="I108" i="5" s="1"/>
  <c r="J107" i="75"/>
  <c r="L107" i="75" s="1"/>
  <c r="AY106" i="75"/>
  <c r="AN102" i="75"/>
  <c r="J102" i="75"/>
  <c r="L102" i="75" s="1"/>
  <c r="AC101" i="75"/>
  <c r="AE101" i="75" s="1"/>
  <c r="AY96" i="75"/>
  <c r="AM93" i="75"/>
  <c r="X92" i="75"/>
  <c r="J89" i="75"/>
  <c r="L89" i="75"/>
  <c r="AP88" i="75"/>
  <c r="D89" i="5"/>
  <c r="AK86" i="75"/>
  <c r="AM82" i="75"/>
  <c r="J78" i="75"/>
  <c r="L78" i="75"/>
  <c r="AH77" i="75"/>
  <c r="J76" i="75"/>
  <c r="L76" i="75" s="1"/>
  <c r="AN72" i="75"/>
  <c r="AS72" i="75" s="1"/>
  <c r="AU72" i="75" s="1"/>
  <c r="G73" i="5" s="1"/>
  <c r="AY68" i="75"/>
  <c r="E62" i="75"/>
  <c r="AN58" i="75"/>
  <c r="AS58" i="75" s="1"/>
  <c r="AU58" i="75" s="1"/>
  <c r="G59" i="5" s="1"/>
  <c r="BC56" i="75"/>
  <c r="K57" i="5" s="1"/>
  <c r="AP51" i="75"/>
  <c r="D52" i="5" s="1"/>
  <c r="AY50" i="75"/>
  <c r="I51" i="5" s="1"/>
  <c r="BC48" i="75"/>
  <c r="K49" i="5" s="1"/>
  <c r="J37" i="75"/>
  <c r="L37" i="75" s="1"/>
  <c r="X33" i="75"/>
  <c r="AP30" i="75"/>
  <c r="D31" i="5"/>
  <c r="AN20" i="75"/>
  <c r="AS20" i="75"/>
  <c r="AU20" i="75" s="1"/>
  <c r="G21" i="5" s="1"/>
  <c r="AP18" i="75"/>
  <c r="D19" i="5"/>
  <c r="AM17" i="75"/>
  <c r="X10" i="75"/>
  <c r="J6" i="75"/>
  <c r="L6" i="75" s="1"/>
  <c r="AY5" i="75"/>
  <c r="I6" i="5" s="1"/>
  <c r="J146" i="75"/>
  <c r="L146" i="75" s="1"/>
  <c r="AY142" i="75"/>
  <c r="I143" i="5" s="1"/>
  <c r="E137" i="75"/>
  <c r="AO137" i="75" s="1"/>
  <c r="C138" i="5" s="1"/>
  <c r="AI134" i="75"/>
  <c r="AN125" i="75"/>
  <c r="AS125" i="75" s="1"/>
  <c r="AU125" i="75" s="1"/>
  <c r="G126" i="5" s="1"/>
  <c r="AN119" i="75"/>
  <c r="J117" i="75"/>
  <c r="L117" i="75" s="1"/>
  <c r="AY116" i="75"/>
  <c r="I117" i="5" s="1"/>
  <c r="AC113" i="75"/>
  <c r="AE113" i="75" s="1"/>
  <c r="J113" i="75"/>
  <c r="L113" i="75" s="1"/>
  <c r="AI112" i="75"/>
  <c r="J110" i="75"/>
  <c r="AQ108" i="75"/>
  <c r="E109" i="5" s="1"/>
  <c r="AH106" i="75"/>
  <c r="J105" i="75"/>
  <c r="L105" i="75" s="1"/>
  <c r="E104" i="75"/>
  <c r="AI100" i="75"/>
  <c r="AN94" i="75"/>
  <c r="AS94" i="75"/>
  <c r="AU94" i="75" s="1"/>
  <c r="J94" i="75"/>
  <c r="L94" i="75" s="1"/>
  <c r="AQ89" i="75"/>
  <c r="E90" i="5" s="1"/>
  <c r="X88" i="75"/>
  <c r="AO88" i="75" s="1"/>
  <c r="C89" i="5" s="1"/>
  <c r="AI88" i="75"/>
  <c r="J86" i="75"/>
  <c r="L86" i="75" s="1"/>
  <c r="AR86" i="75" s="1"/>
  <c r="F87" i="5" s="1"/>
  <c r="AK81" i="75"/>
  <c r="AL81" i="75" s="1"/>
  <c r="AK80" i="75"/>
  <c r="AY77" i="75"/>
  <c r="I78" i="5" s="1"/>
  <c r="AP71" i="75"/>
  <c r="D72" i="5" s="1"/>
  <c r="AN61" i="75"/>
  <c r="AM59" i="75"/>
  <c r="AY57" i="75"/>
  <c r="I58" i="5" s="1"/>
  <c r="AI56" i="75"/>
  <c r="AY47" i="75"/>
  <c r="I48" i="5" s="1"/>
  <c r="AH46" i="75"/>
  <c r="AK46" i="75"/>
  <c r="AY45" i="75"/>
  <c r="I46" i="5" s="1"/>
  <c r="J44" i="75"/>
  <c r="AH43" i="75"/>
  <c r="AP36" i="75"/>
  <c r="D37" i="5" s="1"/>
  <c r="AY33" i="75"/>
  <c r="I34" i="5" s="1"/>
  <c r="E29" i="75"/>
  <c r="AH18" i="75"/>
  <c r="AM13" i="75"/>
  <c r="AY11" i="75"/>
  <c r="I12" i="5" s="1"/>
  <c r="E11" i="75"/>
  <c r="AH10" i="75"/>
  <c r="AY8" i="75"/>
  <c r="I9" i="5" s="1"/>
  <c r="AQ6" i="75"/>
  <c r="E7" i="5" s="1"/>
  <c r="AY192" i="75"/>
  <c r="I193" i="5" s="1"/>
  <c r="AY190" i="75"/>
  <c r="AI192" i="75"/>
  <c r="E187" i="75"/>
  <c r="AJ192" i="75"/>
  <c r="AP189" i="75"/>
  <c r="D190" i="5" s="1"/>
  <c r="E190" i="75"/>
  <c r="AI174" i="75"/>
  <c r="X174" i="75"/>
  <c r="AO174" i="75" s="1"/>
  <c r="C175" i="5" s="1"/>
  <c r="AJ189" i="75"/>
  <c r="AJ191" i="75"/>
  <c r="AK191" i="75"/>
  <c r="AI184" i="75"/>
  <c r="AL139" i="75"/>
  <c r="AK183" i="75"/>
  <c r="AY180" i="75"/>
  <c r="AK178" i="75"/>
  <c r="AY168" i="75"/>
  <c r="I169" i="5"/>
  <c r="AK168" i="75"/>
  <c r="AQ165" i="75"/>
  <c r="E166" i="5" s="1"/>
  <c r="J160" i="75"/>
  <c r="L160" i="75"/>
  <c r="BC158" i="75"/>
  <c r="K159" i="5"/>
  <c r="E154" i="75"/>
  <c r="AY150" i="75"/>
  <c r="I151" i="5" s="1"/>
  <c r="AC150" i="75"/>
  <c r="AE150" i="75" s="1"/>
  <c r="X144" i="75"/>
  <c r="E144" i="75"/>
  <c r="AI132" i="75"/>
  <c r="AU130" i="75"/>
  <c r="G131" i="5" s="1"/>
  <c r="AK105" i="75"/>
  <c r="AC105" i="75"/>
  <c r="AE105" i="75"/>
  <c r="AQ153" i="75"/>
  <c r="E154" i="5"/>
  <c r="AM189" i="75"/>
  <c r="AH189" i="75"/>
  <c r="AH188" i="75"/>
  <c r="AI186" i="75"/>
  <c r="AJ180" i="75"/>
  <c r="AN179" i="75"/>
  <c r="AS179" i="75" s="1"/>
  <c r="AU179" i="75" s="1"/>
  <c r="G180" i="5" s="1"/>
  <c r="AM175" i="75"/>
  <c r="E172" i="75"/>
  <c r="J170" i="75"/>
  <c r="L170" i="75" s="1"/>
  <c r="AQ168" i="75"/>
  <c r="E169" i="5" s="1"/>
  <c r="AY166" i="75"/>
  <c r="I167" i="5" s="1"/>
  <c r="AY163" i="75"/>
  <c r="I164" i="5" s="1"/>
  <c r="AY160" i="75"/>
  <c r="I161" i="5" s="1"/>
  <c r="AY159" i="75"/>
  <c r="I160" i="5" s="1"/>
  <c r="J150" i="75"/>
  <c r="L150" i="75" s="1"/>
  <c r="AM147" i="75"/>
  <c r="AH144" i="75"/>
  <c r="AY141" i="75"/>
  <c r="I142" i="5" s="1"/>
  <c r="AJ140" i="75"/>
  <c r="AC139" i="75"/>
  <c r="AE139" i="75" s="1"/>
  <c r="AK136" i="75"/>
  <c r="AY119" i="75"/>
  <c r="I120" i="5" s="1"/>
  <c r="AQ119" i="75"/>
  <c r="E120" i="5" s="1"/>
  <c r="X117" i="75"/>
  <c r="E108" i="75"/>
  <c r="AL95" i="75"/>
  <c r="BC172" i="75"/>
  <c r="K173" i="5" s="1"/>
  <c r="AO152" i="75"/>
  <c r="C153" i="5" s="1"/>
  <c r="AI143" i="75"/>
  <c r="AQ142" i="75"/>
  <c r="E143" i="5" s="1"/>
  <c r="AJ136" i="75"/>
  <c r="AL136" i="75" s="1"/>
  <c r="AC136" i="75"/>
  <c r="AE136" i="75" s="1"/>
  <c r="AE133" i="75"/>
  <c r="AY189" i="75"/>
  <c r="I190" i="5" s="1"/>
  <c r="AY182" i="75"/>
  <c r="I183" i="5" s="1"/>
  <c r="AQ180" i="75"/>
  <c r="E181" i="5"/>
  <c r="AJ178" i="75"/>
  <c r="AL178" i="75"/>
  <c r="AM177" i="75"/>
  <c r="AQ170" i="75"/>
  <c r="E171" i="5" s="1"/>
  <c r="AE158" i="75"/>
  <c r="L154" i="75"/>
  <c r="AH153" i="75"/>
  <c r="AN151" i="75"/>
  <c r="AS151" i="75" s="1"/>
  <c r="AU151" i="75" s="1"/>
  <c r="AY148" i="75"/>
  <c r="I149" i="5" s="1"/>
  <c r="AP147" i="75"/>
  <c r="D148" i="5" s="1"/>
  <c r="L144" i="75"/>
  <c r="AJ143" i="75"/>
  <c r="AI141" i="75"/>
  <c r="J137" i="75"/>
  <c r="L137" i="75"/>
  <c r="AJ121" i="75"/>
  <c r="J192" i="75"/>
  <c r="L191" i="75"/>
  <c r="AY187" i="75"/>
  <c r="I188" i="5" s="1"/>
  <c r="AQ186" i="75"/>
  <c r="E187" i="5" s="1"/>
  <c r="BC184" i="75"/>
  <c r="K185" i="5" s="1"/>
  <c r="AI183" i="75"/>
  <c r="AQ182" i="75"/>
  <c r="E183" i="5" s="1"/>
  <c r="AJ176" i="75"/>
  <c r="AP175" i="75"/>
  <c r="D176" i="5"/>
  <c r="X173" i="75"/>
  <c r="E163" i="75"/>
  <c r="AI161" i="75"/>
  <c r="E159" i="75"/>
  <c r="AY157" i="75"/>
  <c r="I158" i="5"/>
  <c r="AS152" i="75"/>
  <c r="AU152" i="75" s="1"/>
  <c r="G153" i="5" s="1"/>
  <c r="AY149" i="75"/>
  <c r="AP148" i="75"/>
  <c r="D149" i="5"/>
  <c r="E147" i="75"/>
  <c r="AO147" i="75"/>
  <c r="C148" i="5" s="1"/>
  <c r="AK142" i="75"/>
  <c r="AI142" i="75"/>
  <c r="AY138" i="75"/>
  <c r="I139" i="5"/>
  <c r="AY137" i="75"/>
  <c r="I138" i="5"/>
  <c r="AK137" i="75"/>
  <c r="BC134" i="75"/>
  <c r="K135" i="5" s="1"/>
  <c r="AM134" i="75"/>
  <c r="AH125" i="75"/>
  <c r="E180" i="75"/>
  <c r="AP178" i="75"/>
  <c r="D179" i="5" s="1"/>
  <c r="AP176" i="75"/>
  <c r="D177" i="5" s="1"/>
  <c r="AH161" i="75"/>
  <c r="BC154" i="75"/>
  <c r="K155" i="5" s="1"/>
  <c r="AP150" i="75"/>
  <c r="D151" i="5" s="1"/>
  <c r="AM148" i="75"/>
  <c r="AP139" i="75"/>
  <c r="D140" i="5"/>
  <c r="AQ130" i="75"/>
  <c r="E131" i="5"/>
  <c r="J185" i="75"/>
  <c r="L185" i="75"/>
  <c r="L183" i="75"/>
  <c r="AM179" i="75"/>
  <c r="X178" i="75"/>
  <c r="AQ178" i="75"/>
  <c r="E179" i="5" s="1"/>
  <c r="E176" i="75"/>
  <c r="AM173" i="75"/>
  <c r="AI173" i="75"/>
  <c r="AP172" i="75"/>
  <c r="D173" i="5" s="1"/>
  <c r="J167" i="75"/>
  <c r="L167" i="75" s="1"/>
  <c r="J165" i="75"/>
  <c r="L165" i="75" s="1"/>
  <c r="AK155" i="75"/>
  <c r="AY152" i="75"/>
  <c r="I153" i="5" s="1"/>
  <c r="AK152" i="75"/>
  <c r="AI150" i="75"/>
  <c r="AM149" i="75"/>
  <c r="E149" i="75"/>
  <c r="X148" i="75"/>
  <c r="AH147" i="75"/>
  <c r="AY143" i="75"/>
  <c r="I144" i="5" s="1"/>
  <c r="AH142" i="75"/>
  <c r="BC139" i="75"/>
  <c r="K140" i="5" s="1"/>
  <c r="AO136" i="75"/>
  <c r="C137" i="5" s="1"/>
  <c r="AS129" i="75"/>
  <c r="AU129" i="75" s="1"/>
  <c r="G130" i="5" s="1"/>
  <c r="AH126" i="75"/>
  <c r="AS119" i="75"/>
  <c r="AU119" i="75" s="1"/>
  <c r="G120" i="5" s="1"/>
  <c r="AJ113" i="75"/>
  <c r="AN106" i="75"/>
  <c r="AS106" i="75" s="1"/>
  <c r="AU106" i="75" s="1"/>
  <c r="G107" i="5" s="1"/>
  <c r="BC91" i="75"/>
  <c r="K92" i="5" s="1"/>
  <c r="AH68" i="75"/>
  <c r="E68" i="75"/>
  <c r="AS63" i="75"/>
  <c r="AU63" i="75" s="1"/>
  <c r="G64" i="5" s="1"/>
  <c r="X134" i="75"/>
  <c r="AO134" i="75" s="1"/>
  <c r="C135" i="5" s="1"/>
  <c r="AK133" i="75"/>
  <c r="AQ132" i="75"/>
  <c r="E133" i="5"/>
  <c r="AC131" i="75"/>
  <c r="AE131" i="75"/>
  <c r="BC124" i="75"/>
  <c r="K125" i="5"/>
  <c r="AQ117" i="75"/>
  <c r="E118" i="5"/>
  <c r="AI116" i="75"/>
  <c r="AC114" i="75"/>
  <c r="AE114" i="75" s="1"/>
  <c r="E112" i="75"/>
  <c r="AK111" i="75"/>
  <c r="L110" i="75"/>
  <c r="AR110" i="75" s="1"/>
  <c r="F111" i="5" s="1"/>
  <c r="AN109" i="75"/>
  <c r="AP108" i="75"/>
  <c r="D109" i="5" s="1"/>
  <c r="BC105" i="75"/>
  <c r="K106" i="5" s="1"/>
  <c r="AM105" i="75"/>
  <c r="J101" i="75"/>
  <c r="L101" i="75" s="1"/>
  <c r="L100" i="75"/>
  <c r="AS99" i="75"/>
  <c r="AU99" i="75" s="1"/>
  <c r="G100" i="5" s="1"/>
  <c r="AP96" i="75"/>
  <c r="D97" i="5" s="1"/>
  <c r="AY95" i="75"/>
  <c r="I96" i="5" s="1"/>
  <c r="AH95" i="75"/>
  <c r="BC92" i="75"/>
  <c r="K93" i="5" s="1"/>
  <c r="BC82" i="75"/>
  <c r="K83" i="5" s="1"/>
  <c r="AC81" i="75"/>
  <c r="AE81" i="75" s="1"/>
  <c r="AH80" i="75"/>
  <c r="X78" i="75"/>
  <c r="AM77" i="75"/>
  <c r="L52" i="75"/>
  <c r="AE38" i="75"/>
  <c r="AY34" i="75"/>
  <c r="I35" i="5"/>
  <c r="AP137" i="75"/>
  <c r="D138" i="5"/>
  <c r="AM135" i="75"/>
  <c r="AQ128" i="75"/>
  <c r="E129" i="5" s="1"/>
  <c r="AY127" i="75"/>
  <c r="I128" i="5" s="1"/>
  <c r="AS126" i="75"/>
  <c r="AU126" i="75" s="1"/>
  <c r="G127" i="5" s="1"/>
  <c r="J125" i="75"/>
  <c r="L125" i="75"/>
  <c r="AC122" i="75"/>
  <c r="AE122" i="75"/>
  <c r="J122" i="75"/>
  <c r="L122" i="75"/>
  <c r="AP121" i="75"/>
  <c r="D122" i="5"/>
  <c r="X118" i="75"/>
  <c r="AO118" i="75"/>
  <c r="C119" i="5" s="1"/>
  <c r="AH116" i="75"/>
  <c r="AJ114" i="75"/>
  <c r="AL114" i="75" s="1"/>
  <c r="AY113" i="75"/>
  <c r="I114" i="5" s="1"/>
  <c r="AJ111" i="75"/>
  <c r="AL111" i="75" s="1"/>
  <c r="X111" i="75"/>
  <c r="AJ105" i="75"/>
  <c r="AE104" i="75"/>
  <c r="AY103" i="75"/>
  <c r="I104" i="5" s="1"/>
  <c r="AC103" i="75"/>
  <c r="AK103" i="75"/>
  <c r="AS102" i="75"/>
  <c r="AU102" i="75" s="1"/>
  <c r="G103" i="5" s="1"/>
  <c r="AH98" i="75"/>
  <c r="AP97" i="75"/>
  <c r="D98" i="5" s="1"/>
  <c r="AJ96" i="75"/>
  <c r="AL96" i="75" s="1"/>
  <c r="AC95" i="75"/>
  <c r="AN91" i="75"/>
  <c r="AK87" i="75"/>
  <c r="AJ86" i="75"/>
  <c r="AM84" i="75"/>
  <c r="J84" i="75"/>
  <c r="L84" i="75"/>
  <c r="AK83" i="75"/>
  <c r="AQ81" i="75"/>
  <c r="E82" i="5" s="1"/>
  <c r="AH73" i="75"/>
  <c r="X73" i="75"/>
  <c r="J71" i="75"/>
  <c r="L71" i="75" s="1"/>
  <c r="AQ65" i="75"/>
  <c r="E66" i="5" s="1"/>
  <c r="AJ47" i="75"/>
  <c r="AL47" i="75" s="1"/>
  <c r="AC47" i="75"/>
  <c r="AE47" i="75" s="1"/>
  <c r="AJ41" i="75"/>
  <c r="AL41" i="75" s="1"/>
  <c r="AN90" i="75"/>
  <c r="AS90" i="75" s="1"/>
  <c r="AU90" i="75" s="1"/>
  <c r="G91" i="5" s="1"/>
  <c r="AS73" i="75"/>
  <c r="AU73" i="75" s="1"/>
  <c r="G74" i="5" s="1"/>
  <c r="AK39" i="75"/>
  <c r="AC39" i="75"/>
  <c r="AE39" i="75" s="1"/>
  <c r="AY128" i="75"/>
  <c r="I129" i="5" s="1"/>
  <c r="J127" i="75"/>
  <c r="L127" i="75" s="1"/>
  <c r="J126" i="75"/>
  <c r="L126" i="75" s="1"/>
  <c r="AY122" i="75"/>
  <c r="I123" i="5" s="1"/>
  <c r="AP122" i="75"/>
  <c r="D123" i="5" s="1"/>
  <c r="X121" i="75"/>
  <c r="AO121" i="75" s="1"/>
  <c r="C122" i="5" s="1"/>
  <c r="AI121" i="75"/>
  <c r="AO114" i="75"/>
  <c r="C115" i="5" s="1"/>
  <c r="AY112" i="75"/>
  <c r="I113" i="5" s="1"/>
  <c r="AY109" i="75"/>
  <c r="I110" i="5" s="1"/>
  <c r="AJ106" i="75"/>
  <c r="AI101" i="75"/>
  <c r="AY99" i="75"/>
  <c r="I100" i="5" s="1"/>
  <c r="L80" i="75"/>
  <c r="AM79" i="75"/>
  <c r="AI76" i="75"/>
  <c r="X75" i="75"/>
  <c r="AP70" i="75"/>
  <c r="D71" i="5"/>
  <c r="AI66" i="75"/>
  <c r="X135" i="75"/>
  <c r="AC134" i="75"/>
  <c r="AE134" i="75" s="1"/>
  <c r="X128" i="75"/>
  <c r="AO128" i="75" s="1"/>
  <c r="C129" i="5" s="1"/>
  <c r="AJ127" i="75"/>
  <c r="AL127" i="75"/>
  <c r="AQ127" i="75"/>
  <c r="E128" i="5"/>
  <c r="AY123" i="75"/>
  <c r="X123" i="75"/>
  <c r="AH121" i="75"/>
  <c r="J116" i="75"/>
  <c r="L116" i="75" s="1"/>
  <c r="AN115" i="75"/>
  <c r="AS115" i="75" s="1"/>
  <c r="AU115" i="75" s="1"/>
  <c r="BC114" i="75"/>
  <c r="K115" i="5" s="1"/>
  <c r="AK113" i="75"/>
  <c r="AQ112" i="75"/>
  <c r="E113" i="5" s="1"/>
  <c r="AN111" i="75"/>
  <c r="AS111" i="75" s="1"/>
  <c r="AU111" i="75" s="1"/>
  <c r="G112" i="5" s="1"/>
  <c r="X110" i="75"/>
  <c r="X106" i="75"/>
  <c r="AJ103" i="75"/>
  <c r="AP103" i="75"/>
  <c r="D104" i="5" s="1"/>
  <c r="AC102" i="75"/>
  <c r="AE102" i="75" s="1"/>
  <c r="E100" i="75"/>
  <c r="AO100" i="75" s="1"/>
  <c r="C101" i="5" s="1"/>
  <c r="AP99" i="75"/>
  <c r="D100" i="5" s="1"/>
  <c r="AM96" i="75"/>
  <c r="AQ95" i="75"/>
  <c r="E96" i="5" s="1"/>
  <c r="AQ93" i="75"/>
  <c r="E94" i="5" s="1"/>
  <c r="AQ91" i="75"/>
  <c r="E92" i="5" s="1"/>
  <c r="AM90" i="75"/>
  <c r="BC89" i="75"/>
  <c r="K90" i="5" s="1"/>
  <c r="AH86" i="75"/>
  <c r="AQ86" i="75"/>
  <c r="E87" i="5"/>
  <c r="AJ82" i="75"/>
  <c r="AL82" i="75"/>
  <c r="AQ82" i="75"/>
  <c r="E83" i="5"/>
  <c r="J79" i="75"/>
  <c r="L79" i="75"/>
  <c r="AK78" i="75"/>
  <c r="AY76" i="75"/>
  <c r="AC68" i="75"/>
  <c r="AE68" i="75" s="1"/>
  <c r="AL59" i="75"/>
  <c r="AO20" i="75"/>
  <c r="C21" i="5"/>
  <c r="AI135" i="75"/>
  <c r="BC130" i="75"/>
  <c r="K131" i="5" s="1"/>
  <c r="AP127" i="75"/>
  <c r="D128" i="5" s="1"/>
  <c r="AO125" i="75"/>
  <c r="C126" i="5" s="1"/>
  <c r="AI123" i="75"/>
  <c r="E113" i="75"/>
  <c r="AQ109" i="75"/>
  <c r="E110" i="5" s="1"/>
  <c r="AC108" i="75"/>
  <c r="AE108" i="75" s="1"/>
  <c r="BC107" i="75"/>
  <c r="K108" i="5" s="1"/>
  <c r="E106" i="75"/>
  <c r="AO103" i="75"/>
  <c r="C104" i="5" s="1"/>
  <c r="AQ102" i="75"/>
  <c r="E103" i="5" s="1"/>
  <c r="AM97" i="75"/>
  <c r="AP94" i="75"/>
  <c r="D95" i="5" s="1"/>
  <c r="L90" i="75"/>
  <c r="AJ89" i="75"/>
  <c r="AP83" i="75"/>
  <c r="D84" i="5" s="1"/>
  <c r="AP80" i="75"/>
  <c r="D81" i="5" s="1"/>
  <c r="AJ78" i="75"/>
  <c r="AC78" i="75"/>
  <c r="AE78" i="75"/>
  <c r="AR78" i="75" s="1"/>
  <c r="F79" i="5" s="1"/>
  <c r="AH70" i="75"/>
  <c r="E70" i="75"/>
  <c r="AN65" i="75"/>
  <c r="AS65" i="75"/>
  <c r="AN55" i="75"/>
  <c r="AS55" i="75"/>
  <c r="AK44" i="75"/>
  <c r="AL44" i="75"/>
  <c r="AC44" i="75"/>
  <c r="AE44" i="75"/>
  <c r="AQ139" i="75"/>
  <c r="E140" i="5"/>
  <c r="J138" i="75"/>
  <c r="L138" i="75"/>
  <c r="AR138" i="75" s="1"/>
  <c r="F139" i="5" s="1"/>
  <c r="AP134" i="75"/>
  <c r="D135" i="5"/>
  <c r="AC132" i="75"/>
  <c r="AE132" i="75"/>
  <c r="AN131" i="75"/>
  <c r="AM131" i="75"/>
  <c r="BC129" i="75"/>
  <c r="K130" i="5"/>
  <c r="X127" i="75"/>
  <c r="E126" i="75"/>
  <c r="X124" i="75"/>
  <c r="AI124" i="75"/>
  <c r="AM123" i="75"/>
  <c r="AK122" i="75"/>
  <c r="J121" i="75"/>
  <c r="L121" i="75"/>
  <c r="AS120" i="75"/>
  <c r="AU120" i="75"/>
  <c r="G121" i="5" s="1"/>
  <c r="AM117" i="75"/>
  <c r="AJ116" i="75"/>
  <c r="AC115" i="75"/>
  <c r="AE115" i="75" s="1"/>
  <c r="AR115" i="75" s="1"/>
  <c r="F116" i="5" s="1"/>
  <c r="AN114" i="75"/>
  <c r="AS114" i="75" s="1"/>
  <c r="AU114" i="75" s="1"/>
  <c r="G115" i="5" s="1"/>
  <c r="AN113" i="75"/>
  <c r="AS113" i="75" s="1"/>
  <c r="AU113" i="75" s="1"/>
  <c r="G114" i="5" s="1"/>
  <c r="AI113" i="75"/>
  <c r="X109" i="75"/>
  <c r="AI105" i="75"/>
  <c r="AH103" i="75"/>
  <c r="AP102" i="75"/>
  <c r="D103" i="5" s="1"/>
  <c r="AH100" i="75"/>
  <c r="AK97" i="75"/>
  <c r="AL97" i="75" s="1"/>
  <c r="E95" i="75"/>
  <c r="AJ90" i="75"/>
  <c r="AL90" i="75" s="1"/>
  <c r="AQ90" i="75"/>
  <c r="E91" i="5" s="1"/>
  <c r="AY87" i="75"/>
  <c r="I88" i="5" s="1"/>
  <c r="AI83" i="75"/>
  <c r="BC75" i="75"/>
  <c r="K76" i="5"/>
  <c r="AM75" i="75"/>
  <c r="L75" i="75"/>
  <c r="X72" i="75"/>
  <c r="AO72" i="75"/>
  <c r="C73" i="5" s="1"/>
  <c r="X71" i="75"/>
  <c r="L69" i="75"/>
  <c r="E63" i="75"/>
  <c r="J61" i="75"/>
  <c r="L61" i="75" s="1"/>
  <c r="AP59" i="75"/>
  <c r="D60" i="5" s="1"/>
  <c r="X58" i="75"/>
  <c r="AY52" i="75"/>
  <c r="X46" i="75"/>
  <c r="AI45" i="75"/>
  <c r="J43" i="75"/>
  <c r="L43" i="75" s="1"/>
  <c r="J42" i="75"/>
  <c r="L42" i="75" s="1"/>
  <c r="AH41" i="75"/>
  <c r="AY39" i="75"/>
  <c r="I40" i="5" s="1"/>
  <c r="AH31" i="75"/>
  <c r="AY25" i="75"/>
  <c r="I26" i="5"/>
  <c r="AM25" i="75"/>
  <c r="AM24" i="75"/>
  <c r="AC24" i="75"/>
  <c r="AE24" i="75"/>
  <c r="J22" i="75"/>
  <c r="L22" i="75"/>
  <c r="AY20" i="75"/>
  <c r="I21" i="5"/>
  <c r="AS18" i="75"/>
  <c r="AU18" i="75"/>
  <c r="G19" i="5" s="1"/>
  <c r="AC17" i="75"/>
  <c r="AY15" i="75"/>
  <c r="I16" i="5" s="1"/>
  <c r="AJ11" i="75"/>
  <c r="AL11" i="75" s="1"/>
  <c r="AM9" i="75"/>
  <c r="BC6" i="75"/>
  <c r="K7" i="5" s="1"/>
  <c r="AI4" i="75"/>
  <c r="X66" i="75"/>
  <c r="AQ63" i="75"/>
  <c r="E64" i="5" s="1"/>
  <c r="AY60" i="75"/>
  <c r="AS59" i="75"/>
  <c r="AU59" i="75"/>
  <c r="G60" i="5" s="1"/>
  <c r="AS10" i="75"/>
  <c r="AU10" i="75" s="1"/>
  <c r="G11" i="5" s="1"/>
  <c r="J8" i="75"/>
  <c r="L8" i="75"/>
  <c r="AS7" i="75"/>
  <c r="AH76" i="75"/>
  <c r="AI75" i="75"/>
  <c r="AP73" i="75"/>
  <c r="D74" i="5" s="1"/>
  <c r="J72" i="75"/>
  <c r="L72" i="75" s="1"/>
  <c r="BC65" i="75"/>
  <c r="K66" i="5" s="1"/>
  <c r="AI65" i="75"/>
  <c r="AH64" i="75"/>
  <c r="AQ61" i="75"/>
  <c r="E62" i="5" s="1"/>
  <c r="AM57" i="75"/>
  <c r="J56" i="75"/>
  <c r="L56" i="75"/>
  <c r="E54" i="75"/>
  <c r="X49" i="75"/>
  <c r="AI49" i="75"/>
  <c r="BC46" i="75"/>
  <c r="K47" i="5" s="1"/>
  <c r="AM46" i="75"/>
  <c r="AJ42" i="75"/>
  <c r="AL42" i="75" s="1"/>
  <c r="AM32" i="75"/>
  <c r="AC31" i="75"/>
  <c r="AE31" i="75" s="1"/>
  <c r="AS30" i="75"/>
  <c r="AU30" i="75" s="1"/>
  <c r="G31" i="5" s="1"/>
  <c r="BC29" i="75"/>
  <c r="K30" i="5"/>
  <c r="AH28" i="75"/>
  <c r="J25" i="75"/>
  <c r="L25" i="75" s="1"/>
  <c r="AY24" i="75"/>
  <c r="I25" i="5" s="1"/>
  <c r="AP24" i="75"/>
  <c r="D25" i="5" s="1"/>
  <c r="X23" i="75"/>
  <c r="E21" i="75"/>
  <c r="AO21" i="75" s="1"/>
  <c r="C22" i="5" s="1"/>
  <c r="AI16" i="75"/>
  <c r="AM78" i="75"/>
  <c r="AN75" i="75"/>
  <c r="AS75" i="75" s="1"/>
  <c r="AU75" i="75" s="1"/>
  <c r="G76" i="5" s="1"/>
  <c r="AP72" i="75"/>
  <c r="D73" i="5" s="1"/>
  <c r="AY71" i="75"/>
  <c r="I72" i="5" s="1"/>
  <c r="AK67" i="75"/>
  <c r="AS66" i="75"/>
  <c r="AU66" i="75" s="1"/>
  <c r="G67" i="5" s="1"/>
  <c r="AM66" i="75"/>
  <c r="AM64" i="75"/>
  <c r="BC63" i="75"/>
  <c r="K64" i="5" s="1"/>
  <c r="AH63" i="75"/>
  <c r="AJ61" i="75"/>
  <c r="AY59" i="75"/>
  <c r="I60" i="5" s="1"/>
  <c r="AM58" i="75"/>
  <c r="J57" i="75"/>
  <c r="L57" i="75"/>
  <c r="AC57" i="75"/>
  <c r="AE57" i="75"/>
  <c r="AJ56" i="75"/>
  <c r="AL56" i="75"/>
  <c r="AY55" i="75"/>
  <c r="I56" i="5"/>
  <c r="AM54" i="75"/>
  <c r="AH52" i="75"/>
  <c r="AM52" i="75"/>
  <c r="AN47" i="75"/>
  <c r="AS47" i="75" s="1"/>
  <c r="AU47" i="75" s="1"/>
  <c r="G48" i="5" s="1"/>
  <c r="L44" i="75"/>
  <c r="AY40" i="75"/>
  <c r="I41" i="5" s="1"/>
  <c r="AH40" i="75"/>
  <c r="L32" i="75"/>
  <c r="L31" i="75"/>
  <c r="L30" i="75"/>
  <c r="AS28" i="75"/>
  <c r="AU28" i="75" s="1"/>
  <c r="G29" i="5" s="1"/>
  <c r="AM28" i="75"/>
  <c r="AO28" i="75"/>
  <c r="C29" i="5"/>
  <c r="X27" i="75"/>
  <c r="AI27" i="75"/>
  <c r="AI24" i="75"/>
  <c r="E19" i="75"/>
  <c r="AS12" i="75"/>
  <c r="AU12" i="75"/>
  <c r="G13" i="5" s="1"/>
  <c r="AI11" i="75"/>
  <c r="AK10" i="75"/>
  <c r="AC8" i="75"/>
  <c r="AE8" i="75" s="1"/>
  <c r="J7" i="75"/>
  <c r="J5" i="75"/>
  <c r="AM4" i="75"/>
  <c r="AJ29" i="75"/>
  <c r="AH27" i="75"/>
  <c r="AH20" i="75"/>
  <c r="J64" i="75"/>
  <c r="L64" i="75" s="1"/>
  <c r="L62" i="75"/>
  <c r="AS61" i="75"/>
  <c r="AU61" i="75" s="1"/>
  <c r="G62" i="5" s="1"/>
  <c r="J58" i="75"/>
  <c r="L58" i="75"/>
  <c r="AS51" i="75"/>
  <c r="BC50" i="75"/>
  <c r="K51" i="5" s="1"/>
  <c r="AS50" i="75"/>
  <c r="AU50" i="75" s="1"/>
  <c r="AY44" i="75"/>
  <c r="X43" i="75"/>
  <c r="J39" i="75"/>
  <c r="L39" i="75" s="1"/>
  <c r="AR39" i="75" s="1"/>
  <c r="F40" i="5" s="1"/>
  <c r="AC34" i="75"/>
  <c r="AE34" i="75" s="1"/>
  <c r="AS27" i="75"/>
  <c r="AU27" i="75" s="1"/>
  <c r="G28" i="5" s="1"/>
  <c r="AI25" i="75"/>
  <c r="AS16" i="75"/>
  <c r="AU16" i="75" s="1"/>
  <c r="G17" i="5" s="1"/>
  <c r="AH13" i="75"/>
  <c r="E12" i="75"/>
  <c r="AP9" i="75"/>
  <c r="D10" i="5"/>
  <c r="AI8" i="75"/>
  <c r="AK76" i="75"/>
  <c r="AI71" i="75"/>
  <c r="AY67" i="75"/>
  <c r="I68" i="5" s="1"/>
  <c r="AM63" i="75"/>
  <c r="X60" i="75"/>
  <c r="AI57" i="75"/>
  <c r="AS53" i="75"/>
  <c r="AU53" i="75"/>
  <c r="G54" i="5" s="1"/>
  <c r="AK52" i="75"/>
  <c r="L50" i="75"/>
  <c r="AS49" i="75"/>
  <c r="AU49" i="75" s="1"/>
  <c r="G50" i="5" s="1"/>
  <c r="AQ47" i="75"/>
  <c r="E48" i="5"/>
  <c r="AQ45" i="75"/>
  <c r="E46" i="5"/>
  <c r="AK38" i="75"/>
  <c r="AL38" i="75"/>
  <c r="AC37" i="75"/>
  <c r="AE37" i="75"/>
  <c r="AN36" i="75"/>
  <c r="AS36" i="75"/>
  <c r="AU36" i="75" s="1"/>
  <c r="G37" i="5" s="1"/>
  <c r="AQ29" i="75"/>
  <c r="E30" i="5"/>
  <c r="L26" i="75"/>
  <c r="X25" i="75"/>
  <c r="AS24" i="75"/>
  <c r="AU24" i="75"/>
  <c r="AS21" i="75"/>
  <c r="AU21" i="75"/>
  <c r="G22" i="5" s="1"/>
  <c r="L19" i="75"/>
  <c r="AM14" i="75"/>
  <c r="J14" i="75"/>
  <c r="L14" i="75" s="1"/>
  <c r="AQ80" i="75"/>
  <c r="E81" i="5" s="1"/>
  <c r="AY79" i="75"/>
  <c r="I80" i="5" s="1"/>
  <c r="AN79" i="75"/>
  <c r="AS79" i="75" s="1"/>
  <c r="AU79" i="75" s="1"/>
  <c r="G80" i="5" s="1"/>
  <c r="AC76" i="75"/>
  <c r="AE76" i="75" s="1"/>
  <c r="AH72" i="75"/>
  <c r="AP67" i="75"/>
  <c r="D68" i="5"/>
  <c r="AC65" i="75"/>
  <c r="AE65" i="75"/>
  <c r="AJ62" i="75"/>
  <c r="AK61" i="75"/>
  <c r="AH60" i="75"/>
  <c r="AY58" i="75"/>
  <c r="E57" i="75"/>
  <c r="AO57" i="75"/>
  <c r="C58" i="5" s="1"/>
  <c r="AY53" i="75"/>
  <c r="I54" i="5" s="1"/>
  <c r="AQ52" i="75"/>
  <c r="E53" i="5" s="1"/>
  <c r="AM50" i="75"/>
  <c r="J49" i="75"/>
  <c r="L49" i="75" s="1"/>
  <c r="J48" i="75"/>
  <c r="L48" i="75" s="1"/>
  <c r="AS42" i="75"/>
  <c r="AU42" i="75" s="1"/>
  <c r="G43" i="5" s="1"/>
  <c r="X41" i="75"/>
  <c r="J40" i="75"/>
  <c r="L40" i="75"/>
  <c r="AQ38" i="75"/>
  <c r="E39" i="5"/>
  <c r="AY37" i="75"/>
  <c r="I38" i="5"/>
  <c r="AY36" i="75"/>
  <c r="I37" i="5"/>
  <c r="J36" i="75"/>
  <c r="L36" i="75"/>
  <c r="AI34" i="75"/>
  <c r="AI30" i="75"/>
  <c r="AY27" i="75"/>
  <c r="I28" i="5"/>
  <c r="L27" i="75"/>
  <c r="AM22" i="75"/>
  <c r="J21" i="75"/>
  <c r="L11" i="75"/>
  <c r="AJ8" i="75"/>
  <c r="AL8" i="75"/>
  <c r="X7" i="75"/>
  <c r="AH5" i="75"/>
  <c r="Z172" i="5"/>
  <c r="Z191" i="5"/>
  <c r="Z143" i="5"/>
  <c r="Z144" i="5"/>
  <c r="Z167" i="5"/>
  <c r="Z148" i="5"/>
  <c r="Z102" i="5"/>
  <c r="Z75" i="5"/>
  <c r="Z180" i="5"/>
  <c r="Z106" i="5"/>
  <c r="Z147" i="5"/>
  <c r="P96" i="5"/>
  <c r="Z97" i="5"/>
  <c r="Z101" i="5"/>
  <c r="Z145" i="5"/>
  <c r="P191" i="5"/>
  <c r="Z178" i="5"/>
  <c r="Z154" i="5"/>
  <c r="Z131" i="5"/>
  <c r="Z91" i="5"/>
  <c r="Z17" i="5"/>
  <c r="M113" i="4"/>
  <c r="Z188" i="5"/>
  <c r="Z150" i="5"/>
  <c r="Z103" i="5"/>
  <c r="Z78" i="5"/>
  <c r="H180" i="4"/>
  <c r="H164" i="4"/>
  <c r="M134" i="4"/>
  <c r="AA135" i="5" s="1"/>
  <c r="G134" i="4"/>
  <c r="Y135" i="5"/>
  <c r="Z135" i="5" s="1"/>
  <c r="G131" i="4"/>
  <c r="Y132" i="5" s="1"/>
  <c r="Z132" i="5" s="1"/>
  <c r="M74" i="4"/>
  <c r="Z193" i="5"/>
  <c r="Z184" i="5"/>
  <c r="AB172" i="5"/>
  <c r="X113" i="5"/>
  <c r="Z113" i="5" s="1"/>
  <c r="Z100" i="5"/>
  <c r="AB95" i="5"/>
  <c r="Z92" i="5"/>
  <c r="Z64" i="5"/>
  <c r="Z25" i="5"/>
  <c r="H192" i="4"/>
  <c r="H176" i="4"/>
  <c r="H144" i="4"/>
  <c r="Q133" i="4"/>
  <c r="Q121" i="4"/>
  <c r="M109" i="4"/>
  <c r="AA110" i="5" s="1"/>
  <c r="X163" i="5"/>
  <c r="H174" i="4"/>
  <c r="H142" i="4"/>
  <c r="Z186" i="5"/>
  <c r="Z142" i="5"/>
  <c r="Z83" i="5"/>
  <c r="Z33" i="5"/>
  <c r="H188" i="4"/>
  <c r="H172" i="4"/>
  <c r="H156" i="4"/>
  <c r="H140" i="4"/>
  <c r="M130" i="4"/>
  <c r="AA131" i="5" s="1"/>
  <c r="M127" i="4"/>
  <c r="AA128" i="5" s="1"/>
  <c r="M125" i="4"/>
  <c r="Q115" i="4"/>
  <c r="AB188" i="5"/>
  <c r="AB156" i="5"/>
  <c r="AB102" i="5"/>
  <c r="Q135" i="4"/>
  <c r="M61" i="4"/>
  <c r="AA62" i="5" s="1"/>
  <c r="Z194" i="5"/>
  <c r="X179" i="5"/>
  <c r="Z158" i="5"/>
  <c r="Z88" i="5"/>
  <c r="X81" i="5"/>
  <c r="AB71" i="5"/>
  <c r="H184" i="4"/>
  <c r="H168" i="4"/>
  <c r="V161" i="4"/>
  <c r="H116" i="4"/>
  <c r="Q103" i="4"/>
  <c r="U100" i="4"/>
  <c r="G126" i="4"/>
  <c r="Y127" i="5" s="1"/>
  <c r="AA114" i="5"/>
  <c r="G110" i="4"/>
  <c r="Y111" i="5"/>
  <c r="Z111" i="5" s="1"/>
  <c r="M89" i="4"/>
  <c r="AA90" i="5" s="1"/>
  <c r="G84" i="4"/>
  <c r="Y85" i="5" s="1"/>
  <c r="Z85" i="5" s="1"/>
  <c r="H82" i="4"/>
  <c r="H66" i="4"/>
  <c r="M63" i="4"/>
  <c r="AA64" i="5"/>
  <c r="H110" i="4"/>
  <c r="M92" i="4"/>
  <c r="Q83" i="4"/>
  <c r="Q73" i="4"/>
  <c r="M43" i="4"/>
  <c r="AA44" i="5" s="1"/>
  <c r="G128" i="4"/>
  <c r="M117" i="4"/>
  <c r="G114" i="4"/>
  <c r="Y115" i="5" s="1"/>
  <c r="Z115" i="5" s="1"/>
  <c r="H102" i="4"/>
  <c r="M94" i="4"/>
  <c r="AA95" i="5" s="1"/>
  <c r="M93" i="4"/>
  <c r="AA94" i="5" s="1"/>
  <c r="G88" i="4"/>
  <c r="Y89" i="5" s="1"/>
  <c r="Z89" i="5" s="1"/>
  <c r="H86" i="4"/>
  <c r="Q85" i="4"/>
  <c r="M78" i="4"/>
  <c r="AA79" i="5" s="1"/>
  <c r="H74" i="4"/>
  <c r="M70" i="4"/>
  <c r="AA71" i="5" s="1"/>
  <c r="G68" i="4"/>
  <c r="Y69" i="5" s="1"/>
  <c r="H53" i="4"/>
  <c r="M37" i="4"/>
  <c r="AA38" i="5" s="1"/>
  <c r="M96" i="4"/>
  <c r="Q87" i="4"/>
  <c r="M80" i="4"/>
  <c r="AA81" i="5" s="1"/>
  <c r="Q75" i="4"/>
  <c r="M51" i="4"/>
  <c r="AA52" i="5" s="1"/>
  <c r="G15" i="4"/>
  <c r="H15" i="4" s="1"/>
  <c r="Z6" i="5"/>
  <c r="G132" i="4"/>
  <c r="H124" i="4"/>
  <c r="M121" i="4"/>
  <c r="AA122" i="5" s="1"/>
  <c r="G118" i="4"/>
  <c r="Y119" i="5" s="1"/>
  <c r="Z119" i="5" s="1"/>
  <c r="H108" i="4"/>
  <c r="H100" i="4"/>
  <c r="G92" i="4"/>
  <c r="Y93" i="5"/>
  <c r="Z93" i="5" s="1"/>
  <c r="H90" i="4"/>
  <c r="Q89" i="4"/>
  <c r="M82" i="4"/>
  <c r="AA83" i="5" s="1"/>
  <c r="M81" i="4"/>
  <c r="AA82" i="5" s="1"/>
  <c r="M72" i="4"/>
  <c r="AA73" i="5" s="1"/>
  <c r="G64" i="4"/>
  <c r="Y65" i="5" s="1"/>
  <c r="Q56" i="4"/>
  <c r="H56" i="4"/>
  <c r="Q40" i="4"/>
  <c r="M32" i="4"/>
  <c r="M115" i="4"/>
  <c r="AA116" i="5" s="1"/>
  <c r="G112" i="4"/>
  <c r="Y113" i="5" s="1"/>
  <c r="G106" i="4"/>
  <c r="Y107" i="5" s="1"/>
  <c r="Z107" i="5" s="1"/>
  <c r="M103" i="4"/>
  <c r="AA104" i="5" s="1"/>
  <c r="G98" i="4"/>
  <c r="Y99" i="5" s="1"/>
  <c r="G94" i="4"/>
  <c r="Y95" i="5" s="1"/>
  <c r="Q91" i="4"/>
  <c r="M84" i="4"/>
  <c r="AA85" i="5" s="1"/>
  <c r="M83" i="4"/>
  <c r="AA84" i="5" s="1"/>
  <c r="G78" i="4"/>
  <c r="Y79" i="5" s="1"/>
  <c r="Q77" i="4"/>
  <c r="M73" i="4"/>
  <c r="AA74" i="5" s="1"/>
  <c r="G70" i="4"/>
  <c r="Y71" i="5"/>
  <c r="Z71" i="5" s="1"/>
  <c r="G136" i="4"/>
  <c r="Y137" i="5" s="1"/>
  <c r="Z137" i="5" s="1"/>
  <c r="AA126" i="5"/>
  <c r="G122" i="4"/>
  <c r="Y123" i="5" s="1"/>
  <c r="Z123" i="5" s="1"/>
  <c r="H106" i="4"/>
  <c r="Q93" i="4"/>
  <c r="M86" i="4"/>
  <c r="AA87" i="5" s="1"/>
  <c r="AA75" i="5"/>
  <c r="H70" i="4"/>
  <c r="H57" i="4"/>
  <c r="M47" i="4"/>
  <c r="AA48" i="5" s="1"/>
  <c r="M58" i="4"/>
  <c r="AA59" i="5" s="1"/>
  <c r="Q53" i="4"/>
  <c r="M38" i="4"/>
  <c r="AA39" i="5" s="1"/>
  <c r="G33" i="4"/>
  <c r="Y34" i="5" s="1"/>
  <c r="Z34" i="5" s="1"/>
  <c r="M30" i="4"/>
  <c r="AA31" i="5" s="1"/>
  <c r="G25" i="4"/>
  <c r="Y26" i="5" s="1"/>
  <c r="M20" i="4"/>
  <c r="AA21" i="5" s="1"/>
  <c r="G17" i="4"/>
  <c r="Y18" i="5" s="1"/>
  <c r="G11" i="4"/>
  <c r="Y12" i="5" s="1"/>
  <c r="Z12" i="5" s="1"/>
  <c r="H5" i="4"/>
  <c r="Q59" i="4"/>
  <c r="Q49" i="4"/>
  <c r="Q45" i="4"/>
  <c r="M54" i="4"/>
  <c r="M42" i="4"/>
  <c r="G39" i="4"/>
  <c r="Y40" i="5" s="1"/>
  <c r="M36" i="4"/>
  <c r="G31" i="4"/>
  <c r="Y32" i="5" s="1"/>
  <c r="Z32" i="5" s="1"/>
  <c r="M28" i="4"/>
  <c r="M22" i="4"/>
  <c r="AA23" i="5" s="1"/>
  <c r="G19" i="4"/>
  <c r="Y20" i="5" s="1"/>
  <c r="M14" i="4"/>
  <c r="AA15" i="5" s="1"/>
  <c r="G7" i="4"/>
  <c r="Y8" i="5" s="1"/>
  <c r="Z8" i="5" s="1"/>
  <c r="M60" i="4"/>
  <c r="AA61" i="5" s="1"/>
  <c r="Q55" i="4"/>
  <c r="M50" i="4"/>
  <c r="AA51" i="5" s="1"/>
  <c r="M46" i="4"/>
  <c r="AA47" i="5" s="1"/>
  <c r="H39" i="4"/>
  <c r="H7" i="4"/>
  <c r="M4" i="4"/>
  <c r="AA5" i="5" s="1"/>
  <c r="G43" i="4"/>
  <c r="Y44" i="5" s="1"/>
  <c r="Z44" i="5" s="1"/>
  <c r="G37" i="4"/>
  <c r="Y38" i="5" s="1"/>
  <c r="M34" i="4"/>
  <c r="AA35" i="5" s="1"/>
  <c r="G29" i="4"/>
  <c r="Y30" i="5"/>
  <c r="Z30" i="5" s="1"/>
  <c r="M26" i="4"/>
  <c r="AA27" i="5" s="1"/>
  <c r="M24" i="4"/>
  <c r="AA25" i="5" s="1"/>
  <c r="G21" i="4"/>
  <c r="Y22" i="5" s="1"/>
  <c r="M16" i="4"/>
  <c r="AA17" i="5" s="1"/>
  <c r="H13" i="4"/>
  <c r="M10" i="4"/>
  <c r="AA11" i="5" s="1"/>
  <c r="M56" i="4"/>
  <c r="AA57" i="5" s="1"/>
  <c r="Q51" i="4"/>
  <c r="G51" i="4"/>
  <c r="Y52" i="5"/>
  <c r="Z52" i="5" s="1"/>
  <c r="Q47" i="4"/>
  <c r="G47" i="4"/>
  <c r="Y48" i="5" s="1"/>
  <c r="Z48" i="5" s="1"/>
  <c r="Q43" i="4"/>
  <c r="M40" i="4"/>
  <c r="AA41" i="5" s="1"/>
  <c r="H37" i="4"/>
  <c r="H29" i="4"/>
  <c r="H21" i="4"/>
  <c r="G9" i="4"/>
  <c r="Y10" i="5" s="1"/>
  <c r="Q57" i="4"/>
  <c r="G35" i="4"/>
  <c r="Y36" i="5"/>
  <c r="Z36" i="5" s="1"/>
  <c r="AA33" i="5"/>
  <c r="G27" i="4"/>
  <c r="Y28" i="5" s="1"/>
  <c r="Z28" i="5" s="1"/>
  <c r="G23" i="4"/>
  <c r="Y24" i="5" s="1"/>
  <c r="Z24" i="5" s="1"/>
  <c r="M18" i="4"/>
  <c r="AA19" i="5" s="1"/>
  <c r="Y16" i="5"/>
  <c r="Z16" i="5" s="1"/>
  <c r="H9" i="4"/>
  <c r="M6" i="4"/>
  <c r="AA7" i="5" s="1"/>
  <c r="H4" i="4"/>
  <c r="W190" i="3"/>
  <c r="AJ190" i="3" s="1"/>
  <c r="W187" i="3"/>
  <c r="E184" i="3"/>
  <c r="M183" i="3"/>
  <c r="O184" i="5" s="1"/>
  <c r="AI180" i="3"/>
  <c r="T181" i="5" s="1"/>
  <c r="E174" i="3"/>
  <c r="AI167" i="3"/>
  <c r="T168" i="5" s="1"/>
  <c r="AI143" i="3"/>
  <c r="T144" i="5" s="1"/>
  <c r="P145" i="5"/>
  <c r="AI187" i="3"/>
  <c r="T188" i="5"/>
  <c r="N190" i="3"/>
  <c r="AI173" i="3"/>
  <c r="T174" i="5" s="1"/>
  <c r="AI136" i="3"/>
  <c r="M193" i="3"/>
  <c r="O194" i="5" s="1"/>
  <c r="H192" i="3"/>
  <c r="N193" i="5" s="1"/>
  <c r="H181" i="3"/>
  <c r="N182" i="5" s="1"/>
  <c r="W172" i="3"/>
  <c r="AH186" i="3"/>
  <c r="AI186" i="3" s="1"/>
  <c r="T187" i="5" s="1"/>
  <c r="N144" i="3"/>
  <c r="AI164" i="3"/>
  <c r="T165" i="5" s="1"/>
  <c r="R192" i="3"/>
  <c r="E188" i="3"/>
  <c r="R181" i="3"/>
  <c r="AI161" i="3"/>
  <c r="T162" i="5" s="1"/>
  <c r="R151" i="3"/>
  <c r="P151" i="3"/>
  <c r="E185" i="3"/>
  <c r="AI183" i="3"/>
  <c r="T184" i="5"/>
  <c r="W179" i="3"/>
  <c r="AH172" i="3"/>
  <c r="AI172" i="3" s="1"/>
  <c r="T173" i="5" s="1"/>
  <c r="M154" i="3"/>
  <c r="O155" i="5"/>
  <c r="W159" i="3"/>
  <c r="W155" i="3"/>
  <c r="W139" i="3"/>
  <c r="R128" i="3"/>
  <c r="S128" i="3" s="1"/>
  <c r="Q129" i="5" s="1"/>
  <c r="R191" i="3"/>
  <c r="S191" i="3" s="1"/>
  <c r="Q192" i="5" s="1"/>
  <c r="R178" i="3"/>
  <c r="S178" i="3" s="1"/>
  <c r="Q179" i="5" s="1"/>
  <c r="R175" i="3"/>
  <c r="S175" i="3" s="1"/>
  <c r="Q176" i="5" s="1"/>
  <c r="M170" i="3"/>
  <c r="O171" i="5" s="1"/>
  <c r="AI168" i="3"/>
  <c r="T169" i="5" s="1"/>
  <c r="R159" i="3"/>
  <c r="P159" i="3"/>
  <c r="W149" i="3"/>
  <c r="AJ149" i="3" s="1"/>
  <c r="AH137" i="3"/>
  <c r="AI120" i="3"/>
  <c r="R176" i="3"/>
  <c r="S176" i="3" s="1"/>
  <c r="Q177" i="5" s="1"/>
  <c r="AH171" i="3"/>
  <c r="AI171" i="3"/>
  <c r="T172" i="5" s="1"/>
  <c r="H153" i="3"/>
  <c r="N154" i="5" s="1"/>
  <c r="R143" i="3"/>
  <c r="P143" i="3"/>
  <c r="N143" i="3"/>
  <c r="H118" i="3"/>
  <c r="N118" i="3" s="1"/>
  <c r="R193" i="3"/>
  <c r="R185" i="3"/>
  <c r="S185" i="3" s="1"/>
  <c r="Q186" i="5" s="1"/>
  <c r="R174" i="3"/>
  <c r="S174" i="3" s="1"/>
  <c r="Q175" i="5" s="1"/>
  <c r="R184" i="3"/>
  <c r="S184" i="3" s="1"/>
  <c r="Q185" i="5" s="1"/>
  <c r="AH178" i="3"/>
  <c r="AI178" i="3" s="1"/>
  <c r="E177" i="3"/>
  <c r="AI175" i="3"/>
  <c r="T176" i="5" s="1"/>
  <c r="AH169" i="3"/>
  <c r="AI169" i="3" s="1"/>
  <c r="R167" i="3"/>
  <c r="P167" i="3"/>
  <c r="H167" i="3"/>
  <c r="M161" i="3"/>
  <c r="O162" i="5" s="1"/>
  <c r="W157" i="3"/>
  <c r="AJ157" i="3" s="1"/>
  <c r="W141" i="3"/>
  <c r="AI138" i="3"/>
  <c r="T139" i="5" s="1"/>
  <c r="AI119" i="3"/>
  <c r="T120" i="5" s="1"/>
  <c r="AI128" i="3"/>
  <c r="T129" i="5" s="1"/>
  <c r="W124" i="3"/>
  <c r="P122" i="3"/>
  <c r="R122" i="3"/>
  <c r="S122" i="3" s="1"/>
  <c r="Q123" i="5" s="1"/>
  <c r="P115" i="3"/>
  <c r="R115" i="3"/>
  <c r="R18" i="3"/>
  <c r="P18" i="3"/>
  <c r="H138" i="3"/>
  <c r="AI132" i="3"/>
  <c r="T133" i="5"/>
  <c r="M130" i="3"/>
  <c r="O131" i="5"/>
  <c r="H129" i="3"/>
  <c r="N130" i="5" s="1"/>
  <c r="P130" i="5" s="1"/>
  <c r="P118" i="3"/>
  <c r="S118" i="3" s="1"/>
  <c r="Q119" i="5" s="1"/>
  <c r="P117" i="3"/>
  <c r="P111" i="3"/>
  <c r="R111" i="3"/>
  <c r="S111" i="3" s="1"/>
  <c r="AI110" i="3"/>
  <c r="T111" i="5"/>
  <c r="M86" i="3"/>
  <c r="AI137" i="3"/>
  <c r="T138" i="5" s="1"/>
  <c r="T137" i="5"/>
  <c r="AI130" i="3"/>
  <c r="T131" i="5" s="1"/>
  <c r="H146" i="3"/>
  <c r="N147" i="5" s="1"/>
  <c r="W135" i="3"/>
  <c r="AJ135" i="3" s="1"/>
  <c r="AI123" i="3"/>
  <c r="T124" i="5" s="1"/>
  <c r="R96" i="3"/>
  <c r="P96" i="3"/>
  <c r="AI90" i="3"/>
  <c r="T91" i="5" s="1"/>
  <c r="O87" i="5"/>
  <c r="P133" i="3"/>
  <c r="R133" i="3"/>
  <c r="R130" i="3"/>
  <c r="S130" i="3" s="1"/>
  <c r="AI112" i="3"/>
  <c r="T113" i="5"/>
  <c r="AH103" i="3"/>
  <c r="AI103" i="3"/>
  <c r="T104" i="5" s="1"/>
  <c r="H154" i="3"/>
  <c r="N155" i="5" s="1"/>
  <c r="E121" i="3"/>
  <c r="AI118" i="3"/>
  <c r="T119" i="5" s="1"/>
  <c r="AH115" i="3"/>
  <c r="AI115" i="3" s="1"/>
  <c r="E114" i="3"/>
  <c r="W113" i="3"/>
  <c r="AJ113" i="3" s="1"/>
  <c r="H113" i="3"/>
  <c r="N114" i="5" s="1"/>
  <c r="W108" i="3"/>
  <c r="AJ108" i="3" s="1"/>
  <c r="R136" i="3"/>
  <c r="P123" i="3"/>
  <c r="R123" i="3"/>
  <c r="R104" i="3"/>
  <c r="P104" i="3"/>
  <c r="P99" i="3"/>
  <c r="R99" i="3"/>
  <c r="P85" i="3"/>
  <c r="R85" i="3"/>
  <c r="H162" i="3"/>
  <c r="N163" i="5"/>
  <c r="AH131" i="3"/>
  <c r="AI131" i="3"/>
  <c r="E130" i="3"/>
  <c r="AI117" i="3"/>
  <c r="T118" i="5" s="1"/>
  <c r="W114" i="3"/>
  <c r="R113" i="3"/>
  <c r="S113" i="3" s="1"/>
  <c r="M101" i="3"/>
  <c r="O102" i="5" s="1"/>
  <c r="P90" i="3"/>
  <c r="R90" i="3"/>
  <c r="E89" i="3"/>
  <c r="W88" i="3"/>
  <c r="W86" i="3"/>
  <c r="P83" i="3"/>
  <c r="R83" i="3"/>
  <c r="M75" i="3"/>
  <c r="O76" i="5" s="1"/>
  <c r="H74" i="3"/>
  <c r="N75" i="5" s="1"/>
  <c r="N66" i="3"/>
  <c r="M99" i="3"/>
  <c r="O100" i="5" s="1"/>
  <c r="W94" i="3"/>
  <c r="AJ94" i="3" s="1"/>
  <c r="P81" i="3"/>
  <c r="R81" i="3"/>
  <c r="AH66" i="3"/>
  <c r="AI66" i="3" s="1"/>
  <c r="T67" i="5" s="1"/>
  <c r="P63" i="3"/>
  <c r="R63" i="3"/>
  <c r="AI104" i="3"/>
  <c r="T105" i="5" s="1"/>
  <c r="AI93" i="3"/>
  <c r="T94" i="5" s="1"/>
  <c r="M90" i="3"/>
  <c r="AI86" i="3"/>
  <c r="T87" i="5" s="1"/>
  <c r="W116" i="3"/>
  <c r="M92" i="3"/>
  <c r="O93" i="5"/>
  <c r="R80" i="3"/>
  <c r="P80" i="3"/>
  <c r="M76" i="3"/>
  <c r="O77" i="5" s="1"/>
  <c r="W75" i="3"/>
  <c r="P66" i="3"/>
  <c r="R66" i="3"/>
  <c r="W58" i="3"/>
  <c r="P56" i="3"/>
  <c r="R56" i="3"/>
  <c r="M40" i="3"/>
  <c r="O41" i="5"/>
  <c r="H121" i="3"/>
  <c r="N122" i="5" s="1"/>
  <c r="T121" i="5"/>
  <c r="M102" i="3"/>
  <c r="O103" i="5"/>
  <c r="H99" i="3"/>
  <c r="N100" i="5" s="1"/>
  <c r="AI98" i="3"/>
  <c r="T99" i="5" s="1"/>
  <c r="W96" i="3"/>
  <c r="AJ96" i="3" s="1"/>
  <c r="W95" i="3"/>
  <c r="M88" i="3"/>
  <c r="O89" i="5" s="1"/>
  <c r="AH107" i="3"/>
  <c r="AI107" i="3"/>
  <c r="W106" i="3"/>
  <c r="W105" i="3"/>
  <c r="W102" i="3"/>
  <c r="AH76" i="3"/>
  <c r="AI76" i="3" s="1"/>
  <c r="T77" i="5" s="1"/>
  <c r="H67" i="3"/>
  <c r="N68" i="5" s="1"/>
  <c r="E76" i="3"/>
  <c r="AI72" i="3"/>
  <c r="T73" i="5" s="1"/>
  <c r="E68" i="3"/>
  <c r="W60" i="3"/>
  <c r="AJ60" i="3" s="1"/>
  <c r="E57" i="3"/>
  <c r="E54" i="3"/>
  <c r="W53" i="3"/>
  <c r="AH77" i="3"/>
  <c r="AI77" i="3" s="1"/>
  <c r="T78" i="5" s="1"/>
  <c r="W76" i="3"/>
  <c r="W70" i="3"/>
  <c r="P58" i="3"/>
  <c r="S58" i="3" s="1"/>
  <c r="Q59" i="5" s="1"/>
  <c r="AI40" i="3"/>
  <c r="T41" i="5"/>
  <c r="E39" i="3"/>
  <c r="W36" i="3"/>
  <c r="P35" i="3"/>
  <c r="R35" i="3"/>
  <c r="P67" i="3"/>
  <c r="R67" i="3"/>
  <c r="AI44" i="3"/>
  <c r="T45" i="5" s="1"/>
  <c r="W40" i="3"/>
  <c r="AJ40" i="3" s="1"/>
  <c r="P38" i="3"/>
  <c r="R38" i="3"/>
  <c r="P31" i="3"/>
  <c r="R31" i="3"/>
  <c r="AI64" i="3"/>
  <c r="AH59" i="3"/>
  <c r="AI59" i="3" s="1"/>
  <c r="T60" i="5" s="1"/>
  <c r="AI55" i="3"/>
  <c r="T56" i="5"/>
  <c r="W51" i="3"/>
  <c r="P48" i="3"/>
  <c r="R48" i="3"/>
  <c r="P45" i="3"/>
  <c r="S45" i="3" s="1"/>
  <c r="Q46" i="5" s="1"/>
  <c r="W84" i="3"/>
  <c r="W78" i="3"/>
  <c r="AJ78" i="3" s="1"/>
  <c r="W59" i="3"/>
  <c r="E92" i="3"/>
  <c r="AI88" i="3"/>
  <c r="T89" i="5" s="1"/>
  <c r="H83" i="3"/>
  <c r="AI82" i="3"/>
  <c r="T83" i="5" s="1"/>
  <c r="AI69" i="3"/>
  <c r="T70" i="5" s="1"/>
  <c r="W61" i="3"/>
  <c r="AH57" i="3"/>
  <c r="AI57" i="3" s="1"/>
  <c r="H56" i="3"/>
  <c r="N57" i="5" s="1"/>
  <c r="P55" i="3"/>
  <c r="R55" i="3"/>
  <c r="M53" i="3"/>
  <c r="O54" i="5"/>
  <c r="E41" i="3"/>
  <c r="H18" i="3"/>
  <c r="M34" i="3"/>
  <c r="O35" i="5"/>
  <c r="R29" i="3"/>
  <c r="S29" i="3" s="1"/>
  <c r="Q30" i="5" s="1"/>
  <c r="P26" i="3"/>
  <c r="M22" i="3"/>
  <c r="O23" i="5" s="1"/>
  <c r="AH20" i="3"/>
  <c r="AI20" i="3" s="1"/>
  <c r="T21" i="5" s="1"/>
  <c r="W41" i="3"/>
  <c r="M41" i="3"/>
  <c r="O42" i="5" s="1"/>
  <c r="AI39" i="3"/>
  <c r="T40" i="5" s="1"/>
  <c r="AH15" i="3"/>
  <c r="AI15" i="3" s="1"/>
  <c r="T16" i="5" s="1"/>
  <c r="P13" i="3"/>
  <c r="R13" i="3"/>
  <c r="W8" i="3"/>
  <c r="AI45" i="3"/>
  <c r="H40" i="3"/>
  <c r="N41" i="5" s="1"/>
  <c r="W27" i="3"/>
  <c r="H21" i="3"/>
  <c r="N22" i="5" s="1"/>
  <c r="P20" i="3"/>
  <c r="R20" i="3"/>
  <c r="W19" i="3"/>
  <c r="AJ19" i="3" s="1"/>
  <c r="H5" i="3"/>
  <c r="N6" i="5" s="1"/>
  <c r="P61" i="3"/>
  <c r="S61" i="3" s="1"/>
  <c r="Q62" i="5" s="1"/>
  <c r="R39" i="3"/>
  <c r="S39" i="3" s="1"/>
  <c r="Q40" i="5" s="1"/>
  <c r="P34" i="3"/>
  <c r="S34" i="3" s="1"/>
  <c r="Q35" i="5" s="1"/>
  <c r="W21" i="3"/>
  <c r="AI17" i="3"/>
  <c r="T18" i="5" s="1"/>
  <c r="W16" i="3"/>
  <c r="AH9" i="3"/>
  <c r="AI9" i="3"/>
  <c r="T10" i="5" s="1"/>
  <c r="AI5" i="3"/>
  <c r="T6" i="5"/>
  <c r="W49" i="3"/>
  <c r="AJ49" i="3" s="1"/>
  <c r="W43" i="3"/>
  <c r="AI38" i="3"/>
  <c r="AI36" i="3"/>
  <c r="T37" i="5" s="1"/>
  <c r="S25" i="3"/>
  <c r="AI53" i="3"/>
  <c r="T54" i="5" s="1"/>
  <c r="H48" i="3"/>
  <c r="N49" i="5" s="1"/>
  <c r="AI47" i="3"/>
  <c r="T48" i="5" s="1"/>
  <c r="P37" i="3"/>
  <c r="R37" i="3"/>
  <c r="W32" i="3"/>
  <c r="AI28" i="3"/>
  <c r="T29" i="5" s="1"/>
  <c r="N27" i="3"/>
  <c r="E22" i="3"/>
  <c r="N19" i="5"/>
  <c r="P21" i="3"/>
  <c r="R21" i="3"/>
  <c r="W11" i="3"/>
  <c r="AI7" i="3"/>
  <c r="T8" i="5" s="1"/>
  <c r="P5" i="3"/>
  <c r="R5" i="3"/>
  <c r="AI26" i="3"/>
  <c r="AI13" i="3"/>
  <c r="AI12" i="3"/>
  <c r="T13" i="5"/>
  <c r="W30" i="3"/>
  <c r="AJ30" i="3" s="1"/>
  <c r="W24" i="3"/>
  <c r="AJ24" i="3" s="1"/>
  <c r="L192" i="75"/>
  <c r="AR192" i="75" s="1"/>
  <c r="F193" i="5" s="1"/>
  <c r="AS180" i="75"/>
  <c r="AU180" i="75" s="1"/>
  <c r="BC173" i="75"/>
  <c r="K174" i="5" s="1"/>
  <c r="AI165" i="75"/>
  <c r="AJ187" i="75"/>
  <c r="AL187" i="75"/>
  <c r="AC187" i="75"/>
  <c r="AE187" i="75"/>
  <c r="AR187" i="75" s="1"/>
  <c r="F188" i="5" s="1"/>
  <c r="AJ135" i="75"/>
  <c r="AC135" i="75"/>
  <c r="AE135" i="75"/>
  <c r="AL185" i="75"/>
  <c r="J181" i="75"/>
  <c r="L181" i="75" s="1"/>
  <c r="AJ181" i="75"/>
  <c r="AL181" i="75" s="1"/>
  <c r="AJ174" i="75"/>
  <c r="AL174" i="75" s="1"/>
  <c r="AC174" i="75"/>
  <c r="AE174" i="75" s="1"/>
  <c r="AR174" i="75" s="1"/>
  <c r="AK4" i="75"/>
  <c r="AC4" i="75"/>
  <c r="AE4" i="75"/>
  <c r="AC186" i="75"/>
  <c r="AE186" i="75" s="1"/>
  <c r="AJ186" i="75"/>
  <c r="AL186" i="75"/>
  <c r="X179" i="75"/>
  <c r="AH179" i="75"/>
  <c r="AC177" i="75"/>
  <c r="AE177" i="75"/>
  <c r="AR177" i="75" s="1"/>
  <c r="F178" i="5" s="1"/>
  <c r="AJ177" i="75"/>
  <c r="AK176" i="75"/>
  <c r="AC176" i="75"/>
  <c r="AE176" i="75"/>
  <c r="AR176" i="75" s="1"/>
  <c r="F177" i="5" s="1"/>
  <c r="E175" i="75"/>
  <c r="AO175" i="75"/>
  <c r="C176" i="5" s="1"/>
  <c r="AH175" i="75"/>
  <c r="AI171" i="75"/>
  <c r="E171" i="75"/>
  <c r="AC161" i="75"/>
  <c r="AE161" i="75" s="1"/>
  <c r="AK161" i="75"/>
  <c r="AL161" i="75" s="1"/>
  <c r="AL192" i="75"/>
  <c r="BB181" i="75"/>
  <c r="L168" i="75"/>
  <c r="E192" i="75"/>
  <c r="AH192" i="75"/>
  <c r="AK184" i="75"/>
  <c r="AL184" i="75" s="1"/>
  <c r="AC184" i="75"/>
  <c r="AE184" i="75" s="1"/>
  <c r="AR184" i="75" s="1"/>
  <c r="F185" i="5" s="1"/>
  <c r="AC175" i="75"/>
  <c r="AE175" i="75" s="1"/>
  <c r="AR175" i="75" s="1"/>
  <c r="AJ175" i="75"/>
  <c r="AL175" i="75" s="1"/>
  <c r="AC167" i="75"/>
  <c r="AE167" i="75" s="1"/>
  <c r="AR167" i="75" s="1"/>
  <c r="F168" i="5" s="1"/>
  <c r="AK167" i="75"/>
  <c r="AL167" i="75" s="1"/>
  <c r="AH159" i="75"/>
  <c r="X159" i="75"/>
  <c r="E178" i="75"/>
  <c r="AO178" i="75" s="1"/>
  <c r="C179" i="5" s="1"/>
  <c r="AY175" i="75"/>
  <c r="I176" i="5" s="1"/>
  <c r="AL171" i="75"/>
  <c r="AN140" i="75"/>
  <c r="AS140" i="75" s="1"/>
  <c r="AU140" i="75" s="1"/>
  <c r="E191" i="75"/>
  <c r="E189" i="75"/>
  <c r="AC185" i="75"/>
  <c r="AE185" i="75"/>
  <c r="AR185" i="75" s="1"/>
  <c r="AP184" i="75"/>
  <c r="D185" i="5"/>
  <c r="E183" i="75"/>
  <c r="AO183" i="75"/>
  <c r="C184" i="5" s="1"/>
  <c r="J182" i="75"/>
  <c r="L182" i="75" s="1"/>
  <c r="E179" i="75"/>
  <c r="X176" i="75"/>
  <c r="AO176" i="75"/>
  <c r="C177" i="5" s="1"/>
  <c r="AC168" i="75"/>
  <c r="AE168" i="75" s="1"/>
  <c r="AN163" i="75"/>
  <c r="AS163" i="75" s="1"/>
  <c r="AU163" i="75" s="1"/>
  <c r="AJ162" i="75"/>
  <c r="AL162" i="75"/>
  <c r="AC162" i="75"/>
  <c r="AE162" i="75"/>
  <c r="AR162" i="75" s="1"/>
  <c r="F163" i="5" s="1"/>
  <c r="AQ158" i="75"/>
  <c r="E159" i="5"/>
  <c r="L157" i="75"/>
  <c r="E155" i="75"/>
  <c r="AO155" i="75" s="1"/>
  <c r="E150" i="75"/>
  <c r="AO150" i="75"/>
  <c r="C151" i="5" s="1"/>
  <c r="AI148" i="75"/>
  <c r="AP146" i="75"/>
  <c r="D147" i="5" s="1"/>
  <c r="E145" i="75"/>
  <c r="AH145" i="75"/>
  <c r="AN144" i="75"/>
  <c r="AS144" i="75" s="1"/>
  <c r="AU144" i="75" s="1"/>
  <c r="AJ126" i="75"/>
  <c r="AL126" i="75" s="1"/>
  <c r="AC126" i="75"/>
  <c r="AE126" i="75" s="1"/>
  <c r="AR126" i="75" s="1"/>
  <c r="F127" i="5" s="1"/>
  <c r="AC124" i="75"/>
  <c r="AE124" i="75" s="1"/>
  <c r="AR124" i="75" s="1"/>
  <c r="F125" i="5" s="1"/>
  <c r="AJ124" i="75"/>
  <c r="AL124" i="75" s="1"/>
  <c r="AC191" i="75"/>
  <c r="AE191" i="75" s="1"/>
  <c r="AR191" i="75" s="1"/>
  <c r="AH190" i="75"/>
  <c r="AC183" i="75"/>
  <c r="AE183" i="75" s="1"/>
  <c r="AR183" i="75" s="1"/>
  <c r="F184" i="5" s="1"/>
  <c r="AN176" i="75"/>
  <c r="AS176" i="75" s="1"/>
  <c r="AU176" i="75" s="1"/>
  <c r="AP174" i="75"/>
  <c r="AO173" i="75"/>
  <c r="C174" i="5" s="1"/>
  <c r="J164" i="75"/>
  <c r="L164" i="75" s="1"/>
  <c r="AJ164" i="75"/>
  <c r="AJ154" i="75"/>
  <c r="AC154" i="75"/>
  <c r="AE154" i="75" s="1"/>
  <c r="X143" i="75"/>
  <c r="AH143" i="75"/>
  <c r="AP143" i="75"/>
  <c r="D144" i="5" s="1"/>
  <c r="AP135" i="75"/>
  <c r="D136" i="5" s="1"/>
  <c r="E119" i="75"/>
  <c r="AO119" i="75" s="1"/>
  <c r="C120" i="5" s="1"/>
  <c r="AH119" i="75"/>
  <c r="AQ193" i="75"/>
  <c r="E194" i="5"/>
  <c r="AH186" i="75"/>
  <c r="AN184" i="75"/>
  <c r="AS184" i="75" s="1"/>
  <c r="AU184" i="75" s="1"/>
  <c r="AJ183" i="75"/>
  <c r="AL183" i="75"/>
  <c r="AP182" i="75"/>
  <c r="D183" i="5"/>
  <c r="AS177" i="75"/>
  <c r="AU177" i="75"/>
  <c r="AQ177" i="75"/>
  <c r="E178" i="5"/>
  <c r="AH176" i="75"/>
  <c r="AS170" i="75"/>
  <c r="AU170" i="75" s="1"/>
  <c r="G171" i="5" s="1"/>
  <c r="AH170" i="75"/>
  <c r="AK163" i="75"/>
  <c r="AC163" i="75"/>
  <c r="AE163" i="75" s="1"/>
  <c r="AQ160" i="75"/>
  <c r="E161" i="5" s="1"/>
  <c r="AC157" i="75"/>
  <c r="AE157" i="75" s="1"/>
  <c r="AR157" i="75" s="1"/>
  <c r="F158" i="5" s="1"/>
  <c r="AJ156" i="75"/>
  <c r="AC155" i="75"/>
  <c r="AE155" i="75"/>
  <c r="AR155" i="75" s="1"/>
  <c r="F156" i="5" s="1"/>
  <c r="AJ155" i="75"/>
  <c r="AL155" i="75"/>
  <c r="AM153" i="75"/>
  <c r="AL151" i="75"/>
  <c r="AC149" i="75"/>
  <c r="AE149" i="75"/>
  <c r="AR149" i="75" s="1"/>
  <c r="F150" i="5" s="1"/>
  <c r="AJ149" i="75"/>
  <c r="AN148" i="75"/>
  <c r="AS148" i="75"/>
  <c r="AU148" i="75" s="1"/>
  <c r="AM145" i="75"/>
  <c r="L145" i="75"/>
  <c r="AC137" i="75"/>
  <c r="AE137" i="75" s="1"/>
  <c r="AR137" i="75" s="1"/>
  <c r="AJ137" i="75"/>
  <c r="AY193" i="75"/>
  <c r="I194" i="5"/>
  <c r="AH191" i="75"/>
  <c r="AQ185" i="75"/>
  <c r="E186" i="5" s="1"/>
  <c r="AH184" i="75"/>
  <c r="AE181" i="75"/>
  <c r="BC175" i="75"/>
  <c r="K176" i="5" s="1"/>
  <c r="AJ169" i="75"/>
  <c r="AL169" i="75" s="1"/>
  <c r="AC169" i="75"/>
  <c r="AE169" i="75" s="1"/>
  <c r="AR169" i="75" s="1"/>
  <c r="BB168" i="75"/>
  <c r="AJ168" i="75"/>
  <c r="AL168" i="75"/>
  <c r="AN167" i="75"/>
  <c r="AS167" i="75"/>
  <c r="AU167" i="75" s="1"/>
  <c r="AP164" i="75"/>
  <c r="D165" i="5" s="1"/>
  <c r="J163" i="75"/>
  <c r="L163" i="75" s="1"/>
  <c r="AJ163" i="75"/>
  <c r="AP162" i="75"/>
  <c r="D163" i="5" s="1"/>
  <c r="J159" i="75"/>
  <c r="L159" i="75" s="1"/>
  <c r="AJ159" i="75"/>
  <c r="AL159" i="75" s="1"/>
  <c r="AK147" i="75"/>
  <c r="AL147" i="75" s="1"/>
  <c r="AC147" i="75"/>
  <c r="AE147" i="75" s="1"/>
  <c r="AR147" i="75" s="1"/>
  <c r="F148" i="5" s="1"/>
  <c r="AC144" i="75"/>
  <c r="AE144" i="75" s="1"/>
  <c r="AR144" i="75" s="1"/>
  <c r="F145" i="5" s="1"/>
  <c r="AR139" i="75"/>
  <c r="F140" i="5" s="1"/>
  <c r="E139" i="75"/>
  <c r="AO139" i="75" s="1"/>
  <c r="AI120" i="75"/>
  <c r="X120" i="75"/>
  <c r="AO120" i="75"/>
  <c r="C121" i="5" s="1"/>
  <c r="X192" i="75"/>
  <c r="AS191" i="75"/>
  <c r="AU191" i="75" s="1"/>
  <c r="G192" i="5" s="1"/>
  <c r="J190" i="75"/>
  <c r="L190" i="75" s="1"/>
  <c r="AR190" i="75" s="1"/>
  <c r="F191" i="5" s="1"/>
  <c r="L188" i="75"/>
  <c r="BC183" i="75"/>
  <c r="K184" i="5" s="1"/>
  <c r="AH183" i="75"/>
  <c r="L180" i="75"/>
  <c r="AH178" i="75"/>
  <c r="AI177" i="75"/>
  <c r="E177" i="75"/>
  <c r="AO177" i="75" s="1"/>
  <c r="AS175" i="75"/>
  <c r="AU175" i="75"/>
  <c r="AH174" i="75"/>
  <c r="L172" i="75"/>
  <c r="AN166" i="75"/>
  <c r="AS166" i="75"/>
  <c r="AU166" i="75" s="1"/>
  <c r="AC165" i="75"/>
  <c r="AE165" i="75" s="1"/>
  <c r="AR165" i="75" s="1"/>
  <c r="AJ165" i="75"/>
  <c r="AL165" i="75" s="1"/>
  <c r="AN161" i="75"/>
  <c r="AS161" i="75" s="1"/>
  <c r="AU161" i="75" s="1"/>
  <c r="AJ157" i="75"/>
  <c r="AL157" i="75" s="1"/>
  <c r="AH156" i="75"/>
  <c r="E156" i="75"/>
  <c r="AJ152" i="75"/>
  <c r="AC152" i="75"/>
  <c r="AE152" i="75" s="1"/>
  <c r="AR152" i="75" s="1"/>
  <c r="AS146" i="75"/>
  <c r="AU146" i="75" s="1"/>
  <c r="AC145" i="75"/>
  <c r="AE145" i="75" s="1"/>
  <c r="AR145" i="75" s="1"/>
  <c r="F146" i="5" s="1"/>
  <c r="AE143" i="75"/>
  <c r="E138" i="75"/>
  <c r="AH138" i="75"/>
  <c r="AI193" i="75"/>
  <c r="AN192" i="75"/>
  <c r="AS192" i="75"/>
  <c r="AU192" i="75" s="1"/>
  <c r="AI185" i="75"/>
  <c r="E185" i="75"/>
  <c r="AH182" i="75"/>
  <c r="BB178" i="75"/>
  <c r="AJ172" i="75"/>
  <c r="AL172" i="75" s="1"/>
  <c r="AC172" i="75"/>
  <c r="AE172" i="75" s="1"/>
  <c r="AP171" i="75"/>
  <c r="D172" i="5" s="1"/>
  <c r="AJ170" i="75"/>
  <c r="AC170" i="75"/>
  <c r="AE170" i="75" s="1"/>
  <c r="AR170" i="75" s="1"/>
  <c r="BC166" i="75"/>
  <c r="K167" i="5" s="1"/>
  <c r="AR166" i="75"/>
  <c r="F167" i="5" s="1"/>
  <c r="AI160" i="75"/>
  <c r="BB145" i="75"/>
  <c r="AK130" i="75"/>
  <c r="AL130" i="75" s="1"/>
  <c r="AC130" i="75"/>
  <c r="AE130" i="75" s="1"/>
  <c r="AJ128" i="75"/>
  <c r="AC128" i="75"/>
  <c r="AE128" i="75" s="1"/>
  <c r="AK121" i="75"/>
  <c r="AL121" i="75" s="1"/>
  <c r="AC121" i="75"/>
  <c r="AE121" i="75" s="1"/>
  <c r="AR121" i="75" s="1"/>
  <c r="F122" i="5" s="1"/>
  <c r="AP190" i="75"/>
  <c r="D191" i="5" s="1"/>
  <c r="AY185" i="75"/>
  <c r="AQ179" i="75"/>
  <c r="E180" i="5" s="1"/>
  <c r="AN178" i="75"/>
  <c r="AS178" i="75" s="1"/>
  <c r="AU178" i="75" s="1"/>
  <c r="AY177" i="75"/>
  <c r="AK177" i="75"/>
  <c r="AH173" i="75"/>
  <c r="AM168" i="75"/>
  <c r="E168" i="75"/>
  <c r="AH168" i="75"/>
  <c r="AH166" i="75"/>
  <c r="AN164" i="75"/>
  <c r="AS164" i="75"/>
  <c r="AU164" i="75" s="1"/>
  <c r="AM161" i="75"/>
  <c r="AN160" i="75"/>
  <c r="AS160" i="75" s="1"/>
  <c r="AU160" i="75" s="1"/>
  <c r="AO159" i="75"/>
  <c r="C160" i="5" s="1"/>
  <c r="J158" i="75"/>
  <c r="L158" i="75" s="1"/>
  <c r="AR158" i="75" s="1"/>
  <c r="F159" i="5" s="1"/>
  <c r="AK158" i="75"/>
  <c r="AL158" i="75" s="1"/>
  <c r="AH154" i="75"/>
  <c r="AC151" i="75"/>
  <c r="AE151" i="75" s="1"/>
  <c r="AR151" i="75" s="1"/>
  <c r="F152" i="5" s="1"/>
  <c r="AP149" i="75"/>
  <c r="D150" i="5" s="1"/>
  <c r="AY147" i="75"/>
  <c r="I148" i="5" s="1"/>
  <c r="AO144" i="75"/>
  <c r="C145" i="5" s="1"/>
  <c r="X140" i="75"/>
  <c r="AO140" i="75" s="1"/>
  <c r="C141" i="5" s="1"/>
  <c r="AU155" i="75"/>
  <c r="E148" i="75"/>
  <c r="X146" i="75"/>
  <c r="AO146" i="75"/>
  <c r="C147" i="5" s="1"/>
  <c r="E143" i="75"/>
  <c r="X142" i="75"/>
  <c r="AO142" i="75" s="1"/>
  <c r="C143" i="5" s="1"/>
  <c r="AS141" i="75"/>
  <c r="AU141" i="75" s="1"/>
  <c r="AK138" i="75"/>
  <c r="AL138" i="75" s="1"/>
  <c r="AY133" i="75"/>
  <c r="I134" i="5" s="1"/>
  <c r="BB132" i="75"/>
  <c r="AM129" i="75"/>
  <c r="E129" i="75"/>
  <c r="AO129" i="75" s="1"/>
  <c r="AH129" i="75"/>
  <c r="E123" i="75"/>
  <c r="AO123" i="75" s="1"/>
  <c r="C124" i="5" s="1"/>
  <c r="AH123" i="75"/>
  <c r="AL144" i="75"/>
  <c r="AN142" i="75"/>
  <c r="AS142" i="75" s="1"/>
  <c r="AU142" i="75" s="1"/>
  <c r="AQ135" i="75"/>
  <c r="E136" i="5" s="1"/>
  <c r="AH130" i="75"/>
  <c r="E130" i="75"/>
  <c r="AO130" i="75" s="1"/>
  <c r="C131" i="5" s="1"/>
  <c r="AI127" i="75"/>
  <c r="AI122" i="75"/>
  <c r="E122" i="75"/>
  <c r="AP106" i="75"/>
  <c r="D107" i="5"/>
  <c r="AO79" i="75"/>
  <c r="C80" i="5"/>
  <c r="X158" i="75"/>
  <c r="AO158" i="75"/>
  <c r="C159" i="5" s="1"/>
  <c r="AS157" i="75"/>
  <c r="AU157" i="75" s="1"/>
  <c r="J156" i="75"/>
  <c r="L156" i="75" s="1"/>
  <c r="AH155" i="75"/>
  <c r="AK154" i="75"/>
  <c r="AH148" i="75"/>
  <c r="BB144" i="75"/>
  <c r="AQ137" i="75"/>
  <c r="E138" i="5" s="1"/>
  <c r="AN136" i="75"/>
  <c r="AS136" i="75" s="1"/>
  <c r="AU136" i="75" s="1"/>
  <c r="AY135" i="75"/>
  <c r="I136" i="5"/>
  <c r="J133" i="75"/>
  <c r="L133" i="75"/>
  <c r="AR133" i="75" s="1"/>
  <c r="AJ133" i="75"/>
  <c r="AL133" i="75"/>
  <c r="AK131" i="75"/>
  <c r="AM130" i="75"/>
  <c r="AC129" i="75"/>
  <c r="AE129" i="75"/>
  <c r="AH127" i="75"/>
  <c r="AC125" i="75"/>
  <c r="AE125" i="75" s="1"/>
  <c r="AR125" i="75" s="1"/>
  <c r="AC123" i="75"/>
  <c r="AE123" i="75" s="1"/>
  <c r="AR123" i="75" s="1"/>
  <c r="F124" i="5" s="1"/>
  <c r="AJ123" i="75"/>
  <c r="AL123" i="75" s="1"/>
  <c r="X122" i="75"/>
  <c r="AN116" i="75"/>
  <c r="AS116" i="75" s="1"/>
  <c r="AU116" i="75" s="1"/>
  <c r="AJ115" i="75"/>
  <c r="AN101" i="75"/>
  <c r="AS101" i="75"/>
  <c r="AU101" i="75" s="1"/>
  <c r="AH101" i="75"/>
  <c r="E101" i="75"/>
  <c r="AO101" i="75" s="1"/>
  <c r="C102" i="5" s="1"/>
  <c r="AI159" i="75"/>
  <c r="AN158" i="75"/>
  <c r="AS158" i="75" s="1"/>
  <c r="AU158" i="75" s="1"/>
  <c r="AQ151" i="75"/>
  <c r="E152" i="5" s="1"/>
  <c r="AH150" i="75"/>
  <c r="AH139" i="75"/>
  <c r="AS135" i="75"/>
  <c r="AU135" i="75" s="1"/>
  <c r="AN122" i="75"/>
  <c r="AS122" i="75" s="1"/>
  <c r="AU122" i="75" s="1"/>
  <c r="BB119" i="75"/>
  <c r="AC119" i="75"/>
  <c r="AE119" i="75"/>
  <c r="AR119" i="75" s="1"/>
  <c r="AN104" i="75"/>
  <c r="AS104" i="75"/>
  <c r="AU104" i="75" s="1"/>
  <c r="AK170" i="75"/>
  <c r="AH164" i="75"/>
  <c r="BB160" i="75"/>
  <c r="AP156" i="75"/>
  <c r="D157" i="5" s="1"/>
  <c r="AY151" i="75"/>
  <c r="I152" i="5" s="1"/>
  <c r="AH149" i="75"/>
  <c r="AJ148" i="75"/>
  <c r="E141" i="75"/>
  <c r="AO141" i="75" s="1"/>
  <c r="C142" i="5" s="1"/>
  <c r="J140" i="75"/>
  <c r="L140" i="75"/>
  <c r="AR140" i="75" s="1"/>
  <c r="F141" i="5" s="1"/>
  <c r="AN134" i="75"/>
  <c r="AS134" i="75"/>
  <c r="AU134" i="75" s="1"/>
  <c r="AH134" i="75"/>
  <c r="AH128" i="75"/>
  <c r="AC118" i="75"/>
  <c r="AE118" i="75" s="1"/>
  <c r="AR118" i="75" s="1"/>
  <c r="F119" i="5" s="1"/>
  <c r="AJ118" i="75"/>
  <c r="AK116" i="75"/>
  <c r="AL116" i="75" s="1"/>
  <c r="AC116" i="75"/>
  <c r="AE116" i="75" s="1"/>
  <c r="AR116" i="75" s="1"/>
  <c r="F117" i="5" s="1"/>
  <c r="AP114" i="75"/>
  <c r="D115" i="5" s="1"/>
  <c r="AS109" i="75"/>
  <c r="AU109" i="75" s="1"/>
  <c r="AQ167" i="75"/>
  <c r="E168" i="5" s="1"/>
  <c r="AJ146" i="75"/>
  <c r="AJ141" i="75"/>
  <c r="AL141" i="75" s="1"/>
  <c r="AC141" i="75"/>
  <c r="AE141" i="75" s="1"/>
  <c r="AR141" i="75" s="1"/>
  <c r="F142" i="5" s="1"/>
  <c r="AI137" i="75"/>
  <c r="AJ131" i="75"/>
  <c r="AJ129" i="75"/>
  <c r="AL129" i="75" s="1"/>
  <c r="BC127" i="75"/>
  <c r="K128" i="5" s="1"/>
  <c r="AN121" i="75"/>
  <c r="AS121" i="75" s="1"/>
  <c r="AU121" i="75" s="1"/>
  <c r="AY167" i="75"/>
  <c r="AH165" i="75"/>
  <c r="E157" i="75"/>
  <c r="AI151" i="75"/>
  <c r="AN150" i="75"/>
  <c r="AS150" i="75"/>
  <c r="AU150" i="75" s="1"/>
  <c r="AQ143" i="75"/>
  <c r="E144" i="5" s="1"/>
  <c r="AP140" i="75"/>
  <c r="D141" i="5" s="1"/>
  <c r="AK135" i="75"/>
  <c r="L134" i="75"/>
  <c r="AR134" i="75" s="1"/>
  <c r="F135" i="5" s="1"/>
  <c r="J132" i="75"/>
  <c r="L132" i="75" s="1"/>
  <c r="AR132" i="75" s="1"/>
  <c r="F133" i="5" s="1"/>
  <c r="AK132" i="75"/>
  <c r="AL132" i="75" s="1"/>
  <c r="L128" i="75"/>
  <c r="AR127" i="75"/>
  <c r="F128" i="5"/>
  <c r="AL125" i="75"/>
  <c r="AP123" i="75"/>
  <c r="D124" i="5" s="1"/>
  <c r="AP120" i="75"/>
  <c r="D121" i="5" s="1"/>
  <c r="AQ110" i="75"/>
  <c r="E111" i="5" s="1"/>
  <c r="AC112" i="75"/>
  <c r="AE112" i="75" s="1"/>
  <c r="AR112" i="75" s="1"/>
  <c r="AI110" i="75"/>
  <c r="AO108" i="75"/>
  <c r="C109" i="5"/>
  <c r="AR101" i="75"/>
  <c r="F102" i="5"/>
  <c r="AI96" i="75"/>
  <c r="E96" i="75"/>
  <c r="AO96" i="75" s="1"/>
  <c r="AH92" i="75"/>
  <c r="E92" i="75"/>
  <c r="AO92" i="75" s="1"/>
  <c r="C93" i="5" s="1"/>
  <c r="AL89" i="75"/>
  <c r="AJ87" i="75"/>
  <c r="AL87" i="75" s="1"/>
  <c r="AC87" i="75"/>
  <c r="AE87" i="75" s="1"/>
  <c r="AR87" i="75" s="1"/>
  <c r="F88" i="5" s="1"/>
  <c r="AJ57" i="75"/>
  <c r="AL57" i="75" s="1"/>
  <c r="AI109" i="75"/>
  <c r="E109" i="75"/>
  <c r="AO109" i="75" s="1"/>
  <c r="C110" i="5" s="1"/>
  <c r="AS107" i="75"/>
  <c r="AU107" i="75" s="1"/>
  <c r="G108" i="5" s="1"/>
  <c r="E102" i="75"/>
  <c r="AH102" i="75"/>
  <c r="E97" i="75"/>
  <c r="AO97" i="75" s="1"/>
  <c r="C98" i="5" s="1"/>
  <c r="AH97" i="75"/>
  <c r="AM62" i="75"/>
  <c r="E61" i="75"/>
  <c r="AI61" i="75"/>
  <c r="X132" i="75"/>
  <c r="AO132" i="75" s="1"/>
  <c r="C133" i="5" s="1"/>
  <c r="AS131" i="75"/>
  <c r="AU131" i="75"/>
  <c r="J130" i="75"/>
  <c r="L130" i="75"/>
  <c r="AK128" i="75"/>
  <c r="E127" i="75"/>
  <c r="AH122" i="75"/>
  <c r="BB118" i="75"/>
  <c r="AI117" i="75"/>
  <c r="E117" i="75"/>
  <c r="AH114" i="75"/>
  <c r="BB110" i="75"/>
  <c r="AN108" i="75"/>
  <c r="AS108" i="75"/>
  <c r="AU108" i="75" s="1"/>
  <c r="AH108" i="75"/>
  <c r="AM107" i="75"/>
  <c r="E107" i="75"/>
  <c r="AO107" i="75" s="1"/>
  <c r="J104" i="75"/>
  <c r="L104" i="75" s="1"/>
  <c r="AR104" i="75" s="1"/>
  <c r="F105" i="5" s="1"/>
  <c r="AJ104" i="75"/>
  <c r="AL104" i="75" s="1"/>
  <c r="AN100" i="75"/>
  <c r="AS100" i="75" s="1"/>
  <c r="AU100" i="75" s="1"/>
  <c r="X99" i="75"/>
  <c r="AE96" i="75"/>
  <c r="AR96" i="75"/>
  <c r="F97" i="5" s="1"/>
  <c r="AY94" i="75"/>
  <c r="I95" i="5" s="1"/>
  <c r="AQ94" i="75"/>
  <c r="E95" i="5" s="1"/>
  <c r="AK92" i="75"/>
  <c r="AL92" i="75" s="1"/>
  <c r="AC92" i="75"/>
  <c r="AE92" i="75" s="1"/>
  <c r="AR92" i="75" s="1"/>
  <c r="F93" i="5" s="1"/>
  <c r="E91" i="75"/>
  <c r="AO91" i="75" s="1"/>
  <c r="AH91" i="75"/>
  <c r="AJ64" i="75"/>
  <c r="AL64" i="75" s="1"/>
  <c r="AC64" i="75"/>
  <c r="AE64" i="75" s="1"/>
  <c r="AR64" i="75" s="1"/>
  <c r="F65" i="5" s="1"/>
  <c r="AI133" i="75"/>
  <c r="AN132" i="75"/>
  <c r="AS132" i="75" s="1"/>
  <c r="AU132" i="75" s="1"/>
  <c r="AQ125" i="75"/>
  <c r="E126" i="5" s="1"/>
  <c r="AH124" i="75"/>
  <c r="BC121" i="75"/>
  <c r="K122" i="5" s="1"/>
  <c r="AH112" i="75"/>
  <c r="AQ111" i="75"/>
  <c r="E112" i="5" s="1"/>
  <c r="AN110" i="75"/>
  <c r="AS110" i="75" s="1"/>
  <c r="AU110" i="75" s="1"/>
  <c r="X105" i="75"/>
  <c r="AO105" i="75"/>
  <c r="C106" i="5" s="1"/>
  <c r="AH105" i="75"/>
  <c r="E135" i="75"/>
  <c r="AO135" i="75" s="1"/>
  <c r="C136" i="5" s="1"/>
  <c r="AP130" i="75"/>
  <c r="D131" i="5" s="1"/>
  <c r="AY125" i="75"/>
  <c r="AJ122" i="75"/>
  <c r="AL122" i="75" s="1"/>
  <c r="AN118" i="75"/>
  <c r="AS118" i="75" s="1"/>
  <c r="AU118" i="75" s="1"/>
  <c r="AY117" i="75"/>
  <c r="AC109" i="75"/>
  <c r="AE109" i="75"/>
  <c r="AR109" i="75" s="1"/>
  <c r="F110" i="5" s="1"/>
  <c r="L108" i="75"/>
  <c r="AR108" i="75"/>
  <c r="F109" i="5" s="1"/>
  <c r="AC107" i="75"/>
  <c r="AE107" i="75" s="1"/>
  <c r="AR107" i="75" s="1"/>
  <c r="F108" i="5" s="1"/>
  <c r="AN105" i="75"/>
  <c r="AS105" i="75" s="1"/>
  <c r="AU105" i="75" s="1"/>
  <c r="AC97" i="75"/>
  <c r="AE97" i="75"/>
  <c r="AI94" i="75"/>
  <c r="X90" i="75"/>
  <c r="AO90" i="75" s="1"/>
  <c r="AP74" i="75"/>
  <c r="D75" i="5" s="1"/>
  <c r="AS123" i="75"/>
  <c r="AU123" i="75" s="1"/>
  <c r="AJ120" i="75"/>
  <c r="AL120" i="75" s="1"/>
  <c r="AC117" i="75"/>
  <c r="AE117" i="75" s="1"/>
  <c r="AR117" i="75" s="1"/>
  <c r="AP116" i="75"/>
  <c r="D117" i="5" s="1"/>
  <c r="AK115" i="75"/>
  <c r="E115" i="75"/>
  <c r="AO115" i="75"/>
  <c r="C116" i="5" s="1"/>
  <c r="J114" i="75"/>
  <c r="L114" i="75" s="1"/>
  <c r="AR114" i="75" s="1"/>
  <c r="AO111" i="75"/>
  <c r="AJ109" i="75"/>
  <c r="AL109" i="75"/>
  <c r="AL106" i="75"/>
  <c r="J106" i="75"/>
  <c r="L106" i="75" s="1"/>
  <c r="AR106" i="75" s="1"/>
  <c r="AE103" i="75"/>
  <c r="AR103" i="75" s="1"/>
  <c r="F104" i="5" s="1"/>
  <c r="BC98" i="75"/>
  <c r="K99" i="5" s="1"/>
  <c r="AN95" i="75"/>
  <c r="AS95" i="75" s="1"/>
  <c r="AU95" i="75" s="1"/>
  <c r="X94" i="75"/>
  <c r="E131" i="75"/>
  <c r="AO131" i="75"/>
  <c r="C132" i="5" s="1"/>
  <c r="AI125" i="75"/>
  <c r="AN124" i="75"/>
  <c r="AS124" i="75" s="1"/>
  <c r="AU124" i="75" s="1"/>
  <c r="AJ117" i="75"/>
  <c r="AL117" i="75" s="1"/>
  <c r="X116" i="75"/>
  <c r="E116" i="75"/>
  <c r="AI111" i="75"/>
  <c r="AH109" i="75"/>
  <c r="AJ107" i="75"/>
  <c r="AL107" i="75" s="1"/>
  <c r="AQ106" i="75"/>
  <c r="E107" i="5" s="1"/>
  <c r="BC104" i="75"/>
  <c r="K105" i="5" s="1"/>
  <c r="AJ102" i="75"/>
  <c r="AL102" i="75" s="1"/>
  <c r="AE95" i="75"/>
  <c r="AR95" i="75" s="1"/>
  <c r="F96" i="5" s="1"/>
  <c r="BC93" i="75"/>
  <c r="K94" i="5" s="1"/>
  <c r="AK84" i="75"/>
  <c r="BB97" i="75"/>
  <c r="AC93" i="75"/>
  <c r="AE93" i="75" s="1"/>
  <c r="AK93" i="75"/>
  <c r="AL93" i="75" s="1"/>
  <c r="AJ88" i="75"/>
  <c r="AC88" i="75"/>
  <c r="AE88" i="75"/>
  <c r="AR88" i="75" s="1"/>
  <c r="E85" i="75"/>
  <c r="AO85" i="75"/>
  <c r="C86" i="5" s="1"/>
  <c r="AI85" i="75"/>
  <c r="X68" i="75"/>
  <c r="AO68" i="75" s="1"/>
  <c r="C69" i="5" s="1"/>
  <c r="AI68" i="75"/>
  <c r="J65" i="75"/>
  <c r="L65" i="75"/>
  <c r="AR65" i="75" s="1"/>
  <c r="AJ65" i="75"/>
  <c r="AL65" i="75"/>
  <c r="AJ46" i="75"/>
  <c r="AL46" i="75"/>
  <c r="AC46" i="75"/>
  <c r="AE46" i="75"/>
  <c r="E43" i="75"/>
  <c r="AI43" i="75"/>
  <c r="BC100" i="75"/>
  <c r="K101" i="5"/>
  <c r="AJ91" i="75"/>
  <c r="AC91" i="75"/>
  <c r="AE91" i="75"/>
  <c r="L91" i="75"/>
  <c r="AH90" i="75"/>
  <c r="AY85" i="75"/>
  <c r="I86" i="5"/>
  <c r="AC84" i="75"/>
  <c r="AE84" i="75"/>
  <c r="AQ84" i="75"/>
  <c r="E85" i="5"/>
  <c r="AC83" i="75"/>
  <c r="AE83" i="75"/>
  <c r="AJ83" i="75"/>
  <c r="AL83" i="75"/>
  <c r="AU81" i="75"/>
  <c r="AO71" i="75"/>
  <c r="C72" i="5" s="1"/>
  <c r="AN68" i="75"/>
  <c r="AS68" i="75" s="1"/>
  <c r="AU68" i="75" s="1"/>
  <c r="AJ101" i="75"/>
  <c r="AL101" i="75" s="1"/>
  <c r="E94" i="75"/>
  <c r="J93" i="75"/>
  <c r="L93" i="75" s="1"/>
  <c r="AQ88" i="75"/>
  <c r="E89" i="5" s="1"/>
  <c r="X86" i="75"/>
  <c r="AO86" i="75" s="1"/>
  <c r="C87" i="5" s="1"/>
  <c r="AH82" i="75"/>
  <c r="E82" i="75"/>
  <c r="BB78" i="75"/>
  <c r="E77" i="75"/>
  <c r="AO77" i="75" s="1"/>
  <c r="C78" i="5" s="1"/>
  <c r="AI77" i="75"/>
  <c r="AH71" i="75"/>
  <c r="E66" i="75"/>
  <c r="AO66" i="75"/>
  <c r="C67" i="5" s="1"/>
  <c r="AH66" i="75"/>
  <c r="AP65" i="75"/>
  <c r="D66" i="5" s="1"/>
  <c r="AJ58" i="75"/>
  <c r="AL58" i="75" s="1"/>
  <c r="AC58" i="75"/>
  <c r="AE58" i="75" s="1"/>
  <c r="AR58" i="75" s="1"/>
  <c r="AC94" i="75"/>
  <c r="AE94" i="75" s="1"/>
  <c r="AR94" i="75" s="1"/>
  <c r="X87" i="75"/>
  <c r="AO87" i="75" s="1"/>
  <c r="C88" i="5" s="1"/>
  <c r="AH87" i="75"/>
  <c r="AN86" i="75"/>
  <c r="AS86" i="75" s="1"/>
  <c r="AU86" i="75" s="1"/>
  <c r="AJ80" i="75"/>
  <c r="AC80" i="75"/>
  <c r="AE80" i="75"/>
  <c r="AR80" i="75" s="1"/>
  <c r="AQ76" i="75"/>
  <c r="E77" i="5" s="1"/>
  <c r="AC75" i="75"/>
  <c r="AE75" i="75" s="1"/>
  <c r="AR75" i="75" s="1"/>
  <c r="AJ75" i="75"/>
  <c r="AL75" i="75"/>
  <c r="L73" i="75"/>
  <c r="AC69" i="75"/>
  <c r="AE69" i="75" s="1"/>
  <c r="AR69" i="75" s="1"/>
  <c r="F70" i="5" s="1"/>
  <c r="AJ69" i="75"/>
  <c r="AU65" i="75"/>
  <c r="AC51" i="75"/>
  <c r="AE51" i="75" s="1"/>
  <c r="AJ51" i="75"/>
  <c r="AL51" i="75" s="1"/>
  <c r="AI104" i="75"/>
  <c r="AN103" i="75"/>
  <c r="AS103" i="75" s="1"/>
  <c r="AU103" i="75" s="1"/>
  <c r="AK98" i="75"/>
  <c r="AQ96" i="75"/>
  <c r="E97" i="5"/>
  <c r="AP93" i="75"/>
  <c r="D94" i="5"/>
  <c r="AP92" i="75"/>
  <c r="D93" i="5"/>
  <c r="AR90" i="75"/>
  <c r="F91" i="5"/>
  <c r="AY88" i="75"/>
  <c r="I89" i="5"/>
  <c r="AS88" i="75"/>
  <c r="AU88" i="75"/>
  <c r="AN87" i="75"/>
  <c r="AS87" i="75"/>
  <c r="AU87" i="75" s="1"/>
  <c r="AI86" i="75"/>
  <c r="AJ84" i="75"/>
  <c r="AO70" i="75"/>
  <c r="C71" i="5" s="1"/>
  <c r="AC67" i="75"/>
  <c r="AE67" i="75" s="1"/>
  <c r="AR67" i="75" s="1"/>
  <c r="AJ67" i="75"/>
  <c r="X59" i="75"/>
  <c r="AH59" i="75"/>
  <c r="X54" i="75"/>
  <c r="AI54" i="75"/>
  <c r="AP101" i="75"/>
  <c r="D102" i="5"/>
  <c r="AH99" i="75"/>
  <c r="AJ98" i="75"/>
  <c r="AH94" i="75"/>
  <c r="AI93" i="75"/>
  <c r="E93" i="75"/>
  <c r="AQ79" i="75"/>
  <c r="E80" i="5" s="1"/>
  <c r="AN78" i="75"/>
  <c r="AS78" i="75" s="1"/>
  <c r="AU78" i="75" s="1"/>
  <c r="AO78" i="75"/>
  <c r="C79" i="5"/>
  <c r="AJ73" i="75"/>
  <c r="AL73" i="75"/>
  <c r="AJ72" i="75"/>
  <c r="AL72" i="75"/>
  <c r="AC72" i="75"/>
  <c r="AE72" i="75"/>
  <c r="AN70" i="75"/>
  <c r="AS70" i="75"/>
  <c r="AU70" i="75" s="1"/>
  <c r="AO63" i="75"/>
  <c r="C64" i="5" s="1"/>
  <c r="J60" i="75"/>
  <c r="L60" i="75" s="1"/>
  <c r="AR60" i="75" s="1"/>
  <c r="F61" i="5" s="1"/>
  <c r="AK60" i="75"/>
  <c r="AL60" i="75" s="1"/>
  <c r="AH55" i="75"/>
  <c r="X55" i="75"/>
  <c r="AO55" i="75"/>
  <c r="C56" i="5" s="1"/>
  <c r="AO52" i="75"/>
  <c r="C53" i="5" s="1"/>
  <c r="X95" i="75"/>
  <c r="AO95" i="75" s="1"/>
  <c r="C96" i="5" s="1"/>
  <c r="AH93" i="75"/>
  <c r="AN92" i="75"/>
  <c r="AS92" i="75" s="1"/>
  <c r="AU92" i="75" s="1"/>
  <c r="AS91" i="75"/>
  <c r="AU91" i="75"/>
  <c r="AP90" i="75"/>
  <c r="D91" i="5"/>
  <c r="AN89" i="75"/>
  <c r="AS89" i="75"/>
  <c r="AU89" i="75" s="1"/>
  <c r="E89" i="75"/>
  <c r="AS83" i="75"/>
  <c r="AU83" i="75" s="1"/>
  <c r="G84" i="5" s="1"/>
  <c r="AC82" i="75"/>
  <c r="AE82" i="75" s="1"/>
  <c r="AJ79" i="75"/>
  <c r="AI78" i="75"/>
  <c r="AJ76" i="75"/>
  <c r="AL76" i="75" s="1"/>
  <c r="AJ74" i="75"/>
  <c r="AL74" i="75" s="1"/>
  <c r="AC74" i="75"/>
  <c r="AE74" i="75" s="1"/>
  <c r="AQ74" i="75"/>
  <c r="E75" i="5" s="1"/>
  <c r="AI70" i="75"/>
  <c r="AN62" i="75"/>
  <c r="AS62" i="75" s="1"/>
  <c r="AU62" i="75" s="1"/>
  <c r="AM56" i="75"/>
  <c r="AC85" i="75"/>
  <c r="AE85" i="75" s="1"/>
  <c r="AP84" i="75"/>
  <c r="D85" i="5" s="1"/>
  <c r="E83" i="75"/>
  <c r="AO83" i="75" s="1"/>
  <c r="J82" i="75"/>
  <c r="L82" i="75" s="1"/>
  <c r="AR82" i="75" s="1"/>
  <c r="AC77" i="75"/>
  <c r="AE77" i="75" s="1"/>
  <c r="AR77" i="75" s="1"/>
  <c r="F78" i="5" s="1"/>
  <c r="AP76" i="75"/>
  <c r="D77" i="5" s="1"/>
  <c r="E75" i="75"/>
  <c r="AO75" i="75" s="1"/>
  <c r="C76" i="5" s="1"/>
  <c r="X74" i="75"/>
  <c r="AO74" i="75" s="1"/>
  <c r="C75" i="5" s="1"/>
  <c r="AQ60" i="75"/>
  <c r="E61" i="5"/>
  <c r="E59" i="75"/>
  <c r="AO59" i="75"/>
  <c r="C60" i="5" s="1"/>
  <c r="AP58" i="75"/>
  <c r="D59" i="5" s="1"/>
  <c r="AN54" i="75"/>
  <c r="AS54" i="75" s="1"/>
  <c r="AU54" i="75" s="1"/>
  <c r="AP50" i="75"/>
  <c r="D51" i="5"/>
  <c r="AJ48" i="75"/>
  <c r="AL48" i="75"/>
  <c r="AC48" i="75"/>
  <c r="AE48" i="75"/>
  <c r="AN38" i="75"/>
  <c r="AS38" i="75"/>
  <c r="AU38" i="75" s="1"/>
  <c r="AJ85" i="75"/>
  <c r="AL85" i="75" s="1"/>
  <c r="X84" i="75"/>
  <c r="AJ77" i="75"/>
  <c r="AL77" i="75"/>
  <c r="X76" i="75"/>
  <c r="E76" i="75"/>
  <c r="AN74" i="75"/>
  <c r="AS74" i="75"/>
  <c r="AU74" i="75" s="1"/>
  <c r="AH74" i="75"/>
  <c r="AC70" i="75"/>
  <c r="AE70" i="75" s="1"/>
  <c r="AR70" i="75" s="1"/>
  <c r="F71" i="5" s="1"/>
  <c r="AQ69" i="75"/>
  <c r="E70" i="5" s="1"/>
  <c r="J68" i="75"/>
  <c r="L68" i="75" s="1"/>
  <c r="AR68" i="75" s="1"/>
  <c r="F69" i="5" s="1"/>
  <c r="AK68" i="75"/>
  <c r="AL68" i="75" s="1"/>
  <c r="X67" i="75"/>
  <c r="AH67" i="75"/>
  <c r="J66" i="75"/>
  <c r="L66" i="75" s="1"/>
  <c r="AR66" i="75" s="1"/>
  <c r="AH65" i="75"/>
  <c r="AL62" i="75"/>
  <c r="AQ62" i="75"/>
  <c r="E63" i="5" s="1"/>
  <c r="AY61" i="75"/>
  <c r="I62" i="5" s="1"/>
  <c r="AP60" i="75"/>
  <c r="D61" i="5" s="1"/>
  <c r="AP57" i="75"/>
  <c r="D58" i="5" s="1"/>
  <c r="AI53" i="75"/>
  <c r="E53" i="75"/>
  <c r="AO53" i="75" s="1"/>
  <c r="AP48" i="75"/>
  <c r="D49" i="5" s="1"/>
  <c r="AH47" i="75"/>
  <c r="X47" i="75"/>
  <c r="AO47" i="75" s="1"/>
  <c r="AI44" i="75"/>
  <c r="E44" i="75"/>
  <c r="AN43" i="75"/>
  <c r="AS43" i="75" s="1"/>
  <c r="AU43" i="75" s="1"/>
  <c r="AN84" i="75"/>
  <c r="AS84" i="75"/>
  <c r="AU84" i="75" s="1"/>
  <c r="AP82" i="75"/>
  <c r="D83" i="5" s="1"/>
  <c r="AI79" i="75"/>
  <c r="AN76" i="75"/>
  <c r="AS76" i="75"/>
  <c r="AU76" i="75" s="1"/>
  <c r="BC73" i="75"/>
  <c r="K74" i="5" s="1"/>
  <c r="AJ71" i="75"/>
  <c r="AL71" i="75" s="1"/>
  <c r="AC71" i="75"/>
  <c r="AE71" i="75" s="1"/>
  <c r="AR71" i="75" s="1"/>
  <c r="AL70" i="75"/>
  <c r="AJ66" i="75"/>
  <c r="AL66" i="75"/>
  <c r="AC66" i="75"/>
  <c r="AE66" i="75"/>
  <c r="AC61" i="75"/>
  <c r="AE61" i="75"/>
  <c r="AC59" i="75"/>
  <c r="AE59" i="75"/>
  <c r="AR59" i="75" s="1"/>
  <c r="E58" i="75"/>
  <c r="AO58" i="75"/>
  <c r="C59" i="5" s="1"/>
  <c r="AH58" i="75"/>
  <c r="AQ85" i="75"/>
  <c r="E86" i="5" s="1"/>
  <c r="AH84" i="75"/>
  <c r="AS77" i="75"/>
  <c r="AU77" i="75" s="1"/>
  <c r="AQ77" i="75"/>
  <c r="E78" i="5" s="1"/>
  <c r="E73" i="75"/>
  <c r="AO73" i="75" s="1"/>
  <c r="BB70" i="75"/>
  <c r="E69" i="75"/>
  <c r="AO69" i="75" s="1"/>
  <c r="C70" i="5" s="1"/>
  <c r="AI69" i="75"/>
  <c r="AQ68" i="75"/>
  <c r="E69" i="5"/>
  <c r="E67" i="75"/>
  <c r="AO67" i="75"/>
  <c r="C68" i="5" s="1"/>
  <c r="AP66" i="75"/>
  <c r="D67" i="5" s="1"/>
  <c r="AJ63" i="75"/>
  <c r="AL63" i="75" s="1"/>
  <c r="AC63" i="75"/>
  <c r="AE63" i="75" s="1"/>
  <c r="AR63" i="75" s="1"/>
  <c r="X62" i="75"/>
  <c r="AO62" i="75" s="1"/>
  <c r="C63" i="5" s="1"/>
  <c r="AI62" i="75"/>
  <c r="AU51" i="75"/>
  <c r="AN44" i="75"/>
  <c r="AS44" i="75" s="1"/>
  <c r="AU44" i="75" s="1"/>
  <c r="BC39" i="75"/>
  <c r="K40" i="5" s="1"/>
  <c r="AH83" i="75"/>
  <c r="AH75" i="75"/>
  <c r="J74" i="75"/>
  <c r="L74" i="75" s="1"/>
  <c r="AR74" i="75" s="1"/>
  <c r="F75" i="5" s="1"/>
  <c r="AM73" i="75"/>
  <c r="AQ71" i="75"/>
  <c r="E72" i="5" s="1"/>
  <c r="AY69" i="75"/>
  <c r="I70" i="5" s="1"/>
  <c r="AP68" i="75"/>
  <c r="D69" i="5" s="1"/>
  <c r="AN64" i="75"/>
  <c r="AS64" i="75" s="1"/>
  <c r="AU64" i="75" s="1"/>
  <c r="BB62" i="75"/>
  <c r="AN60" i="75"/>
  <c r="AS60" i="75" s="1"/>
  <c r="AU60" i="75" s="1"/>
  <c r="AU55" i="75"/>
  <c r="AC35" i="75"/>
  <c r="AE35" i="75" s="1"/>
  <c r="AR35" i="75" s="1"/>
  <c r="F36" i="5" s="1"/>
  <c r="AJ35" i="75"/>
  <c r="AL35" i="75" s="1"/>
  <c r="AQ35" i="75"/>
  <c r="E36" i="5" s="1"/>
  <c r="AH56" i="75"/>
  <c r="AH54" i="75"/>
  <c r="AN52" i="75"/>
  <c r="AS52" i="75" s="1"/>
  <c r="AU52" i="75" s="1"/>
  <c r="AI52" i="75"/>
  <c r="AQ50" i="75"/>
  <c r="E51" i="5" s="1"/>
  <c r="AH49" i="75"/>
  <c r="E49" i="75"/>
  <c r="AC41" i="75"/>
  <c r="AE41" i="75" s="1"/>
  <c r="AO38" i="75"/>
  <c r="C39" i="5" s="1"/>
  <c r="AQ37" i="75"/>
  <c r="E38" i="5" s="1"/>
  <c r="AJ33" i="75"/>
  <c r="AL33" i="75" s="1"/>
  <c r="AC33" i="75"/>
  <c r="AE33" i="75" s="1"/>
  <c r="AR33" i="75" s="1"/>
  <c r="F34" i="5" s="1"/>
  <c r="X29" i="75"/>
  <c r="E65" i="75"/>
  <c r="AO65" i="75"/>
  <c r="C66" i="5" s="1"/>
  <c r="AC56" i="75"/>
  <c r="AE56" i="75" s="1"/>
  <c r="AR56" i="75" s="1"/>
  <c r="F57" i="5" s="1"/>
  <c r="AC55" i="75"/>
  <c r="AE55" i="75" s="1"/>
  <c r="AP41" i="75"/>
  <c r="D42" i="5" s="1"/>
  <c r="AQ36" i="75"/>
  <c r="E37" i="5" s="1"/>
  <c r="AC26" i="75"/>
  <c r="AE26" i="75" s="1"/>
  <c r="AR26" i="75" s="1"/>
  <c r="AJ26" i="75"/>
  <c r="E10" i="75"/>
  <c r="AO10" i="75"/>
  <c r="C11" i="5" s="1"/>
  <c r="AI10" i="75"/>
  <c r="AP6" i="75"/>
  <c r="D7" i="5" s="1"/>
  <c r="AH50" i="75"/>
  <c r="E48" i="75"/>
  <c r="AO48" i="75" s="1"/>
  <c r="AH48" i="75"/>
  <c r="AR47" i="75"/>
  <c r="F48" i="5" s="1"/>
  <c r="AO46" i="75"/>
  <c r="C47" i="5" s="1"/>
  <c r="AQ42" i="75"/>
  <c r="E43" i="5" s="1"/>
  <c r="E41" i="75"/>
  <c r="AO41" i="75" s="1"/>
  <c r="AO40" i="75"/>
  <c r="C41" i="5"/>
  <c r="X39" i="75"/>
  <c r="AI39" i="75"/>
  <c r="E37" i="75"/>
  <c r="AH37" i="75"/>
  <c r="AP32" i="75"/>
  <c r="D33" i="5"/>
  <c r="AQ30" i="75"/>
  <c r="E31" i="5"/>
  <c r="AC54" i="75"/>
  <c r="AE54" i="75"/>
  <c r="AR54" i="75" s="1"/>
  <c r="F55" i="5" s="1"/>
  <c r="AC53" i="75"/>
  <c r="AE53" i="75"/>
  <c r="AR53" i="75" s="1"/>
  <c r="F54" i="5" s="1"/>
  <c r="AQ51" i="75"/>
  <c r="E52" i="5"/>
  <c r="AS48" i="75"/>
  <c r="AU48" i="75"/>
  <c r="AN46" i="75"/>
  <c r="AS46" i="75"/>
  <c r="AU46" i="75" s="1"/>
  <c r="AQ44" i="75"/>
  <c r="E45" i="5" s="1"/>
  <c r="AY43" i="75"/>
  <c r="I44" i="5" s="1"/>
  <c r="AK43" i="75"/>
  <c r="AL43" i="75" s="1"/>
  <c r="AC43" i="75"/>
  <c r="AE43" i="75" s="1"/>
  <c r="AR43" i="75" s="1"/>
  <c r="F44" i="5" s="1"/>
  <c r="AP42" i="75"/>
  <c r="D43" i="5" s="1"/>
  <c r="AH39" i="75"/>
  <c r="E39" i="75"/>
  <c r="AO39" i="75"/>
  <c r="C40" i="5" s="1"/>
  <c r="AP34" i="75"/>
  <c r="D35" i="5" s="1"/>
  <c r="AH57" i="75"/>
  <c r="AP56" i="75"/>
  <c r="D57" i="5"/>
  <c r="AL54" i="75"/>
  <c r="AC49" i="75"/>
  <c r="AE49" i="75" s="1"/>
  <c r="AR49" i="75" s="1"/>
  <c r="AP47" i="75"/>
  <c r="D48" i="5" s="1"/>
  <c r="AJ45" i="75"/>
  <c r="AC45" i="75"/>
  <c r="AE45" i="75"/>
  <c r="AR45" i="75" s="1"/>
  <c r="AN40" i="75"/>
  <c r="AS40" i="75"/>
  <c r="AU40" i="75" s="1"/>
  <c r="X36" i="75"/>
  <c r="AH36" i="75"/>
  <c r="AH32" i="75"/>
  <c r="AY51" i="75"/>
  <c r="I52" i="5" s="1"/>
  <c r="AP49" i="75"/>
  <c r="D50" i="5" s="1"/>
  <c r="AM48" i="75"/>
  <c r="L46" i="75"/>
  <c r="X44" i="75"/>
  <c r="X42" i="75"/>
  <c r="AH42" i="75"/>
  <c r="L41" i="75"/>
  <c r="AC28" i="75"/>
  <c r="AE28" i="75" s="1"/>
  <c r="AR28" i="75" s="1"/>
  <c r="AJ28" i="75"/>
  <c r="AL28" i="75" s="1"/>
  <c r="AJ21" i="75"/>
  <c r="AC21" i="75"/>
  <c r="AE21" i="75" s="1"/>
  <c r="AR21" i="75" s="1"/>
  <c r="F22" i="5" s="1"/>
  <c r="AY38" i="75"/>
  <c r="I39" i="5" s="1"/>
  <c r="AI38" i="75"/>
  <c r="J34" i="75"/>
  <c r="L34" i="75" s="1"/>
  <c r="AR34" i="75" s="1"/>
  <c r="AJ30" i="75"/>
  <c r="AL30" i="75" s="1"/>
  <c r="AC30" i="75"/>
  <c r="AE30" i="75" s="1"/>
  <c r="AR30" i="75" s="1"/>
  <c r="AY28" i="75"/>
  <c r="I29" i="5" s="1"/>
  <c r="AC25" i="75"/>
  <c r="AE25" i="75" s="1"/>
  <c r="AR25" i="75" s="1"/>
  <c r="F26" i="5" s="1"/>
  <c r="AJ25" i="75"/>
  <c r="AL25" i="75" s="1"/>
  <c r="AK19" i="75"/>
  <c r="AL19" i="75" s="1"/>
  <c r="AC19" i="75"/>
  <c r="AE19" i="75" s="1"/>
  <c r="AR19" i="75" s="1"/>
  <c r="F20" i="5" s="1"/>
  <c r="AH14" i="75"/>
  <c r="E14" i="75"/>
  <c r="AO14" i="75" s="1"/>
  <c r="C15" i="5" s="1"/>
  <c r="AC50" i="75"/>
  <c r="AE50" i="75" s="1"/>
  <c r="AR50" i="75" s="1"/>
  <c r="F51" i="5" s="1"/>
  <c r="E50" i="75"/>
  <c r="AO50" i="75" s="1"/>
  <c r="AC42" i="75"/>
  <c r="AE42" i="75" s="1"/>
  <c r="AR42" i="75" s="1"/>
  <c r="F43" i="5" s="1"/>
  <c r="E42" i="75"/>
  <c r="AO42" i="75" s="1"/>
  <c r="AC40" i="75"/>
  <c r="AE40" i="75" s="1"/>
  <c r="AR40" i="75" s="1"/>
  <c r="F41" i="5" s="1"/>
  <c r="AJ39" i="75"/>
  <c r="AL39" i="75" s="1"/>
  <c r="AI36" i="75"/>
  <c r="AP35" i="75"/>
  <c r="D36" i="5"/>
  <c r="AS34" i="75"/>
  <c r="AU34" i="75"/>
  <c r="AP33" i="75"/>
  <c r="D34" i="5"/>
  <c r="BB31" i="75"/>
  <c r="AN31" i="75"/>
  <c r="AS31" i="75" s="1"/>
  <c r="AU31" i="75" s="1"/>
  <c r="AN29" i="75"/>
  <c r="AS29" i="75"/>
  <c r="AU29" i="75" s="1"/>
  <c r="AI29" i="75"/>
  <c r="BC21" i="75"/>
  <c r="K22" i="5" s="1"/>
  <c r="AO11" i="75"/>
  <c r="C12" i="5" s="1"/>
  <c r="E45" i="75"/>
  <c r="AO45" i="75" s="1"/>
  <c r="C46" i="5" s="1"/>
  <c r="AH38" i="75"/>
  <c r="BB37" i="75"/>
  <c r="X37" i="75"/>
  <c r="E36" i="75"/>
  <c r="X35" i="75"/>
  <c r="AH34" i="75"/>
  <c r="AQ28" i="75"/>
  <c r="E29" i="5" s="1"/>
  <c r="AJ23" i="75"/>
  <c r="AL23" i="75" s="1"/>
  <c r="AC23" i="75"/>
  <c r="AE23" i="75" s="1"/>
  <c r="AE17" i="75"/>
  <c r="AR17" i="75" s="1"/>
  <c r="F18" i="5" s="1"/>
  <c r="AK16" i="75"/>
  <c r="AL16" i="75" s="1"/>
  <c r="AN37" i="75"/>
  <c r="AS37" i="75" s="1"/>
  <c r="AU37" i="75" s="1"/>
  <c r="AK36" i="75"/>
  <c r="AL36" i="75" s="1"/>
  <c r="AN35" i="75"/>
  <c r="AS35" i="75" s="1"/>
  <c r="AU35" i="75" s="1"/>
  <c r="AH35" i="75"/>
  <c r="E35" i="75"/>
  <c r="E33" i="75"/>
  <c r="AO33" i="75" s="1"/>
  <c r="C34" i="5" s="1"/>
  <c r="AH33" i="75"/>
  <c r="AJ32" i="75"/>
  <c r="AL32" i="75"/>
  <c r="AC32" i="75"/>
  <c r="AE32" i="75"/>
  <c r="AR32" i="75" s="1"/>
  <c r="F33" i="5" s="1"/>
  <c r="BC30" i="75"/>
  <c r="K31" i="5" s="1"/>
  <c r="AR29" i="75"/>
  <c r="F30" i="5" s="1"/>
  <c r="AC18" i="75"/>
  <c r="AE18" i="75" s="1"/>
  <c r="AR18" i="75" s="1"/>
  <c r="AJ18" i="75"/>
  <c r="AL18" i="75" s="1"/>
  <c r="AN5" i="75"/>
  <c r="AS5" i="75" s="1"/>
  <c r="AU5" i="75" s="1"/>
  <c r="AC36" i="75"/>
  <c r="AE36" i="75" s="1"/>
  <c r="AR36" i="75" s="1"/>
  <c r="AK34" i="75"/>
  <c r="AL34" i="75" s="1"/>
  <c r="AN33" i="75"/>
  <c r="AS33" i="75" s="1"/>
  <c r="AU33" i="75" s="1"/>
  <c r="AR31" i="75"/>
  <c r="F32" i="5" s="1"/>
  <c r="AL29" i="75"/>
  <c r="AP14" i="75"/>
  <c r="D15" i="5" s="1"/>
  <c r="AE11" i="75"/>
  <c r="AR11" i="75" s="1"/>
  <c r="F12" i="5" s="1"/>
  <c r="E34" i="75"/>
  <c r="AO34" i="75"/>
  <c r="C35" i="5" s="1"/>
  <c r="E27" i="75"/>
  <c r="AY26" i="75"/>
  <c r="I27" i="5" s="1"/>
  <c r="AK26" i="75"/>
  <c r="X24" i="75"/>
  <c r="AO24" i="75" s="1"/>
  <c r="AH24" i="75"/>
  <c r="AP23" i="75"/>
  <c r="D24" i="5" s="1"/>
  <c r="AN17" i="75"/>
  <c r="AS17" i="75" s="1"/>
  <c r="AU17" i="75" s="1"/>
  <c r="AC16" i="75"/>
  <c r="AE16" i="75"/>
  <c r="J16" i="75"/>
  <c r="L16" i="75"/>
  <c r="AR16" i="75" s="1"/>
  <c r="F17" i="5" s="1"/>
  <c r="AQ12" i="75"/>
  <c r="E13" i="5"/>
  <c r="AN11" i="75"/>
  <c r="AS11" i="75"/>
  <c r="AU11" i="75" s="1"/>
  <c r="AQ9" i="75"/>
  <c r="E10" i="5" s="1"/>
  <c r="E7" i="75"/>
  <c r="AH7" i="75"/>
  <c r="AJ6" i="75"/>
  <c r="AL6" i="75" s="1"/>
  <c r="AC6" i="75"/>
  <c r="AE6" i="75" s="1"/>
  <c r="AR6" i="75" s="1"/>
  <c r="AJ4" i="75"/>
  <c r="AL4" i="75" s="1"/>
  <c r="E32" i="75"/>
  <c r="BC23" i="75"/>
  <c r="K24" i="5" s="1"/>
  <c r="E23" i="75"/>
  <c r="AH23" i="75"/>
  <c r="AJ22" i="75"/>
  <c r="AL22" i="75" s="1"/>
  <c r="AC22" i="75"/>
  <c r="AE22" i="75" s="1"/>
  <c r="AR22" i="75" s="1"/>
  <c r="AQ19" i="75"/>
  <c r="E20" i="5" s="1"/>
  <c r="AQ18" i="75"/>
  <c r="E19" i="5" s="1"/>
  <c r="AP16" i="75"/>
  <c r="D17" i="5" s="1"/>
  <c r="AJ15" i="75"/>
  <c r="AL15" i="75" s="1"/>
  <c r="AC15" i="75"/>
  <c r="AE15" i="75" s="1"/>
  <c r="AR15" i="75" s="1"/>
  <c r="F16" i="5" s="1"/>
  <c r="AJ13" i="75"/>
  <c r="AL13" i="75" s="1"/>
  <c r="AY12" i="75"/>
  <c r="I13" i="5" s="1"/>
  <c r="AC10" i="75"/>
  <c r="AE10" i="75" s="1"/>
  <c r="AR10" i="75" s="1"/>
  <c r="AI9" i="75"/>
  <c r="E9" i="75"/>
  <c r="AU7" i="75"/>
  <c r="AM5" i="75"/>
  <c r="AH26" i="75"/>
  <c r="AP25" i="75"/>
  <c r="D26" i="5" s="1"/>
  <c r="AN23" i="75"/>
  <c r="AS23" i="75" s="1"/>
  <c r="AU23" i="75" s="1"/>
  <c r="AJ20" i="75"/>
  <c r="AL20" i="75"/>
  <c r="X19" i="75"/>
  <c r="AO19" i="75"/>
  <c r="C20" i="5" s="1"/>
  <c r="AI19" i="75"/>
  <c r="AY18" i="75"/>
  <c r="I19" i="5" s="1"/>
  <c r="X18" i="75"/>
  <c r="X16" i="75"/>
  <c r="AO16" i="75" s="1"/>
  <c r="AH16" i="75"/>
  <c r="AP15" i="75"/>
  <c r="D16" i="5"/>
  <c r="AN9" i="75"/>
  <c r="AS9" i="75"/>
  <c r="AU9" i="75" s="1"/>
  <c r="AP8" i="75"/>
  <c r="D9" i="5" s="1"/>
  <c r="AH6" i="75"/>
  <c r="E6" i="75"/>
  <c r="AO6" i="75"/>
  <c r="C7" i="5" s="1"/>
  <c r="AC5" i="75"/>
  <c r="AE5" i="75" s="1"/>
  <c r="L5" i="75"/>
  <c r="AS26" i="75"/>
  <c r="AU26" i="75"/>
  <c r="AQ26" i="75"/>
  <c r="E27" i="5"/>
  <c r="AP22" i="75"/>
  <c r="D23" i="5"/>
  <c r="E18" i="75"/>
  <c r="AI18" i="75"/>
  <c r="X8" i="75"/>
  <c r="AH8" i="75"/>
  <c r="AM7" i="75"/>
  <c r="L7" i="75"/>
  <c r="AL5" i="75"/>
  <c r="AO4" i="75"/>
  <c r="C5" i="5" s="1"/>
  <c r="AN25" i="75"/>
  <c r="AS25" i="75" s="1"/>
  <c r="AU25" i="75" s="1"/>
  <c r="AH25" i="75"/>
  <c r="E25" i="75"/>
  <c r="AO25" i="75" s="1"/>
  <c r="C26" i="5" s="1"/>
  <c r="AK24" i="75"/>
  <c r="AL24" i="75" s="1"/>
  <c r="J24" i="75"/>
  <c r="L24" i="75" s="1"/>
  <c r="AR24" i="75" s="1"/>
  <c r="F25" i="5" s="1"/>
  <c r="BB20" i="75"/>
  <c r="AQ20" i="75"/>
  <c r="E21" i="5" s="1"/>
  <c r="AN19" i="75"/>
  <c r="AS19" i="75" s="1"/>
  <c r="AU19" i="75" s="1"/>
  <c r="AQ17" i="75"/>
  <c r="E18" i="5"/>
  <c r="BC15" i="75"/>
  <c r="K16" i="5"/>
  <c r="E15" i="75"/>
  <c r="AO15" i="75"/>
  <c r="C16" i="5" s="1"/>
  <c r="AH15" i="75"/>
  <c r="AJ14" i="75"/>
  <c r="AL14" i="75" s="1"/>
  <c r="AC14" i="75"/>
  <c r="AE14" i="75" s="1"/>
  <c r="AR14" i="75" s="1"/>
  <c r="AQ11" i="75"/>
  <c r="E12" i="5" s="1"/>
  <c r="AL10" i="75"/>
  <c r="AQ10" i="75"/>
  <c r="E11" i="5" s="1"/>
  <c r="E8" i="75"/>
  <c r="AO8" i="75" s="1"/>
  <c r="AJ7" i="75"/>
  <c r="AL7" i="75"/>
  <c r="AC7" i="75"/>
  <c r="AE7" i="75"/>
  <c r="E26" i="75"/>
  <c r="AO26" i="75"/>
  <c r="C27" i="5" s="1"/>
  <c r="AI26" i="75"/>
  <c r="AM23" i="75"/>
  <c r="J23" i="75"/>
  <c r="L23" i="75" s="1"/>
  <c r="AR23" i="75" s="1"/>
  <c r="F24" i="5" s="1"/>
  <c r="AH22" i="75"/>
  <c r="E22" i="75"/>
  <c r="AO22" i="75"/>
  <c r="L21" i="75"/>
  <c r="AY19" i="75"/>
  <c r="I20" i="5" s="1"/>
  <c r="AP17" i="75"/>
  <c r="D18" i="5" s="1"/>
  <c r="AN15" i="75"/>
  <c r="AS15" i="75" s="1"/>
  <c r="AU15" i="75" s="1"/>
  <c r="AJ12" i="75"/>
  <c r="AL12" i="75"/>
  <c r="AY10" i="75"/>
  <c r="I11" i="5"/>
  <c r="AC9" i="75"/>
  <c r="AE9" i="75"/>
  <c r="AR9" i="75" s="1"/>
  <c r="F10" i="5" s="1"/>
  <c r="AK9" i="75"/>
  <c r="AL9" i="75"/>
  <c r="AS8" i="75"/>
  <c r="AU8" i="75"/>
  <c r="AP7" i="75"/>
  <c r="D8" i="5"/>
  <c r="E5" i="75"/>
  <c r="AO5" i="75"/>
  <c r="C6" i="5" s="1"/>
  <c r="X9" i="75"/>
  <c r="E17" i="75"/>
  <c r="AO17" i="75" s="1"/>
  <c r="C18" i="5" s="1"/>
  <c r="P103" i="5"/>
  <c r="Z35" i="5"/>
  <c r="Z82" i="5"/>
  <c r="Z14" i="5"/>
  <c r="Z31" i="5"/>
  <c r="Z87" i="5"/>
  <c r="Z67" i="5"/>
  <c r="Z57" i="5"/>
  <c r="Z5" i="5"/>
  <c r="Z18" i="5"/>
  <c r="Z10" i="5"/>
  <c r="Z62" i="5"/>
  <c r="Z54" i="5"/>
  <c r="Z46" i="5"/>
  <c r="Z69" i="5"/>
  <c r="Z40" i="5"/>
  <c r="Z20" i="5"/>
  <c r="AO124" i="75"/>
  <c r="C125" i="5" s="1"/>
  <c r="BC141" i="75"/>
  <c r="K142" i="5" s="1"/>
  <c r="AO84" i="75"/>
  <c r="C85" i="5" s="1"/>
  <c r="AL69" i="75"/>
  <c r="AO127" i="75"/>
  <c r="C128" i="5" s="1"/>
  <c r="AR154" i="75"/>
  <c r="AL86" i="75"/>
  <c r="BC72" i="75"/>
  <c r="K73" i="5" s="1"/>
  <c r="AL143" i="75"/>
  <c r="AR105" i="75"/>
  <c r="F106" i="5"/>
  <c r="AR46" i="75"/>
  <c r="F47" i="5"/>
  <c r="AR27" i="75"/>
  <c r="F28" i="5"/>
  <c r="AR44" i="75"/>
  <c r="F45" i="5"/>
  <c r="AL79" i="75"/>
  <c r="AO54" i="75"/>
  <c r="C55" i="5" s="1"/>
  <c r="AL152" i="75"/>
  <c r="AO110" i="75"/>
  <c r="C111" i="5" s="1"/>
  <c r="AR150" i="75"/>
  <c r="F151" i="5" s="1"/>
  <c r="BC45" i="75"/>
  <c r="K46" i="5" s="1"/>
  <c r="AL190" i="75"/>
  <c r="AO27" i="75"/>
  <c r="C28" i="5" s="1"/>
  <c r="BC22" i="75"/>
  <c r="K23" i="5" s="1"/>
  <c r="BC95" i="75"/>
  <c r="K96" i="5" s="1"/>
  <c r="AR131" i="75"/>
  <c r="F132" i="5" s="1"/>
  <c r="AO163" i="75"/>
  <c r="C164" i="5" s="1"/>
  <c r="AO117" i="75"/>
  <c r="C118" i="5" s="1"/>
  <c r="BC187" i="75"/>
  <c r="K188" i="5" s="1"/>
  <c r="AL80" i="75"/>
  <c r="AO18" i="75"/>
  <c r="C19" i="5"/>
  <c r="AO29" i="75"/>
  <c r="C30" i="5"/>
  <c r="AO49" i="75"/>
  <c r="C50" i="5"/>
  <c r="BC83" i="75"/>
  <c r="K84" i="5"/>
  <c r="AO43" i="75"/>
  <c r="C44" i="5"/>
  <c r="AR143" i="75"/>
  <c r="F144" i="5"/>
  <c r="AR161" i="75"/>
  <c r="F162" i="5"/>
  <c r="BC8" i="75"/>
  <c r="K9" i="5"/>
  <c r="AL113" i="75"/>
  <c r="BC81" i="75"/>
  <c r="K82" i="5" s="1"/>
  <c r="BC112" i="75"/>
  <c r="K113" i="5" s="1"/>
  <c r="BC156" i="75"/>
  <c r="K157" i="5" s="1"/>
  <c r="BC179" i="75"/>
  <c r="K180" i="5" s="1"/>
  <c r="AR37" i="75"/>
  <c r="F38" i="5" s="1"/>
  <c r="AR135" i="75"/>
  <c r="F136" i="5" s="1"/>
  <c r="AO133" i="75"/>
  <c r="C134" i="5" s="1"/>
  <c r="AL131" i="75"/>
  <c r="AL128" i="75"/>
  <c r="AR76" i="75"/>
  <c r="F77" i="5" s="1"/>
  <c r="BC77" i="75"/>
  <c r="K78" i="5" s="1"/>
  <c r="AL78" i="75"/>
  <c r="BC17" i="75"/>
  <c r="K18" i="5" s="1"/>
  <c r="BC40" i="75"/>
  <c r="K41" i="5" s="1"/>
  <c r="AO116" i="75"/>
  <c r="C117" i="5" s="1"/>
  <c r="BC86" i="75"/>
  <c r="K87" i="5" s="1"/>
  <c r="BC109" i="75"/>
  <c r="K110" i="5" s="1"/>
  <c r="AR20" i="75"/>
  <c r="F21" i="5" s="1"/>
  <c r="BC115" i="75"/>
  <c r="K116" i="5" s="1"/>
  <c r="AO82" i="75"/>
  <c r="C83" i="5" s="1"/>
  <c r="AL163" i="75"/>
  <c r="BC79" i="75"/>
  <c r="K80" i="5"/>
  <c r="BC102" i="75"/>
  <c r="K103" i="5"/>
  <c r="I103" i="5"/>
  <c r="AL45" i="75"/>
  <c r="AL88" i="75"/>
  <c r="AO102" i="75"/>
  <c r="C103" i="5" s="1"/>
  <c r="AL170" i="75"/>
  <c r="AL61" i="75"/>
  <c r="BC147" i="75"/>
  <c r="K148" i="5" s="1"/>
  <c r="BC163" i="75"/>
  <c r="K164" i="5" s="1"/>
  <c r="BC193" i="75"/>
  <c r="K194" i="5" s="1"/>
  <c r="BC27" i="75"/>
  <c r="K28" i="5" s="1"/>
  <c r="BC96" i="75"/>
  <c r="K97" i="5" s="1"/>
  <c r="I97" i="5"/>
  <c r="AO165" i="75"/>
  <c r="C166" i="5"/>
  <c r="BC7" i="75"/>
  <c r="K8" i="5"/>
  <c r="AR48" i="75"/>
  <c r="F49" i="5"/>
  <c r="BC165" i="75"/>
  <c r="K166" i="5"/>
  <c r="I166" i="5"/>
  <c r="AO36" i="75"/>
  <c r="C37" i="5" s="1"/>
  <c r="AR129" i="75"/>
  <c r="F130" i="5" s="1"/>
  <c r="BC135" i="75"/>
  <c r="K136" i="5" s="1"/>
  <c r="BC90" i="75"/>
  <c r="K91" i="5" s="1"/>
  <c r="BC64" i="75"/>
  <c r="K65" i="5" s="1"/>
  <c r="BC68" i="75"/>
  <c r="K69" i="5" s="1"/>
  <c r="I69" i="5"/>
  <c r="AO23" i="75"/>
  <c r="C24" i="5" s="1"/>
  <c r="BC57" i="75"/>
  <c r="K58" i="5" s="1"/>
  <c r="AR61" i="75"/>
  <c r="AL67" i="75"/>
  <c r="AO99" i="75"/>
  <c r="C100" i="5" s="1"/>
  <c r="AL105" i="75"/>
  <c r="BC171" i="75"/>
  <c r="K172" i="5" s="1"/>
  <c r="BC42" i="75"/>
  <c r="K43" i="5" s="1"/>
  <c r="I43" i="5"/>
  <c r="AO7" i="75"/>
  <c r="C8" i="5" s="1"/>
  <c r="AR84" i="75"/>
  <c r="F85" i="5" s="1"/>
  <c r="AL137" i="75"/>
  <c r="BC152" i="75"/>
  <c r="K153" i="5" s="1"/>
  <c r="BC103" i="75"/>
  <c r="K104" i="5" s="1"/>
  <c r="BC106" i="75"/>
  <c r="K107" i="5" s="1"/>
  <c r="I107" i="5"/>
  <c r="BC84" i="75"/>
  <c r="K85" i="5" s="1"/>
  <c r="I85" i="5"/>
  <c r="BC67" i="75"/>
  <c r="K68" i="5"/>
  <c r="BC52" i="75"/>
  <c r="K53" i="5"/>
  <c r="I53" i="5"/>
  <c r="BC123" i="75"/>
  <c r="K124" i="5" s="1"/>
  <c r="I124" i="5"/>
  <c r="AO122" i="75"/>
  <c r="C123" i="5" s="1"/>
  <c r="BC76" i="75"/>
  <c r="K77" i="5" s="1"/>
  <c r="I77" i="5"/>
  <c r="BC10" i="75"/>
  <c r="K11" i="5"/>
  <c r="AR122" i="75"/>
  <c r="F123" i="5" s="1"/>
  <c r="BC58" i="75"/>
  <c r="K59" i="5" s="1"/>
  <c r="I59" i="5"/>
  <c r="BC59" i="75"/>
  <c r="K60" i="5" s="1"/>
  <c r="BC149" i="75"/>
  <c r="K150" i="5" s="1"/>
  <c r="I150" i="5"/>
  <c r="BC148" i="75"/>
  <c r="K149" i="5" s="1"/>
  <c r="BC85" i="75"/>
  <c r="K86" i="5" s="1"/>
  <c r="AO143" i="75"/>
  <c r="C144" i="5" s="1"/>
  <c r="AO179" i="75"/>
  <c r="C180" i="5" s="1"/>
  <c r="BC25" i="75"/>
  <c r="K26" i="5" s="1"/>
  <c r="BC60" i="75"/>
  <c r="K61" i="5" s="1"/>
  <c r="I61" i="5"/>
  <c r="AL103" i="75"/>
  <c r="AO192" i="75"/>
  <c r="C193" i="5"/>
  <c r="AL176" i="75"/>
  <c r="BC24" i="75"/>
  <c r="K25" i="5" s="1"/>
  <c r="AL191" i="75"/>
  <c r="BC28" i="75"/>
  <c r="K29" i="5" s="1"/>
  <c r="AR72" i="75"/>
  <c r="F73" i="5" s="1"/>
  <c r="AR91" i="75"/>
  <c r="F92" i="5" s="1"/>
  <c r="AO148" i="75"/>
  <c r="C149" i="5" s="1"/>
  <c r="AL177" i="75"/>
  <c r="BC44" i="75"/>
  <c r="K45" i="5" s="1"/>
  <c r="I45" i="5"/>
  <c r="BC137" i="75"/>
  <c r="K138" i="5"/>
  <c r="BC122" i="75"/>
  <c r="K123" i="5"/>
  <c r="BC157" i="75"/>
  <c r="K158" i="5"/>
  <c r="BC180" i="75"/>
  <c r="K181" i="5"/>
  <c r="I181" i="5"/>
  <c r="BC192" i="75"/>
  <c r="K193" i="5" s="1"/>
  <c r="BC190" i="75"/>
  <c r="K191" i="5" s="1"/>
  <c r="I191" i="5"/>
  <c r="H132" i="4"/>
  <c r="Y133" i="5"/>
  <c r="AB52" i="5"/>
  <c r="AA29" i="5"/>
  <c r="AB78" i="5"/>
  <c r="H27" i="4"/>
  <c r="AB88" i="5"/>
  <c r="H47" i="4"/>
  <c r="AB74" i="5"/>
  <c r="AB104" i="5"/>
  <c r="H136" i="4"/>
  <c r="AB122" i="5"/>
  <c r="H126" i="4"/>
  <c r="H19" i="4"/>
  <c r="AA37" i="5"/>
  <c r="H25" i="4"/>
  <c r="AB41" i="5"/>
  <c r="AB86" i="5"/>
  <c r="AA118" i="5"/>
  <c r="H84" i="4"/>
  <c r="AB54" i="5"/>
  <c r="H31" i="4"/>
  <c r="H33" i="4"/>
  <c r="H78" i="4"/>
  <c r="AA97" i="5"/>
  <c r="H128" i="4"/>
  <c r="Y129" i="5"/>
  <c r="Z129" i="5" s="1"/>
  <c r="AB136" i="5"/>
  <c r="H122" i="4"/>
  <c r="AB58" i="5"/>
  <c r="AB44" i="5"/>
  <c r="AA43" i="5"/>
  <c r="AB46" i="5"/>
  <c r="H64" i="4"/>
  <c r="H114" i="4"/>
  <c r="AA93" i="5"/>
  <c r="AB116" i="5"/>
  <c r="H51" i="4"/>
  <c r="AB84" i="5"/>
  <c r="AA55" i="5"/>
  <c r="AB50" i="5"/>
  <c r="AB92" i="5"/>
  <c r="H118" i="4"/>
  <c r="AB57" i="5"/>
  <c r="H35" i="4"/>
  <c r="H134" i="4"/>
  <c r="H23" i="4"/>
  <c r="AB56" i="5"/>
  <c r="AB134" i="5"/>
  <c r="AB48" i="5"/>
  <c r="AB60" i="5"/>
  <c r="AB94" i="5"/>
  <c r="H92" i="4"/>
  <c r="AB90" i="5"/>
  <c r="AB76" i="5"/>
  <c r="H112" i="4"/>
  <c r="T179" i="5"/>
  <c r="T58" i="5"/>
  <c r="T108" i="5"/>
  <c r="T170" i="5"/>
  <c r="T132" i="5"/>
  <c r="T116" i="5"/>
  <c r="O91" i="5"/>
  <c r="T27" i="5"/>
  <c r="R44" i="5"/>
  <c r="R103" i="5"/>
  <c r="R96" i="5"/>
  <c r="R117" i="5"/>
  <c r="N121" i="3"/>
  <c r="M122" i="5"/>
  <c r="N129" i="3"/>
  <c r="M185" i="5"/>
  <c r="R9" i="5"/>
  <c r="N41" i="3"/>
  <c r="M42" i="5"/>
  <c r="M69" i="5"/>
  <c r="R97" i="5"/>
  <c r="U97" i="5" s="1"/>
  <c r="R150" i="5"/>
  <c r="N188" i="3"/>
  <c r="M189" i="5"/>
  <c r="R188" i="5"/>
  <c r="U188" i="5" s="1"/>
  <c r="T65" i="5"/>
  <c r="R114" i="5"/>
  <c r="U114" i="5" s="1"/>
  <c r="N102" i="3"/>
  <c r="R158" i="5"/>
  <c r="U158" i="5" s="1"/>
  <c r="M178" i="5"/>
  <c r="N174" i="3"/>
  <c r="M175" i="5"/>
  <c r="R31" i="5"/>
  <c r="U31" i="5" s="1"/>
  <c r="M77" i="5"/>
  <c r="N114" i="3"/>
  <c r="M115" i="5"/>
  <c r="R160" i="5"/>
  <c r="Q26" i="5"/>
  <c r="T46" i="5"/>
  <c r="N84" i="5"/>
  <c r="R87" i="5"/>
  <c r="N138" i="3"/>
  <c r="N139" i="5"/>
  <c r="P139" i="5" s="1"/>
  <c r="R180" i="5"/>
  <c r="T14" i="5"/>
  <c r="S20" i="3"/>
  <c r="R79" i="5"/>
  <c r="U79" i="5" s="1"/>
  <c r="S31" i="3"/>
  <c r="M55" i="5"/>
  <c r="R59" i="5"/>
  <c r="R76" i="5"/>
  <c r="R89" i="5"/>
  <c r="N130" i="3"/>
  <c r="M131" i="5"/>
  <c r="P131" i="5" s="1"/>
  <c r="S133" i="3"/>
  <c r="N168" i="5"/>
  <c r="R156" i="5"/>
  <c r="R173" i="5"/>
  <c r="N22" i="3"/>
  <c r="M23" i="5"/>
  <c r="R109" i="5"/>
  <c r="U109" i="5" s="1"/>
  <c r="R136" i="5"/>
  <c r="T39" i="5"/>
  <c r="R17" i="5"/>
  <c r="N92" i="3"/>
  <c r="M93" i="5"/>
  <c r="M40" i="5"/>
  <c r="R77" i="5"/>
  <c r="N57" i="3"/>
  <c r="M58" i="5"/>
  <c r="R95" i="5"/>
  <c r="U95" i="5" s="1"/>
  <c r="N74" i="3"/>
  <c r="N89" i="3"/>
  <c r="M90" i="5"/>
  <c r="S115" i="3"/>
  <c r="R142" i="5"/>
  <c r="S167" i="3"/>
  <c r="N185" i="3"/>
  <c r="M186" i="5"/>
  <c r="P186" i="5" s="1"/>
  <c r="F155" i="5"/>
  <c r="F62" i="5"/>
  <c r="G25" i="5"/>
  <c r="BC70" i="75"/>
  <c r="K71" i="5" s="1"/>
  <c r="J71" i="5"/>
  <c r="G66" i="5"/>
  <c r="J98" i="5"/>
  <c r="BC177" i="75"/>
  <c r="K178" i="5" s="1"/>
  <c r="I178" i="5"/>
  <c r="G9" i="5"/>
  <c r="G134" i="5"/>
  <c r="G7" i="5"/>
  <c r="BC20" i="75"/>
  <c r="K21" i="5"/>
  <c r="J21" i="5"/>
  <c r="AL26" i="75"/>
  <c r="BC62" i="75"/>
  <c r="K63" i="5" s="1"/>
  <c r="J63" i="5"/>
  <c r="G52" i="5"/>
  <c r="C112" i="5"/>
  <c r="AV115" i="75"/>
  <c r="H116" i="5"/>
  <c r="G116" i="5"/>
  <c r="AV131" i="75"/>
  <c r="H132" i="5" s="1"/>
  <c r="G132" i="5"/>
  <c r="I168" i="5"/>
  <c r="BC167" i="75"/>
  <c r="K168" i="5" s="1"/>
  <c r="AL154" i="75"/>
  <c r="BC181" i="75"/>
  <c r="K182" i="5" s="1"/>
  <c r="J182" i="5"/>
  <c r="C23" i="5"/>
  <c r="G89" i="5"/>
  <c r="BC26" i="75"/>
  <c r="K27" i="5" s="1"/>
  <c r="BC31" i="75"/>
  <c r="K32" i="5" s="1"/>
  <c r="J32" i="5"/>
  <c r="G49" i="5"/>
  <c r="AV20" i="75"/>
  <c r="H21" i="5"/>
  <c r="L21" i="5" s="1"/>
  <c r="G150" i="5"/>
  <c r="BC160" i="75"/>
  <c r="K161" i="5" s="1"/>
  <c r="J161" i="5"/>
  <c r="I186" i="5"/>
  <c r="BC37" i="75"/>
  <c r="K38" i="5" s="1"/>
  <c r="J38" i="5"/>
  <c r="G8" i="5"/>
  <c r="AO37" i="75"/>
  <c r="C38" i="5" s="1"/>
  <c r="AO44" i="75"/>
  <c r="C45" i="5" s="1"/>
  <c r="G92" i="5"/>
  <c r="BC117" i="75"/>
  <c r="K118" i="5"/>
  <c r="I118" i="5"/>
  <c r="BC118" i="75"/>
  <c r="K119" i="5" s="1"/>
  <c r="J119" i="5"/>
  <c r="G118" i="5"/>
  <c r="BC119" i="75"/>
  <c r="K120" i="5" s="1"/>
  <c r="J120" i="5"/>
  <c r="AL115" i="75"/>
  <c r="G152" i="5"/>
  <c r="AL135" i="75"/>
  <c r="BC12" i="75"/>
  <c r="K13" i="5" s="1"/>
  <c r="AO9" i="75"/>
  <c r="C10" i="5" s="1"/>
  <c r="G35" i="5"/>
  <c r="G51" i="5"/>
  <c r="AO76" i="75"/>
  <c r="C77" i="5" s="1"/>
  <c r="AR97" i="75"/>
  <c r="F98" i="5"/>
  <c r="G176" i="5"/>
  <c r="G178" i="5"/>
  <c r="BC151" i="75"/>
  <c r="K152" i="5" s="1"/>
  <c r="AV98" i="75"/>
  <c r="H99" i="5" s="1"/>
  <c r="G56" i="5"/>
  <c r="G68" i="5"/>
  <c r="AL84" i="75"/>
  <c r="AO94" i="75"/>
  <c r="C95" i="5" s="1"/>
  <c r="G82" i="5"/>
  <c r="J111" i="5"/>
  <c r="BC144" i="75"/>
  <c r="K145" i="5" s="1"/>
  <c r="J145" i="5"/>
  <c r="BC132" i="75"/>
  <c r="K133" i="5" s="1"/>
  <c r="J133" i="5"/>
  <c r="G156" i="5"/>
  <c r="BC145" i="75"/>
  <c r="K146" i="5" s="1"/>
  <c r="J146" i="5"/>
  <c r="BC168" i="75"/>
  <c r="K169" i="5" s="1"/>
  <c r="J169" i="5"/>
  <c r="AR7" i="75"/>
  <c r="F8" i="5"/>
  <c r="BC178" i="75"/>
  <c r="K179" i="5" s="1"/>
  <c r="J179" i="5"/>
  <c r="G27" i="5"/>
  <c r="G86" i="5"/>
  <c r="BC69" i="75"/>
  <c r="K70" i="5" s="1"/>
  <c r="G95" i="5"/>
  <c r="AL98" i="75"/>
  <c r="BC78" i="75"/>
  <c r="K79" i="5" s="1"/>
  <c r="J79" i="5"/>
  <c r="BC94" i="75"/>
  <c r="K95" i="5" s="1"/>
  <c r="BC125" i="75"/>
  <c r="K126" i="5" s="1"/>
  <c r="I126" i="5"/>
  <c r="D175" i="5"/>
  <c r="AV127" i="75"/>
  <c r="H128" i="5" s="1"/>
  <c r="AV99" i="75"/>
  <c r="H100" i="5" s="1"/>
  <c r="L100" i="5" s="1"/>
  <c r="Q116" i="5"/>
  <c r="Q32" i="5"/>
  <c r="Q134" i="5"/>
  <c r="Q21" i="5"/>
  <c r="Q168" i="5"/>
  <c r="Q112" i="5"/>
  <c r="AV7" i="75"/>
  <c r="H8" i="5" s="1"/>
  <c r="AX3" i="75"/>
  <c r="AY3" i="75" s="1"/>
  <c r="I4" i="5" s="1"/>
  <c r="AW3" i="75"/>
  <c r="BA3" i="75"/>
  <c r="AT3" i="75"/>
  <c r="AG3" i="75"/>
  <c r="U3" i="75"/>
  <c r="M3" i="75"/>
  <c r="AN3" i="75" s="1"/>
  <c r="AS3" i="75" s="1"/>
  <c r="AU3" i="75" s="1"/>
  <c r="AZ3" i="75"/>
  <c r="BB3" i="75"/>
  <c r="BC3" i="75" s="1"/>
  <c r="K4" i="5" s="1"/>
  <c r="AA3" i="3"/>
  <c r="AB3" i="3"/>
  <c r="AC3" i="3" s="1"/>
  <c r="S4" i="5" s="1"/>
  <c r="R3" i="3"/>
  <c r="I3" i="3"/>
  <c r="J3" i="3" s="1"/>
  <c r="K3" i="3" s="1"/>
  <c r="T3" i="4"/>
  <c r="R3" i="4"/>
  <c r="P3" i="4"/>
  <c r="O3" i="4"/>
  <c r="Q3" i="4" s="1"/>
  <c r="AB4" i="5" s="1"/>
  <c r="L3" i="4"/>
  <c r="K3" i="4"/>
  <c r="J3" i="4"/>
  <c r="I3" i="4"/>
  <c r="F3" i="4"/>
  <c r="E3" i="4"/>
  <c r="AG3" i="3"/>
  <c r="AF3" i="3"/>
  <c r="AE3" i="3"/>
  <c r="AD3" i="3"/>
  <c r="V3" i="3"/>
  <c r="U3" i="3"/>
  <c r="T3" i="3"/>
  <c r="L3" i="3"/>
  <c r="F3" i="3"/>
  <c r="D3" i="3"/>
  <c r="P3" i="75"/>
  <c r="Y3" i="75" s="1"/>
  <c r="Q3" i="75"/>
  <c r="R3" i="75"/>
  <c r="AA3" i="75" s="1"/>
  <c r="S3" i="75"/>
  <c r="T3" i="75"/>
  <c r="AD3" i="75" s="1"/>
  <c r="O3" i="75"/>
  <c r="N3" i="75"/>
  <c r="V3" i="75" s="1"/>
  <c r="K3" i="75"/>
  <c r="H3" i="75"/>
  <c r="I3" i="75"/>
  <c r="G3" i="75"/>
  <c r="D3" i="75"/>
  <c r="AI3" i="75" s="1"/>
  <c r="G3" i="4"/>
  <c r="Y4" i="5" s="1"/>
  <c r="J3" i="75"/>
  <c r="L3" i="75" s="1"/>
  <c r="AH3" i="3"/>
  <c r="AI3" i="3" s="1"/>
  <c r="T4" i="5" s="1"/>
  <c r="G3" i="3"/>
  <c r="C3" i="4"/>
  <c r="D3" i="4" s="1"/>
  <c r="AF3" i="75"/>
  <c r="W3" i="75"/>
  <c r="AB3" i="75"/>
  <c r="AK3" i="75" s="1"/>
  <c r="C3" i="75"/>
  <c r="Z3" i="75"/>
  <c r="AQ3" i="75" s="1"/>
  <c r="E4" i="5" s="1"/>
  <c r="F3" i="75"/>
  <c r="C3" i="3"/>
  <c r="L8" i="5" l="1"/>
  <c r="L128" i="5"/>
  <c r="P90" i="5"/>
  <c r="P58" i="5"/>
  <c r="P93" i="5"/>
  <c r="U136" i="5"/>
  <c r="U173" i="5"/>
  <c r="U89" i="5"/>
  <c r="P115" i="5"/>
  <c r="P175" i="5"/>
  <c r="P189" i="5"/>
  <c r="U150" i="5"/>
  <c r="Z133" i="5"/>
  <c r="P75" i="5"/>
  <c r="Z22" i="5"/>
  <c r="Z38" i="5"/>
  <c r="Z26" i="5"/>
  <c r="Z79" i="5"/>
  <c r="Z95" i="5"/>
  <c r="Z65" i="5"/>
  <c r="Z127" i="5"/>
  <c r="Z181" i="5"/>
  <c r="Z170" i="5"/>
  <c r="Z139" i="5"/>
  <c r="Z96" i="5"/>
  <c r="Z43" i="5"/>
  <c r="C9" i="5"/>
  <c r="AV135" i="75"/>
  <c r="H136" i="5" s="1"/>
  <c r="L136" i="5" s="1"/>
  <c r="G136" i="5"/>
  <c r="C140" i="5"/>
  <c r="AV139" i="75"/>
  <c r="H140" i="5" s="1"/>
  <c r="L140" i="5" s="1"/>
  <c r="F23" i="5"/>
  <c r="AV22" i="75"/>
  <c r="H23" i="5" s="1"/>
  <c r="L23" i="5" s="1"/>
  <c r="C43" i="5"/>
  <c r="AV42" i="75"/>
  <c r="H43" i="5" s="1"/>
  <c r="L43" i="5" s="1"/>
  <c r="F67" i="5"/>
  <c r="AV66" i="75"/>
  <c r="H67" i="5" s="1"/>
  <c r="F83" i="5"/>
  <c r="AV82" i="75"/>
  <c r="H83" i="5" s="1"/>
  <c r="L83" i="5" s="1"/>
  <c r="M3" i="3"/>
  <c r="O4" i="5" s="1"/>
  <c r="E3" i="75"/>
  <c r="AM3" i="75"/>
  <c r="AR5" i="75"/>
  <c r="F6" i="5" s="1"/>
  <c r="AO35" i="75"/>
  <c r="C36" i="5" s="1"/>
  <c r="AR41" i="75"/>
  <c r="F42" i="5" s="1"/>
  <c r="AR85" i="75"/>
  <c r="AR93" i="75"/>
  <c r="AR128" i="75"/>
  <c r="AR172" i="75"/>
  <c r="F173" i="5" s="1"/>
  <c r="AR181" i="75"/>
  <c r="F182" i="5" s="1"/>
  <c r="L99" i="5"/>
  <c r="AR130" i="75"/>
  <c r="AR163" i="75"/>
  <c r="F164" i="5" s="1"/>
  <c r="AR113" i="75"/>
  <c r="F114" i="5" s="1"/>
  <c r="AR168" i="75"/>
  <c r="F169" i="5" s="1"/>
  <c r="S21" i="3"/>
  <c r="Q22" i="5" s="1"/>
  <c r="H11" i="4"/>
  <c r="H94" i="4"/>
  <c r="H68" i="4"/>
  <c r="H88" i="4"/>
  <c r="H131" i="4"/>
  <c r="AR8" i="75"/>
  <c r="F9" i="5" s="1"/>
  <c r="AO106" i="75"/>
  <c r="C107" i="5" s="1"/>
  <c r="AO112" i="75"/>
  <c r="C113" i="5" s="1"/>
  <c r="AO13" i="75"/>
  <c r="AR13" i="75"/>
  <c r="F14" i="5" s="1"/>
  <c r="AO169" i="75"/>
  <c r="C170" i="5" s="1"/>
  <c r="AO56" i="75"/>
  <c r="C57" i="5" s="1"/>
  <c r="AO30" i="75"/>
  <c r="C31" i="5" s="1"/>
  <c r="BC108" i="75"/>
  <c r="K109" i="5" s="1"/>
  <c r="J109" i="5"/>
  <c r="AR57" i="75"/>
  <c r="AR102" i="75"/>
  <c r="AR111" i="75"/>
  <c r="AR38" i="75"/>
  <c r="F39" i="5" s="1"/>
  <c r="Z162" i="5"/>
  <c r="AE162" i="5" s="1"/>
  <c r="BC131" i="75"/>
  <c r="K132" i="5" s="1"/>
  <c r="L132" i="5" s="1"/>
  <c r="J132" i="5"/>
  <c r="AI84" i="75"/>
  <c r="AU190" i="75"/>
  <c r="G191" i="5" s="1"/>
  <c r="AS187" i="75"/>
  <c r="AU187" i="75" s="1"/>
  <c r="G188" i="5" s="1"/>
  <c r="AP187" i="75"/>
  <c r="D188" i="5" s="1"/>
  <c r="AO186" i="75"/>
  <c r="C187" i="5" s="1"/>
  <c r="X185" i="75"/>
  <c r="AO185" i="75" s="1"/>
  <c r="C186" i="5" s="1"/>
  <c r="AU182" i="75"/>
  <c r="G183" i="5" s="1"/>
  <c r="AC171" i="75"/>
  <c r="AE171" i="75" s="1"/>
  <c r="AR171" i="75" s="1"/>
  <c r="F172" i="5" s="1"/>
  <c r="AU169" i="75"/>
  <c r="G170" i="5" s="1"/>
  <c r="AP159" i="75"/>
  <c r="D160" i="5" s="1"/>
  <c r="AM157" i="75"/>
  <c r="BB155" i="75"/>
  <c r="X154" i="75"/>
  <c r="AO154" i="75" s="1"/>
  <c r="AI153" i="75"/>
  <c r="AQ152" i="75"/>
  <c r="E153" i="5" s="1"/>
  <c r="BB150" i="75"/>
  <c r="AK149" i="75"/>
  <c r="AL149" i="75" s="1"/>
  <c r="BB146" i="75"/>
  <c r="AQ141" i="75"/>
  <c r="E142" i="5" s="1"/>
  <c r="AS138" i="75"/>
  <c r="AU138" i="75" s="1"/>
  <c r="G139" i="5" s="1"/>
  <c r="AP132" i="75"/>
  <c r="D133" i="5" s="1"/>
  <c r="AH132" i="75"/>
  <c r="AI131" i="75"/>
  <c r="AP128" i="75"/>
  <c r="D129" i="5" s="1"/>
  <c r="AP126" i="75"/>
  <c r="D127" i="5" s="1"/>
  <c r="X112" i="75"/>
  <c r="X104" i="75"/>
  <c r="AO104" i="75" s="1"/>
  <c r="AC100" i="75"/>
  <c r="AE100" i="75" s="1"/>
  <c r="AR100" i="75" s="1"/>
  <c r="F101" i="5" s="1"/>
  <c r="AQ100" i="75"/>
  <c r="E101" i="5" s="1"/>
  <c r="AI91" i="75"/>
  <c r="AE89" i="75"/>
  <c r="AR89" i="75" s="1"/>
  <c r="F90" i="5" s="1"/>
  <c r="AQ72" i="75"/>
  <c r="Z117" i="5"/>
  <c r="Z59" i="5"/>
  <c r="AN193" i="75"/>
  <c r="AS193" i="75" s="1"/>
  <c r="AU193" i="75" s="1"/>
  <c r="G194" i="5" s="1"/>
  <c r="X191" i="75"/>
  <c r="AO191" i="75" s="1"/>
  <c r="BB189" i="75"/>
  <c r="AS189" i="75"/>
  <c r="AU189" i="75" s="1"/>
  <c r="G190" i="5" s="1"/>
  <c r="BB186" i="75"/>
  <c r="J186" i="75"/>
  <c r="L186" i="75" s="1"/>
  <c r="AR186" i="75" s="1"/>
  <c r="BB185" i="75"/>
  <c r="AS185" i="75"/>
  <c r="AU185" i="75" s="1"/>
  <c r="G186" i="5" s="1"/>
  <c r="X184" i="75"/>
  <c r="AO184" i="75" s="1"/>
  <c r="C185" i="5" s="1"/>
  <c r="AN183" i="75"/>
  <c r="AS183" i="75" s="1"/>
  <c r="AU183" i="75" s="1"/>
  <c r="AQ183" i="75"/>
  <c r="E184" i="5" s="1"/>
  <c r="AQ181" i="75"/>
  <c r="E182" i="5" s="1"/>
  <c r="BB174" i="75"/>
  <c r="AS173" i="75"/>
  <c r="AU173" i="75" s="1"/>
  <c r="G174" i="5" s="1"/>
  <c r="AQ173" i="75"/>
  <c r="E174" i="5" s="1"/>
  <c r="AS172" i="75"/>
  <c r="AU172" i="75" s="1"/>
  <c r="G173" i="5" s="1"/>
  <c r="X170" i="75"/>
  <c r="AO170" i="75" s="1"/>
  <c r="C171" i="5" s="1"/>
  <c r="AQ169" i="75"/>
  <c r="E170" i="5" s="1"/>
  <c r="X168" i="75"/>
  <c r="AO168" i="75" s="1"/>
  <c r="AM165" i="75"/>
  <c r="X164" i="75"/>
  <c r="AO164" i="75" s="1"/>
  <c r="C165" i="5" s="1"/>
  <c r="AM163" i="75"/>
  <c r="AN162" i="75"/>
  <c r="AS162" i="75" s="1"/>
  <c r="AU162" i="75" s="1"/>
  <c r="G163" i="5" s="1"/>
  <c r="E161" i="75"/>
  <c r="AO161" i="75" s="1"/>
  <c r="C162" i="5" s="1"/>
  <c r="AS159" i="75"/>
  <c r="AU159" i="75" s="1"/>
  <c r="AC159" i="75"/>
  <c r="AE159" i="75" s="1"/>
  <c r="AR159" i="75" s="1"/>
  <c r="F160" i="5" s="1"/>
  <c r="AU156" i="75"/>
  <c r="G157" i="5" s="1"/>
  <c r="AU153" i="75"/>
  <c r="G154" i="5" s="1"/>
  <c r="AP151" i="75"/>
  <c r="D152" i="5" s="1"/>
  <c r="AQ149" i="75"/>
  <c r="E150" i="5" s="1"/>
  <c r="AS147" i="75"/>
  <c r="AU147" i="75" s="1"/>
  <c r="AJ145" i="75"/>
  <c r="AL145" i="75" s="1"/>
  <c r="AP144" i="75"/>
  <c r="D145" i="5" s="1"/>
  <c r="BB142" i="75"/>
  <c r="AL142" i="75"/>
  <c r="AY140" i="75"/>
  <c r="AM140" i="75"/>
  <c r="BB138" i="75"/>
  <c r="AY136" i="75"/>
  <c r="AP136" i="75"/>
  <c r="D137" i="5" s="1"/>
  <c r="AM136" i="75"/>
  <c r="AQ136" i="75"/>
  <c r="E137" i="5" s="1"/>
  <c r="AI136" i="75"/>
  <c r="AK134" i="75"/>
  <c r="AL134" i="75" s="1"/>
  <c r="BB126" i="75"/>
  <c r="AM124" i="75"/>
  <c r="AQ118" i="75"/>
  <c r="E119" i="5" s="1"/>
  <c r="AK118" i="75"/>
  <c r="AL118" i="75" s="1"/>
  <c r="AP118" i="75"/>
  <c r="D119" i="5" s="1"/>
  <c r="BB116" i="75"/>
  <c r="AM116" i="75"/>
  <c r="X113" i="75"/>
  <c r="AO113" i="75" s="1"/>
  <c r="AJ112" i="75"/>
  <c r="AL112" i="75" s="1"/>
  <c r="BB111" i="75"/>
  <c r="AY110" i="75"/>
  <c r="AJ108" i="75"/>
  <c r="AL108" i="75" s="1"/>
  <c r="AH107" i="75"/>
  <c r="AP104" i="75"/>
  <c r="D105" i="5" s="1"/>
  <c r="AH104" i="75"/>
  <c r="AY97" i="75"/>
  <c r="AN97" i="75"/>
  <c r="AS97" i="75" s="1"/>
  <c r="AU97" i="75" s="1"/>
  <c r="AQ97" i="75"/>
  <c r="E98" i="5" s="1"/>
  <c r="AJ94" i="75"/>
  <c r="AL94" i="75" s="1"/>
  <c r="X93" i="75"/>
  <c r="AO93" i="75" s="1"/>
  <c r="C94" i="5" s="1"/>
  <c r="AK91" i="75"/>
  <c r="AL91" i="75" s="1"/>
  <c r="X89" i="75"/>
  <c r="AO89" i="75" s="1"/>
  <c r="BB88" i="75"/>
  <c r="BB87" i="75"/>
  <c r="J85" i="75"/>
  <c r="L85" i="75" s="1"/>
  <c r="J83" i="75"/>
  <c r="L83" i="75" s="1"/>
  <c r="AR83" i="75" s="1"/>
  <c r="J81" i="75"/>
  <c r="L81" i="75" s="1"/>
  <c r="AR81" i="75" s="1"/>
  <c r="F82" i="5" s="1"/>
  <c r="AI81" i="75"/>
  <c r="AC79" i="75"/>
  <c r="AE79" i="75" s="1"/>
  <c r="AR79" i="75" s="1"/>
  <c r="AP52" i="75"/>
  <c r="D53" i="5" s="1"/>
  <c r="AI47" i="75"/>
  <c r="AP44" i="75"/>
  <c r="D45" i="5" s="1"/>
  <c r="AN39" i="75"/>
  <c r="AS39" i="75" s="1"/>
  <c r="AU39" i="75" s="1"/>
  <c r="AP19" i="75"/>
  <c r="D20" i="5" s="1"/>
  <c r="AP12" i="75"/>
  <c r="D13" i="5" s="1"/>
  <c r="AP10" i="75"/>
  <c r="D11" i="5" s="1"/>
  <c r="AI134" i="3"/>
  <c r="T135" i="5" s="1"/>
  <c r="AI105" i="3"/>
  <c r="T106" i="5" s="1"/>
  <c r="AI25" i="3"/>
  <c r="T26" i="5" s="1"/>
  <c r="AH79" i="75"/>
  <c r="BB74" i="75"/>
  <c r="BB71" i="75"/>
  <c r="BB66" i="75"/>
  <c r="AC62" i="75"/>
  <c r="AE62" i="75" s="1"/>
  <c r="AR62" i="75" s="1"/>
  <c r="F63" i="5" s="1"/>
  <c r="BB61" i="75"/>
  <c r="X61" i="75"/>
  <c r="AO61" i="75" s="1"/>
  <c r="E60" i="75"/>
  <c r="AO60" i="75" s="1"/>
  <c r="C61" i="5" s="1"/>
  <c r="BB55" i="75"/>
  <c r="J55" i="75"/>
  <c r="L55" i="75" s="1"/>
  <c r="AR55" i="75" s="1"/>
  <c r="BB54" i="75"/>
  <c r="BB53" i="75"/>
  <c r="AK53" i="75"/>
  <c r="AL53" i="75" s="1"/>
  <c r="BB51" i="75"/>
  <c r="J51" i="75"/>
  <c r="L51" i="75" s="1"/>
  <c r="AR51" i="75" s="1"/>
  <c r="BB49" i="75"/>
  <c r="BB47" i="75"/>
  <c r="BB43" i="75"/>
  <c r="AM41" i="75"/>
  <c r="AN41" i="75"/>
  <c r="AS41" i="75" s="1"/>
  <c r="AU41" i="75" s="1"/>
  <c r="G42" i="5" s="1"/>
  <c r="BB36" i="75"/>
  <c r="BB35" i="75"/>
  <c r="AY35" i="75"/>
  <c r="I36" i="5" s="1"/>
  <c r="AI35" i="75"/>
  <c r="BB33" i="75"/>
  <c r="BB32" i="75"/>
  <c r="AY32" i="75"/>
  <c r="I33" i="5" s="1"/>
  <c r="X32" i="75"/>
  <c r="AO32" i="75" s="1"/>
  <c r="AJ31" i="75"/>
  <c r="AL31" i="75" s="1"/>
  <c r="X31" i="75"/>
  <c r="AO31" i="75" s="1"/>
  <c r="C32" i="5" s="1"/>
  <c r="AM31" i="75"/>
  <c r="AQ31" i="75"/>
  <c r="E32" i="5" s="1"/>
  <c r="AK27" i="75"/>
  <c r="AL27" i="75" s="1"/>
  <c r="AQ27" i="75"/>
  <c r="E28" i="5" s="1"/>
  <c r="AP27" i="75"/>
  <c r="AK21" i="75"/>
  <c r="AL21" i="75" s="1"/>
  <c r="AQ21" i="75"/>
  <c r="BB19" i="75"/>
  <c r="BB18" i="75"/>
  <c r="AY16" i="75"/>
  <c r="BB14" i="75"/>
  <c r="BB13" i="75"/>
  <c r="X12" i="75"/>
  <c r="AO12" i="75" s="1"/>
  <c r="BB11" i="75"/>
  <c r="BB9" i="75"/>
  <c r="AM6" i="75"/>
  <c r="AY4" i="75"/>
  <c r="J4" i="75"/>
  <c r="L4" i="75" s="1"/>
  <c r="AR4" i="75" s="1"/>
  <c r="AQ4" i="75"/>
  <c r="E5" i="5" s="1"/>
  <c r="AI193" i="3"/>
  <c r="T194" i="5" s="1"/>
  <c r="M186" i="3"/>
  <c r="O187" i="5" s="1"/>
  <c r="M184" i="3"/>
  <c r="O185" i="5" s="1"/>
  <c r="H182" i="3"/>
  <c r="N183" i="5" s="1"/>
  <c r="E182" i="3"/>
  <c r="AH181" i="3"/>
  <c r="AI181" i="3" s="1"/>
  <c r="T182" i="5" s="1"/>
  <c r="E181" i="3"/>
  <c r="H180" i="3"/>
  <c r="AI179" i="3"/>
  <c r="T180" i="5" s="1"/>
  <c r="U180" i="5" s="1"/>
  <c r="M178" i="3"/>
  <c r="H177" i="3"/>
  <c r="M175" i="3"/>
  <c r="E172" i="3"/>
  <c r="H168" i="3"/>
  <c r="M167" i="3"/>
  <c r="O168" i="5" s="1"/>
  <c r="AI166" i="3"/>
  <c r="T167" i="5" s="1"/>
  <c r="M166" i="3"/>
  <c r="O167" i="5" s="1"/>
  <c r="AH163" i="3"/>
  <c r="AI163" i="3" s="1"/>
  <c r="T164" i="5" s="1"/>
  <c r="E162" i="3"/>
  <c r="H160" i="3"/>
  <c r="AI159" i="3"/>
  <c r="T160" i="5" s="1"/>
  <c r="U160" i="5" s="1"/>
  <c r="M158" i="3"/>
  <c r="E156" i="3"/>
  <c r="M157" i="5" s="1"/>
  <c r="P157" i="5" s="1"/>
  <c r="AH155" i="3"/>
  <c r="AI155" i="3" s="1"/>
  <c r="T156" i="5" s="1"/>
  <c r="U156" i="5" s="1"/>
  <c r="AI153" i="3"/>
  <c r="T154" i="5" s="1"/>
  <c r="M153" i="3"/>
  <c r="O154" i="5" s="1"/>
  <c r="W152" i="3"/>
  <c r="R153" i="5" s="1"/>
  <c r="M152" i="3"/>
  <c r="AH151" i="3"/>
  <c r="AI151" i="3" s="1"/>
  <c r="T152" i="5" s="1"/>
  <c r="H151" i="3"/>
  <c r="N152" i="5" s="1"/>
  <c r="E151" i="3"/>
  <c r="M152" i="5" s="1"/>
  <c r="AH150" i="3"/>
  <c r="AI150" i="3" s="1"/>
  <c r="T151" i="5" s="1"/>
  <c r="AI148" i="3"/>
  <c r="T149" i="5" s="1"/>
  <c r="M148" i="3"/>
  <c r="O149" i="5" s="1"/>
  <c r="P149" i="5" s="1"/>
  <c r="AI147" i="3"/>
  <c r="T148" i="5" s="1"/>
  <c r="AI146" i="3"/>
  <c r="T147" i="5" s="1"/>
  <c r="M146" i="3"/>
  <c r="O147" i="5" s="1"/>
  <c r="AI145" i="3"/>
  <c r="T146" i="5" s="1"/>
  <c r="H145" i="3"/>
  <c r="N146" i="5" s="1"/>
  <c r="E145" i="3"/>
  <c r="M146" i="5" s="1"/>
  <c r="AH144" i="3"/>
  <c r="AI144" i="3" s="1"/>
  <c r="T145" i="5" s="1"/>
  <c r="E142" i="3"/>
  <c r="AH141" i="3"/>
  <c r="AI141" i="3" s="1"/>
  <c r="T142" i="5" s="1"/>
  <c r="U142" i="5" s="1"/>
  <c r="H139" i="3"/>
  <c r="N140" i="5" s="1"/>
  <c r="E139" i="3"/>
  <c r="M140" i="5" s="1"/>
  <c r="W137" i="3"/>
  <c r="R138" i="5" s="1"/>
  <c r="H137" i="3"/>
  <c r="H135" i="3"/>
  <c r="N136" i="5" s="1"/>
  <c r="E135" i="3"/>
  <c r="M131" i="3"/>
  <c r="O132" i="5" s="1"/>
  <c r="P132" i="5" s="1"/>
  <c r="W130" i="3"/>
  <c r="R131" i="5" s="1"/>
  <c r="AH129" i="3"/>
  <c r="AI129" i="3" s="1"/>
  <c r="T130" i="5" s="1"/>
  <c r="M127" i="3"/>
  <c r="H125" i="3"/>
  <c r="N126" i="5" s="1"/>
  <c r="E125" i="3"/>
  <c r="AH124" i="3"/>
  <c r="AI124" i="3" s="1"/>
  <c r="T125" i="5" s="1"/>
  <c r="M123" i="3"/>
  <c r="AH121" i="3"/>
  <c r="AI121" i="3" s="1"/>
  <c r="T122" i="5" s="1"/>
  <c r="M120" i="3"/>
  <c r="H119" i="3"/>
  <c r="AI116" i="3"/>
  <c r="T117" i="5" s="1"/>
  <c r="U117" i="5" s="1"/>
  <c r="M116" i="3"/>
  <c r="O117" i="5" s="1"/>
  <c r="P117" i="5" s="1"/>
  <c r="M115" i="3"/>
  <c r="O116" i="5" s="1"/>
  <c r="AI114" i="3"/>
  <c r="T115" i="5" s="1"/>
  <c r="E113" i="3"/>
  <c r="M112" i="3"/>
  <c r="O113" i="5" s="1"/>
  <c r="AI80" i="3"/>
  <c r="T81" i="5" s="1"/>
  <c r="AI51" i="3"/>
  <c r="T52" i="5" s="1"/>
  <c r="AI23" i="3"/>
  <c r="T24" i="5" s="1"/>
  <c r="W23" i="3"/>
  <c r="H23" i="3"/>
  <c r="N24" i="5" s="1"/>
  <c r="AH22" i="3"/>
  <c r="AI22" i="3" s="1"/>
  <c r="T23" i="5" s="1"/>
  <c r="M20" i="3"/>
  <c r="O21" i="5" s="1"/>
  <c r="AH18" i="3"/>
  <c r="AI18" i="3" s="1"/>
  <c r="T19" i="5" s="1"/>
  <c r="M17" i="3"/>
  <c r="O18" i="5" s="1"/>
  <c r="AI16" i="3"/>
  <c r="T17" i="5" s="1"/>
  <c r="U17" i="5" s="1"/>
  <c r="M15" i="3"/>
  <c r="O16" i="5" s="1"/>
  <c r="M13" i="3"/>
  <c r="O14" i="5" s="1"/>
  <c r="W12" i="3"/>
  <c r="H12" i="3"/>
  <c r="N13" i="5" s="1"/>
  <c r="AH11" i="3"/>
  <c r="AI11" i="3" s="1"/>
  <c r="T12" i="5" s="1"/>
  <c r="E10" i="3"/>
  <c r="M11" i="5" s="1"/>
  <c r="P11" i="5" s="1"/>
  <c r="H9" i="3"/>
  <c r="N10" i="5" s="1"/>
  <c r="AH8" i="3"/>
  <c r="AI8" i="3" s="1"/>
  <c r="T9" i="5" s="1"/>
  <c r="U9" i="5" s="1"/>
  <c r="H6" i="3"/>
  <c r="N7" i="5" s="1"/>
  <c r="H4" i="3"/>
  <c r="N5" i="5" s="1"/>
  <c r="H193" i="4"/>
  <c r="Q189" i="4"/>
  <c r="AB190" i="5" s="1"/>
  <c r="M189" i="4"/>
  <c r="AA190" i="5" s="1"/>
  <c r="G189" i="4"/>
  <c r="Q186" i="4"/>
  <c r="AB187" i="5" s="1"/>
  <c r="M186" i="4"/>
  <c r="G186" i="4"/>
  <c r="H185" i="4"/>
  <c r="Q182" i="4"/>
  <c r="AB183" i="5" s="1"/>
  <c r="H182" i="4"/>
  <c r="U180" i="4"/>
  <c r="AC181" i="5" s="1"/>
  <c r="H175" i="4"/>
  <c r="H171" i="4"/>
  <c r="H75" i="4"/>
  <c r="H109" i="3"/>
  <c r="H108" i="3"/>
  <c r="N109" i="5" s="1"/>
  <c r="H106" i="3"/>
  <c r="N107" i="5" s="1"/>
  <c r="E105" i="3"/>
  <c r="H103" i="3"/>
  <c r="N104" i="5" s="1"/>
  <c r="AH102" i="3"/>
  <c r="AI102" i="3" s="1"/>
  <c r="H101" i="3"/>
  <c r="N102" i="5" s="1"/>
  <c r="AI99" i="3"/>
  <c r="T100" i="5" s="1"/>
  <c r="H97" i="3"/>
  <c r="N98" i="5" s="1"/>
  <c r="H96" i="3"/>
  <c r="N97" i="5" s="1"/>
  <c r="AH95" i="3"/>
  <c r="AI95" i="3" s="1"/>
  <c r="T96" i="5" s="1"/>
  <c r="U96" i="5" s="1"/>
  <c r="M91" i="3"/>
  <c r="O92" i="5" s="1"/>
  <c r="H90" i="3"/>
  <c r="N91" i="5" s="1"/>
  <c r="H88" i="3"/>
  <c r="N89" i="5" s="1"/>
  <c r="H86" i="3"/>
  <c r="N87" i="5" s="1"/>
  <c r="AH85" i="3"/>
  <c r="AI85" i="3" s="1"/>
  <c r="T86" i="5" s="1"/>
  <c r="AI84" i="3"/>
  <c r="T85" i="5" s="1"/>
  <c r="M84" i="3"/>
  <c r="O85" i="5" s="1"/>
  <c r="M83" i="3"/>
  <c r="O84" i="5" s="1"/>
  <c r="E82" i="3"/>
  <c r="M83" i="5" s="1"/>
  <c r="P83" i="5" s="1"/>
  <c r="AH81" i="3"/>
  <c r="H81" i="3"/>
  <c r="N82" i="5" s="1"/>
  <c r="M80" i="3"/>
  <c r="AH79" i="3"/>
  <c r="AI79" i="3" s="1"/>
  <c r="T80" i="5" s="1"/>
  <c r="H78" i="3"/>
  <c r="N79" i="5" s="1"/>
  <c r="AH75" i="3"/>
  <c r="AI75" i="3" s="1"/>
  <c r="T76" i="5" s="1"/>
  <c r="U76" i="5" s="1"/>
  <c r="AI74" i="3"/>
  <c r="T75" i="5" s="1"/>
  <c r="AI73" i="3"/>
  <c r="T74" i="5" s="1"/>
  <c r="M73" i="3"/>
  <c r="O74" i="5" s="1"/>
  <c r="M72" i="3"/>
  <c r="O73" i="5" s="1"/>
  <c r="AI71" i="3"/>
  <c r="T72" i="5" s="1"/>
  <c r="H70" i="3"/>
  <c r="N71" i="5" s="1"/>
  <c r="H69" i="3"/>
  <c r="N70" i="5" s="1"/>
  <c r="P70" i="5" s="1"/>
  <c r="H68" i="3"/>
  <c r="AH67" i="3"/>
  <c r="E65" i="3"/>
  <c r="H64" i="3"/>
  <c r="N65" i="5" s="1"/>
  <c r="AH63" i="3"/>
  <c r="AI63" i="3" s="1"/>
  <c r="T64" i="5" s="1"/>
  <c r="H63" i="3"/>
  <c r="N64" i="5" s="1"/>
  <c r="AH62" i="3"/>
  <c r="AI62" i="3" s="1"/>
  <c r="T63" i="5" s="1"/>
  <c r="H61" i="3"/>
  <c r="H60" i="3"/>
  <c r="N61" i="5" s="1"/>
  <c r="AH58" i="3"/>
  <c r="AI58" i="3" s="1"/>
  <c r="T59" i="5" s="1"/>
  <c r="U59" i="5" s="1"/>
  <c r="V59" i="5" s="1"/>
  <c r="H54" i="3"/>
  <c r="H52" i="3"/>
  <c r="N53" i="5" s="1"/>
  <c r="H50" i="3"/>
  <c r="N51" i="5" s="1"/>
  <c r="M47" i="3"/>
  <c r="O48" i="5" s="1"/>
  <c r="H46" i="3"/>
  <c r="N47" i="5" s="1"/>
  <c r="M45" i="3"/>
  <c r="O46" i="5" s="1"/>
  <c r="H44" i="3"/>
  <c r="N45" i="5" s="1"/>
  <c r="AH43" i="3"/>
  <c r="AI43" i="3" s="1"/>
  <c r="T44" i="5" s="1"/>
  <c r="U44" i="5" s="1"/>
  <c r="AI42" i="3"/>
  <c r="T43" i="5" s="1"/>
  <c r="M42" i="3"/>
  <c r="O43" i="5" s="1"/>
  <c r="AI41" i="3"/>
  <c r="T42" i="5" s="1"/>
  <c r="M39" i="3"/>
  <c r="M37" i="3"/>
  <c r="O38" i="5" s="1"/>
  <c r="H36" i="3"/>
  <c r="N37" i="5" s="1"/>
  <c r="P37" i="5" s="1"/>
  <c r="AI35" i="3"/>
  <c r="T36" i="5" s="1"/>
  <c r="M33" i="3"/>
  <c r="AI32" i="3"/>
  <c r="T33" i="5" s="1"/>
  <c r="M32" i="3"/>
  <c r="O33" i="5" s="1"/>
  <c r="M31" i="3"/>
  <c r="O32" i="5" s="1"/>
  <c r="H29" i="3"/>
  <c r="N30" i="5" s="1"/>
  <c r="AH27" i="3"/>
  <c r="AI27" i="3" s="1"/>
  <c r="T28" i="5" s="1"/>
  <c r="W26" i="3"/>
  <c r="H190" i="4"/>
  <c r="H187" i="4"/>
  <c r="H183" i="4"/>
  <c r="H181" i="4"/>
  <c r="H179" i="4"/>
  <c r="M172" i="4"/>
  <c r="AA173" i="5" s="1"/>
  <c r="H166" i="4"/>
  <c r="H163" i="4"/>
  <c r="H154" i="4"/>
  <c r="M151" i="4"/>
  <c r="AA152" i="5" s="1"/>
  <c r="M149" i="4"/>
  <c r="AA150" i="5" s="1"/>
  <c r="Q140" i="4"/>
  <c r="AB141" i="5" s="1"/>
  <c r="Q139" i="4"/>
  <c r="AB140" i="5" s="1"/>
  <c r="G139" i="4"/>
  <c r="H138" i="4"/>
  <c r="H135" i="4"/>
  <c r="U132" i="4"/>
  <c r="AC133" i="5" s="1"/>
  <c r="M129" i="4"/>
  <c r="AA130" i="5" s="1"/>
  <c r="G129" i="4"/>
  <c r="Q127" i="4"/>
  <c r="AB128" i="5" s="1"/>
  <c r="G127" i="4"/>
  <c r="Q125" i="4"/>
  <c r="AB126" i="5" s="1"/>
  <c r="G125" i="4"/>
  <c r="U122" i="4"/>
  <c r="AC123" i="5" s="1"/>
  <c r="Q120" i="4"/>
  <c r="AB121" i="5" s="1"/>
  <c r="M120" i="4"/>
  <c r="G120" i="4"/>
  <c r="H119" i="4"/>
  <c r="Q116" i="4"/>
  <c r="AB117" i="5" s="1"/>
  <c r="Q110" i="4"/>
  <c r="AB111" i="5" s="1"/>
  <c r="Q109" i="4"/>
  <c r="AB110" i="5" s="1"/>
  <c r="G109" i="4"/>
  <c r="Q106" i="4"/>
  <c r="AB107" i="5" s="1"/>
  <c r="M106" i="4"/>
  <c r="AA107" i="5" s="1"/>
  <c r="G104" i="4"/>
  <c r="G103" i="4"/>
  <c r="Q100" i="4"/>
  <c r="AB101" i="5" s="1"/>
  <c r="Q99" i="4"/>
  <c r="AB100" i="5" s="1"/>
  <c r="G97" i="4"/>
  <c r="Y98" i="5" s="1"/>
  <c r="Z98" i="5" s="1"/>
  <c r="Q90" i="4"/>
  <c r="AB91" i="5" s="1"/>
  <c r="Q88" i="4"/>
  <c r="AB89" i="5" s="1"/>
  <c r="M88" i="4"/>
  <c r="AA89" i="5" s="1"/>
  <c r="G83" i="4"/>
  <c r="Y84" i="5" s="1"/>
  <c r="Z84" i="5" s="1"/>
  <c r="Q80" i="4"/>
  <c r="AB81" i="5" s="1"/>
  <c r="G80" i="4"/>
  <c r="Y81" i="5" s="1"/>
  <c r="Z81" i="5" s="1"/>
  <c r="H79" i="4"/>
  <c r="G76" i="4"/>
  <c r="G75" i="4"/>
  <c r="Y76" i="5" s="1"/>
  <c r="Z76" i="5" s="1"/>
  <c r="H22" i="4"/>
  <c r="H14" i="4"/>
  <c r="Q178" i="4"/>
  <c r="AB179" i="5" s="1"/>
  <c r="M178" i="4"/>
  <c r="AA179" i="5" s="1"/>
  <c r="G178" i="4"/>
  <c r="H177" i="4"/>
  <c r="Q174" i="4"/>
  <c r="AB175" i="5" s="1"/>
  <c r="M174" i="4"/>
  <c r="Q173" i="4"/>
  <c r="AB174" i="5" s="1"/>
  <c r="M173" i="4"/>
  <c r="AA174" i="5" s="1"/>
  <c r="G173" i="4"/>
  <c r="Q170" i="4"/>
  <c r="AB171" i="5" s="1"/>
  <c r="M170" i="4"/>
  <c r="AA171" i="5" s="1"/>
  <c r="G170" i="4"/>
  <c r="H169" i="4"/>
  <c r="Q165" i="4"/>
  <c r="AB166" i="5" s="1"/>
  <c r="M165" i="4"/>
  <c r="AA166" i="5" s="1"/>
  <c r="G165" i="4"/>
  <c r="Q162" i="4"/>
  <c r="AB163" i="5" s="1"/>
  <c r="G162" i="4"/>
  <c r="M160" i="4"/>
  <c r="AA161" i="5" s="1"/>
  <c r="G160" i="4"/>
  <c r="H159" i="4"/>
  <c r="G158" i="4"/>
  <c r="H157" i="4"/>
  <c r="Q153" i="4"/>
  <c r="AB154" i="5" s="1"/>
  <c r="H153" i="4"/>
  <c r="G152" i="4"/>
  <c r="M150" i="4"/>
  <c r="AA151" i="5" s="1"/>
  <c r="G150" i="4"/>
  <c r="G148" i="4"/>
  <c r="H147" i="4"/>
  <c r="Q145" i="4"/>
  <c r="M145" i="4"/>
  <c r="AA146" i="5" s="1"/>
  <c r="G145" i="4"/>
  <c r="H141" i="4"/>
  <c r="H133" i="4"/>
  <c r="M132" i="4"/>
  <c r="H123" i="4"/>
  <c r="H121" i="4"/>
  <c r="H117" i="4"/>
  <c r="H111" i="4"/>
  <c r="M108" i="4"/>
  <c r="AA109" i="5" s="1"/>
  <c r="H107" i="4"/>
  <c r="M105" i="4"/>
  <c r="AA106" i="5" s="1"/>
  <c r="H101" i="4"/>
  <c r="H95" i="4"/>
  <c r="H91" i="4"/>
  <c r="H89" i="4"/>
  <c r="H81" i="4"/>
  <c r="H77" i="4"/>
  <c r="H73" i="4"/>
  <c r="H59" i="4"/>
  <c r="H41" i="4"/>
  <c r="G73" i="4"/>
  <c r="Y74" i="5" s="1"/>
  <c r="Z74" i="5" s="1"/>
  <c r="H69" i="4"/>
  <c r="Q65" i="4"/>
  <c r="AB66" i="5" s="1"/>
  <c r="M65" i="4"/>
  <c r="AA66" i="5" s="1"/>
  <c r="G65" i="4"/>
  <c r="Y66" i="5" s="1"/>
  <c r="Z66" i="5" s="1"/>
  <c r="Q63" i="4"/>
  <c r="AB64" i="5" s="1"/>
  <c r="G62" i="4"/>
  <c r="H61" i="4"/>
  <c r="G59" i="4"/>
  <c r="Y60" i="5" s="1"/>
  <c r="Z60" i="5" s="1"/>
  <c r="M53" i="4"/>
  <c r="AA54" i="5" s="1"/>
  <c r="Q52" i="4"/>
  <c r="AB53" i="5" s="1"/>
  <c r="G52" i="4"/>
  <c r="Y53" i="5" s="1"/>
  <c r="Z53" i="5" s="1"/>
  <c r="H50" i="4"/>
  <c r="H49" i="4"/>
  <c r="Q44" i="4"/>
  <c r="AB45" i="5" s="1"/>
  <c r="G44" i="4"/>
  <c r="Y45" i="5" s="1"/>
  <c r="Z45" i="5" s="1"/>
  <c r="G41" i="4"/>
  <c r="Y42" i="5" s="1"/>
  <c r="Z42" i="5" s="1"/>
  <c r="G40" i="4"/>
  <c r="Y41" i="5" s="1"/>
  <c r="Z41" i="5" s="1"/>
  <c r="Q37" i="4"/>
  <c r="AB38" i="5" s="1"/>
  <c r="H36" i="4"/>
  <c r="Q33" i="4"/>
  <c r="AB34" i="5" s="1"/>
  <c r="M33" i="4"/>
  <c r="AA34" i="5" s="1"/>
  <c r="H32" i="4"/>
  <c r="Q29" i="4"/>
  <c r="AB30" i="5" s="1"/>
  <c r="Q28" i="4"/>
  <c r="AB29" i="5" s="1"/>
  <c r="H26" i="4"/>
  <c r="G22" i="4"/>
  <c r="Y23" i="5" s="1"/>
  <c r="Z23" i="5" s="1"/>
  <c r="Q20" i="4"/>
  <c r="AB21" i="5" s="1"/>
  <c r="G20" i="4"/>
  <c r="Y21" i="5" s="1"/>
  <c r="Z21" i="5" s="1"/>
  <c r="Q18" i="4"/>
  <c r="AB19" i="5" s="1"/>
  <c r="G14" i="4"/>
  <c r="Y15" i="5" s="1"/>
  <c r="Z15" i="5" s="1"/>
  <c r="Q11" i="4"/>
  <c r="AB12" i="5" s="1"/>
  <c r="Q10" i="4"/>
  <c r="AB11" i="5" s="1"/>
  <c r="G10" i="4"/>
  <c r="G8" i="4"/>
  <c r="Q5" i="4"/>
  <c r="AB6" i="5" s="1"/>
  <c r="G72" i="4"/>
  <c r="Q68" i="4"/>
  <c r="AB69" i="5" s="1"/>
  <c r="Q67" i="4"/>
  <c r="AB68" i="5" s="1"/>
  <c r="H60" i="4"/>
  <c r="H48" i="4"/>
  <c r="H46" i="4"/>
  <c r="H45" i="4"/>
  <c r="H24" i="4"/>
  <c r="H16" i="4"/>
  <c r="H12" i="4"/>
  <c r="X3" i="75"/>
  <c r="AO3" i="75" s="1"/>
  <c r="AH3" i="75"/>
  <c r="AJ3" i="75"/>
  <c r="AL3" i="75" s="1"/>
  <c r="AC3" i="75"/>
  <c r="AE3" i="75" s="1"/>
  <c r="F15" i="5"/>
  <c r="AV14" i="75"/>
  <c r="H15" i="5" s="1"/>
  <c r="AV25" i="75"/>
  <c r="H26" i="5" s="1"/>
  <c r="L26" i="5" s="1"/>
  <c r="G26" i="5"/>
  <c r="C17" i="5"/>
  <c r="AV16" i="75"/>
  <c r="H17" i="5" s="1"/>
  <c r="F11" i="5"/>
  <c r="AV10" i="75"/>
  <c r="H11" i="5" s="1"/>
  <c r="L11" i="5" s="1"/>
  <c r="F7" i="5"/>
  <c r="AV6" i="75"/>
  <c r="H7" i="5" s="1"/>
  <c r="L7" i="5" s="1"/>
  <c r="C25" i="5"/>
  <c r="AV24" i="75"/>
  <c r="H25" i="5" s="1"/>
  <c r="L25" i="5" s="1"/>
  <c r="G34" i="5"/>
  <c r="AV33" i="75"/>
  <c r="H34" i="5" s="1"/>
  <c r="F37" i="5"/>
  <c r="AV36" i="75"/>
  <c r="H37" i="5" s="1"/>
  <c r="AV5" i="75"/>
  <c r="H6" i="5" s="1"/>
  <c r="L6" i="5" s="1"/>
  <c r="G6" i="5"/>
  <c r="F19" i="5"/>
  <c r="AV18" i="75"/>
  <c r="H19" i="5" s="1"/>
  <c r="G36" i="5"/>
  <c r="AV35" i="75"/>
  <c r="H36" i="5" s="1"/>
  <c r="G38" i="5"/>
  <c r="AV37" i="75"/>
  <c r="H38" i="5" s="1"/>
  <c r="L38" i="5" s="1"/>
  <c r="C51" i="5"/>
  <c r="AV50" i="75"/>
  <c r="H51" i="5" s="1"/>
  <c r="L51" i="5" s="1"/>
  <c r="F31" i="5"/>
  <c r="AV30" i="75"/>
  <c r="H31" i="5" s="1"/>
  <c r="L31" i="5" s="1"/>
  <c r="AV34" i="75"/>
  <c r="H35" i="5" s="1"/>
  <c r="L35" i="5" s="1"/>
  <c r="F35" i="5"/>
  <c r="F29" i="5"/>
  <c r="AV28" i="75"/>
  <c r="H29" i="5" s="1"/>
  <c r="L29" i="5" s="1"/>
  <c r="C49" i="5"/>
  <c r="AV48" i="75"/>
  <c r="H49" i="5" s="1"/>
  <c r="L49" i="5" s="1"/>
  <c r="F27" i="5"/>
  <c r="AV26" i="75"/>
  <c r="H27" i="5" s="1"/>
  <c r="L27" i="5" s="1"/>
  <c r="G45" i="5"/>
  <c r="AV44" i="75"/>
  <c r="H45" i="5" s="1"/>
  <c r="L45" i="5" s="1"/>
  <c r="AV63" i="75"/>
  <c r="H64" i="5" s="1"/>
  <c r="L64" i="5" s="1"/>
  <c r="F64" i="5"/>
  <c r="C74" i="5"/>
  <c r="AV77" i="75"/>
  <c r="H78" i="5" s="1"/>
  <c r="L78" i="5" s="1"/>
  <c r="G78" i="5"/>
  <c r="AV71" i="75"/>
  <c r="H72" i="5" s="1"/>
  <c r="F72" i="5"/>
  <c r="C48" i="5"/>
  <c r="AV47" i="75"/>
  <c r="H48" i="5" s="1"/>
  <c r="C54" i="5"/>
  <c r="AV53" i="75"/>
  <c r="H54" i="5" s="1"/>
  <c r="C84" i="5"/>
  <c r="F86" i="5"/>
  <c r="AV85" i="75"/>
  <c r="H86" i="5" s="1"/>
  <c r="L86" i="5" s="1"/>
  <c r="G63" i="5"/>
  <c r="F68" i="5"/>
  <c r="AV67" i="75"/>
  <c r="H68" i="5" s="1"/>
  <c r="L68" i="5" s="1"/>
  <c r="AV103" i="75"/>
  <c r="H104" i="5" s="1"/>
  <c r="L104" i="5" s="1"/>
  <c r="G104" i="5"/>
  <c r="AV86" i="75"/>
  <c r="H87" i="5" s="1"/>
  <c r="L87" i="5" s="1"/>
  <c r="G87" i="5"/>
  <c r="F95" i="5"/>
  <c r="AV94" i="75"/>
  <c r="H95" i="5" s="1"/>
  <c r="L95" i="5" s="1"/>
  <c r="F59" i="5"/>
  <c r="AV58" i="75"/>
  <c r="H59" i="5" s="1"/>
  <c r="L59" i="5" s="1"/>
  <c r="AV93" i="75"/>
  <c r="H94" i="5" s="1"/>
  <c r="L94" i="5" s="1"/>
  <c r="F94" i="5"/>
  <c r="AV68" i="75"/>
  <c r="H69" i="5" s="1"/>
  <c r="L69" i="5" s="1"/>
  <c r="G69" i="5"/>
  <c r="AV124" i="75"/>
  <c r="H125" i="5" s="1"/>
  <c r="L125" i="5" s="1"/>
  <c r="G125" i="5"/>
  <c r="G96" i="5"/>
  <c r="AV95" i="75"/>
  <c r="H96" i="5" s="1"/>
  <c r="L96" i="5" s="1"/>
  <c r="F115" i="5"/>
  <c r="AV114" i="75"/>
  <c r="H115" i="5" s="1"/>
  <c r="L115" i="5" s="1"/>
  <c r="AV118" i="75"/>
  <c r="H119" i="5" s="1"/>
  <c r="L119" i="5" s="1"/>
  <c r="G119" i="5"/>
  <c r="AV132" i="75"/>
  <c r="H133" i="5" s="1"/>
  <c r="L133" i="5" s="1"/>
  <c r="G133" i="5"/>
  <c r="C92" i="5"/>
  <c r="AV91" i="75"/>
  <c r="H92" i="5" s="1"/>
  <c r="L92" i="5" s="1"/>
  <c r="G101" i="5"/>
  <c r="AV100" i="75"/>
  <c r="H101" i="5" s="1"/>
  <c r="L101" i="5" s="1"/>
  <c r="C108" i="5"/>
  <c r="AV107" i="75"/>
  <c r="H108" i="5" s="1"/>
  <c r="L108" i="5" s="1"/>
  <c r="F113" i="5"/>
  <c r="AV112" i="75"/>
  <c r="H113" i="5" s="1"/>
  <c r="L113" i="5" s="1"/>
  <c r="G110" i="5"/>
  <c r="AV109" i="75"/>
  <c r="H110" i="5" s="1"/>
  <c r="L110" i="5" s="1"/>
  <c r="AV122" i="75"/>
  <c r="H123" i="5" s="1"/>
  <c r="L123" i="5" s="1"/>
  <c r="G123" i="5"/>
  <c r="G159" i="5"/>
  <c r="AV158" i="75"/>
  <c r="H159" i="5" s="1"/>
  <c r="L159" i="5" s="1"/>
  <c r="G117" i="5"/>
  <c r="G158" i="5"/>
  <c r="G143" i="5"/>
  <c r="C130" i="5"/>
  <c r="AV129" i="75"/>
  <c r="H130" i="5" s="1"/>
  <c r="L130" i="5" s="1"/>
  <c r="G161" i="5"/>
  <c r="G179" i="5"/>
  <c r="AV128" i="75"/>
  <c r="H129" i="5" s="1"/>
  <c r="L129" i="5" s="1"/>
  <c r="F129" i="5"/>
  <c r="F171" i="5"/>
  <c r="AV170" i="75"/>
  <c r="H171" i="5" s="1"/>
  <c r="AV183" i="75"/>
  <c r="H184" i="5" s="1"/>
  <c r="L184" i="5" s="1"/>
  <c r="G184" i="5"/>
  <c r="G147" i="5"/>
  <c r="AV152" i="75"/>
  <c r="H153" i="5" s="1"/>
  <c r="L153" i="5" s="1"/>
  <c r="F153" i="5"/>
  <c r="AV161" i="75"/>
  <c r="H162" i="5" s="1"/>
  <c r="L162" i="5" s="1"/>
  <c r="G162" i="5"/>
  <c r="AV165" i="75"/>
  <c r="H166" i="5" s="1"/>
  <c r="L166" i="5" s="1"/>
  <c r="F166" i="5"/>
  <c r="F170" i="5"/>
  <c r="AV169" i="75"/>
  <c r="H170" i="5" s="1"/>
  <c r="F138" i="5"/>
  <c r="AV137" i="75"/>
  <c r="H138" i="5" s="1"/>
  <c r="L138" i="5" s="1"/>
  <c r="F192" i="5"/>
  <c r="AV144" i="75"/>
  <c r="H145" i="5" s="1"/>
  <c r="L145" i="5" s="1"/>
  <c r="G145" i="5"/>
  <c r="AV140" i="75"/>
  <c r="H141" i="5" s="1"/>
  <c r="G141" i="5"/>
  <c r="AV175" i="75"/>
  <c r="H176" i="5" s="1"/>
  <c r="L176" i="5" s="1"/>
  <c r="F176" i="5"/>
  <c r="F175" i="5"/>
  <c r="AV174" i="75"/>
  <c r="H175" i="5" s="1"/>
  <c r="AP3" i="75"/>
  <c r="D4" i="5" s="1"/>
  <c r="X4" i="5"/>
  <c r="Z4" i="5" s="1"/>
  <c r="H3" i="4"/>
  <c r="AR3" i="75"/>
  <c r="F4" i="5" s="1"/>
  <c r="G4" i="5"/>
  <c r="L116" i="5"/>
  <c r="G16" i="5"/>
  <c r="AV15" i="75"/>
  <c r="H16" i="5" s="1"/>
  <c r="L16" i="5" s="1"/>
  <c r="G20" i="5"/>
  <c r="AV19" i="75"/>
  <c r="H20" i="5" s="1"/>
  <c r="G10" i="5"/>
  <c r="AV9" i="75"/>
  <c r="H10" i="5" s="1"/>
  <c r="G24" i="5"/>
  <c r="AV23" i="75"/>
  <c r="H24" i="5" s="1"/>
  <c r="L24" i="5" s="1"/>
  <c r="AV11" i="75"/>
  <c r="H12" i="5" s="1"/>
  <c r="G12" i="5"/>
  <c r="AV17" i="75"/>
  <c r="H18" i="5" s="1"/>
  <c r="L18" i="5" s="1"/>
  <c r="G18" i="5"/>
  <c r="G30" i="5"/>
  <c r="AV29" i="75"/>
  <c r="H30" i="5" s="1"/>
  <c r="L30" i="5" s="1"/>
  <c r="AV31" i="75"/>
  <c r="H32" i="5" s="1"/>
  <c r="L32" i="5" s="1"/>
  <c r="G32" i="5"/>
  <c r="G41" i="5"/>
  <c r="AV40" i="75"/>
  <c r="H41" i="5" s="1"/>
  <c r="L41" i="5" s="1"/>
  <c r="F46" i="5"/>
  <c r="AV45" i="75"/>
  <c r="H46" i="5" s="1"/>
  <c r="L46" i="5" s="1"/>
  <c r="AV49" i="75"/>
  <c r="H50" i="5" s="1"/>
  <c r="F50" i="5"/>
  <c r="G47" i="5"/>
  <c r="AV46" i="75"/>
  <c r="H47" i="5" s="1"/>
  <c r="L47" i="5" s="1"/>
  <c r="C42" i="5"/>
  <c r="AV41" i="75"/>
  <c r="H42" i="5" s="1"/>
  <c r="L42" i="5" s="1"/>
  <c r="G53" i="5"/>
  <c r="G61" i="5"/>
  <c r="AV60" i="75"/>
  <c r="H61" i="5" s="1"/>
  <c r="L61" i="5" s="1"/>
  <c r="G65" i="5"/>
  <c r="F60" i="5"/>
  <c r="AV59" i="75"/>
  <c r="H60" i="5" s="1"/>
  <c r="L60" i="5" s="1"/>
  <c r="G77" i="5"/>
  <c r="AV76" i="75"/>
  <c r="H77" i="5" s="1"/>
  <c r="L77" i="5" s="1"/>
  <c r="AV84" i="75"/>
  <c r="H85" i="5" s="1"/>
  <c r="L85" i="5" s="1"/>
  <c r="G85" i="5"/>
  <c r="AV43" i="75"/>
  <c r="H44" i="5" s="1"/>
  <c r="G44" i="5"/>
  <c r="G75" i="5"/>
  <c r="AV74" i="75"/>
  <c r="H75" i="5" s="1"/>
  <c r="G39" i="5"/>
  <c r="AV38" i="75"/>
  <c r="H39" i="5" s="1"/>
  <c r="L39" i="5" s="1"/>
  <c r="G55" i="5"/>
  <c r="AV54" i="75"/>
  <c r="H55" i="5" s="1"/>
  <c r="G90" i="5"/>
  <c r="AV92" i="75"/>
  <c r="H93" i="5" s="1"/>
  <c r="L93" i="5" s="1"/>
  <c r="G93" i="5"/>
  <c r="G71" i="5"/>
  <c r="AV70" i="75"/>
  <c r="H71" i="5" s="1"/>
  <c r="L71" i="5" s="1"/>
  <c r="AV78" i="75"/>
  <c r="H79" i="5" s="1"/>
  <c r="L79" i="5" s="1"/>
  <c r="G79" i="5"/>
  <c r="AV87" i="75"/>
  <c r="H88" i="5" s="1"/>
  <c r="G88" i="5"/>
  <c r="F76" i="5"/>
  <c r="AV75" i="75"/>
  <c r="H76" i="5" s="1"/>
  <c r="L76" i="5" s="1"/>
  <c r="AV80" i="75"/>
  <c r="H81" i="5" s="1"/>
  <c r="L81" i="5" s="1"/>
  <c r="F81" i="5"/>
  <c r="F66" i="5"/>
  <c r="AV65" i="75"/>
  <c r="H66" i="5" s="1"/>
  <c r="L66" i="5" s="1"/>
  <c r="F89" i="5"/>
  <c r="AV88" i="75"/>
  <c r="H89" i="5" s="1"/>
  <c r="F107" i="5"/>
  <c r="AV106" i="75"/>
  <c r="H107" i="5" s="1"/>
  <c r="L107" i="5" s="1"/>
  <c r="F118" i="5"/>
  <c r="AV117" i="75"/>
  <c r="H118" i="5" s="1"/>
  <c r="L118" i="5" s="1"/>
  <c r="G124" i="5"/>
  <c r="AV123" i="75"/>
  <c r="H124" i="5" s="1"/>
  <c r="L124" i="5" s="1"/>
  <c r="AV90" i="75"/>
  <c r="H91" i="5" s="1"/>
  <c r="L91" i="5" s="1"/>
  <c r="C91" i="5"/>
  <c r="G106" i="5"/>
  <c r="AV105" i="75"/>
  <c r="H106" i="5" s="1"/>
  <c r="L106" i="5" s="1"/>
  <c r="AV110" i="75"/>
  <c r="H111" i="5" s="1"/>
  <c r="G111" i="5"/>
  <c r="G109" i="5"/>
  <c r="AV108" i="75"/>
  <c r="H109" i="5" s="1"/>
  <c r="L109" i="5" s="1"/>
  <c r="F131" i="5"/>
  <c r="AV130" i="75"/>
  <c r="H131" i="5" s="1"/>
  <c r="L131" i="5" s="1"/>
  <c r="C97" i="5"/>
  <c r="AV96" i="75"/>
  <c r="H97" i="5" s="1"/>
  <c r="L97" i="5" s="1"/>
  <c r="AV150" i="75"/>
  <c r="H151" i="5" s="1"/>
  <c r="G151" i="5"/>
  <c r="G122" i="5"/>
  <c r="AV121" i="75"/>
  <c r="H122" i="5" s="1"/>
  <c r="L122" i="5" s="1"/>
  <c r="AV134" i="75"/>
  <c r="H135" i="5" s="1"/>
  <c r="L135" i="5" s="1"/>
  <c r="G135" i="5"/>
  <c r="G105" i="5"/>
  <c r="F120" i="5"/>
  <c r="AV119" i="75"/>
  <c r="H120" i="5" s="1"/>
  <c r="L120" i="5" s="1"/>
  <c r="AV101" i="75"/>
  <c r="H102" i="5" s="1"/>
  <c r="L102" i="5" s="1"/>
  <c r="G102" i="5"/>
  <c r="AV125" i="75"/>
  <c r="H126" i="5" s="1"/>
  <c r="L126" i="5" s="1"/>
  <c r="F126" i="5"/>
  <c r="F134" i="5"/>
  <c r="AV133" i="75"/>
  <c r="H134" i="5" s="1"/>
  <c r="L134" i="5" s="1"/>
  <c r="AV136" i="75"/>
  <c r="H137" i="5" s="1"/>
  <c r="G137" i="5"/>
  <c r="G142" i="5"/>
  <c r="AV141" i="75"/>
  <c r="H142" i="5" s="1"/>
  <c r="L142" i="5" s="1"/>
  <c r="G165" i="5"/>
  <c r="G193" i="5"/>
  <c r="AV192" i="75"/>
  <c r="H193" i="5" s="1"/>
  <c r="L193" i="5" s="1"/>
  <c r="G167" i="5"/>
  <c r="C178" i="5"/>
  <c r="AV177" i="75"/>
  <c r="H178" i="5" s="1"/>
  <c r="L178" i="5" s="1"/>
  <c r="G168" i="5"/>
  <c r="G149" i="5"/>
  <c r="AV184" i="75"/>
  <c r="H185" i="5" s="1"/>
  <c r="L185" i="5" s="1"/>
  <c r="G185" i="5"/>
  <c r="G177" i="5"/>
  <c r="AV176" i="75"/>
  <c r="H177" i="5" s="1"/>
  <c r="C156" i="5"/>
  <c r="AV155" i="75"/>
  <c r="H156" i="5" s="1"/>
  <c r="G164" i="5"/>
  <c r="AV163" i="75"/>
  <c r="H164" i="5" s="1"/>
  <c r="L164" i="5" s="1"/>
  <c r="F186" i="5"/>
  <c r="AV185" i="75"/>
  <c r="H186" i="5" s="1"/>
  <c r="G181" i="5"/>
  <c r="H3" i="3"/>
  <c r="N4" i="5" s="1"/>
  <c r="J4" i="5"/>
  <c r="P23" i="5"/>
  <c r="U87" i="5"/>
  <c r="S48" i="3"/>
  <c r="Q49" i="5" s="1"/>
  <c r="AJ76" i="3"/>
  <c r="AJ58" i="3"/>
  <c r="AJ88" i="3"/>
  <c r="AR120" i="75"/>
  <c r="AR189" i="75"/>
  <c r="F190" i="5" s="1"/>
  <c r="AC193" i="75"/>
  <c r="AE193" i="75" s="1"/>
  <c r="AR193" i="75" s="1"/>
  <c r="F194" i="5" s="1"/>
  <c r="AK193" i="75"/>
  <c r="AL193" i="75" s="1"/>
  <c r="X193" i="75"/>
  <c r="AH193" i="75"/>
  <c r="AC189" i="75"/>
  <c r="AE189" i="75" s="1"/>
  <c r="AK189" i="75"/>
  <c r="AL189" i="75" s="1"/>
  <c r="X189" i="75"/>
  <c r="AO189" i="75" s="1"/>
  <c r="AI189" i="75"/>
  <c r="AJ188" i="75"/>
  <c r="AL188" i="75" s="1"/>
  <c r="AC188" i="75"/>
  <c r="AE188" i="75" s="1"/>
  <c r="AR188" i="75" s="1"/>
  <c r="F189" i="5" s="1"/>
  <c r="X188" i="75"/>
  <c r="AO188" i="75" s="1"/>
  <c r="AI188" i="75"/>
  <c r="X181" i="75"/>
  <c r="AO181" i="75" s="1"/>
  <c r="AI181" i="75"/>
  <c r="AH180" i="75"/>
  <c r="X180" i="75"/>
  <c r="AO180" i="75" s="1"/>
  <c r="AM178" i="75"/>
  <c r="AE178" i="75"/>
  <c r="AR178" i="75" s="1"/>
  <c r="F179" i="5" s="1"/>
  <c r="J175" i="5"/>
  <c r="BC174" i="75"/>
  <c r="K175" i="5" s="1"/>
  <c r="AK173" i="75"/>
  <c r="AL173" i="75" s="1"/>
  <c r="AC173" i="75"/>
  <c r="AE173" i="75" s="1"/>
  <c r="AR173" i="75" s="1"/>
  <c r="AI172" i="75"/>
  <c r="X172" i="75"/>
  <c r="AO172" i="75" s="1"/>
  <c r="X171" i="75"/>
  <c r="AO171" i="75" s="1"/>
  <c r="AH171" i="75"/>
  <c r="BC169" i="75"/>
  <c r="K170" i="5" s="1"/>
  <c r="J170" i="5"/>
  <c r="AI168" i="75"/>
  <c r="X167" i="75"/>
  <c r="AO167" i="75" s="1"/>
  <c r="C168" i="5" s="1"/>
  <c r="AI167" i="75"/>
  <c r="AI166" i="75"/>
  <c r="X166" i="75"/>
  <c r="AC164" i="75"/>
  <c r="AE164" i="75" s="1"/>
  <c r="AR164" i="75" s="1"/>
  <c r="AK164" i="75"/>
  <c r="AL164" i="75" s="1"/>
  <c r="AH162" i="75"/>
  <c r="X162" i="75"/>
  <c r="AO162" i="75" s="1"/>
  <c r="AC160" i="75"/>
  <c r="AE160" i="75" s="1"/>
  <c r="AR160" i="75" s="1"/>
  <c r="AJ160" i="75"/>
  <c r="AL160" i="75" s="1"/>
  <c r="J154" i="5"/>
  <c r="BC153" i="75"/>
  <c r="K154" i="5" s="1"/>
  <c r="AH151" i="75"/>
  <c r="X151" i="75"/>
  <c r="AO151" i="75" s="1"/>
  <c r="AI149" i="75"/>
  <c r="X149" i="75"/>
  <c r="AO149" i="75" s="1"/>
  <c r="AC148" i="75"/>
  <c r="AE148" i="75" s="1"/>
  <c r="AK148" i="75"/>
  <c r="AL148" i="75" s="1"/>
  <c r="AR148" i="75"/>
  <c r="F149" i="5" s="1"/>
  <c r="AI145" i="75"/>
  <c r="X145" i="75"/>
  <c r="AO145" i="75" s="1"/>
  <c r="U77" i="5"/>
  <c r="P42" i="5"/>
  <c r="AR136" i="75"/>
  <c r="F137" i="5" s="1"/>
  <c r="AO166" i="75"/>
  <c r="C167" i="5" s="1"/>
  <c r="AO193" i="75"/>
  <c r="X190" i="75"/>
  <c r="AO190" i="75" s="1"/>
  <c r="AI190" i="75"/>
  <c r="I189" i="5"/>
  <c r="BC188" i="75"/>
  <c r="K189" i="5" s="1"/>
  <c r="X187" i="75"/>
  <c r="AO187" i="75" s="1"/>
  <c r="AH187" i="75"/>
  <c r="AH185" i="75"/>
  <c r="AK182" i="75"/>
  <c r="AL182" i="75" s="1"/>
  <c r="AC182" i="75"/>
  <c r="AE182" i="75" s="1"/>
  <c r="AR182" i="75" s="1"/>
  <c r="AK180" i="75"/>
  <c r="AL180" i="75" s="1"/>
  <c r="AC180" i="75"/>
  <c r="AE180" i="75" s="1"/>
  <c r="AR180" i="75" s="1"/>
  <c r="F181" i="5" s="1"/>
  <c r="AC179" i="75"/>
  <c r="AE179" i="75" s="1"/>
  <c r="AR179" i="75" s="1"/>
  <c r="AJ179" i="75"/>
  <c r="AL179" i="75" s="1"/>
  <c r="J177" i="5"/>
  <c r="BC176" i="75"/>
  <c r="K177" i="5" s="1"/>
  <c r="J171" i="5"/>
  <c r="BC170" i="75"/>
  <c r="K171" i="5" s="1"/>
  <c r="AL166" i="75"/>
  <c r="I163" i="5"/>
  <c r="BC162" i="75"/>
  <c r="K163" i="5" s="1"/>
  <c r="BC159" i="75"/>
  <c r="K160" i="5" s="1"/>
  <c r="J160" i="5"/>
  <c r="AI157" i="75"/>
  <c r="X157" i="75"/>
  <c r="AO157" i="75" s="1"/>
  <c r="C158" i="5" s="1"/>
  <c r="AC156" i="75"/>
  <c r="AE156" i="75" s="1"/>
  <c r="AR156" i="75" s="1"/>
  <c r="F157" i="5" s="1"/>
  <c r="AK156" i="75"/>
  <c r="AL156" i="75" s="1"/>
  <c r="AI156" i="75"/>
  <c r="X156" i="75"/>
  <c r="AO156" i="75" s="1"/>
  <c r="AJ153" i="75"/>
  <c r="AL153" i="75" s="1"/>
  <c r="AC153" i="75"/>
  <c r="AE153" i="75" s="1"/>
  <c r="AR153" i="75" s="1"/>
  <c r="AK146" i="75"/>
  <c r="AL146" i="75" s="1"/>
  <c r="AC146" i="75"/>
  <c r="AE146" i="75" s="1"/>
  <c r="AR146" i="75" s="1"/>
  <c r="F147" i="5" s="1"/>
  <c r="AI138" i="75"/>
  <c r="X138" i="75"/>
  <c r="AO138" i="75" s="1"/>
  <c r="AJ172" i="3"/>
  <c r="U138" i="5"/>
  <c r="U102" i="5"/>
  <c r="P61" i="5"/>
  <c r="AN143" i="75"/>
  <c r="AS143" i="75" s="1"/>
  <c r="AU143" i="75" s="1"/>
  <c r="AC142" i="75"/>
  <c r="AE142" i="75" s="1"/>
  <c r="AR142" i="75" s="1"/>
  <c r="F143" i="5" s="1"/>
  <c r="AK140" i="75"/>
  <c r="AL140" i="75" s="1"/>
  <c r="AQ116" i="75"/>
  <c r="E117" i="5" s="1"/>
  <c r="X81" i="75"/>
  <c r="AO81" i="75" s="1"/>
  <c r="AH81" i="75"/>
  <c r="S83" i="3"/>
  <c r="Q84" i="5" s="1"/>
  <c r="AJ86" i="3"/>
  <c r="S85" i="3"/>
  <c r="Q86" i="5" s="1"/>
  <c r="N119" i="5"/>
  <c r="P119" i="5" s="1"/>
  <c r="AJ187" i="3"/>
  <c r="H43" i="4"/>
  <c r="H17" i="4"/>
  <c r="H98" i="4"/>
  <c r="U153" i="5"/>
  <c r="U131" i="5"/>
  <c r="U105" i="5"/>
  <c r="X126" i="75"/>
  <c r="AO126" i="75" s="1"/>
  <c r="AI126" i="75"/>
  <c r="AC73" i="75"/>
  <c r="AE73" i="75" s="1"/>
  <c r="AR73" i="75" s="1"/>
  <c r="F74" i="5" s="1"/>
  <c r="AI73" i="75"/>
  <c r="AN69" i="75"/>
  <c r="AS69" i="75" s="1"/>
  <c r="AU69" i="75" s="1"/>
  <c r="X64" i="75"/>
  <c r="AO64" i="75" s="1"/>
  <c r="C65" i="5" s="1"/>
  <c r="AP64" i="75"/>
  <c r="D65" i="5" s="1"/>
  <c r="AP62" i="75"/>
  <c r="D63" i="5" s="1"/>
  <c r="AM60" i="75"/>
  <c r="AS56" i="75"/>
  <c r="AU56" i="75" s="1"/>
  <c r="AJ52" i="75"/>
  <c r="AL52" i="75" s="1"/>
  <c r="AC52" i="75"/>
  <c r="AE52" i="75" s="1"/>
  <c r="AR52" i="75" s="1"/>
  <c r="F53" i="5" s="1"/>
  <c r="AI74" i="75"/>
  <c r="AI192" i="3"/>
  <c r="T193" i="5" s="1"/>
  <c r="AI189" i="3"/>
  <c r="T190" i="5" s="1"/>
  <c r="AI111" i="3"/>
  <c r="T112" i="5" s="1"/>
  <c r="W192" i="3"/>
  <c r="W183" i="3"/>
  <c r="W181" i="3"/>
  <c r="W171" i="3"/>
  <c r="W163" i="3"/>
  <c r="W147" i="3"/>
  <c r="W134" i="3"/>
  <c r="M111" i="3"/>
  <c r="O112" i="5" s="1"/>
  <c r="P167" i="5"/>
  <c r="AJ152" i="3"/>
  <c r="P152" i="5"/>
  <c r="P146" i="5"/>
  <c r="AJ137" i="3"/>
  <c r="AJ130" i="3"/>
  <c r="P116" i="5"/>
  <c r="AJ104" i="3"/>
  <c r="AI81" i="3"/>
  <c r="T82" i="5" s="1"/>
  <c r="AI67" i="3"/>
  <c r="T68" i="5" s="1"/>
  <c r="E111" i="3"/>
  <c r="M112" i="5" s="1"/>
  <c r="P112" i="5" s="1"/>
  <c r="E110" i="3"/>
  <c r="E107" i="3"/>
  <c r="M108" i="5" s="1"/>
  <c r="P108" i="5" s="1"/>
  <c r="E104" i="3"/>
  <c r="E100" i="3"/>
  <c r="E99" i="3"/>
  <c r="W98" i="3"/>
  <c r="E98" i="3"/>
  <c r="E94" i="3"/>
  <c r="M95" i="5" s="1"/>
  <c r="P95" i="5" s="1"/>
  <c r="E93" i="3"/>
  <c r="M94" i="5" s="1"/>
  <c r="P94" i="5" s="1"/>
  <c r="E87" i="3"/>
  <c r="M88" i="5" s="1"/>
  <c r="P88" i="5" s="1"/>
  <c r="E85" i="3"/>
  <c r="M86" i="5" s="1"/>
  <c r="W83" i="3"/>
  <c r="E83" i="3"/>
  <c r="W79" i="3"/>
  <c r="E79" i="3"/>
  <c r="E77" i="3"/>
  <c r="M78" i="5" s="1"/>
  <c r="P78" i="5" s="1"/>
  <c r="E71" i="3"/>
  <c r="E67" i="3"/>
  <c r="M68" i="5" s="1"/>
  <c r="P68" i="5" s="1"/>
  <c r="W65" i="3"/>
  <c r="E62" i="3"/>
  <c r="N62" i="3" s="1"/>
  <c r="E59" i="3"/>
  <c r="M60" i="5" s="1"/>
  <c r="P60" i="5" s="1"/>
  <c r="E58" i="3"/>
  <c r="N58" i="3" s="1"/>
  <c r="E55" i="3"/>
  <c r="M56" i="5" s="1"/>
  <c r="P56" i="5" s="1"/>
  <c r="E53" i="3"/>
  <c r="E51" i="3"/>
  <c r="M52" i="5" s="1"/>
  <c r="E49" i="3"/>
  <c r="E47" i="3"/>
  <c r="M48" i="5" s="1"/>
  <c r="E43" i="3"/>
  <c r="M44" i="5" s="1"/>
  <c r="E35" i="3"/>
  <c r="M36" i="5" s="1"/>
  <c r="P36" i="5" s="1"/>
  <c r="E34" i="3"/>
  <c r="N34" i="3" s="1"/>
  <c r="W31" i="3"/>
  <c r="E30" i="3"/>
  <c r="AJ101" i="3"/>
  <c r="AI4" i="3"/>
  <c r="T5" i="5" s="1"/>
  <c r="M193" i="4"/>
  <c r="AA194" i="5" s="1"/>
  <c r="M190" i="4"/>
  <c r="M169" i="4"/>
  <c r="AA170" i="5" s="1"/>
  <c r="M164" i="4"/>
  <c r="AA165" i="5" s="1"/>
  <c r="M163" i="4"/>
  <c r="AA164" i="5" s="1"/>
  <c r="M159" i="4"/>
  <c r="AA160" i="5" s="1"/>
  <c r="M148" i="4"/>
  <c r="AA149" i="5" s="1"/>
  <c r="M147" i="4"/>
  <c r="M141" i="4"/>
  <c r="AA142" i="5" s="1"/>
  <c r="M138" i="4"/>
  <c r="M136" i="4"/>
  <c r="AA137" i="5" s="1"/>
  <c r="M135" i="4"/>
  <c r="AA136" i="5" s="1"/>
  <c r="M131" i="4"/>
  <c r="AA132" i="5" s="1"/>
  <c r="M128" i="4"/>
  <c r="AA129" i="5" s="1"/>
  <c r="M126" i="4"/>
  <c r="AA127" i="5" s="1"/>
  <c r="M124" i="4"/>
  <c r="AA125" i="5" s="1"/>
  <c r="M123" i="4"/>
  <c r="AA124" i="5" s="1"/>
  <c r="M119" i="4"/>
  <c r="AA120" i="5" s="1"/>
  <c r="H93" i="4"/>
  <c r="H87" i="4"/>
  <c r="H85" i="4"/>
  <c r="H71" i="4"/>
  <c r="H67" i="4"/>
  <c r="H42" i="4"/>
  <c r="M39" i="4"/>
  <c r="AA40" i="5" s="1"/>
  <c r="H38" i="4"/>
  <c r="H34" i="4"/>
  <c r="H30" i="4"/>
  <c r="M9" i="4"/>
  <c r="AA10" i="5" s="1"/>
  <c r="H26" i="3"/>
  <c r="N26" i="3" s="1"/>
  <c r="E26" i="3"/>
  <c r="M27" i="5" s="1"/>
  <c r="E25" i="3"/>
  <c r="E24" i="3"/>
  <c r="M25" i="5" s="1"/>
  <c r="W20" i="3"/>
  <c r="E19" i="3"/>
  <c r="M20" i="5" s="1"/>
  <c r="E18" i="3"/>
  <c r="E16" i="3"/>
  <c r="M17" i="5" s="1"/>
  <c r="P17" i="5" s="1"/>
  <c r="E14" i="3"/>
  <c r="E8" i="3"/>
  <c r="M9" i="5" s="1"/>
  <c r="P9" i="5" s="1"/>
  <c r="E7" i="3"/>
  <c r="M8" i="5" s="1"/>
  <c r="P8" i="5" s="1"/>
  <c r="M114" i="4"/>
  <c r="AA115" i="5" s="1"/>
  <c r="M112" i="4"/>
  <c r="AA113" i="5" s="1"/>
  <c r="M104" i="4"/>
  <c r="AA105" i="5" s="1"/>
  <c r="M102" i="4"/>
  <c r="AA103" i="5" s="1"/>
  <c r="M101" i="4"/>
  <c r="AA102" i="5" s="1"/>
  <c r="H99" i="4"/>
  <c r="H96" i="4"/>
  <c r="H58" i="4"/>
  <c r="H55" i="4"/>
  <c r="M27" i="4"/>
  <c r="AA28" i="5" s="1"/>
  <c r="M8" i="4"/>
  <c r="AA9" i="5" s="1"/>
  <c r="M7" i="4"/>
  <c r="AA8" i="5" s="1"/>
  <c r="H6" i="4"/>
  <c r="M76" i="4"/>
  <c r="AA77" i="5" s="1"/>
  <c r="M69" i="4"/>
  <c r="AA70" i="5" s="1"/>
  <c r="M64" i="4"/>
  <c r="M62" i="4"/>
  <c r="M57" i="4"/>
  <c r="AA58" i="5" s="1"/>
  <c r="M55" i="4"/>
  <c r="AA56" i="5" s="1"/>
  <c r="M49" i="4"/>
  <c r="AA50" i="5" s="1"/>
  <c r="M45" i="4"/>
  <c r="AA46" i="5" s="1"/>
  <c r="M23" i="4"/>
  <c r="M21" i="4"/>
  <c r="M19" i="4"/>
  <c r="M17" i="4"/>
  <c r="M15" i="4"/>
  <c r="M13" i="4"/>
  <c r="M12" i="4"/>
  <c r="AA13" i="5" s="1"/>
  <c r="AC101" i="5"/>
  <c r="E4" i="3"/>
  <c r="E191" i="3"/>
  <c r="E189" i="3"/>
  <c r="M190" i="5" s="1"/>
  <c r="P190" i="5" s="1"/>
  <c r="E187" i="3"/>
  <c r="M188" i="5" s="1"/>
  <c r="P188" i="5" s="1"/>
  <c r="E179" i="3"/>
  <c r="E176" i="3"/>
  <c r="E173" i="3"/>
  <c r="M174" i="5" s="1"/>
  <c r="P174" i="5" s="1"/>
  <c r="E171" i="3"/>
  <c r="M172" i="5" s="1"/>
  <c r="P172" i="5" s="1"/>
  <c r="E170" i="3"/>
  <c r="E169" i="3"/>
  <c r="M170" i="5" s="1"/>
  <c r="P170" i="5" s="1"/>
  <c r="E167" i="3"/>
  <c r="E165" i="3"/>
  <c r="M166" i="5" s="1"/>
  <c r="P166" i="5" s="1"/>
  <c r="E164" i="3"/>
  <c r="N164" i="3" s="1"/>
  <c r="E163" i="3"/>
  <c r="E161" i="3"/>
  <c r="N161" i="3" s="1"/>
  <c r="E159" i="3"/>
  <c r="M160" i="5" s="1"/>
  <c r="P160" i="5" s="1"/>
  <c r="E157" i="3"/>
  <c r="M158" i="5" s="1"/>
  <c r="P158" i="5" s="1"/>
  <c r="E155" i="3"/>
  <c r="M156" i="5" s="1"/>
  <c r="P156" i="5" s="1"/>
  <c r="E153" i="3"/>
  <c r="N153" i="3" s="1"/>
  <c r="E150" i="3"/>
  <c r="E149" i="3"/>
  <c r="E147" i="3"/>
  <c r="M148" i="5" s="1"/>
  <c r="P148" i="5" s="1"/>
  <c r="E146" i="3"/>
  <c r="N146" i="3" s="1"/>
  <c r="E141" i="3"/>
  <c r="M142" i="5" s="1"/>
  <c r="P142" i="5" s="1"/>
  <c r="E140" i="3"/>
  <c r="M141" i="5" s="1"/>
  <c r="P141" i="5" s="1"/>
  <c r="E136" i="3"/>
  <c r="E134" i="3"/>
  <c r="M135" i="5" s="1"/>
  <c r="P135" i="5" s="1"/>
  <c r="E133" i="3"/>
  <c r="M134" i="5" s="1"/>
  <c r="P134" i="5" s="1"/>
  <c r="E132" i="3"/>
  <c r="M133" i="5" s="1"/>
  <c r="P133" i="5" s="1"/>
  <c r="E128" i="3"/>
  <c r="E126" i="3"/>
  <c r="M127" i="5" s="1"/>
  <c r="P127" i="5" s="1"/>
  <c r="E122" i="3"/>
  <c r="M123" i="5" s="1"/>
  <c r="P123" i="5" s="1"/>
  <c r="E117" i="3"/>
  <c r="E108" i="3"/>
  <c r="M109" i="5" s="1"/>
  <c r="P109" i="5" s="1"/>
  <c r="E106" i="3"/>
  <c r="M107" i="5" s="1"/>
  <c r="P107" i="5" s="1"/>
  <c r="E103" i="3"/>
  <c r="M104" i="5" s="1"/>
  <c r="P104" i="5" s="1"/>
  <c r="E101" i="3"/>
  <c r="E97" i="3"/>
  <c r="E96" i="3"/>
  <c r="M97" i="5" s="1"/>
  <c r="P97" i="5" s="1"/>
  <c r="E91" i="3"/>
  <c r="E90" i="3"/>
  <c r="N90" i="3" s="1"/>
  <c r="E88" i="3"/>
  <c r="E86" i="3"/>
  <c r="E84" i="3"/>
  <c r="M85" i="5" s="1"/>
  <c r="P85" i="5" s="1"/>
  <c r="E81" i="3"/>
  <c r="M82" i="5" s="1"/>
  <c r="P82" i="5" s="1"/>
  <c r="E78" i="3"/>
  <c r="E75" i="3"/>
  <c r="E73" i="3"/>
  <c r="E72" i="3"/>
  <c r="M73" i="5" s="1"/>
  <c r="P73" i="5" s="1"/>
  <c r="E70" i="3"/>
  <c r="M71" i="5" s="1"/>
  <c r="P71" i="5" s="1"/>
  <c r="E64" i="3"/>
  <c r="M65" i="5" s="1"/>
  <c r="P65" i="5" s="1"/>
  <c r="E63" i="3"/>
  <c r="M64" i="5" s="1"/>
  <c r="P64" i="5" s="1"/>
  <c r="E56" i="3"/>
  <c r="N56" i="3" s="1"/>
  <c r="E52" i="3"/>
  <c r="E50" i="3"/>
  <c r="E48" i="3"/>
  <c r="E46" i="3"/>
  <c r="E45" i="3"/>
  <c r="E44" i="3"/>
  <c r="E42" i="3"/>
  <c r="E40" i="3"/>
  <c r="M41" i="5" s="1"/>
  <c r="P41" i="5" s="1"/>
  <c r="E37" i="3"/>
  <c r="M38" i="5" s="1"/>
  <c r="P38" i="5" s="1"/>
  <c r="E32" i="3"/>
  <c r="M33" i="5" s="1"/>
  <c r="P33" i="5" s="1"/>
  <c r="E31" i="3"/>
  <c r="E29" i="3"/>
  <c r="M30" i="5" s="1"/>
  <c r="P30" i="5" s="1"/>
  <c r="E28" i="3"/>
  <c r="E23" i="3"/>
  <c r="M24" i="5" s="1"/>
  <c r="P24" i="5" s="1"/>
  <c r="E21" i="3"/>
  <c r="M22" i="5" s="1"/>
  <c r="P22" i="5" s="1"/>
  <c r="E20" i="3"/>
  <c r="M21" i="5" s="1"/>
  <c r="E17" i="3"/>
  <c r="E15" i="3"/>
  <c r="M16" i="5" s="1"/>
  <c r="P16" i="5" s="1"/>
  <c r="E13" i="3"/>
  <c r="E12" i="3"/>
  <c r="N12" i="3" s="1"/>
  <c r="E9" i="3"/>
  <c r="M10" i="5" s="1"/>
  <c r="P10" i="5" s="1"/>
  <c r="E6" i="3"/>
  <c r="N6" i="3" s="1"/>
  <c r="E5" i="3"/>
  <c r="M194" i="5"/>
  <c r="P194" i="5" s="1"/>
  <c r="N193" i="3"/>
  <c r="N189" i="3"/>
  <c r="N183" i="3"/>
  <c r="M184" i="5"/>
  <c r="P184" i="5" s="1"/>
  <c r="M162" i="5"/>
  <c r="P162" i="5" s="1"/>
  <c r="M155" i="5"/>
  <c r="N154" i="3"/>
  <c r="P155" i="5"/>
  <c r="M154" i="5"/>
  <c r="P154" i="5" s="1"/>
  <c r="N150" i="3"/>
  <c r="M151" i="5"/>
  <c r="P151" i="5" s="1"/>
  <c r="M111" i="5"/>
  <c r="P111" i="5" s="1"/>
  <c r="N110" i="3"/>
  <c r="N104" i="3"/>
  <c r="M105" i="5"/>
  <c r="P105" i="5" s="1"/>
  <c r="M100" i="5"/>
  <c r="N99" i="3"/>
  <c r="P100" i="5"/>
  <c r="N94" i="3"/>
  <c r="M74" i="5"/>
  <c r="P74" i="5" s="1"/>
  <c r="N73" i="3"/>
  <c r="M63" i="5"/>
  <c r="P63" i="5" s="1"/>
  <c r="M59" i="5"/>
  <c r="P59" i="5" s="1"/>
  <c r="M57" i="5"/>
  <c r="P57" i="5" s="1"/>
  <c r="N45" i="3"/>
  <c r="M46" i="5"/>
  <c r="P46" i="5" s="1"/>
  <c r="N40" i="3"/>
  <c r="M35" i="5"/>
  <c r="P35" i="5" s="1"/>
  <c r="N32" i="3"/>
  <c r="M29" i="5"/>
  <c r="P29" i="5" s="1"/>
  <c r="N28" i="3"/>
  <c r="M7" i="5"/>
  <c r="P7" i="5" s="1"/>
  <c r="M192" i="5"/>
  <c r="P192" i="5" s="1"/>
  <c r="N191" i="3"/>
  <c r="N186" i="3"/>
  <c r="M187" i="5"/>
  <c r="P187" i="5" s="1"/>
  <c r="M193" i="5"/>
  <c r="N192" i="3"/>
  <c r="M183" i="5"/>
  <c r="P183" i="5" s="1"/>
  <c r="N182" i="3"/>
  <c r="P193" i="5"/>
  <c r="P144" i="5"/>
  <c r="E3" i="3"/>
  <c r="N3" i="3" s="1"/>
  <c r="P20" i="5"/>
  <c r="N171" i="3"/>
  <c r="N169" i="3"/>
  <c r="N156" i="3"/>
  <c r="H124" i="3"/>
  <c r="N125" i="5" s="1"/>
  <c r="P125" i="5" s="1"/>
  <c r="N108" i="3"/>
  <c r="N11" i="3"/>
  <c r="N10" i="3"/>
  <c r="P122" i="5"/>
  <c r="N131" i="3"/>
  <c r="N59" i="3"/>
  <c r="H47" i="3"/>
  <c r="N47" i="3" s="1"/>
  <c r="N9" i="3"/>
  <c r="N8" i="3"/>
  <c r="S37" i="3"/>
  <c r="Q38" i="5" s="1"/>
  <c r="S102" i="3"/>
  <c r="Q103" i="5" s="1"/>
  <c r="R89" i="3"/>
  <c r="R71" i="3"/>
  <c r="S71" i="3" s="1"/>
  <c r="Q72" i="5" s="1"/>
  <c r="P42" i="3"/>
  <c r="R27" i="3"/>
  <c r="S190" i="3"/>
  <c r="AK190" i="3" s="1"/>
  <c r="P189" i="3"/>
  <c r="S189" i="3" s="1"/>
  <c r="Q190" i="5" s="1"/>
  <c r="R170" i="3"/>
  <c r="P153" i="3"/>
  <c r="S153" i="3" s="1"/>
  <c r="Q154" i="5" s="1"/>
  <c r="P150" i="3"/>
  <c r="S150" i="3" s="1"/>
  <c r="Q151" i="5" s="1"/>
  <c r="P137" i="3"/>
  <c r="P110" i="3"/>
  <c r="S110" i="3" s="1"/>
  <c r="Q111" i="5" s="1"/>
  <c r="S26" i="3"/>
  <c r="Q27" i="5" s="1"/>
  <c r="S136" i="3"/>
  <c r="Q137" i="5" s="1"/>
  <c r="R188" i="3"/>
  <c r="R146" i="3"/>
  <c r="S146" i="3" s="1"/>
  <c r="Q147" i="5" s="1"/>
  <c r="R145" i="3"/>
  <c r="S145" i="3" s="1"/>
  <c r="Q146" i="5" s="1"/>
  <c r="R141" i="3"/>
  <c r="S141" i="3" s="1"/>
  <c r="P139" i="3"/>
  <c r="S139" i="3" s="1"/>
  <c r="Q140" i="5" s="1"/>
  <c r="P126" i="3"/>
  <c r="R108" i="3"/>
  <c r="R95" i="3"/>
  <c r="S95" i="3" s="1"/>
  <c r="R76" i="3"/>
  <c r="R62" i="3"/>
  <c r="R32" i="3"/>
  <c r="S32" i="3" s="1"/>
  <c r="Q33" i="5" s="1"/>
  <c r="R19" i="3"/>
  <c r="S19" i="3" s="1"/>
  <c r="R6" i="3"/>
  <c r="S6" i="3" s="1"/>
  <c r="Q7" i="5" s="1"/>
  <c r="S117" i="3"/>
  <c r="Q118" i="5" s="1"/>
  <c r="R186" i="3"/>
  <c r="P166" i="3"/>
  <c r="R158" i="3"/>
  <c r="R154" i="3"/>
  <c r="R82" i="3"/>
  <c r="R79" i="3"/>
  <c r="S79" i="3" s="1"/>
  <c r="Q80" i="5" s="1"/>
  <c r="R50" i="3"/>
  <c r="S50" i="3" s="1"/>
  <c r="Q51" i="5" s="1"/>
  <c r="R12" i="3"/>
  <c r="S12" i="3" s="1"/>
  <c r="Q13" i="5" s="1"/>
  <c r="S80" i="3"/>
  <c r="Q81" i="5" s="1"/>
  <c r="Q191" i="5"/>
  <c r="S5" i="3"/>
  <c r="Q6" i="5" s="1"/>
  <c r="Q131" i="5"/>
  <c r="AK130" i="3"/>
  <c r="S66" i="3"/>
  <c r="Q67" i="5" s="1"/>
  <c r="R183" i="3"/>
  <c r="S183" i="3" s="1"/>
  <c r="Q184" i="5" s="1"/>
  <c r="S193" i="3"/>
  <c r="Q194" i="5" s="1"/>
  <c r="S143" i="3"/>
  <c r="Q144" i="5" s="1"/>
  <c r="S159" i="3"/>
  <c r="S151" i="3"/>
  <c r="Q152" i="5" s="1"/>
  <c r="R177" i="3"/>
  <c r="S177" i="3" s="1"/>
  <c r="Q178" i="5" s="1"/>
  <c r="P173" i="3"/>
  <c r="S173" i="3" s="1"/>
  <c r="Q174" i="5" s="1"/>
  <c r="S166" i="3"/>
  <c r="Q167" i="5" s="1"/>
  <c r="P156" i="3"/>
  <c r="S154" i="3"/>
  <c r="Q155" i="5" s="1"/>
  <c r="R147" i="3"/>
  <c r="S147" i="3" s="1"/>
  <c r="P134" i="3"/>
  <c r="S134" i="3" s="1"/>
  <c r="R129" i="3"/>
  <c r="S129" i="3" s="1"/>
  <c r="Q130" i="5" s="1"/>
  <c r="R124" i="3"/>
  <c r="R109" i="3"/>
  <c r="S109" i="3" s="1"/>
  <c r="Q110" i="5" s="1"/>
  <c r="R106" i="3"/>
  <c r="R101" i="3"/>
  <c r="S101" i="3" s="1"/>
  <c r="R100" i="3"/>
  <c r="S100" i="3" s="1"/>
  <c r="Q101" i="5" s="1"/>
  <c r="R98" i="3"/>
  <c r="S98" i="3" s="1"/>
  <c r="R86" i="3"/>
  <c r="S86" i="3" s="1"/>
  <c r="S82" i="3"/>
  <c r="Q83" i="5" s="1"/>
  <c r="P77" i="3"/>
  <c r="S77" i="3" s="1"/>
  <c r="Q78" i="5" s="1"/>
  <c r="P72" i="3"/>
  <c r="R70" i="3"/>
  <c r="S70" i="3" s="1"/>
  <c r="Q71" i="5" s="1"/>
  <c r="R68" i="3"/>
  <c r="S68" i="3" s="1"/>
  <c r="Q69" i="5" s="1"/>
  <c r="P64" i="3"/>
  <c r="S64" i="3" s="1"/>
  <c r="Q65" i="5" s="1"/>
  <c r="R60" i="3"/>
  <c r="R54" i="3"/>
  <c r="S54" i="3" s="1"/>
  <c r="Q55" i="5" s="1"/>
  <c r="R52" i="3"/>
  <c r="R47" i="3"/>
  <c r="S47" i="3" s="1"/>
  <c r="Q48" i="5" s="1"/>
  <c r="R43" i="3"/>
  <c r="S43" i="3" s="1"/>
  <c r="Q44" i="5" s="1"/>
  <c r="P15" i="3"/>
  <c r="R11" i="3"/>
  <c r="S55" i="3"/>
  <c r="Q56" i="5" s="1"/>
  <c r="S90" i="3"/>
  <c r="Q91" i="5" s="1"/>
  <c r="S96" i="3"/>
  <c r="S192" i="3"/>
  <c r="R187" i="3"/>
  <c r="S187" i="3" s="1"/>
  <c r="R182" i="3"/>
  <c r="S182" i="3" s="1"/>
  <c r="Q183" i="5" s="1"/>
  <c r="R179" i="3"/>
  <c r="S179" i="3" s="1"/>
  <c r="P172" i="3"/>
  <c r="S172" i="3" s="1"/>
  <c r="P171" i="3"/>
  <c r="R164" i="3"/>
  <c r="S164" i="3" s="1"/>
  <c r="Q165" i="5" s="1"/>
  <c r="R163" i="3"/>
  <c r="S163" i="3" s="1"/>
  <c r="R162" i="3"/>
  <c r="S162" i="3" s="1"/>
  <c r="Q163" i="5" s="1"/>
  <c r="R161" i="3"/>
  <c r="S161" i="3" s="1"/>
  <c r="Q162" i="5" s="1"/>
  <c r="S158" i="3"/>
  <c r="Q159" i="5" s="1"/>
  <c r="R148" i="3"/>
  <c r="R142" i="3"/>
  <c r="S142" i="3" s="1"/>
  <c r="Q143" i="5" s="1"/>
  <c r="R132" i="3"/>
  <c r="R127" i="3"/>
  <c r="S127" i="3" s="1"/>
  <c r="Q128" i="5" s="1"/>
  <c r="S126" i="3"/>
  <c r="Q127" i="5" s="1"/>
  <c r="R125" i="3"/>
  <c r="R120" i="3"/>
  <c r="S120" i="3" s="1"/>
  <c r="Q121" i="5" s="1"/>
  <c r="R114" i="3"/>
  <c r="S114" i="3" s="1"/>
  <c r="R97" i="3"/>
  <c r="S97" i="3" s="1"/>
  <c r="Q98" i="5" s="1"/>
  <c r="R94" i="3"/>
  <c r="S94" i="3" s="1"/>
  <c r="R92" i="3"/>
  <c r="S92" i="3" s="1"/>
  <c r="Q93" i="5" s="1"/>
  <c r="P88" i="3"/>
  <c r="R84" i="3"/>
  <c r="S84" i="3" s="1"/>
  <c r="S72" i="3"/>
  <c r="Q73" i="5" s="1"/>
  <c r="P53" i="3"/>
  <c r="S53" i="3" s="1"/>
  <c r="Q54" i="5" s="1"/>
  <c r="R49" i="3"/>
  <c r="S49" i="3" s="1"/>
  <c r="R41" i="3"/>
  <c r="S41" i="3" s="1"/>
  <c r="Q42" i="5" s="1"/>
  <c r="R30" i="3"/>
  <c r="S30" i="3" s="1"/>
  <c r="R28" i="3"/>
  <c r="S28" i="3" s="1"/>
  <c r="Q29" i="5" s="1"/>
  <c r="R24" i="3"/>
  <c r="S24" i="3" s="1"/>
  <c r="R23" i="3"/>
  <c r="S23" i="3" s="1"/>
  <c r="Q24" i="5" s="1"/>
  <c r="R16" i="3"/>
  <c r="S16" i="3" s="1"/>
  <c r="P10" i="3"/>
  <c r="R8" i="3"/>
  <c r="S8" i="3" s="1"/>
  <c r="S171" i="3"/>
  <c r="Q172" i="5" s="1"/>
  <c r="S88" i="3"/>
  <c r="S181" i="3"/>
  <c r="S67" i="3"/>
  <c r="Q68" i="5" s="1"/>
  <c r="S35" i="3"/>
  <c r="Q36" i="5" s="1"/>
  <c r="S99" i="3"/>
  <c r="Q100" i="5" s="1"/>
  <c r="S186" i="3"/>
  <c r="Q187" i="5" s="1"/>
  <c r="S170" i="3"/>
  <c r="Q171" i="5" s="1"/>
  <c r="R165" i="3"/>
  <c r="S165" i="3" s="1"/>
  <c r="Q166" i="5" s="1"/>
  <c r="P152" i="3"/>
  <c r="R152" i="3"/>
  <c r="P138" i="3"/>
  <c r="R138" i="3"/>
  <c r="S124" i="3"/>
  <c r="S13" i="3"/>
  <c r="Q14" i="5" s="1"/>
  <c r="S38" i="3"/>
  <c r="Q39" i="5" s="1"/>
  <c r="S56" i="3"/>
  <c r="Q57" i="5" s="1"/>
  <c r="S63" i="3"/>
  <c r="Q64" i="5" s="1"/>
  <c r="S81" i="3"/>
  <c r="Q82" i="5" s="1"/>
  <c r="S123" i="3"/>
  <c r="Q124" i="5" s="1"/>
  <c r="P169" i="3"/>
  <c r="S169" i="3" s="1"/>
  <c r="Q170" i="5" s="1"/>
  <c r="R168" i="3"/>
  <c r="S168" i="3" s="1"/>
  <c r="Q169" i="5" s="1"/>
  <c r="R157" i="3"/>
  <c r="S157" i="3" s="1"/>
  <c r="P155" i="3"/>
  <c r="S155" i="3" s="1"/>
  <c r="P149" i="3"/>
  <c r="R149" i="3"/>
  <c r="R135" i="3"/>
  <c r="S135" i="3" s="1"/>
  <c r="R131" i="3"/>
  <c r="R121" i="3"/>
  <c r="S121" i="3" s="1"/>
  <c r="Q122" i="5" s="1"/>
  <c r="R119" i="3"/>
  <c r="R116" i="3"/>
  <c r="S116" i="3" s="1"/>
  <c r="Q117" i="5" s="1"/>
  <c r="V117" i="5" s="1"/>
  <c r="W117" i="5" s="1"/>
  <c r="R107" i="3"/>
  <c r="S107" i="3" s="1"/>
  <c r="Q108" i="5" s="1"/>
  <c r="R105" i="3"/>
  <c r="S105" i="3" s="1"/>
  <c r="P103" i="3"/>
  <c r="S103" i="3" s="1"/>
  <c r="Q104" i="5" s="1"/>
  <c r="R93" i="3"/>
  <c r="R91" i="3"/>
  <c r="R87" i="3"/>
  <c r="S87" i="3" s="1"/>
  <c r="Q88" i="5" s="1"/>
  <c r="R78" i="3"/>
  <c r="S78" i="3" s="1"/>
  <c r="Q79" i="5" s="1"/>
  <c r="V79" i="5" s="1"/>
  <c r="R74" i="3"/>
  <c r="S74" i="3" s="1"/>
  <c r="Q75" i="5" s="1"/>
  <c r="R73" i="3"/>
  <c r="S73" i="3" s="1"/>
  <c r="Q74" i="5" s="1"/>
  <c r="R69" i="3"/>
  <c r="S69" i="3" s="1"/>
  <c r="Q70" i="5" s="1"/>
  <c r="R65" i="3"/>
  <c r="S65" i="3" s="1"/>
  <c r="Q66" i="5" s="1"/>
  <c r="R51" i="3"/>
  <c r="S51" i="3" s="1"/>
  <c r="R44" i="3"/>
  <c r="S44" i="3" s="1"/>
  <c r="Q45" i="5" s="1"/>
  <c r="S42" i="3"/>
  <c r="Q43" i="5" s="1"/>
  <c r="R36" i="3"/>
  <c r="S36" i="3" s="1"/>
  <c r="Q37" i="5" s="1"/>
  <c r="R7" i="3"/>
  <c r="R4" i="3"/>
  <c r="S4" i="3" s="1"/>
  <c r="Q5" i="5" s="1"/>
  <c r="S131" i="3"/>
  <c r="Q132" i="5" s="1"/>
  <c r="S119" i="3"/>
  <c r="Q120" i="5" s="1"/>
  <c r="S108" i="3"/>
  <c r="Q109" i="5" s="1"/>
  <c r="V109" i="5" s="1"/>
  <c r="W109" i="5" s="1"/>
  <c r="S93" i="3"/>
  <c r="Q94" i="5" s="1"/>
  <c r="S91" i="3"/>
  <c r="Q92" i="5" s="1"/>
  <c r="S89" i="3"/>
  <c r="Q90" i="5" s="1"/>
  <c r="S15" i="3"/>
  <c r="Q16" i="5" s="1"/>
  <c r="S9" i="3"/>
  <c r="Q10" i="5" s="1"/>
  <c r="S7" i="3"/>
  <c r="Q8" i="5" s="1"/>
  <c r="P3" i="3"/>
  <c r="S3" i="3" s="1"/>
  <c r="Q4" i="5" s="1"/>
  <c r="Q114" i="5"/>
  <c r="V114" i="5" s="1"/>
  <c r="AK113" i="3"/>
  <c r="S104" i="3"/>
  <c r="S18" i="3"/>
  <c r="Q19" i="5" s="1"/>
  <c r="AK58" i="3"/>
  <c r="V131" i="5"/>
  <c r="S188" i="3"/>
  <c r="Q189" i="5" s="1"/>
  <c r="S156" i="3"/>
  <c r="Q157" i="5" s="1"/>
  <c r="S148" i="3"/>
  <c r="Q149" i="5" s="1"/>
  <c r="S137" i="3"/>
  <c r="S132" i="3"/>
  <c r="Q133" i="5" s="1"/>
  <c r="S125" i="3"/>
  <c r="Q126" i="5" s="1"/>
  <c r="S106" i="3"/>
  <c r="Q107" i="5" s="1"/>
  <c r="AK78" i="3"/>
  <c r="P180" i="3"/>
  <c r="S180" i="3" s="1"/>
  <c r="Q181" i="5" s="1"/>
  <c r="P160" i="3"/>
  <c r="S160" i="3" s="1"/>
  <c r="Q161" i="5" s="1"/>
  <c r="P144" i="3"/>
  <c r="S144" i="3" s="1"/>
  <c r="Q145" i="5" s="1"/>
  <c r="P140" i="3"/>
  <c r="S140" i="3" s="1"/>
  <c r="Q141" i="5" s="1"/>
  <c r="P112" i="3"/>
  <c r="S112" i="3" s="1"/>
  <c r="Q113" i="5" s="1"/>
  <c r="R75" i="3"/>
  <c r="S75" i="3" s="1"/>
  <c r="Q76" i="5" s="1"/>
  <c r="S59" i="3"/>
  <c r="Q60" i="5" s="1"/>
  <c r="R46" i="3"/>
  <c r="S46" i="3" s="1"/>
  <c r="Q47" i="5" s="1"/>
  <c r="R40" i="3"/>
  <c r="S40" i="3" s="1"/>
  <c r="R33" i="3"/>
  <c r="S33" i="3" s="1"/>
  <c r="Q34" i="5" s="1"/>
  <c r="S22" i="3"/>
  <c r="Q23" i="5" s="1"/>
  <c r="R14" i="3"/>
  <c r="S14" i="3" s="1"/>
  <c r="Q15" i="5" s="1"/>
  <c r="S11" i="3"/>
  <c r="Q12" i="5" s="1"/>
  <c r="S76" i="3"/>
  <c r="Q77" i="5" s="1"/>
  <c r="V77" i="5" s="1"/>
  <c r="S62" i="3"/>
  <c r="Q63" i="5" s="1"/>
  <c r="S60" i="3"/>
  <c r="R57" i="3"/>
  <c r="P57" i="3"/>
  <c r="S52" i="3"/>
  <c r="Q53" i="5" s="1"/>
  <c r="S27" i="3"/>
  <c r="S17" i="3"/>
  <c r="Q18" i="5" s="1"/>
  <c r="S10" i="3"/>
  <c r="Q11" i="5" s="1"/>
  <c r="N147" i="3"/>
  <c r="N145" i="3"/>
  <c r="N132" i="3"/>
  <c r="N70" i="3"/>
  <c r="N35" i="3"/>
  <c r="N21" i="3"/>
  <c r="P52" i="5"/>
  <c r="P44" i="5"/>
  <c r="P39" i="5"/>
  <c r="P21" i="5"/>
  <c r="N187" i="3"/>
  <c r="H184" i="3"/>
  <c r="N185" i="5" s="1"/>
  <c r="P185" i="5" s="1"/>
  <c r="N165" i="3"/>
  <c r="N159" i="3"/>
  <c r="N155" i="3"/>
  <c r="N151" i="3"/>
  <c r="N148" i="3"/>
  <c r="N141" i="3"/>
  <c r="N139" i="3"/>
  <c r="N133" i="3"/>
  <c r="N122" i="3"/>
  <c r="H112" i="3"/>
  <c r="N113" i="5" s="1"/>
  <c r="P113" i="5" s="1"/>
  <c r="N111" i="3"/>
  <c r="H85" i="3"/>
  <c r="N85" i="3" s="1"/>
  <c r="N82" i="3"/>
  <c r="N69" i="3"/>
  <c r="N51" i="3"/>
  <c r="N38" i="3"/>
  <c r="N37" i="3"/>
  <c r="N36" i="3"/>
  <c r="H24" i="3"/>
  <c r="N20" i="3"/>
  <c r="N19" i="3"/>
  <c r="N7" i="3"/>
  <c r="N173" i="3"/>
  <c r="N166" i="3"/>
  <c r="N116" i="3"/>
  <c r="N115" i="3"/>
  <c r="N107" i="3"/>
  <c r="N103" i="3"/>
  <c r="N95" i="3"/>
  <c r="N93" i="3"/>
  <c r="N87" i="3"/>
  <c r="N84" i="3"/>
  <c r="N77" i="3"/>
  <c r="H76" i="3"/>
  <c r="N72" i="3"/>
  <c r="N63" i="3"/>
  <c r="N60" i="3"/>
  <c r="N55" i="3"/>
  <c r="N16" i="3"/>
  <c r="N13" i="3"/>
  <c r="N86" i="5"/>
  <c r="P86" i="5" s="1"/>
  <c r="N25" i="5"/>
  <c r="P25" i="5" s="1"/>
  <c r="N24" i="3"/>
  <c r="N27" i="5"/>
  <c r="P27" i="5" s="1"/>
  <c r="N48" i="5"/>
  <c r="P48" i="5" s="1"/>
  <c r="N77" i="5"/>
  <c r="N76" i="3"/>
  <c r="P77" i="5"/>
  <c r="N184" i="3"/>
  <c r="N124" i="3"/>
  <c r="AJ26" i="3"/>
  <c r="R27" i="5"/>
  <c r="W178" i="3"/>
  <c r="W167" i="3"/>
  <c r="R168" i="5" s="1"/>
  <c r="W154" i="3"/>
  <c r="R155" i="5" s="1"/>
  <c r="W150" i="3"/>
  <c r="R151" i="5" s="1"/>
  <c r="U151" i="5" s="1"/>
  <c r="W121" i="3"/>
  <c r="W119" i="3"/>
  <c r="R120" i="5" s="1"/>
  <c r="W112" i="3"/>
  <c r="W109" i="3"/>
  <c r="R110" i="5" s="1"/>
  <c r="W90" i="3"/>
  <c r="W69" i="3"/>
  <c r="AJ69" i="3" s="1"/>
  <c r="W57" i="3"/>
  <c r="AJ57" i="3" s="1"/>
  <c r="W46" i="3"/>
  <c r="R47" i="5" s="1"/>
  <c r="W39" i="3"/>
  <c r="R40" i="5" s="1"/>
  <c r="W131" i="5"/>
  <c r="R85" i="5"/>
  <c r="U85" i="5" s="1"/>
  <c r="R25" i="5"/>
  <c r="U25" i="5" s="1"/>
  <c r="R20" i="5"/>
  <c r="U20" i="5" s="1"/>
  <c r="R191" i="5"/>
  <c r="R115" i="5"/>
  <c r="U115" i="5" s="1"/>
  <c r="R106" i="5"/>
  <c r="U106" i="5" s="1"/>
  <c r="R125" i="5"/>
  <c r="U125" i="5" s="1"/>
  <c r="R50" i="5"/>
  <c r="U50" i="5" s="1"/>
  <c r="R52" i="5"/>
  <c r="U52" i="5" s="1"/>
  <c r="R41" i="5"/>
  <c r="U41" i="5" s="1"/>
  <c r="R28" i="5"/>
  <c r="U28" i="5" s="1"/>
  <c r="R61" i="5"/>
  <c r="U61" i="5" s="1"/>
  <c r="AJ11" i="3"/>
  <c r="AK11" i="3" s="1"/>
  <c r="R12" i="5"/>
  <c r="AJ32" i="3"/>
  <c r="R33" i="5"/>
  <c r="AJ21" i="3"/>
  <c r="AK21" i="3" s="1"/>
  <c r="R22" i="5"/>
  <c r="AJ41" i="3"/>
  <c r="R42" i="5"/>
  <c r="AJ61" i="3"/>
  <c r="AK61" i="3" s="1"/>
  <c r="R62" i="5"/>
  <c r="AJ59" i="3"/>
  <c r="R60" i="5"/>
  <c r="AJ36" i="3"/>
  <c r="AK36" i="3" s="1"/>
  <c r="R37" i="5"/>
  <c r="AJ70" i="3"/>
  <c r="R71" i="5"/>
  <c r="AJ53" i="3"/>
  <c r="AK53" i="3" s="1"/>
  <c r="R54" i="5"/>
  <c r="AJ106" i="3"/>
  <c r="R107" i="5"/>
  <c r="AJ139" i="3"/>
  <c r="R140" i="5"/>
  <c r="W6" i="3"/>
  <c r="W191" i="3"/>
  <c r="W189" i="3"/>
  <c r="W186" i="3"/>
  <c r="AJ186" i="3" s="1"/>
  <c r="AK186" i="3" s="1"/>
  <c r="W184" i="3"/>
  <c r="W182" i="3"/>
  <c r="W170" i="3"/>
  <c r="W168" i="3"/>
  <c r="AJ168" i="3" s="1"/>
  <c r="AK168" i="3" s="1"/>
  <c r="W166" i="3"/>
  <c r="AJ166" i="3" s="1"/>
  <c r="AK166" i="3" s="1"/>
  <c r="W164" i="3"/>
  <c r="W160" i="3"/>
  <c r="W156" i="3"/>
  <c r="AJ156" i="3" s="1"/>
  <c r="AK156" i="3" s="1"/>
  <c r="W146" i="3"/>
  <c r="W144" i="3"/>
  <c r="AJ144" i="3" s="1"/>
  <c r="AK144" i="3" s="1"/>
  <c r="W138" i="3"/>
  <c r="W136" i="3"/>
  <c r="W131" i="3"/>
  <c r="W120" i="3"/>
  <c r="AJ120" i="3" s="1"/>
  <c r="W118" i="3"/>
  <c r="R119" i="5" s="1"/>
  <c r="W99" i="3"/>
  <c r="W97" i="3"/>
  <c r="W92" i="3"/>
  <c r="AJ92" i="3" s="1"/>
  <c r="W91" i="3"/>
  <c r="AJ91" i="3" s="1"/>
  <c r="W89" i="3"/>
  <c r="AJ89" i="3" s="1"/>
  <c r="AK89" i="3" s="1"/>
  <c r="W85" i="3"/>
  <c r="W80" i="3"/>
  <c r="R81" i="5" s="1"/>
  <c r="W73" i="3"/>
  <c r="R74" i="5" s="1"/>
  <c r="W71" i="3"/>
  <c r="AJ71" i="3" s="1"/>
  <c r="W64" i="3"/>
  <c r="R65" i="5" s="1"/>
  <c r="W62" i="3"/>
  <c r="AJ62" i="3" s="1"/>
  <c r="AK62" i="3" s="1"/>
  <c r="W56" i="3"/>
  <c r="R57" i="5" s="1"/>
  <c r="W54" i="3"/>
  <c r="R55" i="5" s="1"/>
  <c r="W47" i="3"/>
  <c r="R48" i="5" s="1"/>
  <c r="W42" i="3"/>
  <c r="R43" i="5" s="1"/>
  <c r="W38" i="3"/>
  <c r="AJ38" i="3" s="1"/>
  <c r="AK38" i="3" s="1"/>
  <c r="W35" i="3"/>
  <c r="R36" i="5" s="1"/>
  <c r="W29" i="3"/>
  <c r="AJ29" i="3" s="1"/>
  <c r="AK29" i="3" s="1"/>
  <c r="W22" i="3"/>
  <c r="R23" i="5" s="1"/>
  <c r="W18" i="3"/>
  <c r="R19" i="5" s="1"/>
  <c r="W15" i="3"/>
  <c r="R16" i="5" s="1"/>
  <c r="W13" i="3"/>
  <c r="AJ13" i="3" s="1"/>
  <c r="AK13" i="3" s="1"/>
  <c r="W10" i="3"/>
  <c r="R11" i="5" s="1"/>
  <c r="AJ154" i="3"/>
  <c r="AK154" i="3" s="1"/>
  <c r="R70" i="5"/>
  <c r="R58" i="5"/>
  <c r="U58" i="5" s="1"/>
  <c r="R72" i="5"/>
  <c r="AJ56" i="3"/>
  <c r="AK56" i="3" s="1"/>
  <c r="R187" i="5"/>
  <c r="R167" i="5"/>
  <c r="R145" i="5"/>
  <c r="AJ118" i="3"/>
  <c r="AK118" i="3" s="1"/>
  <c r="R93" i="5"/>
  <c r="R92" i="5"/>
  <c r="AJ46" i="3"/>
  <c r="AK46" i="3" s="1"/>
  <c r="AJ39" i="3"/>
  <c r="AK39" i="3" s="1"/>
  <c r="AJ178" i="3"/>
  <c r="AK178" i="3" s="1"/>
  <c r="R179" i="5"/>
  <c r="AJ167" i="3"/>
  <c r="AK167" i="3" s="1"/>
  <c r="AJ150" i="3"/>
  <c r="AJ121" i="3"/>
  <c r="R122" i="5"/>
  <c r="AJ119" i="3"/>
  <c r="AK119" i="3" s="1"/>
  <c r="AJ112" i="3"/>
  <c r="AK112" i="3" s="1"/>
  <c r="R113" i="5"/>
  <c r="AJ109" i="3"/>
  <c r="AJ90" i="3"/>
  <c r="AK90" i="3" s="1"/>
  <c r="R91" i="5"/>
  <c r="AJ47" i="3"/>
  <c r="AK47" i="3" s="1"/>
  <c r="AJ42" i="3"/>
  <c r="AK42" i="3" s="1"/>
  <c r="R39" i="5"/>
  <c r="AA187" i="5"/>
  <c r="AA177" i="5"/>
  <c r="AA175" i="5"/>
  <c r="AA157" i="5"/>
  <c r="AA156" i="5"/>
  <c r="AA139" i="5"/>
  <c r="AA121" i="5"/>
  <c r="AA191" i="5"/>
  <c r="AA148" i="5"/>
  <c r="AA144" i="5"/>
  <c r="AA65" i="5"/>
  <c r="AA63" i="5"/>
  <c r="AA24" i="5"/>
  <c r="AA22" i="5"/>
  <c r="AA20" i="5"/>
  <c r="AA18" i="5"/>
  <c r="AA16" i="5"/>
  <c r="AA14" i="5"/>
  <c r="M3" i="4"/>
  <c r="M192" i="4"/>
  <c r="M191" i="4"/>
  <c r="M188" i="4"/>
  <c r="M187" i="4"/>
  <c r="M185" i="4"/>
  <c r="M180" i="4"/>
  <c r="M179" i="4"/>
  <c r="M177" i="4"/>
  <c r="M175" i="4"/>
  <c r="M166" i="4"/>
  <c r="M162" i="4"/>
  <c r="M157" i="4"/>
  <c r="M154" i="4"/>
  <c r="M144" i="4"/>
  <c r="M142" i="4"/>
  <c r="M140" i="4"/>
  <c r="M139" i="4"/>
  <c r="M122" i="4"/>
  <c r="M118" i="4"/>
  <c r="M116" i="4"/>
  <c r="M90" i="4"/>
  <c r="M85" i="4"/>
  <c r="M79" i="4"/>
  <c r="M75" i="4"/>
  <c r="M71" i="4"/>
  <c r="M52" i="4"/>
  <c r="M44" i="4"/>
  <c r="M41" i="4"/>
  <c r="M31" i="4"/>
  <c r="AA4" i="5"/>
  <c r="AA193" i="5"/>
  <c r="AA192" i="5"/>
  <c r="AA189" i="5"/>
  <c r="AA188" i="5"/>
  <c r="AA186" i="5"/>
  <c r="AA185" i="5"/>
  <c r="AJ83" i="3"/>
  <c r="AK83" i="3" s="1"/>
  <c r="R84" i="5"/>
  <c r="AJ79" i="3"/>
  <c r="R80" i="5"/>
  <c r="AJ65" i="3"/>
  <c r="AK65" i="3" s="1"/>
  <c r="R66" i="5"/>
  <c r="AJ54" i="3"/>
  <c r="AJ31" i="3"/>
  <c r="AK31" i="3" s="1"/>
  <c r="R32" i="5"/>
  <c r="AJ23" i="3"/>
  <c r="AK23" i="3" s="1"/>
  <c r="R24" i="5"/>
  <c r="AJ20" i="3"/>
  <c r="AK20" i="3" s="1"/>
  <c r="R21" i="5"/>
  <c r="AJ12" i="3"/>
  <c r="AK12" i="3" s="1"/>
  <c r="R13" i="5"/>
  <c r="AJ6" i="3"/>
  <c r="R7" i="5"/>
  <c r="AJ80" i="3"/>
  <c r="AK80" i="3" s="1"/>
  <c r="AJ73" i="3"/>
  <c r="AK73" i="3" s="1"/>
  <c r="AJ64" i="3"/>
  <c r="AJ35" i="3"/>
  <c r="AK35" i="3" s="1"/>
  <c r="R30" i="5"/>
  <c r="AJ22" i="3"/>
  <c r="AK22" i="3" s="1"/>
  <c r="AJ18" i="3"/>
  <c r="AK18" i="3" s="1"/>
  <c r="AJ15" i="3"/>
  <c r="AK15" i="3" s="1"/>
  <c r="R14" i="5"/>
  <c r="AJ10" i="3"/>
  <c r="AK10" i="3" s="1"/>
  <c r="W180" i="3"/>
  <c r="AJ180" i="3" s="1"/>
  <c r="AK180" i="3" s="1"/>
  <c r="W176" i="3"/>
  <c r="R177" i="5" s="1"/>
  <c r="W175" i="3"/>
  <c r="R176" i="5" s="1"/>
  <c r="W174" i="3"/>
  <c r="W169" i="3"/>
  <c r="R170" i="5" s="1"/>
  <c r="W162" i="3"/>
  <c r="R163" i="5" s="1"/>
  <c r="W151" i="3"/>
  <c r="R152" i="5" s="1"/>
  <c r="W142" i="3"/>
  <c r="R143" i="5" s="1"/>
  <c r="W133" i="3"/>
  <c r="AJ133" i="3" s="1"/>
  <c r="AK133" i="3" s="1"/>
  <c r="W129" i="3"/>
  <c r="R130" i="5" s="1"/>
  <c r="W127" i="3"/>
  <c r="AJ127" i="3" s="1"/>
  <c r="AK127" i="3" s="1"/>
  <c r="W125" i="3"/>
  <c r="R126" i="5" s="1"/>
  <c r="W115" i="3"/>
  <c r="R116" i="5" s="1"/>
  <c r="W110" i="3"/>
  <c r="AJ110" i="3" s="1"/>
  <c r="W103" i="3"/>
  <c r="R104" i="5" s="1"/>
  <c r="W100" i="3"/>
  <c r="R101" i="5" s="1"/>
  <c r="W93" i="3"/>
  <c r="AJ93" i="3" s="1"/>
  <c r="AK93" i="3" s="1"/>
  <c r="W82" i="3"/>
  <c r="R83" i="5" s="1"/>
  <c r="W77" i="3"/>
  <c r="R78" i="5" s="1"/>
  <c r="W72" i="3"/>
  <c r="R73" i="5" s="1"/>
  <c r="W67" i="3"/>
  <c r="R68" i="5" s="1"/>
  <c r="W63" i="3"/>
  <c r="R64" i="5" s="1"/>
  <c r="W52" i="3"/>
  <c r="R53" i="5" s="1"/>
  <c r="W48" i="3"/>
  <c r="R49" i="5" s="1"/>
  <c r="W44" i="3"/>
  <c r="R45" i="5" s="1"/>
  <c r="W34" i="3"/>
  <c r="R35" i="5" s="1"/>
  <c r="W28" i="3"/>
  <c r="AJ28" i="3" s="1"/>
  <c r="AK28" i="3" s="1"/>
  <c r="W17" i="3"/>
  <c r="R18" i="5" s="1"/>
  <c r="W9" i="3"/>
  <c r="AJ9" i="3" s="1"/>
  <c r="AK9" i="3" s="1"/>
  <c r="W5" i="3"/>
  <c r="R6" i="5" s="1"/>
  <c r="W193" i="3"/>
  <c r="AJ193" i="3" s="1"/>
  <c r="AK193" i="3" s="1"/>
  <c r="W188" i="3"/>
  <c r="R189" i="5" s="1"/>
  <c r="W185" i="3"/>
  <c r="R186" i="5" s="1"/>
  <c r="W177" i="3"/>
  <c r="R178" i="5" s="1"/>
  <c r="W173" i="3"/>
  <c r="R174" i="5" s="1"/>
  <c r="W165" i="3"/>
  <c r="R166" i="5" s="1"/>
  <c r="W161" i="3"/>
  <c r="R162" i="5" s="1"/>
  <c r="W158" i="3"/>
  <c r="R159" i="5" s="1"/>
  <c r="W153" i="3"/>
  <c r="R154" i="5" s="1"/>
  <c r="W148" i="3"/>
  <c r="R149" i="5" s="1"/>
  <c r="W145" i="3"/>
  <c r="AJ145" i="3" s="1"/>
  <c r="W143" i="3"/>
  <c r="AJ143" i="3" s="1"/>
  <c r="AK143" i="3" s="1"/>
  <c r="W140" i="3"/>
  <c r="AJ140" i="3" s="1"/>
  <c r="AK140" i="3" s="1"/>
  <c r="W132" i="3"/>
  <c r="AJ132" i="3" s="1"/>
  <c r="AK132" i="3" s="1"/>
  <c r="W128" i="3"/>
  <c r="AJ128" i="3" s="1"/>
  <c r="AK128" i="3" s="1"/>
  <c r="W126" i="3"/>
  <c r="AJ126" i="3" s="1"/>
  <c r="AK126" i="3" s="1"/>
  <c r="W123" i="3"/>
  <c r="R124" i="5" s="1"/>
  <c r="W122" i="3"/>
  <c r="R123" i="5" s="1"/>
  <c r="W117" i="3"/>
  <c r="AJ117" i="3" s="1"/>
  <c r="AK117" i="3" s="1"/>
  <c r="W111" i="3"/>
  <c r="R112" i="5" s="1"/>
  <c r="W107" i="3"/>
  <c r="AJ107" i="3" s="1"/>
  <c r="AK107" i="3" s="1"/>
  <c r="W87" i="3"/>
  <c r="AJ87" i="3" s="1"/>
  <c r="W81" i="3"/>
  <c r="AJ81" i="3" s="1"/>
  <c r="AK81" i="3" s="1"/>
  <c r="W74" i="3"/>
  <c r="AJ74" i="3" s="1"/>
  <c r="AK74" i="3" s="1"/>
  <c r="W68" i="3"/>
  <c r="AJ68" i="3" s="1"/>
  <c r="AK68" i="3" s="1"/>
  <c r="W66" i="3"/>
  <c r="AJ66" i="3" s="1"/>
  <c r="AK66" i="3" s="1"/>
  <c r="W55" i="3"/>
  <c r="R56" i="5" s="1"/>
  <c r="W50" i="3"/>
  <c r="AJ50" i="3" s="1"/>
  <c r="AK50" i="3" s="1"/>
  <c r="W45" i="3"/>
  <c r="R46" i="5" s="1"/>
  <c r="W37" i="3"/>
  <c r="AJ37" i="3" s="1"/>
  <c r="AK37" i="3" s="1"/>
  <c r="W33" i="3"/>
  <c r="AJ33" i="3" s="1"/>
  <c r="AK33" i="3" s="1"/>
  <c r="W25" i="3"/>
  <c r="AJ25" i="3" s="1"/>
  <c r="AK25" i="3" s="1"/>
  <c r="W14" i="3"/>
  <c r="AJ14" i="3" s="1"/>
  <c r="AK14" i="3" s="1"/>
  <c r="W7" i="3"/>
  <c r="AJ7" i="3" s="1"/>
  <c r="AK7" i="3" s="1"/>
  <c r="W4" i="3"/>
  <c r="R5" i="5" s="1"/>
  <c r="AJ188" i="3"/>
  <c r="AK188" i="3" s="1"/>
  <c r="AJ175" i="3"/>
  <c r="AK175" i="3" s="1"/>
  <c r="W3" i="3"/>
  <c r="AJ3" i="3" s="1"/>
  <c r="AK3" i="3" s="1"/>
  <c r="AJ169" i="3"/>
  <c r="AK169" i="3" s="1"/>
  <c r="AJ142" i="3"/>
  <c r="AK142" i="3" s="1"/>
  <c r="R128" i="5"/>
  <c r="R108" i="5"/>
  <c r="AJ82" i="3"/>
  <c r="AK82" i="3" s="1"/>
  <c r="AJ67" i="3"/>
  <c r="AK67" i="3" s="1"/>
  <c r="AJ44" i="3"/>
  <c r="AK44" i="3" s="1"/>
  <c r="AJ34" i="3"/>
  <c r="AK34" i="3" s="1"/>
  <c r="R29" i="5"/>
  <c r="R194" i="5"/>
  <c r="AJ176" i="3"/>
  <c r="AK176" i="3" s="1"/>
  <c r="AJ165" i="3"/>
  <c r="AK165" i="3" s="1"/>
  <c r="R144" i="5"/>
  <c r="R129" i="5"/>
  <c r="R127" i="5"/>
  <c r="AJ123" i="3"/>
  <c r="AK123" i="3" s="1"/>
  <c r="AJ103" i="3"/>
  <c r="AK103" i="3" s="1"/>
  <c r="R88" i="5"/>
  <c r="R82" i="5"/>
  <c r="R67" i="5"/>
  <c r="AJ45" i="3"/>
  <c r="AK45" i="3" s="1"/>
  <c r="R38" i="5"/>
  <c r="R34" i="5"/>
  <c r="R8" i="5"/>
  <c r="M14" i="5"/>
  <c r="P14" i="5" s="1"/>
  <c r="AV4" i="75" l="1"/>
  <c r="H5" i="5" s="1"/>
  <c r="F5" i="5"/>
  <c r="C33" i="5"/>
  <c r="AV32" i="75"/>
  <c r="H33" i="5" s="1"/>
  <c r="AV55" i="75"/>
  <c r="H56" i="5" s="1"/>
  <c r="F56" i="5"/>
  <c r="G98" i="5"/>
  <c r="AV97" i="75"/>
  <c r="H98" i="5" s="1"/>
  <c r="C169" i="5"/>
  <c r="AV168" i="75"/>
  <c r="H169" i="5" s="1"/>
  <c r="L169" i="5" s="1"/>
  <c r="C105" i="5"/>
  <c r="AV104" i="75"/>
  <c r="H105" i="5" s="1"/>
  <c r="L105" i="5" s="1"/>
  <c r="T103" i="5"/>
  <c r="U103" i="5" s="1"/>
  <c r="AJ102" i="3"/>
  <c r="AK102" i="3" s="1"/>
  <c r="F52" i="5"/>
  <c r="AV51" i="75"/>
  <c r="H52" i="5" s="1"/>
  <c r="AV61" i="75"/>
  <c r="H62" i="5" s="1"/>
  <c r="C62" i="5"/>
  <c r="F84" i="5"/>
  <c r="AV83" i="75"/>
  <c r="H84" i="5" s="1"/>
  <c r="L84" i="5" s="1"/>
  <c r="C90" i="5"/>
  <c r="AV89" i="75"/>
  <c r="H90" i="5" s="1"/>
  <c r="L90" i="5" s="1"/>
  <c r="C114" i="5"/>
  <c r="AV113" i="75"/>
  <c r="H114" i="5" s="1"/>
  <c r="L114" i="5" s="1"/>
  <c r="AV186" i="75"/>
  <c r="H187" i="5" s="1"/>
  <c r="F187" i="5"/>
  <c r="C192" i="5"/>
  <c r="AV191" i="75"/>
  <c r="H192" i="5" s="1"/>
  <c r="L192" i="5" s="1"/>
  <c r="AK79" i="3"/>
  <c r="AK121" i="3"/>
  <c r="AK41" i="3"/>
  <c r="H10" i="4"/>
  <c r="Y11" i="5"/>
  <c r="Z11" i="5" s="1"/>
  <c r="AA133" i="5"/>
  <c r="AD133" i="5" s="1"/>
  <c r="AE133" i="5" s="1"/>
  <c r="V132" i="4"/>
  <c r="H150" i="4"/>
  <c r="Y151" i="5"/>
  <c r="Z151" i="5" s="1"/>
  <c r="H152" i="4"/>
  <c r="Y153" i="5"/>
  <c r="Z153" i="5" s="1"/>
  <c r="Y159" i="5"/>
  <c r="Z159" i="5" s="1"/>
  <c r="H158" i="4"/>
  <c r="Y161" i="5"/>
  <c r="Z161" i="5" s="1"/>
  <c r="H160" i="4"/>
  <c r="H162" i="4"/>
  <c r="Y163" i="5"/>
  <c r="Z163" i="5" s="1"/>
  <c r="H165" i="4"/>
  <c r="Y166" i="5"/>
  <c r="Z166" i="5" s="1"/>
  <c r="H170" i="4"/>
  <c r="Y171" i="5"/>
  <c r="Z171" i="5" s="1"/>
  <c r="H52" i="4"/>
  <c r="Y77" i="5"/>
  <c r="Z77" i="5" s="1"/>
  <c r="H76" i="4"/>
  <c r="Y105" i="5"/>
  <c r="Z105" i="5" s="1"/>
  <c r="H104" i="4"/>
  <c r="H120" i="4"/>
  <c r="Y121" i="5"/>
  <c r="Z121" i="5" s="1"/>
  <c r="H125" i="4"/>
  <c r="Y126" i="5"/>
  <c r="Z126" i="5" s="1"/>
  <c r="H127" i="4"/>
  <c r="Y128" i="5"/>
  <c r="Z128" i="5" s="1"/>
  <c r="H129" i="4"/>
  <c r="Y130" i="5"/>
  <c r="Z130" i="5" s="1"/>
  <c r="O34" i="5"/>
  <c r="P34" i="5" s="1"/>
  <c r="N33" i="3"/>
  <c r="O40" i="5"/>
  <c r="P40" i="5" s="1"/>
  <c r="N39" i="3"/>
  <c r="N62" i="5"/>
  <c r="P62" i="5" s="1"/>
  <c r="N61" i="3"/>
  <c r="O81" i="5"/>
  <c r="P81" i="5" s="1"/>
  <c r="N80" i="3"/>
  <c r="M106" i="5"/>
  <c r="P106" i="5" s="1"/>
  <c r="N105" i="3"/>
  <c r="H97" i="4"/>
  <c r="H189" i="4"/>
  <c r="Y190" i="5"/>
  <c r="Z190" i="5" s="1"/>
  <c r="N119" i="3"/>
  <c r="N120" i="5"/>
  <c r="P120" i="5" s="1"/>
  <c r="M143" i="5"/>
  <c r="P143" i="5" s="1"/>
  <c r="N142" i="3"/>
  <c r="O153" i="5"/>
  <c r="P153" i="5" s="1"/>
  <c r="N152" i="3"/>
  <c r="O159" i="5"/>
  <c r="P159" i="5" s="1"/>
  <c r="N158" i="3"/>
  <c r="N161" i="5"/>
  <c r="P161" i="5" s="1"/>
  <c r="N160" i="3"/>
  <c r="N169" i="5"/>
  <c r="P169" i="5" s="1"/>
  <c r="N168" i="3"/>
  <c r="O176" i="5"/>
  <c r="P176" i="5" s="1"/>
  <c r="N175" i="3"/>
  <c r="O179" i="5"/>
  <c r="P179" i="5" s="1"/>
  <c r="N178" i="3"/>
  <c r="N181" i="5"/>
  <c r="P181" i="5" s="1"/>
  <c r="N180" i="3"/>
  <c r="I5" i="5"/>
  <c r="BC4" i="75"/>
  <c r="K5" i="5" s="1"/>
  <c r="J10" i="5"/>
  <c r="BC9" i="75"/>
  <c r="K10" i="5" s="1"/>
  <c r="L10" i="5" s="1"/>
  <c r="C13" i="5"/>
  <c r="AV12" i="75"/>
  <c r="H13" i="5" s="1"/>
  <c r="L13" i="5" s="1"/>
  <c r="J15" i="5"/>
  <c r="BC14" i="75"/>
  <c r="K15" i="5" s="1"/>
  <c r="L15" i="5" s="1"/>
  <c r="J19" i="5"/>
  <c r="BC18" i="75"/>
  <c r="K19" i="5" s="1"/>
  <c r="L19" i="5" s="1"/>
  <c r="E22" i="5"/>
  <c r="AV21" i="75"/>
  <c r="H22" i="5" s="1"/>
  <c r="L22" i="5" s="1"/>
  <c r="D28" i="5"/>
  <c r="AV27" i="75"/>
  <c r="H28" i="5" s="1"/>
  <c r="L28" i="5" s="1"/>
  <c r="J34" i="5"/>
  <c r="BC33" i="75"/>
  <c r="K34" i="5" s="1"/>
  <c r="L34" i="5" s="1"/>
  <c r="J37" i="5"/>
  <c r="BC36" i="75"/>
  <c r="K37" i="5" s="1"/>
  <c r="L37" i="5" s="1"/>
  <c r="J48" i="5"/>
  <c r="BC47" i="75"/>
  <c r="K48" i="5" s="1"/>
  <c r="J55" i="5"/>
  <c r="BC54" i="75"/>
  <c r="K55" i="5" s="1"/>
  <c r="J56" i="5"/>
  <c r="BC55" i="75"/>
  <c r="K56" i="5" s="1"/>
  <c r="J72" i="5"/>
  <c r="BC71" i="75"/>
  <c r="K72" i="5" s="1"/>
  <c r="L72" i="5" s="1"/>
  <c r="J88" i="5"/>
  <c r="BC87" i="75"/>
  <c r="K88" i="5" s="1"/>
  <c r="L88" i="5" s="1"/>
  <c r="I98" i="5"/>
  <c r="BC97" i="75"/>
  <c r="K98" i="5" s="1"/>
  <c r="J112" i="5"/>
  <c r="BC111" i="75"/>
  <c r="K112" i="5" s="1"/>
  <c r="J117" i="5"/>
  <c r="BC116" i="75"/>
  <c r="K117" i="5" s="1"/>
  <c r="J139" i="5"/>
  <c r="BC138" i="75"/>
  <c r="K139" i="5" s="1"/>
  <c r="I141" i="5"/>
  <c r="BC140" i="75"/>
  <c r="K141" i="5" s="1"/>
  <c r="L141" i="5" s="1"/>
  <c r="J143" i="5"/>
  <c r="BC142" i="75"/>
  <c r="K143" i="5" s="1"/>
  <c r="E73" i="5"/>
  <c r="AV72" i="75"/>
  <c r="H73" i="5" s="1"/>
  <c r="L73" i="5" s="1"/>
  <c r="C155" i="5"/>
  <c r="AV154" i="75"/>
  <c r="H155" i="5" s="1"/>
  <c r="L155" i="5" s="1"/>
  <c r="F103" i="5"/>
  <c r="AV102" i="75"/>
  <c r="H103" i="5" s="1"/>
  <c r="L103" i="5" s="1"/>
  <c r="F58" i="5"/>
  <c r="AV57" i="75"/>
  <c r="H58" i="5" s="1"/>
  <c r="L58" i="5" s="1"/>
  <c r="V100" i="4"/>
  <c r="AJ155" i="3"/>
  <c r="AJ105" i="3"/>
  <c r="AJ16" i="3"/>
  <c r="AJ159" i="3"/>
  <c r="AJ116" i="3"/>
  <c r="AJ84" i="3"/>
  <c r="AJ4" i="3"/>
  <c r="AK4" i="3" s="1"/>
  <c r="R15" i="5"/>
  <c r="AJ55" i="3"/>
  <c r="AK55" i="3" s="1"/>
  <c r="R69" i="5"/>
  <c r="AJ115" i="3"/>
  <c r="AK115" i="3" s="1"/>
  <c r="R141" i="5"/>
  <c r="AJ151" i="3"/>
  <c r="AK151" i="3" s="1"/>
  <c r="AJ173" i="3"/>
  <c r="R181" i="5"/>
  <c r="R10" i="5"/>
  <c r="AJ52" i="3"/>
  <c r="AK52" i="3" s="1"/>
  <c r="AJ77" i="3"/>
  <c r="R94" i="5"/>
  <c r="R118" i="5"/>
  <c r="R134" i="5"/>
  <c r="AJ153" i="3"/>
  <c r="AK153" i="3" s="1"/>
  <c r="AJ185" i="3"/>
  <c r="AK185" i="3" s="1"/>
  <c r="R146" i="5"/>
  <c r="AK110" i="3"/>
  <c r="AK92" i="3"/>
  <c r="AK69" i="3"/>
  <c r="N112" i="3"/>
  <c r="V76" i="5"/>
  <c r="V44" i="5"/>
  <c r="V103" i="5"/>
  <c r="W103" i="5" s="1"/>
  <c r="N81" i="3"/>
  <c r="N140" i="3"/>
  <c r="M13" i="5"/>
  <c r="P13" i="5" s="1"/>
  <c r="M91" i="5"/>
  <c r="P91" i="5" s="1"/>
  <c r="N96" i="3"/>
  <c r="N106" i="3"/>
  <c r="M147" i="5"/>
  <c r="P147" i="5" s="1"/>
  <c r="M165" i="5"/>
  <c r="P165" i="5" s="1"/>
  <c r="L55" i="5"/>
  <c r="AV52" i="75"/>
  <c r="H53" i="5" s="1"/>
  <c r="L53" i="5" s="1"/>
  <c r="L170" i="5"/>
  <c r="AV157" i="75"/>
  <c r="H158" i="5" s="1"/>
  <c r="L158" i="5" s="1"/>
  <c r="AV116" i="75"/>
  <c r="H117" i="5" s="1"/>
  <c r="L117" i="5" s="1"/>
  <c r="L48" i="5"/>
  <c r="Y73" i="5"/>
  <c r="Z73" i="5" s="1"/>
  <c r="H72" i="4"/>
  <c r="H8" i="4"/>
  <c r="Y9" i="5"/>
  <c r="Z9" i="5" s="1"/>
  <c r="Y63" i="5"/>
  <c r="Z63" i="5" s="1"/>
  <c r="H62" i="4"/>
  <c r="H44" i="4"/>
  <c r="H65" i="4"/>
  <c r="H145" i="4"/>
  <c r="Y146" i="5"/>
  <c r="Z146" i="5" s="1"/>
  <c r="AB146" i="5"/>
  <c r="AD146" i="5" s="1"/>
  <c r="V145" i="4"/>
  <c r="Y149" i="5"/>
  <c r="Z149" i="5" s="1"/>
  <c r="H148" i="4"/>
  <c r="H173" i="4"/>
  <c r="Y174" i="5"/>
  <c r="Z174" i="5" s="1"/>
  <c r="H178" i="4"/>
  <c r="Y179" i="5"/>
  <c r="Z179" i="5" s="1"/>
  <c r="H20" i="4"/>
  <c r="H40" i="4"/>
  <c r="H103" i="4"/>
  <c r="Y104" i="5"/>
  <c r="Z104" i="5" s="1"/>
  <c r="H109" i="4"/>
  <c r="Y110" i="5"/>
  <c r="Z110" i="5" s="1"/>
  <c r="H139" i="4"/>
  <c r="Y140" i="5"/>
  <c r="Z140" i="5" s="1"/>
  <c r="H80" i="4"/>
  <c r="N55" i="5"/>
  <c r="P55" i="5" s="1"/>
  <c r="N54" i="3"/>
  <c r="M66" i="5"/>
  <c r="P66" i="5" s="1"/>
  <c r="N65" i="3"/>
  <c r="N69" i="5"/>
  <c r="P69" i="5" s="1"/>
  <c r="N68" i="3"/>
  <c r="N110" i="5"/>
  <c r="P110" i="5" s="1"/>
  <c r="N109" i="3"/>
  <c r="H83" i="4"/>
  <c r="H186" i="4"/>
  <c r="Y187" i="5"/>
  <c r="Z187" i="5" s="1"/>
  <c r="M114" i="5"/>
  <c r="P114" i="5" s="1"/>
  <c r="W114" i="5" s="1"/>
  <c r="N113" i="3"/>
  <c r="O121" i="5"/>
  <c r="P121" i="5" s="1"/>
  <c r="N120" i="3"/>
  <c r="N123" i="3"/>
  <c r="O124" i="5"/>
  <c r="P124" i="5" s="1"/>
  <c r="M126" i="5"/>
  <c r="P126" i="5" s="1"/>
  <c r="N125" i="3"/>
  <c r="O128" i="5"/>
  <c r="P128" i="5" s="1"/>
  <c r="N127" i="3"/>
  <c r="M136" i="5"/>
  <c r="P136" i="5" s="1"/>
  <c r="N135" i="3"/>
  <c r="N138" i="5"/>
  <c r="P138" i="5" s="1"/>
  <c r="N137" i="3"/>
  <c r="P140" i="5"/>
  <c r="M163" i="5"/>
  <c r="P163" i="5" s="1"/>
  <c r="N162" i="3"/>
  <c r="M173" i="5"/>
  <c r="P173" i="5" s="1"/>
  <c r="N172" i="3"/>
  <c r="N178" i="5"/>
  <c r="P178" i="5" s="1"/>
  <c r="N177" i="3"/>
  <c r="M182" i="5"/>
  <c r="P182" i="5" s="1"/>
  <c r="N181" i="3"/>
  <c r="J12" i="5"/>
  <c r="BC11" i="75"/>
  <c r="K12" i="5" s="1"/>
  <c r="L12" i="5" s="1"/>
  <c r="J14" i="5"/>
  <c r="BC13" i="75"/>
  <c r="K14" i="5" s="1"/>
  <c r="I17" i="5"/>
  <c r="BC16" i="75"/>
  <c r="K17" i="5" s="1"/>
  <c r="L17" i="5" s="1"/>
  <c r="J20" i="5"/>
  <c r="BC19" i="75"/>
  <c r="K20" i="5" s="1"/>
  <c r="L20" i="5" s="1"/>
  <c r="J33" i="5"/>
  <c r="BC32" i="75"/>
  <c r="K33" i="5" s="1"/>
  <c r="J36" i="5"/>
  <c r="BC35" i="75"/>
  <c r="K36" i="5" s="1"/>
  <c r="L36" i="5" s="1"/>
  <c r="J44" i="5"/>
  <c r="BC43" i="75"/>
  <c r="K44" i="5" s="1"/>
  <c r="L44" i="5" s="1"/>
  <c r="J50" i="5"/>
  <c r="BC49" i="75"/>
  <c r="K50" i="5" s="1"/>
  <c r="L50" i="5" s="1"/>
  <c r="J52" i="5"/>
  <c r="BC51" i="75"/>
  <c r="K52" i="5" s="1"/>
  <c r="BC53" i="75"/>
  <c r="K54" i="5" s="1"/>
  <c r="L54" i="5" s="1"/>
  <c r="J54" i="5"/>
  <c r="J62" i="5"/>
  <c r="BC61" i="75"/>
  <c r="K62" i="5" s="1"/>
  <c r="J67" i="5"/>
  <c r="BC66" i="75"/>
  <c r="K67" i="5" s="1"/>
  <c r="J75" i="5"/>
  <c r="BC74" i="75"/>
  <c r="K75" i="5" s="1"/>
  <c r="L75" i="5" s="1"/>
  <c r="AV39" i="75"/>
  <c r="H40" i="5" s="1"/>
  <c r="L40" i="5" s="1"/>
  <c r="G40" i="5"/>
  <c r="F80" i="5"/>
  <c r="AV79" i="75"/>
  <c r="H80" i="5" s="1"/>
  <c r="L80" i="5" s="1"/>
  <c r="BC88" i="75"/>
  <c r="K89" i="5" s="1"/>
  <c r="L89" i="5" s="1"/>
  <c r="J89" i="5"/>
  <c r="I111" i="5"/>
  <c r="BC110" i="75"/>
  <c r="K111" i="5" s="1"/>
  <c r="L111" i="5" s="1"/>
  <c r="J127" i="5"/>
  <c r="BC126" i="75"/>
  <c r="K127" i="5" s="1"/>
  <c r="BC136" i="75"/>
  <c r="K137" i="5" s="1"/>
  <c r="L137" i="5" s="1"/>
  <c r="I137" i="5"/>
  <c r="G148" i="5"/>
  <c r="AV147" i="75"/>
  <c r="H148" i="5" s="1"/>
  <c r="L148" i="5" s="1"/>
  <c r="G160" i="5"/>
  <c r="AV159" i="75"/>
  <c r="H160" i="5" s="1"/>
  <c r="L160" i="5" s="1"/>
  <c r="J186" i="5"/>
  <c r="BC185" i="75"/>
  <c r="K186" i="5" s="1"/>
  <c r="L186" i="5" s="1"/>
  <c r="J187" i="5"/>
  <c r="BC186" i="75"/>
  <c r="K187" i="5" s="1"/>
  <c r="J190" i="5"/>
  <c r="BC189" i="75"/>
  <c r="K190" i="5" s="1"/>
  <c r="J147" i="5"/>
  <c r="BC146" i="75"/>
  <c r="K147" i="5" s="1"/>
  <c r="J151" i="5"/>
  <c r="BC150" i="75"/>
  <c r="K151" i="5" s="1"/>
  <c r="L151" i="5" s="1"/>
  <c r="J156" i="5"/>
  <c r="BC155" i="75"/>
  <c r="K156" i="5" s="1"/>
  <c r="L156" i="5" s="1"/>
  <c r="F112" i="5"/>
  <c r="AV111" i="75"/>
  <c r="H112" i="5" s="1"/>
  <c r="L112" i="5" s="1"/>
  <c r="AJ124" i="3"/>
  <c r="AJ95" i="3"/>
  <c r="AJ8" i="3"/>
  <c r="AJ43" i="3"/>
  <c r="C14" i="5"/>
  <c r="AV13" i="75"/>
  <c r="H14" i="5" s="1"/>
  <c r="L14" i="5" s="1"/>
  <c r="AJ179" i="3"/>
  <c r="AJ141" i="3"/>
  <c r="AJ114" i="3"/>
  <c r="AJ75" i="3"/>
  <c r="AJ51" i="3"/>
  <c r="AJ27" i="3"/>
  <c r="L67" i="5"/>
  <c r="AV8" i="75"/>
  <c r="H9" i="5" s="1"/>
  <c r="L9" i="5" s="1"/>
  <c r="U5" i="5"/>
  <c r="V5" i="5" s="1"/>
  <c r="U46" i="5"/>
  <c r="V46" i="5" s="1"/>
  <c r="W46" i="5" s="1"/>
  <c r="U56" i="5"/>
  <c r="V56" i="5" s="1"/>
  <c r="W56" i="5" s="1"/>
  <c r="U124" i="5"/>
  <c r="V124" i="5" s="1"/>
  <c r="W124" i="5" s="1"/>
  <c r="U154" i="5"/>
  <c r="V154" i="5" s="1"/>
  <c r="W154" i="5" s="1"/>
  <c r="U174" i="5"/>
  <c r="V174" i="5" s="1"/>
  <c r="W174" i="5" s="1"/>
  <c r="U186" i="5"/>
  <c r="V186" i="5" s="1"/>
  <c r="W186" i="5" s="1"/>
  <c r="U45" i="5"/>
  <c r="V45" i="5" s="1"/>
  <c r="U53" i="5"/>
  <c r="V53" i="5" s="1"/>
  <c r="U68" i="5"/>
  <c r="V68" i="5" s="1"/>
  <c r="W68" i="5" s="1"/>
  <c r="U78" i="5"/>
  <c r="V78" i="5" s="1"/>
  <c r="W78" i="5" s="1"/>
  <c r="U152" i="5"/>
  <c r="V152" i="5" s="1"/>
  <c r="W152" i="5" s="1"/>
  <c r="U170" i="5"/>
  <c r="V170" i="5" s="1"/>
  <c r="W170" i="5" s="1"/>
  <c r="U176" i="5"/>
  <c r="V176" i="5" s="1"/>
  <c r="W176" i="5" s="1"/>
  <c r="F161" i="5"/>
  <c r="AV160" i="75"/>
  <c r="H161" i="5" s="1"/>
  <c r="L161" i="5" s="1"/>
  <c r="F165" i="5"/>
  <c r="AV164" i="75"/>
  <c r="H165" i="5" s="1"/>
  <c r="L165" i="5" s="1"/>
  <c r="C181" i="5"/>
  <c r="AV180" i="75"/>
  <c r="H181" i="5" s="1"/>
  <c r="L181" i="5" s="1"/>
  <c r="U104" i="5"/>
  <c r="V104" i="5" s="1"/>
  <c r="W104" i="5" s="1"/>
  <c r="U116" i="5"/>
  <c r="V116" i="5" s="1"/>
  <c r="W116" i="5" s="1"/>
  <c r="U11" i="5"/>
  <c r="V11" i="5" s="1"/>
  <c r="W11" i="5" s="1"/>
  <c r="U16" i="5"/>
  <c r="V16" i="5" s="1"/>
  <c r="W16" i="5" s="1"/>
  <c r="U23" i="5"/>
  <c r="V23" i="5" s="1"/>
  <c r="W23" i="5" s="1"/>
  <c r="U36" i="5"/>
  <c r="V36" i="5" s="1"/>
  <c r="W36" i="5" s="1"/>
  <c r="U43" i="5"/>
  <c r="V43" i="5" s="1"/>
  <c r="U55" i="5"/>
  <c r="V55" i="5" s="1"/>
  <c r="W55" i="5" s="1"/>
  <c r="U81" i="5"/>
  <c r="V81" i="5" s="1"/>
  <c r="W81" i="5" s="1"/>
  <c r="U47" i="5"/>
  <c r="V47" i="5" s="1"/>
  <c r="U110" i="5"/>
  <c r="V110" i="5" s="1"/>
  <c r="W110" i="5" s="1"/>
  <c r="U120" i="5"/>
  <c r="V120" i="5" s="1"/>
  <c r="W120" i="5" s="1"/>
  <c r="U168" i="5"/>
  <c r="V168" i="5" s="1"/>
  <c r="G144" i="5"/>
  <c r="AV143" i="75"/>
  <c r="H144" i="5" s="1"/>
  <c r="L144" i="5" s="1"/>
  <c r="AV182" i="75"/>
  <c r="H183" i="5" s="1"/>
  <c r="L183" i="5" s="1"/>
  <c r="F183" i="5"/>
  <c r="C172" i="5"/>
  <c r="AV171" i="75"/>
  <c r="H172" i="5" s="1"/>
  <c r="L172" i="5" s="1"/>
  <c r="C190" i="5"/>
  <c r="AV189" i="75"/>
  <c r="H190" i="5" s="1"/>
  <c r="L190" i="5" s="1"/>
  <c r="C4" i="5"/>
  <c r="AV3" i="75"/>
  <c r="H4" i="5" s="1"/>
  <c r="L4" i="5" s="1"/>
  <c r="U129" i="5"/>
  <c r="V129" i="5" s="1"/>
  <c r="U141" i="5"/>
  <c r="V141" i="5" s="1"/>
  <c r="W141" i="5" s="1"/>
  <c r="U144" i="5"/>
  <c r="V144" i="5" s="1"/>
  <c r="W144" i="5" s="1"/>
  <c r="U181" i="5"/>
  <c r="V181" i="5" s="1"/>
  <c r="W181" i="5" s="1"/>
  <c r="U194" i="5"/>
  <c r="V194" i="5" s="1"/>
  <c r="W194" i="5" s="1"/>
  <c r="U10" i="5"/>
  <c r="V10" i="5" s="1"/>
  <c r="W10" i="5" s="1"/>
  <c r="U29" i="5"/>
  <c r="V29" i="5" s="1"/>
  <c r="W29" i="5" s="1"/>
  <c r="U162" i="5"/>
  <c r="V162" i="5" s="1"/>
  <c r="W162" i="5" s="1"/>
  <c r="AF162" i="5" s="1"/>
  <c r="AK6" i="3"/>
  <c r="AK109" i="3"/>
  <c r="U92" i="5"/>
  <c r="V92" i="5" s="1"/>
  <c r="U93" i="5"/>
  <c r="V93" i="5" s="1"/>
  <c r="W93" i="5" s="1"/>
  <c r="U187" i="5"/>
  <c r="V187" i="5" s="1"/>
  <c r="W187" i="5" s="1"/>
  <c r="U70" i="5"/>
  <c r="V70" i="5" s="1"/>
  <c r="W70" i="5" s="1"/>
  <c r="U155" i="5"/>
  <c r="V155" i="5" s="1"/>
  <c r="W155" i="5" s="1"/>
  <c r="U140" i="5"/>
  <c r="V140" i="5" s="1"/>
  <c r="W140" i="5" s="1"/>
  <c r="U54" i="5"/>
  <c r="V54" i="5" s="1"/>
  <c r="U37" i="5"/>
  <c r="V37" i="5" s="1"/>
  <c r="W37" i="5" s="1"/>
  <c r="U62" i="5"/>
  <c r="V62" i="5" s="1"/>
  <c r="W62" i="5" s="1"/>
  <c r="U42" i="5"/>
  <c r="V42" i="5" s="1"/>
  <c r="W42" i="5" s="1"/>
  <c r="U22" i="5"/>
  <c r="V22" i="5" s="1"/>
  <c r="W22" i="5" s="1"/>
  <c r="U33" i="5"/>
  <c r="V33" i="5" s="1"/>
  <c r="W33" i="5" s="1"/>
  <c r="U12" i="5"/>
  <c r="V12" i="5" s="1"/>
  <c r="W12" i="5" s="1"/>
  <c r="U191" i="5"/>
  <c r="V191" i="5" s="1"/>
  <c r="W191" i="5" s="1"/>
  <c r="U27" i="5"/>
  <c r="V27" i="5" s="1"/>
  <c r="W27" i="5" s="1"/>
  <c r="M15" i="5"/>
  <c r="P15" i="5" s="1"/>
  <c r="N14" i="3"/>
  <c r="M19" i="5"/>
  <c r="P19" i="5" s="1"/>
  <c r="N18" i="3"/>
  <c r="M26" i="5"/>
  <c r="P26" i="5" s="1"/>
  <c r="N25" i="3"/>
  <c r="M31" i="5"/>
  <c r="P31" i="5" s="1"/>
  <c r="N30" i="3"/>
  <c r="M50" i="5"/>
  <c r="P50" i="5" s="1"/>
  <c r="N49" i="3"/>
  <c r="M54" i="5"/>
  <c r="P54" i="5" s="1"/>
  <c r="N53" i="3"/>
  <c r="AJ98" i="3"/>
  <c r="R99" i="5"/>
  <c r="U99" i="5" s="1"/>
  <c r="N100" i="3"/>
  <c r="M101" i="5"/>
  <c r="P101" i="5" s="1"/>
  <c r="AJ134" i="3"/>
  <c r="R135" i="5"/>
  <c r="U135" i="5" s="1"/>
  <c r="AJ163" i="3"/>
  <c r="R164" i="5"/>
  <c r="U164" i="5" s="1"/>
  <c r="AJ181" i="3"/>
  <c r="R182" i="5"/>
  <c r="U182" i="5" s="1"/>
  <c r="AJ192" i="3"/>
  <c r="R193" i="5"/>
  <c r="U193" i="5" s="1"/>
  <c r="G70" i="5"/>
  <c r="AV69" i="75"/>
  <c r="H70" i="5" s="1"/>
  <c r="L70" i="5" s="1"/>
  <c r="C127" i="5"/>
  <c r="AV126" i="75"/>
  <c r="H127" i="5" s="1"/>
  <c r="L127" i="5" s="1"/>
  <c r="AV81" i="75"/>
  <c r="H82" i="5" s="1"/>
  <c r="L82" i="5" s="1"/>
  <c r="C82" i="5"/>
  <c r="AV187" i="75"/>
  <c r="H188" i="5" s="1"/>
  <c r="L188" i="5" s="1"/>
  <c r="C188" i="5"/>
  <c r="C191" i="5"/>
  <c r="AV190" i="75"/>
  <c r="H191" i="5" s="1"/>
  <c r="L191" i="5" s="1"/>
  <c r="C146" i="5"/>
  <c r="AV145" i="75"/>
  <c r="H146" i="5" s="1"/>
  <c r="L146" i="5" s="1"/>
  <c r="C173" i="5"/>
  <c r="AV172" i="75"/>
  <c r="H173" i="5" s="1"/>
  <c r="L173" i="5" s="1"/>
  <c r="F174" i="5"/>
  <c r="AV173" i="75"/>
  <c r="H174" i="5" s="1"/>
  <c r="L174" i="5" s="1"/>
  <c r="L177" i="5"/>
  <c r="L171" i="5"/>
  <c r="AV73" i="75"/>
  <c r="H74" i="5" s="1"/>
  <c r="L74" i="5" s="1"/>
  <c r="U15" i="5"/>
  <c r="V15" i="5" s="1"/>
  <c r="W15" i="5" s="1"/>
  <c r="U34" i="5"/>
  <c r="V34" i="5" s="1"/>
  <c r="W34" i="5" s="1"/>
  <c r="U38" i="5"/>
  <c r="V38" i="5" s="1"/>
  <c r="W38" i="5" s="1"/>
  <c r="U69" i="5"/>
  <c r="V69" i="5" s="1"/>
  <c r="W69" i="5" s="1"/>
  <c r="U82" i="5"/>
  <c r="V82" i="5" s="1"/>
  <c r="W82" i="5" s="1"/>
  <c r="U88" i="5"/>
  <c r="V88" i="5" s="1"/>
  <c r="W88" i="5" s="1"/>
  <c r="AK173" i="3"/>
  <c r="AK77" i="3"/>
  <c r="U94" i="5"/>
  <c r="V94" i="5" s="1"/>
  <c r="W94" i="5" s="1"/>
  <c r="U108" i="5"/>
  <c r="V108" i="5" s="1"/>
  <c r="W108" i="5" s="1"/>
  <c r="U118" i="5"/>
  <c r="V118" i="5" s="1"/>
  <c r="U128" i="5"/>
  <c r="V128" i="5" s="1"/>
  <c r="W128" i="5" s="1"/>
  <c r="U134" i="5"/>
  <c r="V134" i="5" s="1"/>
  <c r="W134" i="5" s="1"/>
  <c r="U146" i="5"/>
  <c r="V146" i="5" s="1"/>
  <c r="W146" i="5" s="1"/>
  <c r="AK145" i="3"/>
  <c r="AK64" i="3"/>
  <c r="AK54" i="3"/>
  <c r="U145" i="5"/>
  <c r="V145" i="5" s="1"/>
  <c r="W145" i="5" s="1"/>
  <c r="U72" i="5"/>
  <c r="V72" i="5" s="1"/>
  <c r="AK71" i="3"/>
  <c r="U107" i="5"/>
  <c r="V107" i="5" s="1"/>
  <c r="W107" i="5" s="1"/>
  <c r="U71" i="5"/>
  <c r="V71" i="5" s="1"/>
  <c r="W71" i="5" s="1"/>
  <c r="U60" i="5"/>
  <c r="V60" i="5" s="1"/>
  <c r="W60" i="5" s="1"/>
  <c r="U8" i="5"/>
  <c r="V8" i="5" s="1"/>
  <c r="W8" i="5" s="1"/>
  <c r="U67" i="5"/>
  <c r="V67" i="5" s="1"/>
  <c r="W67" i="5" s="1"/>
  <c r="U127" i="5"/>
  <c r="V127" i="5" s="1"/>
  <c r="W127" i="5" s="1"/>
  <c r="AJ161" i="3"/>
  <c r="AK161" i="3" s="1"/>
  <c r="AK87" i="3"/>
  <c r="U112" i="5"/>
  <c r="V112" i="5" s="1"/>
  <c r="W112" i="5" s="1"/>
  <c r="U123" i="5"/>
  <c r="V123" i="5" s="1"/>
  <c r="W123" i="5" s="1"/>
  <c r="U149" i="5"/>
  <c r="V149" i="5" s="1"/>
  <c r="W149" i="5" s="1"/>
  <c r="U159" i="5"/>
  <c r="V159" i="5" s="1"/>
  <c r="W159" i="5" s="1"/>
  <c r="U166" i="5"/>
  <c r="V166" i="5" s="1"/>
  <c r="W166" i="5" s="1"/>
  <c r="U178" i="5"/>
  <c r="V178" i="5" s="1"/>
  <c r="W178" i="5" s="1"/>
  <c r="U189" i="5"/>
  <c r="V189" i="5" s="1"/>
  <c r="W189" i="5" s="1"/>
  <c r="U6" i="5"/>
  <c r="V6" i="5" s="1"/>
  <c r="U18" i="5"/>
  <c r="V18" i="5" s="1"/>
  <c r="U35" i="5"/>
  <c r="V35" i="5" s="1"/>
  <c r="W35" i="5" s="1"/>
  <c r="U49" i="5"/>
  <c r="V49" i="5" s="1"/>
  <c r="U64" i="5"/>
  <c r="V64" i="5" s="1"/>
  <c r="W64" i="5" s="1"/>
  <c r="U73" i="5"/>
  <c r="V73" i="5" s="1"/>
  <c r="W73" i="5" s="1"/>
  <c r="U83" i="5"/>
  <c r="V83" i="5" s="1"/>
  <c r="W83" i="5" s="1"/>
  <c r="U101" i="5"/>
  <c r="V101" i="5" s="1"/>
  <c r="W101" i="5" s="1"/>
  <c r="U126" i="5"/>
  <c r="V126" i="5" s="1"/>
  <c r="W126" i="5" s="1"/>
  <c r="U130" i="5"/>
  <c r="V130" i="5" s="1"/>
  <c r="W130" i="5" s="1"/>
  <c r="U143" i="5"/>
  <c r="V143" i="5" s="1"/>
  <c r="W143" i="5" s="1"/>
  <c r="U163" i="5"/>
  <c r="V163" i="5" s="1"/>
  <c r="W163" i="5" s="1"/>
  <c r="U177" i="5"/>
  <c r="V177" i="5" s="1"/>
  <c r="U14" i="5"/>
  <c r="V14" i="5" s="1"/>
  <c r="W14" i="5" s="1"/>
  <c r="U19" i="5"/>
  <c r="V19" i="5" s="1"/>
  <c r="W19" i="5" s="1"/>
  <c r="U30" i="5"/>
  <c r="V30" i="5" s="1"/>
  <c r="W30" i="5" s="1"/>
  <c r="U65" i="5"/>
  <c r="V65" i="5" s="1"/>
  <c r="W65" i="5" s="1"/>
  <c r="U74" i="5"/>
  <c r="V74" i="5" s="1"/>
  <c r="W74" i="5" s="1"/>
  <c r="U7" i="5"/>
  <c r="V7" i="5" s="1"/>
  <c r="W7" i="5" s="1"/>
  <c r="U13" i="5"/>
  <c r="V13" i="5" s="1"/>
  <c r="W13" i="5" s="1"/>
  <c r="U21" i="5"/>
  <c r="V21" i="5" s="1"/>
  <c r="W21" i="5" s="1"/>
  <c r="U24" i="5"/>
  <c r="V24" i="5" s="1"/>
  <c r="W24" i="5" s="1"/>
  <c r="U32" i="5"/>
  <c r="V32" i="5" s="1"/>
  <c r="U66" i="5"/>
  <c r="V66" i="5" s="1"/>
  <c r="W66" i="5" s="1"/>
  <c r="U80" i="5"/>
  <c r="V80" i="5" s="1"/>
  <c r="U84" i="5"/>
  <c r="V84" i="5" s="1"/>
  <c r="U39" i="5"/>
  <c r="V39" i="5" s="1"/>
  <c r="W39" i="5" s="1"/>
  <c r="U48" i="5"/>
  <c r="V48" i="5" s="1"/>
  <c r="W48" i="5" s="1"/>
  <c r="U91" i="5"/>
  <c r="V91" i="5" s="1"/>
  <c r="W91" i="5" s="1"/>
  <c r="U113" i="5"/>
  <c r="V113" i="5" s="1"/>
  <c r="W113" i="5" s="1"/>
  <c r="U122" i="5"/>
  <c r="V122" i="5" s="1"/>
  <c r="W122" i="5" s="1"/>
  <c r="U179" i="5"/>
  <c r="V179" i="5" s="1"/>
  <c r="W179" i="5" s="1"/>
  <c r="U40" i="5"/>
  <c r="V40" i="5" s="1"/>
  <c r="W40" i="5" s="1"/>
  <c r="R90" i="5"/>
  <c r="AK91" i="3"/>
  <c r="U119" i="5"/>
  <c r="V119" i="5" s="1"/>
  <c r="W119" i="5" s="1"/>
  <c r="R121" i="5"/>
  <c r="U121" i="5" s="1"/>
  <c r="V167" i="5"/>
  <c r="W167" i="5" s="1"/>
  <c r="U167" i="5"/>
  <c r="R169" i="5"/>
  <c r="U57" i="5"/>
  <c r="V57" i="5" s="1"/>
  <c r="W57" i="5" s="1"/>
  <c r="R63" i="5"/>
  <c r="R157" i="5"/>
  <c r="AK139" i="3"/>
  <c r="AK106" i="3"/>
  <c r="AK70" i="3"/>
  <c r="AK59" i="3"/>
  <c r="AK32" i="3"/>
  <c r="AK26" i="3"/>
  <c r="N15" i="3"/>
  <c r="N29" i="3"/>
  <c r="N64" i="3"/>
  <c r="N43" i="3"/>
  <c r="N126" i="3"/>
  <c r="N134" i="3"/>
  <c r="N157" i="3"/>
  <c r="N23" i="3"/>
  <c r="W59" i="5"/>
  <c r="M72" i="5"/>
  <c r="P72" i="5" s="1"/>
  <c r="N71" i="3"/>
  <c r="M80" i="5"/>
  <c r="P80" i="5" s="1"/>
  <c r="N79" i="3"/>
  <c r="M84" i="5"/>
  <c r="P84" i="5" s="1"/>
  <c r="N83" i="3"/>
  <c r="M99" i="5"/>
  <c r="P99" i="5" s="1"/>
  <c r="N98" i="3"/>
  <c r="AJ147" i="3"/>
  <c r="R148" i="5"/>
  <c r="U148" i="5" s="1"/>
  <c r="AJ171" i="3"/>
  <c r="R172" i="5"/>
  <c r="U172" i="5" s="1"/>
  <c r="V172" i="5" s="1"/>
  <c r="W172" i="5" s="1"/>
  <c r="AJ183" i="3"/>
  <c r="AK183" i="3" s="1"/>
  <c r="R184" i="5"/>
  <c r="U184" i="5" s="1"/>
  <c r="V184" i="5" s="1"/>
  <c r="W184" i="5" s="1"/>
  <c r="G57" i="5"/>
  <c r="AV56" i="75"/>
  <c r="H57" i="5" s="1"/>
  <c r="L57" i="5" s="1"/>
  <c r="AV138" i="75"/>
  <c r="H139" i="5" s="1"/>
  <c r="L139" i="5" s="1"/>
  <c r="C139" i="5"/>
  <c r="AV153" i="75"/>
  <c r="H154" i="5" s="1"/>
  <c r="L154" i="5" s="1"/>
  <c r="F154" i="5"/>
  <c r="AV156" i="75"/>
  <c r="H157" i="5" s="1"/>
  <c r="L157" i="5" s="1"/>
  <c r="C157" i="5"/>
  <c r="F180" i="5"/>
  <c r="AV179" i="75"/>
  <c r="H180" i="5" s="1"/>
  <c r="L180" i="5" s="1"/>
  <c r="C194" i="5"/>
  <c r="AV193" i="75"/>
  <c r="H194" i="5" s="1"/>
  <c r="L194" i="5" s="1"/>
  <c r="C150" i="5"/>
  <c r="AV149" i="75"/>
  <c r="H150" i="5" s="1"/>
  <c r="L150" i="5" s="1"/>
  <c r="C152" i="5"/>
  <c r="AV151" i="75"/>
  <c r="H152" i="5" s="1"/>
  <c r="L152" i="5" s="1"/>
  <c r="C163" i="5"/>
  <c r="AV162" i="75"/>
  <c r="H163" i="5" s="1"/>
  <c r="L163" i="5" s="1"/>
  <c r="C182" i="5"/>
  <c r="AV181" i="75"/>
  <c r="H182" i="5" s="1"/>
  <c r="L182" i="5" s="1"/>
  <c r="C189" i="5"/>
  <c r="AV188" i="75"/>
  <c r="H189" i="5" s="1"/>
  <c r="L189" i="5" s="1"/>
  <c r="F121" i="5"/>
  <c r="AV120" i="75"/>
  <c r="H121" i="5" s="1"/>
  <c r="L121" i="5" s="1"/>
  <c r="N67" i="3"/>
  <c r="AV148" i="75"/>
  <c r="H149" i="5" s="1"/>
  <c r="L149" i="5" s="1"/>
  <c r="AV167" i="75"/>
  <c r="H168" i="5" s="1"/>
  <c r="L168" i="5" s="1"/>
  <c r="AV166" i="75"/>
  <c r="H167" i="5" s="1"/>
  <c r="L167" i="5" s="1"/>
  <c r="AV64" i="75"/>
  <c r="H65" i="5" s="1"/>
  <c r="L65" i="5" s="1"/>
  <c r="L175" i="5"/>
  <c r="AV146" i="75"/>
  <c r="H147" i="5" s="1"/>
  <c r="L147" i="5" s="1"/>
  <c r="AV178" i="75"/>
  <c r="H179" i="5" s="1"/>
  <c r="L179" i="5" s="1"/>
  <c r="AV142" i="75"/>
  <c r="H143" i="5" s="1"/>
  <c r="L143" i="5" s="1"/>
  <c r="AV62" i="75"/>
  <c r="H63" i="5" s="1"/>
  <c r="L63" i="5" s="1"/>
  <c r="M6" i="5"/>
  <c r="P6" i="5" s="1"/>
  <c r="N5" i="3"/>
  <c r="M18" i="5"/>
  <c r="P18" i="5" s="1"/>
  <c r="N17" i="3"/>
  <c r="M32" i="5"/>
  <c r="P32" i="5" s="1"/>
  <c r="N31" i="3"/>
  <c r="N42" i="3"/>
  <c r="M43" i="5"/>
  <c r="P43" i="5" s="1"/>
  <c r="M49" i="5"/>
  <c r="P49" i="5" s="1"/>
  <c r="N48" i="3"/>
  <c r="M53" i="5"/>
  <c r="P53" i="5" s="1"/>
  <c r="N52" i="3"/>
  <c r="M79" i="5"/>
  <c r="P79" i="5" s="1"/>
  <c r="W79" i="5" s="1"/>
  <c r="N78" i="3"/>
  <c r="N88" i="3"/>
  <c r="M89" i="5"/>
  <c r="P89" i="5" s="1"/>
  <c r="M92" i="5"/>
  <c r="P92" i="5" s="1"/>
  <c r="N91" i="3"/>
  <c r="N97" i="3"/>
  <c r="M98" i="5"/>
  <c r="P98" i="5" s="1"/>
  <c r="M129" i="5"/>
  <c r="P129" i="5" s="1"/>
  <c r="N128" i="3"/>
  <c r="N136" i="3"/>
  <c r="M137" i="5"/>
  <c r="P137" i="5" s="1"/>
  <c r="N163" i="3"/>
  <c r="M164" i="5"/>
  <c r="P164" i="5" s="1"/>
  <c r="N176" i="3"/>
  <c r="M177" i="5"/>
  <c r="P177" i="5" s="1"/>
  <c r="W177" i="5" s="1"/>
  <c r="M45" i="5"/>
  <c r="P45" i="5" s="1"/>
  <c r="N44" i="3"/>
  <c r="M47" i="5"/>
  <c r="P47" i="5" s="1"/>
  <c r="N46" i="3"/>
  <c r="M51" i="5"/>
  <c r="P51" i="5" s="1"/>
  <c r="N50" i="3"/>
  <c r="M76" i="5"/>
  <c r="P76" i="5" s="1"/>
  <c r="W76" i="5" s="1"/>
  <c r="N75" i="3"/>
  <c r="M87" i="5"/>
  <c r="P87" i="5" s="1"/>
  <c r="N86" i="3"/>
  <c r="N101" i="3"/>
  <c r="M102" i="5"/>
  <c r="P102" i="5" s="1"/>
  <c r="M118" i="5"/>
  <c r="P118" i="5" s="1"/>
  <c r="N117" i="3"/>
  <c r="M150" i="5"/>
  <c r="P150" i="5" s="1"/>
  <c r="N149" i="3"/>
  <c r="N167" i="3"/>
  <c r="M168" i="5"/>
  <c r="P168" i="5" s="1"/>
  <c r="M171" i="5"/>
  <c r="P171" i="5" s="1"/>
  <c r="N170" i="3"/>
  <c r="M180" i="5"/>
  <c r="P180" i="5" s="1"/>
  <c r="N179" i="3"/>
  <c r="M5" i="5"/>
  <c r="P5" i="5" s="1"/>
  <c r="N4" i="3"/>
  <c r="M4" i="5"/>
  <c r="P4" i="5" s="1"/>
  <c r="W44" i="5"/>
  <c r="W77" i="5"/>
  <c r="V151" i="5"/>
  <c r="W151" i="5" s="1"/>
  <c r="AK150" i="3"/>
  <c r="Q20" i="5"/>
  <c r="AK19" i="3"/>
  <c r="Q96" i="5"/>
  <c r="V96" i="5" s="1"/>
  <c r="W96" i="5" s="1"/>
  <c r="AK95" i="3"/>
  <c r="Q142" i="5"/>
  <c r="V142" i="5" s="1"/>
  <c r="W142" i="5" s="1"/>
  <c r="AK141" i="3"/>
  <c r="V20" i="5"/>
  <c r="W20" i="5" s="1"/>
  <c r="Q87" i="5"/>
  <c r="V87" i="5" s="1"/>
  <c r="W87" i="5" s="1"/>
  <c r="AK86" i="3"/>
  <c r="Q9" i="5"/>
  <c r="V9" i="5" s="1"/>
  <c r="W9" i="5" s="1"/>
  <c r="AK8" i="3"/>
  <c r="Q180" i="5"/>
  <c r="V180" i="5" s="1"/>
  <c r="W180" i="5" s="1"/>
  <c r="AK179" i="3"/>
  <c r="AK187" i="3"/>
  <c r="Q188" i="5"/>
  <c r="V188" i="5" s="1"/>
  <c r="W188" i="5" s="1"/>
  <c r="Q135" i="5"/>
  <c r="V135" i="5" s="1"/>
  <c r="W135" i="5" s="1"/>
  <c r="AK134" i="3"/>
  <c r="V121" i="5"/>
  <c r="W121" i="5" s="1"/>
  <c r="S149" i="3"/>
  <c r="AK149" i="3" s="1"/>
  <c r="AK171" i="3"/>
  <c r="Q50" i="5"/>
  <c r="AK49" i="3"/>
  <c r="AK98" i="3"/>
  <c r="Q99" i="5"/>
  <c r="V99" i="5" s="1"/>
  <c r="W99" i="5" s="1"/>
  <c r="Q148" i="5"/>
  <c r="V148" i="5" s="1"/>
  <c r="W148" i="5" s="1"/>
  <c r="AK147" i="3"/>
  <c r="AK43" i="3"/>
  <c r="AK120" i="3"/>
  <c r="V50" i="5"/>
  <c r="W50" i="5" s="1"/>
  <c r="Q85" i="5"/>
  <c r="V85" i="5" s="1"/>
  <c r="W85" i="5" s="1"/>
  <c r="AK84" i="3"/>
  <c r="Q160" i="5"/>
  <c r="V160" i="5" s="1"/>
  <c r="W160" i="5" s="1"/>
  <c r="AK159" i="3"/>
  <c r="Q89" i="5"/>
  <c r="V89" i="5" s="1"/>
  <c r="AK88" i="3"/>
  <c r="Q31" i="5"/>
  <c r="V31" i="5" s="1"/>
  <c r="W31" i="5" s="1"/>
  <c r="AK30" i="3"/>
  <c r="Q95" i="5"/>
  <c r="V95" i="5" s="1"/>
  <c r="W95" i="5" s="1"/>
  <c r="AK94" i="3"/>
  <c r="AK192" i="3"/>
  <c r="Q193" i="5"/>
  <c r="V193" i="5" s="1"/>
  <c r="W193" i="5" s="1"/>
  <c r="AK96" i="3"/>
  <c r="Q97" i="5"/>
  <c r="V97" i="5" s="1"/>
  <c r="W97" i="5" s="1"/>
  <c r="Q136" i="5"/>
  <c r="V136" i="5" s="1"/>
  <c r="W136" i="5" s="1"/>
  <c r="AK135" i="3"/>
  <c r="Q156" i="5"/>
  <c r="V156" i="5" s="1"/>
  <c r="W156" i="5" s="1"/>
  <c r="AK155" i="3"/>
  <c r="Q125" i="5"/>
  <c r="V125" i="5" s="1"/>
  <c r="W125" i="5" s="1"/>
  <c r="AK124" i="3"/>
  <c r="Q173" i="5"/>
  <c r="V173" i="5" s="1"/>
  <c r="W173" i="5" s="1"/>
  <c r="AK172" i="3"/>
  <c r="Q164" i="5"/>
  <c r="V164" i="5" s="1"/>
  <c r="AK163" i="3"/>
  <c r="S57" i="3"/>
  <c r="Q58" i="5" s="1"/>
  <c r="V58" i="5" s="1"/>
  <c r="W58" i="5" s="1"/>
  <c r="Q106" i="5"/>
  <c r="V106" i="5" s="1"/>
  <c r="W106" i="5" s="1"/>
  <c r="AK105" i="3"/>
  <c r="Q52" i="5"/>
  <c r="V52" i="5" s="1"/>
  <c r="W52" i="5" s="1"/>
  <c r="AK51" i="3"/>
  <c r="Q150" i="5"/>
  <c r="V150" i="5" s="1"/>
  <c r="W150" i="5" s="1"/>
  <c r="AK157" i="3"/>
  <c r="Q158" i="5"/>
  <c r="V158" i="5" s="1"/>
  <c r="W158" i="5" s="1"/>
  <c r="S138" i="3"/>
  <c r="Q139" i="5" s="1"/>
  <c r="S152" i="3"/>
  <c r="AK108" i="3"/>
  <c r="AK116" i="3"/>
  <c r="Q182" i="5"/>
  <c r="V182" i="5" s="1"/>
  <c r="W182" i="5" s="1"/>
  <c r="AK181" i="3"/>
  <c r="Q28" i="5"/>
  <c r="V28" i="5" s="1"/>
  <c r="W28" i="5" s="1"/>
  <c r="AK27" i="3"/>
  <c r="Q17" i="5"/>
  <c r="V17" i="5" s="1"/>
  <c r="W17" i="5" s="1"/>
  <c r="AK16" i="3"/>
  <c r="Q41" i="5"/>
  <c r="V41" i="5" s="1"/>
  <c r="W41" i="5" s="1"/>
  <c r="AK40" i="3"/>
  <c r="Q138" i="5"/>
  <c r="V138" i="5" s="1"/>
  <c r="W138" i="5" s="1"/>
  <c r="AK137" i="3"/>
  <c r="Q25" i="5"/>
  <c r="V25" i="5" s="1"/>
  <c r="W25" i="5" s="1"/>
  <c r="AK24" i="3"/>
  <c r="Q61" i="5"/>
  <c r="V61" i="5" s="1"/>
  <c r="W61" i="5" s="1"/>
  <c r="AK60" i="3"/>
  <c r="Q102" i="5"/>
  <c r="V102" i="5" s="1"/>
  <c r="W102" i="5" s="1"/>
  <c r="AK101" i="3"/>
  <c r="Q115" i="5"/>
  <c r="V115" i="5" s="1"/>
  <c r="W115" i="5" s="1"/>
  <c r="AK114" i="3"/>
  <c r="AK75" i="3"/>
  <c r="AK76" i="3"/>
  <c r="Q105" i="5"/>
  <c r="V105" i="5" s="1"/>
  <c r="W105" i="5" s="1"/>
  <c r="AK104" i="3"/>
  <c r="R4" i="5"/>
  <c r="R26" i="5"/>
  <c r="R51" i="5"/>
  <c r="R75" i="5"/>
  <c r="R111" i="5"/>
  <c r="R133" i="5"/>
  <c r="AJ5" i="3"/>
  <c r="AK5" i="3" s="1"/>
  <c r="AJ63" i="3"/>
  <c r="AK63" i="3" s="1"/>
  <c r="AJ125" i="3"/>
  <c r="AK125" i="3" s="1"/>
  <c r="AJ162" i="3"/>
  <c r="AK162" i="3" s="1"/>
  <c r="AJ17" i="3"/>
  <c r="AK17" i="3" s="1"/>
  <c r="AJ48" i="3"/>
  <c r="AK48" i="3" s="1"/>
  <c r="AJ72" i="3"/>
  <c r="AK72" i="3" s="1"/>
  <c r="AJ111" i="3"/>
  <c r="AK111" i="3" s="1"/>
  <c r="AJ129" i="3"/>
  <c r="AK129" i="3" s="1"/>
  <c r="AJ148" i="3"/>
  <c r="AK148" i="3" s="1"/>
  <c r="AJ177" i="3"/>
  <c r="AK177" i="3" s="1"/>
  <c r="AJ100" i="3"/>
  <c r="AK100" i="3" s="1"/>
  <c r="AJ158" i="3"/>
  <c r="AK158" i="3" s="1"/>
  <c r="AJ85" i="3"/>
  <c r="AK85" i="3" s="1"/>
  <c r="R86" i="5"/>
  <c r="AJ97" i="3"/>
  <c r="AK97" i="3" s="1"/>
  <c r="R98" i="5"/>
  <c r="AJ131" i="3"/>
  <c r="AK131" i="3" s="1"/>
  <c r="R132" i="5"/>
  <c r="AJ138" i="3"/>
  <c r="R139" i="5"/>
  <c r="AJ146" i="3"/>
  <c r="AK146" i="3" s="1"/>
  <c r="R147" i="5"/>
  <c r="AJ160" i="3"/>
  <c r="AK160" i="3" s="1"/>
  <c r="R161" i="5"/>
  <c r="AJ170" i="3"/>
  <c r="AK170" i="3" s="1"/>
  <c r="R171" i="5"/>
  <c r="AJ184" i="3"/>
  <c r="AK184" i="3" s="1"/>
  <c r="R185" i="5"/>
  <c r="AJ189" i="3"/>
  <c r="AK189" i="3" s="1"/>
  <c r="R190" i="5"/>
  <c r="AJ99" i="3"/>
  <c r="AK99" i="3" s="1"/>
  <c r="R100" i="5"/>
  <c r="AJ136" i="3"/>
  <c r="AK136" i="3" s="1"/>
  <c r="R137" i="5"/>
  <c r="AJ164" i="3"/>
  <c r="AK164" i="3" s="1"/>
  <c r="R165" i="5"/>
  <c r="AJ182" i="3"/>
  <c r="AK182" i="3" s="1"/>
  <c r="R183" i="5"/>
  <c r="AJ191" i="3"/>
  <c r="AK191" i="3" s="1"/>
  <c r="R192" i="5"/>
  <c r="AJ122" i="3"/>
  <c r="AK122" i="3" s="1"/>
  <c r="AA42" i="5"/>
  <c r="AA53" i="5"/>
  <c r="AA76" i="5"/>
  <c r="AA86" i="5"/>
  <c r="AA117" i="5"/>
  <c r="AA123" i="5"/>
  <c r="AD123" i="5" s="1"/>
  <c r="AE123" i="5" s="1"/>
  <c r="V122" i="4"/>
  <c r="AA141" i="5"/>
  <c r="AA145" i="5"/>
  <c r="AA158" i="5"/>
  <c r="AA167" i="5"/>
  <c r="AA178" i="5"/>
  <c r="AA181" i="5"/>
  <c r="AD181" i="5" s="1"/>
  <c r="AE181" i="5" s="1"/>
  <c r="V180" i="4"/>
  <c r="AA32" i="5"/>
  <c r="AA45" i="5"/>
  <c r="AA72" i="5"/>
  <c r="AA80" i="5"/>
  <c r="AA91" i="5"/>
  <c r="AA119" i="5"/>
  <c r="AA140" i="5"/>
  <c r="AA143" i="5"/>
  <c r="AA155" i="5"/>
  <c r="AA163" i="5"/>
  <c r="AA176" i="5"/>
  <c r="AA180" i="5"/>
  <c r="AJ174" i="3"/>
  <c r="AK174" i="3" s="1"/>
  <c r="R175" i="5"/>
  <c r="W84" i="5" l="1"/>
  <c r="W168" i="5"/>
  <c r="W43" i="5"/>
  <c r="W49" i="5"/>
  <c r="L52" i="5"/>
  <c r="L98" i="5"/>
  <c r="L33" i="5"/>
  <c r="W47" i="5"/>
  <c r="W80" i="5"/>
  <c r="W32" i="5"/>
  <c r="W72" i="5"/>
  <c r="W54" i="5"/>
  <c r="W92" i="5"/>
  <c r="W53" i="5"/>
  <c r="AE146" i="5"/>
  <c r="AF146" i="5" s="1"/>
  <c r="L187" i="5"/>
  <c r="L62" i="5"/>
  <c r="L56" i="5"/>
  <c r="L5" i="5"/>
  <c r="U192" i="5"/>
  <c r="V192" i="5" s="1"/>
  <c r="W192" i="5" s="1"/>
  <c r="U165" i="5"/>
  <c r="V165" i="5" s="1"/>
  <c r="W165" i="5" s="1"/>
  <c r="U137" i="5"/>
  <c r="V137" i="5" s="1"/>
  <c r="W137" i="5" s="1"/>
  <c r="U100" i="5"/>
  <c r="V100" i="5" s="1"/>
  <c r="W100" i="5" s="1"/>
  <c r="U185" i="5"/>
  <c r="V185" i="5" s="1"/>
  <c r="W185" i="5" s="1"/>
  <c r="U171" i="5"/>
  <c r="V171" i="5" s="1"/>
  <c r="W171" i="5" s="1"/>
  <c r="U161" i="5"/>
  <c r="V161" i="5" s="1"/>
  <c r="W161" i="5" s="1"/>
  <c r="U147" i="5"/>
  <c r="V147" i="5" s="1"/>
  <c r="W147" i="5" s="1"/>
  <c r="U139" i="5"/>
  <c r="V139" i="5" s="1"/>
  <c r="W139" i="5" s="1"/>
  <c r="U132" i="5"/>
  <c r="V132" i="5" s="1"/>
  <c r="W132" i="5" s="1"/>
  <c r="U98" i="5"/>
  <c r="V98" i="5" s="1"/>
  <c r="W98" i="5" s="1"/>
  <c r="U86" i="5"/>
  <c r="V86" i="5" s="1"/>
  <c r="W86" i="5" s="1"/>
  <c r="U157" i="5"/>
  <c r="V157" i="5" s="1"/>
  <c r="W157" i="5" s="1"/>
  <c r="U169" i="5"/>
  <c r="V169" i="5" s="1"/>
  <c r="W169" i="5" s="1"/>
  <c r="AF181" i="5"/>
  <c r="U183" i="5"/>
  <c r="V183" i="5" s="1"/>
  <c r="W183" i="5" s="1"/>
  <c r="U190" i="5"/>
  <c r="V190" i="5" s="1"/>
  <c r="W190" i="5" s="1"/>
  <c r="U111" i="5"/>
  <c r="V111" i="5" s="1"/>
  <c r="W111" i="5" s="1"/>
  <c r="U51" i="5"/>
  <c r="V51" i="5" s="1"/>
  <c r="W51" i="5" s="1"/>
  <c r="U4" i="5"/>
  <c r="V4" i="5" s="1"/>
  <c r="W4" i="5" s="1"/>
  <c r="U175" i="5"/>
  <c r="V175" i="5" s="1"/>
  <c r="W175" i="5" s="1"/>
  <c r="AF123" i="5"/>
  <c r="AK138" i="3"/>
  <c r="U133" i="5"/>
  <c r="V133" i="5" s="1"/>
  <c r="W133" i="5" s="1"/>
  <c r="AF133" i="5" s="1"/>
  <c r="U75" i="5"/>
  <c r="V75" i="5" s="1"/>
  <c r="W75" i="5" s="1"/>
  <c r="U26" i="5"/>
  <c r="V26" i="5" s="1"/>
  <c r="W26" i="5" s="1"/>
  <c r="W164" i="5"/>
  <c r="W89" i="5"/>
  <c r="W5" i="5"/>
  <c r="W118" i="5"/>
  <c r="W45" i="5"/>
  <c r="W129" i="5"/>
  <c r="W18" i="5"/>
  <c r="W6" i="5"/>
  <c r="U63" i="5"/>
  <c r="V63" i="5" s="1"/>
  <c r="W63" i="5" s="1"/>
  <c r="U90" i="5"/>
  <c r="V90" i="5" s="1"/>
  <c r="W90" i="5" s="1"/>
  <c r="AK57" i="3"/>
  <c r="Q153" i="5"/>
  <c r="V153" i="5" s="1"/>
  <c r="W153" i="5" s="1"/>
  <c r="AK152" i="3"/>
  <c r="U27" i="4"/>
  <c r="V27" i="4" s="1"/>
  <c r="U152" i="4"/>
  <c r="V152" i="4" s="1"/>
  <c r="U173" i="4"/>
  <c r="V173" i="4" s="1"/>
  <c r="U4" i="4"/>
  <c r="V4" i="4" s="1"/>
  <c r="U107" i="4"/>
  <c r="V107" i="4" s="1"/>
  <c r="U8" i="4"/>
  <c r="V8" i="4" s="1"/>
  <c r="U14" i="4"/>
  <c r="V14" i="4" s="1"/>
  <c r="U156" i="4"/>
  <c r="V156" i="4" s="1"/>
  <c r="U86" i="4"/>
  <c r="V86" i="4" s="1"/>
  <c r="U36" i="4"/>
  <c r="V36" i="4" s="1"/>
  <c r="U94" i="4"/>
  <c r="V94" i="4" s="1"/>
  <c r="U26" i="4"/>
  <c r="V26" i="4" s="1"/>
  <c r="U39" i="4"/>
  <c r="AC40" i="5" s="1"/>
  <c r="AD40" i="5" s="1"/>
  <c r="AE40" i="5" s="1"/>
  <c r="AF40" i="5" s="1"/>
  <c r="U89" i="4"/>
  <c r="V89" i="4" s="1"/>
  <c r="U171" i="4"/>
  <c r="V171" i="4" s="1"/>
  <c r="U117" i="4"/>
  <c r="V117" i="4" s="1"/>
  <c r="U134" i="4"/>
  <c r="V134" i="4" s="1"/>
  <c r="U115" i="4"/>
  <c r="V115" i="4" s="1"/>
  <c r="U3" i="4"/>
  <c r="U153" i="4"/>
  <c r="V153" i="4" s="1"/>
  <c r="U15" i="4"/>
  <c r="V15" i="4" s="1"/>
  <c r="U130" i="4"/>
  <c r="V130" i="4" s="1"/>
  <c r="U72" i="4"/>
  <c r="V72" i="4" s="1"/>
  <c r="U48" i="4"/>
  <c r="V48" i="4" s="1"/>
  <c r="U146" i="4"/>
  <c r="V146" i="4" s="1"/>
  <c r="U28" i="4"/>
  <c r="V28" i="4" s="1"/>
  <c r="U178" i="4"/>
  <c r="V178" i="4" s="1"/>
  <c r="U63" i="4"/>
  <c r="V63" i="4" s="1"/>
  <c r="U129" i="4"/>
  <c r="V129" i="4" s="1"/>
  <c r="U108" i="4"/>
  <c r="V108" i="4" s="1"/>
  <c r="U37" i="4"/>
  <c r="V37" i="4" s="1"/>
  <c r="U133" i="4"/>
  <c r="V133" i="4" s="1"/>
  <c r="U49" i="4"/>
  <c r="V49" i="4" s="1"/>
  <c r="U88" i="4"/>
  <c r="V88" i="4" s="1"/>
  <c r="U102" i="4"/>
  <c r="V102" i="4" s="1"/>
  <c r="U53" i="4"/>
  <c r="V53" i="4" s="1"/>
  <c r="U80" i="4"/>
  <c r="V80" i="4" s="1"/>
  <c r="U25" i="4"/>
  <c r="V25" i="4" s="1"/>
  <c r="U141" i="4"/>
  <c r="V141" i="4" s="1"/>
  <c r="U185" i="4"/>
  <c r="V185" i="4" s="1"/>
  <c r="U160" i="4"/>
  <c r="V160" i="4" s="1"/>
  <c r="U22" i="4"/>
  <c r="V22" i="4" s="1"/>
  <c r="U123" i="4"/>
  <c r="V123" i="4" s="1"/>
  <c r="U87" i="4"/>
  <c r="V87" i="4" s="1"/>
  <c r="U95" i="4"/>
  <c r="V95" i="4" s="1"/>
  <c r="U158" i="4"/>
  <c r="V158" i="4" s="1"/>
  <c r="U16" i="4"/>
  <c r="V16" i="4" s="1"/>
  <c r="U77" i="4"/>
  <c r="V77" i="4" s="1"/>
  <c r="U55" i="4"/>
  <c r="V55" i="4" s="1"/>
  <c r="U18" i="4"/>
  <c r="V18" i="4" s="1"/>
  <c r="U163" i="4"/>
  <c r="V163" i="4" s="1"/>
  <c r="U110" i="4"/>
  <c r="V110" i="4" s="1"/>
  <c r="U181" i="4"/>
  <c r="V181" i="4" s="1"/>
  <c r="U135" i="4"/>
  <c r="V135" i="4" s="1"/>
  <c r="U148" i="4"/>
  <c r="V148" i="4" s="1"/>
  <c r="U68" i="4"/>
  <c r="V68" i="4" s="1"/>
  <c r="U74" i="4"/>
  <c r="V74" i="4" s="1"/>
  <c r="U6" i="4"/>
  <c r="V6" i="4" s="1"/>
  <c r="U170" i="4"/>
  <c r="V170" i="4" s="1"/>
  <c r="U81" i="4"/>
  <c r="V81" i="4" s="1"/>
  <c r="U64" i="4"/>
  <c r="V64" i="4" s="1"/>
  <c r="U137" i="4"/>
  <c r="V137" i="4" s="1"/>
  <c r="U75" i="4"/>
  <c r="V75" i="4" s="1"/>
  <c r="AC76" i="5"/>
  <c r="AD76" i="5" s="1"/>
  <c r="AE76" i="5" s="1"/>
  <c r="AF76" i="5" s="1"/>
  <c r="U99" i="4"/>
  <c r="V99" i="4" s="1"/>
  <c r="U168" i="4"/>
  <c r="V168" i="4" s="1"/>
  <c r="U45" i="4"/>
  <c r="V45" i="4" s="1"/>
  <c r="U151" i="4"/>
  <c r="V151" i="4" s="1"/>
  <c r="U187" i="4"/>
  <c r="V187" i="4" s="1"/>
  <c r="U167" i="4"/>
  <c r="V167" i="4" s="1"/>
  <c r="U84" i="4"/>
  <c r="V84" i="4" s="1"/>
  <c r="U40" i="4"/>
  <c r="V40" i="4" s="1"/>
  <c r="U139" i="4"/>
  <c r="V139" i="4" s="1"/>
  <c r="U179" i="4"/>
  <c r="V179" i="4" s="1"/>
  <c r="U9" i="4"/>
  <c r="V9" i="4" s="1"/>
  <c r="U43" i="4"/>
  <c r="V43" i="4" s="1"/>
  <c r="U76" i="4"/>
  <c r="V76" i="4" s="1"/>
  <c r="U147" i="4"/>
  <c r="V147" i="4" s="1"/>
  <c r="U24" i="4"/>
  <c r="V24" i="4" s="1"/>
  <c r="U189" i="4"/>
  <c r="V189" i="4" s="1"/>
  <c r="U138" i="4"/>
  <c r="V138" i="4" s="1"/>
  <c r="U31" i="4"/>
  <c r="V31" i="4" s="1"/>
  <c r="U162" i="4"/>
  <c r="V162" i="4" s="1"/>
  <c r="U177" i="4"/>
  <c r="V177" i="4" s="1"/>
  <c r="U79" i="4"/>
  <c r="V79" i="4" s="1"/>
  <c r="U175" i="4"/>
  <c r="V175" i="4" s="1"/>
  <c r="U91" i="4"/>
  <c r="V91" i="4" s="1"/>
  <c r="U191" i="4"/>
  <c r="V191" i="4" s="1"/>
  <c r="U118" i="4"/>
  <c r="V118" i="4" s="1"/>
  <c r="U105" i="4"/>
  <c r="V105" i="4" s="1"/>
  <c r="U85" i="4"/>
  <c r="V85" i="4" s="1"/>
  <c r="U35" i="4"/>
  <c r="V35" i="4" s="1"/>
  <c r="U169" i="4"/>
  <c r="V169" i="4" s="1"/>
  <c r="U127" i="4"/>
  <c r="V127" i="4" s="1"/>
  <c r="U128" i="4"/>
  <c r="V128" i="4" s="1"/>
  <c r="U96" i="4"/>
  <c r="V96" i="4" s="1"/>
  <c r="U59" i="4"/>
  <c r="V59" i="4" s="1"/>
  <c r="U69" i="4"/>
  <c r="V69" i="4" s="1"/>
  <c r="U61" i="4"/>
  <c r="V61" i="4" s="1"/>
  <c r="U65" i="4"/>
  <c r="V65" i="4" s="1"/>
  <c r="U32" i="4"/>
  <c r="V32" i="4" s="1"/>
  <c r="U33" i="4"/>
  <c r="V33" i="4" s="1"/>
  <c r="U19" i="4"/>
  <c r="V19" i="4" s="1"/>
  <c r="U165" i="4"/>
  <c r="V165" i="4" s="1"/>
  <c r="U47" i="4"/>
  <c r="V47" i="4" s="1"/>
  <c r="U104" i="4"/>
  <c r="V104" i="4" s="1"/>
  <c r="U67" i="4"/>
  <c r="V67" i="4" s="1"/>
  <c r="U186" i="4"/>
  <c r="V186" i="4" s="1"/>
  <c r="U143" i="4"/>
  <c r="V143" i="4" s="1"/>
  <c r="U97" i="4"/>
  <c r="V97" i="4" s="1"/>
  <c r="U93" i="4"/>
  <c r="V93" i="4" s="1"/>
  <c r="U12" i="4"/>
  <c r="V12" i="4" s="1"/>
  <c r="U50" i="4"/>
  <c r="V50" i="4" s="1"/>
  <c r="U159" i="4"/>
  <c r="V159" i="4" s="1"/>
  <c r="U62" i="4"/>
  <c r="V62" i="4" s="1"/>
  <c r="U113" i="4"/>
  <c r="V113" i="4" s="1"/>
  <c r="U112" i="4"/>
  <c r="V112" i="4" s="1"/>
  <c r="U188" i="4"/>
  <c r="V188" i="4" s="1"/>
  <c r="U34" i="4"/>
  <c r="V34" i="4" s="1"/>
  <c r="U176" i="4"/>
  <c r="V176" i="4" s="1"/>
  <c r="U78" i="4"/>
  <c r="V78" i="4" s="1"/>
  <c r="U98" i="4"/>
  <c r="V98" i="4" s="1"/>
  <c r="U13" i="4"/>
  <c r="V13" i="4" s="1"/>
  <c r="U149" i="4"/>
  <c r="V149" i="4" s="1"/>
  <c r="U46" i="4"/>
  <c r="V46" i="4" s="1"/>
  <c r="U20" i="4"/>
  <c r="V20" i="4" s="1"/>
  <c r="U109" i="4"/>
  <c r="V109" i="4" s="1"/>
  <c r="U56" i="4"/>
  <c r="V56" i="4" s="1"/>
  <c r="U10" i="4"/>
  <c r="V10" i="4" s="1"/>
  <c r="U29" i="4"/>
  <c r="V29" i="4" s="1"/>
  <c r="U193" i="4"/>
  <c r="V193" i="4" s="1"/>
  <c r="U125" i="4"/>
  <c r="V125" i="4" s="1"/>
  <c r="U83" i="4"/>
  <c r="V83" i="4" s="1"/>
  <c r="U73" i="4"/>
  <c r="V73" i="4" s="1"/>
  <c r="U30" i="4"/>
  <c r="V30" i="4" s="1"/>
  <c r="U111" i="4"/>
  <c r="V111" i="4" s="1"/>
  <c r="U7" i="4"/>
  <c r="V7" i="4" s="1"/>
  <c r="U5" i="4"/>
  <c r="V5" i="4" s="1"/>
  <c r="U166" i="4"/>
  <c r="V166" i="4" s="1"/>
  <c r="U66" i="4"/>
  <c r="V66" i="4" s="1"/>
  <c r="U119" i="4"/>
  <c r="V119" i="4" s="1"/>
  <c r="U38" i="4"/>
  <c r="V38" i="4" s="1"/>
  <c r="U131" i="4"/>
  <c r="V131" i="4" s="1"/>
  <c r="U120" i="4"/>
  <c r="V120" i="4" s="1"/>
  <c r="U190" i="4"/>
  <c r="V190" i="4" s="1"/>
  <c r="U70" i="4"/>
  <c r="V70" i="4" s="1"/>
  <c r="U150" i="4"/>
  <c r="V150" i="4" s="1"/>
  <c r="U172" i="4"/>
  <c r="V172" i="4" s="1"/>
  <c r="U121" i="4"/>
  <c r="V121" i="4" s="1"/>
  <c r="U42" i="4"/>
  <c r="V42" i="4" s="1"/>
  <c r="U103" i="4"/>
  <c r="V103" i="4" s="1"/>
  <c r="U58" i="4"/>
  <c r="V58" i="4" s="1"/>
  <c r="U82" i="4"/>
  <c r="V82" i="4" s="1"/>
  <c r="U11" i="4"/>
  <c r="V11" i="4" s="1"/>
  <c r="U21" i="4"/>
  <c r="V21" i="4" s="1"/>
  <c r="U106" i="4"/>
  <c r="V106" i="4" s="1"/>
  <c r="U54" i="4"/>
  <c r="V54" i="4" s="1"/>
  <c r="U51" i="4"/>
  <c r="V51" i="4" s="1"/>
  <c r="U71" i="4"/>
  <c r="V71" i="4" s="1"/>
  <c r="U154" i="4"/>
  <c r="V154" i="4" s="1"/>
  <c r="U23" i="4"/>
  <c r="V23" i="4" s="1"/>
  <c r="U92" i="4"/>
  <c r="V92" i="4" s="1"/>
  <c r="U192" i="4"/>
  <c r="V192" i="4" s="1"/>
  <c r="U164" i="4"/>
  <c r="V164" i="4" s="1"/>
  <c r="U124" i="4"/>
  <c r="V124" i="4" s="1"/>
  <c r="U114" i="4"/>
  <c r="V114" i="4" s="1"/>
  <c r="U182" i="4"/>
  <c r="V182" i="4" s="1"/>
  <c r="U116" i="4"/>
  <c r="V116" i="4" s="1"/>
  <c r="U90" i="4"/>
  <c r="V90" i="4" s="1"/>
  <c r="U52" i="4"/>
  <c r="V52" i="4" s="1"/>
  <c r="U140" i="4"/>
  <c r="V140" i="4" s="1"/>
  <c r="U142" i="4"/>
  <c r="V142" i="4" s="1"/>
  <c r="U174" i="4"/>
  <c r="V174" i="4" s="1"/>
  <c r="U157" i="4"/>
  <c r="V157" i="4" s="1"/>
  <c r="U17" i="4"/>
  <c r="V17" i="4" s="1"/>
  <c r="U126" i="4"/>
  <c r="U155" i="4"/>
  <c r="V155" i="4" s="1"/>
  <c r="U60" i="4"/>
  <c r="V60" i="4" s="1"/>
  <c r="U136" i="4"/>
  <c r="V136" i="4" s="1"/>
  <c r="U41" i="4"/>
  <c r="V41" i="4" s="1"/>
  <c r="U44" i="4"/>
  <c r="V44" i="4" s="1"/>
  <c r="U183" i="4"/>
  <c r="V183" i="4" s="1"/>
  <c r="U101" i="4"/>
  <c r="V101" i="4" s="1"/>
  <c r="U57" i="4"/>
  <c r="V57" i="4" s="1"/>
  <c r="U184" i="4"/>
  <c r="V184" i="4" s="1"/>
  <c r="U144" i="4"/>
  <c r="V144" i="4" s="1"/>
  <c r="AC190" i="5" l="1"/>
  <c r="AD190" i="5" s="1"/>
  <c r="AE190" i="5" s="1"/>
  <c r="AF190" i="5" s="1"/>
  <c r="AC17" i="5"/>
  <c r="AD17" i="5" s="1"/>
  <c r="AE17" i="5" s="1"/>
  <c r="AF17" i="5" s="1"/>
  <c r="AC156" i="5"/>
  <c r="AD156" i="5" s="1"/>
  <c r="AE156" i="5" s="1"/>
  <c r="AF156" i="5" s="1"/>
  <c r="AC158" i="5"/>
  <c r="AD158" i="5" s="1"/>
  <c r="AE158" i="5" s="1"/>
  <c r="AF158" i="5" s="1"/>
  <c r="AC141" i="5"/>
  <c r="AD141" i="5" s="1"/>
  <c r="AE141" i="5" s="1"/>
  <c r="AF141" i="5" s="1"/>
  <c r="AC53" i="5"/>
  <c r="AD53" i="5" s="1"/>
  <c r="AE53" i="5" s="1"/>
  <c r="AF53" i="5" s="1"/>
  <c r="AC183" i="5"/>
  <c r="AD183" i="5" s="1"/>
  <c r="AE183" i="5" s="1"/>
  <c r="AF183" i="5" s="1"/>
  <c r="AC115" i="5"/>
  <c r="AD115" i="5" s="1"/>
  <c r="AE115" i="5" s="1"/>
  <c r="AF115" i="5" s="1"/>
  <c r="AC193" i="5"/>
  <c r="AD193" i="5" s="1"/>
  <c r="AE193" i="5" s="1"/>
  <c r="AF193" i="5" s="1"/>
  <c r="AC93" i="5"/>
  <c r="AD93" i="5" s="1"/>
  <c r="AE93" i="5" s="1"/>
  <c r="AF93" i="5" s="1"/>
  <c r="AC72" i="5"/>
  <c r="AD72" i="5" s="1"/>
  <c r="AE72" i="5" s="1"/>
  <c r="AF72" i="5" s="1"/>
  <c r="AC52" i="5"/>
  <c r="AD52" i="5" s="1"/>
  <c r="AE52" i="5" s="1"/>
  <c r="AF52" i="5" s="1"/>
  <c r="AC151" i="5"/>
  <c r="AD151" i="5" s="1"/>
  <c r="AE151" i="5" s="1"/>
  <c r="AF151" i="5" s="1"/>
  <c r="AC71" i="5"/>
  <c r="AD71" i="5" s="1"/>
  <c r="AE71" i="5" s="1"/>
  <c r="AF71" i="5" s="1"/>
  <c r="AC132" i="5"/>
  <c r="AD132" i="5" s="1"/>
  <c r="AE132" i="5" s="1"/>
  <c r="AF132" i="5" s="1"/>
  <c r="AC126" i="5"/>
  <c r="AD126" i="5" s="1"/>
  <c r="AE126" i="5" s="1"/>
  <c r="AF126" i="5" s="1"/>
  <c r="AC11" i="5"/>
  <c r="AD11" i="5" s="1"/>
  <c r="AE11" i="5" s="1"/>
  <c r="AF11" i="5" s="1"/>
  <c r="AC57" i="5"/>
  <c r="AD57" i="5" s="1"/>
  <c r="AE57" i="5" s="1"/>
  <c r="AF57" i="5" s="1"/>
  <c r="AC47" i="5"/>
  <c r="AD47" i="5" s="1"/>
  <c r="AE47" i="5" s="1"/>
  <c r="AF47" i="5" s="1"/>
  <c r="AC150" i="5"/>
  <c r="AD150" i="5" s="1"/>
  <c r="AE150" i="5" s="1"/>
  <c r="AF150" i="5" s="1"/>
  <c r="AC79" i="5"/>
  <c r="AD79" i="5" s="1"/>
  <c r="AE79" i="5" s="1"/>
  <c r="AF79" i="5" s="1"/>
  <c r="AC177" i="5"/>
  <c r="AD177" i="5" s="1"/>
  <c r="AE177" i="5" s="1"/>
  <c r="AF177" i="5" s="1"/>
  <c r="AC170" i="5"/>
  <c r="AD170" i="5" s="1"/>
  <c r="AE170" i="5" s="1"/>
  <c r="AF170" i="5" s="1"/>
  <c r="AC106" i="5"/>
  <c r="AD106" i="5" s="1"/>
  <c r="AE106" i="5" s="1"/>
  <c r="AF106" i="5" s="1"/>
  <c r="AC180" i="5"/>
  <c r="AD180" i="5" s="1"/>
  <c r="AE180" i="5" s="1"/>
  <c r="AF180" i="5" s="1"/>
  <c r="AC149" i="5"/>
  <c r="AD149" i="5" s="1"/>
  <c r="AE149" i="5" s="1"/>
  <c r="AF149" i="5" s="1"/>
  <c r="AC142" i="5"/>
  <c r="AD142" i="5" s="1"/>
  <c r="AE142" i="5" s="1"/>
  <c r="AF142" i="5" s="1"/>
  <c r="AC54" i="5"/>
  <c r="AD54" i="5" s="1"/>
  <c r="AE54" i="5" s="1"/>
  <c r="AF54" i="5" s="1"/>
  <c r="AC103" i="5"/>
  <c r="AD103" i="5" s="1"/>
  <c r="AE103" i="5" s="1"/>
  <c r="AF103" i="5" s="1"/>
  <c r="AC134" i="5"/>
  <c r="AD134" i="5" s="1"/>
  <c r="AE134" i="5" s="1"/>
  <c r="AF134" i="5" s="1"/>
  <c r="AC66" i="5"/>
  <c r="AD66" i="5" s="1"/>
  <c r="AE66" i="5" s="1"/>
  <c r="AF66" i="5" s="1"/>
  <c r="AC62" i="5"/>
  <c r="AD62" i="5" s="1"/>
  <c r="AE62" i="5" s="1"/>
  <c r="AF62" i="5" s="1"/>
  <c r="AC97" i="5"/>
  <c r="AD97" i="5" s="1"/>
  <c r="AE97" i="5" s="1"/>
  <c r="AF97" i="5" s="1"/>
  <c r="AC129" i="5"/>
  <c r="AD129" i="5" s="1"/>
  <c r="AE129" i="5" s="1"/>
  <c r="AF129" i="5" s="1"/>
  <c r="AC176" i="5"/>
  <c r="AD176" i="5" s="1"/>
  <c r="AE176" i="5" s="1"/>
  <c r="AF176" i="5" s="1"/>
  <c r="AC148" i="5"/>
  <c r="AD148" i="5" s="1"/>
  <c r="AE148" i="5" s="1"/>
  <c r="AF148" i="5" s="1"/>
  <c r="AC152" i="5"/>
  <c r="AD152" i="5" s="1"/>
  <c r="AE152" i="5" s="1"/>
  <c r="AF152" i="5" s="1"/>
  <c r="AC75" i="5"/>
  <c r="AD75" i="5" s="1"/>
  <c r="AE75" i="5" s="1"/>
  <c r="AF75" i="5" s="1"/>
  <c r="AC164" i="5"/>
  <c r="AD164" i="5" s="1"/>
  <c r="AE164" i="5" s="1"/>
  <c r="AF164" i="5" s="1"/>
  <c r="AC96" i="5"/>
  <c r="AD96" i="5" s="1"/>
  <c r="AE96" i="5" s="1"/>
  <c r="AF96" i="5" s="1"/>
  <c r="AC116" i="5"/>
  <c r="AD116" i="5" s="1"/>
  <c r="AE116" i="5" s="1"/>
  <c r="AF116" i="5" s="1"/>
  <c r="AC172" i="5"/>
  <c r="AD172" i="5" s="1"/>
  <c r="AE172" i="5" s="1"/>
  <c r="AF172" i="5" s="1"/>
  <c r="AC90" i="5"/>
  <c r="AD90" i="5" s="1"/>
  <c r="AE90" i="5" s="1"/>
  <c r="AF90" i="5" s="1"/>
  <c r="AC95" i="5"/>
  <c r="AD95" i="5" s="1"/>
  <c r="AE95" i="5" s="1"/>
  <c r="AF95" i="5" s="1"/>
  <c r="AC185" i="5"/>
  <c r="AD185" i="5" s="1"/>
  <c r="AE185" i="5" s="1"/>
  <c r="AF185" i="5" s="1"/>
  <c r="AC58" i="5"/>
  <c r="AD58" i="5" s="1"/>
  <c r="AE58" i="5" s="1"/>
  <c r="AF58" i="5" s="1"/>
  <c r="AC45" i="5"/>
  <c r="AD45" i="5" s="1"/>
  <c r="AE45" i="5" s="1"/>
  <c r="AF45" i="5" s="1"/>
  <c r="AC12" i="5"/>
  <c r="AD12" i="5" s="1"/>
  <c r="AE12" i="5" s="1"/>
  <c r="AF12" i="5" s="1"/>
  <c r="AC104" i="5"/>
  <c r="AD104" i="5" s="1"/>
  <c r="AE104" i="5" s="1"/>
  <c r="AF104" i="5" s="1"/>
  <c r="AC167" i="5"/>
  <c r="AD167" i="5" s="1"/>
  <c r="AE167" i="5" s="1"/>
  <c r="AF167" i="5" s="1"/>
  <c r="AC74" i="5"/>
  <c r="AD74" i="5" s="1"/>
  <c r="AE74" i="5" s="1"/>
  <c r="AF74" i="5" s="1"/>
  <c r="AC114" i="5"/>
  <c r="AD114" i="5" s="1"/>
  <c r="AE114" i="5" s="1"/>
  <c r="AF114" i="5" s="1"/>
  <c r="AC63" i="5"/>
  <c r="AD63" i="5" s="1"/>
  <c r="AE63" i="5" s="1"/>
  <c r="AF63" i="5" s="1"/>
  <c r="AC13" i="5"/>
  <c r="AD13" i="5" s="1"/>
  <c r="AE13" i="5" s="1"/>
  <c r="AF13" i="5" s="1"/>
  <c r="AC94" i="5"/>
  <c r="AD94" i="5" s="1"/>
  <c r="AE94" i="5" s="1"/>
  <c r="AF94" i="5" s="1"/>
  <c r="AC187" i="5"/>
  <c r="AD187" i="5" s="1"/>
  <c r="AE187" i="5" s="1"/>
  <c r="AF187" i="5" s="1"/>
  <c r="AC68" i="5"/>
  <c r="AD68" i="5" s="1"/>
  <c r="AE68" i="5" s="1"/>
  <c r="AF68" i="5" s="1"/>
  <c r="AC166" i="5"/>
  <c r="AD166" i="5" s="1"/>
  <c r="AE166" i="5" s="1"/>
  <c r="AF166" i="5" s="1"/>
  <c r="AC192" i="5"/>
  <c r="AD192" i="5" s="1"/>
  <c r="AE192" i="5" s="1"/>
  <c r="AF192" i="5" s="1"/>
  <c r="AC178" i="5"/>
  <c r="AD178" i="5" s="1"/>
  <c r="AE178" i="5" s="1"/>
  <c r="AF178" i="5" s="1"/>
  <c r="AC44" i="5"/>
  <c r="AD44" i="5" s="1"/>
  <c r="AE44" i="5" s="1"/>
  <c r="AF44" i="5" s="1"/>
  <c r="AC168" i="5"/>
  <c r="AD168" i="5" s="1"/>
  <c r="AE168" i="5" s="1"/>
  <c r="AF168" i="5" s="1"/>
  <c r="AC169" i="5"/>
  <c r="AD169" i="5" s="1"/>
  <c r="AE169" i="5" s="1"/>
  <c r="AF169" i="5" s="1"/>
  <c r="AC65" i="5"/>
  <c r="AD65" i="5" s="1"/>
  <c r="AE65" i="5" s="1"/>
  <c r="AF65" i="5" s="1"/>
  <c r="AC171" i="5"/>
  <c r="AD171" i="5" s="1"/>
  <c r="AE171" i="5" s="1"/>
  <c r="AF171" i="5" s="1"/>
  <c r="AC182" i="5"/>
  <c r="AD182" i="5" s="1"/>
  <c r="AE182" i="5" s="1"/>
  <c r="AF182" i="5" s="1"/>
  <c r="AC56" i="5"/>
  <c r="AD56" i="5" s="1"/>
  <c r="AE56" i="5" s="1"/>
  <c r="AF56" i="5" s="1"/>
  <c r="AC124" i="5"/>
  <c r="AD124" i="5" s="1"/>
  <c r="AE124" i="5" s="1"/>
  <c r="AF124" i="5" s="1"/>
  <c r="AC161" i="5"/>
  <c r="AD161" i="5" s="1"/>
  <c r="AE161" i="5" s="1"/>
  <c r="AF161" i="5" s="1"/>
  <c r="AC64" i="5"/>
  <c r="AD64" i="5" s="1"/>
  <c r="AE64" i="5" s="1"/>
  <c r="AF64" i="5" s="1"/>
  <c r="AC179" i="5"/>
  <c r="AD179" i="5" s="1"/>
  <c r="AE179" i="5" s="1"/>
  <c r="AF179" i="5" s="1"/>
  <c r="AC49" i="5"/>
  <c r="AD49" i="5" s="1"/>
  <c r="AE49" i="5" s="1"/>
  <c r="AF49" i="5" s="1"/>
  <c r="AC73" i="5"/>
  <c r="AD73" i="5" s="1"/>
  <c r="AE73" i="5" s="1"/>
  <c r="AF73" i="5" s="1"/>
  <c r="AC154" i="5"/>
  <c r="AD154" i="5" s="1"/>
  <c r="AE154" i="5" s="1"/>
  <c r="AF154" i="5" s="1"/>
  <c r="AC174" i="5"/>
  <c r="AD174" i="5" s="1"/>
  <c r="AE174" i="5" s="1"/>
  <c r="AF174" i="5" s="1"/>
  <c r="AC31" i="5"/>
  <c r="AD31" i="5" s="1"/>
  <c r="AE31" i="5" s="1"/>
  <c r="AF31" i="5" s="1"/>
  <c r="AC32" i="5"/>
  <c r="AD32" i="5" s="1"/>
  <c r="AE32" i="5" s="1"/>
  <c r="AF32" i="5" s="1"/>
  <c r="AC42" i="5"/>
  <c r="AD42" i="5" s="1"/>
  <c r="AE42" i="5" s="1"/>
  <c r="AF42" i="5" s="1"/>
  <c r="AC41" i="5"/>
  <c r="AD41" i="5" s="1"/>
  <c r="AE41" i="5" s="1"/>
  <c r="AF41" i="5" s="1"/>
  <c r="AC18" i="5"/>
  <c r="AD18" i="5" s="1"/>
  <c r="AE18" i="5" s="1"/>
  <c r="AF18" i="5" s="1"/>
  <c r="AC22" i="5"/>
  <c r="AD22" i="5" s="1"/>
  <c r="AE22" i="5" s="1"/>
  <c r="AF22" i="5" s="1"/>
  <c r="AC43" i="5"/>
  <c r="AD43" i="5" s="1"/>
  <c r="AE43" i="5" s="1"/>
  <c r="AF43" i="5" s="1"/>
  <c r="AC39" i="5"/>
  <c r="AD39" i="5" s="1"/>
  <c r="AE39" i="5" s="1"/>
  <c r="AF39" i="5" s="1"/>
  <c r="AC35" i="5"/>
  <c r="AD35" i="5" s="1"/>
  <c r="AE35" i="5" s="1"/>
  <c r="AF35" i="5" s="1"/>
  <c r="AC20" i="5"/>
  <c r="AD20" i="5" s="1"/>
  <c r="AE20" i="5" s="1"/>
  <c r="AF20" i="5" s="1"/>
  <c r="AC36" i="5"/>
  <c r="AD36" i="5" s="1"/>
  <c r="AE36" i="5" s="1"/>
  <c r="AF36" i="5" s="1"/>
  <c r="AC38" i="5"/>
  <c r="AD38" i="5" s="1"/>
  <c r="AE38" i="5" s="1"/>
  <c r="AF38" i="5" s="1"/>
  <c r="AC37" i="5"/>
  <c r="AD37" i="5" s="1"/>
  <c r="AE37" i="5" s="1"/>
  <c r="AF37" i="5" s="1"/>
  <c r="AC15" i="5"/>
  <c r="AD15" i="5" s="1"/>
  <c r="AE15" i="5" s="1"/>
  <c r="AF15" i="5" s="1"/>
  <c r="AC9" i="5"/>
  <c r="AD9" i="5" s="1"/>
  <c r="AE9" i="5" s="1"/>
  <c r="AF9" i="5" s="1"/>
  <c r="AC6" i="5"/>
  <c r="AD6" i="5" s="1"/>
  <c r="AE6" i="5" s="1"/>
  <c r="AF6" i="5" s="1"/>
  <c r="V126" i="4"/>
  <c r="AC127" i="5"/>
  <c r="AD127" i="5" s="1"/>
  <c r="AE127" i="5" s="1"/>
  <c r="AF127" i="5" s="1"/>
  <c r="AC145" i="5"/>
  <c r="AD145" i="5" s="1"/>
  <c r="AE145" i="5" s="1"/>
  <c r="AF145" i="5" s="1"/>
  <c r="AC102" i="5"/>
  <c r="AD102" i="5" s="1"/>
  <c r="AE102" i="5" s="1"/>
  <c r="AF102" i="5" s="1"/>
  <c r="AC184" i="5"/>
  <c r="AD184" i="5" s="1"/>
  <c r="AE184" i="5" s="1"/>
  <c r="AF184" i="5" s="1"/>
  <c r="AC137" i="5"/>
  <c r="AD137" i="5" s="1"/>
  <c r="AE137" i="5" s="1"/>
  <c r="AF137" i="5" s="1"/>
  <c r="AC61" i="5"/>
  <c r="AD61" i="5" s="1"/>
  <c r="AE61" i="5" s="1"/>
  <c r="AF61" i="5" s="1"/>
  <c r="AC175" i="5"/>
  <c r="AD175" i="5" s="1"/>
  <c r="AE175" i="5" s="1"/>
  <c r="AF175" i="5" s="1"/>
  <c r="AC143" i="5"/>
  <c r="AD143" i="5" s="1"/>
  <c r="AE143" i="5" s="1"/>
  <c r="AF143" i="5" s="1"/>
  <c r="AC91" i="5"/>
  <c r="AD91" i="5" s="1"/>
  <c r="AE91" i="5" s="1"/>
  <c r="AF91" i="5" s="1"/>
  <c r="AC117" i="5"/>
  <c r="AD117" i="5" s="1"/>
  <c r="AE117" i="5" s="1"/>
  <c r="AF117" i="5" s="1"/>
  <c r="AC125" i="5"/>
  <c r="AD125" i="5" s="1"/>
  <c r="AE125" i="5" s="1"/>
  <c r="AF125" i="5" s="1"/>
  <c r="AC165" i="5"/>
  <c r="AD165" i="5" s="1"/>
  <c r="AE165" i="5" s="1"/>
  <c r="AF165" i="5" s="1"/>
  <c r="AC24" i="5"/>
  <c r="AD24" i="5" s="1"/>
  <c r="AE24" i="5" s="1"/>
  <c r="AF24" i="5" s="1"/>
  <c r="AC155" i="5"/>
  <c r="AD155" i="5" s="1"/>
  <c r="AE155" i="5" s="1"/>
  <c r="AF155" i="5" s="1"/>
  <c r="AC55" i="5"/>
  <c r="AD55" i="5" s="1"/>
  <c r="AE55" i="5" s="1"/>
  <c r="AF55" i="5" s="1"/>
  <c r="AC107" i="5"/>
  <c r="AD107" i="5" s="1"/>
  <c r="AE107" i="5" s="1"/>
  <c r="AF107" i="5" s="1"/>
  <c r="AC83" i="5"/>
  <c r="AD83" i="5" s="1"/>
  <c r="AE83" i="5" s="1"/>
  <c r="AF83" i="5" s="1"/>
  <c r="AC59" i="5"/>
  <c r="AD59" i="5" s="1"/>
  <c r="AE59" i="5" s="1"/>
  <c r="AF59" i="5" s="1"/>
  <c r="AC122" i="5"/>
  <c r="AD122" i="5" s="1"/>
  <c r="AE122" i="5" s="1"/>
  <c r="AF122" i="5" s="1"/>
  <c r="AC173" i="5"/>
  <c r="AD173" i="5" s="1"/>
  <c r="AE173" i="5" s="1"/>
  <c r="AF173" i="5" s="1"/>
  <c r="AC191" i="5"/>
  <c r="AD191" i="5" s="1"/>
  <c r="AE191" i="5" s="1"/>
  <c r="AF191" i="5" s="1"/>
  <c r="AC121" i="5"/>
  <c r="AD121" i="5" s="1"/>
  <c r="AE121" i="5" s="1"/>
  <c r="AF121" i="5" s="1"/>
  <c r="AC120" i="5"/>
  <c r="AD120" i="5" s="1"/>
  <c r="AE120" i="5" s="1"/>
  <c r="AF120" i="5" s="1"/>
  <c r="AC67" i="5"/>
  <c r="AD67" i="5" s="1"/>
  <c r="AE67" i="5" s="1"/>
  <c r="AF67" i="5" s="1"/>
  <c r="AC8" i="5"/>
  <c r="AD8" i="5" s="1"/>
  <c r="AE8" i="5" s="1"/>
  <c r="AF8" i="5" s="1"/>
  <c r="AC112" i="5"/>
  <c r="AD112" i="5" s="1"/>
  <c r="AE112" i="5" s="1"/>
  <c r="AF112" i="5" s="1"/>
  <c r="AC84" i="5"/>
  <c r="AD84" i="5" s="1"/>
  <c r="AE84" i="5" s="1"/>
  <c r="AF84" i="5" s="1"/>
  <c r="AC194" i="5"/>
  <c r="AD194" i="5" s="1"/>
  <c r="AE194" i="5" s="1"/>
  <c r="AF194" i="5" s="1"/>
  <c r="AC30" i="5"/>
  <c r="AD30" i="5" s="1"/>
  <c r="AE30" i="5" s="1"/>
  <c r="AF30" i="5" s="1"/>
  <c r="AC110" i="5"/>
  <c r="AD110" i="5" s="1"/>
  <c r="AE110" i="5" s="1"/>
  <c r="AF110" i="5" s="1"/>
  <c r="AC21" i="5"/>
  <c r="AD21" i="5" s="1"/>
  <c r="AE21" i="5" s="1"/>
  <c r="AF21" i="5" s="1"/>
  <c r="AC14" i="5"/>
  <c r="AD14" i="5" s="1"/>
  <c r="AE14" i="5" s="1"/>
  <c r="AF14" i="5" s="1"/>
  <c r="AC99" i="5"/>
  <c r="AD99" i="5" s="1"/>
  <c r="AE99" i="5" s="1"/>
  <c r="AF99" i="5" s="1"/>
  <c r="AC189" i="5"/>
  <c r="AD189" i="5" s="1"/>
  <c r="AE189" i="5" s="1"/>
  <c r="AF189" i="5" s="1"/>
  <c r="AC113" i="5"/>
  <c r="AD113" i="5" s="1"/>
  <c r="AE113" i="5" s="1"/>
  <c r="AF113" i="5" s="1"/>
  <c r="AC160" i="5"/>
  <c r="AD160" i="5" s="1"/>
  <c r="AE160" i="5" s="1"/>
  <c r="AF160" i="5" s="1"/>
  <c r="AC51" i="5"/>
  <c r="AD51" i="5" s="1"/>
  <c r="AE51" i="5" s="1"/>
  <c r="AF51" i="5" s="1"/>
  <c r="AC98" i="5"/>
  <c r="AD98" i="5" s="1"/>
  <c r="AE98" i="5" s="1"/>
  <c r="AF98" i="5" s="1"/>
  <c r="AC144" i="5"/>
  <c r="AD144" i="5" s="1"/>
  <c r="AE144" i="5" s="1"/>
  <c r="AF144" i="5" s="1"/>
  <c r="AC105" i="5"/>
  <c r="AD105" i="5" s="1"/>
  <c r="AE105" i="5" s="1"/>
  <c r="AF105" i="5" s="1"/>
  <c r="AC48" i="5"/>
  <c r="AD48" i="5" s="1"/>
  <c r="AE48" i="5" s="1"/>
  <c r="AF48" i="5" s="1"/>
  <c r="AC34" i="5"/>
  <c r="AD34" i="5" s="1"/>
  <c r="AE34" i="5" s="1"/>
  <c r="AF34" i="5" s="1"/>
  <c r="AC33" i="5"/>
  <c r="AD33" i="5" s="1"/>
  <c r="AE33" i="5" s="1"/>
  <c r="AF33" i="5" s="1"/>
  <c r="AC70" i="5"/>
  <c r="AD70" i="5" s="1"/>
  <c r="AE70" i="5" s="1"/>
  <c r="AF70" i="5" s="1"/>
  <c r="AC60" i="5"/>
  <c r="AD60" i="5" s="1"/>
  <c r="AE60" i="5" s="1"/>
  <c r="AF60" i="5" s="1"/>
  <c r="AC128" i="5"/>
  <c r="AD128" i="5" s="1"/>
  <c r="AE128" i="5" s="1"/>
  <c r="AF128" i="5" s="1"/>
  <c r="AC119" i="5"/>
  <c r="AD119" i="5" s="1"/>
  <c r="AE119" i="5" s="1"/>
  <c r="AF119" i="5" s="1"/>
  <c r="AC80" i="5"/>
  <c r="AD80" i="5" s="1"/>
  <c r="AE80" i="5" s="1"/>
  <c r="AF80" i="5" s="1"/>
  <c r="AC139" i="5"/>
  <c r="AD139" i="5" s="1"/>
  <c r="AE139" i="5" s="1"/>
  <c r="AF139" i="5" s="1"/>
  <c r="AC77" i="5"/>
  <c r="AD77" i="5" s="1"/>
  <c r="AE77" i="5" s="1"/>
  <c r="AF77" i="5" s="1"/>
  <c r="AC140" i="5"/>
  <c r="AD140" i="5" s="1"/>
  <c r="AE140" i="5" s="1"/>
  <c r="AF140" i="5" s="1"/>
  <c r="AC46" i="5"/>
  <c r="AD46" i="5" s="1"/>
  <c r="AE46" i="5" s="1"/>
  <c r="AF46" i="5" s="1"/>
  <c r="AC138" i="5"/>
  <c r="AD138" i="5" s="1"/>
  <c r="AE138" i="5" s="1"/>
  <c r="AF138" i="5" s="1"/>
  <c r="AC7" i="5"/>
  <c r="AD7" i="5" s="1"/>
  <c r="AE7" i="5" s="1"/>
  <c r="AF7" i="5" s="1"/>
  <c r="AC136" i="5"/>
  <c r="AD136" i="5" s="1"/>
  <c r="AE136" i="5" s="1"/>
  <c r="AF136" i="5" s="1"/>
  <c r="AC19" i="5"/>
  <c r="AD19" i="5" s="1"/>
  <c r="AE19" i="5" s="1"/>
  <c r="AF19" i="5" s="1"/>
  <c r="AC159" i="5"/>
  <c r="AD159" i="5" s="1"/>
  <c r="AE159" i="5" s="1"/>
  <c r="AF159" i="5" s="1"/>
  <c r="AC23" i="5"/>
  <c r="AD23" i="5" s="1"/>
  <c r="AE23" i="5" s="1"/>
  <c r="AF23" i="5" s="1"/>
  <c r="AC26" i="5"/>
  <c r="AD26" i="5" s="1"/>
  <c r="AE26" i="5" s="1"/>
  <c r="AF26" i="5" s="1"/>
  <c r="AC81" i="5"/>
  <c r="AD81" i="5" s="1"/>
  <c r="AE81" i="5" s="1"/>
  <c r="AF81" i="5" s="1"/>
  <c r="AC89" i="5"/>
  <c r="AD89" i="5" s="1"/>
  <c r="AE89" i="5" s="1"/>
  <c r="AF89" i="5" s="1"/>
  <c r="AC50" i="5"/>
  <c r="AD50" i="5" s="1"/>
  <c r="AE50" i="5" s="1"/>
  <c r="AF50" i="5" s="1"/>
  <c r="AC109" i="5"/>
  <c r="AD109" i="5" s="1"/>
  <c r="AE109" i="5" s="1"/>
  <c r="AF109" i="5" s="1"/>
  <c r="V3" i="4"/>
  <c r="AC4" i="5"/>
  <c r="AD4" i="5" s="1"/>
  <c r="AE4" i="5" s="1"/>
  <c r="AF4" i="5" s="1"/>
  <c r="AC86" i="5"/>
  <c r="AD86" i="5" s="1"/>
  <c r="AE86" i="5" s="1"/>
  <c r="AF86" i="5" s="1"/>
  <c r="AC92" i="5"/>
  <c r="AD92" i="5" s="1"/>
  <c r="AE92" i="5" s="1"/>
  <c r="AF92" i="5" s="1"/>
  <c r="AC163" i="5"/>
  <c r="AD163" i="5" s="1"/>
  <c r="AE163" i="5" s="1"/>
  <c r="AF163" i="5" s="1"/>
  <c r="AC25" i="5"/>
  <c r="AD25" i="5" s="1"/>
  <c r="AE25" i="5" s="1"/>
  <c r="AF25" i="5" s="1"/>
  <c r="AC10" i="5"/>
  <c r="AD10" i="5" s="1"/>
  <c r="AE10" i="5" s="1"/>
  <c r="AF10" i="5" s="1"/>
  <c r="AC85" i="5"/>
  <c r="AD85" i="5" s="1"/>
  <c r="AE85" i="5" s="1"/>
  <c r="AF85" i="5" s="1"/>
  <c r="AC188" i="5"/>
  <c r="AD188" i="5" s="1"/>
  <c r="AE188" i="5" s="1"/>
  <c r="AF188" i="5" s="1"/>
  <c r="AC100" i="5"/>
  <c r="AD100" i="5" s="1"/>
  <c r="AE100" i="5" s="1"/>
  <c r="AF100" i="5" s="1"/>
  <c r="AC82" i="5"/>
  <c r="AD82" i="5" s="1"/>
  <c r="AE82" i="5" s="1"/>
  <c r="AF82" i="5" s="1"/>
  <c r="AC69" i="5"/>
  <c r="AD69" i="5" s="1"/>
  <c r="AE69" i="5" s="1"/>
  <c r="AF69" i="5" s="1"/>
  <c r="AC111" i="5"/>
  <c r="AD111" i="5" s="1"/>
  <c r="AE111" i="5" s="1"/>
  <c r="AF111" i="5" s="1"/>
  <c r="AC78" i="5"/>
  <c r="AD78" i="5" s="1"/>
  <c r="AE78" i="5" s="1"/>
  <c r="AF78" i="5" s="1"/>
  <c r="AC88" i="5"/>
  <c r="AD88" i="5" s="1"/>
  <c r="AE88" i="5" s="1"/>
  <c r="AF88" i="5" s="1"/>
  <c r="AC186" i="5"/>
  <c r="AD186" i="5" s="1"/>
  <c r="AE186" i="5" s="1"/>
  <c r="AF186" i="5" s="1"/>
  <c r="AC130" i="5"/>
  <c r="AD130" i="5" s="1"/>
  <c r="AE130" i="5" s="1"/>
  <c r="AF130" i="5" s="1"/>
  <c r="AC29" i="5"/>
  <c r="AD29" i="5" s="1"/>
  <c r="AE29" i="5" s="1"/>
  <c r="AF29" i="5" s="1"/>
  <c r="AC147" i="5"/>
  <c r="AD147" i="5" s="1"/>
  <c r="AE147" i="5" s="1"/>
  <c r="AF147" i="5" s="1"/>
  <c r="AC131" i="5"/>
  <c r="AD131" i="5" s="1"/>
  <c r="AE131" i="5" s="1"/>
  <c r="AF131" i="5" s="1"/>
  <c r="AC16" i="5"/>
  <c r="AD16" i="5" s="1"/>
  <c r="AE16" i="5" s="1"/>
  <c r="AF16" i="5" s="1"/>
  <c r="V39" i="4"/>
  <c r="AC135" i="5"/>
  <c r="AD135" i="5" s="1"/>
  <c r="AE135" i="5" s="1"/>
  <c r="AF135" i="5" s="1"/>
  <c r="AC118" i="5"/>
  <c r="AD118" i="5" s="1"/>
  <c r="AE118" i="5" s="1"/>
  <c r="AF118" i="5" s="1"/>
  <c r="AC27" i="5"/>
  <c r="AD27" i="5" s="1"/>
  <c r="AE27" i="5" s="1"/>
  <c r="AF27" i="5" s="1"/>
  <c r="AC87" i="5"/>
  <c r="AD87" i="5" s="1"/>
  <c r="AE87" i="5" s="1"/>
  <c r="AF87" i="5" s="1"/>
  <c r="AC157" i="5"/>
  <c r="AD157" i="5" s="1"/>
  <c r="AE157" i="5" s="1"/>
  <c r="AF157" i="5" s="1"/>
  <c r="AC108" i="5"/>
  <c r="AD108" i="5" s="1"/>
  <c r="AE108" i="5" s="1"/>
  <c r="AF108" i="5" s="1"/>
  <c r="AC5" i="5"/>
  <c r="AD5" i="5" s="1"/>
  <c r="AE5" i="5" s="1"/>
  <c r="AF5" i="5" s="1"/>
  <c r="AC153" i="5"/>
  <c r="AD153" i="5" s="1"/>
  <c r="AE153" i="5" s="1"/>
  <c r="AF153" i="5" s="1"/>
  <c r="AC28" i="5"/>
  <c r="AD28" i="5" s="1"/>
  <c r="AE28" i="5" s="1"/>
  <c r="AF28" i="5" s="1"/>
  <c r="AG28" i="5"/>
  <c r="AG85" i="5"/>
  <c r="AG7" i="5"/>
  <c r="AG160" i="5"/>
  <c r="AG191" i="5"/>
  <c r="AG57" i="5"/>
  <c r="AG158" i="5"/>
  <c r="AG188" i="5"/>
  <c r="AG164" i="5"/>
  <c r="AG103" i="5"/>
  <c r="AG117" i="5"/>
  <c r="AG130" i="5"/>
  <c r="AG123" i="5"/>
  <c r="AG76" i="5"/>
  <c r="AG161" i="5"/>
  <c r="AG175" i="5"/>
  <c r="AG132" i="5"/>
  <c r="AG29" i="5"/>
  <c r="AG89" i="5"/>
  <c r="AG33" i="5"/>
  <c r="AG106" i="5"/>
  <c r="AG63" i="5"/>
  <c r="AG69" i="5"/>
  <c r="AG23" i="5"/>
  <c r="AG105" i="5"/>
  <c r="AG8" i="5"/>
  <c r="AG177" i="5"/>
  <c r="AG141" i="5"/>
  <c r="AG111" i="5"/>
  <c r="AG119" i="5"/>
  <c r="AG30" i="5"/>
  <c r="AG155" i="5"/>
  <c r="AG16" i="5"/>
  <c r="AG4" i="5"/>
  <c r="AG17" i="5"/>
  <c r="AG134" i="5"/>
  <c r="AG125" i="5"/>
  <c r="AG31" i="5"/>
  <c r="AG118" i="5"/>
  <c r="AG179" i="5"/>
  <c r="AG36" i="5"/>
  <c r="AG180" i="5"/>
  <c r="AG68" i="5"/>
  <c r="AG186" i="5"/>
  <c r="AG50" i="5"/>
  <c r="AG70" i="5"/>
  <c r="AG176" i="5"/>
  <c r="AG13" i="5"/>
  <c r="AG193" i="5"/>
  <c r="AG116" i="5"/>
  <c r="AG140" i="5"/>
  <c r="AG99" i="5"/>
  <c r="AG59" i="5"/>
  <c r="AG27" i="5"/>
  <c r="AG146" i="5"/>
  <c r="AG80" i="5"/>
  <c r="AG110" i="5"/>
  <c r="AG55" i="5"/>
  <c r="AG102" i="5"/>
  <c r="AG108" i="5"/>
  <c r="AG86" i="5"/>
  <c r="AG44" i="5"/>
  <c r="AG149" i="5"/>
  <c r="AG62" i="5"/>
  <c r="AG40" i="5"/>
  <c r="AG49" i="5"/>
  <c r="AG192" i="5"/>
  <c r="AG168" i="5"/>
  <c r="AG166" i="5"/>
  <c r="AG22" i="5"/>
  <c r="AG95" i="5"/>
  <c r="AG136" i="5"/>
  <c r="AG51" i="5"/>
  <c r="AG121" i="5"/>
  <c r="AG5" i="5"/>
  <c r="AG25" i="5"/>
  <c r="AG46" i="5"/>
  <c r="AG189" i="5"/>
  <c r="AG122" i="5"/>
  <c r="AG126" i="5"/>
  <c r="AG45" i="5"/>
  <c r="AG10" i="5"/>
  <c r="AG171" i="5"/>
  <c r="AG142" i="5"/>
  <c r="AG143" i="5"/>
  <c r="AG9" i="5"/>
  <c r="AG162" i="5"/>
  <c r="AG41" i="5"/>
  <c r="AG182" i="5"/>
  <c r="AG97" i="5"/>
  <c r="AG151" i="5"/>
  <c r="AG174" i="5"/>
  <c r="AG26" i="5"/>
  <c r="AG48" i="5"/>
  <c r="AG112" i="5"/>
  <c r="AG35" i="5"/>
  <c r="AG100" i="5"/>
  <c r="AG19" i="5"/>
  <c r="AG98" i="5"/>
  <c r="AG120" i="5"/>
  <c r="AG150" i="5"/>
  <c r="AG42" i="5"/>
  <c r="AG82" i="5"/>
  <c r="AG96" i="5"/>
  <c r="AG38" i="5"/>
  <c r="AG165" i="5"/>
  <c r="AG147" i="5"/>
  <c r="AG133" i="5"/>
  <c r="AG75" i="5"/>
  <c r="AG54" i="5"/>
  <c r="AG91" i="5"/>
  <c r="AG167" i="5"/>
  <c r="AG131" i="5"/>
  <c r="AG109" i="5"/>
  <c r="AG60" i="5"/>
  <c r="AG32" i="5"/>
  <c r="AG94" i="5"/>
  <c r="AG78" i="5"/>
  <c r="AG81" i="5"/>
  <c r="AG34" i="5"/>
  <c r="AG84" i="5"/>
  <c r="AG114" i="5"/>
  <c r="AG183" i="5"/>
  <c r="AG88" i="5"/>
  <c r="AG139" i="5"/>
  <c r="AG21" i="5"/>
  <c r="AG107" i="5"/>
  <c r="AG135" i="5"/>
  <c r="AG181" i="5"/>
  <c r="AG124" i="5"/>
  <c r="AG194" i="5"/>
  <c r="AG24" i="5"/>
  <c r="AG170" i="5"/>
  <c r="AG87" i="5"/>
  <c r="AG73" i="5"/>
  <c r="AG178" i="5"/>
  <c r="AG169" i="5"/>
  <c r="AG20" i="5"/>
  <c r="AG172" i="5"/>
  <c r="AG64" i="5"/>
  <c r="AG128" i="5"/>
  <c r="AG190" i="5"/>
  <c r="AG187" i="5"/>
  <c r="AG72" i="5"/>
  <c r="AG90" i="5"/>
  <c r="AG138" i="5"/>
  <c r="AG113" i="5"/>
  <c r="AG173" i="5"/>
  <c r="AG157" i="5"/>
  <c r="AG92" i="5"/>
  <c r="AG77" i="5"/>
  <c r="AG14" i="5"/>
  <c r="AG83" i="5"/>
  <c r="AG137" i="5"/>
  <c r="AG153" i="5"/>
  <c r="AG163" i="5"/>
  <c r="AG152" i="5"/>
  <c r="AG56" i="5"/>
  <c r="AG129" i="5"/>
  <c r="AG37" i="5"/>
  <c r="AG154" i="5"/>
  <c r="AG148" i="5"/>
  <c r="AG65" i="5"/>
  <c r="AG66" i="5"/>
  <c r="AG104" i="5"/>
  <c r="AG15" i="5"/>
  <c r="AG159" i="5"/>
  <c r="AG144" i="5"/>
  <c r="AG67" i="5"/>
  <c r="AG79" i="5"/>
  <c r="AG145" i="5"/>
  <c r="AG11" i="5"/>
  <c r="AG58" i="5"/>
  <c r="AG12" i="5"/>
  <c r="AG39" i="5"/>
  <c r="AG47" i="5"/>
  <c r="AG156" i="5"/>
  <c r="AG115" i="5"/>
  <c r="AG6" i="5"/>
  <c r="AG184" i="5"/>
  <c r="AG52" i="5"/>
  <c r="AG93" i="5"/>
  <c r="AG43" i="5"/>
  <c r="AG61" i="5"/>
  <c r="AG18" i="5"/>
  <c r="AG127" i="5"/>
  <c r="AG71" i="5"/>
  <c r="AG185" i="5"/>
  <c r="AG53" i="5"/>
  <c r="AG74" i="5"/>
</calcChain>
</file>

<file path=xl/comments1.xml><?xml version="1.0" encoding="utf-8"?>
<comments xmlns="http://schemas.openxmlformats.org/spreadsheetml/2006/main">
  <authors>
    <author>Aleksandr Mihnovits</author>
  </authors>
  <commentList>
    <comment ref="M183" authorId="0">
      <text>
        <r>
          <rPr>
            <b/>
            <sz val="9"/>
            <color indexed="81"/>
            <rFont val="Tahoma"/>
            <family val="2"/>
          </rPr>
          <t>Aleksandr Mihnovits:</t>
        </r>
        <r>
          <rPr>
            <sz val="9"/>
            <color indexed="81"/>
            <rFont val="Tahoma"/>
            <family val="2"/>
          </rPr>
          <t xml:space="preserve">
Source: HDI 2014
Table 8
</t>
        </r>
      </text>
    </comment>
  </commentList>
</comments>
</file>

<file path=xl/connections.xml><?xml version="1.0" encoding="utf-8"?>
<connections xmlns="http://schemas.openxmlformats.org/spreadsheetml/2006/main">
  <connection id="1" name="2012.06.11 - GFM Indicator List1" type="6" refreshedVersion="4" background="1" saveData="1">
    <textPr sourceFile="C:\Users\kevin.wyjad\Dropbox\ODEP - GFM\2012.06.11 - GFM Indicator List.txt" tab="0" comma="1">
      <textFields count="4">
        <textField/>
        <textField/>
        <textField/>
        <textField/>
      </textFields>
    </textPr>
  </connection>
</connections>
</file>

<file path=xl/sharedStrings.xml><?xml version="1.0" encoding="utf-8"?>
<sst xmlns="http://schemas.openxmlformats.org/spreadsheetml/2006/main" count="7869" uniqueCount="1060">
  <si>
    <t>AFG</t>
  </si>
  <si>
    <t>Afghanistan</t>
  </si>
  <si>
    <t>ALB</t>
  </si>
  <si>
    <t>Albania</t>
  </si>
  <si>
    <t>DZA</t>
  </si>
  <si>
    <t>Algeria</t>
  </si>
  <si>
    <t>AGO</t>
  </si>
  <si>
    <t>Angola</t>
  </si>
  <si>
    <t>ATG</t>
  </si>
  <si>
    <t>Antigua and Barbuda</t>
  </si>
  <si>
    <t>ARG</t>
  </si>
  <si>
    <t>Argentina</t>
  </si>
  <si>
    <t>ARM</t>
  </si>
  <si>
    <t>Armenia</t>
  </si>
  <si>
    <t>AUS</t>
  </si>
  <si>
    <t>Australia</t>
  </si>
  <si>
    <t>AUT</t>
  </si>
  <si>
    <t>Austria</t>
  </si>
  <si>
    <t>AZE</t>
  </si>
  <si>
    <t>Azerbaijan</t>
  </si>
  <si>
    <t>BHS</t>
  </si>
  <si>
    <t>Bahamas</t>
  </si>
  <si>
    <t>BHR</t>
  </si>
  <si>
    <t>Bahrain</t>
  </si>
  <si>
    <t>BGD</t>
  </si>
  <si>
    <t>Bangladesh</t>
  </si>
  <si>
    <t>BRB</t>
  </si>
  <si>
    <t>Barbados</t>
  </si>
  <si>
    <t>BLR</t>
  </si>
  <si>
    <t>Belarus</t>
  </si>
  <si>
    <t>BEL</t>
  </si>
  <si>
    <t>Belgium</t>
  </si>
  <si>
    <t>BLZ</t>
  </si>
  <si>
    <t>Belize</t>
  </si>
  <si>
    <t>BEN</t>
  </si>
  <si>
    <t>Benin</t>
  </si>
  <si>
    <t>BTN</t>
  </si>
  <si>
    <t>Bhutan</t>
  </si>
  <si>
    <t>BOL</t>
  </si>
  <si>
    <t>BIH</t>
  </si>
  <si>
    <t>Bosnia and Herzegovina</t>
  </si>
  <si>
    <t>BWA</t>
  </si>
  <si>
    <t>Botswana</t>
  </si>
  <si>
    <t>BRA</t>
  </si>
  <si>
    <t>Brazil</t>
  </si>
  <si>
    <t>BRN</t>
  </si>
  <si>
    <t>BGR</t>
  </si>
  <si>
    <t>Bulgaria</t>
  </si>
  <si>
    <t>BFA</t>
  </si>
  <si>
    <t>Burkina Faso</t>
  </si>
  <si>
    <t>BDI</t>
  </si>
  <si>
    <t>Burundi</t>
  </si>
  <si>
    <t>KHM</t>
  </si>
  <si>
    <t>Cambodia</t>
  </si>
  <si>
    <t>CMR</t>
  </si>
  <si>
    <t>Cameroon</t>
  </si>
  <si>
    <t>CAN</t>
  </si>
  <si>
    <t>Canada</t>
  </si>
  <si>
    <t>CPV</t>
  </si>
  <si>
    <t>CAF</t>
  </si>
  <si>
    <t>Central African Republic</t>
  </si>
  <si>
    <t>TCD</t>
  </si>
  <si>
    <t>Chad</t>
  </si>
  <si>
    <t>CHL</t>
  </si>
  <si>
    <t>Chile</t>
  </si>
  <si>
    <t>CHN</t>
  </si>
  <si>
    <t>COL</t>
  </si>
  <si>
    <t>Colombia</t>
  </si>
  <si>
    <t>COM</t>
  </si>
  <si>
    <t>Comoros</t>
  </si>
  <si>
    <t>COD</t>
  </si>
  <si>
    <t>COG</t>
  </si>
  <si>
    <t>CRI</t>
  </si>
  <si>
    <t>Costa Rica</t>
  </si>
  <si>
    <t>CIV</t>
  </si>
  <si>
    <t>HRV</t>
  </si>
  <si>
    <t>Croatia</t>
  </si>
  <si>
    <t>CUB</t>
  </si>
  <si>
    <t>Cuba</t>
  </si>
  <si>
    <t>CYP</t>
  </si>
  <si>
    <t>Cyprus</t>
  </si>
  <si>
    <t>CZE</t>
  </si>
  <si>
    <t>Czech Republic</t>
  </si>
  <si>
    <t>DNK</t>
  </si>
  <si>
    <t>Denmark</t>
  </si>
  <si>
    <t>DJI</t>
  </si>
  <si>
    <t>Djibouti</t>
  </si>
  <si>
    <t>DMA</t>
  </si>
  <si>
    <t>Dominica</t>
  </si>
  <si>
    <t>DOM</t>
  </si>
  <si>
    <t>Dominican Republic</t>
  </si>
  <si>
    <t>TLS</t>
  </si>
  <si>
    <t>ECU</t>
  </si>
  <si>
    <t>Ecuador</t>
  </si>
  <si>
    <t>EGY</t>
  </si>
  <si>
    <t>Egypt</t>
  </si>
  <si>
    <t>SLV</t>
  </si>
  <si>
    <t>El Salvador</t>
  </si>
  <si>
    <t>GNQ</t>
  </si>
  <si>
    <t>Equatorial Guinea</t>
  </si>
  <si>
    <t>ERI</t>
  </si>
  <si>
    <t>Eritrea</t>
  </si>
  <si>
    <t>EST</t>
  </si>
  <si>
    <t>Estonia</t>
  </si>
  <si>
    <t>ETH</t>
  </si>
  <si>
    <t>Ethiopia</t>
  </si>
  <si>
    <t>FJI</t>
  </si>
  <si>
    <t>Fiji</t>
  </si>
  <si>
    <t>FIN</t>
  </si>
  <si>
    <t>Finland</t>
  </si>
  <si>
    <t>FRA</t>
  </si>
  <si>
    <t>France</t>
  </si>
  <si>
    <t>GAB</t>
  </si>
  <si>
    <t>Gabon</t>
  </si>
  <si>
    <t>GMB</t>
  </si>
  <si>
    <t>Gambia</t>
  </si>
  <si>
    <t>GEO</t>
  </si>
  <si>
    <t>Georgia</t>
  </si>
  <si>
    <t>DEU</t>
  </si>
  <si>
    <t>Germany</t>
  </si>
  <si>
    <t>GHA</t>
  </si>
  <si>
    <t>Ghana</t>
  </si>
  <si>
    <t>GRC</t>
  </si>
  <si>
    <t>Greece</t>
  </si>
  <si>
    <t>GRD</t>
  </si>
  <si>
    <t>Grenada</t>
  </si>
  <si>
    <t>GTM</t>
  </si>
  <si>
    <t>Guatemala</t>
  </si>
  <si>
    <t>GIN</t>
  </si>
  <si>
    <t>Guinea</t>
  </si>
  <si>
    <t>GNB</t>
  </si>
  <si>
    <t>GUY</t>
  </si>
  <si>
    <t>Guyana</t>
  </si>
  <si>
    <t>HTI</t>
  </si>
  <si>
    <t>Haiti</t>
  </si>
  <si>
    <t>HND</t>
  </si>
  <si>
    <t>Honduras</t>
  </si>
  <si>
    <t>HUN</t>
  </si>
  <si>
    <t>Hungary</t>
  </si>
  <si>
    <t>ISL</t>
  </si>
  <si>
    <t>Iceland</t>
  </si>
  <si>
    <t>IND</t>
  </si>
  <si>
    <t>India</t>
  </si>
  <si>
    <t>IDN</t>
  </si>
  <si>
    <t>Indonesia</t>
  </si>
  <si>
    <t>IRN</t>
  </si>
  <si>
    <t>IRQ</t>
  </si>
  <si>
    <t>Iraq</t>
  </si>
  <si>
    <t>IRL</t>
  </si>
  <si>
    <t>Ireland</t>
  </si>
  <si>
    <t>ISR</t>
  </si>
  <si>
    <t>Israel</t>
  </si>
  <si>
    <t>ITA</t>
  </si>
  <si>
    <t>Italy</t>
  </si>
  <si>
    <t>JAM</t>
  </si>
  <si>
    <t>Jamaica</t>
  </si>
  <si>
    <t>JPN</t>
  </si>
  <si>
    <t>Japan</t>
  </si>
  <si>
    <t>JOR</t>
  </si>
  <si>
    <t>Jordan</t>
  </si>
  <si>
    <t>KAZ</t>
  </si>
  <si>
    <t>Kazakhstan</t>
  </si>
  <si>
    <t>KEN</t>
  </si>
  <si>
    <t>Kenya</t>
  </si>
  <si>
    <t>KIR</t>
  </si>
  <si>
    <t>Kiribati</t>
  </si>
  <si>
    <t>PRK</t>
  </si>
  <si>
    <t>KWT</t>
  </si>
  <si>
    <t>Kuwait</t>
  </si>
  <si>
    <t>KGZ</t>
  </si>
  <si>
    <t>Kyrgyzstan</t>
  </si>
  <si>
    <t>LAO</t>
  </si>
  <si>
    <t>LVA</t>
  </si>
  <si>
    <t>LBN</t>
  </si>
  <si>
    <t>Lebanon</t>
  </si>
  <si>
    <t>LSO</t>
  </si>
  <si>
    <t>Lesotho</t>
  </si>
  <si>
    <t>LBR</t>
  </si>
  <si>
    <t>Liberia</t>
  </si>
  <si>
    <t>LBY</t>
  </si>
  <si>
    <t>Libya</t>
  </si>
  <si>
    <t>LIE</t>
  </si>
  <si>
    <t>Liechtenstein</t>
  </si>
  <si>
    <t>LTU</t>
  </si>
  <si>
    <t>Lithuania</t>
  </si>
  <si>
    <t>LUX</t>
  </si>
  <si>
    <t>Luxembourg</t>
  </si>
  <si>
    <t>MKD</t>
  </si>
  <si>
    <t>MDG</t>
  </si>
  <si>
    <t>Madagascar</t>
  </si>
  <si>
    <t>MWI</t>
  </si>
  <si>
    <t>Malawi</t>
  </si>
  <si>
    <t>MYS</t>
  </si>
  <si>
    <t>Malaysia</t>
  </si>
  <si>
    <t>MDV</t>
  </si>
  <si>
    <t>Maldives</t>
  </si>
  <si>
    <t>MLI</t>
  </si>
  <si>
    <t>Mali</t>
  </si>
  <si>
    <t>MLT</t>
  </si>
  <si>
    <t>Malta</t>
  </si>
  <si>
    <t>MHL</t>
  </si>
  <si>
    <t>Marshall Islands</t>
  </si>
  <si>
    <t>MRT</t>
  </si>
  <si>
    <t>Mauritania</t>
  </si>
  <si>
    <t>MUS</t>
  </si>
  <si>
    <t>Mauritius</t>
  </si>
  <si>
    <t>MEX</t>
  </si>
  <si>
    <t>Mexico</t>
  </si>
  <si>
    <t>FSM</t>
  </si>
  <si>
    <t>MDA</t>
  </si>
  <si>
    <t>MNG</t>
  </si>
  <si>
    <t>Mongolia</t>
  </si>
  <si>
    <t>MNE</t>
  </si>
  <si>
    <t>Montenegro</t>
  </si>
  <si>
    <t>MAR</t>
  </si>
  <si>
    <t>Morocco</t>
  </si>
  <si>
    <t>MOZ</t>
  </si>
  <si>
    <t>Mozambique</t>
  </si>
  <si>
    <t>MMR</t>
  </si>
  <si>
    <t>NAM</t>
  </si>
  <si>
    <t>Namibia</t>
  </si>
  <si>
    <t>NRU</t>
  </si>
  <si>
    <t>Nauru</t>
  </si>
  <si>
    <t>NPL</t>
  </si>
  <si>
    <t>Nepal</t>
  </si>
  <si>
    <t>NLD</t>
  </si>
  <si>
    <t>Netherlands</t>
  </si>
  <si>
    <t>NZL</t>
  </si>
  <si>
    <t>New Zealand</t>
  </si>
  <si>
    <t>NIC</t>
  </si>
  <si>
    <t>Nicaragua</t>
  </si>
  <si>
    <t>NER</t>
  </si>
  <si>
    <t>Niger</t>
  </si>
  <si>
    <t>NGA</t>
  </si>
  <si>
    <t>Nigeria</t>
  </si>
  <si>
    <t>NOR</t>
  </si>
  <si>
    <t>Norway</t>
  </si>
  <si>
    <t>PSE</t>
  </si>
  <si>
    <t>OMN</t>
  </si>
  <si>
    <t>Oman</t>
  </si>
  <si>
    <t>PAK</t>
  </si>
  <si>
    <t>Pakistan</t>
  </si>
  <si>
    <t>PLW</t>
  </si>
  <si>
    <t>Palau</t>
  </si>
  <si>
    <t>PAN</t>
  </si>
  <si>
    <t>Panama</t>
  </si>
  <si>
    <t>PNG</t>
  </si>
  <si>
    <t>Papua New Guinea</t>
  </si>
  <si>
    <t>PRY</t>
  </si>
  <si>
    <t>Paraguay</t>
  </si>
  <si>
    <t>PER</t>
  </si>
  <si>
    <t>Peru</t>
  </si>
  <si>
    <t>PHL</t>
  </si>
  <si>
    <t>Philippines</t>
  </si>
  <si>
    <t>POL</t>
  </si>
  <si>
    <t>Poland</t>
  </si>
  <si>
    <t>PRT</t>
  </si>
  <si>
    <t>Portugal</t>
  </si>
  <si>
    <t>QAT</t>
  </si>
  <si>
    <t>Qatar</t>
  </si>
  <si>
    <t>ROU</t>
  </si>
  <si>
    <t>Romania</t>
  </si>
  <si>
    <t>RUS</t>
  </si>
  <si>
    <t>RWA</t>
  </si>
  <si>
    <t>Rwanda</t>
  </si>
  <si>
    <t>KNA</t>
  </si>
  <si>
    <t>Saint Kitts and Nevis</t>
  </si>
  <si>
    <t>LCA</t>
  </si>
  <si>
    <t>Saint Lucia</t>
  </si>
  <si>
    <t>VCT</t>
  </si>
  <si>
    <t>Saint Vincent and the Grenadines</t>
  </si>
  <si>
    <t>WSM</t>
  </si>
  <si>
    <t>Samoa</t>
  </si>
  <si>
    <t>STP</t>
  </si>
  <si>
    <t>Sao Tome and Principe</t>
  </si>
  <si>
    <t>SAU</t>
  </si>
  <si>
    <t>Saudi Arabia</t>
  </si>
  <si>
    <t>SEN</t>
  </si>
  <si>
    <t>Senegal</t>
  </si>
  <si>
    <t>SRB</t>
  </si>
  <si>
    <t>Serbia</t>
  </si>
  <si>
    <t>SYC</t>
  </si>
  <si>
    <t>Seychelles</t>
  </si>
  <si>
    <t>SLE</t>
  </si>
  <si>
    <t>Sierra Leone</t>
  </si>
  <si>
    <t>SGP</t>
  </si>
  <si>
    <t>Singapore</t>
  </si>
  <si>
    <t>SVK</t>
  </si>
  <si>
    <t>Slovakia</t>
  </si>
  <si>
    <t>SVN</t>
  </si>
  <si>
    <t>Slovenia</t>
  </si>
  <si>
    <t>SLB</t>
  </si>
  <si>
    <t>Solomon Islands</t>
  </si>
  <si>
    <t>SOM</t>
  </si>
  <si>
    <t>Somalia</t>
  </si>
  <si>
    <t>ZAF</t>
  </si>
  <si>
    <t>South Africa</t>
  </si>
  <si>
    <t>KOR</t>
  </si>
  <si>
    <t>SSD</t>
  </si>
  <si>
    <t>South Sudan</t>
  </si>
  <si>
    <t>ESP</t>
  </si>
  <si>
    <t>Spain</t>
  </si>
  <si>
    <t>LKA</t>
  </si>
  <si>
    <t>Sri Lanka</t>
  </si>
  <si>
    <t>SDN</t>
  </si>
  <si>
    <t>Sudan</t>
  </si>
  <si>
    <t>SUR</t>
  </si>
  <si>
    <t>Suriname</t>
  </si>
  <si>
    <t>SWZ</t>
  </si>
  <si>
    <t>Swaziland</t>
  </si>
  <si>
    <t>SWE</t>
  </si>
  <si>
    <t>Sweden</t>
  </si>
  <si>
    <t>CHE</t>
  </si>
  <si>
    <t>Switzerland</t>
  </si>
  <si>
    <t>SYR</t>
  </si>
  <si>
    <t>Syrian Arab Republic</t>
  </si>
  <si>
    <t>TJK</t>
  </si>
  <si>
    <t>Tajikistan</t>
  </si>
  <si>
    <t>TZA</t>
  </si>
  <si>
    <t>THA</t>
  </si>
  <si>
    <t>Thailand</t>
  </si>
  <si>
    <t>TGO</t>
  </si>
  <si>
    <t>Togo</t>
  </si>
  <si>
    <t>TON</t>
  </si>
  <si>
    <t>Tonga</t>
  </si>
  <si>
    <t>TTO</t>
  </si>
  <si>
    <t>Trinidad and Tobago</t>
  </si>
  <si>
    <t>TUN</t>
  </si>
  <si>
    <t>Tunisia</t>
  </si>
  <si>
    <t>TUR</t>
  </si>
  <si>
    <t>Turkey</t>
  </si>
  <si>
    <t>TKM</t>
  </si>
  <si>
    <t>Turkmenistan</t>
  </si>
  <si>
    <t>TUV</t>
  </si>
  <si>
    <t>Tuvalu</t>
  </si>
  <si>
    <t>UGA</t>
  </si>
  <si>
    <t>Uganda</t>
  </si>
  <si>
    <t>UKR</t>
  </si>
  <si>
    <t>Ukraine</t>
  </si>
  <si>
    <t>ARE</t>
  </si>
  <si>
    <t>United Arab Emirates</t>
  </si>
  <si>
    <t>GBR</t>
  </si>
  <si>
    <t>USA</t>
  </si>
  <si>
    <t>United States of America</t>
  </si>
  <si>
    <t>URY</t>
  </si>
  <si>
    <t>Uruguay</t>
  </si>
  <si>
    <t>UZB</t>
  </si>
  <si>
    <t>Uzbekistan</t>
  </si>
  <si>
    <t>VUT</t>
  </si>
  <si>
    <t>Vanuatu</t>
  </si>
  <si>
    <t>VEN</t>
  </si>
  <si>
    <t>VNM</t>
  </si>
  <si>
    <t>YEM</t>
  </si>
  <si>
    <t>Yemen</t>
  </si>
  <si>
    <t>ZMB</t>
  </si>
  <si>
    <t>Zambia</t>
  </si>
  <si>
    <t>ZWE</t>
  </si>
  <si>
    <t>Zimbabwe</t>
  </si>
  <si>
    <t>ISO3</t>
  </si>
  <si>
    <t>Child Mortality</t>
  </si>
  <si>
    <t>Government Effectiveness</t>
  </si>
  <si>
    <t>Adult literacy rate</t>
  </si>
  <si>
    <t>Access to electricity</t>
  </si>
  <si>
    <t>Internet users</t>
  </si>
  <si>
    <t>Mobile cellular subscriptions</t>
  </si>
  <si>
    <t>Population</t>
  </si>
  <si>
    <t>Natural</t>
  </si>
  <si>
    <t>Human</t>
  </si>
  <si>
    <t>Institutional</t>
  </si>
  <si>
    <t>Infrastructure</t>
  </si>
  <si>
    <t>VULNERABILITY</t>
  </si>
  <si>
    <t>Myanmar</t>
  </si>
  <si>
    <t>Côte d'Ivoire</t>
  </si>
  <si>
    <t>Guinea-Bissau</t>
  </si>
  <si>
    <t>Timor-Leste</t>
  </si>
  <si>
    <t>Congo</t>
  </si>
  <si>
    <t>Viet Nam</t>
  </si>
  <si>
    <t>China</t>
  </si>
  <si>
    <t>Russian Federation</t>
  </si>
  <si>
    <t>Latvia</t>
  </si>
  <si>
    <t>Brunei Darussalam</t>
  </si>
  <si>
    <t>COUNTRY</t>
  </si>
  <si>
    <t>Communication</t>
  </si>
  <si>
    <t>Physical Connectivity</t>
  </si>
  <si>
    <t>Vulnerability</t>
  </si>
  <si>
    <t>Total/Pop</t>
  </si>
  <si>
    <t>Gender Inequality Index</t>
  </si>
  <si>
    <t>Human Development Index</t>
  </si>
  <si>
    <t>Improved water source (% of population with access)</t>
  </si>
  <si>
    <t>Improved sanitation facilities (% of population with access)</t>
  </si>
  <si>
    <t>MIN</t>
  </si>
  <si>
    <t>MAX</t>
  </si>
  <si>
    <t>Iso3</t>
  </si>
  <si>
    <t>Palestine</t>
  </si>
  <si>
    <t>Net ODA received (% of GNI)</t>
  </si>
  <si>
    <t>Aid Dependency Index</t>
  </si>
  <si>
    <t>Uprooted people</t>
  </si>
  <si>
    <t>Inequality</t>
  </si>
  <si>
    <t>Children Under 5</t>
  </si>
  <si>
    <t>Malnutrition in children under 5</t>
  </si>
  <si>
    <t>Gini Index</t>
  </si>
  <si>
    <t>Access to health care Index</t>
  </si>
  <si>
    <t>per capita public and private expenditure on health care</t>
  </si>
  <si>
    <t>Malaria mortality rate</t>
  </si>
  <si>
    <t>Corruption Perception Index</t>
  </si>
  <si>
    <t>Recent Shocks</t>
  </si>
  <si>
    <t>Food Security</t>
  </si>
  <si>
    <t>Vulnerable Groups</t>
  </si>
  <si>
    <t>DRR</t>
  </si>
  <si>
    <t>Governance</t>
  </si>
  <si>
    <t>Physical infrastructure</t>
  </si>
  <si>
    <t>Access to health care</t>
  </si>
  <si>
    <t>Average Dietary Energy Supply Adequacy</t>
  </si>
  <si>
    <t>Prevalence of Undernourishment</t>
  </si>
  <si>
    <t>Domestic Food Price Level Index</t>
  </si>
  <si>
    <t>Domestic Food Price Volatility Index</t>
  </si>
  <si>
    <t>Food Acces Score</t>
  </si>
  <si>
    <t>Aid Dependency</t>
  </si>
  <si>
    <t>Other Vulnerable Groups</t>
  </si>
  <si>
    <t>Natural Disasters % of total pop</t>
  </si>
  <si>
    <t>Development &amp; Deprivation</t>
  </si>
  <si>
    <t>Adult liteacy rate</t>
  </si>
  <si>
    <t>People affected by droughts (absolute)</t>
  </si>
  <si>
    <t>People affected by droughts (relative)</t>
  </si>
  <si>
    <t>Road density</t>
  </si>
  <si>
    <t>2001-10</t>
  </si>
  <si>
    <t>(table of contents)</t>
  </si>
  <si>
    <t xml:space="preserve">For further information: </t>
  </si>
  <si>
    <t>(home)</t>
  </si>
  <si>
    <t>http://inform.jrc.ec.europa.eu/</t>
  </si>
  <si>
    <t>Sheets</t>
  </si>
  <si>
    <t>Final table with the main dimensions</t>
  </si>
  <si>
    <t>Calculation table for the Vulnerability component</t>
  </si>
  <si>
    <t>Calculation table for the Lack of Coping Capacity component</t>
  </si>
  <si>
    <t>Physical exposure to earthquake MMI VI</t>
  </si>
  <si>
    <t>Physical exposure to earthquake MMI VIII</t>
  </si>
  <si>
    <t>Physical exposure to Flood</t>
  </si>
  <si>
    <t>Physical exposure to Tsunami</t>
  </si>
  <si>
    <t>Physical exposure to Cyclone SS1</t>
  </si>
  <si>
    <t>Physical exposure to Cyclone SS3</t>
  </si>
  <si>
    <t>Physical exposure to Cyclone Surge</t>
  </si>
  <si>
    <t>Unit of Measurament</t>
  </si>
  <si>
    <t>Number</t>
  </si>
  <si>
    <t>Index</t>
  </si>
  <si>
    <t>HFA Scores Last recent</t>
  </si>
  <si>
    <t>2007-13</t>
  </si>
  <si>
    <t>No data</t>
  </si>
  <si>
    <t>Physical exposure to earthquake MMI VI (absolute)</t>
  </si>
  <si>
    <t>Physical exposure to earthquake MMI VIII (absolute)</t>
  </si>
  <si>
    <t>Physical exposure to earthquake (absolute)</t>
  </si>
  <si>
    <t>Physical exposure to flood (absolute)</t>
  </si>
  <si>
    <t>Physical exposure to tsunami (absolute)</t>
  </si>
  <si>
    <t>Physical exposure to tropical cyclone of Saffir-Simpson category 1 (absolute)</t>
  </si>
  <si>
    <t>Physical exposure to tropical cyclone of Saffir-Simpson category 3 (absolute)</t>
  </si>
  <si>
    <t>Physical exposure to tropical cyclone wind (absolute)</t>
  </si>
  <si>
    <t>Physical exposure to tropical cyclone (absolute)</t>
  </si>
  <si>
    <t>Physical exposure to earthquake MMI VIII (relative)</t>
  </si>
  <si>
    <t>Physical exposure to earthquake MMI VI (relative)</t>
  </si>
  <si>
    <t>Physical exposure to earthquake (relative)</t>
  </si>
  <si>
    <t>Physical exposure to flood (relative)</t>
  </si>
  <si>
    <t>Physical exposure to tsunami (relative)</t>
  </si>
  <si>
    <t>Physical exposure to tropical cyclone of Saffir-Simpson category 1 (relative)</t>
  </si>
  <si>
    <t>Physical exposure to tropical cyclone of Saffir-Simpson category 3 (relative)</t>
  </si>
  <si>
    <t>Physical exposure to tropical cyclone wind (relative)</t>
  </si>
  <si>
    <t>Physical exposure to tropical cyclone (relative)</t>
  </si>
  <si>
    <t>Physical exposure to surge from tropical cyclone (relative)</t>
  </si>
  <si>
    <t>Physical exposure to surge from tropical cyclone (absolute)</t>
  </si>
  <si>
    <t xml:space="preserve">Physical exposure to earthquake </t>
  </si>
  <si>
    <t>Physical exposure to flood</t>
  </si>
  <si>
    <t>Physical exposure to tsunami</t>
  </si>
  <si>
    <t>Physical exposure to tropical cyclone of Saffir-Simpson category 1</t>
  </si>
  <si>
    <t>Physical exposure to tropical cyclone of Saffir-Simpson category 3</t>
  </si>
  <si>
    <t>Physical exposure to tropical cyclone wind</t>
  </si>
  <si>
    <t>Physical exposure to surge from tropical cyclone</t>
  </si>
  <si>
    <t>Physical exposure to tropical cyclone</t>
  </si>
  <si>
    <t>Uprooted people (total population)</t>
  </si>
  <si>
    <t>Health Conditions</t>
  </si>
  <si>
    <t>Hazard &amp; Exposure</t>
  </si>
  <si>
    <t>Calculation table for the Hazard &amp; Exposure component</t>
  </si>
  <si>
    <t>Lack of Coping Capacity</t>
  </si>
  <si>
    <t>USD</t>
  </si>
  <si>
    <t>% of GNI</t>
  </si>
  <si>
    <t>%</t>
  </si>
  <si>
    <t>Phisicians Density</t>
  </si>
  <si>
    <t>per 10,000 people</t>
  </si>
  <si>
    <t>per 100,000 people</t>
  </si>
  <si>
    <t>Malaria death rate</t>
  </si>
  <si>
    <t>Phisycians Density</t>
  </si>
  <si>
    <t>Improved Sanitation Facilities</t>
  </si>
  <si>
    <t>Improved Water Source</t>
  </si>
  <si>
    <t>HFA Scores</t>
  </si>
  <si>
    <t>Health expenditure per capita</t>
  </si>
  <si>
    <t>Income Gini coefficient</t>
  </si>
  <si>
    <t>People affected by Natural Disasters</t>
  </si>
  <si>
    <t>current int USD PPP</t>
  </si>
  <si>
    <t>GDP per capita PPP int USD</t>
  </si>
  <si>
    <t>Survey Year</t>
  </si>
  <si>
    <t>Humanitarian Aid (FTS)</t>
  </si>
  <si>
    <t>Development Aid (ODA)</t>
  </si>
  <si>
    <t>Socio-Economic Vulnerability</t>
  </si>
  <si>
    <t>CONCEPT AND METHODOLOGY</t>
  </si>
  <si>
    <t>Dimension</t>
  </si>
  <si>
    <t>Category</t>
  </si>
  <si>
    <t>Component</t>
  </si>
  <si>
    <t>Sub-Component</t>
  </si>
  <si>
    <t>InfoRM Id</t>
  </si>
  <si>
    <t>Indicator Name</t>
  </si>
  <si>
    <t>Indicator Long Name</t>
  </si>
  <si>
    <t>Hazards &amp; Exposure</t>
  </si>
  <si>
    <t>Earthquake</t>
  </si>
  <si>
    <t>Earthquake MMI VI (absolute)</t>
  </si>
  <si>
    <t>HA.NAT.EQ.MMI6-ABS</t>
  </si>
  <si>
    <t>GSHAP</t>
  </si>
  <si>
    <t>http://www.seismo.ethz.ch/static/GSHAP/</t>
  </si>
  <si>
    <t>Earthquake MMI VI (relative)</t>
  </si>
  <si>
    <t>HA.NAT.EQ.MMI6-REL</t>
  </si>
  <si>
    <t>GSHAP, LandScan</t>
  </si>
  <si>
    <t>Earthquake MMI VIII (absolute)</t>
  </si>
  <si>
    <t>HA.NAT.EQ.MMI8-ABS</t>
  </si>
  <si>
    <t>Earthquake MMI VIII (relative)</t>
  </si>
  <si>
    <t>HA.NAT.EQ.MMI8-REL</t>
  </si>
  <si>
    <t>Tsunami</t>
  </si>
  <si>
    <t>Absolute</t>
  </si>
  <si>
    <t>HA.NAT.TS-ABS</t>
  </si>
  <si>
    <t>Physical exposure to tsunamis (absolute)</t>
  </si>
  <si>
    <t>Global Risk Data Platform United Nations Environment Programme (International Centre for Geohazards/NGI)</t>
  </si>
  <si>
    <t>http://preview.grid.unep.ch/</t>
  </si>
  <si>
    <t>Relative</t>
  </si>
  <si>
    <t>HA.NAT.TS-REL</t>
  </si>
  <si>
    <t>Physical exposure to tsunamis (relative)</t>
  </si>
  <si>
    <t>Global Risk Data Platform United Nations Environment Programme (International Centre for Geohazards/NGI), LandScan</t>
  </si>
  <si>
    <t>Flood</t>
  </si>
  <si>
    <t>HA.NAT.FL-ABS</t>
  </si>
  <si>
    <t>Global Risk Data Platform with key support from USGS EROS Data Center Dartmouth Flood Observatory United Nations Environment Programme</t>
  </si>
  <si>
    <t>HA.NAT.FL-REL</t>
  </si>
  <si>
    <t>Global Risk Data Platform with key support from USGS EROS Data Center Dartmouth Flood Observatory United Nations Environment Programme, LandScan</t>
  </si>
  <si>
    <t>Tropical Cyclone</t>
  </si>
  <si>
    <t>Storm Surge (absolute)</t>
  </si>
  <si>
    <t>HA.NAT.TC.CS-ABS</t>
  </si>
  <si>
    <t>1975-2007 United Nations Environment Programme</t>
  </si>
  <si>
    <t>Storm Surge (relative)</t>
  </si>
  <si>
    <t>HA.NAT.TC.CS-REL</t>
  </si>
  <si>
    <t>1975-2007 United Nations Environment Programme, LandScan</t>
  </si>
  <si>
    <t>Tropical Cyclone Wind SS 1 (absolute)</t>
  </si>
  <si>
    <t>HA.NAT.TC.SS1-ABS</t>
  </si>
  <si>
    <t>Global Risk Data Platform United Nations Environment Programme</t>
  </si>
  <si>
    <t>Tropical Cyclone Wind SS 1 (relative)</t>
  </si>
  <si>
    <t>HA.NAT.TC.SS1-REL</t>
  </si>
  <si>
    <t>Physical exposure to tropical cyclone of Saffir-Simpson category 1 (reletive)</t>
  </si>
  <si>
    <t>Global Risk Data Platform United Nations Environment Programme, LandScan</t>
  </si>
  <si>
    <t>Tropical Cyclone Wind SS 3 (absolute)</t>
  </si>
  <si>
    <t>HA.NAT.TC.SS3-ABS</t>
  </si>
  <si>
    <t>Tropical Cyclone Wind SS 3 (relative)</t>
  </si>
  <si>
    <t>HA.NAT.TC.SS3-REL</t>
  </si>
  <si>
    <t>Drought</t>
  </si>
  <si>
    <t>EM-DAT, CRED</t>
  </si>
  <si>
    <t>http://www.emdat.be/</t>
  </si>
  <si>
    <t>Worldwide Governance Indicators World Bank</t>
  </si>
  <si>
    <t>http://info.worldbank.org/governance/wgi/index.asp</t>
  </si>
  <si>
    <t>Social-Economics Vulnerability</t>
  </si>
  <si>
    <t>Poverty &amp; Development</t>
  </si>
  <si>
    <t>VU.SEV.PD.HDI</t>
  </si>
  <si>
    <t>http://hdrstats.undp.org/en/indicators/103106.html</t>
  </si>
  <si>
    <t>VU.SEV.PD.MPI</t>
  </si>
  <si>
    <t>VU.SEV.INQ.GII</t>
  </si>
  <si>
    <t>VU.SEV.INQ.GINI</t>
  </si>
  <si>
    <t>Income Gini coefficient - Inequality in income or consumption</t>
  </si>
  <si>
    <t>Economical Dependency</t>
  </si>
  <si>
    <t>VU.SEV.AD.AID-PC</t>
  </si>
  <si>
    <t>Public aid per capita</t>
  </si>
  <si>
    <t>FTS (OCHA); OECD DAC</t>
  </si>
  <si>
    <t>http://fts.unocha.org/pageloader.aspx; http://stats.oecd.org/Index.aspx?DataSetCode=TABLE2A</t>
  </si>
  <si>
    <t>VU.SEV.AD.ODA-GNI</t>
  </si>
  <si>
    <t>http://data.worldbank.org/indicator/DT.ODA.ODAT.GN.ZS</t>
  </si>
  <si>
    <t>http://www.unhcr.org</t>
  </si>
  <si>
    <t>VU.VG.UP.IDP-TOT</t>
  </si>
  <si>
    <t>WHO Global Health Observatory Data Repository</t>
  </si>
  <si>
    <t>http://apps.who.int/ghodata</t>
  </si>
  <si>
    <t>Recent shocks</t>
  </si>
  <si>
    <t>Average dietary supply adequacy</t>
  </si>
  <si>
    <t>FAO</t>
  </si>
  <si>
    <t>http://www.fao.org/economic/ess/ess-fs/ess-fadata/en/</t>
  </si>
  <si>
    <t>Prevalence of undernourishment</t>
  </si>
  <si>
    <t xml:space="preserve">Domestic Food Price Volatility Index </t>
  </si>
  <si>
    <t>Capacity</t>
  </si>
  <si>
    <t>Government effectiveness</t>
  </si>
  <si>
    <t>Trasparency International</t>
  </si>
  <si>
    <t>http://cpi.transparency.org/cpi2012/</t>
  </si>
  <si>
    <t>DRR implementation</t>
  </si>
  <si>
    <t>Hyogo Framework for Action</t>
  </si>
  <si>
    <t>ISDR</t>
  </si>
  <si>
    <t>http://preventionweb.net/applications/hfa/qbnhfa/</t>
  </si>
  <si>
    <t>UNESCO</t>
  </si>
  <si>
    <t>http://stats.uis.unesco.org/unesco</t>
  </si>
  <si>
    <t>Access to electricity (% of population)</t>
  </si>
  <si>
    <t>World Bank</t>
  </si>
  <si>
    <t>http://data.worldbank.org/indicator/EG.ELC.ACCS.ZS</t>
  </si>
  <si>
    <t>http://data.worldbank.org/indicator/SH.STA.ACSN</t>
  </si>
  <si>
    <t>http://data.worldbank.org/indicator/SH.H2O.SAFE.ZS</t>
  </si>
  <si>
    <t>Road density (km of road per 100 sq. km of land area)</t>
  </si>
  <si>
    <t>Physicians density</t>
  </si>
  <si>
    <t>Common</t>
  </si>
  <si>
    <t>ORNL LandScan population density</t>
  </si>
  <si>
    <t>OakRidge National Laboratory</t>
  </si>
  <si>
    <t>http://www.ornl.gov/sci/landscan/</t>
  </si>
  <si>
    <t>Total population</t>
  </si>
  <si>
    <t>Data Provider</t>
  </si>
  <si>
    <t>URL</t>
  </si>
  <si>
    <t>Health conditions</t>
  </si>
  <si>
    <t>Food Security - Food Access</t>
  </si>
  <si>
    <t>Physical exposure to earthquakes of MMI VI - average annual population exposed (inhabitants)</t>
  </si>
  <si>
    <t>Physical exposure to earthquakes of MMI VI - average annual population exposed (percentage of the total population)</t>
  </si>
  <si>
    <t>Physical exposure to earthquakes of MMI VIII - average annual population exposed (inhabitants)</t>
  </si>
  <si>
    <t>Physical exposure to earthquakes of MMI IX - average annual population exposed (percentage of the total population)</t>
  </si>
  <si>
    <t>Physical exposure to tsunamis - average annual population exposed (inhabitants)</t>
  </si>
  <si>
    <t>Physical exposure to tsunamis - average annual population exposed (percentage of the total population)</t>
  </si>
  <si>
    <t>Physical exposure to flood - average annual population exposed (inhabitants)</t>
  </si>
  <si>
    <t>Physical exposure to flood - average annual population exposed (percentage of the total population)</t>
  </si>
  <si>
    <t>Physical exposure to Storm Surges (absolute)</t>
  </si>
  <si>
    <t>Physical exposure to storm surges of Saffir-Simpson category 1 - average annual population exposed (inhabitants)</t>
  </si>
  <si>
    <t>Physical exposure to Storm Surge (relative)</t>
  </si>
  <si>
    <t>Physical exposure to storm surges of Saffir-Simpson category 1 - average annual population exposed (percentage of the total population)</t>
  </si>
  <si>
    <t>Physical exposure to tropical cyclones winds of SS1 - average annual population exposed (inhabitants)</t>
  </si>
  <si>
    <t>Physical exposure to tropical cyclones winds of SS1 - average annual population exposed (percentage of the total population)</t>
  </si>
  <si>
    <t>Physical exposure to tropical cyclones winds of SS3 - average annual population exposed (inhabitants)</t>
  </si>
  <si>
    <t>Physical exposure to tropical cyclones winds of SS3 - average annual population exposed (percentage of the total population)</t>
  </si>
  <si>
    <t>Public Aid per capita (current USD)</t>
  </si>
  <si>
    <t>VU.VGR.OG.HE.HIV</t>
  </si>
  <si>
    <t>VU.VGR.OG.HE.MAL</t>
  </si>
  <si>
    <t>VU.VGR.OG.HE.TBC</t>
  </si>
  <si>
    <t>VU.VGR.OG.NATDIS-REL</t>
  </si>
  <si>
    <t>Population affected by natural disasters in the last 3 years</t>
  </si>
  <si>
    <t>Percentage of population affected by natural disasters in the last 12, 24, 36 months</t>
  </si>
  <si>
    <t>VU.VGR.OG.FS.MA.ADSA</t>
  </si>
  <si>
    <t>VU.VGR.OG.FS.MA.PU</t>
  </si>
  <si>
    <t>Prevalence of undernourishment (% of population)</t>
  </si>
  <si>
    <t>VU.VGR.OG.FS.FA.DFPLI</t>
  </si>
  <si>
    <t>VU.VGR.OG.FS.FA.DFPVI</t>
  </si>
  <si>
    <t>CC.INS.GOV.GE</t>
  </si>
  <si>
    <t>CC.INS.GOV.CPI</t>
  </si>
  <si>
    <t>Corruption Perception Index CPI</t>
  </si>
  <si>
    <t>CC.INS.DRR</t>
  </si>
  <si>
    <t>Hyogo Framework for Action scores</t>
  </si>
  <si>
    <t>CC.INF.COM.LITR</t>
  </si>
  <si>
    <t>CC.INF.COM.ELACCS</t>
  </si>
  <si>
    <t>CC.INF.COM.NETUS</t>
  </si>
  <si>
    <t>Internet Users</t>
  </si>
  <si>
    <t>CC.INF.COM.CEL</t>
  </si>
  <si>
    <t>Mobile celluar subscriptions</t>
  </si>
  <si>
    <t>CC.INF.PHY.STA</t>
  </si>
  <si>
    <t>Improved sanitation facilities</t>
  </si>
  <si>
    <t>CC.INF.PHY.H2O</t>
  </si>
  <si>
    <t>Improved water source</t>
  </si>
  <si>
    <t>CC.INF.PHY.ROD</t>
  </si>
  <si>
    <t>CC.INF.AHC.HEALTH_EXP</t>
  </si>
  <si>
    <t>Per capita total expenditure on health (PPP int. USD)</t>
  </si>
  <si>
    <t>CC.INF.AHC.MEAS</t>
  </si>
  <si>
    <t>CC.INF.AHC.PHYS</t>
  </si>
  <si>
    <t>Density of physicians (per 10,000 population)</t>
  </si>
  <si>
    <t>The indicator is based on the estimated number of people exposed to earthquakes of Modified Mercalli Intensity MMI 6 per year. It results from the combination of the hazard zones and the total population living in the spatial unit. It thus indicates the expected number of people exposed in the hazard zone in one year.</t>
  </si>
  <si>
    <t>Earthquake is one of the rapid on-set hazards considered in the natural hazard category. The MMI 6 is considered as low intensity level.</t>
  </si>
  <si>
    <t xml:space="preserve">The indicator is dependent on quality of population estimates and the seismic hazard map. </t>
  </si>
  <si>
    <t>The indicator is based on the estimated number of people exposed to earthquakes of Modified Mercalli Intensity MMI 6 per year. It results from the combination of the hazard zones and the total population living in the spatial unit. It thus indicates the percentage of expected average annual population potentially at risk.</t>
  </si>
  <si>
    <t>The indicator is dependent on quality of population estimates and the seismic hazard map.</t>
  </si>
  <si>
    <t>The indicator is based on the estimated number of people exposed to earthquakes of Modified Mercalli Intensity MMI 8 per year. It results from the combination of the hazard zones and the total population living in the spatial unit. It thus indicates the expected number of people exposed in the hazard zone in one year.</t>
  </si>
  <si>
    <t>Earthquake is one of the rapid on-set hazards considered in the natural hazard category. The MMI 8 is considered as high intensity level.</t>
  </si>
  <si>
    <t>The indicator is based on the estimated number of people exposed to earthquakes of Modified Mercalli Intensity MMI 8 per year. It results from the combination of the hazard zones and the total population living in the spatial unit. It thus indicates the percentage of expected average annual population potentially at risk.</t>
  </si>
  <si>
    <t>The indicator is based on the estimated number of people exposed to tsunamis per year. It results from the combination of the hazard zones and the total population living in the spatial unit. It thus indicates the expected number of people exposed in the hazard zone in one year.</t>
  </si>
  <si>
    <t>Tsunami is one of the rapid on-set hazards considered in the natural hazard category.</t>
  </si>
  <si>
    <t>The indicator is based on the estimated number of people exposed to tsunamis per year. It results from the combination of the hazard zones and the total population living in the spatial unit. It thus indicates the percentage of expected average annual population potentially at risk.</t>
  </si>
  <si>
    <t>The indicator is based on the estimated number of people exposed to floods per year. It results from the combination of the hazard zones and the total population living in the spatial unit. It thus indicates the expected number of people exposed in the hazard zone in one year.</t>
  </si>
  <si>
    <t>Flood is one of the rapid on-set hazards considered in the natural hazard category.</t>
  </si>
  <si>
    <t>The indicator is based on the estimated number of people exposed to floods per year. It results from the combination of the hazard zones and the total population living in the spatial unit. It thus indicates the percentage of expected average annual population potentially at risk.</t>
  </si>
  <si>
    <t>The indicator is based on the estimated number of people exposed to storm surges of Saffir-Simpson category 1 per year. It results from the combination of the hazard zones and the total population living in the spatial unit. It thus indicates the expected number of people exposed in the hazard zone in one year.</t>
  </si>
  <si>
    <t>Tropical cyclone is one of the rapid on-set hazards considered in the natural hazard category.</t>
  </si>
  <si>
    <t>The indicator is based on the estimated number of people exposed to storm surges of Saffir-Simpson category 1 per year. It results from the combination of the hazard zones and the total population living in the spatial unit. It thus indicates the percentage of expected average annual population potentially at risk.</t>
  </si>
  <si>
    <t>The indicator is based on the estimated number of people exposed to tropical cyclones winds of Saffir-Simpson (SS) category 1 per year. It results from the combination of the hazard zones and the total population living in the spatial unit. It thus indicates the expected number of people exposed in the hazard zone in one year.</t>
  </si>
  <si>
    <t>Tropical cyclone is one of the rapid on-set hazards considered in the natural hazard category. The SS 1 is considered as low intensity level.</t>
  </si>
  <si>
    <t>The indicator is based on the estimated number of people exposed to tropical cyclones winds of Saffir-Simpson (SS) category 1 per year. It results from the combination of the hazard zones and the total population living in the spatial unit. It thus indicates the percentage of expected average annual population potentially at risk.</t>
  </si>
  <si>
    <t>The indicator is based on the estimated number of people exposed to tropical cyclones winds of Saffir-Simpson (SS) category 3 per year. It results from the combination of the hazard zones and the total population living in the spatial unit. It thus indicates the expected number of people exposed in the hazard zone in one year.</t>
  </si>
  <si>
    <t>Tropical cyclone is one of the rapid on-set hazards considered in the natural hazard category. The SS 3 is considered as high intensity level.</t>
  </si>
  <si>
    <t>The indicator is based on the estimated number of people exposed to tropical cyclones winds of Saffir-Simpson (SS) category 3 per year. It results from the combination of the hazard zones and the total population living in the spatial unit. It thus indicates the percentage of expected average annual population potentially at risk.</t>
  </si>
  <si>
    <t>Drought is the only one slow on-set hazards considered in the natural hazard category.</t>
  </si>
  <si>
    <t>It is assumed that the more developed a country is the better its people will be able to respond to humanitarian needs using their own individual or national resources.</t>
  </si>
  <si>
    <t>The Inequality component introduces the dispersion of conditions within population presented in Development &amp; Deprivation component. 
Countries with unequal distribution of human development also experience high inequality between women and men, and countries with high gender inequality also experience unequal distribution of human development.</t>
  </si>
  <si>
    <t>Gini index measures the extent to which the distribution of income or consumption expenditure among individuals or households within an economy deviates from a perfectly equal distribution. Thus a Gini index of 0 represents perfect equality, while an index of 100 implies perfect inequality.</t>
  </si>
  <si>
    <t>The Inequality component introduces the dispersion of conditions within population presented in Development &amp; Deprivation component.
The GINI index depict the wealth distribution within a country.</t>
  </si>
  <si>
    <t>This indicator is calculated by adding the public development aid and the humanitarian aid.</t>
  </si>
  <si>
    <t>The Aid Dependency component points out the countries that lack sustainability in development growth due to economic instability and humanitarian crisis.</t>
  </si>
  <si>
    <t xml:space="preserve">Refugees, internally displaced persons (IDPs) and returnees (those who returned the previous year are also taken into account) are among the most vulnerable people in a humanitarian crisis. </t>
  </si>
  <si>
    <t>It is difficult to find accurate data on the number of internally displaced persons (IDPs) in a country. In many countries estimates are not reliable, for reasons of state censorship and lack of access by independent observers and also because it is not always easy to distinguish IDPs from the local population, especially if they take shelter with relatives or friends.</t>
  </si>
  <si>
    <t>HIV-AIDS is considered as one of the three pandemics of low- and middle- income countries.</t>
  </si>
  <si>
    <t>Malaria is considered as one of the three pandemics of low- and middle- income countries.</t>
  </si>
  <si>
    <t>Target 6.c of the Millenium development Goals is to "have halted by 2015 and begun to reverse the incidence of malaria and other major diseases". Indicator 6.6 is defined as "Incidence and death rates associated with malaria".</t>
  </si>
  <si>
    <t>Tuberculosis is considered as one of the three pandemics of low- and middle- income countries.</t>
  </si>
  <si>
    <t>Target 6.c of the Millennium development Goals is to "have halted by 2015 and begun to reverse the incidence of malaria and other major diseases". Indicator 6.9 is defined as "incidence, prevalence and death rates associated with TB".</t>
  </si>
  <si>
    <t>To account for increased vulnerability during the recovery period after a disaster, people affected by recent shocks in the past 3 years are considered. The affected people from the most recent year are considered fully while affected people from the previous years are scaled down with the factor 0.5 and 0.25 for the second and third year, respectively, assuming that recovery decreases vulnerability progressively.</t>
  </si>
  <si>
    <t>The population affected by recent natural disasters are considered more vulnerable than the rest of the population.
The indicator identify the countries that are recovering from humanitarian crisis situation.</t>
  </si>
  <si>
    <t>Although CRED recognises that the figures for people affected are not entirely reliable, since the definition leaves room for interpretation, it is nevertheless better to use this figure rather than the number of people killed, because it is the survivors who require emergency aid.</t>
  </si>
  <si>
    <t>Average dietary energy supply as a percentage of the average dietary energy requirement.</t>
  </si>
  <si>
    <t>Analysed together with the prevalence of undernourishment, it allows discerning whether undernourishment is mainly due to insufficiency of the food supply or to particularly bad distribution.</t>
  </si>
  <si>
    <t>The Prevalence of Undernourishment expresses the probability that a randomly selected individual from the population consumes an amount of calories that is insufficient to cover her/his energy requirement for an active and healthy life.</t>
  </si>
  <si>
    <t>This is the traditional FAO hunger indicator, adopted as official Millennium Development Goal indicator for Goal 1, Target 1.9.</t>
  </si>
  <si>
    <t>A measure of the monthly change in international prices of a basket of food commodities.</t>
  </si>
  <si>
    <t>Domestic Food Price Index refers to the economic aspect of the Food Access component.</t>
  </si>
  <si>
    <t>The indicator does not consider differences in shares of food expenditures over total expenditure across countries.</t>
  </si>
  <si>
    <t>The Domestic Food Price Volatility compares the variations of the Domestic Food Price Index across countries and time.</t>
  </si>
  <si>
    <t>Domestic Food Price Volatility refers to the price stability aspect of the Food Access component.</t>
  </si>
  <si>
    <t>The Government effectiveness captures perceptions of the quality of public services, the quality of the civil service and the degree of its independence from political pressures, the quality of policy formulation and implementation, and the credibility of the government's commitment to such policies.</t>
  </si>
  <si>
    <t>The indicator shows the effectiveness of the governments’ effort for building resilience across all sectors of society.</t>
  </si>
  <si>
    <t>The CPI scores and ranks countries based on how corrupt a country’s public sector is perceived to be. It is a composite index, a combination of surveys and assessments of corruption, collected by a variety of reputable institutions.</t>
  </si>
  <si>
    <t>The indicator captures the level of misuse of political power for private benefit, which is not directly considered in the construction of the government effectiveness even though interrelated.</t>
  </si>
  <si>
    <t>The indicator for the Disaster Risk Reduction (DRR) activity in the country comes from the score of Hyogo Framework for Action self-assessment progress reports of the countries. HFA progress reports assess strategic priorities in the implementation of disaster risk reduction actions and establish baselines on levels of progress achieved in implementing the HFA's five priorities for action.</t>
  </si>
  <si>
    <t>The indicator quantifies the level of implementation of DRR activity.</t>
  </si>
  <si>
    <t>Self-evaluation has a risk of being perceived as a process of presenting inflated grades and being unreliable.</t>
  </si>
  <si>
    <t>The communication component aims to measure the efficiency of dissemination of early warnings through a communication network as well as coordination of preparedness and emergency activities. It is dependent on the dispersion of the communication infrastructure as well as the literacy and education level of the recipients.</t>
  </si>
  <si>
    <t>Access to electricity is the percentage of population with access to electricity. Electrification data are collected from industry, national surveys and international sources.</t>
  </si>
  <si>
    <t>Access to improved sanitation facilities refers to the percentage of the population using improved sanitation facilities. The improved sanitation facilities include flush/pour flush (to piped sewer system, septic tank, pit latrine), ventilated improved pit (VIP) latrine, pit latrine with slab, and composting toilet.</t>
  </si>
  <si>
    <t xml:space="preserve">The physical infrastructure component tries to assess the accessibility as well as the redundancy of the systems which are two crucial characteristics in a crisis situation. 
For MDG monitoring, an improved sanitation facility is defined as one that hygienically separates human excreta from human contact. People without improved sanitation are susceptible to diseases and can become more vulnerable following a hazard.
</t>
  </si>
  <si>
    <t>Target 7.c of the Millenium development Goals is to "halve, by 2015, the proportion of the population without sustainable access to safe drinking water and basic sanitation". Indicator 7.9 is defined as “Proportion of population using an improved sanitation facility".</t>
  </si>
  <si>
    <t>The indicator defines the percentage of population with reasonable access (within one km) to an adequate amount of water (20 litres per person) through a household connection, public standpipe well or spring, or rain water system.
An improved drinking-water source is defined as one that, by nature of its construction or through active intervention, is protected from outside contamination, in particular from contamination with faecal matter.</t>
  </si>
  <si>
    <t>The physical infrastructure component tries to assess the accessibility as well as the redundancy of the systems which are two crucial characteristics in a crisis situation.
Use of an improved drinking water source is a proxy for access to safe drinking water. Improved drinking water sources are more likely to be protected from external contaminants than unimproved sources either by intervention or through their design and construction. People without improved water sources are vulnerable to diseases caused by unclean water and could become more vulnerable in the aftermath of a hazard, due to their existing ailments.</t>
  </si>
  <si>
    <t>Target 7.c of the Millennium development Goals is to "halve, by 2015, the proportion of the population without sustainable access to safe drinking water and basic sanitation". Indicator 7.8 is defined as "Proportion of population using an improved drinking water source".</t>
  </si>
  <si>
    <t>Road density is the ratio of the length of the country's total road network to the country's land area. The road network includes all roads in the country: motorways, highways, main or national roads, secondary or regional roads, and other urban and rural roads.</t>
  </si>
  <si>
    <t>The physical infrastructure component tries to assess the accessibility as well as the redundancy of the systems which are two crucial characteristics in a crisis situation.</t>
  </si>
  <si>
    <t>Per capita total expenditure on health (THE) expressed in Purchasing Power Parities (PPP) international dollar.</t>
  </si>
  <si>
    <t>Number of medical doctors (physicians), including generalist and specialist medical practitioners, per 10,000 population.</t>
  </si>
  <si>
    <t>The physical infrastructure component tries to assess the accessibility as well as the redundancy of the systems which are two crucial characteristics in a crisis situation.
Preparing the health workforce to work towards the attainment of a country's health objectives represents one of the most important challenges for its health system.</t>
  </si>
  <si>
    <t>Description</t>
  </si>
  <si>
    <t>Relevance</t>
  </si>
  <si>
    <t>Validity / Limitation of indicator</t>
  </si>
  <si>
    <t>Indicator Data</t>
  </si>
  <si>
    <t>Indicator Metadata</t>
  </si>
  <si>
    <t>WB Region</t>
  </si>
  <si>
    <t>WB IncomeGroup</t>
  </si>
  <si>
    <t>UN-OCHA Region</t>
  </si>
  <si>
    <t>EC-ECHO Region</t>
  </si>
  <si>
    <t>UN Geographical Region</t>
  </si>
  <si>
    <t>UN Geographical Sub-Region</t>
  </si>
  <si>
    <t>South Asia</t>
  </si>
  <si>
    <t>Low income</t>
  </si>
  <si>
    <t>ROMENA</t>
  </si>
  <si>
    <t>Asia</t>
  </si>
  <si>
    <t>Southern Asia</t>
  </si>
  <si>
    <t>Europe &amp; Central Asia</t>
  </si>
  <si>
    <t>Upper middle income</t>
  </si>
  <si>
    <t>CRD</t>
  </si>
  <si>
    <t>Caucasus &amp; EU's Eastern Neighbourhood</t>
  </si>
  <si>
    <t>Europe</t>
  </si>
  <si>
    <t>Southern Europe</t>
  </si>
  <si>
    <t>Middle East &amp; North Africa</t>
  </si>
  <si>
    <t>Africa</t>
  </si>
  <si>
    <t>Northern Africa</t>
  </si>
  <si>
    <t>Sub-Saharan Africa</t>
  </si>
  <si>
    <t>ROSA</t>
  </si>
  <si>
    <t>Middle Africa</t>
  </si>
  <si>
    <t>Latin America &amp; Caribbean</t>
  </si>
  <si>
    <t>High income: nonOECD</t>
  </si>
  <si>
    <t>ROLAC</t>
  </si>
  <si>
    <t>Central America &amp; Caribbean</t>
  </si>
  <si>
    <t>Americas</t>
  </si>
  <si>
    <t>Caribbean</t>
  </si>
  <si>
    <t>Latin America</t>
  </si>
  <si>
    <t>South America</t>
  </si>
  <si>
    <t>Lower middle income</t>
  </si>
  <si>
    <t>ROCCA</t>
  </si>
  <si>
    <t>Western Asia</t>
  </si>
  <si>
    <t>East Asia &amp; Pacific</t>
  </si>
  <si>
    <t>High income: OECD</t>
  </si>
  <si>
    <t>ROAP</t>
  </si>
  <si>
    <t>Oceania</t>
  </si>
  <si>
    <t>Australia and New Zealand</t>
  </si>
  <si>
    <t>Europe EU</t>
  </si>
  <si>
    <t>Western Europe</t>
  </si>
  <si>
    <t>Eastern Europe</t>
  </si>
  <si>
    <t>Central America</t>
  </si>
  <si>
    <t>ROWCA</t>
  </si>
  <si>
    <t>Western Africa</t>
  </si>
  <si>
    <t>Southern Africa</t>
  </si>
  <si>
    <t>South-Eastern Asia</t>
  </si>
  <si>
    <t>ROCEA</t>
  </si>
  <si>
    <t>Eastern Africa</t>
  </si>
  <si>
    <t>North America</t>
  </si>
  <si>
    <t>Northern America</t>
  </si>
  <si>
    <t>Eastern Asia</t>
  </si>
  <si>
    <t>Northern Europe</t>
  </si>
  <si>
    <t>ROP</t>
  </si>
  <si>
    <t>Melanesia</t>
  </si>
  <si>
    <t>Europe nonEU</t>
  </si>
  <si>
    <t>Central Asia</t>
  </si>
  <si>
    <t>Micronesia</t>
  </si>
  <si>
    <t>Russia Federation</t>
  </si>
  <si>
    <t>Polynesia</t>
  </si>
  <si>
    <t>Regions</t>
  </si>
  <si>
    <t>USD Million</t>
  </si>
  <si>
    <t>http://data.worldbank.org/indicator/SP.POP.TOTL</t>
  </si>
  <si>
    <t>http://data.worldbank.org/indicator/SI.POV.GINI</t>
  </si>
  <si>
    <t>km of road per 100 sq.km</t>
  </si>
  <si>
    <t>GDP per capita</t>
  </si>
  <si>
    <t>IMF International Monetary Fund</t>
  </si>
  <si>
    <t>http://www.imf.org/external/pubs/ft/weo/2014/01/weodata/index.aspx</t>
  </si>
  <si>
    <t>Gross domestic product based on purchasing-power-parity (PPP) per capita GDP (Current international dollar)</t>
  </si>
  <si>
    <t>Expressed in GDP in PPP dollars per person. Data are derived by dividing GDP in PPP dollars by total population. These data form the basis for the country weights used to generate the World Economic Outlook country group composites for the domestic economy.</t>
  </si>
  <si>
    <t>Due to a strong relationship of HDI and GDP per capita, missing values were imposed with the predicted value of HDI bades on the known GDP per capita for specific countries obtained from regression analysis executed on the rest of the set.</t>
  </si>
  <si>
    <t>Conflict Risk</t>
  </si>
  <si>
    <r>
      <rPr>
        <b/>
        <i/>
        <sz val="10"/>
        <color rgb="FF323232"/>
        <rFont val="Arial"/>
        <family val="2"/>
      </rPr>
      <t>Disclaimer</t>
    </r>
    <r>
      <rPr>
        <i/>
        <sz val="10"/>
        <color rgb="FF323232"/>
        <rFont val="Arial"/>
        <family val="2"/>
      </rPr>
      <t xml:space="preserve">
The depiction and use of geographic names and related data included in lists, tables on this spreadsheet are not warranted to be error free nor do they necessarily imply official endorsement or acceptance by the United Nations.</t>
    </r>
  </si>
  <si>
    <t>(a-z)</t>
  </si>
  <si>
    <t>(0-10)</t>
  </si>
  <si>
    <t>Public Aid per capita (US$)</t>
  </si>
  <si>
    <t>Total public Aid (M US$)</t>
  </si>
  <si>
    <t>Total Uprooted people (1,000 people)</t>
  </si>
  <si>
    <t>Total affected by Natural Disasters last 3 years (1,000 people)</t>
  </si>
  <si>
    <t>Annual empirical probability to have more than 30% of agriculture area affected by drought</t>
  </si>
  <si>
    <t>The Human Development Index (HDI) measure development by combining indicators of life expectancy, educational attainment and income into a composite index.</t>
  </si>
  <si>
    <t>Net Official Development Assistance (ODA) consists of disbursements of loans made on concessional terms (net of repayments of principal) and grants by official agencies of the members of the Development Assistance Committee (DAC), by multilateral institutions, and by non-DAC countries to promote economic development and welfare in countries and territories in the DAC list of ODA recipients. It includes loans with a grant element of at least 25 percent (calculated at a rate of discount of 10 percent).</t>
  </si>
  <si>
    <t>The Human Hazard component of InfoRM refers to risk of conflicts in the country.</t>
  </si>
  <si>
    <t>The indicator is based on the FAO Agriculture Stress Index (ASI) that highlights anomalous vegetation growth and potential drought in arable land. It is defined as the annual probability to have more than 30% of agriculture area affected by drought.</t>
  </si>
  <si>
    <t>Land area (sq. km)</t>
  </si>
  <si>
    <t>sq. Km</t>
  </si>
  <si>
    <t>LACK OF COPING CAPACITY</t>
  </si>
  <si>
    <t>GCRI Violent Conflict probability</t>
  </si>
  <si>
    <t>GCRI Violent Internal Conflict probability</t>
  </si>
  <si>
    <t>GCRI High Violent Internal Conflict probability</t>
  </si>
  <si>
    <t>GCRI Internal Conflict Score</t>
  </si>
  <si>
    <t>Current Conflict Intensity</t>
  </si>
  <si>
    <t>Food Security - Food Availability</t>
  </si>
  <si>
    <t>Food Security - Food Utilization</t>
  </si>
  <si>
    <t>The Food Availability component concerns the actual quality and type of food supplied to provide the nutritional balance necessary for healthy and active life. It captures trends in chronic hunger.</t>
  </si>
  <si>
    <t>The Food Utilization component concerns the actual quality and type of food supplied to provide the nutritional balance necessary for healthy and active life. It captures trends in chronic hunger.</t>
  </si>
  <si>
    <t>Food Availability Score</t>
  </si>
  <si>
    <t>Food Utilization Score</t>
  </si>
  <si>
    <t>2012-14</t>
  </si>
  <si>
    <t>The Global Conflict Risk Index (GCRI) is an indicator that assess the states' risk for violent internal conflicts.</t>
  </si>
  <si>
    <t>Internal Conflict Probability</t>
  </si>
  <si>
    <t>The HIIK's annual publication Conflict Barometer describes the recent trends in global conflict developments, escalations, de-escalations, and settlements.</t>
  </si>
  <si>
    <t>No distinction has been made between national and subnational conflict, resulting that country involved in a national wide war (i.e. Syria) are equally rated as country with very localized conflict (i.e. Turkey).</t>
  </si>
  <si>
    <t>Heidelberg Institute</t>
  </si>
  <si>
    <t>http://www.hiik.de/en/konfliktbarometer/index.html</t>
  </si>
  <si>
    <t>JRC</t>
  </si>
  <si>
    <t>http://conflictrisk.gdacs.org/</t>
  </si>
  <si>
    <t>HA.HUM.GCRI-VC</t>
  </si>
  <si>
    <t>HA.HUM.GCRI-HVC</t>
  </si>
  <si>
    <t>1984-2013</t>
  </si>
  <si>
    <t>Agriculture Drought probability</t>
  </si>
  <si>
    <t>Total affected by Drought</t>
  </si>
  <si>
    <t>Frequency of Drought events</t>
  </si>
  <si>
    <t>1990-2013</t>
  </si>
  <si>
    <t>Agriculture Droughts probability</t>
  </si>
  <si>
    <t>People affected by droughts</t>
  </si>
  <si>
    <t>People affected by droughts and Frequency of events</t>
  </si>
  <si>
    <t>National Power Conflict Intensity</t>
  </si>
  <si>
    <t>Subnational Conflict Intensity</t>
  </si>
  <si>
    <t>Current National Power Conflict Intensity</t>
  </si>
  <si>
    <t>Current Subnational Conflict Intensity</t>
  </si>
  <si>
    <t>HA.NAT.DR-ABS</t>
  </si>
  <si>
    <t>People affected by droughts 1990-2013 - average annual population affected (inhabitants)</t>
  </si>
  <si>
    <t>The indicator shows the average annual affected population by droughts per country on the period from 1990 to 2013.</t>
  </si>
  <si>
    <t>The indicator is based on the total number of people affected by droughts per year per country. It thus indicates how many people per year are at risk.</t>
  </si>
  <si>
    <t>HA.NAT.DR-REL</t>
  </si>
  <si>
    <t>People affected by droughts 1990-2013 - average annual population affected (percentage of the total population)</t>
  </si>
  <si>
    <t>The indicator shows the percentage of the average annual affected population per country by droughts on the period from 1990 to 2013.</t>
  </si>
  <si>
    <t>HA.NAT.DR.ASI</t>
  </si>
  <si>
    <t>HA.HUM.CON.SN</t>
  </si>
  <si>
    <t>Conflict Barometer - Subnational Conflicts</t>
  </si>
  <si>
    <t>HA.HUM.CON.NP</t>
  </si>
  <si>
    <t>Conflict Barometer - National Power Conflicts</t>
  </si>
  <si>
    <t>Frequency</t>
  </si>
  <si>
    <t>HA.NAT.DR-FRQ</t>
  </si>
  <si>
    <t>Frequency of droughts events</t>
  </si>
  <si>
    <t>The indicator shows the frequency of droughts events on the period from 1990 to 2013.</t>
  </si>
  <si>
    <t>Droughts probability and historical impact</t>
  </si>
  <si>
    <t>GCRI Highly Violent Conflict probability</t>
  </si>
  <si>
    <t>Agriculture drought probability</t>
  </si>
  <si>
    <t>GCRI Highly Violent Internal Conflict probability</t>
  </si>
  <si>
    <t>Rank</t>
  </si>
  <si>
    <t>(1-192)</t>
  </si>
  <si>
    <t>Bolivia</t>
  </si>
  <si>
    <t>Cabo Verde</t>
  </si>
  <si>
    <t>Korea DPR</t>
  </si>
  <si>
    <t>Congo DR</t>
  </si>
  <si>
    <t>Macedonia FYR</t>
  </si>
  <si>
    <t>Iran</t>
  </si>
  <si>
    <t>Lao PDR</t>
  </si>
  <si>
    <t>Korea Republic of</t>
  </si>
  <si>
    <t>Moldova Republic of</t>
  </si>
  <si>
    <t>Syria</t>
  </si>
  <si>
    <t>Tanzania</t>
  </si>
  <si>
    <t>United Kingdom</t>
  </si>
  <si>
    <t>Venezuela</t>
  </si>
  <si>
    <t>Projected Conflict Risk</t>
  </si>
  <si>
    <t>HAZARD &amp; EXPOSURE</t>
  </si>
  <si>
    <t>Current Highly Violent Conflict Intensity</t>
  </si>
  <si>
    <t>Current Highly Violent Conflict Intensity Score</t>
  </si>
  <si>
    <t>x</t>
  </si>
  <si>
    <t>International Road Federation</t>
  </si>
  <si>
    <t>http://irfnet.ch, http://data.worldbank.org/indicator/IS.ROD.DNST.K2</t>
  </si>
  <si>
    <t>Restricted</t>
  </si>
  <si>
    <t>Andorra</t>
  </si>
  <si>
    <t>Cook Islands</t>
  </si>
  <si>
    <t>Republic of Korea</t>
  </si>
  <si>
    <t>Monaco</t>
  </si>
  <si>
    <t>San Marino</t>
  </si>
  <si>
    <t>Democratic Republic of the Congo</t>
  </si>
  <si>
    <t>Lao People's Democratic Republic</t>
  </si>
  <si>
    <t>Niue</t>
  </si>
  <si>
    <t>Democratic People's Republic of Korea</t>
  </si>
  <si>
    <t>United Republic of Tanzania</t>
  </si>
  <si>
    <t>Bolivia (Plurinational State of)</t>
  </si>
  <si>
    <t>Micronesia (Federated States of)</t>
  </si>
  <si>
    <t>Iran (Islamic Republic of)</t>
  </si>
  <si>
    <t>Republic of Moldova</t>
  </si>
  <si>
    <t>The former Yugoslav Republic of Macedonia</t>
  </si>
  <si>
    <t>Venezuela (Bolivarian Republic of)</t>
  </si>
  <si>
    <t>Cote dIvoire</t>
  </si>
  <si>
    <t>Dominican Rep.</t>
  </si>
  <si>
    <t>China, Hong Kong Special Administrative Region</t>
  </si>
  <si>
    <t>Taiwan</t>
  </si>
  <si>
    <t>Libyan Arab Jamahiriya</t>
  </si>
  <si>
    <t>Reunion</t>
  </si>
  <si>
    <t>China, Macao Special Administrative Region</t>
  </si>
  <si>
    <t>United States</t>
  </si>
  <si>
    <t>Hong Kong, China (SAR)</t>
  </si>
  <si>
    <t>Korea (Republic of)</t>
  </si>
  <si>
    <t>Palestine, State of</t>
  </si>
  <si>
    <t>Moldova (Republic of)</t>
  </si>
  <si>
    <t>Cape Verde</t>
  </si>
  <si>
    <t>Tanzania (United Republic of)</t>
  </si>
  <si>
    <t>Congo (Democratic Republic of the)</t>
  </si>
  <si>
    <t>Korea (Democratic People's Rep. of)</t>
  </si>
  <si>
    <t>..</t>
  </si>
  <si>
    <t>Gross national income (GNI) per capita (2011 PPP $), 2013</t>
  </si>
  <si>
    <t>LE at 60, both sexes, 2012</t>
  </si>
  <si>
    <t>Mean years of schooling age 60+, both sexes, 2010</t>
  </si>
  <si>
    <t>LE 60</t>
  </si>
  <si>
    <t>Mean yrs of schooling</t>
  </si>
  <si>
    <t>GNI pc</t>
  </si>
  <si>
    <t xml:space="preserve">Life expectancy at age 60, both sexes, 2012
WHO, Global Health Observatory Data Repository
http://apps.who.int/gho/data/node.main.688?lang=en (accessed 2014-08-20)                                                                                                                                                           Average years of total schooling population age 60+, both sexes, 2010. (calculated as average across age groups 60-64, 65-69, 70-74, and 75+). Barro, Robert and Jong-Wha Lee, ‘A New Data Set of Educational Attainment in the World, 1950-2010' in Journal of Development Economics, 104, pp.184-198 Version 1.3
http://barrolee.com (accessed: 2014-12-15)                                                                                                                                                                                                                                                     GNI per capita, (2011 PPP $), 2013. Human Development Index 2013, Table 1, http://hdr.undp.org/en/content/table-1-human-development-index-and-its-components (accessed: 2014-12-01)           </t>
  </si>
  <si>
    <t>MAX goal</t>
  </si>
  <si>
    <t>MIN goal</t>
  </si>
  <si>
    <t>HDI 60</t>
  </si>
  <si>
    <t xml:space="preserve">HDI was estimated for population age 60+. HDI 60+ captures the same dimentions as the original HDI: long and healthy life, knowledge and a decent standard of living. Three indicators (i) life expectancy at 60; (ii) means years of schooling of people age 60+; and (iii) GNI per capita were aggregated using HDI 2014 methodology (http://hdr.undp.org/sites/default/files/hdr14_technical_notes.pdf
) Original indicator 'expected years of schooling' was dropped due to lack of data for older people. </t>
  </si>
  <si>
    <t>Max</t>
  </si>
  <si>
    <t>Min</t>
  </si>
  <si>
    <t>=IF('Indicator Data'!W5="No data","x",IF('Indicator Data'!W5&gt;X$195,10,IF('Indicator Data'!W5&lt;X$194,0,10-(X$195-'Indicator Data'!W5)/(X$195-X$194)*10)))</t>
  </si>
  <si>
    <t>=IF('Indicator Data'!X5="No data","x",IF('Indicator Data'!X5&gt;Y$195,10,IF('Indicator Data'!X5&lt;Y$194,0,10-(Y$195-'Indicator Data'!X5)/(Y$195-Y$194)*10)))</t>
  </si>
  <si>
    <t>=IF(AND(X3="x",Y3="x"),"x",AVERAGE(Y3,X3))</t>
  </si>
  <si>
    <t>Tuberculosis mortality</t>
  </si>
  <si>
    <t>HIV-AIDS mortality rate</t>
  </si>
  <si>
    <t>Mobile cellular users</t>
  </si>
  <si>
    <t>1999-13</t>
  </si>
  <si>
    <t xml:space="preserve">per population 100,000 </t>
  </si>
  <si>
    <t>2008-2012</t>
  </si>
  <si>
    <t xml:space="preserve">The Index focuses on age group 65+. At this time we were not able to expand the age group to 60+ due to need for standardization and aggregation of ILO labour force participation rate data across age groups 60-64 and 65+. Educational attainment refers to year 2010. Labour force participation rate is for year 2013. </t>
  </si>
  <si>
    <t>Population age 60 and over</t>
  </si>
  <si>
    <t>Total population age 60 and over</t>
  </si>
  <si>
    <t>United Nations, Department of Economic and Social Affairs, Population Division (2013). World Population Prospects: The 2012 Revision, DVD Edition.</t>
  </si>
  <si>
    <t>http://esa.un.org/unpd/popdev/AgingProfiles2013/default.aspx</t>
  </si>
  <si>
    <t>no data</t>
  </si>
  <si>
    <t>Total Uprooted people (percentage of the total population age 60+)</t>
  </si>
  <si>
    <t>LFP 65+, M</t>
  </si>
  <si>
    <t>LFP 65+, F</t>
  </si>
  <si>
    <t>Educational attainment men</t>
  </si>
  <si>
    <t>Educational attainment women</t>
  </si>
  <si>
    <t>Congo, Democratic Republic of</t>
  </si>
  <si>
    <t>French Guiana</t>
  </si>
  <si>
    <t>French Polynesia</t>
  </si>
  <si>
    <t>Guadeloupe</t>
  </si>
  <si>
    <t>Guam</t>
  </si>
  <si>
    <t>Hong Kong, China</t>
  </si>
  <si>
    <t>Iran, Islamic Republic of</t>
  </si>
  <si>
    <t>Korea, Democratic People's Republic of</t>
  </si>
  <si>
    <t>Korea, Republic of</t>
  </si>
  <si>
    <t>Libya, State of</t>
  </si>
  <si>
    <t>Macau, China</t>
  </si>
  <si>
    <t>Macedonia, The former Yugoslav Republic of</t>
  </si>
  <si>
    <t>Martinique</t>
  </si>
  <si>
    <t>Moldova, Republic of</t>
  </si>
  <si>
    <t>New Caledonia</t>
  </si>
  <si>
    <t>Occupied Palestinian Territory</t>
  </si>
  <si>
    <t>Puerto Rico</t>
  </si>
  <si>
    <t>Réunion</t>
  </si>
  <si>
    <t>Tanzania, United Republic of</t>
  </si>
  <si>
    <t>United States Virgin Islands</t>
  </si>
  <si>
    <t>Venezuela, Bolivarian Republic of</t>
  </si>
  <si>
    <t>Labour force participation rate, M</t>
  </si>
  <si>
    <t>Labour force participation rate, F</t>
  </si>
  <si>
    <t>educational attainment M65+</t>
  </si>
  <si>
    <t>educational attainment F 65+</t>
  </si>
  <si>
    <t>Gm</t>
  </si>
  <si>
    <t>Gf</t>
  </si>
  <si>
    <t>HARM</t>
  </si>
  <si>
    <t>Gfm</t>
  </si>
  <si>
    <t>GII</t>
  </si>
  <si>
    <t>Income Security</t>
  </si>
  <si>
    <t>Country</t>
  </si>
  <si>
    <t>Pension income coverage</t>
  </si>
  <si>
    <t>Raw data</t>
  </si>
  <si>
    <t>Bolivia, Plurinational State of</t>
  </si>
  <si>
    <t/>
  </si>
  <si>
    <t>West Bank and Gaza</t>
  </si>
  <si>
    <t>Poverty rate (relative definition) in old age</t>
  </si>
  <si>
    <t>Adjusted</t>
  </si>
  <si>
    <t>OECD  Poverty rate after (50% median income), age 65+
2010, 2011</t>
  </si>
  <si>
    <t>Eurostat Poverty rate (relative definition) in old age</t>
  </si>
  <si>
    <t>World Bank Poverty rate (relative definition) in old age</t>
  </si>
  <si>
    <t>No poverty rate (relative definition) in old age</t>
  </si>
  <si>
    <t>Normalised</t>
  </si>
  <si>
    <t>lower goalpost</t>
  </si>
  <si>
    <t>upper goalpost</t>
  </si>
  <si>
    <t>Income Insecurity</t>
  </si>
  <si>
    <t>UNHCR persons of concern age 60+</t>
  </si>
  <si>
    <t xml:space="preserve">UNHCR persons of concern age 60+ </t>
  </si>
  <si>
    <t>Average deaths due to HIV-AIDS among people age 60-74 (per 100,000 population age 60-74)</t>
  </si>
  <si>
    <t>Average deaths due to malaria among people age 60+ (per 100,000 population age 60+)</t>
  </si>
  <si>
    <t>Tuberculosis mortality rate</t>
  </si>
  <si>
    <t>Average deaths due to tuberculosis among people aged 60+ (per 100 000 age 60+)</t>
  </si>
  <si>
    <t xml:space="preserve">% of people age 50+ who have access to Internet </t>
  </si>
  <si>
    <t>% of people age 50+ who have access to a cellular phone.</t>
  </si>
  <si>
    <t>Mortality rate from diarrhea, lower respiratory infections, meningitis and other common infectious diseases, both sexes, age 60+ per population 100,000.</t>
  </si>
  <si>
    <t>Mortality rate from diarrhea, lower respiratory infections, meningitis and other common infectious diseases.</t>
  </si>
  <si>
    <t>Income insecurity captures share of older people who receive a pension and share of older people who live below the poverty level (50% of in country's median household income). The two indicators aggregated using geometric mean and weights 60% for pension coverage and 40% for poverty among older people.</t>
  </si>
  <si>
    <t xml:space="preserve">While the HDI measures the average achievement of a country in terms of development, the Income Insecurity measures level inadequacy of income of older people in a country.  </t>
  </si>
  <si>
    <t>The Gender Inequality Index age 65+(GII) reflects gender-based disadvantages in two dimensions—empowerment and the labour market. The Health dimention was dropped due to focus on reproductive health. The Index is based on two indicators - attainment at secondary and higher education and labour market participation rate. Parliamentary representation was dropped due to lack of age disaggregated data. The methodology of estimating the index is the same as the original GII method descrbied in the technical note 3. The value of GII range between 0 to 1, with 0 being 0% inequality, indicating women fare equally in comparison to men and 1 being 100% inequality, indicating women fare poorly in comparison to men.</t>
  </si>
  <si>
    <t xml:space="preserve">Barro, Robert and Jong-Wha Lee, April 2010, "A New Data Set of Educational Attainment in the World, 1950-2010." Journal of Development Economics, vol 104, pp.184-198. v. 2. ILO Key Indicators of the Labour Market. </t>
  </si>
  <si>
    <t>ILO, World Bank, OECD, Eurostat</t>
  </si>
  <si>
    <t>http://www.barrolee.com/ (Accessed 31/12/2014) http://www.ilo.org/empelm/what/WCMS_114240/lang--en/index.htm (Accessed 31/12/2014)</t>
  </si>
  <si>
    <t xml:space="preserve">Global Trends 2013 UNHCR report, Table 13 </t>
  </si>
  <si>
    <t xml:space="preserve">Institute for Health Metrics and Evaluation (IHME). GBD Database. Seattle, WA: IHME, University of Washington, 2014. </t>
  </si>
  <si>
    <t xml:space="preserve">http://vizhub.healthdata.org/gbd-compare/. (Accessed 21/08/2014.) </t>
  </si>
  <si>
    <t>Target 6.a of the Millenium development Goals is to "have halted by 2015 and begun to reverse the spread of HIV/AIDS".</t>
  </si>
  <si>
    <t>http://vizhub.healthdata.org/gbd-compare/. (Accessed 21/08/2014)</t>
  </si>
  <si>
    <t>Gallup</t>
  </si>
  <si>
    <t xml:space="preserve">Gallup </t>
  </si>
  <si>
    <t>Gallup analytics (Accessed 23/08/2014)</t>
  </si>
  <si>
    <t>Gallup Analytics (Accessed 23/08/2014)</t>
  </si>
  <si>
    <t xml:space="preserve">http://vizhub.healthdata.org/gbd-compare/. (Accessed 29/12/2014) </t>
  </si>
  <si>
    <t>Mortality rate from diarrhea, lower respiratory infections, meningitis and other common infectious diseases, both sexes, age 60+ per population 100,000. Calculated as average across age groups 60-64, 65-69, 70-74, 75-79, 80+.</t>
  </si>
  <si>
    <t>Share of people age 50+ who said that their home has a cellular phone. Both sexes. year 2013 or latest available.</t>
  </si>
  <si>
    <t xml:space="preserve">Share of people age 50+ who said that their home has Internet. Both sexes. Year 2013 or latest available. </t>
  </si>
  <si>
    <t>Average deaths due to tuberculosis among people aged 60+ (per 100 000 age 60+). Both sexes, year 2010. Calculated across age groups 60-64, 65-69, 70-74, 75-79, 80+</t>
  </si>
  <si>
    <t>Average deaths due to malaria among people aged 60+ (per 100000 age 60+). Both sexes, year 2010. Calculated across age groups 60-64, 65-69, 70-74, 75-79, 80+</t>
  </si>
  <si>
    <t>Average deaths due to HIV-AIDS among people age 6074 (per 100000 age 60-74). Both sexes, year 2010. Calculated across age groups 60-64, 65-69, 70-74</t>
  </si>
  <si>
    <t>UNHCR's population of concern is composed of various groups of people including refugees, asylum-seekers, internally displaced persons (IDPs) protected/assisted by UNHCR, stateless persons and returnees (returned refugees and IDPs).</t>
  </si>
  <si>
    <t>(release: 14 March 2015 v 1.0)</t>
  </si>
  <si>
    <t xml:space="preserve">   DISASTER RISK AND AGE INDEX</t>
  </si>
  <si>
    <t xml:space="preserve">          Table of Contents</t>
  </si>
  <si>
    <t xml:space="preserve">The methodology used to develop the Disaster Risk and Age Index is based primarily on the INFORM 2015 Disaster Risk Index (version 3.0.3 released on 19 November 2014) developed by the European Commission in collaboration with the Inter-Agency Standing Committee Task Team for Preparedness and Resilience.
The INFORM 2015 index balances two major forces: hazard and exposure, and vulnerability and lack of coping capacity. Hazard-dependent factors are covered in the Hazard and exposure dimensions, while hazard-independent factors are divided into natural and human hazards: the Vulnerability dimensions, which considers the strength of the individuals and households relative to a disaster, and the Lack of coping capacity dimensions, which considers factors of institutional strength (see Figure below).
The Disaster Risk and Age Index adopted the framework and aggregation methodology of INFORM 2015. Out of 53 indicators in INFORM 2015, 51 indicators were kept and two were dropped as irrelevant (children underweight and under-five mortality rate). Eleven of 51 indicators were altered – either by re-estimating, drawing from a different data source, or substituted by a similar indicator.
The other 40 indicators are the original INFORM 2015 indicators with the original data and data sources.
Apart from two indicators (Mobile phone users, and Internet users), data is taken from publicly available international datasets. For specific details and year of data, please refer to the Indicator Metadata tab of this sheet.
</t>
  </si>
  <si>
    <t>Disaster Risk and Age Index</t>
  </si>
  <si>
    <t xml:space="preserve">HIV/AIDS mortality rate, age 60 </t>
  </si>
  <si>
    <r>
      <t xml:space="preserve">Mortality rate due to diarrheal diseases population age 60+ </t>
    </r>
    <r>
      <rPr>
        <strike/>
        <sz val="10"/>
        <color theme="1"/>
        <rFont val="Verdana"/>
        <family val="2"/>
      </rPr>
      <t>Measles immunization coverage</t>
    </r>
  </si>
  <si>
    <t xml:space="preserve">The physical infrastructure component tries to assess the accessibility as well as the redundancy of the systems which are two crucial characteristics in a crisis situation.
Mortality rate from diarrheal infections is a good proxy of health system performance. Diarrhoea remains a leading killer of young children, despite the availability of a simple treatment solution. 
Many more children could be saved through the widespread use of a simple solution of oral rehydration salts (ORS) and zinc supplementation. (Taken from UNESCO - is the statement correct for OP?)
</t>
  </si>
  <si>
    <t>Global AgeWatch Index 2014 Methodology update (Table 1, indicators 1.1 and 1.2) http://www.helpage.org/download/542b0c4e2ea16</t>
  </si>
  <si>
    <r>
      <t xml:space="preserve">Total is the percentage of the population age </t>
    </r>
    <r>
      <rPr>
        <sz val="10"/>
        <color rgb="FF323232"/>
        <rFont val="Verdana"/>
        <family val="2"/>
      </rPr>
      <t>65 and above who can, with understanding, read and write a short, simple statement on their everyday life.</t>
    </r>
  </si>
  <si>
    <r>
      <t xml:space="preserve">Literacy rate, adult total (% of people ages </t>
    </r>
    <r>
      <rPr>
        <sz val="10"/>
        <color rgb="FF323232"/>
        <rFont val="Verdana"/>
        <family val="2"/>
      </rPr>
      <t>65 and above)</t>
    </r>
  </si>
  <si>
    <t>Mortality rate due to diarrheal diseases population age 60+</t>
  </si>
  <si>
    <t xml:space="preserve">Persons of concern to UNHCR age 60+ </t>
  </si>
  <si>
    <t>Human Hazard</t>
  </si>
  <si>
    <t>Natural Hazard</t>
  </si>
  <si>
    <t>Overall RISK</t>
  </si>
  <si>
    <t>HDI</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</si>
</sst>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 #,##0_-;_-* &quot;-&quot;_-;_-@_-"/>
    <numFmt numFmtId="43" formatCode="_-* #,##0.00_-;\-* #,##0.00_-;_-* &quot;-&quot;??_-;_-@_-"/>
    <numFmt numFmtId="164" formatCode="0.0"/>
    <numFmt numFmtId="165" formatCode="0.000%"/>
    <numFmt numFmtId="166" formatCode="_-* #,##0.0_-;\-* #,##0.0_-;_-* &quot;-&quot;??_-;_-@_-"/>
    <numFmt numFmtId="167" formatCode="0.0%"/>
    <numFmt numFmtId="168" formatCode="_(* #,##0.00_);_(* \(#,##0.00\);_(* &quot;-&quot;??_);_(@_)"/>
    <numFmt numFmtId="169" formatCode="_-* #,##0.00_-;_-* #,##0.00\-;_-* &quot;-&quot;??_-;_-@_-"/>
    <numFmt numFmtId="170" formatCode="&quot;$&quot;#,##0\ ;\(&quot;$&quot;#,##0\)"/>
    <numFmt numFmtId="171" formatCode="_-* #,##0\ _F_B_-;\-* #,##0\ _F_B_-;_-* &quot;-&quot;\ _F_B_-;_-@_-"/>
    <numFmt numFmtId="172" formatCode="_-* #,##0.00\ _F_B_-;\-* #,##0.00\ _F_B_-;_-* &quot;-&quot;??\ _F_B_-;_-@_-"/>
    <numFmt numFmtId="173" formatCode="_(&quot;€&quot;* #,##0.00_);_(&quot;€&quot;* \(#,##0.00\);_(&quot;€&quot;* &quot;-&quot;??_);_(@_)"/>
    <numFmt numFmtId="174" formatCode="_-&quot;$&quot;* #,##0_-;\-&quot;$&quot;* #,##0_-;_-&quot;$&quot;* &quot;-&quot;_-;_-@_-"/>
    <numFmt numFmtId="175" formatCode="_-&quot;$&quot;* #,##0.00_-;\-&quot;$&quot;* #,##0.00_-;_-&quot;$&quot;* &quot;-&quot;??_-;_-@_-"/>
    <numFmt numFmtId="176" formatCode="##0.0"/>
    <numFmt numFmtId="177" formatCode="##0.0\ \|"/>
    <numFmt numFmtId="178" formatCode="_-* #,##0\ &quot;FB&quot;_-;\-* #,##0\ &quot;FB&quot;_-;_-* &quot;-&quot;\ &quot;FB&quot;_-;_-@_-"/>
    <numFmt numFmtId="179" formatCode="_-* #,##0.00\ &quot;FB&quot;_-;\-* #,##0.00\ &quot;FB&quot;_-;_-* &quot;-&quot;??\ &quot;FB&quot;_-;_-@_-"/>
    <numFmt numFmtId="180" formatCode="#,##0.0"/>
  </numFmts>
  <fonts count="13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20"/>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0"/>
      <color theme="1"/>
      <name val="Calibri"/>
      <family val="2"/>
      <scheme val="minor"/>
    </font>
    <font>
      <sz val="10"/>
      <color indexed="8"/>
      <name val="Arial"/>
      <family val="2"/>
    </font>
    <font>
      <sz val="11"/>
      <color indexed="8"/>
      <name val="Arial"/>
      <family val="2"/>
    </font>
    <font>
      <sz val="11"/>
      <color indexed="9"/>
      <name val="Calibri"/>
      <family val="2"/>
    </font>
    <font>
      <sz val="11"/>
      <color indexed="9"/>
      <name val="Arial"/>
      <family val="2"/>
    </font>
    <font>
      <b/>
      <sz val="11"/>
      <color indexed="52"/>
      <name val="Arial"/>
      <family val="2"/>
    </font>
    <font>
      <sz val="8"/>
      <name val="Arial"/>
      <family val="2"/>
    </font>
    <font>
      <b/>
      <sz val="8"/>
      <color indexed="8"/>
      <name val="MS Sans Serif"/>
      <family val="2"/>
    </font>
    <font>
      <b/>
      <sz val="11"/>
      <color indexed="52"/>
      <name val="Calibri"/>
      <family val="2"/>
    </font>
    <font>
      <sz val="11"/>
      <color indexed="52"/>
      <name val="Calibri"/>
      <family val="2"/>
    </font>
    <font>
      <b/>
      <sz val="11"/>
      <color indexed="9"/>
      <name val="Calibri"/>
      <family val="2"/>
    </font>
    <font>
      <b/>
      <sz val="11"/>
      <color indexed="9"/>
      <name val="Arial"/>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5"/>
      <color indexed="8"/>
      <name val="MS Sans Serif"/>
      <family val="2"/>
    </font>
    <font>
      <i/>
      <sz val="11"/>
      <color indexed="23"/>
      <name val="Arial"/>
      <family val="2"/>
    </font>
    <font>
      <sz val="8"/>
      <color indexed="8"/>
      <name val="Arial"/>
      <family val="2"/>
    </font>
    <font>
      <sz val="11"/>
      <color indexed="52"/>
      <name val="Arial"/>
      <family val="2"/>
    </font>
    <font>
      <sz val="11"/>
      <color indexed="17"/>
      <name val="Arial"/>
      <family val="2"/>
    </font>
    <font>
      <u/>
      <sz val="8.25"/>
      <color indexed="12"/>
      <name val="Calibri"/>
      <family val="2"/>
    </font>
    <font>
      <sz val="11"/>
      <color indexed="62"/>
      <name val="Arial"/>
      <family val="2"/>
    </font>
    <font>
      <b/>
      <sz val="10"/>
      <name val="Arial"/>
      <family val="2"/>
    </font>
    <font>
      <b/>
      <sz val="8.5"/>
      <color indexed="8"/>
      <name val="MS Sans Serif"/>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60"/>
      <name val="Calibri"/>
      <family val="2"/>
    </font>
    <font>
      <sz val="11"/>
      <color indexed="20"/>
      <name val="Arial"/>
      <family val="2"/>
    </font>
    <font>
      <b/>
      <u/>
      <sz val="10"/>
      <color indexed="8"/>
      <name val="MS Sans Serif"/>
      <family val="2"/>
    </font>
    <font>
      <sz val="8"/>
      <color indexed="8"/>
      <name val="MS Sans Serif"/>
      <family val="2"/>
    </font>
    <font>
      <sz val="7.5"/>
      <color indexed="8"/>
      <name val="MS Sans Serif"/>
      <family val="2"/>
    </font>
    <font>
      <b/>
      <sz val="12"/>
      <name val="Arial"/>
      <family val="2"/>
    </font>
    <font>
      <i/>
      <sz val="10"/>
      <name val="Arial"/>
      <family val="2"/>
    </font>
    <font>
      <sz val="10"/>
      <name val="MS Sans Serif"/>
      <family val="2"/>
    </font>
    <font>
      <b/>
      <sz val="14"/>
      <name val="Helv"/>
    </font>
    <font>
      <b/>
      <sz val="12"/>
      <name val="Helv"/>
    </font>
    <font>
      <i/>
      <sz val="8"/>
      <name val="Arial"/>
      <family val="2"/>
    </font>
    <font>
      <sz val="11"/>
      <color indexed="10"/>
      <name val="Calibri"/>
      <family val="2"/>
    </font>
    <font>
      <i/>
      <sz val="11"/>
      <color indexed="23"/>
      <name val="Calibri"/>
      <family val="2"/>
    </font>
    <font>
      <sz val="9"/>
      <name val="Arial"/>
      <family val="2"/>
    </font>
    <font>
      <b/>
      <sz val="8"/>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Arial"/>
      <family val="2"/>
    </font>
    <font>
      <b/>
      <sz val="11"/>
      <color indexed="8"/>
      <name val="Calibri"/>
      <family val="2"/>
    </font>
    <font>
      <b/>
      <sz val="11"/>
      <color indexed="63"/>
      <name val="Arial"/>
      <family val="2"/>
    </font>
    <font>
      <sz val="11"/>
      <color indexed="20"/>
      <name val="Calibri"/>
      <family val="2"/>
    </font>
    <font>
      <sz val="11"/>
      <color indexed="17"/>
      <name val="Calibri"/>
      <family val="2"/>
    </font>
    <font>
      <sz val="11"/>
      <color indexed="10"/>
      <name val="Arial"/>
      <family val="2"/>
    </font>
    <font>
      <u/>
      <sz val="10"/>
      <color theme="10"/>
      <name val="Calibri"/>
      <family val="2"/>
    </font>
    <font>
      <sz val="10"/>
      <color theme="0" tint="-0.499984740745262"/>
      <name val="Calibri"/>
      <family val="2"/>
      <scheme val="minor"/>
    </font>
    <font>
      <u/>
      <sz val="11"/>
      <color theme="10"/>
      <name val="Calibri"/>
      <family val="2"/>
      <scheme val="minor"/>
    </font>
    <font>
      <sz val="10"/>
      <color theme="1"/>
      <name val="Arial"/>
      <family val="2"/>
    </font>
    <font>
      <u/>
      <sz val="10"/>
      <color theme="10"/>
      <name val="Arial"/>
      <family val="2"/>
    </font>
    <font>
      <sz val="10"/>
      <color rgb="FF323232"/>
      <name val="Arial"/>
      <family val="2"/>
    </font>
    <font>
      <b/>
      <sz val="18"/>
      <color rgb="FF323232"/>
      <name val="Arial"/>
      <family val="2"/>
    </font>
    <font>
      <i/>
      <sz val="10"/>
      <color rgb="FF323232"/>
      <name val="Arial"/>
      <family val="2"/>
    </font>
    <font>
      <b/>
      <i/>
      <sz val="10"/>
      <color rgb="FF323232"/>
      <name val="Arial"/>
      <family val="2"/>
    </font>
    <font>
      <i/>
      <sz val="9"/>
      <color rgb="FF323232"/>
      <name val="Arial"/>
      <family val="2"/>
    </font>
    <font>
      <i/>
      <u/>
      <sz val="10"/>
      <color rgb="FF323232"/>
      <name val="Arial"/>
      <family val="2"/>
    </font>
    <font>
      <b/>
      <sz val="18"/>
      <color theme="0"/>
      <name val="Arial"/>
      <family val="2"/>
    </font>
    <font>
      <sz val="11"/>
      <color theme="1"/>
      <name val="Arial"/>
      <family val="2"/>
    </font>
    <font>
      <b/>
      <sz val="10"/>
      <color theme="1"/>
      <name val="Arial"/>
      <family val="2"/>
    </font>
    <font>
      <u/>
      <sz val="11"/>
      <color theme="11"/>
      <name val="Calibri"/>
      <family val="2"/>
      <scheme val="minor"/>
    </font>
    <font>
      <b/>
      <sz val="9"/>
      <color indexed="81"/>
      <name val="Tahoma"/>
      <family val="2"/>
    </font>
    <font>
      <sz val="9"/>
      <color indexed="81"/>
      <name val="Tahoma"/>
      <family val="2"/>
    </font>
    <font>
      <b/>
      <sz val="10"/>
      <color rgb="FFFF0000"/>
      <name val="Calibri"/>
      <family val="2"/>
      <scheme val="minor"/>
    </font>
    <font>
      <sz val="10"/>
      <name val="Calibri"/>
      <family val="2"/>
      <scheme val="minor"/>
    </font>
    <font>
      <b/>
      <sz val="18"/>
      <color rgb="FF323232"/>
      <name val="Verdana"/>
      <family val="2"/>
    </font>
    <font>
      <sz val="11"/>
      <color rgb="FF323232"/>
      <name val="Verdana"/>
      <family val="2"/>
    </font>
    <font>
      <b/>
      <sz val="11"/>
      <color rgb="FF323232"/>
      <name val="Verdana"/>
      <family val="2"/>
    </font>
    <font>
      <sz val="10"/>
      <color rgb="FF323232"/>
      <name val="Verdana"/>
      <family val="2"/>
    </font>
    <font>
      <u/>
      <sz val="10"/>
      <color theme="10"/>
      <name val="Verdana"/>
      <family val="2"/>
    </font>
    <font>
      <b/>
      <sz val="10"/>
      <color rgb="FF323232"/>
      <name val="Verdana"/>
      <family val="2"/>
    </font>
    <font>
      <sz val="11"/>
      <color theme="1"/>
      <name val="Verdana"/>
      <family val="2"/>
    </font>
    <font>
      <u/>
      <sz val="11"/>
      <color theme="10"/>
      <name val="Verdana"/>
      <family val="2"/>
    </font>
    <font>
      <b/>
      <sz val="18"/>
      <color indexed="56"/>
      <name val="Verdana"/>
      <family val="2"/>
    </font>
    <font>
      <b/>
      <sz val="13"/>
      <color theme="3"/>
      <name val="Verdana"/>
      <family val="2"/>
    </font>
    <font>
      <b/>
      <sz val="9"/>
      <color rgb="FF323232"/>
      <name val="Verdana"/>
      <family val="2"/>
    </font>
    <font>
      <sz val="10"/>
      <color indexed="8"/>
      <name val="Verdana"/>
      <family val="2"/>
    </font>
    <font>
      <i/>
      <sz val="11"/>
      <color theme="1"/>
      <name val="Verdana"/>
      <family val="2"/>
    </font>
    <font>
      <sz val="10"/>
      <color theme="0"/>
      <name val="Verdana"/>
      <family val="2"/>
    </font>
    <font>
      <b/>
      <sz val="10"/>
      <color theme="0"/>
      <name val="Verdana"/>
      <family val="2"/>
    </font>
    <font>
      <sz val="9"/>
      <color theme="1"/>
      <name val="Verdana"/>
      <family val="2"/>
    </font>
    <font>
      <sz val="10"/>
      <color theme="1"/>
      <name val="Verdana"/>
      <family val="2"/>
    </font>
    <font>
      <sz val="10"/>
      <color theme="1" tint="0.499984740745262"/>
      <name val="Verdana"/>
      <family val="2"/>
    </font>
    <font>
      <sz val="11"/>
      <color theme="1" tint="0.499984740745262"/>
      <name val="Verdana"/>
      <family val="2"/>
    </font>
    <font>
      <b/>
      <sz val="11"/>
      <color theme="0"/>
      <name val="Verdana"/>
      <family val="2"/>
    </font>
    <font>
      <sz val="11"/>
      <color theme="0" tint="-0.499984740745262"/>
      <name val="Verdana"/>
      <family val="2"/>
    </font>
    <font>
      <strike/>
      <sz val="10"/>
      <color theme="1"/>
      <name val="Verdana"/>
      <family val="2"/>
    </font>
    <font>
      <b/>
      <sz val="10"/>
      <color theme="1" tint="0.499984740745262"/>
      <name val="Verdana"/>
      <family val="2"/>
    </font>
    <font>
      <i/>
      <sz val="10"/>
      <color theme="1" tint="0.499984740745262"/>
      <name val="Verdana"/>
      <family val="2"/>
    </font>
    <font>
      <sz val="10"/>
      <color theme="0" tint="-0.499984740745262"/>
      <name val="Verdana"/>
      <family val="2"/>
    </font>
    <font>
      <u/>
      <sz val="10"/>
      <color rgb="FF323232"/>
      <name val="Verdana"/>
      <family val="2"/>
    </font>
    <font>
      <sz val="10"/>
      <name val="Verdana"/>
      <family val="2"/>
    </font>
    <font>
      <i/>
      <sz val="10"/>
      <color theme="0" tint="-0.499984740745262"/>
      <name val="Verdana"/>
      <family val="2"/>
    </font>
    <font>
      <i/>
      <sz val="10"/>
      <color theme="1"/>
      <name val="Verdana"/>
      <family val="2"/>
    </font>
    <font>
      <sz val="10"/>
      <color rgb="FFF0AF13"/>
      <name val="Verdana"/>
      <family val="2"/>
    </font>
    <font>
      <b/>
      <sz val="10"/>
      <color rgb="FFF0AF13"/>
      <name val="Verdana"/>
      <family val="2"/>
    </font>
    <font>
      <i/>
      <sz val="10"/>
      <color rgb="FFF0AF13"/>
      <name val="Verdana"/>
      <family val="2"/>
    </font>
    <font>
      <sz val="10"/>
      <color rgb="FF85BD3C"/>
      <name val="Verdana"/>
      <family val="2"/>
    </font>
    <font>
      <b/>
      <sz val="10"/>
      <color rgb="FF85BD3C"/>
      <name val="Verdana"/>
      <family val="2"/>
    </font>
    <font>
      <sz val="10"/>
      <color rgb="FFF25821"/>
      <name val="Verdana"/>
      <family val="2"/>
    </font>
    <font>
      <b/>
      <sz val="10"/>
      <color rgb="FFF25821"/>
      <name val="Verdana"/>
      <family val="2"/>
    </font>
    <font>
      <b/>
      <sz val="10"/>
      <color rgb="FFBB0F18"/>
      <name val="Verdana"/>
      <family val="2"/>
    </font>
    <font>
      <b/>
      <sz val="13"/>
      <color rgb="FFBB0F18"/>
      <name val="Verdana"/>
      <family val="2"/>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indexed="27"/>
      </patternFill>
    </fill>
    <fill>
      <patternFill patternType="solid">
        <fgColor indexed="47"/>
      </patternFill>
    </fill>
    <fill>
      <patternFill patternType="solid">
        <fgColor indexed="29"/>
      </patternFill>
    </fill>
    <fill>
      <patternFill patternType="solid">
        <fgColor indexed="49"/>
      </patternFill>
    </fill>
    <fill>
      <patternFill patternType="solid">
        <fgColor indexed="53"/>
      </patternFill>
    </fill>
    <fill>
      <patternFill patternType="solid">
        <fgColor indexed="63"/>
        <bgColor indexed="64"/>
      </patternFill>
    </fill>
    <fill>
      <patternFill patternType="solid">
        <fgColor indexed="44"/>
        <bgColor indexed="8"/>
      </patternFill>
    </fill>
    <fill>
      <patternFill patternType="solid">
        <fgColor indexed="55"/>
      </patternFill>
    </fill>
    <fill>
      <patternFill patternType="solid">
        <fgColor indexed="22"/>
        <bgColor indexed="10"/>
      </patternFill>
    </fill>
    <fill>
      <patternFill patternType="solid">
        <fgColor indexed="22"/>
        <bgColor indexed="8"/>
      </patternFill>
    </fill>
    <fill>
      <patternFill patternType="solid">
        <fgColor indexed="10"/>
        <bgColor indexed="64"/>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rgb="FFCE3327"/>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F25821"/>
        <bgColor indexed="64"/>
      </patternFill>
    </fill>
    <fill>
      <patternFill patternType="solid">
        <fgColor rgb="FFF0AF13"/>
        <bgColor indexed="64"/>
      </patternFill>
    </fill>
    <fill>
      <patternFill patternType="solid">
        <fgColor rgb="FF85BD3C"/>
        <bgColor indexed="64"/>
      </patternFill>
    </fill>
    <fill>
      <patternFill patternType="solid">
        <fgColor rgb="FF938671"/>
        <bgColor indexed="64"/>
      </patternFill>
    </fill>
    <fill>
      <patternFill patternType="solid">
        <fgColor rgb="FFBB0F18"/>
        <bgColor indexed="64"/>
      </patternFill>
    </fill>
    <fill>
      <patternFill patternType="solid">
        <fgColor rgb="FF96C854"/>
        <bgColor indexed="64"/>
      </patternFill>
    </fill>
    <fill>
      <patternFill patternType="solid">
        <fgColor rgb="FFA0CD65"/>
        <bgColor indexed="64"/>
      </patternFill>
    </fill>
    <fill>
      <patternFill patternType="solid">
        <fgColor rgb="FFF5CC67"/>
        <bgColor indexed="64"/>
      </patternFill>
    </fill>
    <fill>
      <patternFill patternType="solid">
        <fgColor rgb="FFF8DA90"/>
        <bgColor indexed="64"/>
      </patternFill>
    </fill>
    <fill>
      <patternFill patternType="solid">
        <fgColor rgb="FFFAE3A8"/>
        <bgColor indexed="64"/>
      </patternFill>
    </fill>
    <fill>
      <patternFill patternType="solid">
        <fgColor rgb="FFF46E3E"/>
        <bgColor indexed="64"/>
      </patternFill>
    </fill>
    <fill>
      <patternFill patternType="solid">
        <fgColor rgb="FFF89F80"/>
        <bgColor indexed="64"/>
      </patternFill>
    </fill>
    <fill>
      <patternFill patternType="solid">
        <fgColor rgb="FFFBC9B7"/>
        <bgColor indexed="64"/>
      </patternFill>
    </fill>
  </fills>
  <borders count="5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style="medium">
        <color auto="1"/>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bottom style="thick">
        <color theme="0"/>
      </bottom>
      <diagonal/>
    </border>
    <border>
      <left style="thick">
        <color theme="0"/>
      </left>
      <right style="thick">
        <color theme="0"/>
      </right>
      <top/>
      <bottom style="thick">
        <color theme="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8"/>
      </top>
      <bottom/>
      <diagonal/>
    </border>
    <border>
      <left/>
      <right/>
      <top/>
      <bottom style="thick">
        <color indexed="48"/>
      </bottom>
      <diagonal/>
    </border>
    <border>
      <left/>
      <right/>
      <top style="thick">
        <color indexed="48"/>
      </top>
      <bottom/>
      <diagonal/>
    </border>
    <border>
      <left/>
      <right/>
      <top style="thick">
        <color indexed="63"/>
      </top>
      <bottom/>
      <diagonal/>
    </border>
    <border>
      <left style="thin">
        <color indexed="63"/>
      </left>
      <right style="thin">
        <color indexed="63"/>
      </right>
      <top style="thin">
        <color indexed="63"/>
      </top>
      <bottom style="thin">
        <color indexed="63"/>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ck">
        <color theme="0"/>
      </left>
      <right/>
      <top/>
      <bottom style="thick">
        <color theme="0"/>
      </bottom>
      <diagonal/>
    </border>
    <border>
      <left style="thin">
        <color indexed="9"/>
      </left>
      <right/>
      <top/>
      <bottom style="thin">
        <color indexed="9"/>
      </bottom>
      <diagonal/>
    </border>
    <border>
      <left style="thick">
        <color theme="0"/>
      </left>
      <right style="thin">
        <color indexed="9"/>
      </right>
      <top/>
      <bottom style="thin">
        <color indexed="9"/>
      </bottom>
      <diagonal/>
    </border>
    <border>
      <left style="thin">
        <color theme="0"/>
      </left>
      <right/>
      <top/>
      <bottom style="thin">
        <color theme="0"/>
      </bottom>
      <diagonal/>
    </border>
    <border>
      <left style="thin">
        <color theme="0"/>
      </left>
      <right/>
      <top style="thin">
        <color theme="0"/>
      </top>
      <bottom style="thin">
        <color theme="0"/>
      </bottom>
      <diagonal/>
    </border>
    <border>
      <left style="thick">
        <color indexed="9"/>
      </left>
      <right style="thin">
        <color indexed="9"/>
      </right>
      <top style="thick">
        <color theme="0"/>
      </top>
      <bottom style="thin">
        <color theme="0"/>
      </bottom>
      <diagonal/>
    </border>
    <border>
      <left style="thick">
        <color theme="0"/>
      </left>
      <right style="thin">
        <color indexed="9"/>
      </right>
      <top style="thick">
        <color theme="0"/>
      </top>
      <bottom style="thin">
        <color theme="0"/>
      </bottom>
      <diagonal/>
    </border>
    <border>
      <left style="thick">
        <color theme="0"/>
      </left>
      <right style="thin">
        <color indexed="9"/>
      </right>
      <top style="thin">
        <color theme="0"/>
      </top>
      <bottom style="thin">
        <color theme="0"/>
      </bottom>
      <diagonal/>
    </border>
  </borders>
  <cellStyleXfs count="29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17" fillId="40" borderId="0" applyNumberFormat="0" applyBorder="0" applyAlignment="0" applyProtection="0"/>
    <xf numFmtId="0" fontId="17" fillId="38"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1" borderId="0" applyNumberFormat="0" applyBorder="0" applyAlignment="0" applyProtection="0"/>
    <xf numFmtId="0" fontId="20" fillId="3" borderId="0" applyNumberFormat="0" applyBorder="0" applyAlignment="0" applyProtection="0"/>
    <xf numFmtId="0" fontId="11" fillId="46" borderId="4" applyNumberFormat="0" applyAlignment="0" applyProtection="0"/>
    <xf numFmtId="0" fontId="21" fillId="0" borderId="11" applyNumberFormat="0" applyFill="0" applyAlignment="0" applyProtection="0"/>
    <xf numFmtId="0" fontId="22" fillId="0" borderId="2" applyNumberFormat="0" applyFill="0" applyAlignment="0" applyProtection="0"/>
    <xf numFmtId="0" fontId="23" fillId="0" borderId="12" applyNumberFormat="0" applyFill="0" applyAlignment="0" applyProtection="0"/>
    <xf numFmtId="0" fontId="23"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9" fillId="8" borderId="8" applyNumberFormat="0" applyFont="0" applyAlignment="0" applyProtection="0"/>
    <xf numFmtId="0" fontId="10" fillId="46" borderId="5" applyNumberFormat="0" applyAlignment="0" applyProtection="0"/>
    <xf numFmtId="0" fontId="24" fillId="0" borderId="0" applyNumberFormat="0" applyFill="0" applyBorder="0" applyAlignment="0" applyProtection="0"/>
    <xf numFmtId="0" fontId="16" fillId="0" borderId="13" applyNumberFormat="0" applyFill="0" applyAlignment="0" applyProtection="0"/>
    <xf numFmtId="43" fontId="18" fillId="0" borderId="0" applyFont="0" applyFill="0" applyBorder="0" applyAlignment="0" applyProtection="0"/>
    <xf numFmtId="0" fontId="1" fillId="0" borderId="0"/>
    <xf numFmtId="0" fontId="1" fillId="8" borderId="8"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0" fontId="1" fillId="8" borderId="8" applyNumberFormat="0" applyFont="0" applyAlignment="0" applyProtection="0"/>
    <xf numFmtId="0" fontId="18" fillId="0" borderId="0"/>
    <xf numFmtId="168" fontId="18" fillId="0" borderId="0" applyFont="0" applyFill="0" applyBorder="0" applyAlignment="0" applyProtection="0"/>
    <xf numFmtId="0" fontId="18" fillId="0" borderId="0"/>
    <xf numFmtId="0" fontId="26" fillId="0" borderId="0">
      <alignment vertical="top"/>
    </xf>
    <xf numFmtId="0" fontId="26" fillId="0" borderId="0">
      <alignment vertical="top"/>
    </xf>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7" fillId="52" borderId="0" applyNumberFormat="0" applyBorder="0" applyAlignment="0" applyProtection="0"/>
    <xf numFmtId="0" fontId="19" fillId="52" borderId="0" applyNumberFormat="0" applyBorder="0" applyAlignment="0" applyProtection="0"/>
    <xf numFmtId="0" fontId="27" fillId="53" borderId="0" applyNumberFormat="0" applyBorder="0" applyAlignment="0" applyProtection="0"/>
    <xf numFmtId="0" fontId="19" fillId="5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37" borderId="0" applyNumberFormat="0" applyBorder="0" applyAlignment="0" applyProtection="0"/>
    <xf numFmtId="0" fontId="27" fillId="54" borderId="0" applyNumberFormat="0" applyBorder="0" applyAlignment="0" applyProtection="0"/>
    <xf numFmtId="0" fontId="19" fillId="54" borderId="0" applyNumberFormat="0" applyBorder="0" applyAlignment="0" applyProtection="0"/>
    <xf numFmtId="0" fontId="19" fillId="38" borderId="0" applyNumberFormat="0" applyBorder="0" applyAlignment="0" applyProtection="0"/>
    <xf numFmtId="0" fontId="19" fillId="36" borderId="0" applyNumberFormat="0" applyBorder="0" applyAlignment="0" applyProtection="0"/>
    <xf numFmtId="0" fontId="27" fillId="37" borderId="0" applyNumberFormat="0" applyBorder="0" applyAlignment="0" applyProtection="0"/>
    <xf numFmtId="0" fontId="19" fillId="37" borderId="0" applyNumberFormat="0" applyBorder="0" applyAlignment="0" applyProtection="0"/>
    <xf numFmtId="0" fontId="19" fillId="39" borderId="0" applyNumberFormat="0" applyBorder="0" applyAlignment="0" applyProtection="0"/>
    <xf numFmtId="0" fontId="19" fillId="37" borderId="0" applyNumberFormat="0" applyBorder="0" applyAlignment="0" applyProtection="0"/>
    <xf numFmtId="0" fontId="19" fillId="54" borderId="0" applyNumberFormat="0" applyBorder="0" applyAlignment="0" applyProtection="0"/>
    <xf numFmtId="0" fontId="19" fillId="38"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9" borderId="0" applyNumberFormat="0" applyBorder="0" applyAlignment="0" applyProtection="0"/>
    <xf numFmtId="0" fontId="28" fillId="40" borderId="0" applyNumberFormat="0" applyBorder="0" applyAlignment="0" applyProtection="0"/>
    <xf numFmtId="0" fontId="29" fillId="54" borderId="0" applyNumberFormat="0" applyBorder="0" applyAlignment="0" applyProtection="0"/>
    <xf numFmtId="0" fontId="28" fillId="54"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9" fillId="55" borderId="0" applyNumberFormat="0" applyBorder="0" applyAlignment="0" applyProtection="0"/>
    <xf numFmtId="0" fontId="28" fillId="55" borderId="0" applyNumberFormat="0" applyBorder="0" applyAlignment="0" applyProtection="0"/>
    <xf numFmtId="0" fontId="28" fillId="42" borderId="0" applyNumberFormat="0" applyBorder="0" applyAlignment="0" applyProtection="0"/>
    <xf numFmtId="0" fontId="28" fillId="40" borderId="0" applyNumberFormat="0" applyBorder="0" applyAlignment="0" applyProtection="0"/>
    <xf numFmtId="0" fontId="28" fillId="54" borderId="0" applyNumberFormat="0" applyBorder="0" applyAlignment="0" applyProtection="0"/>
    <xf numFmtId="0" fontId="28" fillId="38" borderId="0" applyNumberFormat="0" applyBorder="0" applyAlignment="0" applyProtection="0"/>
    <xf numFmtId="0" fontId="28" fillId="41" borderId="0" applyNumberFormat="0" applyBorder="0" applyAlignment="0" applyProtection="0"/>
    <xf numFmtId="0" fontId="28" fillId="55"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1" borderId="0" applyNumberFormat="0" applyBorder="0" applyAlignment="0" applyProtection="0"/>
    <xf numFmtId="0" fontId="29" fillId="55" borderId="0" applyNumberFormat="0" applyBorder="0" applyAlignment="0" applyProtection="0"/>
    <xf numFmtId="0" fontId="28" fillId="55" borderId="0" applyNumberFormat="0" applyBorder="0" applyAlignment="0" applyProtection="0"/>
    <xf numFmtId="0" fontId="29" fillId="56" borderId="0" applyNumberFormat="0" applyBorder="0" applyAlignment="0" applyProtection="0"/>
    <xf numFmtId="0" fontId="28" fillId="56" borderId="0" applyNumberFormat="0" applyBorder="0" applyAlignment="0" applyProtection="0"/>
    <xf numFmtId="0" fontId="18" fillId="0" borderId="0" applyNumberFormat="0" applyFill="0" applyBorder="0" applyAlignment="0" applyProtection="0"/>
    <xf numFmtId="0" fontId="30" fillId="46" borderId="23" applyNumberFormat="0" applyAlignment="0" applyProtection="0"/>
    <xf numFmtId="0" fontId="31" fillId="57" borderId="24"/>
    <xf numFmtId="0" fontId="32" fillId="58" borderId="25">
      <alignment horizontal="right" vertical="top" wrapText="1"/>
    </xf>
    <xf numFmtId="0" fontId="33" fillId="46" borderId="23" applyNumberFormat="0" applyAlignment="0" applyProtection="0"/>
    <xf numFmtId="0" fontId="31" fillId="0" borderId="22"/>
    <xf numFmtId="0" fontId="34" fillId="0" borderId="26" applyNumberFormat="0" applyFill="0" applyAlignment="0" applyProtection="0"/>
    <xf numFmtId="0" fontId="35" fillId="59" borderId="27" applyNumberFormat="0" applyAlignment="0" applyProtection="0"/>
    <xf numFmtId="0" fontId="36" fillId="59" borderId="27" applyNumberFormat="0" applyAlignment="0" applyProtection="0"/>
    <xf numFmtId="0" fontId="37" fillId="50" borderId="0">
      <alignment horizontal="center"/>
    </xf>
    <xf numFmtId="0" fontId="38" fillId="50" borderId="0">
      <alignment horizontal="center" vertical="center"/>
    </xf>
    <xf numFmtId="0" fontId="28" fillId="43"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1" borderId="0" applyNumberFormat="0" applyBorder="0" applyAlignment="0" applyProtection="0"/>
    <xf numFmtId="0" fontId="28" fillId="55" borderId="0" applyNumberFormat="0" applyBorder="0" applyAlignment="0" applyProtection="0"/>
    <xf numFmtId="0" fontId="28" fillId="56" borderId="0" applyNumberFormat="0" applyBorder="0" applyAlignment="0" applyProtection="0"/>
    <xf numFmtId="0" fontId="18" fillId="60" borderId="0">
      <alignment horizontal="center" wrapText="1"/>
    </xf>
    <xf numFmtId="0" fontId="39" fillId="50" borderId="0">
      <alignment horizontal="center"/>
    </xf>
    <xf numFmtId="169" fontId="27" fillId="0" borderId="0" applyFont="0" applyFill="0" applyBorder="0" applyAlignment="0" applyProtection="0"/>
    <xf numFmtId="168" fontId="18" fillId="0" borderId="0" applyFont="0" applyFill="0" applyBorder="0" applyAlignment="0" applyProtection="0"/>
    <xf numFmtId="168" fontId="19" fillId="0" borderId="0" applyFont="0" applyFill="0" applyBorder="0" applyAlignment="0" applyProtection="0"/>
    <xf numFmtId="3" fontId="18" fillId="0" borderId="0" applyFont="0" applyFill="0" applyBorder="0" applyAlignment="0" applyProtection="0"/>
    <xf numFmtId="0" fontId="36" fillId="59" borderId="27" applyNumberFormat="0" applyAlignment="0" applyProtection="0"/>
    <xf numFmtId="170" fontId="18" fillId="0" borderId="0" applyFont="0" applyFill="0" applyBorder="0" applyAlignment="0" applyProtection="0"/>
    <xf numFmtId="0" fontId="40" fillId="51" borderId="24" applyBorder="0">
      <protection locked="0"/>
    </xf>
    <xf numFmtId="0"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0" fontId="41" fillId="51" borderId="24">
      <protection locked="0"/>
    </xf>
    <xf numFmtId="0" fontId="18" fillId="51" borderId="22"/>
    <xf numFmtId="0" fontId="18" fillId="50" borderId="0"/>
    <xf numFmtId="173" fontId="18" fillId="0" borderId="0" applyFont="0" applyFill="0" applyBorder="0" applyAlignment="0" applyProtection="0"/>
    <xf numFmtId="0" fontId="42" fillId="0" borderId="0" applyNumberFormat="0" applyFill="0" applyBorder="0" applyAlignment="0" applyProtection="0"/>
    <xf numFmtId="2" fontId="18" fillId="0" borderId="0" applyFont="0" applyFill="0" applyBorder="0" applyAlignment="0" applyProtection="0"/>
    <xf numFmtId="0" fontId="43" fillId="50" borderId="22">
      <alignment horizontal="left"/>
    </xf>
    <xf numFmtId="0" fontId="26" fillId="50" borderId="0">
      <alignment horizontal="left"/>
    </xf>
    <xf numFmtId="0" fontId="44" fillId="0" borderId="26" applyNumberFormat="0" applyFill="0" applyAlignment="0" applyProtection="0"/>
    <xf numFmtId="0" fontId="45" fillId="35" borderId="0" applyNumberFormat="0" applyBorder="0" applyAlignment="0" applyProtection="0"/>
    <xf numFmtId="0" fontId="45" fillId="35" borderId="0" applyNumberFormat="0" applyBorder="0" applyAlignment="0" applyProtection="0"/>
    <xf numFmtId="0" fontId="32" fillId="61" borderId="0">
      <alignment horizontal="right" vertical="top" wrapText="1"/>
    </xf>
    <xf numFmtId="0" fontId="46" fillId="0" borderId="0" applyNumberFormat="0" applyFill="0" applyBorder="0" applyAlignment="0" applyProtection="0">
      <alignment vertical="top"/>
      <protection locked="0"/>
    </xf>
    <xf numFmtId="0" fontId="47" fillId="53" borderId="23" applyNumberFormat="0" applyAlignment="0" applyProtection="0"/>
    <xf numFmtId="0" fontId="47" fillId="53" borderId="23" applyNumberFormat="0" applyAlignment="0" applyProtection="0"/>
    <xf numFmtId="0" fontId="48" fillId="60" borderId="0">
      <alignment horizontal="center"/>
    </xf>
    <xf numFmtId="0" fontId="18" fillId="50" borderId="22">
      <alignment horizontal="centerContinuous" wrapText="1"/>
    </xf>
    <xf numFmtId="0" fontId="49" fillId="62" borderId="0">
      <alignment horizontal="center" wrapText="1"/>
    </xf>
    <xf numFmtId="169" fontId="27" fillId="0" borderId="0" applyFont="0" applyFill="0" applyBorder="0" applyAlignment="0" applyProtection="0"/>
    <xf numFmtId="0" fontId="50" fillId="0" borderId="11" applyNumberFormat="0" applyFill="0" applyAlignment="0" applyProtection="0"/>
    <xf numFmtId="0" fontId="51" fillId="0" borderId="28" applyNumberFormat="0" applyFill="0" applyAlignment="0" applyProtection="0"/>
    <xf numFmtId="0" fontId="52" fillId="0" borderId="12" applyNumberFormat="0" applyFill="0" applyAlignment="0" applyProtection="0"/>
    <xf numFmtId="0" fontId="52" fillId="0" borderId="0" applyNumberFormat="0" applyFill="0" applyBorder="0" applyAlignment="0" applyProtection="0"/>
    <xf numFmtId="0" fontId="31" fillId="50" borderId="29">
      <alignment wrapText="1"/>
    </xf>
    <xf numFmtId="0" fontId="31" fillId="50" borderId="15"/>
    <xf numFmtId="0" fontId="31" fillId="50" borderId="30"/>
    <xf numFmtId="0" fontId="31" fillId="50" borderId="31">
      <alignment horizontal="center" wrapText="1"/>
    </xf>
    <xf numFmtId="0" fontId="44" fillId="0" borderId="26" applyNumberFormat="0" applyFill="0" applyAlignment="0" applyProtection="0"/>
    <xf numFmtId="0" fontId="18" fillId="0" borderId="0" applyFont="0" applyFill="0" applyBorder="0" applyAlignment="0" applyProtection="0"/>
    <xf numFmtId="41" fontId="18" fillId="0" borderId="0" applyFont="0" applyFill="0" applyBorder="0" applyAlignment="0" applyProtection="0"/>
    <xf numFmtId="43" fontId="18" fillId="0" borderId="0" applyFont="0" applyFill="0" applyBorder="0" applyAlignment="0" applyProtection="0"/>
    <xf numFmtId="174" fontId="18" fillId="0" borderId="0" applyFont="0" applyFill="0" applyBorder="0" applyAlignment="0" applyProtection="0"/>
    <xf numFmtId="175" fontId="18" fillId="0" borderId="0" applyFont="0" applyFill="0" applyBorder="0" applyAlignment="0" applyProtection="0"/>
    <xf numFmtId="0" fontId="53" fillId="63" borderId="0" applyNumberFormat="0" applyBorder="0" applyAlignment="0" applyProtection="0"/>
    <xf numFmtId="0" fontId="53" fillId="63" borderId="0" applyNumberFormat="0" applyBorder="0" applyAlignment="0" applyProtection="0"/>
    <xf numFmtId="0" fontId="54" fillId="63" borderId="0" applyNumberFormat="0" applyBorder="0" applyAlignment="0" applyProtection="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27" fillId="0" borderId="0"/>
    <xf numFmtId="0" fontId="19" fillId="0" borderId="0"/>
    <xf numFmtId="0" fontId="27" fillId="0" borderId="0"/>
    <xf numFmtId="0" fontId="27" fillId="0" borderId="0"/>
    <xf numFmtId="0" fontId="18" fillId="0" borderId="0"/>
    <xf numFmtId="0" fontId="27" fillId="0" borderId="0"/>
    <xf numFmtId="0" fontId="19" fillId="0" borderId="0"/>
    <xf numFmtId="0" fontId="27" fillId="0" borderId="0"/>
    <xf numFmtId="0" fontId="18" fillId="0" borderId="0" applyNumberFormat="0" applyFill="0" applyBorder="0" applyAlignment="0" applyProtection="0"/>
    <xf numFmtId="0" fontId="19" fillId="0" borderId="0"/>
    <xf numFmtId="0" fontId="18" fillId="0" borderId="0"/>
    <xf numFmtId="0" fontId="18" fillId="0" borderId="0"/>
    <xf numFmtId="0" fontId="18" fillId="0" borderId="0"/>
    <xf numFmtId="0" fontId="18" fillId="0" borderId="0"/>
    <xf numFmtId="0" fontId="26" fillId="0" borderId="0"/>
    <xf numFmtId="0" fontId="19" fillId="64" borderId="32" applyNumberFormat="0" applyFont="0" applyAlignment="0" applyProtection="0"/>
    <xf numFmtId="0" fontId="19" fillId="64" borderId="32" applyNumberFormat="0" applyFont="0" applyAlignment="0" applyProtection="0"/>
    <xf numFmtId="0" fontId="27" fillId="64" borderId="32" applyNumberFormat="0" applyFont="0" applyAlignment="0" applyProtection="0"/>
    <xf numFmtId="0" fontId="55" fillId="34" borderId="0" applyNumberFormat="0" applyBorder="0" applyAlignment="0" applyProtection="0"/>
    <xf numFmtId="9" fontId="18" fillId="0" borderId="0" applyFont="0" applyFill="0" applyBorder="0" applyAlignment="0" applyProtection="0"/>
    <xf numFmtId="9" fontId="18" fillId="0" borderId="0" applyNumberFormat="0" applyFont="0" applyFill="0" applyBorder="0" applyAlignment="0" applyProtection="0"/>
    <xf numFmtId="0" fontId="31" fillId="50" borderId="22"/>
    <xf numFmtId="0" fontId="38" fillId="50" borderId="0">
      <alignment horizontal="right"/>
    </xf>
    <xf numFmtId="0" fontId="56" fillId="62" borderId="0">
      <alignment horizontal="center"/>
    </xf>
    <xf numFmtId="0" fontId="57" fillId="61" borderId="22">
      <alignment horizontal="left" vertical="top" wrapText="1"/>
    </xf>
    <xf numFmtId="0" fontId="58" fillId="61" borderId="33">
      <alignment horizontal="left" vertical="top" wrapText="1"/>
    </xf>
    <xf numFmtId="0" fontId="57" fillId="61" borderId="34">
      <alignment horizontal="left" vertical="top" wrapText="1"/>
    </xf>
    <xf numFmtId="0" fontId="57" fillId="61" borderId="33">
      <alignment horizontal="left" vertical="top"/>
    </xf>
    <xf numFmtId="0" fontId="18" fillId="65" borderId="0" applyNumberFormat="0" applyFont="0" applyBorder="0" applyProtection="0">
      <alignment horizontal="left" vertical="center"/>
    </xf>
    <xf numFmtId="0" fontId="18" fillId="0" borderId="35" applyNumberFormat="0" applyFill="0" applyProtection="0">
      <alignment horizontal="left" vertical="center" wrapText="1" indent="1"/>
    </xf>
    <xf numFmtId="176" fontId="18" fillId="0" borderId="35" applyFill="0" applyProtection="0">
      <alignment horizontal="right" vertical="center" wrapText="1"/>
    </xf>
    <xf numFmtId="0" fontId="18" fillId="0" borderId="0" applyNumberFormat="0" applyFill="0" applyBorder="0" applyProtection="0">
      <alignment horizontal="left" vertical="center" wrapText="1"/>
    </xf>
    <xf numFmtId="0" fontId="18" fillId="0" borderId="0" applyNumberFormat="0" applyFill="0" applyBorder="0" applyProtection="0">
      <alignment horizontal="left" vertical="center" wrapText="1" indent="1"/>
    </xf>
    <xf numFmtId="176" fontId="18" fillId="0" borderId="0" applyFill="0" applyBorder="0" applyProtection="0">
      <alignment horizontal="right" vertical="center" wrapText="1"/>
    </xf>
    <xf numFmtId="177" fontId="18" fillId="0" borderId="0" applyFill="0" applyBorder="0" applyProtection="0">
      <alignment horizontal="right" vertical="center" wrapText="1"/>
    </xf>
    <xf numFmtId="0" fontId="18" fillId="0" borderId="36" applyNumberFormat="0" applyFill="0" applyProtection="0">
      <alignment horizontal="left" vertical="center" wrapText="1"/>
    </xf>
    <xf numFmtId="0" fontId="18" fillId="0" borderId="36" applyNumberFormat="0" applyFill="0" applyProtection="0">
      <alignment horizontal="left" vertical="center" wrapText="1" indent="1"/>
    </xf>
    <xf numFmtId="176" fontId="18" fillId="0" borderId="36" applyFill="0" applyProtection="0">
      <alignment horizontal="right" vertical="center" wrapText="1"/>
    </xf>
    <xf numFmtId="0" fontId="18" fillId="0" borderId="0" applyNumberFormat="0" applyFill="0" applyBorder="0" applyProtection="0">
      <alignment vertical="center" wrapText="1"/>
    </xf>
    <xf numFmtId="0" fontId="18" fillId="0" borderId="0" applyNumberFormat="0" applyFill="0" applyBorder="0" applyAlignment="0" applyProtection="0"/>
    <xf numFmtId="0" fontId="18" fillId="0" borderId="0" applyNumberFormat="0" applyFill="0" applyBorder="0" applyProtection="0">
      <alignment vertical="center" wrapText="1"/>
    </xf>
    <xf numFmtId="0" fontId="18" fillId="0" borderId="0" applyNumberFormat="0" applyFill="0" applyBorder="0" applyProtection="0">
      <alignment vertical="center" wrapText="1"/>
    </xf>
    <xf numFmtId="0" fontId="18" fillId="0" borderId="0" applyNumberFormat="0" applyFont="0" applyFill="0" applyBorder="0" applyProtection="0">
      <alignment horizontal="right" vertical="center"/>
    </xf>
    <xf numFmtId="0" fontId="59" fillId="0" borderId="0" applyNumberFormat="0" applyFill="0" applyBorder="0" applyProtection="0">
      <alignment horizontal="left" vertical="center" wrapText="1"/>
    </xf>
    <xf numFmtId="0" fontId="59" fillId="0" borderId="0" applyNumberFormat="0" applyFill="0" applyBorder="0" applyProtection="0">
      <alignment horizontal="left" vertical="center" wrapText="1"/>
    </xf>
    <xf numFmtId="0" fontId="60" fillId="0" borderId="0" applyNumberFormat="0" applyFill="0" applyBorder="0" applyProtection="0">
      <alignment vertical="center" wrapText="1"/>
    </xf>
    <xf numFmtId="0" fontId="18" fillId="0" borderId="37" applyNumberFormat="0" applyFont="0" applyFill="0" applyProtection="0">
      <alignment horizontal="center" vertical="center" wrapText="1"/>
    </xf>
    <xf numFmtId="0" fontId="59" fillId="0" borderId="37" applyNumberFormat="0" applyFill="0" applyProtection="0">
      <alignment horizontal="center" vertical="center" wrapText="1"/>
    </xf>
    <xf numFmtId="0" fontId="59" fillId="0" borderId="37" applyNumberFormat="0" applyFill="0" applyProtection="0">
      <alignment horizontal="center" vertical="center" wrapText="1"/>
    </xf>
    <xf numFmtId="0" fontId="18" fillId="0" borderId="35" applyNumberFormat="0" applyFill="0" applyProtection="0">
      <alignment horizontal="left" vertical="center" wrapText="1"/>
    </xf>
    <xf numFmtId="0" fontId="27" fillId="0" borderId="0"/>
    <xf numFmtId="0" fontId="61" fillId="0" borderId="0"/>
    <xf numFmtId="0" fontId="18" fillId="0" borderId="0"/>
    <xf numFmtId="0" fontId="18" fillId="0" borderId="0">
      <alignment horizontal="left" wrapText="1"/>
    </xf>
    <xf numFmtId="0" fontId="18" fillId="0" borderId="0">
      <alignment vertical="top"/>
    </xf>
    <xf numFmtId="0" fontId="62" fillId="0" borderId="38"/>
    <xf numFmtId="0" fontId="63" fillId="0" borderId="0"/>
    <xf numFmtId="0" fontId="64" fillId="0" borderId="0">
      <alignment horizontal="left" vertical="top"/>
    </xf>
    <xf numFmtId="0" fontId="37" fillId="50" borderId="0">
      <alignment horizontal="center"/>
    </xf>
    <xf numFmtId="0" fontId="65" fillId="0" borderId="0" applyNumberFormat="0" applyFill="0" applyBorder="0" applyAlignment="0" applyProtection="0"/>
    <xf numFmtId="0" fontId="66" fillId="0" borderId="0" applyNumberFormat="0" applyFill="0" applyBorder="0" applyAlignment="0" applyProtection="0"/>
    <xf numFmtId="0" fontId="67" fillId="0" borderId="0">
      <alignment vertical="top"/>
    </xf>
    <xf numFmtId="0" fontId="68" fillId="50" borderId="0"/>
    <xf numFmtId="0" fontId="69" fillId="0" borderId="0" applyNumberFormat="0" applyFill="0" applyBorder="0" applyAlignment="0" applyProtection="0"/>
    <xf numFmtId="0" fontId="70" fillId="0" borderId="11" applyNumberFormat="0" applyFill="0" applyAlignment="0" applyProtection="0"/>
    <xf numFmtId="0" fontId="71" fillId="0" borderId="28" applyNumberFormat="0" applyFill="0" applyAlignment="0" applyProtection="0"/>
    <xf numFmtId="0" fontId="72" fillId="0" borderId="12" applyNumberFormat="0" applyFill="0" applyAlignment="0" applyProtection="0"/>
    <xf numFmtId="0" fontId="72" fillId="0" borderId="0" applyNumberFormat="0" applyFill="0" applyBorder="0" applyAlignment="0" applyProtection="0"/>
    <xf numFmtId="0" fontId="69" fillId="0" borderId="0" applyNumberFormat="0" applyFill="0" applyBorder="0" applyAlignment="0" applyProtection="0"/>
    <xf numFmtId="0" fontId="73" fillId="0" borderId="13" applyNumberFormat="0" applyFill="0" applyAlignment="0" applyProtection="0"/>
    <xf numFmtId="0" fontId="74" fillId="0" borderId="13" applyNumberFormat="0" applyFill="0" applyAlignment="0" applyProtection="0"/>
    <xf numFmtId="0" fontId="75" fillId="46" borderId="39" applyNumberFormat="0" applyAlignment="0" applyProtection="0"/>
    <xf numFmtId="0" fontId="76" fillId="34" borderId="0" applyNumberFormat="0" applyBorder="0" applyAlignment="0" applyProtection="0"/>
    <xf numFmtId="0" fontId="77" fillId="35" borderId="0" applyNumberFormat="0" applyBorder="0" applyAlignment="0" applyProtection="0"/>
    <xf numFmtId="0" fontId="42" fillId="0" borderId="0" applyNumberFormat="0" applyFill="0" applyBorder="0" applyAlignment="0" applyProtection="0"/>
    <xf numFmtId="0" fontId="78" fillId="0" borderId="0" applyNumberFormat="0" applyFill="0" applyBorder="0" applyAlignment="0" applyProtection="0"/>
    <xf numFmtId="178" fontId="18" fillId="0" borderId="0" applyFont="0" applyFill="0" applyBorder="0" applyAlignment="0" applyProtection="0"/>
    <xf numFmtId="179" fontId="18" fillId="0" borderId="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alignment vertical="top"/>
      <protection locked="0"/>
    </xf>
    <xf numFmtId="0" fontId="81"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cellStyleXfs>
  <cellXfs count="223">
    <xf numFmtId="0" fontId="0" fillId="0" borderId="0" xfId="0"/>
    <xf numFmtId="0" fontId="0" fillId="48" borderId="0" xfId="0" applyFill="1" applyBorder="1"/>
    <xf numFmtId="0" fontId="0" fillId="48" borderId="0" xfId="0" applyFill="1"/>
    <xf numFmtId="0" fontId="0" fillId="0" borderId="0" xfId="0"/>
    <xf numFmtId="0" fontId="0" fillId="48" borderId="0" xfId="0" applyFill="1" applyBorder="1" applyAlignment="1">
      <alignment wrapText="1"/>
    </xf>
    <xf numFmtId="0" fontId="17" fillId="48" borderId="0" xfId="0" applyFont="1" applyFill="1" applyBorder="1" applyAlignment="1">
      <alignment horizontal="right" wrapText="1"/>
    </xf>
    <xf numFmtId="0" fontId="80" fillId="48" borderId="0" xfId="0" applyFont="1" applyFill="1" applyBorder="1" applyAlignment="1">
      <alignment horizontal="left" wrapText="1"/>
    </xf>
    <xf numFmtId="0" fontId="25" fillId="48" borderId="0" xfId="0" applyFont="1" applyFill="1"/>
    <xf numFmtId="0" fontId="25" fillId="0" borderId="0" xfId="0" applyFont="1"/>
    <xf numFmtId="0" fontId="0" fillId="0" borderId="0" xfId="71" applyFont="1" applyFill="1"/>
    <xf numFmtId="0" fontId="90" fillId="48" borderId="0" xfId="0" applyFont="1" applyFill="1" applyBorder="1" applyAlignment="1">
      <alignment vertical="center" wrapText="1"/>
    </xf>
    <xf numFmtId="0" fontId="48" fillId="48" borderId="0" xfId="0" applyFont="1" applyFill="1" applyBorder="1" applyAlignment="1">
      <alignment horizontal="center" vertical="center" wrapText="1"/>
    </xf>
    <xf numFmtId="0" fontId="91" fillId="0" borderId="0" xfId="0" applyFont="1"/>
    <xf numFmtId="0" fontId="85" fillId="47" borderId="30" xfId="0" applyFont="1" applyFill="1" applyBorder="1" applyAlignment="1">
      <alignment vertical="center" wrapText="1"/>
    </xf>
    <xf numFmtId="0" fontId="82" fillId="0" borderId="0" xfId="0" applyFont="1"/>
    <xf numFmtId="0" fontId="92" fillId="0" borderId="0" xfId="0" applyFont="1"/>
    <xf numFmtId="0" fontId="92" fillId="0" borderId="0" xfId="71" applyFont="1"/>
    <xf numFmtId="0" fontId="92" fillId="0" borderId="0" xfId="71" applyFont="1" applyFill="1"/>
    <xf numFmtId="0" fontId="86" fillId="48" borderId="22" xfId="0" applyFont="1" applyFill="1" applyBorder="1" applyAlignment="1">
      <alignment horizontal="left" wrapText="1" indent="1"/>
    </xf>
    <xf numFmtId="0" fontId="84" fillId="48" borderId="0" xfId="0" applyFont="1" applyFill="1" applyBorder="1" applyAlignment="1">
      <alignment horizontal="left" indent="1"/>
    </xf>
    <xf numFmtId="0" fontId="83" fillId="48" borderId="0" xfId="286" applyFont="1" applyFill="1" applyAlignment="1" applyProtection="1">
      <alignment horizontal="left" indent="1"/>
    </xf>
    <xf numFmtId="0" fontId="89" fillId="48" borderId="0" xfId="0" applyFont="1" applyFill="1" applyBorder="1" applyAlignment="1">
      <alignment horizontal="left" indent="1"/>
    </xf>
    <xf numFmtId="0" fontId="88" fillId="48" borderId="0" xfId="0" applyFont="1" applyFill="1" applyBorder="1" applyAlignment="1">
      <alignment horizontal="left" wrapText="1" indent="1"/>
    </xf>
    <xf numFmtId="0" fontId="0" fillId="67" borderId="0" xfId="0" applyFill="1"/>
    <xf numFmtId="0" fontId="0" fillId="68" borderId="0" xfId="0" applyFill="1"/>
    <xf numFmtId="1" fontId="0" fillId="0" borderId="0" xfId="0" applyNumberFormat="1"/>
    <xf numFmtId="0" fontId="0" fillId="69" borderId="0" xfId="0" applyFill="1"/>
    <xf numFmtId="0" fontId="16"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5" fillId="0" borderId="0" xfId="0" applyFont="1" applyFill="1" applyAlignment="1">
      <alignment vertical="top"/>
    </xf>
    <xf numFmtId="0" fontId="96" fillId="0" borderId="0" xfId="0" applyFont="1" applyAlignment="1">
      <alignment horizontal="center" vertical="top"/>
    </xf>
    <xf numFmtId="0" fontId="97" fillId="0" borderId="0" xfId="0" applyFont="1" applyAlignment="1">
      <alignment horizontal="left" vertical="top"/>
    </xf>
    <xf numFmtId="0" fontId="98" fillId="47" borderId="0" xfId="0" applyFont="1" applyFill="1" applyBorder="1" applyAlignment="1">
      <alignment horizontal="left" wrapText="1" indent="16"/>
    </xf>
    <xf numFmtId="0" fontId="99" fillId="47" borderId="0" xfId="0" applyFont="1" applyFill="1" applyBorder="1" applyAlignment="1">
      <alignment horizontal="right" wrapText="1"/>
    </xf>
    <xf numFmtId="0" fontId="100" fillId="48" borderId="0" xfId="0" applyFont="1" applyFill="1" applyBorder="1" applyAlignment="1">
      <alignment horizontal="left" indent="1"/>
    </xf>
    <xf numFmtId="0" fontId="101" fillId="48" borderId="0" xfId="0" applyFont="1" applyFill="1" applyBorder="1" applyAlignment="1">
      <alignment horizontal="left" vertical="center" wrapText="1" indent="1"/>
    </xf>
    <xf numFmtId="0" fontId="102" fillId="0" borderId="0" xfId="286" applyFont="1" applyFill="1" applyBorder="1" applyAlignment="1" applyProtection="1">
      <alignment horizontal="left" vertical="center" wrapText="1" indent="1"/>
    </xf>
    <xf numFmtId="0" fontId="98" fillId="47" borderId="0" xfId="0" applyFont="1" applyFill="1" applyBorder="1" applyAlignment="1">
      <alignment horizontal="center" wrapText="1"/>
    </xf>
    <xf numFmtId="0" fontId="102" fillId="0" borderId="0" xfId="286" applyFont="1" applyAlignment="1" applyProtection="1">
      <alignment horizontal="left" indent="1"/>
    </xf>
    <xf numFmtId="0" fontId="104" fillId="0" borderId="0" xfId="0" applyFont="1" applyAlignment="1">
      <alignment horizontal="left" indent="1"/>
    </xf>
    <xf numFmtId="0" fontId="105" fillId="0" borderId="0" xfId="286" applyFont="1" applyAlignment="1" applyProtection="1"/>
    <xf numFmtId="0" fontId="105" fillId="0" borderId="0" xfId="286" quotePrefix="1" applyFont="1" applyAlignment="1" applyProtection="1"/>
    <xf numFmtId="0" fontId="104" fillId="48" borderId="0" xfId="0" applyFont="1" applyFill="1"/>
    <xf numFmtId="0" fontId="103" fillId="48" borderId="20" xfId="3" applyFont="1" applyFill="1" applyBorder="1" applyAlignment="1">
      <alignment horizontal="left" indent="1"/>
    </xf>
    <xf numFmtId="0" fontId="103" fillId="48" borderId="20" xfId="3" applyFont="1" applyFill="1" applyBorder="1"/>
    <xf numFmtId="0" fontId="107" fillId="48" borderId="0" xfId="3" applyFont="1" applyFill="1" applyBorder="1"/>
    <xf numFmtId="0" fontId="108" fillId="48" borderId="0" xfId="3" applyFont="1" applyFill="1" applyBorder="1" applyAlignment="1">
      <alignment horizontal="left" indent="1"/>
    </xf>
    <xf numFmtId="0" fontId="108" fillId="48" borderId="0" xfId="3" applyFont="1" applyFill="1" applyBorder="1"/>
    <xf numFmtId="0" fontId="108" fillId="48" borderId="0" xfId="3" applyFont="1" applyFill="1" applyBorder="1" applyAlignment="1"/>
    <xf numFmtId="0" fontId="103" fillId="48" borderId="17" xfId="0" applyFont="1" applyFill="1" applyBorder="1" applyAlignment="1">
      <alignment horizontal="left" indent="1"/>
    </xf>
    <xf numFmtId="0" fontId="103" fillId="48" borderId="47" xfId="0" applyFont="1" applyFill="1" applyBorder="1"/>
    <xf numFmtId="164" fontId="109" fillId="49" borderId="50" xfId="0" applyNumberFormat="1" applyFont="1" applyFill="1" applyBorder="1" applyAlignment="1">
      <alignment horizontal="center" vertical="center"/>
    </xf>
    <xf numFmtId="164" fontId="109" fillId="49" borderId="18" xfId="0" applyNumberFormat="1" applyFont="1" applyFill="1" applyBorder="1" applyAlignment="1">
      <alignment horizontal="center" vertical="center"/>
    </xf>
    <xf numFmtId="164" fontId="109" fillId="49" borderId="19" xfId="0" applyNumberFormat="1" applyFont="1" applyFill="1" applyBorder="1" applyAlignment="1">
      <alignment horizontal="center" vertical="center"/>
    </xf>
    <xf numFmtId="164" fontId="109" fillId="49" borderId="45" xfId="0" applyNumberFormat="1" applyFont="1" applyFill="1" applyBorder="1" applyAlignment="1">
      <alignment horizontal="center" vertical="center"/>
    </xf>
    <xf numFmtId="164" fontId="109" fillId="49" borderId="46" xfId="0" applyNumberFormat="1" applyFont="1" applyFill="1" applyBorder="1" applyAlignment="1">
      <alignment horizontal="center" vertical="center"/>
    </xf>
    <xf numFmtId="164" fontId="109" fillId="49" borderId="49" xfId="0" applyNumberFormat="1" applyFont="1" applyFill="1" applyBorder="1" applyAlignment="1">
      <alignment horizontal="center" vertical="center"/>
    </xf>
    <xf numFmtId="0" fontId="110" fillId="48" borderId="0" xfId="0" applyFont="1" applyFill="1" applyAlignment="1">
      <alignment horizontal="center"/>
    </xf>
    <xf numFmtId="0" fontId="103" fillId="48" borderId="16" xfId="0" applyFont="1" applyFill="1" applyBorder="1" applyAlignment="1">
      <alignment horizontal="left" indent="1"/>
    </xf>
    <xf numFmtId="0" fontId="103" fillId="48" borderId="48" xfId="0" applyFont="1" applyFill="1" applyBorder="1"/>
    <xf numFmtId="164" fontId="109" fillId="49" borderId="51" xfId="0" applyNumberFormat="1" applyFont="1" applyFill="1" applyBorder="1" applyAlignment="1">
      <alignment horizontal="center" vertical="center"/>
    </xf>
    <xf numFmtId="164" fontId="109" fillId="49" borderId="49" xfId="0" quotePrefix="1" applyNumberFormat="1" applyFont="1" applyFill="1" applyBorder="1" applyAlignment="1">
      <alignment horizontal="center" vertical="center"/>
    </xf>
    <xf numFmtId="0" fontId="110" fillId="48" borderId="0" xfId="0" quotePrefix="1" applyFont="1" applyFill="1" applyAlignment="1">
      <alignment horizontal="center"/>
    </xf>
    <xf numFmtId="0" fontId="104" fillId="48" borderId="0" xfId="0" applyFont="1" applyFill="1" applyBorder="1"/>
    <xf numFmtId="0" fontId="114" fillId="48" borderId="0" xfId="0" applyFont="1" applyFill="1" applyAlignment="1">
      <alignment horizontal="left" indent="1"/>
    </xf>
    <xf numFmtId="0" fontId="114" fillId="48" borderId="0" xfId="0" applyFont="1" applyFill="1" applyAlignment="1">
      <alignment horizontal="center"/>
    </xf>
    <xf numFmtId="0" fontId="114" fillId="48" borderId="0" xfId="0" applyFont="1" applyFill="1" applyBorder="1" applyAlignment="1">
      <alignment horizontal="center" vertical="center"/>
    </xf>
    <xf numFmtId="164" fontId="104" fillId="48" borderId="0" xfId="0" applyNumberFormat="1" applyFont="1" applyFill="1"/>
    <xf numFmtId="0" fontId="114" fillId="48" borderId="0" xfId="0" applyFont="1" applyFill="1" applyAlignment="1">
      <alignment horizontal="center" vertical="center"/>
    </xf>
    <xf numFmtId="0" fontId="114" fillId="48" borderId="0" xfId="0" applyFont="1" applyFill="1" applyBorder="1" applyAlignment="1">
      <alignment horizontal="left" indent="1"/>
    </xf>
    <xf numFmtId="0" fontId="115" fillId="47" borderId="0" xfId="34" applyFont="1" applyFill="1" applyBorder="1" applyAlignment="1">
      <alignment horizontal="center" vertical="center"/>
    </xf>
    <xf numFmtId="0" fontId="115" fillId="47" borderId="0" xfId="34" applyFont="1" applyFill="1" applyBorder="1" applyAlignment="1">
      <alignment horizontal="center" vertical="center" wrapText="1"/>
    </xf>
    <xf numFmtId="166" fontId="115" fillId="47" borderId="0" xfId="74" applyNumberFormat="1" applyFont="1" applyFill="1" applyBorder="1" applyAlignment="1">
      <alignment horizontal="center" vertical="center" wrapText="1"/>
    </xf>
    <xf numFmtId="0" fontId="115" fillId="47" borderId="0" xfId="34" applyFont="1" applyFill="1" applyBorder="1" applyAlignment="1">
      <alignment horizontal="center" vertical="center" textRotation="90" wrapText="1"/>
    </xf>
    <xf numFmtId="10" fontId="115" fillId="47" borderId="0" xfId="73" applyNumberFormat="1" applyFont="1" applyFill="1" applyBorder="1" applyAlignment="1">
      <alignment horizontal="center" vertical="center" wrapText="1"/>
    </xf>
    <xf numFmtId="9" fontId="115" fillId="47" borderId="0" xfId="73" applyFont="1" applyFill="1" applyBorder="1" applyAlignment="1">
      <alignment horizontal="center" vertical="center" wrapText="1"/>
    </xf>
    <xf numFmtId="2" fontId="115" fillId="47" borderId="0" xfId="73" applyNumberFormat="1" applyFont="1" applyFill="1" applyBorder="1" applyAlignment="1">
      <alignment horizontal="center" vertical="center" wrapText="1"/>
    </xf>
    <xf numFmtId="0" fontId="116" fillId="48" borderId="0" xfId="34" applyFont="1" applyFill="1" applyBorder="1" applyAlignment="1">
      <alignment horizontal="center" vertical="center"/>
    </xf>
    <xf numFmtId="0" fontId="117" fillId="48" borderId="0" xfId="20" applyFont="1" applyFill="1" applyBorder="1"/>
    <xf numFmtId="0" fontId="118" fillId="48" borderId="0" xfId="18" applyFont="1" applyFill="1" applyBorder="1"/>
    <xf numFmtId="0" fontId="104" fillId="48" borderId="0" xfId="19" applyFont="1" applyFill="1" applyBorder="1"/>
    <xf numFmtId="0" fontId="114" fillId="27" borderId="41" xfId="35" applyFont="1" applyBorder="1" applyAlignment="1">
      <alignment horizontal="center" textRotation="90" wrapText="1"/>
    </xf>
    <xf numFmtId="0" fontId="111" fillId="28" borderId="40" xfId="36" applyFont="1" applyBorder="1" applyAlignment="1">
      <alignment horizontal="center" textRotation="90" wrapText="1"/>
    </xf>
    <xf numFmtId="164" fontId="114" fillId="27" borderId="10" xfId="35" quotePrefix="1" applyNumberFormat="1" applyFont="1" applyBorder="1" applyAlignment="1">
      <alignment horizontal="center" vertical="center"/>
    </xf>
    <xf numFmtId="164" fontId="111" fillId="28" borderId="14" xfId="36" quotePrefix="1" applyNumberFormat="1" applyFont="1" applyBorder="1" applyAlignment="1">
      <alignment horizontal="center" vertical="center"/>
    </xf>
    <xf numFmtId="0" fontId="115" fillId="47" borderId="0" xfId="0" applyFont="1" applyFill="1"/>
    <xf numFmtId="0" fontId="115" fillId="47" borderId="0" xfId="0" applyFont="1" applyFill="1" applyAlignment="1">
      <alignment horizontal="center" vertical="center"/>
    </xf>
    <xf numFmtId="165" fontId="115" fillId="47" borderId="0" xfId="73" applyNumberFormat="1" applyFont="1" applyFill="1" applyAlignment="1">
      <alignment horizontal="center" vertical="center"/>
    </xf>
    <xf numFmtId="9" fontId="115" fillId="47" borderId="0" xfId="73" applyNumberFormat="1" applyFont="1" applyFill="1" applyAlignment="1">
      <alignment horizontal="center" vertical="center"/>
    </xf>
    <xf numFmtId="9" fontId="115" fillId="47" borderId="0" xfId="73" applyFont="1" applyFill="1" applyAlignment="1">
      <alignment horizontal="center" vertical="center"/>
    </xf>
    <xf numFmtId="0" fontId="114" fillId="48" borderId="0" xfId="0" applyFont="1" applyFill="1" applyAlignment="1">
      <alignment horizontal="center" wrapText="1"/>
    </xf>
    <xf numFmtId="0" fontId="115" fillId="47" borderId="0" xfId="0" applyFont="1" applyFill="1" applyBorder="1"/>
    <xf numFmtId="0" fontId="115" fillId="47" borderId="0" xfId="34" applyFont="1" applyFill="1" applyBorder="1" applyAlignment="1">
      <alignment horizontal="center" wrapText="1"/>
    </xf>
    <xf numFmtId="1" fontId="115" fillId="47" borderId="0" xfId="31" applyNumberFormat="1" applyFont="1" applyFill="1" applyBorder="1" applyAlignment="1">
      <alignment horizontal="center" vertical="center" wrapText="1"/>
    </xf>
    <xf numFmtId="1" fontId="120" fillId="47" borderId="0" xfId="32" applyNumberFormat="1" applyFont="1" applyFill="1" applyBorder="1" applyAlignment="1">
      <alignment horizontal="center" vertical="center" wrapText="1"/>
    </xf>
    <xf numFmtId="164" fontId="115" fillId="47" borderId="0" xfId="31" applyNumberFormat="1" applyFont="1" applyFill="1" applyBorder="1" applyAlignment="1">
      <alignment horizontal="center" vertical="center" wrapText="1"/>
    </xf>
    <xf numFmtId="0" fontId="120" fillId="47" borderId="0" xfId="32" applyFont="1" applyFill="1" applyBorder="1" applyAlignment="1">
      <alignment horizontal="center" vertical="center" wrapText="1"/>
    </xf>
    <xf numFmtId="164" fontId="121" fillId="47" borderId="0" xfId="31" applyNumberFormat="1" applyFont="1" applyFill="1" applyBorder="1" applyAlignment="1">
      <alignment horizontal="center" vertical="center" wrapText="1"/>
    </xf>
    <xf numFmtId="0" fontId="115" fillId="47" borderId="0" xfId="31" applyFont="1" applyFill="1" applyBorder="1" applyAlignment="1">
      <alignment horizontal="center" vertical="center" wrapText="1"/>
    </xf>
    <xf numFmtId="0" fontId="104" fillId="48" borderId="0" xfId="0" applyFont="1" applyFill="1" applyBorder="1" applyAlignment="1">
      <alignment horizontal="center"/>
    </xf>
    <xf numFmtId="0" fontId="117" fillId="48" borderId="0" xfId="32" applyFont="1" applyFill="1" applyBorder="1"/>
    <xf numFmtId="0" fontId="114" fillId="48" borderId="0" xfId="0" applyFont="1" applyFill="1" applyBorder="1"/>
    <xf numFmtId="0" fontId="114" fillId="48" borderId="0" xfId="0" applyFont="1" applyFill="1" applyAlignment="1">
      <alignment textRotation="90"/>
    </xf>
    <xf numFmtId="0" fontId="114" fillId="48" borderId="0" xfId="0" applyFont="1" applyFill="1"/>
    <xf numFmtId="0" fontId="114" fillId="48" borderId="0" xfId="19" applyFont="1" applyFill="1" applyBorder="1"/>
    <xf numFmtId="0" fontId="122" fillId="48" borderId="0" xfId="18" applyFont="1" applyFill="1" applyBorder="1"/>
    <xf numFmtId="0" fontId="112" fillId="48" borderId="0" xfId="20" applyFont="1" applyFill="1" applyBorder="1"/>
    <xf numFmtId="0" fontId="112" fillId="48" borderId="0" xfId="17" applyFont="1" applyFill="1" applyBorder="1"/>
    <xf numFmtId="0" fontId="103" fillId="0" borderId="43" xfId="0" applyFont="1" applyFill="1" applyBorder="1" applyAlignment="1">
      <alignment horizontal="center"/>
    </xf>
    <xf numFmtId="0" fontId="101" fillId="0" borderId="31" xfId="0" applyFont="1" applyFill="1" applyBorder="1" applyAlignment="1">
      <alignment horizontal="left" vertical="top" wrapText="1" indent="1"/>
    </xf>
    <xf numFmtId="0" fontId="123" fillId="0" borderId="31" xfId="287" applyFont="1" applyFill="1" applyBorder="1" applyAlignment="1">
      <alignment horizontal="left" vertical="top" wrapText="1" indent="1"/>
    </xf>
    <xf numFmtId="0" fontId="101" fillId="0" borderId="22" xfId="0" applyFont="1" applyFill="1" applyBorder="1" applyAlignment="1">
      <alignment horizontal="left" vertical="top" wrapText="1" indent="1"/>
    </xf>
    <xf numFmtId="0" fontId="124" fillId="0" borderId="22" xfId="286" applyFont="1" applyFill="1" applyBorder="1" applyAlignment="1" applyProtection="1">
      <alignment horizontal="left" vertical="top" wrapText="1" indent="1"/>
    </xf>
    <xf numFmtId="0" fontId="101" fillId="0" borderId="22" xfId="286" applyFont="1" applyFill="1" applyBorder="1" applyAlignment="1" applyProtection="1">
      <alignment horizontal="left" vertical="top" wrapText="1" indent="1"/>
    </xf>
    <xf numFmtId="0" fontId="124" fillId="48" borderId="0" xfId="0" applyFont="1" applyFill="1"/>
    <xf numFmtId="0" fontId="125" fillId="48" borderId="0" xfId="0" applyFont="1" applyFill="1"/>
    <xf numFmtId="0" fontId="124" fillId="48" borderId="22" xfId="0" applyFont="1" applyFill="1" applyBorder="1"/>
    <xf numFmtId="0" fontId="124" fillId="48" borderId="22" xfId="0" applyFont="1" applyFill="1" applyBorder="1" applyAlignment="1">
      <alignment vertical="center" wrapText="1"/>
    </xf>
    <xf numFmtId="0" fontId="101" fillId="70" borderId="31" xfId="0" applyFont="1" applyFill="1" applyBorder="1" applyAlignment="1">
      <alignment horizontal="left" vertical="top" wrapText="1" indent="1"/>
    </xf>
    <xf numFmtId="0" fontId="101" fillId="70" borderId="22" xfId="0" applyFont="1" applyFill="1" applyBorder="1" applyAlignment="1">
      <alignment horizontal="left" vertical="top" wrapText="1" indent="1"/>
    </xf>
    <xf numFmtId="0" fontId="101" fillId="71" borderId="22" xfId="0" applyFont="1" applyFill="1" applyBorder="1" applyAlignment="1">
      <alignment horizontal="left" vertical="top" wrapText="1" indent="1"/>
    </xf>
    <xf numFmtId="0" fontId="101" fillId="72" borderId="22" xfId="0" applyFont="1" applyFill="1" applyBorder="1" applyAlignment="1">
      <alignment horizontal="left" vertical="top" wrapText="1" indent="1"/>
    </xf>
    <xf numFmtId="0" fontId="101" fillId="73" borderId="22" xfId="0" applyFont="1" applyFill="1" applyBorder="1" applyAlignment="1">
      <alignment horizontal="left" vertical="top" wrapText="1" indent="1"/>
    </xf>
    <xf numFmtId="0" fontId="124" fillId="0" borderId="0" xfId="0" applyFont="1" applyFill="1" applyAlignment="1">
      <alignment vertical="top" wrapText="1"/>
    </xf>
    <xf numFmtId="0" fontId="124" fillId="0" borderId="0" xfId="0" applyFont="1" applyFill="1"/>
    <xf numFmtId="0" fontId="124" fillId="48" borderId="22" xfId="0" applyFont="1" applyFill="1" applyBorder="1" applyAlignment="1">
      <alignment vertical="center"/>
    </xf>
    <xf numFmtId="0" fontId="124" fillId="48" borderId="22" xfId="0" applyFont="1" applyFill="1" applyBorder="1" applyAlignment="1">
      <alignment vertical="top" wrapText="1"/>
    </xf>
    <xf numFmtId="0" fontId="114" fillId="0" borderId="0" xfId="0" applyFont="1" applyAlignment="1">
      <alignment horizontal="left" indent="1"/>
    </xf>
    <xf numFmtId="0" fontId="114" fillId="0" borderId="0" xfId="0" applyFont="1"/>
    <xf numFmtId="0" fontId="114" fillId="0" borderId="0" xfId="0" applyFont="1" applyAlignment="1">
      <alignment horizontal="center" textRotation="90" wrapText="1"/>
    </xf>
    <xf numFmtId="0" fontId="114" fillId="0" borderId="0" xfId="0" applyFont="1" applyFill="1" applyAlignment="1">
      <alignment horizontal="center" textRotation="90" wrapText="1"/>
    </xf>
    <xf numFmtId="0" fontId="104" fillId="48" borderId="0" xfId="0" applyFont="1" applyFill="1" applyAlignment="1">
      <alignment horizontal="center" textRotation="90" wrapText="1"/>
    </xf>
    <xf numFmtId="0" fontId="126" fillId="0" borderId="0" xfId="0" applyFont="1" applyAlignment="1">
      <alignment horizontal="left" indent="1"/>
    </xf>
    <xf numFmtId="0" fontId="126" fillId="0" borderId="0" xfId="0" applyFont="1" applyAlignment="1">
      <alignment horizontal="center" vertical="center" wrapText="1"/>
    </xf>
    <xf numFmtId="0" fontId="126" fillId="0" borderId="0" xfId="0" applyFont="1" applyAlignment="1">
      <alignment horizontal="left" vertical="center" indent="1"/>
    </xf>
    <xf numFmtId="1" fontId="122" fillId="0" borderId="0" xfId="0" applyNumberFormat="1" applyFont="1" applyAlignment="1">
      <alignment horizontal="right"/>
    </xf>
    <xf numFmtId="2" fontId="122" fillId="0" borderId="0" xfId="0" applyNumberFormat="1" applyFont="1" applyAlignment="1">
      <alignment horizontal="right"/>
    </xf>
    <xf numFmtId="164" fontId="122" fillId="0" borderId="0" xfId="0" applyNumberFormat="1" applyFont="1" applyAlignment="1">
      <alignment horizontal="right"/>
    </xf>
    <xf numFmtId="2" fontId="104" fillId="48" borderId="0" xfId="0" applyNumberFormat="1" applyFont="1" applyFill="1"/>
    <xf numFmtId="1" fontId="104" fillId="48" borderId="0" xfId="0" applyNumberFormat="1" applyFont="1" applyFill="1"/>
    <xf numFmtId="0" fontId="126" fillId="0" borderId="0" xfId="0" applyFont="1" applyFill="1" applyAlignment="1">
      <alignment horizontal="center" vertical="center" wrapText="1"/>
    </xf>
    <xf numFmtId="2" fontId="122" fillId="0" borderId="0" xfId="0" applyNumberFormat="1" applyFont="1" applyFill="1" applyAlignment="1">
      <alignment horizontal="right"/>
    </xf>
    <xf numFmtId="0" fontId="114" fillId="48" borderId="0" xfId="0" applyFont="1" applyFill="1" applyAlignment="1">
      <alignment horizontal="center" textRotation="90" wrapText="1"/>
    </xf>
    <xf numFmtId="0" fontId="114" fillId="48" borderId="0" xfId="0" applyFont="1" applyFill="1" applyAlignment="1">
      <alignment vertical="center"/>
    </xf>
    <xf numFmtId="0" fontId="112" fillId="72" borderId="42" xfId="29" applyFont="1" applyFill="1" applyBorder="1" applyAlignment="1">
      <alignment horizontal="center" textRotation="90" wrapText="1"/>
    </xf>
    <xf numFmtId="164" fontId="112" fillId="72" borderId="0" xfId="29" applyNumberFormat="1" applyFont="1" applyFill="1" applyAlignment="1">
      <alignment horizontal="center" vertical="center"/>
    </xf>
    <xf numFmtId="0" fontId="112" fillId="75" borderId="41" xfId="32" applyFont="1" applyFill="1" applyBorder="1" applyAlignment="1">
      <alignment horizontal="center" textRotation="90" wrapText="1"/>
    </xf>
    <xf numFmtId="164" fontId="112" fillId="75" borderId="10" xfId="32" applyNumberFormat="1" applyFont="1" applyFill="1" applyBorder="1" applyAlignment="1">
      <alignment horizontal="center" vertical="center"/>
    </xf>
    <xf numFmtId="0" fontId="114" fillId="76" borderId="41" xfId="31" applyFont="1" applyFill="1" applyBorder="1" applyAlignment="1">
      <alignment horizontal="center" textRotation="90" wrapText="1"/>
    </xf>
    <xf numFmtId="164" fontId="114" fillId="76" borderId="10" xfId="31" applyNumberFormat="1" applyFont="1" applyFill="1" applyBorder="1" applyAlignment="1">
      <alignment horizontal="center" vertical="center"/>
    </xf>
    <xf numFmtId="1" fontId="115" fillId="0" borderId="0" xfId="31" applyNumberFormat="1" applyFont="1" applyFill="1" applyBorder="1" applyAlignment="1">
      <alignment horizontal="center" vertical="center" wrapText="1"/>
    </xf>
    <xf numFmtId="0" fontId="115" fillId="0" borderId="0" xfId="31" applyFont="1" applyFill="1" applyBorder="1" applyAlignment="1">
      <alignment horizontal="center" vertical="center" wrapText="1"/>
    </xf>
    <xf numFmtId="0" fontId="115" fillId="0" borderId="0" xfId="0" applyFont="1" applyFill="1" applyBorder="1"/>
    <xf numFmtId="0" fontId="115" fillId="0" borderId="0" xfId="34" applyFont="1" applyFill="1" applyBorder="1" applyAlignment="1">
      <alignment horizontal="center" wrapText="1"/>
    </xf>
    <xf numFmtId="1" fontId="120" fillId="0" borderId="0" xfId="32" applyNumberFormat="1" applyFont="1" applyFill="1" applyBorder="1" applyAlignment="1">
      <alignment horizontal="center" vertical="center" wrapText="1"/>
    </xf>
    <xf numFmtId="164" fontId="115" fillId="0" borderId="0" xfId="31" applyNumberFormat="1" applyFont="1" applyFill="1" applyBorder="1" applyAlignment="1">
      <alignment horizontal="center" vertical="center" wrapText="1"/>
    </xf>
    <xf numFmtId="0" fontId="120" fillId="0" borderId="0" xfId="32" applyFont="1" applyFill="1" applyBorder="1" applyAlignment="1">
      <alignment horizontal="center" vertical="center" wrapText="1"/>
    </xf>
    <xf numFmtId="164" fontId="121" fillId="0" borderId="0" xfId="31" applyNumberFormat="1" applyFont="1" applyFill="1" applyBorder="1" applyAlignment="1">
      <alignment horizontal="center" vertical="center" wrapText="1"/>
    </xf>
    <xf numFmtId="0" fontId="104" fillId="0" borderId="0" xfId="0" applyFont="1" applyFill="1"/>
    <xf numFmtId="0" fontId="112" fillId="71" borderId="40" xfId="37" applyFont="1" applyFill="1" applyBorder="1" applyAlignment="1">
      <alignment horizontal="center" textRotation="90" wrapText="1"/>
    </xf>
    <xf numFmtId="164" fontId="111" fillId="71" borderId="14" xfId="37" applyNumberFormat="1" applyFont="1" applyFill="1" applyBorder="1" applyAlignment="1">
      <alignment horizontal="center" vertical="center"/>
    </xf>
    <xf numFmtId="0" fontId="112" fillId="71" borderId="42" xfId="37" applyFont="1" applyFill="1" applyBorder="1" applyAlignment="1">
      <alignment horizontal="center" textRotation="90" wrapText="1"/>
    </xf>
    <xf numFmtId="164" fontId="112" fillId="71" borderId="0" xfId="37" applyNumberFormat="1" applyFont="1" applyFill="1" applyBorder="1" applyAlignment="1">
      <alignment horizontal="center" vertical="center"/>
    </xf>
    <xf numFmtId="0" fontId="111" fillId="77" borderId="40" xfId="33" applyFont="1" applyFill="1" applyBorder="1" applyAlignment="1">
      <alignment horizontal="center" textRotation="90" wrapText="1"/>
    </xf>
    <xf numFmtId="164" fontId="111" fillId="77" borderId="14" xfId="33" applyNumberFormat="1" applyFont="1" applyFill="1" applyBorder="1" applyAlignment="1">
      <alignment horizontal="center" vertical="center"/>
    </xf>
    <xf numFmtId="0" fontId="111" fillId="77" borderId="42" xfId="33" applyFont="1" applyFill="1" applyBorder="1" applyAlignment="1">
      <alignment horizontal="center" textRotation="90" wrapText="1"/>
    </xf>
    <xf numFmtId="164" fontId="111" fillId="77" borderId="0" xfId="33" applyNumberFormat="1" applyFont="1" applyFill="1" applyBorder="1" applyAlignment="1">
      <alignment horizontal="center" vertical="center"/>
    </xf>
    <xf numFmtId="0" fontId="111" fillId="78" borderId="40" xfId="36" applyFont="1" applyFill="1" applyBorder="1" applyAlignment="1">
      <alignment horizontal="center" textRotation="90" wrapText="1"/>
    </xf>
    <xf numFmtId="164" fontId="111" fillId="78" borderId="14" xfId="36" applyNumberFormat="1" applyFont="1" applyFill="1" applyBorder="1" applyAlignment="1">
      <alignment horizontal="center" vertical="center"/>
    </xf>
    <xf numFmtId="0" fontId="114" fillId="79" borderId="41" xfId="35" applyFont="1" applyFill="1" applyBorder="1" applyAlignment="1">
      <alignment horizontal="center" textRotation="90" wrapText="1"/>
    </xf>
    <xf numFmtId="164" fontId="114" fillId="79" borderId="10" xfId="35" applyNumberFormat="1" applyFont="1" applyFill="1" applyBorder="1" applyAlignment="1">
      <alignment horizontal="center" vertical="center"/>
    </xf>
    <xf numFmtId="0" fontId="114" fillId="79" borderId="41" xfId="34" applyFont="1" applyFill="1" applyBorder="1" applyAlignment="1">
      <alignment horizontal="center" textRotation="90" wrapText="1"/>
    </xf>
    <xf numFmtId="3" fontId="114" fillId="79" borderId="41" xfId="34" applyNumberFormat="1" applyFont="1" applyFill="1" applyBorder="1" applyAlignment="1">
      <alignment horizontal="center" textRotation="90" wrapText="1"/>
    </xf>
    <xf numFmtId="3" fontId="114" fillId="79" borderId="10" xfId="34" applyNumberFormat="1" applyFont="1" applyFill="1" applyBorder="1" applyAlignment="1">
      <alignment horizontal="right" vertical="center"/>
    </xf>
    <xf numFmtId="180" fontId="114" fillId="79" borderId="10" xfId="34" applyNumberFormat="1" applyFont="1" applyFill="1" applyBorder="1" applyAlignment="1">
      <alignment horizontal="right" vertical="center"/>
    </xf>
    <xf numFmtId="10" fontId="114" fillId="79" borderId="10" xfId="34" applyNumberFormat="1" applyFont="1" applyFill="1" applyBorder="1" applyAlignment="1">
      <alignment horizontal="right" vertical="center"/>
    </xf>
    <xf numFmtId="167" fontId="114" fillId="79" borderId="10" xfId="73" applyNumberFormat="1" applyFont="1" applyFill="1" applyBorder="1" applyAlignment="1">
      <alignment horizontal="right" vertical="center"/>
    </xf>
    <xf numFmtId="164" fontId="114" fillId="79" borderId="10" xfId="34" applyNumberFormat="1" applyFont="1" applyFill="1" applyBorder="1" applyAlignment="1">
      <alignment horizontal="center" vertical="center"/>
    </xf>
    <xf numFmtId="0" fontId="114" fillId="0" borderId="0" xfId="0" applyFont="1" applyFill="1" applyBorder="1"/>
    <xf numFmtId="0" fontId="115" fillId="0" borderId="0" xfId="0" applyFont="1" applyFill="1" applyAlignment="1">
      <alignment horizontal="center" vertical="center"/>
    </xf>
    <xf numFmtId="165" fontId="115" fillId="0" borderId="0" xfId="73" applyNumberFormat="1" applyFont="1" applyFill="1" applyAlignment="1">
      <alignment horizontal="center" vertical="center"/>
    </xf>
    <xf numFmtId="9" fontId="115" fillId="0" borderId="0" xfId="73" applyNumberFormat="1" applyFont="1" applyFill="1" applyAlignment="1">
      <alignment horizontal="center" vertical="center"/>
    </xf>
    <xf numFmtId="0" fontId="114" fillId="0" borderId="0" xfId="0" applyFont="1" applyFill="1"/>
    <xf numFmtId="9" fontId="115" fillId="0" borderId="0" xfId="73" applyFont="1" applyFill="1" applyAlignment="1">
      <alignment horizontal="center" vertical="center"/>
    </xf>
    <xf numFmtId="0" fontId="114" fillId="0" borderId="0" xfId="19" applyFont="1" applyFill="1" applyBorder="1"/>
    <xf numFmtId="0" fontId="122" fillId="0" borderId="0" xfId="18" applyFont="1" applyFill="1" applyBorder="1"/>
    <xf numFmtId="0" fontId="112" fillId="0" borderId="0" xfId="20" applyFont="1" applyFill="1" applyBorder="1"/>
    <xf numFmtId="0" fontId="112" fillId="0" borderId="0" xfId="17" applyFont="1" applyFill="1" applyBorder="1"/>
    <xf numFmtId="49" fontId="109" fillId="49" borderId="19" xfId="0" applyNumberFormat="1" applyFont="1" applyFill="1" applyBorder="1" applyAlignment="1">
      <alignment horizontal="center" vertical="center"/>
    </xf>
    <xf numFmtId="0" fontId="112" fillId="70" borderId="41" xfId="17" applyFont="1" applyFill="1" applyBorder="1" applyAlignment="1">
      <alignment horizontal="center" textRotation="90" wrapText="1"/>
    </xf>
    <xf numFmtId="164" fontId="112" fillId="70" borderId="10" xfId="17" applyNumberFormat="1" applyFont="1" applyFill="1" applyBorder="1" applyAlignment="1">
      <alignment horizontal="center"/>
    </xf>
    <xf numFmtId="0" fontId="112" fillId="80" borderId="41" xfId="20" applyFont="1" applyFill="1" applyBorder="1" applyAlignment="1">
      <alignment horizontal="center" textRotation="90" wrapText="1"/>
    </xf>
    <xf numFmtId="164" fontId="111" fillId="80" borderId="0" xfId="20" applyNumberFormat="1" applyFont="1" applyFill="1" applyBorder="1" applyAlignment="1">
      <alignment horizontal="center" vertical="center"/>
    </xf>
    <xf numFmtId="0" fontId="114" fillId="81" borderId="40" xfId="19" applyFont="1" applyFill="1" applyBorder="1" applyAlignment="1">
      <alignment horizontal="center" textRotation="90" wrapText="1"/>
    </xf>
    <xf numFmtId="0" fontId="114" fillId="81" borderId="41" xfId="19" applyFont="1" applyFill="1" applyBorder="1" applyAlignment="1">
      <alignment horizontal="center" textRotation="90" wrapText="1"/>
    </xf>
    <xf numFmtId="164" fontId="114" fillId="81" borderId="10" xfId="19" applyNumberFormat="1" applyFont="1" applyFill="1" applyBorder="1" applyAlignment="1">
      <alignment horizontal="center" vertical="center"/>
    </xf>
    <xf numFmtId="0" fontId="114" fillId="82" borderId="40" xfId="18" applyFont="1" applyFill="1" applyBorder="1" applyAlignment="1">
      <alignment horizontal="center" textRotation="90" wrapText="1"/>
    </xf>
    <xf numFmtId="0" fontId="114" fillId="82" borderId="41" xfId="18" applyFont="1" applyFill="1" applyBorder="1" applyAlignment="1">
      <alignment horizontal="center" textRotation="90" wrapText="1"/>
    </xf>
    <xf numFmtId="10" fontId="114" fillId="82" borderId="14" xfId="18" applyNumberFormat="1" applyFont="1" applyFill="1" applyBorder="1" applyAlignment="1">
      <alignment horizontal="center" vertical="center"/>
    </xf>
    <xf numFmtId="0" fontId="104" fillId="74" borderId="0" xfId="0" applyFont="1" applyFill="1"/>
    <xf numFmtId="0" fontId="127" fillId="48" borderId="21" xfId="4" applyFont="1" applyFill="1" applyBorder="1" applyAlignment="1">
      <alignment horizontal="center" textRotation="90" wrapText="1"/>
    </xf>
    <xf numFmtId="0" fontId="128" fillId="48" borderId="21" xfId="3" applyFont="1" applyFill="1" applyBorder="1" applyAlignment="1">
      <alignment horizontal="center" textRotation="90" wrapText="1"/>
    </xf>
    <xf numFmtId="0" fontId="129" fillId="48" borderId="21" xfId="4" applyFont="1" applyFill="1" applyBorder="1" applyAlignment="1">
      <alignment horizontal="center" textRotation="90" wrapText="1"/>
    </xf>
    <xf numFmtId="0" fontId="127" fillId="48" borderId="21" xfId="3" applyFont="1" applyFill="1" applyBorder="1" applyAlignment="1">
      <alignment horizontal="center" textRotation="90" wrapText="1"/>
    </xf>
    <xf numFmtId="0" fontId="128" fillId="48" borderId="21" xfId="2" applyFont="1" applyFill="1" applyBorder="1" applyAlignment="1">
      <alignment horizontal="center" textRotation="90" wrapText="1"/>
    </xf>
    <xf numFmtId="0" fontId="130" fillId="48" borderId="21" xfId="4" applyFont="1" applyFill="1" applyBorder="1" applyAlignment="1">
      <alignment horizontal="center" textRotation="90" wrapText="1"/>
    </xf>
    <xf numFmtId="0" fontId="131" fillId="48" borderId="21" xfId="3" applyFont="1" applyFill="1" applyBorder="1" applyAlignment="1">
      <alignment horizontal="center" textRotation="90" wrapText="1"/>
    </xf>
    <xf numFmtId="0" fontId="131" fillId="48" borderId="21" xfId="2" applyFont="1" applyFill="1" applyBorder="1" applyAlignment="1">
      <alignment horizontal="center" textRotation="90" wrapText="1"/>
    </xf>
    <xf numFmtId="0" fontId="132" fillId="48" borderId="21" xfId="3" applyFont="1" applyFill="1" applyBorder="1" applyAlignment="1">
      <alignment horizontal="center" textRotation="90" wrapText="1"/>
    </xf>
    <xf numFmtId="0" fontId="133" fillId="48" borderId="21" xfId="3" applyFont="1" applyFill="1" applyBorder="1" applyAlignment="1">
      <alignment horizontal="center" textRotation="90" wrapText="1"/>
    </xf>
    <xf numFmtId="0" fontId="133" fillId="48" borderId="44" xfId="2" applyFont="1" applyFill="1" applyBorder="1" applyAlignment="1">
      <alignment horizontal="center" textRotation="90" wrapText="1"/>
    </xf>
    <xf numFmtId="0" fontId="134" fillId="48" borderId="21" xfId="2" applyFont="1" applyFill="1" applyBorder="1" applyAlignment="1">
      <alignment horizontal="center" textRotation="90" wrapText="1"/>
    </xf>
    <xf numFmtId="0" fontId="135" fillId="48" borderId="0" xfId="3" applyFont="1" applyFill="1" applyBorder="1"/>
    <xf numFmtId="0" fontId="103" fillId="47" borderId="30" xfId="0" applyFont="1" applyFill="1" applyBorder="1" applyAlignment="1">
      <alignment horizontal="center" vertical="center" wrapText="1"/>
    </xf>
    <xf numFmtId="0" fontId="106" fillId="66" borderId="0" xfId="68" applyFont="1" applyFill="1" applyBorder="1" applyAlignment="1">
      <alignment horizontal="center"/>
    </xf>
    <xf numFmtId="0" fontId="113" fillId="70" borderId="0" xfId="0" applyFont="1" applyFill="1" applyBorder="1" applyAlignment="1">
      <alignment horizontal="center"/>
    </xf>
    <xf numFmtId="0" fontId="114" fillId="71" borderId="0" xfId="0" applyFont="1" applyFill="1" applyBorder="1" applyAlignment="1">
      <alignment horizontal="center"/>
    </xf>
    <xf numFmtId="0" fontId="114" fillId="72" borderId="0" xfId="0" applyFont="1" applyFill="1" applyBorder="1" applyAlignment="1">
      <alignment horizontal="center"/>
    </xf>
    <xf numFmtId="0" fontId="114" fillId="74" borderId="0" xfId="0" applyFont="1" applyFill="1" applyAlignment="1">
      <alignment horizontal="center"/>
    </xf>
    <xf numFmtId="0" fontId="114" fillId="74" borderId="30" xfId="0" applyFont="1" applyFill="1" applyBorder="1" applyAlignment="1">
      <alignment horizontal="center"/>
    </xf>
    <xf numFmtId="0" fontId="82" fillId="66" borderId="30" xfId="0" applyFont="1" applyFill="1" applyBorder="1" applyAlignment="1">
      <alignment horizontal="center"/>
    </xf>
    <xf numFmtId="0" fontId="0" fillId="0" borderId="0" xfId="0" applyAlignment="1">
      <alignment horizontal="center"/>
    </xf>
  </cellXfs>
  <cellStyles count="290">
    <cellStyle name="_x000d__x000a_JournalTemplate=C:\COMFO\CTALK\JOURSTD.TPL_x000d__x000a_LbStateAddress=3 3 0 251 1 89 2 311_x000d__x000a_LbStateJou" xfId="78"/>
    <cellStyle name="_KF08 DL 080909 raw data Part III Ch1" xfId="79"/>
    <cellStyle name="_KF08 DL 080909 raw data Part III Ch1_KF2010 Figure 1 1 1 World GERD 100310 (2)" xfId="80"/>
    <cellStyle name="20% - Accent1" xfId="18" builtinId="30" customBuiltin="1"/>
    <cellStyle name="20% - Accent1 2" xfId="41"/>
    <cellStyle name="20% - Accent1 3" xfId="81"/>
    <cellStyle name="20% - Accent2" xfId="22" builtinId="34" customBuiltin="1"/>
    <cellStyle name="20% - Accent2 2" xfId="42"/>
    <cellStyle name="20% - Accent2 3" xfId="82"/>
    <cellStyle name="20% - Accent3" xfId="26" builtinId="38" customBuiltin="1"/>
    <cellStyle name="20% - Accent3 2" xfId="43"/>
    <cellStyle name="20% - Accent3 3" xfId="83"/>
    <cellStyle name="20% - Accent4" xfId="30" builtinId="42" customBuiltin="1"/>
    <cellStyle name="20% - Accent4 2" xfId="44"/>
    <cellStyle name="20% - Accent4 3" xfId="84"/>
    <cellStyle name="20% - Accent5" xfId="34" builtinId="46" customBuiltin="1"/>
    <cellStyle name="20% - Accent5 2" xfId="85"/>
    <cellStyle name="20% - Accent5 3" xfId="86"/>
    <cellStyle name="20% - Accent6" xfId="38" builtinId="50" customBuiltin="1"/>
    <cellStyle name="20% - Accent6 2" xfId="87"/>
    <cellStyle name="20% - Accent6 3" xfId="88"/>
    <cellStyle name="20% - Colore 1" xfId="89"/>
    <cellStyle name="20% - Colore 2" xfId="90"/>
    <cellStyle name="20% - Colore 3" xfId="91"/>
    <cellStyle name="20% - Colore 4" xfId="92"/>
    <cellStyle name="20% - Colore 5" xfId="93"/>
    <cellStyle name="20% - Colore 6" xfId="94"/>
    <cellStyle name="40% - Accent1" xfId="19" builtinId="31" customBuiltin="1"/>
    <cellStyle name="40% - Accent1 2" xfId="45"/>
    <cellStyle name="40% - Accent1 3" xfId="95"/>
    <cellStyle name="40% - Accent2" xfId="23" builtinId="35" customBuiltin="1"/>
    <cellStyle name="40% - Accent2 2" xfId="96"/>
    <cellStyle name="40% - Accent2 3" xfId="97"/>
    <cellStyle name="40% - Accent3" xfId="27" builtinId="39" customBuiltin="1"/>
    <cellStyle name="40% - Accent3 2" xfId="46"/>
    <cellStyle name="40% - Accent3 3" xfId="98"/>
    <cellStyle name="40% - Accent4" xfId="31" builtinId="43" customBuiltin="1"/>
    <cellStyle name="40% - Accent4 2" xfId="47"/>
    <cellStyle name="40% - Accent4 3" xfId="99"/>
    <cellStyle name="40% - Accent5" xfId="35" builtinId="47" customBuiltin="1"/>
    <cellStyle name="40% - Accent5 2" xfId="100"/>
    <cellStyle name="40% - Accent5 3" xfId="101"/>
    <cellStyle name="40% - Accent6" xfId="39" builtinId="51" customBuiltin="1"/>
    <cellStyle name="40% - Accent6 2" xfId="48"/>
    <cellStyle name="40% - Accent6 3" xfId="102"/>
    <cellStyle name="40% - Colore 1" xfId="103"/>
    <cellStyle name="40% - Colore 2" xfId="104"/>
    <cellStyle name="40% - Colore 3" xfId="105"/>
    <cellStyle name="40% - Colore 4" xfId="106"/>
    <cellStyle name="40% - Colore 5" xfId="107"/>
    <cellStyle name="40% - Colore 6" xfId="108"/>
    <cellStyle name="60% - Accent1" xfId="20" builtinId="32" customBuiltin="1"/>
    <cellStyle name="60% - Accent1 2" xfId="49"/>
    <cellStyle name="60% - Accent1 3" xfId="109"/>
    <cellStyle name="60% - Accent2" xfId="24" builtinId="36" customBuiltin="1"/>
    <cellStyle name="60% - Accent2 2" xfId="110"/>
    <cellStyle name="60% - Accent2 3" xfId="111"/>
    <cellStyle name="60% - Accent3" xfId="28" builtinId="40" customBuiltin="1"/>
    <cellStyle name="60% - Accent3 2" xfId="50"/>
    <cellStyle name="60% - Accent3 3" xfId="112"/>
    <cellStyle name="60% - Accent4" xfId="32" builtinId="44" customBuiltin="1"/>
    <cellStyle name="60% - Accent4 2" xfId="51"/>
    <cellStyle name="60% - Accent4 3" xfId="113"/>
    <cellStyle name="60% - Accent5" xfId="36" builtinId="48" customBuiltin="1"/>
    <cellStyle name="60% - Accent5 2" xfId="114"/>
    <cellStyle name="60% - Accent5 3" xfId="115"/>
    <cellStyle name="60% - Accent6" xfId="40" builtinId="52" customBuiltin="1"/>
    <cellStyle name="60% - Accent6 2" xfId="52"/>
    <cellStyle name="60% - Accent6 3" xfId="116"/>
    <cellStyle name="60% - Colore 1" xfId="117"/>
    <cellStyle name="60% - Colore 2" xfId="118"/>
    <cellStyle name="60% - Colore 3" xfId="119"/>
    <cellStyle name="60% - Colore 4" xfId="120"/>
    <cellStyle name="60% - Colore 5" xfId="121"/>
    <cellStyle name="60% - Colore 6" xfId="122"/>
    <cellStyle name="Accent1" xfId="17" builtinId="29" customBuiltin="1"/>
    <cellStyle name="Accent1 2" xfId="53"/>
    <cellStyle name="Accent1 3" xfId="123"/>
    <cellStyle name="Accent2" xfId="21" builtinId="33" customBuiltin="1"/>
    <cellStyle name="Accent2 2" xfId="54"/>
    <cellStyle name="Accent2 3" xfId="124"/>
    <cellStyle name="Accent3" xfId="25" builtinId="37" customBuiltin="1"/>
    <cellStyle name="Accent3 2" xfId="55"/>
    <cellStyle name="Accent3 3" xfId="125"/>
    <cellStyle name="Accent4" xfId="29" builtinId="41" customBuiltin="1"/>
    <cellStyle name="Accent4 2" xfId="56"/>
    <cellStyle name="Accent4 3" xfId="126"/>
    <cellStyle name="Accent5" xfId="33" builtinId="45" customBuiltin="1"/>
    <cellStyle name="Accent5 2" xfId="127"/>
    <cellStyle name="Accent5 3" xfId="128"/>
    <cellStyle name="Accent6" xfId="37" builtinId="49" customBuiltin="1"/>
    <cellStyle name="Accent6 2" xfId="129"/>
    <cellStyle name="Accent6 3" xfId="130"/>
    <cellStyle name="ANCLAS,REZONES Y SUS PARTES,DE FUNDICION,DE HIERRO O DE ACERO" xfId="131"/>
    <cellStyle name="Bad" xfId="7" builtinId="27" customBuiltin="1"/>
    <cellStyle name="Bad 2" xfId="57"/>
    <cellStyle name="Berekening 2" xfId="132"/>
    <cellStyle name="bin" xfId="133"/>
    <cellStyle name="blue" xfId="134"/>
    <cellStyle name="Calcolo" xfId="135"/>
    <cellStyle name="Calculation" xfId="11" builtinId="22" customBuiltin="1"/>
    <cellStyle name="Calculation 2" xfId="58"/>
    <cellStyle name="cell" xfId="136"/>
    <cellStyle name="Cella collegata" xfId="137"/>
    <cellStyle name="Cella da controllare" xfId="138"/>
    <cellStyle name="Check Cell" xfId="13" builtinId="23" customBuiltin="1"/>
    <cellStyle name="Check Cell 2" xfId="139"/>
    <cellStyle name="Col&amp;RowHeadings" xfId="140"/>
    <cellStyle name="ColCodes" xfId="141"/>
    <cellStyle name="Colore 1" xfId="142"/>
    <cellStyle name="Colore 2" xfId="143"/>
    <cellStyle name="Colore 3" xfId="144"/>
    <cellStyle name="Colore 4" xfId="145"/>
    <cellStyle name="Colore 5" xfId="146"/>
    <cellStyle name="Colore 6" xfId="147"/>
    <cellStyle name="ColTitles" xfId="148"/>
    <cellStyle name="column" xfId="149"/>
    <cellStyle name="Comma" xfId="74" builtinId="3"/>
    <cellStyle name="Comma 2" xfId="70"/>
    <cellStyle name="Comma 2 2" xfId="150"/>
    <cellStyle name="Comma 2 3" xfId="151"/>
    <cellStyle name="Comma 2_GII2013_Mika_June07" xfId="77"/>
    <cellStyle name="Comma 3" xfId="152"/>
    <cellStyle name="Comma0" xfId="153"/>
    <cellStyle name="Controlecel 2" xfId="154"/>
    <cellStyle name="Currency0" xfId="155"/>
    <cellStyle name="DataEntryCells" xfId="156"/>
    <cellStyle name="Date" xfId="157"/>
    <cellStyle name="Dezimal [0]_Germany" xfId="158"/>
    <cellStyle name="Dezimal_Germany" xfId="159"/>
    <cellStyle name="ErrRpt_DataEntryCells" xfId="160"/>
    <cellStyle name="ErrRpt-DataEntryCells" xfId="161"/>
    <cellStyle name="ErrRpt-GreyBackground" xfId="162"/>
    <cellStyle name="Euro" xfId="163"/>
    <cellStyle name="Explanatory Text" xfId="15" builtinId="53" customBuiltin="1"/>
    <cellStyle name="Explanatory Text 2" xfId="164"/>
    <cellStyle name="Fixed" xfId="165"/>
    <cellStyle name="Followed Hyperlink" xfId="288" builtinId="9" hidden="1"/>
    <cellStyle name="Followed Hyperlink" xfId="289" builtinId="9" hidden="1"/>
    <cellStyle name="formula" xfId="166"/>
    <cellStyle name="gap" xfId="167"/>
    <cellStyle name="Gekoppelde cel 2" xfId="168"/>
    <cellStyle name="Goed 2" xfId="169"/>
    <cellStyle name="Good" xfId="6" builtinId="26" customBuiltin="1"/>
    <cellStyle name="Good 2" xfId="170"/>
    <cellStyle name="GreyBackground" xfId="171"/>
    <cellStyle name="Heading 1" xfId="2" builtinId="16" customBuiltin="1"/>
    <cellStyle name="Heading 1 2" xfId="59"/>
    <cellStyle name="Heading 2" xfId="3" builtinId="17" customBuiltin="1"/>
    <cellStyle name="Heading 2 2" xfId="60"/>
    <cellStyle name="Heading 3" xfId="4" builtinId="18" customBuiltin="1"/>
    <cellStyle name="Heading 3 2" xfId="61"/>
    <cellStyle name="Heading 4" xfId="5" builtinId="19" customBuiltin="1"/>
    <cellStyle name="Heading 4 2" xfId="62"/>
    <cellStyle name="Hyperlink" xfId="286" builtinId="8"/>
    <cellStyle name="Hyperlink 2" xfId="172"/>
    <cellStyle name="Hyperlink 3" xfId="287"/>
    <cellStyle name="Input" xfId="9" builtinId="20" customBuiltin="1"/>
    <cellStyle name="Input 2" xfId="173"/>
    <cellStyle name="Invoer 2" xfId="174"/>
    <cellStyle name="ISC" xfId="175"/>
    <cellStyle name="isced" xfId="176"/>
    <cellStyle name="ISCED Titles" xfId="177"/>
    <cellStyle name="Komma 2" xfId="178"/>
    <cellStyle name="Kop 1 2" xfId="179"/>
    <cellStyle name="Kop 2 2" xfId="180"/>
    <cellStyle name="Kop 3 2" xfId="181"/>
    <cellStyle name="Kop 4 2" xfId="182"/>
    <cellStyle name="level1a" xfId="183"/>
    <cellStyle name="level2" xfId="184"/>
    <cellStyle name="level2a" xfId="185"/>
    <cellStyle name="level3" xfId="186"/>
    <cellStyle name="Linked Cell" xfId="12" builtinId="24" customBuiltin="1"/>
    <cellStyle name="Linked Cell 2" xfId="187"/>
    <cellStyle name="Migliaia (0)_conti99" xfId="188"/>
    <cellStyle name="Milliers [0]_8GRAD" xfId="189"/>
    <cellStyle name="Milliers_8GRAD" xfId="190"/>
    <cellStyle name="Monétaire [0]_8GRAD" xfId="191"/>
    <cellStyle name="Monétaire_8GRAD" xfId="192"/>
    <cellStyle name="Neutraal 2" xfId="193"/>
    <cellStyle name="Neutral" xfId="8" builtinId="28" customBuiltin="1"/>
    <cellStyle name="Neutral 2" xfId="194"/>
    <cellStyle name="Neutrale" xfId="195"/>
    <cellStyle name="Normal" xfId="0" builtinId="0"/>
    <cellStyle name="Normal 19" xfId="196"/>
    <cellStyle name="Normal 2" xfId="63"/>
    <cellStyle name="Normal 2 2" xfId="64"/>
    <cellStyle name="Normal 2 2 2" xfId="197"/>
    <cellStyle name="Normal 2 2 3" xfId="198"/>
    <cellStyle name="Normal 2 2_GII2013_Mika_June07" xfId="76"/>
    <cellStyle name="Normal 2 3" xfId="71"/>
    <cellStyle name="Normal 2 3 2" xfId="199"/>
    <cellStyle name="Normal 2 3_GII2013_Mika_June07" xfId="200"/>
    <cellStyle name="Normal 2 4" xfId="201"/>
    <cellStyle name="Normal 2 5" xfId="202"/>
    <cellStyle name="Normal 2 6" xfId="203"/>
    <cellStyle name="Normal 2 7" xfId="204"/>
    <cellStyle name="Normal 2 8" xfId="205"/>
    <cellStyle name="Normal 2_962010071P1G001" xfId="206"/>
    <cellStyle name="Normal 3" xfId="65"/>
    <cellStyle name="Normal 3 2" xfId="207"/>
    <cellStyle name="Normal 3 2 2" xfId="208"/>
    <cellStyle name="Normal 3 2_SSI2012-Finaldata_JRCresults_2003" xfId="209"/>
    <cellStyle name="Normal 3 3" xfId="210"/>
    <cellStyle name="Normal 3 3 2" xfId="211"/>
    <cellStyle name="Normal 3 3_SSI2012-Finaldata_JRCresults_2003" xfId="212"/>
    <cellStyle name="Normal 3 4" xfId="213"/>
    <cellStyle name="Normal 3_SSI2012-Finaldata_JRCresults_2003" xfId="214"/>
    <cellStyle name="Normal 4" xfId="215"/>
    <cellStyle name="Normal 5" xfId="216"/>
    <cellStyle name="Normal 6" xfId="217"/>
    <cellStyle name="Normal 6 2" xfId="218"/>
    <cellStyle name="Normal 7" xfId="219"/>
    <cellStyle name="Normal 8" xfId="220"/>
    <cellStyle name="Normale_Foglio1" xfId="221"/>
    <cellStyle name="Nota" xfId="222"/>
    <cellStyle name="Note" xfId="75" builtinId="10" customBuiltin="1"/>
    <cellStyle name="Note 2" xfId="66"/>
    <cellStyle name="Note 2 2" xfId="72"/>
    <cellStyle name="Note 2 3" xfId="223"/>
    <cellStyle name="Notitie 2" xfId="224"/>
    <cellStyle name="Ongeldig 2" xfId="225"/>
    <cellStyle name="Output" xfId="10" builtinId="21" customBuiltin="1"/>
    <cellStyle name="Output 2" xfId="67"/>
    <cellStyle name="Percent" xfId="73" builtinId="5"/>
    <cellStyle name="Percent 2" xfId="226"/>
    <cellStyle name="Prozent_SubCatperStud" xfId="227"/>
    <cellStyle name="row" xfId="228"/>
    <cellStyle name="RowCodes" xfId="229"/>
    <cellStyle name="Row-Col Headings" xfId="230"/>
    <cellStyle name="RowTitles" xfId="231"/>
    <cellStyle name="RowTitles1-Detail" xfId="232"/>
    <cellStyle name="RowTitles-Col2" xfId="233"/>
    <cellStyle name="RowTitles-Detail" xfId="234"/>
    <cellStyle name="ss1" xfId="235"/>
    <cellStyle name="ss10" xfId="236"/>
    <cellStyle name="ss11" xfId="237"/>
    <cellStyle name="ss12" xfId="238"/>
    <cellStyle name="ss13" xfId="239"/>
    <cellStyle name="ss14" xfId="240"/>
    <cellStyle name="ss15" xfId="241"/>
    <cellStyle name="ss16" xfId="242"/>
    <cellStyle name="ss17" xfId="243"/>
    <cellStyle name="ss18" xfId="244"/>
    <cellStyle name="ss19" xfId="245"/>
    <cellStyle name="ss2" xfId="246"/>
    <cellStyle name="ss20" xfId="247"/>
    <cellStyle name="ss21" xfId="248"/>
    <cellStyle name="ss22" xfId="249"/>
    <cellStyle name="ss3" xfId="250"/>
    <cellStyle name="ss4" xfId="251"/>
    <cellStyle name="ss5" xfId="252"/>
    <cellStyle name="ss6" xfId="253"/>
    <cellStyle name="ss7" xfId="254"/>
    <cellStyle name="ss8" xfId="255"/>
    <cellStyle name="ss9" xfId="256"/>
    <cellStyle name="Standaard 2" xfId="257"/>
    <cellStyle name="Standaard 3" xfId="258"/>
    <cellStyle name="Standard_cpi-mp-be-stats" xfId="259"/>
    <cellStyle name="Style 1" xfId="260"/>
    <cellStyle name="Style 2" xfId="261"/>
    <cellStyle name="Table No." xfId="262"/>
    <cellStyle name="Table Title" xfId="263"/>
    <cellStyle name="Tagline" xfId="264"/>
    <cellStyle name="temp" xfId="265"/>
    <cellStyle name="Testo avviso" xfId="266"/>
    <cellStyle name="Testo descrittivo" xfId="267"/>
    <cellStyle name="Title" xfId="1" builtinId="15" customBuiltin="1"/>
    <cellStyle name="Title 1" xfId="268"/>
    <cellStyle name="Title 2" xfId="68"/>
    <cellStyle name="title1" xfId="269"/>
    <cellStyle name="Titolo" xfId="270"/>
    <cellStyle name="Titolo 1" xfId="271"/>
    <cellStyle name="Titolo 2" xfId="272"/>
    <cellStyle name="Titolo 3" xfId="273"/>
    <cellStyle name="Titolo 4" xfId="274"/>
    <cellStyle name="Titolo_SSI2012-Finaldata_JRCresults_2003" xfId="275"/>
    <cellStyle name="Totaal 2" xfId="276"/>
    <cellStyle name="Total" xfId="16" builtinId="25" customBuiltin="1"/>
    <cellStyle name="Total 2" xfId="69"/>
    <cellStyle name="Totale" xfId="277"/>
    <cellStyle name="Uitvoer 2" xfId="278"/>
    <cellStyle name="Valore non valido" xfId="279"/>
    <cellStyle name="Valore valido" xfId="280"/>
    <cellStyle name="Verklarende tekst 2" xfId="281"/>
    <cellStyle name="Waarschuwingstekst 2" xfId="282"/>
    <cellStyle name="Währung [0]_Germany" xfId="283"/>
    <cellStyle name="Währung_Germany" xfId="284"/>
    <cellStyle name="Warning Text" xfId="14" builtinId="11" customBuiltin="1"/>
    <cellStyle name="Warning Text 2" xfId="285"/>
  </cellStyles>
  <dxfs count="226">
    <dxf>
      <fill>
        <patternFill>
          <bgColor rgb="FFF68A64"/>
        </patternFill>
      </fill>
    </dxf>
    <dxf>
      <fill>
        <patternFill>
          <bgColor rgb="FFF68A64"/>
        </patternFill>
      </fill>
    </dxf>
    <dxf>
      <fill>
        <patternFill>
          <bgColor rgb="FFF9AB8F"/>
        </patternFill>
      </fill>
    </dxf>
    <dxf>
      <fill>
        <patternFill>
          <bgColor rgb="FFFBEAC1"/>
        </patternFill>
      </fill>
    </dxf>
    <dxf>
      <fill>
        <patternFill>
          <bgColor rgb="FFF8DA90"/>
        </patternFill>
      </fill>
    </dxf>
    <dxf>
      <fill>
        <patternFill>
          <bgColor rgb="FFF5CA5D"/>
        </patternFill>
      </fill>
    </dxf>
    <dxf>
      <fill>
        <patternFill>
          <bgColor rgb="FFF0AF13"/>
        </patternFill>
      </fill>
    </dxf>
    <dxf>
      <fill>
        <patternFill>
          <bgColor rgb="FFF0AF13"/>
        </patternFill>
      </fill>
    </dxf>
    <dxf>
      <fill>
        <patternFill>
          <bgColor rgb="FFF5CA5D"/>
        </patternFill>
      </fill>
    </dxf>
    <dxf>
      <fill>
        <patternFill>
          <bgColor rgb="FFF8DA90"/>
        </patternFill>
      </fill>
    </dxf>
    <dxf>
      <fill>
        <patternFill>
          <bgColor rgb="FFFBEAC1"/>
        </patternFill>
      </fill>
    </dxf>
    <dxf>
      <fill>
        <patternFill>
          <bgColor rgb="FFF8DA90"/>
        </patternFill>
      </fill>
    </dxf>
    <dxf>
      <fill>
        <patternFill>
          <bgColor rgb="FFFBEAC1"/>
        </patternFill>
      </fill>
    </dxf>
    <dxf>
      <fill>
        <patternFill>
          <bgColor rgb="FFF8DA90"/>
        </patternFill>
      </fill>
    </dxf>
    <dxf>
      <fill>
        <patternFill>
          <bgColor rgb="FFFDF3DB"/>
        </patternFill>
      </fill>
    </dxf>
    <dxf>
      <fill>
        <patternFill>
          <bgColor rgb="FFFDF3DB"/>
        </patternFill>
      </fill>
    </dxf>
    <dxf>
      <fill>
        <patternFill>
          <bgColor rgb="FFFAE1A4"/>
        </patternFill>
      </fill>
    </dxf>
    <dxf>
      <fill>
        <patternFill>
          <bgColor rgb="FFF0AF13"/>
        </patternFill>
      </fill>
    </dxf>
    <dxf>
      <fill>
        <patternFill>
          <bgColor rgb="FFFDF3DB"/>
        </patternFill>
      </fill>
    </dxf>
    <dxf>
      <fill>
        <patternFill>
          <bgColor rgb="FFF5C859"/>
        </patternFill>
      </fill>
    </dxf>
    <dxf>
      <fill>
        <patternFill>
          <bgColor rgb="FFF5C859"/>
        </patternFill>
      </fill>
    </dxf>
    <dxf>
      <fill>
        <patternFill>
          <bgColor rgb="FFFDF3DB"/>
        </patternFill>
      </fill>
    </dxf>
    <dxf>
      <fill>
        <patternFill>
          <bgColor rgb="FFFDF3DB"/>
        </patternFill>
      </fill>
    </dxf>
    <dxf>
      <fill>
        <patternFill>
          <bgColor rgb="FFFDF3DB"/>
        </patternFill>
      </fill>
    </dxf>
    <dxf>
      <fill>
        <patternFill>
          <bgColor rgb="FFFDF3DB"/>
        </patternFill>
      </fill>
    </dxf>
    <dxf>
      <fill>
        <patternFill>
          <bgColor rgb="FFFDF3DB"/>
        </patternFill>
      </fill>
    </dxf>
    <dxf>
      <fill>
        <patternFill>
          <bgColor rgb="FFFDF3DB"/>
        </patternFill>
      </fill>
    </dxf>
    <dxf>
      <fill>
        <patternFill>
          <bgColor rgb="FFFDF3DB"/>
        </patternFill>
      </fill>
    </dxf>
    <dxf>
      <fill>
        <patternFill>
          <bgColor rgb="FFFDF3DB"/>
        </patternFill>
      </fill>
    </dxf>
    <dxf>
      <fill>
        <patternFill>
          <bgColor rgb="FFF0AF13"/>
        </patternFill>
      </fill>
    </dxf>
    <dxf>
      <fill>
        <patternFill>
          <bgColor rgb="FFF5C859"/>
        </patternFill>
      </fill>
    </dxf>
    <dxf>
      <fill>
        <patternFill>
          <bgColor rgb="FFF25821"/>
        </patternFill>
      </fill>
    </dxf>
    <dxf>
      <fill>
        <patternFill>
          <bgColor rgb="FFF68A64"/>
        </patternFill>
      </fill>
    </dxf>
    <dxf>
      <fill>
        <patternFill>
          <bgColor rgb="FFF9AB8F"/>
        </patternFill>
      </fill>
    </dxf>
    <dxf>
      <fill>
        <patternFill>
          <bgColor rgb="FFFBCCBB"/>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25821"/>
        </patternFill>
      </fill>
    </dxf>
    <dxf>
      <fill>
        <patternFill>
          <bgColor rgb="FFF68A64"/>
        </patternFill>
      </fill>
    </dxf>
    <dxf>
      <fill>
        <patternFill>
          <bgColor rgb="FFF9AB8F"/>
        </patternFill>
      </fill>
    </dxf>
    <dxf>
      <fill>
        <patternFill>
          <bgColor rgb="FFFBCCBB"/>
        </patternFill>
      </fill>
    </dxf>
    <dxf>
      <font>
        <b/>
        <i val="0"/>
      </font>
      <fill>
        <patternFill>
          <bgColor theme="4" tint="0.79998168889431442"/>
        </patternFill>
      </fill>
    </dxf>
    <dxf>
      <font>
        <b/>
        <i val="0"/>
      </font>
      <fill>
        <patternFill>
          <bgColor theme="4" tint="0.59996337778862885"/>
        </patternFill>
      </fill>
    </dxf>
    <dxf>
      <font>
        <b/>
        <i val="0"/>
      </font>
      <fill>
        <patternFill>
          <bgColor theme="4" tint="0.39994506668294322"/>
        </patternFill>
      </fill>
    </dxf>
    <dxf>
      <font>
        <b/>
        <i val="0"/>
        <color theme="0"/>
      </font>
      <fill>
        <patternFill>
          <bgColor theme="4" tint="-0.24994659260841701"/>
        </patternFill>
      </fill>
    </dxf>
    <dxf>
      <fill>
        <patternFill>
          <bgColor rgb="FFF25821"/>
        </patternFill>
      </fill>
    </dxf>
    <dxf>
      <fill>
        <patternFill>
          <bgColor rgb="FFF68A64"/>
        </patternFill>
      </fill>
    </dxf>
    <dxf>
      <fill>
        <patternFill>
          <bgColor rgb="FFF9AB95"/>
        </patternFill>
      </fill>
    </dxf>
    <dxf>
      <fill>
        <patternFill>
          <bgColor rgb="FFFBCCBB"/>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BCCBB"/>
        </patternFill>
      </fill>
    </dxf>
    <dxf>
      <fill>
        <patternFill>
          <bgColor rgb="FFF9AB8F"/>
        </patternFill>
      </fill>
    </dxf>
    <dxf>
      <fill>
        <patternFill>
          <bgColor rgb="FFF68A64"/>
        </patternFill>
      </fill>
    </dxf>
    <dxf>
      <fill>
        <patternFill>
          <bgColor rgb="FFF25821"/>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25821"/>
        </patternFill>
      </fill>
    </dxf>
    <dxf>
      <fill>
        <patternFill>
          <bgColor rgb="FFFBCCBB"/>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25821"/>
        </patternFill>
      </fill>
    </dxf>
    <dxf>
      <fill>
        <patternFill>
          <bgColor rgb="FFFBCCBB"/>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25821"/>
        </patternFill>
      </fill>
    </dxf>
    <dxf>
      <fill>
        <patternFill>
          <bgColor rgb="FFF68A64"/>
        </patternFill>
      </fill>
    </dxf>
    <dxf>
      <fill>
        <patternFill>
          <bgColor rgb="FFF9AB8F"/>
        </patternFill>
      </fill>
    </dxf>
    <dxf>
      <fill>
        <patternFill>
          <bgColor rgb="FFFBCCBB"/>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25821"/>
        </patternFill>
      </fill>
    </dxf>
    <dxf>
      <fill>
        <patternFill>
          <bgColor rgb="FFF68A64"/>
        </patternFill>
      </fill>
    </dxf>
    <dxf>
      <fill>
        <patternFill>
          <bgColor rgb="FFFBCCBB"/>
        </patternFill>
      </fill>
    </dxf>
    <dxf>
      <font>
        <b val="0"/>
        <i val="0"/>
      </font>
      <fill>
        <patternFill>
          <bgColor theme="4" tint="0.79998168889431442"/>
        </patternFill>
      </fill>
    </dxf>
    <dxf>
      <font>
        <b val="0"/>
        <i val="0"/>
      </font>
      <fill>
        <patternFill>
          <bgColor theme="4" tint="0.59996337778862885"/>
        </patternFill>
      </fill>
    </dxf>
    <dxf>
      <font>
        <b val="0"/>
        <i val="0"/>
      </font>
      <fill>
        <patternFill>
          <bgColor theme="4" tint="0.39994506668294322"/>
        </patternFill>
      </fill>
    </dxf>
    <dxf>
      <font>
        <b val="0"/>
        <i val="0"/>
        <color theme="0"/>
      </font>
      <fill>
        <patternFill>
          <bgColor theme="4" tint="-0.24994659260841701"/>
        </patternFill>
      </fill>
    </dxf>
    <dxf>
      <fill>
        <patternFill>
          <bgColor rgb="FFFDF3DB"/>
        </patternFill>
      </fill>
    </dxf>
    <dxf>
      <fill>
        <patternFill>
          <bgColor rgb="FFFAE1A4"/>
        </patternFill>
      </fill>
    </dxf>
    <dxf>
      <fill>
        <patternFill>
          <bgColor rgb="FFF5C859"/>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ill>
        <patternFill>
          <bgColor rgb="FFFAE1A4"/>
        </patternFill>
      </fill>
    </dxf>
    <dxf>
      <fill>
        <patternFill>
          <bgColor rgb="FFF5C859"/>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ill>
        <patternFill>
          <bgColor rgb="FFFDF3DB"/>
        </patternFill>
      </fill>
    </dxf>
    <dxf>
      <fill>
        <patternFill>
          <bgColor rgb="FFFAE1A4"/>
        </patternFill>
      </fill>
    </dxf>
    <dxf>
      <fill>
        <patternFill>
          <bgColor rgb="FFF5C859"/>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ill>
        <patternFill>
          <bgColor rgb="FFFAE1A4"/>
        </patternFill>
      </fill>
    </dxf>
    <dxf>
      <fill>
        <patternFill>
          <bgColor rgb="FFF5C859"/>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ill>
        <patternFill>
          <bgColor rgb="FFFDF3DB"/>
        </patternFill>
      </fill>
    </dxf>
    <dxf>
      <fill>
        <patternFill>
          <bgColor rgb="FFFAE1A4"/>
        </patternFill>
      </fill>
    </dxf>
    <dxf>
      <fill>
        <patternFill>
          <bgColor rgb="FFF5C859"/>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ill>
        <patternFill>
          <bgColor rgb="FFFBEAC1"/>
        </patternFill>
      </fill>
    </dxf>
    <dxf>
      <fill>
        <patternFill>
          <bgColor rgb="FFF5CA5D"/>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ill>
        <patternFill>
          <bgColor rgb="FFFBEAC1"/>
        </patternFill>
      </fill>
    </dxf>
    <dxf>
      <fill>
        <patternFill>
          <bgColor rgb="FFF8DA90"/>
        </patternFill>
      </fill>
    </dxf>
    <dxf>
      <fill>
        <patternFill>
          <bgColor rgb="FFF5CA5D"/>
        </patternFill>
      </fill>
    </dxf>
    <dxf>
      <fill>
        <patternFill>
          <bgColor rgb="FFF0AF13"/>
        </patternFill>
      </fill>
    </dxf>
    <dxf>
      <font>
        <b val="0"/>
        <i val="0"/>
      </font>
      <fill>
        <patternFill>
          <bgColor theme="8" tint="0.79998168889431442"/>
        </patternFill>
      </fill>
    </dxf>
    <dxf>
      <font>
        <b val="0"/>
        <i val="0"/>
      </font>
      <fill>
        <patternFill>
          <bgColor theme="8" tint="0.59996337778862885"/>
        </patternFill>
      </fill>
    </dxf>
    <dxf>
      <font>
        <b val="0"/>
        <i val="0"/>
      </font>
      <fill>
        <patternFill>
          <bgColor theme="8" tint="0.39994506668294322"/>
        </patternFill>
      </fill>
    </dxf>
    <dxf>
      <font>
        <b val="0"/>
        <i val="0"/>
        <color theme="0"/>
      </font>
      <fill>
        <patternFill>
          <bgColor theme="8" tint="-0.24994659260841701"/>
        </patternFill>
      </fill>
    </dxf>
    <dxf>
      <font>
        <b val="0"/>
        <i val="0"/>
      </font>
      <fill>
        <patternFill>
          <bgColor theme="6" tint="0.79998168889431442"/>
        </patternFill>
      </fill>
    </dxf>
    <dxf>
      <font>
        <b val="0"/>
        <i val="0"/>
      </font>
      <fill>
        <patternFill>
          <bgColor theme="6" tint="0.59996337778862885"/>
        </patternFill>
      </fill>
    </dxf>
    <dxf>
      <font>
        <b val="0"/>
        <i val="0"/>
      </font>
      <fill>
        <patternFill>
          <bgColor theme="6" tint="0.39994506668294322"/>
        </patternFill>
      </fill>
    </dxf>
    <dxf>
      <font>
        <b val="0"/>
        <i val="0"/>
        <color theme="0"/>
      </font>
      <fill>
        <patternFill>
          <bgColor theme="6" tint="-0.24994659260841701"/>
        </patternFill>
      </fill>
    </dxf>
    <dxf>
      <font>
        <b val="0"/>
        <i val="0"/>
      </font>
      <fill>
        <patternFill>
          <bgColor theme="6" tint="0.79998168889431442"/>
        </patternFill>
      </fill>
    </dxf>
    <dxf>
      <font>
        <b val="0"/>
        <i val="0"/>
      </font>
      <fill>
        <patternFill>
          <bgColor theme="6" tint="0.59996337778862885"/>
        </patternFill>
      </fill>
    </dxf>
    <dxf>
      <font>
        <b val="0"/>
        <i val="0"/>
      </font>
      <fill>
        <patternFill>
          <bgColor theme="6" tint="0.39994506668294322"/>
        </patternFill>
      </fill>
    </dxf>
    <dxf>
      <font>
        <b val="0"/>
        <i val="0"/>
        <color theme="0"/>
      </font>
      <fill>
        <patternFill>
          <bgColor theme="6" tint="-0.24994659260841701"/>
        </patternFill>
      </fill>
    </dxf>
    <dxf>
      <font>
        <b val="0"/>
        <i val="0"/>
      </font>
      <fill>
        <patternFill>
          <bgColor theme="6" tint="0.79998168889431442"/>
        </patternFill>
      </fill>
    </dxf>
    <dxf>
      <font>
        <b val="0"/>
        <i val="0"/>
      </font>
      <fill>
        <patternFill>
          <bgColor theme="6" tint="0.59996337778862885"/>
        </patternFill>
      </fill>
    </dxf>
    <dxf>
      <font>
        <b val="0"/>
        <i val="0"/>
      </font>
      <fill>
        <patternFill>
          <bgColor theme="6" tint="0.39994506668294322"/>
        </patternFill>
      </fill>
    </dxf>
    <dxf>
      <font>
        <b val="0"/>
        <i val="0"/>
        <color theme="0"/>
      </font>
      <fill>
        <patternFill>
          <bgColor theme="6" tint="-0.24994659260841701"/>
        </patternFill>
      </fill>
    </dxf>
    <dxf>
      <font>
        <b/>
        <i val="0"/>
      </font>
      <fill>
        <patternFill>
          <bgColor theme="6" tint="0.79998168889431442"/>
        </patternFill>
      </fill>
    </dxf>
    <dxf>
      <font>
        <b/>
        <i val="0"/>
      </font>
      <fill>
        <patternFill>
          <bgColor theme="6" tint="0.59996337778862885"/>
        </patternFill>
      </fill>
    </dxf>
    <dxf>
      <font>
        <b/>
        <i val="0"/>
      </font>
      <fill>
        <patternFill>
          <bgColor theme="6" tint="0.39994506668294322"/>
        </patternFill>
      </fill>
    </dxf>
    <dxf>
      <font>
        <b/>
        <i val="0"/>
        <color theme="0"/>
      </font>
      <fill>
        <patternFill>
          <bgColor theme="6" tint="-0.24994659260841701"/>
        </patternFill>
      </fill>
    </dxf>
    <dxf>
      <font>
        <b/>
        <i val="0"/>
      </font>
      <fill>
        <patternFill>
          <bgColor theme="6" tint="0.79998168889431442"/>
        </patternFill>
      </fill>
    </dxf>
    <dxf>
      <font>
        <b/>
        <i val="0"/>
      </font>
      <fill>
        <patternFill>
          <bgColor theme="6" tint="0.59996337778862885"/>
        </patternFill>
      </fill>
    </dxf>
    <dxf>
      <font>
        <b/>
        <i val="0"/>
      </font>
      <fill>
        <patternFill>
          <bgColor theme="6" tint="0.39994506668294322"/>
        </patternFill>
      </fill>
    </dxf>
    <dxf>
      <font>
        <b/>
        <i val="0"/>
        <color theme="0"/>
      </font>
      <fill>
        <patternFill>
          <bgColor theme="6" tint="-0.24994659260841701"/>
        </patternFill>
      </fill>
    </dxf>
    <dxf>
      <font>
        <b val="0"/>
        <i val="0"/>
      </font>
      <fill>
        <patternFill>
          <bgColor theme="6" tint="0.79998168889431442"/>
        </patternFill>
      </fill>
    </dxf>
    <dxf>
      <font>
        <b val="0"/>
        <i val="0"/>
      </font>
      <fill>
        <patternFill>
          <bgColor theme="6" tint="0.59996337778862885"/>
        </patternFill>
      </fill>
    </dxf>
    <dxf>
      <font>
        <b val="0"/>
        <i val="0"/>
      </font>
      <fill>
        <patternFill>
          <bgColor theme="6" tint="0.39994506668294322"/>
        </patternFill>
      </fill>
    </dxf>
    <dxf>
      <font>
        <b val="0"/>
        <i val="0"/>
        <color theme="0"/>
      </font>
      <fill>
        <patternFill>
          <bgColor theme="6" tint="-0.24994659260841701"/>
        </patternFill>
      </fill>
    </dxf>
    <dxf>
      <font>
        <b/>
        <i val="0"/>
      </font>
      <fill>
        <patternFill>
          <bgColor theme="8" tint="0.79998168889431442"/>
        </patternFill>
      </fill>
    </dxf>
    <dxf>
      <font>
        <b/>
        <i val="0"/>
      </font>
      <fill>
        <patternFill>
          <bgColor theme="8" tint="0.59996337778862885"/>
        </patternFill>
      </fill>
    </dxf>
    <dxf>
      <font>
        <b/>
        <i val="0"/>
      </font>
      <fill>
        <patternFill>
          <bgColor theme="8" tint="0.39994506668294322"/>
        </patternFill>
      </fill>
    </dxf>
    <dxf>
      <font>
        <b/>
        <i val="0"/>
        <color theme="0"/>
      </font>
      <fill>
        <patternFill>
          <bgColor theme="8" tint="-0.24994659260841701"/>
        </patternFill>
      </fill>
    </dxf>
    <dxf>
      <fill>
        <patternFill>
          <bgColor rgb="FFFDF3DB"/>
        </patternFill>
      </fill>
    </dxf>
    <dxf>
      <fill>
        <patternFill>
          <bgColor rgb="FFFAE1A4"/>
        </patternFill>
      </fill>
    </dxf>
    <dxf>
      <fill>
        <patternFill>
          <bgColor rgb="FFF5C859"/>
        </patternFill>
      </fill>
    </dxf>
    <dxf>
      <fill>
        <patternFill>
          <bgColor rgb="FFF0AF13"/>
        </patternFill>
      </fill>
    </dxf>
    <dxf>
      <font>
        <b/>
        <i val="0"/>
      </font>
      <fill>
        <patternFill>
          <bgColor theme="8" tint="0.79998168889431442"/>
        </patternFill>
      </fill>
    </dxf>
    <dxf>
      <font>
        <b/>
        <i val="0"/>
      </font>
      <fill>
        <patternFill>
          <bgColor theme="8" tint="0.59996337778862885"/>
        </patternFill>
      </fill>
    </dxf>
    <dxf>
      <font>
        <b/>
        <i val="0"/>
      </font>
      <fill>
        <patternFill>
          <bgColor theme="8" tint="0.39994506668294322"/>
        </patternFill>
      </fill>
    </dxf>
    <dxf>
      <font>
        <b/>
        <i val="0"/>
        <color theme="0"/>
      </font>
      <fill>
        <patternFill>
          <bgColor theme="8" tint="-0.24994659260841701"/>
        </patternFill>
      </fill>
    </dxf>
    <dxf>
      <fill>
        <patternFill>
          <bgColor rgb="FFF36D73"/>
        </patternFill>
      </fill>
    </dxf>
    <dxf>
      <fill>
        <patternFill>
          <bgColor rgb="FFD8121B"/>
        </patternFill>
      </fill>
    </dxf>
    <dxf>
      <fill>
        <patternFill>
          <bgColor rgb="FFC9111A"/>
        </patternFill>
      </fill>
    </dxf>
    <dxf>
      <fill>
        <patternFill>
          <bgColor rgb="FFD1111A"/>
        </patternFill>
      </fill>
    </dxf>
    <dxf>
      <fill>
        <patternFill>
          <bgColor rgb="FFC21018"/>
        </patternFill>
      </fill>
    </dxf>
    <dxf>
      <fill>
        <patternFill>
          <bgColor rgb="FFBB0F18"/>
        </patternFill>
      </fill>
    </dxf>
    <dxf>
      <font>
        <b/>
        <i val="0"/>
      </font>
      <fill>
        <patternFill>
          <bgColor theme="3" tint="0.79998168889431442"/>
        </patternFill>
      </fill>
    </dxf>
    <dxf>
      <font>
        <b/>
        <i val="0"/>
      </font>
      <fill>
        <patternFill>
          <bgColor theme="3" tint="0.59996337778862885"/>
        </patternFill>
      </fill>
    </dxf>
    <dxf>
      <font>
        <b/>
        <i val="0"/>
      </font>
      <fill>
        <patternFill>
          <bgColor theme="3" tint="0.39994506668294322"/>
        </patternFill>
      </fill>
    </dxf>
    <dxf>
      <font>
        <b/>
        <i val="0"/>
        <color theme="0"/>
      </font>
      <fill>
        <patternFill>
          <bgColor theme="3" tint="-0.24994659260841701"/>
        </patternFill>
      </fill>
    </dxf>
    <dxf>
      <font>
        <b val="0"/>
        <i val="0"/>
      </font>
      <fill>
        <patternFill>
          <bgColor theme="6" tint="0.79998168889431442"/>
        </patternFill>
      </fill>
    </dxf>
    <dxf>
      <font>
        <b val="0"/>
        <i val="0"/>
      </font>
      <fill>
        <patternFill>
          <bgColor theme="6" tint="0.59996337778862885"/>
        </patternFill>
      </fill>
    </dxf>
    <dxf>
      <font>
        <b val="0"/>
        <i val="0"/>
      </font>
      <fill>
        <patternFill>
          <bgColor theme="6" tint="0.39994506668294322"/>
        </patternFill>
      </fill>
    </dxf>
    <dxf>
      <font>
        <b val="0"/>
        <i val="0"/>
        <color theme="0"/>
      </font>
      <fill>
        <patternFill>
          <bgColor theme="6" tint="-0.24994659260841701"/>
        </patternFill>
      </fill>
    </dxf>
    <dxf>
      <font>
        <b/>
        <i val="0"/>
      </font>
      <fill>
        <patternFill>
          <bgColor theme="7" tint="0.79998168889431442"/>
        </patternFill>
      </fill>
    </dxf>
    <dxf>
      <font>
        <b/>
        <i val="0"/>
      </font>
      <fill>
        <patternFill>
          <bgColor theme="7" tint="0.59996337778862885"/>
        </patternFill>
      </fill>
    </dxf>
    <dxf>
      <font>
        <b/>
        <i val="0"/>
      </font>
      <fill>
        <patternFill>
          <bgColor theme="7" tint="0.39994506668294322"/>
        </patternFill>
      </fill>
    </dxf>
    <dxf>
      <font>
        <b/>
        <i val="0"/>
        <color theme="0"/>
      </font>
      <fill>
        <patternFill>
          <bgColor theme="7" tint="-0.24994659260841701"/>
        </patternFill>
      </fill>
    </dxf>
    <dxf>
      <fill>
        <patternFill>
          <bgColor rgb="FFFBEAC1"/>
        </patternFill>
      </fill>
    </dxf>
    <dxf>
      <fill>
        <patternFill>
          <bgColor rgb="FFF5CA5D"/>
        </patternFill>
      </fill>
    </dxf>
    <dxf>
      <fill>
        <patternFill>
          <bgColor rgb="FFF8DA90"/>
        </patternFill>
      </fill>
    </dxf>
    <dxf>
      <fill>
        <patternFill>
          <bgColor rgb="FFFBEAC1"/>
        </patternFill>
      </fill>
    </dxf>
    <dxf>
      <fill>
        <patternFill>
          <bgColor rgb="FFF0AF13"/>
        </patternFill>
      </fill>
    </dxf>
    <dxf>
      <font>
        <b/>
        <i val="0"/>
      </font>
      <fill>
        <patternFill>
          <bgColor theme="9" tint="0.79998168889431442"/>
        </patternFill>
      </fill>
    </dxf>
    <dxf>
      <font>
        <b/>
        <i val="0"/>
      </font>
      <fill>
        <patternFill>
          <bgColor theme="9" tint="0.59996337778862885"/>
        </patternFill>
      </fill>
    </dxf>
    <dxf>
      <font>
        <b/>
        <i val="0"/>
      </font>
      <fill>
        <patternFill>
          <bgColor theme="9" tint="0.39994506668294322"/>
        </patternFill>
      </fill>
    </dxf>
    <dxf>
      <font>
        <b/>
        <i val="0"/>
        <color theme="0"/>
      </font>
      <fill>
        <patternFill>
          <bgColor theme="9" tint="-0.24994659260841701"/>
        </patternFill>
      </fill>
    </dxf>
    <dxf>
      <fill>
        <patternFill>
          <bgColor rgb="FFFBCCBB"/>
        </patternFill>
      </fill>
    </dxf>
    <dxf>
      <fill>
        <patternFill>
          <bgColor rgb="FFF9AB8F"/>
        </patternFill>
      </fill>
    </dxf>
    <dxf>
      <fill>
        <patternFill>
          <bgColor rgb="FFF68A64"/>
        </patternFill>
      </fill>
    </dxf>
    <dxf>
      <fill>
        <patternFill>
          <bgColor rgb="FFF25821"/>
        </patternFill>
      </fill>
    </dxf>
    <dxf>
      <font>
        <b/>
        <i val="0"/>
      </font>
      <fill>
        <patternFill>
          <bgColor theme="5" tint="0.79998168889431442"/>
        </patternFill>
      </fill>
    </dxf>
    <dxf>
      <font>
        <b/>
        <i val="0"/>
      </font>
      <fill>
        <patternFill>
          <bgColor theme="5" tint="0.59996337778862885"/>
        </patternFill>
      </fill>
    </dxf>
    <dxf>
      <font>
        <b/>
        <i val="0"/>
      </font>
      <fill>
        <patternFill>
          <bgColor theme="5" tint="0.39994506668294322"/>
        </patternFill>
      </fill>
    </dxf>
    <dxf>
      <font>
        <b/>
        <i val="0"/>
        <color theme="0"/>
      </font>
      <fill>
        <patternFill>
          <bgColor theme="5" tint="-0.24994659260841701"/>
        </patternFill>
      </fill>
    </dxf>
    <dxf>
      <fill>
        <patternFill>
          <bgColor rgb="FFFBCCBB"/>
        </patternFill>
      </fill>
    </dxf>
    <dxf>
      <fill>
        <patternFill>
          <bgColor rgb="FFF9AB8F"/>
        </patternFill>
      </fill>
    </dxf>
    <dxf>
      <fill>
        <patternFill>
          <bgColor rgb="FFF68A64"/>
        </patternFill>
      </fill>
    </dxf>
    <dxf>
      <fill>
        <patternFill>
          <bgColor rgb="FFF25821"/>
        </patternFill>
      </fill>
    </dxf>
    <dxf>
      <font>
        <b/>
        <i val="0"/>
      </font>
      <fill>
        <patternFill>
          <bgColor theme="4" tint="0.79998168889431442"/>
        </patternFill>
      </fill>
    </dxf>
    <dxf>
      <font>
        <b/>
        <i val="0"/>
      </font>
      <fill>
        <patternFill>
          <bgColor theme="4" tint="0.59996337778862885"/>
        </patternFill>
      </fill>
    </dxf>
    <dxf>
      <font>
        <b/>
        <i val="0"/>
      </font>
      <fill>
        <patternFill>
          <bgColor theme="4" tint="0.39994506668294322"/>
        </patternFill>
      </fill>
    </dxf>
    <dxf>
      <font>
        <b/>
        <i val="0"/>
        <color theme="0"/>
      </font>
      <fill>
        <patternFill>
          <bgColor theme="4" tint="-0.24994659260841701"/>
        </patternFill>
      </fill>
    </dxf>
  </dxfs>
  <tableStyles count="0" defaultTableStyle="TableStyleMedium2" defaultPivotStyle="PivotStyleLight16"/>
  <colors>
    <mruColors>
      <color rgb="FFF25821"/>
      <color rgb="FFF68A64"/>
      <color rgb="FFFBCCBB"/>
      <color rgb="FFF9AB8F"/>
      <color rgb="FFF9AB95"/>
      <color rgb="FFFBEAC1"/>
      <color rgb="FFF5CA5D"/>
      <color rgb="FFF0AF13"/>
      <color rgb="FFF8DA90"/>
      <color rgb="FFFDF3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85726</xdr:colOff>
      <xdr:row>0</xdr:row>
      <xdr:rowOff>0</xdr:rowOff>
    </xdr:from>
    <xdr:to>
      <xdr:col>0</xdr:col>
      <xdr:colOff>1476919</xdr:colOff>
      <xdr:row>1</xdr:row>
      <xdr:rowOff>323849</xdr:rowOff>
    </xdr:to>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0"/>
          <a:ext cx="1391193" cy="685799"/>
        </a:xfrm>
        <a:prstGeom prst="rect">
          <a:avLst/>
        </a:prstGeom>
      </xdr:spPr>
    </xdr:pic>
    <xdr:clientData/>
  </xdr:twoCellAnchor>
  <xdr:twoCellAnchor editAs="oneCell">
    <xdr:from>
      <xdr:col>0</xdr:col>
      <xdr:colOff>0</xdr:colOff>
      <xdr:row>8</xdr:row>
      <xdr:rowOff>0</xdr:rowOff>
    </xdr:from>
    <xdr:to>
      <xdr:col>4</xdr:col>
      <xdr:colOff>296488</xdr:colOff>
      <xdr:row>13</xdr:row>
      <xdr:rowOff>10222</xdr:rowOff>
    </xdr:to>
    <xdr:pic>
      <xdr:nvPicPr>
        <xdr:cNvPr id="7" name="Picture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3181350"/>
          <a:ext cx="8688013" cy="4991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1429293</xdr:colOff>
      <xdr:row>1</xdr:row>
      <xdr:rowOff>228599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0"/>
          <a:ext cx="1391193" cy="6857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1</xdr:row>
      <xdr:rowOff>152400</xdr:rowOff>
    </xdr:from>
    <xdr:to>
      <xdr:col>0</xdr:col>
      <xdr:colOff>1495968</xdr:colOff>
      <xdr:row>1</xdr:row>
      <xdr:rowOff>838199</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352425"/>
          <a:ext cx="1391193" cy="6857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314325</xdr:colOff>
      <xdr:row>1</xdr:row>
      <xdr:rowOff>171450</xdr:rowOff>
    </xdr:from>
    <xdr:to>
      <xdr:col>0</xdr:col>
      <xdr:colOff>1705518</xdr:colOff>
      <xdr:row>1</xdr:row>
      <xdr:rowOff>857249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361950"/>
          <a:ext cx="1391193" cy="6857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1</xdr:row>
      <xdr:rowOff>228600</xdr:rowOff>
    </xdr:from>
    <xdr:to>
      <xdr:col>0</xdr:col>
      <xdr:colOff>1676943</xdr:colOff>
      <xdr:row>1</xdr:row>
      <xdr:rowOff>914399</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419100"/>
          <a:ext cx="1391193" cy="6857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1</xdr:row>
      <xdr:rowOff>142875</xdr:rowOff>
    </xdr:from>
    <xdr:to>
      <xdr:col>0</xdr:col>
      <xdr:colOff>1534068</xdr:colOff>
      <xdr:row>1</xdr:row>
      <xdr:rowOff>828674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333375"/>
          <a:ext cx="1391193" cy="6857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485775</xdr:colOff>
      <xdr:row>1</xdr:row>
      <xdr:rowOff>257175</xdr:rowOff>
    </xdr:from>
    <xdr:to>
      <xdr:col>0</xdr:col>
      <xdr:colOff>1876968</xdr:colOff>
      <xdr:row>1</xdr:row>
      <xdr:rowOff>942974</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5775" y="447675"/>
          <a:ext cx="1391193" cy="6857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ihnovits/Downloads/LS5/sdataELS/Q_ISC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Administrator/Desktop/WIPO%20-%20Global%20Innovation%20Index/Mika_Results_GII_Excel97vers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A_MICHAELA/WIPO%20-%20Global%20Innovation%20Index/2012/Rankings%202011%20good%20on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1_TIM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G_56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G_12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1_AL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11_AL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amihnovits/Downloads/LS5/sdataELS/APPLIC/UOE/IND97/FIN94/F11_A9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12_AL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13_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mihnovits/Downloads/LS5/sdataELS/Q_ISC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A_Michaela/WIPO%20-%20Global%20Innovation%20Index/Mika_GII2011.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amihnovits/Downloads/Data/Vulnerability/Food%20Insecurity/DUPONT/EIU_GFSI_July_2013_upda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pplic/UOE/Ind2007/data2001/E9C3NAG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Applic/UOE/Ind2007/data2001/E9C3N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NWB/POpu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P/Applic/PISA/Publications/PISA%202000%20Initial%20Report%20-%20Knowledge%20and%20Skills%20for%20Life/PISA%20Final%20Charts%20in%20Excel/Chapter%205/Data.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PISA/EduExpen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amihnovits/Downloads/LS5/sdataELS/APPLIC/UOE/IND98/FIN95/F5_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A/TEMP/c.notes.data/TEMP/c.notes.data/02-02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A/TEMP/c.notes.data/TEMP/c.notes.data/~40719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ihnovits/Downloads/LS5/sdataELS/TEMP/SUBSNEU.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ihnovits/Downloads/LS5/sdataELS/Q_ISC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ihnovits/Downloads/LS5/sdataELS/Q_ISC56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pplic/uoe/ind2002/calcul_B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_Michaela/DG%20EAC/CCCI2/Civics%202009-1999%20country%20profile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A_Michaela/Canadian%20Council%20on%20Learning/data_results_May2007_part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ountry profiles"/>
      <sheetName val="Data tables"/>
      <sheetName val="Scores"/>
      <sheetName val="Rankings"/>
      <sheetName val="Definition"/>
      <sheetName val="Database"/>
      <sheetName val="Country names"/>
      <sheetName val="Original"/>
      <sheetName val="Transformed"/>
      <sheetName val="Norm"/>
      <sheetName val="Weighted"/>
      <sheetName val="Weights"/>
      <sheetName val="Rankings per country"/>
      <sheetName val="Rankings per variable"/>
      <sheetName val="GII 2010"/>
      <sheetName val="data-norm-all scores"/>
      <sheetName val="data-norm-kNN"/>
      <sheetName val="PCA"/>
      <sheetName val="Correlations"/>
      <sheetName val="Input"/>
      <sheetName val="Output"/>
      <sheetName val="GII"/>
      <sheetName val="Efficiency scaled"/>
      <sheetName val="scatterplots"/>
      <sheetName val="GII-OWA"/>
      <sheetName val="UA-Input"/>
      <sheetName val="Box-INPUT"/>
      <sheetName val="Box"/>
      <sheetName val="Sheet1"/>
    </sheetNames>
    <sheetDataSet>
      <sheetData sheetId="0" refreshError="1"/>
      <sheetData sheetId="1" refreshError="1"/>
      <sheetData sheetId="2" refreshError="1"/>
      <sheetData sheetId="3">
        <row r="10">
          <cell r="E10" t="str">
            <v>ECONOMY</v>
          </cell>
          <cell r="J10" t="str">
            <v>index</v>
          </cell>
          <cell r="K10" t="str">
            <v>rank</v>
          </cell>
          <cell r="M10" t="str">
            <v>index</v>
          </cell>
          <cell r="N10" t="str">
            <v>rank</v>
          </cell>
          <cell r="P10" t="str">
            <v>index</v>
          </cell>
          <cell r="Q10" t="str">
            <v>rank</v>
          </cell>
          <cell r="S10" t="str">
            <v>index</v>
          </cell>
          <cell r="T10" t="str">
            <v>rank</v>
          </cell>
          <cell r="V10" t="str">
            <v>1.</v>
          </cell>
          <cell r="W10" t="str">
            <v>2.</v>
          </cell>
          <cell r="X10" t="str">
            <v>3.</v>
          </cell>
          <cell r="Y10" t="str">
            <v>4.</v>
          </cell>
          <cell r="Z10" t="str">
            <v>5.</v>
          </cell>
          <cell r="AA10" t="str">
            <v>6.</v>
          </cell>
          <cell r="AB10" t="str">
            <v>7.</v>
          </cell>
          <cell r="AC10">
            <v>0.63</v>
          </cell>
          <cell r="AF10" t="str">
            <v>1.1.</v>
          </cell>
          <cell r="AG10" t="str">
            <v>1.2.</v>
          </cell>
          <cell r="AH10" t="str">
            <v>1.3.</v>
          </cell>
          <cell r="AI10" t="str">
            <v>2.1.</v>
          </cell>
          <cell r="AJ10" t="str">
            <v>2.2.</v>
          </cell>
          <cell r="AK10" t="str">
            <v>2.3.</v>
          </cell>
          <cell r="AL10" t="str">
            <v>3.1.</v>
          </cell>
          <cell r="AM10" t="str">
            <v>3.2.</v>
          </cell>
          <cell r="AN10" t="str">
            <v>3.3.</v>
          </cell>
          <cell r="AO10" t="str">
            <v>4.1.</v>
          </cell>
          <cell r="AP10" t="str">
            <v>4.2.</v>
          </cell>
          <cell r="AQ10" t="str">
            <v>4.3.</v>
          </cell>
          <cell r="AR10" t="str">
            <v>5.1.</v>
          </cell>
          <cell r="AS10" t="str">
            <v>5.2.</v>
          </cell>
          <cell r="AT10" t="str">
            <v>5.3.</v>
          </cell>
          <cell r="AU10" t="str">
            <v>6.1.</v>
          </cell>
          <cell r="AV10" t="str">
            <v>6.2.</v>
          </cell>
          <cell r="AW10" t="str">
            <v>6.3.</v>
          </cell>
          <cell r="AX10" t="str">
            <v>7.1.</v>
          </cell>
          <cell r="AY10" t="str">
            <v>7.2.</v>
          </cell>
        </row>
        <row r="12">
          <cell r="E12" t="str">
            <v>Switzerland</v>
          </cell>
          <cell r="F12" t="e">
            <v>#NAME?</v>
          </cell>
          <cell r="G12" t="e">
            <v>#NAME?</v>
          </cell>
          <cell r="H12">
            <v>116</v>
          </cell>
          <cell r="J12" t="e">
            <v>#NAME?</v>
          </cell>
          <cell r="K12" t="e">
            <v>#NAME?</v>
          </cell>
          <cell r="M12" t="e">
            <v>#NAME?</v>
          </cell>
          <cell r="N12" t="e">
            <v>#NAME?</v>
          </cell>
          <cell r="P12" t="e">
            <v>#NAME?</v>
          </cell>
          <cell r="Q12" t="e">
            <v>#NAME?</v>
          </cell>
          <cell r="S12" t="e">
            <v>#NAME?</v>
          </cell>
          <cell r="T12" t="e">
            <v>#NAME?</v>
          </cell>
          <cell r="V12" t="e">
            <v>#NAME?</v>
          </cell>
          <cell r="W12" t="e">
            <v>#NAME?</v>
          </cell>
          <cell r="X12" t="e">
            <v>#NAME?</v>
          </cell>
          <cell r="Y12" t="e">
            <v>#NAME?</v>
          </cell>
          <cell r="Z12" t="e">
            <v>#NAME?</v>
          </cell>
          <cell r="AA12" t="e">
            <v>#NAME?</v>
          </cell>
          <cell r="AB12" t="e">
            <v>#NAME?</v>
          </cell>
          <cell r="AC12" t="e">
            <v>#NAME?</v>
          </cell>
          <cell r="AD12">
            <v>1</v>
          </cell>
          <cell r="AE12">
            <v>0</v>
          </cell>
          <cell r="AF12" t="e">
            <v>#NAME?</v>
          </cell>
          <cell r="AG12" t="e">
            <v>#NAME?</v>
          </cell>
          <cell r="AH12" t="e">
            <v>#NAME?</v>
          </cell>
          <cell r="AI12" t="e">
            <v>#NAME?</v>
          </cell>
          <cell r="AJ12" t="e">
            <v>#NAME?</v>
          </cell>
          <cell r="AK12" t="e">
            <v>#NAME?</v>
          </cell>
          <cell r="AL12" t="e">
            <v>#NAME?</v>
          </cell>
          <cell r="AM12" t="e">
            <v>#NAME?</v>
          </cell>
          <cell r="AN12" t="e">
            <v>#NAME?</v>
          </cell>
          <cell r="AO12" t="e">
            <v>#NAME?</v>
          </cell>
          <cell r="AP12" t="e">
            <v>#NAME?</v>
          </cell>
          <cell r="AQ12" t="e">
            <v>#NAME?</v>
          </cell>
          <cell r="AR12" t="e">
            <v>#NAME?</v>
          </cell>
          <cell r="AS12" t="e">
            <v>#NAME?</v>
          </cell>
          <cell r="AT12" t="e">
            <v>#NAME?</v>
          </cell>
          <cell r="AU12" t="e">
            <v>#NAME?</v>
          </cell>
          <cell r="AV12" t="e">
            <v>#NAME?</v>
          </cell>
          <cell r="AW12" t="e">
            <v>#NAME?</v>
          </cell>
          <cell r="AX12" t="e">
            <v>#NAME?</v>
          </cell>
          <cell r="AY12" t="e">
            <v>#NAME?</v>
          </cell>
        </row>
        <row r="13">
          <cell r="E13" t="str">
            <v>Sweden</v>
          </cell>
          <cell r="F13" t="e">
            <v>#NAME?</v>
          </cell>
          <cell r="G13" t="e">
            <v>#NAME?</v>
          </cell>
          <cell r="H13">
            <v>115</v>
          </cell>
          <cell r="J13" t="e">
            <v>#NAME?</v>
          </cell>
          <cell r="K13" t="e">
            <v>#NAME?</v>
          </cell>
          <cell r="M13" t="e">
            <v>#NAME?</v>
          </cell>
          <cell r="N13" t="e">
            <v>#NAME?</v>
          </cell>
          <cell r="P13" t="e">
            <v>#NAME?</v>
          </cell>
          <cell r="Q13" t="e">
            <v>#NAME?</v>
          </cell>
          <cell r="S13" t="e">
            <v>#NAME?</v>
          </cell>
          <cell r="T13" t="e">
            <v>#NAME?</v>
          </cell>
          <cell r="V13" t="e">
            <v>#NAME?</v>
          </cell>
          <cell r="W13" t="e">
            <v>#NAME?</v>
          </cell>
          <cell r="X13" t="e">
            <v>#NAME?</v>
          </cell>
          <cell r="Y13" t="e">
            <v>#NAME?</v>
          </cell>
          <cell r="Z13" t="e">
            <v>#NAME?</v>
          </cell>
          <cell r="AA13" t="e">
            <v>#NAME?</v>
          </cell>
          <cell r="AB13" t="e">
            <v>#NAME?</v>
          </cell>
          <cell r="AC13" t="e">
            <v>#NAME?</v>
          </cell>
          <cell r="AD13">
            <v>1</v>
          </cell>
          <cell r="AE13">
            <v>0</v>
          </cell>
          <cell r="AF13" t="e">
            <v>#NAME?</v>
          </cell>
          <cell r="AG13" t="e">
            <v>#NAME?</v>
          </cell>
          <cell r="AH13" t="e">
            <v>#NAME?</v>
          </cell>
          <cell r="AI13" t="e">
            <v>#NAME?</v>
          </cell>
          <cell r="AJ13" t="e">
            <v>#NAME?</v>
          </cell>
          <cell r="AK13" t="e">
            <v>#NAME?</v>
          </cell>
          <cell r="AL13" t="e">
            <v>#NAME?</v>
          </cell>
          <cell r="AM13" t="e">
            <v>#NAME?</v>
          </cell>
          <cell r="AN13" t="e">
            <v>#NAME?</v>
          </cell>
          <cell r="AO13" t="e">
            <v>#NAME?</v>
          </cell>
          <cell r="AP13" t="e">
            <v>#NAME?</v>
          </cell>
          <cell r="AQ13" t="e">
            <v>#NAME?</v>
          </cell>
          <cell r="AR13" t="e">
            <v>#NAME?</v>
          </cell>
          <cell r="AS13" t="e">
            <v>#NAME?</v>
          </cell>
          <cell r="AT13" t="e">
            <v>#NAME?</v>
          </cell>
          <cell r="AU13" t="e">
            <v>#NAME?</v>
          </cell>
          <cell r="AV13" t="e">
            <v>#NAME?</v>
          </cell>
          <cell r="AW13" t="e">
            <v>#NAME?</v>
          </cell>
          <cell r="AX13" t="e">
            <v>#NAME?</v>
          </cell>
          <cell r="AY13" t="e">
            <v>#NAME?</v>
          </cell>
        </row>
        <row r="14">
          <cell r="E14" t="str">
            <v>Singapore</v>
          </cell>
          <cell r="F14" t="e">
            <v>#NAME?</v>
          </cell>
          <cell r="G14" t="e">
            <v>#NAME?</v>
          </cell>
          <cell r="H14">
            <v>107</v>
          </cell>
          <cell r="J14" t="e">
            <v>#NAME?</v>
          </cell>
          <cell r="K14" t="e">
            <v>#NAME?</v>
          </cell>
          <cell r="M14" t="e">
            <v>#NAME?</v>
          </cell>
          <cell r="N14" t="e">
            <v>#NAME?</v>
          </cell>
          <cell r="P14" t="e">
            <v>#NAME?</v>
          </cell>
          <cell r="Q14" t="e">
            <v>#NAME?</v>
          </cell>
          <cell r="S14" t="e">
            <v>#NAME?</v>
          </cell>
          <cell r="T14" t="e">
            <v>#NAME?</v>
          </cell>
          <cell r="V14" t="e">
            <v>#NAME?</v>
          </cell>
          <cell r="W14" t="e">
            <v>#NAME?</v>
          </cell>
          <cell r="X14" t="e">
            <v>#NAME?</v>
          </cell>
          <cell r="Y14" t="e">
            <v>#NAME?</v>
          </cell>
          <cell r="Z14" t="e">
            <v>#NAME?</v>
          </cell>
          <cell r="AA14" t="e">
            <v>#NAME?</v>
          </cell>
          <cell r="AB14" t="e">
            <v>#NAME?</v>
          </cell>
          <cell r="AC14" t="e">
            <v>#NAME?</v>
          </cell>
          <cell r="AD14">
            <v>1</v>
          </cell>
          <cell r="AE14">
            <v>0</v>
          </cell>
          <cell r="AF14" t="e">
            <v>#NAME?</v>
          </cell>
          <cell r="AG14" t="e">
            <v>#NAME?</v>
          </cell>
          <cell r="AH14" t="e">
            <v>#NAME?</v>
          </cell>
          <cell r="AI14" t="e">
            <v>#NAME?</v>
          </cell>
          <cell r="AJ14" t="e">
            <v>#NAME?</v>
          </cell>
          <cell r="AK14" t="e">
            <v>#NAME?</v>
          </cell>
          <cell r="AL14" t="e">
            <v>#NAME?</v>
          </cell>
          <cell r="AM14" t="e">
            <v>#NAME?</v>
          </cell>
          <cell r="AN14" t="e">
            <v>#NAME?</v>
          </cell>
          <cell r="AO14" t="e">
            <v>#NAME?</v>
          </cell>
          <cell r="AP14" t="e">
            <v>#NAME?</v>
          </cell>
          <cell r="AQ14" t="e">
            <v>#NAME?</v>
          </cell>
          <cell r="AR14" t="e">
            <v>#NAME?</v>
          </cell>
          <cell r="AS14" t="e">
            <v>#NAME?</v>
          </cell>
          <cell r="AT14" t="e">
            <v>#NAME?</v>
          </cell>
          <cell r="AU14" t="e">
            <v>#NAME?</v>
          </cell>
          <cell r="AV14" t="e">
            <v>#NAME?</v>
          </cell>
          <cell r="AW14" t="e">
            <v>#NAME?</v>
          </cell>
          <cell r="AX14" t="e">
            <v>#NAME?</v>
          </cell>
          <cell r="AY14" t="e">
            <v>#NAME?</v>
          </cell>
        </row>
        <row r="15">
          <cell r="E15" t="str">
            <v>Hong Kong (SAR), China</v>
          </cell>
          <cell r="F15" t="e">
            <v>#NAME?</v>
          </cell>
          <cell r="G15" t="e">
            <v>#NAME?</v>
          </cell>
          <cell r="H15">
            <v>52</v>
          </cell>
          <cell r="J15" t="e">
            <v>#NAME?</v>
          </cell>
          <cell r="K15" t="e">
            <v>#NAME?</v>
          </cell>
          <cell r="M15" t="e">
            <v>#NAME?</v>
          </cell>
          <cell r="N15" t="e">
            <v>#NAME?</v>
          </cell>
          <cell r="P15" t="e">
            <v>#NAME?</v>
          </cell>
          <cell r="Q15" t="e">
            <v>#NAME?</v>
          </cell>
          <cell r="S15" t="e">
            <v>#NAME?</v>
          </cell>
          <cell r="T15" t="e">
            <v>#NAME?</v>
          </cell>
          <cell r="V15" t="e">
            <v>#NAME?</v>
          </cell>
          <cell r="W15" t="e">
            <v>#NAME?</v>
          </cell>
          <cell r="X15" t="e">
            <v>#NAME?</v>
          </cell>
          <cell r="Y15" t="e">
            <v>#NAME?</v>
          </cell>
          <cell r="Z15" t="e">
            <v>#NAME?</v>
          </cell>
          <cell r="AA15" t="e">
            <v>#NAME?</v>
          </cell>
          <cell r="AB15" t="e">
            <v>#NAME?</v>
          </cell>
          <cell r="AC15" t="e">
            <v>#NAME?</v>
          </cell>
          <cell r="AD15">
            <v>1</v>
          </cell>
          <cell r="AE15">
            <v>0</v>
          </cell>
          <cell r="AF15" t="e">
            <v>#NAME?</v>
          </cell>
          <cell r="AG15" t="e">
            <v>#NAME?</v>
          </cell>
          <cell r="AH15" t="e">
            <v>#NAME?</v>
          </cell>
          <cell r="AI15" t="e">
            <v>#NAME?</v>
          </cell>
          <cell r="AJ15" t="e">
            <v>#NAME?</v>
          </cell>
          <cell r="AK15" t="e">
            <v>#NAME?</v>
          </cell>
          <cell r="AL15" t="e">
            <v>#NAME?</v>
          </cell>
          <cell r="AM15" t="e">
            <v>#NAME?</v>
          </cell>
          <cell r="AN15" t="e">
            <v>#NAME?</v>
          </cell>
          <cell r="AO15" t="e">
            <v>#NAME?</v>
          </cell>
          <cell r="AP15" t="e">
            <v>#NAME?</v>
          </cell>
          <cell r="AQ15" t="e">
            <v>#NAME?</v>
          </cell>
          <cell r="AR15" t="e">
            <v>#NAME?</v>
          </cell>
          <cell r="AS15" t="e">
            <v>#NAME?</v>
          </cell>
          <cell r="AT15" t="e">
            <v>#NAME?</v>
          </cell>
          <cell r="AU15" t="e">
            <v>#NAME?</v>
          </cell>
          <cell r="AV15" t="e">
            <v>#NAME?</v>
          </cell>
          <cell r="AW15" t="e">
            <v>#NAME?</v>
          </cell>
          <cell r="AX15" t="e">
            <v>#NAME?</v>
          </cell>
          <cell r="AY15" t="e">
            <v>#NAME?</v>
          </cell>
        </row>
        <row r="16">
          <cell r="E16" t="str">
            <v>Finland</v>
          </cell>
          <cell r="F16" t="e">
            <v>#NAME?</v>
          </cell>
          <cell r="G16" t="e">
            <v>#NAME?</v>
          </cell>
          <cell r="H16">
            <v>43</v>
          </cell>
          <cell r="J16" t="e">
            <v>#NAME?</v>
          </cell>
          <cell r="K16" t="e">
            <v>#NAME?</v>
          </cell>
          <cell r="M16" t="e">
            <v>#NAME?</v>
          </cell>
          <cell r="N16" t="e">
            <v>#NAME?</v>
          </cell>
          <cell r="P16" t="e">
            <v>#NAME?</v>
          </cell>
          <cell r="Q16" t="e">
            <v>#NAME?</v>
          </cell>
          <cell r="S16" t="e">
            <v>#NAME?</v>
          </cell>
          <cell r="T16" t="e">
            <v>#NAME?</v>
          </cell>
          <cell r="V16" t="e">
            <v>#NAME?</v>
          </cell>
          <cell r="W16" t="e">
            <v>#NAME?</v>
          </cell>
          <cell r="X16" t="e">
            <v>#NAME?</v>
          </cell>
          <cell r="Y16" t="e">
            <v>#NAME?</v>
          </cell>
          <cell r="Z16" t="e">
            <v>#NAME?</v>
          </cell>
          <cell r="AA16" t="e">
            <v>#NAME?</v>
          </cell>
          <cell r="AB16" t="e">
            <v>#NAME?</v>
          </cell>
          <cell r="AC16" t="e">
            <v>#NAME?</v>
          </cell>
          <cell r="AD16">
            <v>1</v>
          </cell>
          <cell r="AE16">
            <v>0</v>
          </cell>
          <cell r="AF16" t="e">
            <v>#NAME?</v>
          </cell>
          <cell r="AG16" t="e">
            <v>#NAME?</v>
          </cell>
          <cell r="AH16" t="e">
            <v>#NAME?</v>
          </cell>
          <cell r="AI16" t="e">
            <v>#NAME?</v>
          </cell>
          <cell r="AJ16" t="e">
            <v>#NAME?</v>
          </cell>
          <cell r="AK16" t="e">
            <v>#NAME?</v>
          </cell>
          <cell r="AL16" t="e">
            <v>#NAME?</v>
          </cell>
          <cell r="AM16" t="e">
            <v>#NAME?</v>
          </cell>
          <cell r="AN16" t="e">
            <v>#NAME?</v>
          </cell>
          <cell r="AO16" t="e">
            <v>#NAME?</v>
          </cell>
          <cell r="AP16" t="e">
            <v>#NAME?</v>
          </cell>
          <cell r="AQ16" t="e">
            <v>#NAME?</v>
          </cell>
          <cell r="AR16" t="e">
            <v>#NAME?</v>
          </cell>
          <cell r="AS16" t="e">
            <v>#NAME?</v>
          </cell>
          <cell r="AT16" t="e">
            <v>#NAME?</v>
          </cell>
          <cell r="AU16" t="e">
            <v>#NAME?</v>
          </cell>
          <cell r="AV16" t="e">
            <v>#NAME?</v>
          </cell>
          <cell r="AW16" t="e">
            <v>#NAME?</v>
          </cell>
          <cell r="AX16" t="e">
            <v>#NAME?</v>
          </cell>
          <cell r="AY16" t="e">
            <v>#NAME?</v>
          </cell>
        </row>
        <row r="17">
          <cell r="E17" t="str">
            <v>Denmark</v>
          </cell>
          <cell r="F17" t="e">
            <v>#NAME?</v>
          </cell>
          <cell r="G17" t="e">
            <v>#NAME?</v>
          </cell>
          <cell r="H17">
            <v>36</v>
          </cell>
          <cell r="J17" t="e">
            <v>#NAME?</v>
          </cell>
          <cell r="K17" t="e">
            <v>#NAME?</v>
          </cell>
          <cell r="M17" t="e">
            <v>#NAME?</v>
          </cell>
          <cell r="N17" t="e">
            <v>#NAME?</v>
          </cell>
          <cell r="P17" t="e">
            <v>#NAME?</v>
          </cell>
          <cell r="Q17" t="e">
            <v>#NAME?</v>
          </cell>
          <cell r="S17" t="e">
            <v>#NAME?</v>
          </cell>
          <cell r="T17" t="e">
            <v>#NAME?</v>
          </cell>
          <cell r="V17" t="e">
            <v>#NAME?</v>
          </cell>
          <cell r="W17" t="e">
            <v>#NAME?</v>
          </cell>
          <cell r="X17" t="e">
            <v>#NAME?</v>
          </cell>
          <cell r="Y17" t="e">
            <v>#NAME?</v>
          </cell>
          <cell r="Z17" t="e">
            <v>#NAME?</v>
          </cell>
          <cell r="AA17" t="e">
            <v>#NAME?</v>
          </cell>
          <cell r="AB17" t="e">
            <v>#NAME?</v>
          </cell>
          <cell r="AC17" t="e">
            <v>#NAME?</v>
          </cell>
          <cell r="AD17">
            <v>1</v>
          </cell>
          <cell r="AE17">
            <v>0</v>
          </cell>
          <cell r="AF17" t="e">
            <v>#NAME?</v>
          </cell>
          <cell r="AG17" t="e">
            <v>#NAME?</v>
          </cell>
          <cell r="AH17" t="e">
            <v>#NAME?</v>
          </cell>
          <cell r="AI17" t="e">
            <v>#NAME?</v>
          </cell>
          <cell r="AJ17" t="e">
            <v>#NAME?</v>
          </cell>
          <cell r="AK17" t="e">
            <v>#NAME?</v>
          </cell>
          <cell r="AL17" t="e">
            <v>#NAME?</v>
          </cell>
          <cell r="AM17" t="e">
            <v>#NAME?</v>
          </cell>
          <cell r="AN17" t="e">
            <v>#NAME?</v>
          </cell>
          <cell r="AO17" t="e">
            <v>#NAME?</v>
          </cell>
          <cell r="AP17" t="e">
            <v>#NAME?</v>
          </cell>
          <cell r="AQ17" t="e">
            <v>#NAME?</v>
          </cell>
          <cell r="AR17" t="e">
            <v>#NAME?</v>
          </cell>
          <cell r="AS17" t="e">
            <v>#NAME?</v>
          </cell>
          <cell r="AT17" t="e">
            <v>#NAME?</v>
          </cell>
          <cell r="AU17" t="e">
            <v>#NAME?</v>
          </cell>
          <cell r="AV17" t="e">
            <v>#NAME?</v>
          </cell>
          <cell r="AW17" t="e">
            <v>#NAME?</v>
          </cell>
          <cell r="AX17" t="e">
            <v>#NAME?</v>
          </cell>
          <cell r="AY17" t="e">
            <v>#NAME?</v>
          </cell>
        </row>
        <row r="18">
          <cell r="E18" t="str">
            <v>United States of America</v>
          </cell>
          <cell r="F18" t="e">
            <v>#NAME?</v>
          </cell>
          <cell r="G18" t="e">
            <v>#NAME?</v>
          </cell>
          <cell r="H18">
            <v>128</v>
          </cell>
          <cell r="J18" t="e">
            <v>#NAME?</v>
          </cell>
          <cell r="K18" t="e">
            <v>#NAME?</v>
          </cell>
          <cell r="M18" t="e">
            <v>#NAME?</v>
          </cell>
          <cell r="N18" t="e">
            <v>#NAME?</v>
          </cell>
          <cell r="P18" t="e">
            <v>#NAME?</v>
          </cell>
          <cell r="Q18" t="e">
            <v>#NAME?</v>
          </cell>
          <cell r="S18" t="e">
            <v>#NAME?</v>
          </cell>
          <cell r="T18" t="e">
            <v>#NAME?</v>
          </cell>
          <cell r="V18" t="e">
            <v>#NAME?</v>
          </cell>
          <cell r="W18" t="e">
            <v>#NAME?</v>
          </cell>
          <cell r="X18" t="e">
            <v>#NAME?</v>
          </cell>
          <cell r="Y18" t="e">
            <v>#NAME?</v>
          </cell>
          <cell r="Z18" t="e">
            <v>#NAME?</v>
          </cell>
          <cell r="AA18" t="e">
            <v>#NAME?</v>
          </cell>
          <cell r="AB18" t="e">
            <v>#NAME?</v>
          </cell>
          <cell r="AC18" t="e">
            <v>#NAME?</v>
          </cell>
          <cell r="AD18">
            <v>1</v>
          </cell>
          <cell r="AE18">
            <v>0</v>
          </cell>
          <cell r="AF18" t="e">
            <v>#NAME?</v>
          </cell>
          <cell r="AG18" t="e">
            <v>#NAME?</v>
          </cell>
          <cell r="AH18" t="e">
            <v>#NAME?</v>
          </cell>
          <cell r="AI18" t="e">
            <v>#NAME?</v>
          </cell>
          <cell r="AJ18" t="e">
            <v>#NAME?</v>
          </cell>
          <cell r="AK18" t="e">
            <v>#NAME?</v>
          </cell>
          <cell r="AL18" t="e">
            <v>#NAME?</v>
          </cell>
          <cell r="AM18" t="e">
            <v>#NAME?</v>
          </cell>
          <cell r="AN18" t="e">
            <v>#NAME?</v>
          </cell>
          <cell r="AO18" t="e">
            <v>#NAME?</v>
          </cell>
          <cell r="AP18" t="e">
            <v>#NAME?</v>
          </cell>
          <cell r="AQ18" t="e">
            <v>#NAME?</v>
          </cell>
          <cell r="AR18" t="e">
            <v>#NAME?</v>
          </cell>
          <cell r="AS18" t="e">
            <v>#NAME?</v>
          </cell>
          <cell r="AT18" t="e">
            <v>#NAME?</v>
          </cell>
          <cell r="AU18" t="e">
            <v>#NAME?</v>
          </cell>
          <cell r="AV18" t="e">
            <v>#NAME?</v>
          </cell>
          <cell r="AW18" t="e">
            <v>#NAME?</v>
          </cell>
          <cell r="AX18" t="e">
            <v>#NAME?</v>
          </cell>
          <cell r="AY18" t="e">
            <v>#NAME?</v>
          </cell>
        </row>
        <row r="19">
          <cell r="E19" t="str">
            <v>Canada</v>
          </cell>
          <cell r="F19" t="e">
            <v>#NAME?</v>
          </cell>
          <cell r="G19" t="e">
            <v>#NAME?</v>
          </cell>
          <cell r="H19">
            <v>27</v>
          </cell>
          <cell r="J19" t="e">
            <v>#NAME?</v>
          </cell>
          <cell r="K19" t="e">
            <v>#NAME?</v>
          </cell>
          <cell r="M19" t="e">
            <v>#NAME?</v>
          </cell>
          <cell r="N19" t="e">
            <v>#NAME?</v>
          </cell>
          <cell r="P19" t="e">
            <v>#NAME?</v>
          </cell>
          <cell r="Q19" t="e">
            <v>#NAME?</v>
          </cell>
          <cell r="S19" t="e">
            <v>#NAME?</v>
          </cell>
          <cell r="T19" t="e">
            <v>#NAME?</v>
          </cell>
          <cell r="V19" t="e">
            <v>#NAME?</v>
          </cell>
          <cell r="W19" t="e">
            <v>#NAME?</v>
          </cell>
          <cell r="X19" t="e">
            <v>#NAME?</v>
          </cell>
          <cell r="Y19" t="e">
            <v>#NAME?</v>
          </cell>
          <cell r="Z19" t="e">
            <v>#NAME?</v>
          </cell>
          <cell r="AA19" t="e">
            <v>#NAME?</v>
          </cell>
          <cell r="AB19" t="e">
            <v>#NAME?</v>
          </cell>
          <cell r="AC19" t="e">
            <v>#NAME?</v>
          </cell>
          <cell r="AD19">
            <v>1</v>
          </cell>
          <cell r="AE19">
            <v>0</v>
          </cell>
          <cell r="AF19" t="e">
            <v>#NAME?</v>
          </cell>
          <cell r="AG19" t="e">
            <v>#NAME?</v>
          </cell>
          <cell r="AH19" t="e">
            <v>#NAME?</v>
          </cell>
          <cell r="AI19" t="e">
            <v>#NAME?</v>
          </cell>
          <cell r="AJ19" t="e">
            <v>#NAME?</v>
          </cell>
          <cell r="AK19" t="e">
            <v>#NAME?</v>
          </cell>
          <cell r="AL19" t="e">
            <v>#NAME?</v>
          </cell>
          <cell r="AM19" t="e">
            <v>#NAME?</v>
          </cell>
          <cell r="AN19" t="e">
            <v>#NAME?</v>
          </cell>
          <cell r="AO19" t="e">
            <v>#NAME?</v>
          </cell>
          <cell r="AP19" t="e">
            <v>#NAME?</v>
          </cell>
          <cell r="AQ19" t="e">
            <v>#NAME?</v>
          </cell>
          <cell r="AR19" t="e">
            <v>#NAME?</v>
          </cell>
          <cell r="AS19" t="e">
            <v>#NAME?</v>
          </cell>
          <cell r="AT19" t="e">
            <v>#NAME?</v>
          </cell>
          <cell r="AU19" t="e">
            <v>#NAME?</v>
          </cell>
          <cell r="AV19" t="e">
            <v>#NAME?</v>
          </cell>
          <cell r="AW19" t="e">
            <v>#NAME?</v>
          </cell>
          <cell r="AX19" t="e">
            <v>#NAME?</v>
          </cell>
          <cell r="AY19" t="e">
            <v>#NAME?</v>
          </cell>
        </row>
        <row r="20">
          <cell r="E20" t="str">
            <v>Netherlands</v>
          </cell>
          <cell r="F20" t="e">
            <v>#NAME?</v>
          </cell>
          <cell r="G20" t="e">
            <v>#NAME?</v>
          </cell>
          <cell r="H20">
            <v>86</v>
          </cell>
          <cell r="J20" t="e">
            <v>#NAME?</v>
          </cell>
          <cell r="K20" t="e">
            <v>#NAME?</v>
          </cell>
          <cell r="M20" t="e">
            <v>#NAME?</v>
          </cell>
          <cell r="N20" t="e">
            <v>#NAME?</v>
          </cell>
          <cell r="P20" t="e">
            <v>#NAME?</v>
          </cell>
          <cell r="Q20" t="e">
            <v>#NAME?</v>
          </cell>
          <cell r="S20" t="e">
            <v>#NAME?</v>
          </cell>
          <cell r="T20" t="e">
            <v>#NAME?</v>
          </cell>
          <cell r="V20" t="e">
            <v>#NAME?</v>
          </cell>
          <cell r="W20" t="e">
            <v>#NAME?</v>
          </cell>
          <cell r="X20" t="e">
            <v>#NAME?</v>
          </cell>
          <cell r="Y20" t="e">
            <v>#NAME?</v>
          </cell>
          <cell r="Z20" t="e">
            <v>#NAME?</v>
          </cell>
          <cell r="AA20" t="e">
            <v>#NAME?</v>
          </cell>
          <cell r="AB20" t="e">
            <v>#NAME?</v>
          </cell>
          <cell r="AC20" t="e">
            <v>#NAME?</v>
          </cell>
          <cell r="AD20">
            <v>1</v>
          </cell>
          <cell r="AE20">
            <v>0</v>
          </cell>
          <cell r="AF20" t="e">
            <v>#NAME?</v>
          </cell>
          <cell r="AG20" t="e">
            <v>#NAME?</v>
          </cell>
          <cell r="AH20" t="e">
            <v>#NAME?</v>
          </cell>
          <cell r="AI20" t="e">
            <v>#NAME?</v>
          </cell>
          <cell r="AJ20" t="e">
            <v>#NAME?</v>
          </cell>
          <cell r="AK20" t="e">
            <v>#NAME?</v>
          </cell>
          <cell r="AL20" t="e">
            <v>#NAME?</v>
          </cell>
          <cell r="AM20" t="e">
            <v>#NAME?</v>
          </cell>
          <cell r="AN20" t="e">
            <v>#NAME?</v>
          </cell>
          <cell r="AO20" t="e">
            <v>#NAME?</v>
          </cell>
          <cell r="AP20" t="e">
            <v>#NAME?</v>
          </cell>
          <cell r="AQ20" t="e">
            <v>#NAME?</v>
          </cell>
          <cell r="AR20" t="e">
            <v>#NAME?</v>
          </cell>
          <cell r="AS20" t="e">
            <v>#NAME?</v>
          </cell>
          <cell r="AT20" t="e">
            <v>#NAME?</v>
          </cell>
          <cell r="AU20" t="e">
            <v>#NAME?</v>
          </cell>
          <cell r="AV20" t="e">
            <v>#NAME?</v>
          </cell>
          <cell r="AW20" t="e">
            <v>#NAME?</v>
          </cell>
          <cell r="AX20" t="e">
            <v>#NAME?</v>
          </cell>
          <cell r="AY20" t="e">
            <v>#NAME?</v>
          </cell>
        </row>
        <row r="21">
          <cell r="E21" t="str">
            <v>United Kingdom</v>
          </cell>
          <cell r="F21" t="e">
            <v>#NAME?</v>
          </cell>
          <cell r="G21" t="e">
            <v>#NAME?</v>
          </cell>
          <cell r="H21">
            <v>127</v>
          </cell>
          <cell r="J21" t="e">
            <v>#NAME?</v>
          </cell>
          <cell r="K21" t="e">
            <v>#NAME?</v>
          </cell>
          <cell r="M21" t="e">
            <v>#NAME?</v>
          </cell>
          <cell r="N21" t="e">
            <v>#NAME?</v>
          </cell>
          <cell r="P21" t="e">
            <v>#NAME?</v>
          </cell>
          <cell r="Q21" t="e">
            <v>#NAME?</v>
          </cell>
          <cell r="S21" t="e">
            <v>#NAME?</v>
          </cell>
          <cell r="T21" t="e">
            <v>#NAME?</v>
          </cell>
          <cell r="V21" t="e">
            <v>#NAME?</v>
          </cell>
          <cell r="W21" t="e">
            <v>#NAME?</v>
          </cell>
          <cell r="X21" t="e">
            <v>#NAME?</v>
          </cell>
          <cell r="Y21" t="e">
            <v>#NAME?</v>
          </cell>
          <cell r="Z21" t="e">
            <v>#NAME?</v>
          </cell>
          <cell r="AA21" t="e">
            <v>#NAME?</v>
          </cell>
          <cell r="AB21" t="e">
            <v>#NAME?</v>
          </cell>
          <cell r="AC21" t="e">
            <v>#NAME?</v>
          </cell>
          <cell r="AD21">
            <v>1</v>
          </cell>
          <cell r="AE21">
            <v>0</v>
          </cell>
          <cell r="AF21" t="e">
            <v>#NAME?</v>
          </cell>
          <cell r="AG21" t="e">
            <v>#NAME?</v>
          </cell>
          <cell r="AH21" t="e">
            <v>#NAME?</v>
          </cell>
          <cell r="AI21" t="e">
            <v>#NAME?</v>
          </cell>
          <cell r="AJ21" t="e">
            <v>#NAME?</v>
          </cell>
          <cell r="AK21" t="e">
            <v>#NAME?</v>
          </cell>
          <cell r="AL21" t="e">
            <v>#NAME?</v>
          </cell>
          <cell r="AM21" t="e">
            <v>#NAME?</v>
          </cell>
          <cell r="AN21" t="e">
            <v>#NAME?</v>
          </cell>
          <cell r="AO21" t="e">
            <v>#NAME?</v>
          </cell>
          <cell r="AP21" t="e">
            <v>#NAME?</v>
          </cell>
          <cell r="AQ21" t="e">
            <v>#NAME?</v>
          </cell>
          <cell r="AR21" t="e">
            <v>#NAME?</v>
          </cell>
          <cell r="AS21" t="e">
            <v>#NAME?</v>
          </cell>
          <cell r="AT21" t="e">
            <v>#NAME?</v>
          </cell>
          <cell r="AU21" t="e">
            <v>#NAME?</v>
          </cell>
          <cell r="AV21" t="e">
            <v>#NAME?</v>
          </cell>
          <cell r="AW21" t="e">
            <v>#NAME?</v>
          </cell>
          <cell r="AX21" t="e">
            <v>#NAME?</v>
          </cell>
          <cell r="AY21" t="e">
            <v>#NAME?</v>
          </cell>
        </row>
        <row r="22">
          <cell r="E22" t="str">
            <v>Iceland</v>
          </cell>
          <cell r="F22" t="e">
            <v>#NAME?</v>
          </cell>
          <cell r="G22" t="e">
            <v>#NAME?</v>
          </cell>
          <cell r="H22">
            <v>54</v>
          </cell>
          <cell r="J22" t="e">
            <v>#NAME?</v>
          </cell>
          <cell r="K22" t="e">
            <v>#NAME?</v>
          </cell>
          <cell r="M22" t="e">
            <v>#NAME?</v>
          </cell>
          <cell r="N22" t="e">
            <v>#NAME?</v>
          </cell>
          <cell r="P22" t="e">
            <v>#NAME?</v>
          </cell>
          <cell r="Q22" t="e">
            <v>#NAME?</v>
          </cell>
          <cell r="S22" t="e">
            <v>#NAME?</v>
          </cell>
          <cell r="T22" t="e">
            <v>#NAME?</v>
          </cell>
          <cell r="V22" t="e">
            <v>#NAME?</v>
          </cell>
          <cell r="W22" t="e">
            <v>#NAME?</v>
          </cell>
          <cell r="X22" t="e">
            <v>#NAME?</v>
          </cell>
          <cell r="Y22" t="e">
            <v>#NAME?</v>
          </cell>
          <cell r="Z22" t="e">
            <v>#NAME?</v>
          </cell>
          <cell r="AA22" t="e">
            <v>#NAME?</v>
          </cell>
          <cell r="AB22" t="e">
            <v>#NAME?</v>
          </cell>
          <cell r="AC22" t="e">
            <v>#NAME?</v>
          </cell>
          <cell r="AD22">
            <v>1</v>
          </cell>
          <cell r="AE22">
            <v>0</v>
          </cell>
          <cell r="AF22" t="e">
            <v>#NAME?</v>
          </cell>
          <cell r="AG22" t="e">
            <v>#NAME?</v>
          </cell>
          <cell r="AH22" t="e">
            <v>#NAME?</v>
          </cell>
          <cell r="AI22" t="e">
            <v>#NAME?</v>
          </cell>
          <cell r="AJ22" t="e">
            <v>#NAME?</v>
          </cell>
          <cell r="AK22" t="e">
            <v>#NAME?</v>
          </cell>
          <cell r="AL22" t="e">
            <v>#NAME?</v>
          </cell>
          <cell r="AM22" t="e">
            <v>#NAME?</v>
          </cell>
          <cell r="AN22" t="e">
            <v>#NAME?</v>
          </cell>
          <cell r="AO22" t="e">
            <v>#NAME?</v>
          </cell>
          <cell r="AP22" t="e">
            <v>#NAME?</v>
          </cell>
          <cell r="AQ22" t="e">
            <v>#NAME?</v>
          </cell>
          <cell r="AR22" t="e">
            <v>#NAME?</v>
          </cell>
          <cell r="AS22" t="e">
            <v>#NAME?</v>
          </cell>
          <cell r="AT22" t="e">
            <v>#NAME?</v>
          </cell>
          <cell r="AU22" t="e">
            <v>#NAME?</v>
          </cell>
          <cell r="AV22" t="e">
            <v>#NAME?</v>
          </cell>
          <cell r="AW22" t="e">
            <v>#NAME?</v>
          </cell>
          <cell r="AX22" t="e">
            <v>#NAME?</v>
          </cell>
          <cell r="AY22" t="e">
            <v>#NAME?</v>
          </cell>
        </row>
        <row r="23">
          <cell r="E23" t="str">
            <v>Germany</v>
          </cell>
          <cell r="F23" t="e">
            <v>#NAME?</v>
          </cell>
          <cell r="G23" t="e">
            <v>#NAME?</v>
          </cell>
          <cell r="H23">
            <v>46</v>
          </cell>
          <cell r="J23" t="e">
            <v>#NAME?</v>
          </cell>
          <cell r="K23" t="e">
            <v>#NAME?</v>
          </cell>
          <cell r="M23" t="e">
            <v>#NAME?</v>
          </cell>
          <cell r="N23" t="e">
            <v>#NAME?</v>
          </cell>
          <cell r="P23" t="e">
            <v>#NAME?</v>
          </cell>
          <cell r="Q23" t="e">
            <v>#NAME?</v>
          </cell>
          <cell r="S23" t="e">
            <v>#NAME?</v>
          </cell>
          <cell r="T23" t="e">
            <v>#NAME?</v>
          </cell>
          <cell r="V23" t="e">
            <v>#NAME?</v>
          </cell>
          <cell r="W23" t="e">
            <v>#NAME?</v>
          </cell>
          <cell r="X23" t="e">
            <v>#NAME?</v>
          </cell>
          <cell r="Y23" t="e">
            <v>#NAME?</v>
          </cell>
          <cell r="Z23" t="e">
            <v>#NAME?</v>
          </cell>
          <cell r="AA23" t="e">
            <v>#NAME?</v>
          </cell>
          <cell r="AB23" t="e">
            <v>#NAME?</v>
          </cell>
          <cell r="AC23" t="e">
            <v>#NAME?</v>
          </cell>
          <cell r="AD23">
            <v>1</v>
          </cell>
          <cell r="AE23">
            <v>0</v>
          </cell>
          <cell r="AF23" t="e">
            <v>#NAME?</v>
          </cell>
          <cell r="AG23" t="e">
            <v>#NAME?</v>
          </cell>
          <cell r="AH23" t="e">
            <v>#NAME?</v>
          </cell>
          <cell r="AI23" t="e">
            <v>#NAME?</v>
          </cell>
          <cell r="AJ23" t="e">
            <v>#NAME?</v>
          </cell>
          <cell r="AK23" t="e">
            <v>#NAME?</v>
          </cell>
          <cell r="AL23" t="e">
            <v>#NAME?</v>
          </cell>
          <cell r="AM23" t="e">
            <v>#NAME?</v>
          </cell>
          <cell r="AN23" t="e">
            <v>#NAME?</v>
          </cell>
          <cell r="AO23" t="e">
            <v>#NAME?</v>
          </cell>
          <cell r="AP23" t="e">
            <v>#NAME?</v>
          </cell>
          <cell r="AQ23" t="e">
            <v>#NAME?</v>
          </cell>
          <cell r="AR23" t="e">
            <v>#NAME?</v>
          </cell>
          <cell r="AS23" t="e">
            <v>#NAME?</v>
          </cell>
          <cell r="AT23" t="e">
            <v>#NAME?</v>
          </cell>
          <cell r="AU23" t="e">
            <v>#NAME?</v>
          </cell>
          <cell r="AV23" t="e">
            <v>#NAME?</v>
          </cell>
          <cell r="AW23" t="e">
            <v>#NAME?</v>
          </cell>
          <cell r="AX23" t="e">
            <v>#NAME?</v>
          </cell>
          <cell r="AY23" t="e">
            <v>#NAME?</v>
          </cell>
        </row>
        <row r="24">
          <cell r="E24" t="str">
            <v>Ireland</v>
          </cell>
          <cell r="F24" t="e">
            <v>#NAME?</v>
          </cell>
          <cell r="G24" t="e">
            <v>#NAME?</v>
          </cell>
          <cell r="H24">
            <v>58</v>
          </cell>
          <cell r="J24" t="e">
            <v>#NAME?</v>
          </cell>
          <cell r="K24" t="e">
            <v>#NAME?</v>
          </cell>
          <cell r="M24" t="e">
            <v>#NAME?</v>
          </cell>
          <cell r="N24" t="e">
            <v>#NAME?</v>
          </cell>
          <cell r="P24" t="e">
            <v>#NAME?</v>
          </cell>
          <cell r="Q24" t="e">
            <v>#NAME?</v>
          </cell>
          <cell r="S24" t="e">
            <v>#NAME?</v>
          </cell>
          <cell r="T24" t="e">
            <v>#NAME?</v>
          </cell>
          <cell r="V24" t="e">
            <v>#NAME?</v>
          </cell>
          <cell r="W24" t="e">
            <v>#NAME?</v>
          </cell>
          <cell r="X24" t="e">
            <v>#NAME?</v>
          </cell>
          <cell r="Y24" t="e">
            <v>#NAME?</v>
          </cell>
          <cell r="Z24" t="e">
            <v>#NAME?</v>
          </cell>
          <cell r="AA24" t="e">
            <v>#NAME?</v>
          </cell>
          <cell r="AB24" t="e">
            <v>#NAME?</v>
          </cell>
          <cell r="AC24" t="e">
            <v>#NAME?</v>
          </cell>
          <cell r="AD24">
            <v>1</v>
          </cell>
          <cell r="AE24">
            <v>0</v>
          </cell>
          <cell r="AF24" t="e">
            <v>#NAME?</v>
          </cell>
          <cell r="AG24" t="e">
            <v>#NAME?</v>
          </cell>
          <cell r="AH24" t="e">
            <v>#NAME?</v>
          </cell>
          <cell r="AI24" t="e">
            <v>#NAME?</v>
          </cell>
          <cell r="AJ24" t="e">
            <v>#NAME?</v>
          </cell>
          <cell r="AK24" t="e">
            <v>#NAME?</v>
          </cell>
          <cell r="AL24" t="e">
            <v>#NAME?</v>
          </cell>
          <cell r="AM24" t="e">
            <v>#NAME?</v>
          </cell>
          <cell r="AN24" t="e">
            <v>#NAME?</v>
          </cell>
          <cell r="AO24" t="e">
            <v>#NAME?</v>
          </cell>
          <cell r="AP24" t="e">
            <v>#NAME?</v>
          </cell>
          <cell r="AQ24" t="e">
            <v>#NAME?</v>
          </cell>
          <cell r="AR24" t="e">
            <v>#NAME?</v>
          </cell>
          <cell r="AS24" t="e">
            <v>#NAME?</v>
          </cell>
          <cell r="AT24" t="e">
            <v>#NAME?</v>
          </cell>
          <cell r="AU24" t="e">
            <v>#NAME?</v>
          </cell>
          <cell r="AV24" t="e">
            <v>#NAME?</v>
          </cell>
          <cell r="AW24" t="e">
            <v>#NAME?</v>
          </cell>
          <cell r="AX24" t="e">
            <v>#NAME?</v>
          </cell>
          <cell r="AY24" t="e">
            <v>#NAME?</v>
          </cell>
        </row>
        <row r="25">
          <cell r="E25" t="str">
            <v>Israel</v>
          </cell>
          <cell r="F25" t="e">
            <v>#NAME?</v>
          </cell>
          <cell r="G25" t="e">
            <v>#NAME?</v>
          </cell>
          <cell r="H25">
            <v>59</v>
          </cell>
          <cell r="J25" t="e">
            <v>#NAME?</v>
          </cell>
          <cell r="K25" t="e">
            <v>#NAME?</v>
          </cell>
          <cell r="M25" t="e">
            <v>#NAME?</v>
          </cell>
          <cell r="N25" t="e">
            <v>#NAME?</v>
          </cell>
          <cell r="P25" t="e">
            <v>#NAME?</v>
          </cell>
          <cell r="Q25" t="e">
            <v>#NAME?</v>
          </cell>
          <cell r="S25" t="e">
            <v>#NAME?</v>
          </cell>
          <cell r="T25" t="e">
            <v>#NAME?</v>
          </cell>
          <cell r="V25" t="e">
            <v>#NAME?</v>
          </cell>
          <cell r="W25" t="e">
            <v>#NAME?</v>
          </cell>
          <cell r="X25" t="e">
            <v>#NAME?</v>
          </cell>
          <cell r="Y25" t="e">
            <v>#NAME?</v>
          </cell>
          <cell r="Z25" t="e">
            <v>#NAME?</v>
          </cell>
          <cell r="AA25" t="e">
            <v>#NAME?</v>
          </cell>
          <cell r="AB25" t="e">
            <v>#NAME?</v>
          </cell>
          <cell r="AC25" t="e">
            <v>#NAME?</v>
          </cell>
          <cell r="AD25">
            <v>1</v>
          </cell>
          <cell r="AE25">
            <v>0</v>
          </cell>
          <cell r="AF25" t="e">
            <v>#NAME?</v>
          </cell>
          <cell r="AG25" t="e">
            <v>#NAME?</v>
          </cell>
          <cell r="AH25" t="e">
            <v>#NAME?</v>
          </cell>
          <cell r="AI25" t="e">
            <v>#NAME?</v>
          </cell>
          <cell r="AJ25" t="e">
            <v>#NAME?</v>
          </cell>
          <cell r="AK25" t="e">
            <v>#NAME?</v>
          </cell>
          <cell r="AL25" t="e">
            <v>#NAME?</v>
          </cell>
          <cell r="AM25" t="e">
            <v>#NAME?</v>
          </cell>
          <cell r="AN25" t="e">
            <v>#NAME?</v>
          </cell>
          <cell r="AO25" t="e">
            <v>#NAME?</v>
          </cell>
          <cell r="AP25" t="e">
            <v>#NAME?</v>
          </cell>
          <cell r="AQ25" t="e">
            <v>#NAME?</v>
          </cell>
          <cell r="AR25" t="e">
            <v>#NAME?</v>
          </cell>
          <cell r="AS25" t="e">
            <v>#NAME?</v>
          </cell>
          <cell r="AT25" t="e">
            <v>#NAME?</v>
          </cell>
          <cell r="AU25" t="e">
            <v>#NAME?</v>
          </cell>
          <cell r="AV25" t="e">
            <v>#NAME?</v>
          </cell>
          <cell r="AW25" t="e">
            <v>#NAME?</v>
          </cell>
          <cell r="AX25" t="e">
            <v>#NAME?</v>
          </cell>
          <cell r="AY25" t="e">
            <v>#NAME?</v>
          </cell>
        </row>
        <row r="26">
          <cell r="E26" t="str">
            <v>New Zealand</v>
          </cell>
          <cell r="F26" t="e">
            <v>#NAME?</v>
          </cell>
          <cell r="G26" t="e">
            <v>#NAME?</v>
          </cell>
          <cell r="H26">
            <v>87</v>
          </cell>
          <cell r="J26" t="e">
            <v>#NAME?</v>
          </cell>
          <cell r="K26" t="e">
            <v>#NAME?</v>
          </cell>
          <cell r="M26" t="e">
            <v>#NAME?</v>
          </cell>
          <cell r="N26" t="e">
            <v>#NAME?</v>
          </cell>
          <cell r="P26" t="e">
            <v>#NAME?</v>
          </cell>
          <cell r="Q26" t="e">
            <v>#NAME?</v>
          </cell>
          <cell r="S26" t="e">
            <v>#NAME?</v>
          </cell>
          <cell r="T26" t="e">
            <v>#NAME?</v>
          </cell>
          <cell r="V26" t="e">
            <v>#NAME?</v>
          </cell>
          <cell r="W26" t="e">
            <v>#NAME?</v>
          </cell>
          <cell r="X26" t="e">
            <v>#NAME?</v>
          </cell>
          <cell r="Y26" t="e">
            <v>#NAME?</v>
          </cell>
          <cell r="Z26" t="e">
            <v>#NAME?</v>
          </cell>
          <cell r="AA26" t="e">
            <v>#NAME?</v>
          </cell>
          <cell r="AB26" t="e">
            <v>#NAME?</v>
          </cell>
          <cell r="AC26" t="e">
            <v>#NAME?</v>
          </cell>
          <cell r="AD26">
            <v>1</v>
          </cell>
          <cell r="AE26">
            <v>0</v>
          </cell>
          <cell r="AF26" t="e">
            <v>#NAME?</v>
          </cell>
          <cell r="AG26" t="e">
            <v>#NAME?</v>
          </cell>
          <cell r="AH26" t="e">
            <v>#NAME?</v>
          </cell>
          <cell r="AI26" t="e">
            <v>#NAME?</v>
          </cell>
          <cell r="AJ26" t="e">
            <v>#NAME?</v>
          </cell>
          <cell r="AK26" t="e">
            <v>#NAME?</v>
          </cell>
          <cell r="AL26" t="e">
            <v>#NAME?</v>
          </cell>
          <cell r="AM26" t="e">
            <v>#NAME?</v>
          </cell>
          <cell r="AN26" t="e">
            <v>#NAME?</v>
          </cell>
          <cell r="AO26" t="e">
            <v>#NAME?</v>
          </cell>
          <cell r="AP26" t="e">
            <v>#NAME?</v>
          </cell>
          <cell r="AQ26" t="e">
            <v>#NAME?</v>
          </cell>
          <cell r="AR26" t="e">
            <v>#NAME?</v>
          </cell>
          <cell r="AS26" t="e">
            <v>#NAME?</v>
          </cell>
          <cell r="AT26" t="e">
            <v>#NAME?</v>
          </cell>
          <cell r="AU26" t="e">
            <v>#NAME?</v>
          </cell>
          <cell r="AV26" t="e">
            <v>#NAME?</v>
          </cell>
          <cell r="AW26" t="e">
            <v>#NAME?</v>
          </cell>
          <cell r="AX26" t="e">
            <v>#NAME?</v>
          </cell>
          <cell r="AY26" t="e">
            <v>#NAME?</v>
          </cell>
        </row>
        <row r="27">
          <cell r="E27" t="str">
            <v>Korea (Republic of )</v>
          </cell>
          <cell r="F27" t="e">
            <v>#NAME?</v>
          </cell>
          <cell r="G27" t="e">
            <v>#NAME?</v>
          </cell>
          <cell r="H27">
            <v>66</v>
          </cell>
          <cell r="J27" t="e">
            <v>#NAME?</v>
          </cell>
          <cell r="K27" t="e">
            <v>#NAME?</v>
          </cell>
          <cell r="M27" t="e">
            <v>#NAME?</v>
          </cell>
          <cell r="N27" t="e">
            <v>#NAME?</v>
          </cell>
          <cell r="P27" t="e">
            <v>#NAME?</v>
          </cell>
          <cell r="Q27" t="e">
            <v>#NAME?</v>
          </cell>
          <cell r="S27" t="e">
            <v>#NAME?</v>
          </cell>
          <cell r="T27" t="e">
            <v>#NAME?</v>
          </cell>
          <cell r="V27" t="e">
            <v>#NAME?</v>
          </cell>
          <cell r="W27" t="e">
            <v>#NAME?</v>
          </cell>
          <cell r="X27" t="e">
            <v>#NAME?</v>
          </cell>
          <cell r="Y27" t="e">
            <v>#NAME?</v>
          </cell>
          <cell r="Z27" t="e">
            <v>#NAME?</v>
          </cell>
          <cell r="AA27" t="e">
            <v>#NAME?</v>
          </cell>
          <cell r="AB27" t="e">
            <v>#NAME?</v>
          </cell>
          <cell r="AC27" t="e">
            <v>#NAME?</v>
          </cell>
          <cell r="AD27">
            <v>1</v>
          </cell>
          <cell r="AE27">
            <v>0</v>
          </cell>
          <cell r="AF27" t="e">
            <v>#NAME?</v>
          </cell>
          <cell r="AG27" t="e">
            <v>#NAME?</v>
          </cell>
          <cell r="AH27" t="e">
            <v>#NAME?</v>
          </cell>
          <cell r="AI27" t="e">
            <v>#NAME?</v>
          </cell>
          <cell r="AJ27" t="e">
            <v>#NAME?</v>
          </cell>
          <cell r="AK27" t="e">
            <v>#NAME?</v>
          </cell>
          <cell r="AL27" t="e">
            <v>#NAME?</v>
          </cell>
          <cell r="AM27" t="e">
            <v>#NAME?</v>
          </cell>
          <cell r="AN27" t="e">
            <v>#NAME?</v>
          </cell>
          <cell r="AO27" t="e">
            <v>#NAME?</v>
          </cell>
          <cell r="AP27" t="e">
            <v>#NAME?</v>
          </cell>
          <cell r="AQ27" t="e">
            <v>#NAME?</v>
          </cell>
          <cell r="AR27" t="e">
            <v>#NAME?</v>
          </cell>
          <cell r="AS27" t="e">
            <v>#NAME?</v>
          </cell>
          <cell r="AT27" t="e">
            <v>#NAME?</v>
          </cell>
          <cell r="AU27" t="e">
            <v>#NAME?</v>
          </cell>
          <cell r="AV27" t="e">
            <v>#NAME?</v>
          </cell>
          <cell r="AW27" t="e">
            <v>#NAME?</v>
          </cell>
          <cell r="AX27" t="e">
            <v>#NAME?</v>
          </cell>
          <cell r="AY27" t="e">
            <v>#NAME?</v>
          </cell>
        </row>
        <row r="28">
          <cell r="E28" t="str">
            <v>Luxembourg</v>
          </cell>
          <cell r="F28" t="e">
            <v>#NAME?</v>
          </cell>
          <cell r="G28" t="e">
            <v>#NAME?</v>
          </cell>
          <cell r="H28">
            <v>72</v>
          </cell>
          <cell r="J28" t="e">
            <v>#NAME?</v>
          </cell>
          <cell r="K28" t="e">
            <v>#NAME?</v>
          </cell>
          <cell r="M28" t="e">
            <v>#NAME?</v>
          </cell>
          <cell r="N28" t="e">
            <v>#NAME?</v>
          </cell>
          <cell r="P28" t="e">
            <v>#NAME?</v>
          </cell>
          <cell r="Q28" t="e">
            <v>#NAME?</v>
          </cell>
          <cell r="S28" t="e">
            <v>#NAME?</v>
          </cell>
          <cell r="T28" t="e">
            <v>#NAME?</v>
          </cell>
          <cell r="V28" t="e">
            <v>#NAME?</v>
          </cell>
          <cell r="W28" t="e">
            <v>#NAME?</v>
          </cell>
          <cell r="X28" t="e">
            <v>#NAME?</v>
          </cell>
          <cell r="Y28" t="e">
            <v>#NAME?</v>
          </cell>
          <cell r="Z28" t="e">
            <v>#NAME?</v>
          </cell>
          <cell r="AA28" t="e">
            <v>#NAME?</v>
          </cell>
          <cell r="AB28" t="e">
            <v>#NAME?</v>
          </cell>
          <cell r="AC28" t="e">
            <v>#NAME?</v>
          </cell>
          <cell r="AD28">
            <v>1</v>
          </cell>
          <cell r="AE28">
            <v>0</v>
          </cell>
          <cell r="AF28" t="e">
            <v>#NAME?</v>
          </cell>
          <cell r="AG28" t="e">
            <v>#NAME?</v>
          </cell>
          <cell r="AH28" t="e">
            <v>#NAME?</v>
          </cell>
          <cell r="AI28" t="e">
            <v>#NAME?</v>
          </cell>
          <cell r="AJ28" t="e">
            <v>#NAME?</v>
          </cell>
          <cell r="AK28" t="e">
            <v>#NAME?</v>
          </cell>
          <cell r="AL28" t="e">
            <v>#NAME?</v>
          </cell>
          <cell r="AM28" t="e">
            <v>#NAME?</v>
          </cell>
          <cell r="AN28" t="e">
            <v>#NAME?</v>
          </cell>
          <cell r="AO28" t="e">
            <v>#NAME?</v>
          </cell>
          <cell r="AP28" t="e">
            <v>#NAME?</v>
          </cell>
          <cell r="AQ28" t="e">
            <v>#NAME?</v>
          </cell>
          <cell r="AR28" t="e">
            <v>#NAME?</v>
          </cell>
          <cell r="AS28" t="e">
            <v>#NAME?</v>
          </cell>
          <cell r="AT28" t="e">
            <v>#NAME?</v>
          </cell>
          <cell r="AU28" t="e">
            <v>#NAME?</v>
          </cell>
          <cell r="AV28" t="e">
            <v>#NAME?</v>
          </cell>
          <cell r="AW28" t="e">
            <v>#NAME?</v>
          </cell>
          <cell r="AX28" t="e">
            <v>#NAME?</v>
          </cell>
          <cell r="AY28" t="e">
            <v>#NAME?</v>
          </cell>
        </row>
        <row r="29">
          <cell r="E29" t="str">
            <v>Norway</v>
          </cell>
          <cell r="F29" t="e">
            <v>#NAME?</v>
          </cell>
          <cell r="G29" t="e">
            <v>#NAME?</v>
          </cell>
          <cell r="H29">
            <v>91</v>
          </cell>
          <cell r="J29" t="e">
            <v>#NAME?</v>
          </cell>
          <cell r="K29" t="e">
            <v>#NAME?</v>
          </cell>
          <cell r="M29" t="e">
            <v>#NAME?</v>
          </cell>
          <cell r="N29" t="e">
            <v>#NAME?</v>
          </cell>
          <cell r="P29" t="e">
            <v>#NAME?</v>
          </cell>
          <cell r="Q29" t="e">
            <v>#NAME?</v>
          </cell>
          <cell r="S29" t="e">
            <v>#NAME?</v>
          </cell>
          <cell r="T29" t="e">
            <v>#NAME?</v>
          </cell>
          <cell r="V29" t="e">
            <v>#NAME?</v>
          </cell>
          <cell r="W29" t="e">
            <v>#NAME?</v>
          </cell>
          <cell r="X29" t="e">
            <v>#NAME?</v>
          </cell>
          <cell r="Y29" t="e">
            <v>#NAME?</v>
          </cell>
          <cell r="Z29" t="e">
            <v>#NAME?</v>
          </cell>
          <cell r="AA29" t="e">
            <v>#NAME?</v>
          </cell>
          <cell r="AB29" t="e">
            <v>#NAME?</v>
          </cell>
          <cell r="AC29" t="e">
            <v>#NAME?</v>
          </cell>
          <cell r="AD29">
            <v>1</v>
          </cell>
          <cell r="AE29">
            <v>0</v>
          </cell>
          <cell r="AF29" t="e">
            <v>#NAME?</v>
          </cell>
          <cell r="AG29" t="e">
            <v>#NAME?</v>
          </cell>
          <cell r="AH29" t="e">
            <v>#NAME?</v>
          </cell>
          <cell r="AI29" t="e">
            <v>#NAME?</v>
          </cell>
          <cell r="AJ29" t="e">
            <v>#NAME?</v>
          </cell>
          <cell r="AK29" t="e">
            <v>#NAME?</v>
          </cell>
          <cell r="AL29" t="e">
            <v>#NAME?</v>
          </cell>
          <cell r="AM29" t="e">
            <v>#NAME?</v>
          </cell>
          <cell r="AN29" t="e">
            <v>#NAME?</v>
          </cell>
          <cell r="AO29" t="e">
            <v>#NAME?</v>
          </cell>
          <cell r="AP29" t="e">
            <v>#NAME?</v>
          </cell>
          <cell r="AQ29" t="e">
            <v>#NAME?</v>
          </cell>
          <cell r="AR29" t="e">
            <v>#NAME?</v>
          </cell>
          <cell r="AS29" t="e">
            <v>#NAME?</v>
          </cell>
          <cell r="AT29" t="e">
            <v>#NAME?</v>
          </cell>
          <cell r="AU29" t="e">
            <v>#NAME?</v>
          </cell>
          <cell r="AV29" t="e">
            <v>#NAME?</v>
          </cell>
          <cell r="AW29" t="e">
            <v>#NAME?</v>
          </cell>
          <cell r="AX29" t="e">
            <v>#NAME?</v>
          </cell>
          <cell r="AY29" t="e">
            <v>#NAME?</v>
          </cell>
        </row>
        <row r="30">
          <cell r="E30" t="str">
            <v>Austria</v>
          </cell>
          <cell r="F30" t="e">
            <v>#NAME?</v>
          </cell>
          <cell r="G30" t="e">
            <v>#NAME?</v>
          </cell>
          <cell r="H30">
            <v>11</v>
          </cell>
          <cell r="J30" t="e">
            <v>#NAME?</v>
          </cell>
          <cell r="K30" t="e">
            <v>#NAME?</v>
          </cell>
          <cell r="M30" t="e">
            <v>#NAME?</v>
          </cell>
          <cell r="N30" t="e">
            <v>#NAME?</v>
          </cell>
          <cell r="P30" t="e">
            <v>#NAME?</v>
          </cell>
          <cell r="Q30" t="e">
            <v>#NAME?</v>
          </cell>
          <cell r="S30" t="e">
            <v>#NAME?</v>
          </cell>
          <cell r="T30" t="e">
            <v>#NAME?</v>
          </cell>
          <cell r="V30" t="e">
            <v>#NAME?</v>
          </cell>
          <cell r="W30" t="e">
            <v>#NAME?</v>
          </cell>
          <cell r="X30" t="e">
            <v>#NAME?</v>
          </cell>
          <cell r="Y30" t="e">
            <v>#NAME?</v>
          </cell>
          <cell r="Z30" t="e">
            <v>#NAME?</v>
          </cell>
          <cell r="AA30" t="e">
            <v>#NAME?</v>
          </cell>
          <cell r="AB30" t="e">
            <v>#NAME?</v>
          </cell>
          <cell r="AC30" t="e">
            <v>#NAME?</v>
          </cell>
          <cell r="AD30">
            <v>1</v>
          </cell>
          <cell r="AE30">
            <v>0</v>
          </cell>
          <cell r="AF30" t="e">
            <v>#NAME?</v>
          </cell>
          <cell r="AG30" t="e">
            <v>#NAME?</v>
          </cell>
          <cell r="AH30" t="e">
            <v>#NAME?</v>
          </cell>
          <cell r="AI30" t="e">
            <v>#NAME?</v>
          </cell>
          <cell r="AJ30" t="e">
            <v>#NAME?</v>
          </cell>
          <cell r="AK30" t="e">
            <v>#NAME?</v>
          </cell>
          <cell r="AL30" t="e">
            <v>#NAME?</v>
          </cell>
          <cell r="AM30" t="e">
            <v>#NAME?</v>
          </cell>
          <cell r="AN30" t="e">
            <v>#NAME?</v>
          </cell>
          <cell r="AO30" t="e">
            <v>#NAME?</v>
          </cell>
          <cell r="AP30" t="e">
            <v>#NAME?</v>
          </cell>
          <cell r="AQ30" t="e">
            <v>#NAME?</v>
          </cell>
          <cell r="AR30" t="e">
            <v>#NAME?</v>
          </cell>
          <cell r="AS30" t="e">
            <v>#NAME?</v>
          </cell>
          <cell r="AT30" t="e">
            <v>#NAME?</v>
          </cell>
          <cell r="AU30" t="e">
            <v>#NAME?</v>
          </cell>
          <cell r="AV30" t="e">
            <v>#NAME?</v>
          </cell>
          <cell r="AW30" t="e">
            <v>#NAME?</v>
          </cell>
          <cell r="AX30" t="e">
            <v>#NAME?</v>
          </cell>
          <cell r="AY30" t="e">
            <v>#NAME?</v>
          </cell>
        </row>
        <row r="31">
          <cell r="E31" t="str">
            <v>Japan</v>
          </cell>
          <cell r="F31" t="e">
            <v>#NAME?</v>
          </cell>
          <cell r="G31" t="e">
            <v>#NAME?</v>
          </cell>
          <cell r="H31">
            <v>62</v>
          </cell>
          <cell r="J31" t="e">
            <v>#NAME?</v>
          </cell>
          <cell r="K31" t="e">
            <v>#NAME?</v>
          </cell>
          <cell r="M31" t="e">
            <v>#NAME?</v>
          </cell>
          <cell r="N31" t="e">
            <v>#NAME?</v>
          </cell>
          <cell r="P31" t="e">
            <v>#NAME?</v>
          </cell>
          <cell r="Q31" t="e">
            <v>#NAME?</v>
          </cell>
          <cell r="S31" t="e">
            <v>#NAME?</v>
          </cell>
          <cell r="T31" t="e">
            <v>#NAME?</v>
          </cell>
          <cell r="V31" t="e">
            <v>#NAME?</v>
          </cell>
          <cell r="W31" t="e">
            <v>#NAME?</v>
          </cell>
          <cell r="X31" t="e">
            <v>#NAME?</v>
          </cell>
          <cell r="Y31" t="e">
            <v>#NAME?</v>
          </cell>
          <cell r="Z31" t="e">
            <v>#NAME?</v>
          </cell>
          <cell r="AA31" t="e">
            <v>#NAME?</v>
          </cell>
          <cell r="AB31" t="e">
            <v>#NAME?</v>
          </cell>
          <cell r="AC31" t="e">
            <v>#NAME?</v>
          </cell>
          <cell r="AD31">
            <v>1</v>
          </cell>
          <cell r="AE31">
            <v>0</v>
          </cell>
          <cell r="AF31" t="e">
            <v>#NAME?</v>
          </cell>
          <cell r="AG31" t="e">
            <v>#NAME?</v>
          </cell>
          <cell r="AH31" t="e">
            <v>#NAME?</v>
          </cell>
          <cell r="AI31" t="e">
            <v>#NAME?</v>
          </cell>
          <cell r="AJ31" t="e">
            <v>#NAME?</v>
          </cell>
          <cell r="AK31" t="e">
            <v>#NAME?</v>
          </cell>
          <cell r="AL31" t="e">
            <v>#NAME?</v>
          </cell>
          <cell r="AM31" t="e">
            <v>#NAME?</v>
          </cell>
          <cell r="AN31" t="e">
            <v>#NAME?</v>
          </cell>
          <cell r="AO31" t="e">
            <v>#NAME?</v>
          </cell>
          <cell r="AP31" t="e">
            <v>#NAME?</v>
          </cell>
          <cell r="AQ31" t="e">
            <v>#NAME?</v>
          </cell>
          <cell r="AR31" t="e">
            <v>#NAME?</v>
          </cell>
          <cell r="AS31" t="e">
            <v>#NAME?</v>
          </cell>
          <cell r="AT31" t="e">
            <v>#NAME?</v>
          </cell>
          <cell r="AU31" t="e">
            <v>#NAME?</v>
          </cell>
          <cell r="AV31" t="e">
            <v>#NAME?</v>
          </cell>
          <cell r="AW31" t="e">
            <v>#NAME?</v>
          </cell>
          <cell r="AX31" t="e">
            <v>#NAME?</v>
          </cell>
          <cell r="AY31" t="e">
            <v>#NAME?</v>
          </cell>
        </row>
        <row r="32">
          <cell r="E32" t="str">
            <v>Australia</v>
          </cell>
          <cell r="F32" t="e">
            <v>#NAME?</v>
          </cell>
          <cell r="G32" t="e">
            <v>#NAME?</v>
          </cell>
          <cell r="H32">
            <v>10</v>
          </cell>
          <cell r="J32" t="e">
            <v>#NAME?</v>
          </cell>
          <cell r="K32" t="e">
            <v>#NAME?</v>
          </cell>
          <cell r="M32" t="e">
            <v>#NAME?</v>
          </cell>
          <cell r="N32" t="e">
            <v>#NAME?</v>
          </cell>
          <cell r="P32" t="e">
            <v>#NAME?</v>
          </cell>
          <cell r="Q32" t="e">
            <v>#NAME?</v>
          </cell>
          <cell r="S32" t="e">
            <v>#NAME?</v>
          </cell>
          <cell r="T32" t="e">
            <v>#NAME?</v>
          </cell>
          <cell r="V32" t="e">
            <v>#NAME?</v>
          </cell>
          <cell r="W32" t="e">
            <v>#NAME?</v>
          </cell>
          <cell r="X32" t="e">
            <v>#NAME?</v>
          </cell>
          <cell r="Y32" t="e">
            <v>#NAME?</v>
          </cell>
          <cell r="Z32" t="e">
            <v>#NAME?</v>
          </cell>
          <cell r="AA32" t="e">
            <v>#NAME?</v>
          </cell>
          <cell r="AB32" t="e">
            <v>#NAME?</v>
          </cell>
          <cell r="AC32" t="e">
            <v>#NAME?</v>
          </cell>
          <cell r="AD32">
            <v>1</v>
          </cell>
          <cell r="AE32">
            <v>0</v>
          </cell>
          <cell r="AF32" t="e">
            <v>#NAME?</v>
          </cell>
          <cell r="AG32" t="e">
            <v>#NAME?</v>
          </cell>
          <cell r="AH32" t="e">
            <v>#NAME?</v>
          </cell>
          <cell r="AI32" t="e">
            <v>#NAME?</v>
          </cell>
          <cell r="AJ32" t="e">
            <v>#NAME?</v>
          </cell>
          <cell r="AK32" t="e">
            <v>#NAME?</v>
          </cell>
          <cell r="AL32" t="e">
            <v>#NAME?</v>
          </cell>
          <cell r="AM32" t="e">
            <v>#NAME?</v>
          </cell>
          <cell r="AN32" t="e">
            <v>#NAME?</v>
          </cell>
          <cell r="AO32" t="e">
            <v>#NAME?</v>
          </cell>
          <cell r="AP32" t="e">
            <v>#NAME?</v>
          </cell>
          <cell r="AQ32" t="e">
            <v>#NAME?</v>
          </cell>
          <cell r="AR32" t="e">
            <v>#NAME?</v>
          </cell>
          <cell r="AS32" t="e">
            <v>#NAME?</v>
          </cell>
          <cell r="AT32" t="e">
            <v>#NAME?</v>
          </cell>
          <cell r="AU32" t="e">
            <v>#NAME?</v>
          </cell>
          <cell r="AV32" t="e">
            <v>#NAME?</v>
          </cell>
          <cell r="AW32" t="e">
            <v>#NAME?</v>
          </cell>
          <cell r="AX32" t="e">
            <v>#NAME?</v>
          </cell>
          <cell r="AY32" t="e">
            <v>#NAME?</v>
          </cell>
        </row>
        <row r="33">
          <cell r="E33" t="str">
            <v>France</v>
          </cell>
          <cell r="F33" t="e">
            <v>#NAME?</v>
          </cell>
          <cell r="G33" t="e">
            <v>#NAME?</v>
          </cell>
          <cell r="H33">
            <v>44</v>
          </cell>
          <cell r="J33" t="e">
            <v>#NAME?</v>
          </cell>
          <cell r="K33" t="e">
            <v>#NAME?</v>
          </cell>
          <cell r="M33" t="e">
            <v>#NAME?</v>
          </cell>
          <cell r="N33" t="e">
            <v>#NAME?</v>
          </cell>
          <cell r="P33" t="e">
            <v>#NAME?</v>
          </cell>
          <cell r="Q33" t="e">
            <v>#NAME?</v>
          </cell>
          <cell r="S33" t="e">
            <v>#NAME?</v>
          </cell>
          <cell r="T33" t="e">
            <v>#NAME?</v>
          </cell>
          <cell r="V33" t="e">
            <v>#NAME?</v>
          </cell>
          <cell r="W33" t="e">
            <v>#NAME?</v>
          </cell>
          <cell r="X33" t="e">
            <v>#NAME?</v>
          </cell>
          <cell r="Y33" t="e">
            <v>#NAME?</v>
          </cell>
          <cell r="Z33" t="e">
            <v>#NAME?</v>
          </cell>
          <cell r="AA33" t="e">
            <v>#NAME?</v>
          </cell>
          <cell r="AB33" t="e">
            <v>#NAME?</v>
          </cell>
          <cell r="AC33" t="e">
            <v>#NAME?</v>
          </cell>
          <cell r="AD33">
            <v>1</v>
          </cell>
          <cell r="AE33">
            <v>0</v>
          </cell>
          <cell r="AF33" t="e">
            <v>#NAME?</v>
          </cell>
          <cell r="AG33" t="e">
            <v>#NAME?</v>
          </cell>
          <cell r="AH33" t="e">
            <v>#NAME?</v>
          </cell>
          <cell r="AI33" t="e">
            <v>#NAME?</v>
          </cell>
          <cell r="AJ33" t="e">
            <v>#NAME?</v>
          </cell>
          <cell r="AK33" t="e">
            <v>#NAME?</v>
          </cell>
          <cell r="AL33" t="e">
            <v>#NAME?</v>
          </cell>
          <cell r="AM33" t="e">
            <v>#NAME?</v>
          </cell>
          <cell r="AN33" t="e">
            <v>#NAME?</v>
          </cell>
          <cell r="AO33" t="e">
            <v>#NAME?</v>
          </cell>
          <cell r="AP33" t="e">
            <v>#NAME?</v>
          </cell>
          <cell r="AQ33" t="e">
            <v>#NAME?</v>
          </cell>
          <cell r="AR33" t="e">
            <v>#NAME?</v>
          </cell>
          <cell r="AS33" t="e">
            <v>#NAME?</v>
          </cell>
          <cell r="AT33" t="e">
            <v>#NAME?</v>
          </cell>
          <cell r="AU33" t="e">
            <v>#NAME?</v>
          </cell>
          <cell r="AV33" t="e">
            <v>#NAME?</v>
          </cell>
          <cell r="AW33" t="e">
            <v>#NAME?</v>
          </cell>
          <cell r="AX33" t="e">
            <v>#NAME?</v>
          </cell>
          <cell r="AY33" t="e">
            <v>#NAME?</v>
          </cell>
        </row>
        <row r="34">
          <cell r="E34" t="str">
            <v>Estonia</v>
          </cell>
          <cell r="F34" t="e">
            <v>#NAME?</v>
          </cell>
          <cell r="G34" t="e">
            <v>#NAME?</v>
          </cell>
          <cell r="H34">
            <v>41</v>
          </cell>
          <cell r="J34" t="e">
            <v>#NAME?</v>
          </cell>
          <cell r="K34" t="e">
            <v>#NAME?</v>
          </cell>
          <cell r="M34" t="e">
            <v>#NAME?</v>
          </cell>
          <cell r="N34" t="e">
            <v>#NAME?</v>
          </cell>
          <cell r="P34" t="e">
            <v>#NAME?</v>
          </cell>
          <cell r="Q34" t="e">
            <v>#NAME?</v>
          </cell>
          <cell r="S34" t="e">
            <v>#NAME?</v>
          </cell>
          <cell r="T34" t="e">
            <v>#NAME?</v>
          </cell>
          <cell r="V34" t="e">
            <v>#NAME?</v>
          </cell>
          <cell r="W34" t="e">
            <v>#NAME?</v>
          </cell>
          <cell r="X34" t="e">
            <v>#NAME?</v>
          </cell>
          <cell r="Y34" t="e">
            <v>#NAME?</v>
          </cell>
          <cell r="Z34" t="e">
            <v>#NAME?</v>
          </cell>
          <cell r="AA34" t="e">
            <v>#NAME?</v>
          </cell>
          <cell r="AB34" t="e">
            <v>#NAME?</v>
          </cell>
          <cell r="AC34" t="e">
            <v>#NAME?</v>
          </cell>
          <cell r="AD34">
            <v>1</v>
          </cell>
          <cell r="AE34">
            <v>0</v>
          </cell>
          <cell r="AF34" t="e">
            <v>#NAME?</v>
          </cell>
          <cell r="AG34" t="e">
            <v>#NAME?</v>
          </cell>
          <cell r="AH34" t="e">
            <v>#NAME?</v>
          </cell>
          <cell r="AI34" t="e">
            <v>#NAME?</v>
          </cell>
          <cell r="AJ34" t="e">
            <v>#NAME?</v>
          </cell>
          <cell r="AK34" t="e">
            <v>#NAME?</v>
          </cell>
          <cell r="AL34" t="e">
            <v>#NAME?</v>
          </cell>
          <cell r="AM34" t="e">
            <v>#NAME?</v>
          </cell>
          <cell r="AN34" t="e">
            <v>#NAME?</v>
          </cell>
          <cell r="AO34" t="e">
            <v>#NAME?</v>
          </cell>
          <cell r="AP34" t="e">
            <v>#NAME?</v>
          </cell>
          <cell r="AQ34" t="e">
            <v>#NAME?</v>
          </cell>
          <cell r="AR34" t="e">
            <v>#NAME?</v>
          </cell>
          <cell r="AS34" t="e">
            <v>#NAME?</v>
          </cell>
          <cell r="AT34" t="e">
            <v>#NAME?</v>
          </cell>
          <cell r="AU34" t="e">
            <v>#NAME?</v>
          </cell>
          <cell r="AV34" t="e">
            <v>#NAME?</v>
          </cell>
          <cell r="AW34" t="e">
            <v>#NAME?</v>
          </cell>
          <cell r="AX34" t="e">
            <v>#NAME?</v>
          </cell>
          <cell r="AY34" t="e">
            <v>#NAME?</v>
          </cell>
        </row>
        <row r="35">
          <cell r="E35" t="str">
            <v>Belgium</v>
          </cell>
          <cell r="F35" t="e">
            <v>#NAME?</v>
          </cell>
          <cell r="G35" t="e">
            <v>#NAME?</v>
          </cell>
          <cell r="H35">
            <v>16</v>
          </cell>
          <cell r="J35" t="e">
            <v>#NAME?</v>
          </cell>
          <cell r="K35" t="e">
            <v>#NAME?</v>
          </cell>
          <cell r="M35" t="e">
            <v>#NAME?</v>
          </cell>
          <cell r="N35" t="e">
            <v>#NAME?</v>
          </cell>
          <cell r="P35" t="e">
            <v>#NAME?</v>
          </cell>
          <cell r="Q35" t="e">
            <v>#NAME?</v>
          </cell>
          <cell r="S35" t="e">
            <v>#NAME?</v>
          </cell>
          <cell r="T35" t="e">
            <v>#NAME?</v>
          </cell>
          <cell r="V35" t="e">
            <v>#NAME?</v>
          </cell>
          <cell r="W35" t="e">
            <v>#NAME?</v>
          </cell>
          <cell r="X35" t="e">
            <v>#NAME?</v>
          </cell>
          <cell r="Y35" t="e">
            <v>#NAME?</v>
          </cell>
          <cell r="Z35" t="e">
            <v>#NAME?</v>
          </cell>
          <cell r="AA35" t="e">
            <v>#NAME?</v>
          </cell>
          <cell r="AB35" t="e">
            <v>#NAME?</v>
          </cell>
          <cell r="AC35" t="e">
            <v>#NAME?</v>
          </cell>
          <cell r="AD35">
            <v>1</v>
          </cell>
          <cell r="AE35">
            <v>0</v>
          </cell>
          <cell r="AF35" t="e">
            <v>#NAME?</v>
          </cell>
          <cell r="AG35" t="e">
            <v>#NAME?</v>
          </cell>
          <cell r="AH35" t="e">
            <v>#NAME?</v>
          </cell>
          <cell r="AI35" t="e">
            <v>#NAME?</v>
          </cell>
          <cell r="AJ35" t="e">
            <v>#NAME?</v>
          </cell>
          <cell r="AK35" t="e">
            <v>#NAME?</v>
          </cell>
          <cell r="AL35" t="e">
            <v>#NAME?</v>
          </cell>
          <cell r="AM35" t="e">
            <v>#NAME?</v>
          </cell>
          <cell r="AN35" t="e">
            <v>#NAME?</v>
          </cell>
          <cell r="AO35" t="e">
            <v>#NAME?</v>
          </cell>
          <cell r="AP35" t="e">
            <v>#NAME?</v>
          </cell>
          <cell r="AQ35" t="e">
            <v>#NAME?</v>
          </cell>
          <cell r="AR35" t="e">
            <v>#NAME?</v>
          </cell>
          <cell r="AS35" t="e">
            <v>#NAME?</v>
          </cell>
          <cell r="AT35" t="e">
            <v>#NAME?</v>
          </cell>
          <cell r="AU35" t="e">
            <v>#NAME?</v>
          </cell>
          <cell r="AV35" t="e">
            <v>#NAME?</v>
          </cell>
          <cell r="AW35" t="e">
            <v>#NAME?</v>
          </cell>
          <cell r="AX35" t="e">
            <v>#NAME?</v>
          </cell>
          <cell r="AY35" t="e">
            <v>#NAME?</v>
          </cell>
        </row>
        <row r="36">
          <cell r="E36" t="str">
            <v>Hungary</v>
          </cell>
          <cell r="F36" t="e">
            <v>#NAME?</v>
          </cell>
          <cell r="G36" t="e">
            <v>#NAME?</v>
          </cell>
          <cell r="H36">
            <v>53</v>
          </cell>
          <cell r="J36" t="e">
            <v>#NAME?</v>
          </cell>
          <cell r="K36" t="e">
            <v>#NAME?</v>
          </cell>
          <cell r="M36" t="e">
            <v>#NAME?</v>
          </cell>
          <cell r="N36" t="e">
            <v>#NAME?</v>
          </cell>
          <cell r="P36" t="e">
            <v>#NAME?</v>
          </cell>
          <cell r="Q36" t="e">
            <v>#NAME?</v>
          </cell>
          <cell r="S36" t="e">
            <v>#NAME?</v>
          </cell>
          <cell r="T36" t="e">
            <v>#NAME?</v>
          </cell>
          <cell r="V36" t="e">
            <v>#NAME?</v>
          </cell>
          <cell r="W36" t="e">
            <v>#NAME?</v>
          </cell>
          <cell r="X36" t="e">
            <v>#NAME?</v>
          </cell>
          <cell r="Y36" t="e">
            <v>#NAME?</v>
          </cell>
          <cell r="Z36" t="e">
            <v>#NAME?</v>
          </cell>
          <cell r="AA36" t="e">
            <v>#NAME?</v>
          </cell>
          <cell r="AB36" t="e">
            <v>#NAME?</v>
          </cell>
          <cell r="AC36" t="e">
            <v>#NAME?</v>
          </cell>
          <cell r="AD36">
            <v>1</v>
          </cell>
          <cell r="AE36">
            <v>0</v>
          </cell>
          <cell r="AF36" t="e">
            <v>#NAME?</v>
          </cell>
          <cell r="AG36" t="e">
            <v>#NAME?</v>
          </cell>
          <cell r="AH36" t="e">
            <v>#NAME?</v>
          </cell>
          <cell r="AI36" t="e">
            <v>#NAME?</v>
          </cell>
          <cell r="AJ36" t="e">
            <v>#NAME?</v>
          </cell>
          <cell r="AK36" t="e">
            <v>#NAME?</v>
          </cell>
          <cell r="AL36" t="e">
            <v>#NAME?</v>
          </cell>
          <cell r="AM36" t="e">
            <v>#NAME?</v>
          </cell>
          <cell r="AN36" t="e">
            <v>#NAME?</v>
          </cell>
          <cell r="AO36" t="e">
            <v>#NAME?</v>
          </cell>
          <cell r="AP36" t="e">
            <v>#NAME?</v>
          </cell>
          <cell r="AQ36" t="e">
            <v>#NAME?</v>
          </cell>
          <cell r="AR36" t="e">
            <v>#NAME?</v>
          </cell>
          <cell r="AS36" t="e">
            <v>#NAME?</v>
          </cell>
          <cell r="AT36" t="e">
            <v>#NAME?</v>
          </cell>
          <cell r="AU36" t="e">
            <v>#NAME?</v>
          </cell>
          <cell r="AV36" t="e">
            <v>#NAME?</v>
          </cell>
          <cell r="AW36" t="e">
            <v>#NAME?</v>
          </cell>
          <cell r="AX36" t="e">
            <v>#NAME?</v>
          </cell>
          <cell r="AY36" t="e">
            <v>#NAME?</v>
          </cell>
        </row>
        <row r="37">
          <cell r="E37" t="str">
            <v>Qatar</v>
          </cell>
          <cell r="F37" t="e">
            <v>#NAME?</v>
          </cell>
          <cell r="G37" t="e">
            <v>#NAME?</v>
          </cell>
          <cell r="H37">
            <v>100</v>
          </cell>
          <cell r="J37" t="e">
            <v>#NAME?</v>
          </cell>
          <cell r="K37" t="e">
            <v>#NAME?</v>
          </cell>
          <cell r="M37" t="e">
            <v>#NAME?</v>
          </cell>
          <cell r="N37" t="e">
            <v>#NAME?</v>
          </cell>
          <cell r="P37" t="e">
            <v>#NAME?</v>
          </cell>
          <cell r="Q37" t="e">
            <v>#NAME?</v>
          </cell>
          <cell r="S37" t="e">
            <v>#NAME?</v>
          </cell>
          <cell r="T37" t="e">
            <v>#NAME?</v>
          </cell>
          <cell r="V37" t="e">
            <v>#NAME?</v>
          </cell>
          <cell r="W37" t="e">
            <v>#NAME?</v>
          </cell>
          <cell r="X37" t="e">
            <v>#NAME?</v>
          </cell>
          <cell r="Y37" t="e">
            <v>#NAME?</v>
          </cell>
          <cell r="Z37" t="e">
            <v>#NAME?</v>
          </cell>
          <cell r="AA37" t="e">
            <v>#NAME?</v>
          </cell>
          <cell r="AB37" t="e">
            <v>#NAME?</v>
          </cell>
          <cell r="AC37" t="e">
            <v>#NAME?</v>
          </cell>
          <cell r="AD37">
            <v>1</v>
          </cell>
          <cell r="AE37">
            <v>0</v>
          </cell>
          <cell r="AF37" t="e">
            <v>#NAME?</v>
          </cell>
          <cell r="AG37" t="e">
            <v>#NAME?</v>
          </cell>
          <cell r="AH37" t="e">
            <v>#NAME?</v>
          </cell>
          <cell r="AI37" t="e">
            <v>#NAME?</v>
          </cell>
          <cell r="AJ37" t="e">
            <v>#NAME?</v>
          </cell>
          <cell r="AK37" t="e">
            <v>#NAME?</v>
          </cell>
          <cell r="AL37" t="e">
            <v>#NAME?</v>
          </cell>
          <cell r="AM37" t="e">
            <v>#NAME?</v>
          </cell>
          <cell r="AN37" t="e">
            <v>#NAME?</v>
          </cell>
          <cell r="AO37" t="e">
            <v>#NAME?</v>
          </cell>
          <cell r="AP37" t="e">
            <v>#NAME?</v>
          </cell>
          <cell r="AQ37" t="e">
            <v>#NAME?</v>
          </cell>
          <cell r="AR37" t="e">
            <v>#NAME?</v>
          </cell>
          <cell r="AS37" t="e">
            <v>#NAME?</v>
          </cell>
          <cell r="AT37" t="e">
            <v>#NAME?</v>
          </cell>
          <cell r="AU37" t="e">
            <v>#NAME?</v>
          </cell>
          <cell r="AV37" t="e">
            <v>#NAME?</v>
          </cell>
          <cell r="AW37" t="e">
            <v>#NAME?</v>
          </cell>
          <cell r="AX37" t="e">
            <v>#NAME?</v>
          </cell>
          <cell r="AY37" t="e">
            <v>#NAME?</v>
          </cell>
        </row>
        <row r="38">
          <cell r="E38" t="str">
            <v>Czech Republic</v>
          </cell>
          <cell r="F38" t="e">
            <v>#NAME?</v>
          </cell>
          <cell r="G38" t="e">
            <v>#NAME?</v>
          </cell>
          <cell r="H38">
            <v>35</v>
          </cell>
          <cell r="J38" t="e">
            <v>#NAME?</v>
          </cell>
          <cell r="K38" t="e">
            <v>#NAME?</v>
          </cell>
          <cell r="M38" t="e">
            <v>#NAME?</v>
          </cell>
          <cell r="N38" t="e">
            <v>#NAME?</v>
          </cell>
          <cell r="P38" t="e">
            <v>#NAME?</v>
          </cell>
          <cell r="Q38" t="e">
            <v>#NAME?</v>
          </cell>
          <cell r="S38" t="e">
            <v>#NAME?</v>
          </cell>
          <cell r="T38" t="e">
            <v>#NAME?</v>
          </cell>
          <cell r="V38" t="e">
            <v>#NAME?</v>
          </cell>
          <cell r="W38" t="e">
            <v>#NAME?</v>
          </cell>
          <cell r="X38" t="e">
            <v>#NAME?</v>
          </cell>
          <cell r="Y38" t="e">
            <v>#NAME?</v>
          </cell>
          <cell r="Z38" t="e">
            <v>#NAME?</v>
          </cell>
          <cell r="AA38" t="e">
            <v>#NAME?</v>
          </cell>
          <cell r="AB38" t="e">
            <v>#NAME?</v>
          </cell>
          <cell r="AC38" t="e">
            <v>#NAME?</v>
          </cell>
          <cell r="AD38">
            <v>1</v>
          </cell>
          <cell r="AE38">
            <v>0</v>
          </cell>
          <cell r="AF38" t="e">
            <v>#NAME?</v>
          </cell>
          <cell r="AG38" t="e">
            <v>#NAME?</v>
          </cell>
          <cell r="AH38" t="e">
            <v>#NAME?</v>
          </cell>
          <cell r="AI38" t="e">
            <v>#NAME?</v>
          </cell>
          <cell r="AJ38" t="e">
            <v>#NAME?</v>
          </cell>
          <cell r="AK38" t="e">
            <v>#NAME?</v>
          </cell>
          <cell r="AL38" t="e">
            <v>#NAME?</v>
          </cell>
          <cell r="AM38" t="e">
            <v>#NAME?</v>
          </cell>
          <cell r="AN38" t="e">
            <v>#NAME?</v>
          </cell>
          <cell r="AO38" t="e">
            <v>#NAME?</v>
          </cell>
          <cell r="AP38" t="e">
            <v>#NAME?</v>
          </cell>
          <cell r="AQ38" t="e">
            <v>#NAME?</v>
          </cell>
          <cell r="AR38" t="e">
            <v>#NAME?</v>
          </cell>
          <cell r="AS38" t="e">
            <v>#NAME?</v>
          </cell>
          <cell r="AT38" t="e">
            <v>#NAME?</v>
          </cell>
          <cell r="AU38" t="e">
            <v>#NAME?</v>
          </cell>
          <cell r="AV38" t="e">
            <v>#NAME?</v>
          </cell>
          <cell r="AW38" t="e">
            <v>#NAME?</v>
          </cell>
          <cell r="AX38" t="e">
            <v>#NAME?</v>
          </cell>
          <cell r="AY38" t="e">
            <v>#NAME?</v>
          </cell>
        </row>
        <row r="39">
          <cell r="E39" t="str">
            <v>Cyprus</v>
          </cell>
          <cell r="F39" t="e">
            <v>#NAME?</v>
          </cell>
          <cell r="G39" t="e">
            <v>#NAME?</v>
          </cell>
          <cell r="H39">
            <v>34</v>
          </cell>
          <cell r="J39" t="e">
            <v>#NAME?</v>
          </cell>
          <cell r="K39" t="e">
            <v>#NAME?</v>
          </cell>
          <cell r="M39" t="e">
            <v>#NAME?</v>
          </cell>
          <cell r="N39" t="e">
            <v>#NAME?</v>
          </cell>
          <cell r="P39" t="e">
            <v>#NAME?</v>
          </cell>
          <cell r="Q39" t="e">
            <v>#NAME?</v>
          </cell>
          <cell r="S39" t="e">
            <v>#NAME?</v>
          </cell>
          <cell r="T39" t="e">
            <v>#NAME?</v>
          </cell>
          <cell r="V39" t="e">
            <v>#NAME?</v>
          </cell>
          <cell r="W39" t="e">
            <v>#NAME?</v>
          </cell>
          <cell r="X39" t="e">
            <v>#NAME?</v>
          </cell>
          <cell r="Y39" t="e">
            <v>#NAME?</v>
          </cell>
          <cell r="Z39" t="e">
            <v>#NAME?</v>
          </cell>
          <cell r="AA39" t="e">
            <v>#NAME?</v>
          </cell>
          <cell r="AB39" t="e">
            <v>#NAME?</v>
          </cell>
          <cell r="AC39" t="e">
            <v>#NAME?</v>
          </cell>
          <cell r="AD39">
            <v>1</v>
          </cell>
          <cell r="AE39">
            <v>0</v>
          </cell>
          <cell r="AF39" t="e">
            <v>#NAME?</v>
          </cell>
          <cell r="AG39" t="e">
            <v>#NAME?</v>
          </cell>
          <cell r="AH39" t="e">
            <v>#NAME?</v>
          </cell>
          <cell r="AI39" t="e">
            <v>#NAME?</v>
          </cell>
          <cell r="AJ39" t="e">
            <v>#NAME?</v>
          </cell>
          <cell r="AK39" t="e">
            <v>#NAME?</v>
          </cell>
          <cell r="AL39" t="e">
            <v>#NAME?</v>
          </cell>
          <cell r="AM39" t="e">
            <v>#NAME?</v>
          </cell>
          <cell r="AN39" t="e">
            <v>#NAME?</v>
          </cell>
          <cell r="AO39" t="e">
            <v>#NAME?</v>
          </cell>
          <cell r="AP39" t="e">
            <v>#NAME?</v>
          </cell>
          <cell r="AQ39" t="e">
            <v>#NAME?</v>
          </cell>
          <cell r="AR39" t="e">
            <v>#NAME?</v>
          </cell>
          <cell r="AS39" t="e">
            <v>#NAME?</v>
          </cell>
          <cell r="AT39" t="e">
            <v>#NAME?</v>
          </cell>
          <cell r="AU39" t="e">
            <v>#NAME?</v>
          </cell>
          <cell r="AV39" t="e">
            <v>#NAME?</v>
          </cell>
          <cell r="AW39" t="e">
            <v>#NAME?</v>
          </cell>
          <cell r="AX39" t="e">
            <v>#NAME?</v>
          </cell>
          <cell r="AY39" t="e">
            <v>#NAME?</v>
          </cell>
        </row>
        <row r="40">
          <cell r="E40" t="str">
            <v>China</v>
          </cell>
          <cell r="F40" t="e">
            <v>#NAME?</v>
          </cell>
          <cell r="G40" t="e">
            <v>#NAME?</v>
          </cell>
          <cell r="H40">
            <v>29</v>
          </cell>
          <cell r="J40" t="e">
            <v>#NAME?</v>
          </cell>
          <cell r="K40" t="e">
            <v>#NAME?</v>
          </cell>
          <cell r="M40" t="e">
            <v>#NAME?</v>
          </cell>
          <cell r="N40" t="e">
            <v>#NAME?</v>
          </cell>
          <cell r="P40" t="e">
            <v>#NAME?</v>
          </cell>
          <cell r="Q40" t="e">
            <v>#NAME?</v>
          </cell>
          <cell r="S40" t="e">
            <v>#NAME?</v>
          </cell>
          <cell r="T40" t="e">
            <v>#NAME?</v>
          </cell>
          <cell r="V40" t="e">
            <v>#NAME?</v>
          </cell>
          <cell r="W40" t="e">
            <v>#NAME?</v>
          </cell>
          <cell r="X40" t="e">
            <v>#NAME?</v>
          </cell>
          <cell r="Y40" t="e">
            <v>#NAME?</v>
          </cell>
          <cell r="Z40" t="e">
            <v>#NAME?</v>
          </cell>
          <cell r="AA40" t="e">
            <v>#NAME?</v>
          </cell>
          <cell r="AB40" t="e">
            <v>#NAME?</v>
          </cell>
          <cell r="AC40" t="e">
            <v>#NAME?</v>
          </cell>
          <cell r="AD40">
            <v>1</v>
          </cell>
          <cell r="AE40">
            <v>0</v>
          </cell>
          <cell r="AF40" t="e">
            <v>#NAME?</v>
          </cell>
          <cell r="AG40" t="e">
            <v>#NAME?</v>
          </cell>
          <cell r="AH40" t="e">
            <v>#NAME?</v>
          </cell>
          <cell r="AI40" t="e">
            <v>#NAME?</v>
          </cell>
          <cell r="AJ40" t="e">
            <v>#NAME?</v>
          </cell>
          <cell r="AK40" t="e">
            <v>#NAME?</v>
          </cell>
          <cell r="AL40" t="e">
            <v>#NAME?</v>
          </cell>
          <cell r="AM40" t="e">
            <v>#NAME?</v>
          </cell>
          <cell r="AN40" t="e">
            <v>#NAME?</v>
          </cell>
          <cell r="AO40" t="e">
            <v>#NAME?</v>
          </cell>
          <cell r="AP40" t="e">
            <v>#NAME?</v>
          </cell>
          <cell r="AQ40" t="e">
            <v>#NAME?</v>
          </cell>
          <cell r="AR40" t="e">
            <v>#NAME?</v>
          </cell>
          <cell r="AS40" t="e">
            <v>#NAME?</v>
          </cell>
          <cell r="AT40" t="e">
            <v>#NAME?</v>
          </cell>
          <cell r="AU40" t="e">
            <v>#NAME?</v>
          </cell>
          <cell r="AV40" t="e">
            <v>#NAME?</v>
          </cell>
          <cell r="AW40" t="e">
            <v>#NAME?</v>
          </cell>
          <cell r="AX40" t="e">
            <v>#NAME?</v>
          </cell>
          <cell r="AY40" t="e">
            <v>#NAME?</v>
          </cell>
        </row>
        <row r="41">
          <cell r="E41" t="str">
            <v>Slovenia</v>
          </cell>
          <cell r="F41" t="e">
            <v>#NAME?</v>
          </cell>
          <cell r="G41" t="e">
            <v>#NAME?</v>
          </cell>
          <cell r="H41">
            <v>109</v>
          </cell>
          <cell r="J41" t="e">
            <v>#NAME?</v>
          </cell>
          <cell r="K41" t="e">
            <v>#NAME?</v>
          </cell>
          <cell r="M41" t="e">
            <v>#NAME?</v>
          </cell>
          <cell r="N41" t="e">
            <v>#NAME?</v>
          </cell>
          <cell r="P41" t="e">
            <v>#NAME?</v>
          </cell>
          <cell r="Q41" t="e">
            <v>#NAME?</v>
          </cell>
          <cell r="S41" t="e">
            <v>#NAME?</v>
          </cell>
          <cell r="T41" t="e">
            <v>#NAME?</v>
          </cell>
          <cell r="V41" t="e">
            <v>#NAME?</v>
          </cell>
          <cell r="W41" t="e">
            <v>#NAME?</v>
          </cell>
          <cell r="X41" t="e">
            <v>#NAME?</v>
          </cell>
          <cell r="Y41" t="e">
            <v>#NAME?</v>
          </cell>
          <cell r="Z41" t="e">
            <v>#NAME?</v>
          </cell>
          <cell r="AA41" t="e">
            <v>#NAME?</v>
          </cell>
          <cell r="AB41" t="e">
            <v>#NAME?</v>
          </cell>
          <cell r="AC41" t="e">
            <v>#NAME?</v>
          </cell>
          <cell r="AD41">
            <v>1</v>
          </cell>
          <cell r="AE41">
            <v>0</v>
          </cell>
          <cell r="AF41" t="e">
            <v>#NAME?</v>
          </cell>
          <cell r="AG41" t="e">
            <v>#NAME?</v>
          </cell>
          <cell r="AH41" t="e">
            <v>#NAME?</v>
          </cell>
          <cell r="AI41" t="e">
            <v>#NAME?</v>
          </cell>
          <cell r="AJ41" t="e">
            <v>#NAME?</v>
          </cell>
          <cell r="AK41" t="e">
            <v>#NAME?</v>
          </cell>
          <cell r="AL41" t="e">
            <v>#NAME?</v>
          </cell>
          <cell r="AM41" t="e">
            <v>#NAME?</v>
          </cell>
          <cell r="AN41" t="e">
            <v>#NAME?</v>
          </cell>
          <cell r="AO41" t="e">
            <v>#NAME?</v>
          </cell>
          <cell r="AP41" t="e">
            <v>#NAME?</v>
          </cell>
          <cell r="AQ41" t="e">
            <v>#NAME?</v>
          </cell>
          <cell r="AR41" t="e">
            <v>#NAME?</v>
          </cell>
          <cell r="AS41" t="e">
            <v>#NAME?</v>
          </cell>
          <cell r="AT41" t="e">
            <v>#NAME?</v>
          </cell>
          <cell r="AU41" t="e">
            <v>#NAME?</v>
          </cell>
          <cell r="AV41" t="e">
            <v>#NAME?</v>
          </cell>
          <cell r="AW41" t="e">
            <v>#NAME?</v>
          </cell>
          <cell r="AX41" t="e">
            <v>#NAME?</v>
          </cell>
          <cell r="AY41" t="e">
            <v>#NAME?</v>
          </cell>
        </row>
        <row r="42">
          <cell r="E42" t="str">
            <v>Malaysia</v>
          </cell>
          <cell r="F42" t="e">
            <v>#NAME?</v>
          </cell>
          <cell r="G42" t="e">
            <v>#NAME?</v>
          </cell>
          <cell r="H42">
            <v>76</v>
          </cell>
          <cell r="J42" t="e">
            <v>#NAME?</v>
          </cell>
          <cell r="K42" t="e">
            <v>#NAME?</v>
          </cell>
          <cell r="M42" t="e">
            <v>#NAME?</v>
          </cell>
          <cell r="N42" t="e">
            <v>#NAME?</v>
          </cell>
          <cell r="P42" t="e">
            <v>#NAME?</v>
          </cell>
          <cell r="Q42" t="e">
            <v>#NAME?</v>
          </cell>
          <cell r="S42" t="e">
            <v>#NAME?</v>
          </cell>
          <cell r="T42" t="e">
            <v>#NAME?</v>
          </cell>
          <cell r="V42" t="e">
            <v>#NAME?</v>
          </cell>
          <cell r="W42" t="e">
            <v>#NAME?</v>
          </cell>
          <cell r="X42" t="e">
            <v>#NAME?</v>
          </cell>
          <cell r="Y42" t="e">
            <v>#NAME?</v>
          </cell>
          <cell r="Z42" t="e">
            <v>#NAME?</v>
          </cell>
          <cell r="AA42" t="e">
            <v>#NAME?</v>
          </cell>
          <cell r="AB42" t="e">
            <v>#NAME?</v>
          </cell>
          <cell r="AC42" t="e">
            <v>#NAME?</v>
          </cell>
          <cell r="AD42">
            <v>1</v>
          </cell>
          <cell r="AE42">
            <v>0</v>
          </cell>
          <cell r="AF42" t="e">
            <v>#NAME?</v>
          </cell>
          <cell r="AG42" t="e">
            <v>#NAME?</v>
          </cell>
          <cell r="AH42" t="e">
            <v>#NAME?</v>
          </cell>
          <cell r="AI42" t="e">
            <v>#NAME?</v>
          </cell>
          <cell r="AJ42" t="e">
            <v>#NAME?</v>
          </cell>
          <cell r="AK42" t="e">
            <v>#NAME?</v>
          </cell>
          <cell r="AL42" t="e">
            <v>#NAME?</v>
          </cell>
          <cell r="AM42" t="e">
            <v>#NAME?</v>
          </cell>
          <cell r="AN42" t="e">
            <v>#NAME?</v>
          </cell>
          <cell r="AO42" t="e">
            <v>#NAME?</v>
          </cell>
          <cell r="AP42" t="e">
            <v>#NAME?</v>
          </cell>
          <cell r="AQ42" t="e">
            <v>#NAME?</v>
          </cell>
          <cell r="AR42" t="e">
            <v>#NAME?</v>
          </cell>
          <cell r="AS42" t="e">
            <v>#NAME?</v>
          </cell>
          <cell r="AT42" t="e">
            <v>#NAME?</v>
          </cell>
          <cell r="AU42" t="e">
            <v>#NAME?</v>
          </cell>
          <cell r="AV42" t="e">
            <v>#NAME?</v>
          </cell>
          <cell r="AW42" t="e">
            <v>#NAME?</v>
          </cell>
          <cell r="AX42" t="e">
            <v>#NAME?</v>
          </cell>
          <cell r="AY42" t="e">
            <v>#NAME?</v>
          </cell>
        </row>
        <row r="43">
          <cell r="E43" t="str">
            <v>Spain</v>
          </cell>
          <cell r="F43" t="e">
            <v>#NAME?</v>
          </cell>
          <cell r="G43" t="e">
            <v>#NAME?</v>
          </cell>
          <cell r="H43">
            <v>111</v>
          </cell>
          <cell r="J43" t="e">
            <v>#NAME?</v>
          </cell>
          <cell r="K43" t="e">
            <v>#NAME?</v>
          </cell>
          <cell r="M43" t="e">
            <v>#NAME?</v>
          </cell>
          <cell r="N43" t="e">
            <v>#NAME?</v>
          </cell>
          <cell r="P43" t="e">
            <v>#NAME?</v>
          </cell>
          <cell r="Q43" t="e">
            <v>#NAME?</v>
          </cell>
          <cell r="S43" t="e">
            <v>#NAME?</v>
          </cell>
          <cell r="T43" t="e">
            <v>#NAME?</v>
          </cell>
          <cell r="V43" t="e">
            <v>#NAME?</v>
          </cell>
          <cell r="W43" t="e">
            <v>#NAME?</v>
          </cell>
          <cell r="X43" t="e">
            <v>#NAME?</v>
          </cell>
          <cell r="Y43" t="e">
            <v>#NAME?</v>
          </cell>
          <cell r="Z43" t="e">
            <v>#NAME?</v>
          </cell>
          <cell r="AA43" t="e">
            <v>#NAME?</v>
          </cell>
          <cell r="AB43" t="e">
            <v>#NAME?</v>
          </cell>
          <cell r="AC43" t="e">
            <v>#NAME?</v>
          </cell>
          <cell r="AD43">
            <v>1</v>
          </cell>
          <cell r="AE43">
            <v>0</v>
          </cell>
          <cell r="AF43" t="e">
            <v>#NAME?</v>
          </cell>
          <cell r="AG43" t="e">
            <v>#NAME?</v>
          </cell>
          <cell r="AH43" t="e">
            <v>#NAME?</v>
          </cell>
          <cell r="AI43" t="e">
            <v>#NAME?</v>
          </cell>
          <cell r="AJ43" t="e">
            <v>#NAME?</v>
          </cell>
          <cell r="AK43" t="e">
            <v>#NAME?</v>
          </cell>
          <cell r="AL43" t="e">
            <v>#NAME?</v>
          </cell>
          <cell r="AM43" t="e">
            <v>#NAME?</v>
          </cell>
          <cell r="AN43" t="e">
            <v>#NAME?</v>
          </cell>
          <cell r="AO43" t="e">
            <v>#NAME?</v>
          </cell>
          <cell r="AP43" t="e">
            <v>#NAME?</v>
          </cell>
          <cell r="AQ43" t="e">
            <v>#NAME?</v>
          </cell>
          <cell r="AR43" t="e">
            <v>#NAME?</v>
          </cell>
          <cell r="AS43" t="e">
            <v>#NAME?</v>
          </cell>
          <cell r="AT43" t="e">
            <v>#NAME?</v>
          </cell>
          <cell r="AU43" t="e">
            <v>#NAME?</v>
          </cell>
          <cell r="AV43" t="e">
            <v>#NAME?</v>
          </cell>
          <cell r="AW43" t="e">
            <v>#NAME?</v>
          </cell>
          <cell r="AX43" t="e">
            <v>#NAME?</v>
          </cell>
          <cell r="AY43" t="e">
            <v>#NAME?</v>
          </cell>
        </row>
        <row r="44">
          <cell r="E44" t="str">
            <v>Portugal</v>
          </cell>
          <cell r="F44" t="e">
            <v>#NAME?</v>
          </cell>
          <cell r="G44" t="e">
            <v>#NAME?</v>
          </cell>
          <cell r="H44">
            <v>99</v>
          </cell>
          <cell r="J44" t="e">
            <v>#NAME?</v>
          </cell>
          <cell r="K44" t="e">
            <v>#NAME?</v>
          </cell>
          <cell r="M44" t="e">
            <v>#NAME?</v>
          </cell>
          <cell r="N44" t="e">
            <v>#NAME?</v>
          </cell>
          <cell r="P44" t="e">
            <v>#NAME?</v>
          </cell>
          <cell r="Q44" t="e">
            <v>#NAME?</v>
          </cell>
          <cell r="S44" t="e">
            <v>#NAME?</v>
          </cell>
          <cell r="T44" t="e">
            <v>#NAME?</v>
          </cell>
          <cell r="V44" t="e">
            <v>#NAME?</v>
          </cell>
          <cell r="W44" t="e">
            <v>#NAME?</v>
          </cell>
          <cell r="X44" t="e">
            <v>#NAME?</v>
          </cell>
          <cell r="Y44" t="e">
            <v>#NAME?</v>
          </cell>
          <cell r="Z44" t="e">
            <v>#NAME?</v>
          </cell>
          <cell r="AA44" t="e">
            <v>#NAME?</v>
          </cell>
          <cell r="AB44" t="e">
            <v>#NAME?</v>
          </cell>
          <cell r="AC44" t="e">
            <v>#NAME?</v>
          </cell>
          <cell r="AD44">
            <v>1</v>
          </cell>
          <cell r="AE44">
            <v>0</v>
          </cell>
          <cell r="AF44" t="e">
            <v>#NAME?</v>
          </cell>
          <cell r="AG44" t="e">
            <v>#NAME?</v>
          </cell>
          <cell r="AH44" t="e">
            <v>#NAME?</v>
          </cell>
          <cell r="AI44" t="e">
            <v>#NAME?</v>
          </cell>
          <cell r="AJ44" t="e">
            <v>#NAME?</v>
          </cell>
          <cell r="AK44" t="e">
            <v>#NAME?</v>
          </cell>
          <cell r="AL44" t="e">
            <v>#NAME?</v>
          </cell>
          <cell r="AM44" t="e">
            <v>#NAME?</v>
          </cell>
          <cell r="AN44" t="e">
            <v>#NAME?</v>
          </cell>
          <cell r="AO44" t="e">
            <v>#NAME?</v>
          </cell>
          <cell r="AP44" t="e">
            <v>#NAME?</v>
          </cell>
          <cell r="AQ44" t="e">
            <v>#NAME?</v>
          </cell>
          <cell r="AR44" t="e">
            <v>#NAME?</v>
          </cell>
          <cell r="AS44" t="e">
            <v>#NAME?</v>
          </cell>
          <cell r="AT44" t="e">
            <v>#NAME?</v>
          </cell>
          <cell r="AU44" t="e">
            <v>#NAME?</v>
          </cell>
          <cell r="AV44" t="e">
            <v>#NAME?</v>
          </cell>
          <cell r="AW44" t="e">
            <v>#NAME?</v>
          </cell>
          <cell r="AX44" t="e">
            <v>#NAME?</v>
          </cell>
          <cell r="AY44" t="e">
            <v>#NAME?</v>
          </cell>
        </row>
        <row r="45">
          <cell r="E45" t="str">
            <v>United Arab Emirates</v>
          </cell>
          <cell r="F45" t="e">
            <v>#NAME?</v>
          </cell>
          <cell r="G45" t="e">
            <v>#NAME?</v>
          </cell>
          <cell r="H45">
            <v>126</v>
          </cell>
          <cell r="J45" t="e">
            <v>#NAME?</v>
          </cell>
          <cell r="K45" t="e">
            <v>#NAME?</v>
          </cell>
          <cell r="M45" t="e">
            <v>#NAME?</v>
          </cell>
          <cell r="N45" t="e">
            <v>#NAME?</v>
          </cell>
          <cell r="P45" t="e">
            <v>#NAME?</v>
          </cell>
          <cell r="Q45" t="e">
            <v>#NAME?</v>
          </cell>
          <cell r="S45" t="e">
            <v>#NAME?</v>
          </cell>
          <cell r="T45" t="e">
            <v>#NAME?</v>
          </cell>
          <cell r="V45" t="e">
            <v>#NAME?</v>
          </cell>
          <cell r="W45" t="e">
            <v>#NAME?</v>
          </cell>
          <cell r="X45" t="e">
            <v>#NAME?</v>
          </cell>
          <cell r="Y45" t="e">
            <v>#NAME?</v>
          </cell>
          <cell r="Z45" t="e">
            <v>#NAME?</v>
          </cell>
          <cell r="AA45" t="e">
            <v>#NAME?</v>
          </cell>
          <cell r="AB45" t="e">
            <v>#NAME?</v>
          </cell>
          <cell r="AC45" t="e">
            <v>#NAME?</v>
          </cell>
          <cell r="AD45">
            <v>1</v>
          </cell>
          <cell r="AE45">
            <v>0</v>
          </cell>
          <cell r="AF45" t="e">
            <v>#NAME?</v>
          </cell>
          <cell r="AG45" t="e">
            <v>#NAME?</v>
          </cell>
          <cell r="AH45" t="e">
            <v>#NAME?</v>
          </cell>
          <cell r="AI45" t="e">
            <v>#NAME?</v>
          </cell>
          <cell r="AJ45" t="e">
            <v>#NAME?</v>
          </cell>
          <cell r="AK45" t="e">
            <v>#NAME?</v>
          </cell>
          <cell r="AL45" t="e">
            <v>#NAME?</v>
          </cell>
          <cell r="AM45" t="e">
            <v>#NAME?</v>
          </cell>
          <cell r="AN45" t="e">
            <v>#NAME?</v>
          </cell>
          <cell r="AO45" t="e">
            <v>#NAME?</v>
          </cell>
          <cell r="AP45" t="e">
            <v>#NAME?</v>
          </cell>
          <cell r="AQ45" t="e">
            <v>#NAME?</v>
          </cell>
          <cell r="AR45" t="e">
            <v>#NAME?</v>
          </cell>
          <cell r="AS45" t="e">
            <v>#NAME?</v>
          </cell>
          <cell r="AT45" t="e">
            <v>#NAME?</v>
          </cell>
          <cell r="AU45" t="e">
            <v>#NAME?</v>
          </cell>
          <cell r="AV45" t="e">
            <v>#NAME?</v>
          </cell>
          <cell r="AW45" t="e">
            <v>#NAME?</v>
          </cell>
          <cell r="AX45" t="e">
            <v>#NAME?</v>
          </cell>
          <cell r="AY45" t="e">
            <v>#NAME?</v>
          </cell>
        </row>
        <row r="46">
          <cell r="E46" t="str">
            <v>Italy</v>
          </cell>
          <cell r="F46" t="e">
            <v>#NAME?</v>
          </cell>
          <cell r="G46" t="e">
            <v>#NAME?</v>
          </cell>
          <cell r="H46">
            <v>60</v>
          </cell>
          <cell r="J46" t="e">
            <v>#NAME?</v>
          </cell>
          <cell r="K46" t="e">
            <v>#NAME?</v>
          </cell>
          <cell r="M46" t="e">
            <v>#NAME?</v>
          </cell>
          <cell r="N46" t="e">
            <v>#NAME?</v>
          </cell>
          <cell r="P46" t="e">
            <v>#NAME?</v>
          </cell>
          <cell r="Q46" t="e">
            <v>#NAME?</v>
          </cell>
          <cell r="S46" t="e">
            <v>#NAME?</v>
          </cell>
          <cell r="T46" t="e">
            <v>#NAME?</v>
          </cell>
          <cell r="V46" t="e">
            <v>#NAME?</v>
          </cell>
          <cell r="W46" t="e">
            <v>#NAME?</v>
          </cell>
          <cell r="X46" t="e">
            <v>#NAME?</v>
          </cell>
          <cell r="Y46" t="e">
            <v>#NAME?</v>
          </cell>
          <cell r="Z46" t="e">
            <v>#NAME?</v>
          </cell>
          <cell r="AA46" t="e">
            <v>#NAME?</v>
          </cell>
          <cell r="AB46" t="e">
            <v>#NAME?</v>
          </cell>
          <cell r="AC46" t="e">
            <v>#NAME?</v>
          </cell>
          <cell r="AD46">
            <v>1</v>
          </cell>
          <cell r="AE46">
            <v>0</v>
          </cell>
          <cell r="AF46" t="e">
            <v>#NAME?</v>
          </cell>
          <cell r="AG46" t="e">
            <v>#NAME?</v>
          </cell>
          <cell r="AH46" t="e">
            <v>#NAME?</v>
          </cell>
          <cell r="AI46" t="e">
            <v>#NAME?</v>
          </cell>
          <cell r="AJ46" t="e">
            <v>#NAME?</v>
          </cell>
          <cell r="AK46" t="e">
            <v>#NAME?</v>
          </cell>
          <cell r="AL46" t="e">
            <v>#NAME?</v>
          </cell>
          <cell r="AM46" t="e">
            <v>#NAME?</v>
          </cell>
          <cell r="AN46" t="e">
            <v>#NAME?</v>
          </cell>
          <cell r="AO46" t="e">
            <v>#NAME?</v>
          </cell>
          <cell r="AP46" t="e">
            <v>#NAME?</v>
          </cell>
          <cell r="AQ46" t="e">
            <v>#NAME?</v>
          </cell>
          <cell r="AR46" t="e">
            <v>#NAME?</v>
          </cell>
          <cell r="AS46" t="e">
            <v>#NAME?</v>
          </cell>
          <cell r="AT46" t="e">
            <v>#NAME?</v>
          </cell>
          <cell r="AU46" t="e">
            <v>#NAME?</v>
          </cell>
          <cell r="AV46" t="e">
            <v>#NAME?</v>
          </cell>
          <cell r="AW46" t="e">
            <v>#NAME?</v>
          </cell>
          <cell r="AX46" t="e">
            <v>#NAME?</v>
          </cell>
          <cell r="AY46" t="e">
            <v>#NAME?</v>
          </cell>
        </row>
        <row r="47">
          <cell r="E47" t="str">
            <v>Latvia</v>
          </cell>
          <cell r="F47" t="e">
            <v>#NAME?</v>
          </cell>
          <cell r="G47" t="e">
            <v>#NAME?</v>
          </cell>
          <cell r="H47">
            <v>69</v>
          </cell>
          <cell r="J47" t="e">
            <v>#NAME?</v>
          </cell>
          <cell r="K47" t="e">
            <v>#NAME?</v>
          </cell>
          <cell r="M47" t="e">
            <v>#NAME?</v>
          </cell>
          <cell r="N47" t="e">
            <v>#NAME?</v>
          </cell>
          <cell r="P47" t="e">
            <v>#NAME?</v>
          </cell>
          <cell r="Q47" t="e">
            <v>#NAME?</v>
          </cell>
          <cell r="S47" t="e">
            <v>#NAME?</v>
          </cell>
          <cell r="T47" t="e">
            <v>#NAME?</v>
          </cell>
          <cell r="V47" t="e">
            <v>#NAME?</v>
          </cell>
          <cell r="W47" t="e">
            <v>#NAME?</v>
          </cell>
          <cell r="X47" t="e">
            <v>#NAME?</v>
          </cell>
          <cell r="Y47" t="e">
            <v>#NAME?</v>
          </cell>
          <cell r="Z47" t="e">
            <v>#NAME?</v>
          </cell>
          <cell r="AA47" t="e">
            <v>#NAME?</v>
          </cell>
          <cell r="AB47" t="e">
            <v>#NAME?</v>
          </cell>
          <cell r="AC47" t="e">
            <v>#NAME?</v>
          </cell>
          <cell r="AD47">
            <v>1</v>
          </cell>
          <cell r="AE47">
            <v>0</v>
          </cell>
          <cell r="AF47" t="e">
            <v>#NAME?</v>
          </cell>
          <cell r="AG47" t="e">
            <v>#NAME?</v>
          </cell>
          <cell r="AH47" t="e">
            <v>#NAME?</v>
          </cell>
          <cell r="AI47" t="e">
            <v>#NAME?</v>
          </cell>
          <cell r="AJ47" t="e">
            <v>#NAME?</v>
          </cell>
          <cell r="AK47" t="e">
            <v>#NAME?</v>
          </cell>
          <cell r="AL47" t="e">
            <v>#NAME?</v>
          </cell>
          <cell r="AM47" t="e">
            <v>#NAME?</v>
          </cell>
          <cell r="AN47" t="e">
            <v>#NAME?</v>
          </cell>
          <cell r="AO47" t="e">
            <v>#NAME?</v>
          </cell>
          <cell r="AP47" t="e">
            <v>#NAME?</v>
          </cell>
          <cell r="AQ47" t="e">
            <v>#NAME?</v>
          </cell>
          <cell r="AR47" t="e">
            <v>#NAME?</v>
          </cell>
          <cell r="AS47" t="e">
            <v>#NAME?</v>
          </cell>
          <cell r="AT47" t="e">
            <v>#NAME?</v>
          </cell>
          <cell r="AU47" t="e">
            <v>#NAME?</v>
          </cell>
          <cell r="AV47" t="e">
            <v>#NAME?</v>
          </cell>
          <cell r="AW47" t="e">
            <v>#NAME?</v>
          </cell>
          <cell r="AX47" t="e">
            <v>#NAME?</v>
          </cell>
          <cell r="AY47" t="e">
            <v>#NAME?</v>
          </cell>
        </row>
        <row r="48">
          <cell r="E48" t="str">
            <v>Slovakia</v>
          </cell>
          <cell r="F48" t="e">
            <v>#NAME?</v>
          </cell>
          <cell r="G48" t="e">
            <v>#NAME?</v>
          </cell>
          <cell r="H48">
            <v>108</v>
          </cell>
          <cell r="J48" t="e">
            <v>#NAME?</v>
          </cell>
          <cell r="K48" t="e">
            <v>#NAME?</v>
          </cell>
          <cell r="M48" t="e">
            <v>#NAME?</v>
          </cell>
          <cell r="N48" t="e">
            <v>#NAME?</v>
          </cell>
          <cell r="P48" t="e">
            <v>#NAME?</v>
          </cell>
          <cell r="Q48" t="e">
            <v>#NAME?</v>
          </cell>
          <cell r="S48" t="e">
            <v>#NAME?</v>
          </cell>
          <cell r="T48" t="e">
            <v>#NAME?</v>
          </cell>
          <cell r="V48" t="e">
            <v>#NAME?</v>
          </cell>
          <cell r="W48" t="e">
            <v>#NAME?</v>
          </cell>
          <cell r="X48" t="e">
            <v>#NAME?</v>
          </cell>
          <cell r="Y48" t="e">
            <v>#NAME?</v>
          </cell>
          <cell r="Z48" t="e">
            <v>#NAME?</v>
          </cell>
          <cell r="AA48" t="e">
            <v>#NAME?</v>
          </cell>
          <cell r="AB48" t="e">
            <v>#NAME?</v>
          </cell>
          <cell r="AC48" t="e">
            <v>#NAME?</v>
          </cell>
          <cell r="AD48">
            <v>1</v>
          </cell>
          <cell r="AE48">
            <v>0</v>
          </cell>
          <cell r="AF48" t="e">
            <v>#NAME?</v>
          </cell>
          <cell r="AG48" t="e">
            <v>#NAME?</v>
          </cell>
          <cell r="AH48" t="e">
            <v>#NAME?</v>
          </cell>
          <cell r="AI48" t="e">
            <v>#NAME?</v>
          </cell>
          <cell r="AJ48" t="e">
            <v>#NAME?</v>
          </cell>
          <cell r="AK48" t="e">
            <v>#NAME?</v>
          </cell>
          <cell r="AL48" t="e">
            <v>#NAME?</v>
          </cell>
          <cell r="AM48" t="e">
            <v>#NAME?</v>
          </cell>
          <cell r="AN48" t="e">
            <v>#NAME?</v>
          </cell>
          <cell r="AO48" t="e">
            <v>#NAME?</v>
          </cell>
          <cell r="AP48" t="e">
            <v>#NAME?</v>
          </cell>
          <cell r="AQ48" t="e">
            <v>#NAME?</v>
          </cell>
          <cell r="AR48" t="e">
            <v>#NAME?</v>
          </cell>
          <cell r="AS48" t="e">
            <v>#NAME?</v>
          </cell>
          <cell r="AT48" t="e">
            <v>#NAME?</v>
          </cell>
          <cell r="AU48" t="e">
            <v>#NAME?</v>
          </cell>
          <cell r="AV48" t="e">
            <v>#NAME?</v>
          </cell>
          <cell r="AW48" t="e">
            <v>#NAME?</v>
          </cell>
          <cell r="AX48" t="e">
            <v>#NAME?</v>
          </cell>
          <cell r="AY48" t="e">
            <v>#NAME?</v>
          </cell>
        </row>
        <row r="49">
          <cell r="E49" t="str">
            <v>Chile</v>
          </cell>
          <cell r="F49" t="e">
            <v>#NAME?</v>
          </cell>
          <cell r="G49" t="e">
            <v>#NAME?</v>
          </cell>
          <cell r="H49">
            <v>28</v>
          </cell>
          <cell r="J49" t="e">
            <v>#NAME?</v>
          </cell>
          <cell r="K49" t="e">
            <v>#NAME?</v>
          </cell>
          <cell r="M49" t="e">
            <v>#NAME?</v>
          </cell>
          <cell r="N49" t="e">
            <v>#NAME?</v>
          </cell>
          <cell r="P49" t="e">
            <v>#NAME?</v>
          </cell>
          <cell r="Q49" t="e">
            <v>#NAME?</v>
          </cell>
          <cell r="S49" t="e">
            <v>#NAME?</v>
          </cell>
          <cell r="T49" t="e">
            <v>#NAME?</v>
          </cell>
          <cell r="V49" t="e">
            <v>#NAME?</v>
          </cell>
          <cell r="W49" t="e">
            <v>#NAME?</v>
          </cell>
          <cell r="X49" t="e">
            <v>#NAME?</v>
          </cell>
          <cell r="Y49" t="e">
            <v>#NAME?</v>
          </cell>
          <cell r="Z49" t="e">
            <v>#NAME?</v>
          </cell>
          <cell r="AA49" t="e">
            <v>#NAME?</v>
          </cell>
          <cell r="AB49" t="e">
            <v>#NAME?</v>
          </cell>
          <cell r="AC49" t="e">
            <v>#NAME?</v>
          </cell>
          <cell r="AD49">
            <v>1</v>
          </cell>
          <cell r="AE49">
            <v>0</v>
          </cell>
          <cell r="AF49" t="e">
            <v>#NAME?</v>
          </cell>
          <cell r="AG49" t="e">
            <v>#NAME?</v>
          </cell>
          <cell r="AH49" t="e">
            <v>#NAME?</v>
          </cell>
          <cell r="AI49" t="e">
            <v>#NAME?</v>
          </cell>
          <cell r="AJ49" t="e">
            <v>#NAME?</v>
          </cell>
          <cell r="AK49" t="e">
            <v>#NAME?</v>
          </cell>
          <cell r="AL49" t="e">
            <v>#NAME?</v>
          </cell>
          <cell r="AM49" t="e">
            <v>#NAME?</v>
          </cell>
          <cell r="AN49" t="e">
            <v>#NAME?</v>
          </cell>
          <cell r="AO49" t="e">
            <v>#NAME?</v>
          </cell>
          <cell r="AP49" t="e">
            <v>#NAME?</v>
          </cell>
          <cell r="AQ49" t="e">
            <v>#NAME?</v>
          </cell>
          <cell r="AR49" t="e">
            <v>#NAME?</v>
          </cell>
          <cell r="AS49" t="e">
            <v>#NAME?</v>
          </cell>
          <cell r="AT49" t="e">
            <v>#NAME?</v>
          </cell>
          <cell r="AU49" t="e">
            <v>#NAME?</v>
          </cell>
          <cell r="AV49" t="e">
            <v>#NAME?</v>
          </cell>
          <cell r="AW49" t="e">
            <v>#NAME?</v>
          </cell>
          <cell r="AX49" t="e">
            <v>#NAME?</v>
          </cell>
          <cell r="AY49" t="e">
            <v>#NAME?</v>
          </cell>
        </row>
        <row r="50">
          <cell r="E50" t="str">
            <v>Moldova (Republic of)</v>
          </cell>
          <cell r="F50" t="e">
            <v>#NAME?</v>
          </cell>
          <cell r="G50" t="e">
            <v>#NAME?</v>
          </cell>
          <cell r="H50">
            <v>80</v>
          </cell>
          <cell r="J50" t="e">
            <v>#NAME?</v>
          </cell>
          <cell r="K50" t="e">
            <v>#NAME?</v>
          </cell>
          <cell r="M50" t="e">
            <v>#NAME?</v>
          </cell>
          <cell r="N50" t="e">
            <v>#NAME?</v>
          </cell>
          <cell r="P50" t="e">
            <v>#NAME?</v>
          </cell>
          <cell r="Q50" t="e">
            <v>#NAME?</v>
          </cell>
          <cell r="S50" t="e">
            <v>#NAME?</v>
          </cell>
          <cell r="T50" t="e">
            <v>#NAME?</v>
          </cell>
          <cell r="V50" t="e">
            <v>#NAME?</v>
          </cell>
          <cell r="W50" t="e">
            <v>#NAME?</v>
          </cell>
          <cell r="X50" t="e">
            <v>#NAME?</v>
          </cell>
          <cell r="Y50" t="e">
            <v>#NAME?</v>
          </cell>
          <cell r="Z50" t="e">
            <v>#NAME?</v>
          </cell>
          <cell r="AA50" t="e">
            <v>#NAME?</v>
          </cell>
          <cell r="AB50" t="e">
            <v>#NAME?</v>
          </cell>
          <cell r="AC50" t="e">
            <v>#NAME?</v>
          </cell>
          <cell r="AD50">
            <v>1</v>
          </cell>
          <cell r="AE50">
            <v>0</v>
          </cell>
          <cell r="AF50" t="e">
            <v>#NAME?</v>
          </cell>
          <cell r="AG50" t="e">
            <v>#NAME?</v>
          </cell>
          <cell r="AH50" t="e">
            <v>#NAME?</v>
          </cell>
          <cell r="AI50" t="e">
            <v>#NAME?</v>
          </cell>
          <cell r="AJ50" t="e">
            <v>#NAME?</v>
          </cell>
          <cell r="AK50" t="e">
            <v>#NAME?</v>
          </cell>
          <cell r="AL50" t="e">
            <v>#NAME?</v>
          </cell>
          <cell r="AM50" t="e">
            <v>#NAME?</v>
          </cell>
          <cell r="AN50" t="e">
            <v>#NAME?</v>
          </cell>
          <cell r="AO50" t="e">
            <v>#NAME?</v>
          </cell>
          <cell r="AP50" t="e">
            <v>#NAME?</v>
          </cell>
          <cell r="AQ50" t="e">
            <v>#NAME?</v>
          </cell>
          <cell r="AR50" t="e">
            <v>#NAME?</v>
          </cell>
          <cell r="AS50" t="e">
            <v>#NAME?</v>
          </cell>
          <cell r="AT50" t="e">
            <v>#NAME?</v>
          </cell>
          <cell r="AU50" t="e">
            <v>#NAME?</v>
          </cell>
          <cell r="AV50" t="e">
            <v>#NAME?</v>
          </cell>
          <cell r="AW50" t="e">
            <v>#NAME?</v>
          </cell>
          <cell r="AX50" t="e">
            <v>#NAME?</v>
          </cell>
          <cell r="AY50" t="e">
            <v>#NAME?</v>
          </cell>
        </row>
        <row r="51">
          <cell r="E51" t="str">
            <v>Lithuania</v>
          </cell>
          <cell r="F51" t="e">
            <v>#NAME?</v>
          </cell>
          <cell r="G51" t="e">
            <v>#NAME?</v>
          </cell>
          <cell r="H51">
            <v>71</v>
          </cell>
          <cell r="J51" t="e">
            <v>#NAME?</v>
          </cell>
          <cell r="K51" t="e">
            <v>#NAME?</v>
          </cell>
          <cell r="M51" t="e">
            <v>#NAME?</v>
          </cell>
          <cell r="N51" t="e">
            <v>#NAME?</v>
          </cell>
          <cell r="P51" t="e">
            <v>#NAME?</v>
          </cell>
          <cell r="Q51" t="e">
            <v>#NAME?</v>
          </cell>
          <cell r="S51" t="e">
            <v>#NAME?</v>
          </cell>
          <cell r="T51" t="e">
            <v>#NAME?</v>
          </cell>
          <cell r="V51" t="e">
            <v>#NAME?</v>
          </cell>
          <cell r="W51" t="e">
            <v>#NAME?</v>
          </cell>
          <cell r="X51" t="e">
            <v>#NAME?</v>
          </cell>
          <cell r="Y51" t="e">
            <v>#NAME?</v>
          </cell>
          <cell r="Z51" t="e">
            <v>#NAME?</v>
          </cell>
          <cell r="AA51" t="e">
            <v>#NAME?</v>
          </cell>
          <cell r="AB51" t="e">
            <v>#NAME?</v>
          </cell>
          <cell r="AC51" t="e">
            <v>#NAME?</v>
          </cell>
          <cell r="AD51">
            <v>1</v>
          </cell>
          <cell r="AE51">
            <v>0</v>
          </cell>
          <cell r="AF51" t="e">
            <v>#NAME?</v>
          </cell>
          <cell r="AG51" t="e">
            <v>#NAME?</v>
          </cell>
          <cell r="AH51" t="e">
            <v>#NAME?</v>
          </cell>
          <cell r="AI51" t="e">
            <v>#NAME?</v>
          </cell>
          <cell r="AJ51" t="e">
            <v>#NAME?</v>
          </cell>
          <cell r="AK51" t="e">
            <v>#NAME?</v>
          </cell>
          <cell r="AL51" t="e">
            <v>#NAME?</v>
          </cell>
          <cell r="AM51" t="e">
            <v>#NAME?</v>
          </cell>
          <cell r="AN51" t="e">
            <v>#NAME?</v>
          </cell>
          <cell r="AO51" t="e">
            <v>#NAME?</v>
          </cell>
          <cell r="AP51" t="e">
            <v>#NAME?</v>
          </cell>
          <cell r="AQ51" t="e">
            <v>#NAME?</v>
          </cell>
          <cell r="AR51" t="e">
            <v>#NAME?</v>
          </cell>
          <cell r="AS51" t="e">
            <v>#NAME?</v>
          </cell>
          <cell r="AT51" t="e">
            <v>#NAME?</v>
          </cell>
          <cell r="AU51" t="e">
            <v>#NAME?</v>
          </cell>
          <cell r="AV51" t="e">
            <v>#NAME?</v>
          </cell>
          <cell r="AW51" t="e">
            <v>#NAME?</v>
          </cell>
          <cell r="AX51" t="e">
            <v>#NAME?</v>
          </cell>
          <cell r="AY51" t="e">
            <v>#NAME?</v>
          </cell>
        </row>
        <row r="52">
          <cell r="E52" t="str">
            <v>Jordan</v>
          </cell>
          <cell r="F52" t="e">
            <v>#NAME?</v>
          </cell>
          <cell r="G52" t="e">
            <v>#NAME?</v>
          </cell>
          <cell r="H52">
            <v>63</v>
          </cell>
          <cell r="J52" t="e">
            <v>#NAME?</v>
          </cell>
          <cell r="K52" t="e">
            <v>#NAME?</v>
          </cell>
          <cell r="M52" t="e">
            <v>#NAME?</v>
          </cell>
          <cell r="N52" t="e">
            <v>#NAME?</v>
          </cell>
          <cell r="P52" t="e">
            <v>#NAME?</v>
          </cell>
          <cell r="Q52" t="e">
            <v>#NAME?</v>
          </cell>
          <cell r="S52" t="e">
            <v>#NAME?</v>
          </cell>
          <cell r="T52" t="e">
            <v>#NAME?</v>
          </cell>
          <cell r="V52" t="e">
            <v>#NAME?</v>
          </cell>
          <cell r="W52" t="e">
            <v>#NAME?</v>
          </cell>
          <cell r="X52" t="e">
            <v>#NAME?</v>
          </cell>
          <cell r="Y52" t="e">
            <v>#NAME?</v>
          </cell>
          <cell r="Z52" t="e">
            <v>#NAME?</v>
          </cell>
          <cell r="AA52" t="e">
            <v>#NAME?</v>
          </cell>
          <cell r="AB52" t="e">
            <v>#NAME?</v>
          </cell>
          <cell r="AC52" t="e">
            <v>#NAME?</v>
          </cell>
          <cell r="AD52">
            <v>1</v>
          </cell>
          <cell r="AE52">
            <v>0</v>
          </cell>
          <cell r="AF52" t="e">
            <v>#NAME?</v>
          </cell>
          <cell r="AG52" t="e">
            <v>#NAME?</v>
          </cell>
          <cell r="AH52" t="e">
            <v>#NAME?</v>
          </cell>
          <cell r="AI52" t="e">
            <v>#NAME?</v>
          </cell>
          <cell r="AJ52" t="e">
            <v>#NAME?</v>
          </cell>
          <cell r="AK52" t="e">
            <v>#NAME?</v>
          </cell>
          <cell r="AL52" t="e">
            <v>#NAME?</v>
          </cell>
          <cell r="AM52" t="e">
            <v>#NAME?</v>
          </cell>
          <cell r="AN52" t="e">
            <v>#NAME?</v>
          </cell>
          <cell r="AO52" t="e">
            <v>#NAME?</v>
          </cell>
          <cell r="AP52" t="e">
            <v>#NAME?</v>
          </cell>
          <cell r="AQ52" t="e">
            <v>#NAME?</v>
          </cell>
          <cell r="AR52" t="e">
            <v>#NAME?</v>
          </cell>
          <cell r="AS52" t="e">
            <v>#NAME?</v>
          </cell>
          <cell r="AT52" t="e">
            <v>#NAME?</v>
          </cell>
          <cell r="AU52" t="e">
            <v>#NAME?</v>
          </cell>
          <cell r="AV52" t="e">
            <v>#NAME?</v>
          </cell>
          <cell r="AW52" t="e">
            <v>#NAME?</v>
          </cell>
          <cell r="AX52" t="e">
            <v>#NAME?</v>
          </cell>
          <cell r="AY52" t="e">
            <v>#NAME?</v>
          </cell>
        </row>
        <row r="53">
          <cell r="E53" t="str">
            <v>Bulgaria</v>
          </cell>
          <cell r="F53" t="e">
            <v>#NAME?</v>
          </cell>
          <cell r="G53" t="e">
            <v>#NAME?</v>
          </cell>
          <cell r="H53">
            <v>23</v>
          </cell>
          <cell r="J53" t="e">
            <v>#NAME?</v>
          </cell>
          <cell r="K53" t="e">
            <v>#NAME?</v>
          </cell>
          <cell r="M53" t="e">
            <v>#NAME?</v>
          </cell>
          <cell r="N53" t="e">
            <v>#NAME?</v>
          </cell>
          <cell r="P53" t="e">
            <v>#NAME?</v>
          </cell>
          <cell r="Q53" t="e">
            <v>#NAME?</v>
          </cell>
          <cell r="S53" t="e">
            <v>#NAME?</v>
          </cell>
          <cell r="T53" t="e">
            <v>#NAME?</v>
          </cell>
          <cell r="V53" t="e">
            <v>#NAME?</v>
          </cell>
          <cell r="W53" t="e">
            <v>#NAME?</v>
          </cell>
          <cell r="X53" t="e">
            <v>#NAME?</v>
          </cell>
          <cell r="Y53" t="e">
            <v>#NAME?</v>
          </cell>
          <cell r="Z53" t="e">
            <v>#NAME?</v>
          </cell>
          <cell r="AA53" t="e">
            <v>#NAME?</v>
          </cell>
          <cell r="AB53" t="e">
            <v>#NAME?</v>
          </cell>
          <cell r="AC53" t="e">
            <v>#NAME?</v>
          </cell>
          <cell r="AD53">
            <v>1</v>
          </cell>
          <cell r="AE53">
            <v>0</v>
          </cell>
          <cell r="AF53" t="e">
            <v>#NAME?</v>
          </cell>
          <cell r="AG53" t="e">
            <v>#NAME?</v>
          </cell>
          <cell r="AH53" t="e">
            <v>#NAME?</v>
          </cell>
          <cell r="AI53" t="e">
            <v>#NAME?</v>
          </cell>
          <cell r="AJ53" t="e">
            <v>#NAME?</v>
          </cell>
          <cell r="AK53" t="e">
            <v>#NAME?</v>
          </cell>
          <cell r="AL53" t="e">
            <v>#NAME?</v>
          </cell>
          <cell r="AM53" t="e">
            <v>#NAME?</v>
          </cell>
          <cell r="AN53" t="e">
            <v>#NAME?</v>
          </cell>
          <cell r="AO53" t="e">
            <v>#NAME?</v>
          </cell>
          <cell r="AP53" t="e">
            <v>#NAME?</v>
          </cell>
          <cell r="AQ53" t="e">
            <v>#NAME?</v>
          </cell>
          <cell r="AR53" t="e">
            <v>#NAME?</v>
          </cell>
          <cell r="AS53" t="e">
            <v>#NAME?</v>
          </cell>
          <cell r="AT53" t="e">
            <v>#NAME?</v>
          </cell>
          <cell r="AU53" t="e">
            <v>#NAME?</v>
          </cell>
          <cell r="AV53" t="e">
            <v>#NAME?</v>
          </cell>
          <cell r="AW53" t="e">
            <v>#NAME?</v>
          </cell>
          <cell r="AX53" t="e">
            <v>#NAME?</v>
          </cell>
          <cell r="AY53" t="e">
            <v>#NAME?</v>
          </cell>
        </row>
        <row r="54">
          <cell r="E54" t="str">
            <v>Poland</v>
          </cell>
          <cell r="F54" t="e">
            <v>#NAME?</v>
          </cell>
          <cell r="G54" t="e">
            <v>#NAME?</v>
          </cell>
          <cell r="H54">
            <v>98</v>
          </cell>
          <cell r="J54" t="e">
            <v>#NAME?</v>
          </cell>
          <cell r="K54" t="e">
            <v>#NAME?</v>
          </cell>
          <cell r="M54" t="e">
            <v>#NAME?</v>
          </cell>
          <cell r="N54" t="e">
            <v>#NAME?</v>
          </cell>
          <cell r="P54" t="e">
            <v>#NAME?</v>
          </cell>
          <cell r="Q54" t="e">
            <v>#NAME?</v>
          </cell>
          <cell r="S54" t="e">
            <v>#NAME?</v>
          </cell>
          <cell r="T54" t="e">
            <v>#NAME?</v>
          </cell>
          <cell r="V54" t="e">
            <v>#NAME?</v>
          </cell>
          <cell r="W54" t="e">
            <v>#NAME?</v>
          </cell>
          <cell r="X54" t="e">
            <v>#NAME?</v>
          </cell>
          <cell r="Y54" t="e">
            <v>#NAME?</v>
          </cell>
          <cell r="Z54" t="e">
            <v>#NAME?</v>
          </cell>
          <cell r="AA54" t="e">
            <v>#NAME?</v>
          </cell>
          <cell r="AB54" t="e">
            <v>#NAME?</v>
          </cell>
          <cell r="AC54" t="e">
            <v>#NAME?</v>
          </cell>
          <cell r="AD54">
            <v>1</v>
          </cell>
          <cell r="AE54">
            <v>0</v>
          </cell>
          <cell r="AF54" t="e">
            <v>#NAME?</v>
          </cell>
          <cell r="AG54" t="e">
            <v>#NAME?</v>
          </cell>
          <cell r="AH54" t="e">
            <v>#NAME?</v>
          </cell>
          <cell r="AI54" t="e">
            <v>#NAME?</v>
          </cell>
          <cell r="AJ54" t="e">
            <v>#NAME?</v>
          </cell>
          <cell r="AK54" t="e">
            <v>#NAME?</v>
          </cell>
          <cell r="AL54" t="e">
            <v>#NAME?</v>
          </cell>
          <cell r="AM54" t="e">
            <v>#NAME?</v>
          </cell>
          <cell r="AN54" t="e">
            <v>#NAME?</v>
          </cell>
          <cell r="AO54" t="e">
            <v>#NAME?</v>
          </cell>
          <cell r="AP54" t="e">
            <v>#NAME?</v>
          </cell>
          <cell r="AQ54" t="e">
            <v>#NAME?</v>
          </cell>
          <cell r="AR54" t="e">
            <v>#NAME?</v>
          </cell>
          <cell r="AS54" t="e">
            <v>#NAME?</v>
          </cell>
          <cell r="AT54" t="e">
            <v>#NAME?</v>
          </cell>
          <cell r="AU54" t="e">
            <v>#NAME?</v>
          </cell>
          <cell r="AV54" t="e">
            <v>#NAME?</v>
          </cell>
          <cell r="AW54" t="e">
            <v>#NAME?</v>
          </cell>
          <cell r="AX54" t="e">
            <v>#NAME?</v>
          </cell>
          <cell r="AY54" t="e">
            <v>#NAME?</v>
          </cell>
        </row>
        <row r="55">
          <cell r="E55" t="str">
            <v>Croatia</v>
          </cell>
          <cell r="F55" t="e">
            <v>#NAME?</v>
          </cell>
          <cell r="G55" t="e">
            <v>#NAME?</v>
          </cell>
          <cell r="H55">
            <v>33</v>
          </cell>
          <cell r="J55" t="e">
            <v>#NAME?</v>
          </cell>
          <cell r="K55" t="e">
            <v>#NAME?</v>
          </cell>
          <cell r="M55" t="e">
            <v>#NAME?</v>
          </cell>
          <cell r="N55" t="e">
            <v>#NAME?</v>
          </cell>
          <cell r="P55" t="e">
            <v>#NAME?</v>
          </cell>
          <cell r="Q55" t="e">
            <v>#NAME?</v>
          </cell>
          <cell r="S55" t="e">
            <v>#NAME?</v>
          </cell>
          <cell r="T55" t="e">
            <v>#NAME?</v>
          </cell>
          <cell r="V55" t="e">
            <v>#NAME?</v>
          </cell>
          <cell r="W55" t="e">
            <v>#NAME?</v>
          </cell>
          <cell r="X55" t="e">
            <v>#NAME?</v>
          </cell>
          <cell r="Y55" t="e">
            <v>#NAME?</v>
          </cell>
          <cell r="Z55" t="e">
            <v>#NAME?</v>
          </cell>
          <cell r="AA55" t="e">
            <v>#NAME?</v>
          </cell>
          <cell r="AB55" t="e">
            <v>#NAME?</v>
          </cell>
          <cell r="AC55" t="e">
            <v>#NAME?</v>
          </cell>
          <cell r="AD55">
            <v>1</v>
          </cell>
          <cell r="AE55">
            <v>0</v>
          </cell>
          <cell r="AF55" t="e">
            <v>#NAME?</v>
          </cell>
          <cell r="AG55" t="e">
            <v>#NAME?</v>
          </cell>
          <cell r="AH55" t="e">
            <v>#NAME?</v>
          </cell>
          <cell r="AI55" t="e">
            <v>#NAME?</v>
          </cell>
          <cell r="AJ55" t="e">
            <v>#NAME?</v>
          </cell>
          <cell r="AK55" t="e">
            <v>#NAME?</v>
          </cell>
          <cell r="AL55" t="e">
            <v>#NAME?</v>
          </cell>
          <cell r="AM55" t="e">
            <v>#NAME?</v>
          </cell>
          <cell r="AN55" t="e">
            <v>#NAME?</v>
          </cell>
          <cell r="AO55" t="e">
            <v>#NAME?</v>
          </cell>
          <cell r="AP55" t="e">
            <v>#NAME?</v>
          </cell>
          <cell r="AQ55" t="e">
            <v>#NAME?</v>
          </cell>
          <cell r="AR55" t="e">
            <v>#NAME?</v>
          </cell>
          <cell r="AS55" t="e">
            <v>#NAME?</v>
          </cell>
          <cell r="AT55" t="e">
            <v>#NAME?</v>
          </cell>
          <cell r="AU55" t="e">
            <v>#NAME?</v>
          </cell>
          <cell r="AV55" t="e">
            <v>#NAME?</v>
          </cell>
          <cell r="AW55" t="e">
            <v>#NAME?</v>
          </cell>
          <cell r="AX55" t="e">
            <v>#NAME?</v>
          </cell>
          <cell r="AY55" t="e">
            <v>#NAME?</v>
          </cell>
        </row>
        <row r="56">
          <cell r="E56" t="str">
            <v>Costa Rica</v>
          </cell>
          <cell r="F56" t="e">
            <v>#NAME?</v>
          </cell>
          <cell r="G56" t="e">
            <v>#NAME?</v>
          </cell>
          <cell r="H56">
            <v>31</v>
          </cell>
          <cell r="J56" t="e">
            <v>#NAME?</v>
          </cell>
          <cell r="K56" t="e">
            <v>#NAME?</v>
          </cell>
          <cell r="M56" t="e">
            <v>#NAME?</v>
          </cell>
          <cell r="N56" t="e">
            <v>#NAME?</v>
          </cell>
          <cell r="P56" t="e">
            <v>#NAME?</v>
          </cell>
          <cell r="Q56" t="e">
            <v>#NAME?</v>
          </cell>
          <cell r="S56" t="e">
            <v>#NAME?</v>
          </cell>
          <cell r="T56" t="e">
            <v>#NAME?</v>
          </cell>
          <cell r="V56" t="e">
            <v>#NAME?</v>
          </cell>
          <cell r="W56" t="e">
            <v>#NAME?</v>
          </cell>
          <cell r="X56" t="e">
            <v>#NAME?</v>
          </cell>
          <cell r="Y56" t="e">
            <v>#NAME?</v>
          </cell>
          <cell r="Z56" t="e">
            <v>#NAME?</v>
          </cell>
          <cell r="AA56" t="e">
            <v>#NAME?</v>
          </cell>
          <cell r="AB56" t="e">
            <v>#NAME?</v>
          </cell>
          <cell r="AC56" t="e">
            <v>#NAME?</v>
          </cell>
          <cell r="AD56">
            <v>1</v>
          </cell>
          <cell r="AE56">
            <v>0</v>
          </cell>
          <cell r="AF56" t="e">
            <v>#NAME?</v>
          </cell>
          <cell r="AG56" t="e">
            <v>#NAME?</v>
          </cell>
          <cell r="AH56" t="e">
            <v>#NAME?</v>
          </cell>
          <cell r="AI56" t="e">
            <v>#NAME?</v>
          </cell>
          <cell r="AJ56" t="e">
            <v>#NAME?</v>
          </cell>
          <cell r="AK56" t="e">
            <v>#NAME?</v>
          </cell>
          <cell r="AL56" t="e">
            <v>#NAME?</v>
          </cell>
          <cell r="AM56" t="e">
            <v>#NAME?</v>
          </cell>
          <cell r="AN56" t="e">
            <v>#NAME?</v>
          </cell>
          <cell r="AO56" t="e">
            <v>#NAME?</v>
          </cell>
          <cell r="AP56" t="e">
            <v>#NAME?</v>
          </cell>
          <cell r="AQ56" t="e">
            <v>#NAME?</v>
          </cell>
          <cell r="AR56" t="e">
            <v>#NAME?</v>
          </cell>
          <cell r="AS56" t="e">
            <v>#NAME?</v>
          </cell>
          <cell r="AT56" t="e">
            <v>#NAME?</v>
          </cell>
          <cell r="AU56" t="e">
            <v>#NAME?</v>
          </cell>
          <cell r="AV56" t="e">
            <v>#NAME?</v>
          </cell>
          <cell r="AW56" t="e">
            <v>#NAME?</v>
          </cell>
          <cell r="AX56" t="e">
            <v>#NAME?</v>
          </cell>
          <cell r="AY56" t="e">
            <v>#NAME?</v>
          </cell>
        </row>
        <row r="57">
          <cell r="E57" t="str">
            <v>Bahrain</v>
          </cell>
          <cell r="F57" t="e">
            <v>#NAME?</v>
          </cell>
          <cell r="G57" t="e">
            <v>#NAME?</v>
          </cell>
          <cell r="H57">
            <v>13</v>
          </cell>
          <cell r="J57" t="e">
            <v>#NAME?</v>
          </cell>
          <cell r="K57" t="e">
            <v>#NAME?</v>
          </cell>
          <cell r="M57" t="e">
            <v>#NAME?</v>
          </cell>
          <cell r="N57" t="e">
            <v>#NAME?</v>
          </cell>
          <cell r="P57" t="e">
            <v>#NAME?</v>
          </cell>
          <cell r="Q57" t="e">
            <v>#NAME?</v>
          </cell>
          <cell r="S57" t="e">
            <v>#NAME?</v>
          </cell>
          <cell r="T57" t="e">
            <v>#NAME?</v>
          </cell>
          <cell r="V57" t="e">
            <v>#NAME?</v>
          </cell>
          <cell r="W57" t="e">
            <v>#NAME?</v>
          </cell>
          <cell r="X57" t="e">
            <v>#NAME?</v>
          </cell>
          <cell r="Y57" t="e">
            <v>#NAME?</v>
          </cell>
          <cell r="Z57" t="e">
            <v>#NAME?</v>
          </cell>
          <cell r="AA57" t="e">
            <v>#NAME?</v>
          </cell>
          <cell r="AB57" t="e">
            <v>#NAME?</v>
          </cell>
          <cell r="AC57" t="e">
            <v>#NAME?</v>
          </cell>
          <cell r="AD57">
            <v>1</v>
          </cell>
          <cell r="AE57">
            <v>0</v>
          </cell>
          <cell r="AF57" t="e">
            <v>#NAME?</v>
          </cell>
          <cell r="AG57" t="e">
            <v>#NAME?</v>
          </cell>
          <cell r="AH57" t="e">
            <v>#NAME?</v>
          </cell>
          <cell r="AI57" t="e">
            <v>#NAME?</v>
          </cell>
          <cell r="AJ57" t="e">
            <v>#NAME?</v>
          </cell>
          <cell r="AK57" t="e">
            <v>#NAME?</v>
          </cell>
          <cell r="AL57" t="e">
            <v>#NAME?</v>
          </cell>
          <cell r="AM57" t="e">
            <v>#NAME?</v>
          </cell>
          <cell r="AN57" t="e">
            <v>#NAME?</v>
          </cell>
          <cell r="AO57" t="e">
            <v>#NAME?</v>
          </cell>
          <cell r="AP57" t="e">
            <v>#NAME?</v>
          </cell>
          <cell r="AQ57" t="e">
            <v>#NAME?</v>
          </cell>
          <cell r="AR57" t="e">
            <v>#NAME?</v>
          </cell>
          <cell r="AS57" t="e">
            <v>#NAME?</v>
          </cell>
          <cell r="AT57" t="e">
            <v>#NAME?</v>
          </cell>
          <cell r="AU57" t="e">
            <v>#NAME?</v>
          </cell>
          <cell r="AV57" t="e">
            <v>#NAME?</v>
          </cell>
          <cell r="AW57" t="e">
            <v>#NAME?</v>
          </cell>
          <cell r="AX57" t="e">
            <v>#NAME?</v>
          </cell>
          <cell r="AY57" t="e">
            <v>#NAME?</v>
          </cell>
        </row>
        <row r="58">
          <cell r="E58" t="str">
            <v>Brazil</v>
          </cell>
          <cell r="F58" t="e">
            <v>#NAME?</v>
          </cell>
          <cell r="G58" t="e">
            <v>#NAME?</v>
          </cell>
          <cell r="H58">
            <v>21</v>
          </cell>
          <cell r="J58" t="e">
            <v>#NAME?</v>
          </cell>
          <cell r="K58" t="e">
            <v>#NAME?</v>
          </cell>
          <cell r="M58" t="e">
            <v>#NAME?</v>
          </cell>
          <cell r="N58" t="e">
            <v>#NAME?</v>
          </cell>
          <cell r="P58" t="e">
            <v>#NAME?</v>
          </cell>
          <cell r="Q58" t="e">
            <v>#NAME?</v>
          </cell>
          <cell r="S58" t="e">
            <v>#NAME?</v>
          </cell>
          <cell r="T58" t="e">
            <v>#NAME?</v>
          </cell>
          <cell r="V58" t="e">
            <v>#NAME?</v>
          </cell>
          <cell r="W58" t="e">
            <v>#NAME?</v>
          </cell>
          <cell r="X58" t="e">
            <v>#NAME?</v>
          </cell>
          <cell r="Y58" t="e">
            <v>#NAME?</v>
          </cell>
          <cell r="Z58" t="e">
            <v>#NAME?</v>
          </cell>
          <cell r="AA58" t="e">
            <v>#NAME?</v>
          </cell>
          <cell r="AB58" t="e">
            <v>#NAME?</v>
          </cell>
          <cell r="AC58" t="e">
            <v>#NAME?</v>
          </cell>
          <cell r="AD58">
            <v>1</v>
          </cell>
          <cell r="AE58">
            <v>0</v>
          </cell>
          <cell r="AF58" t="e">
            <v>#NAME?</v>
          </cell>
          <cell r="AG58" t="e">
            <v>#NAME?</v>
          </cell>
          <cell r="AH58" t="e">
            <v>#NAME?</v>
          </cell>
          <cell r="AI58" t="e">
            <v>#NAME?</v>
          </cell>
          <cell r="AJ58" t="e">
            <v>#NAME?</v>
          </cell>
          <cell r="AK58" t="e">
            <v>#NAME?</v>
          </cell>
          <cell r="AL58" t="e">
            <v>#NAME?</v>
          </cell>
          <cell r="AM58" t="e">
            <v>#NAME?</v>
          </cell>
          <cell r="AN58" t="e">
            <v>#NAME?</v>
          </cell>
          <cell r="AO58" t="e">
            <v>#NAME?</v>
          </cell>
          <cell r="AP58" t="e">
            <v>#NAME?</v>
          </cell>
          <cell r="AQ58" t="e">
            <v>#NAME?</v>
          </cell>
          <cell r="AR58" t="e">
            <v>#NAME?</v>
          </cell>
          <cell r="AS58" t="e">
            <v>#NAME?</v>
          </cell>
          <cell r="AT58" t="e">
            <v>#NAME?</v>
          </cell>
          <cell r="AU58" t="e">
            <v>#NAME?</v>
          </cell>
          <cell r="AV58" t="e">
            <v>#NAME?</v>
          </cell>
          <cell r="AW58" t="e">
            <v>#NAME?</v>
          </cell>
          <cell r="AX58" t="e">
            <v>#NAME?</v>
          </cell>
          <cell r="AY58" t="e">
            <v>#NAME?</v>
          </cell>
        </row>
        <row r="59">
          <cell r="E59" t="str">
            <v>Thailand</v>
          </cell>
          <cell r="F59" t="e">
            <v>#NAME?</v>
          </cell>
          <cell r="G59" t="e">
            <v>#NAME?</v>
          </cell>
          <cell r="H59">
            <v>120</v>
          </cell>
          <cell r="J59" t="e">
            <v>#NAME?</v>
          </cell>
          <cell r="K59" t="e">
            <v>#NAME?</v>
          </cell>
          <cell r="M59" t="e">
            <v>#NAME?</v>
          </cell>
          <cell r="N59" t="e">
            <v>#NAME?</v>
          </cell>
          <cell r="P59" t="e">
            <v>#NAME?</v>
          </cell>
          <cell r="Q59" t="e">
            <v>#NAME?</v>
          </cell>
          <cell r="S59" t="e">
            <v>#NAME?</v>
          </cell>
          <cell r="T59" t="e">
            <v>#NAME?</v>
          </cell>
          <cell r="V59" t="e">
            <v>#NAME?</v>
          </cell>
          <cell r="W59" t="e">
            <v>#NAME?</v>
          </cell>
          <cell r="X59" t="e">
            <v>#NAME?</v>
          </cell>
          <cell r="Y59" t="e">
            <v>#NAME?</v>
          </cell>
          <cell r="Z59" t="e">
            <v>#NAME?</v>
          </cell>
          <cell r="AA59" t="e">
            <v>#NAME?</v>
          </cell>
          <cell r="AB59" t="e">
            <v>#NAME?</v>
          </cell>
          <cell r="AC59" t="e">
            <v>#NAME?</v>
          </cell>
          <cell r="AD59">
            <v>1</v>
          </cell>
          <cell r="AE59">
            <v>0</v>
          </cell>
          <cell r="AF59" t="e">
            <v>#NAME?</v>
          </cell>
          <cell r="AG59" t="e">
            <v>#NAME?</v>
          </cell>
          <cell r="AH59" t="e">
            <v>#NAME?</v>
          </cell>
          <cell r="AI59" t="e">
            <v>#NAME?</v>
          </cell>
          <cell r="AJ59" t="e">
            <v>#NAME?</v>
          </cell>
          <cell r="AK59" t="e">
            <v>#NAME?</v>
          </cell>
          <cell r="AL59" t="e">
            <v>#NAME?</v>
          </cell>
          <cell r="AM59" t="e">
            <v>#NAME?</v>
          </cell>
          <cell r="AN59" t="e">
            <v>#NAME?</v>
          </cell>
          <cell r="AO59" t="e">
            <v>#NAME?</v>
          </cell>
          <cell r="AP59" t="e">
            <v>#NAME?</v>
          </cell>
          <cell r="AQ59" t="e">
            <v>#NAME?</v>
          </cell>
          <cell r="AR59" t="e">
            <v>#NAME?</v>
          </cell>
          <cell r="AS59" t="e">
            <v>#NAME?</v>
          </cell>
          <cell r="AT59" t="e">
            <v>#NAME?</v>
          </cell>
          <cell r="AU59" t="e">
            <v>#NAME?</v>
          </cell>
          <cell r="AV59" t="e">
            <v>#NAME?</v>
          </cell>
          <cell r="AW59" t="e">
            <v>#NAME?</v>
          </cell>
          <cell r="AX59" t="e">
            <v>#NAME?</v>
          </cell>
          <cell r="AY59" t="e">
            <v>#NAME?</v>
          </cell>
        </row>
        <row r="60">
          <cell r="E60" t="str">
            <v>Lebanon</v>
          </cell>
          <cell r="F60" t="e">
            <v>#NAME?</v>
          </cell>
          <cell r="G60" t="e">
            <v>#NAME?</v>
          </cell>
          <cell r="H60">
            <v>70</v>
          </cell>
          <cell r="J60" t="e">
            <v>#NAME?</v>
          </cell>
          <cell r="K60" t="e">
            <v>#NAME?</v>
          </cell>
          <cell r="M60" t="e">
            <v>#NAME?</v>
          </cell>
          <cell r="N60" t="e">
            <v>#NAME?</v>
          </cell>
          <cell r="P60" t="e">
            <v>#NAME?</v>
          </cell>
          <cell r="Q60" t="e">
            <v>#NAME?</v>
          </cell>
          <cell r="S60" t="e">
            <v>#NAME?</v>
          </cell>
          <cell r="T60" t="e">
            <v>#NAME?</v>
          </cell>
          <cell r="V60" t="e">
            <v>#NAME?</v>
          </cell>
          <cell r="W60" t="e">
            <v>#NAME?</v>
          </cell>
          <cell r="X60" t="e">
            <v>#NAME?</v>
          </cell>
          <cell r="Y60" t="e">
            <v>#NAME?</v>
          </cell>
          <cell r="Z60" t="e">
            <v>#NAME?</v>
          </cell>
          <cell r="AA60" t="e">
            <v>#NAME?</v>
          </cell>
          <cell r="AB60" t="e">
            <v>#NAME?</v>
          </cell>
          <cell r="AC60" t="e">
            <v>#NAME?</v>
          </cell>
          <cell r="AD60">
            <v>1</v>
          </cell>
          <cell r="AE60">
            <v>0</v>
          </cell>
          <cell r="AF60" t="e">
            <v>#NAME?</v>
          </cell>
          <cell r="AG60" t="e">
            <v>#NAME?</v>
          </cell>
          <cell r="AH60" t="e">
            <v>#NAME?</v>
          </cell>
          <cell r="AI60" t="e">
            <v>#NAME?</v>
          </cell>
          <cell r="AJ60" t="e">
            <v>#NAME?</v>
          </cell>
          <cell r="AK60" t="e">
            <v>#NAME?</v>
          </cell>
          <cell r="AL60" t="e">
            <v>#NAME?</v>
          </cell>
          <cell r="AM60" t="e">
            <v>#NAME?</v>
          </cell>
          <cell r="AN60" t="e">
            <v>#NAME?</v>
          </cell>
          <cell r="AO60" t="e">
            <v>#NAME?</v>
          </cell>
          <cell r="AP60" t="e">
            <v>#NAME?</v>
          </cell>
          <cell r="AQ60" t="e">
            <v>#NAME?</v>
          </cell>
          <cell r="AR60" t="e">
            <v>#NAME?</v>
          </cell>
          <cell r="AS60" t="e">
            <v>#NAME?</v>
          </cell>
          <cell r="AT60" t="e">
            <v>#NAME?</v>
          </cell>
          <cell r="AU60" t="e">
            <v>#NAME?</v>
          </cell>
          <cell r="AV60" t="e">
            <v>#NAME?</v>
          </cell>
          <cell r="AW60" t="e">
            <v>#NAME?</v>
          </cell>
          <cell r="AX60" t="e">
            <v>#NAME?</v>
          </cell>
          <cell r="AY60" t="e">
            <v>#NAME?</v>
          </cell>
        </row>
        <row r="61">
          <cell r="E61" t="str">
            <v>Romania</v>
          </cell>
          <cell r="F61" t="e">
            <v>#NAME?</v>
          </cell>
          <cell r="G61" t="e">
            <v>#NAME?</v>
          </cell>
          <cell r="H61">
            <v>101</v>
          </cell>
          <cell r="J61" t="e">
            <v>#NAME?</v>
          </cell>
          <cell r="K61" t="e">
            <v>#NAME?</v>
          </cell>
          <cell r="M61" t="e">
            <v>#NAME?</v>
          </cell>
          <cell r="N61" t="e">
            <v>#NAME?</v>
          </cell>
          <cell r="P61" t="e">
            <v>#NAME?</v>
          </cell>
          <cell r="Q61" t="e">
            <v>#NAME?</v>
          </cell>
          <cell r="S61" t="e">
            <v>#NAME?</v>
          </cell>
          <cell r="T61" t="e">
            <v>#NAME?</v>
          </cell>
          <cell r="V61" t="e">
            <v>#NAME?</v>
          </cell>
          <cell r="W61" t="e">
            <v>#NAME?</v>
          </cell>
          <cell r="X61" t="e">
            <v>#NAME?</v>
          </cell>
          <cell r="Y61" t="e">
            <v>#NAME?</v>
          </cell>
          <cell r="Z61" t="e">
            <v>#NAME?</v>
          </cell>
          <cell r="AA61" t="e">
            <v>#NAME?</v>
          </cell>
          <cell r="AB61" t="e">
            <v>#NAME?</v>
          </cell>
          <cell r="AC61" t="e">
            <v>#NAME?</v>
          </cell>
          <cell r="AD61">
            <v>1</v>
          </cell>
          <cell r="AE61">
            <v>0</v>
          </cell>
          <cell r="AF61" t="e">
            <v>#NAME?</v>
          </cell>
          <cell r="AG61" t="e">
            <v>#NAME?</v>
          </cell>
          <cell r="AH61" t="e">
            <v>#NAME?</v>
          </cell>
          <cell r="AI61" t="e">
            <v>#NAME?</v>
          </cell>
          <cell r="AJ61" t="e">
            <v>#NAME?</v>
          </cell>
          <cell r="AK61" t="e">
            <v>#NAME?</v>
          </cell>
          <cell r="AL61" t="e">
            <v>#NAME?</v>
          </cell>
          <cell r="AM61" t="e">
            <v>#NAME?</v>
          </cell>
          <cell r="AN61" t="e">
            <v>#NAME?</v>
          </cell>
          <cell r="AO61" t="e">
            <v>#NAME?</v>
          </cell>
          <cell r="AP61" t="e">
            <v>#NAME?</v>
          </cell>
          <cell r="AQ61" t="e">
            <v>#NAME?</v>
          </cell>
          <cell r="AR61" t="e">
            <v>#NAME?</v>
          </cell>
          <cell r="AS61" t="e">
            <v>#NAME?</v>
          </cell>
          <cell r="AT61" t="e">
            <v>#NAME?</v>
          </cell>
          <cell r="AU61" t="e">
            <v>#NAME?</v>
          </cell>
          <cell r="AV61" t="e">
            <v>#NAME?</v>
          </cell>
          <cell r="AW61" t="e">
            <v>#NAME?</v>
          </cell>
          <cell r="AX61" t="e">
            <v>#NAME?</v>
          </cell>
          <cell r="AY61" t="e">
            <v>#NAME?</v>
          </cell>
        </row>
        <row r="62">
          <cell r="E62" t="str">
            <v>Viet Nam</v>
          </cell>
          <cell r="F62" t="e">
            <v>#NAME?</v>
          </cell>
          <cell r="G62" t="e">
            <v>#NAME?</v>
          </cell>
          <cell r="H62">
            <v>131</v>
          </cell>
          <cell r="J62" t="e">
            <v>#NAME?</v>
          </cell>
          <cell r="K62" t="e">
            <v>#NAME?</v>
          </cell>
          <cell r="M62" t="e">
            <v>#NAME?</v>
          </cell>
          <cell r="N62" t="e">
            <v>#NAME?</v>
          </cell>
          <cell r="P62" t="e">
            <v>#NAME?</v>
          </cell>
          <cell r="Q62" t="e">
            <v>#NAME?</v>
          </cell>
          <cell r="S62" t="e">
            <v>#NAME?</v>
          </cell>
          <cell r="T62" t="e">
            <v>#NAME?</v>
          </cell>
          <cell r="V62" t="e">
            <v>#NAME?</v>
          </cell>
          <cell r="W62" t="e">
            <v>#NAME?</v>
          </cell>
          <cell r="X62" t="e">
            <v>#NAME?</v>
          </cell>
          <cell r="Y62" t="e">
            <v>#NAME?</v>
          </cell>
          <cell r="Z62" t="e">
            <v>#NAME?</v>
          </cell>
          <cell r="AA62" t="e">
            <v>#NAME?</v>
          </cell>
          <cell r="AB62" t="e">
            <v>#NAME?</v>
          </cell>
          <cell r="AC62" t="e">
            <v>#NAME?</v>
          </cell>
          <cell r="AD62">
            <v>1</v>
          </cell>
          <cell r="AE62">
            <v>0</v>
          </cell>
          <cell r="AF62" t="e">
            <v>#NAME?</v>
          </cell>
          <cell r="AG62" t="e">
            <v>#NAME?</v>
          </cell>
          <cell r="AH62" t="e">
            <v>#NAME?</v>
          </cell>
          <cell r="AI62" t="e">
            <v>#NAME?</v>
          </cell>
          <cell r="AJ62" t="e">
            <v>#NAME?</v>
          </cell>
          <cell r="AK62" t="e">
            <v>#NAME?</v>
          </cell>
          <cell r="AL62" t="e">
            <v>#NAME?</v>
          </cell>
          <cell r="AM62" t="e">
            <v>#NAME?</v>
          </cell>
          <cell r="AN62" t="e">
            <v>#NAME?</v>
          </cell>
          <cell r="AO62" t="e">
            <v>#NAME?</v>
          </cell>
          <cell r="AP62" t="e">
            <v>#NAME?</v>
          </cell>
          <cell r="AQ62" t="e">
            <v>#NAME?</v>
          </cell>
          <cell r="AR62" t="e">
            <v>#NAME?</v>
          </cell>
          <cell r="AS62" t="e">
            <v>#NAME?</v>
          </cell>
          <cell r="AT62" t="e">
            <v>#NAME?</v>
          </cell>
          <cell r="AU62" t="e">
            <v>#NAME?</v>
          </cell>
          <cell r="AV62" t="e">
            <v>#NAME?</v>
          </cell>
          <cell r="AW62" t="e">
            <v>#NAME?</v>
          </cell>
          <cell r="AX62" t="e">
            <v>#NAME?</v>
          </cell>
          <cell r="AY62" t="e">
            <v>#NAME?</v>
          </cell>
        </row>
        <row r="63">
          <cell r="E63" t="str">
            <v>Kuwait</v>
          </cell>
          <cell r="F63" t="e">
            <v>#NAME?</v>
          </cell>
          <cell r="G63" t="e">
            <v>#NAME?</v>
          </cell>
          <cell r="H63">
            <v>67</v>
          </cell>
          <cell r="J63" t="e">
            <v>#NAME?</v>
          </cell>
          <cell r="K63" t="e">
            <v>#NAME?</v>
          </cell>
          <cell r="M63" t="e">
            <v>#NAME?</v>
          </cell>
          <cell r="N63" t="e">
            <v>#NAME?</v>
          </cell>
          <cell r="P63" t="e">
            <v>#NAME?</v>
          </cell>
          <cell r="Q63" t="e">
            <v>#NAME?</v>
          </cell>
          <cell r="S63" t="e">
            <v>#NAME?</v>
          </cell>
          <cell r="T63" t="e">
            <v>#NAME?</v>
          </cell>
          <cell r="V63" t="e">
            <v>#NAME?</v>
          </cell>
          <cell r="W63" t="e">
            <v>#NAME?</v>
          </cell>
          <cell r="X63" t="e">
            <v>#NAME?</v>
          </cell>
          <cell r="Y63" t="e">
            <v>#NAME?</v>
          </cell>
          <cell r="Z63" t="e">
            <v>#NAME?</v>
          </cell>
          <cell r="AA63" t="e">
            <v>#NAME?</v>
          </cell>
          <cell r="AB63" t="e">
            <v>#NAME?</v>
          </cell>
          <cell r="AC63" t="e">
            <v>#NAME?</v>
          </cell>
          <cell r="AD63">
            <v>1</v>
          </cell>
          <cell r="AE63">
            <v>0</v>
          </cell>
          <cell r="AF63" t="e">
            <v>#NAME?</v>
          </cell>
          <cell r="AG63" t="e">
            <v>#NAME?</v>
          </cell>
          <cell r="AH63" t="e">
            <v>#NAME?</v>
          </cell>
          <cell r="AI63" t="e">
            <v>#NAME?</v>
          </cell>
          <cell r="AJ63" t="e">
            <v>#NAME?</v>
          </cell>
          <cell r="AK63" t="e">
            <v>#NAME?</v>
          </cell>
          <cell r="AL63" t="e">
            <v>#NAME?</v>
          </cell>
          <cell r="AM63" t="e">
            <v>#NAME?</v>
          </cell>
          <cell r="AN63" t="e">
            <v>#NAME?</v>
          </cell>
          <cell r="AO63" t="e">
            <v>#NAME?</v>
          </cell>
          <cell r="AP63" t="e">
            <v>#NAME?</v>
          </cell>
          <cell r="AQ63" t="e">
            <v>#NAME?</v>
          </cell>
          <cell r="AR63" t="e">
            <v>#NAME?</v>
          </cell>
          <cell r="AS63" t="e">
            <v>#NAME?</v>
          </cell>
          <cell r="AT63" t="e">
            <v>#NAME?</v>
          </cell>
          <cell r="AU63" t="e">
            <v>#NAME?</v>
          </cell>
          <cell r="AV63" t="e">
            <v>#NAME?</v>
          </cell>
          <cell r="AW63" t="e">
            <v>#NAME?</v>
          </cell>
          <cell r="AX63" t="e">
            <v>#NAME?</v>
          </cell>
          <cell r="AY63" t="e">
            <v>#NAME?</v>
          </cell>
        </row>
        <row r="64">
          <cell r="E64" t="str">
            <v>Mauritius</v>
          </cell>
          <cell r="F64" t="e">
            <v>#NAME?</v>
          </cell>
          <cell r="G64" t="e">
            <v>#NAME?</v>
          </cell>
          <cell r="H64">
            <v>78</v>
          </cell>
          <cell r="J64" t="e">
            <v>#NAME?</v>
          </cell>
          <cell r="K64" t="e">
            <v>#NAME?</v>
          </cell>
          <cell r="M64" t="e">
            <v>#NAME?</v>
          </cell>
          <cell r="N64" t="e">
            <v>#NAME?</v>
          </cell>
          <cell r="P64" t="e">
            <v>#NAME?</v>
          </cell>
          <cell r="Q64" t="e">
            <v>#NAME?</v>
          </cell>
          <cell r="S64" t="e">
            <v>#NAME?</v>
          </cell>
          <cell r="T64" t="e">
            <v>#NAME?</v>
          </cell>
          <cell r="V64" t="e">
            <v>#NAME?</v>
          </cell>
          <cell r="W64" t="e">
            <v>#NAME?</v>
          </cell>
          <cell r="X64" t="e">
            <v>#NAME?</v>
          </cell>
          <cell r="Y64" t="e">
            <v>#NAME?</v>
          </cell>
          <cell r="Z64" t="e">
            <v>#NAME?</v>
          </cell>
          <cell r="AA64" t="e">
            <v>#NAME?</v>
          </cell>
          <cell r="AB64" t="e">
            <v>#NAME?</v>
          </cell>
          <cell r="AC64" t="e">
            <v>#NAME?</v>
          </cell>
          <cell r="AD64">
            <v>1</v>
          </cell>
          <cell r="AE64">
            <v>0</v>
          </cell>
          <cell r="AF64" t="e">
            <v>#NAME?</v>
          </cell>
          <cell r="AG64" t="e">
            <v>#NAME?</v>
          </cell>
          <cell r="AH64" t="e">
            <v>#NAME?</v>
          </cell>
          <cell r="AI64" t="e">
            <v>#NAME?</v>
          </cell>
          <cell r="AJ64" t="e">
            <v>#NAME?</v>
          </cell>
          <cell r="AK64" t="e">
            <v>#NAME?</v>
          </cell>
          <cell r="AL64" t="e">
            <v>#NAME?</v>
          </cell>
          <cell r="AM64" t="e">
            <v>#NAME?</v>
          </cell>
          <cell r="AN64" t="e">
            <v>#NAME?</v>
          </cell>
          <cell r="AO64" t="e">
            <v>#NAME?</v>
          </cell>
          <cell r="AP64" t="e">
            <v>#NAME?</v>
          </cell>
          <cell r="AQ64" t="e">
            <v>#NAME?</v>
          </cell>
          <cell r="AR64" t="e">
            <v>#NAME?</v>
          </cell>
          <cell r="AS64" t="e">
            <v>#NAME?</v>
          </cell>
          <cell r="AT64" t="e">
            <v>#NAME?</v>
          </cell>
          <cell r="AU64" t="e">
            <v>#NAME?</v>
          </cell>
          <cell r="AV64" t="e">
            <v>#NAME?</v>
          </cell>
          <cell r="AW64" t="e">
            <v>#NAME?</v>
          </cell>
          <cell r="AX64" t="e">
            <v>#NAME?</v>
          </cell>
          <cell r="AY64" t="e">
            <v>#NAME?</v>
          </cell>
        </row>
        <row r="65">
          <cell r="E65" t="str">
            <v>Saudi Arabia</v>
          </cell>
          <cell r="F65" t="e">
            <v>#NAME?</v>
          </cell>
          <cell r="G65" t="e">
            <v>#NAME?</v>
          </cell>
          <cell r="H65">
            <v>104</v>
          </cell>
          <cell r="J65" t="e">
            <v>#NAME?</v>
          </cell>
          <cell r="K65" t="e">
            <v>#NAME?</v>
          </cell>
          <cell r="M65" t="e">
            <v>#NAME?</v>
          </cell>
          <cell r="N65" t="e">
            <v>#NAME?</v>
          </cell>
          <cell r="P65" t="e">
            <v>#NAME?</v>
          </cell>
          <cell r="Q65" t="e">
            <v>#NAME?</v>
          </cell>
          <cell r="S65" t="e">
            <v>#NAME?</v>
          </cell>
          <cell r="T65" t="e">
            <v>#NAME?</v>
          </cell>
          <cell r="V65" t="e">
            <v>#NAME?</v>
          </cell>
          <cell r="W65" t="e">
            <v>#NAME?</v>
          </cell>
          <cell r="X65" t="e">
            <v>#NAME?</v>
          </cell>
          <cell r="Y65" t="e">
            <v>#NAME?</v>
          </cell>
          <cell r="Z65" t="e">
            <v>#NAME?</v>
          </cell>
          <cell r="AA65" t="e">
            <v>#NAME?</v>
          </cell>
          <cell r="AB65" t="e">
            <v>#NAME?</v>
          </cell>
          <cell r="AC65" t="e">
            <v>#NAME?</v>
          </cell>
          <cell r="AD65">
            <v>1</v>
          </cell>
          <cell r="AE65">
            <v>0</v>
          </cell>
          <cell r="AF65" t="e">
            <v>#NAME?</v>
          </cell>
          <cell r="AG65" t="e">
            <v>#NAME?</v>
          </cell>
          <cell r="AH65" t="e">
            <v>#NAME?</v>
          </cell>
          <cell r="AI65" t="e">
            <v>#NAME?</v>
          </cell>
          <cell r="AJ65" t="e">
            <v>#NAME?</v>
          </cell>
          <cell r="AK65" t="e">
            <v>#NAME?</v>
          </cell>
          <cell r="AL65" t="e">
            <v>#NAME?</v>
          </cell>
          <cell r="AM65" t="e">
            <v>#NAME?</v>
          </cell>
          <cell r="AN65" t="e">
            <v>#NAME?</v>
          </cell>
          <cell r="AO65" t="e">
            <v>#NAME?</v>
          </cell>
          <cell r="AP65" t="e">
            <v>#NAME?</v>
          </cell>
          <cell r="AQ65" t="e">
            <v>#NAME?</v>
          </cell>
          <cell r="AR65" t="e">
            <v>#NAME?</v>
          </cell>
          <cell r="AS65" t="e">
            <v>#NAME?</v>
          </cell>
          <cell r="AT65" t="e">
            <v>#NAME?</v>
          </cell>
          <cell r="AU65" t="e">
            <v>#NAME?</v>
          </cell>
          <cell r="AV65" t="e">
            <v>#NAME?</v>
          </cell>
          <cell r="AW65" t="e">
            <v>#NAME?</v>
          </cell>
          <cell r="AX65" t="e">
            <v>#NAME?</v>
          </cell>
          <cell r="AY65" t="e">
            <v>#NAME?</v>
          </cell>
        </row>
        <row r="66">
          <cell r="E66" t="str">
            <v>Serbia</v>
          </cell>
          <cell r="F66" t="e">
            <v>#NAME?</v>
          </cell>
          <cell r="G66" t="e">
            <v>#NAME?</v>
          </cell>
          <cell r="H66">
            <v>106</v>
          </cell>
          <cell r="J66" t="e">
            <v>#NAME?</v>
          </cell>
          <cell r="K66" t="e">
            <v>#NAME?</v>
          </cell>
          <cell r="M66" t="e">
            <v>#NAME?</v>
          </cell>
          <cell r="N66" t="e">
            <v>#NAME?</v>
          </cell>
          <cell r="P66" t="e">
            <v>#NAME?</v>
          </cell>
          <cell r="Q66" t="e">
            <v>#NAME?</v>
          </cell>
          <cell r="S66" t="e">
            <v>#NAME?</v>
          </cell>
          <cell r="T66" t="e">
            <v>#NAME?</v>
          </cell>
          <cell r="V66" t="e">
            <v>#NAME?</v>
          </cell>
          <cell r="W66" t="e">
            <v>#NAME?</v>
          </cell>
          <cell r="X66" t="e">
            <v>#NAME?</v>
          </cell>
          <cell r="Y66" t="e">
            <v>#NAME?</v>
          </cell>
          <cell r="Z66" t="e">
            <v>#NAME?</v>
          </cell>
          <cell r="AA66" t="e">
            <v>#NAME?</v>
          </cell>
          <cell r="AB66" t="e">
            <v>#NAME?</v>
          </cell>
          <cell r="AC66" t="e">
            <v>#NAME?</v>
          </cell>
          <cell r="AD66">
            <v>1</v>
          </cell>
          <cell r="AE66">
            <v>0</v>
          </cell>
          <cell r="AF66" t="e">
            <v>#NAME?</v>
          </cell>
          <cell r="AG66" t="e">
            <v>#NAME?</v>
          </cell>
          <cell r="AH66" t="e">
            <v>#NAME?</v>
          </cell>
          <cell r="AI66" t="e">
            <v>#NAME?</v>
          </cell>
          <cell r="AJ66" t="e">
            <v>#NAME?</v>
          </cell>
          <cell r="AK66" t="e">
            <v>#NAME?</v>
          </cell>
          <cell r="AL66" t="e">
            <v>#NAME?</v>
          </cell>
          <cell r="AM66" t="e">
            <v>#NAME?</v>
          </cell>
          <cell r="AN66" t="e">
            <v>#NAME?</v>
          </cell>
          <cell r="AO66" t="e">
            <v>#NAME?</v>
          </cell>
          <cell r="AP66" t="e">
            <v>#NAME?</v>
          </cell>
          <cell r="AQ66" t="e">
            <v>#NAME?</v>
          </cell>
          <cell r="AR66" t="e">
            <v>#NAME?</v>
          </cell>
          <cell r="AS66" t="e">
            <v>#NAME?</v>
          </cell>
          <cell r="AT66" t="e">
            <v>#NAME?</v>
          </cell>
          <cell r="AU66" t="e">
            <v>#NAME?</v>
          </cell>
          <cell r="AV66" t="e">
            <v>#NAME?</v>
          </cell>
          <cell r="AW66" t="e">
            <v>#NAME?</v>
          </cell>
          <cell r="AX66" t="e">
            <v>#NAME?</v>
          </cell>
          <cell r="AY66" t="e">
            <v>#NAME?</v>
          </cell>
        </row>
        <row r="67">
          <cell r="E67" t="str">
            <v>Russian Federation</v>
          </cell>
          <cell r="F67" t="e">
            <v>#NAME?</v>
          </cell>
          <cell r="G67" t="e">
            <v>#NAME?</v>
          </cell>
          <cell r="H67">
            <v>102</v>
          </cell>
          <cell r="J67" t="e">
            <v>#NAME?</v>
          </cell>
          <cell r="K67" t="e">
            <v>#NAME?</v>
          </cell>
          <cell r="M67" t="e">
            <v>#NAME?</v>
          </cell>
          <cell r="N67" t="e">
            <v>#NAME?</v>
          </cell>
          <cell r="P67" t="e">
            <v>#NAME?</v>
          </cell>
          <cell r="Q67" t="e">
            <v>#NAME?</v>
          </cell>
          <cell r="S67" t="e">
            <v>#NAME?</v>
          </cell>
          <cell r="T67" t="e">
            <v>#NAME?</v>
          </cell>
          <cell r="V67" t="e">
            <v>#NAME?</v>
          </cell>
          <cell r="W67" t="e">
            <v>#NAME?</v>
          </cell>
          <cell r="X67" t="e">
            <v>#NAME?</v>
          </cell>
          <cell r="Y67" t="e">
            <v>#NAME?</v>
          </cell>
          <cell r="Z67" t="e">
            <v>#NAME?</v>
          </cell>
          <cell r="AA67" t="e">
            <v>#NAME?</v>
          </cell>
          <cell r="AB67" t="e">
            <v>#NAME?</v>
          </cell>
          <cell r="AC67" t="e">
            <v>#NAME?</v>
          </cell>
          <cell r="AD67">
            <v>1</v>
          </cell>
          <cell r="AE67">
            <v>0</v>
          </cell>
          <cell r="AF67" t="e">
            <v>#NAME?</v>
          </cell>
          <cell r="AG67" t="e">
            <v>#NAME?</v>
          </cell>
          <cell r="AH67" t="e">
            <v>#NAME?</v>
          </cell>
          <cell r="AI67" t="e">
            <v>#NAME?</v>
          </cell>
          <cell r="AJ67" t="e">
            <v>#NAME?</v>
          </cell>
          <cell r="AK67" t="e">
            <v>#NAME?</v>
          </cell>
          <cell r="AL67" t="e">
            <v>#NAME?</v>
          </cell>
          <cell r="AM67" t="e">
            <v>#NAME?</v>
          </cell>
          <cell r="AN67" t="e">
            <v>#NAME?</v>
          </cell>
          <cell r="AO67" t="e">
            <v>#NAME?</v>
          </cell>
          <cell r="AP67" t="e">
            <v>#NAME?</v>
          </cell>
          <cell r="AQ67" t="e">
            <v>#NAME?</v>
          </cell>
          <cell r="AR67" t="e">
            <v>#NAME?</v>
          </cell>
          <cell r="AS67" t="e">
            <v>#NAME?</v>
          </cell>
          <cell r="AT67" t="e">
            <v>#NAME?</v>
          </cell>
          <cell r="AU67" t="e">
            <v>#NAME?</v>
          </cell>
          <cell r="AV67" t="e">
            <v>#NAME?</v>
          </cell>
          <cell r="AW67" t="e">
            <v>#NAME?</v>
          </cell>
          <cell r="AX67" t="e">
            <v>#NAME?</v>
          </cell>
          <cell r="AY67" t="e">
            <v>#NAME?</v>
          </cell>
        </row>
        <row r="68">
          <cell r="E68" t="str">
            <v>Dominican Republic</v>
          </cell>
          <cell r="F68" t="e">
            <v>#NAME?</v>
          </cell>
          <cell r="G68" t="e">
            <v>#NAME?</v>
          </cell>
          <cell r="H68">
            <v>37</v>
          </cell>
          <cell r="J68" t="e">
            <v>#NAME?</v>
          </cell>
          <cell r="K68" t="e">
            <v>#NAME?</v>
          </cell>
          <cell r="M68" t="e">
            <v>#NAME?</v>
          </cell>
          <cell r="N68" t="e">
            <v>#NAME?</v>
          </cell>
          <cell r="P68" t="e">
            <v>#NAME?</v>
          </cell>
          <cell r="Q68" t="e">
            <v>#NAME?</v>
          </cell>
          <cell r="S68" t="e">
            <v>#NAME?</v>
          </cell>
          <cell r="T68" t="e">
            <v>#NAME?</v>
          </cell>
          <cell r="V68" t="e">
            <v>#NAME?</v>
          </cell>
          <cell r="W68" t="e">
            <v>#NAME?</v>
          </cell>
          <cell r="X68" t="e">
            <v>#NAME?</v>
          </cell>
          <cell r="Y68" t="e">
            <v>#NAME?</v>
          </cell>
          <cell r="Z68" t="e">
            <v>#NAME?</v>
          </cell>
          <cell r="AA68" t="e">
            <v>#NAME?</v>
          </cell>
          <cell r="AB68" t="e">
            <v>#NAME?</v>
          </cell>
          <cell r="AC68" t="e">
            <v>#NAME?</v>
          </cell>
          <cell r="AD68">
            <v>1</v>
          </cell>
          <cell r="AE68">
            <v>0</v>
          </cell>
          <cell r="AF68" t="e">
            <v>#NAME?</v>
          </cell>
          <cell r="AG68" t="e">
            <v>#NAME?</v>
          </cell>
          <cell r="AH68" t="e">
            <v>#NAME?</v>
          </cell>
          <cell r="AI68" t="e">
            <v>#NAME?</v>
          </cell>
          <cell r="AJ68" t="e">
            <v>#NAME?</v>
          </cell>
          <cell r="AK68" t="e">
            <v>#NAME?</v>
          </cell>
          <cell r="AL68" t="e">
            <v>#NAME?</v>
          </cell>
          <cell r="AM68" t="e">
            <v>#NAME?</v>
          </cell>
          <cell r="AN68" t="e">
            <v>#NAME?</v>
          </cell>
          <cell r="AO68" t="e">
            <v>#NAME?</v>
          </cell>
          <cell r="AP68" t="e">
            <v>#NAME?</v>
          </cell>
          <cell r="AQ68" t="e">
            <v>#NAME?</v>
          </cell>
          <cell r="AR68" t="e">
            <v>#NAME?</v>
          </cell>
          <cell r="AS68" t="e">
            <v>#NAME?</v>
          </cell>
          <cell r="AT68" t="e">
            <v>#NAME?</v>
          </cell>
          <cell r="AU68" t="e">
            <v>#NAME?</v>
          </cell>
          <cell r="AV68" t="e">
            <v>#NAME?</v>
          </cell>
          <cell r="AW68" t="e">
            <v>#NAME?</v>
          </cell>
          <cell r="AX68" t="e">
            <v>#NAME?</v>
          </cell>
          <cell r="AY68" t="e">
            <v>#NAME?</v>
          </cell>
        </row>
        <row r="69">
          <cell r="E69" t="str">
            <v>Oman</v>
          </cell>
          <cell r="F69" t="e">
            <v>#NAME?</v>
          </cell>
          <cell r="G69" t="e">
            <v>#NAME?</v>
          </cell>
          <cell r="H69">
            <v>92</v>
          </cell>
          <cell r="J69" t="e">
            <v>#NAME?</v>
          </cell>
          <cell r="K69" t="e">
            <v>#NAME?</v>
          </cell>
          <cell r="M69" t="e">
            <v>#NAME?</v>
          </cell>
          <cell r="N69" t="e">
            <v>#NAME?</v>
          </cell>
          <cell r="P69" t="e">
            <v>#NAME?</v>
          </cell>
          <cell r="Q69" t="e">
            <v>#NAME?</v>
          </cell>
          <cell r="S69" t="e">
            <v>#NAME?</v>
          </cell>
          <cell r="T69" t="e">
            <v>#NAME?</v>
          </cell>
          <cell r="V69" t="e">
            <v>#NAME?</v>
          </cell>
          <cell r="W69" t="e">
            <v>#NAME?</v>
          </cell>
          <cell r="X69" t="e">
            <v>#NAME?</v>
          </cell>
          <cell r="Y69" t="e">
            <v>#NAME?</v>
          </cell>
          <cell r="Z69" t="e">
            <v>#NAME?</v>
          </cell>
          <cell r="AA69" t="e">
            <v>#NAME?</v>
          </cell>
          <cell r="AB69" t="e">
            <v>#NAME?</v>
          </cell>
          <cell r="AC69" t="e">
            <v>#NAME?</v>
          </cell>
          <cell r="AD69">
            <v>1</v>
          </cell>
          <cell r="AE69">
            <v>0</v>
          </cell>
          <cell r="AF69" t="e">
            <v>#NAME?</v>
          </cell>
          <cell r="AG69" t="e">
            <v>#NAME?</v>
          </cell>
          <cell r="AH69" t="e">
            <v>#NAME?</v>
          </cell>
          <cell r="AI69" t="e">
            <v>#NAME?</v>
          </cell>
          <cell r="AJ69" t="e">
            <v>#NAME?</v>
          </cell>
          <cell r="AK69" t="e">
            <v>#NAME?</v>
          </cell>
          <cell r="AL69" t="e">
            <v>#NAME?</v>
          </cell>
          <cell r="AM69" t="e">
            <v>#NAME?</v>
          </cell>
          <cell r="AN69" t="e">
            <v>#NAME?</v>
          </cell>
          <cell r="AO69" t="e">
            <v>#NAME?</v>
          </cell>
          <cell r="AP69" t="e">
            <v>#NAME?</v>
          </cell>
          <cell r="AQ69" t="e">
            <v>#NAME?</v>
          </cell>
          <cell r="AR69" t="e">
            <v>#NAME?</v>
          </cell>
          <cell r="AS69" t="e">
            <v>#NAME?</v>
          </cell>
          <cell r="AT69" t="e">
            <v>#NAME?</v>
          </cell>
          <cell r="AU69" t="e">
            <v>#NAME?</v>
          </cell>
          <cell r="AV69" t="e">
            <v>#NAME?</v>
          </cell>
          <cell r="AW69" t="e">
            <v>#NAME?</v>
          </cell>
          <cell r="AX69" t="e">
            <v>#NAME?</v>
          </cell>
          <cell r="AY69" t="e">
            <v>#NAME?</v>
          </cell>
        </row>
        <row r="70">
          <cell r="E70" t="str">
            <v>Argentina</v>
          </cell>
          <cell r="F70" t="e">
            <v>#NAME?</v>
          </cell>
          <cell r="G70" t="e">
            <v>#NAME?</v>
          </cell>
          <cell r="H70">
            <v>8</v>
          </cell>
          <cell r="J70" t="e">
            <v>#NAME?</v>
          </cell>
          <cell r="K70" t="e">
            <v>#NAME?</v>
          </cell>
          <cell r="M70" t="e">
            <v>#NAME?</v>
          </cell>
          <cell r="N70" t="e">
            <v>#NAME?</v>
          </cell>
          <cell r="P70" t="e">
            <v>#NAME?</v>
          </cell>
          <cell r="Q70" t="e">
            <v>#NAME?</v>
          </cell>
          <cell r="S70" t="e">
            <v>#NAME?</v>
          </cell>
          <cell r="T70" t="e">
            <v>#NAME?</v>
          </cell>
          <cell r="V70" t="e">
            <v>#NAME?</v>
          </cell>
          <cell r="W70" t="e">
            <v>#NAME?</v>
          </cell>
          <cell r="X70" t="e">
            <v>#NAME?</v>
          </cell>
          <cell r="Y70" t="e">
            <v>#NAME?</v>
          </cell>
          <cell r="Z70" t="e">
            <v>#NAME?</v>
          </cell>
          <cell r="AA70" t="e">
            <v>#NAME?</v>
          </cell>
          <cell r="AB70" t="e">
            <v>#NAME?</v>
          </cell>
          <cell r="AC70" t="e">
            <v>#NAME?</v>
          </cell>
          <cell r="AD70">
            <v>1</v>
          </cell>
          <cell r="AE70">
            <v>0</v>
          </cell>
          <cell r="AF70" t="e">
            <v>#NAME?</v>
          </cell>
          <cell r="AG70" t="e">
            <v>#NAME?</v>
          </cell>
          <cell r="AH70" t="e">
            <v>#NAME?</v>
          </cell>
          <cell r="AI70" t="e">
            <v>#NAME?</v>
          </cell>
          <cell r="AJ70" t="e">
            <v>#NAME?</v>
          </cell>
          <cell r="AK70" t="e">
            <v>#NAME?</v>
          </cell>
          <cell r="AL70" t="e">
            <v>#NAME?</v>
          </cell>
          <cell r="AM70" t="e">
            <v>#NAME?</v>
          </cell>
          <cell r="AN70" t="e">
            <v>#NAME?</v>
          </cell>
          <cell r="AO70" t="e">
            <v>#NAME?</v>
          </cell>
          <cell r="AP70" t="e">
            <v>#NAME?</v>
          </cell>
          <cell r="AQ70" t="e">
            <v>#NAME?</v>
          </cell>
          <cell r="AR70" t="e">
            <v>#NAME?</v>
          </cell>
          <cell r="AS70" t="e">
            <v>#NAME?</v>
          </cell>
          <cell r="AT70" t="e">
            <v>#NAME?</v>
          </cell>
          <cell r="AU70" t="e">
            <v>#NAME?</v>
          </cell>
          <cell r="AV70" t="e">
            <v>#NAME?</v>
          </cell>
          <cell r="AW70" t="e">
            <v>#NAME?</v>
          </cell>
          <cell r="AX70" t="e">
            <v>#NAME?</v>
          </cell>
          <cell r="AY70" t="e">
            <v>#NAME?</v>
          </cell>
        </row>
        <row r="71">
          <cell r="E71" t="str">
            <v>South Africa</v>
          </cell>
          <cell r="F71" t="e">
            <v>#NAME?</v>
          </cell>
          <cell r="G71" t="e">
            <v>#NAME?</v>
          </cell>
          <cell r="H71">
            <v>110</v>
          </cell>
          <cell r="J71" t="e">
            <v>#NAME?</v>
          </cell>
          <cell r="K71" t="e">
            <v>#NAME?</v>
          </cell>
          <cell r="M71" t="e">
            <v>#NAME?</v>
          </cell>
          <cell r="N71" t="e">
            <v>#NAME?</v>
          </cell>
          <cell r="P71" t="e">
            <v>#NAME?</v>
          </cell>
          <cell r="Q71" t="e">
            <v>#NAME?</v>
          </cell>
          <cell r="S71" t="e">
            <v>#NAME?</v>
          </cell>
          <cell r="T71" t="e">
            <v>#NAME?</v>
          </cell>
          <cell r="V71" t="e">
            <v>#NAME?</v>
          </cell>
          <cell r="W71" t="e">
            <v>#NAME?</v>
          </cell>
          <cell r="X71" t="e">
            <v>#NAME?</v>
          </cell>
          <cell r="Y71" t="e">
            <v>#NAME?</v>
          </cell>
          <cell r="Z71" t="e">
            <v>#NAME?</v>
          </cell>
          <cell r="AA71" t="e">
            <v>#NAME?</v>
          </cell>
          <cell r="AB71" t="e">
            <v>#NAME?</v>
          </cell>
          <cell r="AC71" t="e">
            <v>#NAME?</v>
          </cell>
          <cell r="AD71">
            <v>1</v>
          </cell>
          <cell r="AE71">
            <v>0</v>
          </cell>
          <cell r="AF71" t="e">
            <v>#NAME?</v>
          </cell>
          <cell r="AG71" t="e">
            <v>#NAME?</v>
          </cell>
          <cell r="AH71" t="e">
            <v>#NAME?</v>
          </cell>
          <cell r="AI71" t="e">
            <v>#NAME?</v>
          </cell>
          <cell r="AJ71" t="e">
            <v>#NAME?</v>
          </cell>
          <cell r="AK71" t="e">
            <v>#NAME?</v>
          </cell>
          <cell r="AL71" t="e">
            <v>#NAME?</v>
          </cell>
          <cell r="AM71" t="e">
            <v>#NAME?</v>
          </cell>
          <cell r="AN71" t="e">
            <v>#NAME?</v>
          </cell>
          <cell r="AO71" t="e">
            <v>#NAME?</v>
          </cell>
          <cell r="AP71" t="e">
            <v>#NAME?</v>
          </cell>
          <cell r="AQ71" t="e">
            <v>#NAME?</v>
          </cell>
          <cell r="AR71" t="e">
            <v>#NAME?</v>
          </cell>
          <cell r="AS71" t="e">
            <v>#NAME?</v>
          </cell>
          <cell r="AT71" t="e">
            <v>#NAME?</v>
          </cell>
          <cell r="AU71" t="e">
            <v>#NAME?</v>
          </cell>
          <cell r="AV71" t="e">
            <v>#NAME?</v>
          </cell>
          <cell r="AW71" t="e">
            <v>#NAME?</v>
          </cell>
          <cell r="AX71" t="e">
            <v>#NAME?</v>
          </cell>
          <cell r="AY71" t="e">
            <v>#NAME?</v>
          </cell>
        </row>
        <row r="72">
          <cell r="E72" t="str">
            <v>Ukraine</v>
          </cell>
          <cell r="F72" t="e">
            <v>#NAME?</v>
          </cell>
          <cell r="G72" t="e">
            <v>#NAME?</v>
          </cell>
          <cell r="H72">
            <v>125</v>
          </cell>
          <cell r="J72" t="e">
            <v>#NAME?</v>
          </cell>
          <cell r="K72" t="e">
            <v>#NAME?</v>
          </cell>
          <cell r="M72" t="e">
            <v>#NAME?</v>
          </cell>
          <cell r="N72" t="e">
            <v>#NAME?</v>
          </cell>
          <cell r="P72" t="e">
            <v>#NAME?</v>
          </cell>
          <cell r="Q72" t="e">
            <v>#NAME?</v>
          </cell>
          <cell r="S72" t="e">
            <v>#NAME?</v>
          </cell>
          <cell r="T72" t="e">
            <v>#NAME?</v>
          </cell>
          <cell r="V72" t="e">
            <v>#NAME?</v>
          </cell>
          <cell r="W72" t="e">
            <v>#NAME?</v>
          </cell>
          <cell r="X72" t="e">
            <v>#NAME?</v>
          </cell>
          <cell r="Y72" t="e">
            <v>#NAME?</v>
          </cell>
          <cell r="Z72" t="e">
            <v>#NAME?</v>
          </cell>
          <cell r="AA72" t="e">
            <v>#NAME?</v>
          </cell>
          <cell r="AB72" t="e">
            <v>#NAME?</v>
          </cell>
          <cell r="AC72" t="e">
            <v>#NAME?</v>
          </cell>
          <cell r="AD72">
            <v>1</v>
          </cell>
          <cell r="AE72">
            <v>0</v>
          </cell>
          <cell r="AF72" t="e">
            <v>#NAME?</v>
          </cell>
          <cell r="AG72" t="e">
            <v>#NAME?</v>
          </cell>
          <cell r="AH72" t="e">
            <v>#NAME?</v>
          </cell>
          <cell r="AI72" t="e">
            <v>#NAME?</v>
          </cell>
          <cell r="AJ72" t="e">
            <v>#NAME?</v>
          </cell>
          <cell r="AK72" t="e">
            <v>#NAME?</v>
          </cell>
          <cell r="AL72" t="e">
            <v>#NAME?</v>
          </cell>
          <cell r="AM72" t="e">
            <v>#NAME?</v>
          </cell>
          <cell r="AN72" t="e">
            <v>#NAME?</v>
          </cell>
          <cell r="AO72" t="e">
            <v>#NAME?</v>
          </cell>
          <cell r="AP72" t="e">
            <v>#NAME?</v>
          </cell>
          <cell r="AQ72" t="e">
            <v>#NAME?</v>
          </cell>
          <cell r="AR72" t="e">
            <v>#NAME?</v>
          </cell>
          <cell r="AS72" t="e">
            <v>#NAME?</v>
          </cell>
          <cell r="AT72" t="e">
            <v>#NAME?</v>
          </cell>
          <cell r="AU72" t="e">
            <v>#NAME?</v>
          </cell>
          <cell r="AV72" t="e">
            <v>#NAME?</v>
          </cell>
          <cell r="AW72" t="e">
            <v>#NAME?</v>
          </cell>
          <cell r="AX72" t="e">
            <v>#NAME?</v>
          </cell>
          <cell r="AY72" t="e">
            <v>#NAME?</v>
          </cell>
        </row>
        <row r="73">
          <cell r="E73" t="str">
            <v>Guyana</v>
          </cell>
          <cell r="F73" t="e">
            <v>#NAME?</v>
          </cell>
          <cell r="G73" t="e">
            <v>#NAME?</v>
          </cell>
          <cell r="H73">
            <v>50</v>
          </cell>
          <cell r="J73" t="e">
            <v>#NAME?</v>
          </cell>
          <cell r="K73" t="e">
            <v>#NAME?</v>
          </cell>
          <cell r="M73" t="e">
            <v>#NAME?</v>
          </cell>
          <cell r="N73" t="e">
            <v>#NAME?</v>
          </cell>
          <cell r="P73" t="e">
            <v>#NAME?</v>
          </cell>
          <cell r="Q73" t="e">
            <v>#NAME?</v>
          </cell>
          <cell r="S73" t="e">
            <v>#NAME?</v>
          </cell>
          <cell r="T73" t="e">
            <v>#NAME?</v>
          </cell>
          <cell r="V73" t="e">
            <v>#NAME?</v>
          </cell>
          <cell r="W73" t="e">
            <v>#NAME?</v>
          </cell>
          <cell r="X73" t="e">
            <v>#NAME?</v>
          </cell>
          <cell r="Y73" t="e">
            <v>#NAME?</v>
          </cell>
          <cell r="Z73" t="e">
            <v>#NAME?</v>
          </cell>
          <cell r="AA73" t="e">
            <v>#NAME?</v>
          </cell>
          <cell r="AB73" t="e">
            <v>#NAME?</v>
          </cell>
          <cell r="AC73" t="e">
            <v>#NAME?</v>
          </cell>
          <cell r="AD73">
            <v>1</v>
          </cell>
          <cell r="AE73">
            <v>0</v>
          </cell>
          <cell r="AF73" t="e">
            <v>#NAME?</v>
          </cell>
          <cell r="AG73" t="e">
            <v>#NAME?</v>
          </cell>
          <cell r="AH73" t="e">
            <v>#NAME?</v>
          </cell>
          <cell r="AI73" t="e">
            <v>#NAME?</v>
          </cell>
          <cell r="AJ73" t="e">
            <v>#NAME?</v>
          </cell>
          <cell r="AK73" t="e">
            <v>#NAME?</v>
          </cell>
          <cell r="AL73" t="e">
            <v>#NAME?</v>
          </cell>
          <cell r="AM73" t="e">
            <v>#NAME?</v>
          </cell>
          <cell r="AN73" t="e">
            <v>#NAME?</v>
          </cell>
          <cell r="AO73" t="e">
            <v>#NAME?</v>
          </cell>
          <cell r="AP73" t="e">
            <v>#NAME?</v>
          </cell>
          <cell r="AQ73" t="e">
            <v>#NAME?</v>
          </cell>
          <cell r="AR73" t="e">
            <v>#NAME?</v>
          </cell>
          <cell r="AS73" t="e">
            <v>#NAME?</v>
          </cell>
          <cell r="AT73" t="e">
            <v>#NAME?</v>
          </cell>
          <cell r="AU73" t="e">
            <v>#NAME?</v>
          </cell>
          <cell r="AV73" t="e">
            <v>#NAME?</v>
          </cell>
          <cell r="AW73" t="e">
            <v>#NAME?</v>
          </cell>
          <cell r="AX73" t="e">
            <v>#NAME?</v>
          </cell>
          <cell r="AY73" t="e">
            <v>#NAME?</v>
          </cell>
        </row>
        <row r="74">
          <cell r="E74" t="str">
            <v>India</v>
          </cell>
          <cell r="F74" t="e">
            <v>#NAME?</v>
          </cell>
          <cell r="G74" t="e">
            <v>#NAME?</v>
          </cell>
          <cell r="H74">
            <v>55</v>
          </cell>
          <cell r="J74" t="e">
            <v>#NAME?</v>
          </cell>
          <cell r="K74" t="e">
            <v>#NAME?</v>
          </cell>
          <cell r="M74" t="e">
            <v>#NAME?</v>
          </cell>
          <cell r="N74" t="e">
            <v>#NAME?</v>
          </cell>
          <cell r="P74" t="e">
            <v>#NAME?</v>
          </cell>
          <cell r="Q74" t="e">
            <v>#NAME?</v>
          </cell>
          <cell r="S74" t="e">
            <v>#NAME?</v>
          </cell>
          <cell r="T74" t="e">
            <v>#NAME?</v>
          </cell>
          <cell r="V74" t="e">
            <v>#NAME?</v>
          </cell>
          <cell r="W74" t="e">
            <v>#NAME?</v>
          </cell>
          <cell r="X74" t="e">
            <v>#NAME?</v>
          </cell>
          <cell r="Y74" t="e">
            <v>#NAME?</v>
          </cell>
          <cell r="Z74" t="e">
            <v>#NAME?</v>
          </cell>
          <cell r="AA74" t="e">
            <v>#NAME?</v>
          </cell>
          <cell r="AB74" t="e">
            <v>#NAME?</v>
          </cell>
          <cell r="AC74" t="e">
            <v>#NAME?</v>
          </cell>
          <cell r="AD74">
            <v>1</v>
          </cell>
          <cell r="AE74">
            <v>0</v>
          </cell>
          <cell r="AF74" t="e">
            <v>#NAME?</v>
          </cell>
          <cell r="AG74" t="e">
            <v>#NAME?</v>
          </cell>
          <cell r="AH74" t="e">
            <v>#NAME?</v>
          </cell>
          <cell r="AI74" t="e">
            <v>#NAME?</v>
          </cell>
          <cell r="AJ74" t="e">
            <v>#NAME?</v>
          </cell>
          <cell r="AK74" t="e">
            <v>#NAME?</v>
          </cell>
          <cell r="AL74" t="e">
            <v>#NAME?</v>
          </cell>
          <cell r="AM74" t="e">
            <v>#NAME?</v>
          </cell>
          <cell r="AN74" t="e">
            <v>#NAME?</v>
          </cell>
          <cell r="AO74" t="e">
            <v>#NAME?</v>
          </cell>
          <cell r="AP74" t="e">
            <v>#NAME?</v>
          </cell>
          <cell r="AQ74" t="e">
            <v>#NAME?</v>
          </cell>
          <cell r="AR74" t="e">
            <v>#NAME?</v>
          </cell>
          <cell r="AS74" t="e">
            <v>#NAME?</v>
          </cell>
          <cell r="AT74" t="e">
            <v>#NAME?</v>
          </cell>
          <cell r="AU74" t="e">
            <v>#NAME?</v>
          </cell>
          <cell r="AV74" t="e">
            <v>#NAME?</v>
          </cell>
          <cell r="AW74" t="e">
            <v>#NAME?</v>
          </cell>
          <cell r="AX74" t="e">
            <v>#NAME?</v>
          </cell>
          <cell r="AY74" t="e">
            <v>#NAME?</v>
          </cell>
        </row>
        <row r="75">
          <cell r="E75" t="str">
            <v>Uruguay</v>
          </cell>
          <cell r="F75" t="e">
            <v>#NAME?</v>
          </cell>
          <cell r="G75" t="e">
            <v>#NAME?</v>
          </cell>
          <cell r="H75">
            <v>129</v>
          </cell>
          <cell r="J75" t="e">
            <v>#NAME?</v>
          </cell>
          <cell r="K75" t="e">
            <v>#NAME?</v>
          </cell>
          <cell r="M75" t="e">
            <v>#NAME?</v>
          </cell>
          <cell r="N75" t="e">
            <v>#NAME?</v>
          </cell>
          <cell r="P75" t="e">
            <v>#NAME?</v>
          </cell>
          <cell r="Q75" t="e">
            <v>#NAME?</v>
          </cell>
          <cell r="S75" t="e">
            <v>#NAME?</v>
          </cell>
          <cell r="T75" t="e">
            <v>#NAME?</v>
          </cell>
          <cell r="V75" t="e">
            <v>#NAME?</v>
          </cell>
          <cell r="W75" t="e">
            <v>#NAME?</v>
          </cell>
          <cell r="X75" t="e">
            <v>#NAME?</v>
          </cell>
          <cell r="Y75" t="e">
            <v>#NAME?</v>
          </cell>
          <cell r="Z75" t="e">
            <v>#NAME?</v>
          </cell>
          <cell r="AA75" t="e">
            <v>#NAME?</v>
          </cell>
          <cell r="AB75" t="e">
            <v>#NAME?</v>
          </cell>
          <cell r="AC75" t="e">
            <v>#NAME?</v>
          </cell>
          <cell r="AD75">
            <v>1</v>
          </cell>
          <cell r="AE75">
            <v>0</v>
          </cell>
          <cell r="AF75" t="e">
            <v>#NAME?</v>
          </cell>
          <cell r="AG75" t="e">
            <v>#NAME?</v>
          </cell>
          <cell r="AH75" t="e">
            <v>#NAME?</v>
          </cell>
          <cell r="AI75" t="e">
            <v>#NAME?</v>
          </cell>
          <cell r="AJ75" t="e">
            <v>#NAME?</v>
          </cell>
          <cell r="AK75" t="e">
            <v>#NAME?</v>
          </cell>
          <cell r="AL75" t="e">
            <v>#NAME?</v>
          </cell>
          <cell r="AM75" t="e">
            <v>#NAME?</v>
          </cell>
          <cell r="AN75" t="e">
            <v>#NAME?</v>
          </cell>
          <cell r="AO75" t="e">
            <v>#NAME?</v>
          </cell>
          <cell r="AP75" t="e">
            <v>#NAME?</v>
          </cell>
          <cell r="AQ75" t="e">
            <v>#NAME?</v>
          </cell>
          <cell r="AR75" t="e">
            <v>#NAME?</v>
          </cell>
          <cell r="AS75" t="e">
            <v>#NAME?</v>
          </cell>
          <cell r="AT75" t="e">
            <v>#NAME?</v>
          </cell>
          <cell r="AU75" t="e">
            <v>#NAME?</v>
          </cell>
          <cell r="AV75" t="e">
            <v>#NAME?</v>
          </cell>
          <cell r="AW75" t="e">
            <v>#NAME?</v>
          </cell>
          <cell r="AX75" t="e">
            <v>#NAME?</v>
          </cell>
          <cell r="AY75" t="e">
            <v>#NAME?</v>
          </cell>
        </row>
        <row r="76">
          <cell r="E76" t="str">
            <v>Greece</v>
          </cell>
          <cell r="F76" t="e">
            <v>#NAME?</v>
          </cell>
          <cell r="G76" t="e">
            <v>#NAME?</v>
          </cell>
          <cell r="H76">
            <v>48</v>
          </cell>
          <cell r="J76" t="e">
            <v>#NAME?</v>
          </cell>
          <cell r="K76" t="e">
            <v>#NAME?</v>
          </cell>
          <cell r="M76" t="e">
            <v>#NAME?</v>
          </cell>
          <cell r="N76" t="e">
            <v>#NAME?</v>
          </cell>
          <cell r="P76" t="e">
            <v>#NAME?</v>
          </cell>
          <cell r="Q76" t="e">
            <v>#NAME?</v>
          </cell>
          <cell r="S76" t="e">
            <v>#NAME?</v>
          </cell>
          <cell r="T76" t="e">
            <v>#NAME?</v>
          </cell>
          <cell r="V76" t="e">
            <v>#NAME?</v>
          </cell>
          <cell r="W76" t="e">
            <v>#NAME?</v>
          </cell>
          <cell r="X76" t="e">
            <v>#NAME?</v>
          </cell>
          <cell r="Y76" t="e">
            <v>#NAME?</v>
          </cell>
          <cell r="Z76" t="e">
            <v>#NAME?</v>
          </cell>
          <cell r="AA76" t="e">
            <v>#NAME?</v>
          </cell>
          <cell r="AB76" t="e">
            <v>#NAME?</v>
          </cell>
          <cell r="AC76" t="e">
            <v>#NAME?</v>
          </cell>
          <cell r="AD76">
            <v>1</v>
          </cell>
          <cell r="AE76">
            <v>0</v>
          </cell>
          <cell r="AF76" t="e">
            <v>#NAME?</v>
          </cell>
          <cell r="AG76" t="e">
            <v>#NAME?</v>
          </cell>
          <cell r="AH76" t="e">
            <v>#NAME?</v>
          </cell>
          <cell r="AI76" t="e">
            <v>#NAME?</v>
          </cell>
          <cell r="AJ76" t="e">
            <v>#NAME?</v>
          </cell>
          <cell r="AK76" t="e">
            <v>#NAME?</v>
          </cell>
          <cell r="AL76" t="e">
            <v>#NAME?</v>
          </cell>
          <cell r="AM76" t="e">
            <v>#NAME?</v>
          </cell>
          <cell r="AN76" t="e">
            <v>#NAME?</v>
          </cell>
          <cell r="AO76" t="e">
            <v>#NAME?</v>
          </cell>
          <cell r="AP76" t="e">
            <v>#NAME?</v>
          </cell>
          <cell r="AQ76" t="e">
            <v>#NAME?</v>
          </cell>
          <cell r="AR76" t="e">
            <v>#NAME?</v>
          </cell>
          <cell r="AS76" t="e">
            <v>#NAME?</v>
          </cell>
          <cell r="AT76" t="e">
            <v>#NAME?</v>
          </cell>
          <cell r="AU76" t="e">
            <v>#NAME?</v>
          </cell>
          <cell r="AV76" t="e">
            <v>#NAME?</v>
          </cell>
          <cell r="AW76" t="e">
            <v>#NAME?</v>
          </cell>
          <cell r="AX76" t="e">
            <v>#NAME?</v>
          </cell>
          <cell r="AY76" t="e">
            <v>#NAME?</v>
          </cell>
        </row>
        <row r="77">
          <cell r="E77" t="str">
            <v>Turkey</v>
          </cell>
          <cell r="F77" t="e">
            <v>#NAME?</v>
          </cell>
          <cell r="G77" t="e">
            <v>#NAME?</v>
          </cell>
          <cell r="H77">
            <v>123</v>
          </cell>
          <cell r="J77" t="e">
            <v>#NAME?</v>
          </cell>
          <cell r="K77" t="e">
            <v>#NAME?</v>
          </cell>
          <cell r="M77" t="e">
            <v>#NAME?</v>
          </cell>
          <cell r="N77" t="e">
            <v>#NAME?</v>
          </cell>
          <cell r="P77" t="e">
            <v>#NAME?</v>
          </cell>
          <cell r="Q77" t="e">
            <v>#NAME?</v>
          </cell>
          <cell r="S77" t="e">
            <v>#NAME?</v>
          </cell>
          <cell r="T77" t="e">
            <v>#NAME?</v>
          </cell>
          <cell r="V77" t="e">
            <v>#NAME?</v>
          </cell>
          <cell r="W77" t="e">
            <v>#NAME?</v>
          </cell>
          <cell r="X77" t="e">
            <v>#NAME?</v>
          </cell>
          <cell r="Y77" t="e">
            <v>#NAME?</v>
          </cell>
          <cell r="Z77" t="e">
            <v>#NAME?</v>
          </cell>
          <cell r="AA77" t="e">
            <v>#NAME?</v>
          </cell>
          <cell r="AB77" t="e">
            <v>#NAME?</v>
          </cell>
          <cell r="AC77" t="e">
            <v>#NAME?</v>
          </cell>
          <cell r="AD77">
            <v>1</v>
          </cell>
          <cell r="AE77">
            <v>0</v>
          </cell>
          <cell r="AF77" t="e">
            <v>#NAME?</v>
          </cell>
          <cell r="AG77" t="e">
            <v>#NAME?</v>
          </cell>
          <cell r="AH77" t="e">
            <v>#NAME?</v>
          </cell>
          <cell r="AI77" t="e">
            <v>#NAME?</v>
          </cell>
          <cell r="AJ77" t="e">
            <v>#NAME?</v>
          </cell>
          <cell r="AK77" t="e">
            <v>#NAME?</v>
          </cell>
          <cell r="AL77" t="e">
            <v>#NAME?</v>
          </cell>
          <cell r="AM77" t="e">
            <v>#NAME?</v>
          </cell>
          <cell r="AN77" t="e">
            <v>#NAME?</v>
          </cell>
          <cell r="AO77" t="e">
            <v>#NAME?</v>
          </cell>
          <cell r="AP77" t="e">
            <v>#NAME?</v>
          </cell>
          <cell r="AQ77" t="e">
            <v>#NAME?</v>
          </cell>
          <cell r="AR77" t="e">
            <v>#NAME?</v>
          </cell>
          <cell r="AS77" t="e">
            <v>#NAME?</v>
          </cell>
          <cell r="AT77" t="e">
            <v>#NAME?</v>
          </cell>
          <cell r="AU77" t="e">
            <v>#NAME?</v>
          </cell>
          <cell r="AV77" t="e">
            <v>#NAME?</v>
          </cell>
          <cell r="AW77" t="e">
            <v>#NAME?</v>
          </cell>
          <cell r="AX77" t="e">
            <v>#NAME?</v>
          </cell>
          <cell r="AY77" t="e">
            <v>#NAME?</v>
          </cell>
        </row>
        <row r="78">
          <cell r="E78" t="str">
            <v>Tunisia</v>
          </cell>
          <cell r="F78" t="e">
            <v>#NAME?</v>
          </cell>
          <cell r="G78" t="e">
            <v>#NAME?</v>
          </cell>
          <cell r="H78">
            <v>122</v>
          </cell>
          <cell r="J78" t="e">
            <v>#NAME?</v>
          </cell>
          <cell r="K78" t="e">
            <v>#NAME?</v>
          </cell>
          <cell r="M78" t="e">
            <v>#NAME?</v>
          </cell>
          <cell r="N78" t="e">
            <v>#NAME?</v>
          </cell>
          <cell r="P78" t="e">
            <v>#NAME?</v>
          </cell>
          <cell r="Q78" t="e">
            <v>#NAME?</v>
          </cell>
          <cell r="S78" t="e">
            <v>#NAME?</v>
          </cell>
          <cell r="T78" t="e">
            <v>#NAME?</v>
          </cell>
          <cell r="V78" t="e">
            <v>#NAME?</v>
          </cell>
          <cell r="W78" t="e">
            <v>#NAME?</v>
          </cell>
          <cell r="X78" t="e">
            <v>#NAME?</v>
          </cell>
          <cell r="Y78" t="e">
            <v>#NAME?</v>
          </cell>
          <cell r="Z78" t="e">
            <v>#NAME?</v>
          </cell>
          <cell r="AA78" t="e">
            <v>#NAME?</v>
          </cell>
          <cell r="AB78" t="e">
            <v>#NAME?</v>
          </cell>
          <cell r="AC78" t="e">
            <v>#NAME?</v>
          </cell>
          <cell r="AD78">
            <v>1</v>
          </cell>
          <cell r="AE78">
            <v>0</v>
          </cell>
          <cell r="AF78" t="e">
            <v>#NAME?</v>
          </cell>
          <cell r="AG78" t="e">
            <v>#NAME?</v>
          </cell>
          <cell r="AH78" t="e">
            <v>#NAME?</v>
          </cell>
          <cell r="AI78" t="e">
            <v>#NAME?</v>
          </cell>
          <cell r="AJ78" t="e">
            <v>#NAME?</v>
          </cell>
          <cell r="AK78" t="e">
            <v>#NAME?</v>
          </cell>
          <cell r="AL78" t="e">
            <v>#NAME?</v>
          </cell>
          <cell r="AM78" t="e">
            <v>#NAME?</v>
          </cell>
          <cell r="AN78" t="e">
            <v>#NAME?</v>
          </cell>
          <cell r="AO78" t="e">
            <v>#NAME?</v>
          </cell>
          <cell r="AP78" t="e">
            <v>#NAME?</v>
          </cell>
          <cell r="AQ78" t="e">
            <v>#NAME?</v>
          </cell>
          <cell r="AR78" t="e">
            <v>#NAME?</v>
          </cell>
          <cell r="AS78" t="e">
            <v>#NAME?</v>
          </cell>
          <cell r="AT78" t="e">
            <v>#NAME?</v>
          </cell>
          <cell r="AU78" t="e">
            <v>#NAME?</v>
          </cell>
          <cell r="AV78" t="e">
            <v>#NAME?</v>
          </cell>
          <cell r="AW78" t="e">
            <v>#NAME?</v>
          </cell>
          <cell r="AX78" t="e">
            <v>#NAME?</v>
          </cell>
          <cell r="AY78" t="e">
            <v>#NAME?</v>
          </cell>
        </row>
        <row r="79">
          <cell r="E79" t="str">
            <v>Macedonia (the Former Yugoslav Republic of)</v>
          </cell>
          <cell r="F79" t="e">
            <v>#NAME?</v>
          </cell>
          <cell r="G79" t="e">
            <v>#NAME?</v>
          </cell>
          <cell r="H79">
            <v>73</v>
          </cell>
          <cell r="J79" t="e">
            <v>#NAME?</v>
          </cell>
          <cell r="K79" t="e">
            <v>#NAME?</v>
          </cell>
          <cell r="M79" t="e">
            <v>#NAME?</v>
          </cell>
          <cell r="N79" t="e">
            <v>#NAME?</v>
          </cell>
          <cell r="P79" t="e">
            <v>#NAME?</v>
          </cell>
          <cell r="Q79" t="e">
            <v>#NAME?</v>
          </cell>
          <cell r="S79" t="e">
            <v>#NAME?</v>
          </cell>
          <cell r="T79" t="e">
            <v>#NAME?</v>
          </cell>
          <cell r="V79" t="e">
            <v>#NAME?</v>
          </cell>
          <cell r="W79" t="e">
            <v>#NAME?</v>
          </cell>
          <cell r="X79" t="e">
            <v>#NAME?</v>
          </cell>
          <cell r="Y79" t="e">
            <v>#NAME?</v>
          </cell>
          <cell r="Z79" t="e">
            <v>#NAME?</v>
          </cell>
          <cell r="AA79" t="e">
            <v>#NAME?</v>
          </cell>
          <cell r="AB79" t="e">
            <v>#NAME?</v>
          </cell>
          <cell r="AC79" t="e">
            <v>#NAME?</v>
          </cell>
          <cell r="AD79">
            <v>1</v>
          </cell>
          <cell r="AE79">
            <v>0</v>
          </cell>
          <cell r="AF79" t="e">
            <v>#NAME?</v>
          </cell>
          <cell r="AG79" t="e">
            <v>#NAME?</v>
          </cell>
          <cell r="AH79" t="e">
            <v>#NAME?</v>
          </cell>
          <cell r="AI79" t="e">
            <v>#NAME?</v>
          </cell>
          <cell r="AJ79" t="e">
            <v>#NAME?</v>
          </cell>
          <cell r="AK79" t="e">
            <v>#NAME?</v>
          </cell>
          <cell r="AL79" t="e">
            <v>#NAME?</v>
          </cell>
          <cell r="AM79" t="e">
            <v>#NAME?</v>
          </cell>
          <cell r="AN79" t="e">
            <v>#NAME?</v>
          </cell>
          <cell r="AO79" t="e">
            <v>#NAME?</v>
          </cell>
          <cell r="AP79" t="e">
            <v>#NAME?</v>
          </cell>
          <cell r="AQ79" t="e">
            <v>#NAME?</v>
          </cell>
          <cell r="AR79" t="e">
            <v>#NAME?</v>
          </cell>
          <cell r="AS79" t="e">
            <v>#NAME?</v>
          </cell>
          <cell r="AT79" t="e">
            <v>#NAME?</v>
          </cell>
          <cell r="AU79" t="e">
            <v>#NAME?</v>
          </cell>
          <cell r="AV79" t="e">
            <v>#NAME?</v>
          </cell>
          <cell r="AW79" t="e">
            <v>#NAME?</v>
          </cell>
          <cell r="AX79" t="e">
            <v>#NAME?</v>
          </cell>
          <cell r="AY79" t="e">
            <v>#NAME?</v>
          </cell>
        </row>
        <row r="80">
          <cell r="E80" t="str">
            <v>Mongolia</v>
          </cell>
          <cell r="F80" t="e">
            <v>#NAME?</v>
          </cell>
          <cell r="G80" t="e">
            <v>#NAME?</v>
          </cell>
          <cell r="H80">
            <v>81</v>
          </cell>
          <cell r="J80" t="e">
            <v>#NAME?</v>
          </cell>
          <cell r="K80" t="e">
            <v>#NAME?</v>
          </cell>
          <cell r="M80" t="e">
            <v>#NAME?</v>
          </cell>
          <cell r="N80" t="e">
            <v>#NAME?</v>
          </cell>
          <cell r="P80" t="e">
            <v>#NAME?</v>
          </cell>
          <cell r="Q80" t="e">
            <v>#NAME?</v>
          </cell>
          <cell r="S80" t="e">
            <v>#NAME?</v>
          </cell>
          <cell r="T80" t="e">
            <v>#NAME?</v>
          </cell>
          <cell r="V80" t="e">
            <v>#NAME?</v>
          </cell>
          <cell r="W80" t="e">
            <v>#NAME?</v>
          </cell>
          <cell r="X80" t="e">
            <v>#NAME?</v>
          </cell>
          <cell r="Y80" t="e">
            <v>#NAME?</v>
          </cell>
          <cell r="Z80" t="e">
            <v>#NAME?</v>
          </cell>
          <cell r="AA80" t="e">
            <v>#NAME?</v>
          </cell>
          <cell r="AB80" t="e">
            <v>#NAME?</v>
          </cell>
          <cell r="AC80" t="e">
            <v>#NAME?</v>
          </cell>
          <cell r="AD80">
            <v>1</v>
          </cell>
          <cell r="AE80">
            <v>0</v>
          </cell>
          <cell r="AF80" t="e">
            <v>#NAME?</v>
          </cell>
          <cell r="AG80" t="e">
            <v>#NAME?</v>
          </cell>
          <cell r="AH80" t="e">
            <v>#NAME?</v>
          </cell>
          <cell r="AI80" t="e">
            <v>#NAME?</v>
          </cell>
          <cell r="AJ80" t="e">
            <v>#NAME?</v>
          </cell>
          <cell r="AK80" t="e">
            <v>#NAME?</v>
          </cell>
          <cell r="AL80" t="e">
            <v>#NAME?</v>
          </cell>
          <cell r="AM80" t="e">
            <v>#NAME?</v>
          </cell>
          <cell r="AN80" t="e">
            <v>#NAME?</v>
          </cell>
          <cell r="AO80" t="e">
            <v>#NAME?</v>
          </cell>
          <cell r="AP80" t="e">
            <v>#NAME?</v>
          </cell>
          <cell r="AQ80" t="e">
            <v>#NAME?</v>
          </cell>
          <cell r="AR80" t="e">
            <v>#NAME?</v>
          </cell>
          <cell r="AS80" t="e">
            <v>#NAME?</v>
          </cell>
          <cell r="AT80" t="e">
            <v>#NAME?</v>
          </cell>
          <cell r="AU80" t="e">
            <v>#NAME?</v>
          </cell>
          <cell r="AV80" t="e">
            <v>#NAME?</v>
          </cell>
          <cell r="AW80" t="e">
            <v>#NAME?</v>
          </cell>
          <cell r="AX80" t="e">
            <v>#NAME?</v>
          </cell>
          <cell r="AY80" t="e">
            <v>#NAME?</v>
          </cell>
        </row>
        <row r="81">
          <cell r="E81" t="str">
            <v>Nepal</v>
          </cell>
          <cell r="F81" t="e">
            <v>#NAME?</v>
          </cell>
          <cell r="G81" t="e">
            <v>#NAME?</v>
          </cell>
          <cell r="H81">
            <v>85</v>
          </cell>
          <cell r="J81" t="e">
            <v>#NAME?</v>
          </cell>
          <cell r="K81" t="e">
            <v>#NAME?</v>
          </cell>
          <cell r="M81" t="e">
            <v>#NAME?</v>
          </cell>
          <cell r="N81" t="e">
            <v>#NAME?</v>
          </cell>
          <cell r="P81" t="e">
            <v>#NAME?</v>
          </cell>
          <cell r="Q81" t="e">
            <v>#NAME?</v>
          </cell>
          <cell r="S81" t="e">
            <v>#NAME?</v>
          </cell>
          <cell r="T81" t="e">
            <v>#NAME?</v>
          </cell>
          <cell r="V81" t="e">
            <v>#NAME?</v>
          </cell>
          <cell r="W81" t="e">
            <v>#NAME?</v>
          </cell>
          <cell r="X81" t="e">
            <v>#NAME?</v>
          </cell>
          <cell r="Y81" t="e">
            <v>#NAME?</v>
          </cell>
          <cell r="Z81" t="e">
            <v>#NAME?</v>
          </cell>
          <cell r="AA81" t="e">
            <v>#NAME?</v>
          </cell>
          <cell r="AB81" t="e">
            <v>#NAME?</v>
          </cell>
          <cell r="AC81" t="e">
            <v>#NAME?</v>
          </cell>
          <cell r="AD81">
            <v>1</v>
          </cell>
          <cell r="AE81">
            <v>0</v>
          </cell>
          <cell r="AF81" t="e">
            <v>#NAME?</v>
          </cell>
          <cell r="AG81" t="e">
            <v>#NAME?</v>
          </cell>
          <cell r="AH81" t="e">
            <v>#NAME?</v>
          </cell>
          <cell r="AI81" t="e">
            <v>#NAME?</v>
          </cell>
          <cell r="AJ81" t="e">
            <v>#NAME?</v>
          </cell>
          <cell r="AK81" t="e">
            <v>#NAME?</v>
          </cell>
          <cell r="AL81" t="e">
            <v>#NAME?</v>
          </cell>
          <cell r="AM81" t="e">
            <v>#NAME?</v>
          </cell>
          <cell r="AN81" t="e">
            <v>#NAME?</v>
          </cell>
          <cell r="AO81" t="e">
            <v>#NAME?</v>
          </cell>
          <cell r="AP81" t="e">
            <v>#NAME?</v>
          </cell>
          <cell r="AQ81" t="e">
            <v>#NAME?</v>
          </cell>
          <cell r="AR81" t="e">
            <v>#NAME?</v>
          </cell>
          <cell r="AS81" t="e">
            <v>#NAME?</v>
          </cell>
          <cell r="AT81" t="e">
            <v>#NAME?</v>
          </cell>
          <cell r="AU81" t="e">
            <v>#NAME?</v>
          </cell>
          <cell r="AV81" t="e">
            <v>#NAME?</v>
          </cell>
          <cell r="AW81" t="e">
            <v>#NAME?</v>
          </cell>
          <cell r="AX81" t="e">
            <v>#NAME?</v>
          </cell>
          <cell r="AY81" t="e">
            <v>#NAME?</v>
          </cell>
        </row>
        <row r="82">
          <cell r="E82" t="str">
            <v>Armenia</v>
          </cell>
          <cell r="F82" t="e">
            <v>#NAME?</v>
          </cell>
          <cell r="G82" t="e">
            <v>#NAME?</v>
          </cell>
          <cell r="H82">
            <v>9</v>
          </cell>
          <cell r="J82" t="e">
            <v>#NAME?</v>
          </cell>
          <cell r="K82" t="e">
            <v>#NAME?</v>
          </cell>
          <cell r="M82" t="e">
            <v>#NAME?</v>
          </cell>
          <cell r="N82" t="e">
            <v>#NAME?</v>
          </cell>
          <cell r="P82" t="e">
            <v>#NAME?</v>
          </cell>
          <cell r="Q82" t="e">
            <v>#NAME?</v>
          </cell>
          <cell r="S82" t="e">
            <v>#NAME?</v>
          </cell>
          <cell r="T82" t="e">
            <v>#NAME?</v>
          </cell>
          <cell r="V82" t="e">
            <v>#NAME?</v>
          </cell>
          <cell r="W82" t="e">
            <v>#NAME?</v>
          </cell>
          <cell r="X82" t="e">
            <v>#NAME?</v>
          </cell>
          <cell r="Y82" t="e">
            <v>#NAME?</v>
          </cell>
          <cell r="Z82" t="e">
            <v>#NAME?</v>
          </cell>
          <cell r="AA82" t="e">
            <v>#NAME?</v>
          </cell>
          <cell r="AB82" t="e">
            <v>#NAME?</v>
          </cell>
          <cell r="AC82" t="e">
            <v>#NAME?</v>
          </cell>
          <cell r="AD82">
            <v>1</v>
          </cell>
          <cell r="AE82">
            <v>0</v>
          </cell>
          <cell r="AF82" t="e">
            <v>#NAME?</v>
          </cell>
          <cell r="AG82" t="e">
            <v>#NAME?</v>
          </cell>
          <cell r="AH82" t="e">
            <v>#NAME?</v>
          </cell>
          <cell r="AI82" t="e">
            <v>#NAME?</v>
          </cell>
          <cell r="AJ82" t="e">
            <v>#NAME?</v>
          </cell>
          <cell r="AK82" t="e">
            <v>#NAME?</v>
          </cell>
          <cell r="AL82" t="e">
            <v>#NAME?</v>
          </cell>
          <cell r="AM82" t="e">
            <v>#NAME?</v>
          </cell>
          <cell r="AN82" t="e">
            <v>#NAME?</v>
          </cell>
          <cell r="AO82" t="e">
            <v>#NAME?</v>
          </cell>
          <cell r="AP82" t="e">
            <v>#NAME?</v>
          </cell>
          <cell r="AQ82" t="e">
            <v>#NAME?</v>
          </cell>
          <cell r="AR82" t="e">
            <v>#NAME?</v>
          </cell>
          <cell r="AS82" t="e">
            <v>#NAME?</v>
          </cell>
          <cell r="AT82" t="e">
            <v>#NAME?</v>
          </cell>
          <cell r="AU82" t="e">
            <v>#NAME?</v>
          </cell>
          <cell r="AV82" t="e">
            <v>#NAME?</v>
          </cell>
          <cell r="AW82" t="e">
            <v>#NAME?</v>
          </cell>
          <cell r="AX82" t="e">
            <v>#NAME?</v>
          </cell>
          <cell r="AY82" t="e">
            <v>#NAME?</v>
          </cell>
        </row>
        <row r="83">
          <cell r="E83" t="str">
            <v>Ghana</v>
          </cell>
          <cell r="F83" t="e">
            <v>#NAME?</v>
          </cell>
          <cell r="G83" t="e">
            <v>#NAME?</v>
          </cell>
          <cell r="H83">
            <v>47</v>
          </cell>
          <cell r="J83" t="e">
            <v>#NAME?</v>
          </cell>
          <cell r="K83" t="e">
            <v>#NAME?</v>
          </cell>
          <cell r="M83" t="e">
            <v>#NAME?</v>
          </cell>
          <cell r="N83" t="e">
            <v>#NAME?</v>
          </cell>
          <cell r="P83" t="e">
            <v>#NAME?</v>
          </cell>
          <cell r="Q83" t="e">
            <v>#NAME?</v>
          </cell>
          <cell r="S83" t="e">
            <v>#NAME?</v>
          </cell>
          <cell r="T83" t="e">
            <v>#NAME?</v>
          </cell>
          <cell r="V83" t="e">
            <v>#NAME?</v>
          </cell>
          <cell r="W83" t="e">
            <v>#NAME?</v>
          </cell>
          <cell r="X83" t="e">
            <v>#NAME?</v>
          </cell>
          <cell r="Y83" t="e">
            <v>#NAME?</v>
          </cell>
          <cell r="Z83" t="e">
            <v>#NAME?</v>
          </cell>
          <cell r="AA83" t="e">
            <v>#NAME?</v>
          </cell>
          <cell r="AB83" t="e">
            <v>#NAME?</v>
          </cell>
          <cell r="AC83" t="e">
            <v>#NAME?</v>
          </cell>
          <cell r="AD83">
            <v>1</v>
          </cell>
          <cell r="AE83">
            <v>0</v>
          </cell>
          <cell r="AF83" t="e">
            <v>#NAME?</v>
          </cell>
          <cell r="AG83" t="e">
            <v>#NAME?</v>
          </cell>
          <cell r="AH83" t="e">
            <v>#NAME?</v>
          </cell>
          <cell r="AI83" t="e">
            <v>#NAME?</v>
          </cell>
          <cell r="AJ83" t="e">
            <v>#NAME?</v>
          </cell>
          <cell r="AK83" t="e">
            <v>#NAME?</v>
          </cell>
          <cell r="AL83" t="e">
            <v>#NAME?</v>
          </cell>
          <cell r="AM83" t="e">
            <v>#NAME?</v>
          </cell>
          <cell r="AN83" t="e">
            <v>#NAME?</v>
          </cell>
          <cell r="AO83" t="e">
            <v>#NAME?</v>
          </cell>
          <cell r="AP83" t="e">
            <v>#NAME?</v>
          </cell>
          <cell r="AQ83" t="e">
            <v>#NAME?</v>
          </cell>
          <cell r="AR83" t="e">
            <v>#NAME?</v>
          </cell>
          <cell r="AS83" t="e">
            <v>#NAME?</v>
          </cell>
          <cell r="AT83" t="e">
            <v>#NAME?</v>
          </cell>
          <cell r="AU83" t="e">
            <v>#NAME?</v>
          </cell>
          <cell r="AV83" t="e">
            <v>#NAME?</v>
          </cell>
          <cell r="AW83" t="e">
            <v>#NAME?</v>
          </cell>
          <cell r="AX83" t="e">
            <v>#NAME?</v>
          </cell>
          <cell r="AY83" t="e">
            <v>#NAME?</v>
          </cell>
        </row>
        <row r="84">
          <cell r="E84" t="str">
            <v>Belarus</v>
          </cell>
          <cell r="F84" t="e">
            <v>#NAME?</v>
          </cell>
          <cell r="G84" t="e">
            <v>#NAME?</v>
          </cell>
          <cell r="H84">
            <v>15</v>
          </cell>
          <cell r="J84" t="e">
            <v>#NAME?</v>
          </cell>
          <cell r="K84" t="e">
            <v>#NAME?</v>
          </cell>
          <cell r="M84" t="e">
            <v>#NAME?</v>
          </cell>
          <cell r="N84" t="e">
            <v>#NAME?</v>
          </cell>
          <cell r="P84" t="e">
            <v>#NAME?</v>
          </cell>
          <cell r="Q84" t="e">
            <v>#NAME?</v>
          </cell>
          <cell r="S84" t="e">
            <v>#NAME?</v>
          </cell>
          <cell r="T84" t="e">
            <v>#NAME?</v>
          </cell>
          <cell r="V84" t="e">
            <v>#NAME?</v>
          </cell>
          <cell r="W84" t="e">
            <v>#NAME?</v>
          </cell>
          <cell r="X84" t="e">
            <v>#NAME?</v>
          </cell>
          <cell r="Y84" t="e">
            <v>#NAME?</v>
          </cell>
          <cell r="Z84" t="e">
            <v>#NAME?</v>
          </cell>
          <cell r="AA84" t="e">
            <v>#NAME?</v>
          </cell>
          <cell r="AB84" t="e">
            <v>#NAME?</v>
          </cell>
          <cell r="AC84" t="e">
            <v>#NAME?</v>
          </cell>
          <cell r="AD84">
            <v>1</v>
          </cell>
          <cell r="AE84">
            <v>0</v>
          </cell>
          <cell r="AF84" t="e">
            <v>#NAME?</v>
          </cell>
          <cell r="AG84" t="e">
            <v>#NAME?</v>
          </cell>
          <cell r="AH84" t="e">
            <v>#NAME?</v>
          </cell>
          <cell r="AI84" t="e">
            <v>#NAME?</v>
          </cell>
          <cell r="AJ84" t="e">
            <v>#NAME?</v>
          </cell>
          <cell r="AK84" t="e">
            <v>#NAME?</v>
          </cell>
          <cell r="AL84" t="e">
            <v>#NAME?</v>
          </cell>
          <cell r="AM84" t="e">
            <v>#NAME?</v>
          </cell>
          <cell r="AN84" t="e">
            <v>#NAME?</v>
          </cell>
          <cell r="AO84" t="e">
            <v>#NAME?</v>
          </cell>
          <cell r="AP84" t="e">
            <v>#NAME?</v>
          </cell>
          <cell r="AQ84" t="e">
            <v>#NAME?</v>
          </cell>
          <cell r="AR84" t="e">
            <v>#NAME?</v>
          </cell>
          <cell r="AS84" t="e">
            <v>#NAME?</v>
          </cell>
          <cell r="AT84" t="e">
            <v>#NAME?</v>
          </cell>
          <cell r="AU84" t="e">
            <v>#NAME?</v>
          </cell>
          <cell r="AV84" t="e">
            <v>#NAME?</v>
          </cell>
          <cell r="AW84" t="e">
            <v>#NAME?</v>
          </cell>
          <cell r="AX84" t="e">
            <v>#NAME?</v>
          </cell>
          <cell r="AY84" t="e">
            <v>#NAME?</v>
          </cell>
        </row>
        <row r="85">
          <cell r="E85" t="str">
            <v>Colombia</v>
          </cell>
          <cell r="F85" t="e">
            <v>#NAME?</v>
          </cell>
          <cell r="G85" t="e">
            <v>#NAME?</v>
          </cell>
          <cell r="H85">
            <v>30</v>
          </cell>
          <cell r="J85" t="e">
            <v>#NAME?</v>
          </cell>
          <cell r="K85" t="e">
            <v>#NAME?</v>
          </cell>
          <cell r="M85" t="e">
            <v>#NAME?</v>
          </cell>
          <cell r="N85" t="e">
            <v>#NAME?</v>
          </cell>
          <cell r="P85" t="e">
            <v>#NAME?</v>
          </cell>
          <cell r="Q85" t="e">
            <v>#NAME?</v>
          </cell>
          <cell r="S85" t="e">
            <v>#NAME?</v>
          </cell>
          <cell r="T85" t="e">
            <v>#NAME?</v>
          </cell>
          <cell r="V85" t="e">
            <v>#NAME?</v>
          </cell>
          <cell r="W85" t="e">
            <v>#NAME?</v>
          </cell>
          <cell r="X85" t="e">
            <v>#NAME?</v>
          </cell>
          <cell r="Y85" t="e">
            <v>#NAME?</v>
          </cell>
          <cell r="Z85" t="e">
            <v>#NAME?</v>
          </cell>
          <cell r="AA85" t="e">
            <v>#NAME?</v>
          </cell>
          <cell r="AB85" t="e">
            <v>#NAME?</v>
          </cell>
          <cell r="AC85" t="e">
            <v>#NAME?</v>
          </cell>
          <cell r="AD85">
            <v>1</v>
          </cell>
          <cell r="AE85">
            <v>0</v>
          </cell>
          <cell r="AF85" t="e">
            <v>#NAME?</v>
          </cell>
          <cell r="AG85" t="e">
            <v>#NAME?</v>
          </cell>
          <cell r="AH85" t="e">
            <v>#NAME?</v>
          </cell>
          <cell r="AI85" t="e">
            <v>#NAME?</v>
          </cell>
          <cell r="AJ85" t="e">
            <v>#NAME?</v>
          </cell>
          <cell r="AK85" t="e">
            <v>#NAME?</v>
          </cell>
          <cell r="AL85" t="e">
            <v>#NAME?</v>
          </cell>
          <cell r="AM85" t="e">
            <v>#NAME?</v>
          </cell>
          <cell r="AN85" t="e">
            <v>#NAME?</v>
          </cell>
          <cell r="AO85" t="e">
            <v>#NAME?</v>
          </cell>
          <cell r="AP85" t="e">
            <v>#NAME?</v>
          </cell>
          <cell r="AQ85" t="e">
            <v>#NAME?</v>
          </cell>
          <cell r="AR85" t="e">
            <v>#NAME?</v>
          </cell>
          <cell r="AS85" t="e">
            <v>#NAME?</v>
          </cell>
          <cell r="AT85" t="e">
            <v>#NAME?</v>
          </cell>
          <cell r="AU85" t="e">
            <v>#NAME?</v>
          </cell>
          <cell r="AV85" t="e">
            <v>#NAME?</v>
          </cell>
          <cell r="AW85" t="e">
            <v>#NAME?</v>
          </cell>
          <cell r="AX85" t="e">
            <v>#NAME?</v>
          </cell>
          <cell r="AY85" t="e">
            <v>#NAME?</v>
          </cell>
        </row>
        <row r="86">
          <cell r="E86" t="str">
            <v>Trinidad and Tobago</v>
          </cell>
          <cell r="F86" t="e">
            <v>#NAME?</v>
          </cell>
          <cell r="G86" t="e">
            <v>#NAME?</v>
          </cell>
          <cell r="H86">
            <v>121</v>
          </cell>
          <cell r="J86" t="e">
            <v>#NAME?</v>
          </cell>
          <cell r="K86" t="e">
            <v>#NAME?</v>
          </cell>
          <cell r="M86" t="e">
            <v>#NAME?</v>
          </cell>
          <cell r="N86" t="e">
            <v>#NAME?</v>
          </cell>
          <cell r="P86" t="e">
            <v>#NAME?</v>
          </cell>
          <cell r="Q86" t="e">
            <v>#NAME?</v>
          </cell>
          <cell r="S86" t="e">
            <v>#NAME?</v>
          </cell>
          <cell r="T86" t="e">
            <v>#NAME?</v>
          </cell>
          <cell r="V86" t="e">
            <v>#NAME?</v>
          </cell>
          <cell r="W86" t="e">
            <v>#NAME?</v>
          </cell>
          <cell r="X86" t="e">
            <v>#NAME?</v>
          </cell>
          <cell r="Y86" t="e">
            <v>#NAME?</v>
          </cell>
          <cell r="Z86" t="e">
            <v>#NAME?</v>
          </cell>
          <cell r="AA86" t="e">
            <v>#NAME?</v>
          </cell>
          <cell r="AB86" t="e">
            <v>#NAME?</v>
          </cell>
          <cell r="AC86" t="e">
            <v>#NAME?</v>
          </cell>
          <cell r="AD86">
            <v>1</v>
          </cell>
          <cell r="AE86">
            <v>0</v>
          </cell>
          <cell r="AF86" t="e">
            <v>#NAME?</v>
          </cell>
          <cell r="AG86" t="e">
            <v>#NAME?</v>
          </cell>
          <cell r="AH86" t="e">
            <v>#NAME?</v>
          </cell>
          <cell r="AI86" t="e">
            <v>#NAME?</v>
          </cell>
          <cell r="AJ86" t="e">
            <v>#NAME?</v>
          </cell>
          <cell r="AK86" t="e">
            <v>#NAME?</v>
          </cell>
          <cell r="AL86" t="e">
            <v>#NAME?</v>
          </cell>
          <cell r="AM86" t="e">
            <v>#NAME?</v>
          </cell>
          <cell r="AN86" t="e">
            <v>#NAME?</v>
          </cell>
          <cell r="AO86" t="e">
            <v>#NAME?</v>
          </cell>
          <cell r="AP86" t="e">
            <v>#NAME?</v>
          </cell>
          <cell r="AQ86" t="e">
            <v>#NAME?</v>
          </cell>
          <cell r="AR86" t="e">
            <v>#NAME?</v>
          </cell>
          <cell r="AS86" t="e">
            <v>#NAME?</v>
          </cell>
          <cell r="AT86" t="e">
            <v>#NAME?</v>
          </cell>
          <cell r="AU86" t="e">
            <v>#NAME?</v>
          </cell>
          <cell r="AV86" t="e">
            <v>#NAME?</v>
          </cell>
          <cell r="AW86" t="e">
            <v>#NAME?</v>
          </cell>
          <cell r="AX86" t="e">
            <v>#NAME?</v>
          </cell>
          <cell r="AY86" t="e">
            <v>#NAME?</v>
          </cell>
        </row>
        <row r="87">
          <cell r="E87" t="str">
            <v>Georgia</v>
          </cell>
          <cell r="F87" t="e">
            <v>#NAME?</v>
          </cell>
          <cell r="G87" t="e">
            <v>#NAME?</v>
          </cell>
          <cell r="H87">
            <v>45</v>
          </cell>
          <cell r="J87" t="e">
            <v>#NAME?</v>
          </cell>
          <cell r="K87" t="e">
            <v>#NAME?</v>
          </cell>
          <cell r="M87" t="e">
            <v>#NAME?</v>
          </cell>
          <cell r="N87" t="e">
            <v>#NAME?</v>
          </cell>
          <cell r="P87" t="e">
            <v>#NAME?</v>
          </cell>
          <cell r="Q87" t="e">
            <v>#NAME?</v>
          </cell>
          <cell r="S87" t="e">
            <v>#NAME?</v>
          </cell>
          <cell r="T87" t="e">
            <v>#NAME?</v>
          </cell>
          <cell r="V87" t="e">
            <v>#NAME?</v>
          </cell>
          <cell r="W87" t="e">
            <v>#NAME?</v>
          </cell>
          <cell r="X87" t="e">
            <v>#NAME?</v>
          </cell>
          <cell r="Y87" t="e">
            <v>#NAME?</v>
          </cell>
          <cell r="Z87" t="e">
            <v>#NAME?</v>
          </cell>
          <cell r="AA87" t="e">
            <v>#NAME?</v>
          </cell>
          <cell r="AB87" t="e">
            <v>#NAME?</v>
          </cell>
          <cell r="AC87" t="e">
            <v>#NAME?</v>
          </cell>
          <cell r="AD87">
            <v>1</v>
          </cell>
          <cell r="AE87">
            <v>0</v>
          </cell>
          <cell r="AF87" t="e">
            <v>#NAME?</v>
          </cell>
          <cell r="AG87" t="e">
            <v>#NAME?</v>
          </cell>
          <cell r="AH87" t="e">
            <v>#NAME?</v>
          </cell>
          <cell r="AI87" t="e">
            <v>#NAME?</v>
          </cell>
          <cell r="AJ87" t="e">
            <v>#NAME?</v>
          </cell>
          <cell r="AK87" t="e">
            <v>#NAME?</v>
          </cell>
          <cell r="AL87" t="e">
            <v>#NAME?</v>
          </cell>
          <cell r="AM87" t="e">
            <v>#NAME?</v>
          </cell>
          <cell r="AN87" t="e">
            <v>#NAME?</v>
          </cell>
          <cell r="AO87" t="e">
            <v>#NAME?</v>
          </cell>
          <cell r="AP87" t="e">
            <v>#NAME?</v>
          </cell>
          <cell r="AQ87" t="e">
            <v>#NAME?</v>
          </cell>
          <cell r="AR87" t="e">
            <v>#NAME?</v>
          </cell>
          <cell r="AS87" t="e">
            <v>#NAME?</v>
          </cell>
          <cell r="AT87" t="e">
            <v>#NAME?</v>
          </cell>
          <cell r="AU87" t="e">
            <v>#NAME?</v>
          </cell>
          <cell r="AV87" t="e">
            <v>#NAME?</v>
          </cell>
          <cell r="AW87" t="e">
            <v>#NAME?</v>
          </cell>
          <cell r="AX87" t="e">
            <v>#NAME?</v>
          </cell>
          <cell r="AY87" t="e">
            <v>#NAME?</v>
          </cell>
        </row>
        <row r="88">
          <cell r="E88" t="str">
            <v>Paraguay</v>
          </cell>
          <cell r="F88" t="e">
            <v>#NAME?</v>
          </cell>
          <cell r="G88" t="e">
            <v>#NAME?</v>
          </cell>
          <cell r="H88">
            <v>95</v>
          </cell>
          <cell r="J88" t="e">
            <v>#NAME?</v>
          </cell>
          <cell r="K88" t="e">
            <v>#NAME?</v>
          </cell>
          <cell r="M88" t="e">
            <v>#NAME?</v>
          </cell>
          <cell r="N88" t="e">
            <v>#NAME?</v>
          </cell>
          <cell r="P88" t="e">
            <v>#NAME?</v>
          </cell>
          <cell r="Q88" t="e">
            <v>#NAME?</v>
          </cell>
          <cell r="S88" t="e">
            <v>#NAME?</v>
          </cell>
          <cell r="T88" t="e">
            <v>#NAME?</v>
          </cell>
          <cell r="V88" t="e">
            <v>#NAME?</v>
          </cell>
          <cell r="W88" t="e">
            <v>#NAME?</v>
          </cell>
          <cell r="X88" t="e">
            <v>#NAME?</v>
          </cell>
          <cell r="Y88" t="e">
            <v>#NAME?</v>
          </cell>
          <cell r="Z88" t="e">
            <v>#NAME?</v>
          </cell>
          <cell r="AA88" t="e">
            <v>#NAME?</v>
          </cell>
          <cell r="AB88" t="e">
            <v>#NAME?</v>
          </cell>
          <cell r="AC88" t="e">
            <v>#NAME?</v>
          </cell>
          <cell r="AD88">
            <v>1</v>
          </cell>
          <cell r="AE88">
            <v>0</v>
          </cell>
          <cell r="AF88" t="e">
            <v>#NAME?</v>
          </cell>
          <cell r="AG88" t="e">
            <v>#NAME?</v>
          </cell>
          <cell r="AH88" t="e">
            <v>#NAME?</v>
          </cell>
          <cell r="AI88" t="e">
            <v>#NAME?</v>
          </cell>
          <cell r="AJ88" t="e">
            <v>#NAME?</v>
          </cell>
          <cell r="AK88" t="e">
            <v>#NAME?</v>
          </cell>
          <cell r="AL88" t="e">
            <v>#NAME?</v>
          </cell>
          <cell r="AM88" t="e">
            <v>#NAME?</v>
          </cell>
          <cell r="AN88" t="e">
            <v>#NAME?</v>
          </cell>
          <cell r="AO88" t="e">
            <v>#NAME?</v>
          </cell>
          <cell r="AP88" t="e">
            <v>#NAME?</v>
          </cell>
          <cell r="AQ88" t="e">
            <v>#NAME?</v>
          </cell>
          <cell r="AR88" t="e">
            <v>#NAME?</v>
          </cell>
          <cell r="AS88" t="e">
            <v>#NAME?</v>
          </cell>
          <cell r="AT88" t="e">
            <v>#NAME?</v>
          </cell>
          <cell r="AU88" t="e">
            <v>#NAME?</v>
          </cell>
          <cell r="AV88" t="e">
            <v>#NAME?</v>
          </cell>
          <cell r="AW88" t="e">
            <v>#NAME?</v>
          </cell>
          <cell r="AX88" t="e">
            <v>#NAME?</v>
          </cell>
          <cell r="AY88" t="e">
            <v>#NAME?</v>
          </cell>
        </row>
        <row r="89">
          <cell r="E89" t="str">
            <v>Brunei Darussalam</v>
          </cell>
          <cell r="F89" t="e">
            <v>#NAME?</v>
          </cell>
          <cell r="G89" t="e">
            <v>#NAME?</v>
          </cell>
          <cell r="H89">
            <v>22</v>
          </cell>
          <cell r="J89" t="e">
            <v>#NAME?</v>
          </cell>
          <cell r="K89" t="e">
            <v>#NAME?</v>
          </cell>
          <cell r="M89" t="e">
            <v>#NAME?</v>
          </cell>
          <cell r="N89" t="e">
            <v>#NAME?</v>
          </cell>
          <cell r="P89" t="e">
            <v>#NAME?</v>
          </cell>
          <cell r="Q89" t="e">
            <v>#NAME?</v>
          </cell>
          <cell r="S89" t="e">
            <v>#NAME?</v>
          </cell>
          <cell r="T89" t="e">
            <v>#NAME?</v>
          </cell>
          <cell r="V89" t="e">
            <v>#NAME?</v>
          </cell>
          <cell r="W89" t="e">
            <v>#NAME?</v>
          </cell>
          <cell r="X89" t="e">
            <v>#NAME?</v>
          </cell>
          <cell r="Y89" t="e">
            <v>#NAME?</v>
          </cell>
          <cell r="Z89" t="e">
            <v>#NAME?</v>
          </cell>
          <cell r="AA89" t="e">
            <v>#NAME?</v>
          </cell>
          <cell r="AB89" t="e">
            <v>#NAME?</v>
          </cell>
          <cell r="AC89" t="e">
            <v>#NAME?</v>
          </cell>
          <cell r="AD89">
            <v>1</v>
          </cell>
          <cell r="AE89">
            <v>0</v>
          </cell>
          <cell r="AF89" t="e">
            <v>#NAME?</v>
          </cell>
          <cell r="AG89" t="e">
            <v>#NAME?</v>
          </cell>
          <cell r="AH89" t="e">
            <v>#NAME?</v>
          </cell>
          <cell r="AI89" t="e">
            <v>#NAME?</v>
          </cell>
          <cell r="AJ89" t="e">
            <v>#NAME?</v>
          </cell>
          <cell r="AK89" t="e">
            <v>#NAME?</v>
          </cell>
          <cell r="AL89" t="e">
            <v>#NAME?</v>
          </cell>
          <cell r="AM89" t="e">
            <v>#NAME?</v>
          </cell>
          <cell r="AN89" t="e">
            <v>#NAME?</v>
          </cell>
          <cell r="AO89" t="e">
            <v>#NAME?</v>
          </cell>
          <cell r="AP89" t="e">
            <v>#NAME?</v>
          </cell>
          <cell r="AQ89" t="e">
            <v>#NAME?</v>
          </cell>
          <cell r="AR89" t="e">
            <v>#NAME?</v>
          </cell>
          <cell r="AS89" t="e">
            <v>#NAME?</v>
          </cell>
          <cell r="AT89" t="e">
            <v>#NAME?</v>
          </cell>
          <cell r="AU89" t="e">
            <v>#NAME?</v>
          </cell>
          <cell r="AV89" t="e">
            <v>#NAME?</v>
          </cell>
          <cell r="AW89" t="e">
            <v>#NAME?</v>
          </cell>
          <cell r="AX89" t="e">
            <v>#NAME?</v>
          </cell>
          <cell r="AY89" t="e">
            <v>#NAME?</v>
          </cell>
        </row>
        <row r="90">
          <cell r="E90" t="str">
            <v>Mozambique</v>
          </cell>
          <cell r="F90" t="e">
            <v>#NAME?</v>
          </cell>
          <cell r="G90" t="e">
            <v>#NAME?</v>
          </cell>
          <cell r="H90">
            <v>83</v>
          </cell>
          <cell r="J90" t="e">
            <v>#NAME?</v>
          </cell>
          <cell r="K90" t="e">
            <v>#NAME?</v>
          </cell>
          <cell r="M90" t="e">
            <v>#NAME?</v>
          </cell>
          <cell r="N90" t="e">
            <v>#NAME?</v>
          </cell>
          <cell r="P90" t="e">
            <v>#NAME?</v>
          </cell>
          <cell r="Q90" t="e">
            <v>#NAME?</v>
          </cell>
          <cell r="S90" t="e">
            <v>#NAME?</v>
          </cell>
          <cell r="T90" t="e">
            <v>#NAME?</v>
          </cell>
          <cell r="V90" t="e">
            <v>#NAME?</v>
          </cell>
          <cell r="W90" t="e">
            <v>#NAME?</v>
          </cell>
          <cell r="X90" t="e">
            <v>#NAME?</v>
          </cell>
          <cell r="Y90" t="e">
            <v>#NAME?</v>
          </cell>
          <cell r="Z90" t="e">
            <v>#NAME?</v>
          </cell>
          <cell r="AA90" t="e">
            <v>#NAME?</v>
          </cell>
          <cell r="AB90" t="e">
            <v>#NAME?</v>
          </cell>
          <cell r="AC90" t="e">
            <v>#NAME?</v>
          </cell>
          <cell r="AD90">
            <v>1</v>
          </cell>
          <cell r="AE90">
            <v>0</v>
          </cell>
          <cell r="AF90" t="e">
            <v>#NAME?</v>
          </cell>
          <cell r="AG90" t="e">
            <v>#NAME?</v>
          </cell>
          <cell r="AH90" t="e">
            <v>#NAME?</v>
          </cell>
          <cell r="AI90" t="e">
            <v>#NAME?</v>
          </cell>
          <cell r="AJ90" t="e">
            <v>#NAME?</v>
          </cell>
          <cell r="AK90" t="e">
            <v>#NAME?</v>
          </cell>
          <cell r="AL90" t="e">
            <v>#NAME?</v>
          </cell>
          <cell r="AM90" t="e">
            <v>#NAME?</v>
          </cell>
          <cell r="AN90" t="e">
            <v>#NAME?</v>
          </cell>
          <cell r="AO90" t="e">
            <v>#NAME?</v>
          </cell>
          <cell r="AP90" t="e">
            <v>#NAME?</v>
          </cell>
          <cell r="AQ90" t="e">
            <v>#NAME?</v>
          </cell>
          <cell r="AR90" t="e">
            <v>#NAME?</v>
          </cell>
          <cell r="AS90" t="e">
            <v>#NAME?</v>
          </cell>
          <cell r="AT90" t="e">
            <v>#NAME?</v>
          </cell>
          <cell r="AU90" t="e">
            <v>#NAME?</v>
          </cell>
          <cell r="AV90" t="e">
            <v>#NAME?</v>
          </cell>
          <cell r="AW90" t="e">
            <v>#NAME?</v>
          </cell>
          <cell r="AX90" t="e">
            <v>#NAME?</v>
          </cell>
          <cell r="AY90" t="e">
            <v>#NAME?</v>
          </cell>
        </row>
        <row r="91">
          <cell r="E91" t="str">
            <v>Bosnia and Herzegovina</v>
          </cell>
          <cell r="F91" t="e">
            <v>#NAME?</v>
          </cell>
          <cell r="G91" t="e">
            <v>#NAME?</v>
          </cell>
          <cell r="H91">
            <v>19</v>
          </cell>
          <cell r="J91" t="e">
            <v>#NAME?</v>
          </cell>
          <cell r="K91" t="e">
            <v>#NAME?</v>
          </cell>
          <cell r="M91" t="e">
            <v>#NAME?</v>
          </cell>
          <cell r="N91" t="e">
            <v>#NAME?</v>
          </cell>
          <cell r="P91" t="e">
            <v>#NAME?</v>
          </cell>
          <cell r="Q91" t="e">
            <v>#NAME?</v>
          </cell>
          <cell r="S91" t="e">
            <v>#NAME?</v>
          </cell>
          <cell r="T91" t="e">
            <v>#NAME?</v>
          </cell>
          <cell r="V91" t="e">
            <v>#NAME?</v>
          </cell>
          <cell r="W91" t="e">
            <v>#NAME?</v>
          </cell>
          <cell r="X91" t="e">
            <v>#NAME?</v>
          </cell>
          <cell r="Y91" t="e">
            <v>#NAME?</v>
          </cell>
          <cell r="Z91" t="e">
            <v>#NAME?</v>
          </cell>
          <cell r="AA91" t="e">
            <v>#NAME?</v>
          </cell>
          <cell r="AB91" t="e">
            <v>#NAME?</v>
          </cell>
          <cell r="AC91" t="e">
            <v>#NAME?</v>
          </cell>
          <cell r="AD91">
            <v>1</v>
          </cell>
          <cell r="AE91">
            <v>0</v>
          </cell>
          <cell r="AF91" t="e">
            <v>#NAME?</v>
          </cell>
          <cell r="AG91" t="e">
            <v>#NAME?</v>
          </cell>
          <cell r="AH91" t="e">
            <v>#NAME?</v>
          </cell>
          <cell r="AI91" t="e">
            <v>#NAME?</v>
          </cell>
          <cell r="AJ91" t="e">
            <v>#NAME?</v>
          </cell>
          <cell r="AK91" t="e">
            <v>#NAME?</v>
          </cell>
          <cell r="AL91" t="e">
            <v>#NAME?</v>
          </cell>
          <cell r="AM91" t="e">
            <v>#NAME?</v>
          </cell>
          <cell r="AN91" t="e">
            <v>#NAME?</v>
          </cell>
          <cell r="AO91" t="e">
            <v>#NAME?</v>
          </cell>
          <cell r="AP91" t="e">
            <v>#NAME?</v>
          </cell>
          <cell r="AQ91" t="e">
            <v>#NAME?</v>
          </cell>
          <cell r="AR91" t="e">
            <v>#NAME?</v>
          </cell>
          <cell r="AS91" t="e">
            <v>#NAME?</v>
          </cell>
          <cell r="AT91" t="e">
            <v>#NAME?</v>
          </cell>
          <cell r="AU91" t="e">
            <v>#NAME?</v>
          </cell>
          <cell r="AV91" t="e">
            <v>#NAME?</v>
          </cell>
          <cell r="AW91" t="e">
            <v>#NAME?</v>
          </cell>
          <cell r="AX91" t="e">
            <v>#NAME?</v>
          </cell>
          <cell r="AY91" t="e">
            <v>#NAME?</v>
          </cell>
        </row>
        <row r="92">
          <cell r="E92" t="str">
            <v>Angola</v>
          </cell>
          <cell r="F92" t="e">
            <v>#NAME?</v>
          </cell>
          <cell r="G92" t="e">
            <v>#NAME?</v>
          </cell>
          <cell r="H92">
            <v>7</v>
          </cell>
          <cell r="J92" t="e">
            <v>#NAME?</v>
          </cell>
          <cell r="K92" t="e">
            <v>#NAME?</v>
          </cell>
          <cell r="M92" t="e">
            <v>#NAME?</v>
          </cell>
          <cell r="N92" t="e">
            <v>#NAME?</v>
          </cell>
          <cell r="P92" t="e">
            <v>#NAME?</v>
          </cell>
          <cell r="Q92" t="e">
            <v>#NAME?</v>
          </cell>
          <cell r="S92" t="e">
            <v>#NAME?</v>
          </cell>
          <cell r="T92" t="e">
            <v>#NAME?</v>
          </cell>
          <cell r="V92" t="e">
            <v>#NAME?</v>
          </cell>
          <cell r="W92" t="e">
            <v>#NAME?</v>
          </cell>
          <cell r="X92" t="e">
            <v>#NAME?</v>
          </cell>
          <cell r="Y92" t="e">
            <v>#NAME?</v>
          </cell>
          <cell r="Z92" t="e">
            <v>#NAME?</v>
          </cell>
          <cell r="AA92" t="e">
            <v>#NAME?</v>
          </cell>
          <cell r="AB92" t="e">
            <v>#NAME?</v>
          </cell>
          <cell r="AC92" t="e">
            <v>#NAME?</v>
          </cell>
          <cell r="AD92">
            <v>1</v>
          </cell>
          <cell r="AE92">
            <v>0</v>
          </cell>
          <cell r="AF92" t="e">
            <v>#NAME?</v>
          </cell>
          <cell r="AG92" t="e">
            <v>#NAME?</v>
          </cell>
          <cell r="AH92" t="e">
            <v>#NAME?</v>
          </cell>
          <cell r="AI92" t="e">
            <v>#NAME?</v>
          </cell>
          <cell r="AJ92" t="e">
            <v>#NAME?</v>
          </cell>
          <cell r="AK92" t="e">
            <v>#NAME?</v>
          </cell>
          <cell r="AL92" t="e">
            <v>#NAME?</v>
          </cell>
          <cell r="AM92" t="e">
            <v>#NAME?</v>
          </cell>
          <cell r="AN92" t="e">
            <v>#NAME?</v>
          </cell>
          <cell r="AO92" t="e">
            <v>#NAME?</v>
          </cell>
          <cell r="AP92" t="e">
            <v>#NAME?</v>
          </cell>
          <cell r="AQ92" t="e">
            <v>#NAME?</v>
          </cell>
          <cell r="AR92" t="e">
            <v>#NAME?</v>
          </cell>
          <cell r="AS92" t="e">
            <v>#NAME?</v>
          </cell>
          <cell r="AT92" t="e">
            <v>#NAME?</v>
          </cell>
          <cell r="AU92" t="e">
            <v>#NAME?</v>
          </cell>
          <cell r="AV92" t="e">
            <v>#NAME?</v>
          </cell>
          <cell r="AW92" t="e">
            <v>#NAME?</v>
          </cell>
          <cell r="AX92" t="e">
            <v>#NAME?</v>
          </cell>
          <cell r="AY92" t="e">
            <v>#NAME?</v>
          </cell>
        </row>
        <row r="93">
          <cell r="E93" t="str">
            <v>Panama</v>
          </cell>
          <cell r="F93" t="e">
            <v>#NAME?</v>
          </cell>
          <cell r="G93" t="e">
            <v>#NAME?</v>
          </cell>
          <cell r="H93">
            <v>94</v>
          </cell>
          <cell r="J93" t="e">
            <v>#NAME?</v>
          </cell>
          <cell r="K93" t="e">
            <v>#NAME?</v>
          </cell>
          <cell r="M93" t="e">
            <v>#NAME?</v>
          </cell>
          <cell r="N93" t="e">
            <v>#NAME?</v>
          </cell>
          <cell r="P93" t="e">
            <v>#NAME?</v>
          </cell>
          <cell r="Q93" t="e">
            <v>#NAME?</v>
          </cell>
          <cell r="S93" t="e">
            <v>#NAME?</v>
          </cell>
          <cell r="T93" t="e">
            <v>#NAME?</v>
          </cell>
          <cell r="V93" t="e">
            <v>#NAME?</v>
          </cell>
          <cell r="W93" t="e">
            <v>#NAME?</v>
          </cell>
          <cell r="X93" t="e">
            <v>#NAME?</v>
          </cell>
          <cell r="Y93" t="e">
            <v>#NAME?</v>
          </cell>
          <cell r="Z93" t="e">
            <v>#NAME?</v>
          </cell>
          <cell r="AA93" t="e">
            <v>#NAME?</v>
          </cell>
          <cell r="AB93" t="e">
            <v>#NAME?</v>
          </cell>
          <cell r="AC93" t="e">
            <v>#NAME?</v>
          </cell>
          <cell r="AD93">
            <v>1</v>
          </cell>
          <cell r="AE93">
            <v>0</v>
          </cell>
          <cell r="AF93" t="e">
            <v>#NAME?</v>
          </cell>
          <cell r="AG93" t="e">
            <v>#NAME?</v>
          </cell>
          <cell r="AH93" t="e">
            <v>#NAME?</v>
          </cell>
          <cell r="AI93" t="e">
            <v>#NAME?</v>
          </cell>
          <cell r="AJ93" t="e">
            <v>#NAME?</v>
          </cell>
          <cell r="AK93" t="e">
            <v>#NAME?</v>
          </cell>
          <cell r="AL93" t="e">
            <v>#NAME?</v>
          </cell>
          <cell r="AM93" t="e">
            <v>#NAME?</v>
          </cell>
          <cell r="AN93" t="e">
            <v>#NAME?</v>
          </cell>
          <cell r="AO93" t="e">
            <v>#NAME?</v>
          </cell>
          <cell r="AP93" t="e">
            <v>#NAME?</v>
          </cell>
          <cell r="AQ93" t="e">
            <v>#NAME?</v>
          </cell>
          <cell r="AR93" t="e">
            <v>#NAME?</v>
          </cell>
          <cell r="AS93" t="e">
            <v>#NAME?</v>
          </cell>
          <cell r="AT93" t="e">
            <v>#NAME?</v>
          </cell>
          <cell r="AU93" t="e">
            <v>#NAME?</v>
          </cell>
          <cell r="AV93" t="e">
            <v>#NAME?</v>
          </cell>
          <cell r="AW93" t="e">
            <v>#NAME?</v>
          </cell>
          <cell r="AX93" t="e">
            <v>#NAME?</v>
          </cell>
          <cell r="AY93" t="e">
            <v>#NAME?</v>
          </cell>
        </row>
        <row r="94">
          <cell r="E94" t="str">
            <v>Namibia</v>
          </cell>
          <cell r="F94" t="e">
            <v>#NAME?</v>
          </cell>
          <cell r="G94" t="e">
            <v>#NAME?</v>
          </cell>
          <cell r="H94">
            <v>84</v>
          </cell>
          <cell r="J94" t="e">
            <v>#NAME?</v>
          </cell>
          <cell r="K94" t="e">
            <v>#NAME?</v>
          </cell>
          <cell r="M94" t="e">
            <v>#NAME?</v>
          </cell>
          <cell r="N94" t="e">
            <v>#NAME?</v>
          </cell>
          <cell r="P94" t="e">
            <v>#NAME?</v>
          </cell>
          <cell r="Q94" t="e">
            <v>#NAME?</v>
          </cell>
          <cell r="S94" t="e">
            <v>#NAME?</v>
          </cell>
          <cell r="T94" t="e">
            <v>#NAME?</v>
          </cell>
          <cell r="V94" t="e">
            <v>#NAME?</v>
          </cell>
          <cell r="W94" t="e">
            <v>#NAME?</v>
          </cell>
          <cell r="X94" t="e">
            <v>#NAME?</v>
          </cell>
          <cell r="Y94" t="e">
            <v>#NAME?</v>
          </cell>
          <cell r="Z94" t="e">
            <v>#NAME?</v>
          </cell>
          <cell r="AA94" t="e">
            <v>#NAME?</v>
          </cell>
          <cell r="AB94" t="e">
            <v>#NAME?</v>
          </cell>
          <cell r="AC94" t="e">
            <v>#NAME?</v>
          </cell>
          <cell r="AD94">
            <v>1</v>
          </cell>
          <cell r="AE94">
            <v>0</v>
          </cell>
          <cell r="AF94" t="e">
            <v>#NAME?</v>
          </cell>
          <cell r="AG94" t="e">
            <v>#NAME?</v>
          </cell>
          <cell r="AH94" t="e">
            <v>#NAME?</v>
          </cell>
          <cell r="AI94" t="e">
            <v>#NAME?</v>
          </cell>
          <cell r="AJ94" t="e">
            <v>#NAME?</v>
          </cell>
          <cell r="AK94" t="e">
            <v>#NAME?</v>
          </cell>
          <cell r="AL94" t="e">
            <v>#NAME?</v>
          </cell>
          <cell r="AM94" t="e">
            <v>#NAME?</v>
          </cell>
          <cell r="AN94" t="e">
            <v>#NAME?</v>
          </cell>
          <cell r="AO94" t="e">
            <v>#NAME?</v>
          </cell>
          <cell r="AP94" t="e">
            <v>#NAME?</v>
          </cell>
          <cell r="AQ94" t="e">
            <v>#NAME?</v>
          </cell>
          <cell r="AR94" t="e">
            <v>#NAME?</v>
          </cell>
          <cell r="AS94" t="e">
            <v>#NAME?</v>
          </cell>
          <cell r="AT94" t="e">
            <v>#NAME?</v>
          </cell>
          <cell r="AU94" t="e">
            <v>#NAME?</v>
          </cell>
          <cell r="AV94" t="e">
            <v>#NAME?</v>
          </cell>
          <cell r="AW94" t="e">
            <v>#NAME?</v>
          </cell>
          <cell r="AX94" t="e">
            <v>#NAME?</v>
          </cell>
          <cell r="AY94" t="e">
            <v>#NAME?</v>
          </cell>
        </row>
        <row r="95">
          <cell r="E95" t="str">
            <v>Botswana</v>
          </cell>
          <cell r="F95" t="e">
            <v>#NAME?</v>
          </cell>
          <cell r="G95" t="e">
            <v>#NAME?</v>
          </cell>
          <cell r="H95">
            <v>20</v>
          </cell>
          <cell r="J95" t="e">
            <v>#NAME?</v>
          </cell>
          <cell r="K95" t="e">
            <v>#NAME?</v>
          </cell>
          <cell r="M95" t="e">
            <v>#NAME?</v>
          </cell>
          <cell r="N95" t="e">
            <v>#NAME?</v>
          </cell>
          <cell r="P95" t="e">
            <v>#NAME?</v>
          </cell>
          <cell r="Q95" t="e">
            <v>#NAME?</v>
          </cell>
          <cell r="S95" t="e">
            <v>#NAME?</v>
          </cell>
          <cell r="T95" t="e">
            <v>#NAME?</v>
          </cell>
          <cell r="V95" t="e">
            <v>#NAME?</v>
          </cell>
          <cell r="W95" t="e">
            <v>#NAME?</v>
          </cell>
          <cell r="X95" t="e">
            <v>#NAME?</v>
          </cell>
          <cell r="Y95" t="e">
            <v>#NAME?</v>
          </cell>
          <cell r="Z95" t="e">
            <v>#NAME?</v>
          </cell>
          <cell r="AA95" t="e">
            <v>#NAME?</v>
          </cell>
          <cell r="AB95" t="e">
            <v>#NAME?</v>
          </cell>
          <cell r="AC95" t="e">
            <v>#NAME?</v>
          </cell>
          <cell r="AD95">
            <v>1</v>
          </cell>
          <cell r="AE95">
            <v>0</v>
          </cell>
          <cell r="AF95" t="e">
            <v>#NAME?</v>
          </cell>
          <cell r="AG95" t="e">
            <v>#NAME?</v>
          </cell>
          <cell r="AH95" t="e">
            <v>#NAME?</v>
          </cell>
          <cell r="AI95" t="e">
            <v>#NAME?</v>
          </cell>
          <cell r="AJ95" t="e">
            <v>#NAME?</v>
          </cell>
          <cell r="AK95" t="e">
            <v>#NAME?</v>
          </cell>
          <cell r="AL95" t="e">
            <v>#NAME?</v>
          </cell>
          <cell r="AM95" t="e">
            <v>#NAME?</v>
          </cell>
          <cell r="AN95" t="e">
            <v>#NAME?</v>
          </cell>
          <cell r="AO95" t="e">
            <v>#NAME?</v>
          </cell>
          <cell r="AP95" t="e">
            <v>#NAME?</v>
          </cell>
          <cell r="AQ95" t="e">
            <v>#NAME?</v>
          </cell>
          <cell r="AR95" t="e">
            <v>#NAME?</v>
          </cell>
          <cell r="AS95" t="e">
            <v>#NAME?</v>
          </cell>
          <cell r="AT95" t="e">
            <v>#NAME?</v>
          </cell>
          <cell r="AU95" t="e">
            <v>#NAME?</v>
          </cell>
          <cell r="AV95" t="e">
            <v>#NAME?</v>
          </cell>
          <cell r="AW95" t="e">
            <v>#NAME?</v>
          </cell>
          <cell r="AX95" t="e">
            <v>#NAME?</v>
          </cell>
          <cell r="AY95" t="e">
            <v>#NAME?</v>
          </cell>
        </row>
        <row r="96">
          <cell r="E96" t="str">
            <v>Mexico</v>
          </cell>
          <cell r="F96" t="e">
            <v>#NAME?</v>
          </cell>
          <cell r="G96" t="e">
            <v>#NAME?</v>
          </cell>
          <cell r="H96">
            <v>79</v>
          </cell>
          <cell r="J96" t="e">
            <v>#NAME?</v>
          </cell>
          <cell r="K96" t="e">
            <v>#NAME?</v>
          </cell>
          <cell r="M96" t="e">
            <v>#NAME?</v>
          </cell>
          <cell r="N96" t="e">
            <v>#NAME?</v>
          </cell>
          <cell r="P96" t="e">
            <v>#NAME?</v>
          </cell>
          <cell r="Q96" t="e">
            <v>#NAME?</v>
          </cell>
          <cell r="S96" t="e">
            <v>#NAME?</v>
          </cell>
          <cell r="T96" t="e">
            <v>#NAME?</v>
          </cell>
          <cell r="V96" t="e">
            <v>#NAME?</v>
          </cell>
          <cell r="W96" t="e">
            <v>#NAME?</v>
          </cell>
          <cell r="X96" t="e">
            <v>#NAME?</v>
          </cell>
          <cell r="Y96" t="e">
            <v>#NAME?</v>
          </cell>
          <cell r="Z96" t="e">
            <v>#NAME?</v>
          </cell>
          <cell r="AA96" t="e">
            <v>#NAME?</v>
          </cell>
          <cell r="AB96" t="e">
            <v>#NAME?</v>
          </cell>
          <cell r="AC96" t="e">
            <v>#NAME?</v>
          </cell>
          <cell r="AD96">
            <v>1</v>
          </cell>
          <cell r="AE96">
            <v>0</v>
          </cell>
          <cell r="AF96" t="e">
            <v>#NAME?</v>
          </cell>
          <cell r="AG96" t="e">
            <v>#NAME?</v>
          </cell>
          <cell r="AH96" t="e">
            <v>#NAME?</v>
          </cell>
          <cell r="AI96" t="e">
            <v>#NAME?</v>
          </cell>
          <cell r="AJ96" t="e">
            <v>#NAME?</v>
          </cell>
          <cell r="AK96" t="e">
            <v>#NAME?</v>
          </cell>
          <cell r="AL96" t="e">
            <v>#NAME?</v>
          </cell>
          <cell r="AM96" t="e">
            <v>#NAME?</v>
          </cell>
          <cell r="AN96" t="e">
            <v>#NAME?</v>
          </cell>
          <cell r="AO96" t="e">
            <v>#NAME?</v>
          </cell>
          <cell r="AP96" t="e">
            <v>#NAME?</v>
          </cell>
          <cell r="AQ96" t="e">
            <v>#NAME?</v>
          </cell>
          <cell r="AR96" t="e">
            <v>#NAME?</v>
          </cell>
          <cell r="AS96" t="e">
            <v>#NAME?</v>
          </cell>
          <cell r="AT96" t="e">
            <v>#NAME?</v>
          </cell>
          <cell r="AU96" t="e">
            <v>#NAME?</v>
          </cell>
          <cell r="AV96" t="e">
            <v>#NAME?</v>
          </cell>
          <cell r="AW96" t="e">
            <v>#NAME?</v>
          </cell>
          <cell r="AX96" t="e">
            <v>#NAME?</v>
          </cell>
          <cell r="AY96" t="e">
            <v>#NAME?</v>
          </cell>
        </row>
        <row r="97">
          <cell r="E97" t="str">
            <v>Albania</v>
          </cell>
          <cell r="F97" t="e">
            <v>#NAME?</v>
          </cell>
          <cell r="G97" t="e">
            <v>#NAME?</v>
          </cell>
          <cell r="H97">
            <v>5</v>
          </cell>
          <cell r="J97" t="e">
            <v>#NAME?</v>
          </cell>
          <cell r="K97" t="e">
            <v>#NAME?</v>
          </cell>
          <cell r="M97" t="e">
            <v>#NAME?</v>
          </cell>
          <cell r="N97" t="e">
            <v>#NAME?</v>
          </cell>
          <cell r="P97" t="e">
            <v>#NAME?</v>
          </cell>
          <cell r="Q97" t="e">
            <v>#NAME?</v>
          </cell>
          <cell r="S97" t="e">
            <v>#NAME?</v>
          </cell>
          <cell r="T97" t="e">
            <v>#NAME?</v>
          </cell>
          <cell r="V97" t="e">
            <v>#NAME?</v>
          </cell>
          <cell r="W97" t="e">
            <v>#NAME?</v>
          </cell>
          <cell r="X97" t="e">
            <v>#NAME?</v>
          </cell>
          <cell r="Y97" t="e">
            <v>#NAME?</v>
          </cell>
          <cell r="Z97" t="e">
            <v>#NAME?</v>
          </cell>
          <cell r="AA97" t="e">
            <v>#NAME?</v>
          </cell>
          <cell r="AB97" t="e">
            <v>#NAME?</v>
          </cell>
          <cell r="AC97" t="e">
            <v>#NAME?</v>
          </cell>
          <cell r="AD97">
            <v>1</v>
          </cell>
          <cell r="AE97">
            <v>0</v>
          </cell>
          <cell r="AF97" t="e">
            <v>#NAME?</v>
          </cell>
          <cell r="AG97" t="e">
            <v>#NAME?</v>
          </cell>
          <cell r="AH97" t="e">
            <v>#NAME?</v>
          </cell>
          <cell r="AI97" t="e">
            <v>#NAME?</v>
          </cell>
          <cell r="AJ97" t="e">
            <v>#NAME?</v>
          </cell>
          <cell r="AK97" t="e">
            <v>#NAME?</v>
          </cell>
          <cell r="AL97" t="e">
            <v>#NAME?</v>
          </cell>
          <cell r="AM97" t="e">
            <v>#NAME?</v>
          </cell>
          <cell r="AN97" t="e">
            <v>#NAME?</v>
          </cell>
          <cell r="AO97" t="e">
            <v>#NAME?</v>
          </cell>
          <cell r="AP97" t="e">
            <v>#NAME?</v>
          </cell>
          <cell r="AQ97" t="e">
            <v>#NAME?</v>
          </cell>
          <cell r="AR97" t="e">
            <v>#NAME?</v>
          </cell>
          <cell r="AS97" t="e">
            <v>#NAME?</v>
          </cell>
          <cell r="AT97" t="e">
            <v>#NAME?</v>
          </cell>
          <cell r="AU97" t="e">
            <v>#NAME?</v>
          </cell>
          <cell r="AV97" t="e">
            <v>#NAME?</v>
          </cell>
          <cell r="AW97" t="e">
            <v>#NAME?</v>
          </cell>
          <cell r="AX97" t="e">
            <v>#NAME?</v>
          </cell>
          <cell r="AY97" t="e">
            <v>#NAME?</v>
          </cell>
        </row>
        <row r="98">
          <cell r="E98" t="str">
            <v>Peru</v>
          </cell>
          <cell r="F98" t="e">
            <v>#NAME?</v>
          </cell>
          <cell r="G98" t="e">
            <v>#NAME?</v>
          </cell>
          <cell r="H98">
            <v>96</v>
          </cell>
          <cell r="J98" t="e">
            <v>#NAME?</v>
          </cell>
          <cell r="K98" t="e">
            <v>#NAME?</v>
          </cell>
          <cell r="M98" t="e">
            <v>#NAME?</v>
          </cell>
          <cell r="N98" t="e">
            <v>#NAME?</v>
          </cell>
          <cell r="P98" t="e">
            <v>#NAME?</v>
          </cell>
          <cell r="Q98" t="e">
            <v>#NAME?</v>
          </cell>
          <cell r="S98" t="e">
            <v>#NAME?</v>
          </cell>
          <cell r="T98" t="e">
            <v>#NAME?</v>
          </cell>
          <cell r="V98" t="e">
            <v>#NAME?</v>
          </cell>
          <cell r="W98" t="e">
            <v>#NAME?</v>
          </cell>
          <cell r="X98" t="e">
            <v>#NAME?</v>
          </cell>
          <cell r="Y98" t="e">
            <v>#NAME?</v>
          </cell>
          <cell r="Z98" t="e">
            <v>#NAME?</v>
          </cell>
          <cell r="AA98" t="e">
            <v>#NAME?</v>
          </cell>
          <cell r="AB98" t="e">
            <v>#NAME?</v>
          </cell>
          <cell r="AC98" t="e">
            <v>#NAME?</v>
          </cell>
          <cell r="AD98">
            <v>1</v>
          </cell>
          <cell r="AE98">
            <v>0</v>
          </cell>
          <cell r="AF98" t="e">
            <v>#NAME?</v>
          </cell>
          <cell r="AG98" t="e">
            <v>#NAME?</v>
          </cell>
          <cell r="AH98" t="e">
            <v>#NAME?</v>
          </cell>
          <cell r="AI98" t="e">
            <v>#NAME?</v>
          </cell>
          <cell r="AJ98" t="e">
            <v>#NAME?</v>
          </cell>
          <cell r="AK98" t="e">
            <v>#NAME?</v>
          </cell>
          <cell r="AL98" t="e">
            <v>#NAME?</v>
          </cell>
          <cell r="AM98" t="e">
            <v>#NAME?</v>
          </cell>
          <cell r="AN98" t="e">
            <v>#NAME?</v>
          </cell>
          <cell r="AO98" t="e">
            <v>#NAME?</v>
          </cell>
          <cell r="AP98" t="e">
            <v>#NAME?</v>
          </cell>
          <cell r="AQ98" t="e">
            <v>#NAME?</v>
          </cell>
          <cell r="AR98" t="e">
            <v>#NAME?</v>
          </cell>
          <cell r="AS98" t="e">
            <v>#NAME?</v>
          </cell>
          <cell r="AT98" t="e">
            <v>#NAME?</v>
          </cell>
          <cell r="AU98" t="e">
            <v>#NAME?</v>
          </cell>
          <cell r="AV98" t="e">
            <v>#NAME?</v>
          </cell>
          <cell r="AW98" t="e">
            <v>#NAME?</v>
          </cell>
          <cell r="AX98" t="e">
            <v>#NAME?</v>
          </cell>
          <cell r="AY98" t="e">
            <v>#NAME?</v>
          </cell>
        </row>
        <row r="99">
          <cell r="E99" t="str">
            <v>Sri Lanka</v>
          </cell>
          <cell r="F99" t="e">
            <v>#NAME?</v>
          </cell>
          <cell r="G99" t="e">
            <v>#NAME?</v>
          </cell>
          <cell r="H99">
            <v>112</v>
          </cell>
          <cell r="J99" t="e">
            <v>#NAME?</v>
          </cell>
          <cell r="K99" t="e">
            <v>#NAME?</v>
          </cell>
          <cell r="M99" t="e">
            <v>#NAME?</v>
          </cell>
          <cell r="N99" t="e">
            <v>#NAME?</v>
          </cell>
          <cell r="P99" t="e">
            <v>#NAME?</v>
          </cell>
          <cell r="Q99" t="e">
            <v>#NAME?</v>
          </cell>
          <cell r="S99" t="e">
            <v>#NAME?</v>
          </cell>
          <cell r="T99" t="e">
            <v>#NAME?</v>
          </cell>
          <cell r="V99" t="e">
            <v>#NAME?</v>
          </cell>
          <cell r="W99" t="e">
            <v>#NAME?</v>
          </cell>
          <cell r="X99" t="e">
            <v>#NAME?</v>
          </cell>
          <cell r="Y99" t="e">
            <v>#NAME?</v>
          </cell>
          <cell r="Z99" t="e">
            <v>#NAME?</v>
          </cell>
          <cell r="AA99" t="e">
            <v>#NAME?</v>
          </cell>
          <cell r="AB99" t="e">
            <v>#NAME?</v>
          </cell>
          <cell r="AC99" t="e">
            <v>#NAME?</v>
          </cell>
          <cell r="AD99">
            <v>1</v>
          </cell>
          <cell r="AE99">
            <v>0</v>
          </cell>
          <cell r="AF99" t="e">
            <v>#NAME?</v>
          </cell>
          <cell r="AG99" t="e">
            <v>#NAME?</v>
          </cell>
          <cell r="AH99" t="e">
            <v>#NAME?</v>
          </cell>
          <cell r="AI99" t="e">
            <v>#NAME?</v>
          </cell>
          <cell r="AJ99" t="e">
            <v>#NAME?</v>
          </cell>
          <cell r="AK99" t="e">
            <v>#NAME?</v>
          </cell>
          <cell r="AL99" t="e">
            <v>#NAME?</v>
          </cell>
          <cell r="AM99" t="e">
            <v>#NAME?</v>
          </cell>
          <cell r="AN99" t="e">
            <v>#NAME?</v>
          </cell>
          <cell r="AO99" t="e">
            <v>#NAME?</v>
          </cell>
          <cell r="AP99" t="e">
            <v>#NAME?</v>
          </cell>
          <cell r="AQ99" t="e">
            <v>#NAME?</v>
          </cell>
          <cell r="AR99" t="e">
            <v>#NAME?</v>
          </cell>
          <cell r="AS99" t="e">
            <v>#NAME?</v>
          </cell>
          <cell r="AT99" t="e">
            <v>#NAME?</v>
          </cell>
          <cell r="AU99" t="e">
            <v>#NAME?</v>
          </cell>
          <cell r="AV99" t="e">
            <v>#NAME?</v>
          </cell>
          <cell r="AW99" t="e">
            <v>#NAME?</v>
          </cell>
          <cell r="AX99" t="e">
            <v>#NAME?</v>
          </cell>
          <cell r="AY99" t="e">
            <v>#NAME?</v>
          </cell>
        </row>
        <row r="100">
          <cell r="E100" t="str">
            <v>Kazakhstan</v>
          </cell>
          <cell r="F100" t="e">
            <v>#NAME?</v>
          </cell>
          <cell r="G100" t="e">
            <v>#NAME?</v>
          </cell>
          <cell r="H100">
            <v>64</v>
          </cell>
          <cell r="J100" t="e">
            <v>#NAME?</v>
          </cell>
          <cell r="K100" t="e">
            <v>#NAME?</v>
          </cell>
          <cell r="M100" t="e">
            <v>#NAME?</v>
          </cell>
          <cell r="N100" t="e">
            <v>#NAME?</v>
          </cell>
          <cell r="P100" t="e">
            <v>#NAME?</v>
          </cell>
          <cell r="Q100" t="e">
            <v>#NAME?</v>
          </cell>
          <cell r="S100" t="e">
            <v>#NAME?</v>
          </cell>
          <cell r="T100" t="e">
            <v>#NAME?</v>
          </cell>
          <cell r="V100" t="e">
            <v>#NAME?</v>
          </cell>
          <cell r="W100" t="e">
            <v>#NAME?</v>
          </cell>
          <cell r="X100" t="e">
            <v>#NAME?</v>
          </cell>
          <cell r="Y100" t="e">
            <v>#NAME?</v>
          </cell>
          <cell r="Z100" t="e">
            <v>#NAME?</v>
          </cell>
          <cell r="AA100" t="e">
            <v>#NAME?</v>
          </cell>
          <cell r="AB100" t="e">
            <v>#NAME?</v>
          </cell>
          <cell r="AC100" t="e">
            <v>#NAME?</v>
          </cell>
          <cell r="AD100">
            <v>1</v>
          </cell>
          <cell r="AE100">
            <v>0</v>
          </cell>
          <cell r="AF100" t="e">
            <v>#NAME?</v>
          </cell>
          <cell r="AG100" t="e">
            <v>#NAME?</v>
          </cell>
          <cell r="AH100" t="e">
            <v>#NAME?</v>
          </cell>
          <cell r="AI100" t="e">
            <v>#NAME?</v>
          </cell>
          <cell r="AJ100" t="e">
            <v>#NAME?</v>
          </cell>
          <cell r="AK100" t="e">
            <v>#NAME?</v>
          </cell>
          <cell r="AL100" t="e">
            <v>#NAME?</v>
          </cell>
          <cell r="AM100" t="e">
            <v>#NAME?</v>
          </cell>
          <cell r="AN100" t="e">
            <v>#NAME?</v>
          </cell>
          <cell r="AO100" t="e">
            <v>#NAME?</v>
          </cell>
          <cell r="AP100" t="e">
            <v>#NAME?</v>
          </cell>
          <cell r="AQ100" t="e">
            <v>#NAME?</v>
          </cell>
          <cell r="AR100" t="e">
            <v>#NAME?</v>
          </cell>
          <cell r="AS100" t="e">
            <v>#NAME?</v>
          </cell>
          <cell r="AT100" t="e">
            <v>#NAME?</v>
          </cell>
          <cell r="AU100" t="e">
            <v>#NAME?</v>
          </cell>
          <cell r="AV100" t="e">
            <v>#NAME?</v>
          </cell>
          <cell r="AW100" t="e">
            <v>#NAME?</v>
          </cell>
          <cell r="AX100" t="e">
            <v>#NAME?</v>
          </cell>
          <cell r="AY100" t="e">
            <v>#NAME?</v>
          </cell>
        </row>
        <row r="101">
          <cell r="E101" t="str">
            <v>Kyrgyzstan</v>
          </cell>
          <cell r="F101" t="e">
            <v>#NAME?</v>
          </cell>
          <cell r="G101" t="e">
            <v>#NAME?</v>
          </cell>
          <cell r="H101">
            <v>68</v>
          </cell>
          <cell r="J101" t="e">
            <v>#NAME?</v>
          </cell>
          <cell r="K101" t="e">
            <v>#NAME?</v>
          </cell>
          <cell r="M101" t="e">
            <v>#NAME?</v>
          </cell>
          <cell r="N101" t="e">
            <v>#NAME?</v>
          </cell>
          <cell r="P101" t="e">
            <v>#NAME?</v>
          </cell>
          <cell r="Q101" t="e">
            <v>#NAME?</v>
          </cell>
          <cell r="S101" t="e">
            <v>#NAME?</v>
          </cell>
          <cell r="T101" t="e">
            <v>#NAME?</v>
          </cell>
          <cell r="V101" t="e">
            <v>#NAME?</v>
          </cell>
          <cell r="W101" t="e">
            <v>#NAME?</v>
          </cell>
          <cell r="X101" t="e">
            <v>#NAME?</v>
          </cell>
          <cell r="Y101" t="e">
            <v>#NAME?</v>
          </cell>
          <cell r="Z101" t="e">
            <v>#NAME?</v>
          </cell>
          <cell r="AA101" t="e">
            <v>#NAME?</v>
          </cell>
          <cell r="AB101" t="e">
            <v>#NAME?</v>
          </cell>
          <cell r="AC101" t="e">
            <v>#NAME?</v>
          </cell>
          <cell r="AD101">
            <v>1</v>
          </cell>
          <cell r="AE101">
            <v>0</v>
          </cell>
          <cell r="AF101" t="e">
            <v>#NAME?</v>
          </cell>
          <cell r="AG101" t="e">
            <v>#NAME?</v>
          </cell>
          <cell r="AH101" t="e">
            <v>#NAME?</v>
          </cell>
          <cell r="AI101" t="e">
            <v>#NAME?</v>
          </cell>
          <cell r="AJ101" t="e">
            <v>#NAME?</v>
          </cell>
          <cell r="AK101" t="e">
            <v>#NAME?</v>
          </cell>
          <cell r="AL101" t="e">
            <v>#NAME?</v>
          </cell>
          <cell r="AM101" t="e">
            <v>#NAME?</v>
          </cell>
          <cell r="AN101" t="e">
            <v>#NAME?</v>
          </cell>
          <cell r="AO101" t="e">
            <v>#NAME?</v>
          </cell>
          <cell r="AP101" t="e">
            <v>#NAME?</v>
          </cell>
          <cell r="AQ101" t="e">
            <v>#NAME?</v>
          </cell>
          <cell r="AR101" t="e">
            <v>#NAME?</v>
          </cell>
          <cell r="AS101" t="e">
            <v>#NAME?</v>
          </cell>
          <cell r="AT101" t="e">
            <v>#NAME?</v>
          </cell>
          <cell r="AU101" t="e">
            <v>#NAME?</v>
          </cell>
          <cell r="AV101" t="e">
            <v>#NAME?</v>
          </cell>
          <cell r="AW101" t="e">
            <v>#NAME?</v>
          </cell>
          <cell r="AX101" t="e">
            <v>#NAME?</v>
          </cell>
          <cell r="AY101" t="e">
            <v>#NAME?</v>
          </cell>
        </row>
        <row r="102">
          <cell r="E102" t="str">
            <v>Guatemala</v>
          </cell>
          <cell r="F102" t="e">
            <v>#NAME?</v>
          </cell>
          <cell r="G102" t="e">
            <v>#NAME?</v>
          </cell>
          <cell r="H102">
            <v>49</v>
          </cell>
          <cell r="J102" t="e">
            <v>#NAME?</v>
          </cell>
          <cell r="K102" t="e">
            <v>#NAME?</v>
          </cell>
          <cell r="M102" t="e">
            <v>#NAME?</v>
          </cell>
          <cell r="N102" t="e">
            <v>#NAME?</v>
          </cell>
          <cell r="P102" t="e">
            <v>#NAME?</v>
          </cell>
          <cell r="Q102" t="e">
            <v>#NAME?</v>
          </cell>
          <cell r="S102" t="e">
            <v>#NAME?</v>
          </cell>
          <cell r="T102" t="e">
            <v>#NAME?</v>
          </cell>
          <cell r="V102" t="e">
            <v>#NAME?</v>
          </cell>
          <cell r="W102" t="e">
            <v>#NAME?</v>
          </cell>
          <cell r="X102" t="e">
            <v>#NAME?</v>
          </cell>
          <cell r="Y102" t="e">
            <v>#NAME?</v>
          </cell>
          <cell r="Z102" t="e">
            <v>#NAME?</v>
          </cell>
          <cell r="AA102" t="e">
            <v>#NAME?</v>
          </cell>
          <cell r="AB102" t="e">
            <v>#NAME?</v>
          </cell>
          <cell r="AC102" t="e">
            <v>#NAME?</v>
          </cell>
          <cell r="AD102">
            <v>1</v>
          </cell>
          <cell r="AE102">
            <v>0</v>
          </cell>
          <cell r="AF102" t="e">
            <v>#NAME?</v>
          </cell>
          <cell r="AG102" t="e">
            <v>#NAME?</v>
          </cell>
          <cell r="AH102" t="e">
            <v>#NAME?</v>
          </cell>
          <cell r="AI102" t="e">
            <v>#NAME?</v>
          </cell>
          <cell r="AJ102" t="e">
            <v>#NAME?</v>
          </cell>
          <cell r="AK102" t="e">
            <v>#NAME?</v>
          </cell>
          <cell r="AL102" t="e">
            <v>#NAME?</v>
          </cell>
          <cell r="AM102" t="e">
            <v>#NAME?</v>
          </cell>
          <cell r="AN102" t="e">
            <v>#NAME?</v>
          </cell>
          <cell r="AO102" t="e">
            <v>#NAME?</v>
          </cell>
          <cell r="AP102" t="e">
            <v>#NAME?</v>
          </cell>
          <cell r="AQ102" t="e">
            <v>#NAME?</v>
          </cell>
          <cell r="AR102" t="e">
            <v>#NAME?</v>
          </cell>
          <cell r="AS102" t="e">
            <v>#NAME?</v>
          </cell>
          <cell r="AT102" t="e">
            <v>#NAME?</v>
          </cell>
          <cell r="AU102" t="e">
            <v>#NAME?</v>
          </cell>
          <cell r="AV102" t="e">
            <v>#NAME?</v>
          </cell>
          <cell r="AW102" t="e">
            <v>#NAME?</v>
          </cell>
          <cell r="AX102" t="e">
            <v>#NAME?</v>
          </cell>
          <cell r="AY102" t="e">
            <v>#NAME?</v>
          </cell>
        </row>
        <row r="103">
          <cell r="E103" t="str">
            <v>Egypt</v>
          </cell>
          <cell r="F103" t="e">
            <v>#NAME?</v>
          </cell>
          <cell r="G103" t="e">
            <v>#NAME?</v>
          </cell>
          <cell r="H103">
            <v>39</v>
          </cell>
          <cell r="J103" t="e">
            <v>#NAME?</v>
          </cell>
          <cell r="K103" t="e">
            <v>#NAME?</v>
          </cell>
          <cell r="M103" t="e">
            <v>#NAME?</v>
          </cell>
          <cell r="N103" t="e">
            <v>#NAME?</v>
          </cell>
          <cell r="P103" t="e">
            <v>#NAME?</v>
          </cell>
          <cell r="Q103" t="e">
            <v>#NAME?</v>
          </cell>
          <cell r="S103" t="e">
            <v>#NAME?</v>
          </cell>
          <cell r="T103" t="e">
            <v>#NAME?</v>
          </cell>
          <cell r="V103" t="e">
            <v>#NAME?</v>
          </cell>
          <cell r="W103" t="e">
            <v>#NAME?</v>
          </cell>
          <cell r="X103" t="e">
            <v>#NAME?</v>
          </cell>
          <cell r="Y103" t="e">
            <v>#NAME?</v>
          </cell>
          <cell r="Z103" t="e">
            <v>#NAME?</v>
          </cell>
          <cell r="AA103" t="e">
            <v>#NAME?</v>
          </cell>
          <cell r="AB103" t="e">
            <v>#NAME?</v>
          </cell>
          <cell r="AC103" t="e">
            <v>#NAME?</v>
          </cell>
          <cell r="AD103">
            <v>1</v>
          </cell>
          <cell r="AE103">
            <v>0</v>
          </cell>
          <cell r="AF103" t="e">
            <v>#NAME?</v>
          </cell>
          <cell r="AG103" t="e">
            <v>#NAME?</v>
          </cell>
          <cell r="AH103" t="e">
            <v>#NAME?</v>
          </cell>
          <cell r="AI103" t="e">
            <v>#NAME?</v>
          </cell>
          <cell r="AJ103" t="e">
            <v>#NAME?</v>
          </cell>
          <cell r="AK103" t="e">
            <v>#NAME?</v>
          </cell>
          <cell r="AL103" t="e">
            <v>#NAME?</v>
          </cell>
          <cell r="AM103" t="e">
            <v>#NAME?</v>
          </cell>
          <cell r="AN103" t="e">
            <v>#NAME?</v>
          </cell>
          <cell r="AO103" t="e">
            <v>#NAME?</v>
          </cell>
          <cell r="AP103" t="e">
            <v>#NAME?</v>
          </cell>
          <cell r="AQ103" t="e">
            <v>#NAME?</v>
          </cell>
          <cell r="AR103" t="e">
            <v>#NAME?</v>
          </cell>
          <cell r="AS103" t="e">
            <v>#NAME?</v>
          </cell>
          <cell r="AT103" t="e">
            <v>#NAME?</v>
          </cell>
          <cell r="AU103" t="e">
            <v>#NAME?</v>
          </cell>
          <cell r="AV103" t="e">
            <v>#NAME?</v>
          </cell>
          <cell r="AW103" t="e">
            <v>#NAME?</v>
          </cell>
          <cell r="AX103" t="e">
            <v>#NAME?</v>
          </cell>
          <cell r="AY103" t="e">
            <v>#NAME?</v>
          </cell>
        </row>
        <row r="104">
          <cell r="E104" t="str">
            <v>Azerbaijan</v>
          </cell>
          <cell r="F104" t="e">
            <v>#NAME?</v>
          </cell>
          <cell r="G104" t="e">
            <v>#NAME?</v>
          </cell>
          <cell r="H104">
            <v>12</v>
          </cell>
          <cell r="J104" t="e">
            <v>#NAME?</v>
          </cell>
          <cell r="K104" t="e">
            <v>#NAME?</v>
          </cell>
          <cell r="M104" t="e">
            <v>#NAME?</v>
          </cell>
          <cell r="N104" t="e">
            <v>#NAME?</v>
          </cell>
          <cell r="P104" t="e">
            <v>#NAME?</v>
          </cell>
          <cell r="Q104" t="e">
            <v>#NAME?</v>
          </cell>
          <cell r="S104" t="e">
            <v>#NAME?</v>
          </cell>
          <cell r="T104" t="e">
            <v>#NAME?</v>
          </cell>
          <cell r="V104" t="e">
            <v>#NAME?</v>
          </cell>
          <cell r="W104" t="e">
            <v>#NAME?</v>
          </cell>
          <cell r="X104" t="e">
            <v>#NAME?</v>
          </cell>
          <cell r="Y104" t="e">
            <v>#NAME?</v>
          </cell>
          <cell r="Z104" t="e">
            <v>#NAME?</v>
          </cell>
          <cell r="AA104" t="e">
            <v>#NAME?</v>
          </cell>
          <cell r="AB104" t="e">
            <v>#NAME?</v>
          </cell>
          <cell r="AC104" t="e">
            <v>#NAME?</v>
          </cell>
          <cell r="AD104">
            <v>1</v>
          </cell>
          <cell r="AE104">
            <v>0</v>
          </cell>
          <cell r="AF104" t="e">
            <v>#NAME?</v>
          </cell>
          <cell r="AG104" t="e">
            <v>#NAME?</v>
          </cell>
          <cell r="AH104" t="e">
            <v>#NAME?</v>
          </cell>
          <cell r="AI104" t="e">
            <v>#NAME?</v>
          </cell>
          <cell r="AJ104" t="e">
            <v>#NAME?</v>
          </cell>
          <cell r="AK104" t="e">
            <v>#NAME?</v>
          </cell>
          <cell r="AL104" t="e">
            <v>#NAME?</v>
          </cell>
          <cell r="AM104" t="e">
            <v>#NAME?</v>
          </cell>
          <cell r="AN104" t="e">
            <v>#NAME?</v>
          </cell>
          <cell r="AO104" t="e">
            <v>#NAME?</v>
          </cell>
          <cell r="AP104" t="e">
            <v>#NAME?</v>
          </cell>
          <cell r="AQ104" t="e">
            <v>#NAME?</v>
          </cell>
          <cell r="AR104" t="e">
            <v>#NAME?</v>
          </cell>
          <cell r="AS104" t="e">
            <v>#NAME?</v>
          </cell>
          <cell r="AT104" t="e">
            <v>#NAME?</v>
          </cell>
          <cell r="AU104" t="e">
            <v>#NAME?</v>
          </cell>
          <cell r="AV104" t="e">
            <v>#NAME?</v>
          </cell>
          <cell r="AW104" t="e">
            <v>#NAME?</v>
          </cell>
          <cell r="AX104" t="e">
            <v>#NAME?</v>
          </cell>
          <cell r="AY104" t="e">
            <v>#NAME?</v>
          </cell>
        </row>
        <row r="105">
          <cell r="E105" t="str">
            <v>Kenya</v>
          </cell>
          <cell r="F105" t="e">
            <v>#NAME?</v>
          </cell>
          <cell r="G105" t="e">
            <v>#NAME?</v>
          </cell>
          <cell r="H105">
            <v>65</v>
          </cell>
          <cell r="J105" t="e">
            <v>#NAME?</v>
          </cell>
          <cell r="K105" t="e">
            <v>#NAME?</v>
          </cell>
          <cell r="M105" t="e">
            <v>#NAME?</v>
          </cell>
          <cell r="N105" t="e">
            <v>#NAME?</v>
          </cell>
          <cell r="P105" t="e">
            <v>#NAME?</v>
          </cell>
          <cell r="Q105" t="e">
            <v>#NAME?</v>
          </cell>
          <cell r="S105" t="e">
            <v>#NAME?</v>
          </cell>
          <cell r="T105" t="e">
            <v>#NAME?</v>
          </cell>
          <cell r="V105" t="e">
            <v>#NAME?</v>
          </cell>
          <cell r="W105" t="e">
            <v>#NAME?</v>
          </cell>
          <cell r="X105" t="e">
            <v>#NAME?</v>
          </cell>
          <cell r="Y105" t="e">
            <v>#NAME?</v>
          </cell>
          <cell r="Z105" t="e">
            <v>#NAME?</v>
          </cell>
          <cell r="AA105" t="e">
            <v>#NAME?</v>
          </cell>
          <cell r="AB105" t="e">
            <v>#NAME?</v>
          </cell>
          <cell r="AC105" t="e">
            <v>#NAME?</v>
          </cell>
          <cell r="AD105">
            <v>1</v>
          </cell>
          <cell r="AE105">
            <v>0</v>
          </cell>
          <cell r="AF105" t="e">
            <v>#NAME?</v>
          </cell>
          <cell r="AG105" t="e">
            <v>#NAME?</v>
          </cell>
          <cell r="AH105" t="e">
            <v>#NAME?</v>
          </cell>
          <cell r="AI105" t="e">
            <v>#NAME?</v>
          </cell>
          <cell r="AJ105" t="e">
            <v>#NAME?</v>
          </cell>
          <cell r="AK105" t="e">
            <v>#NAME?</v>
          </cell>
          <cell r="AL105" t="e">
            <v>#NAME?</v>
          </cell>
          <cell r="AM105" t="e">
            <v>#NAME?</v>
          </cell>
          <cell r="AN105" t="e">
            <v>#NAME?</v>
          </cell>
          <cell r="AO105" t="e">
            <v>#NAME?</v>
          </cell>
          <cell r="AP105" t="e">
            <v>#NAME?</v>
          </cell>
          <cell r="AQ105" t="e">
            <v>#NAME?</v>
          </cell>
          <cell r="AR105" t="e">
            <v>#NAME?</v>
          </cell>
          <cell r="AS105" t="e">
            <v>#NAME?</v>
          </cell>
          <cell r="AT105" t="e">
            <v>#NAME?</v>
          </cell>
          <cell r="AU105" t="e">
            <v>#NAME?</v>
          </cell>
          <cell r="AV105" t="e">
            <v>#NAME?</v>
          </cell>
          <cell r="AW105" t="e">
            <v>#NAME?</v>
          </cell>
          <cell r="AX105" t="e">
            <v>#NAME?</v>
          </cell>
          <cell r="AY105" t="e">
            <v>#NAME?</v>
          </cell>
        </row>
        <row r="106">
          <cell r="E106" t="str">
            <v>Philippines</v>
          </cell>
          <cell r="F106" t="e">
            <v>#NAME?</v>
          </cell>
          <cell r="G106" t="e">
            <v>#NAME?</v>
          </cell>
          <cell r="H106">
            <v>97</v>
          </cell>
          <cell r="J106" t="e">
            <v>#NAME?</v>
          </cell>
          <cell r="K106" t="e">
            <v>#NAME?</v>
          </cell>
          <cell r="M106" t="e">
            <v>#NAME?</v>
          </cell>
          <cell r="N106" t="e">
            <v>#NAME?</v>
          </cell>
          <cell r="P106" t="e">
            <v>#NAME?</v>
          </cell>
          <cell r="Q106" t="e">
            <v>#NAME?</v>
          </cell>
          <cell r="S106" t="e">
            <v>#NAME?</v>
          </cell>
          <cell r="T106" t="e">
            <v>#NAME?</v>
          </cell>
          <cell r="V106" t="e">
            <v>#NAME?</v>
          </cell>
          <cell r="W106" t="e">
            <v>#NAME?</v>
          </cell>
          <cell r="X106" t="e">
            <v>#NAME?</v>
          </cell>
          <cell r="Y106" t="e">
            <v>#NAME?</v>
          </cell>
          <cell r="Z106" t="e">
            <v>#NAME?</v>
          </cell>
          <cell r="AA106" t="e">
            <v>#NAME?</v>
          </cell>
          <cell r="AB106" t="e">
            <v>#NAME?</v>
          </cell>
          <cell r="AC106" t="e">
            <v>#NAME?</v>
          </cell>
          <cell r="AD106">
            <v>1</v>
          </cell>
          <cell r="AE106">
            <v>0</v>
          </cell>
          <cell r="AF106" t="e">
            <v>#NAME?</v>
          </cell>
          <cell r="AG106" t="e">
            <v>#NAME?</v>
          </cell>
          <cell r="AH106" t="e">
            <v>#NAME?</v>
          </cell>
          <cell r="AI106" t="e">
            <v>#NAME?</v>
          </cell>
          <cell r="AJ106" t="e">
            <v>#NAME?</v>
          </cell>
          <cell r="AK106" t="e">
            <v>#NAME?</v>
          </cell>
          <cell r="AL106" t="e">
            <v>#NAME?</v>
          </cell>
          <cell r="AM106" t="e">
            <v>#NAME?</v>
          </cell>
          <cell r="AN106" t="e">
            <v>#NAME?</v>
          </cell>
          <cell r="AO106" t="e">
            <v>#NAME?</v>
          </cell>
          <cell r="AP106" t="e">
            <v>#NAME?</v>
          </cell>
          <cell r="AQ106" t="e">
            <v>#NAME?</v>
          </cell>
          <cell r="AR106" t="e">
            <v>#NAME?</v>
          </cell>
          <cell r="AS106" t="e">
            <v>#NAME?</v>
          </cell>
          <cell r="AT106" t="e">
            <v>#NAME?</v>
          </cell>
          <cell r="AU106" t="e">
            <v>#NAME?</v>
          </cell>
          <cell r="AV106" t="e">
            <v>#NAME?</v>
          </cell>
          <cell r="AW106" t="e">
            <v>#NAME?</v>
          </cell>
          <cell r="AX106" t="e">
            <v>#NAME?</v>
          </cell>
          <cell r="AY106" t="e">
            <v>#NAME?</v>
          </cell>
        </row>
        <row r="107">
          <cell r="E107" t="str">
            <v>Jamaica</v>
          </cell>
          <cell r="F107" t="e">
            <v>#NAME?</v>
          </cell>
          <cell r="G107" t="e">
            <v>#NAME?</v>
          </cell>
          <cell r="H107">
            <v>61</v>
          </cell>
          <cell r="J107" t="e">
            <v>#NAME?</v>
          </cell>
          <cell r="K107" t="e">
            <v>#NAME?</v>
          </cell>
          <cell r="M107" t="e">
            <v>#NAME?</v>
          </cell>
          <cell r="N107" t="e">
            <v>#NAME?</v>
          </cell>
          <cell r="P107" t="e">
            <v>#NAME?</v>
          </cell>
          <cell r="Q107" t="e">
            <v>#NAME?</v>
          </cell>
          <cell r="S107" t="e">
            <v>#NAME?</v>
          </cell>
          <cell r="T107" t="e">
            <v>#NAME?</v>
          </cell>
          <cell r="V107" t="e">
            <v>#NAME?</v>
          </cell>
          <cell r="W107" t="e">
            <v>#NAME?</v>
          </cell>
          <cell r="X107" t="e">
            <v>#NAME?</v>
          </cell>
          <cell r="Y107" t="e">
            <v>#NAME?</v>
          </cell>
          <cell r="Z107" t="e">
            <v>#NAME?</v>
          </cell>
          <cell r="AA107" t="e">
            <v>#NAME?</v>
          </cell>
          <cell r="AB107" t="e">
            <v>#NAME?</v>
          </cell>
          <cell r="AC107" t="e">
            <v>#NAME?</v>
          </cell>
          <cell r="AD107">
            <v>1</v>
          </cell>
          <cell r="AE107">
            <v>0</v>
          </cell>
          <cell r="AF107" t="e">
            <v>#NAME?</v>
          </cell>
          <cell r="AG107" t="e">
            <v>#NAME?</v>
          </cell>
          <cell r="AH107" t="e">
            <v>#NAME?</v>
          </cell>
          <cell r="AI107" t="e">
            <v>#NAME?</v>
          </cell>
          <cell r="AJ107" t="e">
            <v>#NAME?</v>
          </cell>
          <cell r="AK107" t="e">
            <v>#NAME?</v>
          </cell>
          <cell r="AL107" t="e">
            <v>#NAME?</v>
          </cell>
          <cell r="AM107" t="e">
            <v>#NAME?</v>
          </cell>
          <cell r="AN107" t="e">
            <v>#NAME?</v>
          </cell>
          <cell r="AO107" t="e">
            <v>#NAME?</v>
          </cell>
          <cell r="AP107" t="e">
            <v>#NAME?</v>
          </cell>
          <cell r="AQ107" t="e">
            <v>#NAME?</v>
          </cell>
          <cell r="AR107" t="e">
            <v>#NAME?</v>
          </cell>
          <cell r="AS107" t="e">
            <v>#NAME?</v>
          </cell>
          <cell r="AT107" t="e">
            <v>#NAME?</v>
          </cell>
          <cell r="AU107" t="e">
            <v>#NAME?</v>
          </cell>
          <cell r="AV107" t="e">
            <v>#NAME?</v>
          </cell>
          <cell r="AW107" t="e">
            <v>#NAME?</v>
          </cell>
          <cell r="AX107" t="e">
            <v>#NAME?</v>
          </cell>
          <cell r="AY107" t="e">
            <v>#NAME?</v>
          </cell>
        </row>
        <row r="108">
          <cell r="E108" t="str">
            <v>Ecuador</v>
          </cell>
          <cell r="F108" t="e">
            <v>#NAME?</v>
          </cell>
          <cell r="G108" t="e">
            <v>#NAME?</v>
          </cell>
          <cell r="H108">
            <v>38</v>
          </cell>
          <cell r="J108" t="e">
            <v>#NAME?</v>
          </cell>
          <cell r="K108" t="e">
            <v>#NAME?</v>
          </cell>
          <cell r="M108" t="e">
            <v>#NAME?</v>
          </cell>
          <cell r="N108" t="e">
            <v>#NAME?</v>
          </cell>
          <cell r="P108" t="e">
            <v>#NAME?</v>
          </cell>
          <cell r="Q108" t="e">
            <v>#NAME?</v>
          </cell>
          <cell r="S108" t="e">
            <v>#NAME?</v>
          </cell>
          <cell r="T108" t="e">
            <v>#NAME?</v>
          </cell>
          <cell r="V108" t="e">
            <v>#NAME?</v>
          </cell>
          <cell r="W108" t="e">
            <v>#NAME?</v>
          </cell>
          <cell r="X108" t="e">
            <v>#NAME?</v>
          </cell>
          <cell r="Y108" t="e">
            <v>#NAME?</v>
          </cell>
          <cell r="Z108" t="e">
            <v>#NAME?</v>
          </cell>
          <cell r="AA108" t="e">
            <v>#NAME?</v>
          </cell>
          <cell r="AB108" t="e">
            <v>#NAME?</v>
          </cell>
          <cell r="AC108" t="e">
            <v>#NAME?</v>
          </cell>
          <cell r="AD108">
            <v>1</v>
          </cell>
          <cell r="AE108">
            <v>0</v>
          </cell>
          <cell r="AF108" t="e">
            <v>#NAME?</v>
          </cell>
          <cell r="AG108" t="e">
            <v>#NAME?</v>
          </cell>
          <cell r="AH108" t="e">
            <v>#NAME?</v>
          </cell>
          <cell r="AI108" t="e">
            <v>#NAME?</v>
          </cell>
          <cell r="AJ108" t="e">
            <v>#NAME?</v>
          </cell>
          <cell r="AK108" t="e">
            <v>#NAME?</v>
          </cell>
          <cell r="AL108" t="e">
            <v>#NAME?</v>
          </cell>
          <cell r="AM108" t="e">
            <v>#NAME?</v>
          </cell>
          <cell r="AN108" t="e">
            <v>#NAME?</v>
          </cell>
          <cell r="AO108" t="e">
            <v>#NAME?</v>
          </cell>
          <cell r="AP108" t="e">
            <v>#NAME?</v>
          </cell>
          <cell r="AQ108" t="e">
            <v>#NAME?</v>
          </cell>
          <cell r="AR108" t="e">
            <v>#NAME?</v>
          </cell>
          <cell r="AS108" t="e">
            <v>#NAME?</v>
          </cell>
          <cell r="AT108" t="e">
            <v>#NAME?</v>
          </cell>
          <cell r="AU108" t="e">
            <v>#NAME?</v>
          </cell>
          <cell r="AV108" t="e">
            <v>#NAME?</v>
          </cell>
          <cell r="AW108" t="e">
            <v>#NAME?</v>
          </cell>
          <cell r="AX108" t="e">
            <v>#NAME?</v>
          </cell>
          <cell r="AY108" t="e">
            <v>#NAME?</v>
          </cell>
        </row>
        <row r="109">
          <cell r="E109" t="str">
            <v>Morocco</v>
          </cell>
          <cell r="F109" t="e">
            <v>#NAME?</v>
          </cell>
          <cell r="G109" t="e">
            <v>#NAME?</v>
          </cell>
          <cell r="H109">
            <v>82</v>
          </cell>
          <cell r="J109" t="e">
            <v>#NAME?</v>
          </cell>
          <cell r="K109" t="e">
            <v>#NAME?</v>
          </cell>
          <cell r="M109" t="e">
            <v>#NAME?</v>
          </cell>
          <cell r="N109" t="e">
            <v>#NAME?</v>
          </cell>
          <cell r="P109" t="e">
            <v>#NAME?</v>
          </cell>
          <cell r="Q109" t="e">
            <v>#NAME?</v>
          </cell>
          <cell r="S109" t="e">
            <v>#NAME?</v>
          </cell>
          <cell r="T109" t="e">
            <v>#NAME?</v>
          </cell>
          <cell r="V109" t="e">
            <v>#NAME?</v>
          </cell>
          <cell r="W109" t="e">
            <v>#NAME?</v>
          </cell>
          <cell r="X109" t="e">
            <v>#NAME?</v>
          </cell>
          <cell r="Y109" t="e">
            <v>#NAME?</v>
          </cell>
          <cell r="Z109" t="e">
            <v>#NAME?</v>
          </cell>
          <cell r="AA109" t="e">
            <v>#NAME?</v>
          </cell>
          <cell r="AB109" t="e">
            <v>#NAME?</v>
          </cell>
          <cell r="AC109" t="e">
            <v>#NAME?</v>
          </cell>
          <cell r="AD109">
            <v>1</v>
          </cell>
          <cell r="AE109">
            <v>0</v>
          </cell>
          <cell r="AF109" t="e">
            <v>#NAME?</v>
          </cell>
          <cell r="AG109" t="e">
            <v>#NAME?</v>
          </cell>
          <cell r="AH109" t="e">
            <v>#NAME?</v>
          </cell>
          <cell r="AI109" t="e">
            <v>#NAME?</v>
          </cell>
          <cell r="AJ109" t="e">
            <v>#NAME?</v>
          </cell>
          <cell r="AK109" t="e">
            <v>#NAME?</v>
          </cell>
          <cell r="AL109" t="e">
            <v>#NAME?</v>
          </cell>
          <cell r="AM109" t="e">
            <v>#NAME?</v>
          </cell>
          <cell r="AN109" t="e">
            <v>#NAME?</v>
          </cell>
          <cell r="AO109" t="e">
            <v>#NAME?</v>
          </cell>
          <cell r="AP109" t="e">
            <v>#NAME?</v>
          </cell>
          <cell r="AQ109" t="e">
            <v>#NAME?</v>
          </cell>
          <cell r="AR109" t="e">
            <v>#NAME?</v>
          </cell>
          <cell r="AS109" t="e">
            <v>#NAME?</v>
          </cell>
          <cell r="AT109" t="e">
            <v>#NAME?</v>
          </cell>
          <cell r="AU109" t="e">
            <v>#NAME?</v>
          </cell>
          <cell r="AV109" t="e">
            <v>#NAME?</v>
          </cell>
          <cell r="AW109" t="e">
            <v>#NAME?</v>
          </cell>
          <cell r="AX109" t="e">
            <v>#NAME?</v>
          </cell>
          <cell r="AY109" t="e">
            <v>#NAME?</v>
          </cell>
        </row>
        <row r="110">
          <cell r="E110" t="str">
            <v>Iran (Islamic Republic of)</v>
          </cell>
          <cell r="F110" t="e">
            <v>#NAME?</v>
          </cell>
          <cell r="G110" t="e">
            <v>#NAME?</v>
          </cell>
          <cell r="H110">
            <v>57</v>
          </cell>
          <cell r="J110" t="e">
            <v>#NAME?</v>
          </cell>
          <cell r="K110" t="e">
            <v>#NAME?</v>
          </cell>
          <cell r="M110" t="e">
            <v>#NAME?</v>
          </cell>
          <cell r="N110" t="e">
            <v>#NAME?</v>
          </cell>
          <cell r="P110" t="e">
            <v>#NAME?</v>
          </cell>
          <cell r="Q110" t="e">
            <v>#NAME?</v>
          </cell>
          <cell r="S110" t="e">
            <v>#NAME?</v>
          </cell>
          <cell r="T110" t="e">
            <v>#NAME?</v>
          </cell>
          <cell r="V110" t="e">
            <v>#NAME?</v>
          </cell>
          <cell r="W110" t="e">
            <v>#NAME?</v>
          </cell>
          <cell r="X110" t="e">
            <v>#NAME?</v>
          </cell>
          <cell r="Y110" t="e">
            <v>#NAME?</v>
          </cell>
          <cell r="Z110" t="e">
            <v>#NAME?</v>
          </cell>
          <cell r="AA110" t="e">
            <v>#NAME?</v>
          </cell>
          <cell r="AB110" t="e">
            <v>#NAME?</v>
          </cell>
          <cell r="AC110" t="e">
            <v>#NAME?</v>
          </cell>
          <cell r="AD110">
            <v>1</v>
          </cell>
          <cell r="AE110">
            <v>0</v>
          </cell>
          <cell r="AF110" t="e">
            <v>#NAME?</v>
          </cell>
          <cell r="AG110" t="e">
            <v>#NAME?</v>
          </cell>
          <cell r="AH110" t="e">
            <v>#NAME?</v>
          </cell>
          <cell r="AI110" t="e">
            <v>#NAME?</v>
          </cell>
          <cell r="AJ110" t="e">
            <v>#NAME?</v>
          </cell>
          <cell r="AK110" t="e">
            <v>#NAME?</v>
          </cell>
          <cell r="AL110" t="e">
            <v>#NAME?</v>
          </cell>
          <cell r="AM110" t="e">
            <v>#NAME?</v>
          </cell>
          <cell r="AN110" t="e">
            <v>#NAME?</v>
          </cell>
          <cell r="AO110" t="e">
            <v>#NAME?</v>
          </cell>
          <cell r="AP110" t="e">
            <v>#NAME?</v>
          </cell>
          <cell r="AQ110" t="e">
            <v>#NAME?</v>
          </cell>
          <cell r="AR110" t="e">
            <v>#NAME?</v>
          </cell>
          <cell r="AS110" t="e">
            <v>#NAME?</v>
          </cell>
          <cell r="AT110" t="e">
            <v>#NAME?</v>
          </cell>
          <cell r="AU110" t="e">
            <v>#NAME?</v>
          </cell>
          <cell r="AV110" t="e">
            <v>#NAME?</v>
          </cell>
          <cell r="AW110" t="e">
            <v>#NAME?</v>
          </cell>
          <cell r="AX110" t="e">
            <v>#NAME?</v>
          </cell>
          <cell r="AY110" t="e">
            <v>#NAME?</v>
          </cell>
        </row>
        <row r="111">
          <cell r="E111" t="str">
            <v>Nigeria</v>
          </cell>
          <cell r="F111" t="e">
            <v>#NAME?</v>
          </cell>
          <cell r="G111" t="e">
            <v>#NAME?</v>
          </cell>
          <cell r="H111">
            <v>90</v>
          </cell>
          <cell r="J111" t="e">
            <v>#NAME?</v>
          </cell>
          <cell r="K111" t="e">
            <v>#NAME?</v>
          </cell>
          <cell r="M111" t="e">
            <v>#NAME?</v>
          </cell>
          <cell r="N111" t="e">
            <v>#NAME?</v>
          </cell>
          <cell r="P111" t="e">
            <v>#NAME?</v>
          </cell>
          <cell r="Q111" t="e">
            <v>#NAME?</v>
          </cell>
          <cell r="S111" t="e">
            <v>#NAME?</v>
          </cell>
          <cell r="T111" t="e">
            <v>#NAME?</v>
          </cell>
          <cell r="V111" t="e">
            <v>#NAME?</v>
          </cell>
          <cell r="W111" t="e">
            <v>#NAME?</v>
          </cell>
          <cell r="X111" t="e">
            <v>#NAME?</v>
          </cell>
          <cell r="Y111" t="e">
            <v>#NAME?</v>
          </cell>
          <cell r="Z111" t="e">
            <v>#NAME?</v>
          </cell>
          <cell r="AA111" t="e">
            <v>#NAME?</v>
          </cell>
          <cell r="AB111" t="e">
            <v>#NAME?</v>
          </cell>
          <cell r="AC111" t="e">
            <v>#NAME?</v>
          </cell>
          <cell r="AD111">
            <v>1</v>
          </cell>
          <cell r="AE111">
            <v>0</v>
          </cell>
          <cell r="AF111" t="e">
            <v>#NAME?</v>
          </cell>
          <cell r="AG111" t="e">
            <v>#NAME?</v>
          </cell>
          <cell r="AH111" t="e">
            <v>#NAME?</v>
          </cell>
          <cell r="AI111" t="e">
            <v>#NAME?</v>
          </cell>
          <cell r="AJ111" t="e">
            <v>#NAME?</v>
          </cell>
          <cell r="AK111" t="e">
            <v>#NAME?</v>
          </cell>
          <cell r="AL111" t="e">
            <v>#NAME?</v>
          </cell>
          <cell r="AM111" t="e">
            <v>#NAME?</v>
          </cell>
          <cell r="AN111" t="e">
            <v>#NAME?</v>
          </cell>
          <cell r="AO111" t="e">
            <v>#NAME?</v>
          </cell>
          <cell r="AP111" t="e">
            <v>#NAME?</v>
          </cell>
          <cell r="AQ111" t="e">
            <v>#NAME?</v>
          </cell>
          <cell r="AR111" t="e">
            <v>#NAME?</v>
          </cell>
          <cell r="AS111" t="e">
            <v>#NAME?</v>
          </cell>
          <cell r="AT111" t="e">
            <v>#NAME?</v>
          </cell>
          <cell r="AU111" t="e">
            <v>#NAME?</v>
          </cell>
          <cell r="AV111" t="e">
            <v>#NAME?</v>
          </cell>
          <cell r="AW111" t="e">
            <v>#NAME?</v>
          </cell>
          <cell r="AX111" t="e">
            <v>#NAME?</v>
          </cell>
          <cell r="AY111" t="e">
            <v>#NAME?</v>
          </cell>
        </row>
        <row r="112">
          <cell r="E112" t="str">
            <v>Bangladesh</v>
          </cell>
          <cell r="F112" t="e">
            <v>#NAME?</v>
          </cell>
          <cell r="G112" t="e">
            <v>#NAME?</v>
          </cell>
          <cell r="H112">
            <v>14</v>
          </cell>
          <cell r="J112" t="e">
            <v>#NAME?</v>
          </cell>
          <cell r="K112" t="e">
            <v>#NAME?</v>
          </cell>
          <cell r="M112" t="e">
            <v>#NAME?</v>
          </cell>
          <cell r="N112" t="e">
            <v>#NAME?</v>
          </cell>
          <cell r="P112" t="e">
            <v>#NAME?</v>
          </cell>
          <cell r="Q112" t="e">
            <v>#NAME?</v>
          </cell>
          <cell r="S112" t="e">
            <v>#NAME?</v>
          </cell>
          <cell r="T112" t="e">
            <v>#NAME?</v>
          </cell>
          <cell r="V112" t="e">
            <v>#NAME?</v>
          </cell>
          <cell r="W112" t="e">
            <v>#NAME?</v>
          </cell>
          <cell r="X112" t="e">
            <v>#NAME?</v>
          </cell>
          <cell r="Y112" t="e">
            <v>#NAME?</v>
          </cell>
          <cell r="Z112" t="e">
            <v>#NAME?</v>
          </cell>
          <cell r="AA112" t="e">
            <v>#NAME?</v>
          </cell>
          <cell r="AB112" t="e">
            <v>#NAME?</v>
          </cell>
          <cell r="AC112" t="e">
            <v>#NAME?</v>
          </cell>
          <cell r="AD112">
            <v>1</v>
          </cell>
          <cell r="AE112">
            <v>0</v>
          </cell>
          <cell r="AF112" t="e">
            <v>#NAME?</v>
          </cell>
          <cell r="AG112" t="e">
            <v>#NAME?</v>
          </cell>
          <cell r="AH112" t="e">
            <v>#NAME?</v>
          </cell>
          <cell r="AI112" t="e">
            <v>#NAME?</v>
          </cell>
          <cell r="AJ112" t="e">
            <v>#NAME?</v>
          </cell>
          <cell r="AK112" t="e">
            <v>#NAME?</v>
          </cell>
          <cell r="AL112" t="e">
            <v>#NAME?</v>
          </cell>
          <cell r="AM112" t="e">
            <v>#NAME?</v>
          </cell>
          <cell r="AN112" t="e">
            <v>#NAME?</v>
          </cell>
          <cell r="AO112" t="e">
            <v>#NAME?</v>
          </cell>
          <cell r="AP112" t="e">
            <v>#NAME?</v>
          </cell>
          <cell r="AQ112" t="e">
            <v>#NAME?</v>
          </cell>
          <cell r="AR112" t="e">
            <v>#NAME?</v>
          </cell>
          <cell r="AS112" t="e">
            <v>#NAME?</v>
          </cell>
          <cell r="AT112" t="e">
            <v>#NAME?</v>
          </cell>
          <cell r="AU112" t="e">
            <v>#NAME?</v>
          </cell>
          <cell r="AV112" t="e">
            <v>#NAME?</v>
          </cell>
          <cell r="AW112" t="e">
            <v>#NAME?</v>
          </cell>
          <cell r="AX112" t="e">
            <v>#NAME?</v>
          </cell>
          <cell r="AY112" t="e">
            <v>#NAME?</v>
          </cell>
        </row>
        <row r="113">
          <cell r="E113" t="str">
            <v>El Salvador</v>
          </cell>
          <cell r="F113" t="e">
            <v>#NAME?</v>
          </cell>
          <cell r="G113" t="e">
            <v>#NAME?</v>
          </cell>
          <cell r="H113">
            <v>40</v>
          </cell>
          <cell r="J113" t="e">
            <v>#NAME?</v>
          </cell>
          <cell r="K113" t="e">
            <v>#NAME?</v>
          </cell>
          <cell r="M113" t="e">
            <v>#NAME?</v>
          </cell>
          <cell r="N113" t="e">
            <v>#NAME?</v>
          </cell>
          <cell r="P113" t="e">
            <v>#NAME?</v>
          </cell>
          <cell r="Q113" t="e">
            <v>#NAME?</v>
          </cell>
          <cell r="S113" t="e">
            <v>#NAME?</v>
          </cell>
          <cell r="T113" t="e">
            <v>#NAME?</v>
          </cell>
          <cell r="V113" t="e">
            <v>#NAME?</v>
          </cell>
          <cell r="W113" t="e">
            <v>#NAME?</v>
          </cell>
          <cell r="X113" t="e">
            <v>#NAME?</v>
          </cell>
          <cell r="Y113" t="e">
            <v>#NAME?</v>
          </cell>
          <cell r="Z113" t="e">
            <v>#NAME?</v>
          </cell>
          <cell r="AA113" t="e">
            <v>#NAME?</v>
          </cell>
          <cell r="AB113" t="e">
            <v>#NAME?</v>
          </cell>
          <cell r="AC113" t="e">
            <v>#NAME?</v>
          </cell>
          <cell r="AD113">
            <v>1</v>
          </cell>
          <cell r="AE113">
            <v>0</v>
          </cell>
          <cell r="AF113" t="e">
            <v>#NAME?</v>
          </cell>
          <cell r="AG113" t="e">
            <v>#NAME?</v>
          </cell>
          <cell r="AH113" t="e">
            <v>#NAME?</v>
          </cell>
          <cell r="AI113" t="e">
            <v>#NAME?</v>
          </cell>
          <cell r="AJ113" t="e">
            <v>#NAME?</v>
          </cell>
          <cell r="AK113" t="e">
            <v>#NAME?</v>
          </cell>
          <cell r="AL113" t="e">
            <v>#NAME?</v>
          </cell>
          <cell r="AM113" t="e">
            <v>#NAME?</v>
          </cell>
          <cell r="AN113" t="e">
            <v>#NAME?</v>
          </cell>
          <cell r="AO113" t="e">
            <v>#NAME?</v>
          </cell>
          <cell r="AP113" t="e">
            <v>#NAME?</v>
          </cell>
          <cell r="AQ113" t="e">
            <v>#NAME?</v>
          </cell>
          <cell r="AR113" t="e">
            <v>#NAME?</v>
          </cell>
          <cell r="AS113" t="e">
            <v>#NAME?</v>
          </cell>
          <cell r="AT113" t="e">
            <v>#NAME?</v>
          </cell>
          <cell r="AU113" t="e">
            <v>#NAME?</v>
          </cell>
          <cell r="AV113" t="e">
            <v>#NAME?</v>
          </cell>
          <cell r="AW113" t="e">
            <v>#NAME?</v>
          </cell>
          <cell r="AX113" t="e">
            <v>#NAME?</v>
          </cell>
          <cell r="AY113" t="e">
            <v>#NAME?</v>
          </cell>
        </row>
        <row r="114">
          <cell r="E114" t="str">
            <v>Indonesia</v>
          </cell>
          <cell r="F114" t="e">
            <v>#NAME?</v>
          </cell>
          <cell r="G114" t="e">
            <v>#NAME?</v>
          </cell>
          <cell r="H114">
            <v>56</v>
          </cell>
          <cell r="J114" t="e">
            <v>#NAME?</v>
          </cell>
          <cell r="K114" t="e">
            <v>#NAME?</v>
          </cell>
          <cell r="M114" t="e">
            <v>#NAME?</v>
          </cell>
          <cell r="N114" t="e">
            <v>#NAME?</v>
          </cell>
          <cell r="P114" t="e">
            <v>#NAME?</v>
          </cell>
          <cell r="Q114" t="e">
            <v>#NAME?</v>
          </cell>
          <cell r="S114" t="e">
            <v>#NAME?</v>
          </cell>
          <cell r="T114" t="e">
            <v>#NAME?</v>
          </cell>
          <cell r="V114" t="e">
            <v>#NAME?</v>
          </cell>
          <cell r="W114" t="e">
            <v>#NAME?</v>
          </cell>
          <cell r="X114" t="e">
            <v>#NAME?</v>
          </cell>
          <cell r="Y114" t="e">
            <v>#NAME?</v>
          </cell>
          <cell r="Z114" t="e">
            <v>#NAME?</v>
          </cell>
          <cell r="AA114" t="e">
            <v>#NAME?</v>
          </cell>
          <cell r="AB114" t="e">
            <v>#NAME?</v>
          </cell>
          <cell r="AC114" t="e">
            <v>#NAME?</v>
          </cell>
          <cell r="AD114">
            <v>1</v>
          </cell>
          <cell r="AE114">
            <v>0</v>
          </cell>
          <cell r="AF114" t="e">
            <v>#NAME?</v>
          </cell>
          <cell r="AG114" t="e">
            <v>#NAME?</v>
          </cell>
          <cell r="AH114" t="e">
            <v>#NAME?</v>
          </cell>
          <cell r="AI114" t="e">
            <v>#NAME?</v>
          </cell>
          <cell r="AJ114" t="e">
            <v>#NAME?</v>
          </cell>
          <cell r="AK114" t="e">
            <v>#NAME?</v>
          </cell>
          <cell r="AL114" t="e">
            <v>#NAME?</v>
          </cell>
          <cell r="AM114" t="e">
            <v>#NAME?</v>
          </cell>
          <cell r="AN114" t="e">
            <v>#NAME?</v>
          </cell>
          <cell r="AO114" t="e">
            <v>#NAME?</v>
          </cell>
          <cell r="AP114" t="e">
            <v>#NAME?</v>
          </cell>
          <cell r="AQ114" t="e">
            <v>#NAME?</v>
          </cell>
          <cell r="AR114" t="e">
            <v>#NAME?</v>
          </cell>
          <cell r="AS114" t="e">
            <v>#NAME?</v>
          </cell>
          <cell r="AT114" t="e">
            <v>#NAME?</v>
          </cell>
          <cell r="AU114" t="e">
            <v>#NAME?</v>
          </cell>
          <cell r="AV114" t="e">
            <v>#NAME?</v>
          </cell>
          <cell r="AW114" t="e">
            <v>#NAME?</v>
          </cell>
          <cell r="AX114" t="e">
            <v>#NAME?</v>
          </cell>
          <cell r="AY114" t="e">
            <v>#NAME?</v>
          </cell>
        </row>
        <row r="115">
          <cell r="E115" t="str">
            <v>Honduras</v>
          </cell>
          <cell r="F115" t="e">
            <v>#NAME?</v>
          </cell>
          <cell r="G115" t="e">
            <v>#NAME?</v>
          </cell>
          <cell r="H115">
            <v>51</v>
          </cell>
          <cell r="J115" t="e">
            <v>#NAME?</v>
          </cell>
          <cell r="K115" t="e">
            <v>#NAME?</v>
          </cell>
          <cell r="M115" t="e">
            <v>#NAME?</v>
          </cell>
          <cell r="N115" t="e">
            <v>#NAME?</v>
          </cell>
          <cell r="P115" t="e">
            <v>#NAME?</v>
          </cell>
          <cell r="Q115" t="e">
            <v>#NAME?</v>
          </cell>
          <cell r="S115" t="e">
            <v>#NAME?</v>
          </cell>
          <cell r="T115" t="e">
            <v>#NAME?</v>
          </cell>
          <cell r="V115" t="e">
            <v>#NAME?</v>
          </cell>
          <cell r="W115" t="e">
            <v>#NAME?</v>
          </cell>
          <cell r="X115" t="e">
            <v>#NAME?</v>
          </cell>
          <cell r="Y115" t="e">
            <v>#NAME?</v>
          </cell>
          <cell r="Z115" t="e">
            <v>#NAME?</v>
          </cell>
          <cell r="AA115" t="e">
            <v>#NAME?</v>
          </cell>
          <cell r="AB115" t="e">
            <v>#NAME?</v>
          </cell>
          <cell r="AC115" t="e">
            <v>#NAME?</v>
          </cell>
          <cell r="AD115">
            <v>1</v>
          </cell>
          <cell r="AE115">
            <v>0</v>
          </cell>
          <cell r="AF115" t="e">
            <v>#NAME?</v>
          </cell>
          <cell r="AG115" t="e">
            <v>#NAME?</v>
          </cell>
          <cell r="AH115" t="e">
            <v>#NAME?</v>
          </cell>
          <cell r="AI115" t="e">
            <v>#NAME?</v>
          </cell>
          <cell r="AJ115" t="e">
            <v>#NAME?</v>
          </cell>
          <cell r="AK115" t="e">
            <v>#NAME?</v>
          </cell>
          <cell r="AL115" t="e">
            <v>#NAME?</v>
          </cell>
          <cell r="AM115" t="e">
            <v>#NAME?</v>
          </cell>
          <cell r="AN115" t="e">
            <v>#NAME?</v>
          </cell>
          <cell r="AO115" t="e">
            <v>#NAME?</v>
          </cell>
          <cell r="AP115" t="e">
            <v>#NAME?</v>
          </cell>
          <cell r="AQ115" t="e">
            <v>#NAME?</v>
          </cell>
          <cell r="AR115" t="e">
            <v>#NAME?</v>
          </cell>
          <cell r="AS115" t="e">
            <v>#NAME?</v>
          </cell>
          <cell r="AT115" t="e">
            <v>#NAME?</v>
          </cell>
          <cell r="AU115" t="e">
            <v>#NAME?</v>
          </cell>
          <cell r="AV115" t="e">
            <v>#NAME?</v>
          </cell>
          <cell r="AW115" t="e">
            <v>#NAME?</v>
          </cell>
          <cell r="AX115" t="e">
            <v>#NAME?</v>
          </cell>
          <cell r="AY115" t="e">
            <v>#NAME?</v>
          </cell>
        </row>
        <row r="116">
          <cell r="E116" t="str">
            <v>Senegal</v>
          </cell>
          <cell r="F116" t="e">
            <v>#NAME?</v>
          </cell>
          <cell r="G116" t="e">
            <v>#NAME?</v>
          </cell>
          <cell r="H116">
            <v>105</v>
          </cell>
          <cell r="J116" t="e">
            <v>#NAME?</v>
          </cell>
          <cell r="K116" t="e">
            <v>#NAME?</v>
          </cell>
          <cell r="M116" t="e">
            <v>#NAME?</v>
          </cell>
          <cell r="N116" t="e">
            <v>#NAME?</v>
          </cell>
          <cell r="P116" t="e">
            <v>#NAME?</v>
          </cell>
          <cell r="Q116" t="e">
            <v>#NAME?</v>
          </cell>
          <cell r="S116" t="e">
            <v>#NAME?</v>
          </cell>
          <cell r="T116" t="e">
            <v>#NAME?</v>
          </cell>
          <cell r="V116" t="e">
            <v>#NAME?</v>
          </cell>
          <cell r="W116" t="e">
            <v>#NAME?</v>
          </cell>
          <cell r="X116" t="e">
            <v>#NAME?</v>
          </cell>
          <cell r="Y116" t="e">
            <v>#NAME?</v>
          </cell>
          <cell r="Z116" t="e">
            <v>#NAME?</v>
          </cell>
          <cell r="AA116" t="e">
            <v>#NAME?</v>
          </cell>
          <cell r="AB116" t="e">
            <v>#NAME?</v>
          </cell>
          <cell r="AC116" t="e">
            <v>#NAME?</v>
          </cell>
          <cell r="AD116">
            <v>1</v>
          </cell>
          <cell r="AE116">
            <v>0</v>
          </cell>
          <cell r="AF116" t="e">
            <v>#NAME?</v>
          </cell>
          <cell r="AG116" t="e">
            <v>#NAME?</v>
          </cell>
          <cell r="AH116" t="e">
            <v>#NAME?</v>
          </cell>
          <cell r="AI116" t="e">
            <v>#NAME?</v>
          </cell>
          <cell r="AJ116" t="e">
            <v>#NAME?</v>
          </cell>
          <cell r="AK116" t="e">
            <v>#NAME?</v>
          </cell>
          <cell r="AL116" t="e">
            <v>#NAME?</v>
          </cell>
          <cell r="AM116" t="e">
            <v>#NAME?</v>
          </cell>
          <cell r="AN116" t="e">
            <v>#NAME?</v>
          </cell>
          <cell r="AO116" t="e">
            <v>#NAME?</v>
          </cell>
          <cell r="AP116" t="e">
            <v>#NAME?</v>
          </cell>
          <cell r="AQ116" t="e">
            <v>#NAME?</v>
          </cell>
          <cell r="AR116" t="e">
            <v>#NAME?</v>
          </cell>
          <cell r="AS116" t="e">
            <v>#NAME?</v>
          </cell>
          <cell r="AT116" t="e">
            <v>#NAME?</v>
          </cell>
          <cell r="AU116" t="e">
            <v>#NAME?</v>
          </cell>
          <cell r="AV116" t="e">
            <v>#NAME?</v>
          </cell>
          <cell r="AW116" t="e">
            <v>#NAME?</v>
          </cell>
          <cell r="AX116" t="e">
            <v>#NAME?</v>
          </cell>
          <cell r="AY116" t="e">
            <v>#NAME?</v>
          </cell>
        </row>
        <row r="117">
          <cell r="E117" t="str">
            <v>Swaziland</v>
          </cell>
          <cell r="F117" t="e">
            <v>#NAME?</v>
          </cell>
          <cell r="G117" t="e">
            <v>#NAME?</v>
          </cell>
          <cell r="H117">
            <v>114</v>
          </cell>
          <cell r="J117" t="e">
            <v>#NAME?</v>
          </cell>
          <cell r="K117" t="e">
            <v>#NAME?</v>
          </cell>
          <cell r="M117" t="e">
            <v>#NAME?</v>
          </cell>
          <cell r="N117" t="e">
            <v>#NAME?</v>
          </cell>
          <cell r="P117" t="e">
            <v>#NAME?</v>
          </cell>
          <cell r="Q117" t="e">
            <v>#NAME?</v>
          </cell>
          <cell r="S117" t="e">
            <v>#NAME?</v>
          </cell>
          <cell r="T117" t="e">
            <v>#NAME?</v>
          </cell>
          <cell r="V117" t="e">
            <v>#NAME?</v>
          </cell>
          <cell r="W117" t="e">
            <v>#NAME?</v>
          </cell>
          <cell r="X117" t="e">
            <v>#NAME?</v>
          </cell>
          <cell r="Y117" t="e">
            <v>#NAME?</v>
          </cell>
          <cell r="Z117" t="e">
            <v>#NAME?</v>
          </cell>
          <cell r="AA117" t="e">
            <v>#NAME?</v>
          </cell>
          <cell r="AB117" t="e">
            <v>#NAME?</v>
          </cell>
          <cell r="AC117" t="e">
            <v>#NAME?</v>
          </cell>
          <cell r="AD117">
            <v>1</v>
          </cell>
          <cell r="AE117">
            <v>0</v>
          </cell>
          <cell r="AF117" t="e">
            <v>#NAME?</v>
          </cell>
          <cell r="AG117" t="e">
            <v>#NAME?</v>
          </cell>
          <cell r="AH117" t="e">
            <v>#NAME?</v>
          </cell>
          <cell r="AI117" t="e">
            <v>#NAME?</v>
          </cell>
          <cell r="AJ117" t="e">
            <v>#NAME?</v>
          </cell>
          <cell r="AK117" t="e">
            <v>#NAME?</v>
          </cell>
          <cell r="AL117" t="e">
            <v>#NAME?</v>
          </cell>
          <cell r="AM117" t="e">
            <v>#NAME?</v>
          </cell>
          <cell r="AN117" t="e">
            <v>#NAME?</v>
          </cell>
          <cell r="AO117" t="e">
            <v>#NAME?</v>
          </cell>
          <cell r="AP117" t="e">
            <v>#NAME?</v>
          </cell>
          <cell r="AQ117" t="e">
            <v>#NAME?</v>
          </cell>
          <cell r="AR117" t="e">
            <v>#NAME?</v>
          </cell>
          <cell r="AS117" t="e">
            <v>#NAME?</v>
          </cell>
          <cell r="AT117" t="e">
            <v>#NAME?</v>
          </cell>
          <cell r="AU117" t="e">
            <v>#NAME?</v>
          </cell>
          <cell r="AV117" t="e">
            <v>#NAME?</v>
          </cell>
          <cell r="AW117" t="e">
            <v>#NAME?</v>
          </cell>
          <cell r="AX117" t="e">
            <v>#NAME?</v>
          </cell>
          <cell r="AY117" t="e">
            <v>#NAME?</v>
          </cell>
        </row>
        <row r="118">
          <cell r="E118" t="str">
            <v>Venezuela (Bolivarian Republic of)</v>
          </cell>
          <cell r="F118" t="e">
            <v>#NAME?</v>
          </cell>
          <cell r="G118" t="e">
            <v>#NAME?</v>
          </cell>
          <cell r="H118">
            <v>130</v>
          </cell>
          <cell r="J118" t="e">
            <v>#NAME?</v>
          </cell>
          <cell r="K118" t="e">
            <v>#NAME?</v>
          </cell>
          <cell r="M118" t="e">
            <v>#NAME?</v>
          </cell>
          <cell r="N118" t="e">
            <v>#NAME?</v>
          </cell>
          <cell r="P118" t="e">
            <v>#NAME?</v>
          </cell>
          <cell r="Q118" t="e">
            <v>#NAME?</v>
          </cell>
          <cell r="S118" t="e">
            <v>#NAME?</v>
          </cell>
          <cell r="T118" t="e">
            <v>#NAME?</v>
          </cell>
          <cell r="V118" t="e">
            <v>#NAME?</v>
          </cell>
          <cell r="W118" t="e">
            <v>#NAME?</v>
          </cell>
          <cell r="X118" t="e">
            <v>#NAME?</v>
          </cell>
          <cell r="Y118" t="e">
            <v>#NAME?</v>
          </cell>
          <cell r="Z118" t="e">
            <v>#NAME?</v>
          </cell>
          <cell r="AA118" t="e">
            <v>#NAME?</v>
          </cell>
          <cell r="AB118" t="e">
            <v>#NAME?</v>
          </cell>
          <cell r="AC118" t="e">
            <v>#NAME?</v>
          </cell>
          <cell r="AD118">
            <v>1</v>
          </cell>
          <cell r="AE118">
            <v>0</v>
          </cell>
          <cell r="AF118" t="e">
            <v>#NAME?</v>
          </cell>
          <cell r="AG118" t="e">
            <v>#NAME?</v>
          </cell>
          <cell r="AH118" t="e">
            <v>#NAME?</v>
          </cell>
          <cell r="AI118" t="e">
            <v>#NAME?</v>
          </cell>
          <cell r="AJ118" t="e">
            <v>#NAME?</v>
          </cell>
          <cell r="AK118" t="e">
            <v>#NAME?</v>
          </cell>
          <cell r="AL118" t="e">
            <v>#NAME?</v>
          </cell>
          <cell r="AM118" t="e">
            <v>#NAME?</v>
          </cell>
          <cell r="AN118" t="e">
            <v>#NAME?</v>
          </cell>
          <cell r="AO118" t="e">
            <v>#NAME?</v>
          </cell>
          <cell r="AP118" t="e">
            <v>#NAME?</v>
          </cell>
          <cell r="AQ118" t="e">
            <v>#NAME?</v>
          </cell>
          <cell r="AR118" t="e">
            <v>#NAME?</v>
          </cell>
          <cell r="AS118" t="e">
            <v>#NAME?</v>
          </cell>
          <cell r="AT118" t="e">
            <v>#NAME?</v>
          </cell>
          <cell r="AU118" t="e">
            <v>#NAME?</v>
          </cell>
          <cell r="AV118" t="e">
            <v>#NAME?</v>
          </cell>
          <cell r="AW118" t="e">
            <v>#NAME?</v>
          </cell>
          <cell r="AX118" t="e">
            <v>#NAME?</v>
          </cell>
          <cell r="AY118" t="e">
            <v>#NAME?</v>
          </cell>
        </row>
        <row r="119">
          <cell r="E119" t="str">
            <v>Cameroon</v>
          </cell>
          <cell r="F119" t="e">
            <v>#NAME?</v>
          </cell>
          <cell r="G119" t="e">
            <v>#NAME?</v>
          </cell>
          <cell r="H119">
            <v>26</v>
          </cell>
          <cell r="J119" t="e">
            <v>#NAME?</v>
          </cell>
          <cell r="K119" t="e">
            <v>#NAME?</v>
          </cell>
          <cell r="M119" t="e">
            <v>#NAME?</v>
          </cell>
          <cell r="N119" t="e">
            <v>#NAME?</v>
          </cell>
          <cell r="P119" t="e">
            <v>#NAME?</v>
          </cell>
          <cell r="Q119" t="e">
            <v>#NAME?</v>
          </cell>
          <cell r="S119" t="e">
            <v>#NAME?</v>
          </cell>
          <cell r="T119" t="e">
            <v>#NAME?</v>
          </cell>
          <cell r="V119" t="e">
            <v>#NAME?</v>
          </cell>
          <cell r="W119" t="e">
            <v>#NAME?</v>
          </cell>
          <cell r="X119" t="e">
            <v>#NAME?</v>
          </cell>
          <cell r="Y119" t="e">
            <v>#NAME?</v>
          </cell>
          <cell r="Z119" t="e">
            <v>#NAME?</v>
          </cell>
          <cell r="AA119" t="e">
            <v>#NAME?</v>
          </cell>
          <cell r="AB119" t="e">
            <v>#NAME?</v>
          </cell>
          <cell r="AC119" t="e">
            <v>#NAME?</v>
          </cell>
          <cell r="AD119">
            <v>1</v>
          </cell>
          <cell r="AE119">
            <v>0</v>
          </cell>
          <cell r="AF119" t="e">
            <v>#NAME?</v>
          </cell>
          <cell r="AG119" t="e">
            <v>#NAME?</v>
          </cell>
          <cell r="AH119" t="e">
            <v>#NAME?</v>
          </cell>
          <cell r="AI119" t="e">
            <v>#NAME?</v>
          </cell>
          <cell r="AJ119" t="e">
            <v>#NAME?</v>
          </cell>
          <cell r="AK119" t="e">
            <v>#NAME?</v>
          </cell>
          <cell r="AL119" t="e">
            <v>#NAME?</v>
          </cell>
          <cell r="AM119" t="e">
            <v>#NAME?</v>
          </cell>
          <cell r="AN119" t="e">
            <v>#NAME?</v>
          </cell>
          <cell r="AO119" t="e">
            <v>#NAME?</v>
          </cell>
          <cell r="AP119" t="e">
            <v>#NAME?</v>
          </cell>
          <cell r="AQ119" t="e">
            <v>#NAME?</v>
          </cell>
          <cell r="AR119" t="e">
            <v>#NAME?</v>
          </cell>
          <cell r="AS119" t="e">
            <v>#NAME?</v>
          </cell>
          <cell r="AT119" t="e">
            <v>#NAME?</v>
          </cell>
          <cell r="AU119" t="e">
            <v>#NAME?</v>
          </cell>
          <cell r="AV119" t="e">
            <v>#NAME?</v>
          </cell>
          <cell r="AW119" t="e">
            <v>#NAME?</v>
          </cell>
          <cell r="AX119" t="e">
            <v>#NAME?</v>
          </cell>
          <cell r="AY119" t="e">
            <v>#NAME?</v>
          </cell>
        </row>
        <row r="120">
          <cell r="E120" t="str">
            <v>Tanzania (United Republic of)</v>
          </cell>
          <cell r="F120" t="e">
            <v>#NAME?</v>
          </cell>
          <cell r="G120" t="e">
            <v>#NAME?</v>
          </cell>
          <cell r="H120">
            <v>119</v>
          </cell>
          <cell r="J120" t="e">
            <v>#NAME?</v>
          </cell>
          <cell r="K120" t="e">
            <v>#NAME?</v>
          </cell>
          <cell r="M120" t="e">
            <v>#NAME?</v>
          </cell>
          <cell r="N120" t="e">
            <v>#NAME?</v>
          </cell>
          <cell r="P120" t="e">
            <v>#NAME?</v>
          </cell>
          <cell r="Q120" t="e">
            <v>#NAME?</v>
          </cell>
          <cell r="S120" t="e">
            <v>#NAME?</v>
          </cell>
          <cell r="T120" t="e">
            <v>#NAME?</v>
          </cell>
          <cell r="V120" t="e">
            <v>#NAME?</v>
          </cell>
          <cell r="W120" t="e">
            <v>#NAME?</v>
          </cell>
          <cell r="X120" t="e">
            <v>#NAME?</v>
          </cell>
          <cell r="Y120" t="e">
            <v>#NAME?</v>
          </cell>
          <cell r="Z120" t="e">
            <v>#NAME?</v>
          </cell>
          <cell r="AA120" t="e">
            <v>#NAME?</v>
          </cell>
          <cell r="AB120" t="e">
            <v>#NAME?</v>
          </cell>
          <cell r="AC120" t="e">
            <v>#NAME?</v>
          </cell>
          <cell r="AD120">
            <v>1</v>
          </cell>
          <cell r="AE120">
            <v>0</v>
          </cell>
          <cell r="AF120" t="e">
            <v>#NAME?</v>
          </cell>
          <cell r="AG120" t="e">
            <v>#NAME?</v>
          </cell>
          <cell r="AH120" t="e">
            <v>#NAME?</v>
          </cell>
          <cell r="AI120" t="e">
            <v>#NAME?</v>
          </cell>
          <cell r="AJ120" t="e">
            <v>#NAME?</v>
          </cell>
          <cell r="AK120" t="e">
            <v>#NAME?</v>
          </cell>
          <cell r="AL120" t="e">
            <v>#NAME?</v>
          </cell>
          <cell r="AM120" t="e">
            <v>#NAME?</v>
          </cell>
          <cell r="AN120" t="e">
            <v>#NAME?</v>
          </cell>
          <cell r="AO120" t="e">
            <v>#NAME?</v>
          </cell>
          <cell r="AP120" t="e">
            <v>#NAME?</v>
          </cell>
          <cell r="AQ120" t="e">
            <v>#NAME?</v>
          </cell>
          <cell r="AR120" t="e">
            <v>#NAME?</v>
          </cell>
          <cell r="AS120" t="e">
            <v>#NAME?</v>
          </cell>
          <cell r="AT120" t="e">
            <v>#NAME?</v>
          </cell>
          <cell r="AU120" t="e">
            <v>#NAME?</v>
          </cell>
          <cell r="AV120" t="e">
            <v>#NAME?</v>
          </cell>
          <cell r="AW120" t="e">
            <v>#NAME?</v>
          </cell>
          <cell r="AX120" t="e">
            <v>#NAME?</v>
          </cell>
          <cell r="AY120" t="e">
            <v>#NAME?</v>
          </cell>
        </row>
        <row r="121">
          <cell r="E121" t="str">
            <v>Pakistan</v>
          </cell>
          <cell r="F121" t="e">
            <v>#NAME?</v>
          </cell>
          <cell r="G121" t="e">
            <v>#NAME?</v>
          </cell>
          <cell r="H121">
            <v>93</v>
          </cell>
          <cell r="J121" t="e">
            <v>#NAME?</v>
          </cell>
          <cell r="K121" t="e">
            <v>#NAME?</v>
          </cell>
          <cell r="M121" t="e">
            <v>#NAME?</v>
          </cell>
          <cell r="N121" t="e">
            <v>#NAME?</v>
          </cell>
          <cell r="P121" t="e">
            <v>#NAME?</v>
          </cell>
          <cell r="Q121" t="e">
            <v>#NAME?</v>
          </cell>
          <cell r="S121" t="e">
            <v>#NAME?</v>
          </cell>
          <cell r="T121" t="e">
            <v>#NAME?</v>
          </cell>
          <cell r="V121" t="e">
            <v>#NAME?</v>
          </cell>
          <cell r="W121" t="e">
            <v>#NAME?</v>
          </cell>
          <cell r="X121" t="e">
            <v>#NAME?</v>
          </cell>
          <cell r="Y121" t="e">
            <v>#NAME?</v>
          </cell>
          <cell r="Z121" t="e">
            <v>#NAME?</v>
          </cell>
          <cell r="AA121" t="e">
            <v>#NAME?</v>
          </cell>
          <cell r="AB121" t="e">
            <v>#NAME?</v>
          </cell>
          <cell r="AC121" t="e">
            <v>#NAME?</v>
          </cell>
          <cell r="AD121">
            <v>1</v>
          </cell>
          <cell r="AE121">
            <v>0</v>
          </cell>
          <cell r="AF121" t="e">
            <v>#NAME?</v>
          </cell>
          <cell r="AG121" t="e">
            <v>#NAME?</v>
          </cell>
          <cell r="AH121" t="e">
            <v>#NAME?</v>
          </cell>
          <cell r="AI121" t="e">
            <v>#NAME?</v>
          </cell>
          <cell r="AJ121" t="e">
            <v>#NAME?</v>
          </cell>
          <cell r="AK121" t="e">
            <v>#NAME?</v>
          </cell>
          <cell r="AL121" t="e">
            <v>#NAME?</v>
          </cell>
          <cell r="AM121" t="e">
            <v>#NAME?</v>
          </cell>
          <cell r="AN121" t="e">
            <v>#NAME?</v>
          </cell>
          <cell r="AO121" t="e">
            <v>#NAME?</v>
          </cell>
          <cell r="AP121" t="e">
            <v>#NAME?</v>
          </cell>
          <cell r="AQ121" t="e">
            <v>#NAME?</v>
          </cell>
          <cell r="AR121" t="e">
            <v>#NAME?</v>
          </cell>
          <cell r="AS121" t="e">
            <v>#NAME?</v>
          </cell>
          <cell r="AT121" t="e">
            <v>#NAME?</v>
          </cell>
          <cell r="AU121" t="e">
            <v>#NAME?</v>
          </cell>
          <cell r="AV121" t="e">
            <v>#NAME?</v>
          </cell>
          <cell r="AW121" t="e">
            <v>#NAME?</v>
          </cell>
          <cell r="AX121" t="e">
            <v>#NAME?</v>
          </cell>
          <cell r="AY121" t="e">
            <v>#NAME?</v>
          </cell>
        </row>
        <row r="122">
          <cell r="E122" t="str">
            <v>Uganda</v>
          </cell>
          <cell r="F122" t="e">
            <v>#NAME?</v>
          </cell>
          <cell r="G122" t="e">
            <v>#NAME?</v>
          </cell>
          <cell r="H122">
            <v>124</v>
          </cell>
          <cell r="J122" t="e">
            <v>#NAME?</v>
          </cell>
          <cell r="K122" t="e">
            <v>#NAME?</v>
          </cell>
          <cell r="M122" t="e">
            <v>#NAME?</v>
          </cell>
          <cell r="N122" t="e">
            <v>#NAME?</v>
          </cell>
          <cell r="P122" t="e">
            <v>#NAME?</v>
          </cell>
          <cell r="Q122" t="e">
            <v>#NAME?</v>
          </cell>
          <cell r="S122" t="e">
            <v>#NAME?</v>
          </cell>
          <cell r="T122" t="e">
            <v>#NAME?</v>
          </cell>
          <cell r="V122" t="e">
            <v>#NAME?</v>
          </cell>
          <cell r="W122" t="e">
            <v>#NAME?</v>
          </cell>
          <cell r="X122" t="e">
            <v>#NAME?</v>
          </cell>
          <cell r="Y122" t="e">
            <v>#NAME?</v>
          </cell>
          <cell r="Z122" t="e">
            <v>#NAME?</v>
          </cell>
          <cell r="AA122" t="e">
            <v>#NAME?</v>
          </cell>
          <cell r="AB122" t="e">
            <v>#NAME?</v>
          </cell>
          <cell r="AC122" t="e">
            <v>#NAME?</v>
          </cell>
          <cell r="AD122">
            <v>1</v>
          </cell>
          <cell r="AE122">
            <v>0</v>
          </cell>
          <cell r="AF122" t="e">
            <v>#NAME?</v>
          </cell>
          <cell r="AG122" t="e">
            <v>#NAME?</v>
          </cell>
          <cell r="AH122" t="e">
            <v>#NAME?</v>
          </cell>
          <cell r="AI122" t="e">
            <v>#NAME?</v>
          </cell>
          <cell r="AJ122" t="e">
            <v>#NAME?</v>
          </cell>
          <cell r="AK122" t="e">
            <v>#NAME?</v>
          </cell>
          <cell r="AL122" t="e">
            <v>#NAME?</v>
          </cell>
          <cell r="AM122" t="e">
            <v>#NAME?</v>
          </cell>
          <cell r="AN122" t="e">
            <v>#NAME?</v>
          </cell>
          <cell r="AO122" t="e">
            <v>#NAME?</v>
          </cell>
          <cell r="AP122" t="e">
            <v>#NAME?</v>
          </cell>
          <cell r="AQ122" t="e">
            <v>#NAME?</v>
          </cell>
          <cell r="AR122" t="e">
            <v>#NAME?</v>
          </cell>
          <cell r="AS122" t="e">
            <v>#NAME?</v>
          </cell>
          <cell r="AT122" t="e">
            <v>#NAME?</v>
          </cell>
          <cell r="AU122" t="e">
            <v>#NAME?</v>
          </cell>
          <cell r="AV122" t="e">
            <v>#NAME?</v>
          </cell>
          <cell r="AW122" t="e">
            <v>#NAME?</v>
          </cell>
          <cell r="AX122" t="e">
            <v>#NAME?</v>
          </cell>
          <cell r="AY122" t="e">
            <v>#NAME?</v>
          </cell>
        </row>
        <row r="123">
          <cell r="E123" t="str">
            <v>Mali</v>
          </cell>
          <cell r="F123" t="e">
            <v>#NAME?</v>
          </cell>
          <cell r="G123" t="e">
            <v>#NAME?</v>
          </cell>
          <cell r="H123">
            <v>77</v>
          </cell>
          <cell r="J123" t="e">
            <v>#NAME?</v>
          </cell>
          <cell r="K123" t="e">
            <v>#NAME?</v>
          </cell>
          <cell r="M123" t="e">
            <v>#NAME?</v>
          </cell>
          <cell r="N123" t="e">
            <v>#NAME?</v>
          </cell>
          <cell r="P123" t="e">
            <v>#NAME?</v>
          </cell>
          <cell r="Q123" t="e">
            <v>#NAME?</v>
          </cell>
          <cell r="S123" t="e">
            <v>#NAME?</v>
          </cell>
          <cell r="T123" t="e">
            <v>#NAME?</v>
          </cell>
          <cell r="V123" t="e">
            <v>#NAME?</v>
          </cell>
          <cell r="W123" t="e">
            <v>#NAME?</v>
          </cell>
          <cell r="X123" t="e">
            <v>#NAME?</v>
          </cell>
          <cell r="Y123" t="e">
            <v>#NAME?</v>
          </cell>
          <cell r="Z123" t="e">
            <v>#NAME?</v>
          </cell>
          <cell r="AA123" t="e">
            <v>#NAME?</v>
          </cell>
          <cell r="AB123" t="e">
            <v>#NAME?</v>
          </cell>
          <cell r="AC123" t="e">
            <v>#NAME?</v>
          </cell>
          <cell r="AD123">
            <v>1</v>
          </cell>
          <cell r="AE123">
            <v>0</v>
          </cell>
          <cell r="AF123" t="e">
            <v>#NAME?</v>
          </cell>
          <cell r="AG123" t="e">
            <v>#NAME?</v>
          </cell>
          <cell r="AH123" t="e">
            <v>#NAME?</v>
          </cell>
          <cell r="AI123" t="e">
            <v>#NAME?</v>
          </cell>
          <cell r="AJ123" t="e">
            <v>#NAME?</v>
          </cell>
          <cell r="AK123" t="e">
            <v>#NAME?</v>
          </cell>
          <cell r="AL123" t="e">
            <v>#NAME?</v>
          </cell>
          <cell r="AM123" t="e">
            <v>#NAME?</v>
          </cell>
          <cell r="AN123" t="e">
            <v>#NAME?</v>
          </cell>
          <cell r="AO123" t="e">
            <v>#NAME?</v>
          </cell>
          <cell r="AP123" t="e">
            <v>#NAME?</v>
          </cell>
          <cell r="AQ123" t="e">
            <v>#NAME?</v>
          </cell>
          <cell r="AR123" t="e">
            <v>#NAME?</v>
          </cell>
          <cell r="AS123" t="e">
            <v>#NAME?</v>
          </cell>
          <cell r="AT123" t="e">
            <v>#NAME?</v>
          </cell>
          <cell r="AU123" t="e">
            <v>#NAME?</v>
          </cell>
          <cell r="AV123" t="e">
            <v>#NAME?</v>
          </cell>
          <cell r="AW123" t="e">
            <v>#NAME?</v>
          </cell>
          <cell r="AX123" t="e">
            <v>#NAME?</v>
          </cell>
          <cell r="AY123" t="e">
            <v>#NAME?</v>
          </cell>
        </row>
        <row r="124">
          <cell r="E124" t="str">
            <v>Malawi</v>
          </cell>
          <cell r="F124" t="e">
            <v>#NAME?</v>
          </cell>
          <cell r="G124" t="e">
            <v>#NAME?</v>
          </cell>
          <cell r="H124">
            <v>75</v>
          </cell>
          <cell r="J124" t="e">
            <v>#NAME?</v>
          </cell>
          <cell r="K124" t="e">
            <v>#NAME?</v>
          </cell>
          <cell r="M124" t="e">
            <v>#NAME?</v>
          </cell>
          <cell r="N124" t="e">
            <v>#NAME?</v>
          </cell>
          <cell r="P124" t="e">
            <v>#NAME?</v>
          </cell>
          <cell r="Q124" t="e">
            <v>#NAME?</v>
          </cell>
          <cell r="S124" t="e">
            <v>#NAME?</v>
          </cell>
          <cell r="T124" t="e">
            <v>#NAME?</v>
          </cell>
          <cell r="V124" t="e">
            <v>#NAME?</v>
          </cell>
          <cell r="W124" t="e">
            <v>#NAME?</v>
          </cell>
          <cell r="X124" t="e">
            <v>#NAME?</v>
          </cell>
          <cell r="Y124" t="e">
            <v>#NAME?</v>
          </cell>
          <cell r="Z124" t="e">
            <v>#NAME?</v>
          </cell>
          <cell r="AA124" t="e">
            <v>#NAME?</v>
          </cell>
          <cell r="AB124" t="e">
            <v>#NAME?</v>
          </cell>
          <cell r="AC124" t="e">
            <v>#NAME?</v>
          </cell>
          <cell r="AD124">
            <v>1</v>
          </cell>
          <cell r="AE124">
            <v>0</v>
          </cell>
          <cell r="AF124" t="e">
            <v>#NAME?</v>
          </cell>
          <cell r="AG124" t="e">
            <v>#NAME?</v>
          </cell>
          <cell r="AH124" t="e">
            <v>#NAME?</v>
          </cell>
          <cell r="AI124" t="e">
            <v>#NAME?</v>
          </cell>
          <cell r="AJ124" t="e">
            <v>#NAME?</v>
          </cell>
          <cell r="AK124" t="e">
            <v>#NAME?</v>
          </cell>
          <cell r="AL124" t="e">
            <v>#NAME?</v>
          </cell>
          <cell r="AM124" t="e">
            <v>#NAME?</v>
          </cell>
          <cell r="AN124" t="e">
            <v>#NAME?</v>
          </cell>
          <cell r="AO124" t="e">
            <v>#NAME?</v>
          </cell>
          <cell r="AP124" t="e">
            <v>#NAME?</v>
          </cell>
          <cell r="AQ124" t="e">
            <v>#NAME?</v>
          </cell>
          <cell r="AR124" t="e">
            <v>#NAME?</v>
          </cell>
          <cell r="AS124" t="e">
            <v>#NAME?</v>
          </cell>
          <cell r="AT124" t="e">
            <v>#NAME?</v>
          </cell>
          <cell r="AU124" t="e">
            <v>#NAME?</v>
          </cell>
          <cell r="AV124" t="e">
            <v>#NAME?</v>
          </cell>
          <cell r="AW124" t="e">
            <v>#NAME?</v>
          </cell>
          <cell r="AX124" t="e">
            <v>#NAME?</v>
          </cell>
          <cell r="AY124" t="e">
            <v>#NAME?</v>
          </cell>
        </row>
        <row r="125">
          <cell r="E125" t="str">
            <v>Rwanda</v>
          </cell>
          <cell r="F125" t="e">
            <v>#NAME?</v>
          </cell>
          <cell r="G125" t="e">
            <v>#NAME?</v>
          </cell>
          <cell r="H125">
            <v>103</v>
          </cell>
          <cell r="J125" t="e">
            <v>#NAME?</v>
          </cell>
          <cell r="K125" t="e">
            <v>#NAME?</v>
          </cell>
          <cell r="M125" t="e">
            <v>#NAME?</v>
          </cell>
          <cell r="N125" t="e">
            <v>#NAME?</v>
          </cell>
          <cell r="P125" t="e">
            <v>#NAME?</v>
          </cell>
          <cell r="Q125" t="e">
            <v>#NAME?</v>
          </cell>
          <cell r="S125" t="e">
            <v>#NAME?</v>
          </cell>
          <cell r="T125" t="e">
            <v>#NAME?</v>
          </cell>
          <cell r="V125" t="e">
            <v>#NAME?</v>
          </cell>
          <cell r="W125" t="e">
            <v>#NAME?</v>
          </cell>
          <cell r="X125" t="e">
            <v>#NAME?</v>
          </cell>
          <cell r="Y125" t="e">
            <v>#NAME?</v>
          </cell>
          <cell r="Z125" t="e">
            <v>#NAME?</v>
          </cell>
          <cell r="AA125" t="e">
            <v>#NAME?</v>
          </cell>
          <cell r="AB125" t="e">
            <v>#NAME?</v>
          </cell>
          <cell r="AC125" t="e">
            <v>#NAME?</v>
          </cell>
          <cell r="AD125">
            <v>1</v>
          </cell>
          <cell r="AE125">
            <v>0</v>
          </cell>
          <cell r="AF125" t="e">
            <v>#NAME?</v>
          </cell>
          <cell r="AG125" t="e">
            <v>#NAME?</v>
          </cell>
          <cell r="AH125" t="e">
            <v>#NAME?</v>
          </cell>
          <cell r="AI125" t="e">
            <v>#NAME?</v>
          </cell>
          <cell r="AJ125" t="e">
            <v>#NAME?</v>
          </cell>
          <cell r="AK125" t="e">
            <v>#NAME?</v>
          </cell>
          <cell r="AL125" t="e">
            <v>#NAME?</v>
          </cell>
          <cell r="AM125" t="e">
            <v>#NAME?</v>
          </cell>
          <cell r="AN125" t="e">
            <v>#NAME?</v>
          </cell>
          <cell r="AO125" t="e">
            <v>#NAME?</v>
          </cell>
          <cell r="AP125" t="e">
            <v>#NAME?</v>
          </cell>
          <cell r="AQ125" t="e">
            <v>#NAME?</v>
          </cell>
          <cell r="AR125" t="e">
            <v>#NAME?</v>
          </cell>
          <cell r="AS125" t="e">
            <v>#NAME?</v>
          </cell>
          <cell r="AT125" t="e">
            <v>#NAME?</v>
          </cell>
          <cell r="AU125" t="e">
            <v>#NAME?</v>
          </cell>
          <cell r="AV125" t="e">
            <v>#NAME?</v>
          </cell>
          <cell r="AW125" t="e">
            <v>#NAME?</v>
          </cell>
          <cell r="AX125" t="e">
            <v>#NAME?</v>
          </cell>
          <cell r="AY125" t="e">
            <v>#NAME?</v>
          </cell>
        </row>
        <row r="126">
          <cell r="E126" t="str">
            <v>Nicaragua</v>
          </cell>
          <cell r="F126" t="e">
            <v>#NAME?</v>
          </cell>
          <cell r="G126" t="e">
            <v>#NAME?</v>
          </cell>
          <cell r="H126">
            <v>88</v>
          </cell>
          <cell r="J126" t="e">
            <v>#NAME?</v>
          </cell>
          <cell r="K126" t="e">
            <v>#NAME?</v>
          </cell>
          <cell r="M126" t="e">
            <v>#NAME?</v>
          </cell>
          <cell r="N126" t="e">
            <v>#NAME?</v>
          </cell>
          <cell r="P126" t="e">
            <v>#NAME?</v>
          </cell>
          <cell r="Q126" t="e">
            <v>#NAME?</v>
          </cell>
          <cell r="S126" t="e">
            <v>#NAME?</v>
          </cell>
          <cell r="T126" t="e">
            <v>#NAME?</v>
          </cell>
          <cell r="V126" t="e">
            <v>#NAME?</v>
          </cell>
          <cell r="W126" t="e">
            <v>#NAME?</v>
          </cell>
          <cell r="X126" t="e">
            <v>#NAME?</v>
          </cell>
          <cell r="Y126" t="e">
            <v>#NAME?</v>
          </cell>
          <cell r="Z126" t="e">
            <v>#NAME?</v>
          </cell>
          <cell r="AA126" t="e">
            <v>#NAME?</v>
          </cell>
          <cell r="AB126" t="e">
            <v>#NAME?</v>
          </cell>
          <cell r="AC126" t="e">
            <v>#NAME?</v>
          </cell>
          <cell r="AD126">
            <v>1</v>
          </cell>
          <cell r="AE126">
            <v>0</v>
          </cell>
          <cell r="AF126" t="e">
            <v>#NAME?</v>
          </cell>
          <cell r="AG126" t="e">
            <v>#NAME?</v>
          </cell>
          <cell r="AH126" t="e">
            <v>#NAME?</v>
          </cell>
          <cell r="AI126" t="e">
            <v>#NAME?</v>
          </cell>
          <cell r="AJ126" t="e">
            <v>#NAME?</v>
          </cell>
          <cell r="AK126" t="e">
            <v>#NAME?</v>
          </cell>
          <cell r="AL126" t="e">
            <v>#NAME?</v>
          </cell>
          <cell r="AM126" t="e">
            <v>#NAME?</v>
          </cell>
          <cell r="AN126" t="e">
            <v>#NAME?</v>
          </cell>
          <cell r="AO126" t="e">
            <v>#NAME?</v>
          </cell>
          <cell r="AP126" t="e">
            <v>#NAME?</v>
          </cell>
          <cell r="AQ126" t="e">
            <v>#NAME?</v>
          </cell>
          <cell r="AR126" t="e">
            <v>#NAME?</v>
          </cell>
          <cell r="AS126" t="e">
            <v>#NAME?</v>
          </cell>
          <cell r="AT126" t="e">
            <v>#NAME?</v>
          </cell>
          <cell r="AU126" t="e">
            <v>#NAME?</v>
          </cell>
          <cell r="AV126" t="e">
            <v>#NAME?</v>
          </cell>
          <cell r="AW126" t="e">
            <v>#NAME?</v>
          </cell>
          <cell r="AX126" t="e">
            <v>#NAME?</v>
          </cell>
          <cell r="AY126" t="e">
            <v>#NAME?</v>
          </cell>
        </row>
        <row r="127">
          <cell r="E127" t="str">
            <v>Bolivia (Plurinational State of)</v>
          </cell>
          <cell r="F127" t="e">
            <v>#NAME?</v>
          </cell>
          <cell r="G127" t="e">
            <v>#NAME?</v>
          </cell>
          <cell r="H127">
            <v>18</v>
          </cell>
          <cell r="J127" t="e">
            <v>#NAME?</v>
          </cell>
          <cell r="K127" t="e">
            <v>#NAME?</v>
          </cell>
          <cell r="M127" t="e">
            <v>#NAME?</v>
          </cell>
          <cell r="N127" t="e">
            <v>#NAME?</v>
          </cell>
          <cell r="P127" t="e">
            <v>#NAME?</v>
          </cell>
          <cell r="Q127" t="e">
            <v>#NAME?</v>
          </cell>
          <cell r="S127" t="e">
            <v>#NAME?</v>
          </cell>
          <cell r="T127" t="e">
            <v>#NAME?</v>
          </cell>
          <cell r="V127" t="e">
            <v>#NAME?</v>
          </cell>
          <cell r="W127" t="e">
            <v>#NAME?</v>
          </cell>
          <cell r="X127" t="e">
            <v>#NAME?</v>
          </cell>
          <cell r="Y127" t="e">
            <v>#NAME?</v>
          </cell>
          <cell r="Z127" t="e">
            <v>#NAME?</v>
          </cell>
          <cell r="AA127" t="e">
            <v>#NAME?</v>
          </cell>
          <cell r="AB127" t="e">
            <v>#NAME?</v>
          </cell>
          <cell r="AC127" t="e">
            <v>#NAME?</v>
          </cell>
          <cell r="AD127">
            <v>1</v>
          </cell>
          <cell r="AE127">
            <v>0</v>
          </cell>
          <cell r="AF127" t="e">
            <v>#NAME?</v>
          </cell>
          <cell r="AG127" t="e">
            <v>#NAME?</v>
          </cell>
          <cell r="AH127" t="e">
            <v>#NAME?</v>
          </cell>
          <cell r="AI127" t="e">
            <v>#NAME?</v>
          </cell>
          <cell r="AJ127" t="e">
            <v>#NAME?</v>
          </cell>
          <cell r="AK127" t="e">
            <v>#NAME?</v>
          </cell>
          <cell r="AL127" t="e">
            <v>#NAME?</v>
          </cell>
          <cell r="AM127" t="e">
            <v>#NAME?</v>
          </cell>
          <cell r="AN127" t="e">
            <v>#NAME?</v>
          </cell>
          <cell r="AO127" t="e">
            <v>#NAME?</v>
          </cell>
          <cell r="AP127" t="e">
            <v>#NAME?</v>
          </cell>
          <cell r="AQ127" t="e">
            <v>#NAME?</v>
          </cell>
          <cell r="AR127" t="e">
            <v>#NAME?</v>
          </cell>
          <cell r="AS127" t="e">
            <v>#NAME?</v>
          </cell>
          <cell r="AT127" t="e">
            <v>#NAME?</v>
          </cell>
          <cell r="AU127" t="e">
            <v>#NAME?</v>
          </cell>
          <cell r="AV127" t="e">
            <v>#NAME?</v>
          </cell>
          <cell r="AW127" t="e">
            <v>#NAME?</v>
          </cell>
          <cell r="AX127" t="e">
            <v>#NAME?</v>
          </cell>
          <cell r="AY127" t="e">
            <v>#NAME?</v>
          </cell>
        </row>
        <row r="128">
          <cell r="E128" t="str">
            <v>Cambodia</v>
          </cell>
          <cell r="F128" t="e">
            <v>#NAME?</v>
          </cell>
          <cell r="G128" t="e">
            <v>#NAME?</v>
          </cell>
          <cell r="H128">
            <v>25</v>
          </cell>
          <cell r="J128" t="e">
            <v>#NAME?</v>
          </cell>
          <cell r="K128" t="e">
            <v>#NAME?</v>
          </cell>
          <cell r="M128" t="e">
            <v>#NAME?</v>
          </cell>
          <cell r="N128" t="e">
            <v>#NAME?</v>
          </cell>
          <cell r="P128" t="e">
            <v>#NAME?</v>
          </cell>
          <cell r="Q128" t="e">
            <v>#NAME?</v>
          </cell>
          <cell r="S128" t="e">
            <v>#NAME?</v>
          </cell>
          <cell r="T128" t="e">
            <v>#NAME?</v>
          </cell>
          <cell r="V128" t="e">
            <v>#NAME?</v>
          </cell>
          <cell r="W128" t="e">
            <v>#NAME?</v>
          </cell>
          <cell r="X128" t="e">
            <v>#NAME?</v>
          </cell>
          <cell r="Y128" t="e">
            <v>#NAME?</v>
          </cell>
          <cell r="Z128" t="e">
            <v>#NAME?</v>
          </cell>
          <cell r="AA128" t="e">
            <v>#NAME?</v>
          </cell>
          <cell r="AB128" t="e">
            <v>#NAME?</v>
          </cell>
          <cell r="AC128" t="e">
            <v>#NAME?</v>
          </cell>
          <cell r="AD128">
            <v>1</v>
          </cell>
          <cell r="AE128">
            <v>0</v>
          </cell>
          <cell r="AF128" t="e">
            <v>#NAME?</v>
          </cell>
          <cell r="AG128" t="e">
            <v>#NAME?</v>
          </cell>
          <cell r="AH128" t="e">
            <v>#NAME?</v>
          </cell>
          <cell r="AI128" t="e">
            <v>#NAME?</v>
          </cell>
          <cell r="AJ128" t="e">
            <v>#NAME?</v>
          </cell>
          <cell r="AK128" t="e">
            <v>#NAME?</v>
          </cell>
          <cell r="AL128" t="e">
            <v>#NAME?</v>
          </cell>
          <cell r="AM128" t="e">
            <v>#NAME?</v>
          </cell>
          <cell r="AN128" t="e">
            <v>#NAME?</v>
          </cell>
          <cell r="AO128" t="e">
            <v>#NAME?</v>
          </cell>
          <cell r="AP128" t="e">
            <v>#NAME?</v>
          </cell>
          <cell r="AQ128" t="e">
            <v>#NAME?</v>
          </cell>
          <cell r="AR128" t="e">
            <v>#NAME?</v>
          </cell>
          <cell r="AS128" t="e">
            <v>#NAME?</v>
          </cell>
          <cell r="AT128" t="e">
            <v>#NAME?</v>
          </cell>
          <cell r="AU128" t="e">
            <v>#NAME?</v>
          </cell>
          <cell r="AV128" t="e">
            <v>#NAME?</v>
          </cell>
          <cell r="AW128" t="e">
            <v>#NAME?</v>
          </cell>
          <cell r="AX128" t="e">
            <v>#NAME?</v>
          </cell>
          <cell r="AY128" t="e">
            <v>#NAME?</v>
          </cell>
        </row>
        <row r="129">
          <cell r="E129" t="str">
            <v>Madagascar</v>
          </cell>
          <cell r="F129" t="e">
            <v>#NAME?</v>
          </cell>
          <cell r="G129" t="e">
            <v>#NAME?</v>
          </cell>
          <cell r="H129">
            <v>74</v>
          </cell>
          <cell r="J129" t="e">
            <v>#NAME?</v>
          </cell>
          <cell r="K129" t="e">
            <v>#NAME?</v>
          </cell>
          <cell r="M129" t="e">
            <v>#NAME?</v>
          </cell>
          <cell r="N129" t="e">
            <v>#NAME?</v>
          </cell>
          <cell r="P129" t="e">
            <v>#NAME?</v>
          </cell>
          <cell r="Q129" t="e">
            <v>#NAME?</v>
          </cell>
          <cell r="S129" t="e">
            <v>#NAME?</v>
          </cell>
          <cell r="T129" t="e">
            <v>#NAME?</v>
          </cell>
          <cell r="V129" t="e">
            <v>#NAME?</v>
          </cell>
          <cell r="W129" t="e">
            <v>#NAME?</v>
          </cell>
          <cell r="X129" t="e">
            <v>#NAME?</v>
          </cell>
          <cell r="Y129" t="e">
            <v>#NAME?</v>
          </cell>
          <cell r="Z129" t="e">
            <v>#NAME?</v>
          </cell>
          <cell r="AA129" t="e">
            <v>#NAME?</v>
          </cell>
          <cell r="AB129" t="e">
            <v>#NAME?</v>
          </cell>
          <cell r="AC129" t="e">
            <v>#NAME?</v>
          </cell>
          <cell r="AD129">
            <v>1</v>
          </cell>
          <cell r="AE129">
            <v>0</v>
          </cell>
          <cell r="AF129" t="e">
            <v>#NAME?</v>
          </cell>
          <cell r="AG129" t="e">
            <v>#NAME?</v>
          </cell>
          <cell r="AH129" t="e">
            <v>#NAME?</v>
          </cell>
          <cell r="AI129" t="e">
            <v>#NAME?</v>
          </cell>
          <cell r="AJ129" t="e">
            <v>#NAME?</v>
          </cell>
          <cell r="AK129" t="e">
            <v>#NAME?</v>
          </cell>
          <cell r="AL129" t="e">
            <v>#NAME?</v>
          </cell>
          <cell r="AM129" t="e">
            <v>#NAME?</v>
          </cell>
          <cell r="AN129" t="e">
            <v>#NAME?</v>
          </cell>
          <cell r="AO129" t="e">
            <v>#NAME?</v>
          </cell>
          <cell r="AP129" t="e">
            <v>#NAME?</v>
          </cell>
          <cell r="AQ129" t="e">
            <v>#NAME?</v>
          </cell>
          <cell r="AR129" t="e">
            <v>#NAME?</v>
          </cell>
          <cell r="AS129" t="e">
            <v>#NAME?</v>
          </cell>
          <cell r="AT129" t="e">
            <v>#NAME?</v>
          </cell>
          <cell r="AU129" t="e">
            <v>#NAME?</v>
          </cell>
          <cell r="AV129" t="e">
            <v>#NAME?</v>
          </cell>
          <cell r="AW129" t="e">
            <v>#NAME?</v>
          </cell>
          <cell r="AX129" t="e">
            <v>#NAME?</v>
          </cell>
          <cell r="AY129" t="e">
            <v>#NAME?</v>
          </cell>
        </row>
        <row r="130">
          <cell r="E130" t="str">
            <v>Zambia</v>
          </cell>
          <cell r="F130" t="e">
            <v>#NAME?</v>
          </cell>
          <cell r="G130" t="e">
            <v>#NAME?</v>
          </cell>
          <cell r="H130">
            <v>133</v>
          </cell>
          <cell r="J130" t="e">
            <v>#NAME?</v>
          </cell>
          <cell r="K130" t="e">
            <v>#NAME?</v>
          </cell>
          <cell r="M130" t="e">
            <v>#NAME?</v>
          </cell>
          <cell r="N130" t="e">
            <v>#NAME?</v>
          </cell>
          <cell r="P130" t="e">
            <v>#NAME?</v>
          </cell>
          <cell r="Q130" t="e">
            <v>#NAME?</v>
          </cell>
          <cell r="S130" t="e">
            <v>#NAME?</v>
          </cell>
          <cell r="T130" t="e">
            <v>#NAME?</v>
          </cell>
          <cell r="V130" t="e">
            <v>#NAME?</v>
          </cell>
          <cell r="W130" t="e">
            <v>#NAME?</v>
          </cell>
          <cell r="X130" t="e">
            <v>#NAME?</v>
          </cell>
          <cell r="Y130" t="e">
            <v>#NAME?</v>
          </cell>
          <cell r="Z130" t="e">
            <v>#NAME?</v>
          </cell>
          <cell r="AA130" t="e">
            <v>#NAME?</v>
          </cell>
          <cell r="AB130" t="e">
            <v>#NAME?</v>
          </cell>
          <cell r="AC130" t="e">
            <v>#NAME?</v>
          </cell>
          <cell r="AD130">
            <v>1</v>
          </cell>
          <cell r="AE130">
            <v>0</v>
          </cell>
          <cell r="AF130" t="e">
            <v>#NAME?</v>
          </cell>
          <cell r="AG130" t="e">
            <v>#NAME?</v>
          </cell>
          <cell r="AH130" t="e">
            <v>#NAME?</v>
          </cell>
          <cell r="AI130" t="e">
            <v>#NAME?</v>
          </cell>
          <cell r="AJ130" t="e">
            <v>#NAME?</v>
          </cell>
          <cell r="AK130" t="e">
            <v>#NAME?</v>
          </cell>
          <cell r="AL130" t="e">
            <v>#NAME?</v>
          </cell>
          <cell r="AM130" t="e">
            <v>#NAME?</v>
          </cell>
          <cell r="AN130" t="e">
            <v>#NAME?</v>
          </cell>
          <cell r="AO130" t="e">
            <v>#NAME?</v>
          </cell>
          <cell r="AP130" t="e">
            <v>#NAME?</v>
          </cell>
          <cell r="AQ130" t="e">
            <v>#NAME?</v>
          </cell>
          <cell r="AR130" t="e">
            <v>#NAME?</v>
          </cell>
          <cell r="AS130" t="e">
            <v>#NAME?</v>
          </cell>
          <cell r="AT130" t="e">
            <v>#NAME?</v>
          </cell>
          <cell r="AU130" t="e">
            <v>#NAME?</v>
          </cell>
          <cell r="AV130" t="e">
            <v>#NAME?</v>
          </cell>
          <cell r="AW130" t="e">
            <v>#NAME?</v>
          </cell>
          <cell r="AX130" t="e">
            <v>#NAME?</v>
          </cell>
          <cell r="AY130" t="e">
            <v>#NAME?</v>
          </cell>
        </row>
        <row r="131">
          <cell r="E131" t="str">
            <v>Syrian Arab Republic</v>
          </cell>
          <cell r="F131" t="e">
            <v>#NAME?</v>
          </cell>
          <cell r="G131" t="e">
            <v>#NAME?</v>
          </cell>
          <cell r="H131">
            <v>117</v>
          </cell>
          <cell r="J131" t="e">
            <v>#NAME?</v>
          </cell>
          <cell r="K131" t="e">
            <v>#NAME?</v>
          </cell>
          <cell r="M131" t="e">
            <v>#NAME?</v>
          </cell>
          <cell r="N131" t="e">
            <v>#NAME?</v>
          </cell>
          <cell r="P131" t="e">
            <v>#NAME?</v>
          </cell>
          <cell r="Q131" t="e">
            <v>#NAME?</v>
          </cell>
          <cell r="S131" t="e">
            <v>#NAME?</v>
          </cell>
          <cell r="T131" t="e">
            <v>#NAME?</v>
          </cell>
          <cell r="V131" t="e">
            <v>#NAME?</v>
          </cell>
          <cell r="W131" t="e">
            <v>#NAME?</v>
          </cell>
          <cell r="X131" t="e">
            <v>#NAME?</v>
          </cell>
          <cell r="Y131" t="e">
            <v>#NAME?</v>
          </cell>
          <cell r="Z131" t="e">
            <v>#NAME?</v>
          </cell>
          <cell r="AA131" t="e">
            <v>#NAME?</v>
          </cell>
          <cell r="AB131" t="e">
            <v>#NAME?</v>
          </cell>
          <cell r="AC131" t="e">
            <v>#NAME?</v>
          </cell>
          <cell r="AD131">
            <v>1</v>
          </cell>
          <cell r="AE131">
            <v>0</v>
          </cell>
          <cell r="AF131" t="e">
            <v>#NAME?</v>
          </cell>
          <cell r="AG131" t="e">
            <v>#NAME?</v>
          </cell>
          <cell r="AH131" t="e">
            <v>#NAME?</v>
          </cell>
          <cell r="AI131" t="e">
            <v>#NAME?</v>
          </cell>
          <cell r="AJ131" t="e">
            <v>#NAME?</v>
          </cell>
          <cell r="AK131" t="e">
            <v>#NAME?</v>
          </cell>
          <cell r="AL131" t="e">
            <v>#NAME?</v>
          </cell>
          <cell r="AM131" t="e">
            <v>#NAME?</v>
          </cell>
          <cell r="AN131" t="e">
            <v>#NAME?</v>
          </cell>
          <cell r="AO131" t="e">
            <v>#NAME?</v>
          </cell>
          <cell r="AP131" t="e">
            <v>#NAME?</v>
          </cell>
          <cell r="AQ131" t="e">
            <v>#NAME?</v>
          </cell>
          <cell r="AR131" t="e">
            <v>#NAME?</v>
          </cell>
          <cell r="AS131" t="e">
            <v>#NAME?</v>
          </cell>
          <cell r="AT131" t="e">
            <v>#NAME?</v>
          </cell>
          <cell r="AU131" t="e">
            <v>#NAME?</v>
          </cell>
          <cell r="AV131" t="e">
            <v>#NAME?</v>
          </cell>
          <cell r="AW131" t="e">
            <v>#NAME?</v>
          </cell>
          <cell r="AX131" t="e">
            <v>#NAME?</v>
          </cell>
          <cell r="AY131" t="e">
            <v>#NAME?</v>
          </cell>
        </row>
        <row r="132">
          <cell r="E132" t="str">
            <v>Tajikistan</v>
          </cell>
          <cell r="F132" t="e">
            <v>#NAME?</v>
          </cell>
          <cell r="G132" t="e">
            <v>#NAME?</v>
          </cell>
          <cell r="H132">
            <v>118</v>
          </cell>
          <cell r="J132" t="e">
            <v>#NAME?</v>
          </cell>
          <cell r="K132" t="e">
            <v>#NAME?</v>
          </cell>
          <cell r="M132" t="e">
            <v>#NAME?</v>
          </cell>
          <cell r="N132" t="e">
            <v>#NAME?</v>
          </cell>
          <cell r="P132" t="e">
            <v>#NAME?</v>
          </cell>
          <cell r="Q132" t="e">
            <v>#NAME?</v>
          </cell>
          <cell r="S132" t="e">
            <v>#NAME?</v>
          </cell>
          <cell r="T132" t="e">
            <v>#NAME?</v>
          </cell>
          <cell r="V132" t="e">
            <v>#NAME?</v>
          </cell>
          <cell r="W132" t="e">
            <v>#NAME?</v>
          </cell>
          <cell r="X132" t="e">
            <v>#NAME?</v>
          </cell>
          <cell r="Y132" t="e">
            <v>#NAME?</v>
          </cell>
          <cell r="Z132" t="e">
            <v>#NAME?</v>
          </cell>
          <cell r="AA132" t="e">
            <v>#NAME?</v>
          </cell>
          <cell r="AB132" t="e">
            <v>#NAME?</v>
          </cell>
          <cell r="AC132" t="e">
            <v>#NAME?</v>
          </cell>
          <cell r="AD132">
            <v>1</v>
          </cell>
          <cell r="AE132">
            <v>0</v>
          </cell>
          <cell r="AF132" t="e">
            <v>#NAME?</v>
          </cell>
          <cell r="AG132" t="e">
            <v>#NAME?</v>
          </cell>
          <cell r="AH132" t="e">
            <v>#NAME?</v>
          </cell>
          <cell r="AI132" t="e">
            <v>#NAME?</v>
          </cell>
          <cell r="AJ132" t="e">
            <v>#NAME?</v>
          </cell>
          <cell r="AK132" t="e">
            <v>#NAME?</v>
          </cell>
          <cell r="AL132" t="e">
            <v>#NAME?</v>
          </cell>
          <cell r="AM132" t="e">
            <v>#NAME?</v>
          </cell>
          <cell r="AN132" t="e">
            <v>#NAME?</v>
          </cell>
          <cell r="AO132" t="e">
            <v>#NAME?</v>
          </cell>
          <cell r="AP132" t="e">
            <v>#NAME?</v>
          </cell>
          <cell r="AQ132" t="e">
            <v>#NAME?</v>
          </cell>
          <cell r="AR132" t="e">
            <v>#NAME?</v>
          </cell>
          <cell r="AS132" t="e">
            <v>#NAME?</v>
          </cell>
          <cell r="AT132" t="e">
            <v>#NAME?</v>
          </cell>
          <cell r="AU132" t="e">
            <v>#NAME?</v>
          </cell>
          <cell r="AV132" t="e">
            <v>#NAME?</v>
          </cell>
          <cell r="AW132" t="e">
            <v>#NAME?</v>
          </cell>
          <cell r="AX132" t="e">
            <v>#NAME?</v>
          </cell>
          <cell r="AY132" t="e">
            <v>#NAME?</v>
          </cell>
        </row>
        <row r="133">
          <cell r="E133" t="str">
            <v>Côte d'Ivoire</v>
          </cell>
          <cell r="F133" t="e">
            <v>#NAME?</v>
          </cell>
          <cell r="G133" t="e">
            <v>#NAME?</v>
          </cell>
          <cell r="H133">
            <v>32</v>
          </cell>
          <cell r="J133" t="e">
            <v>#NAME?</v>
          </cell>
          <cell r="K133" t="e">
            <v>#NAME?</v>
          </cell>
          <cell r="M133" t="e">
            <v>#NAME?</v>
          </cell>
          <cell r="N133" t="e">
            <v>#NAME?</v>
          </cell>
          <cell r="P133" t="e">
            <v>#NAME?</v>
          </cell>
          <cell r="Q133" t="e">
            <v>#NAME?</v>
          </cell>
          <cell r="S133" t="e">
            <v>#NAME?</v>
          </cell>
          <cell r="T133" t="e">
            <v>#NAME?</v>
          </cell>
          <cell r="V133" t="e">
            <v>#NAME?</v>
          </cell>
          <cell r="W133" t="e">
            <v>#NAME?</v>
          </cell>
          <cell r="X133" t="e">
            <v>#NAME?</v>
          </cell>
          <cell r="Y133" t="e">
            <v>#NAME?</v>
          </cell>
          <cell r="Z133" t="e">
            <v>#NAME?</v>
          </cell>
          <cell r="AA133" t="e">
            <v>#NAME?</v>
          </cell>
          <cell r="AB133" t="e">
            <v>#NAME?</v>
          </cell>
          <cell r="AC133" t="e">
            <v>#NAME?</v>
          </cell>
          <cell r="AD133">
            <v>1</v>
          </cell>
          <cell r="AE133">
            <v>0</v>
          </cell>
          <cell r="AF133" t="e">
            <v>#NAME?</v>
          </cell>
          <cell r="AG133" t="e">
            <v>#NAME?</v>
          </cell>
          <cell r="AH133" t="e">
            <v>#NAME?</v>
          </cell>
          <cell r="AI133" t="e">
            <v>#NAME?</v>
          </cell>
          <cell r="AJ133" t="e">
            <v>#NAME?</v>
          </cell>
          <cell r="AK133" t="e">
            <v>#NAME?</v>
          </cell>
          <cell r="AL133" t="e">
            <v>#NAME?</v>
          </cell>
          <cell r="AM133" t="e">
            <v>#NAME?</v>
          </cell>
          <cell r="AN133" t="e">
            <v>#NAME?</v>
          </cell>
          <cell r="AO133" t="e">
            <v>#NAME?</v>
          </cell>
          <cell r="AP133" t="e">
            <v>#NAME?</v>
          </cell>
          <cell r="AQ133" t="e">
            <v>#NAME?</v>
          </cell>
          <cell r="AR133" t="e">
            <v>#NAME?</v>
          </cell>
          <cell r="AS133" t="e">
            <v>#NAME?</v>
          </cell>
          <cell r="AT133" t="e">
            <v>#NAME?</v>
          </cell>
          <cell r="AU133" t="e">
            <v>#NAME?</v>
          </cell>
          <cell r="AV133" t="e">
            <v>#NAME?</v>
          </cell>
          <cell r="AW133" t="e">
            <v>#NAME?</v>
          </cell>
          <cell r="AX133" t="e">
            <v>#NAME?</v>
          </cell>
          <cell r="AY133" t="e">
            <v>#NAME?</v>
          </cell>
        </row>
        <row r="134">
          <cell r="E134" t="str">
            <v>Benin</v>
          </cell>
          <cell r="F134" t="e">
            <v>#NAME?</v>
          </cell>
          <cell r="G134" t="e">
            <v>#NAME?</v>
          </cell>
          <cell r="H134">
            <v>17</v>
          </cell>
          <cell r="J134" t="e">
            <v>#NAME?</v>
          </cell>
          <cell r="K134" t="e">
            <v>#NAME?</v>
          </cell>
          <cell r="M134" t="e">
            <v>#NAME?</v>
          </cell>
          <cell r="N134" t="e">
            <v>#NAME?</v>
          </cell>
          <cell r="P134" t="e">
            <v>#NAME?</v>
          </cell>
          <cell r="Q134" t="e">
            <v>#NAME?</v>
          </cell>
          <cell r="S134" t="e">
            <v>#NAME?</v>
          </cell>
          <cell r="T134" t="e">
            <v>#NAME?</v>
          </cell>
          <cell r="V134" t="e">
            <v>#NAME?</v>
          </cell>
          <cell r="W134" t="e">
            <v>#NAME?</v>
          </cell>
          <cell r="X134" t="e">
            <v>#NAME?</v>
          </cell>
          <cell r="Y134" t="e">
            <v>#NAME?</v>
          </cell>
          <cell r="Z134" t="e">
            <v>#NAME?</v>
          </cell>
          <cell r="AA134" t="e">
            <v>#NAME?</v>
          </cell>
          <cell r="AB134" t="e">
            <v>#NAME?</v>
          </cell>
          <cell r="AC134" t="e">
            <v>#NAME?</v>
          </cell>
          <cell r="AD134">
            <v>1</v>
          </cell>
          <cell r="AE134">
            <v>0</v>
          </cell>
          <cell r="AF134" t="e">
            <v>#NAME?</v>
          </cell>
          <cell r="AG134" t="e">
            <v>#NAME?</v>
          </cell>
          <cell r="AH134" t="e">
            <v>#NAME?</v>
          </cell>
          <cell r="AI134" t="e">
            <v>#NAME?</v>
          </cell>
          <cell r="AJ134" t="e">
            <v>#NAME?</v>
          </cell>
          <cell r="AK134" t="e">
            <v>#NAME?</v>
          </cell>
          <cell r="AL134" t="e">
            <v>#NAME?</v>
          </cell>
          <cell r="AM134" t="e">
            <v>#NAME?</v>
          </cell>
          <cell r="AN134" t="e">
            <v>#NAME?</v>
          </cell>
          <cell r="AO134" t="e">
            <v>#NAME?</v>
          </cell>
          <cell r="AP134" t="e">
            <v>#NAME?</v>
          </cell>
          <cell r="AQ134" t="e">
            <v>#NAME?</v>
          </cell>
          <cell r="AR134" t="e">
            <v>#NAME?</v>
          </cell>
          <cell r="AS134" t="e">
            <v>#NAME?</v>
          </cell>
          <cell r="AT134" t="e">
            <v>#NAME?</v>
          </cell>
          <cell r="AU134" t="e">
            <v>#NAME?</v>
          </cell>
          <cell r="AV134" t="e">
            <v>#NAME?</v>
          </cell>
          <cell r="AW134" t="e">
            <v>#NAME?</v>
          </cell>
          <cell r="AX134" t="e">
            <v>#NAME?</v>
          </cell>
          <cell r="AY134" t="e">
            <v>#NAME?</v>
          </cell>
        </row>
        <row r="135">
          <cell r="E135" t="str">
            <v>Zimbabwe</v>
          </cell>
          <cell r="F135" t="e">
            <v>#NAME?</v>
          </cell>
          <cell r="G135" t="e">
            <v>#NAME?</v>
          </cell>
          <cell r="H135">
            <v>134</v>
          </cell>
          <cell r="J135" t="e">
            <v>#NAME?</v>
          </cell>
          <cell r="K135" t="e">
            <v>#NAME?</v>
          </cell>
          <cell r="M135" t="e">
            <v>#NAME?</v>
          </cell>
          <cell r="N135" t="e">
            <v>#NAME?</v>
          </cell>
          <cell r="P135" t="e">
            <v>#NAME?</v>
          </cell>
          <cell r="Q135" t="e">
            <v>#NAME?</v>
          </cell>
          <cell r="S135" t="e">
            <v>#NAME?</v>
          </cell>
          <cell r="T135" t="e">
            <v>#NAME?</v>
          </cell>
          <cell r="V135" t="e">
            <v>#NAME?</v>
          </cell>
          <cell r="W135" t="e">
            <v>#NAME?</v>
          </cell>
          <cell r="X135" t="e">
            <v>#NAME?</v>
          </cell>
          <cell r="Y135" t="e">
            <v>#NAME?</v>
          </cell>
          <cell r="Z135" t="e">
            <v>#NAME?</v>
          </cell>
          <cell r="AA135" t="e">
            <v>#NAME?</v>
          </cell>
          <cell r="AB135" t="e">
            <v>#NAME?</v>
          </cell>
          <cell r="AC135" t="e">
            <v>#NAME?</v>
          </cell>
          <cell r="AD135">
            <v>1</v>
          </cell>
          <cell r="AE135">
            <v>0</v>
          </cell>
          <cell r="AF135" t="e">
            <v>#NAME?</v>
          </cell>
          <cell r="AG135" t="e">
            <v>#NAME?</v>
          </cell>
          <cell r="AH135" t="e">
            <v>#NAME?</v>
          </cell>
          <cell r="AI135" t="e">
            <v>#NAME?</v>
          </cell>
          <cell r="AJ135" t="e">
            <v>#NAME?</v>
          </cell>
          <cell r="AK135" t="e">
            <v>#NAME?</v>
          </cell>
          <cell r="AL135" t="e">
            <v>#NAME?</v>
          </cell>
          <cell r="AM135" t="e">
            <v>#NAME?</v>
          </cell>
          <cell r="AN135" t="e">
            <v>#NAME?</v>
          </cell>
          <cell r="AO135" t="e">
            <v>#NAME?</v>
          </cell>
          <cell r="AP135" t="e">
            <v>#NAME?</v>
          </cell>
          <cell r="AQ135" t="e">
            <v>#NAME?</v>
          </cell>
          <cell r="AR135" t="e">
            <v>#NAME?</v>
          </cell>
          <cell r="AS135" t="e">
            <v>#NAME?</v>
          </cell>
          <cell r="AT135" t="e">
            <v>#NAME?</v>
          </cell>
          <cell r="AU135" t="e">
            <v>#NAME?</v>
          </cell>
          <cell r="AV135" t="e">
            <v>#NAME?</v>
          </cell>
          <cell r="AW135" t="e">
            <v>#NAME?</v>
          </cell>
          <cell r="AX135" t="e">
            <v>#NAME?</v>
          </cell>
          <cell r="AY135" t="e">
            <v>#NAME?</v>
          </cell>
        </row>
        <row r="136">
          <cell r="E136" t="str">
            <v>Burkina Faso</v>
          </cell>
          <cell r="F136" t="e">
            <v>#NAME?</v>
          </cell>
          <cell r="G136" t="e">
            <v>#NAME?</v>
          </cell>
          <cell r="H136">
            <v>24</v>
          </cell>
          <cell r="J136" t="e">
            <v>#NAME?</v>
          </cell>
          <cell r="K136" t="e">
            <v>#NAME?</v>
          </cell>
          <cell r="M136" t="e">
            <v>#NAME?</v>
          </cell>
          <cell r="N136" t="e">
            <v>#NAME?</v>
          </cell>
          <cell r="P136" t="e">
            <v>#NAME?</v>
          </cell>
          <cell r="Q136" t="e">
            <v>#NAME?</v>
          </cell>
          <cell r="S136" t="e">
            <v>#NAME?</v>
          </cell>
          <cell r="T136" t="e">
            <v>#NAME?</v>
          </cell>
          <cell r="V136" t="e">
            <v>#NAME?</v>
          </cell>
          <cell r="W136" t="e">
            <v>#NAME?</v>
          </cell>
          <cell r="X136" t="e">
            <v>#NAME?</v>
          </cell>
          <cell r="Y136" t="e">
            <v>#NAME?</v>
          </cell>
          <cell r="Z136" t="e">
            <v>#NAME?</v>
          </cell>
          <cell r="AA136" t="e">
            <v>#NAME?</v>
          </cell>
          <cell r="AB136" t="e">
            <v>#NAME?</v>
          </cell>
          <cell r="AC136" t="e">
            <v>#NAME?</v>
          </cell>
          <cell r="AD136">
            <v>1</v>
          </cell>
          <cell r="AE136">
            <v>0</v>
          </cell>
          <cell r="AF136" t="e">
            <v>#NAME?</v>
          </cell>
          <cell r="AG136" t="e">
            <v>#NAME?</v>
          </cell>
          <cell r="AH136" t="e">
            <v>#NAME?</v>
          </cell>
          <cell r="AI136" t="e">
            <v>#NAME?</v>
          </cell>
          <cell r="AJ136" t="e">
            <v>#NAME?</v>
          </cell>
          <cell r="AK136" t="e">
            <v>#NAME?</v>
          </cell>
          <cell r="AL136" t="e">
            <v>#NAME?</v>
          </cell>
          <cell r="AM136" t="e">
            <v>#NAME?</v>
          </cell>
          <cell r="AN136" t="e">
            <v>#NAME?</v>
          </cell>
          <cell r="AO136" t="e">
            <v>#NAME?</v>
          </cell>
          <cell r="AP136" t="e">
            <v>#NAME?</v>
          </cell>
          <cell r="AQ136" t="e">
            <v>#NAME?</v>
          </cell>
          <cell r="AR136" t="e">
            <v>#NAME?</v>
          </cell>
          <cell r="AS136" t="e">
            <v>#NAME?</v>
          </cell>
          <cell r="AT136" t="e">
            <v>#NAME?</v>
          </cell>
          <cell r="AU136" t="e">
            <v>#NAME?</v>
          </cell>
          <cell r="AV136" t="e">
            <v>#NAME?</v>
          </cell>
          <cell r="AW136" t="e">
            <v>#NAME?</v>
          </cell>
          <cell r="AX136" t="e">
            <v>#NAME?</v>
          </cell>
          <cell r="AY136" t="e">
            <v>#NAME?</v>
          </cell>
        </row>
        <row r="137">
          <cell r="E137" t="str">
            <v>Ethiopia</v>
          </cell>
          <cell r="F137" t="e">
            <v>#NAME?</v>
          </cell>
          <cell r="G137" t="e">
            <v>#NAME?</v>
          </cell>
          <cell r="H137">
            <v>42</v>
          </cell>
          <cell r="J137" t="e">
            <v>#NAME?</v>
          </cell>
          <cell r="K137" t="e">
            <v>#NAME?</v>
          </cell>
          <cell r="M137" t="e">
            <v>#NAME?</v>
          </cell>
          <cell r="N137" t="e">
            <v>#NAME?</v>
          </cell>
          <cell r="P137" t="e">
            <v>#NAME?</v>
          </cell>
          <cell r="Q137" t="e">
            <v>#NAME?</v>
          </cell>
          <cell r="S137" t="e">
            <v>#NAME?</v>
          </cell>
          <cell r="T137" t="e">
            <v>#NAME?</v>
          </cell>
          <cell r="V137" t="e">
            <v>#NAME?</v>
          </cell>
          <cell r="W137" t="e">
            <v>#NAME?</v>
          </cell>
          <cell r="X137" t="e">
            <v>#NAME?</v>
          </cell>
          <cell r="Y137" t="e">
            <v>#NAME?</v>
          </cell>
          <cell r="Z137" t="e">
            <v>#NAME?</v>
          </cell>
          <cell r="AA137" t="e">
            <v>#NAME?</v>
          </cell>
          <cell r="AB137" t="e">
            <v>#NAME?</v>
          </cell>
          <cell r="AC137" t="e">
            <v>#NAME?</v>
          </cell>
          <cell r="AD137">
            <v>1</v>
          </cell>
          <cell r="AE137">
            <v>0</v>
          </cell>
          <cell r="AF137" t="e">
            <v>#NAME?</v>
          </cell>
          <cell r="AG137" t="e">
            <v>#NAME?</v>
          </cell>
          <cell r="AH137" t="e">
            <v>#NAME?</v>
          </cell>
          <cell r="AI137" t="e">
            <v>#NAME?</v>
          </cell>
          <cell r="AJ137" t="e">
            <v>#NAME?</v>
          </cell>
          <cell r="AK137" t="e">
            <v>#NAME?</v>
          </cell>
          <cell r="AL137" t="e">
            <v>#NAME?</v>
          </cell>
          <cell r="AM137" t="e">
            <v>#NAME?</v>
          </cell>
          <cell r="AN137" t="e">
            <v>#NAME?</v>
          </cell>
          <cell r="AO137" t="e">
            <v>#NAME?</v>
          </cell>
          <cell r="AP137" t="e">
            <v>#NAME?</v>
          </cell>
          <cell r="AQ137" t="e">
            <v>#NAME?</v>
          </cell>
          <cell r="AR137" t="e">
            <v>#NAME?</v>
          </cell>
          <cell r="AS137" t="e">
            <v>#NAME?</v>
          </cell>
          <cell r="AT137" t="e">
            <v>#NAME?</v>
          </cell>
          <cell r="AU137" t="e">
            <v>#NAME?</v>
          </cell>
          <cell r="AV137" t="e">
            <v>#NAME?</v>
          </cell>
          <cell r="AW137" t="e">
            <v>#NAME?</v>
          </cell>
          <cell r="AX137" t="e">
            <v>#NAME?</v>
          </cell>
          <cell r="AY137" t="e">
            <v>#NAME?</v>
          </cell>
        </row>
        <row r="138">
          <cell r="E138" t="str">
            <v>Niger</v>
          </cell>
          <cell r="F138" t="e">
            <v>#NAME?</v>
          </cell>
          <cell r="G138" t="e">
            <v>#NAME?</v>
          </cell>
          <cell r="H138">
            <v>89</v>
          </cell>
          <cell r="J138" t="e">
            <v>#NAME?</v>
          </cell>
          <cell r="K138" t="e">
            <v>#NAME?</v>
          </cell>
          <cell r="M138" t="e">
            <v>#NAME?</v>
          </cell>
          <cell r="N138" t="e">
            <v>#NAME?</v>
          </cell>
          <cell r="P138" t="e">
            <v>#NAME?</v>
          </cell>
          <cell r="Q138" t="e">
            <v>#NAME?</v>
          </cell>
          <cell r="S138" t="e">
            <v>#NAME?</v>
          </cell>
          <cell r="T138" t="e">
            <v>#NAME?</v>
          </cell>
          <cell r="V138" t="e">
            <v>#NAME?</v>
          </cell>
          <cell r="W138" t="e">
            <v>#NAME?</v>
          </cell>
          <cell r="X138" t="e">
            <v>#NAME?</v>
          </cell>
          <cell r="Y138" t="e">
            <v>#NAME?</v>
          </cell>
          <cell r="Z138" t="e">
            <v>#NAME?</v>
          </cell>
          <cell r="AA138" t="e">
            <v>#NAME?</v>
          </cell>
          <cell r="AB138" t="e">
            <v>#NAME?</v>
          </cell>
          <cell r="AC138" t="e">
            <v>#NAME?</v>
          </cell>
          <cell r="AD138">
            <v>0</v>
          </cell>
          <cell r="AE138">
            <v>0</v>
          </cell>
          <cell r="AF138" t="e">
            <v>#NAME?</v>
          </cell>
          <cell r="AG138" t="e">
            <v>#NAME?</v>
          </cell>
          <cell r="AH138" t="e">
            <v>#NAME?</v>
          </cell>
          <cell r="AI138" t="e">
            <v>#NAME?</v>
          </cell>
          <cell r="AJ138" t="e">
            <v>#NAME?</v>
          </cell>
          <cell r="AK138" t="e">
            <v>#NAME?</v>
          </cell>
          <cell r="AL138" t="e">
            <v>#NAME?</v>
          </cell>
          <cell r="AM138" t="e">
            <v>#NAME?</v>
          </cell>
          <cell r="AN138" t="e">
            <v>#NAME?</v>
          </cell>
          <cell r="AO138" t="e">
            <v>#NAME?</v>
          </cell>
          <cell r="AP138" t="e">
            <v>#NAME?</v>
          </cell>
          <cell r="AQ138" t="e">
            <v>#NAME?</v>
          </cell>
          <cell r="AR138" t="e">
            <v>#NAME?</v>
          </cell>
          <cell r="AS138" t="e">
            <v>#NAME?</v>
          </cell>
          <cell r="AT138" t="e">
            <v>#NAME?</v>
          </cell>
          <cell r="AU138" t="e">
            <v>#NAME?</v>
          </cell>
          <cell r="AV138" t="e">
            <v>#NAME?</v>
          </cell>
          <cell r="AW138" t="e">
            <v>#NAME?</v>
          </cell>
          <cell r="AX138" t="e">
            <v>#NAME?</v>
          </cell>
          <cell r="AY138" t="e">
            <v>#NAME?</v>
          </cell>
        </row>
        <row r="139">
          <cell r="E139" t="str">
            <v>Yemen</v>
          </cell>
          <cell r="F139" t="e">
            <v>#NAME?</v>
          </cell>
          <cell r="G139" t="e">
            <v>#NAME?</v>
          </cell>
          <cell r="H139">
            <v>132</v>
          </cell>
          <cell r="J139" t="e">
            <v>#NAME?</v>
          </cell>
          <cell r="K139" t="e">
            <v>#NAME?</v>
          </cell>
          <cell r="M139" t="e">
            <v>#NAME?</v>
          </cell>
          <cell r="N139" t="e">
            <v>#NAME?</v>
          </cell>
          <cell r="P139" t="e">
            <v>#NAME?</v>
          </cell>
          <cell r="Q139" t="e">
            <v>#NAME?</v>
          </cell>
          <cell r="S139" t="e">
            <v>#NAME?</v>
          </cell>
          <cell r="T139" t="e">
            <v>#NAME?</v>
          </cell>
          <cell r="V139" t="e">
            <v>#NAME?</v>
          </cell>
          <cell r="W139" t="e">
            <v>#NAME?</v>
          </cell>
          <cell r="X139" t="e">
            <v>#NAME?</v>
          </cell>
          <cell r="Y139" t="e">
            <v>#NAME?</v>
          </cell>
          <cell r="Z139" t="e">
            <v>#NAME?</v>
          </cell>
          <cell r="AA139" t="e">
            <v>#NAME?</v>
          </cell>
          <cell r="AB139" t="e">
            <v>#NAME?</v>
          </cell>
          <cell r="AC139" t="e">
            <v>#NAME?</v>
          </cell>
          <cell r="AD139">
            <v>1</v>
          </cell>
          <cell r="AE139">
            <v>0</v>
          </cell>
          <cell r="AF139" t="e">
            <v>#NAME?</v>
          </cell>
          <cell r="AG139" t="e">
            <v>#NAME?</v>
          </cell>
          <cell r="AH139" t="e">
            <v>#NAME?</v>
          </cell>
          <cell r="AI139" t="e">
            <v>#NAME?</v>
          </cell>
          <cell r="AJ139" t="e">
            <v>#NAME?</v>
          </cell>
          <cell r="AK139" t="e">
            <v>#NAME?</v>
          </cell>
          <cell r="AL139" t="e">
            <v>#NAME?</v>
          </cell>
          <cell r="AM139" t="e">
            <v>#NAME?</v>
          </cell>
          <cell r="AN139" t="e">
            <v>#NAME?</v>
          </cell>
          <cell r="AO139" t="e">
            <v>#NAME?</v>
          </cell>
          <cell r="AP139" t="e">
            <v>#NAME?</v>
          </cell>
          <cell r="AQ139" t="e">
            <v>#NAME?</v>
          </cell>
          <cell r="AR139" t="e">
            <v>#NAME?</v>
          </cell>
          <cell r="AS139" t="e">
            <v>#NAME?</v>
          </cell>
          <cell r="AT139" t="e">
            <v>#NAME?</v>
          </cell>
          <cell r="AU139" t="e">
            <v>#NAME?</v>
          </cell>
          <cell r="AV139" t="e">
            <v>#NAME?</v>
          </cell>
          <cell r="AW139" t="e">
            <v>#NAME?</v>
          </cell>
          <cell r="AX139" t="e">
            <v>#NAME?</v>
          </cell>
          <cell r="AY139" t="e">
            <v>#NAME?</v>
          </cell>
        </row>
        <row r="140">
          <cell r="E140" t="str">
            <v>Sudan</v>
          </cell>
          <cell r="F140" t="e">
            <v>#NAME?</v>
          </cell>
          <cell r="G140" t="e">
            <v>#NAME?</v>
          </cell>
          <cell r="H140">
            <v>113</v>
          </cell>
          <cell r="J140" t="e">
            <v>#NAME?</v>
          </cell>
          <cell r="K140" t="e">
            <v>#NAME?</v>
          </cell>
          <cell r="M140" t="e">
            <v>#NAME?</v>
          </cell>
          <cell r="N140" t="e">
            <v>#NAME?</v>
          </cell>
          <cell r="P140" t="e">
            <v>#NAME?</v>
          </cell>
          <cell r="Q140" t="e">
            <v>#NAME?</v>
          </cell>
          <cell r="S140" t="e">
            <v>#NAME?</v>
          </cell>
          <cell r="T140" t="e">
            <v>#NAME?</v>
          </cell>
          <cell r="V140" t="e">
            <v>#NAME?</v>
          </cell>
          <cell r="W140" t="e">
            <v>#NAME?</v>
          </cell>
          <cell r="X140" t="e">
            <v>#NAME?</v>
          </cell>
          <cell r="Y140" t="e">
            <v>#NAME?</v>
          </cell>
          <cell r="Z140" t="e">
            <v>#NAME?</v>
          </cell>
          <cell r="AA140" t="e">
            <v>#NAME?</v>
          </cell>
          <cell r="AB140" t="e">
            <v>#NAME?</v>
          </cell>
          <cell r="AC140" t="e">
            <v>#NAME?</v>
          </cell>
          <cell r="AD140">
            <v>1</v>
          </cell>
          <cell r="AE140">
            <v>0</v>
          </cell>
          <cell r="AF140" t="e">
            <v>#NAME?</v>
          </cell>
          <cell r="AG140" t="e">
            <v>#NAME?</v>
          </cell>
          <cell r="AH140" t="e">
            <v>#NAME?</v>
          </cell>
          <cell r="AI140" t="e">
            <v>#NAME?</v>
          </cell>
          <cell r="AJ140" t="e">
            <v>#NAME?</v>
          </cell>
          <cell r="AK140" t="e">
            <v>#NAME?</v>
          </cell>
          <cell r="AL140" t="e">
            <v>#NAME?</v>
          </cell>
          <cell r="AM140" t="e">
            <v>#NAME?</v>
          </cell>
          <cell r="AN140" t="e">
            <v>#NAME?</v>
          </cell>
          <cell r="AO140" t="e">
            <v>#NAME?</v>
          </cell>
          <cell r="AP140" t="e">
            <v>#NAME?</v>
          </cell>
          <cell r="AQ140" t="e">
            <v>#NAME?</v>
          </cell>
          <cell r="AR140" t="e">
            <v>#NAME?</v>
          </cell>
          <cell r="AS140" t="e">
            <v>#NAME?</v>
          </cell>
          <cell r="AT140" t="e">
            <v>#NAME?</v>
          </cell>
          <cell r="AU140" t="e">
            <v>#NAME?</v>
          </cell>
          <cell r="AV140" t="e">
            <v>#NAME?</v>
          </cell>
          <cell r="AW140" t="e">
            <v>#NAME?</v>
          </cell>
          <cell r="AX140" t="e">
            <v>#NAME?</v>
          </cell>
          <cell r="AY140" t="e">
            <v>#NAME?</v>
          </cell>
        </row>
        <row r="141">
          <cell r="E141" t="str">
            <v>Algeria</v>
          </cell>
          <cell r="F141" t="e">
            <v>#NAME?</v>
          </cell>
          <cell r="G141" t="e">
            <v>#NAME?</v>
          </cell>
          <cell r="H141">
            <v>6</v>
          </cell>
          <cell r="J141" t="e">
            <v>#NAME?</v>
          </cell>
          <cell r="K141" t="e">
            <v>#NAME?</v>
          </cell>
          <cell r="M141" t="e">
            <v>#NAME?</v>
          </cell>
          <cell r="N141" t="e">
            <v>#NAME?</v>
          </cell>
          <cell r="P141" t="e">
            <v>#NAME?</v>
          </cell>
          <cell r="Q141" t="e">
            <v>#NAME?</v>
          </cell>
          <cell r="S141" t="e">
            <v>#NAME?</v>
          </cell>
          <cell r="T141" t="e">
            <v>#NAME?</v>
          </cell>
          <cell r="V141" t="e">
            <v>#NAME?</v>
          </cell>
          <cell r="W141" t="e">
            <v>#NAME?</v>
          </cell>
          <cell r="X141" t="e">
            <v>#NAME?</v>
          </cell>
          <cell r="Y141" t="e">
            <v>#NAME?</v>
          </cell>
          <cell r="Z141" t="e">
            <v>#NAME?</v>
          </cell>
          <cell r="AA141" t="e">
            <v>#NAME?</v>
          </cell>
          <cell r="AB141" t="e">
            <v>#NAME?</v>
          </cell>
          <cell r="AC141" t="e">
            <v>#NAME?</v>
          </cell>
          <cell r="AD141">
            <v>1</v>
          </cell>
          <cell r="AE141">
            <v>0</v>
          </cell>
          <cell r="AF141" t="e">
            <v>#NAME?</v>
          </cell>
          <cell r="AG141" t="e">
            <v>#NAME?</v>
          </cell>
          <cell r="AH141" t="e">
            <v>#NAME?</v>
          </cell>
          <cell r="AI141" t="e">
            <v>#NAME?</v>
          </cell>
          <cell r="AJ141" t="e">
            <v>#NAME?</v>
          </cell>
          <cell r="AK141" t="e">
            <v>#NAME?</v>
          </cell>
          <cell r="AL141" t="e">
            <v>#NAME?</v>
          </cell>
          <cell r="AM141" t="e">
            <v>#NAME?</v>
          </cell>
          <cell r="AN141" t="e">
            <v>#NAME?</v>
          </cell>
          <cell r="AO141" t="e">
            <v>#NAME?</v>
          </cell>
          <cell r="AP141" t="e">
            <v>#NAME?</v>
          </cell>
          <cell r="AQ141" t="e">
            <v>#NAME?</v>
          </cell>
          <cell r="AR141" t="e">
            <v>#NAME?</v>
          </cell>
          <cell r="AS141" t="e">
            <v>#NAME?</v>
          </cell>
          <cell r="AT141" t="e">
            <v>#NAME?</v>
          </cell>
          <cell r="AU141" t="e">
            <v>#NAME?</v>
          </cell>
          <cell r="AV141" t="e">
            <v>#NAME?</v>
          </cell>
          <cell r="AW141" t="e">
            <v>#NAME?</v>
          </cell>
          <cell r="AX141" t="e">
            <v>#NAME?</v>
          </cell>
          <cell r="AY141" t="e">
            <v>#NAME?</v>
          </cell>
        </row>
        <row r="142">
          <cell r="E142" t="str">
            <v>Afghanistan</v>
          </cell>
          <cell r="F142" t="e">
            <v>#NAME?</v>
          </cell>
          <cell r="H142" t="e">
            <v>#N/A</v>
          </cell>
          <cell r="J142" t="e">
            <v>#NAME?</v>
          </cell>
          <cell r="K142" t="e">
            <v>#NAME?</v>
          </cell>
          <cell r="M142" t="e">
            <v>#NAME?</v>
          </cell>
          <cell r="N142" t="e">
            <v>#NAME?</v>
          </cell>
          <cell r="P142" t="e">
            <v>#NAME?</v>
          </cell>
          <cell r="Q142" t="e">
            <v>#NAME?</v>
          </cell>
          <cell r="S142" t="e">
            <v>#NAME?</v>
          </cell>
          <cell r="T142" t="e">
            <v>#NAME?</v>
          </cell>
          <cell r="V142" t="e">
            <v>#NAME?</v>
          </cell>
          <cell r="W142" t="e">
            <v>#NAME?</v>
          </cell>
          <cell r="X142" t="e">
            <v>#NAME?</v>
          </cell>
          <cell r="Y142" t="e">
            <v>#NAME?</v>
          </cell>
          <cell r="Z142" t="e">
            <v>#NAME?</v>
          </cell>
          <cell r="AA142" t="e">
            <v>#NAME?</v>
          </cell>
          <cell r="AB142" t="e">
            <v>#NAME?</v>
          </cell>
          <cell r="AC142" t="e">
            <v>#NAME?</v>
          </cell>
          <cell r="AD142">
            <v>1</v>
          </cell>
          <cell r="AE142">
            <v>0</v>
          </cell>
          <cell r="AF142" t="e">
            <v>#NAME?</v>
          </cell>
          <cell r="AG142" t="e">
            <v>#NAME?</v>
          </cell>
          <cell r="AH142" t="e">
            <v>#NAME?</v>
          </cell>
          <cell r="AI142" t="e">
            <v>#NAME?</v>
          </cell>
          <cell r="AJ142" t="e">
            <v>#NAME?</v>
          </cell>
          <cell r="AK142" t="e">
            <v>#NAME?</v>
          </cell>
          <cell r="AL142" t="e">
            <v>#NAME?</v>
          </cell>
          <cell r="AM142" t="e">
            <v>#NAME?</v>
          </cell>
          <cell r="AN142" t="e">
            <v>#NAME?</v>
          </cell>
          <cell r="AO142" t="e">
            <v>#NAME?</v>
          </cell>
          <cell r="AP142" t="e">
            <v>#NAME?</v>
          </cell>
          <cell r="AQ142" t="e">
            <v>#NAME?</v>
          </cell>
          <cell r="AR142" t="e">
            <v>#NAME?</v>
          </cell>
          <cell r="AS142" t="e">
            <v>#NAME?</v>
          </cell>
          <cell r="AT142" t="e">
            <v>#NAME?</v>
          </cell>
          <cell r="AU142" t="e">
            <v>#NAME?</v>
          </cell>
          <cell r="AV142" t="e">
            <v>#NAME?</v>
          </cell>
          <cell r="AW142" t="e">
            <v>#NAME?</v>
          </cell>
          <cell r="AX142" t="e">
            <v>#NAME?</v>
          </cell>
          <cell r="AY142" t="e">
            <v>#NAME?</v>
          </cell>
        </row>
        <row r="143">
          <cell r="E143" t="str">
            <v>American Samoa</v>
          </cell>
          <cell r="F143" t="e">
            <v>#NAME?</v>
          </cell>
          <cell r="H143" t="e">
            <v>#N/A</v>
          </cell>
          <cell r="J143" t="e">
            <v>#NAME?</v>
          </cell>
          <cell r="K143" t="e">
            <v>#NAME?</v>
          </cell>
          <cell r="M143" t="e">
            <v>#NAME?</v>
          </cell>
          <cell r="N143" t="e">
            <v>#NAME?</v>
          </cell>
          <cell r="P143" t="e">
            <v>#NAME?</v>
          </cell>
          <cell r="Q143" t="e">
            <v>#NAME?</v>
          </cell>
          <cell r="S143" t="e">
            <v>#NAME?</v>
          </cell>
          <cell r="T143" t="e">
            <v>#NAME?</v>
          </cell>
          <cell r="V143" t="e">
            <v>#NAME?</v>
          </cell>
          <cell r="W143" t="e">
            <v>#NAME?</v>
          </cell>
          <cell r="X143" t="e">
            <v>#NAME?</v>
          </cell>
          <cell r="Y143" t="e">
            <v>#NAME?</v>
          </cell>
          <cell r="Z143" t="e">
            <v>#NAME?</v>
          </cell>
          <cell r="AA143" t="e">
            <v>#NAME?</v>
          </cell>
          <cell r="AB143" t="e">
            <v>#NAME?</v>
          </cell>
          <cell r="AC143" t="e">
            <v>#NAME?</v>
          </cell>
          <cell r="AD143">
            <v>1</v>
          </cell>
          <cell r="AE143">
            <v>0</v>
          </cell>
          <cell r="AF143" t="e">
            <v>#NAME?</v>
          </cell>
          <cell r="AG143" t="e">
            <v>#NAME?</v>
          </cell>
          <cell r="AH143" t="e">
            <v>#NAME?</v>
          </cell>
          <cell r="AI143" t="e">
            <v>#NAME?</v>
          </cell>
          <cell r="AJ143" t="e">
            <v>#NAME?</v>
          </cell>
          <cell r="AK143" t="e">
            <v>#NAME?</v>
          </cell>
          <cell r="AL143" t="e">
            <v>#NAME?</v>
          </cell>
          <cell r="AM143" t="e">
            <v>#NAME?</v>
          </cell>
          <cell r="AN143" t="e">
            <v>#NAME?</v>
          </cell>
          <cell r="AO143" t="e">
            <v>#NAME?</v>
          </cell>
          <cell r="AP143" t="e">
            <v>#NAME?</v>
          </cell>
          <cell r="AQ143" t="e">
            <v>#NAME?</v>
          </cell>
          <cell r="AR143" t="e">
            <v>#NAME?</v>
          </cell>
          <cell r="AS143" t="e">
            <v>#NAME?</v>
          </cell>
          <cell r="AT143" t="e">
            <v>#NAME?</v>
          </cell>
          <cell r="AU143" t="e">
            <v>#NAME?</v>
          </cell>
          <cell r="AV143" t="e">
            <v>#NAME?</v>
          </cell>
          <cell r="AW143" t="e">
            <v>#NAME?</v>
          </cell>
          <cell r="AX143" t="e">
            <v>#NAME?</v>
          </cell>
          <cell r="AY143" t="e">
            <v>#NAME?</v>
          </cell>
        </row>
        <row r="144">
          <cell r="E144" t="str">
            <v>Andorra</v>
          </cell>
          <cell r="F144" t="e">
            <v>#NAME?</v>
          </cell>
          <cell r="H144" t="e">
            <v>#N/A</v>
          </cell>
          <cell r="J144" t="e">
            <v>#NAME?</v>
          </cell>
          <cell r="K144" t="e">
            <v>#NAME?</v>
          </cell>
          <cell r="M144" t="e">
            <v>#NAME?</v>
          </cell>
          <cell r="N144" t="e">
            <v>#NAME?</v>
          </cell>
          <cell r="P144" t="e">
            <v>#NAME?</v>
          </cell>
          <cell r="Q144" t="e">
            <v>#NAME?</v>
          </cell>
          <cell r="S144" t="e">
            <v>#NAME?</v>
          </cell>
          <cell r="T144" t="e">
            <v>#NAME?</v>
          </cell>
          <cell r="V144" t="e">
            <v>#NAME?</v>
          </cell>
          <cell r="W144" t="e">
            <v>#NAME?</v>
          </cell>
          <cell r="X144" t="e">
            <v>#NAME?</v>
          </cell>
          <cell r="Y144" t="e">
            <v>#NAME?</v>
          </cell>
          <cell r="Z144" t="e">
            <v>#NAME?</v>
          </cell>
          <cell r="AA144" t="e">
            <v>#NAME?</v>
          </cell>
          <cell r="AB144" t="e">
            <v>#NAME?</v>
          </cell>
          <cell r="AC144" t="e">
            <v>#NAME?</v>
          </cell>
          <cell r="AD144">
            <v>1</v>
          </cell>
          <cell r="AE144">
            <v>0</v>
          </cell>
          <cell r="AF144" t="e">
            <v>#NAME?</v>
          </cell>
          <cell r="AG144" t="e">
            <v>#NAME?</v>
          </cell>
          <cell r="AH144" t="e">
            <v>#NAME?</v>
          </cell>
          <cell r="AI144" t="e">
            <v>#NAME?</v>
          </cell>
          <cell r="AJ144" t="e">
            <v>#NAME?</v>
          </cell>
          <cell r="AK144" t="e">
            <v>#NAME?</v>
          </cell>
          <cell r="AL144" t="e">
            <v>#NAME?</v>
          </cell>
          <cell r="AM144" t="e">
            <v>#NAME?</v>
          </cell>
          <cell r="AN144" t="e">
            <v>#NAME?</v>
          </cell>
          <cell r="AO144" t="e">
            <v>#NAME?</v>
          </cell>
          <cell r="AP144" t="e">
            <v>#NAME?</v>
          </cell>
          <cell r="AQ144" t="e">
            <v>#NAME?</v>
          </cell>
          <cell r="AR144" t="e">
            <v>#NAME?</v>
          </cell>
          <cell r="AS144" t="e">
            <v>#NAME?</v>
          </cell>
          <cell r="AT144" t="e">
            <v>#NAME?</v>
          </cell>
          <cell r="AU144" t="e">
            <v>#NAME?</v>
          </cell>
          <cell r="AV144" t="e">
            <v>#NAME?</v>
          </cell>
          <cell r="AW144" t="e">
            <v>#NAME?</v>
          </cell>
          <cell r="AX144" t="e">
            <v>#NAME?</v>
          </cell>
          <cell r="AY144" t="e">
            <v>#NAME?</v>
          </cell>
        </row>
        <row r="145">
          <cell r="E145" t="str">
            <v>Anguilla</v>
          </cell>
          <cell r="F145" t="e">
            <v>#NAME?</v>
          </cell>
          <cell r="H145" t="e">
            <v>#N/A</v>
          </cell>
          <cell r="J145" t="e">
            <v>#NAME?</v>
          </cell>
          <cell r="K145" t="e">
            <v>#NAME?</v>
          </cell>
          <cell r="M145" t="e">
            <v>#NAME?</v>
          </cell>
          <cell r="N145" t="e">
            <v>#NAME?</v>
          </cell>
          <cell r="P145" t="e">
            <v>#NAME?</v>
          </cell>
          <cell r="Q145" t="e">
            <v>#NAME?</v>
          </cell>
          <cell r="S145" t="e">
            <v>#NAME?</v>
          </cell>
          <cell r="T145" t="e">
            <v>#NAME?</v>
          </cell>
          <cell r="V145" t="e">
            <v>#NAME?</v>
          </cell>
          <cell r="W145" t="e">
            <v>#NAME?</v>
          </cell>
          <cell r="X145" t="e">
            <v>#NAME?</v>
          </cell>
          <cell r="Y145" t="e">
            <v>#NAME?</v>
          </cell>
          <cell r="Z145" t="e">
            <v>#NAME?</v>
          </cell>
          <cell r="AA145" t="e">
            <v>#NAME?</v>
          </cell>
          <cell r="AB145" t="e">
            <v>#NAME?</v>
          </cell>
          <cell r="AC145" t="e">
            <v>#NAME?</v>
          </cell>
          <cell r="AD145">
            <v>1</v>
          </cell>
          <cell r="AE145">
            <v>0</v>
          </cell>
          <cell r="AF145" t="e">
            <v>#NAME?</v>
          </cell>
          <cell r="AG145" t="e">
            <v>#NAME?</v>
          </cell>
          <cell r="AH145" t="e">
            <v>#NAME?</v>
          </cell>
          <cell r="AI145" t="e">
            <v>#NAME?</v>
          </cell>
          <cell r="AJ145" t="e">
            <v>#NAME?</v>
          </cell>
          <cell r="AK145" t="e">
            <v>#NAME?</v>
          </cell>
          <cell r="AL145" t="e">
            <v>#NAME?</v>
          </cell>
          <cell r="AM145" t="e">
            <v>#NAME?</v>
          </cell>
          <cell r="AN145" t="e">
            <v>#NAME?</v>
          </cell>
          <cell r="AO145" t="e">
            <v>#NAME?</v>
          </cell>
          <cell r="AP145" t="e">
            <v>#NAME?</v>
          </cell>
          <cell r="AQ145" t="e">
            <v>#NAME?</v>
          </cell>
          <cell r="AR145" t="e">
            <v>#NAME?</v>
          </cell>
          <cell r="AS145" t="e">
            <v>#NAME?</v>
          </cell>
          <cell r="AT145" t="e">
            <v>#NAME?</v>
          </cell>
          <cell r="AU145" t="e">
            <v>#NAME?</v>
          </cell>
          <cell r="AV145" t="e">
            <v>#NAME?</v>
          </cell>
          <cell r="AW145" t="e">
            <v>#NAME?</v>
          </cell>
          <cell r="AX145" t="e">
            <v>#NAME?</v>
          </cell>
          <cell r="AY145" t="e">
            <v>#NAME?</v>
          </cell>
        </row>
        <row r="146">
          <cell r="E146" t="str">
            <v>Antigua and Barbuda</v>
          </cell>
          <cell r="F146" t="e">
            <v>#NAME?</v>
          </cell>
          <cell r="H146" t="e">
            <v>#N/A</v>
          </cell>
          <cell r="J146" t="e">
            <v>#NAME?</v>
          </cell>
          <cell r="K146" t="e">
            <v>#NAME?</v>
          </cell>
          <cell r="M146" t="e">
            <v>#NAME?</v>
          </cell>
          <cell r="N146" t="e">
            <v>#NAME?</v>
          </cell>
          <cell r="P146" t="e">
            <v>#NAME?</v>
          </cell>
          <cell r="Q146" t="e">
            <v>#NAME?</v>
          </cell>
          <cell r="S146" t="e">
            <v>#NAME?</v>
          </cell>
          <cell r="T146" t="e">
            <v>#NAME?</v>
          </cell>
          <cell r="V146" t="e">
            <v>#NAME?</v>
          </cell>
          <cell r="W146" t="e">
            <v>#NAME?</v>
          </cell>
          <cell r="X146" t="e">
            <v>#NAME?</v>
          </cell>
          <cell r="Y146" t="e">
            <v>#NAME?</v>
          </cell>
          <cell r="Z146" t="e">
            <v>#NAME?</v>
          </cell>
          <cell r="AA146" t="e">
            <v>#NAME?</v>
          </cell>
          <cell r="AB146" t="e">
            <v>#NAME?</v>
          </cell>
          <cell r="AC146" t="e">
            <v>#NAME?</v>
          </cell>
          <cell r="AD146">
            <v>1</v>
          </cell>
          <cell r="AE146">
            <v>0</v>
          </cell>
          <cell r="AF146" t="e">
            <v>#NAME?</v>
          </cell>
          <cell r="AG146" t="e">
            <v>#NAME?</v>
          </cell>
          <cell r="AH146" t="e">
            <v>#NAME?</v>
          </cell>
          <cell r="AI146" t="e">
            <v>#NAME?</v>
          </cell>
          <cell r="AJ146" t="e">
            <v>#NAME?</v>
          </cell>
          <cell r="AK146" t="e">
            <v>#NAME?</v>
          </cell>
          <cell r="AL146" t="e">
            <v>#NAME?</v>
          </cell>
          <cell r="AM146" t="e">
            <v>#NAME?</v>
          </cell>
          <cell r="AN146" t="e">
            <v>#NAME?</v>
          </cell>
          <cell r="AO146" t="e">
            <v>#NAME?</v>
          </cell>
          <cell r="AP146" t="e">
            <v>#NAME?</v>
          </cell>
          <cell r="AQ146" t="e">
            <v>#NAME?</v>
          </cell>
          <cell r="AR146" t="e">
            <v>#NAME?</v>
          </cell>
          <cell r="AS146" t="e">
            <v>#NAME?</v>
          </cell>
          <cell r="AT146" t="e">
            <v>#NAME?</v>
          </cell>
          <cell r="AU146" t="e">
            <v>#NAME?</v>
          </cell>
          <cell r="AV146" t="e">
            <v>#NAME?</v>
          </cell>
          <cell r="AW146" t="e">
            <v>#NAME?</v>
          </cell>
          <cell r="AX146" t="e">
            <v>#NAME?</v>
          </cell>
          <cell r="AY146" t="e">
            <v>#NAME?</v>
          </cell>
        </row>
        <row r="147">
          <cell r="E147" t="str">
            <v>Aruba</v>
          </cell>
          <cell r="F147" t="e">
            <v>#NAME?</v>
          </cell>
          <cell r="H147" t="e">
            <v>#N/A</v>
          </cell>
          <cell r="J147" t="e">
            <v>#NAME?</v>
          </cell>
          <cell r="K147" t="e">
            <v>#NAME?</v>
          </cell>
          <cell r="M147" t="e">
            <v>#NAME?</v>
          </cell>
          <cell r="N147" t="e">
            <v>#NAME?</v>
          </cell>
          <cell r="P147" t="e">
            <v>#NAME?</v>
          </cell>
          <cell r="Q147" t="e">
            <v>#NAME?</v>
          </cell>
          <cell r="S147" t="e">
            <v>#NAME?</v>
          </cell>
          <cell r="T147" t="e">
            <v>#NAME?</v>
          </cell>
          <cell r="V147" t="e">
            <v>#NAME?</v>
          </cell>
          <cell r="W147" t="e">
            <v>#NAME?</v>
          </cell>
          <cell r="X147" t="e">
            <v>#NAME?</v>
          </cell>
          <cell r="Y147" t="e">
            <v>#NAME?</v>
          </cell>
          <cell r="Z147" t="e">
            <v>#NAME?</v>
          </cell>
          <cell r="AA147" t="e">
            <v>#NAME?</v>
          </cell>
          <cell r="AB147" t="e">
            <v>#NAME?</v>
          </cell>
          <cell r="AC147" t="e">
            <v>#NAME?</v>
          </cell>
          <cell r="AD147">
            <v>1</v>
          </cell>
          <cell r="AE147">
            <v>0</v>
          </cell>
          <cell r="AF147" t="e">
            <v>#NAME?</v>
          </cell>
          <cell r="AG147" t="e">
            <v>#NAME?</v>
          </cell>
          <cell r="AH147" t="e">
            <v>#NAME?</v>
          </cell>
          <cell r="AI147" t="e">
            <v>#NAME?</v>
          </cell>
          <cell r="AJ147" t="e">
            <v>#NAME?</v>
          </cell>
          <cell r="AK147" t="e">
            <v>#NAME?</v>
          </cell>
          <cell r="AL147" t="e">
            <v>#NAME?</v>
          </cell>
          <cell r="AM147" t="e">
            <v>#NAME?</v>
          </cell>
          <cell r="AN147" t="e">
            <v>#NAME?</v>
          </cell>
          <cell r="AO147" t="e">
            <v>#NAME?</v>
          </cell>
          <cell r="AP147" t="e">
            <v>#NAME?</v>
          </cell>
          <cell r="AQ147" t="e">
            <v>#NAME?</v>
          </cell>
          <cell r="AR147" t="e">
            <v>#NAME?</v>
          </cell>
          <cell r="AS147" t="e">
            <v>#NAME?</v>
          </cell>
          <cell r="AT147" t="e">
            <v>#NAME?</v>
          </cell>
          <cell r="AU147" t="e">
            <v>#NAME?</v>
          </cell>
          <cell r="AV147" t="e">
            <v>#NAME?</v>
          </cell>
          <cell r="AW147" t="e">
            <v>#NAME?</v>
          </cell>
          <cell r="AX147" t="e">
            <v>#NAME?</v>
          </cell>
          <cell r="AY147" t="e">
            <v>#NAME?</v>
          </cell>
        </row>
        <row r="148">
          <cell r="E148" t="str">
            <v>Ascension</v>
          </cell>
          <cell r="F148" t="e">
            <v>#NAME?</v>
          </cell>
          <cell r="H148" t="e">
            <v>#N/A</v>
          </cell>
          <cell r="J148" t="e">
            <v>#NAME?</v>
          </cell>
          <cell r="K148" t="e">
            <v>#NAME?</v>
          </cell>
          <cell r="M148" t="e">
            <v>#NAME?</v>
          </cell>
          <cell r="N148" t="e">
            <v>#NAME?</v>
          </cell>
          <cell r="P148" t="e">
            <v>#NAME?</v>
          </cell>
          <cell r="Q148" t="e">
            <v>#NAME?</v>
          </cell>
          <cell r="S148" t="e">
            <v>#NAME?</v>
          </cell>
          <cell r="T148" t="e">
            <v>#NAME?</v>
          </cell>
          <cell r="V148" t="e">
            <v>#NAME?</v>
          </cell>
          <cell r="W148" t="e">
            <v>#NAME?</v>
          </cell>
          <cell r="X148" t="e">
            <v>#NAME?</v>
          </cell>
          <cell r="Y148" t="e">
            <v>#NAME?</v>
          </cell>
          <cell r="Z148" t="e">
            <v>#NAME?</v>
          </cell>
          <cell r="AA148" t="e">
            <v>#NAME?</v>
          </cell>
          <cell r="AB148" t="e">
            <v>#NAME?</v>
          </cell>
          <cell r="AC148" t="e">
            <v>#NAME?</v>
          </cell>
          <cell r="AD148">
            <v>1</v>
          </cell>
          <cell r="AE148">
            <v>0</v>
          </cell>
          <cell r="AF148" t="e">
            <v>#NAME?</v>
          </cell>
          <cell r="AG148" t="e">
            <v>#NAME?</v>
          </cell>
          <cell r="AH148" t="e">
            <v>#NAME?</v>
          </cell>
          <cell r="AI148" t="e">
            <v>#NAME?</v>
          </cell>
          <cell r="AJ148" t="e">
            <v>#NAME?</v>
          </cell>
          <cell r="AK148" t="e">
            <v>#NAME?</v>
          </cell>
          <cell r="AL148" t="e">
            <v>#NAME?</v>
          </cell>
          <cell r="AM148" t="e">
            <v>#NAME?</v>
          </cell>
          <cell r="AN148" t="e">
            <v>#NAME?</v>
          </cell>
          <cell r="AO148" t="e">
            <v>#NAME?</v>
          </cell>
          <cell r="AP148" t="e">
            <v>#NAME?</v>
          </cell>
          <cell r="AQ148" t="e">
            <v>#NAME?</v>
          </cell>
          <cell r="AR148" t="e">
            <v>#NAME?</v>
          </cell>
          <cell r="AS148" t="e">
            <v>#NAME?</v>
          </cell>
          <cell r="AT148" t="e">
            <v>#NAME?</v>
          </cell>
          <cell r="AU148" t="e">
            <v>#NAME?</v>
          </cell>
          <cell r="AV148" t="e">
            <v>#NAME?</v>
          </cell>
          <cell r="AW148" t="e">
            <v>#NAME?</v>
          </cell>
          <cell r="AX148" t="e">
            <v>#NAME?</v>
          </cell>
          <cell r="AY148" t="e">
            <v>#NAME?</v>
          </cell>
        </row>
        <row r="149">
          <cell r="E149" t="str">
            <v>Bahamas</v>
          </cell>
          <cell r="F149" t="e">
            <v>#NAME?</v>
          </cell>
          <cell r="H149" t="e">
            <v>#N/A</v>
          </cell>
          <cell r="J149" t="e">
            <v>#NAME?</v>
          </cell>
          <cell r="K149" t="e">
            <v>#NAME?</v>
          </cell>
          <cell r="M149" t="e">
            <v>#NAME?</v>
          </cell>
          <cell r="N149" t="e">
            <v>#NAME?</v>
          </cell>
          <cell r="P149" t="e">
            <v>#NAME?</v>
          </cell>
          <cell r="Q149" t="e">
            <v>#NAME?</v>
          </cell>
          <cell r="S149" t="e">
            <v>#NAME?</v>
          </cell>
          <cell r="T149" t="e">
            <v>#NAME?</v>
          </cell>
          <cell r="V149" t="e">
            <v>#NAME?</v>
          </cell>
          <cell r="W149" t="e">
            <v>#NAME?</v>
          </cell>
          <cell r="X149" t="e">
            <v>#NAME?</v>
          </cell>
          <cell r="Y149" t="e">
            <v>#NAME?</v>
          </cell>
          <cell r="Z149" t="e">
            <v>#NAME?</v>
          </cell>
          <cell r="AA149" t="e">
            <v>#NAME?</v>
          </cell>
          <cell r="AB149" t="e">
            <v>#NAME?</v>
          </cell>
          <cell r="AC149" t="e">
            <v>#NAME?</v>
          </cell>
          <cell r="AD149">
            <v>1</v>
          </cell>
          <cell r="AE149">
            <v>0</v>
          </cell>
          <cell r="AF149" t="e">
            <v>#NAME?</v>
          </cell>
          <cell r="AG149" t="e">
            <v>#NAME?</v>
          </cell>
          <cell r="AH149" t="e">
            <v>#NAME?</v>
          </cell>
          <cell r="AI149" t="e">
            <v>#NAME?</v>
          </cell>
          <cell r="AJ149" t="e">
            <v>#NAME?</v>
          </cell>
          <cell r="AK149" t="e">
            <v>#NAME?</v>
          </cell>
          <cell r="AL149" t="e">
            <v>#NAME?</v>
          </cell>
          <cell r="AM149" t="e">
            <v>#NAME?</v>
          </cell>
          <cell r="AN149" t="e">
            <v>#NAME?</v>
          </cell>
          <cell r="AO149" t="e">
            <v>#NAME?</v>
          </cell>
          <cell r="AP149" t="e">
            <v>#NAME?</v>
          </cell>
          <cell r="AQ149" t="e">
            <v>#NAME?</v>
          </cell>
          <cell r="AR149" t="e">
            <v>#NAME?</v>
          </cell>
          <cell r="AS149" t="e">
            <v>#NAME?</v>
          </cell>
          <cell r="AT149" t="e">
            <v>#NAME?</v>
          </cell>
          <cell r="AU149" t="e">
            <v>#NAME?</v>
          </cell>
          <cell r="AV149" t="e">
            <v>#NAME?</v>
          </cell>
          <cell r="AW149" t="e">
            <v>#NAME?</v>
          </cell>
          <cell r="AX149" t="e">
            <v>#NAME?</v>
          </cell>
          <cell r="AY149" t="e">
            <v>#NAME?</v>
          </cell>
        </row>
        <row r="150">
          <cell r="E150" t="str">
            <v>Barbados</v>
          </cell>
          <cell r="F150" t="e">
            <v>#NAME?</v>
          </cell>
          <cell r="H150" t="e">
            <v>#N/A</v>
          </cell>
          <cell r="J150" t="e">
            <v>#NAME?</v>
          </cell>
          <cell r="K150" t="e">
            <v>#NAME?</v>
          </cell>
          <cell r="M150" t="e">
            <v>#NAME?</v>
          </cell>
          <cell r="N150" t="e">
            <v>#NAME?</v>
          </cell>
          <cell r="P150" t="e">
            <v>#NAME?</v>
          </cell>
          <cell r="Q150" t="e">
            <v>#NAME?</v>
          </cell>
          <cell r="S150" t="e">
            <v>#NAME?</v>
          </cell>
          <cell r="T150" t="e">
            <v>#NAME?</v>
          </cell>
          <cell r="V150" t="e">
            <v>#NAME?</v>
          </cell>
          <cell r="W150" t="e">
            <v>#NAME?</v>
          </cell>
          <cell r="X150" t="e">
            <v>#NAME?</v>
          </cell>
          <cell r="Y150" t="e">
            <v>#NAME?</v>
          </cell>
          <cell r="Z150" t="e">
            <v>#NAME?</v>
          </cell>
          <cell r="AA150" t="e">
            <v>#NAME?</v>
          </cell>
          <cell r="AB150" t="e">
            <v>#NAME?</v>
          </cell>
          <cell r="AC150" t="e">
            <v>#NAME?</v>
          </cell>
          <cell r="AD150">
            <v>1</v>
          </cell>
          <cell r="AE150">
            <v>0</v>
          </cell>
          <cell r="AF150" t="e">
            <v>#NAME?</v>
          </cell>
          <cell r="AG150" t="e">
            <v>#NAME?</v>
          </cell>
          <cell r="AH150" t="e">
            <v>#NAME?</v>
          </cell>
          <cell r="AI150" t="e">
            <v>#NAME?</v>
          </cell>
          <cell r="AJ150" t="e">
            <v>#NAME?</v>
          </cell>
          <cell r="AK150" t="e">
            <v>#NAME?</v>
          </cell>
          <cell r="AL150" t="e">
            <v>#NAME?</v>
          </cell>
          <cell r="AM150" t="e">
            <v>#NAME?</v>
          </cell>
          <cell r="AN150" t="e">
            <v>#NAME?</v>
          </cell>
          <cell r="AO150" t="e">
            <v>#NAME?</v>
          </cell>
          <cell r="AP150" t="e">
            <v>#NAME?</v>
          </cell>
          <cell r="AQ150" t="e">
            <v>#NAME?</v>
          </cell>
          <cell r="AR150" t="e">
            <v>#NAME?</v>
          </cell>
          <cell r="AS150" t="e">
            <v>#NAME?</v>
          </cell>
          <cell r="AT150" t="e">
            <v>#NAME?</v>
          </cell>
          <cell r="AU150" t="e">
            <v>#NAME?</v>
          </cell>
          <cell r="AV150" t="e">
            <v>#NAME?</v>
          </cell>
          <cell r="AW150" t="e">
            <v>#NAME?</v>
          </cell>
          <cell r="AX150" t="e">
            <v>#NAME?</v>
          </cell>
          <cell r="AY150" t="e">
            <v>#NAME?</v>
          </cell>
        </row>
        <row r="151">
          <cell r="E151" t="str">
            <v>Belize</v>
          </cell>
          <cell r="F151" t="e">
            <v>#NAME?</v>
          </cell>
          <cell r="H151" t="e">
            <v>#N/A</v>
          </cell>
          <cell r="J151" t="e">
            <v>#NAME?</v>
          </cell>
          <cell r="K151" t="e">
            <v>#NAME?</v>
          </cell>
          <cell r="M151" t="e">
            <v>#NAME?</v>
          </cell>
          <cell r="N151" t="e">
            <v>#NAME?</v>
          </cell>
          <cell r="P151" t="e">
            <v>#NAME?</v>
          </cell>
          <cell r="Q151" t="e">
            <v>#NAME?</v>
          </cell>
          <cell r="S151" t="e">
            <v>#NAME?</v>
          </cell>
          <cell r="T151" t="e">
            <v>#NAME?</v>
          </cell>
          <cell r="V151" t="e">
            <v>#NAME?</v>
          </cell>
          <cell r="W151" t="e">
            <v>#NAME?</v>
          </cell>
          <cell r="X151" t="e">
            <v>#NAME?</v>
          </cell>
          <cell r="Y151" t="e">
            <v>#NAME?</v>
          </cell>
          <cell r="Z151" t="e">
            <v>#NAME?</v>
          </cell>
          <cell r="AA151" t="e">
            <v>#NAME?</v>
          </cell>
          <cell r="AB151" t="e">
            <v>#NAME?</v>
          </cell>
          <cell r="AC151" t="e">
            <v>#NAME?</v>
          </cell>
          <cell r="AD151">
            <v>1</v>
          </cell>
          <cell r="AE151">
            <v>0</v>
          </cell>
          <cell r="AF151" t="e">
            <v>#NAME?</v>
          </cell>
          <cell r="AG151" t="e">
            <v>#NAME?</v>
          </cell>
          <cell r="AH151" t="e">
            <v>#NAME?</v>
          </cell>
          <cell r="AI151" t="e">
            <v>#NAME?</v>
          </cell>
          <cell r="AJ151" t="e">
            <v>#NAME?</v>
          </cell>
          <cell r="AK151" t="e">
            <v>#NAME?</v>
          </cell>
          <cell r="AL151" t="e">
            <v>#NAME?</v>
          </cell>
          <cell r="AM151" t="e">
            <v>#NAME?</v>
          </cell>
          <cell r="AN151" t="e">
            <v>#NAME?</v>
          </cell>
          <cell r="AO151" t="e">
            <v>#NAME?</v>
          </cell>
          <cell r="AP151" t="e">
            <v>#NAME?</v>
          </cell>
          <cell r="AQ151" t="e">
            <v>#NAME?</v>
          </cell>
          <cell r="AR151" t="e">
            <v>#NAME?</v>
          </cell>
          <cell r="AS151" t="e">
            <v>#NAME?</v>
          </cell>
          <cell r="AT151" t="e">
            <v>#NAME?</v>
          </cell>
          <cell r="AU151" t="e">
            <v>#NAME?</v>
          </cell>
          <cell r="AV151" t="e">
            <v>#NAME?</v>
          </cell>
          <cell r="AW151" t="e">
            <v>#NAME?</v>
          </cell>
          <cell r="AX151" t="e">
            <v>#NAME?</v>
          </cell>
          <cell r="AY151" t="e">
            <v>#NAME?</v>
          </cell>
        </row>
        <row r="152">
          <cell r="E152" t="str">
            <v>Bermuda</v>
          </cell>
          <cell r="F152" t="e">
            <v>#NAME?</v>
          </cell>
          <cell r="H152" t="e">
            <v>#N/A</v>
          </cell>
          <cell r="J152" t="e">
            <v>#NAME?</v>
          </cell>
          <cell r="K152" t="e">
            <v>#NAME?</v>
          </cell>
          <cell r="M152" t="e">
            <v>#NAME?</v>
          </cell>
          <cell r="N152" t="e">
            <v>#NAME?</v>
          </cell>
          <cell r="P152" t="e">
            <v>#NAME?</v>
          </cell>
          <cell r="Q152" t="e">
            <v>#NAME?</v>
          </cell>
          <cell r="S152" t="e">
            <v>#NAME?</v>
          </cell>
          <cell r="T152" t="e">
            <v>#NAME?</v>
          </cell>
          <cell r="V152" t="e">
            <v>#NAME?</v>
          </cell>
          <cell r="W152" t="e">
            <v>#NAME?</v>
          </cell>
          <cell r="X152" t="e">
            <v>#NAME?</v>
          </cell>
          <cell r="Y152" t="e">
            <v>#NAME?</v>
          </cell>
          <cell r="Z152" t="e">
            <v>#NAME?</v>
          </cell>
          <cell r="AA152" t="e">
            <v>#NAME?</v>
          </cell>
          <cell r="AB152" t="e">
            <v>#NAME?</v>
          </cell>
          <cell r="AC152" t="e">
            <v>#NAME?</v>
          </cell>
          <cell r="AD152">
            <v>1</v>
          </cell>
          <cell r="AE152">
            <v>0</v>
          </cell>
          <cell r="AF152" t="e">
            <v>#NAME?</v>
          </cell>
          <cell r="AG152" t="e">
            <v>#NAME?</v>
          </cell>
          <cell r="AH152" t="e">
            <v>#NAME?</v>
          </cell>
          <cell r="AI152" t="e">
            <v>#NAME?</v>
          </cell>
          <cell r="AJ152" t="e">
            <v>#NAME?</v>
          </cell>
          <cell r="AK152" t="e">
            <v>#NAME?</v>
          </cell>
          <cell r="AL152" t="e">
            <v>#NAME?</v>
          </cell>
          <cell r="AM152" t="e">
            <v>#NAME?</v>
          </cell>
          <cell r="AN152" t="e">
            <v>#NAME?</v>
          </cell>
          <cell r="AO152" t="e">
            <v>#NAME?</v>
          </cell>
          <cell r="AP152" t="e">
            <v>#NAME?</v>
          </cell>
          <cell r="AQ152" t="e">
            <v>#NAME?</v>
          </cell>
          <cell r="AR152" t="e">
            <v>#NAME?</v>
          </cell>
          <cell r="AS152" t="e">
            <v>#NAME?</v>
          </cell>
          <cell r="AT152" t="e">
            <v>#NAME?</v>
          </cell>
          <cell r="AU152" t="e">
            <v>#NAME?</v>
          </cell>
          <cell r="AV152" t="e">
            <v>#NAME?</v>
          </cell>
          <cell r="AW152" t="e">
            <v>#NAME?</v>
          </cell>
          <cell r="AX152" t="e">
            <v>#NAME?</v>
          </cell>
          <cell r="AY152" t="e">
            <v>#NAME?</v>
          </cell>
        </row>
        <row r="153">
          <cell r="E153" t="str">
            <v>Bhutan</v>
          </cell>
          <cell r="F153" t="e">
            <v>#NAME?</v>
          </cell>
          <cell r="H153" t="e">
            <v>#N/A</v>
          </cell>
          <cell r="J153" t="e">
            <v>#NAME?</v>
          </cell>
          <cell r="K153" t="e">
            <v>#NAME?</v>
          </cell>
          <cell r="M153" t="e">
            <v>#NAME?</v>
          </cell>
          <cell r="N153" t="e">
            <v>#NAME?</v>
          </cell>
          <cell r="P153" t="e">
            <v>#NAME?</v>
          </cell>
          <cell r="Q153" t="e">
            <v>#NAME?</v>
          </cell>
          <cell r="S153" t="e">
            <v>#NAME?</v>
          </cell>
          <cell r="T153" t="e">
            <v>#NAME?</v>
          </cell>
          <cell r="V153" t="e">
            <v>#NAME?</v>
          </cell>
          <cell r="W153" t="e">
            <v>#NAME?</v>
          </cell>
          <cell r="X153" t="e">
            <v>#NAME?</v>
          </cell>
          <cell r="Y153" t="e">
            <v>#NAME?</v>
          </cell>
          <cell r="Z153" t="e">
            <v>#NAME?</v>
          </cell>
          <cell r="AA153" t="e">
            <v>#NAME?</v>
          </cell>
          <cell r="AB153" t="e">
            <v>#NAME?</v>
          </cell>
          <cell r="AC153" t="e">
            <v>#NAME?</v>
          </cell>
          <cell r="AD153">
            <v>1</v>
          </cell>
          <cell r="AE153">
            <v>0</v>
          </cell>
          <cell r="AF153" t="e">
            <v>#NAME?</v>
          </cell>
          <cell r="AG153" t="e">
            <v>#NAME?</v>
          </cell>
          <cell r="AH153" t="e">
            <v>#NAME?</v>
          </cell>
          <cell r="AI153" t="e">
            <v>#NAME?</v>
          </cell>
          <cell r="AJ153" t="e">
            <v>#NAME?</v>
          </cell>
          <cell r="AK153" t="e">
            <v>#NAME?</v>
          </cell>
          <cell r="AL153" t="e">
            <v>#NAME?</v>
          </cell>
          <cell r="AM153" t="e">
            <v>#NAME?</v>
          </cell>
          <cell r="AN153" t="e">
            <v>#NAME?</v>
          </cell>
          <cell r="AO153" t="e">
            <v>#NAME?</v>
          </cell>
          <cell r="AP153" t="e">
            <v>#NAME?</v>
          </cell>
          <cell r="AQ153" t="e">
            <v>#NAME?</v>
          </cell>
          <cell r="AR153" t="e">
            <v>#NAME?</v>
          </cell>
          <cell r="AS153" t="e">
            <v>#NAME?</v>
          </cell>
          <cell r="AT153" t="e">
            <v>#NAME?</v>
          </cell>
          <cell r="AU153" t="e">
            <v>#NAME?</v>
          </cell>
          <cell r="AV153" t="e">
            <v>#NAME?</v>
          </cell>
          <cell r="AW153" t="e">
            <v>#NAME?</v>
          </cell>
          <cell r="AX153" t="e">
            <v>#NAME?</v>
          </cell>
          <cell r="AY153" t="e">
            <v>#NAME?</v>
          </cell>
        </row>
        <row r="154">
          <cell r="E154" t="str">
            <v>British Virgin Islands</v>
          </cell>
          <cell r="F154" t="e">
            <v>#NAME?</v>
          </cell>
          <cell r="H154" t="e">
            <v>#N/A</v>
          </cell>
          <cell r="J154" t="e">
            <v>#NAME?</v>
          </cell>
          <cell r="K154" t="e">
            <v>#NAME?</v>
          </cell>
          <cell r="M154" t="e">
            <v>#NAME?</v>
          </cell>
          <cell r="N154" t="e">
            <v>#NAME?</v>
          </cell>
          <cell r="P154" t="e">
            <v>#NAME?</v>
          </cell>
          <cell r="Q154" t="e">
            <v>#NAME?</v>
          </cell>
          <cell r="S154" t="e">
            <v>#NAME?</v>
          </cell>
          <cell r="T154" t="e">
            <v>#NAME?</v>
          </cell>
          <cell r="V154" t="e">
            <v>#NAME?</v>
          </cell>
          <cell r="W154" t="e">
            <v>#NAME?</v>
          </cell>
          <cell r="X154" t="e">
            <v>#NAME?</v>
          </cell>
          <cell r="Y154" t="e">
            <v>#NAME?</v>
          </cell>
          <cell r="Z154" t="e">
            <v>#NAME?</v>
          </cell>
          <cell r="AA154" t="e">
            <v>#NAME?</v>
          </cell>
          <cell r="AB154" t="e">
            <v>#NAME?</v>
          </cell>
          <cell r="AC154" t="e">
            <v>#NAME?</v>
          </cell>
          <cell r="AD154">
            <v>1</v>
          </cell>
          <cell r="AE154">
            <v>0</v>
          </cell>
          <cell r="AF154" t="e">
            <v>#NAME?</v>
          </cell>
          <cell r="AG154" t="e">
            <v>#NAME?</v>
          </cell>
          <cell r="AH154" t="e">
            <v>#NAME?</v>
          </cell>
          <cell r="AI154" t="e">
            <v>#NAME?</v>
          </cell>
          <cell r="AJ154" t="e">
            <v>#NAME?</v>
          </cell>
          <cell r="AK154" t="e">
            <v>#NAME?</v>
          </cell>
          <cell r="AL154" t="e">
            <v>#NAME?</v>
          </cell>
          <cell r="AM154" t="e">
            <v>#NAME?</v>
          </cell>
          <cell r="AN154" t="e">
            <v>#NAME?</v>
          </cell>
          <cell r="AO154" t="e">
            <v>#NAME?</v>
          </cell>
          <cell r="AP154" t="e">
            <v>#NAME?</v>
          </cell>
          <cell r="AQ154" t="e">
            <v>#NAME?</v>
          </cell>
          <cell r="AR154" t="e">
            <v>#NAME?</v>
          </cell>
          <cell r="AS154" t="e">
            <v>#NAME?</v>
          </cell>
          <cell r="AT154" t="e">
            <v>#NAME?</v>
          </cell>
          <cell r="AU154" t="e">
            <v>#NAME?</v>
          </cell>
          <cell r="AV154" t="e">
            <v>#NAME?</v>
          </cell>
          <cell r="AW154" t="e">
            <v>#NAME?</v>
          </cell>
          <cell r="AX154" t="e">
            <v>#NAME?</v>
          </cell>
          <cell r="AY154" t="e">
            <v>#NAME?</v>
          </cell>
        </row>
        <row r="155">
          <cell r="E155" t="str">
            <v>Burma</v>
          </cell>
          <cell r="F155" t="e">
            <v>#NAME?</v>
          </cell>
          <cell r="H155" t="e">
            <v>#N/A</v>
          </cell>
          <cell r="J155" t="e">
            <v>#NAME?</v>
          </cell>
          <cell r="K155" t="e">
            <v>#NAME?</v>
          </cell>
          <cell r="M155" t="e">
            <v>#NAME?</v>
          </cell>
          <cell r="N155" t="e">
            <v>#NAME?</v>
          </cell>
          <cell r="P155" t="e">
            <v>#NAME?</v>
          </cell>
          <cell r="Q155" t="e">
            <v>#NAME?</v>
          </cell>
          <cell r="S155" t="e">
            <v>#NAME?</v>
          </cell>
          <cell r="T155" t="e">
            <v>#NAME?</v>
          </cell>
          <cell r="V155" t="e">
            <v>#NAME?</v>
          </cell>
          <cell r="W155" t="e">
            <v>#NAME?</v>
          </cell>
          <cell r="X155" t="e">
            <v>#NAME?</v>
          </cell>
          <cell r="Y155" t="e">
            <v>#NAME?</v>
          </cell>
          <cell r="Z155" t="e">
            <v>#NAME?</v>
          </cell>
          <cell r="AA155" t="e">
            <v>#NAME?</v>
          </cell>
          <cell r="AB155" t="e">
            <v>#NAME?</v>
          </cell>
          <cell r="AC155" t="e">
            <v>#NAME?</v>
          </cell>
          <cell r="AD155">
            <v>1</v>
          </cell>
          <cell r="AE155">
            <v>0</v>
          </cell>
          <cell r="AF155" t="e">
            <v>#NAME?</v>
          </cell>
          <cell r="AG155" t="e">
            <v>#NAME?</v>
          </cell>
          <cell r="AH155" t="e">
            <v>#NAME?</v>
          </cell>
          <cell r="AI155" t="e">
            <v>#NAME?</v>
          </cell>
          <cell r="AJ155" t="e">
            <v>#NAME?</v>
          </cell>
          <cell r="AK155" t="e">
            <v>#NAME?</v>
          </cell>
          <cell r="AL155" t="e">
            <v>#NAME?</v>
          </cell>
          <cell r="AM155" t="e">
            <v>#NAME?</v>
          </cell>
          <cell r="AN155" t="e">
            <v>#NAME?</v>
          </cell>
          <cell r="AO155" t="e">
            <v>#NAME?</v>
          </cell>
          <cell r="AP155" t="e">
            <v>#NAME?</v>
          </cell>
          <cell r="AQ155" t="e">
            <v>#NAME?</v>
          </cell>
          <cell r="AR155" t="e">
            <v>#NAME?</v>
          </cell>
          <cell r="AS155" t="e">
            <v>#NAME?</v>
          </cell>
          <cell r="AT155" t="e">
            <v>#NAME?</v>
          </cell>
          <cell r="AU155" t="e">
            <v>#NAME?</v>
          </cell>
          <cell r="AV155" t="e">
            <v>#NAME?</v>
          </cell>
          <cell r="AW155" t="e">
            <v>#NAME?</v>
          </cell>
          <cell r="AX155" t="e">
            <v>#NAME?</v>
          </cell>
          <cell r="AY155" t="e">
            <v>#NAME?</v>
          </cell>
        </row>
        <row r="156">
          <cell r="E156" t="str">
            <v>Burundi</v>
          </cell>
          <cell r="F156" t="e">
            <v>#NAME?</v>
          </cell>
          <cell r="H156" t="e">
            <v>#N/A</v>
          </cell>
          <cell r="J156" t="e">
            <v>#NAME?</v>
          </cell>
          <cell r="K156" t="e">
            <v>#NAME?</v>
          </cell>
          <cell r="M156" t="e">
            <v>#NAME?</v>
          </cell>
          <cell r="N156" t="e">
            <v>#NAME?</v>
          </cell>
          <cell r="P156" t="e">
            <v>#NAME?</v>
          </cell>
          <cell r="Q156" t="e">
            <v>#NAME?</v>
          </cell>
          <cell r="S156" t="e">
            <v>#NAME?</v>
          </cell>
          <cell r="T156" t="e">
            <v>#NAME?</v>
          </cell>
          <cell r="V156" t="e">
            <v>#NAME?</v>
          </cell>
          <cell r="W156" t="e">
            <v>#NAME?</v>
          </cell>
          <cell r="X156" t="e">
            <v>#NAME?</v>
          </cell>
          <cell r="Y156" t="e">
            <v>#NAME?</v>
          </cell>
          <cell r="Z156" t="e">
            <v>#NAME?</v>
          </cell>
          <cell r="AA156" t="e">
            <v>#NAME?</v>
          </cell>
          <cell r="AB156" t="e">
            <v>#NAME?</v>
          </cell>
          <cell r="AC156" t="e">
            <v>#NAME?</v>
          </cell>
          <cell r="AD156">
            <v>1</v>
          </cell>
          <cell r="AE156">
            <v>0</v>
          </cell>
          <cell r="AF156" t="e">
            <v>#NAME?</v>
          </cell>
          <cell r="AG156" t="e">
            <v>#NAME?</v>
          </cell>
          <cell r="AH156" t="e">
            <v>#NAME?</v>
          </cell>
          <cell r="AI156" t="e">
            <v>#NAME?</v>
          </cell>
          <cell r="AJ156" t="e">
            <v>#NAME?</v>
          </cell>
          <cell r="AK156" t="e">
            <v>#NAME?</v>
          </cell>
          <cell r="AL156" t="e">
            <v>#NAME?</v>
          </cell>
          <cell r="AM156" t="e">
            <v>#NAME?</v>
          </cell>
          <cell r="AN156" t="e">
            <v>#NAME?</v>
          </cell>
          <cell r="AO156" t="e">
            <v>#NAME?</v>
          </cell>
          <cell r="AP156" t="e">
            <v>#NAME?</v>
          </cell>
          <cell r="AQ156" t="e">
            <v>#NAME?</v>
          </cell>
          <cell r="AR156" t="e">
            <v>#NAME?</v>
          </cell>
          <cell r="AS156" t="e">
            <v>#NAME?</v>
          </cell>
          <cell r="AT156" t="e">
            <v>#NAME?</v>
          </cell>
          <cell r="AU156" t="e">
            <v>#NAME?</v>
          </cell>
          <cell r="AV156" t="e">
            <v>#NAME?</v>
          </cell>
          <cell r="AW156" t="e">
            <v>#NAME?</v>
          </cell>
          <cell r="AX156" t="e">
            <v>#NAME?</v>
          </cell>
          <cell r="AY156" t="e">
            <v>#NAME?</v>
          </cell>
        </row>
        <row r="157">
          <cell r="E157" t="str">
            <v>Cape Verde</v>
          </cell>
          <cell r="F157" t="e">
            <v>#NAME?</v>
          </cell>
          <cell r="H157" t="e">
            <v>#N/A</v>
          </cell>
          <cell r="J157" t="e">
            <v>#NAME?</v>
          </cell>
          <cell r="K157" t="e">
            <v>#NAME?</v>
          </cell>
          <cell r="M157" t="e">
            <v>#NAME?</v>
          </cell>
          <cell r="N157" t="e">
            <v>#NAME?</v>
          </cell>
          <cell r="P157" t="e">
            <v>#NAME?</v>
          </cell>
          <cell r="Q157" t="e">
            <v>#NAME?</v>
          </cell>
          <cell r="S157" t="e">
            <v>#NAME?</v>
          </cell>
          <cell r="T157" t="e">
            <v>#NAME?</v>
          </cell>
          <cell r="V157" t="e">
            <v>#NAME?</v>
          </cell>
          <cell r="W157" t="e">
            <v>#NAME?</v>
          </cell>
          <cell r="X157" t="e">
            <v>#NAME?</v>
          </cell>
          <cell r="Y157" t="e">
            <v>#NAME?</v>
          </cell>
          <cell r="Z157" t="e">
            <v>#NAME?</v>
          </cell>
          <cell r="AA157" t="e">
            <v>#NAME?</v>
          </cell>
          <cell r="AB157" t="e">
            <v>#NAME?</v>
          </cell>
          <cell r="AC157" t="e">
            <v>#NAME?</v>
          </cell>
          <cell r="AD157">
            <v>1</v>
          </cell>
          <cell r="AE157">
            <v>0</v>
          </cell>
          <cell r="AF157" t="e">
            <v>#NAME?</v>
          </cell>
          <cell r="AG157" t="e">
            <v>#NAME?</v>
          </cell>
          <cell r="AH157" t="e">
            <v>#NAME?</v>
          </cell>
          <cell r="AI157" t="e">
            <v>#NAME?</v>
          </cell>
          <cell r="AJ157" t="e">
            <v>#NAME?</v>
          </cell>
          <cell r="AK157" t="e">
            <v>#NAME?</v>
          </cell>
          <cell r="AL157" t="e">
            <v>#NAME?</v>
          </cell>
          <cell r="AM157" t="e">
            <v>#NAME?</v>
          </cell>
          <cell r="AN157" t="e">
            <v>#NAME?</v>
          </cell>
          <cell r="AO157" t="e">
            <v>#NAME?</v>
          </cell>
          <cell r="AP157" t="e">
            <v>#NAME?</v>
          </cell>
          <cell r="AQ157" t="e">
            <v>#NAME?</v>
          </cell>
          <cell r="AR157" t="e">
            <v>#NAME?</v>
          </cell>
          <cell r="AS157" t="e">
            <v>#NAME?</v>
          </cell>
          <cell r="AT157" t="e">
            <v>#NAME?</v>
          </cell>
          <cell r="AU157" t="e">
            <v>#NAME?</v>
          </cell>
          <cell r="AV157" t="e">
            <v>#NAME?</v>
          </cell>
          <cell r="AW157" t="e">
            <v>#NAME?</v>
          </cell>
          <cell r="AX157" t="e">
            <v>#NAME?</v>
          </cell>
          <cell r="AY157" t="e">
            <v>#NAME?</v>
          </cell>
        </row>
        <row r="158">
          <cell r="E158" t="str">
            <v>Cayman Islands</v>
          </cell>
          <cell r="F158" t="e">
            <v>#NAME?</v>
          </cell>
          <cell r="H158" t="e">
            <v>#N/A</v>
          </cell>
          <cell r="J158" t="e">
            <v>#NAME?</v>
          </cell>
          <cell r="K158" t="e">
            <v>#NAME?</v>
          </cell>
          <cell r="M158" t="e">
            <v>#NAME?</v>
          </cell>
          <cell r="N158" t="e">
            <v>#NAME?</v>
          </cell>
          <cell r="P158" t="e">
            <v>#NAME?</v>
          </cell>
          <cell r="Q158" t="e">
            <v>#NAME?</v>
          </cell>
          <cell r="S158" t="e">
            <v>#NAME?</v>
          </cell>
          <cell r="T158" t="e">
            <v>#NAME?</v>
          </cell>
          <cell r="V158" t="e">
            <v>#NAME?</v>
          </cell>
          <cell r="W158" t="e">
            <v>#NAME?</v>
          </cell>
          <cell r="X158" t="e">
            <v>#NAME?</v>
          </cell>
          <cell r="Y158" t="e">
            <v>#NAME?</v>
          </cell>
          <cell r="Z158" t="e">
            <v>#NAME?</v>
          </cell>
          <cell r="AA158" t="e">
            <v>#NAME?</v>
          </cell>
          <cell r="AB158" t="e">
            <v>#NAME?</v>
          </cell>
          <cell r="AC158" t="e">
            <v>#NAME?</v>
          </cell>
          <cell r="AD158">
            <v>1</v>
          </cell>
          <cell r="AE158">
            <v>0</v>
          </cell>
          <cell r="AF158" t="e">
            <v>#NAME?</v>
          </cell>
          <cell r="AG158" t="e">
            <v>#NAME?</v>
          </cell>
          <cell r="AH158" t="e">
            <v>#NAME?</v>
          </cell>
          <cell r="AI158" t="e">
            <v>#NAME?</v>
          </cell>
          <cell r="AJ158" t="e">
            <v>#NAME?</v>
          </cell>
          <cell r="AK158" t="e">
            <v>#NAME?</v>
          </cell>
          <cell r="AL158" t="e">
            <v>#NAME?</v>
          </cell>
          <cell r="AM158" t="e">
            <v>#NAME?</v>
          </cell>
          <cell r="AN158" t="e">
            <v>#NAME?</v>
          </cell>
          <cell r="AO158" t="e">
            <v>#NAME?</v>
          </cell>
          <cell r="AP158" t="e">
            <v>#NAME?</v>
          </cell>
          <cell r="AQ158" t="e">
            <v>#NAME?</v>
          </cell>
          <cell r="AR158" t="e">
            <v>#NAME?</v>
          </cell>
          <cell r="AS158" t="e">
            <v>#NAME?</v>
          </cell>
          <cell r="AT158" t="e">
            <v>#NAME?</v>
          </cell>
          <cell r="AU158" t="e">
            <v>#NAME?</v>
          </cell>
          <cell r="AV158" t="e">
            <v>#NAME?</v>
          </cell>
          <cell r="AW158" t="e">
            <v>#NAME?</v>
          </cell>
          <cell r="AX158" t="e">
            <v>#NAME?</v>
          </cell>
          <cell r="AY158" t="e">
            <v>#NAME?</v>
          </cell>
        </row>
        <row r="159">
          <cell r="E159" t="str">
            <v>Central African Republic</v>
          </cell>
          <cell r="F159" t="e">
            <v>#NAME?</v>
          </cell>
          <cell r="H159" t="e">
            <v>#N/A</v>
          </cell>
          <cell r="J159" t="e">
            <v>#NAME?</v>
          </cell>
          <cell r="K159" t="e">
            <v>#NAME?</v>
          </cell>
          <cell r="M159" t="e">
            <v>#NAME?</v>
          </cell>
          <cell r="N159" t="e">
            <v>#NAME?</v>
          </cell>
          <cell r="P159" t="e">
            <v>#NAME?</v>
          </cell>
          <cell r="Q159" t="e">
            <v>#NAME?</v>
          </cell>
          <cell r="S159" t="e">
            <v>#NAME?</v>
          </cell>
          <cell r="T159" t="e">
            <v>#NAME?</v>
          </cell>
          <cell r="V159" t="e">
            <v>#NAME?</v>
          </cell>
          <cell r="W159" t="e">
            <v>#NAME?</v>
          </cell>
          <cell r="X159" t="e">
            <v>#NAME?</v>
          </cell>
          <cell r="Y159" t="e">
            <v>#NAME?</v>
          </cell>
          <cell r="Z159" t="e">
            <v>#NAME?</v>
          </cell>
          <cell r="AA159" t="e">
            <v>#NAME?</v>
          </cell>
          <cell r="AB159" t="e">
            <v>#NAME?</v>
          </cell>
          <cell r="AC159" t="e">
            <v>#NAME?</v>
          </cell>
          <cell r="AD159">
            <v>1</v>
          </cell>
          <cell r="AE159">
            <v>0</v>
          </cell>
          <cell r="AF159" t="e">
            <v>#NAME?</v>
          </cell>
          <cell r="AG159" t="e">
            <v>#NAME?</v>
          </cell>
          <cell r="AH159" t="e">
            <v>#NAME?</v>
          </cell>
          <cell r="AI159" t="e">
            <v>#NAME?</v>
          </cell>
          <cell r="AJ159" t="e">
            <v>#NAME?</v>
          </cell>
          <cell r="AK159" t="e">
            <v>#NAME?</v>
          </cell>
          <cell r="AL159" t="e">
            <v>#NAME?</v>
          </cell>
          <cell r="AM159" t="e">
            <v>#NAME?</v>
          </cell>
          <cell r="AN159" t="e">
            <v>#NAME?</v>
          </cell>
          <cell r="AO159" t="e">
            <v>#NAME?</v>
          </cell>
          <cell r="AP159" t="e">
            <v>#NAME?</v>
          </cell>
          <cell r="AQ159" t="e">
            <v>#NAME?</v>
          </cell>
          <cell r="AR159" t="e">
            <v>#NAME?</v>
          </cell>
          <cell r="AS159" t="e">
            <v>#NAME?</v>
          </cell>
          <cell r="AT159" t="e">
            <v>#NAME?</v>
          </cell>
          <cell r="AU159" t="e">
            <v>#NAME?</v>
          </cell>
          <cell r="AV159" t="e">
            <v>#NAME?</v>
          </cell>
          <cell r="AW159" t="e">
            <v>#NAME?</v>
          </cell>
          <cell r="AX159" t="e">
            <v>#NAME?</v>
          </cell>
          <cell r="AY159" t="e">
            <v>#NAME?</v>
          </cell>
        </row>
        <row r="160">
          <cell r="E160" t="str">
            <v>Chad</v>
          </cell>
          <cell r="F160" t="e">
            <v>#NAME?</v>
          </cell>
          <cell r="H160" t="e">
            <v>#N/A</v>
          </cell>
          <cell r="J160" t="e">
            <v>#NAME?</v>
          </cell>
          <cell r="K160" t="e">
            <v>#NAME?</v>
          </cell>
          <cell r="M160" t="e">
            <v>#NAME?</v>
          </cell>
          <cell r="N160" t="e">
            <v>#NAME?</v>
          </cell>
          <cell r="P160" t="e">
            <v>#NAME?</v>
          </cell>
          <cell r="Q160" t="e">
            <v>#NAME?</v>
          </cell>
          <cell r="S160" t="e">
            <v>#NAME?</v>
          </cell>
          <cell r="T160" t="e">
            <v>#NAME?</v>
          </cell>
          <cell r="V160" t="e">
            <v>#NAME?</v>
          </cell>
          <cell r="W160" t="e">
            <v>#NAME?</v>
          </cell>
          <cell r="X160" t="e">
            <v>#NAME?</v>
          </cell>
          <cell r="Y160" t="e">
            <v>#NAME?</v>
          </cell>
          <cell r="Z160" t="e">
            <v>#NAME?</v>
          </cell>
          <cell r="AA160" t="e">
            <v>#NAME?</v>
          </cell>
          <cell r="AB160" t="e">
            <v>#NAME?</v>
          </cell>
          <cell r="AC160" t="e">
            <v>#NAME?</v>
          </cell>
          <cell r="AD160">
            <v>1</v>
          </cell>
          <cell r="AE160">
            <v>0</v>
          </cell>
          <cell r="AF160" t="e">
            <v>#NAME?</v>
          </cell>
          <cell r="AG160" t="e">
            <v>#NAME?</v>
          </cell>
          <cell r="AH160" t="e">
            <v>#NAME?</v>
          </cell>
          <cell r="AI160" t="e">
            <v>#NAME?</v>
          </cell>
          <cell r="AJ160" t="e">
            <v>#NAME?</v>
          </cell>
          <cell r="AK160" t="e">
            <v>#NAME?</v>
          </cell>
          <cell r="AL160" t="e">
            <v>#NAME?</v>
          </cell>
          <cell r="AM160" t="e">
            <v>#NAME?</v>
          </cell>
          <cell r="AN160" t="e">
            <v>#NAME?</v>
          </cell>
          <cell r="AO160" t="e">
            <v>#NAME?</v>
          </cell>
          <cell r="AP160" t="e">
            <v>#NAME?</v>
          </cell>
          <cell r="AQ160" t="e">
            <v>#NAME?</v>
          </cell>
          <cell r="AR160" t="e">
            <v>#NAME?</v>
          </cell>
          <cell r="AS160" t="e">
            <v>#NAME?</v>
          </cell>
          <cell r="AT160" t="e">
            <v>#NAME?</v>
          </cell>
          <cell r="AU160" t="e">
            <v>#NAME?</v>
          </cell>
          <cell r="AV160" t="e">
            <v>#NAME?</v>
          </cell>
          <cell r="AW160" t="e">
            <v>#NAME?</v>
          </cell>
          <cell r="AX160" t="e">
            <v>#NAME?</v>
          </cell>
          <cell r="AY160" t="e">
            <v>#NAME?</v>
          </cell>
        </row>
        <row r="161">
          <cell r="E161" t="str">
            <v>Channel Islands</v>
          </cell>
          <cell r="F161" t="e">
            <v>#NAME?</v>
          </cell>
          <cell r="H161" t="e">
            <v>#N/A</v>
          </cell>
          <cell r="J161" t="e">
            <v>#NAME?</v>
          </cell>
          <cell r="K161" t="e">
            <v>#NAME?</v>
          </cell>
          <cell r="M161" t="e">
            <v>#NAME?</v>
          </cell>
          <cell r="N161" t="e">
            <v>#NAME?</v>
          </cell>
          <cell r="P161" t="e">
            <v>#NAME?</v>
          </cell>
          <cell r="Q161" t="e">
            <v>#NAME?</v>
          </cell>
          <cell r="S161" t="e">
            <v>#NAME?</v>
          </cell>
          <cell r="T161" t="e">
            <v>#NAME?</v>
          </cell>
          <cell r="V161" t="e">
            <v>#NAME?</v>
          </cell>
          <cell r="W161" t="e">
            <v>#NAME?</v>
          </cell>
          <cell r="X161" t="e">
            <v>#NAME?</v>
          </cell>
          <cell r="Y161" t="e">
            <v>#NAME?</v>
          </cell>
          <cell r="Z161" t="e">
            <v>#NAME?</v>
          </cell>
          <cell r="AA161" t="e">
            <v>#NAME?</v>
          </cell>
          <cell r="AB161" t="e">
            <v>#NAME?</v>
          </cell>
          <cell r="AC161" t="e">
            <v>#NAME?</v>
          </cell>
          <cell r="AD161">
            <v>1</v>
          </cell>
          <cell r="AE161">
            <v>0</v>
          </cell>
          <cell r="AF161" t="e">
            <v>#NAME?</v>
          </cell>
          <cell r="AG161" t="e">
            <v>#NAME?</v>
          </cell>
          <cell r="AH161" t="e">
            <v>#NAME?</v>
          </cell>
          <cell r="AI161" t="e">
            <v>#NAME?</v>
          </cell>
          <cell r="AJ161" t="e">
            <v>#NAME?</v>
          </cell>
          <cell r="AK161" t="e">
            <v>#NAME?</v>
          </cell>
          <cell r="AL161" t="e">
            <v>#NAME?</v>
          </cell>
          <cell r="AM161" t="e">
            <v>#NAME?</v>
          </cell>
          <cell r="AN161" t="e">
            <v>#NAME?</v>
          </cell>
          <cell r="AO161" t="e">
            <v>#NAME?</v>
          </cell>
          <cell r="AP161" t="e">
            <v>#NAME?</v>
          </cell>
          <cell r="AQ161" t="e">
            <v>#NAME?</v>
          </cell>
          <cell r="AR161" t="e">
            <v>#NAME?</v>
          </cell>
          <cell r="AS161" t="e">
            <v>#NAME?</v>
          </cell>
          <cell r="AT161" t="e">
            <v>#NAME?</v>
          </cell>
          <cell r="AU161" t="e">
            <v>#NAME?</v>
          </cell>
          <cell r="AV161" t="e">
            <v>#NAME?</v>
          </cell>
          <cell r="AW161" t="e">
            <v>#NAME?</v>
          </cell>
          <cell r="AX161" t="e">
            <v>#NAME?</v>
          </cell>
          <cell r="AY161" t="e">
            <v>#NAME?</v>
          </cell>
        </row>
        <row r="162">
          <cell r="E162" t="str">
            <v>Cocos Keeling Islands</v>
          </cell>
          <cell r="F162" t="e">
            <v>#NAME?</v>
          </cell>
          <cell r="H162" t="e">
            <v>#N/A</v>
          </cell>
          <cell r="J162" t="e">
            <v>#NAME?</v>
          </cell>
          <cell r="K162" t="e">
            <v>#NAME?</v>
          </cell>
          <cell r="M162" t="e">
            <v>#NAME?</v>
          </cell>
          <cell r="N162" t="e">
            <v>#NAME?</v>
          </cell>
          <cell r="P162" t="e">
            <v>#NAME?</v>
          </cell>
          <cell r="Q162" t="e">
            <v>#NAME?</v>
          </cell>
          <cell r="S162" t="e">
            <v>#NAME?</v>
          </cell>
          <cell r="T162" t="e">
            <v>#NAME?</v>
          </cell>
          <cell r="V162" t="e">
            <v>#NAME?</v>
          </cell>
          <cell r="W162" t="e">
            <v>#NAME?</v>
          </cell>
          <cell r="X162" t="e">
            <v>#NAME?</v>
          </cell>
          <cell r="Y162" t="e">
            <v>#NAME?</v>
          </cell>
          <cell r="Z162" t="e">
            <v>#NAME?</v>
          </cell>
          <cell r="AA162" t="e">
            <v>#NAME?</v>
          </cell>
          <cell r="AB162" t="e">
            <v>#NAME?</v>
          </cell>
          <cell r="AC162" t="e">
            <v>#NAME?</v>
          </cell>
          <cell r="AD162">
            <v>1</v>
          </cell>
          <cell r="AE162">
            <v>0</v>
          </cell>
          <cell r="AF162" t="e">
            <v>#NAME?</v>
          </cell>
          <cell r="AG162" t="e">
            <v>#NAME?</v>
          </cell>
          <cell r="AH162" t="e">
            <v>#NAME?</v>
          </cell>
          <cell r="AI162" t="e">
            <v>#NAME?</v>
          </cell>
          <cell r="AJ162" t="e">
            <v>#NAME?</v>
          </cell>
          <cell r="AK162" t="e">
            <v>#NAME?</v>
          </cell>
          <cell r="AL162" t="e">
            <v>#NAME?</v>
          </cell>
          <cell r="AM162" t="e">
            <v>#NAME?</v>
          </cell>
          <cell r="AN162" t="e">
            <v>#NAME?</v>
          </cell>
          <cell r="AO162" t="e">
            <v>#NAME?</v>
          </cell>
          <cell r="AP162" t="e">
            <v>#NAME?</v>
          </cell>
          <cell r="AQ162" t="e">
            <v>#NAME?</v>
          </cell>
          <cell r="AR162" t="e">
            <v>#NAME?</v>
          </cell>
          <cell r="AS162" t="e">
            <v>#NAME?</v>
          </cell>
          <cell r="AT162" t="e">
            <v>#NAME?</v>
          </cell>
          <cell r="AU162" t="e">
            <v>#NAME?</v>
          </cell>
          <cell r="AV162" t="e">
            <v>#NAME?</v>
          </cell>
          <cell r="AW162" t="e">
            <v>#NAME?</v>
          </cell>
          <cell r="AX162" t="e">
            <v>#NAME?</v>
          </cell>
          <cell r="AY162" t="e">
            <v>#NAME?</v>
          </cell>
        </row>
        <row r="163">
          <cell r="E163" t="str">
            <v>Comoros</v>
          </cell>
          <cell r="F163" t="e">
            <v>#NAME?</v>
          </cell>
          <cell r="H163" t="e">
            <v>#N/A</v>
          </cell>
          <cell r="J163" t="e">
            <v>#NAME?</v>
          </cell>
          <cell r="K163" t="e">
            <v>#NAME?</v>
          </cell>
          <cell r="M163" t="e">
            <v>#NAME?</v>
          </cell>
          <cell r="N163" t="e">
            <v>#NAME?</v>
          </cell>
          <cell r="P163" t="e">
            <v>#NAME?</v>
          </cell>
          <cell r="Q163" t="e">
            <v>#NAME?</v>
          </cell>
          <cell r="S163" t="e">
            <v>#NAME?</v>
          </cell>
          <cell r="T163" t="e">
            <v>#NAME?</v>
          </cell>
          <cell r="V163" t="e">
            <v>#NAME?</v>
          </cell>
          <cell r="W163" t="e">
            <v>#NAME?</v>
          </cell>
          <cell r="X163" t="e">
            <v>#NAME?</v>
          </cell>
          <cell r="Y163" t="e">
            <v>#NAME?</v>
          </cell>
          <cell r="Z163" t="e">
            <v>#NAME?</v>
          </cell>
          <cell r="AA163" t="e">
            <v>#NAME?</v>
          </cell>
          <cell r="AB163" t="e">
            <v>#NAME?</v>
          </cell>
          <cell r="AC163" t="e">
            <v>#NAME?</v>
          </cell>
          <cell r="AD163">
            <v>1</v>
          </cell>
          <cell r="AE163">
            <v>0</v>
          </cell>
          <cell r="AF163" t="e">
            <v>#NAME?</v>
          </cell>
          <cell r="AG163" t="e">
            <v>#NAME?</v>
          </cell>
          <cell r="AH163" t="e">
            <v>#NAME?</v>
          </cell>
          <cell r="AI163" t="e">
            <v>#NAME?</v>
          </cell>
          <cell r="AJ163" t="e">
            <v>#NAME?</v>
          </cell>
          <cell r="AK163" t="e">
            <v>#NAME?</v>
          </cell>
          <cell r="AL163" t="e">
            <v>#NAME?</v>
          </cell>
          <cell r="AM163" t="e">
            <v>#NAME?</v>
          </cell>
          <cell r="AN163" t="e">
            <v>#NAME?</v>
          </cell>
          <cell r="AO163" t="e">
            <v>#NAME?</v>
          </cell>
          <cell r="AP163" t="e">
            <v>#NAME?</v>
          </cell>
          <cell r="AQ163" t="e">
            <v>#NAME?</v>
          </cell>
          <cell r="AR163" t="e">
            <v>#NAME?</v>
          </cell>
          <cell r="AS163" t="e">
            <v>#NAME?</v>
          </cell>
          <cell r="AT163" t="e">
            <v>#NAME?</v>
          </cell>
          <cell r="AU163" t="e">
            <v>#NAME?</v>
          </cell>
          <cell r="AV163" t="e">
            <v>#NAME?</v>
          </cell>
          <cell r="AW163" t="e">
            <v>#NAME?</v>
          </cell>
          <cell r="AX163" t="e">
            <v>#NAME?</v>
          </cell>
          <cell r="AY163" t="e">
            <v>#NAME?</v>
          </cell>
        </row>
        <row r="164">
          <cell r="E164" t="str">
            <v>Congo</v>
          </cell>
          <cell r="F164" t="e">
            <v>#NAME?</v>
          </cell>
          <cell r="H164" t="e">
            <v>#N/A</v>
          </cell>
          <cell r="J164" t="e">
            <v>#NAME?</v>
          </cell>
          <cell r="K164" t="e">
            <v>#NAME?</v>
          </cell>
          <cell r="M164" t="e">
            <v>#NAME?</v>
          </cell>
          <cell r="N164" t="e">
            <v>#NAME?</v>
          </cell>
          <cell r="P164" t="e">
            <v>#NAME?</v>
          </cell>
          <cell r="Q164" t="e">
            <v>#NAME?</v>
          </cell>
          <cell r="S164" t="e">
            <v>#NAME?</v>
          </cell>
          <cell r="T164" t="e">
            <v>#NAME?</v>
          </cell>
          <cell r="V164" t="e">
            <v>#NAME?</v>
          </cell>
          <cell r="W164" t="e">
            <v>#NAME?</v>
          </cell>
          <cell r="X164" t="e">
            <v>#NAME?</v>
          </cell>
          <cell r="Y164" t="e">
            <v>#NAME?</v>
          </cell>
          <cell r="Z164" t="e">
            <v>#NAME?</v>
          </cell>
          <cell r="AA164" t="e">
            <v>#NAME?</v>
          </cell>
          <cell r="AB164" t="e">
            <v>#NAME?</v>
          </cell>
          <cell r="AC164" t="e">
            <v>#NAME?</v>
          </cell>
          <cell r="AD164">
            <v>1</v>
          </cell>
          <cell r="AE164">
            <v>0</v>
          </cell>
          <cell r="AF164" t="e">
            <v>#NAME?</v>
          </cell>
          <cell r="AG164" t="e">
            <v>#NAME?</v>
          </cell>
          <cell r="AH164" t="e">
            <v>#NAME?</v>
          </cell>
          <cell r="AI164" t="e">
            <v>#NAME?</v>
          </cell>
          <cell r="AJ164" t="e">
            <v>#NAME?</v>
          </cell>
          <cell r="AK164" t="e">
            <v>#NAME?</v>
          </cell>
          <cell r="AL164" t="e">
            <v>#NAME?</v>
          </cell>
          <cell r="AM164" t="e">
            <v>#NAME?</v>
          </cell>
          <cell r="AN164" t="e">
            <v>#NAME?</v>
          </cell>
          <cell r="AO164" t="e">
            <v>#NAME?</v>
          </cell>
          <cell r="AP164" t="e">
            <v>#NAME?</v>
          </cell>
          <cell r="AQ164" t="e">
            <v>#NAME?</v>
          </cell>
          <cell r="AR164" t="e">
            <v>#NAME?</v>
          </cell>
          <cell r="AS164" t="e">
            <v>#NAME?</v>
          </cell>
          <cell r="AT164" t="e">
            <v>#NAME?</v>
          </cell>
          <cell r="AU164" t="e">
            <v>#NAME?</v>
          </cell>
          <cell r="AV164" t="e">
            <v>#NAME?</v>
          </cell>
          <cell r="AW164" t="e">
            <v>#NAME?</v>
          </cell>
          <cell r="AX164" t="e">
            <v>#NAME?</v>
          </cell>
          <cell r="AY164" t="e">
            <v>#NAME?</v>
          </cell>
        </row>
        <row r="165">
          <cell r="E165" t="str">
            <v>Congo (Democratic Republic of the)</v>
          </cell>
          <cell r="F165" t="e">
            <v>#NAME?</v>
          </cell>
          <cell r="H165" t="e">
            <v>#N/A</v>
          </cell>
          <cell r="J165" t="e">
            <v>#NAME?</v>
          </cell>
          <cell r="K165" t="e">
            <v>#NAME?</v>
          </cell>
          <cell r="M165" t="e">
            <v>#NAME?</v>
          </cell>
          <cell r="N165" t="e">
            <v>#NAME?</v>
          </cell>
          <cell r="P165" t="e">
            <v>#NAME?</v>
          </cell>
          <cell r="Q165" t="e">
            <v>#NAME?</v>
          </cell>
          <cell r="S165" t="e">
            <v>#NAME?</v>
          </cell>
          <cell r="T165" t="e">
            <v>#NAME?</v>
          </cell>
          <cell r="V165" t="e">
            <v>#NAME?</v>
          </cell>
          <cell r="W165" t="e">
            <v>#NAME?</v>
          </cell>
          <cell r="X165" t="e">
            <v>#NAME?</v>
          </cell>
          <cell r="Y165" t="e">
            <v>#NAME?</v>
          </cell>
          <cell r="Z165" t="e">
            <v>#NAME?</v>
          </cell>
          <cell r="AA165" t="e">
            <v>#NAME?</v>
          </cell>
          <cell r="AB165" t="e">
            <v>#NAME?</v>
          </cell>
          <cell r="AC165" t="e">
            <v>#NAME?</v>
          </cell>
          <cell r="AD165">
            <v>1</v>
          </cell>
          <cell r="AE165">
            <v>0</v>
          </cell>
          <cell r="AF165" t="e">
            <v>#NAME?</v>
          </cell>
          <cell r="AG165" t="e">
            <v>#NAME?</v>
          </cell>
          <cell r="AH165" t="e">
            <v>#NAME?</v>
          </cell>
          <cell r="AI165" t="e">
            <v>#NAME?</v>
          </cell>
          <cell r="AJ165" t="e">
            <v>#NAME?</v>
          </cell>
          <cell r="AK165" t="e">
            <v>#NAME?</v>
          </cell>
          <cell r="AL165" t="e">
            <v>#NAME?</v>
          </cell>
          <cell r="AM165" t="e">
            <v>#NAME?</v>
          </cell>
          <cell r="AN165" t="e">
            <v>#NAME?</v>
          </cell>
          <cell r="AO165" t="e">
            <v>#NAME?</v>
          </cell>
          <cell r="AP165" t="e">
            <v>#NAME?</v>
          </cell>
          <cell r="AQ165" t="e">
            <v>#NAME?</v>
          </cell>
          <cell r="AR165" t="e">
            <v>#NAME?</v>
          </cell>
          <cell r="AS165" t="e">
            <v>#NAME?</v>
          </cell>
          <cell r="AT165" t="e">
            <v>#NAME?</v>
          </cell>
          <cell r="AU165" t="e">
            <v>#NAME?</v>
          </cell>
          <cell r="AV165" t="e">
            <v>#NAME?</v>
          </cell>
          <cell r="AW165" t="e">
            <v>#NAME?</v>
          </cell>
          <cell r="AX165" t="e">
            <v>#NAME?</v>
          </cell>
          <cell r="AY165" t="e">
            <v>#NAME?</v>
          </cell>
        </row>
        <row r="166">
          <cell r="E166" t="str">
            <v>Cook Islands</v>
          </cell>
          <cell r="F166" t="e">
            <v>#NAME?</v>
          </cell>
          <cell r="H166" t="e">
            <v>#N/A</v>
          </cell>
          <cell r="J166" t="e">
            <v>#NAME?</v>
          </cell>
          <cell r="K166" t="e">
            <v>#NAME?</v>
          </cell>
          <cell r="M166" t="e">
            <v>#NAME?</v>
          </cell>
          <cell r="N166" t="e">
            <v>#NAME?</v>
          </cell>
          <cell r="P166" t="e">
            <v>#NAME?</v>
          </cell>
          <cell r="Q166" t="e">
            <v>#NAME?</v>
          </cell>
          <cell r="S166" t="e">
            <v>#NAME?</v>
          </cell>
          <cell r="T166" t="e">
            <v>#NAME?</v>
          </cell>
          <cell r="V166" t="e">
            <v>#NAME?</v>
          </cell>
          <cell r="W166" t="e">
            <v>#NAME?</v>
          </cell>
          <cell r="X166" t="e">
            <v>#NAME?</v>
          </cell>
          <cell r="Y166" t="e">
            <v>#NAME?</v>
          </cell>
          <cell r="Z166" t="e">
            <v>#NAME?</v>
          </cell>
          <cell r="AA166" t="e">
            <v>#NAME?</v>
          </cell>
          <cell r="AB166" t="e">
            <v>#NAME?</v>
          </cell>
          <cell r="AC166" t="e">
            <v>#NAME?</v>
          </cell>
          <cell r="AD166">
            <v>1</v>
          </cell>
          <cell r="AE166">
            <v>0</v>
          </cell>
          <cell r="AF166" t="e">
            <v>#NAME?</v>
          </cell>
          <cell r="AG166" t="e">
            <v>#NAME?</v>
          </cell>
          <cell r="AH166" t="e">
            <v>#NAME?</v>
          </cell>
          <cell r="AI166" t="e">
            <v>#NAME?</v>
          </cell>
          <cell r="AJ166" t="e">
            <v>#NAME?</v>
          </cell>
          <cell r="AK166" t="e">
            <v>#NAME?</v>
          </cell>
          <cell r="AL166" t="e">
            <v>#NAME?</v>
          </cell>
          <cell r="AM166" t="e">
            <v>#NAME?</v>
          </cell>
          <cell r="AN166" t="e">
            <v>#NAME?</v>
          </cell>
          <cell r="AO166" t="e">
            <v>#NAME?</v>
          </cell>
          <cell r="AP166" t="e">
            <v>#NAME?</v>
          </cell>
          <cell r="AQ166" t="e">
            <v>#NAME?</v>
          </cell>
          <cell r="AR166" t="e">
            <v>#NAME?</v>
          </cell>
          <cell r="AS166" t="e">
            <v>#NAME?</v>
          </cell>
          <cell r="AT166" t="e">
            <v>#NAME?</v>
          </cell>
          <cell r="AU166" t="e">
            <v>#NAME?</v>
          </cell>
          <cell r="AV166" t="e">
            <v>#NAME?</v>
          </cell>
          <cell r="AW166" t="e">
            <v>#NAME?</v>
          </cell>
          <cell r="AX166" t="e">
            <v>#NAME?</v>
          </cell>
          <cell r="AY166" t="e">
            <v>#NAME?</v>
          </cell>
        </row>
        <row r="167">
          <cell r="E167" t="str">
            <v>Cuba</v>
          </cell>
          <cell r="F167" t="e">
            <v>#NAME?</v>
          </cell>
          <cell r="H167" t="e">
            <v>#N/A</v>
          </cell>
          <cell r="J167" t="e">
            <v>#NAME?</v>
          </cell>
          <cell r="K167" t="e">
            <v>#NAME?</v>
          </cell>
          <cell r="M167" t="e">
            <v>#NAME?</v>
          </cell>
          <cell r="N167" t="e">
            <v>#NAME?</v>
          </cell>
          <cell r="P167" t="e">
            <v>#NAME?</v>
          </cell>
          <cell r="Q167" t="e">
            <v>#NAME?</v>
          </cell>
          <cell r="S167" t="e">
            <v>#NAME?</v>
          </cell>
          <cell r="T167" t="e">
            <v>#NAME?</v>
          </cell>
          <cell r="V167" t="e">
            <v>#NAME?</v>
          </cell>
          <cell r="W167" t="e">
            <v>#NAME?</v>
          </cell>
          <cell r="X167" t="e">
            <v>#NAME?</v>
          </cell>
          <cell r="Y167" t="e">
            <v>#NAME?</v>
          </cell>
          <cell r="Z167" t="e">
            <v>#NAME?</v>
          </cell>
          <cell r="AA167" t="e">
            <v>#NAME?</v>
          </cell>
          <cell r="AB167" t="e">
            <v>#NAME?</v>
          </cell>
          <cell r="AC167" t="e">
            <v>#NAME?</v>
          </cell>
          <cell r="AD167">
            <v>1</v>
          </cell>
          <cell r="AE167">
            <v>0</v>
          </cell>
          <cell r="AF167" t="e">
            <v>#NAME?</v>
          </cell>
          <cell r="AG167" t="e">
            <v>#NAME?</v>
          </cell>
          <cell r="AH167" t="e">
            <v>#NAME?</v>
          </cell>
          <cell r="AI167" t="e">
            <v>#NAME?</v>
          </cell>
          <cell r="AJ167" t="e">
            <v>#NAME?</v>
          </cell>
          <cell r="AK167" t="e">
            <v>#NAME?</v>
          </cell>
          <cell r="AL167" t="e">
            <v>#NAME?</v>
          </cell>
          <cell r="AM167" t="e">
            <v>#NAME?</v>
          </cell>
          <cell r="AN167" t="e">
            <v>#NAME?</v>
          </cell>
          <cell r="AO167" t="e">
            <v>#NAME?</v>
          </cell>
          <cell r="AP167" t="e">
            <v>#NAME?</v>
          </cell>
          <cell r="AQ167" t="e">
            <v>#NAME?</v>
          </cell>
          <cell r="AR167" t="e">
            <v>#NAME?</v>
          </cell>
          <cell r="AS167" t="e">
            <v>#NAME?</v>
          </cell>
          <cell r="AT167" t="e">
            <v>#NAME?</v>
          </cell>
          <cell r="AU167" t="e">
            <v>#NAME?</v>
          </cell>
          <cell r="AV167" t="e">
            <v>#NAME?</v>
          </cell>
          <cell r="AW167" t="e">
            <v>#NAME?</v>
          </cell>
          <cell r="AX167" t="e">
            <v>#NAME?</v>
          </cell>
          <cell r="AY167" t="e">
            <v>#NAME?</v>
          </cell>
        </row>
        <row r="168">
          <cell r="E168" t="str">
            <v>Cyprus (North)</v>
          </cell>
          <cell r="F168" t="e">
            <v>#NAME?</v>
          </cell>
          <cell r="H168" t="e">
            <v>#N/A</v>
          </cell>
          <cell r="J168" t="e">
            <v>#NAME?</v>
          </cell>
          <cell r="K168" t="e">
            <v>#NAME?</v>
          </cell>
          <cell r="M168" t="e">
            <v>#NAME?</v>
          </cell>
          <cell r="N168" t="e">
            <v>#NAME?</v>
          </cell>
          <cell r="P168" t="e">
            <v>#NAME?</v>
          </cell>
          <cell r="Q168" t="e">
            <v>#NAME?</v>
          </cell>
          <cell r="S168" t="e">
            <v>#NAME?</v>
          </cell>
          <cell r="T168" t="e">
            <v>#NAME?</v>
          </cell>
          <cell r="V168" t="e">
            <v>#NAME?</v>
          </cell>
          <cell r="W168" t="e">
            <v>#NAME?</v>
          </cell>
          <cell r="X168" t="e">
            <v>#NAME?</v>
          </cell>
          <cell r="Y168" t="e">
            <v>#NAME?</v>
          </cell>
          <cell r="Z168" t="e">
            <v>#NAME?</v>
          </cell>
          <cell r="AA168" t="e">
            <v>#NAME?</v>
          </cell>
          <cell r="AB168" t="e">
            <v>#NAME?</v>
          </cell>
          <cell r="AC168" t="e">
            <v>#NAME?</v>
          </cell>
          <cell r="AD168">
            <v>1</v>
          </cell>
          <cell r="AE168">
            <v>0</v>
          </cell>
          <cell r="AF168" t="e">
            <v>#NAME?</v>
          </cell>
          <cell r="AG168" t="e">
            <v>#NAME?</v>
          </cell>
          <cell r="AH168" t="e">
            <v>#NAME?</v>
          </cell>
          <cell r="AI168" t="e">
            <v>#NAME?</v>
          </cell>
          <cell r="AJ168" t="e">
            <v>#NAME?</v>
          </cell>
          <cell r="AK168" t="e">
            <v>#NAME?</v>
          </cell>
          <cell r="AL168" t="e">
            <v>#NAME?</v>
          </cell>
          <cell r="AM168" t="e">
            <v>#NAME?</v>
          </cell>
          <cell r="AN168" t="e">
            <v>#NAME?</v>
          </cell>
          <cell r="AO168" t="e">
            <v>#NAME?</v>
          </cell>
          <cell r="AP168" t="e">
            <v>#NAME?</v>
          </cell>
          <cell r="AQ168" t="e">
            <v>#NAME?</v>
          </cell>
          <cell r="AR168" t="e">
            <v>#NAME?</v>
          </cell>
          <cell r="AS168" t="e">
            <v>#NAME?</v>
          </cell>
          <cell r="AT168" t="e">
            <v>#NAME?</v>
          </cell>
          <cell r="AU168" t="e">
            <v>#NAME?</v>
          </cell>
          <cell r="AV168" t="e">
            <v>#NAME?</v>
          </cell>
          <cell r="AW168" t="e">
            <v>#NAME?</v>
          </cell>
          <cell r="AX168" t="e">
            <v>#NAME?</v>
          </cell>
          <cell r="AY168" t="e">
            <v>#NAME?</v>
          </cell>
        </row>
        <row r="169">
          <cell r="E169" t="str">
            <v>Czechoslovakia</v>
          </cell>
          <cell r="F169" t="e">
            <v>#NAME?</v>
          </cell>
          <cell r="H169" t="e">
            <v>#N/A</v>
          </cell>
          <cell r="J169" t="e">
            <v>#NAME?</v>
          </cell>
          <cell r="K169" t="e">
            <v>#NAME?</v>
          </cell>
          <cell r="M169" t="e">
            <v>#NAME?</v>
          </cell>
          <cell r="N169" t="e">
            <v>#NAME?</v>
          </cell>
          <cell r="P169" t="e">
            <v>#NAME?</v>
          </cell>
          <cell r="Q169" t="e">
            <v>#NAME?</v>
          </cell>
          <cell r="S169" t="e">
            <v>#NAME?</v>
          </cell>
          <cell r="T169" t="e">
            <v>#NAME?</v>
          </cell>
          <cell r="V169" t="e">
            <v>#NAME?</v>
          </cell>
          <cell r="W169" t="e">
            <v>#NAME?</v>
          </cell>
          <cell r="X169" t="e">
            <v>#NAME?</v>
          </cell>
          <cell r="Y169" t="e">
            <v>#NAME?</v>
          </cell>
          <cell r="Z169" t="e">
            <v>#NAME?</v>
          </cell>
          <cell r="AA169" t="e">
            <v>#NAME?</v>
          </cell>
          <cell r="AB169" t="e">
            <v>#NAME?</v>
          </cell>
          <cell r="AC169" t="e">
            <v>#NAME?</v>
          </cell>
          <cell r="AD169">
            <v>1</v>
          </cell>
          <cell r="AE169">
            <v>0</v>
          </cell>
          <cell r="AF169" t="e">
            <v>#NAME?</v>
          </cell>
          <cell r="AG169" t="e">
            <v>#NAME?</v>
          </cell>
          <cell r="AH169" t="e">
            <v>#NAME?</v>
          </cell>
          <cell r="AI169" t="e">
            <v>#NAME?</v>
          </cell>
          <cell r="AJ169" t="e">
            <v>#NAME?</v>
          </cell>
          <cell r="AK169" t="e">
            <v>#NAME?</v>
          </cell>
          <cell r="AL169" t="e">
            <v>#NAME?</v>
          </cell>
          <cell r="AM169" t="e">
            <v>#NAME?</v>
          </cell>
          <cell r="AN169" t="e">
            <v>#NAME?</v>
          </cell>
          <cell r="AO169" t="e">
            <v>#NAME?</v>
          </cell>
          <cell r="AP169" t="e">
            <v>#NAME?</v>
          </cell>
          <cell r="AQ169" t="e">
            <v>#NAME?</v>
          </cell>
          <cell r="AR169" t="e">
            <v>#NAME?</v>
          </cell>
          <cell r="AS169" t="e">
            <v>#NAME?</v>
          </cell>
          <cell r="AT169" t="e">
            <v>#NAME?</v>
          </cell>
          <cell r="AU169" t="e">
            <v>#NAME?</v>
          </cell>
          <cell r="AV169" t="e">
            <v>#NAME?</v>
          </cell>
          <cell r="AW169" t="e">
            <v>#NAME?</v>
          </cell>
          <cell r="AX169" t="e">
            <v>#NAME?</v>
          </cell>
          <cell r="AY169" t="e">
            <v>#NAME?</v>
          </cell>
        </row>
        <row r="170">
          <cell r="E170" t="str">
            <v>Djibouti</v>
          </cell>
          <cell r="F170" t="e">
            <v>#NAME?</v>
          </cell>
          <cell r="H170" t="e">
            <v>#N/A</v>
          </cell>
          <cell r="J170" t="e">
            <v>#NAME?</v>
          </cell>
          <cell r="K170" t="e">
            <v>#NAME?</v>
          </cell>
          <cell r="M170" t="e">
            <v>#NAME?</v>
          </cell>
          <cell r="N170" t="e">
            <v>#NAME?</v>
          </cell>
          <cell r="P170" t="e">
            <v>#NAME?</v>
          </cell>
          <cell r="Q170" t="e">
            <v>#NAME?</v>
          </cell>
          <cell r="S170" t="e">
            <v>#NAME?</v>
          </cell>
          <cell r="T170" t="e">
            <v>#NAME?</v>
          </cell>
          <cell r="V170" t="e">
            <v>#NAME?</v>
          </cell>
          <cell r="W170" t="e">
            <v>#NAME?</v>
          </cell>
          <cell r="X170" t="e">
            <v>#NAME?</v>
          </cell>
          <cell r="Y170" t="e">
            <v>#NAME?</v>
          </cell>
          <cell r="Z170" t="e">
            <v>#NAME?</v>
          </cell>
          <cell r="AA170" t="e">
            <v>#NAME?</v>
          </cell>
          <cell r="AB170" t="e">
            <v>#NAME?</v>
          </cell>
          <cell r="AC170" t="e">
            <v>#NAME?</v>
          </cell>
          <cell r="AD170">
            <v>1</v>
          </cell>
          <cell r="AE170">
            <v>0</v>
          </cell>
          <cell r="AF170" t="e">
            <v>#NAME?</v>
          </cell>
          <cell r="AG170" t="e">
            <v>#NAME?</v>
          </cell>
          <cell r="AH170" t="e">
            <v>#NAME?</v>
          </cell>
          <cell r="AI170" t="e">
            <v>#NAME?</v>
          </cell>
          <cell r="AJ170" t="e">
            <v>#NAME?</v>
          </cell>
          <cell r="AK170" t="e">
            <v>#NAME?</v>
          </cell>
          <cell r="AL170" t="e">
            <v>#NAME?</v>
          </cell>
          <cell r="AM170" t="e">
            <v>#NAME?</v>
          </cell>
          <cell r="AN170" t="e">
            <v>#NAME?</v>
          </cell>
          <cell r="AO170" t="e">
            <v>#NAME?</v>
          </cell>
          <cell r="AP170" t="e">
            <v>#NAME?</v>
          </cell>
          <cell r="AQ170" t="e">
            <v>#NAME?</v>
          </cell>
          <cell r="AR170" t="e">
            <v>#NAME?</v>
          </cell>
          <cell r="AS170" t="e">
            <v>#NAME?</v>
          </cell>
          <cell r="AT170" t="e">
            <v>#NAME?</v>
          </cell>
          <cell r="AU170" t="e">
            <v>#NAME?</v>
          </cell>
          <cell r="AV170" t="e">
            <v>#NAME?</v>
          </cell>
          <cell r="AW170" t="e">
            <v>#NAME?</v>
          </cell>
          <cell r="AX170" t="e">
            <v>#NAME?</v>
          </cell>
          <cell r="AY170" t="e">
            <v>#NAME?</v>
          </cell>
        </row>
        <row r="171">
          <cell r="E171" t="str">
            <v>Dominica</v>
          </cell>
          <cell r="F171" t="e">
            <v>#NAME?</v>
          </cell>
          <cell r="H171" t="e">
            <v>#N/A</v>
          </cell>
          <cell r="J171" t="e">
            <v>#NAME?</v>
          </cell>
          <cell r="K171" t="e">
            <v>#NAME?</v>
          </cell>
          <cell r="M171" t="e">
            <v>#NAME?</v>
          </cell>
          <cell r="N171" t="e">
            <v>#NAME?</v>
          </cell>
          <cell r="P171" t="e">
            <v>#NAME?</v>
          </cell>
          <cell r="Q171" t="e">
            <v>#NAME?</v>
          </cell>
          <cell r="S171" t="e">
            <v>#NAME?</v>
          </cell>
          <cell r="T171" t="e">
            <v>#NAME?</v>
          </cell>
          <cell r="V171" t="e">
            <v>#NAME?</v>
          </cell>
          <cell r="W171" t="e">
            <v>#NAME?</v>
          </cell>
          <cell r="X171" t="e">
            <v>#NAME?</v>
          </cell>
          <cell r="Y171" t="e">
            <v>#NAME?</v>
          </cell>
          <cell r="Z171" t="e">
            <v>#NAME?</v>
          </cell>
          <cell r="AA171" t="e">
            <v>#NAME?</v>
          </cell>
          <cell r="AB171" t="e">
            <v>#NAME?</v>
          </cell>
          <cell r="AC171" t="e">
            <v>#NAME?</v>
          </cell>
          <cell r="AD171">
            <v>1</v>
          </cell>
          <cell r="AE171">
            <v>0</v>
          </cell>
          <cell r="AF171" t="e">
            <v>#NAME?</v>
          </cell>
          <cell r="AG171" t="e">
            <v>#NAME?</v>
          </cell>
          <cell r="AH171" t="e">
            <v>#NAME?</v>
          </cell>
          <cell r="AI171" t="e">
            <v>#NAME?</v>
          </cell>
          <cell r="AJ171" t="e">
            <v>#NAME?</v>
          </cell>
          <cell r="AK171" t="e">
            <v>#NAME?</v>
          </cell>
          <cell r="AL171" t="e">
            <v>#NAME?</v>
          </cell>
          <cell r="AM171" t="e">
            <v>#NAME?</v>
          </cell>
          <cell r="AN171" t="e">
            <v>#NAME?</v>
          </cell>
          <cell r="AO171" t="e">
            <v>#NAME?</v>
          </cell>
          <cell r="AP171" t="e">
            <v>#NAME?</v>
          </cell>
          <cell r="AQ171" t="e">
            <v>#NAME?</v>
          </cell>
          <cell r="AR171" t="e">
            <v>#NAME?</v>
          </cell>
          <cell r="AS171" t="e">
            <v>#NAME?</v>
          </cell>
          <cell r="AT171" t="e">
            <v>#NAME?</v>
          </cell>
          <cell r="AU171" t="e">
            <v>#NAME?</v>
          </cell>
          <cell r="AV171" t="e">
            <v>#NAME?</v>
          </cell>
          <cell r="AW171" t="e">
            <v>#NAME?</v>
          </cell>
          <cell r="AX171" t="e">
            <v>#NAME?</v>
          </cell>
          <cell r="AY171" t="e">
            <v>#NAME?</v>
          </cell>
        </row>
        <row r="172">
          <cell r="E172" t="str">
            <v>Equatorial Guinea</v>
          </cell>
          <cell r="F172" t="e">
            <v>#NAME?</v>
          </cell>
          <cell r="H172" t="e">
            <v>#N/A</v>
          </cell>
          <cell r="J172" t="e">
            <v>#NAME?</v>
          </cell>
          <cell r="K172" t="e">
            <v>#NAME?</v>
          </cell>
          <cell r="M172" t="e">
            <v>#NAME?</v>
          </cell>
          <cell r="N172" t="e">
            <v>#NAME?</v>
          </cell>
          <cell r="P172" t="e">
            <v>#NAME?</v>
          </cell>
          <cell r="Q172" t="e">
            <v>#NAME?</v>
          </cell>
          <cell r="S172" t="e">
            <v>#NAME?</v>
          </cell>
          <cell r="T172" t="e">
            <v>#NAME?</v>
          </cell>
          <cell r="V172" t="e">
            <v>#NAME?</v>
          </cell>
          <cell r="W172" t="e">
            <v>#NAME?</v>
          </cell>
          <cell r="X172" t="e">
            <v>#NAME?</v>
          </cell>
          <cell r="Y172" t="e">
            <v>#NAME?</v>
          </cell>
          <cell r="Z172" t="e">
            <v>#NAME?</v>
          </cell>
          <cell r="AA172" t="e">
            <v>#NAME?</v>
          </cell>
          <cell r="AB172" t="e">
            <v>#NAME?</v>
          </cell>
          <cell r="AC172" t="e">
            <v>#NAME?</v>
          </cell>
          <cell r="AD172">
            <v>1</v>
          </cell>
          <cell r="AE172">
            <v>0</v>
          </cell>
          <cell r="AF172" t="e">
            <v>#NAME?</v>
          </cell>
          <cell r="AG172" t="e">
            <v>#NAME?</v>
          </cell>
          <cell r="AH172" t="e">
            <v>#NAME?</v>
          </cell>
          <cell r="AI172" t="e">
            <v>#NAME?</v>
          </cell>
          <cell r="AJ172" t="e">
            <v>#NAME?</v>
          </cell>
          <cell r="AK172" t="e">
            <v>#NAME?</v>
          </cell>
          <cell r="AL172" t="e">
            <v>#NAME?</v>
          </cell>
          <cell r="AM172" t="e">
            <v>#NAME?</v>
          </cell>
          <cell r="AN172" t="e">
            <v>#NAME?</v>
          </cell>
          <cell r="AO172" t="e">
            <v>#NAME?</v>
          </cell>
          <cell r="AP172" t="e">
            <v>#NAME?</v>
          </cell>
          <cell r="AQ172" t="e">
            <v>#NAME?</v>
          </cell>
          <cell r="AR172" t="e">
            <v>#NAME?</v>
          </cell>
          <cell r="AS172" t="e">
            <v>#NAME?</v>
          </cell>
          <cell r="AT172" t="e">
            <v>#NAME?</v>
          </cell>
          <cell r="AU172" t="e">
            <v>#NAME?</v>
          </cell>
          <cell r="AV172" t="e">
            <v>#NAME?</v>
          </cell>
          <cell r="AW172" t="e">
            <v>#NAME?</v>
          </cell>
          <cell r="AX172" t="e">
            <v>#NAME?</v>
          </cell>
          <cell r="AY172" t="e">
            <v>#NAME?</v>
          </cell>
        </row>
        <row r="173">
          <cell r="E173" t="str">
            <v>Eritrea</v>
          </cell>
          <cell r="F173" t="e">
            <v>#NAME?</v>
          </cell>
          <cell r="H173" t="e">
            <v>#N/A</v>
          </cell>
          <cell r="J173" t="e">
            <v>#NAME?</v>
          </cell>
          <cell r="K173" t="e">
            <v>#NAME?</v>
          </cell>
          <cell r="M173" t="e">
            <v>#NAME?</v>
          </cell>
          <cell r="N173" t="e">
            <v>#NAME?</v>
          </cell>
          <cell r="P173" t="e">
            <v>#NAME?</v>
          </cell>
          <cell r="Q173" t="e">
            <v>#NAME?</v>
          </cell>
          <cell r="S173" t="e">
            <v>#NAME?</v>
          </cell>
          <cell r="T173" t="e">
            <v>#NAME?</v>
          </cell>
          <cell r="V173" t="e">
            <v>#NAME?</v>
          </cell>
          <cell r="W173" t="e">
            <v>#NAME?</v>
          </cell>
          <cell r="X173" t="e">
            <v>#NAME?</v>
          </cell>
          <cell r="Y173" t="e">
            <v>#NAME?</v>
          </cell>
          <cell r="Z173" t="e">
            <v>#NAME?</v>
          </cell>
          <cell r="AA173" t="e">
            <v>#NAME?</v>
          </cell>
          <cell r="AB173" t="e">
            <v>#NAME?</v>
          </cell>
          <cell r="AC173" t="e">
            <v>#NAME?</v>
          </cell>
          <cell r="AD173">
            <v>1</v>
          </cell>
          <cell r="AE173">
            <v>0</v>
          </cell>
          <cell r="AF173" t="e">
            <v>#NAME?</v>
          </cell>
          <cell r="AG173" t="e">
            <v>#NAME?</v>
          </cell>
          <cell r="AH173" t="e">
            <v>#NAME?</v>
          </cell>
          <cell r="AI173" t="e">
            <v>#NAME?</v>
          </cell>
          <cell r="AJ173" t="e">
            <v>#NAME?</v>
          </cell>
          <cell r="AK173" t="e">
            <v>#NAME?</v>
          </cell>
          <cell r="AL173" t="e">
            <v>#NAME?</v>
          </cell>
          <cell r="AM173" t="e">
            <v>#NAME?</v>
          </cell>
          <cell r="AN173" t="e">
            <v>#NAME?</v>
          </cell>
          <cell r="AO173" t="e">
            <v>#NAME?</v>
          </cell>
          <cell r="AP173" t="e">
            <v>#NAME?</v>
          </cell>
          <cell r="AQ173" t="e">
            <v>#NAME?</v>
          </cell>
          <cell r="AR173" t="e">
            <v>#NAME?</v>
          </cell>
          <cell r="AS173" t="e">
            <v>#NAME?</v>
          </cell>
          <cell r="AT173" t="e">
            <v>#NAME?</v>
          </cell>
          <cell r="AU173" t="e">
            <v>#NAME?</v>
          </cell>
          <cell r="AV173" t="e">
            <v>#NAME?</v>
          </cell>
          <cell r="AW173" t="e">
            <v>#NAME?</v>
          </cell>
          <cell r="AX173" t="e">
            <v>#NAME?</v>
          </cell>
          <cell r="AY173" t="e">
            <v>#NAME?</v>
          </cell>
        </row>
        <row r="174">
          <cell r="E174" t="str">
            <v>Faeroe Islands</v>
          </cell>
          <cell r="F174" t="e">
            <v>#NAME?</v>
          </cell>
          <cell r="H174" t="e">
            <v>#N/A</v>
          </cell>
          <cell r="J174" t="e">
            <v>#NAME?</v>
          </cell>
          <cell r="K174" t="e">
            <v>#NAME?</v>
          </cell>
          <cell r="M174" t="e">
            <v>#NAME?</v>
          </cell>
          <cell r="N174" t="e">
            <v>#NAME?</v>
          </cell>
          <cell r="P174" t="e">
            <v>#NAME?</v>
          </cell>
          <cell r="Q174" t="e">
            <v>#NAME?</v>
          </cell>
          <cell r="S174" t="e">
            <v>#NAME?</v>
          </cell>
          <cell r="T174" t="e">
            <v>#NAME?</v>
          </cell>
          <cell r="V174" t="e">
            <v>#NAME?</v>
          </cell>
          <cell r="W174" t="e">
            <v>#NAME?</v>
          </cell>
          <cell r="X174" t="e">
            <v>#NAME?</v>
          </cell>
          <cell r="Y174" t="e">
            <v>#NAME?</v>
          </cell>
          <cell r="Z174" t="e">
            <v>#NAME?</v>
          </cell>
          <cell r="AA174" t="e">
            <v>#NAME?</v>
          </cell>
          <cell r="AB174" t="e">
            <v>#NAME?</v>
          </cell>
          <cell r="AC174" t="e">
            <v>#NAME?</v>
          </cell>
          <cell r="AD174">
            <v>1</v>
          </cell>
          <cell r="AE174">
            <v>0</v>
          </cell>
          <cell r="AF174" t="e">
            <v>#NAME?</v>
          </cell>
          <cell r="AG174" t="e">
            <v>#NAME?</v>
          </cell>
          <cell r="AH174" t="e">
            <v>#NAME?</v>
          </cell>
          <cell r="AI174" t="e">
            <v>#NAME?</v>
          </cell>
          <cell r="AJ174" t="e">
            <v>#NAME?</v>
          </cell>
          <cell r="AK174" t="e">
            <v>#NAME?</v>
          </cell>
          <cell r="AL174" t="e">
            <v>#NAME?</v>
          </cell>
          <cell r="AM174" t="e">
            <v>#NAME?</v>
          </cell>
          <cell r="AN174" t="e">
            <v>#NAME?</v>
          </cell>
          <cell r="AO174" t="e">
            <v>#NAME?</v>
          </cell>
          <cell r="AP174" t="e">
            <v>#NAME?</v>
          </cell>
          <cell r="AQ174" t="e">
            <v>#NAME?</v>
          </cell>
          <cell r="AR174" t="e">
            <v>#NAME?</v>
          </cell>
          <cell r="AS174" t="e">
            <v>#NAME?</v>
          </cell>
          <cell r="AT174" t="e">
            <v>#NAME?</v>
          </cell>
          <cell r="AU174" t="e">
            <v>#NAME?</v>
          </cell>
          <cell r="AV174" t="e">
            <v>#NAME?</v>
          </cell>
          <cell r="AW174" t="e">
            <v>#NAME?</v>
          </cell>
          <cell r="AX174" t="e">
            <v>#NAME?</v>
          </cell>
          <cell r="AY174" t="e">
            <v>#NAME?</v>
          </cell>
        </row>
        <row r="175">
          <cell r="E175" t="str">
            <v>Falkland (Malvinas) Is.</v>
          </cell>
          <cell r="F175" t="e">
            <v>#NAME?</v>
          </cell>
          <cell r="H175" t="e">
            <v>#N/A</v>
          </cell>
          <cell r="J175" t="e">
            <v>#NAME?</v>
          </cell>
          <cell r="K175" t="e">
            <v>#NAME?</v>
          </cell>
          <cell r="M175" t="e">
            <v>#NAME?</v>
          </cell>
          <cell r="N175" t="e">
            <v>#NAME?</v>
          </cell>
          <cell r="P175" t="e">
            <v>#NAME?</v>
          </cell>
          <cell r="Q175" t="e">
            <v>#NAME?</v>
          </cell>
          <cell r="S175" t="e">
            <v>#NAME?</v>
          </cell>
          <cell r="T175" t="e">
            <v>#NAME?</v>
          </cell>
          <cell r="V175" t="e">
            <v>#NAME?</v>
          </cell>
          <cell r="W175" t="e">
            <v>#NAME?</v>
          </cell>
          <cell r="X175" t="e">
            <v>#NAME?</v>
          </cell>
          <cell r="Y175" t="e">
            <v>#NAME?</v>
          </cell>
          <cell r="Z175" t="e">
            <v>#NAME?</v>
          </cell>
          <cell r="AA175" t="e">
            <v>#NAME?</v>
          </cell>
          <cell r="AB175" t="e">
            <v>#NAME?</v>
          </cell>
          <cell r="AC175" t="e">
            <v>#NAME?</v>
          </cell>
          <cell r="AD175">
            <v>1</v>
          </cell>
          <cell r="AE175">
            <v>0</v>
          </cell>
          <cell r="AF175" t="e">
            <v>#NAME?</v>
          </cell>
          <cell r="AG175" t="e">
            <v>#NAME?</v>
          </cell>
          <cell r="AH175" t="e">
            <v>#NAME?</v>
          </cell>
          <cell r="AI175" t="e">
            <v>#NAME?</v>
          </cell>
          <cell r="AJ175" t="e">
            <v>#NAME?</v>
          </cell>
          <cell r="AK175" t="e">
            <v>#NAME?</v>
          </cell>
          <cell r="AL175" t="e">
            <v>#NAME?</v>
          </cell>
          <cell r="AM175" t="e">
            <v>#NAME?</v>
          </cell>
          <cell r="AN175" t="e">
            <v>#NAME?</v>
          </cell>
          <cell r="AO175" t="e">
            <v>#NAME?</v>
          </cell>
          <cell r="AP175" t="e">
            <v>#NAME?</v>
          </cell>
          <cell r="AQ175" t="e">
            <v>#NAME?</v>
          </cell>
          <cell r="AR175" t="e">
            <v>#NAME?</v>
          </cell>
          <cell r="AS175" t="e">
            <v>#NAME?</v>
          </cell>
          <cell r="AT175" t="e">
            <v>#NAME?</v>
          </cell>
          <cell r="AU175" t="e">
            <v>#NAME?</v>
          </cell>
          <cell r="AV175" t="e">
            <v>#NAME?</v>
          </cell>
          <cell r="AW175" t="e">
            <v>#NAME?</v>
          </cell>
          <cell r="AX175" t="e">
            <v>#NAME?</v>
          </cell>
          <cell r="AY175" t="e">
            <v>#NAME?</v>
          </cell>
        </row>
        <row r="176">
          <cell r="E176" t="str">
            <v>Fiji</v>
          </cell>
          <cell r="F176" t="e">
            <v>#NAME?</v>
          </cell>
          <cell r="H176" t="e">
            <v>#N/A</v>
          </cell>
          <cell r="J176" t="e">
            <v>#NAME?</v>
          </cell>
          <cell r="K176" t="e">
            <v>#NAME?</v>
          </cell>
          <cell r="M176" t="e">
            <v>#NAME?</v>
          </cell>
          <cell r="N176" t="e">
            <v>#NAME?</v>
          </cell>
          <cell r="P176" t="e">
            <v>#NAME?</v>
          </cell>
          <cell r="Q176" t="e">
            <v>#NAME?</v>
          </cell>
          <cell r="S176" t="e">
            <v>#NAME?</v>
          </cell>
          <cell r="T176" t="e">
            <v>#NAME?</v>
          </cell>
          <cell r="V176" t="e">
            <v>#NAME?</v>
          </cell>
          <cell r="W176" t="e">
            <v>#NAME?</v>
          </cell>
          <cell r="X176" t="e">
            <v>#NAME?</v>
          </cell>
          <cell r="Y176" t="e">
            <v>#NAME?</v>
          </cell>
          <cell r="Z176" t="e">
            <v>#NAME?</v>
          </cell>
          <cell r="AA176" t="e">
            <v>#NAME?</v>
          </cell>
          <cell r="AB176" t="e">
            <v>#NAME?</v>
          </cell>
          <cell r="AC176" t="e">
            <v>#NAME?</v>
          </cell>
          <cell r="AD176">
            <v>1</v>
          </cell>
          <cell r="AE176">
            <v>0</v>
          </cell>
          <cell r="AF176" t="e">
            <v>#NAME?</v>
          </cell>
          <cell r="AG176" t="e">
            <v>#NAME?</v>
          </cell>
          <cell r="AH176" t="e">
            <v>#NAME?</v>
          </cell>
          <cell r="AI176" t="e">
            <v>#NAME?</v>
          </cell>
          <cell r="AJ176" t="e">
            <v>#NAME?</v>
          </cell>
          <cell r="AK176" t="e">
            <v>#NAME?</v>
          </cell>
          <cell r="AL176" t="e">
            <v>#NAME?</v>
          </cell>
          <cell r="AM176" t="e">
            <v>#NAME?</v>
          </cell>
          <cell r="AN176" t="e">
            <v>#NAME?</v>
          </cell>
          <cell r="AO176" t="e">
            <v>#NAME?</v>
          </cell>
          <cell r="AP176" t="e">
            <v>#NAME?</v>
          </cell>
          <cell r="AQ176" t="e">
            <v>#NAME?</v>
          </cell>
          <cell r="AR176" t="e">
            <v>#NAME?</v>
          </cell>
          <cell r="AS176" t="e">
            <v>#NAME?</v>
          </cell>
          <cell r="AT176" t="e">
            <v>#NAME?</v>
          </cell>
          <cell r="AU176" t="e">
            <v>#NAME?</v>
          </cell>
          <cell r="AV176" t="e">
            <v>#NAME?</v>
          </cell>
          <cell r="AW176" t="e">
            <v>#NAME?</v>
          </cell>
          <cell r="AX176" t="e">
            <v>#NAME?</v>
          </cell>
          <cell r="AY176" t="e">
            <v>#NAME?</v>
          </cell>
        </row>
        <row r="177">
          <cell r="E177" t="str">
            <v>French Guiana</v>
          </cell>
          <cell r="F177" t="e">
            <v>#NAME?</v>
          </cell>
          <cell r="H177" t="e">
            <v>#N/A</v>
          </cell>
          <cell r="J177" t="e">
            <v>#NAME?</v>
          </cell>
          <cell r="K177" t="e">
            <v>#NAME?</v>
          </cell>
          <cell r="M177" t="e">
            <v>#NAME?</v>
          </cell>
          <cell r="N177" t="e">
            <v>#NAME?</v>
          </cell>
          <cell r="P177" t="e">
            <v>#NAME?</v>
          </cell>
          <cell r="Q177" t="e">
            <v>#NAME?</v>
          </cell>
          <cell r="S177" t="e">
            <v>#NAME?</v>
          </cell>
          <cell r="T177" t="e">
            <v>#NAME?</v>
          </cell>
          <cell r="V177" t="e">
            <v>#NAME?</v>
          </cell>
          <cell r="W177" t="e">
            <v>#NAME?</v>
          </cell>
          <cell r="X177" t="e">
            <v>#NAME?</v>
          </cell>
          <cell r="Y177" t="e">
            <v>#NAME?</v>
          </cell>
          <cell r="Z177" t="e">
            <v>#NAME?</v>
          </cell>
          <cell r="AA177" t="e">
            <v>#NAME?</v>
          </cell>
          <cell r="AB177" t="e">
            <v>#NAME?</v>
          </cell>
          <cell r="AC177" t="e">
            <v>#NAME?</v>
          </cell>
          <cell r="AD177">
            <v>1</v>
          </cell>
          <cell r="AE177">
            <v>0</v>
          </cell>
          <cell r="AF177" t="e">
            <v>#NAME?</v>
          </cell>
          <cell r="AG177" t="e">
            <v>#NAME?</v>
          </cell>
          <cell r="AH177" t="e">
            <v>#NAME?</v>
          </cell>
          <cell r="AI177" t="e">
            <v>#NAME?</v>
          </cell>
          <cell r="AJ177" t="e">
            <v>#NAME?</v>
          </cell>
          <cell r="AK177" t="e">
            <v>#NAME?</v>
          </cell>
          <cell r="AL177" t="e">
            <v>#NAME?</v>
          </cell>
          <cell r="AM177" t="e">
            <v>#NAME?</v>
          </cell>
          <cell r="AN177" t="e">
            <v>#NAME?</v>
          </cell>
          <cell r="AO177" t="e">
            <v>#NAME?</v>
          </cell>
          <cell r="AP177" t="e">
            <v>#NAME?</v>
          </cell>
          <cell r="AQ177" t="e">
            <v>#NAME?</v>
          </cell>
          <cell r="AR177" t="e">
            <v>#NAME?</v>
          </cell>
          <cell r="AS177" t="e">
            <v>#NAME?</v>
          </cell>
          <cell r="AT177" t="e">
            <v>#NAME?</v>
          </cell>
          <cell r="AU177" t="e">
            <v>#NAME?</v>
          </cell>
          <cell r="AV177" t="e">
            <v>#NAME?</v>
          </cell>
          <cell r="AW177" t="e">
            <v>#NAME?</v>
          </cell>
          <cell r="AX177" t="e">
            <v>#NAME?</v>
          </cell>
          <cell r="AY177" t="e">
            <v>#NAME?</v>
          </cell>
        </row>
        <row r="178">
          <cell r="E178" t="str">
            <v>French Polynesia</v>
          </cell>
          <cell r="F178" t="e">
            <v>#NAME?</v>
          </cell>
          <cell r="H178" t="e">
            <v>#N/A</v>
          </cell>
          <cell r="J178" t="e">
            <v>#NAME?</v>
          </cell>
          <cell r="K178" t="e">
            <v>#NAME?</v>
          </cell>
          <cell r="M178" t="e">
            <v>#NAME?</v>
          </cell>
          <cell r="N178" t="e">
            <v>#NAME?</v>
          </cell>
          <cell r="P178" t="e">
            <v>#NAME?</v>
          </cell>
          <cell r="Q178" t="e">
            <v>#NAME?</v>
          </cell>
          <cell r="S178" t="e">
            <v>#NAME?</v>
          </cell>
          <cell r="T178" t="e">
            <v>#NAME?</v>
          </cell>
          <cell r="V178" t="e">
            <v>#NAME?</v>
          </cell>
          <cell r="W178" t="e">
            <v>#NAME?</v>
          </cell>
          <cell r="X178" t="e">
            <v>#NAME?</v>
          </cell>
          <cell r="Y178" t="e">
            <v>#NAME?</v>
          </cell>
          <cell r="Z178" t="e">
            <v>#NAME?</v>
          </cell>
          <cell r="AA178" t="e">
            <v>#NAME?</v>
          </cell>
          <cell r="AB178" t="e">
            <v>#NAME?</v>
          </cell>
          <cell r="AC178" t="e">
            <v>#NAME?</v>
          </cell>
          <cell r="AD178">
            <v>1</v>
          </cell>
          <cell r="AE178">
            <v>0</v>
          </cell>
          <cell r="AF178" t="e">
            <v>#NAME?</v>
          </cell>
          <cell r="AG178" t="e">
            <v>#NAME?</v>
          </cell>
          <cell r="AH178" t="e">
            <v>#NAME?</v>
          </cell>
          <cell r="AI178" t="e">
            <v>#NAME?</v>
          </cell>
          <cell r="AJ178" t="e">
            <v>#NAME?</v>
          </cell>
          <cell r="AK178" t="e">
            <v>#NAME?</v>
          </cell>
          <cell r="AL178" t="e">
            <v>#NAME?</v>
          </cell>
          <cell r="AM178" t="e">
            <v>#NAME?</v>
          </cell>
          <cell r="AN178" t="e">
            <v>#NAME?</v>
          </cell>
          <cell r="AO178" t="e">
            <v>#NAME?</v>
          </cell>
          <cell r="AP178" t="e">
            <v>#NAME?</v>
          </cell>
          <cell r="AQ178" t="e">
            <v>#NAME?</v>
          </cell>
          <cell r="AR178" t="e">
            <v>#NAME?</v>
          </cell>
          <cell r="AS178" t="e">
            <v>#NAME?</v>
          </cell>
          <cell r="AT178" t="e">
            <v>#NAME?</v>
          </cell>
          <cell r="AU178" t="e">
            <v>#NAME?</v>
          </cell>
          <cell r="AV178" t="e">
            <v>#NAME?</v>
          </cell>
          <cell r="AW178" t="e">
            <v>#NAME?</v>
          </cell>
          <cell r="AX178" t="e">
            <v>#NAME?</v>
          </cell>
          <cell r="AY178" t="e">
            <v>#NAME?</v>
          </cell>
        </row>
        <row r="179">
          <cell r="E179" t="str">
            <v>Gabon</v>
          </cell>
          <cell r="F179" t="e">
            <v>#NAME?</v>
          </cell>
          <cell r="H179" t="e">
            <v>#N/A</v>
          </cell>
          <cell r="J179" t="e">
            <v>#NAME?</v>
          </cell>
          <cell r="K179" t="e">
            <v>#NAME?</v>
          </cell>
          <cell r="M179" t="e">
            <v>#NAME?</v>
          </cell>
          <cell r="N179" t="e">
            <v>#NAME?</v>
          </cell>
          <cell r="P179" t="e">
            <v>#NAME?</v>
          </cell>
          <cell r="Q179" t="e">
            <v>#NAME?</v>
          </cell>
          <cell r="S179" t="e">
            <v>#NAME?</v>
          </cell>
          <cell r="T179" t="e">
            <v>#NAME?</v>
          </cell>
          <cell r="V179" t="e">
            <v>#NAME?</v>
          </cell>
          <cell r="W179" t="e">
            <v>#NAME?</v>
          </cell>
          <cell r="X179" t="e">
            <v>#NAME?</v>
          </cell>
          <cell r="Y179" t="e">
            <v>#NAME?</v>
          </cell>
          <cell r="Z179" t="e">
            <v>#NAME?</v>
          </cell>
          <cell r="AA179" t="e">
            <v>#NAME?</v>
          </cell>
          <cell r="AB179" t="e">
            <v>#NAME?</v>
          </cell>
          <cell r="AC179" t="e">
            <v>#NAME?</v>
          </cell>
          <cell r="AD179">
            <v>1</v>
          </cell>
          <cell r="AE179">
            <v>0</v>
          </cell>
          <cell r="AF179" t="e">
            <v>#NAME?</v>
          </cell>
          <cell r="AG179" t="e">
            <v>#NAME?</v>
          </cell>
          <cell r="AH179" t="e">
            <v>#NAME?</v>
          </cell>
          <cell r="AI179" t="e">
            <v>#NAME?</v>
          </cell>
          <cell r="AJ179" t="e">
            <v>#NAME?</v>
          </cell>
          <cell r="AK179" t="e">
            <v>#NAME?</v>
          </cell>
          <cell r="AL179" t="e">
            <v>#NAME?</v>
          </cell>
          <cell r="AM179" t="e">
            <v>#NAME?</v>
          </cell>
          <cell r="AN179" t="e">
            <v>#NAME?</v>
          </cell>
          <cell r="AO179" t="e">
            <v>#NAME?</v>
          </cell>
          <cell r="AP179" t="e">
            <v>#NAME?</v>
          </cell>
          <cell r="AQ179" t="e">
            <v>#NAME?</v>
          </cell>
          <cell r="AR179" t="e">
            <v>#NAME?</v>
          </cell>
          <cell r="AS179" t="e">
            <v>#NAME?</v>
          </cell>
          <cell r="AT179" t="e">
            <v>#NAME?</v>
          </cell>
          <cell r="AU179" t="e">
            <v>#NAME?</v>
          </cell>
          <cell r="AV179" t="e">
            <v>#NAME?</v>
          </cell>
          <cell r="AW179" t="e">
            <v>#NAME?</v>
          </cell>
          <cell r="AX179" t="e">
            <v>#NAME?</v>
          </cell>
          <cell r="AY179" t="e">
            <v>#NAME?</v>
          </cell>
        </row>
        <row r="180">
          <cell r="E180" t="str">
            <v>Gambia (the)</v>
          </cell>
          <cell r="F180" t="e">
            <v>#NAME?</v>
          </cell>
          <cell r="H180" t="e">
            <v>#N/A</v>
          </cell>
          <cell r="J180" t="e">
            <v>#NAME?</v>
          </cell>
          <cell r="K180" t="e">
            <v>#NAME?</v>
          </cell>
          <cell r="M180" t="e">
            <v>#NAME?</v>
          </cell>
          <cell r="N180" t="e">
            <v>#NAME?</v>
          </cell>
          <cell r="P180" t="e">
            <v>#NAME?</v>
          </cell>
          <cell r="Q180" t="e">
            <v>#NAME?</v>
          </cell>
          <cell r="S180" t="e">
            <v>#NAME?</v>
          </cell>
          <cell r="T180" t="e">
            <v>#NAME?</v>
          </cell>
          <cell r="V180" t="e">
            <v>#NAME?</v>
          </cell>
          <cell r="W180" t="e">
            <v>#NAME?</v>
          </cell>
          <cell r="X180" t="e">
            <v>#NAME?</v>
          </cell>
          <cell r="Y180" t="e">
            <v>#NAME?</v>
          </cell>
          <cell r="Z180" t="e">
            <v>#NAME?</v>
          </cell>
          <cell r="AA180" t="e">
            <v>#NAME?</v>
          </cell>
          <cell r="AB180" t="e">
            <v>#NAME?</v>
          </cell>
          <cell r="AC180" t="e">
            <v>#NAME?</v>
          </cell>
          <cell r="AD180">
            <v>1</v>
          </cell>
          <cell r="AE180">
            <v>0</v>
          </cell>
          <cell r="AF180" t="e">
            <v>#NAME?</v>
          </cell>
          <cell r="AG180" t="e">
            <v>#NAME?</v>
          </cell>
          <cell r="AH180" t="e">
            <v>#NAME?</v>
          </cell>
          <cell r="AI180" t="e">
            <v>#NAME?</v>
          </cell>
          <cell r="AJ180" t="e">
            <v>#NAME?</v>
          </cell>
          <cell r="AK180" t="e">
            <v>#NAME?</v>
          </cell>
          <cell r="AL180" t="e">
            <v>#NAME?</v>
          </cell>
          <cell r="AM180" t="e">
            <v>#NAME?</v>
          </cell>
          <cell r="AN180" t="e">
            <v>#NAME?</v>
          </cell>
          <cell r="AO180" t="e">
            <v>#NAME?</v>
          </cell>
          <cell r="AP180" t="e">
            <v>#NAME?</v>
          </cell>
          <cell r="AQ180" t="e">
            <v>#NAME?</v>
          </cell>
          <cell r="AR180" t="e">
            <v>#NAME?</v>
          </cell>
          <cell r="AS180" t="e">
            <v>#NAME?</v>
          </cell>
          <cell r="AT180" t="e">
            <v>#NAME?</v>
          </cell>
          <cell r="AU180" t="e">
            <v>#NAME?</v>
          </cell>
          <cell r="AV180" t="e">
            <v>#NAME?</v>
          </cell>
          <cell r="AW180" t="e">
            <v>#NAME?</v>
          </cell>
          <cell r="AX180" t="e">
            <v>#NAME?</v>
          </cell>
          <cell r="AY180" t="e">
            <v>#NAME?</v>
          </cell>
        </row>
        <row r="181">
          <cell r="E181" t="str">
            <v>Gibraltar</v>
          </cell>
          <cell r="F181" t="e">
            <v>#NAME?</v>
          </cell>
          <cell r="H181" t="e">
            <v>#N/A</v>
          </cell>
          <cell r="J181" t="e">
            <v>#NAME?</v>
          </cell>
          <cell r="K181" t="e">
            <v>#NAME?</v>
          </cell>
          <cell r="M181" t="e">
            <v>#NAME?</v>
          </cell>
          <cell r="N181" t="e">
            <v>#NAME?</v>
          </cell>
          <cell r="P181" t="e">
            <v>#NAME?</v>
          </cell>
          <cell r="Q181" t="e">
            <v>#NAME?</v>
          </cell>
          <cell r="S181" t="e">
            <v>#NAME?</v>
          </cell>
          <cell r="T181" t="e">
            <v>#NAME?</v>
          </cell>
          <cell r="V181" t="e">
            <v>#NAME?</v>
          </cell>
          <cell r="W181" t="e">
            <v>#NAME?</v>
          </cell>
          <cell r="X181" t="e">
            <v>#NAME?</v>
          </cell>
          <cell r="Y181" t="e">
            <v>#NAME?</v>
          </cell>
          <cell r="Z181" t="e">
            <v>#NAME?</v>
          </cell>
          <cell r="AA181" t="e">
            <v>#NAME?</v>
          </cell>
          <cell r="AB181" t="e">
            <v>#NAME?</v>
          </cell>
          <cell r="AC181" t="e">
            <v>#NAME?</v>
          </cell>
          <cell r="AD181">
            <v>1</v>
          </cell>
          <cell r="AE181">
            <v>0</v>
          </cell>
          <cell r="AF181" t="e">
            <v>#NAME?</v>
          </cell>
          <cell r="AG181" t="e">
            <v>#NAME?</v>
          </cell>
          <cell r="AH181" t="e">
            <v>#NAME?</v>
          </cell>
          <cell r="AI181" t="e">
            <v>#NAME?</v>
          </cell>
          <cell r="AJ181" t="e">
            <v>#NAME?</v>
          </cell>
          <cell r="AK181" t="e">
            <v>#NAME?</v>
          </cell>
          <cell r="AL181" t="e">
            <v>#NAME?</v>
          </cell>
          <cell r="AM181" t="e">
            <v>#NAME?</v>
          </cell>
          <cell r="AN181" t="e">
            <v>#NAME?</v>
          </cell>
          <cell r="AO181" t="e">
            <v>#NAME?</v>
          </cell>
          <cell r="AP181" t="e">
            <v>#NAME?</v>
          </cell>
          <cell r="AQ181" t="e">
            <v>#NAME?</v>
          </cell>
          <cell r="AR181" t="e">
            <v>#NAME?</v>
          </cell>
          <cell r="AS181" t="e">
            <v>#NAME?</v>
          </cell>
          <cell r="AT181" t="e">
            <v>#NAME?</v>
          </cell>
          <cell r="AU181" t="e">
            <v>#NAME?</v>
          </cell>
          <cell r="AV181" t="e">
            <v>#NAME?</v>
          </cell>
          <cell r="AW181" t="e">
            <v>#NAME?</v>
          </cell>
          <cell r="AX181" t="e">
            <v>#NAME?</v>
          </cell>
          <cell r="AY181" t="e">
            <v>#NAME?</v>
          </cell>
        </row>
        <row r="182">
          <cell r="E182" t="str">
            <v>Greenland</v>
          </cell>
          <cell r="F182" t="e">
            <v>#NAME?</v>
          </cell>
          <cell r="H182" t="e">
            <v>#N/A</v>
          </cell>
          <cell r="J182" t="e">
            <v>#NAME?</v>
          </cell>
          <cell r="K182" t="e">
            <v>#NAME?</v>
          </cell>
          <cell r="M182" t="e">
            <v>#NAME?</v>
          </cell>
          <cell r="N182" t="e">
            <v>#NAME?</v>
          </cell>
          <cell r="P182" t="e">
            <v>#NAME?</v>
          </cell>
          <cell r="Q182" t="e">
            <v>#NAME?</v>
          </cell>
          <cell r="S182" t="e">
            <v>#NAME?</v>
          </cell>
          <cell r="T182" t="e">
            <v>#NAME?</v>
          </cell>
          <cell r="V182" t="e">
            <v>#NAME?</v>
          </cell>
          <cell r="W182" t="e">
            <v>#NAME?</v>
          </cell>
          <cell r="X182" t="e">
            <v>#NAME?</v>
          </cell>
          <cell r="Y182" t="e">
            <v>#NAME?</v>
          </cell>
          <cell r="Z182" t="e">
            <v>#NAME?</v>
          </cell>
          <cell r="AA182" t="e">
            <v>#NAME?</v>
          </cell>
          <cell r="AB182" t="e">
            <v>#NAME?</v>
          </cell>
          <cell r="AC182" t="e">
            <v>#NAME?</v>
          </cell>
          <cell r="AD182">
            <v>1</v>
          </cell>
          <cell r="AE182">
            <v>0</v>
          </cell>
          <cell r="AF182" t="e">
            <v>#NAME?</v>
          </cell>
          <cell r="AG182" t="e">
            <v>#NAME?</v>
          </cell>
          <cell r="AH182" t="e">
            <v>#NAME?</v>
          </cell>
          <cell r="AI182" t="e">
            <v>#NAME?</v>
          </cell>
          <cell r="AJ182" t="e">
            <v>#NAME?</v>
          </cell>
          <cell r="AK182" t="e">
            <v>#NAME?</v>
          </cell>
          <cell r="AL182" t="e">
            <v>#NAME?</v>
          </cell>
          <cell r="AM182" t="e">
            <v>#NAME?</v>
          </cell>
          <cell r="AN182" t="e">
            <v>#NAME?</v>
          </cell>
          <cell r="AO182" t="e">
            <v>#NAME?</v>
          </cell>
          <cell r="AP182" t="e">
            <v>#NAME?</v>
          </cell>
          <cell r="AQ182" t="e">
            <v>#NAME?</v>
          </cell>
          <cell r="AR182" t="e">
            <v>#NAME?</v>
          </cell>
          <cell r="AS182" t="e">
            <v>#NAME?</v>
          </cell>
          <cell r="AT182" t="e">
            <v>#NAME?</v>
          </cell>
          <cell r="AU182" t="e">
            <v>#NAME?</v>
          </cell>
          <cell r="AV182" t="e">
            <v>#NAME?</v>
          </cell>
          <cell r="AW182" t="e">
            <v>#NAME?</v>
          </cell>
          <cell r="AX182" t="e">
            <v>#NAME?</v>
          </cell>
          <cell r="AY182" t="e">
            <v>#NAME?</v>
          </cell>
        </row>
        <row r="183">
          <cell r="E183" t="str">
            <v>Grenada</v>
          </cell>
          <cell r="F183" t="e">
            <v>#NAME?</v>
          </cell>
          <cell r="H183" t="e">
            <v>#N/A</v>
          </cell>
          <cell r="J183" t="e">
            <v>#NAME?</v>
          </cell>
          <cell r="K183" t="e">
            <v>#NAME?</v>
          </cell>
          <cell r="M183" t="e">
            <v>#NAME?</v>
          </cell>
          <cell r="N183" t="e">
            <v>#NAME?</v>
          </cell>
          <cell r="P183" t="e">
            <v>#NAME?</v>
          </cell>
          <cell r="Q183" t="e">
            <v>#NAME?</v>
          </cell>
          <cell r="S183" t="e">
            <v>#NAME?</v>
          </cell>
          <cell r="T183" t="e">
            <v>#NAME?</v>
          </cell>
          <cell r="V183" t="e">
            <v>#NAME?</v>
          </cell>
          <cell r="W183" t="e">
            <v>#NAME?</v>
          </cell>
          <cell r="X183" t="e">
            <v>#NAME?</v>
          </cell>
          <cell r="Y183" t="e">
            <v>#NAME?</v>
          </cell>
          <cell r="Z183" t="e">
            <v>#NAME?</v>
          </cell>
          <cell r="AA183" t="e">
            <v>#NAME?</v>
          </cell>
          <cell r="AB183" t="e">
            <v>#NAME?</v>
          </cell>
          <cell r="AC183" t="e">
            <v>#NAME?</v>
          </cell>
          <cell r="AD183">
            <v>1</v>
          </cell>
          <cell r="AE183">
            <v>0</v>
          </cell>
          <cell r="AF183" t="e">
            <v>#NAME?</v>
          </cell>
          <cell r="AG183" t="e">
            <v>#NAME?</v>
          </cell>
          <cell r="AH183" t="e">
            <v>#NAME?</v>
          </cell>
          <cell r="AI183" t="e">
            <v>#NAME?</v>
          </cell>
          <cell r="AJ183" t="e">
            <v>#NAME?</v>
          </cell>
          <cell r="AK183" t="e">
            <v>#NAME?</v>
          </cell>
          <cell r="AL183" t="e">
            <v>#NAME?</v>
          </cell>
          <cell r="AM183" t="e">
            <v>#NAME?</v>
          </cell>
          <cell r="AN183" t="e">
            <v>#NAME?</v>
          </cell>
          <cell r="AO183" t="e">
            <v>#NAME?</v>
          </cell>
          <cell r="AP183" t="e">
            <v>#NAME?</v>
          </cell>
          <cell r="AQ183" t="e">
            <v>#NAME?</v>
          </cell>
          <cell r="AR183" t="e">
            <v>#NAME?</v>
          </cell>
          <cell r="AS183" t="e">
            <v>#NAME?</v>
          </cell>
          <cell r="AT183" t="e">
            <v>#NAME?</v>
          </cell>
          <cell r="AU183" t="e">
            <v>#NAME?</v>
          </cell>
          <cell r="AV183" t="e">
            <v>#NAME?</v>
          </cell>
          <cell r="AW183" t="e">
            <v>#NAME?</v>
          </cell>
          <cell r="AX183" t="e">
            <v>#NAME?</v>
          </cell>
          <cell r="AY183" t="e">
            <v>#NAME?</v>
          </cell>
        </row>
        <row r="184">
          <cell r="E184" t="str">
            <v>Guadeloupe</v>
          </cell>
          <cell r="F184" t="e">
            <v>#NAME?</v>
          </cell>
          <cell r="H184" t="e">
            <v>#N/A</v>
          </cell>
          <cell r="J184" t="e">
            <v>#NAME?</v>
          </cell>
          <cell r="K184" t="e">
            <v>#NAME?</v>
          </cell>
          <cell r="M184" t="e">
            <v>#NAME?</v>
          </cell>
          <cell r="N184" t="e">
            <v>#NAME?</v>
          </cell>
          <cell r="P184" t="e">
            <v>#NAME?</v>
          </cell>
          <cell r="Q184" t="e">
            <v>#NAME?</v>
          </cell>
          <cell r="S184" t="e">
            <v>#NAME?</v>
          </cell>
          <cell r="T184" t="e">
            <v>#NAME?</v>
          </cell>
          <cell r="V184" t="e">
            <v>#NAME?</v>
          </cell>
          <cell r="W184" t="e">
            <v>#NAME?</v>
          </cell>
          <cell r="X184" t="e">
            <v>#NAME?</v>
          </cell>
          <cell r="Y184" t="e">
            <v>#NAME?</v>
          </cell>
          <cell r="Z184" t="e">
            <v>#NAME?</v>
          </cell>
          <cell r="AA184" t="e">
            <v>#NAME?</v>
          </cell>
          <cell r="AB184" t="e">
            <v>#NAME?</v>
          </cell>
          <cell r="AC184" t="e">
            <v>#NAME?</v>
          </cell>
          <cell r="AD184">
            <v>1</v>
          </cell>
          <cell r="AE184">
            <v>0</v>
          </cell>
          <cell r="AF184" t="e">
            <v>#NAME?</v>
          </cell>
          <cell r="AG184" t="e">
            <v>#NAME?</v>
          </cell>
          <cell r="AH184" t="e">
            <v>#NAME?</v>
          </cell>
          <cell r="AI184" t="e">
            <v>#NAME?</v>
          </cell>
          <cell r="AJ184" t="e">
            <v>#NAME?</v>
          </cell>
          <cell r="AK184" t="e">
            <v>#NAME?</v>
          </cell>
          <cell r="AL184" t="e">
            <v>#NAME?</v>
          </cell>
          <cell r="AM184" t="e">
            <v>#NAME?</v>
          </cell>
          <cell r="AN184" t="e">
            <v>#NAME?</v>
          </cell>
          <cell r="AO184" t="e">
            <v>#NAME?</v>
          </cell>
          <cell r="AP184" t="e">
            <v>#NAME?</v>
          </cell>
          <cell r="AQ184" t="e">
            <v>#NAME?</v>
          </cell>
          <cell r="AR184" t="e">
            <v>#NAME?</v>
          </cell>
          <cell r="AS184" t="e">
            <v>#NAME?</v>
          </cell>
          <cell r="AT184" t="e">
            <v>#NAME?</v>
          </cell>
          <cell r="AU184" t="e">
            <v>#NAME?</v>
          </cell>
          <cell r="AV184" t="e">
            <v>#NAME?</v>
          </cell>
          <cell r="AW184" t="e">
            <v>#NAME?</v>
          </cell>
          <cell r="AX184" t="e">
            <v>#NAME?</v>
          </cell>
          <cell r="AY184" t="e">
            <v>#NAME?</v>
          </cell>
        </row>
        <row r="185">
          <cell r="E185" t="str">
            <v>Guam</v>
          </cell>
          <cell r="F185" t="e">
            <v>#NAME?</v>
          </cell>
          <cell r="H185" t="e">
            <v>#N/A</v>
          </cell>
          <cell r="J185" t="e">
            <v>#NAME?</v>
          </cell>
          <cell r="K185" t="e">
            <v>#NAME?</v>
          </cell>
          <cell r="M185" t="e">
            <v>#NAME?</v>
          </cell>
          <cell r="N185" t="e">
            <v>#NAME?</v>
          </cell>
          <cell r="P185" t="e">
            <v>#NAME?</v>
          </cell>
          <cell r="Q185" t="e">
            <v>#NAME?</v>
          </cell>
          <cell r="S185" t="e">
            <v>#NAME?</v>
          </cell>
          <cell r="T185" t="e">
            <v>#NAME?</v>
          </cell>
          <cell r="V185" t="e">
            <v>#NAME?</v>
          </cell>
          <cell r="W185" t="e">
            <v>#NAME?</v>
          </cell>
          <cell r="X185" t="e">
            <v>#NAME?</v>
          </cell>
          <cell r="Y185" t="e">
            <v>#NAME?</v>
          </cell>
          <cell r="Z185" t="e">
            <v>#NAME?</v>
          </cell>
          <cell r="AA185" t="e">
            <v>#NAME?</v>
          </cell>
          <cell r="AB185" t="e">
            <v>#NAME?</v>
          </cell>
          <cell r="AC185" t="e">
            <v>#NAME?</v>
          </cell>
          <cell r="AD185">
            <v>1</v>
          </cell>
          <cell r="AE185">
            <v>0</v>
          </cell>
          <cell r="AF185" t="e">
            <v>#NAME?</v>
          </cell>
          <cell r="AG185" t="e">
            <v>#NAME?</v>
          </cell>
          <cell r="AH185" t="e">
            <v>#NAME?</v>
          </cell>
          <cell r="AI185" t="e">
            <v>#NAME?</v>
          </cell>
          <cell r="AJ185" t="e">
            <v>#NAME?</v>
          </cell>
          <cell r="AK185" t="e">
            <v>#NAME?</v>
          </cell>
          <cell r="AL185" t="e">
            <v>#NAME?</v>
          </cell>
          <cell r="AM185" t="e">
            <v>#NAME?</v>
          </cell>
          <cell r="AN185" t="e">
            <v>#NAME?</v>
          </cell>
          <cell r="AO185" t="e">
            <v>#NAME?</v>
          </cell>
          <cell r="AP185" t="e">
            <v>#NAME?</v>
          </cell>
          <cell r="AQ185" t="e">
            <v>#NAME?</v>
          </cell>
          <cell r="AR185" t="e">
            <v>#NAME?</v>
          </cell>
          <cell r="AS185" t="e">
            <v>#NAME?</v>
          </cell>
          <cell r="AT185" t="e">
            <v>#NAME?</v>
          </cell>
          <cell r="AU185" t="e">
            <v>#NAME?</v>
          </cell>
          <cell r="AV185" t="e">
            <v>#NAME?</v>
          </cell>
          <cell r="AW185" t="e">
            <v>#NAME?</v>
          </cell>
          <cell r="AX185" t="e">
            <v>#NAME?</v>
          </cell>
          <cell r="AY185" t="e">
            <v>#NAME?</v>
          </cell>
        </row>
        <row r="186">
          <cell r="E186" t="str">
            <v>Guernsey</v>
          </cell>
          <cell r="F186" t="e">
            <v>#NAME?</v>
          </cell>
          <cell r="H186" t="e">
            <v>#N/A</v>
          </cell>
          <cell r="J186" t="e">
            <v>#NAME?</v>
          </cell>
          <cell r="K186" t="e">
            <v>#NAME?</v>
          </cell>
          <cell r="M186" t="e">
            <v>#NAME?</v>
          </cell>
          <cell r="N186" t="e">
            <v>#NAME?</v>
          </cell>
          <cell r="P186" t="e">
            <v>#NAME?</v>
          </cell>
          <cell r="Q186" t="e">
            <v>#NAME?</v>
          </cell>
          <cell r="S186" t="e">
            <v>#NAME?</v>
          </cell>
          <cell r="T186" t="e">
            <v>#NAME?</v>
          </cell>
          <cell r="V186" t="e">
            <v>#NAME?</v>
          </cell>
          <cell r="W186" t="e">
            <v>#NAME?</v>
          </cell>
          <cell r="X186" t="e">
            <v>#NAME?</v>
          </cell>
          <cell r="Y186" t="e">
            <v>#NAME?</v>
          </cell>
          <cell r="Z186" t="e">
            <v>#NAME?</v>
          </cell>
          <cell r="AA186" t="e">
            <v>#NAME?</v>
          </cell>
          <cell r="AB186" t="e">
            <v>#NAME?</v>
          </cell>
          <cell r="AC186" t="e">
            <v>#NAME?</v>
          </cell>
          <cell r="AD186">
            <v>1</v>
          </cell>
          <cell r="AE186">
            <v>0</v>
          </cell>
          <cell r="AF186" t="e">
            <v>#NAME?</v>
          </cell>
          <cell r="AG186" t="e">
            <v>#NAME?</v>
          </cell>
          <cell r="AH186" t="e">
            <v>#NAME?</v>
          </cell>
          <cell r="AI186" t="e">
            <v>#NAME?</v>
          </cell>
          <cell r="AJ186" t="e">
            <v>#NAME?</v>
          </cell>
          <cell r="AK186" t="e">
            <v>#NAME?</v>
          </cell>
          <cell r="AL186" t="e">
            <v>#NAME?</v>
          </cell>
          <cell r="AM186" t="e">
            <v>#NAME?</v>
          </cell>
          <cell r="AN186" t="e">
            <v>#NAME?</v>
          </cell>
          <cell r="AO186" t="e">
            <v>#NAME?</v>
          </cell>
          <cell r="AP186" t="e">
            <v>#NAME?</v>
          </cell>
          <cell r="AQ186" t="e">
            <v>#NAME?</v>
          </cell>
          <cell r="AR186" t="e">
            <v>#NAME?</v>
          </cell>
          <cell r="AS186" t="e">
            <v>#NAME?</v>
          </cell>
          <cell r="AT186" t="e">
            <v>#NAME?</v>
          </cell>
          <cell r="AU186" t="e">
            <v>#NAME?</v>
          </cell>
          <cell r="AV186" t="e">
            <v>#NAME?</v>
          </cell>
          <cell r="AW186" t="e">
            <v>#NAME?</v>
          </cell>
          <cell r="AX186" t="e">
            <v>#NAME?</v>
          </cell>
          <cell r="AY186" t="e">
            <v>#NAME?</v>
          </cell>
        </row>
        <row r="187">
          <cell r="E187" t="str">
            <v>Guinea</v>
          </cell>
          <cell r="F187" t="e">
            <v>#NAME?</v>
          </cell>
          <cell r="H187" t="e">
            <v>#N/A</v>
          </cell>
          <cell r="J187" t="e">
            <v>#NAME?</v>
          </cell>
          <cell r="K187" t="e">
            <v>#NAME?</v>
          </cell>
          <cell r="M187" t="e">
            <v>#NAME?</v>
          </cell>
          <cell r="N187" t="e">
            <v>#NAME?</v>
          </cell>
          <cell r="P187" t="e">
            <v>#NAME?</v>
          </cell>
          <cell r="Q187" t="e">
            <v>#NAME?</v>
          </cell>
          <cell r="S187" t="e">
            <v>#NAME?</v>
          </cell>
          <cell r="T187" t="e">
            <v>#NAME?</v>
          </cell>
          <cell r="V187" t="e">
            <v>#NAME?</v>
          </cell>
          <cell r="W187" t="e">
            <v>#NAME?</v>
          </cell>
          <cell r="X187" t="e">
            <v>#NAME?</v>
          </cell>
          <cell r="Y187" t="e">
            <v>#NAME?</v>
          </cell>
          <cell r="Z187" t="e">
            <v>#NAME?</v>
          </cell>
          <cell r="AA187" t="e">
            <v>#NAME?</v>
          </cell>
          <cell r="AB187" t="e">
            <v>#NAME?</v>
          </cell>
          <cell r="AC187" t="e">
            <v>#NAME?</v>
          </cell>
          <cell r="AD187">
            <v>1</v>
          </cell>
          <cell r="AE187">
            <v>0</v>
          </cell>
          <cell r="AF187" t="e">
            <v>#NAME?</v>
          </cell>
          <cell r="AG187" t="e">
            <v>#NAME?</v>
          </cell>
          <cell r="AH187" t="e">
            <v>#NAME?</v>
          </cell>
          <cell r="AI187" t="e">
            <v>#NAME?</v>
          </cell>
          <cell r="AJ187" t="e">
            <v>#NAME?</v>
          </cell>
          <cell r="AK187" t="e">
            <v>#NAME?</v>
          </cell>
          <cell r="AL187" t="e">
            <v>#NAME?</v>
          </cell>
          <cell r="AM187" t="e">
            <v>#NAME?</v>
          </cell>
          <cell r="AN187" t="e">
            <v>#NAME?</v>
          </cell>
          <cell r="AO187" t="e">
            <v>#NAME?</v>
          </cell>
          <cell r="AP187" t="e">
            <v>#NAME?</v>
          </cell>
          <cell r="AQ187" t="e">
            <v>#NAME?</v>
          </cell>
          <cell r="AR187" t="e">
            <v>#NAME?</v>
          </cell>
          <cell r="AS187" t="e">
            <v>#NAME?</v>
          </cell>
          <cell r="AT187" t="e">
            <v>#NAME?</v>
          </cell>
          <cell r="AU187" t="e">
            <v>#NAME?</v>
          </cell>
          <cell r="AV187" t="e">
            <v>#NAME?</v>
          </cell>
          <cell r="AW187" t="e">
            <v>#NAME?</v>
          </cell>
          <cell r="AX187" t="e">
            <v>#NAME?</v>
          </cell>
          <cell r="AY187" t="e">
            <v>#NAME?</v>
          </cell>
        </row>
        <row r="188">
          <cell r="E188" t="str">
            <v>Guinea-Bissau</v>
          </cell>
          <cell r="F188" t="e">
            <v>#NAME?</v>
          </cell>
          <cell r="H188" t="e">
            <v>#N/A</v>
          </cell>
          <cell r="J188" t="e">
            <v>#NAME?</v>
          </cell>
          <cell r="K188" t="e">
            <v>#NAME?</v>
          </cell>
          <cell r="M188" t="e">
            <v>#NAME?</v>
          </cell>
          <cell r="N188" t="e">
            <v>#NAME?</v>
          </cell>
          <cell r="P188" t="e">
            <v>#NAME?</v>
          </cell>
          <cell r="Q188" t="e">
            <v>#NAME?</v>
          </cell>
          <cell r="S188" t="e">
            <v>#NAME?</v>
          </cell>
          <cell r="T188" t="e">
            <v>#NAME?</v>
          </cell>
          <cell r="V188" t="e">
            <v>#NAME?</v>
          </cell>
          <cell r="W188" t="e">
            <v>#NAME?</v>
          </cell>
          <cell r="X188" t="e">
            <v>#NAME?</v>
          </cell>
          <cell r="Y188" t="e">
            <v>#NAME?</v>
          </cell>
          <cell r="Z188" t="e">
            <v>#NAME?</v>
          </cell>
          <cell r="AA188" t="e">
            <v>#NAME?</v>
          </cell>
          <cell r="AB188" t="e">
            <v>#NAME?</v>
          </cell>
          <cell r="AC188" t="e">
            <v>#NAME?</v>
          </cell>
          <cell r="AD188">
            <v>1</v>
          </cell>
          <cell r="AE188">
            <v>0</v>
          </cell>
          <cell r="AF188" t="e">
            <v>#NAME?</v>
          </cell>
          <cell r="AG188" t="e">
            <v>#NAME?</v>
          </cell>
          <cell r="AH188" t="e">
            <v>#NAME?</v>
          </cell>
          <cell r="AI188" t="e">
            <v>#NAME?</v>
          </cell>
          <cell r="AJ188" t="e">
            <v>#NAME?</v>
          </cell>
          <cell r="AK188" t="e">
            <v>#NAME?</v>
          </cell>
          <cell r="AL188" t="e">
            <v>#NAME?</v>
          </cell>
          <cell r="AM188" t="e">
            <v>#NAME?</v>
          </cell>
          <cell r="AN188" t="e">
            <v>#NAME?</v>
          </cell>
          <cell r="AO188" t="e">
            <v>#NAME?</v>
          </cell>
          <cell r="AP188" t="e">
            <v>#NAME?</v>
          </cell>
          <cell r="AQ188" t="e">
            <v>#NAME?</v>
          </cell>
          <cell r="AR188" t="e">
            <v>#NAME?</v>
          </cell>
          <cell r="AS188" t="e">
            <v>#NAME?</v>
          </cell>
          <cell r="AT188" t="e">
            <v>#NAME?</v>
          </cell>
          <cell r="AU188" t="e">
            <v>#NAME?</v>
          </cell>
          <cell r="AV188" t="e">
            <v>#NAME?</v>
          </cell>
          <cell r="AW188" t="e">
            <v>#NAME?</v>
          </cell>
          <cell r="AX188" t="e">
            <v>#NAME?</v>
          </cell>
          <cell r="AY188" t="e">
            <v>#NAME?</v>
          </cell>
        </row>
        <row r="189">
          <cell r="E189" t="str">
            <v>Haiti</v>
          </cell>
          <cell r="F189" t="e">
            <v>#NAME?</v>
          </cell>
          <cell r="H189" t="e">
            <v>#N/A</v>
          </cell>
          <cell r="J189" t="e">
            <v>#NAME?</v>
          </cell>
          <cell r="K189" t="e">
            <v>#NAME?</v>
          </cell>
          <cell r="M189" t="e">
            <v>#NAME?</v>
          </cell>
          <cell r="N189" t="e">
            <v>#NAME?</v>
          </cell>
          <cell r="P189" t="e">
            <v>#NAME?</v>
          </cell>
          <cell r="Q189" t="e">
            <v>#NAME?</v>
          </cell>
          <cell r="S189" t="e">
            <v>#NAME?</v>
          </cell>
          <cell r="T189" t="e">
            <v>#NAME?</v>
          </cell>
          <cell r="V189" t="e">
            <v>#NAME?</v>
          </cell>
          <cell r="W189" t="e">
            <v>#NAME?</v>
          </cell>
          <cell r="X189" t="e">
            <v>#NAME?</v>
          </cell>
          <cell r="Y189" t="e">
            <v>#NAME?</v>
          </cell>
          <cell r="Z189" t="e">
            <v>#NAME?</v>
          </cell>
          <cell r="AA189" t="e">
            <v>#NAME?</v>
          </cell>
          <cell r="AB189" t="e">
            <v>#NAME?</v>
          </cell>
          <cell r="AC189" t="e">
            <v>#NAME?</v>
          </cell>
          <cell r="AD189">
            <v>1</v>
          </cell>
          <cell r="AE189">
            <v>0</v>
          </cell>
          <cell r="AF189" t="e">
            <v>#NAME?</v>
          </cell>
          <cell r="AG189" t="e">
            <v>#NAME?</v>
          </cell>
          <cell r="AH189" t="e">
            <v>#NAME?</v>
          </cell>
          <cell r="AI189" t="e">
            <v>#NAME?</v>
          </cell>
          <cell r="AJ189" t="e">
            <v>#NAME?</v>
          </cell>
          <cell r="AK189" t="e">
            <v>#NAME?</v>
          </cell>
          <cell r="AL189" t="e">
            <v>#NAME?</v>
          </cell>
          <cell r="AM189" t="e">
            <v>#NAME?</v>
          </cell>
          <cell r="AN189" t="e">
            <v>#NAME?</v>
          </cell>
          <cell r="AO189" t="e">
            <v>#NAME?</v>
          </cell>
          <cell r="AP189" t="e">
            <v>#NAME?</v>
          </cell>
          <cell r="AQ189" t="e">
            <v>#NAME?</v>
          </cell>
          <cell r="AR189" t="e">
            <v>#NAME?</v>
          </cell>
          <cell r="AS189" t="e">
            <v>#NAME?</v>
          </cell>
          <cell r="AT189" t="e">
            <v>#NAME?</v>
          </cell>
          <cell r="AU189" t="e">
            <v>#NAME?</v>
          </cell>
          <cell r="AV189" t="e">
            <v>#NAME?</v>
          </cell>
          <cell r="AW189" t="e">
            <v>#NAME?</v>
          </cell>
          <cell r="AX189" t="e">
            <v>#NAME?</v>
          </cell>
          <cell r="AY189" t="e">
            <v>#NAME?</v>
          </cell>
        </row>
        <row r="190">
          <cell r="E190" t="str">
            <v>Holy See</v>
          </cell>
          <cell r="F190" t="e">
            <v>#NAME?</v>
          </cell>
          <cell r="H190" t="e">
            <v>#N/A</v>
          </cell>
          <cell r="J190" t="e">
            <v>#NAME?</v>
          </cell>
          <cell r="K190" t="e">
            <v>#NAME?</v>
          </cell>
          <cell r="M190" t="e">
            <v>#NAME?</v>
          </cell>
          <cell r="N190" t="e">
            <v>#NAME?</v>
          </cell>
          <cell r="P190" t="e">
            <v>#NAME?</v>
          </cell>
          <cell r="Q190" t="e">
            <v>#NAME?</v>
          </cell>
          <cell r="S190" t="e">
            <v>#NAME?</v>
          </cell>
          <cell r="T190" t="e">
            <v>#NAME?</v>
          </cell>
          <cell r="V190" t="e">
            <v>#NAME?</v>
          </cell>
          <cell r="W190" t="e">
            <v>#NAME?</v>
          </cell>
          <cell r="X190" t="e">
            <v>#NAME?</v>
          </cell>
          <cell r="Y190" t="e">
            <v>#NAME?</v>
          </cell>
          <cell r="Z190" t="e">
            <v>#NAME?</v>
          </cell>
          <cell r="AA190" t="e">
            <v>#NAME?</v>
          </cell>
          <cell r="AB190" t="e">
            <v>#NAME?</v>
          </cell>
          <cell r="AC190" t="e">
            <v>#NAME?</v>
          </cell>
          <cell r="AD190">
            <v>1</v>
          </cell>
          <cell r="AE190">
            <v>0</v>
          </cell>
          <cell r="AF190" t="e">
            <v>#NAME?</v>
          </cell>
          <cell r="AG190" t="e">
            <v>#NAME?</v>
          </cell>
          <cell r="AH190" t="e">
            <v>#NAME?</v>
          </cell>
          <cell r="AI190" t="e">
            <v>#NAME?</v>
          </cell>
          <cell r="AJ190" t="e">
            <v>#NAME?</v>
          </cell>
          <cell r="AK190" t="e">
            <v>#NAME?</v>
          </cell>
          <cell r="AL190" t="e">
            <v>#NAME?</v>
          </cell>
          <cell r="AM190" t="e">
            <v>#NAME?</v>
          </cell>
          <cell r="AN190" t="e">
            <v>#NAME?</v>
          </cell>
          <cell r="AO190" t="e">
            <v>#NAME?</v>
          </cell>
          <cell r="AP190" t="e">
            <v>#NAME?</v>
          </cell>
          <cell r="AQ190" t="e">
            <v>#NAME?</v>
          </cell>
          <cell r="AR190" t="e">
            <v>#NAME?</v>
          </cell>
          <cell r="AS190" t="e">
            <v>#NAME?</v>
          </cell>
          <cell r="AT190" t="e">
            <v>#NAME?</v>
          </cell>
          <cell r="AU190" t="e">
            <v>#NAME?</v>
          </cell>
          <cell r="AV190" t="e">
            <v>#NAME?</v>
          </cell>
          <cell r="AW190" t="e">
            <v>#NAME?</v>
          </cell>
          <cell r="AX190" t="e">
            <v>#NAME?</v>
          </cell>
          <cell r="AY190" t="e">
            <v>#NAME?</v>
          </cell>
        </row>
        <row r="191">
          <cell r="E191" t="str">
            <v>Iraq</v>
          </cell>
          <cell r="F191" t="e">
            <v>#NAME?</v>
          </cell>
          <cell r="H191" t="e">
            <v>#N/A</v>
          </cell>
          <cell r="J191" t="e">
            <v>#NAME?</v>
          </cell>
          <cell r="K191" t="e">
            <v>#NAME?</v>
          </cell>
          <cell r="M191" t="e">
            <v>#NAME?</v>
          </cell>
          <cell r="N191" t="e">
            <v>#NAME?</v>
          </cell>
          <cell r="P191" t="e">
            <v>#NAME?</v>
          </cell>
          <cell r="Q191" t="e">
            <v>#NAME?</v>
          </cell>
          <cell r="S191" t="e">
            <v>#NAME?</v>
          </cell>
          <cell r="T191" t="e">
            <v>#NAME?</v>
          </cell>
          <cell r="V191" t="e">
            <v>#NAME?</v>
          </cell>
          <cell r="W191" t="e">
            <v>#NAME?</v>
          </cell>
          <cell r="X191" t="e">
            <v>#NAME?</v>
          </cell>
          <cell r="Y191" t="e">
            <v>#NAME?</v>
          </cell>
          <cell r="Z191" t="e">
            <v>#NAME?</v>
          </cell>
          <cell r="AA191" t="e">
            <v>#NAME?</v>
          </cell>
          <cell r="AB191" t="e">
            <v>#NAME?</v>
          </cell>
          <cell r="AC191" t="e">
            <v>#NAME?</v>
          </cell>
          <cell r="AD191">
            <v>1</v>
          </cell>
          <cell r="AE191">
            <v>0</v>
          </cell>
          <cell r="AF191" t="e">
            <v>#NAME?</v>
          </cell>
          <cell r="AG191" t="e">
            <v>#NAME?</v>
          </cell>
          <cell r="AH191" t="e">
            <v>#NAME?</v>
          </cell>
          <cell r="AI191" t="e">
            <v>#NAME?</v>
          </cell>
          <cell r="AJ191" t="e">
            <v>#NAME?</v>
          </cell>
          <cell r="AK191" t="e">
            <v>#NAME?</v>
          </cell>
          <cell r="AL191" t="e">
            <v>#NAME?</v>
          </cell>
          <cell r="AM191" t="e">
            <v>#NAME?</v>
          </cell>
          <cell r="AN191" t="e">
            <v>#NAME?</v>
          </cell>
          <cell r="AO191" t="e">
            <v>#NAME?</v>
          </cell>
          <cell r="AP191" t="e">
            <v>#NAME?</v>
          </cell>
          <cell r="AQ191" t="e">
            <v>#NAME?</v>
          </cell>
          <cell r="AR191" t="e">
            <v>#NAME?</v>
          </cell>
          <cell r="AS191" t="e">
            <v>#NAME?</v>
          </cell>
          <cell r="AT191" t="e">
            <v>#NAME?</v>
          </cell>
          <cell r="AU191" t="e">
            <v>#NAME?</v>
          </cell>
          <cell r="AV191" t="e">
            <v>#NAME?</v>
          </cell>
          <cell r="AW191" t="e">
            <v>#NAME?</v>
          </cell>
          <cell r="AX191" t="e">
            <v>#NAME?</v>
          </cell>
          <cell r="AY191" t="e">
            <v>#NAME?</v>
          </cell>
        </row>
        <row r="192">
          <cell r="E192" t="str">
            <v>Isle of Man</v>
          </cell>
          <cell r="F192" t="e">
            <v>#NAME?</v>
          </cell>
          <cell r="H192" t="e">
            <v>#N/A</v>
          </cell>
          <cell r="J192" t="e">
            <v>#NAME?</v>
          </cell>
          <cell r="K192" t="e">
            <v>#NAME?</v>
          </cell>
          <cell r="M192" t="e">
            <v>#NAME?</v>
          </cell>
          <cell r="N192" t="e">
            <v>#NAME?</v>
          </cell>
          <cell r="P192" t="e">
            <v>#NAME?</v>
          </cell>
          <cell r="Q192" t="e">
            <v>#NAME?</v>
          </cell>
          <cell r="S192" t="e">
            <v>#NAME?</v>
          </cell>
          <cell r="T192" t="e">
            <v>#NAME?</v>
          </cell>
          <cell r="V192" t="e">
            <v>#NAME?</v>
          </cell>
          <cell r="W192" t="e">
            <v>#NAME?</v>
          </cell>
          <cell r="X192" t="e">
            <v>#NAME?</v>
          </cell>
          <cell r="Y192" t="e">
            <v>#NAME?</v>
          </cell>
          <cell r="Z192" t="e">
            <v>#NAME?</v>
          </cell>
          <cell r="AA192" t="e">
            <v>#NAME?</v>
          </cell>
          <cell r="AB192" t="e">
            <v>#NAME?</v>
          </cell>
          <cell r="AC192" t="e">
            <v>#NAME?</v>
          </cell>
          <cell r="AD192">
            <v>1</v>
          </cell>
          <cell r="AE192">
            <v>0</v>
          </cell>
          <cell r="AF192" t="e">
            <v>#NAME?</v>
          </cell>
          <cell r="AG192" t="e">
            <v>#NAME?</v>
          </cell>
          <cell r="AH192" t="e">
            <v>#NAME?</v>
          </cell>
          <cell r="AI192" t="e">
            <v>#NAME?</v>
          </cell>
          <cell r="AJ192" t="e">
            <v>#NAME?</v>
          </cell>
          <cell r="AK192" t="e">
            <v>#NAME?</v>
          </cell>
          <cell r="AL192" t="e">
            <v>#NAME?</v>
          </cell>
          <cell r="AM192" t="e">
            <v>#NAME?</v>
          </cell>
          <cell r="AN192" t="e">
            <v>#NAME?</v>
          </cell>
          <cell r="AO192" t="e">
            <v>#NAME?</v>
          </cell>
          <cell r="AP192" t="e">
            <v>#NAME?</v>
          </cell>
          <cell r="AQ192" t="e">
            <v>#NAME?</v>
          </cell>
          <cell r="AR192" t="e">
            <v>#NAME?</v>
          </cell>
          <cell r="AS192" t="e">
            <v>#NAME?</v>
          </cell>
          <cell r="AT192" t="e">
            <v>#NAME?</v>
          </cell>
          <cell r="AU192" t="e">
            <v>#NAME?</v>
          </cell>
          <cell r="AV192" t="e">
            <v>#NAME?</v>
          </cell>
          <cell r="AW192" t="e">
            <v>#NAME?</v>
          </cell>
          <cell r="AX192" t="e">
            <v>#NAME?</v>
          </cell>
          <cell r="AY192" t="e">
            <v>#NAME?</v>
          </cell>
        </row>
        <row r="193">
          <cell r="E193" t="str">
            <v>Israel (extra-territorial)</v>
          </cell>
          <cell r="F193" t="e">
            <v>#NAME?</v>
          </cell>
          <cell r="H193" t="e">
            <v>#N/A</v>
          </cell>
          <cell r="J193" t="e">
            <v>#NAME?</v>
          </cell>
          <cell r="K193" t="e">
            <v>#NAME?</v>
          </cell>
          <cell r="M193" t="e">
            <v>#NAME?</v>
          </cell>
          <cell r="N193" t="e">
            <v>#NAME?</v>
          </cell>
          <cell r="P193" t="e">
            <v>#NAME?</v>
          </cell>
          <cell r="Q193" t="e">
            <v>#NAME?</v>
          </cell>
          <cell r="S193" t="e">
            <v>#NAME?</v>
          </cell>
          <cell r="T193" t="e">
            <v>#NAME?</v>
          </cell>
          <cell r="V193" t="e">
            <v>#NAME?</v>
          </cell>
          <cell r="W193" t="e">
            <v>#NAME?</v>
          </cell>
          <cell r="X193" t="e">
            <v>#NAME?</v>
          </cell>
          <cell r="Y193" t="e">
            <v>#NAME?</v>
          </cell>
          <cell r="Z193" t="e">
            <v>#NAME?</v>
          </cell>
          <cell r="AA193" t="e">
            <v>#NAME?</v>
          </cell>
          <cell r="AB193" t="e">
            <v>#NAME?</v>
          </cell>
          <cell r="AC193" t="e">
            <v>#NAME?</v>
          </cell>
          <cell r="AD193">
            <v>1</v>
          </cell>
          <cell r="AE193">
            <v>0</v>
          </cell>
          <cell r="AF193" t="e">
            <v>#NAME?</v>
          </cell>
          <cell r="AG193" t="e">
            <v>#NAME?</v>
          </cell>
          <cell r="AH193" t="e">
            <v>#NAME?</v>
          </cell>
          <cell r="AI193" t="e">
            <v>#NAME?</v>
          </cell>
          <cell r="AJ193" t="e">
            <v>#NAME?</v>
          </cell>
          <cell r="AK193" t="e">
            <v>#NAME?</v>
          </cell>
          <cell r="AL193" t="e">
            <v>#NAME?</v>
          </cell>
          <cell r="AM193" t="e">
            <v>#NAME?</v>
          </cell>
          <cell r="AN193" t="e">
            <v>#NAME?</v>
          </cell>
          <cell r="AO193" t="e">
            <v>#NAME?</v>
          </cell>
          <cell r="AP193" t="e">
            <v>#NAME?</v>
          </cell>
          <cell r="AQ193" t="e">
            <v>#NAME?</v>
          </cell>
          <cell r="AR193" t="e">
            <v>#NAME?</v>
          </cell>
          <cell r="AS193" t="e">
            <v>#NAME?</v>
          </cell>
          <cell r="AT193" t="e">
            <v>#NAME?</v>
          </cell>
          <cell r="AU193" t="e">
            <v>#NAME?</v>
          </cell>
          <cell r="AV193" t="e">
            <v>#NAME?</v>
          </cell>
          <cell r="AW193" t="e">
            <v>#NAME?</v>
          </cell>
          <cell r="AX193" t="e">
            <v>#NAME?</v>
          </cell>
          <cell r="AY193" t="e">
            <v>#NAME?</v>
          </cell>
        </row>
        <row r="194">
          <cell r="E194" t="str">
            <v>Jersey</v>
          </cell>
          <cell r="F194" t="e">
            <v>#NAME?</v>
          </cell>
          <cell r="H194" t="e">
            <v>#N/A</v>
          </cell>
          <cell r="J194" t="e">
            <v>#NAME?</v>
          </cell>
          <cell r="K194" t="e">
            <v>#NAME?</v>
          </cell>
          <cell r="M194" t="e">
            <v>#NAME?</v>
          </cell>
          <cell r="N194" t="e">
            <v>#NAME?</v>
          </cell>
          <cell r="P194" t="e">
            <v>#NAME?</v>
          </cell>
          <cell r="Q194" t="e">
            <v>#NAME?</v>
          </cell>
          <cell r="S194" t="e">
            <v>#NAME?</v>
          </cell>
          <cell r="T194" t="e">
            <v>#NAME?</v>
          </cell>
          <cell r="V194" t="e">
            <v>#NAME?</v>
          </cell>
          <cell r="W194" t="e">
            <v>#NAME?</v>
          </cell>
          <cell r="X194" t="e">
            <v>#NAME?</v>
          </cell>
          <cell r="Y194" t="e">
            <v>#NAME?</v>
          </cell>
          <cell r="Z194" t="e">
            <v>#NAME?</v>
          </cell>
          <cell r="AA194" t="e">
            <v>#NAME?</v>
          </cell>
          <cell r="AB194" t="e">
            <v>#NAME?</v>
          </cell>
          <cell r="AC194" t="e">
            <v>#NAME?</v>
          </cell>
          <cell r="AD194">
            <v>1</v>
          </cell>
          <cell r="AE194">
            <v>0</v>
          </cell>
          <cell r="AF194" t="e">
            <v>#NAME?</v>
          </cell>
          <cell r="AG194" t="e">
            <v>#NAME?</v>
          </cell>
          <cell r="AH194" t="e">
            <v>#NAME?</v>
          </cell>
          <cell r="AI194" t="e">
            <v>#NAME?</v>
          </cell>
          <cell r="AJ194" t="e">
            <v>#NAME?</v>
          </cell>
          <cell r="AK194" t="e">
            <v>#NAME?</v>
          </cell>
          <cell r="AL194" t="e">
            <v>#NAME?</v>
          </cell>
          <cell r="AM194" t="e">
            <v>#NAME?</v>
          </cell>
          <cell r="AN194" t="e">
            <v>#NAME?</v>
          </cell>
          <cell r="AO194" t="e">
            <v>#NAME?</v>
          </cell>
          <cell r="AP194" t="e">
            <v>#NAME?</v>
          </cell>
          <cell r="AQ194" t="e">
            <v>#NAME?</v>
          </cell>
          <cell r="AR194" t="e">
            <v>#NAME?</v>
          </cell>
          <cell r="AS194" t="e">
            <v>#NAME?</v>
          </cell>
          <cell r="AT194" t="e">
            <v>#NAME?</v>
          </cell>
          <cell r="AU194" t="e">
            <v>#NAME?</v>
          </cell>
          <cell r="AV194" t="e">
            <v>#NAME?</v>
          </cell>
          <cell r="AW194" t="e">
            <v>#NAME?</v>
          </cell>
          <cell r="AX194" t="e">
            <v>#NAME?</v>
          </cell>
          <cell r="AY194" t="e">
            <v>#NAME?</v>
          </cell>
        </row>
        <row r="195">
          <cell r="E195" t="str">
            <v>Kiribati</v>
          </cell>
          <cell r="F195" t="e">
            <v>#NAME?</v>
          </cell>
          <cell r="H195" t="e">
            <v>#N/A</v>
          </cell>
          <cell r="J195" t="e">
            <v>#NAME?</v>
          </cell>
          <cell r="K195" t="e">
            <v>#NAME?</v>
          </cell>
          <cell r="M195" t="e">
            <v>#NAME?</v>
          </cell>
          <cell r="N195" t="e">
            <v>#NAME?</v>
          </cell>
          <cell r="P195" t="e">
            <v>#NAME?</v>
          </cell>
          <cell r="Q195" t="e">
            <v>#NAME?</v>
          </cell>
          <cell r="S195" t="e">
            <v>#NAME?</v>
          </cell>
          <cell r="T195" t="e">
            <v>#NAME?</v>
          </cell>
          <cell r="V195" t="e">
            <v>#NAME?</v>
          </cell>
          <cell r="W195" t="e">
            <v>#NAME?</v>
          </cell>
          <cell r="X195" t="e">
            <v>#NAME?</v>
          </cell>
          <cell r="Y195" t="e">
            <v>#NAME?</v>
          </cell>
          <cell r="Z195" t="e">
            <v>#NAME?</v>
          </cell>
          <cell r="AA195" t="e">
            <v>#NAME?</v>
          </cell>
          <cell r="AB195" t="e">
            <v>#NAME?</v>
          </cell>
          <cell r="AC195" t="e">
            <v>#NAME?</v>
          </cell>
          <cell r="AD195">
            <v>1</v>
          </cell>
          <cell r="AE195">
            <v>0</v>
          </cell>
          <cell r="AF195" t="e">
            <v>#NAME?</v>
          </cell>
          <cell r="AG195" t="e">
            <v>#NAME?</v>
          </cell>
          <cell r="AH195" t="e">
            <v>#NAME?</v>
          </cell>
          <cell r="AI195" t="e">
            <v>#NAME?</v>
          </cell>
          <cell r="AJ195" t="e">
            <v>#NAME?</v>
          </cell>
          <cell r="AK195" t="e">
            <v>#NAME?</v>
          </cell>
          <cell r="AL195" t="e">
            <v>#NAME?</v>
          </cell>
          <cell r="AM195" t="e">
            <v>#NAME?</v>
          </cell>
          <cell r="AN195" t="e">
            <v>#NAME?</v>
          </cell>
          <cell r="AO195" t="e">
            <v>#NAME?</v>
          </cell>
          <cell r="AP195" t="e">
            <v>#NAME?</v>
          </cell>
          <cell r="AQ195" t="e">
            <v>#NAME?</v>
          </cell>
          <cell r="AR195" t="e">
            <v>#NAME?</v>
          </cell>
          <cell r="AS195" t="e">
            <v>#NAME?</v>
          </cell>
          <cell r="AT195" t="e">
            <v>#NAME?</v>
          </cell>
          <cell r="AU195" t="e">
            <v>#NAME?</v>
          </cell>
          <cell r="AV195" t="e">
            <v>#NAME?</v>
          </cell>
          <cell r="AW195" t="e">
            <v>#NAME?</v>
          </cell>
          <cell r="AX195" t="e">
            <v>#NAME?</v>
          </cell>
          <cell r="AY195" t="e">
            <v>#NAME?</v>
          </cell>
        </row>
        <row r="196">
          <cell r="E196" t="str">
            <v>Korea (Democratic People's Republic of)</v>
          </cell>
          <cell r="F196" t="e">
            <v>#NAME?</v>
          </cell>
          <cell r="H196" t="e">
            <v>#N/A</v>
          </cell>
          <cell r="J196" t="e">
            <v>#NAME?</v>
          </cell>
          <cell r="K196" t="e">
            <v>#NAME?</v>
          </cell>
          <cell r="M196" t="e">
            <v>#NAME?</v>
          </cell>
          <cell r="N196" t="e">
            <v>#NAME?</v>
          </cell>
          <cell r="P196" t="e">
            <v>#NAME?</v>
          </cell>
          <cell r="Q196" t="e">
            <v>#NAME?</v>
          </cell>
          <cell r="S196" t="e">
            <v>#NAME?</v>
          </cell>
          <cell r="T196" t="e">
            <v>#NAME?</v>
          </cell>
          <cell r="V196" t="e">
            <v>#NAME?</v>
          </cell>
          <cell r="W196" t="e">
            <v>#NAME?</v>
          </cell>
          <cell r="X196" t="e">
            <v>#NAME?</v>
          </cell>
          <cell r="Y196" t="e">
            <v>#NAME?</v>
          </cell>
          <cell r="Z196" t="e">
            <v>#NAME?</v>
          </cell>
          <cell r="AA196" t="e">
            <v>#NAME?</v>
          </cell>
          <cell r="AB196" t="e">
            <v>#NAME?</v>
          </cell>
          <cell r="AC196" t="e">
            <v>#NAME?</v>
          </cell>
          <cell r="AD196">
            <v>1</v>
          </cell>
          <cell r="AE196">
            <v>0</v>
          </cell>
          <cell r="AF196" t="e">
            <v>#NAME?</v>
          </cell>
          <cell r="AG196" t="e">
            <v>#NAME?</v>
          </cell>
          <cell r="AH196" t="e">
            <v>#NAME?</v>
          </cell>
          <cell r="AI196" t="e">
            <v>#NAME?</v>
          </cell>
          <cell r="AJ196" t="e">
            <v>#NAME?</v>
          </cell>
          <cell r="AK196" t="e">
            <v>#NAME?</v>
          </cell>
          <cell r="AL196" t="e">
            <v>#NAME?</v>
          </cell>
          <cell r="AM196" t="e">
            <v>#NAME?</v>
          </cell>
          <cell r="AN196" t="e">
            <v>#NAME?</v>
          </cell>
          <cell r="AO196" t="e">
            <v>#NAME?</v>
          </cell>
          <cell r="AP196" t="e">
            <v>#NAME?</v>
          </cell>
          <cell r="AQ196" t="e">
            <v>#NAME?</v>
          </cell>
          <cell r="AR196" t="e">
            <v>#NAME?</v>
          </cell>
          <cell r="AS196" t="e">
            <v>#NAME?</v>
          </cell>
          <cell r="AT196" t="e">
            <v>#NAME?</v>
          </cell>
          <cell r="AU196" t="e">
            <v>#NAME?</v>
          </cell>
          <cell r="AV196" t="e">
            <v>#NAME?</v>
          </cell>
          <cell r="AW196" t="e">
            <v>#NAME?</v>
          </cell>
          <cell r="AX196" t="e">
            <v>#NAME?</v>
          </cell>
          <cell r="AY196" t="e">
            <v>#NAME?</v>
          </cell>
        </row>
        <row r="197">
          <cell r="E197" t="str">
            <v>Kosovo</v>
          </cell>
          <cell r="F197" t="e">
            <v>#NAME?</v>
          </cell>
          <cell r="H197" t="e">
            <v>#N/A</v>
          </cell>
          <cell r="J197" t="e">
            <v>#NAME?</v>
          </cell>
          <cell r="K197" t="e">
            <v>#NAME?</v>
          </cell>
          <cell r="M197" t="e">
            <v>#NAME?</v>
          </cell>
          <cell r="N197" t="e">
            <v>#NAME?</v>
          </cell>
          <cell r="P197" t="e">
            <v>#NAME?</v>
          </cell>
          <cell r="Q197" t="e">
            <v>#NAME?</v>
          </cell>
          <cell r="S197" t="e">
            <v>#NAME?</v>
          </cell>
          <cell r="T197" t="e">
            <v>#NAME?</v>
          </cell>
          <cell r="V197" t="e">
            <v>#NAME?</v>
          </cell>
          <cell r="W197" t="e">
            <v>#NAME?</v>
          </cell>
          <cell r="X197" t="e">
            <v>#NAME?</v>
          </cell>
          <cell r="Y197" t="e">
            <v>#NAME?</v>
          </cell>
          <cell r="Z197" t="e">
            <v>#NAME?</v>
          </cell>
          <cell r="AA197" t="e">
            <v>#NAME?</v>
          </cell>
          <cell r="AB197" t="e">
            <v>#NAME?</v>
          </cell>
          <cell r="AC197" t="e">
            <v>#NAME?</v>
          </cell>
          <cell r="AD197">
            <v>1</v>
          </cell>
          <cell r="AE197">
            <v>0</v>
          </cell>
          <cell r="AF197" t="e">
            <v>#NAME?</v>
          </cell>
          <cell r="AG197" t="e">
            <v>#NAME?</v>
          </cell>
          <cell r="AH197" t="e">
            <v>#NAME?</v>
          </cell>
          <cell r="AI197" t="e">
            <v>#NAME?</v>
          </cell>
          <cell r="AJ197" t="e">
            <v>#NAME?</v>
          </cell>
          <cell r="AK197" t="e">
            <v>#NAME?</v>
          </cell>
          <cell r="AL197" t="e">
            <v>#NAME?</v>
          </cell>
          <cell r="AM197" t="e">
            <v>#NAME?</v>
          </cell>
          <cell r="AN197" t="e">
            <v>#NAME?</v>
          </cell>
          <cell r="AO197" t="e">
            <v>#NAME?</v>
          </cell>
          <cell r="AP197" t="e">
            <v>#NAME?</v>
          </cell>
          <cell r="AQ197" t="e">
            <v>#NAME?</v>
          </cell>
          <cell r="AR197" t="e">
            <v>#NAME?</v>
          </cell>
          <cell r="AS197" t="e">
            <v>#NAME?</v>
          </cell>
          <cell r="AT197" t="e">
            <v>#NAME?</v>
          </cell>
          <cell r="AU197" t="e">
            <v>#NAME?</v>
          </cell>
          <cell r="AV197" t="e">
            <v>#NAME?</v>
          </cell>
          <cell r="AW197" t="e">
            <v>#NAME?</v>
          </cell>
          <cell r="AX197" t="e">
            <v>#NAME?</v>
          </cell>
          <cell r="AY197" t="e">
            <v>#NAME?</v>
          </cell>
        </row>
        <row r="198">
          <cell r="E198" t="str">
            <v>Lao People's Democratic Republic</v>
          </cell>
          <cell r="F198" t="e">
            <v>#NAME?</v>
          </cell>
          <cell r="H198" t="e">
            <v>#N/A</v>
          </cell>
          <cell r="J198" t="e">
            <v>#NAME?</v>
          </cell>
          <cell r="K198" t="e">
            <v>#NAME?</v>
          </cell>
          <cell r="M198" t="e">
            <v>#NAME?</v>
          </cell>
          <cell r="N198" t="e">
            <v>#NAME?</v>
          </cell>
          <cell r="P198" t="e">
            <v>#NAME?</v>
          </cell>
          <cell r="Q198" t="e">
            <v>#NAME?</v>
          </cell>
          <cell r="S198" t="e">
            <v>#NAME?</v>
          </cell>
          <cell r="T198" t="e">
            <v>#NAME?</v>
          </cell>
          <cell r="V198" t="e">
            <v>#NAME?</v>
          </cell>
          <cell r="W198" t="e">
            <v>#NAME?</v>
          </cell>
          <cell r="X198" t="e">
            <v>#NAME?</v>
          </cell>
          <cell r="Y198" t="e">
            <v>#NAME?</v>
          </cell>
          <cell r="Z198" t="e">
            <v>#NAME?</v>
          </cell>
          <cell r="AA198" t="e">
            <v>#NAME?</v>
          </cell>
          <cell r="AB198" t="e">
            <v>#NAME?</v>
          </cell>
          <cell r="AC198" t="e">
            <v>#NAME?</v>
          </cell>
          <cell r="AD198">
            <v>1</v>
          </cell>
          <cell r="AE198">
            <v>0</v>
          </cell>
          <cell r="AF198" t="e">
            <v>#NAME?</v>
          </cell>
          <cell r="AG198" t="e">
            <v>#NAME?</v>
          </cell>
          <cell r="AH198" t="e">
            <v>#NAME?</v>
          </cell>
          <cell r="AI198" t="e">
            <v>#NAME?</v>
          </cell>
          <cell r="AJ198" t="e">
            <v>#NAME?</v>
          </cell>
          <cell r="AK198" t="e">
            <v>#NAME?</v>
          </cell>
          <cell r="AL198" t="e">
            <v>#NAME?</v>
          </cell>
          <cell r="AM198" t="e">
            <v>#NAME?</v>
          </cell>
          <cell r="AN198" t="e">
            <v>#NAME?</v>
          </cell>
          <cell r="AO198" t="e">
            <v>#NAME?</v>
          </cell>
          <cell r="AP198" t="e">
            <v>#NAME?</v>
          </cell>
          <cell r="AQ198" t="e">
            <v>#NAME?</v>
          </cell>
          <cell r="AR198" t="e">
            <v>#NAME?</v>
          </cell>
          <cell r="AS198" t="e">
            <v>#NAME?</v>
          </cell>
          <cell r="AT198" t="e">
            <v>#NAME?</v>
          </cell>
          <cell r="AU198" t="e">
            <v>#NAME?</v>
          </cell>
          <cell r="AV198" t="e">
            <v>#NAME?</v>
          </cell>
          <cell r="AW198" t="e">
            <v>#NAME?</v>
          </cell>
          <cell r="AX198" t="e">
            <v>#NAME?</v>
          </cell>
          <cell r="AY198" t="e">
            <v>#NAME?</v>
          </cell>
        </row>
        <row r="199">
          <cell r="E199" t="str">
            <v>Lesotho</v>
          </cell>
          <cell r="F199" t="e">
            <v>#NAME?</v>
          </cell>
          <cell r="H199" t="e">
            <v>#N/A</v>
          </cell>
          <cell r="J199" t="e">
            <v>#NAME?</v>
          </cell>
          <cell r="K199" t="e">
            <v>#NAME?</v>
          </cell>
          <cell r="M199" t="e">
            <v>#NAME?</v>
          </cell>
          <cell r="N199" t="e">
            <v>#NAME?</v>
          </cell>
          <cell r="P199" t="e">
            <v>#NAME?</v>
          </cell>
          <cell r="Q199" t="e">
            <v>#NAME?</v>
          </cell>
          <cell r="S199" t="e">
            <v>#NAME?</v>
          </cell>
          <cell r="T199" t="e">
            <v>#NAME?</v>
          </cell>
          <cell r="V199" t="e">
            <v>#NAME?</v>
          </cell>
          <cell r="W199" t="e">
            <v>#NAME?</v>
          </cell>
          <cell r="X199" t="e">
            <v>#NAME?</v>
          </cell>
          <cell r="Y199" t="e">
            <v>#NAME?</v>
          </cell>
          <cell r="Z199" t="e">
            <v>#NAME?</v>
          </cell>
          <cell r="AA199" t="e">
            <v>#NAME?</v>
          </cell>
          <cell r="AB199" t="e">
            <v>#NAME?</v>
          </cell>
          <cell r="AC199" t="e">
            <v>#NAME?</v>
          </cell>
          <cell r="AD199">
            <v>1</v>
          </cell>
          <cell r="AE199">
            <v>0</v>
          </cell>
          <cell r="AF199" t="e">
            <v>#NAME?</v>
          </cell>
          <cell r="AG199" t="e">
            <v>#NAME?</v>
          </cell>
          <cell r="AH199" t="e">
            <v>#NAME?</v>
          </cell>
          <cell r="AI199" t="e">
            <v>#NAME?</v>
          </cell>
          <cell r="AJ199" t="e">
            <v>#NAME?</v>
          </cell>
          <cell r="AK199" t="e">
            <v>#NAME?</v>
          </cell>
          <cell r="AL199" t="e">
            <v>#NAME?</v>
          </cell>
          <cell r="AM199" t="e">
            <v>#NAME?</v>
          </cell>
          <cell r="AN199" t="e">
            <v>#NAME?</v>
          </cell>
          <cell r="AO199" t="e">
            <v>#NAME?</v>
          </cell>
          <cell r="AP199" t="e">
            <v>#NAME?</v>
          </cell>
          <cell r="AQ199" t="e">
            <v>#NAME?</v>
          </cell>
          <cell r="AR199" t="e">
            <v>#NAME?</v>
          </cell>
          <cell r="AS199" t="e">
            <v>#NAME?</v>
          </cell>
          <cell r="AT199" t="e">
            <v>#NAME?</v>
          </cell>
          <cell r="AU199" t="e">
            <v>#NAME?</v>
          </cell>
          <cell r="AV199" t="e">
            <v>#NAME?</v>
          </cell>
          <cell r="AW199" t="e">
            <v>#NAME?</v>
          </cell>
          <cell r="AX199" t="e">
            <v>#NAME?</v>
          </cell>
          <cell r="AY199" t="e">
            <v>#NAME?</v>
          </cell>
        </row>
        <row r="200">
          <cell r="E200" t="str">
            <v>Liberia</v>
          </cell>
          <cell r="F200" t="e">
            <v>#NAME?</v>
          </cell>
          <cell r="H200" t="e">
            <v>#N/A</v>
          </cell>
          <cell r="J200" t="e">
            <v>#NAME?</v>
          </cell>
          <cell r="K200" t="e">
            <v>#NAME?</v>
          </cell>
          <cell r="M200" t="e">
            <v>#NAME?</v>
          </cell>
          <cell r="N200" t="e">
            <v>#NAME?</v>
          </cell>
          <cell r="P200" t="e">
            <v>#NAME?</v>
          </cell>
          <cell r="Q200" t="e">
            <v>#NAME?</v>
          </cell>
          <cell r="S200" t="e">
            <v>#NAME?</v>
          </cell>
          <cell r="T200" t="e">
            <v>#NAME?</v>
          </cell>
          <cell r="V200" t="e">
            <v>#NAME?</v>
          </cell>
          <cell r="W200" t="e">
            <v>#NAME?</v>
          </cell>
          <cell r="X200" t="e">
            <v>#NAME?</v>
          </cell>
          <cell r="Y200" t="e">
            <v>#NAME?</v>
          </cell>
          <cell r="Z200" t="e">
            <v>#NAME?</v>
          </cell>
          <cell r="AA200" t="e">
            <v>#NAME?</v>
          </cell>
          <cell r="AB200" t="e">
            <v>#NAME?</v>
          </cell>
          <cell r="AC200" t="e">
            <v>#NAME?</v>
          </cell>
          <cell r="AD200">
            <v>1</v>
          </cell>
          <cell r="AE200">
            <v>0</v>
          </cell>
          <cell r="AF200" t="e">
            <v>#NAME?</v>
          </cell>
          <cell r="AG200" t="e">
            <v>#NAME?</v>
          </cell>
          <cell r="AH200" t="e">
            <v>#NAME?</v>
          </cell>
          <cell r="AI200" t="e">
            <v>#NAME?</v>
          </cell>
          <cell r="AJ200" t="e">
            <v>#NAME?</v>
          </cell>
          <cell r="AK200" t="e">
            <v>#NAME?</v>
          </cell>
          <cell r="AL200" t="e">
            <v>#NAME?</v>
          </cell>
          <cell r="AM200" t="e">
            <v>#NAME?</v>
          </cell>
          <cell r="AN200" t="e">
            <v>#NAME?</v>
          </cell>
          <cell r="AO200" t="e">
            <v>#NAME?</v>
          </cell>
          <cell r="AP200" t="e">
            <v>#NAME?</v>
          </cell>
          <cell r="AQ200" t="e">
            <v>#NAME?</v>
          </cell>
          <cell r="AR200" t="e">
            <v>#NAME?</v>
          </cell>
          <cell r="AS200" t="e">
            <v>#NAME?</v>
          </cell>
          <cell r="AT200" t="e">
            <v>#NAME?</v>
          </cell>
          <cell r="AU200" t="e">
            <v>#NAME?</v>
          </cell>
          <cell r="AV200" t="e">
            <v>#NAME?</v>
          </cell>
          <cell r="AW200" t="e">
            <v>#NAME?</v>
          </cell>
          <cell r="AX200" t="e">
            <v>#NAME?</v>
          </cell>
          <cell r="AY200" t="e">
            <v>#NAME?</v>
          </cell>
        </row>
        <row r="201">
          <cell r="E201" t="str">
            <v>Libyan Arab Jamahiriya</v>
          </cell>
          <cell r="F201" t="e">
            <v>#NAME?</v>
          </cell>
          <cell r="H201" t="e">
            <v>#N/A</v>
          </cell>
          <cell r="J201" t="e">
            <v>#NAME?</v>
          </cell>
          <cell r="K201" t="e">
            <v>#NAME?</v>
          </cell>
          <cell r="M201" t="e">
            <v>#NAME?</v>
          </cell>
          <cell r="N201" t="e">
            <v>#NAME?</v>
          </cell>
          <cell r="P201" t="e">
            <v>#NAME?</v>
          </cell>
          <cell r="Q201" t="e">
            <v>#NAME?</v>
          </cell>
          <cell r="S201" t="e">
            <v>#NAME?</v>
          </cell>
          <cell r="T201" t="e">
            <v>#NAME?</v>
          </cell>
          <cell r="V201" t="e">
            <v>#NAME?</v>
          </cell>
          <cell r="W201" t="e">
            <v>#NAME?</v>
          </cell>
          <cell r="X201" t="e">
            <v>#NAME?</v>
          </cell>
          <cell r="Y201" t="e">
            <v>#NAME?</v>
          </cell>
          <cell r="Z201" t="e">
            <v>#NAME?</v>
          </cell>
          <cell r="AA201" t="e">
            <v>#NAME?</v>
          </cell>
          <cell r="AB201" t="e">
            <v>#NAME?</v>
          </cell>
          <cell r="AC201" t="e">
            <v>#NAME?</v>
          </cell>
          <cell r="AD201">
            <v>1</v>
          </cell>
          <cell r="AE201">
            <v>0</v>
          </cell>
          <cell r="AF201" t="e">
            <v>#NAME?</v>
          </cell>
          <cell r="AG201" t="e">
            <v>#NAME?</v>
          </cell>
          <cell r="AH201" t="e">
            <v>#NAME?</v>
          </cell>
          <cell r="AI201" t="e">
            <v>#NAME?</v>
          </cell>
          <cell r="AJ201" t="e">
            <v>#NAME?</v>
          </cell>
          <cell r="AK201" t="e">
            <v>#NAME?</v>
          </cell>
          <cell r="AL201" t="e">
            <v>#NAME?</v>
          </cell>
          <cell r="AM201" t="e">
            <v>#NAME?</v>
          </cell>
          <cell r="AN201" t="e">
            <v>#NAME?</v>
          </cell>
          <cell r="AO201" t="e">
            <v>#NAME?</v>
          </cell>
          <cell r="AP201" t="e">
            <v>#NAME?</v>
          </cell>
          <cell r="AQ201" t="e">
            <v>#NAME?</v>
          </cell>
          <cell r="AR201" t="e">
            <v>#NAME?</v>
          </cell>
          <cell r="AS201" t="e">
            <v>#NAME?</v>
          </cell>
          <cell r="AT201" t="e">
            <v>#NAME?</v>
          </cell>
          <cell r="AU201" t="e">
            <v>#NAME?</v>
          </cell>
          <cell r="AV201" t="e">
            <v>#NAME?</v>
          </cell>
          <cell r="AW201" t="e">
            <v>#NAME?</v>
          </cell>
          <cell r="AX201" t="e">
            <v>#NAME?</v>
          </cell>
          <cell r="AY201" t="e">
            <v>#NAME?</v>
          </cell>
        </row>
        <row r="202">
          <cell r="E202" t="str">
            <v>Liechtenstein</v>
          </cell>
          <cell r="F202" t="e">
            <v>#NAME?</v>
          </cell>
          <cell r="H202" t="e">
            <v>#N/A</v>
          </cell>
          <cell r="J202" t="e">
            <v>#NAME?</v>
          </cell>
          <cell r="K202" t="e">
            <v>#NAME?</v>
          </cell>
          <cell r="M202" t="e">
            <v>#NAME?</v>
          </cell>
          <cell r="N202" t="e">
            <v>#NAME?</v>
          </cell>
          <cell r="P202" t="e">
            <v>#NAME?</v>
          </cell>
          <cell r="Q202" t="e">
            <v>#NAME?</v>
          </cell>
          <cell r="S202" t="e">
            <v>#NAME?</v>
          </cell>
          <cell r="T202" t="e">
            <v>#NAME?</v>
          </cell>
          <cell r="V202" t="e">
            <v>#NAME?</v>
          </cell>
          <cell r="W202" t="e">
            <v>#NAME?</v>
          </cell>
          <cell r="X202" t="e">
            <v>#NAME?</v>
          </cell>
          <cell r="Y202" t="e">
            <v>#NAME?</v>
          </cell>
          <cell r="Z202" t="e">
            <v>#NAME?</v>
          </cell>
          <cell r="AA202" t="e">
            <v>#NAME?</v>
          </cell>
          <cell r="AB202" t="e">
            <v>#NAME?</v>
          </cell>
          <cell r="AC202" t="e">
            <v>#NAME?</v>
          </cell>
          <cell r="AD202">
            <v>1</v>
          </cell>
          <cell r="AE202">
            <v>0</v>
          </cell>
          <cell r="AF202" t="e">
            <v>#NAME?</v>
          </cell>
          <cell r="AG202" t="e">
            <v>#NAME?</v>
          </cell>
          <cell r="AH202" t="e">
            <v>#NAME?</v>
          </cell>
          <cell r="AI202" t="e">
            <v>#NAME?</v>
          </cell>
          <cell r="AJ202" t="e">
            <v>#NAME?</v>
          </cell>
          <cell r="AK202" t="e">
            <v>#NAME?</v>
          </cell>
          <cell r="AL202" t="e">
            <v>#NAME?</v>
          </cell>
          <cell r="AM202" t="e">
            <v>#NAME?</v>
          </cell>
          <cell r="AN202" t="e">
            <v>#NAME?</v>
          </cell>
          <cell r="AO202" t="e">
            <v>#NAME?</v>
          </cell>
          <cell r="AP202" t="e">
            <v>#NAME?</v>
          </cell>
          <cell r="AQ202" t="e">
            <v>#NAME?</v>
          </cell>
          <cell r="AR202" t="e">
            <v>#NAME?</v>
          </cell>
          <cell r="AS202" t="e">
            <v>#NAME?</v>
          </cell>
          <cell r="AT202" t="e">
            <v>#NAME?</v>
          </cell>
          <cell r="AU202" t="e">
            <v>#NAME?</v>
          </cell>
          <cell r="AV202" t="e">
            <v>#NAME?</v>
          </cell>
          <cell r="AW202" t="e">
            <v>#NAME?</v>
          </cell>
          <cell r="AX202" t="e">
            <v>#NAME?</v>
          </cell>
          <cell r="AY202" t="e">
            <v>#NAME?</v>
          </cell>
        </row>
        <row r="203">
          <cell r="E203" t="str">
            <v>Macao (SAR), China</v>
          </cell>
          <cell r="F203" t="e">
            <v>#NAME?</v>
          </cell>
          <cell r="H203" t="e">
            <v>#N/A</v>
          </cell>
          <cell r="J203" t="e">
            <v>#NAME?</v>
          </cell>
          <cell r="K203" t="e">
            <v>#NAME?</v>
          </cell>
          <cell r="M203" t="e">
            <v>#NAME?</v>
          </cell>
          <cell r="N203" t="e">
            <v>#NAME?</v>
          </cell>
          <cell r="P203" t="e">
            <v>#NAME?</v>
          </cell>
          <cell r="Q203" t="e">
            <v>#NAME?</v>
          </cell>
          <cell r="S203" t="e">
            <v>#NAME?</v>
          </cell>
          <cell r="T203" t="e">
            <v>#NAME?</v>
          </cell>
          <cell r="V203" t="e">
            <v>#NAME?</v>
          </cell>
          <cell r="W203" t="e">
            <v>#NAME?</v>
          </cell>
          <cell r="X203" t="e">
            <v>#NAME?</v>
          </cell>
          <cell r="Y203" t="e">
            <v>#NAME?</v>
          </cell>
          <cell r="Z203" t="e">
            <v>#NAME?</v>
          </cell>
          <cell r="AA203" t="e">
            <v>#NAME?</v>
          </cell>
          <cell r="AB203" t="e">
            <v>#NAME?</v>
          </cell>
          <cell r="AC203" t="e">
            <v>#NAME?</v>
          </cell>
          <cell r="AD203">
            <v>1</v>
          </cell>
          <cell r="AE203">
            <v>0</v>
          </cell>
          <cell r="AF203" t="e">
            <v>#NAME?</v>
          </cell>
          <cell r="AG203" t="e">
            <v>#NAME?</v>
          </cell>
          <cell r="AH203" t="e">
            <v>#NAME?</v>
          </cell>
          <cell r="AI203" t="e">
            <v>#NAME?</v>
          </cell>
          <cell r="AJ203" t="e">
            <v>#NAME?</v>
          </cell>
          <cell r="AK203" t="e">
            <v>#NAME?</v>
          </cell>
          <cell r="AL203" t="e">
            <v>#NAME?</v>
          </cell>
          <cell r="AM203" t="e">
            <v>#NAME?</v>
          </cell>
          <cell r="AN203" t="e">
            <v>#NAME?</v>
          </cell>
          <cell r="AO203" t="e">
            <v>#NAME?</v>
          </cell>
          <cell r="AP203" t="e">
            <v>#NAME?</v>
          </cell>
          <cell r="AQ203" t="e">
            <v>#NAME?</v>
          </cell>
          <cell r="AR203" t="e">
            <v>#NAME?</v>
          </cell>
          <cell r="AS203" t="e">
            <v>#NAME?</v>
          </cell>
          <cell r="AT203" t="e">
            <v>#NAME?</v>
          </cell>
          <cell r="AU203" t="e">
            <v>#NAME?</v>
          </cell>
          <cell r="AV203" t="e">
            <v>#NAME?</v>
          </cell>
          <cell r="AW203" t="e">
            <v>#NAME?</v>
          </cell>
          <cell r="AX203" t="e">
            <v>#NAME?</v>
          </cell>
          <cell r="AY203" t="e">
            <v>#NAME?</v>
          </cell>
        </row>
        <row r="204">
          <cell r="E204" t="str">
            <v>Maldives</v>
          </cell>
          <cell r="F204" t="e">
            <v>#NAME?</v>
          </cell>
          <cell r="H204" t="e">
            <v>#N/A</v>
          </cell>
          <cell r="J204" t="e">
            <v>#NAME?</v>
          </cell>
          <cell r="K204" t="e">
            <v>#NAME?</v>
          </cell>
          <cell r="M204" t="e">
            <v>#NAME?</v>
          </cell>
          <cell r="N204" t="e">
            <v>#NAME?</v>
          </cell>
          <cell r="P204" t="e">
            <v>#NAME?</v>
          </cell>
          <cell r="Q204" t="e">
            <v>#NAME?</v>
          </cell>
          <cell r="S204" t="e">
            <v>#NAME?</v>
          </cell>
          <cell r="T204" t="e">
            <v>#NAME?</v>
          </cell>
          <cell r="V204" t="e">
            <v>#NAME?</v>
          </cell>
          <cell r="W204" t="e">
            <v>#NAME?</v>
          </cell>
          <cell r="X204" t="e">
            <v>#NAME?</v>
          </cell>
          <cell r="Y204" t="e">
            <v>#NAME?</v>
          </cell>
          <cell r="Z204" t="e">
            <v>#NAME?</v>
          </cell>
          <cell r="AA204" t="e">
            <v>#NAME?</v>
          </cell>
          <cell r="AB204" t="e">
            <v>#NAME?</v>
          </cell>
          <cell r="AC204" t="e">
            <v>#NAME?</v>
          </cell>
          <cell r="AD204">
            <v>1</v>
          </cell>
          <cell r="AE204">
            <v>0</v>
          </cell>
          <cell r="AF204" t="e">
            <v>#NAME?</v>
          </cell>
          <cell r="AG204" t="e">
            <v>#NAME?</v>
          </cell>
          <cell r="AH204" t="e">
            <v>#NAME?</v>
          </cell>
          <cell r="AI204" t="e">
            <v>#NAME?</v>
          </cell>
          <cell r="AJ204" t="e">
            <v>#NAME?</v>
          </cell>
          <cell r="AK204" t="e">
            <v>#NAME?</v>
          </cell>
          <cell r="AL204" t="e">
            <v>#NAME?</v>
          </cell>
          <cell r="AM204" t="e">
            <v>#NAME?</v>
          </cell>
          <cell r="AN204" t="e">
            <v>#NAME?</v>
          </cell>
          <cell r="AO204" t="e">
            <v>#NAME?</v>
          </cell>
          <cell r="AP204" t="e">
            <v>#NAME?</v>
          </cell>
          <cell r="AQ204" t="e">
            <v>#NAME?</v>
          </cell>
          <cell r="AR204" t="e">
            <v>#NAME?</v>
          </cell>
          <cell r="AS204" t="e">
            <v>#NAME?</v>
          </cell>
          <cell r="AT204" t="e">
            <v>#NAME?</v>
          </cell>
          <cell r="AU204" t="e">
            <v>#NAME?</v>
          </cell>
          <cell r="AV204" t="e">
            <v>#NAME?</v>
          </cell>
          <cell r="AW204" t="e">
            <v>#NAME?</v>
          </cell>
          <cell r="AX204" t="e">
            <v>#NAME?</v>
          </cell>
          <cell r="AY204" t="e">
            <v>#NAME?</v>
          </cell>
        </row>
        <row r="205">
          <cell r="E205" t="str">
            <v>Marshall Islands</v>
          </cell>
          <cell r="F205" t="e">
            <v>#NAME?</v>
          </cell>
          <cell r="H205" t="e">
            <v>#N/A</v>
          </cell>
          <cell r="J205" t="e">
            <v>#NAME?</v>
          </cell>
          <cell r="K205" t="e">
            <v>#NAME?</v>
          </cell>
          <cell r="M205" t="e">
            <v>#NAME?</v>
          </cell>
          <cell r="N205" t="e">
            <v>#NAME?</v>
          </cell>
          <cell r="P205" t="e">
            <v>#NAME?</v>
          </cell>
          <cell r="Q205" t="e">
            <v>#NAME?</v>
          </cell>
          <cell r="S205" t="e">
            <v>#NAME?</v>
          </cell>
          <cell r="T205" t="e">
            <v>#NAME?</v>
          </cell>
          <cell r="V205" t="e">
            <v>#NAME?</v>
          </cell>
          <cell r="W205" t="e">
            <v>#NAME?</v>
          </cell>
          <cell r="X205" t="e">
            <v>#NAME?</v>
          </cell>
          <cell r="Y205" t="e">
            <v>#NAME?</v>
          </cell>
          <cell r="Z205" t="e">
            <v>#NAME?</v>
          </cell>
          <cell r="AA205" t="e">
            <v>#NAME?</v>
          </cell>
          <cell r="AB205" t="e">
            <v>#NAME?</v>
          </cell>
          <cell r="AC205" t="e">
            <v>#NAME?</v>
          </cell>
          <cell r="AD205">
            <v>1</v>
          </cell>
          <cell r="AE205">
            <v>0</v>
          </cell>
          <cell r="AF205" t="e">
            <v>#NAME?</v>
          </cell>
          <cell r="AG205" t="e">
            <v>#NAME?</v>
          </cell>
          <cell r="AH205" t="e">
            <v>#NAME?</v>
          </cell>
          <cell r="AI205" t="e">
            <v>#NAME?</v>
          </cell>
          <cell r="AJ205" t="e">
            <v>#NAME?</v>
          </cell>
          <cell r="AK205" t="e">
            <v>#NAME?</v>
          </cell>
          <cell r="AL205" t="e">
            <v>#NAME?</v>
          </cell>
          <cell r="AM205" t="e">
            <v>#NAME?</v>
          </cell>
          <cell r="AN205" t="e">
            <v>#NAME?</v>
          </cell>
          <cell r="AO205" t="e">
            <v>#NAME?</v>
          </cell>
          <cell r="AP205" t="e">
            <v>#NAME?</v>
          </cell>
          <cell r="AQ205" t="e">
            <v>#NAME?</v>
          </cell>
          <cell r="AR205" t="e">
            <v>#NAME?</v>
          </cell>
          <cell r="AS205" t="e">
            <v>#NAME?</v>
          </cell>
          <cell r="AT205" t="e">
            <v>#NAME?</v>
          </cell>
          <cell r="AU205" t="e">
            <v>#NAME?</v>
          </cell>
          <cell r="AV205" t="e">
            <v>#NAME?</v>
          </cell>
          <cell r="AW205" t="e">
            <v>#NAME?</v>
          </cell>
          <cell r="AX205" t="e">
            <v>#NAME?</v>
          </cell>
          <cell r="AY205" t="e">
            <v>#NAME?</v>
          </cell>
        </row>
        <row r="206">
          <cell r="E206" t="str">
            <v>Martinique</v>
          </cell>
          <cell r="F206" t="e">
            <v>#NAME?</v>
          </cell>
          <cell r="H206" t="e">
            <v>#N/A</v>
          </cell>
          <cell r="J206" t="e">
            <v>#NAME?</v>
          </cell>
          <cell r="K206" t="e">
            <v>#NAME?</v>
          </cell>
          <cell r="M206" t="e">
            <v>#NAME?</v>
          </cell>
          <cell r="N206" t="e">
            <v>#NAME?</v>
          </cell>
          <cell r="P206" t="e">
            <v>#NAME?</v>
          </cell>
          <cell r="Q206" t="e">
            <v>#NAME?</v>
          </cell>
          <cell r="S206" t="e">
            <v>#NAME?</v>
          </cell>
          <cell r="T206" t="e">
            <v>#NAME?</v>
          </cell>
          <cell r="V206" t="e">
            <v>#NAME?</v>
          </cell>
          <cell r="W206" t="e">
            <v>#NAME?</v>
          </cell>
          <cell r="X206" t="e">
            <v>#NAME?</v>
          </cell>
          <cell r="Y206" t="e">
            <v>#NAME?</v>
          </cell>
          <cell r="Z206" t="e">
            <v>#NAME?</v>
          </cell>
          <cell r="AA206" t="e">
            <v>#NAME?</v>
          </cell>
          <cell r="AB206" t="e">
            <v>#NAME?</v>
          </cell>
          <cell r="AC206" t="e">
            <v>#NAME?</v>
          </cell>
          <cell r="AD206">
            <v>1</v>
          </cell>
          <cell r="AE206">
            <v>0</v>
          </cell>
          <cell r="AF206" t="e">
            <v>#NAME?</v>
          </cell>
          <cell r="AG206" t="e">
            <v>#NAME?</v>
          </cell>
          <cell r="AH206" t="e">
            <v>#NAME?</v>
          </cell>
          <cell r="AI206" t="e">
            <v>#NAME?</v>
          </cell>
          <cell r="AJ206" t="e">
            <v>#NAME?</v>
          </cell>
          <cell r="AK206" t="e">
            <v>#NAME?</v>
          </cell>
          <cell r="AL206" t="e">
            <v>#NAME?</v>
          </cell>
          <cell r="AM206" t="e">
            <v>#NAME?</v>
          </cell>
          <cell r="AN206" t="e">
            <v>#NAME?</v>
          </cell>
          <cell r="AO206" t="e">
            <v>#NAME?</v>
          </cell>
          <cell r="AP206" t="e">
            <v>#NAME?</v>
          </cell>
          <cell r="AQ206" t="e">
            <v>#NAME?</v>
          </cell>
          <cell r="AR206" t="e">
            <v>#NAME?</v>
          </cell>
          <cell r="AS206" t="e">
            <v>#NAME?</v>
          </cell>
          <cell r="AT206" t="e">
            <v>#NAME?</v>
          </cell>
          <cell r="AU206" t="e">
            <v>#NAME?</v>
          </cell>
          <cell r="AV206" t="e">
            <v>#NAME?</v>
          </cell>
          <cell r="AW206" t="e">
            <v>#NAME?</v>
          </cell>
          <cell r="AX206" t="e">
            <v>#NAME?</v>
          </cell>
          <cell r="AY206" t="e">
            <v>#NAME?</v>
          </cell>
        </row>
        <row r="207">
          <cell r="E207" t="str">
            <v>Mauritania</v>
          </cell>
          <cell r="F207" t="e">
            <v>#NAME?</v>
          </cell>
          <cell r="H207" t="e">
            <v>#N/A</v>
          </cell>
          <cell r="J207" t="e">
            <v>#NAME?</v>
          </cell>
          <cell r="K207" t="e">
            <v>#NAME?</v>
          </cell>
          <cell r="M207" t="e">
            <v>#NAME?</v>
          </cell>
          <cell r="N207" t="e">
            <v>#NAME?</v>
          </cell>
          <cell r="P207" t="e">
            <v>#NAME?</v>
          </cell>
          <cell r="Q207" t="e">
            <v>#NAME?</v>
          </cell>
          <cell r="S207" t="e">
            <v>#NAME?</v>
          </cell>
          <cell r="T207" t="e">
            <v>#NAME?</v>
          </cell>
          <cell r="V207" t="e">
            <v>#NAME?</v>
          </cell>
          <cell r="W207" t="e">
            <v>#NAME?</v>
          </cell>
          <cell r="X207" t="e">
            <v>#NAME?</v>
          </cell>
          <cell r="Y207" t="e">
            <v>#NAME?</v>
          </cell>
          <cell r="Z207" t="e">
            <v>#NAME?</v>
          </cell>
          <cell r="AA207" t="e">
            <v>#NAME?</v>
          </cell>
          <cell r="AB207" t="e">
            <v>#NAME?</v>
          </cell>
          <cell r="AC207" t="e">
            <v>#NAME?</v>
          </cell>
          <cell r="AD207">
            <v>1</v>
          </cell>
          <cell r="AE207">
            <v>0</v>
          </cell>
          <cell r="AF207" t="e">
            <v>#NAME?</v>
          </cell>
          <cell r="AG207" t="e">
            <v>#NAME?</v>
          </cell>
          <cell r="AH207" t="e">
            <v>#NAME?</v>
          </cell>
          <cell r="AI207" t="e">
            <v>#NAME?</v>
          </cell>
          <cell r="AJ207" t="e">
            <v>#NAME?</v>
          </cell>
          <cell r="AK207" t="e">
            <v>#NAME?</v>
          </cell>
          <cell r="AL207" t="e">
            <v>#NAME?</v>
          </cell>
          <cell r="AM207" t="e">
            <v>#NAME?</v>
          </cell>
          <cell r="AN207" t="e">
            <v>#NAME?</v>
          </cell>
          <cell r="AO207" t="e">
            <v>#NAME?</v>
          </cell>
          <cell r="AP207" t="e">
            <v>#NAME?</v>
          </cell>
          <cell r="AQ207" t="e">
            <v>#NAME?</v>
          </cell>
          <cell r="AR207" t="e">
            <v>#NAME?</v>
          </cell>
          <cell r="AS207" t="e">
            <v>#NAME?</v>
          </cell>
          <cell r="AT207" t="e">
            <v>#NAME?</v>
          </cell>
          <cell r="AU207" t="e">
            <v>#NAME?</v>
          </cell>
          <cell r="AV207" t="e">
            <v>#NAME?</v>
          </cell>
          <cell r="AW207" t="e">
            <v>#NAME?</v>
          </cell>
          <cell r="AX207" t="e">
            <v>#NAME?</v>
          </cell>
          <cell r="AY207" t="e">
            <v>#NAME?</v>
          </cell>
        </row>
        <row r="208">
          <cell r="E208" t="str">
            <v>Mayotte</v>
          </cell>
          <cell r="F208" t="e">
            <v>#NAME?</v>
          </cell>
          <cell r="H208" t="e">
            <v>#N/A</v>
          </cell>
          <cell r="J208" t="e">
            <v>#NAME?</v>
          </cell>
          <cell r="K208" t="e">
            <v>#NAME?</v>
          </cell>
          <cell r="M208" t="e">
            <v>#NAME?</v>
          </cell>
          <cell r="N208" t="e">
            <v>#NAME?</v>
          </cell>
          <cell r="P208" t="e">
            <v>#NAME?</v>
          </cell>
          <cell r="Q208" t="e">
            <v>#NAME?</v>
          </cell>
          <cell r="S208" t="e">
            <v>#NAME?</v>
          </cell>
          <cell r="T208" t="e">
            <v>#NAME?</v>
          </cell>
          <cell r="V208" t="e">
            <v>#NAME?</v>
          </cell>
          <cell r="W208" t="e">
            <v>#NAME?</v>
          </cell>
          <cell r="X208" t="e">
            <v>#NAME?</v>
          </cell>
          <cell r="Y208" t="e">
            <v>#NAME?</v>
          </cell>
          <cell r="Z208" t="e">
            <v>#NAME?</v>
          </cell>
          <cell r="AA208" t="e">
            <v>#NAME?</v>
          </cell>
          <cell r="AB208" t="e">
            <v>#NAME?</v>
          </cell>
          <cell r="AC208" t="e">
            <v>#NAME?</v>
          </cell>
          <cell r="AD208">
            <v>1</v>
          </cell>
          <cell r="AE208">
            <v>0</v>
          </cell>
          <cell r="AF208" t="e">
            <v>#NAME?</v>
          </cell>
          <cell r="AG208" t="e">
            <v>#NAME?</v>
          </cell>
          <cell r="AH208" t="e">
            <v>#NAME?</v>
          </cell>
          <cell r="AI208" t="e">
            <v>#NAME?</v>
          </cell>
          <cell r="AJ208" t="e">
            <v>#NAME?</v>
          </cell>
          <cell r="AK208" t="e">
            <v>#NAME?</v>
          </cell>
          <cell r="AL208" t="e">
            <v>#NAME?</v>
          </cell>
          <cell r="AM208" t="e">
            <v>#NAME?</v>
          </cell>
          <cell r="AN208" t="e">
            <v>#NAME?</v>
          </cell>
          <cell r="AO208" t="e">
            <v>#NAME?</v>
          </cell>
          <cell r="AP208" t="e">
            <v>#NAME?</v>
          </cell>
          <cell r="AQ208" t="e">
            <v>#NAME?</v>
          </cell>
          <cell r="AR208" t="e">
            <v>#NAME?</v>
          </cell>
          <cell r="AS208" t="e">
            <v>#NAME?</v>
          </cell>
          <cell r="AT208" t="e">
            <v>#NAME?</v>
          </cell>
          <cell r="AU208" t="e">
            <v>#NAME?</v>
          </cell>
          <cell r="AV208" t="e">
            <v>#NAME?</v>
          </cell>
          <cell r="AW208" t="e">
            <v>#NAME?</v>
          </cell>
          <cell r="AX208" t="e">
            <v>#NAME?</v>
          </cell>
          <cell r="AY208" t="e">
            <v>#NAME?</v>
          </cell>
        </row>
        <row r="209">
          <cell r="E209" t="str">
            <v>Micronesia (Federated States of)</v>
          </cell>
          <cell r="F209" t="e">
            <v>#NAME?</v>
          </cell>
          <cell r="H209" t="e">
            <v>#N/A</v>
          </cell>
          <cell r="J209" t="e">
            <v>#NAME?</v>
          </cell>
          <cell r="K209" t="e">
            <v>#NAME?</v>
          </cell>
          <cell r="M209" t="e">
            <v>#NAME?</v>
          </cell>
          <cell r="N209" t="e">
            <v>#NAME?</v>
          </cell>
          <cell r="P209" t="e">
            <v>#NAME?</v>
          </cell>
          <cell r="Q209" t="e">
            <v>#NAME?</v>
          </cell>
          <cell r="S209" t="e">
            <v>#NAME?</v>
          </cell>
          <cell r="T209" t="e">
            <v>#NAME?</v>
          </cell>
          <cell r="V209" t="e">
            <v>#NAME?</v>
          </cell>
          <cell r="W209" t="e">
            <v>#NAME?</v>
          </cell>
          <cell r="X209" t="e">
            <v>#NAME?</v>
          </cell>
          <cell r="Y209" t="e">
            <v>#NAME?</v>
          </cell>
          <cell r="Z209" t="e">
            <v>#NAME?</v>
          </cell>
          <cell r="AA209" t="e">
            <v>#NAME?</v>
          </cell>
          <cell r="AB209" t="e">
            <v>#NAME?</v>
          </cell>
          <cell r="AC209" t="e">
            <v>#NAME?</v>
          </cell>
          <cell r="AD209">
            <v>1</v>
          </cell>
          <cell r="AE209">
            <v>0</v>
          </cell>
          <cell r="AF209" t="e">
            <v>#NAME?</v>
          </cell>
          <cell r="AG209" t="e">
            <v>#NAME?</v>
          </cell>
          <cell r="AH209" t="e">
            <v>#NAME?</v>
          </cell>
          <cell r="AI209" t="e">
            <v>#NAME?</v>
          </cell>
          <cell r="AJ209" t="e">
            <v>#NAME?</v>
          </cell>
          <cell r="AK209" t="e">
            <v>#NAME?</v>
          </cell>
          <cell r="AL209" t="e">
            <v>#NAME?</v>
          </cell>
          <cell r="AM209" t="e">
            <v>#NAME?</v>
          </cell>
          <cell r="AN209" t="e">
            <v>#NAME?</v>
          </cell>
          <cell r="AO209" t="e">
            <v>#NAME?</v>
          </cell>
          <cell r="AP209" t="e">
            <v>#NAME?</v>
          </cell>
          <cell r="AQ209" t="e">
            <v>#NAME?</v>
          </cell>
          <cell r="AR209" t="e">
            <v>#NAME?</v>
          </cell>
          <cell r="AS209" t="e">
            <v>#NAME?</v>
          </cell>
          <cell r="AT209" t="e">
            <v>#NAME?</v>
          </cell>
          <cell r="AU209" t="e">
            <v>#NAME?</v>
          </cell>
          <cell r="AV209" t="e">
            <v>#NAME?</v>
          </cell>
          <cell r="AW209" t="e">
            <v>#NAME?</v>
          </cell>
          <cell r="AX209" t="e">
            <v>#NAME?</v>
          </cell>
          <cell r="AY209" t="e">
            <v>#NAME?</v>
          </cell>
        </row>
        <row r="210">
          <cell r="E210" t="str">
            <v>Monaco</v>
          </cell>
          <cell r="F210" t="e">
            <v>#NAME?</v>
          </cell>
          <cell r="H210" t="e">
            <v>#N/A</v>
          </cell>
          <cell r="J210" t="e">
            <v>#NAME?</v>
          </cell>
          <cell r="K210" t="e">
            <v>#NAME?</v>
          </cell>
          <cell r="M210" t="e">
            <v>#NAME?</v>
          </cell>
          <cell r="N210" t="e">
            <v>#NAME?</v>
          </cell>
          <cell r="P210" t="e">
            <v>#NAME?</v>
          </cell>
          <cell r="Q210" t="e">
            <v>#NAME?</v>
          </cell>
          <cell r="S210" t="e">
            <v>#NAME?</v>
          </cell>
          <cell r="T210" t="e">
            <v>#NAME?</v>
          </cell>
          <cell r="V210" t="e">
            <v>#NAME?</v>
          </cell>
          <cell r="W210" t="e">
            <v>#NAME?</v>
          </cell>
          <cell r="X210" t="e">
            <v>#NAME?</v>
          </cell>
          <cell r="Y210" t="e">
            <v>#NAME?</v>
          </cell>
          <cell r="Z210" t="e">
            <v>#NAME?</v>
          </cell>
          <cell r="AA210" t="e">
            <v>#NAME?</v>
          </cell>
          <cell r="AB210" t="e">
            <v>#NAME?</v>
          </cell>
          <cell r="AC210" t="e">
            <v>#NAME?</v>
          </cell>
          <cell r="AD210">
            <v>1</v>
          </cell>
          <cell r="AE210">
            <v>0</v>
          </cell>
          <cell r="AF210" t="e">
            <v>#NAME?</v>
          </cell>
          <cell r="AG210" t="e">
            <v>#NAME?</v>
          </cell>
          <cell r="AH210" t="e">
            <v>#NAME?</v>
          </cell>
          <cell r="AI210" t="e">
            <v>#NAME?</v>
          </cell>
          <cell r="AJ210" t="e">
            <v>#NAME?</v>
          </cell>
          <cell r="AK210" t="e">
            <v>#NAME?</v>
          </cell>
          <cell r="AL210" t="e">
            <v>#NAME?</v>
          </cell>
          <cell r="AM210" t="e">
            <v>#NAME?</v>
          </cell>
          <cell r="AN210" t="e">
            <v>#NAME?</v>
          </cell>
          <cell r="AO210" t="e">
            <v>#NAME?</v>
          </cell>
          <cell r="AP210" t="e">
            <v>#NAME?</v>
          </cell>
          <cell r="AQ210" t="e">
            <v>#NAME?</v>
          </cell>
          <cell r="AR210" t="e">
            <v>#NAME?</v>
          </cell>
          <cell r="AS210" t="e">
            <v>#NAME?</v>
          </cell>
          <cell r="AT210" t="e">
            <v>#NAME?</v>
          </cell>
          <cell r="AU210" t="e">
            <v>#NAME?</v>
          </cell>
          <cell r="AV210" t="e">
            <v>#NAME?</v>
          </cell>
          <cell r="AW210" t="e">
            <v>#NAME?</v>
          </cell>
          <cell r="AX210" t="e">
            <v>#NAME?</v>
          </cell>
          <cell r="AY210" t="e">
            <v>#NAME?</v>
          </cell>
        </row>
        <row r="211">
          <cell r="E211" t="str">
            <v>Montenegro</v>
          </cell>
          <cell r="F211" t="e">
            <v>#NAME?</v>
          </cell>
          <cell r="H211" t="e">
            <v>#N/A</v>
          </cell>
          <cell r="J211" t="e">
            <v>#NAME?</v>
          </cell>
          <cell r="K211" t="e">
            <v>#NAME?</v>
          </cell>
          <cell r="M211" t="e">
            <v>#NAME?</v>
          </cell>
          <cell r="N211" t="e">
            <v>#NAME?</v>
          </cell>
          <cell r="P211" t="e">
            <v>#NAME?</v>
          </cell>
          <cell r="Q211" t="e">
            <v>#NAME?</v>
          </cell>
          <cell r="S211" t="e">
            <v>#NAME?</v>
          </cell>
          <cell r="T211" t="e">
            <v>#NAME?</v>
          </cell>
          <cell r="V211" t="e">
            <v>#NAME?</v>
          </cell>
          <cell r="W211" t="e">
            <v>#NAME?</v>
          </cell>
          <cell r="X211" t="e">
            <v>#NAME?</v>
          </cell>
          <cell r="Y211" t="e">
            <v>#NAME?</v>
          </cell>
          <cell r="Z211" t="e">
            <v>#NAME?</v>
          </cell>
          <cell r="AA211" t="e">
            <v>#NAME?</v>
          </cell>
          <cell r="AB211" t="e">
            <v>#NAME?</v>
          </cell>
          <cell r="AC211" t="e">
            <v>#NAME?</v>
          </cell>
          <cell r="AD211">
            <v>1</v>
          </cell>
          <cell r="AE211">
            <v>0</v>
          </cell>
          <cell r="AF211" t="e">
            <v>#NAME?</v>
          </cell>
          <cell r="AG211" t="e">
            <v>#NAME?</v>
          </cell>
          <cell r="AH211" t="e">
            <v>#NAME?</v>
          </cell>
          <cell r="AI211" t="e">
            <v>#NAME?</v>
          </cell>
          <cell r="AJ211" t="e">
            <v>#NAME?</v>
          </cell>
          <cell r="AK211" t="e">
            <v>#NAME?</v>
          </cell>
          <cell r="AL211" t="e">
            <v>#NAME?</v>
          </cell>
          <cell r="AM211" t="e">
            <v>#NAME?</v>
          </cell>
          <cell r="AN211" t="e">
            <v>#NAME?</v>
          </cell>
          <cell r="AO211" t="e">
            <v>#NAME?</v>
          </cell>
          <cell r="AP211" t="e">
            <v>#NAME?</v>
          </cell>
          <cell r="AQ211" t="e">
            <v>#NAME?</v>
          </cell>
          <cell r="AR211" t="e">
            <v>#NAME?</v>
          </cell>
          <cell r="AS211" t="e">
            <v>#NAME?</v>
          </cell>
          <cell r="AT211" t="e">
            <v>#NAME?</v>
          </cell>
          <cell r="AU211" t="e">
            <v>#NAME?</v>
          </cell>
          <cell r="AV211" t="e">
            <v>#NAME?</v>
          </cell>
          <cell r="AW211" t="e">
            <v>#NAME?</v>
          </cell>
          <cell r="AX211" t="e">
            <v>#NAME?</v>
          </cell>
          <cell r="AY211" t="e">
            <v>#NAME?</v>
          </cell>
        </row>
        <row r="212">
          <cell r="E212" t="str">
            <v>Montserrat</v>
          </cell>
          <cell r="F212" t="e">
            <v>#NAME?</v>
          </cell>
          <cell r="H212" t="e">
            <v>#N/A</v>
          </cell>
          <cell r="J212" t="e">
            <v>#NAME?</v>
          </cell>
          <cell r="K212" t="e">
            <v>#NAME?</v>
          </cell>
          <cell r="M212" t="e">
            <v>#NAME?</v>
          </cell>
          <cell r="N212" t="e">
            <v>#NAME?</v>
          </cell>
          <cell r="P212" t="e">
            <v>#NAME?</v>
          </cell>
          <cell r="Q212" t="e">
            <v>#NAME?</v>
          </cell>
          <cell r="S212" t="e">
            <v>#NAME?</v>
          </cell>
          <cell r="T212" t="e">
            <v>#NAME?</v>
          </cell>
          <cell r="V212" t="e">
            <v>#NAME?</v>
          </cell>
          <cell r="W212" t="e">
            <v>#NAME?</v>
          </cell>
          <cell r="X212" t="e">
            <v>#NAME?</v>
          </cell>
          <cell r="Y212" t="e">
            <v>#NAME?</v>
          </cell>
          <cell r="Z212" t="e">
            <v>#NAME?</v>
          </cell>
          <cell r="AA212" t="e">
            <v>#NAME?</v>
          </cell>
          <cell r="AB212" t="e">
            <v>#NAME?</v>
          </cell>
          <cell r="AC212" t="e">
            <v>#NAME?</v>
          </cell>
          <cell r="AD212">
            <v>1</v>
          </cell>
          <cell r="AE212">
            <v>0</v>
          </cell>
          <cell r="AF212" t="e">
            <v>#NAME?</v>
          </cell>
          <cell r="AG212" t="e">
            <v>#NAME?</v>
          </cell>
          <cell r="AH212" t="e">
            <v>#NAME?</v>
          </cell>
          <cell r="AI212" t="e">
            <v>#NAME?</v>
          </cell>
          <cell r="AJ212" t="e">
            <v>#NAME?</v>
          </cell>
          <cell r="AK212" t="e">
            <v>#NAME?</v>
          </cell>
          <cell r="AL212" t="e">
            <v>#NAME?</v>
          </cell>
          <cell r="AM212" t="e">
            <v>#NAME?</v>
          </cell>
          <cell r="AN212" t="e">
            <v>#NAME?</v>
          </cell>
          <cell r="AO212" t="e">
            <v>#NAME?</v>
          </cell>
          <cell r="AP212" t="e">
            <v>#NAME?</v>
          </cell>
          <cell r="AQ212" t="e">
            <v>#NAME?</v>
          </cell>
          <cell r="AR212" t="e">
            <v>#NAME?</v>
          </cell>
          <cell r="AS212" t="e">
            <v>#NAME?</v>
          </cell>
          <cell r="AT212" t="e">
            <v>#NAME?</v>
          </cell>
          <cell r="AU212" t="e">
            <v>#NAME?</v>
          </cell>
          <cell r="AV212" t="e">
            <v>#NAME?</v>
          </cell>
          <cell r="AW212" t="e">
            <v>#NAME?</v>
          </cell>
          <cell r="AX212" t="e">
            <v>#NAME?</v>
          </cell>
          <cell r="AY212" t="e">
            <v>#NAME?</v>
          </cell>
        </row>
        <row r="213">
          <cell r="E213" t="str">
            <v>Myanmar</v>
          </cell>
          <cell r="F213" t="e">
            <v>#NAME?</v>
          </cell>
          <cell r="H213" t="e">
            <v>#N/A</v>
          </cell>
          <cell r="J213" t="e">
            <v>#NAME?</v>
          </cell>
          <cell r="K213" t="e">
            <v>#NAME?</v>
          </cell>
          <cell r="M213" t="e">
            <v>#NAME?</v>
          </cell>
          <cell r="N213" t="e">
            <v>#NAME?</v>
          </cell>
          <cell r="P213" t="e">
            <v>#NAME?</v>
          </cell>
          <cell r="Q213" t="e">
            <v>#NAME?</v>
          </cell>
          <cell r="S213" t="e">
            <v>#NAME?</v>
          </cell>
          <cell r="T213" t="e">
            <v>#NAME?</v>
          </cell>
          <cell r="V213" t="e">
            <v>#NAME?</v>
          </cell>
          <cell r="W213" t="e">
            <v>#NAME?</v>
          </cell>
          <cell r="X213" t="e">
            <v>#NAME?</v>
          </cell>
          <cell r="Y213" t="e">
            <v>#NAME?</v>
          </cell>
          <cell r="Z213" t="e">
            <v>#NAME?</v>
          </cell>
          <cell r="AA213" t="e">
            <v>#NAME?</v>
          </cell>
          <cell r="AB213" t="e">
            <v>#NAME?</v>
          </cell>
          <cell r="AC213" t="e">
            <v>#NAME?</v>
          </cell>
          <cell r="AD213">
            <v>1</v>
          </cell>
          <cell r="AE213">
            <v>0</v>
          </cell>
          <cell r="AF213" t="e">
            <v>#NAME?</v>
          </cell>
          <cell r="AG213" t="e">
            <v>#NAME?</v>
          </cell>
          <cell r="AH213" t="e">
            <v>#NAME?</v>
          </cell>
          <cell r="AI213" t="e">
            <v>#NAME?</v>
          </cell>
          <cell r="AJ213" t="e">
            <v>#NAME?</v>
          </cell>
          <cell r="AK213" t="e">
            <v>#NAME?</v>
          </cell>
          <cell r="AL213" t="e">
            <v>#NAME?</v>
          </cell>
          <cell r="AM213" t="e">
            <v>#NAME?</v>
          </cell>
          <cell r="AN213" t="e">
            <v>#NAME?</v>
          </cell>
          <cell r="AO213" t="e">
            <v>#NAME?</v>
          </cell>
          <cell r="AP213" t="e">
            <v>#NAME?</v>
          </cell>
          <cell r="AQ213" t="e">
            <v>#NAME?</v>
          </cell>
          <cell r="AR213" t="e">
            <v>#NAME?</v>
          </cell>
          <cell r="AS213" t="e">
            <v>#NAME?</v>
          </cell>
          <cell r="AT213" t="e">
            <v>#NAME?</v>
          </cell>
          <cell r="AU213" t="e">
            <v>#NAME?</v>
          </cell>
          <cell r="AV213" t="e">
            <v>#NAME?</v>
          </cell>
          <cell r="AW213" t="e">
            <v>#NAME?</v>
          </cell>
          <cell r="AX213" t="e">
            <v>#NAME?</v>
          </cell>
          <cell r="AY213" t="e">
            <v>#NAME?</v>
          </cell>
        </row>
        <row r="214">
          <cell r="E214" t="str">
            <v>Nauru</v>
          </cell>
          <cell r="F214" t="e">
            <v>#NAME?</v>
          </cell>
          <cell r="H214" t="e">
            <v>#N/A</v>
          </cell>
          <cell r="J214" t="e">
            <v>#NAME?</v>
          </cell>
          <cell r="K214" t="e">
            <v>#NAME?</v>
          </cell>
          <cell r="M214" t="e">
            <v>#NAME?</v>
          </cell>
          <cell r="N214" t="e">
            <v>#NAME?</v>
          </cell>
          <cell r="P214" t="e">
            <v>#NAME?</v>
          </cell>
          <cell r="Q214" t="e">
            <v>#NAME?</v>
          </cell>
          <cell r="S214" t="e">
            <v>#NAME?</v>
          </cell>
          <cell r="T214" t="e">
            <v>#NAME?</v>
          </cell>
          <cell r="V214" t="e">
            <v>#NAME?</v>
          </cell>
          <cell r="W214" t="e">
            <v>#NAME?</v>
          </cell>
          <cell r="X214" t="e">
            <v>#NAME?</v>
          </cell>
          <cell r="Y214" t="e">
            <v>#NAME?</v>
          </cell>
          <cell r="Z214" t="e">
            <v>#NAME?</v>
          </cell>
          <cell r="AA214" t="e">
            <v>#NAME?</v>
          </cell>
          <cell r="AB214" t="e">
            <v>#NAME?</v>
          </cell>
          <cell r="AC214" t="e">
            <v>#NAME?</v>
          </cell>
          <cell r="AD214">
            <v>1</v>
          </cell>
          <cell r="AE214">
            <v>0</v>
          </cell>
          <cell r="AF214" t="e">
            <v>#NAME?</v>
          </cell>
          <cell r="AG214" t="e">
            <v>#NAME?</v>
          </cell>
          <cell r="AH214" t="e">
            <v>#NAME?</v>
          </cell>
          <cell r="AI214" t="e">
            <v>#NAME?</v>
          </cell>
          <cell r="AJ214" t="e">
            <v>#NAME?</v>
          </cell>
          <cell r="AK214" t="e">
            <v>#NAME?</v>
          </cell>
          <cell r="AL214" t="e">
            <v>#NAME?</v>
          </cell>
          <cell r="AM214" t="e">
            <v>#NAME?</v>
          </cell>
          <cell r="AN214" t="e">
            <v>#NAME?</v>
          </cell>
          <cell r="AO214" t="e">
            <v>#NAME?</v>
          </cell>
          <cell r="AP214" t="e">
            <v>#NAME?</v>
          </cell>
          <cell r="AQ214" t="e">
            <v>#NAME?</v>
          </cell>
          <cell r="AR214" t="e">
            <v>#NAME?</v>
          </cell>
          <cell r="AS214" t="e">
            <v>#NAME?</v>
          </cell>
          <cell r="AT214" t="e">
            <v>#NAME?</v>
          </cell>
          <cell r="AU214" t="e">
            <v>#NAME?</v>
          </cell>
          <cell r="AV214" t="e">
            <v>#NAME?</v>
          </cell>
          <cell r="AW214" t="e">
            <v>#NAME?</v>
          </cell>
          <cell r="AX214" t="e">
            <v>#NAME?</v>
          </cell>
          <cell r="AY214" t="e">
            <v>#NAME?</v>
          </cell>
        </row>
        <row r="215">
          <cell r="E215" t="str">
            <v>Netherlands Antilles</v>
          </cell>
          <cell r="F215" t="e">
            <v>#NAME?</v>
          </cell>
          <cell r="H215" t="e">
            <v>#N/A</v>
          </cell>
          <cell r="J215" t="e">
            <v>#NAME?</v>
          </cell>
          <cell r="K215" t="e">
            <v>#NAME?</v>
          </cell>
          <cell r="M215" t="e">
            <v>#NAME?</v>
          </cell>
          <cell r="N215" t="e">
            <v>#NAME?</v>
          </cell>
          <cell r="P215" t="e">
            <v>#NAME?</v>
          </cell>
          <cell r="Q215" t="e">
            <v>#NAME?</v>
          </cell>
          <cell r="S215" t="e">
            <v>#NAME?</v>
          </cell>
          <cell r="T215" t="e">
            <v>#NAME?</v>
          </cell>
          <cell r="V215" t="e">
            <v>#NAME?</v>
          </cell>
          <cell r="W215" t="e">
            <v>#NAME?</v>
          </cell>
          <cell r="X215" t="e">
            <v>#NAME?</v>
          </cell>
          <cell r="Y215" t="e">
            <v>#NAME?</v>
          </cell>
          <cell r="Z215" t="e">
            <v>#NAME?</v>
          </cell>
          <cell r="AA215" t="e">
            <v>#NAME?</v>
          </cell>
          <cell r="AB215" t="e">
            <v>#NAME?</v>
          </cell>
          <cell r="AC215" t="e">
            <v>#NAME?</v>
          </cell>
          <cell r="AD215">
            <v>1</v>
          </cell>
          <cell r="AE215">
            <v>0</v>
          </cell>
          <cell r="AF215" t="e">
            <v>#NAME?</v>
          </cell>
          <cell r="AG215" t="e">
            <v>#NAME?</v>
          </cell>
          <cell r="AH215" t="e">
            <v>#NAME?</v>
          </cell>
          <cell r="AI215" t="e">
            <v>#NAME?</v>
          </cell>
          <cell r="AJ215" t="e">
            <v>#NAME?</v>
          </cell>
          <cell r="AK215" t="e">
            <v>#NAME?</v>
          </cell>
          <cell r="AL215" t="e">
            <v>#NAME?</v>
          </cell>
          <cell r="AM215" t="e">
            <v>#NAME?</v>
          </cell>
          <cell r="AN215" t="e">
            <v>#NAME?</v>
          </cell>
          <cell r="AO215" t="e">
            <v>#NAME?</v>
          </cell>
          <cell r="AP215" t="e">
            <v>#NAME?</v>
          </cell>
          <cell r="AQ215" t="e">
            <v>#NAME?</v>
          </cell>
          <cell r="AR215" t="e">
            <v>#NAME?</v>
          </cell>
          <cell r="AS215" t="e">
            <v>#NAME?</v>
          </cell>
          <cell r="AT215" t="e">
            <v>#NAME?</v>
          </cell>
          <cell r="AU215" t="e">
            <v>#NAME?</v>
          </cell>
          <cell r="AV215" t="e">
            <v>#NAME?</v>
          </cell>
          <cell r="AW215" t="e">
            <v>#NAME?</v>
          </cell>
          <cell r="AX215" t="e">
            <v>#NAME?</v>
          </cell>
          <cell r="AY215" t="e">
            <v>#NAME?</v>
          </cell>
        </row>
        <row r="216">
          <cell r="E216" t="str">
            <v>New Caledonia</v>
          </cell>
          <cell r="F216" t="e">
            <v>#NAME?</v>
          </cell>
          <cell r="H216" t="e">
            <v>#N/A</v>
          </cell>
          <cell r="J216" t="e">
            <v>#NAME?</v>
          </cell>
          <cell r="K216" t="e">
            <v>#NAME?</v>
          </cell>
          <cell r="M216" t="e">
            <v>#NAME?</v>
          </cell>
          <cell r="N216" t="e">
            <v>#NAME?</v>
          </cell>
          <cell r="P216" t="e">
            <v>#NAME?</v>
          </cell>
          <cell r="Q216" t="e">
            <v>#NAME?</v>
          </cell>
          <cell r="S216" t="e">
            <v>#NAME?</v>
          </cell>
          <cell r="T216" t="e">
            <v>#NAME?</v>
          </cell>
          <cell r="V216" t="e">
            <v>#NAME?</v>
          </cell>
          <cell r="W216" t="e">
            <v>#NAME?</v>
          </cell>
          <cell r="X216" t="e">
            <v>#NAME?</v>
          </cell>
          <cell r="Y216" t="e">
            <v>#NAME?</v>
          </cell>
          <cell r="Z216" t="e">
            <v>#NAME?</v>
          </cell>
          <cell r="AA216" t="e">
            <v>#NAME?</v>
          </cell>
          <cell r="AB216" t="e">
            <v>#NAME?</v>
          </cell>
          <cell r="AC216" t="e">
            <v>#NAME?</v>
          </cell>
          <cell r="AD216">
            <v>1</v>
          </cell>
          <cell r="AE216">
            <v>0</v>
          </cell>
          <cell r="AF216" t="e">
            <v>#NAME?</v>
          </cell>
          <cell r="AG216" t="e">
            <v>#NAME?</v>
          </cell>
          <cell r="AH216" t="e">
            <v>#NAME?</v>
          </cell>
          <cell r="AI216" t="e">
            <v>#NAME?</v>
          </cell>
          <cell r="AJ216" t="e">
            <v>#NAME?</v>
          </cell>
          <cell r="AK216" t="e">
            <v>#NAME?</v>
          </cell>
          <cell r="AL216" t="e">
            <v>#NAME?</v>
          </cell>
          <cell r="AM216" t="e">
            <v>#NAME?</v>
          </cell>
          <cell r="AN216" t="e">
            <v>#NAME?</v>
          </cell>
          <cell r="AO216" t="e">
            <v>#NAME?</v>
          </cell>
          <cell r="AP216" t="e">
            <v>#NAME?</v>
          </cell>
          <cell r="AQ216" t="e">
            <v>#NAME?</v>
          </cell>
          <cell r="AR216" t="e">
            <v>#NAME?</v>
          </cell>
          <cell r="AS216" t="e">
            <v>#NAME?</v>
          </cell>
          <cell r="AT216" t="e">
            <v>#NAME?</v>
          </cell>
          <cell r="AU216" t="e">
            <v>#NAME?</v>
          </cell>
          <cell r="AV216" t="e">
            <v>#NAME?</v>
          </cell>
          <cell r="AW216" t="e">
            <v>#NAME?</v>
          </cell>
          <cell r="AX216" t="e">
            <v>#NAME?</v>
          </cell>
          <cell r="AY216" t="e">
            <v>#NAME?</v>
          </cell>
        </row>
        <row r="217">
          <cell r="E217" t="str">
            <v>Niue</v>
          </cell>
          <cell r="F217" t="e">
            <v>#NAME?</v>
          </cell>
          <cell r="H217" t="e">
            <v>#N/A</v>
          </cell>
          <cell r="J217" t="e">
            <v>#NAME?</v>
          </cell>
          <cell r="K217" t="e">
            <v>#NAME?</v>
          </cell>
          <cell r="M217" t="e">
            <v>#NAME?</v>
          </cell>
          <cell r="N217" t="e">
            <v>#NAME?</v>
          </cell>
          <cell r="P217" t="e">
            <v>#NAME?</v>
          </cell>
          <cell r="Q217" t="e">
            <v>#NAME?</v>
          </cell>
          <cell r="S217" t="e">
            <v>#NAME?</v>
          </cell>
          <cell r="T217" t="e">
            <v>#NAME?</v>
          </cell>
          <cell r="V217" t="e">
            <v>#NAME?</v>
          </cell>
          <cell r="W217" t="e">
            <v>#NAME?</v>
          </cell>
          <cell r="X217" t="e">
            <v>#NAME?</v>
          </cell>
          <cell r="Y217" t="e">
            <v>#NAME?</v>
          </cell>
          <cell r="Z217" t="e">
            <v>#NAME?</v>
          </cell>
          <cell r="AA217" t="e">
            <v>#NAME?</v>
          </cell>
          <cell r="AB217" t="e">
            <v>#NAME?</v>
          </cell>
          <cell r="AC217" t="e">
            <v>#NAME?</v>
          </cell>
          <cell r="AD217">
            <v>1</v>
          </cell>
          <cell r="AE217">
            <v>0</v>
          </cell>
          <cell r="AF217" t="e">
            <v>#NAME?</v>
          </cell>
          <cell r="AG217" t="e">
            <v>#NAME?</v>
          </cell>
          <cell r="AH217" t="e">
            <v>#NAME?</v>
          </cell>
          <cell r="AI217" t="e">
            <v>#NAME?</v>
          </cell>
          <cell r="AJ217" t="e">
            <v>#NAME?</v>
          </cell>
          <cell r="AK217" t="e">
            <v>#NAME?</v>
          </cell>
          <cell r="AL217" t="e">
            <v>#NAME?</v>
          </cell>
          <cell r="AM217" t="e">
            <v>#NAME?</v>
          </cell>
          <cell r="AN217" t="e">
            <v>#NAME?</v>
          </cell>
          <cell r="AO217" t="e">
            <v>#NAME?</v>
          </cell>
          <cell r="AP217" t="e">
            <v>#NAME?</v>
          </cell>
          <cell r="AQ217" t="e">
            <v>#NAME?</v>
          </cell>
          <cell r="AR217" t="e">
            <v>#NAME?</v>
          </cell>
          <cell r="AS217" t="e">
            <v>#NAME?</v>
          </cell>
          <cell r="AT217" t="e">
            <v>#NAME?</v>
          </cell>
          <cell r="AU217" t="e">
            <v>#NAME?</v>
          </cell>
          <cell r="AV217" t="e">
            <v>#NAME?</v>
          </cell>
          <cell r="AW217" t="e">
            <v>#NAME?</v>
          </cell>
          <cell r="AX217" t="e">
            <v>#NAME?</v>
          </cell>
          <cell r="AY217" t="e">
            <v>#NAME?</v>
          </cell>
        </row>
        <row r="218">
          <cell r="E218" t="str">
            <v>Norfolk Islands</v>
          </cell>
          <cell r="F218" t="e">
            <v>#NAME?</v>
          </cell>
          <cell r="H218" t="e">
            <v>#N/A</v>
          </cell>
          <cell r="J218" t="e">
            <v>#NAME?</v>
          </cell>
          <cell r="K218" t="e">
            <v>#NAME?</v>
          </cell>
          <cell r="M218" t="e">
            <v>#NAME?</v>
          </cell>
          <cell r="N218" t="e">
            <v>#NAME?</v>
          </cell>
          <cell r="P218" t="e">
            <v>#NAME?</v>
          </cell>
          <cell r="Q218" t="e">
            <v>#NAME?</v>
          </cell>
          <cell r="S218" t="e">
            <v>#NAME?</v>
          </cell>
          <cell r="T218" t="e">
            <v>#NAME?</v>
          </cell>
          <cell r="V218" t="e">
            <v>#NAME?</v>
          </cell>
          <cell r="W218" t="e">
            <v>#NAME?</v>
          </cell>
          <cell r="X218" t="e">
            <v>#NAME?</v>
          </cell>
          <cell r="Y218" t="e">
            <v>#NAME?</v>
          </cell>
          <cell r="Z218" t="e">
            <v>#NAME?</v>
          </cell>
          <cell r="AA218" t="e">
            <v>#NAME?</v>
          </cell>
          <cell r="AB218" t="e">
            <v>#NAME?</v>
          </cell>
          <cell r="AC218" t="e">
            <v>#NAME?</v>
          </cell>
          <cell r="AD218">
            <v>1</v>
          </cell>
          <cell r="AE218">
            <v>0</v>
          </cell>
          <cell r="AF218" t="e">
            <v>#NAME?</v>
          </cell>
          <cell r="AG218" t="e">
            <v>#NAME?</v>
          </cell>
          <cell r="AH218" t="e">
            <v>#NAME?</v>
          </cell>
          <cell r="AI218" t="e">
            <v>#NAME?</v>
          </cell>
          <cell r="AJ218" t="e">
            <v>#NAME?</v>
          </cell>
          <cell r="AK218" t="e">
            <v>#NAME?</v>
          </cell>
          <cell r="AL218" t="e">
            <v>#NAME?</v>
          </cell>
          <cell r="AM218" t="e">
            <v>#NAME?</v>
          </cell>
          <cell r="AN218" t="e">
            <v>#NAME?</v>
          </cell>
          <cell r="AO218" t="e">
            <v>#NAME?</v>
          </cell>
          <cell r="AP218" t="e">
            <v>#NAME?</v>
          </cell>
          <cell r="AQ218" t="e">
            <v>#NAME?</v>
          </cell>
          <cell r="AR218" t="e">
            <v>#NAME?</v>
          </cell>
          <cell r="AS218" t="e">
            <v>#NAME?</v>
          </cell>
          <cell r="AT218" t="e">
            <v>#NAME?</v>
          </cell>
          <cell r="AU218" t="e">
            <v>#NAME?</v>
          </cell>
          <cell r="AV218" t="e">
            <v>#NAME?</v>
          </cell>
          <cell r="AW218" t="e">
            <v>#NAME?</v>
          </cell>
          <cell r="AX218" t="e">
            <v>#NAME?</v>
          </cell>
          <cell r="AY218" t="e">
            <v>#NAME?</v>
          </cell>
        </row>
        <row r="219">
          <cell r="E219" t="str">
            <v>Northern Marianas</v>
          </cell>
          <cell r="F219" t="e">
            <v>#NAME?</v>
          </cell>
          <cell r="H219" t="e">
            <v>#N/A</v>
          </cell>
          <cell r="J219" t="e">
            <v>#NAME?</v>
          </cell>
          <cell r="K219" t="e">
            <v>#NAME?</v>
          </cell>
          <cell r="M219" t="e">
            <v>#NAME?</v>
          </cell>
          <cell r="N219" t="e">
            <v>#NAME?</v>
          </cell>
          <cell r="P219" t="e">
            <v>#NAME?</v>
          </cell>
          <cell r="Q219" t="e">
            <v>#NAME?</v>
          </cell>
          <cell r="S219" t="e">
            <v>#NAME?</v>
          </cell>
          <cell r="T219" t="e">
            <v>#NAME?</v>
          </cell>
          <cell r="V219" t="e">
            <v>#NAME?</v>
          </cell>
          <cell r="W219" t="e">
            <v>#NAME?</v>
          </cell>
          <cell r="X219" t="e">
            <v>#NAME?</v>
          </cell>
          <cell r="Y219" t="e">
            <v>#NAME?</v>
          </cell>
          <cell r="Z219" t="e">
            <v>#NAME?</v>
          </cell>
          <cell r="AA219" t="e">
            <v>#NAME?</v>
          </cell>
          <cell r="AB219" t="e">
            <v>#NAME?</v>
          </cell>
          <cell r="AC219" t="e">
            <v>#NAME?</v>
          </cell>
          <cell r="AD219">
            <v>1</v>
          </cell>
          <cell r="AE219">
            <v>0</v>
          </cell>
          <cell r="AF219" t="e">
            <v>#NAME?</v>
          </cell>
          <cell r="AG219" t="e">
            <v>#NAME?</v>
          </cell>
          <cell r="AH219" t="e">
            <v>#NAME?</v>
          </cell>
          <cell r="AI219" t="e">
            <v>#NAME?</v>
          </cell>
          <cell r="AJ219" t="e">
            <v>#NAME?</v>
          </cell>
          <cell r="AK219" t="e">
            <v>#NAME?</v>
          </cell>
          <cell r="AL219" t="e">
            <v>#NAME?</v>
          </cell>
          <cell r="AM219" t="e">
            <v>#NAME?</v>
          </cell>
          <cell r="AN219" t="e">
            <v>#NAME?</v>
          </cell>
          <cell r="AO219" t="e">
            <v>#NAME?</v>
          </cell>
          <cell r="AP219" t="e">
            <v>#NAME?</v>
          </cell>
          <cell r="AQ219" t="e">
            <v>#NAME?</v>
          </cell>
          <cell r="AR219" t="e">
            <v>#NAME?</v>
          </cell>
          <cell r="AS219" t="e">
            <v>#NAME?</v>
          </cell>
          <cell r="AT219" t="e">
            <v>#NAME?</v>
          </cell>
          <cell r="AU219" t="e">
            <v>#NAME?</v>
          </cell>
          <cell r="AV219" t="e">
            <v>#NAME?</v>
          </cell>
          <cell r="AW219" t="e">
            <v>#NAME?</v>
          </cell>
          <cell r="AX219" t="e">
            <v>#NAME?</v>
          </cell>
          <cell r="AY219" t="e">
            <v>#NAME?</v>
          </cell>
        </row>
        <row r="220">
          <cell r="E220" t="str">
            <v>Palau</v>
          </cell>
          <cell r="F220" t="e">
            <v>#NAME?</v>
          </cell>
          <cell r="H220" t="e">
            <v>#N/A</v>
          </cell>
          <cell r="J220" t="e">
            <v>#NAME?</v>
          </cell>
          <cell r="K220" t="e">
            <v>#NAME?</v>
          </cell>
          <cell r="M220" t="e">
            <v>#NAME?</v>
          </cell>
          <cell r="N220" t="e">
            <v>#NAME?</v>
          </cell>
          <cell r="P220" t="e">
            <v>#NAME?</v>
          </cell>
          <cell r="Q220" t="e">
            <v>#NAME?</v>
          </cell>
          <cell r="S220" t="e">
            <v>#NAME?</v>
          </cell>
          <cell r="T220" t="e">
            <v>#NAME?</v>
          </cell>
          <cell r="V220" t="e">
            <v>#NAME?</v>
          </cell>
          <cell r="W220" t="e">
            <v>#NAME?</v>
          </cell>
          <cell r="X220" t="e">
            <v>#NAME?</v>
          </cell>
          <cell r="Y220" t="e">
            <v>#NAME?</v>
          </cell>
          <cell r="Z220" t="e">
            <v>#NAME?</v>
          </cell>
          <cell r="AA220" t="e">
            <v>#NAME?</v>
          </cell>
          <cell r="AB220" t="e">
            <v>#NAME?</v>
          </cell>
          <cell r="AC220" t="e">
            <v>#NAME?</v>
          </cell>
          <cell r="AD220">
            <v>1</v>
          </cell>
          <cell r="AE220">
            <v>0</v>
          </cell>
          <cell r="AF220" t="e">
            <v>#NAME?</v>
          </cell>
          <cell r="AG220" t="e">
            <v>#NAME?</v>
          </cell>
          <cell r="AH220" t="e">
            <v>#NAME?</v>
          </cell>
          <cell r="AI220" t="e">
            <v>#NAME?</v>
          </cell>
          <cell r="AJ220" t="e">
            <v>#NAME?</v>
          </cell>
          <cell r="AK220" t="e">
            <v>#NAME?</v>
          </cell>
          <cell r="AL220" t="e">
            <v>#NAME?</v>
          </cell>
          <cell r="AM220" t="e">
            <v>#NAME?</v>
          </cell>
          <cell r="AN220" t="e">
            <v>#NAME?</v>
          </cell>
          <cell r="AO220" t="e">
            <v>#NAME?</v>
          </cell>
          <cell r="AP220" t="e">
            <v>#NAME?</v>
          </cell>
          <cell r="AQ220" t="e">
            <v>#NAME?</v>
          </cell>
          <cell r="AR220" t="e">
            <v>#NAME?</v>
          </cell>
          <cell r="AS220" t="e">
            <v>#NAME?</v>
          </cell>
          <cell r="AT220" t="e">
            <v>#NAME?</v>
          </cell>
          <cell r="AU220" t="e">
            <v>#NAME?</v>
          </cell>
          <cell r="AV220" t="e">
            <v>#NAME?</v>
          </cell>
          <cell r="AW220" t="e">
            <v>#NAME?</v>
          </cell>
          <cell r="AX220" t="e">
            <v>#NAME?</v>
          </cell>
          <cell r="AY220" t="e">
            <v>#NAME?</v>
          </cell>
        </row>
        <row r="221">
          <cell r="E221" t="str">
            <v>Palestinian Territories</v>
          </cell>
          <cell r="F221" t="e">
            <v>#NAME?</v>
          </cell>
          <cell r="H221" t="e">
            <v>#N/A</v>
          </cell>
          <cell r="J221" t="e">
            <v>#NAME?</v>
          </cell>
          <cell r="K221" t="e">
            <v>#NAME?</v>
          </cell>
          <cell r="M221" t="e">
            <v>#NAME?</v>
          </cell>
          <cell r="N221" t="e">
            <v>#NAME?</v>
          </cell>
          <cell r="P221" t="e">
            <v>#NAME?</v>
          </cell>
          <cell r="Q221" t="e">
            <v>#NAME?</v>
          </cell>
          <cell r="S221" t="e">
            <v>#NAME?</v>
          </cell>
          <cell r="T221" t="e">
            <v>#NAME?</v>
          </cell>
          <cell r="V221" t="e">
            <v>#NAME?</v>
          </cell>
          <cell r="W221" t="e">
            <v>#NAME?</v>
          </cell>
          <cell r="X221" t="e">
            <v>#NAME?</v>
          </cell>
          <cell r="Y221" t="e">
            <v>#NAME?</v>
          </cell>
          <cell r="Z221" t="e">
            <v>#NAME?</v>
          </cell>
          <cell r="AA221" t="e">
            <v>#NAME?</v>
          </cell>
          <cell r="AB221" t="e">
            <v>#NAME?</v>
          </cell>
          <cell r="AC221" t="e">
            <v>#NAME?</v>
          </cell>
          <cell r="AD221">
            <v>1</v>
          </cell>
          <cell r="AE221">
            <v>0</v>
          </cell>
          <cell r="AF221" t="e">
            <v>#NAME?</v>
          </cell>
          <cell r="AG221" t="e">
            <v>#NAME?</v>
          </cell>
          <cell r="AH221" t="e">
            <v>#NAME?</v>
          </cell>
          <cell r="AI221" t="e">
            <v>#NAME?</v>
          </cell>
          <cell r="AJ221" t="e">
            <v>#NAME?</v>
          </cell>
          <cell r="AK221" t="e">
            <v>#NAME?</v>
          </cell>
          <cell r="AL221" t="e">
            <v>#NAME?</v>
          </cell>
          <cell r="AM221" t="e">
            <v>#NAME?</v>
          </cell>
          <cell r="AN221" t="e">
            <v>#NAME?</v>
          </cell>
          <cell r="AO221" t="e">
            <v>#NAME?</v>
          </cell>
          <cell r="AP221" t="e">
            <v>#NAME?</v>
          </cell>
          <cell r="AQ221" t="e">
            <v>#NAME?</v>
          </cell>
          <cell r="AR221" t="e">
            <v>#NAME?</v>
          </cell>
          <cell r="AS221" t="e">
            <v>#NAME?</v>
          </cell>
          <cell r="AT221" t="e">
            <v>#NAME?</v>
          </cell>
          <cell r="AU221" t="e">
            <v>#NAME?</v>
          </cell>
          <cell r="AV221" t="e">
            <v>#NAME?</v>
          </cell>
          <cell r="AW221" t="e">
            <v>#NAME?</v>
          </cell>
          <cell r="AX221" t="e">
            <v>#NAME?</v>
          </cell>
          <cell r="AY221" t="e">
            <v>#NAME?</v>
          </cell>
        </row>
        <row r="222">
          <cell r="E222" t="str">
            <v>Papua New Guinea</v>
          </cell>
          <cell r="F222" t="e">
            <v>#NAME?</v>
          </cell>
          <cell r="H222" t="e">
            <v>#N/A</v>
          </cell>
          <cell r="J222" t="e">
            <v>#NAME?</v>
          </cell>
          <cell r="K222" t="e">
            <v>#NAME?</v>
          </cell>
          <cell r="M222" t="e">
            <v>#NAME?</v>
          </cell>
          <cell r="N222" t="e">
            <v>#NAME?</v>
          </cell>
          <cell r="P222" t="e">
            <v>#NAME?</v>
          </cell>
          <cell r="Q222" t="e">
            <v>#NAME?</v>
          </cell>
          <cell r="S222" t="e">
            <v>#NAME?</v>
          </cell>
          <cell r="T222" t="e">
            <v>#NAME?</v>
          </cell>
          <cell r="V222" t="e">
            <v>#NAME?</v>
          </cell>
          <cell r="W222" t="e">
            <v>#NAME?</v>
          </cell>
          <cell r="X222" t="e">
            <v>#NAME?</v>
          </cell>
          <cell r="Y222" t="e">
            <v>#NAME?</v>
          </cell>
          <cell r="Z222" t="e">
            <v>#NAME?</v>
          </cell>
          <cell r="AA222" t="e">
            <v>#NAME?</v>
          </cell>
          <cell r="AB222" t="e">
            <v>#NAME?</v>
          </cell>
          <cell r="AC222" t="e">
            <v>#NAME?</v>
          </cell>
          <cell r="AD222">
            <v>1</v>
          </cell>
          <cell r="AE222">
            <v>0</v>
          </cell>
          <cell r="AF222" t="e">
            <v>#NAME?</v>
          </cell>
          <cell r="AG222" t="e">
            <v>#NAME?</v>
          </cell>
          <cell r="AH222" t="e">
            <v>#NAME?</v>
          </cell>
          <cell r="AI222" t="e">
            <v>#NAME?</v>
          </cell>
          <cell r="AJ222" t="e">
            <v>#NAME?</v>
          </cell>
          <cell r="AK222" t="e">
            <v>#NAME?</v>
          </cell>
          <cell r="AL222" t="e">
            <v>#NAME?</v>
          </cell>
          <cell r="AM222" t="e">
            <v>#NAME?</v>
          </cell>
          <cell r="AN222" t="e">
            <v>#NAME?</v>
          </cell>
          <cell r="AO222" t="e">
            <v>#NAME?</v>
          </cell>
          <cell r="AP222" t="e">
            <v>#NAME?</v>
          </cell>
          <cell r="AQ222" t="e">
            <v>#NAME?</v>
          </cell>
          <cell r="AR222" t="e">
            <v>#NAME?</v>
          </cell>
          <cell r="AS222" t="e">
            <v>#NAME?</v>
          </cell>
          <cell r="AT222" t="e">
            <v>#NAME?</v>
          </cell>
          <cell r="AU222" t="e">
            <v>#NAME?</v>
          </cell>
          <cell r="AV222" t="e">
            <v>#NAME?</v>
          </cell>
          <cell r="AW222" t="e">
            <v>#NAME?</v>
          </cell>
          <cell r="AX222" t="e">
            <v>#NAME?</v>
          </cell>
          <cell r="AY222" t="e">
            <v>#NAME?</v>
          </cell>
        </row>
        <row r="223">
          <cell r="E223" t="str">
            <v>Puerto Rico</v>
          </cell>
          <cell r="F223" t="e">
            <v>#NAME?</v>
          </cell>
          <cell r="H223" t="e">
            <v>#N/A</v>
          </cell>
          <cell r="J223" t="e">
            <v>#NAME?</v>
          </cell>
          <cell r="K223" t="e">
            <v>#NAME?</v>
          </cell>
          <cell r="M223" t="e">
            <v>#NAME?</v>
          </cell>
          <cell r="N223" t="e">
            <v>#NAME?</v>
          </cell>
          <cell r="P223" t="e">
            <v>#NAME?</v>
          </cell>
          <cell r="Q223" t="e">
            <v>#NAME?</v>
          </cell>
          <cell r="S223" t="e">
            <v>#NAME?</v>
          </cell>
          <cell r="T223" t="e">
            <v>#NAME?</v>
          </cell>
          <cell r="V223" t="e">
            <v>#NAME?</v>
          </cell>
          <cell r="W223" t="e">
            <v>#NAME?</v>
          </cell>
          <cell r="X223" t="e">
            <v>#NAME?</v>
          </cell>
          <cell r="Y223" t="e">
            <v>#NAME?</v>
          </cell>
          <cell r="Z223" t="e">
            <v>#NAME?</v>
          </cell>
          <cell r="AA223" t="e">
            <v>#NAME?</v>
          </cell>
          <cell r="AB223" t="e">
            <v>#NAME?</v>
          </cell>
          <cell r="AC223" t="e">
            <v>#NAME?</v>
          </cell>
          <cell r="AD223">
            <v>1</v>
          </cell>
          <cell r="AE223">
            <v>0</v>
          </cell>
          <cell r="AF223" t="e">
            <v>#NAME?</v>
          </cell>
          <cell r="AG223" t="e">
            <v>#NAME?</v>
          </cell>
          <cell r="AH223" t="e">
            <v>#NAME?</v>
          </cell>
          <cell r="AI223" t="e">
            <v>#NAME?</v>
          </cell>
          <cell r="AJ223" t="e">
            <v>#NAME?</v>
          </cell>
          <cell r="AK223" t="e">
            <v>#NAME?</v>
          </cell>
          <cell r="AL223" t="e">
            <v>#NAME?</v>
          </cell>
          <cell r="AM223" t="e">
            <v>#NAME?</v>
          </cell>
          <cell r="AN223" t="e">
            <v>#NAME?</v>
          </cell>
          <cell r="AO223" t="e">
            <v>#NAME?</v>
          </cell>
          <cell r="AP223" t="e">
            <v>#NAME?</v>
          </cell>
          <cell r="AQ223" t="e">
            <v>#NAME?</v>
          </cell>
          <cell r="AR223" t="e">
            <v>#NAME?</v>
          </cell>
          <cell r="AS223" t="e">
            <v>#NAME?</v>
          </cell>
          <cell r="AT223" t="e">
            <v>#NAME?</v>
          </cell>
          <cell r="AU223" t="e">
            <v>#NAME?</v>
          </cell>
          <cell r="AV223" t="e">
            <v>#NAME?</v>
          </cell>
          <cell r="AW223" t="e">
            <v>#NAME?</v>
          </cell>
          <cell r="AX223" t="e">
            <v>#NAME?</v>
          </cell>
          <cell r="AY223" t="e">
            <v>#NAME?</v>
          </cell>
        </row>
        <row r="224">
          <cell r="E224" t="str">
            <v>Reunion</v>
          </cell>
          <cell r="F224" t="e">
            <v>#NAME?</v>
          </cell>
          <cell r="H224" t="e">
            <v>#N/A</v>
          </cell>
          <cell r="J224" t="e">
            <v>#NAME?</v>
          </cell>
          <cell r="K224" t="e">
            <v>#NAME?</v>
          </cell>
          <cell r="M224" t="e">
            <v>#NAME?</v>
          </cell>
          <cell r="N224" t="e">
            <v>#NAME?</v>
          </cell>
          <cell r="P224" t="e">
            <v>#NAME?</v>
          </cell>
          <cell r="Q224" t="e">
            <v>#NAME?</v>
          </cell>
          <cell r="S224" t="e">
            <v>#NAME?</v>
          </cell>
          <cell r="T224" t="e">
            <v>#NAME?</v>
          </cell>
          <cell r="V224" t="e">
            <v>#NAME?</v>
          </cell>
          <cell r="W224" t="e">
            <v>#NAME?</v>
          </cell>
          <cell r="X224" t="e">
            <v>#NAME?</v>
          </cell>
          <cell r="Y224" t="e">
            <v>#NAME?</v>
          </cell>
          <cell r="Z224" t="e">
            <v>#NAME?</v>
          </cell>
          <cell r="AA224" t="e">
            <v>#NAME?</v>
          </cell>
          <cell r="AB224" t="e">
            <v>#NAME?</v>
          </cell>
          <cell r="AC224" t="e">
            <v>#NAME?</v>
          </cell>
          <cell r="AD224">
            <v>1</v>
          </cell>
          <cell r="AE224">
            <v>0</v>
          </cell>
          <cell r="AF224" t="e">
            <v>#NAME?</v>
          </cell>
          <cell r="AG224" t="e">
            <v>#NAME?</v>
          </cell>
          <cell r="AH224" t="e">
            <v>#NAME?</v>
          </cell>
          <cell r="AI224" t="e">
            <v>#NAME?</v>
          </cell>
          <cell r="AJ224" t="e">
            <v>#NAME?</v>
          </cell>
          <cell r="AK224" t="e">
            <v>#NAME?</v>
          </cell>
          <cell r="AL224" t="e">
            <v>#NAME?</v>
          </cell>
          <cell r="AM224" t="e">
            <v>#NAME?</v>
          </cell>
          <cell r="AN224" t="e">
            <v>#NAME?</v>
          </cell>
          <cell r="AO224" t="e">
            <v>#NAME?</v>
          </cell>
          <cell r="AP224" t="e">
            <v>#NAME?</v>
          </cell>
          <cell r="AQ224" t="e">
            <v>#NAME?</v>
          </cell>
          <cell r="AR224" t="e">
            <v>#NAME?</v>
          </cell>
          <cell r="AS224" t="e">
            <v>#NAME?</v>
          </cell>
          <cell r="AT224" t="e">
            <v>#NAME?</v>
          </cell>
          <cell r="AU224" t="e">
            <v>#NAME?</v>
          </cell>
          <cell r="AV224" t="e">
            <v>#NAME?</v>
          </cell>
          <cell r="AW224" t="e">
            <v>#NAME?</v>
          </cell>
          <cell r="AX224" t="e">
            <v>#NAME?</v>
          </cell>
          <cell r="AY224" t="e">
            <v>#NAME?</v>
          </cell>
        </row>
        <row r="225">
          <cell r="E225" t="str">
            <v>Saint Helena</v>
          </cell>
          <cell r="F225" t="e">
            <v>#NAME?</v>
          </cell>
          <cell r="H225" t="e">
            <v>#N/A</v>
          </cell>
          <cell r="J225" t="e">
            <v>#NAME?</v>
          </cell>
          <cell r="K225" t="e">
            <v>#NAME?</v>
          </cell>
          <cell r="M225" t="e">
            <v>#NAME?</v>
          </cell>
          <cell r="N225" t="e">
            <v>#NAME?</v>
          </cell>
          <cell r="P225" t="e">
            <v>#NAME?</v>
          </cell>
          <cell r="Q225" t="e">
            <v>#NAME?</v>
          </cell>
          <cell r="S225" t="e">
            <v>#NAME?</v>
          </cell>
          <cell r="T225" t="e">
            <v>#NAME?</v>
          </cell>
          <cell r="V225" t="e">
            <v>#NAME?</v>
          </cell>
          <cell r="W225" t="e">
            <v>#NAME?</v>
          </cell>
          <cell r="X225" t="e">
            <v>#NAME?</v>
          </cell>
          <cell r="Y225" t="e">
            <v>#NAME?</v>
          </cell>
          <cell r="Z225" t="e">
            <v>#NAME?</v>
          </cell>
          <cell r="AA225" t="e">
            <v>#NAME?</v>
          </cell>
          <cell r="AB225" t="e">
            <v>#NAME?</v>
          </cell>
          <cell r="AC225" t="e">
            <v>#NAME?</v>
          </cell>
          <cell r="AD225">
            <v>1</v>
          </cell>
          <cell r="AE225">
            <v>0</v>
          </cell>
          <cell r="AF225" t="e">
            <v>#NAME?</v>
          </cell>
          <cell r="AG225" t="e">
            <v>#NAME?</v>
          </cell>
          <cell r="AH225" t="e">
            <v>#NAME?</v>
          </cell>
          <cell r="AI225" t="e">
            <v>#NAME?</v>
          </cell>
          <cell r="AJ225" t="e">
            <v>#NAME?</v>
          </cell>
          <cell r="AK225" t="e">
            <v>#NAME?</v>
          </cell>
          <cell r="AL225" t="e">
            <v>#NAME?</v>
          </cell>
          <cell r="AM225" t="e">
            <v>#NAME?</v>
          </cell>
          <cell r="AN225" t="e">
            <v>#NAME?</v>
          </cell>
          <cell r="AO225" t="e">
            <v>#NAME?</v>
          </cell>
          <cell r="AP225" t="e">
            <v>#NAME?</v>
          </cell>
          <cell r="AQ225" t="e">
            <v>#NAME?</v>
          </cell>
          <cell r="AR225" t="e">
            <v>#NAME?</v>
          </cell>
          <cell r="AS225" t="e">
            <v>#NAME?</v>
          </cell>
          <cell r="AT225" t="e">
            <v>#NAME?</v>
          </cell>
          <cell r="AU225" t="e">
            <v>#NAME?</v>
          </cell>
          <cell r="AV225" t="e">
            <v>#NAME?</v>
          </cell>
          <cell r="AW225" t="e">
            <v>#NAME?</v>
          </cell>
          <cell r="AX225" t="e">
            <v>#NAME?</v>
          </cell>
          <cell r="AY225" t="e">
            <v>#NAME?</v>
          </cell>
        </row>
        <row r="226">
          <cell r="E226" t="str">
            <v>Saint Kitts and Nevis</v>
          </cell>
          <cell r="F226" t="e">
            <v>#NAME?</v>
          </cell>
          <cell r="H226" t="e">
            <v>#N/A</v>
          </cell>
          <cell r="J226" t="e">
            <v>#NAME?</v>
          </cell>
          <cell r="K226" t="e">
            <v>#NAME?</v>
          </cell>
          <cell r="M226" t="e">
            <v>#NAME?</v>
          </cell>
          <cell r="N226" t="e">
            <v>#NAME?</v>
          </cell>
          <cell r="P226" t="e">
            <v>#NAME?</v>
          </cell>
          <cell r="Q226" t="e">
            <v>#NAME?</v>
          </cell>
          <cell r="S226" t="e">
            <v>#NAME?</v>
          </cell>
          <cell r="T226" t="e">
            <v>#NAME?</v>
          </cell>
          <cell r="V226" t="e">
            <v>#NAME?</v>
          </cell>
          <cell r="W226" t="e">
            <v>#NAME?</v>
          </cell>
          <cell r="X226" t="e">
            <v>#NAME?</v>
          </cell>
          <cell r="Y226" t="e">
            <v>#NAME?</v>
          </cell>
          <cell r="Z226" t="e">
            <v>#NAME?</v>
          </cell>
          <cell r="AA226" t="e">
            <v>#NAME?</v>
          </cell>
          <cell r="AB226" t="e">
            <v>#NAME?</v>
          </cell>
          <cell r="AC226" t="e">
            <v>#NAME?</v>
          </cell>
          <cell r="AD226">
            <v>1</v>
          </cell>
          <cell r="AE226">
            <v>0</v>
          </cell>
          <cell r="AF226" t="e">
            <v>#NAME?</v>
          </cell>
          <cell r="AG226" t="e">
            <v>#NAME?</v>
          </cell>
          <cell r="AH226" t="e">
            <v>#NAME?</v>
          </cell>
          <cell r="AI226" t="e">
            <v>#NAME?</v>
          </cell>
          <cell r="AJ226" t="e">
            <v>#NAME?</v>
          </cell>
          <cell r="AK226" t="e">
            <v>#NAME?</v>
          </cell>
          <cell r="AL226" t="e">
            <v>#NAME?</v>
          </cell>
          <cell r="AM226" t="e">
            <v>#NAME?</v>
          </cell>
          <cell r="AN226" t="e">
            <v>#NAME?</v>
          </cell>
          <cell r="AO226" t="e">
            <v>#NAME?</v>
          </cell>
          <cell r="AP226" t="e">
            <v>#NAME?</v>
          </cell>
          <cell r="AQ226" t="e">
            <v>#NAME?</v>
          </cell>
          <cell r="AR226" t="e">
            <v>#NAME?</v>
          </cell>
          <cell r="AS226" t="e">
            <v>#NAME?</v>
          </cell>
          <cell r="AT226" t="e">
            <v>#NAME?</v>
          </cell>
          <cell r="AU226" t="e">
            <v>#NAME?</v>
          </cell>
          <cell r="AV226" t="e">
            <v>#NAME?</v>
          </cell>
          <cell r="AW226" t="e">
            <v>#NAME?</v>
          </cell>
          <cell r="AX226" t="e">
            <v>#NAME?</v>
          </cell>
          <cell r="AY226" t="e">
            <v>#NAME?</v>
          </cell>
        </row>
        <row r="227">
          <cell r="E227" t="str">
            <v>Saint Lucia</v>
          </cell>
          <cell r="F227" t="e">
            <v>#NAME?</v>
          </cell>
          <cell r="H227" t="e">
            <v>#N/A</v>
          </cell>
          <cell r="J227" t="e">
            <v>#NAME?</v>
          </cell>
          <cell r="K227" t="e">
            <v>#NAME?</v>
          </cell>
          <cell r="M227" t="e">
            <v>#NAME?</v>
          </cell>
          <cell r="N227" t="e">
            <v>#NAME?</v>
          </cell>
          <cell r="P227" t="e">
            <v>#NAME?</v>
          </cell>
          <cell r="Q227" t="e">
            <v>#NAME?</v>
          </cell>
          <cell r="S227" t="e">
            <v>#NAME?</v>
          </cell>
          <cell r="T227" t="e">
            <v>#NAME?</v>
          </cell>
          <cell r="V227" t="e">
            <v>#NAME?</v>
          </cell>
          <cell r="W227" t="e">
            <v>#NAME?</v>
          </cell>
          <cell r="X227" t="e">
            <v>#NAME?</v>
          </cell>
          <cell r="Y227" t="e">
            <v>#NAME?</v>
          </cell>
          <cell r="Z227" t="e">
            <v>#NAME?</v>
          </cell>
          <cell r="AA227" t="e">
            <v>#NAME?</v>
          </cell>
          <cell r="AB227" t="e">
            <v>#NAME?</v>
          </cell>
          <cell r="AC227" t="e">
            <v>#NAME?</v>
          </cell>
          <cell r="AD227">
            <v>1</v>
          </cell>
          <cell r="AE227">
            <v>0</v>
          </cell>
          <cell r="AF227" t="e">
            <v>#NAME?</v>
          </cell>
          <cell r="AG227" t="e">
            <v>#NAME?</v>
          </cell>
          <cell r="AH227" t="e">
            <v>#NAME?</v>
          </cell>
          <cell r="AI227" t="e">
            <v>#NAME?</v>
          </cell>
          <cell r="AJ227" t="e">
            <v>#NAME?</v>
          </cell>
          <cell r="AK227" t="e">
            <v>#NAME?</v>
          </cell>
          <cell r="AL227" t="e">
            <v>#NAME?</v>
          </cell>
          <cell r="AM227" t="e">
            <v>#NAME?</v>
          </cell>
          <cell r="AN227" t="e">
            <v>#NAME?</v>
          </cell>
          <cell r="AO227" t="e">
            <v>#NAME?</v>
          </cell>
          <cell r="AP227" t="e">
            <v>#NAME?</v>
          </cell>
          <cell r="AQ227" t="e">
            <v>#NAME?</v>
          </cell>
          <cell r="AR227" t="e">
            <v>#NAME?</v>
          </cell>
          <cell r="AS227" t="e">
            <v>#NAME?</v>
          </cell>
          <cell r="AT227" t="e">
            <v>#NAME?</v>
          </cell>
          <cell r="AU227" t="e">
            <v>#NAME?</v>
          </cell>
          <cell r="AV227" t="e">
            <v>#NAME?</v>
          </cell>
          <cell r="AW227" t="e">
            <v>#NAME?</v>
          </cell>
          <cell r="AX227" t="e">
            <v>#NAME?</v>
          </cell>
          <cell r="AY227" t="e">
            <v>#NAME?</v>
          </cell>
        </row>
        <row r="228">
          <cell r="E228" t="str">
            <v>Saint Pierre &amp; Miquelon</v>
          </cell>
          <cell r="F228" t="e">
            <v>#NAME?</v>
          </cell>
          <cell r="H228" t="e">
            <v>#N/A</v>
          </cell>
          <cell r="J228" t="e">
            <v>#NAME?</v>
          </cell>
          <cell r="K228" t="e">
            <v>#NAME?</v>
          </cell>
          <cell r="M228" t="e">
            <v>#NAME?</v>
          </cell>
          <cell r="N228" t="e">
            <v>#NAME?</v>
          </cell>
          <cell r="P228" t="e">
            <v>#NAME?</v>
          </cell>
          <cell r="Q228" t="e">
            <v>#NAME?</v>
          </cell>
          <cell r="S228" t="e">
            <v>#NAME?</v>
          </cell>
          <cell r="T228" t="e">
            <v>#NAME?</v>
          </cell>
          <cell r="V228" t="e">
            <v>#NAME?</v>
          </cell>
          <cell r="W228" t="e">
            <v>#NAME?</v>
          </cell>
          <cell r="X228" t="e">
            <v>#NAME?</v>
          </cell>
          <cell r="Y228" t="e">
            <v>#NAME?</v>
          </cell>
          <cell r="Z228" t="e">
            <v>#NAME?</v>
          </cell>
          <cell r="AA228" t="e">
            <v>#NAME?</v>
          </cell>
          <cell r="AB228" t="e">
            <v>#NAME?</v>
          </cell>
          <cell r="AC228" t="e">
            <v>#NAME?</v>
          </cell>
          <cell r="AD228">
            <v>1</v>
          </cell>
          <cell r="AE228">
            <v>0</v>
          </cell>
          <cell r="AF228" t="e">
            <v>#NAME?</v>
          </cell>
          <cell r="AG228" t="e">
            <v>#NAME?</v>
          </cell>
          <cell r="AH228" t="e">
            <v>#NAME?</v>
          </cell>
          <cell r="AI228" t="e">
            <v>#NAME?</v>
          </cell>
          <cell r="AJ228" t="e">
            <v>#NAME?</v>
          </cell>
          <cell r="AK228" t="e">
            <v>#NAME?</v>
          </cell>
          <cell r="AL228" t="e">
            <v>#NAME?</v>
          </cell>
          <cell r="AM228" t="e">
            <v>#NAME?</v>
          </cell>
          <cell r="AN228" t="e">
            <v>#NAME?</v>
          </cell>
          <cell r="AO228" t="e">
            <v>#NAME?</v>
          </cell>
          <cell r="AP228" t="e">
            <v>#NAME?</v>
          </cell>
          <cell r="AQ228" t="e">
            <v>#NAME?</v>
          </cell>
          <cell r="AR228" t="e">
            <v>#NAME?</v>
          </cell>
          <cell r="AS228" t="e">
            <v>#NAME?</v>
          </cell>
          <cell r="AT228" t="e">
            <v>#NAME?</v>
          </cell>
          <cell r="AU228" t="e">
            <v>#NAME?</v>
          </cell>
          <cell r="AV228" t="e">
            <v>#NAME?</v>
          </cell>
          <cell r="AW228" t="e">
            <v>#NAME?</v>
          </cell>
          <cell r="AX228" t="e">
            <v>#NAME?</v>
          </cell>
          <cell r="AY228" t="e">
            <v>#NAME?</v>
          </cell>
        </row>
        <row r="229">
          <cell r="E229" t="str">
            <v>Saint Vincent and the Grenadines</v>
          </cell>
          <cell r="F229" t="e">
            <v>#NAME?</v>
          </cell>
          <cell r="H229" t="e">
            <v>#N/A</v>
          </cell>
          <cell r="J229" t="e">
            <v>#NAME?</v>
          </cell>
          <cell r="K229" t="e">
            <v>#NAME?</v>
          </cell>
          <cell r="M229" t="e">
            <v>#NAME?</v>
          </cell>
          <cell r="N229" t="e">
            <v>#NAME?</v>
          </cell>
          <cell r="P229" t="e">
            <v>#NAME?</v>
          </cell>
          <cell r="Q229" t="e">
            <v>#NAME?</v>
          </cell>
          <cell r="S229" t="e">
            <v>#NAME?</v>
          </cell>
          <cell r="T229" t="e">
            <v>#NAME?</v>
          </cell>
          <cell r="V229" t="e">
            <v>#NAME?</v>
          </cell>
          <cell r="W229" t="e">
            <v>#NAME?</v>
          </cell>
          <cell r="X229" t="e">
            <v>#NAME?</v>
          </cell>
          <cell r="Y229" t="e">
            <v>#NAME?</v>
          </cell>
          <cell r="Z229" t="e">
            <v>#NAME?</v>
          </cell>
          <cell r="AA229" t="e">
            <v>#NAME?</v>
          </cell>
          <cell r="AB229" t="e">
            <v>#NAME?</v>
          </cell>
          <cell r="AC229" t="e">
            <v>#NAME?</v>
          </cell>
          <cell r="AD229">
            <v>1</v>
          </cell>
          <cell r="AE229">
            <v>0</v>
          </cell>
          <cell r="AF229" t="e">
            <v>#NAME?</v>
          </cell>
          <cell r="AG229" t="e">
            <v>#NAME?</v>
          </cell>
          <cell r="AH229" t="e">
            <v>#NAME?</v>
          </cell>
          <cell r="AI229" t="e">
            <v>#NAME?</v>
          </cell>
          <cell r="AJ229" t="e">
            <v>#NAME?</v>
          </cell>
          <cell r="AK229" t="e">
            <v>#NAME?</v>
          </cell>
          <cell r="AL229" t="e">
            <v>#NAME?</v>
          </cell>
          <cell r="AM229" t="e">
            <v>#NAME?</v>
          </cell>
          <cell r="AN229" t="e">
            <v>#NAME?</v>
          </cell>
          <cell r="AO229" t="e">
            <v>#NAME?</v>
          </cell>
          <cell r="AP229" t="e">
            <v>#NAME?</v>
          </cell>
          <cell r="AQ229" t="e">
            <v>#NAME?</v>
          </cell>
          <cell r="AR229" t="e">
            <v>#NAME?</v>
          </cell>
          <cell r="AS229" t="e">
            <v>#NAME?</v>
          </cell>
          <cell r="AT229" t="e">
            <v>#NAME?</v>
          </cell>
          <cell r="AU229" t="e">
            <v>#NAME?</v>
          </cell>
          <cell r="AV229" t="e">
            <v>#NAME?</v>
          </cell>
          <cell r="AW229" t="e">
            <v>#NAME?</v>
          </cell>
          <cell r="AX229" t="e">
            <v>#NAME?</v>
          </cell>
          <cell r="AY229" t="e">
            <v>#NAME?</v>
          </cell>
        </row>
        <row r="230">
          <cell r="E230" t="str">
            <v>Samoa</v>
          </cell>
          <cell r="F230" t="e">
            <v>#NAME?</v>
          </cell>
          <cell r="H230" t="e">
            <v>#N/A</v>
          </cell>
          <cell r="J230" t="e">
            <v>#NAME?</v>
          </cell>
          <cell r="K230" t="e">
            <v>#NAME?</v>
          </cell>
          <cell r="M230" t="e">
            <v>#NAME?</v>
          </cell>
          <cell r="N230" t="e">
            <v>#NAME?</v>
          </cell>
          <cell r="P230" t="e">
            <v>#NAME?</v>
          </cell>
          <cell r="Q230" t="e">
            <v>#NAME?</v>
          </cell>
          <cell r="S230" t="e">
            <v>#NAME?</v>
          </cell>
          <cell r="T230" t="e">
            <v>#NAME?</v>
          </cell>
          <cell r="V230" t="e">
            <v>#NAME?</v>
          </cell>
          <cell r="W230" t="e">
            <v>#NAME?</v>
          </cell>
          <cell r="X230" t="e">
            <v>#NAME?</v>
          </cell>
          <cell r="Y230" t="e">
            <v>#NAME?</v>
          </cell>
          <cell r="Z230" t="e">
            <v>#NAME?</v>
          </cell>
          <cell r="AA230" t="e">
            <v>#NAME?</v>
          </cell>
          <cell r="AB230" t="e">
            <v>#NAME?</v>
          </cell>
          <cell r="AC230" t="e">
            <v>#NAME?</v>
          </cell>
          <cell r="AD230">
            <v>1</v>
          </cell>
          <cell r="AE230">
            <v>0</v>
          </cell>
          <cell r="AF230" t="e">
            <v>#NAME?</v>
          </cell>
          <cell r="AG230" t="e">
            <v>#NAME?</v>
          </cell>
          <cell r="AH230" t="e">
            <v>#NAME?</v>
          </cell>
          <cell r="AI230" t="e">
            <v>#NAME?</v>
          </cell>
          <cell r="AJ230" t="e">
            <v>#NAME?</v>
          </cell>
          <cell r="AK230" t="e">
            <v>#NAME?</v>
          </cell>
          <cell r="AL230" t="e">
            <v>#NAME?</v>
          </cell>
          <cell r="AM230" t="e">
            <v>#NAME?</v>
          </cell>
          <cell r="AN230" t="e">
            <v>#NAME?</v>
          </cell>
          <cell r="AO230" t="e">
            <v>#NAME?</v>
          </cell>
          <cell r="AP230" t="e">
            <v>#NAME?</v>
          </cell>
          <cell r="AQ230" t="e">
            <v>#NAME?</v>
          </cell>
          <cell r="AR230" t="e">
            <v>#NAME?</v>
          </cell>
          <cell r="AS230" t="e">
            <v>#NAME?</v>
          </cell>
          <cell r="AT230" t="e">
            <v>#NAME?</v>
          </cell>
          <cell r="AU230" t="e">
            <v>#NAME?</v>
          </cell>
          <cell r="AV230" t="e">
            <v>#NAME?</v>
          </cell>
          <cell r="AW230" t="e">
            <v>#NAME?</v>
          </cell>
          <cell r="AX230" t="e">
            <v>#NAME?</v>
          </cell>
          <cell r="AY230" t="e">
            <v>#NAME?</v>
          </cell>
        </row>
        <row r="231">
          <cell r="E231" t="str">
            <v>San Marino</v>
          </cell>
          <cell r="F231" t="e">
            <v>#NAME?</v>
          </cell>
          <cell r="H231" t="e">
            <v>#N/A</v>
          </cell>
          <cell r="J231" t="e">
            <v>#NAME?</v>
          </cell>
          <cell r="K231" t="e">
            <v>#NAME?</v>
          </cell>
          <cell r="M231" t="e">
            <v>#NAME?</v>
          </cell>
          <cell r="N231" t="e">
            <v>#NAME?</v>
          </cell>
          <cell r="P231" t="e">
            <v>#NAME?</v>
          </cell>
          <cell r="Q231" t="e">
            <v>#NAME?</v>
          </cell>
          <cell r="S231" t="e">
            <v>#NAME?</v>
          </cell>
          <cell r="T231" t="e">
            <v>#NAME?</v>
          </cell>
          <cell r="V231" t="e">
            <v>#NAME?</v>
          </cell>
          <cell r="W231" t="e">
            <v>#NAME?</v>
          </cell>
          <cell r="X231" t="e">
            <v>#NAME?</v>
          </cell>
          <cell r="Y231" t="e">
            <v>#NAME?</v>
          </cell>
          <cell r="Z231" t="e">
            <v>#NAME?</v>
          </cell>
          <cell r="AA231" t="e">
            <v>#NAME?</v>
          </cell>
          <cell r="AB231" t="e">
            <v>#NAME?</v>
          </cell>
          <cell r="AC231" t="e">
            <v>#NAME?</v>
          </cell>
          <cell r="AD231">
            <v>1</v>
          </cell>
          <cell r="AE231">
            <v>0</v>
          </cell>
          <cell r="AF231" t="e">
            <v>#NAME?</v>
          </cell>
          <cell r="AG231" t="e">
            <v>#NAME?</v>
          </cell>
          <cell r="AH231" t="e">
            <v>#NAME?</v>
          </cell>
          <cell r="AI231" t="e">
            <v>#NAME?</v>
          </cell>
          <cell r="AJ231" t="e">
            <v>#NAME?</v>
          </cell>
          <cell r="AK231" t="e">
            <v>#NAME?</v>
          </cell>
          <cell r="AL231" t="e">
            <v>#NAME?</v>
          </cell>
          <cell r="AM231" t="e">
            <v>#NAME?</v>
          </cell>
          <cell r="AN231" t="e">
            <v>#NAME?</v>
          </cell>
          <cell r="AO231" t="e">
            <v>#NAME?</v>
          </cell>
          <cell r="AP231" t="e">
            <v>#NAME?</v>
          </cell>
          <cell r="AQ231" t="e">
            <v>#NAME?</v>
          </cell>
          <cell r="AR231" t="e">
            <v>#NAME?</v>
          </cell>
          <cell r="AS231" t="e">
            <v>#NAME?</v>
          </cell>
          <cell r="AT231" t="e">
            <v>#NAME?</v>
          </cell>
          <cell r="AU231" t="e">
            <v>#NAME?</v>
          </cell>
          <cell r="AV231" t="e">
            <v>#NAME?</v>
          </cell>
          <cell r="AW231" t="e">
            <v>#NAME?</v>
          </cell>
          <cell r="AX231" t="e">
            <v>#NAME?</v>
          </cell>
          <cell r="AY231" t="e">
            <v>#NAME?</v>
          </cell>
        </row>
        <row r="232">
          <cell r="E232" t="str">
            <v>Sao Tome and Principe</v>
          </cell>
          <cell r="F232" t="e">
            <v>#NAME?</v>
          </cell>
          <cell r="H232" t="e">
            <v>#N/A</v>
          </cell>
          <cell r="J232" t="e">
            <v>#NAME?</v>
          </cell>
          <cell r="K232" t="e">
            <v>#NAME?</v>
          </cell>
          <cell r="M232" t="e">
            <v>#NAME?</v>
          </cell>
          <cell r="N232" t="e">
            <v>#NAME?</v>
          </cell>
          <cell r="P232" t="e">
            <v>#NAME?</v>
          </cell>
          <cell r="Q232" t="e">
            <v>#NAME?</v>
          </cell>
          <cell r="S232" t="e">
            <v>#NAME?</v>
          </cell>
          <cell r="T232" t="e">
            <v>#NAME?</v>
          </cell>
          <cell r="V232" t="e">
            <v>#NAME?</v>
          </cell>
          <cell r="W232" t="e">
            <v>#NAME?</v>
          </cell>
          <cell r="X232" t="e">
            <v>#NAME?</v>
          </cell>
          <cell r="Y232" t="e">
            <v>#NAME?</v>
          </cell>
          <cell r="Z232" t="e">
            <v>#NAME?</v>
          </cell>
          <cell r="AA232" t="e">
            <v>#NAME?</v>
          </cell>
          <cell r="AB232" t="e">
            <v>#NAME?</v>
          </cell>
          <cell r="AC232" t="e">
            <v>#NAME?</v>
          </cell>
          <cell r="AD232">
            <v>1</v>
          </cell>
          <cell r="AE232">
            <v>0</v>
          </cell>
          <cell r="AF232" t="e">
            <v>#NAME?</v>
          </cell>
          <cell r="AG232" t="e">
            <v>#NAME?</v>
          </cell>
          <cell r="AH232" t="e">
            <v>#NAME?</v>
          </cell>
          <cell r="AI232" t="e">
            <v>#NAME?</v>
          </cell>
          <cell r="AJ232" t="e">
            <v>#NAME?</v>
          </cell>
          <cell r="AK232" t="e">
            <v>#NAME?</v>
          </cell>
          <cell r="AL232" t="e">
            <v>#NAME?</v>
          </cell>
          <cell r="AM232" t="e">
            <v>#NAME?</v>
          </cell>
          <cell r="AN232" t="e">
            <v>#NAME?</v>
          </cell>
          <cell r="AO232" t="e">
            <v>#NAME?</v>
          </cell>
          <cell r="AP232" t="e">
            <v>#NAME?</v>
          </cell>
          <cell r="AQ232" t="e">
            <v>#NAME?</v>
          </cell>
          <cell r="AR232" t="e">
            <v>#NAME?</v>
          </cell>
          <cell r="AS232" t="e">
            <v>#NAME?</v>
          </cell>
          <cell r="AT232" t="e">
            <v>#NAME?</v>
          </cell>
          <cell r="AU232" t="e">
            <v>#NAME?</v>
          </cell>
          <cell r="AV232" t="e">
            <v>#NAME?</v>
          </cell>
          <cell r="AW232" t="e">
            <v>#NAME?</v>
          </cell>
          <cell r="AX232" t="e">
            <v>#NAME?</v>
          </cell>
          <cell r="AY232" t="e">
            <v>#NAME?</v>
          </cell>
        </row>
        <row r="233">
          <cell r="E233" t="str">
            <v>Serbia and Montenegro (formerly Yugoslavia)</v>
          </cell>
          <cell r="F233" t="e">
            <v>#NAME?</v>
          </cell>
          <cell r="H233" t="e">
            <v>#N/A</v>
          </cell>
          <cell r="J233" t="e">
            <v>#NAME?</v>
          </cell>
          <cell r="K233" t="e">
            <v>#NAME?</v>
          </cell>
          <cell r="M233" t="e">
            <v>#NAME?</v>
          </cell>
          <cell r="N233" t="e">
            <v>#NAME?</v>
          </cell>
          <cell r="P233" t="e">
            <v>#NAME?</v>
          </cell>
          <cell r="Q233" t="e">
            <v>#NAME?</v>
          </cell>
          <cell r="S233" t="e">
            <v>#NAME?</v>
          </cell>
          <cell r="T233" t="e">
            <v>#NAME?</v>
          </cell>
          <cell r="V233" t="e">
            <v>#NAME?</v>
          </cell>
          <cell r="W233" t="e">
            <v>#NAME?</v>
          </cell>
          <cell r="X233" t="e">
            <v>#NAME?</v>
          </cell>
          <cell r="Y233" t="e">
            <v>#NAME?</v>
          </cell>
          <cell r="Z233" t="e">
            <v>#NAME?</v>
          </cell>
          <cell r="AA233" t="e">
            <v>#NAME?</v>
          </cell>
          <cell r="AB233" t="e">
            <v>#NAME?</v>
          </cell>
          <cell r="AC233" t="e">
            <v>#NAME?</v>
          </cell>
          <cell r="AD233">
            <v>1</v>
          </cell>
          <cell r="AE233">
            <v>0</v>
          </cell>
          <cell r="AF233" t="e">
            <v>#NAME?</v>
          </cell>
          <cell r="AG233" t="e">
            <v>#NAME?</v>
          </cell>
          <cell r="AH233" t="e">
            <v>#NAME?</v>
          </cell>
          <cell r="AI233" t="e">
            <v>#NAME?</v>
          </cell>
          <cell r="AJ233" t="e">
            <v>#NAME?</v>
          </cell>
          <cell r="AK233" t="e">
            <v>#NAME?</v>
          </cell>
          <cell r="AL233" t="e">
            <v>#NAME?</v>
          </cell>
          <cell r="AM233" t="e">
            <v>#NAME?</v>
          </cell>
          <cell r="AN233" t="e">
            <v>#NAME?</v>
          </cell>
          <cell r="AO233" t="e">
            <v>#NAME?</v>
          </cell>
          <cell r="AP233" t="e">
            <v>#NAME?</v>
          </cell>
          <cell r="AQ233" t="e">
            <v>#NAME?</v>
          </cell>
          <cell r="AR233" t="e">
            <v>#NAME?</v>
          </cell>
          <cell r="AS233" t="e">
            <v>#NAME?</v>
          </cell>
          <cell r="AT233" t="e">
            <v>#NAME?</v>
          </cell>
          <cell r="AU233" t="e">
            <v>#NAME?</v>
          </cell>
          <cell r="AV233" t="e">
            <v>#NAME?</v>
          </cell>
          <cell r="AW233" t="e">
            <v>#NAME?</v>
          </cell>
          <cell r="AX233" t="e">
            <v>#NAME?</v>
          </cell>
          <cell r="AY233" t="e">
            <v>#NAME?</v>
          </cell>
        </row>
        <row r="234">
          <cell r="E234" t="str">
            <v>Seychelles</v>
          </cell>
          <cell r="F234" t="e">
            <v>#NAME?</v>
          </cell>
          <cell r="H234" t="e">
            <v>#N/A</v>
          </cell>
          <cell r="J234" t="e">
            <v>#NAME?</v>
          </cell>
          <cell r="K234" t="e">
            <v>#NAME?</v>
          </cell>
          <cell r="M234" t="e">
            <v>#NAME?</v>
          </cell>
          <cell r="N234" t="e">
            <v>#NAME?</v>
          </cell>
          <cell r="P234" t="e">
            <v>#NAME?</v>
          </cell>
          <cell r="Q234" t="e">
            <v>#NAME?</v>
          </cell>
          <cell r="S234" t="e">
            <v>#NAME?</v>
          </cell>
          <cell r="T234" t="e">
            <v>#NAME?</v>
          </cell>
          <cell r="V234" t="e">
            <v>#NAME?</v>
          </cell>
          <cell r="W234" t="e">
            <v>#NAME?</v>
          </cell>
          <cell r="X234" t="e">
            <v>#NAME?</v>
          </cell>
          <cell r="Y234" t="e">
            <v>#NAME?</v>
          </cell>
          <cell r="Z234" t="e">
            <v>#NAME?</v>
          </cell>
          <cell r="AA234" t="e">
            <v>#NAME?</v>
          </cell>
          <cell r="AB234" t="e">
            <v>#NAME?</v>
          </cell>
          <cell r="AC234" t="e">
            <v>#NAME?</v>
          </cell>
          <cell r="AD234">
            <v>1</v>
          </cell>
          <cell r="AE234">
            <v>0</v>
          </cell>
          <cell r="AF234" t="e">
            <v>#NAME?</v>
          </cell>
          <cell r="AG234" t="e">
            <v>#NAME?</v>
          </cell>
          <cell r="AH234" t="e">
            <v>#NAME?</v>
          </cell>
          <cell r="AI234" t="e">
            <v>#NAME?</v>
          </cell>
          <cell r="AJ234" t="e">
            <v>#NAME?</v>
          </cell>
          <cell r="AK234" t="e">
            <v>#NAME?</v>
          </cell>
          <cell r="AL234" t="e">
            <v>#NAME?</v>
          </cell>
          <cell r="AM234" t="e">
            <v>#NAME?</v>
          </cell>
          <cell r="AN234" t="e">
            <v>#NAME?</v>
          </cell>
          <cell r="AO234" t="e">
            <v>#NAME?</v>
          </cell>
          <cell r="AP234" t="e">
            <v>#NAME?</v>
          </cell>
          <cell r="AQ234" t="e">
            <v>#NAME?</v>
          </cell>
          <cell r="AR234" t="e">
            <v>#NAME?</v>
          </cell>
          <cell r="AS234" t="e">
            <v>#NAME?</v>
          </cell>
          <cell r="AT234" t="e">
            <v>#NAME?</v>
          </cell>
          <cell r="AU234" t="e">
            <v>#NAME?</v>
          </cell>
          <cell r="AV234" t="e">
            <v>#NAME?</v>
          </cell>
          <cell r="AW234" t="e">
            <v>#NAME?</v>
          </cell>
          <cell r="AX234" t="e">
            <v>#NAME?</v>
          </cell>
          <cell r="AY234" t="e">
            <v>#NAME?</v>
          </cell>
        </row>
        <row r="235">
          <cell r="E235" t="str">
            <v>Sierra Leone</v>
          </cell>
          <cell r="F235" t="e">
            <v>#NAME?</v>
          </cell>
          <cell r="H235" t="e">
            <v>#N/A</v>
          </cell>
          <cell r="J235" t="e">
            <v>#NAME?</v>
          </cell>
          <cell r="K235" t="e">
            <v>#NAME?</v>
          </cell>
          <cell r="M235" t="e">
            <v>#NAME?</v>
          </cell>
          <cell r="N235" t="e">
            <v>#NAME?</v>
          </cell>
          <cell r="P235" t="e">
            <v>#NAME?</v>
          </cell>
          <cell r="Q235" t="e">
            <v>#NAME?</v>
          </cell>
          <cell r="S235" t="e">
            <v>#NAME?</v>
          </cell>
          <cell r="T235" t="e">
            <v>#NAME?</v>
          </cell>
          <cell r="V235" t="e">
            <v>#NAME?</v>
          </cell>
          <cell r="W235" t="e">
            <v>#NAME?</v>
          </cell>
          <cell r="X235" t="e">
            <v>#NAME?</v>
          </cell>
          <cell r="Y235" t="e">
            <v>#NAME?</v>
          </cell>
          <cell r="Z235" t="e">
            <v>#NAME?</v>
          </cell>
          <cell r="AA235" t="e">
            <v>#NAME?</v>
          </cell>
          <cell r="AB235" t="e">
            <v>#NAME?</v>
          </cell>
          <cell r="AC235" t="e">
            <v>#NAME?</v>
          </cell>
          <cell r="AD235">
            <v>1</v>
          </cell>
          <cell r="AE235">
            <v>0</v>
          </cell>
          <cell r="AF235" t="e">
            <v>#NAME?</v>
          </cell>
          <cell r="AG235" t="e">
            <v>#NAME?</v>
          </cell>
          <cell r="AH235" t="e">
            <v>#NAME?</v>
          </cell>
          <cell r="AI235" t="e">
            <v>#NAME?</v>
          </cell>
          <cell r="AJ235" t="e">
            <v>#NAME?</v>
          </cell>
          <cell r="AK235" t="e">
            <v>#NAME?</v>
          </cell>
          <cell r="AL235" t="e">
            <v>#NAME?</v>
          </cell>
          <cell r="AM235" t="e">
            <v>#NAME?</v>
          </cell>
          <cell r="AN235" t="e">
            <v>#NAME?</v>
          </cell>
          <cell r="AO235" t="e">
            <v>#NAME?</v>
          </cell>
          <cell r="AP235" t="e">
            <v>#NAME?</v>
          </cell>
          <cell r="AQ235" t="e">
            <v>#NAME?</v>
          </cell>
          <cell r="AR235" t="e">
            <v>#NAME?</v>
          </cell>
          <cell r="AS235" t="e">
            <v>#NAME?</v>
          </cell>
          <cell r="AT235" t="e">
            <v>#NAME?</v>
          </cell>
          <cell r="AU235" t="e">
            <v>#NAME?</v>
          </cell>
          <cell r="AV235" t="e">
            <v>#NAME?</v>
          </cell>
          <cell r="AW235" t="e">
            <v>#NAME?</v>
          </cell>
          <cell r="AX235" t="e">
            <v>#NAME?</v>
          </cell>
          <cell r="AY235" t="e">
            <v>#NAME?</v>
          </cell>
        </row>
        <row r="236">
          <cell r="E236" t="str">
            <v>Solomon Islands</v>
          </cell>
          <cell r="F236" t="e">
            <v>#NAME?</v>
          </cell>
          <cell r="H236" t="e">
            <v>#N/A</v>
          </cell>
          <cell r="J236" t="e">
            <v>#NAME?</v>
          </cell>
          <cell r="K236" t="e">
            <v>#NAME?</v>
          </cell>
          <cell r="M236" t="e">
            <v>#NAME?</v>
          </cell>
          <cell r="N236" t="e">
            <v>#NAME?</v>
          </cell>
          <cell r="P236" t="e">
            <v>#NAME?</v>
          </cell>
          <cell r="Q236" t="e">
            <v>#NAME?</v>
          </cell>
          <cell r="S236" t="e">
            <v>#NAME?</v>
          </cell>
          <cell r="T236" t="e">
            <v>#NAME?</v>
          </cell>
          <cell r="V236" t="e">
            <v>#NAME?</v>
          </cell>
          <cell r="W236" t="e">
            <v>#NAME?</v>
          </cell>
          <cell r="X236" t="e">
            <v>#NAME?</v>
          </cell>
          <cell r="Y236" t="e">
            <v>#NAME?</v>
          </cell>
          <cell r="Z236" t="e">
            <v>#NAME?</v>
          </cell>
          <cell r="AA236" t="e">
            <v>#NAME?</v>
          </cell>
          <cell r="AB236" t="e">
            <v>#NAME?</v>
          </cell>
          <cell r="AC236" t="e">
            <v>#NAME?</v>
          </cell>
          <cell r="AD236">
            <v>1</v>
          </cell>
          <cell r="AE236">
            <v>0</v>
          </cell>
          <cell r="AF236" t="e">
            <v>#NAME?</v>
          </cell>
          <cell r="AG236" t="e">
            <v>#NAME?</v>
          </cell>
          <cell r="AH236" t="e">
            <v>#NAME?</v>
          </cell>
          <cell r="AI236" t="e">
            <v>#NAME?</v>
          </cell>
          <cell r="AJ236" t="e">
            <v>#NAME?</v>
          </cell>
          <cell r="AK236" t="e">
            <v>#NAME?</v>
          </cell>
          <cell r="AL236" t="e">
            <v>#NAME?</v>
          </cell>
          <cell r="AM236" t="e">
            <v>#NAME?</v>
          </cell>
          <cell r="AN236" t="e">
            <v>#NAME?</v>
          </cell>
          <cell r="AO236" t="e">
            <v>#NAME?</v>
          </cell>
          <cell r="AP236" t="e">
            <v>#NAME?</v>
          </cell>
          <cell r="AQ236" t="e">
            <v>#NAME?</v>
          </cell>
          <cell r="AR236" t="e">
            <v>#NAME?</v>
          </cell>
          <cell r="AS236" t="e">
            <v>#NAME?</v>
          </cell>
          <cell r="AT236" t="e">
            <v>#NAME?</v>
          </cell>
          <cell r="AU236" t="e">
            <v>#NAME?</v>
          </cell>
          <cell r="AV236" t="e">
            <v>#NAME?</v>
          </cell>
          <cell r="AW236" t="e">
            <v>#NAME?</v>
          </cell>
          <cell r="AX236" t="e">
            <v>#NAME?</v>
          </cell>
          <cell r="AY236" t="e">
            <v>#NAME?</v>
          </cell>
        </row>
        <row r="237">
          <cell r="E237" t="str">
            <v>Somalia</v>
          </cell>
          <cell r="F237" t="e">
            <v>#NAME?</v>
          </cell>
          <cell r="H237" t="e">
            <v>#N/A</v>
          </cell>
          <cell r="J237" t="e">
            <v>#NAME?</v>
          </cell>
          <cell r="K237" t="e">
            <v>#NAME?</v>
          </cell>
          <cell r="M237" t="e">
            <v>#NAME?</v>
          </cell>
          <cell r="N237" t="e">
            <v>#NAME?</v>
          </cell>
          <cell r="P237" t="e">
            <v>#NAME?</v>
          </cell>
          <cell r="Q237" t="e">
            <v>#NAME?</v>
          </cell>
          <cell r="S237" t="e">
            <v>#NAME?</v>
          </cell>
          <cell r="T237" t="e">
            <v>#NAME?</v>
          </cell>
          <cell r="V237" t="e">
            <v>#NAME?</v>
          </cell>
          <cell r="W237" t="e">
            <v>#NAME?</v>
          </cell>
          <cell r="X237" t="e">
            <v>#NAME?</v>
          </cell>
          <cell r="Y237" t="e">
            <v>#NAME?</v>
          </cell>
          <cell r="Z237" t="e">
            <v>#NAME?</v>
          </cell>
          <cell r="AA237" t="e">
            <v>#NAME?</v>
          </cell>
          <cell r="AB237" t="e">
            <v>#NAME?</v>
          </cell>
          <cell r="AC237" t="e">
            <v>#NAME?</v>
          </cell>
          <cell r="AD237">
            <v>1</v>
          </cell>
          <cell r="AE237">
            <v>0</v>
          </cell>
          <cell r="AF237" t="e">
            <v>#NAME?</v>
          </cell>
          <cell r="AG237" t="e">
            <v>#NAME?</v>
          </cell>
          <cell r="AH237" t="e">
            <v>#NAME?</v>
          </cell>
          <cell r="AI237" t="e">
            <v>#NAME?</v>
          </cell>
          <cell r="AJ237" t="e">
            <v>#NAME?</v>
          </cell>
          <cell r="AK237" t="e">
            <v>#NAME?</v>
          </cell>
          <cell r="AL237" t="e">
            <v>#NAME?</v>
          </cell>
          <cell r="AM237" t="e">
            <v>#NAME?</v>
          </cell>
          <cell r="AN237" t="e">
            <v>#NAME?</v>
          </cell>
          <cell r="AO237" t="e">
            <v>#NAME?</v>
          </cell>
          <cell r="AP237" t="e">
            <v>#NAME?</v>
          </cell>
          <cell r="AQ237" t="e">
            <v>#NAME?</v>
          </cell>
          <cell r="AR237" t="e">
            <v>#NAME?</v>
          </cell>
          <cell r="AS237" t="e">
            <v>#NAME?</v>
          </cell>
          <cell r="AT237" t="e">
            <v>#NAME?</v>
          </cell>
          <cell r="AU237" t="e">
            <v>#NAME?</v>
          </cell>
          <cell r="AV237" t="e">
            <v>#NAME?</v>
          </cell>
          <cell r="AW237" t="e">
            <v>#NAME?</v>
          </cell>
          <cell r="AX237" t="e">
            <v>#NAME?</v>
          </cell>
          <cell r="AY237" t="e">
            <v>#NAME?</v>
          </cell>
        </row>
        <row r="238">
          <cell r="E238" t="str">
            <v>Suriname</v>
          </cell>
          <cell r="F238" t="e">
            <v>#NAME?</v>
          </cell>
          <cell r="H238" t="e">
            <v>#N/A</v>
          </cell>
          <cell r="J238" t="e">
            <v>#NAME?</v>
          </cell>
          <cell r="K238" t="e">
            <v>#NAME?</v>
          </cell>
          <cell r="M238" t="e">
            <v>#NAME?</v>
          </cell>
          <cell r="N238" t="e">
            <v>#NAME?</v>
          </cell>
          <cell r="P238" t="e">
            <v>#NAME?</v>
          </cell>
          <cell r="Q238" t="e">
            <v>#NAME?</v>
          </cell>
          <cell r="S238" t="e">
            <v>#NAME?</v>
          </cell>
          <cell r="T238" t="e">
            <v>#NAME?</v>
          </cell>
          <cell r="V238" t="e">
            <v>#NAME?</v>
          </cell>
          <cell r="W238" t="e">
            <v>#NAME?</v>
          </cell>
          <cell r="X238" t="e">
            <v>#NAME?</v>
          </cell>
          <cell r="Y238" t="e">
            <v>#NAME?</v>
          </cell>
          <cell r="Z238" t="e">
            <v>#NAME?</v>
          </cell>
          <cell r="AA238" t="e">
            <v>#NAME?</v>
          </cell>
          <cell r="AB238" t="e">
            <v>#NAME?</v>
          </cell>
          <cell r="AC238" t="e">
            <v>#NAME?</v>
          </cell>
          <cell r="AD238">
            <v>1</v>
          </cell>
          <cell r="AE238">
            <v>0</v>
          </cell>
          <cell r="AF238" t="e">
            <v>#NAME?</v>
          </cell>
          <cell r="AG238" t="e">
            <v>#NAME?</v>
          </cell>
          <cell r="AH238" t="e">
            <v>#NAME?</v>
          </cell>
          <cell r="AI238" t="e">
            <v>#NAME?</v>
          </cell>
          <cell r="AJ238" t="e">
            <v>#NAME?</v>
          </cell>
          <cell r="AK238" t="e">
            <v>#NAME?</v>
          </cell>
          <cell r="AL238" t="e">
            <v>#NAME?</v>
          </cell>
          <cell r="AM238" t="e">
            <v>#NAME?</v>
          </cell>
          <cell r="AN238" t="e">
            <v>#NAME?</v>
          </cell>
          <cell r="AO238" t="e">
            <v>#NAME?</v>
          </cell>
          <cell r="AP238" t="e">
            <v>#NAME?</v>
          </cell>
          <cell r="AQ238" t="e">
            <v>#NAME?</v>
          </cell>
          <cell r="AR238" t="e">
            <v>#NAME?</v>
          </cell>
          <cell r="AS238" t="e">
            <v>#NAME?</v>
          </cell>
          <cell r="AT238" t="e">
            <v>#NAME?</v>
          </cell>
          <cell r="AU238" t="e">
            <v>#NAME?</v>
          </cell>
          <cell r="AV238" t="e">
            <v>#NAME?</v>
          </cell>
          <cell r="AW238" t="e">
            <v>#NAME?</v>
          </cell>
          <cell r="AX238" t="e">
            <v>#NAME?</v>
          </cell>
          <cell r="AY238" t="e">
            <v>#NAME?</v>
          </cell>
        </row>
        <row r="239">
          <cell r="E239" t="str">
            <v>Taiwan, China</v>
          </cell>
          <cell r="F239" t="e">
            <v>#NAME?</v>
          </cell>
          <cell r="H239" t="e">
            <v>#N/A</v>
          </cell>
          <cell r="J239" t="e">
            <v>#NAME?</v>
          </cell>
          <cell r="K239" t="e">
            <v>#NAME?</v>
          </cell>
          <cell r="M239" t="e">
            <v>#NAME?</v>
          </cell>
          <cell r="N239" t="e">
            <v>#NAME?</v>
          </cell>
          <cell r="P239" t="e">
            <v>#NAME?</v>
          </cell>
          <cell r="Q239" t="e">
            <v>#NAME?</v>
          </cell>
          <cell r="S239" t="e">
            <v>#NAME?</v>
          </cell>
          <cell r="T239" t="e">
            <v>#NAME?</v>
          </cell>
          <cell r="V239" t="e">
            <v>#NAME?</v>
          </cell>
          <cell r="W239" t="e">
            <v>#NAME?</v>
          </cell>
          <cell r="X239" t="e">
            <v>#NAME?</v>
          </cell>
          <cell r="Y239" t="e">
            <v>#NAME?</v>
          </cell>
          <cell r="Z239" t="e">
            <v>#NAME?</v>
          </cell>
          <cell r="AA239" t="e">
            <v>#NAME?</v>
          </cell>
          <cell r="AB239" t="e">
            <v>#NAME?</v>
          </cell>
          <cell r="AC239" t="e">
            <v>#NAME?</v>
          </cell>
          <cell r="AD239">
            <v>1</v>
          </cell>
          <cell r="AE239">
            <v>0</v>
          </cell>
          <cell r="AF239" t="e">
            <v>#NAME?</v>
          </cell>
          <cell r="AG239" t="e">
            <v>#NAME?</v>
          </cell>
          <cell r="AH239" t="e">
            <v>#NAME?</v>
          </cell>
          <cell r="AI239" t="e">
            <v>#NAME?</v>
          </cell>
          <cell r="AJ239" t="e">
            <v>#NAME?</v>
          </cell>
          <cell r="AK239" t="e">
            <v>#NAME?</v>
          </cell>
          <cell r="AL239" t="e">
            <v>#NAME?</v>
          </cell>
          <cell r="AM239" t="e">
            <v>#NAME?</v>
          </cell>
          <cell r="AN239" t="e">
            <v>#NAME?</v>
          </cell>
          <cell r="AO239" t="e">
            <v>#NAME?</v>
          </cell>
          <cell r="AP239" t="e">
            <v>#NAME?</v>
          </cell>
          <cell r="AQ239" t="e">
            <v>#NAME?</v>
          </cell>
          <cell r="AR239" t="e">
            <v>#NAME?</v>
          </cell>
          <cell r="AS239" t="e">
            <v>#NAME?</v>
          </cell>
          <cell r="AT239" t="e">
            <v>#NAME?</v>
          </cell>
          <cell r="AU239" t="e">
            <v>#NAME?</v>
          </cell>
          <cell r="AV239" t="e">
            <v>#NAME?</v>
          </cell>
          <cell r="AW239" t="e">
            <v>#NAME?</v>
          </cell>
          <cell r="AX239" t="e">
            <v>#NAME?</v>
          </cell>
          <cell r="AY239" t="e">
            <v>#NAME?</v>
          </cell>
        </row>
        <row r="240">
          <cell r="E240" t="str">
            <v>Timor-Leste</v>
          </cell>
          <cell r="F240" t="e">
            <v>#NAME?</v>
          </cell>
          <cell r="H240" t="e">
            <v>#N/A</v>
          </cell>
          <cell r="J240" t="e">
            <v>#NAME?</v>
          </cell>
          <cell r="K240" t="e">
            <v>#NAME?</v>
          </cell>
          <cell r="M240" t="e">
            <v>#NAME?</v>
          </cell>
          <cell r="N240" t="e">
            <v>#NAME?</v>
          </cell>
          <cell r="P240" t="e">
            <v>#NAME?</v>
          </cell>
          <cell r="Q240" t="e">
            <v>#NAME?</v>
          </cell>
          <cell r="S240" t="e">
            <v>#NAME?</v>
          </cell>
          <cell r="T240" t="e">
            <v>#NAME?</v>
          </cell>
          <cell r="V240" t="e">
            <v>#NAME?</v>
          </cell>
          <cell r="W240" t="e">
            <v>#NAME?</v>
          </cell>
          <cell r="X240" t="e">
            <v>#NAME?</v>
          </cell>
          <cell r="Y240" t="e">
            <v>#NAME?</v>
          </cell>
          <cell r="Z240" t="e">
            <v>#NAME?</v>
          </cell>
          <cell r="AA240" t="e">
            <v>#NAME?</v>
          </cell>
          <cell r="AB240" t="e">
            <v>#NAME?</v>
          </cell>
          <cell r="AC240" t="e">
            <v>#NAME?</v>
          </cell>
          <cell r="AD240">
            <v>1</v>
          </cell>
          <cell r="AE240">
            <v>0</v>
          </cell>
          <cell r="AF240" t="e">
            <v>#NAME?</v>
          </cell>
          <cell r="AG240" t="e">
            <v>#NAME?</v>
          </cell>
          <cell r="AH240" t="e">
            <v>#NAME?</v>
          </cell>
          <cell r="AI240" t="e">
            <v>#NAME?</v>
          </cell>
          <cell r="AJ240" t="e">
            <v>#NAME?</v>
          </cell>
          <cell r="AK240" t="e">
            <v>#NAME?</v>
          </cell>
          <cell r="AL240" t="e">
            <v>#NAME?</v>
          </cell>
          <cell r="AM240" t="e">
            <v>#NAME?</v>
          </cell>
          <cell r="AN240" t="e">
            <v>#NAME?</v>
          </cell>
          <cell r="AO240" t="e">
            <v>#NAME?</v>
          </cell>
          <cell r="AP240" t="e">
            <v>#NAME?</v>
          </cell>
          <cell r="AQ240" t="e">
            <v>#NAME?</v>
          </cell>
          <cell r="AR240" t="e">
            <v>#NAME?</v>
          </cell>
          <cell r="AS240" t="e">
            <v>#NAME?</v>
          </cell>
          <cell r="AT240" t="e">
            <v>#NAME?</v>
          </cell>
          <cell r="AU240" t="e">
            <v>#NAME?</v>
          </cell>
          <cell r="AV240" t="e">
            <v>#NAME?</v>
          </cell>
          <cell r="AW240" t="e">
            <v>#NAME?</v>
          </cell>
          <cell r="AX240" t="e">
            <v>#NAME?</v>
          </cell>
          <cell r="AY240" t="e">
            <v>#NAME?</v>
          </cell>
        </row>
        <row r="241">
          <cell r="E241" t="str">
            <v>Togo</v>
          </cell>
          <cell r="F241" t="e">
            <v>#NAME?</v>
          </cell>
          <cell r="H241" t="e">
            <v>#N/A</v>
          </cell>
          <cell r="J241" t="e">
            <v>#NAME?</v>
          </cell>
          <cell r="K241" t="e">
            <v>#NAME?</v>
          </cell>
          <cell r="M241" t="e">
            <v>#NAME?</v>
          </cell>
          <cell r="N241" t="e">
            <v>#NAME?</v>
          </cell>
          <cell r="P241" t="e">
            <v>#NAME?</v>
          </cell>
          <cell r="Q241" t="e">
            <v>#NAME?</v>
          </cell>
          <cell r="S241" t="e">
            <v>#NAME?</v>
          </cell>
          <cell r="T241" t="e">
            <v>#NAME?</v>
          </cell>
          <cell r="V241" t="e">
            <v>#NAME?</v>
          </cell>
          <cell r="W241" t="e">
            <v>#NAME?</v>
          </cell>
          <cell r="X241" t="e">
            <v>#NAME?</v>
          </cell>
          <cell r="Y241" t="e">
            <v>#NAME?</v>
          </cell>
          <cell r="Z241" t="e">
            <v>#NAME?</v>
          </cell>
          <cell r="AA241" t="e">
            <v>#NAME?</v>
          </cell>
          <cell r="AB241" t="e">
            <v>#NAME?</v>
          </cell>
          <cell r="AC241" t="e">
            <v>#NAME?</v>
          </cell>
          <cell r="AD241">
            <v>1</v>
          </cell>
          <cell r="AE241">
            <v>0</v>
          </cell>
          <cell r="AF241" t="e">
            <v>#NAME?</v>
          </cell>
          <cell r="AG241" t="e">
            <v>#NAME?</v>
          </cell>
          <cell r="AH241" t="e">
            <v>#NAME?</v>
          </cell>
          <cell r="AI241" t="e">
            <v>#NAME?</v>
          </cell>
          <cell r="AJ241" t="e">
            <v>#NAME?</v>
          </cell>
          <cell r="AK241" t="e">
            <v>#NAME?</v>
          </cell>
          <cell r="AL241" t="e">
            <v>#NAME?</v>
          </cell>
          <cell r="AM241" t="e">
            <v>#NAME?</v>
          </cell>
          <cell r="AN241" t="e">
            <v>#NAME?</v>
          </cell>
          <cell r="AO241" t="e">
            <v>#NAME?</v>
          </cell>
          <cell r="AP241" t="e">
            <v>#NAME?</v>
          </cell>
          <cell r="AQ241" t="e">
            <v>#NAME?</v>
          </cell>
          <cell r="AR241" t="e">
            <v>#NAME?</v>
          </cell>
          <cell r="AS241" t="e">
            <v>#NAME?</v>
          </cell>
          <cell r="AT241" t="e">
            <v>#NAME?</v>
          </cell>
          <cell r="AU241" t="e">
            <v>#NAME?</v>
          </cell>
          <cell r="AV241" t="e">
            <v>#NAME?</v>
          </cell>
          <cell r="AW241" t="e">
            <v>#NAME?</v>
          </cell>
          <cell r="AX241" t="e">
            <v>#NAME?</v>
          </cell>
          <cell r="AY241" t="e">
            <v>#NAME?</v>
          </cell>
        </row>
        <row r="242">
          <cell r="E242" t="str">
            <v>Tokelau</v>
          </cell>
          <cell r="F242" t="e">
            <v>#NAME?</v>
          </cell>
          <cell r="H242" t="e">
            <v>#N/A</v>
          </cell>
          <cell r="J242" t="e">
            <v>#NAME?</v>
          </cell>
          <cell r="K242" t="e">
            <v>#NAME?</v>
          </cell>
          <cell r="M242" t="e">
            <v>#NAME?</v>
          </cell>
          <cell r="N242" t="e">
            <v>#NAME?</v>
          </cell>
          <cell r="P242" t="e">
            <v>#NAME?</v>
          </cell>
          <cell r="Q242" t="e">
            <v>#NAME?</v>
          </cell>
          <cell r="S242" t="e">
            <v>#NAME?</v>
          </cell>
          <cell r="T242" t="e">
            <v>#NAME?</v>
          </cell>
          <cell r="V242" t="e">
            <v>#NAME?</v>
          </cell>
          <cell r="W242" t="e">
            <v>#NAME?</v>
          </cell>
          <cell r="X242" t="e">
            <v>#NAME?</v>
          </cell>
          <cell r="Y242" t="e">
            <v>#NAME?</v>
          </cell>
          <cell r="Z242" t="e">
            <v>#NAME?</v>
          </cell>
          <cell r="AA242" t="e">
            <v>#NAME?</v>
          </cell>
          <cell r="AB242" t="e">
            <v>#NAME?</v>
          </cell>
          <cell r="AC242" t="e">
            <v>#NAME?</v>
          </cell>
          <cell r="AD242">
            <v>1</v>
          </cell>
          <cell r="AE242">
            <v>0</v>
          </cell>
          <cell r="AF242" t="e">
            <v>#NAME?</v>
          </cell>
          <cell r="AG242" t="e">
            <v>#NAME?</v>
          </cell>
          <cell r="AH242" t="e">
            <v>#NAME?</v>
          </cell>
          <cell r="AI242" t="e">
            <v>#NAME?</v>
          </cell>
          <cell r="AJ242" t="e">
            <v>#NAME?</v>
          </cell>
          <cell r="AK242" t="e">
            <v>#NAME?</v>
          </cell>
          <cell r="AL242" t="e">
            <v>#NAME?</v>
          </cell>
          <cell r="AM242" t="e">
            <v>#NAME?</v>
          </cell>
          <cell r="AN242" t="e">
            <v>#NAME?</v>
          </cell>
          <cell r="AO242" t="e">
            <v>#NAME?</v>
          </cell>
          <cell r="AP242" t="e">
            <v>#NAME?</v>
          </cell>
          <cell r="AQ242" t="e">
            <v>#NAME?</v>
          </cell>
          <cell r="AR242" t="e">
            <v>#NAME?</v>
          </cell>
          <cell r="AS242" t="e">
            <v>#NAME?</v>
          </cell>
          <cell r="AT242" t="e">
            <v>#NAME?</v>
          </cell>
          <cell r="AU242" t="e">
            <v>#NAME?</v>
          </cell>
          <cell r="AV242" t="e">
            <v>#NAME?</v>
          </cell>
          <cell r="AW242" t="e">
            <v>#NAME?</v>
          </cell>
          <cell r="AX242" t="e">
            <v>#NAME?</v>
          </cell>
          <cell r="AY242" t="e">
            <v>#NAME?</v>
          </cell>
        </row>
        <row r="243">
          <cell r="E243" t="str">
            <v>Tonga</v>
          </cell>
          <cell r="F243" t="e">
            <v>#NAME?</v>
          </cell>
          <cell r="H243" t="e">
            <v>#N/A</v>
          </cell>
          <cell r="J243" t="e">
            <v>#NAME?</v>
          </cell>
          <cell r="K243" t="e">
            <v>#NAME?</v>
          </cell>
          <cell r="M243" t="e">
            <v>#NAME?</v>
          </cell>
          <cell r="N243" t="e">
            <v>#NAME?</v>
          </cell>
          <cell r="P243" t="e">
            <v>#NAME?</v>
          </cell>
          <cell r="Q243" t="e">
            <v>#NAME?</v>
          </cell>
          <cell r="S243" t="e">
            <v>#NAME?</v>
          </cell>
          <cell r="T243" t="e">
            <v>#NAME?</v>
          </cell>
          <cell r="V243" t="e">
            <v>#NAME?</v>
          </cell>
          <cell r="W243" t="e">
            <v>#NAME?</v>
          </cell>
          <cell r="X243" t="e">
            <v>#NAME?</v>
          </cell>
          <cell r="Y243" t="e">
            <v>#NAME?</v>
          </cell>
          <cell r="Z243" t="e">
            <v>#NAME?</v>
          </cell>
          <cell r="AA243" t="e">
            <v>#NAME?</v>
          </cell>
          <cell r="AB243" t="e">
            <v>#NAME?</v>
          </cell>
          <cell r="AC243" t="e">
            <v>#NAME?</v>
          </cell>
          <cell r="AD243">
            <v>1</v>
          </cell>
          <cell r="AE243">
            <v>0</v>
          </cell>
          <cell r="AF243" t="e">
            <v>#NAME?</v>
          </cell>
          <cell r="AG243" t="e">
            <v>#NAME?</v>
          </cell>
          <cell r="AH243" t="e">
            <v>#NAME?</v>
          </cell>
          <cell r="AI243" t="e">
            <v>#NAME?</v>
          </cell>
          <cell r="AJ243" t="e">
            <v>#NAME?</v>
          </cell>
          <cell r="AK243" t="e">
            <v>#NAME?</v>
          </cell>
          <cell r="AL243" t="e">
            <v>#NAME?</v>
          </cell>
          <cell r="AM243" t="e">
            <v>#NAME?</v>
          </cell>
          <cell r="AN243" t="e">
            <v>#NAME?</v>
          </cell>
          <cell r="AO243" t="e">
            <v>#NAME?</v>
          </cell>
          <cell r="AP243" t="e">
            <v>#NAME?</v>
          </cell>
          <cell r="AQ243" t="e">
            <v>#NAME?</v>
          </cell>
          <cell r="AR243" t="e">
            <v>#NAME?</v>
          </cell>
          <cell r="AS243" t="e">
            <v>#NAME?</v>
          </cell>
          <cell r="AT243" t="e">
            <v>#NAME?</v>
          </cell>
          <cell r="AU243" t="e">
            <v>#NAME?</v>
          </cell>
          <cell r="AV243" t="e">
            <v>#NAME?</v>
          </cell>
          <cell r="AW243" t="e">
            <v>#NAME?</v>
          </cell>
          <cell r="AX243" t="e">
            <v>#NAME?</v>
          </cell>
          <cell r="AY243" t="e">
            <v>#NAME?</v>
          </cell>
        </row>
        <row r="244">
          <cell r="E244" t="str">
            <v>Turkmenistan</v>
          </cell>
          <cell r="F244" t="e">
            <v>#NAME?</v>
          </cell>
          <cell r="H244" t="e">
            <v>#N/A</v>
          </cell>
          <cell r="J244" t="e">
            <v>#NAME?</v>
          </cell>
          <cell r="K244" t="e">
            <v>#NAME?</v>
          </cell>
          <cell r="M244" t="e">
            <v>#NAME?</v>
          </cell>
          <cell r="N244" t="e">
            <v>#NAME?</v>
          </cell>
          <cell r="P244" t="e">
            <v>#NAME?</v>
          </cell>
          <cell r="Q244" t="e">
            <v>#NAME?</v>
          </cell>
          <cell r="S244" t="e">
            <v>#NAME?</v>
          </cell>
          <cell r="T244" t="e">
            <v>#NAME?</v>
          </cell>
          <cell r="V244" t="e">
            <v>#NAME?</v>
          </cell>
          <cell r="W244" t="e">
            <v>#NAME?</v>
          </cell>
          <cell r="X244" t="e">
            <v>#NAME?</v>
          </cell>
          <cell r="Y244" t="e">
            <v>#NAME?</v>
          </cell>
          <cell r="Z244" t="e">
            <v>#NAME?</v>
          </cell>
          <cell r="AA244" t="e">
            <v>#NAME?</v>
          </cell>
          <cell r="AB244" t="e">
            <v>#NAME?</v>
          </cell>
          <cell r="AC244" t="e">
            <v>#NAME?</v>
          </cell>
          <cell r="AD244">
            <v>1</v>
          </cell>
          <cell r="AE244">
            <v>0</v>
          </cell>
          <cell r="AF244" t="e">
            <v>#NAME?</v>
          </cell>
          <cell r="AG244" t="e">
            <v>#NAME?</v>
          </cell>
          <cell r="AH244" t="e">
            <v>#NAME?</v>
          </cell>
          <cell r="AI244" t="e">
            <v>#NAME?</v>
          </cell>
          <cell r="AJ244" t="e">
            <v>#NAME?</v>
          </cell>
          <cell r="AK244" t="e">
            <v>#NAME?</v>
          </cell>
          <cell r="AL244" t="e">
            <v>#NAME?</v>
          </cell>
          <cell r="AM244" t="e">
            <v>#NAME?</v>
          </cell>
          <cell r="AN244" t="e">
            <v>#NAME?</v>
          </cell>
          <cell r="AO244" t="e">
            <v>#NAME?</v>
          </cell>
          <cell r="AP244" t="e">
            <v>#NAME?</v>
          </cell>
          <cell r="AQ244" t="e">
            <v>#NAME?</v>
          </cell>
          <cell r="AR244" t="e">
            <v>#NAME?</v>
          </cell>
          <cell r="AS244" t="e">
            <v>#NAME?</v>
          </cell>
          <cell r="AT244" t="e">
            <v>#NAME?</v>
          </cell>
          <cell r="AU244" t="e">
            <v>#NAME?</v>
          </cell>
          <cell r="AV244" t="e">
            <v>#NAME?</v>
          </cell>
          <cell r="AW244" t="e">
            <v>#NAME?</v>
          </cell>
          <cell r="AX244" t="e">
            <v>#NAME?</v>
          </cell>
          <cell r="AY244" t="e">
            <v>#NAME?</v>
          </cell>
        </row>
        <row r="245">
          <cell r="E245" t="str">
            <v>Turks and Caicos Islands</v>
          </cell>
          <cell r="F245" t="e">
            <v>#NAME?</v>
          </cell>
          <cell r="H245" t="e">
            <v>#N/A</v>
          </cell>
          <cell r="J245" t="e">
            <v>#NAME?</v>
          </cell>
          <cell r="K245" t="e">
            <v>#NAME?</v>
          </cell>
          <cell r="M245" t="e">
            <v>#NAME?</v>
          </cell>
          <cell r="N245" t="e">
            <v>#NAME?</v>
          </cell>
          <cell r="P245" t="e">
            <v>#NAME?</v>
          </cell>
          <cell r="Q245" t="e">
            <v>#NAME?</v>
          </cell>
          <cell r="S245" t="e">
            <v>#NAME?</v>
          </cell>
          <cell r="T245" t="e">
            <v>#NAME?</v>
          </cell>
          <cell r="V245" t="e">
            <v>#NAME?</v>
          </cell>
          <cell r="W245" t="e">
            <v>#NAME?</v>
          </cell>
          <cell r="X245" t="e">
            <v>#NAME?</v>
          </cell>
          <cell r="Y245" t="e">
            <v>#NAME?</v>
          </cell>
          <cell r="Z245" t="e">
            <v>#NAME?</v>
          </cell>
          <cell r="AA245" t="e">
            <v>#NAME?</v>
          </cell>
          <cell r="AB245" t="e">
            <v>#NAME?</v>
          </cell>
          <cell r="AC245" t="e">
            <v>#NAME?</v>
          </cell>
          <cell r="AD245">
            <v>1</v>
          </cell>
          <cell r="AE245">
            <v>0</v>
          </cell>
          <cell r="AF245" t="e">
            <v>#NAME?</v>
          </cell>
          <cell r="AG245" t="e">
            <v>#NAME?</v>
          </cell>
          <cell r="AH245" t="e">
            <v>#NAME?</v>
          </cell>
          <cell r="AI245" t="e">
            <v>#NAME?</v>
          </cell>
          <cell r="AJ245" t="e">
            <v>#NAME?</v>
          </cell>
          <cell r="AK245" t="e">
            <v>#NAME?</v>
          </cell>
          <cell r="AL245" t="e">
            <v>#NAME?</v>
          </cell>
          <cell r="AM245" t="e">
            <v>#NAME?</v>
          </cell>
          <cell r="AN245" t="e">
            <v>#NAME?</v>
          </cell>
          <cell r="AO245" t="e">
            <v>#NAME?</v>
          </cell>
          <cell r="AP245" t="e">
            <v>#NAME?</v>
          </cell>
          <cell r="AQ245" t="e">
            <v>#NAME?</v>
          </cell>
          <cell r="AR245" t="e">
            <v>#NAME?</v>
          </cell>
          <cell r="AS245" t="e">
            <v>#NAME?</v>
          </cell>
          <cell r="AT245" t="e">
            <v>#NAME?</v>
          </cell>
          <cell r="AU245" t="e">
            <v>#NAME?</v>
          </cell>
          <cell r="AV245" t="e">
            <v>#NAME?</v>
          </cell>
          <cell r="AW245" t="e">
            <v>#NAME?</v>
          </cell>
          <cell r="AX245" t="e">
            <v>#NAME?</v>
          </cell>
          <cell r="AY245" t="e">
            <v>#NAME?</v>
          </cell>
        </row>
        <row r="246">
          <cell r="E246" t="str">
            <v>Tuvalu</v>
          </cell>
          <cell r="F246" t="e">
            <v>#NAME?</v>
          </cell>
          <cell r="H246" t="e">
            <v>#N/A</v>
          </cell>
          <cell r="J246" t="e">
            <v>#NAME?</v>
          </cell>
          <cell r="K246" t="e">
            <v>#NAME?</v>
          </cell>
          <cell r="M246" t="e">
            <v>#NAME?</v>
          </cell>
          <cell r="N246" t="e">
            <v>#NAME?</v>
          </cell>
          <cell r="P246" t="e">
            <v>#NAME?</v>
          </cell>
          <cell r="Q246" t="e">
            <v>#NAME?</v>
          </cell>
          <cell r="S246" t="e">
            <v>#NAME?</v>
          </cell>
          <cell r="T246" t="e">
            <v>#NAME?</v>
          </cell>
          <cell r="V246" t="e">
            <v>#NAME?</v>
          </cell>
          <cell r="W246" t="e">
            <v>#NAME?</v>
          </cell>
          <cell r="X246" t="e">
            <v>#NAME?</v>
          </cell>
          <cell r="Y246" t="e">
            <v>#NAME?</v>
          </cell>
          <cell r="Z246" t="e">
            <v>#NAME?</v>
          </cell>
          <cell r="AA246" t="e">
            <v>#NAME?</v>
          </cell>
          <cell r="AB246" t="e">
            <v>#NAME?</v>
          </cell>
          <cell r="AC246" t="e">
            <v>#NAME?</v>
          </cell>
          <cell r="AD246">
            <v>1</v>
          </cell>
          <cell r="AE246">
            <v>0</v>
          </cell>
          <cell r="AF246" t="e">
            <v>#NAME?</v>
          </cell>
          <cell r="AG246" t="e">
            <v>#NAME?</v>
          </cell>
          <cell r="AH246" t="e">
            <v>#NAME?</v>
          </cell>
          <cell r="AI246" t="e">
            <v>#NAME?</v>
          </cell>
          <cell r="AJ246" t="e">
            <v>#NAME?</v>
          </cell>
          <cell r="AK246" t="e">
            <v>#NAME?</v>
          </cell>
          <cell r="AL246" t="e">
            <v>#NAME?</v>
          </cell>
          <cell r="AM246" t="e">
            <v>#NAME?</v>
          </cell>
          <cell r="AN246" t="e">
            <v>#NAME?</v>
          </cell>
          <cell r="AO246" t="e">
            <v>#NAME?</v>
          </cell>
          <cell r="AP246" t="e">
            <v>#NAME?</v>
          </cell>
          <cell r="AQ246" t="e">
            <v>#NAME?</v>
          </cell>
          <cell r="AR246" t="e">
            <v>#NAME?</v>
          </cell>
          <cell r="AS246" t="e">
            <v>#NAME?</v>
          </cell>
          <cell r="AT246" t="e">
            <v>#NAME?</v>
          </cell>
          <cell r="AU246" t="e">
            <v>#NAME?</v>
          </cell>
          <cell r="AV246" t="e">
            <v>#NAME?</v>
          </cell>
          <cell r="AW246" t="e">
            <v>#NAME?</v>
          </cell>
          <cell r="AX246" t="e">
            <v>#NAME?</v>
          </cell>
          <cell r="AY246" t="e">
            <v>#NAME?</v>
          </cell>
        </row>
        <row r="247">
          <cell r="E247" t="str">
            <v>United States of America (extra-territorial)</v>
          </cell>
          <cell r="F247" t="e">
            <v>#NAME?</v>
          </cell>
          <cell r="H247" t="e">
            <v>#N/A</v>
          </cell>
          <cell r="J247" t="e">
            <v>#NAME?</v>
          </cell>
          <cell r="K247" t="e">
            <v>#NAME?</v>
          </cell>
          <cell r="M247" t="e">
            <v>#NAME?</v>
          </cell>
          <cell r="N247" t="e">
            <v>#NAME?</v>
          </cell>
          <cell r="P247" t="e">
            <v>#NAME?</v>
          </cell>
          <cell r="Q247" t="e">
            <v>#NAME?</v>
          </cell>
          <cell r="S247" t="e">
            <v>#NAME?</v>
          </cell>
          <cell r="T247" t="e">
            <v>#NAME?</v>
          </cell>
          <cell r="V247" t="e">
            <v>#NAME?</v>
          </cell>
          <cell r="W247" t="e">
            <v>#NAME?</v>
          </cell>
          <cell r="X247" t="e">
            <v>#NAME?</v>
          </cell>
          <cell r="Y247" t="e">
            <v>#NAME?</v>
          </cell>
          <cell r="Z247" t="e">
            <v>#NAME?</v>
          </cell>
          <cell r="AA247" t="e">
            <v>#NAME?</v>
          </cell>
          <cell r="AB247" t="e">
            <v>#NAME?</v>
          </cell>
          <cell r="AC247" t="e">
            <v>#NAME?</v>
          </cell>
          <cell r="AD247">
            <v>1</v>
          </cell>
          <cell r="AE247">
            <v>0</v>
          </cell>
          <cell r="AF247" t="e">
            <v>#NAME?</v>
          </cell>
          <cell r="AG247" t="e">
            <v>#NAME?</v>
          </cell>
          <cell r="AH247" t="e">
            <v>#NAME?</v>
          </cell>
          <cell r="AI247" t="e">
            <v>#NAME?</v>
          </cell>
          <cell r="AJ247" t="e">
            <v>#NAME?</v>
          </cell>
          <cell r="AK247" t="e">
            <v>#NAME?</v>
          </cell>
          <cell r="AL247" t="e">
            <v>#NAME?</v>
          </cell>
          <cell r="AM247" t="e">
            <v>#NAME?</v>
          </cell>
          <cell r="AN247" t="e">
            <v>#NAME?</v>
          </cell>
          <cell r="AO247" t="e">
            <v>#NAME?</v>
          </cell>
          <cell r="AP247" t="e">
            <v>#NAME?</v>
          </cell>
          <cell r="AQ247" t="e">
            <v>#NAME?</v>
          </cell>
          <cell r="AR247" t="e">
            <v>#NAME?</v>
          </cell>
          <cell r="AS247" t="e">
            <v>#NAME?</v>
          </cell>
          <cell r="AT247" t="e">
            <v>#NAME?</v>
          </cell>
          <cell r="AU247" t="e">
            <v>#NAME?</v>
          </cell>
          <cell r="AV247" t="e">
            <v>#NAME?</v>
          </cell>
          <cell r="AW247" t="e">
            <v>#NAME?</v>
          </cell>
          <cell r="AX247" t="e">
            <v>#NAME?</v>
          </cell>
          <cell r="AY247" t="e">
            <v>#NAME?</v>
          </cell>
        </row>
        <row r="248">
          <cell r="E248" t="str">
            <v>Uzbekistan</v>
          </cell>
          <cell r="F248" t="e">
            <v>#NAME?</v>
          </cell>
          <cell r="H248" t="e">
            <v>#N/A</v>
          </cell>
          <cell r="J248" t="e">
            <v>#NAME?</v>
          </cell>
          <cell r="K248" t="e">
            <v>#NAME?</v>
          </cell>
          <cell r="M248" t="e">
            <v>#NAME?</v>
          </cell>
          <cell r="N248" t="e">
            <v>#NAME?</v>
          </cell>
          <cell r="P248" t="e">
            <v>#NAME?</v>
          </cell>
          <cell r="Q248" t="e">
            <v>#NAME?</v>
          </cell>
          <cell r="S248" t="e">
            <v>#NAME?</v>
          </cell>
          <cell r="T248" t="e">
            <v>#NAME?</v>
          </cell>
          <cell r="V248" t="e">
            <v>#NAME?</v>
          </cell>
          <cell r="W248" t="e">
            <v>#NAME?</v>
          </cell>
          <cell r="X248" t="e">
            <v>#NAME?</v>
          </cell>
          <cell r="Y248" t="e">
            <v>#NAME?</v>
          </cell>
          <cell r="Z248" t="e">
            <v>#NAME?</v>
          </cell>
          <cell r="AA248" t="e">
            <v>#NAME?</v>
          </cell>
          <cell r="AB248" t="e">
            <v>#NAME?</v>
          </cell>
          <cell r="AC248" t="e">
            <v>#NAME?</v>
          </cell>
          <cell r="AD248">
            <v>1</v>
          </cell>
          <cell r="AE248">
            <v>0</v>
          </cell>
          <cell r="AF248" t="e">
            <v>#NAME?</v>
          </cell>
          <cell r="AG248" t="e">
            <v>#NAME?</v>
          </cell>
          <cell r="AH248" t="e">
            <v>#NAME?</v>
          </cell>
          <cell r="AI248" t="e">
            <v>#NAME?</v>
          </cell>
          <cell r="AJ248" t="e">
            <v>#NAME?</v>
          </cell>
          <cell r="AK248" t="e">
            <v>#NAME?</v>
          </cell>
          <cell r="AL248" t="e">
            <v>#NAME?</v>
          </cell>
          <cell r="AM248" t="e">
            <v>#NAME?</v>
          </cell>
          <cell r="AN248" t="e">
            <v>#NAME?</v>
          </cell>
          <cell r="AO248" t="e">
            <v>#NAME?</v>
          </cell>
          <cell r="AP248" t="e">
            <v>#NAME?</v>
          </cell>
          <cell r="AQ248" t="e">
            <v>#NAME?</v>
          </cell>
          <cell r="AR248" t="e">
            <v>#NAME?</v>
          </cell>
          <cell r="AS248" t="e">
            <v>#NAME?</v>
          </cell>
          <cell r="AT248" t="e">
            <v>#NAME?</v>
          </cell>
          <cell r="AU248" t="e">
            <v>#NAME?</v>
          </cell>
          <cell r="AV248" t="e">
            <v>#NAME?</v>
          </cell>
          <cell r="AW248" t="e">
            <v>#NAME?</v>
          </cell>
          <cell r="AX248" t="e">
            <v>#NAME?</v>
          </cell>
          <cell r="AY248" t="e">
            <v>#NAME?</v>
          </cell>
        </row>
        <row r="249">
          <cell r="E249" t="str">
            <v>Vanuatu</v>
          </cell>
          <cell r="F249" t="e">
            <v>#NAME?</v>
          </cell>
          <cell r="H249" t="e">
            <v>#N/A</v>
          </cell>
          <cell r="J249" t="e">
            <v>#NAME?</v>
          </cell>
          <cell r="K249" t="e">
            <v>#NAME?</v>
          </cell>
          <cell r="M249" t="e">
            <v>#NAME?</v>
          </cell>
          <cell r="N249" t="e">
            <v>#NAME?</v>
          </cell>
          <cell r="P249" t="e">
            <v>#NAME?</v>
          </cell>
          <cell r="Q249" t="e">
            <v>#NAME?</v>
          </cell>
          <cell r="S249" t="e">
            <v>#NAME?</v>
          </cell>
          <cell r="T249" t="e">
            <v>#NAME?</v>
          </cell>
          <cell r="V249" t="e">
            <v>#NAME?</v>
          </cell>
          <cell r="W249" t="e">
            <v>#NAME?</v>
          </cell>
          <cell r="X249" t="e">
            <v>#NAME?</v>
          </cell>
          <cell r="Y249" t="e">
            <v>#NAME?</v>
          </cell>
          <cell r="Z249" t="e">
            <v>#NAME?</v>
          </cell>
          <cell r="AA249" t="e">
            <v>#NAME?</v>
          </cell>
          <cell r="AB249" t="e">
            <v>#NAME?</v>
          </cell>
          <cell r="AC249" t="e">
            <v>#NAME?</v>
          </cell>
          <cell r="AD249">
            <v>1</v>
          </cell>
          <cell r="AE249">
            <v>0</v>
          </cell>
          <cell r="AF249" t="e">
            <v>#NAME?</v>
          </cell>
          <cell r="AG249" t="e">
            <v>#NAME?</v>
          </cell>
          <cell r="AH249" t="e">
            <v>#NAME?</v>
          </cell>
          <cell r="AI249" t="e">
            <v>#NAME?</v>
          </cell>
          <cell r="AJ249" t="e">
            <v>#NAME?</v>
          </cell>
          <cell r="AK249" t="e">
            <v>#NAME?</v>
          </cell>
          <cell r="AL249" t="e">
            <v>#NAME?</v>
          </cell>
          <cell r="AM249" t="e">
            <v>#NAME?</v>
          </cell>
          <cell r="AN249" t="e">
            <v>#NAME?</v>
          </cell>
          <cell r="AO249" t="e">
            <v>#NAME?</v>
          </cell>
          <cell r="AP249" t="e">
            <v>#NAME?</v>
          </cell>
          <cell r="AQ249" t="e">
            <v>#NAME?</v>
          </cell>
          <cell r="AR249" t="e">
            <v>#NAME?</v>
          </cell>
          <cell r="AS249" t="e">
            <v>#NAME?</v>
          </cell>
          <cell r="AT249" t="e">
            <v>#NAME?</v>
          </cell>
          <cell r="AU249" t="e">
            <v>#NAME?</v>
          </cell>
          <cell r="AV249" t="e">
            <v>#NAME?</v>
          </cell>
          <cell r="AW249" t="e">
            <v>#NAME?</v>
          </cell>
          <cell r="AX249" t="e">
            <v>#NAME?</v>
          </cell>
          <cell r="AY249" t="e">
            <v>#NAME?</v>
          </cell>
        </row>
        <row r="250">
          <cell r="E250" t="str">
            <v>Virgin Islands (U.S.)</v>
          </cell>
          <cell r="F250" t="e">
            <v>#NAME?</v>
          </cell>
          <cell r="H250" t="e">
            <v>#N/A</v>
          </cell>
          <cell r="J250" t="e">
            <v>#NAME?</v>
          </cell>
          <cell r="K250" t="e">
            <v>#NAME?</v>
          </cell>
          <cell r="M250" t="e">
            <v>#NAME?</v>
          </cell>
          <cell r="N250" t="e">
            <v>#NAME?</v>
          </cell>
          <cell r="P250" t="e">
            <v>#NAME?</v>
          </cell>
          <cell r="Q250" t="e">
            <v>#NAME?</v>
          </cell>
          <cell r="S250" t="e">
            <v>#NAME?</v>
          </cell>
          <cell r="T250" t="e">
            <v>#NAME?</v>
          </cell>
          <cell r="V250" t="e">
            <v>#NAME?</v>
          </cell>
          <cell r="W250" t="e">
            <v>#NAME?</v>
          </cell>
          <cell r="X250" t="e">
            <v>#NAME?</v>
          </cell>
          <cell r="Y250" t="e">
            <v>#NAME?</v>
          </cell>
          <cell r="Z250" t="e">
            <v>#NAME?</v>
          </cell>
          <cell r="AA250" t="e">
            <v>#NAME?</v>
          </cell>
          <cell r="AB250" t="e">
            <v>#NAME?</v>
          </cell>
          <cell r="AC250" t="e">
            <v>#NAME?</v>
          </cell>
          <cell r="AD250">
            <v>1</v>
          </cell>
          <cell r="AE250">
            <v>0</v>
          </cell>
          <cell r="AF250" t="e">
            <v>#NAME?</v>
          </cell>
          <cell r="AG250" t="e">
            <v>#NAME?</v>
          </cell>
          <cell r="AH250" t="e">
            <v>#NAME?</v>
          </cell>
          <cell r="AI250" t="e">
            <v>#NAME?</v>
          </cell>
          <cell r="AJ250" t="e">
            <v>#NAME?</v>
          </cell>
          <cell r="AK250" t="e">
            <v>#NAME?</v>
          </cell>
          <cell r="AL250" t="e">
            <v>#NAME?</v>
          </cell>
          <cell r="AM250" t="e">
            <v>#NAME?</v>
          </cell>
          <cell r="AN250" t="e">
            <v>#NAME?</v>
          </cell>
          <cell r="AO250" t="e">
            <v>#NAME?</v>
          </cell>
          <cell r="AP250" t="e">
            <v>#NAME?</v>
          </cell>
          <cell r="AQ250" t="e">
            <v>#NAME?</v>
          </cell>
          <cell r="AR250" t="e">
            <v>#NAME?</v>
          </cell>
          <cell r="AS250" t="e">
            <v>#NAME?</v>
          </cell>
          <cell r="AT250" t="e">
            <v>#NAME?</v>
          </cell>
          <cell r="AU250" t="e">
            <v>#NAME?</v>
          </cell>
          <cell r="AV250" t="e">
            <v>#NAME?</v>
          </cell>
          <cell r="AW250" t="e">
            <v>#NAME?</v>
          </cell>
          <cell r="AX250" t="e">
            <v>#NAME?</v>
          </cell>
          <cell r="AY250" t="e">
            <v>#NAME?</v>
          </cell>
        </row>
        <row r="251">
          <cell r="E251" t="str">
            <v>Wallis and Futuna</v>
          </cell>
          <cell r="F251" t="e">
            <v>#NAME?</v>
          </cell>
          <cell r="H251" t="e">
            <v>#N/A</v>
          </cell>
          <cell r="J251" t="e">
            <v>#NAME?</v>
          </cell>
          <cell r="K251" t="e">
            <v>#NAME?</v>
          </cell>
          <cell r="M251" t="e">
            <v>#NAME?</v>
          </cell>
          <cell r="N251" t="e">
            <v>#NAME?</v>
          </cell>
          <cell r="P251" t="e">
            <v>#NAME?</v>
          </cell>
          <cell r="Q251" t="e">
            <v>#NAME?</v>
          </cell>
          <cell r="S251" t="e">
            <v>#NAME?</v>
          </cell>
          <cell r="T251" t="e">
            <v>#NAME?</v>
          </cell>
          <cell r="V251" t="e">
            <v>#NAME?</v>
          </cell>
          <cell r="W251" t="e">
            <v>#NAME?</v>
          </cell>
          <cell r="X251" t="e">
            <v>#NAME?</v>
          </cell>
          <cell r="Y251" t="e">
            <v>#NAME?</v>
          </cell>
          <cell r="Z251" t="e">
            <v>#NAME?</v>
          </cell>
          <cell r="AA251" t="e">
            <v>#NAME?</v>
          </cell>
          <cell r="AB251" t="e">
            <v>#NAME?</v>
          </cell>
          <cell r="AC251" t="e">
            <v>#NAME?</v>
          </cell>
          <cell r="AD251">
            <v>1</v>
          </cell>
          <cell r="AE251">
            <v>0</v>
          </cell>
          <cell r="AF251" t="e">
            <v>#NAME?</v>
          </cell>
          <cell r="AG251" t="e">
            <v>#NAME?</v>
          </cell>
          <cell r="AH251" t="e">
            <v>#NAME?</v>
          </cell>
          <cell r="AI251" t="e">
            <v>#NAME?</v>
          </cell>
          <cell r="AJ251" t="e">
            <v>#NAME?</v>
          </cell>
          <cell r="AK251" t="e">
            <v>#NAME?</v>
          </cell>
          <cell r="AL251" t="e">
            <v>#NAME?</v>
          </cell>
          <cell r="AM251" t="e">
            <v>#NAME?</v>
          </cell>
          <cell r="AN251" t="e">
            <v>#NAME?</v>
          </cell>
          <cell r="AO251" t="e">
            <v>#NAME?</v>
          </cell>
          <cell r="AP251" t="e">
            <v>#NAME?</v>
          </cell>
          <cell r="AQ251" t="e">
            <v>#NAME?</v>
          </cell>
          <cell r="AR251" t="e">
            <v>#NAME?</v>
          </cell>
          <cell r="AS251" t="e">
            <v>#NAME?</v>
          </cell>
          <cell r="AT251" t="e">
            <v>#NAME?</v>
          </cell>
          <cell r="AU251" t="e">
            <v>#NAME?</v>
          </cell>
          <cell r="AV251" t="e">
            <v>#NAME?</v>
          </cell>
          <cell r="AW251" t="e">
            <v>#NAME?</v>
          </cell>
          <cell r="AX251" t="e">
            <v>#NAME?</v>
          </cell>
          <cell r="AY251" t="e">
            <v>#NAME?</v>
          </cell>
        </row>
        <row r="252">
          <cell r="E252" t="str">
            <v>West Bank and Gaza</v>
          </cell>
          <cell r="F252" t="e">
            <v>#NAME?</v>
          </cell>
          <cell r="H252" t="e">
            <v>#N/A</v>
          </cell>
          <cell r="J252" t="e">
            <v>#NAME?</v>
          </cell>
          <cell r="K252" t="e">
            <v>#NAME?</v>
          </cell>
          <cell r="M252" t="e">
            <v>#NAME?</v>
          </cell>
          <cell r="N252" t="e">
            <v>#NAME?</v>
          </cell>
          <cell r="P252" t="e">
            <v>#NAME?</v>
          </cell>
          <cell r="Q252" t="e">
            <v>#NAME?</v>
          </cell>
          <cell r="S252" t="e">
            <v>#NAME?</v>
          </cell>
          <cell r="T252" t="e">
            <v>#NAME?</v>
          </cell>
          <cell r="V252" t="e">
            <v>#NAME?</v>
          </cell>
          <cell r="W252" t="e">
            <v>#NAME?</v>
          </cell>
          <cell r="X252" t="e">
            <v>#NAME?</v>
          </cell>
          <cell r="Y252" t="e">
            <v>#NAME?</v>
          </cell>
          <cell r="Z252" t="e">
            <v>#NAME?</v>
          </cell>
          <cell r="AA252" t="e">
            <v>#NAME?</v>
          </cell>
          <cell r="AB252" t="e">
            <v>#NAME?</v>
          </cell>
          <cell r="AC252" t="e">
            <v>#NAME?</v>
          </cell>
          <cell r="AD252">
            <v>1</v>
          </cell>
          <cell r="AE252">
            <v>0</v>
          </cell>
          <cell r="AF252" t="e">
            <v>#NAME?</v>
          </cell>
          <cell r="AG252" t="e">
            <v>#NAME?</v>
          </cell>
          <cell r="AH252" t="e">
            <v>#NAME?</v>
          </cell>
          <cell r="AI252" t="e">
            <v>#NAME?</v>
          </cell>
          <cell r="AJ252" t="e">
            <v>#NAME?</v>
          </cell>
          <cell r="AK252" t="e">
            <v>#NAME?</v>
          </cell>
          <cell r="AL252" t="e">
            <v>#NAME?</v>
          </cell>
          <cell r="AM252" t="e">
            <v>#NAME?</v>
          </cell>
          <cell r="AN252" t="e">
            <v>#NAME?</v>
          </cell>
          <cell r="AO252" t="e">
            <v>#NAME?</v>
          </cell>
          <cell r="AP252" t="e">
            <v>#NAME?</v>
          </cell>
          <cell r="AQ252" t="e">
            <v>#NAME?</v>
          </cell>
          <cell r="AR252" t="e">
            <v>#NAME?</v>
          </cell>
          <cell r="AS252" t="e">
            <v>#NAME?</v>
          </cell>
          <cell r="AT252" t="e">
            <v>#NAME?</v>
          </cell>
          <cell r="AU252" t="e">
            <v>#NAME?</v>
          </cell>
          <cell r="AV252" t="e">
            <v>#NAME?</v>
          </cell>
          <cell r="AW252" t="e">
            <v>#NAME?</v>
          </cell>
          <cell r="AX252" t="e">
            <v>#NAME?</v>
          </cell>
          <cell r="AY252" t="e">
            <v>#NAME?</v>
          </cell>
        </row>
      </sheetData>
      <sheetData sheetId="4"/>
      <sheetData sheetId="5" refreshError="1"/>
      <sheetData sheetId="6"/>
      <sheetData sheetId="7" refreshError="1"/>
      <sheetData sheetId="8"/>
      <sheetData sheetId="9">
        <row r="3">
          <cell r="B3" t="str">
            <v>GII</v>
          </cell>
          <cell r="C3" t="str">
            <v>Count</v>
          </cell>
          <cell r="N3" t="str">
            <v>ECONOMY</v>
          </cell>
          <cell r="O3" t="str">
            <v>Albania</v>
          </cell>
          <cell r="P3" t="str">
            <v>Algeria</v>
          </cell>
          <cell r="Q3" t="str">
            <v>Angola</v>
          </cell>
          <cell r="R3" t="str">
            <v>Argentina</v>
          </cell>
          <cell r="S3" t="str">
            <v>Armenia</v>
          </cell>
          <cell r="T3" t="str">
            <v>Australia</v>
          </cell>
          <cell r="U3" t="str">
            <v>Austria</v>
          </cell>
          <cell r="V3" t="str">
            <v>Azerbaijan</v>
          </cell>
          <cell r="W3" t="str">
            <v>Bahrain</v>
          </cell>
          <cell r="X3" t="str">
            <v>Bangladesh</v>
          </cell>
          <cell r="Y3" t="str">
            <v>Belarus</v>
          </cell>
          <cell r="Z3" t="str">
            <v>Belgium</v>
          </cell>
          <cell r="AA3" t="str">
            <v>Benin</v>
          </cell>
          <cell r="AB3" t="str">
            <v>Bolivia (Plurinational State of)</v>
          </cell>
          <cell r="AC3" t="str">
            <v>Bosnia and Herzegovina</v>
          </cell>
          <cell r="AD3" t="str">
            <v>Botswana</v>
          </cell>
          <cell r="AE3" t="str">
            <v>Brazil</v>
          </cell>
          <cell r="AF3" t="str">
            <v>Brunei Darussalam</v>
          </cell>
          <cell r="AG3" t="str">
            <v>Bulgaria</v>
          </cell>
          <cell r="AH3" t="str">
            <v>Burkina Faso</v>
          </cell>
          <cell r="AI3" t="str">
            <v>Cambodia</v>
          </cell>
          <cell r="AJ3" t="str">
            <v>Cameroon</v>
          </cell>
          <cell r="AK3" t="str">
            <v>Canada</v>
          </cell>
          <cell r="AL3" t="str">
            <v>Chile</v>
          </cell>
          <cell r="AM3" t="str">
            <v>China</v>
          </cell>
          <cell r="AN3" t="str">
            <v>Colombia</v>
          </cell>
          <cell r="AO3" t="str">
            <v>Costa Rica</v>
          </cell>
          <cell r="AP3" t="str">
            <v>Côte d'Ivoire</v>
          </cell>
          <cell r="AQ3" t="str">
            <v>Croatia</v>
          </cell>
          <cell r="AR3" t="str">
            <v>Cyprus</v>
          </cell>
          <cell r="AS3" t="str">
            <v>Czech Republic</v>
          </cell>
          <cell r="AT3" t="str">
            <v>Denmark</v>
          </cell>
          <cell r="AU3" t="str">
            <v>Dominican Republic</v>
          </cell>
          <cell r="AV3" t="str">
            <v>Ecuador</v>
          </cell>
          <cell r="AW3" t="str">
            <v>Egypt</v>
          </cell>
          <cell r="AX3" t="str">
            <v>El Salvador</v>
          </cell>
          <cell r="AY3" t="str">
            <v>Estonia</v>
          </cell>
          <cell r="AZ3" t="str">
            <v>Ethiopia</v>
          </cell>
          <cell r="BA3" t="str">
            <v>Finland</v>
          </cell>
          <cell r="BB3" t="str">
            <v>France</v>
          </cell>
          <cell r="BC3" t="str">
            <v>Georgia</v>
          </cell>
          <cell r="BD3" t="str">
            <v>Germany</v>
          </cell>
          <cell r="BE3" t="str">
            <v>Ghana</v>
          </cell>
          <cell r="BF3" t="str">
            <v>Greece</v>
          </cell>
          <cell r="BG3" t="str">
            <v>Guatemala</v>
          </cell>
          <cell r="BH3" t="str">
            <v>Guyana</v>
          </cell>
          <cell r="BI3" t="str">
            <v>Honduras</v>
          </cell>
          <cell r="BJ3" t="str">
            <v>Hong Kong (SAR), China</v>
          </cell>
          <cell r="BK3" t="str">
            <v>Hungary</v>
          </cell>
          <cell r="BL3" t="str">
            <v>Iceland</v>
          </cell>
          <cell r="BM3" t="str">
            <v>India</v>
          </cell>
          <cell r="BN3" t="str">
            <v>Indonesia</v>
          </cell>
          <cell r="BO3" t="str">
            <v>Iran (Islamic Republic of)</v>
          </cell>
          <cell r="BP3" t="str">
            <v>Ireland</v>
          </cell>
          <cell r="BQ3" t="str">
            <v>Israel</v>
          </cell>
          <cell r="BR3" t="str">
            <v>Italy</v>
          </cell>
          <cell r="BS3" t="str">
            <v>Jamaica</v>
          </cell>
          <cell r="BT3" t="str">
            <v>Japan</v>
          </cell>
          <cell r="BU3" t="str">
            <v>Jordan</v>
          </cell>
          <cell r="BV3" t="str">
            <v>Kazakhstan</v>
          </cell>
          <cell r="BW3" t="str">
            <v>Kenya</v>
          </cell>
          <cell r="BX3" t="str">
            <v>Korea (Republic of )</v>
          </cell>
          <cell r="BY3" t="str">
            <v>Kuwait</v>
          </cell>
          <cell r="BZ3" t="str">
            <v>Kyrgyzstan</v>
          </cell>
          <cell r="CA3" t="str">
            <v>Latvia</v>
          </cell>
          <cell r="CB3" t="str">
            <v>Lebanon</v>
          </cell>
          <cell r="CC3" t="str">
            <v>Lithuania</v>
          </cell>
          <cell r="CD3" t="str">
            <v>Luxembourg</v>
          </cell>
          <cell r="CE3" t="str">
            <v>Macedonia (The Former Yugoslav Republic of)</v>
          </cell>
          <cell r="CF3" t="str">
            <v>Madagascar</v>
          </cell>
          <cell r="CG3" t="str">
            <v>Malawi</v>
          </cell>
          <cell r="CH3" t="str">
            <v>Malaysia</v>
          </cell>
          <cell r="CI3" t="str">
            <v>Mali</v>
          </cell>
          <cell r="CJ3" t="str">
            <v>Mauritius</v>
          </cell>
          <cell r="CK3" t="str">
            <v>Mexico</v>
          </cell>
          <cell r="CL3" t="str">
            <v>Moldova (Republic of)</v>
          </cell>
          <cell r="CM3" t="str">
            <v>Mongolia</v>
          </cell>
          <cell r="CN3" t="str">
            <v>Morocco</v>
          </cell>
          <cell r="CO3" t="str">
            <v>Mozambique</v>
          </cell>
          <cell r="CP3" t="str">
            <v>Namibia</v>
          </cell>
          <cell r="CQ3" t="str">
            <v>Nepal</v>
          </cell>
          <cell r="CR3" t="str">
            <v>Netherlands</v>
          </cell>
          <cell r="CS3" t="str">
            <v>New Zealand</v>
          </cell>
          <cell r="CT3" t="str">
            <v>Nicaragua</v>
          </cell>
          <cell r="CU3" t="str">
            <v>Niger</v>
          </cell>
          <cell r="CV3" t="str">
            <v>Nigeria</v>
          </cell>
          <cell r="CW3" t="str">
            <v>Norway</v>
          </cell>
          <cell r="CX3" t="str">
            <v>Oman</v>
          </cell>
          <cell r="CY3" t="str">
            <v>Pakistan</v>
          </cell>
          <cell r="CZ3" t="str">
            <v>Panama</v>
          </cell>
          <cell r="DA3" t="str">
            <v>Paraguay</v>
          </cell>
          <cell r="DB3" t="str">
            <v>Peru</v>
          </cell>
          <cell r="DC3" t="str">
            <v>Philippines</v>
          </cell>
          <cell r="DD3" t="str">
            <v>Poland</v>
          </cell>
          <cell r="DE3" t="str">
            <v>Portugal</v>
          </cell>
          <cell r="DF3" t="str">
            <v>Qatar</v>
          </cell>
          <cell r="DG3" t="str">
            <v>Romania</v>
          </cell>
          <cell r="DH3" t="str">
            <v>Russian Federation</v>
          </cell>
          <cell r="DI3" t="str">
            <v>Rwanda</v>
          </cell>
          <cell r="DJ3" t="str">
            <v>Saudi Arabia</v>
          </cell>
          <cell r="DK3" t="str">
            <v>Senegal</v>
          </cell>
          <cell r="DL3" t="str">
            <v>Serbia</v>
          </cell>
          <cell r="DM3" t="str">
            <v>Singapore</v>
          </cell>
          <cell r="DN3" t="str">
            <v>Slovakia</v>
          </cell>
          <cell r="DO3" t="str">
            <v>Slovenia</v>
          </cell>
          <cell r="DP3" t="str">
            <v>South Africa</v>
          </cell>
          <cell r="DQ3" t="str">
            <v>Spain</v>
          </cell>
          <cell r="DR3" t="str">
            <v>Sri Lanka</v>
          </cell>
          <cell r="DS3" t="str">
            <v>Sudan</v>
          </cell>
          <cell r="DT3" t="str">
            <v>Swaziland</v>
          </cell>
          <cell r="DU3" t="str">
            <v>Sweden</v>
          </cell>
          <cell r="DV3" t="str">
            <v>Switzerland</v>
          </cell>
          <cell r="DW3" t="str">
            <v>Syrian Arab Republic</v>
          </cell>
          <cell r="DX3" t="str">
            <v>Tajikistan</v>
          </cell>
          <cell r="DY3" t="str">
            <v>Tanzania (United Republic of)</v>
          </cell>
          <cell r="DZ3" t="str">
            <v>Thailand</v>
          </cell>
          <cell r="EA3" t="str">
            <v>Trinidad and Tobago</v>
          </cell>
          <cell r="EB3" t="str">
            <v>Tunisia</v>
          </cell>
          <cell r="EC3" t="str">
            <v>Turkey</v>
          </cell>
          <cell r="ED3" t="str">
            <v>Uganda</v>
          </cell>
          <cell r="EE3" t="str">
            <v>Ukraine</v>
          </cell>
          <cell r="EF3" t="str">
            <v>United Arab Emirates</v>
          </cell>
          <cell r="EG3" t="str">
            <v>United Kingdom</v>
          </cell>
          <cell r="EH3" t="str">
            <v>United States of America</v>
          </cell>
          <cell r="EI3" t="str">
            <v>Uruguay</v>
          </cell>
          <cell r="EJ3" t="str">
            <v>Venezuela (Bolivarian Republic of)</v>
          </cell>
          <cell r="EK3" t="str">
            <v>Viet Nam</v>
          </cell>
          <cell r="EL3" t="str">
            <v>Yemen</v>
          </cell>
          <cell r="EM3" t="str">
            <v>Zambia</v>
          </cell>
          <cell r="EN3" t="str">
            <v>Zimbabwe</v>
          </cell>
        </row>
        <row r="4">
          <cell r="C4">
            <v>80</v>
          </cell>
          <cell r="D4" t="str">
            <v>Lower</v>
          </cell>
          <cell r="E4" t="str">
            <v>Upper</v>
          </cell>
          <cell r="F4" t="str">
            <v>Treatment</v>
          </cell>
          <cell r="G4" t="str">
            <v>Title</v>
          </cell>
          <cell r="H4" t="str">
            <v>Source</v>
          </cell>
          <cell r="I4" t="str">
            <v>Years</v>
          </cell>
          <cell r="J4" t="str">
            <v>Count</v>
          </cell>
          <cell r="K4" t="str">
            <v>of GII 2010</v>
          </cell>
          <cell r="N4" t="str">
            <v>Coverage (according to fake)</v>
          </cell>
          <cell r="O4" t="str">
            <v>yes</v>
          </cell>
          <cell r="P4" t="str">
            <v>yes</v>
          </cell>
          <cell r="Q4" t="str">
            <v>yes</v>
          </cell>
          <cell r="R4" t="str">
            <v>yes</v>
          </cell>
          <cell r="S4" t="str">
            <v>yes</v>
          </cell>
          <cell r="T4" t="str">
            <v>yes</v>
          </cell>
          <cell r="U4" t="str">
            <v>yes</v>
          </cell>
          <cell r="V4" t="str">
            <v>yes</v>
          </cell>
          <cell r="W4" t="str">
            <v>yes</v>
          </cell>
          <cell r="X4" t="str">
            <v>yes</v>
          </cell>
          <cell r="Y4" t="str">
            <v>yes</v>
          </cell>
          <cell r="Z4" t="str">
            <v>yes</v>
          </cell>
          <cell r="AA4" t="str">
            <v>yes</v>
          </cell>
          <cell r="AB4" t="str">
            <v>yes</v>
          </cell>
          <cell r="AC4" t="str">
            <v>yes</v>
          </cell>
          <cell r="AD4" t="str">
            <v>yes</v>
          </cell>
          <cell r="AE4" t="str">
            <v>yes</v>
          </cell>
          <cell r="AF4" t="str">
            <v>yes</v>
          </cell>
          <cell r="AG4" t="str">
            <v>yes</v>
          </cell>
          <cell r="AH4" t="str">
            <v>yes</v>
          </cell>
          <cell r="AI4" t="str">
            <v>yes</v>
          </cell>
          <cell r="AJ4" t="str">
            <v>yes</v>
          </cell>
          <cell r="AK4" t="str">
            <v>yes</v>
          </cell>
          <cell r="AL4" t="str">
            <v>yes</v>
          </cell>
          <cell r="AM4" t="str">
            <v>yes</v>
          </cell>
          <cell r="AN4" t="str">
            <v>yes</v>
          </cell>
          <cell r="AO4" t="str">
            <v>yes</v>
          </cell>
          <cell r="AP4" t="str">
            <v>yes</v>
          </cell>
          <cell r="AQ4" t="str">
            <v>yes</v>
          </cell>
          <cell r="AR4" t="str">
            <v>yes</v>
          </cell>
          <cell r="AS4" t="str">
            <v>yes</v>
          </cell>
          <cell r="AT4" t="str">
            <v>yes</v>
          </cell>
          <cell r="AU4" t="str">
            <v>yes</v>
          </cell>
          <cell r="AV4" t="str">
            <v>yes</v>
          </cell>
          <cell r="AW4" t="str">
            <v>yes</v>
          </cell>
          <cell r="AX4" t="str">
            <v>yes</v>
          </cell>
          <cell r="AY4" t="str">
            <v>yes</v>
          </cell>
          <cell r="AZ4" t="str">
            <v>yes</v>
          </cell>
          <cell r="BA4" t="str">
            <v>yes</v>
          </cell>
          <cell r="BB4" t="str">
            <v>yes</v>
          </cell>
          <cell r="BC4" t="str">
            <v>yes</v>
          </cell>
          <cell r="BD4" t="str">
            <v>yes</v>
          </cell>
          <cell r="BE4" t="str">
            <v>yes</v>
          </cell>
          <cell r="BF4" t="str">
            <v>yes</v>
          </cell>
          <cell r="BG4" t="str">
            <v>yes</v>
          </cell>
          <cell r="BH4" t="str">
            <v>yes</v>
          </cell>
          <cell r="BI4" t="str">
            <v>yes</v>
          </cell>
          <cell r="BJ4" t="str">
            <v>yes</v>
          </cell>
          <cell r="BK4" t="str">
            <v>yes</v>
          </cell>
          <cell r="BL4" t="str">
            <v>yes</v>
          </cell>
          <cell r="BM4" t="str">
            <v>yes</v>
          </cell>
          <cell r="BN4" t="str">
            <v>yes</v>
          </cell>
          <cell r="BO4" t="str">
            <v>yes</v>
          </cell>
          <cell r="BP4" t="str">
            <v>yes</v>
          </cell>
          <cell r="BQ4" t="str">
            <v>yes</v>
          </cell>
          <cell r="BR4" t="str">
            <v>yes</v>
          </cell>
          <cell r="BS4" t="str">
            <v>yes</v>
          </cell>
          <cell r="BT4" t="str">
            <v>yes</v>
          </cell>
          <cell r="BU4" t="str">
            <v>yes</v>
          </cell>
          <cell r="BV4" t="str">
            <v>yes</v>
          </cell>
          <cell r="BW4" t="str">
            <v>yes</v>
          </cell>
          <cell r="BX4" t="str">
            <v>yes</v>
          </cell>
          <cell r="BY4" t="str">
            <v>yes</v>
          </cell>
          <cell r="BZ4" t="str">
            <v>yes</v>
          </cell>
          <cell r="CA4" t="str">
            <v>yes</v>
          </cell>
          <cell r="CB4" t="str">
            <v>yes</v>
          </cell>
          <cell r="CC4" t="str">
            <v>yes</v>
          </cell>
          <cell r="CD4" t="str">
            <v>yes</v>
          </cell>
          <cell r="CE4" t="str">
            <v>yes</v>
          </cell>
          <cell r="CF4" t="str">
            <v>yes</v>
          </cell>
          <cell r="CG4" t="str">
            <v>yes</v>
          </cell>
          <cell r="CH4" t="str">
            <v>yes</v>
          </cell>
          <cell r="CI4" t="str">
            <v>yes</v>
          </cell>
          <cell r="CJ4" t="str">
            <v>yes</v>
          </cell>
          <cell r="CK4" t="str">
            <v>yes</v>
          </cell>
          <cell r="CL4" t="str">
            <v>yes</v>
          </cell>
          <cell r="CM4" t="str">
            <v>yes</v>
          </cell>
          <cell r="CN4" t="str">
            <v>yes</v>
          </cell>
          <cell r="CO4" t="str">
            <v>yes</v>
          </cell>
          <cell r="CP4" t="str">
            <v>yes</v>
          </cell>
          <cell r="CQ4" t="str">
            <v>yes</v>
          </cell>
          <cell r="CR4" t="str">
            <v>yes</v>
          </cell>
          <cell r="CS4" t="str">
            <v>yes</v>
          </cell>
          <cell r="CT4" t="str">
            <v>yes</v>
          </cell>
          <cell r="CU4" t="str">
            <v>yes</v>
          </cell>
          <cell r="CV4" t="str">
            <v>yes</v>
          </cell>
          <cell r="CW4" t="str">
            <v>yes</v>
          </cell>
          <cell r="CX4" t="str">
            <v>yes</v>
          </cell>
          <cell r="CY4" t="str">
            <v>yes</v>
          </cell>
          <cell r="CZ4" t="str">
            <v>yes</v>
          </cell>
          <cell r="DA4" t="str">
            <v>yes</v>
          </cell>
          <cell r="DB4" t="str">
            <v>yes</v>
          </cell>
          <cell r="DC4" t="str">
            <v>yes</v>
          </cell>
          <cell r="DD4" t="str">
            <v>yes</v>
          </cell>
          <cell r="DE4" t="str">
            <v>yes</v>
          </cell>
          <cell r="DF4" t="str">
            <v>yes</v>
          </cell>
          <cell r="DG4" t="str">
            <v>yes</v>
          </cell>
          <cell r="DH4" t="str">
            <v>yes</v>
          </cell>
          <cell r="DI4" t="str">
            <v>yes</v>
          </cell>
          <cell r="DJ4" t="str">
            <v>yes</v>
          </cell>
          <cell r="DK4" t="str">
            <v>yes</v>
          </cell>
          <cell r="DL4" t="str">
            <v>yes</v>
          </cell>
          <cell r="DM4" t="str">
            <v>yes</v>
          </cell>
          <cell r="DN4" t="str">
            <v>yes</v>
          </cell>
          <cell r="DO4" t="str">
            <v>yes</v>
          </cell>
          <cell r="DP4" t="str">
            <v>yes</v>
          </cell>
          <cell r="DQ4" t="str">
            <v>yes</v>
          </cell>
          <cell r="DR4" t="str">
            <v>yes</v>
          </cell>
          <cell r="DS4" t="str">
            <v>yes</v>
          </cell>
          <cell r="DT4" t="str">
            <v>yes</v>
          </cell>
          <cell r="DU4" t="str">
            <v>yes</v>
          </cell>
          <cell r="DV4" t="str">
            <v>yes</v>
          </cell>
          <cell r="DW4" t="str">
            <v>yes</v>
          </cell>
          <cell r="DX4" t="str">
            <v>yes</v>
          </cell>
          <cell r="DY4" t="str">
            <v>yes</v>
          </cell>
          <cell r="DZ4" t="str">
            <v>yes</v>
          </cell>
          <cell r="EA4" t="str">
            <v>yes</v>
          </cell>
          <cell r="EB4" t="str">
            <v>yes</v>
          </cell>
          <cell r="EC4" t="str">
            <v>yes</v>
          </cell>
          <cell r="ED4" t="str">
            <v>yes</v>
          </cell>
          <cell r="EE4" t="str">
            <v>yes</v>
          </cell>
          <cell r="EF4" t="str">
            <v>yes</v>
          </cell>
          <cell r="EG4" t="str">
            <v>yes</v>
          </cell>
          <cell r="EH4" t="str">
            <v>yes</v>
          </cell>
          <cell r="EI4" t="str">
            <v>yes</v>
          </cell>
          <cell r="EJ4" t="str">
            <v>yes</v>
          </cell>
          <cell r="EK4" t="str">
            <v>yes</v>
          </cell>
          <cell r="EL4" t="str">
            <v>yes</v>
          </cell>
          <cell r="EM4" t="str">
            <v>yes</v>
          </cell>
          <cell r="EN4" t="str">
            <v>yes</v>
          </cell>
        </row>
        <row r="5">
          <cell r="B5" t="str">
            <v>1.1.1</v>
          </cell>
          <cell r="C5" t="str">
            <v>1.1.1</v>
          </cell>
          <cell r="D5">
            <v>0</v>
          </cell>
          <cell r="E5">
            <v>100</v>
          </cell>
          <cell r="F5" t="str">
            <v/>
          </cell>
          <cell r="G5" t="str">
            <v>Political Stability &amp; Absence of Violence/Terrorism</v>
          </cell>
          <cell r="H5" t="str">
            <v>World Bank, World Governance Indicators 2009</v>
          </cell>
          <cell r="I5">
            <v>2009</v>
          </cell>
          <cell r="J5">
            <v>0.12982900588332821</v>
          </cell>
          <cell r="K5">
            <v>-1.206855579642458</v>
          </cell>
          <cell r="L5">
            <v>1</v>
          </cell>
          <cell r="M5" t="str">
            <v>good</v>
          </cell>
          <cell r="N5" t="str">
            <v>SCORE</v>
          </cell>
          <cell r="O5">
            <v>41.509433962264154</v>
          </cell>
          <cell r="P5">
            <v>12.735849056603774</v>
          </cell>
          <cell r="Q5">
            <v>35.849056603773583</v>
          </cell>
          <cell r="R5">
            <v>43.39622641509434</v>
          </cell>
          <cell r="S5">
            <v>48.113207547169814</v>
          </cell>
          <cell r="T5">
            <v>76.415094339622641</v>
          </cell>
          <cell r="U5">
            <v>89.15094339622641</v>
          </cell>
          <cell r="V5">
            <v>32.075471698113205</v>
          </cell>
          <cell r="W5">
            <v>40.566037735849058</v>
          </cell>
          <cell r="X5">
            <v>7.5471698113207548</v>
          </cell>
          <cell r="Y5">
            <v>57.075471698113205</v>
          </cell>
          <cell r="Z5">
            <v>74.056603773584911</v>
          </cell>
          <cell r="AA5">
            <v>61.79245283018868</v>
          </cell>
          <cell r="AB5">
            <v>19.811320754716981</v>
          </cell>
          <cell r="AC5">
            <v>25.943396226415093</v>
          </cell>
          <cell r="AD5">
            <v>79.716981132075475</v>
          </cell>
          <cell r="AE5">
            <v>54.245283018867923</v>
          </cell>
          <cell r="AF5">
            <v>95.283018867924525</v>
          </cell>
          <cell r="AG5">
            <v>62.735849056603776</v>
          </cell>
          <cell r="AH5">
            <v>39.622641509433961</v>
          </cell>
          <cell r="AI5">
            <v>25</v>
          </cell>
          <cell r="AJ5">
            <v>31.132075471698112</v>
          </cell>
          <cell r="AK5">
            <v>85.377358490566039</v>
          </cell>
          <cell r="AL5">
            <v>69.339622641509436</v>
          </cell>
          <cell r="AM5">
            <v>29.716981132075471</v>
          </cell>
          <cell r="AN5">
            <v>7.0754716981132075</v>
          </cell>
          <cell r="AO5">
            <v>70.283018867924525</v>
          </cell>
          <cell r="AP5">
            <v>8.0188679245283012</v>
          </cell>
          <cell r="AQ5">
            <v>67.452830188679243</v>
          </cell>
          <cell r="AR5">
            <v>57.547169811320757</v>
          </cell>
          <cell r="AS5">
            <v>81.132075471698116</v>
          </cell>
          <cell r="AT5">
            <v>85.84905660377359</v>
          </cell>
          <cell r="AU5">
            <v>49.056603773584904</v>
          </cell>
          <cell r="AV5">
            <v>20.754716981132077</v>
          </cell>
          <cell r="AW5">
            <v>24.528301886792452</v>
          </cell>
          <cell r="AX5">
            <v>46.226415094339622</v>
          </cell>
          <cell r="AY5">
            <v>66.981132075471692</v>
          </cell>
          <cell r="AZ5">
            <v>6.132075471698113</v>
          </cell>
          <cell r="BA5">
            <v>95.754716981132077</v>
          </cell>
          <cell r="BB5">
            <v>65.566037735849051</v>
          </cell>
          <cell r="BC5">
            <v>16.981132075471699</v>
          </cell>
          <cell r="BD5">
            <v>76.886792452830193</v>
          </cell>
          <cell r="BE5">
            <v>50</v>
          </cell>
          <cell r="BF5">
            <v>41.981132075471699</v>
          </cell>
          <cell r="BG5">
            <v>21.226415094339622</v>
          </cell>
          <cell r="BH5">
            <v>26.886792452830189</v>
          </cell>
          <cell r="BI5">
            <v>33.962264150943398</v>
          </cell>
          <cell r="BJ5">
            <v>81.603773584905667</v>
          </cell>
          <cell r="BK5">
            <v>67.924528301886795</v>
          </cell>
          <cell r="BL5">
            <v>91.981132075471692</v>
          </cell>
          <cell r="BM5">
            <v>13.20754716981132</v>
          </cell>
          <cell r="BN5">
            <v>24.056603773584907</v>
          </cell>
          <cell r="BO5">
            <v>8.4905660377358494</v>
          </cell>
          <cell r="BP5">
            <v>84.433962264150949</v>
          </cell>
          <cell r="BQ5">
            <v>9.433962264150944</v>
          </cell>
          <cell r="BR5">
            <v>64.622641509433961</v>
          </cell>
          <cell r="BS5">
            <v>33.018867924528301</v>
          </cell>
          <cell r="BT5">
            <v>83.490566037735846</v>
          </cell>
          <cell r="BU5">
            <v>36.320754716981135</v>
          </cell>
          <cell r="BV5">
            <v>69.811320754716988</v>
          </cell>
          <cell r="BW5">
            <v>12.264150943396226</v>
          </cell>
          <cell r="BX5">
            <v>52.358490566037737</v>
          </cell>
          <cell r="BY5">
            <v>59.433962264150942</v>
          </cell>
          <cell r="BZ5">
            <v>26.415094339622641</v>
          </cell>
          <cell r="CA5">
            <v>61.320754716981135</v>
          </cell>
          <cell r="CB5">
            <v>8.9622641509433958</v>
          </cell>
          <cell r="CC5">
            <v>70.754716981132077</v>
          </cell>
          <cell r="CD5">
            <v>96.226415094339629</v>
          </cell>
          <cell r="CE5">
            <v>37.264150943396224</v>
          </cell>
          <cell r="CF5">
            <v>23.584905660377359</v>
          </cell>
          <cell r="CG5">
            <v>42.452830188679243</v>
          </cell>
          <cell r="CH5">
            <v>46.698113207547166</v>
          </cell>
          <cell r="CI5">
            <v>34.905660377358494</v>
          </cell>
          <cell r="CJ5">
            <v>68.396226415094333</v>
          </cell>
          <cell r="CK5">
            <v>22.169811320754718</v>
          </cell>
          <cell r="CL5">
            <v>27.830188679245282</v>
          </cell>
          <cell r="CM5">
            <v>55.188679245283019</v>
          </cell>
          <cell r="CN5">
            <v>30.188679245283019</v>
          </cell>
          <cell r="CO5">
            <v>63.679245283018865</v>
          </cell>
          <cell r="CP5">
            <v>75</v>
          </cell>
          <cell r="CQ5">
            <v>5.1886792452830193</v>
          </cell>
          <cell r="CR5">
            <v>83.018867924528308</v>
          </cell>
          <cell r="CS5">
            <v>84.905660377358487</v>
          </cell>
          <cell r="CT5">
            <v>27.358490566037737</v>
          </cell>
          <cell r="CU5">
            <v>14.150943396226415</v>
          </cell>
          <cell r="CV5">
            <v>4.2452830188679247</v>
          </cell>
          <cell r="CW5">
            <v>91.509433962264154</v>
          </cell>
          <cell r="CX5">
            <v>75.471698113207552</v>
          </cell>
          <cell r="CY5">
            <v>0.47169811320754718</v>
          </cell>
          <cell r="CZ5">
            <v>49.528301886792455</v>
          </cell>
          <cell r="DA5">
            <v>17.452830188679247</v>
          </cell>
          <cell r="DB5">
            <v>17.924528301886792</v>
          </cell>
          <cell r="DC5">
            <v>10.849056603773585</v>
          </cell>
          <cell r="DD5">
            <v>80.188679245283012</v>
          </cell>
          <cell r="DE5">
            <v>74.528301886792448</v>
          </cell>
          <cell r="DF5">
            <v>88.679245283018872</v>
          </cell>
          <cell r="DG5">
            <v>58.490566037735846</v>
          </cell>
          <cell r="DH5">
            <v>21.69811320754717</v>
          </cell>
          <cell r="DI5">
            <v>33.490566037735846</v>
          </cell>
          <cell r="DJ5">
            <v>32.547169811320757</v>
          </cell>
          <cell r="DK5">
            <v>38.679245283018865</v>
          </cell>
          <cell r="DL5">
            <v>28.30188679245283</v>
          </cell>
          <cell r="DM5">
            <v>90.094339622641513</v>
          </cell>
          <cell r="DN5">
            <v>78.773584905660371</v>
          </cell>
          <cell r="DO5">
            <v>77.35849056603773</v>
          </cell>
          <cell r="DP5">
            <v>44.339622641509436</v>
          </cell>
          <cell r="DQ5">
            <v>38.20754716981132</v>
          </cell>
          <cell r="DR5">
            <v>11.79245283018868</v>
          </cell>
          <cell r="DS5">
            <v>1.4150943396226414</v>
          </cell>
          <cell r="DT5">
            <v>45.283018867924525</v>
          </cell>
          <cell r="DU5">
            <v>88.20754716981132</v>
          </cell>
          <cell r="DV5">
            <v>92.452830188679243</v>
          </cell>
          <cell r="DW5">
            <v>22.641509433962263</v>
          </cell>
          <cell r="DX5">
            <v>16.037735849056602</v>
          </cell>
          <cell r="DY5">
            <v>47.641509433962263</v>
          </cell>
          <cell r="DZ5">
            <v>14.622641509433961</v>
          </cell>
          <cell r="EA5">
            <v>44.811320754716981</v>
          </cell>
          <cell r="EB5">
            <v>53.301886792452834</v>
          </cell>
          <cell r="EC5">
            <v>18.867924528301888</v>
          </cell>
          <cell r="ED5">
            <v>15.09433962264151</v>
          </cell>
          <cell r="EE5">
            <v>34.433962264150942</v>
          </cell>
          <cell r="EF5">
            <v>80.660377358490564</v>
          </cell>
          <cell r="EG5">
            <v>54.716981132075475</v>
          </cell>
          <cell r="EH5">
            <v>58.962264150943398</v>
          </cell>
          <cell r="EI5">
            <v>78.301886792452834</v>
          </cell>
          <cell r="EJ5">
            <v>11.320754716981131</v>
          </cell>
          <cell r="EK5">
            <v>51.415094339622641</v>
          </cell>
          <cell r="EL5">
            <v>2.358490566037736</v>
          </cell>
          <cell r="EM5">
            <v>64.15094339622641</v>
          </cell>
          <cell r="EN5">
            <v>9.9056603773584904</v>
          </cell>
        </row>
        <row r="6">
          <cell r="B6" t="str">
            <v>1.1.2</v>
          </cell>
          <cell r="C6" t="str">
            <v>1.1.2</v>
          </cell>
          <cell r="D6">
            <v>0</v>
          </cell>
          <cell r="E6">
            <v>100</v>
          </cell>
          <cell r="F6" t="str">
            <v/>
          </cell>
          <cell r="G6" t="str">
            <v>Government Effectiveness</v>
          </cell>
          <cell r="H6" t="str">
            <v>World Bank, World Governance Indicators 2009</v>
          </cell>
          <cell r="I6">
            <v>2009</v>
          </cell>
          <cell r="J6">
            <v>-1.1253557103236316E-2</v>
          </cell>
          <cell r="K6">
            <v>-1.1014748418040043</v>
          </cell>
          <cell r="L6">
            <v>1</v>
          </cell>
          <cell r="M6" t="str">
            <v>good</v>
          </cell>
          <cell r="N6" t="str">
            <v>SCORE</v>
          </cell>
          <cell r="O6">
            <v>47.61904761904762</v>
          </cell>
          <cell r="P6">
            <v>34.761904761904759</v>
          </cell>
          <cell r="Q6">
            <v>20</v>
          </cell>
          <cell r="R6">
            <v>39.523809523809526</v>
          </cell>
          <cell r="S6">
            <v>57.142857142857146</v>
          </cell>
          <cell r="T6">
            <v>95.238095238095241</v>
          </cell>
          <cell r="U6">
            <v>93.80952380952381</v>
          </cell>
          <cell r="V6">
            <v>33.333333333333336</v>
          </cell>
          <cell r="W6">
            <v>69.047619047619051</v>
          </cell>
          <cell r="X6">
            <v>16.666666666666668</v>
          </cell>
          <cell r="Y6">
            <v>13.333333333333334</v>
          </cell>
          <cell r="Z6">
            <v>90.476190476190482</v>
          </cell>
          <cell r="AA6">
            <v>38.095238095238095</v>
          </cell>
          <cell r="AB6">
            <v>27.61904761904762</v>
          </cell>
          <cell r="AC6">
            <v>32.38095238095238</v>
          </cell>
          <cell r="AD6">
            <v>70</v>
          </cell>
          <cell r="AE6">
            <v>57.61904761904762</v>
          </cell>
          <cell r="AF6">
            <v>75.238095238095241</v>
          </cell>
          <cell r="AG6">
            <v>59.047619047619051</v>
          </cell>
          <cell r="AH6">
            <v>31.904761904761905</v>
          </cell>
          <cell r="AI6">
            <v>25.714285714285715</v>
          </cell>
          <cell r="AJ6">
            <v>23.333333333333332</v>
          </cell>
          <cell r="AK6">
            <v>96.666666666666671</v>
          </cell>
          <cell r="AL6">
            <v>85.714285714285708</v>
          </cell>
          <cell r="AM6">
            <v>58.095238095238095</v>
          </cell>
          <cell r="AN6">
            <v>56.19047619047619</v>
          </cell>
          <cell r="AO6">
            <v>65.714285714285708</v>
          </cell>
          <cell r="AP6">
            <v>9.5238095238095237</v>
          </cell>
          <cell r="AQ6">
            <v>70.476190476190482</v>
          </cell>
          <cell r="AR6">
            <v>88.571428571428569</v>
          </cell>
          <cell r="AS6">
            <v>79.047619047619051</v>
          </cell>
          <cell r="AT6">
            <v>99.523809523809518</v>
          </cell>
          <cell r="AU6">
            <v>38.571428571428569</v>
          </cell>
          <cell r="AV6">
            <v>21.904761904761905</v>
          </cell>
          <cell r="AW6">
            <v>44.285714285714285</v>
          </cell>
          <cell r="AX6">
            <v>52.857142857142854</v>
          </cell>
          <cell r="AY6">
            <v>84.761904761904759</v>
          </cell>
          <cell r="AZ6">
            <v>40.476190476190474</v>
          </cell>
          <cell r="BA6">
            <v>99.047619047619051</v>
          </cell>
          <cell r="BB6">
            <v>90</v>
          </cell>
          <cell r="BC6">
            <v>61.904761904761905</v>
          </cell>
          <cell r="BD6">
            <v>91.904761904761898</v>
          </cell>
          <cell r="BE6">
            <v>56.666666666666664</v>
          </cell>
          <cell r="BF6">
            <v>68.571428571428569</v>
          </cell>
          <cell r="BG6">
            <v>29.047619047619047</v>
          </cell>
          <cell r="BH6">
            <v>47.142857142857146</v>
          </cell>
          <cell r="BI6">
            <v>28.095238095238095</v>
          </cell>
          <cell r="BJ6">
            <v>95.714285714285708</v>
          </cell>
          <cell r="BK6">
            <v>73.80952380952381</v>
          </cell>
          <cell r="BL6">
            <v>93.333333333333329</v>
          </cell>
          <cell r="BM6">
            <v>54.285714285714285</v>
          </cell>
          <cell r="BN6">
            <v>46.666666666666664</v>
          </cell>
          <cell r="BO6">
            <v>26.19047619047619</v>
          </cell>
          <cell r="BP6">
            <v>88.095238095238102</v>
          </cell>
          <cell r="BQ6">
            <v>82.38095238095238</v>
          </cell>
          <cell r="BR6">
            <v>68.095238095238102</v>
          </cell>
          <cell r="BS6">
            <v>58.571428571428569</v>
          </cell>
          <cell r="BT6">
            <v>86.666666666666671</v>
          </cell>
          <cell r="BU6">
            <v>63.333333333333336</v>
          </cell>
          <cell r="BV6">
            <v>48.095238095238095</v>
          </cell>
          <cell r="BW6">
            <v>30.952380952380953</v>
          </cell>
          <cell r="BX6">
            <v>83.333333333333329</v>
          </cell>
          <cell r="BY6">
            <v>61.428571428571431</v>
          </cell>
          <cell r="BZ6">
            <v>17.142857142857142</v>
          </cell>
          <cell r="CA6">
            <v>69.523809523809518</v>
          </cell>
          <cell r="CB6">
            <v>30.476190476190474</v>
          </cell>
          <cell r="CC6">
            <v>73.333333333333329</v>
          </cell>
          <cell r="CD6">
            <v>96.19047619047619</v>
          </cell>
          <cell r="CE6">
            <v>50.476190476190474</v>
          </cell>
          <cell r="CF6">
            <v>32.857142857142854</v>
          </cell>
          <cell r="CG6">
            <v>36.666666666666664</v>
          </cell>
          <cell r="CH6">
            <v>79.523809523809518</v>
          </cell>
          <cell r="CI6">
            <v>24.285714285714285</v>
          </cell>
          <cell r="CJ6">
            <v>72.857142857142861</v>
          </cell>
          <cell r="CK6">
            <v>60.476190476190474</v>
          </cell>
          <cell r="CL6">
            <v>35.714285714285715</v>
          </cell>
          <cell r="CM6">
            <v>22.857142857142858</v>
          </cell>
          <cell r="CN6">
            <v>51.428571428571431</v>
          </cell>
          <cell r="CO6">
            <v>43.80952380952381</v>
          </cell>
          <cell r="CP6">
            <v>60.952380952380949</v>
          </cell>
          <cell r="CQ6">
            <v>18.095238095238095</v>
          </cell>
          <cell r="CR6">
            <v>94.285714285714292</v>
          </cell>
          <cell r="CS6">
            <v>97.61904761904762</v>
          </cell>
          <cell r="CT6">
            <v>14.285714285714286</v>
          </cell>
          <cell r="CU6">
            <v>24.761904761904763</v>
          </cell>
          <cell r="CV6">
            <v>8.5714285714285712</v>
          </cell>
          <cell r="CW6">
            <v>94.761904761904759</v>
          </cell>
          <cell r="CX6">
            <v>71.428571428571431</v>
          </cell>
          <cell r="CY6">
            <v>19.047619047619047</v>
          </cell>
          <cell r="CZ6">
            <v>62.38095238095238</v>
          </cell>
          <cell r="DA6">
            <v>19.523809523809526</v>
          </cell>
          <cell r="DB6">
            <v>43.333333333333336</v>
          </cell>
          <cell r="DC6">
            <v>50</v>
          </cell>
          <cell r="DD6">
            <v>70.952380952380949</v>
          </cell>
          <cell r="DE6">
            <v>85.238095238095241</v>
          </cell>
          <cell r="DF6">
            <v>83.80952380952381</v>
          </cell>
          <cell r="DG6">
            <v>50.952380952380949</v>
          </cell>
          <cell r="DH6">
            <v>44.761904761904759</v>
          </cell>
          <cell r="DI6">
            <v>48.571428571428569</v>
          </cell>
          <cell r="DJ6">
            <v>51.904761904761905</v>
          </cell>
          <cell r="DK6">
            <v>40.952380952380949</v>
          </cell>
          <cell r="DL6">
            <v>49.523809523809526</v>
          </cell>
          <cell r="DM6">
            <v>100</v>
          </cell>
          <cell r="DN6">
            <v>76.666666666666671</v>
          </cell>
          <cell r="DO6">
            <v>84.285714285714292</v>
          </cell>
          <cell r="DP6">
            <v>67.61904761904762</v>
          </cell>
          <cell r="DQ6">
            <v>77.61904761904762</v>
          </cell>
          <cell r="DR6">
            <v>49.047619047619051</v>
          </cell>
          <cell r="DS6">
            <v>7.1428571428571432</v>
          </cell>
          <cell r="DT6">
            <v>28.571428571428573</v>
          </cell>
          <cell r="DU6">
            <v>98.571428571428569</v>
          </cell>
          <cell r="DV6">
            <v>98.095238095238102</v>
          </cell>
          <cell r="DW6">
            <v>34.285714285714285</v>
          </cell>
          <cell r="DX6">
            <v>12.380952380952381</v>
          </cell>
          <cell r="DY6">
            <v>39.047619047619051</v>
          </cell>
          <cell r="DZ6">
            <v>59.523809523809526</v>
          </cell>
          <cell r="EA6">
            <v>64.285714285714292</v>
          </cell>
          <cell r="EB6">
            <v>65.238095238095241</v>
          </cell>
          <cell r="EC6">
            <v>63.80952380952381</v>
          </cell>
          <cell r="ED6">
            <v>33.80952380952381</v>
          </cell>
          <cell r="EE6">
            <v>23.80952380952381</v>
          </cell>
          <cell r="EF6">
            <v>77.142857142857139</v>
          </cell>
          <cell r="EG6">
            <v>90.952380952380949</v>
          </cell>
          <cell r="EH6">
            <v>89.047619047619051</v>
          </cell>
          <cell r="EI6">
            <v>71.904761904761898</v>
          </cell>
          <cell r="EJ6">
            <v>18.571428571428573</v>
          </cell>
          <cell r="EK6">
            <v>46.19047619047619</v>
          </cell>
          <cell r="EL6">
            <v>11.428571428571429</v>
          </cell>
          <cell r="EM6">
            <v>30</v>
          </cell>
          <cell r="EN6">
            <v>2.3809523809523809</v>
          </cell>
        </row>
        <row r="7">
          <cell r="B7" t="str">
            <v>1.1.3</v>
          </cell>
          <cell r="C7" t="str">
            <v>1.1.3</v>
          </cell>
          <cell r="F7" t="str">
            <v/>
          </cell>
          <cell r="G7" t="str">
            <v>Press of Freedom Index 2010</v>
          </cell>
          <cell r="H7" t="str">
            <v>Reporters Without Borders</v>
          </cell>
          <cell r="I7">
            <v>2010</v>
          </cell>
          <cell r="J7">
            <v>0.90450561161599252</v>
          </cell>
          <cell r="K7">
            <v>0.16039558065926496</v>
          </cell>
          <cell r="L7">
            <v>1</v>
          </cell>
          <cell r="M7" t="str">
            <v>bad</v>
          </cell>
          <cell r="N7" t="str">
            <v>SCORE</v>
          </cell>
          <cell r="O7">
            <v>21.5</v>
          </cell>
          <cell r="P7">
            <v>47.33</v>
          </cell>
          <cell r="Q7">
            <v>28.5</v>
          </cell>
          <cell r="R7">
            <v>16.350000000000001</v>
          </cell>
          <cell r="S7">
            <v>27.5</v>
          </cell>
          <cell r="T7">
            <v>5.38</v>
          </cell>
          <cell r="U7">
            <v>0.5</v>
          </cell>
          <cell r="V7">
            <v>56.38</v>
          </cell>
          <cell r="W7">
            <v>51.38</v>
          </cell>
          <cell r="X7">
            <v>42.5</v>
          </cell>
          <cell r="Y7">
            <v>57</v>
          </cell>
          <cell r="Z7">
            <v>4</v>
          </cell>
          <cell r="AA7">
            <v>19</v>
          </cell>
          <cell r="AB7">
            <v>28.13</v>
          </cell>
          <cell r="AC7">
            <v>13.5</v>
          </cell>
          <cell r="AD7">
            <v>17.5</v>
          </cell>
          <cell r="AE7">
            <v>16.600000000000001</v>
          </cell>
          <cell r="AF7">
            <v>51</v>
          </cell>
          <cell r="AG7">
            <v>19</v>
          </cell>
          <cell r="AH7">
            <v>15</v>
          </cell>
          <cell r="AI7">
            <v>43.83</v>
          </cell>
          <cell r="AJ7">
            <v>44.3</v>
          </cell>
          <cell r="AK7">
            <v>7</v>
          </cell>
          <cell r="AL7">
            <v>10.5</v>
          </cell>
          <cell r="AM7">
            <v>84.67</v>
          </cell>
          <cell r="AN7">
            <v>51.5</v>
          </cell>
          <cell r="AO7">
            <v>8.08</v>
          </cell>
          <cell r="AP7">
            <v>36</v>
          </cell>
          <cell r="AQ7">
            <v>17.5</v>
          </cell>
          <cell r="AR7">
            <v>13.4</v>
          </cell>
          <cell r="AS7">
            <v>7.5</v>
          </cell>
          <cell r="AT7">
            <v>2.5</v>
          </cell>
          <cell r="AU7">
            <v>26.13</v>
          </cell>
          <cell r="AV7">
            <v>27.5</v>
          </cell>
          <cell r="AW7">
            <v>43.33</v>
          </cell>
          <cell r="AX7">
            <v>15.83</v>
          </cell>
          <cell r="AY7">
            <v>2</v>
          </cell>
          <cell r="AZ7">
            <v>49.38</v>
          </cell>
          <cell r="BA7">
            <v>0</v>
          </cell>
          <cell r="BB7">
            <v>13.38</v>
          </cell>
          <cell r="BC7">
            <v>27</v>
          </cell>
          <cell r="BD7">
            <v>4.25</v>
          </cell>
          <cell r="BE7">
            <v>8</v>
          </cell>
          <cell r="BF7">
            <v>19</v>
          </cell>
          <cell r="BG7">
            <v>20.25</v>
          </cell>
          <cell r="BH7">
            <v>16.63</v>
          </cell>
          <cell r="BI7">
            <v>51.13</v>
          </cell>
          <cell r="BJ7">
            <v>10.75</v>
          </cell>
          <cell r="BK7">
            <v>7.5</v>
          </cell>
          <cell r="BL7">
            <v>0</v>
          </cell>
          <cell r="BM7">
            <v>38.75</v>
          </cell>
          <cell r="BN7">
            <v>35.83</v>
          </cell>
          <cell r="BO7">
            <v>94.56</v>
          </cell>
          <cell r="BP7">
            <v>2</v>
          </cell>
          <cell r="BQ7">
            <v>23.25</v>
          </cell>
          <cell r="BR7">
            <v>15</v>
          </cell>
          <cell r="BS7">
            <v>7.67</v>
          </cell>
          <cell r="BT7">
            <v>2.5</v>
          </cell>
          <cell r="BU7">
            <v>37</v>
          </cell>
          <cell r="BV7">
            <v>68.5</v>
          </cell>
          <cell r="BW7">
            <v>19</v>
          </cell>
          <cell r="BX7">
            <v>13.33</v>
          </cell>
          <cell r="BY7">
            <v>23.75</v>
          </cell>
          <cell r="BZ7">
            <v>63</v>
          </cell>
          <cell r="CA7">
            <v>8.5</v>
          </cell>
          <cell r="CB7">
            <v>20.5</v>
          </cell>
          <cell r="CC7">
            <v>2.5</v>
          </cell>
          <cell r="CD7">
            <v>4</v>
          </cell>
          <cell r="CE7">
            <v>18.399999999999999</v>
          </cell>
          <cell r="CF7">
            <v>34.880000000000003</v>
          </cell>
          <cell r="CG7">
            <v>21</v>
          </cell>
          <cell r="CH7">
            <v>50.75</v>
          </cell>
          <cell r="CI7">
            <v>8</v>
          </cell>
          <cell r="CJ7">
            <v>18</v>
          </cell>
          <cell r="CK7">
            <v>47.5</v>
          </cell>
          <cell r="CL7">
            <v>19.13</v>
          </cell>
          <cell r="CM7">
            <v>19.420000000000002</v>
          </cell>
          <cell r="CN7">
            <v>47.4</v>
          </cell>
          <cell r="CO7">
            <v>26.5</v>
          </cell>
          <cell r="CP7">
            <v>7</v>
          </cell>
          <cell r="CQ7">
            <v>36.380000000000003</v>
          </cell>
          <cell r="CR7">
            <v>0</v>
          </cell>
          <cell r="CS7">
            <v>1.5</v>
          </cell>
          <cell r="CT7">
            <v>22.33</v>
          </cell>
          <cell r="CU7">
            <v>28.5</v>
          </cell>
          <cell r="CV7">
            <v>51.5</v>
          </cell>
          <cell r="CW7">
            <v>0</v>
          </cell>
          <cell r="CX7">
            <v>40.25</v>
          </cell>
          <cell r="CY7">
            <v>56.17</v>
          </cell>
          <cell r="CZ7">
            <v>21.83</v>
          </cell>
          <cell r="DA7">
            <v>16.25</v>
          </cell>
          <cell r="DB7">
            <v>30</v>
          </cell>
          <cell r="DC7">
            <v>60</v>
          </cell>
          <cell r="DD7">
            <v>8.8800000000000008</v>
          </cell>
          <cell r="DE7">
            <v>12.36</v>
          </cell>
          <cell r="DF7">
            <v>38</v>
          </cell>
          <cell r="DG7">
            <v>16</v>
          </cell>
          <cell r="DH7">
            <v>49.9</v>
          </cell>
          <cell r="DI7">
            <v>81</v>
          </cell>
          <cell r="DJ7">
            <v>61.5</v>
          </cell>
          <cell r="DK7">
            <v>25</v>
          </cell>
          <cell r="DL7">
            <v>23</v>
          </cell>
          <cell r="DM7">
            <v>47.5</v>
          </cell>
          <cell r="DN7">
            <v>11.5</v>
          </cell>
          <cell r="DO7">
            <v>13.44</v>
          </cell>
          <cell r="DP7">
            <v>12</v>
          </cell>
          <cell r="DQ7">
            <v>12.25</v>
          </cell>
          <cell r="DR7">
            <v>62.5</v>
          </cell>
          <cell r="DS7">
            <v>85.33</v>
          </cell>
          <cell r="DT7">
            <v>57.5</v>
          </cell>
          <cell r="DU7">
            <v>0</v>
          </cell>
          <cell r="DV7">
            <v>0</v>
          </cell>
          <cell r="DW7">
            <v>91.5</v>
          </cell>
          <cell r="DX7">
            <v>34.5</v>
          </cell>
          <cell r="DY7">
            <v>13</v>
          </cell>
          <cell r="DZ7">
            <v>56.83</v>
          </cell>
          <cell r="EA7">
            <v>8.5</v>
          </cell>
          <cell r="EB7">
            <v>72.5</v>
          </cell>
          <cell r="EC7">
            <v>49.25</v>
          </cell>
          <cell r="ED7">
            <v>25.5</v>
          </cell>
          <cell r="EE7">
            <v>46.83</v>
          </cell>
          <cell r="EF7">
            <v>23.75</v>
          </cell>
          <cell r="EG7">
            <v>6</v>
          </cell>
          <cell r="EH7">
            <v>6.75</v>
          </cell>
          <cell r="EI7">
            <v>11.75</v>
          </cell>
          <cell r="EJ7">
            <v>47.33</v>
          </cell>
          <cell r="EK7">
            <v>75.75</v>
          </cell>
          <cell r="EL7">
            <v>82.13</v>
          </cell>
          <cell r="EM7">
            <v>22</v>
          </cell>
          <cell r="EN7">
            <v>39.5</v>
          </cell>
        </row>
        <row r="8">
          <cell r="B8" t="str">
            <v>1.2.1</v>
          </cell>
          <cell r="C8" t="str">
            <v>1.2.1</v>
          </cell>
          <cell r="D8">
            <v>0</v>
          </cell>
          <cell r="E8">
            <v>100</v>
          </cell>
          <cell r="F8" t="str">
            <v/>
          </cell>
          <cell r="G8" t="str">
            <v>Regulatory Quality</v>
          </cell>
          <cell r="H8" t="str">
            <v>World Bank, World Governance Indicators 2009</v>
          </cell>
          <cell r="I8">
            <v>2009</v>
          </cell>
          <cell r="J8">
            <v>-0.13673476897626402</v>
          </cell>
          <cell r="K8">
            <v>-0.85674421281305158</v>
          </cell>
          <cell r="L8">
            <v>1</v>
          </cell>
          <cell r="M8" t="str">
            <v>good</v>
          </cell>
          <cell r="N8" t="str">
            <v>SCORE</v>
          </cell>
          <cell r="O8">
            <v>58.095238095238095</v>
          </cell>
          <cell r="P8">
            <v>20.476190476190474</v>
          </cell>
          <cell r="Q8">
            <v>16.666666666666668</v>
          </cell>
          <cell r="R8">
            <v>20.952380952380953</v>
          </cell>
          <cell r="S8">
            <v>60.476190476190474</v>
          </cell>
          <cell r="T8">
            <v>98.095238095238102</v>
          </cell>
          <cell r="U8">
            <v>92.857142857142861</v>
          </cell>
          <cell r="V8">
            <v>43.80952380952381</v>
          </cell>
          <cell r="W8">
            <v>74.285714285714292</v>
          </cell>
          <cell r="X8">
            <v>23.333333333333332</v>
          </cell>
          <cell r="Y8">
            <v>9.0476190476190474</v>
          </cell>
          <cell r="Z8">
            <v>86.666666666666671</v>
          </cell>
          <cell r="AA8">
            <v>40</v>
          </cell>
          <cell r="AB8">
            <v>18.095238095238095</v>
          </cell>
          <cell r="AC8">
            <v>51.428571428571431</v>
          </cell>
          <cell r="AD8">
            <v>69.047619047619051</v>
          </cell>
          <cell r="AE8">
            <v>55.238095238095241</v>
          </cell>
          <cell r="AF8">
            <v>82.857142857142861</v>
          </cell>
          <cell r="AG8">
            <v>71.428571428571431</v>
          </cell>
          <cell r="AH8">
            <v>49.047619047619051</v>
          </cell>
          <cell r="AI8">
            <v>39.047619047619051</v>
          </cell>
          <cell r="AJ8">
            <v>26.19047619047619</v>
          </cell>
          <cell r="AK8">
            <v>96.19047619047619</v>
          </cell>
          <cell r="AL8">
            <v>93.80952380952381</v>
          </cell>
          <cell r="AM8">
            <v>46.19047619047619</v>
          </cell>
          <cell r="AN8">
            <v>57.142857142857146</v>
          </cell>
          <cell r="AO8">
            <v>67.61904761904762</v>
          </cell>
          <cell r="AP8">
            <v>19.523809523809526</v>
          </cell>
          <cell r="AQ8">
            <v>68.095238095238102</v>
          </cell>
          <cell r="AR8">
            <v>87.61904761904762</v>
          </cell>
          <cell r="AS8">
            <v>86.19047619047619</v>
          </cell>
          <cell r="AT8">
            <v>99.047619047619051</v>
          </cell>
          <cell r="AU8">
            <v>47.61904761904762</v>
          </cell>
          <cell r="AV8">
            <v>6.1904761904761907</v>
          </cell>
          <cell r="AW8">
            <v>48.571428571428569</v>
          </cell>
          <cell r="AX8">
            <v>63.333333333333336</v>
          </cell>
          <cell r="AY8">
            <v>91.904761904761898</v>
          </cell>
          <cell r="AZ8">
            <v>17.61904761904762</v>
          </cell>
          <cell r="BA8">
            <v>97.61904761904762</v>
          </cell>
          <cell r="BB8">
            <v>85.238095238095241</v>
          </cell>
          <cell r="BC8">
            <v>70</v>
          </cell>
          <cell r="BD8">
            <v>92.38095238095238</v>
          </cell>
          <cell r="BE8">
            <v>54.761904761904759</v>
          </cell>
          <cell r="BF8">
            <v>74.761904761904759</v>
          </cell>
          <cell r="BG8">
            <v>50.952380952380949</v>
          </cell>
          <cell r="BH8">
            <v>28.095238095238095</v>
          </cell>
          <cell r="BI8">
            <v>45.714285714285715</v>
          </cell>
          <cell r="BJ8">
            <v>99.523809523809518</v>
          </cell>
          <cell r="BK8">
            <v>81.904761904761898</v>
          </cell>
          <cell r="BL8">
            <v>79.047619047619051</v>
          </cell>
          <cell r="BM8">
            <v>44.285714285714285</v>
          </cell>
          <cell r="BN8">
            <v>42.857142857142854</v>
          </cell>
          <cell r="BO8">
            <v>3.3333333333333335</v>
          </cell>
          <cell r="BP8">
            <v>95.238095238095241</v>
          </cell>
          <cell r="BQ8">
            <v>81.428571428571431</v>
          </cell>
          <cell r="BR8">
            <v>77.61904761904762</v>
          </cell>
          <cell r="BS8">
            <v>59.047619047619051</v>
          </cell>
          <cell r="BT8">
            <v>80.952380952380949</v>
          </cell>
          <cell r="BU8">
            <v>61.428571428571431</v>
          </cell>
          <cell r="BV8">
            <v>38.571428571428569</v>
          </cell>
          <cell r="BW8">
            <v>47.142857142857146</v>
          </cell>
          <cell r="BX8">
            <v>75.238095238095241</v>
          </cell>
          <cell r="BY8">
            <v>55.714285714285715</v>
          </cell>
          <cell r="BZ8">
            <v>39.523809523809526</v>
          </cell>
          <cell r="CA8">
            <v>80</v>
          </cell>
          <cell r="CB8">
            <v>50.476190476190474</v>
          </cell>
          <cell r="CC8">
            <v>79.523809523809518</v>
          </cell>
          <cell r="CD8">
            <v>95.714285714285708</v>
          </cell>
          <cell r="CE8">
            <v>59.523809523809526</v>
          </cell>
          <cell r="CF8">
            <v>34.761904761904759</v>
          </cell>
          <cell r="CG8">
            <v>31.904761904761905</v>
          </cell>
          <cell r="CH8">
            <v>60</v>
          </cell>
          <cell r="CI8">
            <v>36.19047619047619</v>
          </cell>
          <cell r="CJ8">
            <v>75.714285714285708</v>
          </cell>
          <cell r="CK8">
            <v>60.952380952380949</v>
          </cell>
          <cell r="CL8">
            <v>48.095238095238095</v>
          </cell>
          <cell r="CM8">
            <v>40.476190476190474</v>
          </cell>
          <cell r="CN8">
            <v>51.904761904761905</v>
          </cell>
          <cell r="CO8">
            <v>41.904761904761905</v>
          </cell>
          <cell r="CP8">
            <v>53.80952380952381</v>
          </cell>
          <cell r="CQ8">
            <v>23.80952380952381</v>
          </cell>
          <cell r="CR8">
            <v>97.142857142857139</v>
          </cell>
          <cell r="CS8">
            <v>98.571428571428569</v>
          </cell>
          <cell r="CT8">
            <v>37.61904761904762</v>
          </cell>
          <cell r="CU8">
            <v>33.80952380952381</v>
          </cell>
          <cell r="CV8">
            <v>25.714285714285715</v>
          </cell>
          <cell r="CW8">
            <v>91.428571428571431</v>
          </cell>
          <cell r="CX8">
            <v>73.333333333333329</v>
          </cell>
          <cell r="CY8">
            <v>33.333333333333336</v>
          </cell>
          <cell r="CZ8">
            <v>64.761904761904759</v>
          </cell>
          <cell r="DA8">
            <v>36.666666666666664</v>
          </cell>
          <cell r="DB8">
            <v>63.80952380952381</v>
          </cell>
          <cell r="DC8">
            <v>52.38095238095238</v>
          </cell>
          <cell r="DD8">
            <v>78.571428571428569</v>
          </cell>
          <cell r="DE8">
            <v>80.476190476190482</v>
          </cell>
          <cell r="DF8">
            <v>70.952380952380949</v>
          </cell>
          <cell r="DG8">
            <v>70.476190476190482</v>
          </cell>
          <cell r="DH8">
            <v>35.238095238095241</v>
          </cell>
          <cell r="DI8">
            <v>41.428571428571431</v>
          </cell>
          <cell r="DJ8">
            <v>56.666666666666664</v>
          </cell>
          <cell r="DK8">
            <v>44.761904761904759</v>
          </cell>
          <cell r="DL8">
            <v>50</v>
          </cell>
          <cell r="DM8">
            <v>100</v>
          </cell>
          <cell r="DN8">
            <v>82.38095238095238</v>
          </cell>
          <cell r="DO8">
            <v>77.142857142857139</v>
          </cell>
          <cell r="DP8">
            <v>64.285714285714292</v>
          </cell>
          <cell r="DQ8">
            <v>84.761904761904759</v>
          </cell>
          <cell r="DR8">
            <v>43.333333333333336</v>
          </cell>
          <cell r="DS8">
            <v>8.5714285714285712</v>
          </cell>
          <cell r="DT8">
            <v>32.857142857142854</v>
          </cell>
          <cell r="DU8">
            <v>96.666666666666671</v>
          </cell>
          <cell r="DV8">
            <v>94.761904761904759</v>
          </cell>
          <cell r="DW8">
            <v>13.333333333333334</v>
          </cell>
          <cell r="DX8">
            <v>12.857142857142858</v>
          </cell>
          <cell r="DY8">
            <v>38.095238095238095</v>
          </cell>
          <cell r="DZ8">
            <v>61.904761904761905</v>
          </cell>
          <cell r="EA8">
            <v>69.523809523809518</v>
          </cell>
          <cell r="EB8">
            <v>54.285714285714285</v>
          </cell>
          <cell r="EC8">
            <v>58.571428571428569</v>
          </cell>
          <cell r="ED8">
            <v>46.666666666666664</v>
          </cell>
          <cell r="EE8">
            <v>31.428571428571427</v>
          </cell>
          <cell r="EF8">
            <v>68.571428571428569</v>
          </cell>
          <cell r="EG8">
            <v>94.285714285714292</v>
          </cell>
          <cell r="EH8">
            <v>89.523809523809518</v>
          </cell>
          <cell r="EI8">
            <v>62.38095238095238</v>
          </cell>
          <cell r="EJ8">
            <v>3.8095238095238093</v>
          </cell>
          <cell r="EK8">
            <v>30.952380952380953</v>
          </cell>
          <cell r="EL8">
            <v>29.523809523809526</v>
          </cell>
          <cell r="EM8">
            <v>35.714285714285715</v>
          </cell>
          <cell r="EN8">
            <v>1.4285714285714286</v>
          </cell>
        </row>
        <row r="9">
          <cell r="B9" t="str">
            <v>1.2.2</v>
          </cell>
          <cell r="C9" t="str">
            <v>1.2.2</v>
          </cell>
          <cell r="D9">
            <v>0</v>
          </cell>
          <cell r="E9">
            <v>100</v>
          </cell>
          <cell r="F9" t="str">
            <v/>
          </cell>
          <cell r="G9" t="str">
            <v>Rule of Law</v>
          </cell>
          <cell r="H9" t="str">
            <v>World Bank, World Governance Indicators 2009</v>
          </cell>
          <cell r="I9">
            <v>2009</v>
          </cell>
          <cell r="J9">
            <v>0.12469453731748267</v>
          </cell>
          <cell r="K9">
            <v>-1.1113181086299579</v>
          </cell>
          <cell r="L9">
            <v>1</v>
          </cell>
          <cell r="M9" t="str">
            <v>good</v>
          </cell>
          <cell r="N9" t="str">
            <v>SCORE</v>
          </cell>
          <cell r="O9">
            <v>35.849056603773583</v>
          </cell>
          <cell r="P9">
            <v>26.886792452830189</v>
          </cell>
          <cell r="Q9">
            <v>12.264150943396226</v>
          </cell>
          <cell r="R9">
            <v>29.716981132075471</v>
          </cell>
          <cell r="S9">
            <v>42.924528301886795</v>
          </cell>
          <cell r="T9">
            <v>95.283018867924525</v>
          </cell>
          <cell r="U9">
            <v>96.226415094339629</v>
          </cell>
          <cell r="V9">
            <v>22.169811320754718</v>
          </cell>
          <cell r="W9">
            <v>64.15094339622641</v>
          </cell>
          <cell r="X9">
            <v>27.830188679245282</v>
          </cell>
          <cell r="Y9">
            <v>18.867924528301888</v>
          </cell>
          <cell r="Z9">
            <v>88.679245283018872</v>
          </cell>
          <cell r="AA9">
            <v>28.773584905660378</v>
          </cell>
          <cell r="AB9">
            <v>9.9056603773584904</v>
          </cell>
          <cell r="AC9">
            <v>43.867924528301884</v>
          </cell>
          <cell r="AD9">
            <v>66.981132075471692</v>
          </cell>
          <cell r="AE9">
            <v>49.528301886792455</v>
          </cell>
          <cell r="AF9">
            <v>72.169811320754718</v>
          </cell>
          <cell r="AG9">
            <v>53.773584905660378</v>
          </cell>
          <cell r="AH9">
            <v>46.698113207547166</v>
          </cell>
          <cell r="AI9">
            <v>16.037735849056602</v>
          </cell>
          <cell r="AJ9">
            <v>15.566037735849056</v>
          </cell>
          <cell r="AK9">
            <v>96.698113207547166</v>
          </cell>
          <cell r="AL9">
            <v>87.735849056603769</v>
          </cell>
          <cell r="AM9">
            <v>45.283018867924525</v>
          </cell>
          <cell r="AN9">
            <v>39.622641509433961</v>
          </cell>
          <cell r="AO9">
            <v>65.566037735849051</v>
          </cell>
          <cell r="AP9">
            <v>6.132075471698113</v>
          </cell>
          <cell r="AQ9">
            <v>60.377358490566039</v>
          </cell>
          <cell r="AR9">
            <v>85.84905660377359</v>
          </cell>
          <cell r="AS9">
            <v>81.132075471698116</v>
          </cell>
          <cell r="AT9">
            <v>98.113207547169807</v>
          </cell>
          <cell r="AU9">
            <v>28.30188679245283</v>
          </cell>
          <cell r="AV9">
            <v>7.5471698113207548</v>
          </cell>
          <cell r="AW9">
            <v>54.716981132075475</v>
          </cell>
          <cell r="AX9">
            <v>22.641509433962263</v>
          </cell>
          <cell r="AY9">
            <v>84.905660377358487</v>
          </cell>
          <cell r="AZ9">
            <v>23.113207547169811</v>
          </cell>
          <cell r="BA9">
            <v>100</v>
          </cell>
          <cell r="BB9">
            <v>89.622641509433961</v>
          </cell>
          <cell r="BC9">
            <v>50</v>
          </cell>
          <cell r="BD9">
            <v>92.924528301886795</v>
          </cell>
          <cell r="BE9">
            <v>51.886792452830186</v>
          </cell>
          <cell r="BF9">
            <v>66.509433962264154</v>
          </cell>
          <cell r="BG9">
            <v>13.679245283018869</v>
          </cell>
          <cell r="BH9">
            <v>33.018867924528301</v>
          </cell>
          <cell r="BI9">
            <v>20.754716981132077</v>
          </cell>
          <cell r="BJ9">
            <v>90.566037735849051</v>
          </cell>
          <cell r="BK9">
            <v>73.584905660377359</v>
          </cell>
          <cell r="BL9">
            <v>94.811320754716988</v>
          </cell>
          <cell r="BM9">
            <v>55.660377358490564</v>
          </cell>
          <cell r="BN9">
            <v>34.433962264150942</v>
          </cell>
          <cell r="BO9">
            <v>19.811320754716981</v>
          </cell>
          <cell r="BP9">
            <v>94.339622641509436</v>
          </cell>
          <cell r="BQ9">
            <v>74.528301886792448</v>
          </cell>
          <cell r="BR9">
            <v>62.735849056603776</v>
          </cell>
          <cell r="BS9">
            <v>36.79245283018868</v>
          </cell>
          <cell r="BT9">
            <v>88.20754716981132</v>
          </cell>
          <cell r="BU9">
            <v>62.264150943396224</v>
          </cell>
          <cell r="BV9">
            <v>34.905660377358494</v>
          </cell>
          <cell r="BW9">
            <v>15.09433962264151</v>
          </cell>
          <cell r="BX9">
            <v>82.547169811320757</v>
          </cell>
          <cell r="BY9">
            <v>66.037735849056602</v>
          </cell>
          <cell r="BZ9">
            <v>7.0754716981132075</v>
          </cell>
          <cell r="CA9">
            <v>74.056603773584911</v>
          </cell>
          <cell r="CB9">
            <v>32.075471698113205</v>
          </cell>
          <cell r="CC9">
            <v>71.226415094339629</v>
          </cell>
          <cell r="CD9">
            <v>97.64150943396227</v>
          </cell>
          <cell r="CE9">
            <v>47.641509433962263</v>
          </cell>
          <cell r="CF9">
            <v>25.943396226415093</v>
          </cell>
          <cell r="CG9">
            <v>48.584905660377359</v>
          </cell>
          <cell r="CH9">
            <v>65.094339622641513</v>
          </cell>
          <cell r="CI9">
            <v>41.981132075471699</v>
          </cell>
          <cell r="CJ9">
            <v>80.188679245283012</v>
          </cell>
          <cell r="CK9">
            <v>33.962264150943398</v>
          </cell>
          <cell r="CL9">
            <v>39.150943396226417</v>
          </cell>
          <cell r="CM9">
            <v>43.39622641509434</v>
          </cell>
          <cell r="CN9">
            <v>50.471698113207545</v>
          </cell>
          <cell r="CO9">
            <v>33.490566037735846</v>
          </cell>
          <cell r="CP9">
            <v>61.320754716981135</v>
          </cell>
          <cell r="CQ9">
            <v>17.924528301886792</v>
          </cell>
          <cell r="CR9">
            <v>97.169811320754718</v>
          </cell>
          <cell r="CS9">
            <v>99.056603773584911</v>
          </cell>
          <cell r="CT9">
            <v>21.69811320754717</v>
          </cell>
          <cell r="CU9">
            <v>31.60377358490566</v>
          </cell>
          <cell r="CV9">
            <v>10.377358490566039</v>
          </cell>
          <cell r="CW9">
            <v>98.584905660377359</v>
          </cell>
          <cell r="CX9">
            <v>69.339622641509436</v>
          </cell>
          <cell r="CY9">
            <v>19.339622641509433</v>
          </cell>
          <cell r="CZ9">
            <v>52.358490566037737</v>
          </cell>
          <cell r="DA9">
            <v>16.509433962264151</v>
          </cell>
          <cell r="DB9">
            <v>30.188679245283019</v>
          </cell>
          <cell r="DC9">
            <v>35.377358490566039</v>
          </cell>
          <cell r="DD9">
            <v>68.867924528301884</v>
          </cell>
          <cell r="DE9">
            <v>83.490566037735846</v>
          </cell>
          <cell r="DF9">
            <v>80.660377358490564</v>
          </cell>
          <cell r="DG9">
            <v>57.547169811320757</v>
          </cell>
          <cell r="DH9">
            <v>23.584905660377359</v>
          </cell>
          <cell r="DI9">
            <v>36.320754716981135</v>
          </cell>
          <cell r="DJ9">
            <v>58.490566037735846</v>
          </cell>
          <cell r="DK9">
            <v>46.226415094339622</v>
          </cell>
          <cell r="DL9">
            <v>42.452830188679243</v>
          </cell>
          <cell r="DM9">
            <v>92.452830188679243</v>
          </cell>
          <cell r="DN9">
            <v>67.924528301886795</v>
          </cell>
          <cell r="DO9">
            <v>83.962264150943398</v>
          </cell>
          <cell r="DP9">
            <v>56.132075471698116</v>
          </cell>
          <cell r="DQ9">
            <v>85.377358490566039</v>
          </cell>
          <cell r="DR9">
            <v>53.301886792452834</v>
          </cell>
          <cell r="DS9">
            <v>5.1886792452830193</v>
          </cell>
          <cell r="DT9">
            <v>32.547169811320757</v>
          </cell>
          <cell r="DU9">
            <v>99.528301886792448</v>
          </cell>
          <cell r="DV9">
            <v>95.754716981132077</v>
          </cell>
          <cell r="DW9">
            <v>38.20754716981132</v>
          </cell>
          <cell r="DX9">
            <v>11.320754716981131</v>
          </cell>
          <cell r="DY9">
            <v>40.094339622641506</v>
          </cell>
          <cell r="DZ9">
            <v>50.943396226415096</v>
          </cell>
          <cell r="EA9">
            <v>49.056603773584904</v>
          </cell>
          <cell r="EB9">
            <v>60.849056603773583</v>
          </cell>
          <cell r="EC9">
            <v>58.018867924528301</v>
          </cell>
          <cell r="ED9">
            <v>40.566037735849058</v>
          </cell>
          <cell r="EE9">
            <v>26.415094339622641</v>
          </cell>
          <cell r="EF9">
            <v>64.622641509433961</v>
          </cell>
          <cell r="EG9">
            <v>93.867924528301884</v>
          </cell>
          <cell r="EH9">
            <v>91.509433962264154</v>
          </cell>
          <cell r="EI9">
            <v>70.754716981132077</v>
          </cell>
          <cell r="EJ9">
            <v>2.8301886792452828</v>
          </cell>
          <cell r="EK9">
            <v>41.509433962264154</v>
          </cell>
          <cell r="EL9">
            <v>13.20754716981132</v>
          </cell>
          <cell r="EM9">
            <v>37.735849056603776</v>
          </cell>
          <cell r="EN9">
            <v>0.94339622641509435</v>
          </cell>
        </row>
        <row r="10">
          <cell r="B10" t="str">
            <v>1.2.3</v>
          </cell>
          <cell r="C10" t="str">
            <v>1.2.3</v>
          </cell>
          <cell r="D10">
            <v>0</v>
          </cell>
          <cell r="E10">
            <v>100</v>
          </cell>
          <cell r="F10" t="str">
            <v/>
          </cell>
          <cell r="G10" t="str">
            <v>Rigidity of employment index (0=less rigid to 100=more rigid)</v>
          </cell>
          <cell r="H10" t="str">
            <v>World Bank, Doing Business project (http://www.doingbusiness.org/).</v>
          </cell>
          <cell r="I10" t="str">
            <v>2008 - 2009</v>
          </cell>
          <cell r="J10">
            <v>0.41877339544250319</v>
          </cell>
          <cell r="K10">
            <v>-0.42364394710395192</v>
          </cell>
          <cell r="L10">
            <v>1</v>
          </cell>
          <cell r="M10" t="str">
            <v>bad</v>
          </cell>
          <cell r="N10" t="str">
            <v>SCORE</v>
          </cell>
          <cell r="O10">
            <v>25</v>
          </cell>
          <cell r="P10">
            <v>41</v>
          </cell>
          <cell r="Q10">
            <v>66</v>
          </cell>
          <cell r="R10">
            <v>21</v>
          </cell>
          <cell r="S10">
            <v>21</v>
          </cell>
          <cell r="T10">
            <v>0</v>
          </cell>
          <cell r="U10">
            <v>24</v>
          </cell>
          <cell r="V10">
            <v>10</v>
          </cell>
          <cell r="W10">
            <v>10</v>
          </cell>
          <cell r="X10">
            <v>28</v>
          </cell>
          <cell r="Y10">
            <v>11</v>
          </cell>
          <cell r="Z10">
            <v>17</v>
          </cell>
          <cell r="AA10">
            <v>40</v>
          </cell>
          <cell r="AB10">
            <v>77</v>
          </cell>
          <cell r="AC10">
            <v>33</v>
          </cell>
          <cell r="AD10">
            <v>13</v>
          </cell>
          <cell r="AE10">
            <v>46</v>
          </cell>
          <cell r="AF10">
            <v>0</v>
          </cell>
          <cell r="AG10">
            <v>19</v>
          </cell>
          <cell r="AH10">
            <v>21</v>
          </cell>
          <cell r="AI10">
            <v>36</v>
          </cell>
          <cell r="AJ10">
            <v>39</v>
          </cell>
          <cell r="AK10">
            <v>4</v>
          </cell>
          <cell r="AL10">
            <v>18</v>
          </cell>
          <cell r="AM10">
            <v>31</v>
          </cell>
          <cell r="AN10">
            <v>10</v>
          </cell>
          <cell r="AO10">
            <v>39</v>
          </cell>
          <cell r="AP10">
            <v>33</v>
          </cell>
          <cell r="AQ10">
            <v>50</v>
          </cell>
          <cell r="AR10">
            <v>24</v>
          </cell>
          <cell r="AS10">
            <v>11</v>
          </cell>
          <cell r="AT10">
            <v>7</v>
          </cell>
          <cell r="AU10">
            <v>21</v>
          </cell>
          <cell r="AV10">
            <v>38</v>
          </cell>
          <cell r="AW10">
            <v>27</v>
          </cell>
          <cell r="AX10">
            <v>24</v>
          </cell>
          <cell r="AY10">
            <v>51</v>
          </cell>
          <cell r="AZ10">
            <v>28</v>
          </cell>
          <cell r="BA10">
            <v>41</v>
          </cell>
          <cell r="BB10">
            <v>52</v>
          </cell>
          <cell r="BC10">
            <v>7</v>
          </cell>
          <cell r="BD10">
            <v>42</v>
          </cell>
          <cell r="BE10">
            <v>27</v>
          </cell>
          <cell r="BF10">
            <v>50</v>
          </cell>
          <cell r="BG10">
            <v>28</v>
          </cell>
          <cell r="BH10">
            <v>19</v>
          </cell>
          <cell r="BI10">
            <v>57</v>
          </cell>
          <cell r="BJ10">
            <v>0</v>
          </cell>
          <cell r="BK10">
            <v>22</v>
          </cell>
          <cell r="BL10">
            <v>21</v>
          </cell>
          <cell r="BM10">
            <v>30</v>
          </cell>
          <cell r="BN10">
            <v>40</v>
          </cell>
          <cell r="BO10">
            <v>29</v>
          </cell>
          <cell r="BP10">
            <v>10</v>
          </cell>
          <cell r="BQ10">
            <v>17</v>
          </cell>
          <cell r="BR10">
            <v>38</v>
          </cell>
          <cell r="BS10">
            <v>4</v>
          </cell>
          <cell r="BT10">
            <v>16</v>
          </cell>
          <cell r="BU10">
            <v>24</v>
          </cell>
          <cell r="BV10">
            <v>17</v>
          </cell>
          <cell r="BW10">
            <v>17</v>
          </cell>
          <cell r="BX10">
            <v>38</v>
          </cell>
          <cell r="BY10">
            <v>0</v>
          </cell>
          <cell r="BZ10">
            <v>18</v>
          </cell>
          <cell r="CA10">
            <v>43</v>
          </cell>
          <cell r="CB10">
            <v>25</v>
          </cell>
          <cell r="CC10">
            <v>38</v>
          </cell>
          <cell r="CD10">
            <v>56</v>
          </cell>
          <cell r="CE10">
            <v>14</v>
          </cell>
          <cell r="CF10">
            <v>56</v>
          </cell>
          <cell r="CG10">
            <v>21</v>
          </cell>
          <cell r="CH10">
            <v>10</v>
          </cell>
          <cell r="CI10">
            <v>31</v>
          </cell>
          <cell r="CJ10">
            <v>18</v>
          </cell>
          <cell r="CK10">
            <v>41</v>
          </cell>
          <cell r="CL10">
            <v>41</v>
          </cell>
          <cell r="CM10">
            <v>17</v>
          </cell>
          <cell r="CN10">
            <v>60</v>
          </cell>
          <cell r="CO10">
            <v>40</v>
          </cell>
          <cell r="CP10">
            <v>13</v>
          </cell>
          <cell r="CQ10">
            <v>46</v>
          </cell>
          <cell r="CR10">
            <v>42</v>
          </cell>
          <cell r="CS10">
            <v>7</v>
          </cell>
          <cell r="CT10">
            <v>27</v>
          </cell>
          <cell r="CU10">
            <v>68</v>
          </cell>
          <cell r="CV10">
            <v>7</v>
          </cell>
          <cell r="CW10">
            <v>44</v>
          </cell>
          <cell r="CX10">
            <v>13</v>
          </cell>
          <cell r="CY10">
            <v>43</v>
          </cell>
          <cell r="CZ10">
            <v>66</v>
          </cell>
          <cell r="DA10">
            <v>56</v>
          </cell>
          <cell r="DB10">
            <v>39</v>
          </cell>
          <cell r="DC10">
            <v>29</v>
          </cell>
          <cell r="DD10">
            <v>25</v>
          </cell>
          <cell r="DE10">
            <v>43</v>
          </cell>
          <cell r="DF10">
            <v>13</v>
          </cell>
          <cell r="DG10">
            <v>46</v>
          </cell>
          <cell r="DH10">
            <v>38</v>
          </cell>
          <cell r="DI10">
            <v>7</v>
          </cell>
          <cell r="DJ10">
            <v>13</v>
          </cell>
          <cell r="DK10">
            <v>59</v>
          </cell>
          <cell r="DL10">
            <v>35</v>
          </cell>
          <cell r="DM10">
            <v>0</v>
          </cell>
          <cell r="DN10">
            <v>22</v>
          </cell>
          <cell r="DO10">
            <v>54</v>
          </cell>
          <cell r="DP10">
            <v>35</v>
          </cell>
          <cell r="DQ10">
            <v>49</v>
          </cell>
          <cell r="DR10">
            <v>20</v>
          </cell>
          <cell r="DS10">
            <v>36</v>
          </cell>
          <cell r="DT10">
            <v>10</v>
          </cell>
          <cell r="DU10">
            <v>38</v>
          </cell>
          <cell r="DV10">
            <v>7</v>
          </cell>
          <cell r="DW10">
            <v>20</v>
          </cell>
          <cell r="DX10">
            <v>49</v>
          </cell>
          <cell r="DY10">
            <v>54</v>
          </cell>
          <cell r="DZ10">
            <v>11</v>
          </cell>
          <cell r="EA10">
            <v>7</v>
          </cell>
          <cell r="EB10">
            <v>40</v>
          </cell>
          <cell r="EC10">
            <v>35</v>
          </cell>
          <cell r="ED10">
            <v>0</v>
          </cell>
          <cell r="EE10">
            <v>31</v>
          </cell>
          <cell r="EF10">
            <v>7</v>
          </cell>
          <cell r="EG10">
            <v>10</v>
          </cell>
          <cell r="EH10">
            <v>0</v>
          </cell>
          <cell r="EI10">
            <v>18</v>
          </cell>
          <cell r="EJ10">
            <v>69</v>
          </cell>
          <cell r="EK10">
            <v>21</v>
          </cell>
          <cell r="EL10">
            <v>24</v>
          </cell>
          <cell r="EM10">
            <v>21</v>
          </cell>
          <cell r="EN10">
            <v>33</v>
          </cell>
        </row>
        <row r="11">
          <cell r="B11" t="str">
            <v>1.3.1</v>
          </cell>
          <cell r="C11" t="str">
            <v>SCORE</v>
          </cell>
          <cell r="F11" t="str">
            <v>Winsorized</v>
          </cell>
          <cell r="G11" t="str">
            <v>Starting a Business - Time (days)</v>
          </cell>
          <cell r="H11" t="str">
            <v>World Bank, Ease of Doing Business Report 2011</v>
          </cell>
          <cell r="I11">
            <v>2010</v>
          </cell>
          <cell r="J11">
            <v>1.9157885036573237</v>
          </cell>
          <cell r="K11">
            <v>4.055505975448952</v>
          </cell>
          <cell r="L11">
            <v>1</v>
          </cell>
          <cell r="M11" t="str">
            <v>bad</v>
          </cell>
          <cell r="N11" t="str">
            <v>SCORE</v>
          </cell>
          <cell r="O11">
            <v>5</v>
          </cell>
          <cell r="P11">
            <v>24</v>
          </cell>
          <cell r="Q11">
            <v>68</v>
          </cell>
          <cell r="R11">
            <v>26</v>
          </cell>
          <cell r="S11">
            <v>15</v>
          </cell>
          <cell r="T11">
            <v>2</v>
          </cell>
          <cell r="U11">
            <v>28</v>
          </cell>
          <cell r="V11">
            <v>8</v>
          </cell>
          <cell r="W11">
            <v>9</v>
          </cell>
          <cell r="X11">
            <v>19</v>
          </cell>
          <cell r="Y11">
            <v>5</v>
          </cell>
          <cell r="Z11">
            <v>4</v>
          </cell>
          <cell r="AA11">
            <v>31</v>
          </cell>
          <cell r="AB11">
            <v>50</v>
          </cell>
          <cell r="AC11">
            <v>55</v>
          </cell>
          <cell r="AD11">
            <v>61</v>
          </cell>
          <cell r="AE11">
            <v>105</v>
          </cell>
          <cell r="AF11">
            <v>105</v>
          </cell>
          <cell r="AG11">
            <v>18</v>
          </cell>
          <cell r="AH11">
            <v>14</v>
          </cell>
          <cell r="AI11">
            <v>85</v>
          </cell>
          <cell r="AJ11">
            <v>19</v>
          </cell>
          <cell r="AK11">
            <v>5</v>
          </cell>
          <cell r="AL11">
            <v>22</v>
          </cell>
          <cell r="AM11">
            <v>38</v>
          </cell>
          <cell r="AN11">
            <v>14</v>
          </cell>
          <cell r="AO11">
            <v>60</v>
          </cell>
          <cell r="AP11">
            <v>40</v>
          </cell>
          <cell r="AQ11">
            <v>7</v>
          </cell>
          <cell r="AR11">
            <v>8</v>
          </cell>
          <cell r="AS11">
            <v>20</v>
          </cell>
          <cell r="AT11">
            <v>6</v>
          </cell>
          <cell r="AU11">
            <v>19</v>
          </cell>
          <cell r="AV11">
            <v>56</v>
          </cell>
          <cell r="AW11">
            <v>7</v>
          </cell>
          <cell r="AX11">
            <v>17</v>
          </cell>
          <cell r="AY11">
            <v>7</v>
          </cell>
          <cell r="AZ11">
            <v>9</v>
          </cell>
          <cell r="BA11">
            <v>14</v>
          </cell>
          <cell r="BB11">
            <v>7</v>
          </cell>
          <cell r="BC11">
            <v>3</v>
          </cell>
          <cell r="BD11">
            <v>15</v>
          </cell>
          <cell r="BE11">
            <v>12</v>
          </cell>
          <cell r="BF11">
            <v>19</v>
          </cell>
          <cell r="BG11">
            <v>37</v>
          </cell>
          <cell r="BH11">
            <v>30</v>
          </cell>
          <cell r="BI11">
            <v>14</v>
          </cell>
          <cell r="BJ11">
            <v>6</v>
          </cell>
          <cell r="BK11">
            <v>4</v>
          </cell>
          <cell r="BL11">
            <v>5</v>
          </cell>
          <cell r="BM11">
            <v>29</v>
          </cell>
          <cell r="BN11">
            <v>47</v>
          </cell>
          <cell r="BO11">
            <v>8</v>
          </cell>
          <cell r="BP11">
            <v>13</v>
          </cell>
          <cell r="BQ11">
            <v>34</v>
          </cell>
          <cell r="BR11">
            <v>6</v>
          </cell>
          <cell r="BS11">
            <v>8</v>
          </cell>
          <cell r="BT11">
            <v>23</v>
          </cell>
          <cell r="BU11">
            <v>13</v>
          </cell>
          <cell r="BV11">
            <v>19</v>
          </cell>
          <cell r="BW11">
            <v>33</v>
          </cell>
          <cell r="BX11">
            <v>14</v>
          </cell>
          <cell r="BY11">
            <v>35</v>
          </cell>
          <cell r="BZ11">
            <v>10</v>
          </cell>
          <cell r="CA11">
            <v>16</v>
          </cell>
          <cell r="CB11">
            <v>9</v>
          </cell>
          <cell r="CC11">
            <v>22</v>
          </cell>
          <cell r="CD11">
            <v>19</v>
          </cell>
          <cell r="CE11">
            <v>3</v>
          </cell>
          <cell r="CF11">
            <v>7</v>
          </cell>
          <cell r="CG11">
            <v>39</v>
          </cell>
          <cell r="CH11">
            <v>17</v>
          </cell>
          <cell r="CI11">
            <v>8</v>
          </cell>
          <cell r="CJ11">
            <v>6</v>
          </cell>
          <cell r="CK11">
            <v>9</v>
          </cell>
          <cell r="CL11">
            <v>10</v>
          </cell>
          <cell r="CM11">
            <v>13</v>
          </cell>
          <cell r="CN11">
            <v>12</v>
          </cell>
          <cell r="CO11">
            <v>13</v>
          </cell>
          <cell r="CP11">
            <v>66</v>
          </cell>
          <cell r="CQ11">
            <v>31</v>
          </cell>
          <cell r="CR11">
            <v>8</v>
          </cell>
          <cell r="CS11">
            <v>1</v>
          </cell>
          <cell r="CT11">
            <v>39</v>
          </cell>
          <cell r="CU11">
            <v>17</v>
          </cell>
          <cell r="CV11">
            <v>31</v>
          </cell>
          <cell r="CW11">
            <v>7</v>
          </cell>
          <cell r="CX11">
            <v>12</v>
          </cell>
          <cell r="CY11">
            <v>21</v>
          </cell>
          <cell r="CZ11">
            <v>9</v>
          </cell>
          <cell r="DA11">
            <v>35</v>
          </cell>
          <cell r="DB11">
            <v>27</v>
          </cell>
          <cell r="DC11">
            <v>38</v>
          </cell>
          <cell r="DD11">
            <v>32</v>
          </cell>
          <cell r="DE11">
            <v>6</v>
          </cell>
          <cell r="DF11">
            <v>12</v>
          </cell>
          <cell r="DG11">
            <v>10</v>
          </cell>
          <cell r="DH11">
            <v>30</v>
          </cell>
          <cell r="DI11">
            <v>3</v>
          </cell>
          <cell r="DJ11">
            <v>5</v>
          </cell>
          <cell r="DK11">
            <v>8</v>
          </cell>
          <cell r="DL11">
            <v>13</v>
          </cell>
          <cell r="DM11">
            <v>3</v>
          </cell>
          <cell r="DN11">
            <v>16</v>
          </cell>
          <cell r="DO11">
            <v>6</v>
          </cell>
          <cell r="DP11">
            <v>22</v>
          </cell>
          <cell r="DQ11">
            <v>47</v>
          </cell>
          <cell r="DR11">
            <v>35</v>
          </cell>
          <cell r="DS11">
            <v>36</v>
          </cell>
          <cell r="DT11">
            <v>56</v>
          </cell>
          <cell r="DU11">
            <v>15</v>
          </cell>
          <cell r="DV11">
            <v>20</v>
          </cell>
          <cell r="DW11">
            <v>13</v>
          </cell>
          <cell r="DX11">
            <v>27</v>
          </cell>
          <cell r="DY11">
            <v>29</v>
          </cell>
          <cell r="DZ11">
            <v>32</v>
          </cell>
          <cell r="EA11">
            <v>43</v>
          </cell>
          <cell r="EB11">
            <v>11</v>
          </cell>
          <cell r="EC11">
            <v>6</v>
          </cell>
          <cell r="ED11">
            <v>25</v>
          </cell>
          <cell r="EE11">
            <v>27</v>
          </cell>
          <cell r="EF11">
            <v>15</v>
          </cell>
          <cell r="EG11">
            <v>13</v>
          </cell>
          <cell r="EH11">
            <v>6</v>
          </cell>
          <cell r="EI11">
            <v>65</v>
          </cell>
          <cell r="EJ11">
            <v>105</v>
          </cell>
          <cell r="EK11">
            <v>44</v>
          </cell>
          <cell r="EL11">
            <v>12</v>
          </cell>
          <cell r="EM11">
            <v>18</v>
          </cell>
          <cell r="EN11">
            <v>90</v>
          </cell>
        </row>
        <row r="12">
          <cell r="B12" t="str">
            <v>1.3.2</v>
          </cell>
          <cell r="C12" t="str">
            <v>SCORE</v>
          </cell>
          <cell r="F12" t="str">
            <v>Winsorized</v>
          </cell>
          <cell r="G12" t="str">
            <v>Starting a Business - Cost (% of income per capita)</v>
          </cell>
          <cell r="H12" t="str">
            <v>World Bank, Ease of Doing Business Report 2011</v>
          </cell>
          <cell r="I12">
            <v>2010</v>
          </cell>
          <cell r="J12">
            <v>2.033259454300933</v>
          </cell>
          <cell r="K12">
            <v>3.4317873077813665</v>
          </cell>
          <cell r="L12">
            <v>1</v>
          </cell>
          <cell r="M12" t="str">
            <v>bad</v>
          </cell>
          <cell r="N12" t="str">
            <v>SCORE</v>
          </cell>
          <cell r="O12">
            <v>16.8</v>
          </cell>
          <cell r="P12">
            <v>12.9</v>
          </cell>
          <cell r="Q12">
            <v>133</v>
          </cell>
          <cell r="R12">
            <v>14.2</v>
          </cell>
          <cell r="S12">
            <v>3.1</v>
          </cell>
          <cell r="T12">
            <v>0.7</v>
          </cell>
          <cell r="U12">
            <v>5.2</v>
          </cell>
          <cell r="V12">
            <v>3.1</v>
          </cell>
          <cell r="W12">
            <v>0.8</v>
          </cell>
          <cell r="X12">
            <v>33.299999999999997</v>
          </cell>
          <cell r="Y12">
            <v>1.6</v>
          </cell>
          <cell r="Z12">
            <v>5.4</v>
          </cell>
          <cell r="AA12">
            <v>133</v>
          </cell>
          <cell r="AB12">
            <v>100.8</v>
          </cell>
          <cell r="AC12">
            <v>17.7</v>
          </cell>
          <cell r="AD12">
            <v>2.2000000000000002</v>
          </cell>
          <cell r="AE12">
            <v>7.3</v>
          </cell>
          <cell r="AF12">
            <v>13.5</v>
          </cell>
          <cell r="AG12">
            <v>1.6</v>
          </cell>
          <cell r="AH12">
            <v>49.8</v>
          </cell>
          <cell r="AI12">
            <v>128.30000000000001</v>
          </cell>
          <cell r="AJ12">
            <v>51.2</v>
          </cell>
          <cell r="AK12">
            <v>0.4</v>
          </cell>
          <cell r="AL12">
            <v>6.8</v>
          </cell>
          <cell r="AM12">
            <v>4.5</v>
          </cell>
          <cell r="AN12">
            <v>14.7</v>
          </cell>
          <cell r="AO12">
            <v>10.5</v>
          </cell>
          <cell r="AP12">
            <v>133</v>
          </cell>
          <cell r="AQ12">
            <v>8.6</v>
          </cell>
          <cell r="AR12">
            <v>12.6</v>
          </cell>
          <cell r="AS12">
            <v>9.3000000000000007</v>
          </cell>
          <cell r="AT12">
            <v>0</v>
          </cell>
          <cell r="AU12">
            <v>19.2</v>
          </cell>
          <cell r="AV12">
            <v>32.6</v>
          </cell>
          <cell r="AW12">
            <v>6.3</v>
          </cell>
          <cell r="AX12">
            <v>45</v>
          </cell>
          <cell r="AY12">
            <v>1.9</v>
          </cell>
          <cell r="AZ12">
            <v>14.1</v>
          </cell>
          <cell r="BA12">
            <v>1.1000000000000001</v>
          </cell>
          <cell r="BB12">
            <v>0.9</v>
          </cell>
          <cell r="BC12">
            <v>5</v>
          </cell>
          <cell r="BD12">
            <v>4.8</v>
          </cell>
          <cell r="BE12">
            <v>20.3</v>
          </cell>
          <cell r="BF12">
            <v>20.7</v>
          </cell>
          <cell r="BG12">
            <v>49.1</v>
          </cell>
          <cell r="BH12">
            <v>18.7</v>
          </cell>
          <cell r="BI12">
            <v>47.2</v>
          </cell>
          <cell r="BJ12">
            <v>2</v>
          </cell>
          <cell r="BK12">
            <v>8.1999999999999993</v>
          </cell>
          <cell r="BL12">
            <v>2.2999999999999998</v>
          </cell>
          <cell r="BM12">
            <v>56.5</v>
          </cell>
          <cell r="BN12">
            <v>22.3</v>
          </cell>
          <cell r="BO12">
            <v>4</v>
          </cell>
          <cell r="BP12">
            <v>0.4</v>
          </cell>
          <cell r="BQ12">
            <v>4.3</v>
          </cell>
          <cell r="BR12">
            <v>18.5</v>
          </cell>
          <cell r="BS12">
            <v>5.2</v>
          </cell>
          <cell r="BT12">
            <v>7.5</v>
          </cell>
          <cell r="BU12">
            <v>44.6</v>
          </cell>
          <cell r="BV12">
            <v>1</v>
          </cell>
          <cell r="BW12">
            <v>38.299999999999997</v>
          </cell>
          <cell r="BX12">
            <v>14.7</v>
          </cell>
          <cell r="BY12">
            <v>1.3</v>
          </cell>
          <cell r="BZ12">
            <v>3.7</v>
          </cell>
          <cell r="CA12">
            <v>1.5</v>
          </cell>
          <cell r="CB12">
            <v>75</v>
          </cell>
          <cell r="CC12">
            <v>2.8</v>
          </cell>
          <cell r="CD12">
            <v>2.1</v>
          </cell>
          <cell r="CE12">
            <v>2.5</v>
          </cell>
          <cell r="CF12">
            <v>12.9</v>
          </cell>
          <cell r="CG12">
            <v>108.4</v>
          </cell>
          <cell r="CH12">
            <v>17.5</v>
          </cell>
          <cell r="CI12">
            <v>79.7</v>
          </cell>
          <cell r="CJ12">
            <v>3.8</v>
          </cell>
          <cell r="CK12">
            <v>12.3</v>
          </cell>
          <cell r="CL12">
            <v>10.9</v>
          </cell>
          <cell r="CM12">
            <v>3.2</v>
          </cell>
          <cell r="CN12">
            <v>15.8</v>
          </cell>
          <cell r="CO12">
            <v>13.9</v>
          </cell>
          <cell r="CP12">
            <v>18.5</v>
          </cell>
          <cell r="CQ12">
            <v>46.6</v>
          </cell>
          <cell r="CR12">
            <v>5.7</v>
          </cell>
          <cell r="CS12">
            <v>0.4</v>
          </cell>
          <cell r="CT12">
            <v>117.9</v>
          </cell>
          <cell r="CU12">
            <v>118.6</v>
          </cell>
          <cell r="CV12">
            <v>78.900000000000006</v>
          </cell>
          <cell r="CW12">
            <v>1.8</v>
          </cell>
          <cell r="CX12">
            <v>3.3</v>
          </cell>
          <cell r="CY12">
            <v>10.7</v>
          </cell>
          <cell r="CZ12">
            <v>10.3</v>
          </cell>
          <cell r="DA12">
            <v>55.1</v>
          </cell>
          <cell r="DB12">
            <v>13.6</v>
          </cell>
          <cell r="DC12">
            <v>29.7</v>
          </cell>
          <cell r="DD12">
            <v>17.5</v>
          </cell>
          <cell r="DE12">
            <v>6.5</v>
          </cell>
          <cell r="DF12">
            <v>9.6999999999999993</v>
          </cell>
          <cell r="DG12">
            <v>2.6</v>
          </cell>
          <cell r="DH12">
            <v>3.6</v>
          </cell>
          <cell r="DI12">
            <v>8.8000000000000007</v>
          </cell>
          <cell r="DJ12">
            <v>7</v>
          </cell>
          <cell r="DK12">
            <v>63.1</v>
          </cell>
          <cell r="DL12">
            <v>7.9</v>
          </cell>
          <cell r="DM12">
            <v>0.7</v>
          </cell>
          <cell r="DN12">
            <v>1.9</v>
          </cell>
          <cell r="DO12">
            <v>0</v>
          </cell>
          <cell r="DP12">
            <v>6</v>
          </cell>
          <cell r="DQ12">
            <v>15.1</v>
          </cell>
          <cell r="DR12">
            <v>5.4</v>
          </cell>
          <cell r="DS12">
            <v>33.6</v>
          </cell>
          <cell r="DT12">
            <v>33</v>
          </cell>
          <cell r="DU12">
            <v>0.6</v>
          </cell>
          <cell r="DV12">
            <v>2.1</v>
          </cell>
          <cell r="DW12">
            <v>38.1</v>
          </cell>
          <cell r="DX12">
            <v>36.9</v>
          </cell>
          <cell r="DY12">
            <v>30.9</v>
          </cell>
          <cell r="DZ12">
            <v>5.6</v>
          </cell>
          <cell r="EA12">
            <v>0.8</v>
          </cell>
          <cell r="EB12">
            <v>5</v>
          </cell>
          <cell r="EC12">
            <v>17.2</v>
          </cell>
          <cell r="ED12">
            <v>94.4</v>
          </cell>
          <cell r="EE12">
            <v>6.1</v>
          </cell>
          <cell r="EF12">
            <v>6.4</v>
          </cell>
          <cell r="EG12">
            <v>0.7</v>
          </cell>
          <cell r="EH12">
            <v>1.4</v>
          </cell>
          <cell r="EI12">
            <v>42.1</v>
          </cell>
          <cell r="EJ12">
            <v>30.2</v>
          </cell>
          <cell r="EK12">
            <v>12.1</v>
          </cell>
          <cell r="EL12">
            <v>82.1</v>
          </cell>
          <cell r="EM12">
            <v>27.9</v>
          </cell>
          <cell r="EN12">
            <v>133</v>
          </cell>
        </row>
        <row r="13">
          <cell r="B13" t="str">
            <v>1.3.3</v>
          </cell>
          <cell r="C13" t="str">
            <v>1.3.3</v>
          </cell>
          <cell r="F13" t="str">
            <v/>
          </cell>
          <cell r="G13" t="str">
            <v>Paying Taxes - Total tax rate (% profit)</v>
          </cell>
          <cell r="H13" t="str">
            <v>World Bank, Ease of Doing Business Report 2011</v>
          </cell>
          <cell r="I13">
            <v>2010</v>
          </cell>
          <cell r="J13">
            <v>0.85309735558528565</v>
          </cell>
          <cell r="K13">
            <v>1.8488700166426115</v>
          </cell>
          <cell r="L13">
            <v>1</v>
          </cell>
          <cell r="M13" t="str">
            <v>bad</v>
          </cell>
          <cell r="N13" t="str">
            <v>SCORE</v>
          </cell>
          <cell r="O13">
            <v>40.6</v>
          </cell>
          <cell r="P13">
            <v>72</v>
          </cell>
          <cell r="Q13">
            <v>53.2</v>
          </cell>
          <cell r="R13">
            <v>108.2</v>
          </cell>
          <cell r="S13">
            <v>40.700000000000003</v>
          </cell>
          <cell r="T13">
            <v>47.9</v>
          </cell>
          <cell r="U13">
            <v>55.5</v>
          </cell>
          <cell r="V13">
            <v>40.9</v>
          </cell>
          <cell r="W13">
            <v>15</v>
          </cell>
          <cell r="X13">
            <v>35</v>
          </cell>
          <cell r="Y13">
            <v>80.400000000000006</v>
          </cell>
          <cell r="Z13">
            <v>57</v>
          </cell>
          <cell r="AA13">
            <v>66</v>
          </cell>
          <cell r="AB13">
            <v>80</v>
          </cell>
          <cell r="AC13">
            <v>23</v>
          </cell>
          <cell r="AD13">
            <v>19.5</v>
          </cell>
          <cell r="AE13">
            <v>69</v>
          </cell>
          <cell r="AF13">
            <v>29.8</v>
          </cell>
          <cell r="AG13">
            <v>29</v>
          </cell>
          <cell r="AH13">
            <v>44.9</v>
          </cell>
          <cell r="AI13">
            <v>22.5</v>
          </cell>
          <cell r="AJ13">
            <v>49.1</v>
          </cell>
          <cell r="AK13">
            <v>29.2</v>
          </cell>
          <cell r="AL13">
            <v>25</v>
          </cell>
          <cell r="AM13">
            <v>63.5</v>
          </cell>
          <cell r="AN13">
            <v>78.7</v>
          </cell>
          <cell r="AO13">
            <v>55</v>
          </cell>
          <cell r="AP13">
            <v>44.4</v>
          </cell>
          <cell r="AQ13">
            <v>32.5</v>
          </cell>
          <cell r="AR13">
            <v>23.2</v>
          </cell>
          <cell r="AS13">
            <v>48.8</v>
          </cell>
          <cell r="AT13">
            <v>29.2</v>
          </cell>
          <cell r="AU13">
            <v>40.700000000000003</v>
          </cell>
          <cell r="AV13">
            <v>35.299999999999997</v>
          </cell>
          <cell r="AW13">
            <v>42.6</v>
          </cell>
          <cell r="AX13">
            <v>35</v>
          </cell>
          <cell r="AY13">
            <v>49.6</v>
          </cell>
          <cell r="AZ13">
            <v>31.1</v>
          </cell>
          <cell r="BA13">
            <v>44.6</v>
          </cell>
          <cell r="BB13">
            <v>65.8</v>
          </cell>
          <cell r="BC13">
            <v>15.3</v>
          </cell>
          <cell r="BD13">
            <v>48.2</v>
          </cell>
          <cell r="BE13">
            <v>32.700000000000003</v>
          </cell>
          <cell r="BF13">
            <v>47.2</v>
          </cell>
          <cell r="BG13">
            <v>40.9</v>
          </cell>
          <cell r="BH13">
            <v>38.9</v>
          </cell>
          <cell r="BI13">
            <v>48.3</v>
          </cell>
          <cell r="BJ13">
            <v>24.1</v>
          </cell>
          <cell r="BK13">
            <v>53.3</v>
          </cell>
          <cell r="BL13">
            <v>26.8</v>
          </cell>
          <cell r="BM13">
            <v>63.3</v>
          </cell>
          <cell r="BN13">
            <v>37.299999999999997</v>
          </cell>
          <cell r="BO13">
            <v>44.1</v>
          </cell>
          <cell r="BP13">
            <v>26.5</v>
          </cell>
          <cell r="BQ13">
            <v>31.7</v>
          </cell>
          <cell r="BR13">
            <v>68.599999999999994</v>
          </cell>
          <cell r="BS13">
            <v>50.1</v>
          </cell>
          <cell r="BT13">
            <v>48.6</v>
          </cell>
          <cell r="BU13">
            <v>31.2</v>
          </cell>
          <cell r="BV13">
            <v>29.6</v>
          </cell>
          <cell r="BW13">
            <v>49.7</v>
          </cell>
          <cell r="BX13">
            <v>29.8</v>
          </cell>
          <cell r="BY13">
            <v>15.5</v>
          </cell>
          <cell r="BZ13">
            <v>57.2</v>
          </cell>
          <cell r="CA13">
            <v>38.5</v>
          </cell>
          <cell r="CB13">
            <v>30.2</v>
          </cell>
          <cell r="CC13">
            <v>38.700000000000003</v>
          </cell>
          <cell r="CD13">
            <v>21.1</v>
          </cell>
          <cell r="CE13">
            <v>10.6</v>
          </cell>
          <cell r="CF13">
            <v>37.700000000000003</v>
          </cell>
          <cell r="CG13">
            <v>25.1</v>
          </cell>
          <cell r="CH13">
            <v>33.700000000000003</v>
          </cell>
          <cell r="CI13">
            <v>52.2</v>
          </cell>
          <cell r="CJ13">
            <v>24.1</v>
          </cell>
          <cell r="CK13">
            <v>50.5</v>
          </cell>
          <cell r="CL13">
            <v>30.9</v>
          </cell>
          <cell r="CM13">
            <v>23</v>
          </cell>
          <cell r="CN13">
            <v>41.7</v>
          </cell>
          <cell r="CO13">
            <v>34.299999999999997</v>
          </cell>
          <cell r="CP13">
            <v>9.6</v>
          </cell>
          <cell r="CQ13">
            <v>38.200000000000003</v>
          </cell>
          <cell r="CR13">
            <v>40.5</v>
          </cell>
          <cell r="CS13">
            <v>34.299999999999997</v>
          </cell>
          <cell r="CT13">
            <v>63.2</v>
          </cell>
          <cell r="CU13">
            <v>46.5</v>
          </cell>
          <cell r="CV13">
            <v>32.200000000000003</v>
          </cell>
          <cell r="CW13">
            <v>41.6</v>
          </cell>
          <cell r="CX13">
            <v>21.6</v>
          </cell>
          <cell r="CY13">
            <v>31.6</v>
          </cell>
          <cell r="CZ13">
            <v>50.1</v>
          </cell>
          <cell r="DA13">
            <v>35</v>
          </cell>
          <cell r="DB13">
            <v>40.200000000000003</v>
          </cell>
          <cell r="DC13">
            <v>45.8</v>
          </cell>
          <cell r="DD13">
            <v>42.3</v>
          </cell>
          <cell r="DE13">
            <v>43.3</v>
          </cell>
          <cell r="DF13">
            <v>11.3</v>
          </cell>
          <cell r="DG13">
            <v>44.9</v>
          </cell>
          <cell r="DH13">
            <v>46.5</v>
          </cell>
          <cell r="DI13">
            <v>31.3</v>
          </cell>
          <cell r="DJ13">
            <v>14.5</v>
          </cell>
          <cell r="DK13">
            <v>46</v>
          </cell>
          <cell r="DL13">
            <v>34</v>
          </cell>
          <cell r="DM13">
            <v>25.4</v>
          </cell>
          <cell r="DN13">
            <v>48.7</v>
          </cell>
          <cell r="DO13">
            <v>35.4</v>
          </cell>
          <cell r="DP13">
            <v>30.5</v>
          </cell>
          <cell r="DQ13">
            <v>56.5</v>
          </cell>
          <cell r="DR13">
            <v>64.7</v>
          </cell>
          <cell r="DS13">
            <v>36.1</v>
          </cell>
          <cell r="DT13">
            <v>36.799999999999997</v>
          </cell>
          <cell r="DU13">
            <v>54.6</v>
          </cell>
          <cell r="DV13">
            <v>30.1</v>
          </cell>
          <cell r="DW13">
            <v>42.9</v>
          </cell>
          <cell r="DX13">
            <v>86</v>
          </cell>
          <cell r="DY13">
            <v>45.2</v>
          </cell>
          <cell r="DZ13">
            <v>37.4</v>
          </cell>
          <cell r="EA13">
            <v>33.1</v>
          </cell>
          <cell r="EB13">
            <v>62.8</v>
          </cell>
          <cell r="EC13">
            <v>44.5</v>
          </cell>
          <cell r="ED13">
            <v>35.700000000000003</v>
          </cell>
          <cell r="EE13">
            <v>55.5</v>
          </cell>
          <cell r="EF13">
            <v>14.1</v>
          </cell>
          <cell r="EG13">
            <v>37.299999999999997</v>
          </cell>
          <cell r="EH13">
            <v>46.8</v>
          </cell>
          <cell r="EI13">
            <v>42</v>
          </cell>
          <cell r="EJ13">
            <v>52.6</v>
          </cell>
          <cell r="EK13">
            <v>33.1</v>
          </cell>
          <cell r="EL13">
            <v>47.8</v>
          </cell>
          <cell r="EM13">
            <v>16.100000000000001</v>
          </cell>
          <cell r="EN13">
            <v>40.299999999999997</v>
          </cell>
        </row>
        <row r="14">
          <cell r="B14" t="str">
            <v>2.1.1</v>
          </cell>
          <cell r="C14" t="str">
            <v>2.1.1</v>
          </cell>
          <cell r="F14" t="str">
            <v/>
          </cell>
          <cell r="G14" t="str">
            <v>Current expenditure on education (% of GNI)</v>
          </cell>
          <cell r="H14" t="str">
            <v>UNESCO</v>
          </cell>
          <cell r="I14" t="str">
            <v>2004 - 2010</v>
          </cell>
          <cell r="J14">
            <v>0.22716374639745324</v>
          </cell>
          <cell r="K14">
            <v>-9.3480631827291383E-2</v>
          </cell>
          <cell r="L14">
            <v>0.5</v>
          </cell>
          <cell r="M14" t="str">
            <v>good</v>
          </cell>
          <cell r="N14" t="str">
            <v>SCORE</v>
          </cell>
          <cell r="O14">
            <v>2.8428039827998455</v>
          </cell>
          <cell r="P14">
            <v>4.4671956322627056</v>
          </cell>
          <cell r="Q14">
            <v>2.2694312497332199</v>
          </cell>
          <cell r="R14">
            <v>4.5376264335779402</v>
          </cell>
          <cell r="S14">
            <v>2.2196904037028506</v>
          </cell>
          <cell r="T14">
            <v>5.1058702113701901</v>
          </cell>
          <cell r="U14">
            <v>5.2963117240493798</v>
          </cell>
          <cell r="V14">
            <v>2.93662</v>
          </cell>
          <cell r="W14">
            <v>3.0284300000000002</v>
          </cell>
          <cell r="X14">
            <v>1.96512</v>
          </cell>
          <cell r="Y14">
            <v>4.3840700000000004</v>
          </cell>
          <cell r="Z14">
            <v>5.8069367397951002</v>
          </cell>
          <cell r="AA14">
            <v>3.2773140902697104</v>
          </cell>
          <cell r="AB14">
            <v>4.6634707123108603</v>
          </cell>
          <cell r="AC14" t="str">
            <v/>
          </cell>
          <cell r="AD14">
            <v>7.4219600000000003</v>
          </cell>
          <cell r="AE14">
            <v>4.7655321037595497</v>
          </cell>
          <cell r="AF14">
            <v>3.6427058785141901</v>
          </cell>
          <cell r="AG14">
            <v>4.0549582461835403</v>
          </cell>
          <cell r="AH14">
            <v>3.26338380716934</v>
          </cell>
          <cell r="AI14">
            <v>1.6646291931337203</v>
          </cell>
          <cell r="AJ14">
            <v>3.0574400000000002</v>
          </cell>
          <cell r="AK14">
            <v>4.78160270243123</v>
          </cell>
          <cell r="AL14">
            <v>3.6004907500293899</v>
          </cell>
          <cell r="AM14">
            <v>1.8006886280507199</v>
          </cell>
          <cell r="AN14">
            <v>3.99823</v>
          </cell>
          <cell r="AO14">
            <v>6.1508700000000003</v>
          </cell>
          <cell r="AP14">
            <v>4.6720647845069303</v>
          </cell>
          <cell r="AQ14">
            <v>4.3405169331955502</v>
          </cell>
          <cell r="AR14">
            <v>6.5007543633384497</v>
          </cell>
          <cell r="AS14">
            <v>4.3542840979808703</v>
          </cell>
          <cell r="AT14">
            <v>7.4105951954002105</v>
          </cell>
          <cell r="AU14">
            <v>3.5442750386178399</v>
          </cell>
          <cell r="AV14">
            <v>1.3758946734117501</v>
          </cell>
          <cell r="AW14">
            <v>4.4111255730038952</v>
          </cell>
          <cell r="AX14">
            <v>3.3265899999999999</v>
          </cell>
          <cell r="AY14">
            <v>4.6128350044130197</v>
          </cell>
          <cell r="AZ14">
            <v>3.7147806803877801</v>
          </cell>
          <cell r="BA14">
            <v>5.6438890276291804</v>
          </cell>
          <cell r="BB14">
            <v>5.0529787205985102</v>
          </cell>
          <cell r="BC14">
            <v>2.7847289297234901</v>
          </cell>
          <cell r="BD14">
            <v>4.2841884564699697</v>
          </cell>
          <cell r="BE14">
            <v>4.7370346041231999</v>
          </cell>
          <cell r="BF14">
            <v>2.75431398748642</v>
          </cell>
          <cell r="BG14">
            <v>2.8764599999999998</v>
          </cell>
          <cell r="BH14">
            <v>5.6900529659002297</v>
          </cell>
          <cell r="BI14">
            <v>3.5462322053315427</v>
          </cell>
          <cell r="BJ14">
            <v>2.9825599999999999</v>
          </cell>
          <cell r="BK14">
            <v>5.3375849136482003</v>
          </cell>
          <cell r="BL14">
            <v>7.3081955814202004</v>
          </cell>
          <cell r="BM14">
            <v>3.1738947999888802</v>
          </cell>
          <cell r="BN14">
            <v>1.1462677261869874</v>
          </cell>
          <cell r="BO14">
            <v>4.0412499999999998</v>
          </cell>
          <cell r="BP14">
            <v>5.1737772270295306</v>
          </cell>
          <cell r="BQ14">
            <v>5.9062879173047902</v>
          </cell>
          <cell r="BR14">
            <v>4.5177711513902796</v>
          </cell>
          <cell r="BS14">
            <v>5.6774500000000003</v>
          </cell>
          <cell r="BT14">
            <v>3.17495260644688</v>
          </cell>
          <cell r="BU14">
            <v>5.6101578360725597</v>
          </cell>
          <cell r="BV14">
            <v>4.413397638505014</v>
          </cell>
          <cell r="BW14">
            <v>5.90618</v>
          </cell>
          <cell r="BX14">
            <v>3.9395673658112607</v>
          </cell>
          <cell r="BY14">
            <v>3.0237198675526802</v>
          </cell>
          <cell r="BZ14">
            <v>5.2214700000000001</v>
          </cell>
          <cell r="CA14">
            <v>5.5734780813092559</v>
          </cell>
          <cell r="CB14">
            <v>1.5665899999999999</v>
          </cell>
          <cell r="CC14">
            <v>4.5886122510249896</v>
          </cell>
          <cell r="CD14">
            <v>3.7238566744441779</v>
          </cell>
          <cell r="CE14">
            <v>4.902626588177406</v>
          </cell>
          <cell r="CF14">
            <v>2.62317</v>
          </cell>
          <cell r="CG14">
            <v>3.5078603576657201</v>
          </cell>
          <cell r="CH14">
            <v>4.0399182535317602</v>
          </cell>
          <cell r="CI14">
            <v>3.3113899999999998</v>
          </cell>
          <cell r="CJ14">
            <v>3.4064193745938995</v>
          </cell>
          <cell r="CK14">
            <v>4.7505373089315297</v>
          </cell>
          <cell r="CL14">
            <v>8.3580699999999997</v>
          </cell>
          <cell r="CM14">
            <v>4.6127521574226096</v>
          </cell>
          <cell r="CN14">
            <v>5.2198602896775297</v>
          </cell>
          <cell r="CO14">
            <v>3.75269593024005</v>
          </cell>
          <cell r="CP14">
            <v>7.27786538659974</v>
          </cell>
          <cell r="CQ14">
            <v>4.1885399999999997</v>
          </cell>
          <cell r="CR14">
            <v>4.8467708845776896</v>
          </cell>
          <cell r="CS14">
            <v>6.6183493218635396</v>
          </cell>
          <cell r="CT14">
            <v>2.96455181435639</v>
          </cell>
          <cell r="CU14">
            <v>3.6226500000000001</v>
          </cell>
          <cell r="CV14">
            <v>0.85000000000000009</v>
          </cell>
          <cell r="CW14">
            <v>6.0307381230638013</v>
          </cell>
          <cell r="CX14">
            <v>3.8946006278734999</v>
          </cell>
          <cell r="CY14">
            <v>1.91015</v>
          </cell>
          <cell r="CZ14">
            <v>3.5337000000000001</v>
          </cell>
          <cell r="DA14">
            <v>3.8724348646955704</v>
          </cell>
          <cell r="DB14">
            <v>2.4023099999999999</v>
          </cell>
          <cell r="DC14">
            <v>2.4749599999999998</v>
          </cell>
          <cell r="DD14">
            <v>5.42437039319225</v>
          </cell>
          <cell r="DE14">
            <v>5.3024009702730401</v>
          </cell>
          <cell r="DF14" t="str">
            <v/>
          </cell>
          <cell r="DG14">
            <v>3.4006346078767105</v>
          </cell>
          <cell r="DH14">
            <v>3.5443443169590485</v>
          </cell>
          <cell r="DI14">
            <v>4.5618499999999997</v>
          </cell>
          <cell r="DJ14">
            <v>7.1861866868283952</v>
          </cell>
          <cell r="DK14">
            <v>5.3961800000000002</v>
          </cell>
          <cell r="DL14">
            <v>4.6847500000000002</v>
          </cell>
          <cell r="DM14">
            <v>3.0129899999999998</v>
          </cell>
          <cell r="DN14">
            <v>3.6983346063715401</v>
          </cell>
          <cell r="DO14">
            <v>5.306714215078701</v>
          </cell>
          <cell r="DP14">
            <v>5.4103199999999996</v>
          </cell>
          <cell r="DQ14">
            <v>3.9025259166766899</v>
          </cell>
          <cell r="DR14">
            <v>2.5519551507047198</v>
          </cell>
          <cell r="DS14">
            <v>0.86847641607424553</v>
          </cell>
          <cell r="DT14">
            <v>7.1763300000000001</v>
          </cell>
          <cell r="DU14">
            <v>6.4084189225707702</v>
          </cell>
          <cell r="DV14">
            <v>4.6548684349544196</v>
          </cell>
          <cell r="DW14">
            <v>2.5960692864919128</v>
          </cell>
          <cell r="DX14">
            <v>3.2011357186010398</v>
          </cell>
          <cell r="DY14">
            <v>2.393334637012936</v>
          </cell>
          <cell r="DZ14">
            <v>4.0812900000000001</v>
          </cell>
          <cell r="EA14">
            <v>4.00639719600803</v>
          </cell>
          <cell r="EB14">
            <v>6.6638405296019805</v>
          </cell>
          <cell r="EC14">
            <v>3.6758406539603703</v>
          </cell>
          <cell r="ED14">
            <v>2.9642400000000002</v>
          </cell>
          <cell r="EE14">
            <v>5.8626567329695405</v>
          </cell>
          <cell r="EF14" t="str">
            <v/>
          </cell>
          <cell r="EG14">
            <v>5.0580731726306496</v>
          </cell>
          <cell r="EH14">
            <v>4.7893238052919767</v>
          </cell>
          <cell r="EI14">
            <v>2.6478069806646798</v>
          </cell>
          <cell r="EJ14">
            <v>3.5266849443102299</v>
          </cell>
          <cell r="EK14">
            <v>2.8134767891102292</v>
          </cell>
          <cell r="EL14">
            <v>4.1551499999999999</v>
          </cell>
          <cell r="EM14">
            <v>1.32200424923884</v>
          </cell>
          <cell r="EN14">
            <v>6.8658358002425173</v>
          </cell>
        </row>
        <row r="15">
          <cell r="B15" t="str">
            <v>2.1.2</v>
          </cell>
          <cell r="C15" t="str">
            <v>2.1.2</v>
          </cell>
          <cell r="F15" t="str">
            <v/>
          </cell>
          <cell r="G15" t="str">
            <v>Public expenditure per pupil as a % of GDP per capita. All levels</v>
          </cell>
          <cell r="H15" t="str">
            <v>UNESCO</v>
          </cell>
          <cell r="I15" t="str">
            <v>2000 - 2009</v>
          </cell>
          <cell r="J15">
            <v>0.84011794375648319</v>
          </cell>
          <cell r="K15">
            <v>2.3303620607768001</v>
          </cell>
          <cell r="L15">
            <v>0.5</v>
          </cell>
          <cell r="M15" t="str">
            <v>good</v>
          </cell>
          <cell r="N15" t="str">
            <v>SCORE</v>
          </cell>
          <cell r="O15" t="str">
            <v/>
          </cell>
          <cell r="P15" t="str">
            <v/>
          </cell>
          <cell r="Q15" t="str">
            <v/>
          </cell>
          <cell r="R15">
            <v>16.537389999999998</v>
          </cell>
          <cell r="S15">
            <v>14.255000000000001</v>
          </cell>
          <cell r="T15">
            <v>15.790620000000001</v>
          </cell>
          <cell r="U15">
            <v>26.734300000000001</v>
          </cell>
          <cell r="V15">
            <v>13.011139999999999</v>
          </cell>
          <cell r="W15" t="str">
            <v/>
          </cell>
          <cell r="X15">
            <v>13.63833</v>
          </cell>
          <cell r="Y15">
            <v>23.5596</v>
          </cell>
          <cell r="Z15">
            <v>26.751349999999999</v>
          </cell>
          <cell r="AA15">
            <v>17.542310000000001</v>
          </cell>
          <cell r="AB15">
            <v>17.926749999999998</v>
          </cell>
          <cell r="AC15" t="str">
            <v/>
          </cell>
          <cell r="AD15">
            <v>26.741330000000001</v>
          </cell>
          <cell r="AE15">
            <v>18.147069999999999</v>
          </cell>
          <cell r="AF15">
            <v>13.058199999999999</v>
          </cell>
          <cell r="AG15">
            <v>23.110410000000002</v>
          </cell>
          <cell r="AH15">
            <v>33.689979999999998</v>
          </cell>
          <cell r="AI15">
            <v>6.4088900000000004</v>
          </cell>
          <cell r="AJ15">
            <v>14.23321</v>
          </cell>
          <cell r="AK15">
            <v>22.419589999999999</v>
          </cell>
          <cell r="AL15">
            <v>15.04692</v>
          </cell>
          <cell r="AM15" t="str">
            <v/>
          </cell>
          <cell r="AN15">
            <v>16.60642</v>
          </cell>
          <cell r="AO15">
            <v>18.78642</v>
          </cell>
          <cell r="AP15">
            <v>26.291869999999999</v>
          </cell>
          <cell r="AQ15">
            <v>22.18205</v>
          </cell>
          <cell r="AR15">
            <v>21.438759999999998</v>
          </cell>
          <cell r="AS15">
            <v>20.9529</v>
          </cell>
          <cell r="AT15">
            <v>31.065249999999999</v>
          </cell>
          <cell r="AU15">
            <v>6.6664399999999997</v>
          </cell>
          <cell r="AV15" t="str">
            <v/>
          </cell>
          <cell r="AW15">
            <v>18.370100000000001</v>
          </cell>
          <cell r="AX15">
            <v>11.73321</v>
          </cell>
          <cell r="AY15">
            <v>20.603960000000001</v>
          </cell>
          <cell r="AZ15">
            <v>26.125150000000001</v>
          </cell>
          <cell r="BA15">
            <v>25.003640000000001</v>
          </cell>
          <cell r="BB15">
            <v>23.309950000000001</v>
          </cell>
          <cell r="BC15">
            <v>15.13067</v>
          </cell>
          <cell r="BD15" t="str">
            <v/>
          </cell>
          <cell r="BE15">
            <v>22.308599999999998</v>
          </cell>
          <cell r="BF15">
            <v>20.491499999999998</v>
          </cell>
          <cell r="BG15">
            <v>10.160119999999999</v>
          </cell>
          <cell r="BH15">
            <v>21.209119999999999</v>
          </cell>
          <cell r="BI15" t="str">
            <v/>
          </cell>
          <cell r="BJ15">
            <v>23.497710000000001</v>
          </cell>
          <cell r="BK15">
            <v>24.259409999999999</v>
          </cell>
          <cell r="BL15">
            <v>24.82067</v>
          </cell>
          <cell r="BM15">
            <v>12.296150000000001</v>
          </cell>
          <cell r="BN15">
            <v>11.483610000000001</v>
          </cell>
          <cell r="BO15">
            <v>19.385359999999999</v>
          </cell>
          <cell r="BP15" t="str">
            <v/>
          </cell>
          <cell r="BQ15">
            <v>19.466329999999999</v>
          </cell>
          <cell r="BR15">
            <v>22.94896</v>
          </cell>
          <cell r="BS15">
            <v>18.43581</v>
          </cell>
          <cell r="BT15">
            <v>20.317920000000001</v>
          </cell>
          <cell r="BU15" t="str">
            <v/>
          </cell>
          <cell r="BV15">
            <v>10.014749999999999</v>
          </cell>
          <cell r="BW15">
            <v>23.867799999999999</v>
          </cell>
          <cell r="BX15">
            <v>17.808979999999998</v>
          </cell>
          <cell r="BY15">
            <v>24.817209999999999</v>
          </cell>
          <cell r="BZ15">
            <v>21.259879999999999</v>
          </cell>
          <cell r="CA15">
            <v>22.027249999999999</v>
          </cell>
          <cell r="CB15">
            <v>6.3439800000000002</v>
          </cell>
          <cell r="CC15">
            <v>18.87951</v>
          </cell>
          <cell r="CD15">
            <v>19.661960000000001</v>
          </cell>
          <cell r="CE15">
            <v>16.93037</v>
          </cell>
          <cell r="CF15">
            <v>10.517899999999999</v>
          </cell>
          <cell r="CG15" t="str">
            <v/>
          </cell>
          <cell r="CH15">
            <v>15.03664</v>
          </cell>
          <cell r="CI15">
            <v>20.725490000000001</v>
          </cell>
          <cell r="CJ15">
            <v>13.17384</v>
          </cell>
          <cell r="CK15">
            <v>15.344580000000001</v>
          </cell>
          <cell r="CL15">
            <v>47.991610000000001</v>
          </cell>
          <cell r="CM15">
            <v>17.917829999999999</v>
          </cell>
          <cell r="CN15">
            <v>23.561920000000001</v>
          </cell>
          <cell r="CO15">
            <v>23.359970000000001</v>
          </cell>
          <cell r="CP15">
            <v>19.16103</v>
          </cell>
          <cell r="CQ15">
            <v>13.00095</v>
          </cell>
          <cell r="CR15">
            <v>23.41488</v>
          </cell>
          <cell r="CS15">
            <v>19.985440000000001</v>
          </cell>
          <cell r="CT15">
            <v>10.27257</v>
          </cell>
          <cell r="CU15">
            <v>36.98395</v>
          </cell>
          <cell r="CV15" t="str">
            <v/>
          </cell>
          <cell r="CW15">
            <v>25.75742</v>
          </cell>
          <cell r="CX15">
            <v>15.49324</v>
          </cell>
          <cell r="CY15">
            <v>11.38087</v>
          </cell>
          <cell r="CZ15">
            <v>13.724690000000001</v>
          </cell>
          <cell r="DA15">
            <v>13.935980000000001</v>
          </cell>
          <cell r="DB15">
            <v>8.2991600000000005</v>
          </cell>
          <cell r="DC15">
            <v>9.7617499999999993</v>
          </cell>
          <cell r="DD15">
            <v>21.385159999999999</v>
          </cell>
          <cell r="DE15">
            <v>27.199639999999999</v>
          </cell>
          <cell r="DF15">
            <v>11.17435</v>
          </cell>
          <cell r="DG15">
            <v>20.552199999999999</v>
          </cell>
          <cell r="DH15">
            <v>18.015940000000001</v>
          </cell>
          <cell r="DI15">
            <v>14.82508</v>
          </cell>
          <cell r="DJ15">
            <v>19.668410000000002</v>
          </cell>
          <cell r="DK15">
            <v>25.834399999999999</v>
          </cell>
          <cell r="DL15">
            <v>26.546530000000001</v>
          </cell>
          <cell r="DM15" t="str">
            <v/>
          </cell>
          <cell r="DN15">
            <v>16.109290000000001</v>
          </cell>
          <cell r="DO15">
            <v>26.586410000000001</v>
          </cell>
          <cell r="DP15" t="str">
            <v/>
          </cell>
          <cell r="DQ15">
            <v>21.737719999999999</v>
          </cell>
          <cell r="DR15" t="str">
            <v/>
          </cell>
          <cell r="DS15" t="str">
            <v/>
          </cell>
          <cell r="DT15">
            <v>29.552859999999999</v>
          </cell>
          <cell r="DU15">
            <v>27.983930000000001</v>
          </cell>
          <cell r="DV15">
            <v>26.235810000000001</v>
          </cell>
          <cell r="DW15">
            <v>18.618040000000001</v>
          </cell>
          <cell r="DX15">
            <v>12.12336</v>
          </cell>
          <cell r="DY15" t="str">
            <v/>
          </cell>
          <cell r="DZ15">
            <v>18.336980000000001</v>
          </cell>
          <cell r="EA15">
            <v>18.897790000000001</v>
          </cell>
          <cell r="EB15">
            <v>26.005230000000001</v>
          </cell>
          <cell r="EC15">
            <v>14.09736</v>
          </cell>
          <cell r="ED15">
            <v>10.43337</v>
          </cell>
          <cell r="EE15">
            <v>26.04345</v>
          </cell>
          <cell r="EF15">
            <v>6.46</v>
          </cell>
          <cell r="EG15">
            <v>25.323340000000002</v>
          </cell>
          <cell r="EH15">
            <v>21.71856</v>
          </cell>
          <cell r="EI15">
            <v>10.223140000000001</v>
          </cell>
          <cell r="EJ15" t="str">
            <v/>
          </cell>
          <cell r="EK15">
            <v>21.665579999999999</v>
          </cell>
          <cell r="EL15">
            <v>43.924300000000002</v>
          </cell>
          <cell r="EM15" t="str">
            <v/>
          </cell>
          <cell r="EN15" t="str">
            <v/>
          </cell>
        </row>
        <row r="16">
          <cell r="B16" t="str">
            <v>2.1.3</v>
          </cell>
          <cell r="C16" t="str">
            <v>2.1.3</v>
          </cell>
          <cell r="F16" t="str">
            <v/>
          </cell>
          <cell r="G16" t="str">
            <v>School life expectancy, primary to tertiary education (years)</v>
          </cell>
          <cell r="H16" t="str">
            <v>UNESCO</v>
          </cell>
          <cell r="I16" t="str">
            <v>2000 - 2010</v>
          </cell>
          <cell r="J16">
            <v>-0.36330338205485035</v>
          </cell>
          <cell r="K16">
            <v>0.27977211099896415</v>
          </cell>
          <cell r="L16">
            <v>1</v>
          </cell>
          <cell r="M16" t="str">
            <v>good</v>
          </cell>
          <cell r="N16" t="str">
            <v>SCORE</v>
          </cell>
          <cell r="O16">
            <v>11.271280000000001</v>
          </cell>
          <cell r="P16">
            <v>12.77444</v>
          </cell>
          <cell r="Q16">
            <v>8.5113299999999992</v>
          </cell>
          <cell r="R16">
            <v>15.553470000000001</v>
          </cell>
          <cell r="S16">
            <v>12.04792</v>
          </cell>
          <cell r="T16">
            <v>20.628869999999999</v>
          </cell>
          <cell r="U16">
            <v>15.201449999999999</v>
          </cell>
          <cell r="V16">
            <v>11.75052</v>
          </cell>
          <cell r="W16" t="str">
            <v/>
          </cell>
          <cell r="X16">
            <v>8.1390100000000007</v>
          </cell>
          <cell r="Y16">
            <v>14.6126</v>
          </cell>
          <cell r="Z16">
            <v>15.959479999999999</v>
          </cell>
          <cell r="AA16">
            <v>9.2230500000000006</v>
          </cell>
          <cell r="AB16">
            <v>13.712949999999999</v>
          </cell>
          <cell r="AC16">
            <v>13.557729999999999</v>
          </cell>
          <cell r="AD16">
            <v>12.16662</v>
          </cell>
          <cell r="AE16">
            <v>13.9703</v>
          </cell>
          <cell r="AF16">
            <v>14.11204</v>
          </cell>
          <cell r="AG16">
            <v>13.64598</v>
          </cell>
          <cell r="AH16">
            <v>6.27644</v>
          </cell>
          <cell r="AI16">
            <v>9.8369800000000005</v>
          </cell>
          <cell r="AJ16">
            <v>10.308</v>
          </cell>
          <cell r="AK16">
            <v>15.95105</v>
          </cell>
          <cell r="AL16">
            <v>14.697620000000001</v>
          </cell>
          <cell r="AM16">
            <v>11.55518</v>
          </cell>
          <cell r="AN16">
            <v>13.648199999999999</v>
          </cell>
          <cell r="AO16">
            <v>11.727930000000001</v>
          </cell>
          <cell r="AP16">
            <v>6.3006500000000001</v>
          </cell>
          <cell r="AQ16">
            <v>13.852080000000001</v>
          </cell>
          <cell r="AR16">
            <v>14.16015</v>
          </cell>
          <cell r="AS16">
            <v>15.4132</v>
          </cell>
          <cell r="AT16">
            <v>16.831959999999999</v>
          </cell>
          <cell r="AU16">
            <v>11.93605</v>
          </cell>
          <cell r="AV16">
            <v>13.32799</v>
          </cell>
          <cell r="AW16">
            <v>11.03875</v>
          </cell>
          <cell r="AX16">
            <v>12.111750000000001</v>
          </cell>
          <cell r="AY16">
            <v>15.72584</v>
          </cell>
          <cell r="AZ16">
            <v>8.5478199999999998</v>
          </cell>
          <cell r="BA16">
            <v>17.072330000000001</v>
          </cell>
          <cell r="BB16">
            <v>16.147189999999998</v>
          </cell>
          <cell r="BC16">
            <v>13.104649999999999</v>
          </cell>
          <cell r="BD16" t="str">
            <v/>
          </cell>
          <cell r="BE16">
            <v>10.478120000000001</v>
          </cell>
          <cell r="BF16">
            <v>16.47608</v>
          </cell>
          <cell r="BG16">
            <v>10.635070000000001</v>
          </cell>
          <cell r="BH16">
            <v>11.94759</v>
          </cell>
          <cell r="BI16">
            <v>11.416090000000001</v>
          </cell>
          <cell r="BJ16">
            <v>15.73329</v>
          </cell>
          <cell r="BK16">
            <v>15.282080000000001</v>
          </cell>
          <cell r="BL16">
            <v>18.338809999999999</v>
          </cell>
          <cell r="BM16">
            <v>10.34774</v>
          </cell>
          <cell r="BN16">
            <v>13.18389</v>
          </cell>
          <cell r="BO16">
            <v>12.7217</v>
          </cell>
          <cell r="BP16">
            <v>17.878630000000001</v>
          </cell>
          <cell r="BQ16">
            <v>15.402200000000001</v>
          </cell>
          <cell r="BR16">
            <v>16.32714</v>
          </cell>
          <cell r="BS16">
            <v>13.793889999999999</v>
          </cell>
          <cell r="BT16">
            <v>15.074170000000001</v>
          </cell>
          <cell r="BU16">
            <v>13.10684</v>
          </cell>
          <cell r="BV16">
            <v>15.101459999999999</v>
          </cell>
          <cell r="BW16">
            <v>10.9573</v>
          </cell>
          <cell r="BX16">
            <v>16.822320000000001</v>
          </cell>
          <cell r="BY16">
            <v>12.30396</v>
          </cell>
          <cell r="BZ16">
            <v>12.35749</v>
          </cell>
          <cell r="CA16">
            <v>15.39615</v>
          </cell>
          <cell r="CB16">
            <v>13.753920000000001</v>
          </cell>
          <cell r="CC16">
            <v>15.95548</v>
          </cell>
          <cell r="CD16">
            <v>13.274660000000001</v>
          </cell>
          <cell r="CE16">
            <v>13.299020000000001</v>
          </cell>
          <cell r="CF16">
            <v>10.747859999999999</v>
          </cell>
          <cell r="CG16">
            <v>8.9004700000000003</v>
          </cell>
          <cell r="CH16">
            <v>12.587529999999999</v>
          </cell>
          <cell r="CI16">
            <v>8.2580399999999994</v>
          </cell>
          <cell r="CJ16">
            <v>13.60887</v>
          </cell>
          <cell r="CK16">
            <v>13.747920000000001</v>
          </cell>
          <cell r="CL16">
            <v>11.89899</v>
          </cell>
          <cell r="CM16">
            <v>14.11281</v>
          </cell>
          <cell r="CN16">
            <v>10.488</v>
          </cell>
          <cell r="CO16">
            <v>9.1812500000000004</v>
          </cell>
          <cell r="CP16">
            <v>11.83736</v>
          </cell>
          <cell r="CQ16">
            <v>8.8351500000000005</v>
          </cell>
          <cell r="CR16">
            <v>16.711300000000001</v>
          </cell>
          <cell r="CS16">
            <v>19.377179999999999</v>
          </cell>
          <cell r="CT16">
            <v>10.77191</v>
          </cell>
          <cell r="CU16">
            <v>4.9263899999999996</v>
          </cell>
          <cell r="CV16">
            <v>8.8649500000000003</v>
          </cell>
          <cell r="CW16">
            <v>17.322120000000002</v>
          </cell>
          <cell r="CX16">
            <v>11.84408</v>
          </cell>
          <cell r="CY16">
            <v>6.8794300000000002</v>
          </cell>
          <cell r="CZ16">
            <v>13.23978</v>
          </cell>
          <cell r="DA16">
            <v>11.74709</v>
          </cell>
          <cell r="DB16">
            <v>12.9071</v>
          </cell>
          <cell r="DC16">
            <v>11.86914</v>
          </cell>
          <cell r="DD16">
            <v>15.225960000000001</v>
          </cell>
          <cell r="DE16">
            <v>15.83127</v>
          </cell>
          <cell r="DF16">
            <v>12.005559999999999</v>
          </cell>
          <cell r="DG16">
            <v>14.81837</v>
          </cell>
          <cell r="DH16">
            <v>14.08942</v>
          </cell>
          <cell r="DI16">
            <v>11.129709999999999</v>
          </cell>
          <cell r="DJ16">
            <v>13.732900000000001</v>
          </cell>
          <cell r="DK16">
            <v>7.4855</v>
          </cell>
          <cell r="DL16">
            <v>13.716430000000001</v>
          </cell>
          <cell r="DM16" t="str">
            <v/>
          </cell>
          <cell r="DN16">
            <v>14.862080000000001</v>
          </cell>
          <cell r="DO16">
            <v>16.815159999999999</v>
          </cell>
          <cell r="DP16" t="str">
            <v/>
          </cell>
          <cell r="DQ16">
            <v>16.366140000000001</v>
          </cell>
          <cell r="DR16">
            <v>12.683490000000001</v>
          </cell>
          <cell r="DS16">
            <v>4.3721300000000003</v>
          </cell>
          <cell r="DT16">
            <v>10.555400000000001</v>
          </cell>
          <cell r="DU16">
            <v>15.60141</v>
          </cell>
          <cell r="DV16">
            <v>15.46787</v>
          </cell>
          <cell r="DW16">
            <v>11.27003</v>
          </cell>
          <cell r="DX16">
            <v>11.36416</v>
          </cell>
          <cell r="DY16">
            <v>9.0821799999999993</v>
          </cell>
          <cell r="DZ16">
            <v>12.16206</v>
          </cell>
          <cell r="EA16">
            <v>12.32948</v>
          </cell>
          <cell r="EB16">
            <v>14.503310000000001</v>
          </cell>
          <cell r="EC16">
            <v>11.813800000000001</v>
          </cell>
          <cell r="ED16">
            <v>10.7692</v>
          </cell>
          <cell r="EE16">
            <v>14.64859</v>
          </cell>
          <cell r="EF16">
            <v>13.3254</v>
          </cell>
          <cell r="EG16">
            <v>16.134399999999999</v>
          </cell>
          <cell r="EH16">
            <v>15.85069</v>
          </cell>
          <cell r="EI16">
            <v>15.510300000000001</v>
          </cell>
          <cell r="EJ16">
            <v>14.18736</v>
          </cell>
          <cell r="EK16">
            <v>10.37551</v>
          </cell>
          <cell r="EL16">
            <v>8.6493599999999997</v>
          </cell>
          <cell r="EM16" t="str">
            <v/>
          </cell>
          <cell r="EN16" t="str">
            <v/>
          </cell>
        </row>
        <row r="17">
          <cell r="B17" t="str">
            <v>2.1.4</v>
          </cell>
          <cell r="C17" t="str">
            <v>2.1.4</v>
          </cell>
          <cell r="F17" t="str">
            <v/>
          </cell>
          <cell r="G17" t="str">
            <v>PISA average scales in reading, mathematics and science</v>
          </cell>
          <cell r="H17" t="str">
            <v>OECD PISA 2009 (UNESCO database)</v>
          </cell>
          <cell r="I17" t="str">
            <v>2000 - 2009</v>
          </cell>
          <cell r="J17">
            <v>-0.43808501016301749</v>
          </cell>
          <cell r="K17">
            <v>-0.6659712439426273</v>
          </cell>
          <cell r="L17">
            <v>0.5</v>
          </cell>
          <cell r="M17" t="str">
            <v>good</v>
          </cell>
          <cell r="N17" t="str">
            <v>SCORE</v>
          </cell>
          <cell r="O17">
            <v>384.32446797495885</v>
          </cell>
          <cell r="P17" t="str">
            <v/>
          </cell>
          <cell r="Q17" t="str">
            <v/>
          </cell>
          <cell r="R17">
            <v>395.7225126623448</v>
          </cell>
          <cell r="S17" t="str">
            <v/>
          </cell>
          <cell r="T17">
            <v>518.83721744169725</v>
          </cell>
          <cell r="U17">
            <v>486.8399776021588</v>
          </cell>
          <cell r="V17">
            <v>388.5580542031351</v>
          </cell>
          <cell r="W17" t="str">
            <v/>
          </cell>
          <cell r="X17" t="str">
            <v/>
          </cell>
          <cell r="Y17" t="str">
            <v/>
          </cell>
          <cell r="Z17">
            <v>509.26450133924942</v>
          </cell>
          <cell r="AA17" t="str">
            <v/>
          </cell>
          <cell r="AB17" t="str">
            <v/>
          </cell>
          <cell r="AC17" t="str">
            <v/>
          </cell>
          <cell r="AD17" t="str">
            <v/>
          </cell>
          <cell r="AE17">
            <v>400.99099908577028</v>
          </cell>
          <cell r="AF17" t="str">
            <v/>
          </cell>
          <cell r="AG17">
            <v>432.14710683955008</v>
          </cell>
          <cell r="AH17" t="str">
            <v/>
          </cell>
          <cell r="AI17" t="str">
            <v/>
          </cell>
          <cell r="AJ17" t="str">
            <v/>
          </cell>
          <cell r="AK17">
            <v>526.58398488763021</v>
          </cell>
          <cell r="AL17">
            <v>439.2991461102319</v>
          </cell>
          <cell r="AM17">
            <v>576.84057365476497</v>
          </cell>
          <cell r="AN17">
            <v>398.59328966842122</v>
          </cell>
          <cell r="AO17" t="str">
            <v/>
          </cell>
          <cell r="AP17" t="str">
            <v/>
          </cell>
          <cell r="AQ17">
            <v>474.01708402696272</v>
          </cell>
          <cell r="AR17" t="str">
            <v/>
          </cell>
          <cell r="AS17">
            <v>490.49931774579181</v>
          </cell>
          <cell r="AT17">
            <v>499.17709297480542</v>
          </cell>
          <cell r="AU17" t="str">
            <v/>
          </cell>
          <cell r="AV17" t="str">
            <v/>
          </cell>
          <cell r="AW17" t="str">
            <v/>
          </cell>
          <cell r="AX17" t="str">
            <v/>
          </cell>
          <cell r="AY17">
            <v>513.63257470673739</v>
          </cell>
          <cell r="AZ17" t="str">
            <v/>
          </cell>
          <cell r="BA17">
            <v>543.48728159943391</v>
          </cell>
          <cell r="BB17">
            <v>496.87526146966616</v>
          </cell>
          <cell r="BC17" t="str">
            <v/>
          </cell>
          <cell r="BD17">
            <v>510.16268734523783</v>
          </cell>
          <cell r="BE17" t="str">
            <v/>
          </cell>
          <cell r="BF17">
            <v>472.99612691620024</v>
          </cell>
          <cell r="BG17" t="str">
            <v/>
          </cell>
          <cell r="BH17" t="str">
            <v/>
          </cell>
          <cell r="BI17" t="str">
            <v/>
          </cell>
          <cell r="BJ17">
            <v>545.56915907420796</v>
          </cell>
          <cell r="BK17">
            <v>495.66382683716455</v>
          </cell>
          <cell r="BL17">
            <v>500.85032610110119</v>
          </cell>
          <cell r="BM17" t="str">
            <v/>
          </cell>
          <cell r="BN17">
            <v>385.19184840065788</v>
          </cell>
          <cell r="BO17" t="str">
            <v/>
          </cell>
          <cell r="BP17">
            <v>496.91987108740977</v>
          </cell>
          <cell r="BQ17">
            <v>458.56821498622838</v>
          </cell>
          <cell r="BR17">
            <v>485.93030019242423</v>
          </cell>
          <cell r="BS17" t="str">
            <v/>
          </cell>
          <cell r="BT17">
            <v>529.42727604756976</v>
          </cell>
          <cell r="BU17">
            <v>402.35362088483618</v>
          </cell>
          <cell r="BV17">
            <v>398.5569581498691</v>
          </cell>
          <cell r="BW17" t="str">
            <v/>
          </cell>
          <cell r="BX17">
            <v>541.16072227638176</v>
          </cell>
          <cell r="BY17" t="str">
            <v/>
          </cell>
          <cell r="BZ17">
            <v>324.907009923548</v>
          </cell>
          <cell r="CA17">
            <v>486.59762872934783</v>
          </cell>
          <cell r="CB17" t="str">
            <v/>
          </cell>
          <cell r="CC17">
            <v>478.81828724172436</v>
          </cell>
          <cell r="CD17">
            <v>481.72276001458704</v>
          </cell>
          <cell r="CE17">
            <v>385</v>
          </cell>
          <cell r="CF17" t="str">
            <v/>
          </cell>
          <cell r="CG17" t="str">
            <v/>
          </cell>
          <cell r="CH17" t="str">
            <v/>
          </cell>
          <cell r="CI17" t="str">
            <v/>
          </cell>
          <cell r="CJ17" t="str">
            <v/>
          </cell>
          <cell r="CK17">
            <v>419.89435945609893</v>
          </cell>
          <cell r="CL17" t="str">
            <v/>
          </cell>
          <cell r="CM17" t="str">
            <v/>
          </cell>
          <cell r="CN17" t="str">
            <v/>
          </cell>
          <cell r="CO17" t="str">
            <v/>
          </cell>
          <cell r="CP17" t="str">
            <v/>
          </cell>
          <cell r="CQ17" t="str">
            <v/>
          </cell>
          <cell r="CR17">
            <v>518.81918277374041</v>
          </cell>
          <cell r="CS17">
            <v>524.06258261417838</v>
          </cell>
          <cell r="CT17" t="str">
            <v/>
          </cell>
          <cell r="CU17" t="str">
            <v/>
          </cell>
          <cell r="CV17" t="str">
            <v/>
          </cell>
          <cell r="CW17">
            <v>500.35380350297328</v>
          </cell>
          <cell r="CX17" t="str">
            <v/>
          </cell>
          <cell r="CY17" t="str">
            <v/>
          </cell>
          <cell r="CZ17">
            <v>368.79030173267438</v>
          </cell>
          <cell r="DA17" t="str">
            <v/>
          </cell>
          <cell r="DB17">
            <v>368.05159796311108</v>
          </cell>
          <cell r="DC17" t="str">
            <v/>
          </cell>
          <cell r="DD17">
            <v>501.11655297041733</v>
          </cell>
          <cell r="DE17">
            <v>489.72440187274833</v>
          </cell>
          <cell r="DF17">
            <v>373.09214756580633</v>
          </cell>
          <cell r="DG17">
            <v>426.57213165137892</v>
          </cell>
          <cell r="DH17">
            <v>468.50188734719933</v>
          </cell>
          <cell r="DI17" t="str">
            <v/>
          </cell>
          <cell r="DJ17" t="str">
            <v/>
          </cell>
          <cell r="DK17" t="str">
            <v/>
          </cell>
          <cell r="DL17">
            <v>442.39478956676544</v>
          </cell>
          <cell r="DM17">
            <v>543.20359023283163</v>
          </cell>
          <cell r="DN17">
            <v>488.13087556796251</v>
          </cell>
          <cell r="DO17">
            <v>498.77122033231063</v>
          </cell>
          <cell r="DP17" t="str">
            <v/>
          </cell>
          <cell r="DQ17">
            <v>484.2633757630083</v>
          </cell>
          <cell r="DR17" t="str">
            <v/>
          </cell>
          <cell r="DS17" t="str">
            <v/>
          </cell>
          <cell r="DT17" t="str">
            <v/>
          </cell>
          <cell r="DU17">
            <v>495.59783913024489</v>
          </cell>
          <cell r="DV17">
            <v>517.00947835395743</v>
          </cell>
          <cell r="DW17" t="str">
            <v/>
          </cell>
          <cell r="DX17" t="str">
            <v/>
          </cell>
          <cell r="DY17" t="str">
            <v/>
          </cell>
          <cell r="DZ17">
            <v>421.75154959980983</v>
          </cell>
          <cell r="EA17">
            <v>413.56433745752025</v>
          </cell>
          <cell r="EB17">
            <v>391.92589116421829</v>
          </cell>
          <cell r="EC17">
            <v>454.51847482470549</v>
          </cell>
          <cell r="ED17" t="str">
            <v/>
          </cell>
          <cell r="EE17" t="str">
            <v/>
          </cell>
          <cell r="EF17">
            <v>459.48035165928786</v>
          </cell>
          <cell r="EG17">
            <v>500.1021173403451</v>
          </cell>
          <cell r="EH17">
            <v>496.40854374772312</v>
          </cell>
          <cell r="EI17">
            <v>426.58381563406579</v>
          </cell>
          <cell r="EJ17" t="str">
            <v/>
          </cell>
          <cell r="EK17" t="str">
            <v/>
          </cell>
          <cell r="EL17" t="str">
            <v/>
          </cell>
          <cell r="EM17" t="str">
            <v/>
          </cell>
          <cell r="EN17" t="str">
            <v/>
          </cell>
        </row>
        <row r="18">
          <cell r="B18" t="str">
            <v>2.1.5</v>
          </cell>
          <cell r="C18" t="str">
            <v>2.1.5</v>
          </cell>
          <cell r="F18" t="str">
            <v/>
          </cell>
          <cell r="G18" t="str">
            <v>Pupil-teacher ratio, secondary</v>
          </cell>
          <cell r="H18" t="str">
            <v>UNESCO (WB database)</v>
          </cell>
          <cell r="I18" t="str">
            <v>2000 - 2010</v>
          </cell>
          <cell r="J18">
            <v>1.330160666404701</v>
          </cell>
          <cell r="K18">
            <v>1.8039301839272444</v>
          </cell>
          <cell r="L18">
            <v>1</v>
          </cell>
          <cell r="M18" t="str">
            <v>bad</v>
          </cell>
          <cell r="N18" t="str">
            <v>SCORE</v>
          </cell>
          <cell r="O18">
            <v>14.65659</v>
          </cell>
          <cell r="P18">
            <v>20.848230000000001</v>
          </cell>
          <cell r="Q18">
            <v>18.961179999999999</v>
          </cell>
          <cell r="R18">
            <v>12.188689999999999</v>
          </cell>
          <cell r="S18">
            <v>7.4191799999999999</v>
          </cell>
          <cell r="T18" t="str">
            <v/>
          </cell>
          <cell r="U18">
            <v>10.579660000000001</v>
          </cell>
          <cell r="V18">
            <v>8.0106699999999993</v>
          </cell>
          <cell r="W18">
            <v>12.396879999999999</v>
          </cell>
          <cell r="X18">
            <v>27.068200000000001</v>
          </cell>
          <cell r="Y18">
            <v>8.0978600000000007</v>
          </cell>
          <cell r="Z18">
            <v>10.0398910507738</v>
          </cell>
          <cell r="AA18">
            <v>23.934069999999998</v>
          </cell>
          <cell r="AB18">
            <v>18.16573</v>
          </cell>
          <cell r="AC18">
            <v>12.65596</v>
          </cell>
          <cell r="AD18">
            <v>13.87834</v>
          </cell>
          <cell r="AE18">
            <v>17.195419999999999</v>
          </cell>
          <cell r="AF18">
            <v>10.45838</v>
          </cell>
          <cell r="AG18">
            <v>11.476229999999999</v>
          </cell>
          <cell r="AH18">
            <v>30.258040000000001</v>
          </cell>
          <cell r="AI18">
            <v>28.921939999999999</v>
          </cell>
          <cell r="AJ18">
            <v>16.170310000000001</v>
          </cell>
          <cell r="AK18">
            <v>18.404509999999998</v>
          </cell>
          <cell r="AL18">
            <v>23.32647</v>
          </cell>
          <cell r="AM18">
            <v>15.71505</v>
          </cell>
          <cell r="AN18">
            <v>26.656320000000001</v>
          </cell>
          <cell r="AO18">
            <v>15.816560000000001</v>
          </cell>
          <cell r="AP18" t="str">
            <v/>
          </cell>
          <cell r="AQ18">
            <v>9.0877599999999994</v>
          </cell>
          <cell r="AR18">
            <v>10.22603</v>
          </cell>
          <cell r="AS18">
            <v>11.32133</v>
          </cell>
          <cell r="AT18">
            <v>10.052659999999999</v>
          </cell>
          <cell r="AU18">
            <v>26.941020000000002</v>
          </cell>
          <cell r="AV18">
            <v>22.392440000000001</v>
          </cell>
          <cell r="AW18">
            <v>17.07949</v>
          </cell>
          <cell r="AX18">
            <v>26.326740000000001</v>
          </cell>
          <cell r="AY18">
            <v>9.4090699999999998</v>
          </cell>
          <cell r="AZ18">
            <v>47.948920000000001</v>
          </cell>
          <cell r="BA18">
            <v>10.03077</v>
          </cell>
          <cell r="BB18">
            <v>12.275779999999999</v>
          </cell>
          <cell r="BC18">
            <v>7.5674799999999998</v>
          </cell>
          <cell r="BD18">
            <v>13.238770000000001</v>
          </cell>
          <cell r="BE18">
            <v>18.275449999999999</v>
          </cell>
          <cell r="BF18">
            <v>7.8833500000000001</v>
          </cell>
          <cell r="BG18">
            <v>16.565670000000001</v>
          </cell>
          <cell r="BH18">
            <v>22.027819999999998</v>
          </cell>
          <cell r="BI18">
            <v>11.322609999999999</v>
          </cell>
          <cell r="BJ18" t="str">
            <v/>
          </cell>
          <cell r="BK18">
            <v>10.22322</v>
          </cell>
          <cell r="BL18">
            <v>11.37433</v>
          </cell>
          <cell r="BM18">
            <v>32.69999</v>
          </cell>
          <cell r="BN18">
            <v>12.59356</v>
          </cell>
          <cell r="BO18" t="str">
            <v/>
          </cell>
          <cell r="BP18">
            <v>10.544549999999999</v>
          </cell>
          <cell r="BQ18">
            <v>9.6260700000000003</v>
          </cell>
          <cell r="BR18">
            <v>10.101150000000001</v>
          </cell>
          <cell r="BS18">
            <v>19.77441</v>
          </cell>
          <cell r="BT18">
            <v>12.116849999999999</v>
          </cell>
          <cell r="BU18">
            <v>11.86462</v>
          </cell>
          <cell r="BV18">
            <v>9.3484700000000007</v>
          </cell>
          <cell r="BW18">
            <v>29.678419999999999</v>
          </cell>
          <cell r="BX18">
            <v>18.052879999999998</v>
          </cell>
          <cell r="BY18">
            <v>8.1747399999999999</v>
          </cell>
          <cell r="BZ18">
            <v>13.563179999999999</v>
          </cell>
          <cell r="CA18">
            <v>9.84145</v>
          </cell>
          <cell r="CB18">
            <v>9.2037800000000001</v>
          </cell>
          <cell r="CC18">
            <v>9.1556800000000003</v>
          </cell>
          <cell r="CD18">
            <v>10.196680000000001</v>
          </cell>
          <cell r="CE18">
            <v>13.086790000000001</v>
          </cell>
          <cell r="CF18">
            <v>23.48387</v>
          </cell>
          <cell r="CG18" t="str">
            <v/>
          </cell>
          <cell r="CH18">
            <v>14.22364</v>
          </cell>
          <cell r="CI18">
            <v>23.408999999999999</v>
          </cell>
          <cell r="CJ18">
            <v>16.041899999999998</v>
          </cell>
          <cell r="CK18">
            <v>18.007439999999999</v>
          </cell>
          <cell r="CL18">
            <v>11.190569999999999</v>
          </cell>
          <cell r="CM18">
            <v>18.5674068199841</v>
          </cell>
          <cell r="CN18">
            <v>16.57723</v>
          </cell>
          <cell r="CO18">
            <v>34.954839999999997</v>
          </cell>
          <cell r="CP18">
            <v>24.47692</v>
          </cell>
          <cell r="CQ18">
            <v>40.948700000000002</v>
          </cell>
          <cell r="CR18">
            <v>13.182270000000001</v>
          </cell>
          <cell r="CS18">
            <v>14.4931</v>
          </cell>
          <cell r="CT18">
            <v>28.594280000000001</v>
          </cell>
          <cell r="CU18">
            <v>29.612259999999999</v>
          </cell>
          <cell r="CV18">
            <v>28.440149999999999</v>
          </cell>
          <cell r="CW18">
            <v>8.7937369519833002</v>
          </cell>
          <cell r="CX18">
            <v>14.777200000000001</v>
          </cell>
          <cell r="CY18">
            <v>41.856499999999997</v>
          </cell>
          <cell r="CZ18">
            <v>14.65648</v>
          </cell>
          <cell r="DA18">
            <v>15.81363</v>
          </cell>
          <cell r="DB18">
            <v>16.238859999999999</v>
          </cell>
          <cell r="DC18">
            <v>35.133719999999997</v>
          </cell>
          <cell r="DD18">
            <v>11.041270000000001</v>
          </cell>
          <cell r="DE18">
            <v>7.2584499999999998</v>
          </cell>
          <cell r="DF18">
            <v>9.6178000000000008</v>
          </cell>
          <cell r="DG18">
            <v>12.72627</v>
          </cell>
          <cell r="DH18">
            <v>8.5257299999999994</v>
          </cell>
          <cell r="DI18">
            <v>22.60539</v>
          </cell>
          <cell r="DJ18">
            <v>11.319369999999999</v>
          </cell>
          <cell r="DK18">
            <v>26.367349999999998</v>
          </cell>
          <cell r="DL18">
            <v>10.02998</v>
          </cell>
          <cell r="DM18">
            <v>14.910220000000001</v>
          </cell>
          <cell r="DN18">
            <v>12.587669999999999</v>
          </cell>
          <cell r="DO18">
            <v>9.33901</v>
          </cell>
          <cell r="DP18">
            <v>25.047599999999999</v>
          </cell>
          <cell r="DQ18">
            <v>10.804270000000001</v>
          </cell>
          <cell r="DR18">
            <v>19.518840000000001</v>
          </cell>
          <cell r="DS18">
            <v>22.227740000000001</v>
          </cell>
          <cell r="DT18">
            <v>19.05668</v>
          </cell>
          <cell r="DU18">
            <v>9.6769200000000009</v>
          </cell>
          <cell r="DV18" t="str">
            <v/>
          </cell>
          <cell r="DW18">
            <v>7.7571000000000003</v>
          </cell>
          <cell r="DX18">
            <v>16.5503</v>
          </cell>
          <cell r="DY18">
            <v>35.231569999999998</v>
          </cell>
          <cell r="DZ18">
            <v>21.224340000000002</v>
          </cell>
          <cell r="EA18">
            <v>13.52378</v>
          </cell>
          <cell r="EB18">
            <v>15.175039999999999</v>
          </cell>
          <cell r="EC18">
            <v>17.47654</v>
          </cell>
          <cell r="ED18">
            <v>18.14048</v>
          </cell>
          <cell r="EE18">
            <v>10.574759999999999</v>
          </cell>
          <cell r="EF18">
            <v>11.98996</v>
          </cell>
          <cell r="EG18">
            <v>14.269220000000001</v>
          </cell>
          <cell r="EH18">
            <v>14.37659</v>
          </cell>
          <cell r="EI18">
            <v>12.619</v>
          </cell>
          <cell r="EJ18">
            <v>8.4120299999999997</v>
          </cell>
          <cell r="EK18">
            <v>20.670940000000002</v>
          </cell>
          <cell r="EL18">
            <v>24.584910000000001</v>
          </cell>
          <cell r="EM18">
            <v>22.178365582544298</v>
          </cell>
          <cell r="EN18">
            <v>22.3244906371452</v>
          </cell>
        </row>
        <row r="19">
          <cell r="B19" t="str">
            <v>2.2.1</v>
          </cell>
          <cell r="C19" t="str">
            <v>2.2.1</v>
          </cell>
          <cell r="F19" t="str">
            <v/>
          </cell>
          <cell r="G19" t="str">
            <v>School enrollment, tertiary (% gross)</v>
          </cell>
          <cell r="H19" t="str">
            <v>UNESCO</v>
          </cell>
          <cell r="I19" t="str">
            <v>2000 - 2010</v>
          </cell>
          <cell r="J19">
            <v>0.31475669387747557</v>
          </cell>
          <cell r="K19">
            <v>-1.0485207434130888</v>
          </cell>
          <cell r="L19">
            <v>1</v>
          </cell>
          <cell r="M19" t="str">
            <v>good</v>
          </cell>
          <cell r="N19" t="str">
            <v>SCORE</v>
          </cell>
          <cell r="O19">
            <v>19.266190000000002</v>
          </cell>
          <cell r="P19">
            <v>30.617139999999999</v>
          </cell>
          <cell r="Q19">
            <v>2.78803</v>
          </cell>
          <cell r="R19">
            <v>67.733500000000006</v>
          </cell>
          <cell r="S19">
            <v>50.147390000000001</v>
          </cell>
          <cell r="T19">
            <v>76.996420000000001</v>
          </cell>
          <cell r="U19">
            <v>54.714680000000001</v>
          </cell>
          <cell r="V19">
            <v>19.05771</v>
          </cell>
          <cell r="W19">
            <v>51.206310000000002</v>
          </cell>
          <cell r="X19">
            <v>7.8593799999999998</v>
          </cell>
          <cell r="Y19">
            <v>76.953280000000007</v>
          </cell>
          <cell r="Z19">
            <v>62.970750000000002</v>
          </cell>
          <cell r="AA19">
            <v>5.8469600000000002</v>
          </cell>
          <cell r="AB19">
            <v>38.323920000000001</v>
          </cell>
          <cell r="AC19">
            <v>37.003210000000003</v>
          </cell>
          <cell r="AD19">
            <v>7.5780099999999999</v>
          </cell>
          <cell r="AE19">
            <v>37.568815047000001</v>
          </cell>
          <cell r="AF19">
            <v>17.147269999999999</v>
          </cell>
          <cell r="AG19">
            <v>51.02843</v>
          </cell>
          <cell r="AH19">
            <v>3.40638</v>
          </cell>
          <cell r="AI19">
            <v>10</v>
          </cell>
          <cell r="AJ19">
            <v>9.0248600000000003</v>
          </cell>
          <cell r="AK19">
            <v>62.269069999999999</v>
          </cell>
          <cell r="AL19">
            <v>54.794379999999997</v>
          </cell>
          <cell r="AM19">
            <v>24.532260000000001</v>
          </cell>
          <cell r="AN19">
            <v>36.981850000000001</v>
          </cell>
          <cell r="AO19">
            <v>25.337730000000001</v>
          </cell>
          <cell r="AP19">
            <v>8.3718000000000004</v>
          </cell>
          <cell r="AQ19">
            <v>50.598066125099997</v>
          </cell>
          <cell r="AR19">
            <v>42.618000000000002</v>
          </cell>
          <cell r="AS19">
            <v>58.267850000000003</v>
          </cell>
          <cell r="AT19">
            <v>78.051249999999996</v>
          </cell>
          <cell r="AU19">
            <v>33.25159</v>
          </cell>
          <cell r="AV19">
            <v>42.411369999999998</v>
          </cell>
          <cell r="AW19">
            <v>28.452680000000001</v>
          </cell>
          <cell r="AX19">
            <v>24.563369999999999</v>
          </cell>
          <cell r="AY19">
            <v>63.706629999999997</v>
          </cell>
          <cell r="AZ19">
            <v>3.5981299999999998</v>
          </cell>
          <cell r="BA19">
            <v>94.441730000000007</v>
          </cell>
          <cell r="BB19">
            <v>54.578389999999999</v>
          </cell>
          <cell r="BC19">
            <v>25.499890000000001</v>
          </cell>
          <cell r="BD19" t="str">
            <v/>
          </cell>
          <cell r="BE19">
            <v>8.6294599999999999</v>
          </cell>
          <cell r="BF19">
            <v>90.830439999999996</v>
          </cell>
          <cell r="BG19">
            <v>17.713059999999999</v>
          </cell>
          <cell r="BH19">
            <v>11.217309999999999</v>
          </cell>
          <cell r="BI19">
            <v>18.653289999999998</v>
          </cell>
          <cell r="BJ19">
            <v>56.626539999999999</v>
          </cell>
          <cell r="BK19">
            <v>65.017219999999995</v>
          </cell>
          <cell r="BL19">
            <v>74.601889999999997</v>
          </cell>
          <cell r="BM19">
            <v>13.48063</v>
          </cell>
          <cell r="BN19">
            <v>23.50048</v>
          </cell>
          <cell r="BO19">
            <v>36.48659</v>
          </cell>
          <cell r="BP19">
            <v>58.307969999999997</v>
          </cell>
          <cell r="BQ19">
            <v>59.729680000000002</v>
          </cell>
          <cell r="BR19">
            <v>67.197029999999998</v>
          </cell>
          <cell r="BS19">
            <v>24.202349999999999</v>
          </cell>
          <cell r="BT19">
            <v>58.03051</v>
          </cell>
          <cell r="BU19">
            <v>40.654359999999997</v>
          </cell>
          <cell r="BV19">
            <v>40.098300000000002</v>
          </cell>
          <cell r="BW19">
            <v>4.05206</v>
          </cell>
          <cell r="BX19">
            <v>98.091710000000006</v>
          </cell>
          <cell r="BY19">
            <v>18.90409</v>
          </cell>
          <cell r="BZ19">
            <v>50.821849999999998</v>
          </cell>
          <cell r="CA19">
            <v>69.203100000000006</v>
          </cell>
          <cell r="CB19">
            <v>52.518659999999997</v>
          </cell>
          <cell r="CC19">
            <v>77.30265</v>
          </cell>
          <cell r="CD19">
            <v>9.9537800000000001</v>
          </cell>
          <cell r="CE19">
            <v>40.381720000000001</v>
          </cell>
          <cell r="CF19">
            <v>3.58263</v>
          </cell>
          <cell r="CG19">
            <v>0.49319000000000002</v>
          </cell>
          <cell r="CH19">
            <v>36.456150000000001</v>
          </cell>
          <cell r="CI19">
            <v>6.0063899999999997</v>
          </cell>
          <cell r="CJ19">
            <v>25.904129999999999</v>
          </cell>
          <cell r="CK19">
            <v>27.189679999999999</v>
          </cell>
          <cell r="CL19">
            <v>38.292859999999997</v>
          </cell>
          <cell r="CM19">
            <v>52.742179999999998</v>
          </cell>
          <cell r="CN19">
            <v>12.883010000000001</v>
          </cell>
          <cell r="CO19">
            <v>1.4542600000000001</v>
          </cell>
          <cell r="CP19">
            <v>8.9353499999999997</v>
          </cell>
          <cell r="CQ19">
            <v>5.5510799999999998</v>
          </cell>
          <cell r="CR19">
            <v>60.601790000000001</v>
          </cell>
          <cell r="CS19">
            <v>78.452430000000007</v>
          </cell>
          <cell r="CT19">
            <v>18.04729</v>
          </cell>
          <cell r="CU19">
            <v>1.42682</v>
          </cell>
          <cell r="CV19">
            <v>10.07273</v>
          </cell>
          <cell r="CW19">
            <v>73.192819999999998</v>
          </cell>
          <cell r="CX19">
            <v>26.43665</v>
          </cell>
          <cell r="CY19">
            <v>6.41113</v>
          </cell>
          <cell r="CZ19">
            <v>45.106749999999998</v>
          </cell>
          <cell r="DA19">
            <v>28.55181</v>
          </cell>
          <cell r="DB19">
            <v>34.475189999999998</v>
          </cell>
          <cell r="DC19">
            <v>28.691880000000001</v>
          </cell>
          <cell r="DD19">
            <v>69.429490000000001</v>
          </cell>
          <cell r="DE19">
            <v>60.188459999999999</v>
          </cell>
          <cell r="DF19">
            <v>10.2392</v>
          </cell>
          <cell r="DG19">
            <v>65.556709999999995</v>
          </cell>
          <cell r="DH19">
            <v>77.193790000000007</v>
          </cell>
          <cell r="DI19">
            <v>4.8184800000000001</v>
          </cell>
          <cell r="DJ19">
            <v>32.775730000000003</v>
          </cell>
          <cell r="DK19">
            <v>8.0458400000000001</v>
          </cell>
          <cell r="DL19">
            <v>49.849670000000003</v>
          </cell>
          <cell r="DM19" t="str">
            <v/>
          </cell>
          <cell r="DN19">
            <v>53.618749999999999</v>
          </cell>
          <cell r="DO19">
            <v>86.712739999999997</v>
          </cell>
          <cell r="DP19" t="str">
            <v/>
          </cell>
          <cell r="DQ19">
            <v>70.581670000000003</v>
          </cell>
          <cell r="DR19" t="str">
            <v/>
          </cell>
          <cell r="DS19">
            <v>5.9290700000000003</v>
          </cell>
          <cell r="DT19">
            <v>4.3871700000000002</v>
          </cell>
          <cell r="DU19">
            <v>71.053319999999999</v>
          </cell>
          <cell r="DV19">
            <v>49.397469999999998</v>
          </cell>
          <cell r="DW19" t="str">
            <v/>
          </cell>
          <cell r="DX19">
            <v>19.75338</v>
          </cell>
          <cell r="DY19">
            <v>1.4476500000000001</v>
          </cell>
          <cell r="DZ19">
            <v>45.034329999999997</v>
          </cell>
          <cell r="EA19">
            <v>11.57311</v>
          </cell>
          <cell r="EB19">
            <v>33.699890000000003</v>
          </cell>
          <cell r="EC19">
            <v>38.365639999999999</v>
          </cell>
          <cell r="ED19">
            <v>4.0956999999999999</v>
          </cell>
          <cell r="EE19">
            <v>79.444659999999999</v>
          </cell>
          <cell r="EF19">
            <v>30.403079999999999</v>
          </cell>
          <cell r="EG19">
            <v>57.415190000000003</v>
          </cell>
          <cell r="EH19">
            <v>82.915199999999999</v>
          </cell>
          <cell r="EI19">
            <v>64.911709999999999</v>
          </cell>
          <cell r="EJ19">
            <v>78.644400000000005</v>
          </cell>
          <cell r="EK19">
            <v>9.6837099999999996</v>
          </cell>
          <cell r="EL19">
            <v>10.226610000000001</v>
          </cell>
          <cell r="EM19">
            <v>2.4039000000000001</v>
          </cell>
          <cell r="EN19">
            <v>3.2066954017234601</v>
          </cell>
        </row>
        <row r="20">
          <cell r="B20" t="str">
            <v>2.2.2</v>
          </cell>
          <cell r="C20" t="str">
            <v>2.2.2</v>
          </cell>
          <cell r="F20" t="str">
            <v/>
          </cell>
          <cell r="G20" t="str">
            <v>Tertiary graduates in science (% of total tertiary graduates)</v>
          </cell>
          <cell r="H20" t="str">
            <v>UNESCO</v>
          </cell>
          <cell r="I20" t="str">
            <v>2000 - 2010</v>
          </cell>
          <cell r="J20">
            <v>0.71767917632507405</v>
          </cell>
          <cell r="K20">
            <v>1.0592807265608619</v>
          </cell>
          <cell r="L20">
            <v>1</v>
          </cell>
          <cell r="M20" t="str">
            <v>good</v>
          </cell>
          <cell r="N20" t="str">
            <v>SCORE</v>
          </cell>
          <cell r="O20">
            <v>1.94156</v>
          </cell>
          <cell r="P20">
            <v>11.22593</v>
          </cell>
          <cell r="Q20">
            <v>9.8837200000000003</v>
          </cell>
          <cell r="R20">
            <v>7.1558099999999998</v>
          </cell>
          <cell r="S20">
            <v>1.3466499999999999</v>
          </cell>
          <cell r="T20">
            <v>10.85097</v>
          </cell>
          <cell r="U20">
            <v>10.72526</v>
          </cell>
          <cell r="V20">
            <v>9.6098099999999995</v>
          </cell>
          <cell r="W20" t="str">
            <v/>
          </cell>
          <cell r="X20">
            <v>8.1303999999999998</v>
          </cell>
          <cell r="Y20">
            <v>2.1531099999999999</v>
          </cell>
          <cell r="Z20">
            <v>5.56515</v>
          </cell>
          <cell r="AA20" t="str">
            <v/>
          </cell>
          <cell r="AB20">
            <v>4.8627500000000001</v>
          </cell>
          <cell r="AC20" t="str">
            <v/>
          </cell>
          <cell r="AD20">
            <v>8.5106400000000004</v>
          </cell>
          <cell r="AE20">
            <v>6.7710499999999998</v>
          </cell>
          <cell r="AF20">
            <v>7.2489600000000003</v>
          </cell>
          <cell r="AG20">
            <v>3.60954</v>
          </cell>
          <cell r="AH20" t="str">
            <v/>
          </cell>
          <cell r="AI20">
            <v>9.41465</v>
          </cell>
          <cell r="AJ20">
            <v>14.294119999999999</v>
          </cell>
          <cell r="AK20">
            <v>10.62659</v>
          </cell>
          <cell r="AL20">
            <v>6.6941300000000004</v>
          </cell>
          <cell r="AM20" t="str">
            <v/>
          </cell>
          <cell r="AN20">
            <v>1.91438</v>
          </cell>
          <cell r="AO20">
            <v>5.9630400000000003</v>
          </cell>
          <cell r="AP20" t="str">
            <v/>
          </cell>
          <cell r="AQ20">
            <v>9.1877600000000008</v>
          </cell>
          <cell r="AR20">
            <v>9.4053500000000003</v>
          </cell>
          <cell r="AS20">
            <v>9.3699899999999996</v>
          </cell>
          <cell r="AT20">
            <v>7.0506900000000003</v>
          </cell>
          <cell r="AU20" t="str">
            <v/>
          </cell>
          <cell r="AV20">
            <v>5.5076700000000001</v>
          </cell>
          <cell r="AW20" t="str">
            <v/>
          </cell>
          <cell r="AX20">
            <v>17.00525</v>
          </cell>
          <cell r="AY20">
            <v>10.06611</v>
          </cell>
          <cell r="AZ20">
            <v>8.5391100000000009</v>
          </cell>
          <cell r="BA20">
            <v>11.7087</v>
          </cell>
          <cell r="BB20">
            <v>10.64312</v>
          </cell>
          <cell r="BC20">
            <v>6.2267400000000004</v>
          </cell>
          <cell r="BD20">
            <v>13.131270000000001</v>
          </cell>
          <cell r="BE20">
            <v>9.9127299999999998</v>
          </cell>
          <cell r="BF20">
            <v>10.86684</v>
          </cell>
          <cell r="BG20">
            <v>2.6346099999999999</v>
          </cell>
          <cell r="BH20">
            <v>9.2622999999999998</v>
          </cell>
          <cell r="BI20">
            <v>1.71766</v>
          </cell>
          <cell r="BJ20">
            <v>15.13875</v>
          </cell>
          <cell r="BK20">
            <v>5.8005899999999997</v>
          </cell>
          <cell r="BL20">
            <v>6.5307199999999996</v>
          </cell>
          <cell r="BM20" t="str">
            <v/>
          </cell>
          <cell r="BN20">
            <v>5.5317499999999997</v>
          </cell>
          <cell r="BO20">
            <v>9.6036900000000003</v>
          </cell>
          <cell r="BP20">
            <v>13.884539999999999</v>
          </cell>
          <cell r="BQ20">
            <v>6.39642</v>
          </cell>
          <cell r="BR20">
            <v>6.6374599999999999</v>
          </cell>
          <cell r="BS20" t="str">
            <v/>
          </cell>
          <cell r="BT20">
            <v>3.04196</v>
          </cell>
          <cell r="BU20">
            <v>14.34421</v>
          </cell>
          <cell r="BV20" t="str">
            <v/>
          </cell>
          <cell r="BW20">
            <v>12.78163</v>
          </cell>
          <cell r="BX20">
            <v>7.5925399999999996</v>
          </cell>
          <cell r="BY20" t="str">
            <v/>
          </cell>
          <cell r="BZ20">
            <v>5.4915500000000002</v>
          </cell>
          <cell r="CA20">
            <v>5.0682700000000001</v>
          </cell>
          <cell r="CB20">
            <v>14.02298</v>
          </cell>
          <cell r="CC20">
            <v>5.4950999999999999</v>
          </cell>
          <cell r="CD20" t="str">
            <v/>
          </cell>
          <cell r="CE20">
            <v>8.2164900000000003</v>
          </cell>
          <cell r="CF20">
            <v>13.14512</v>
          </cell>
          <cell r="CG20">
            <v>7.0053900000000002</v>
          </cell>
          <cell r="CH20">
            <v>14.81161</v>
          </cell>
          <cell r="CI20" t="str">
            <v/>
          </cell>
          <cell r="CJ20" t="str">
            <v/>
          </cell>
          <cell r="CK20">
            <v>10.808630000000001</v>
          </cell>
          <cell r="CL20" t="str">
            <v/>
          </cell>
          <cell r="CM20">
            <v>5.4170299999999996</v>
          </cell>
          <cell r="CN20">
            <v>23.25516</v>
          </cell>
          <cell r="CO20">
            <v>7.6625199999999998</v>
          </cell>
          <cell r="CP20">
            <v>1.2669699999999999</v>
          </cell>
          <cell r="CQ20">
            <v>7.4071499999999997</v>
          </cell>
          <cell r="CR20">
            <v>6.3286899999999999</v>
          </cell>
          <cell r="CS20">
            <v>12.69909</v>
          </cell>
          <cell r="CT20" t="str">
            <v/>
          </cell>
          <cell r="CU20">
            <v>10.474909999999999</v>
          </cell>
          <cell r="CV20" t="str">
            <v/>
          </cell>
          <cell r="CW20">
            <v>7.5011299999999999</v>
          </cell>
          <cell r="CX20">
            <v>15.072839999999999</v>
          </cell>
          <cell r="CY20" t="str">
            <v/>
          </cell>
          <cell r="CZ20">
            <v>4.3920000000000003</v>
          </cell>
          <cell r="DA20" t="str">
            <v/>
          </cell>
          <cell r="DB20" t="str">
            <v/>
          </cell>
          <cell r="DC20">
            <v>10.22447</v>
          </cell>
          <cell r="DD20">
            <v>7.6296099999999996</v>
          </cell>
          <cell r="DE20">
            <v>10.66263</v>
          </cell>
          <cell r="DF20">
            <v>9.3308800000000005</v>
          </cell>
          <cell r="DG20">
            <v>6.4332599999999998</v>
          </cell>
          <cell r="DH20">
            <v>5.7906599999999999</v>
          </cell>
          <cell r="DI20" t="str">
            <v/>
          </cell>
          <cell r="DJ20">
            <v>20.342780000000001</v>
          </cell>
          <cell r="DK20" t="str">
            <v/>
          </cell>
          <cell r="DL20">
            <v>7.4111500000000001</v>
          </cell>
          <cell r="DM20" t="str">
            <v/>
          </cell>
          <cell r="DN20">
            <v>7.4539400000000002</v>
          </cell>
          <cell r="DO20">
            <v>4.0648</v>
          </cell>
          <cell r="DP20" t="str">
            <v/>
          </cell>
          <cell r="DQ20">
            <v>9.2363099999999996</v>
          </cell>
          <cell r="DR20" t="str">
            <v/>
          </cell>
          <cell r="DS20" t="str">
            <v/>
          </cell>
          <cell r="DT20">
            <v>2.38741</v>
          </cell>
          <cell r="DU20">
            <v>6.9542000000000002</v>
          </cell>
          <cell r="DV20">
            <v>8.6831200000000006</v>
          </cell>
          <cell r="DW20" t="str">
            <v/>
          </cell>
          <cell r="DX20">
            <v>15.439539999999999</v>
          </cell>
          <cell r="DY20">
            <v>3.0039699999999998</v>
          </cell>
          <cell r="DZ20">
            <v>9.6541899999999998</v>
          </cell>
          <cell r="EA20">
            <v>11.146100000000001</v>
          </cell>
          <cell r="EB20" t="str">
            <v/>
          </cell>
          <cell r="EC20">
            <v>8.1799499999999998</v>
          </cell>
          <cell r="ED20">
            <v>3.1326800000000001</v>
          </cell>
          <cell r="EE20">
            <v>3.6432199999999999</v>
          </cell>
          <cell r="EF20">
            <v>16.015260000000001</v>
          </cell>
          <cell r="EG20">
            <v>13.16198</v>
          </cell>
          <cell r="EH20">
            <v>8.4126600000000007</v>
          </cell>
          <cell r="EI20">
            <v>6.2830000000000004</v>
          </cell>
          <cell r="EJ20">
            <v>6.9592200000000002</v>
          </cell>
          <cell r="EK20" t="str">
            <v/>
          </cell>
          <cell r="EL20" t="str">
            <v/>
          </cell>
          <cell r="EM20" t="str">
            <v/>
          </cell>
          <cell r="EN20" t="str">
            <v/>
          </cell>
        </row>
        <row r="21">
          <cell r="B21" t="str">
            <v>2.2.3</v>
          </cell>
          <cell r="C21" t="str">
            <v>2.2.3</v>
          </cell>
          <cell r="F21" t="str">
            <v/>
          </cell>
          <cell r="G21" t="str">
            <v>Tertiary graduates in engineering, manufacturing and construction (% of total tertiary graduates)</v>
          </cell>
          <cell r="H21" t="str">
            <v>UNESCO</v>
          </cell>
          <cell r="I21" t="str">
            <v>2000 - 2009</v>
          </cell>
          <cell r="J21">
            <v>0.66534812901468798</v>
          </cell>
          <cell r="K21">
            <v>0.17711128751038085</v>
          </cell>
          <cell r="L21">
            <v>1</v>
          </cell>
          <cell r="M21" t="str">
            <v>good</v>
          </cell>
          <cell r="N21" t="str">
            <v>SCORE</v>
          </cell>
          <cell r="O21">
            <v>4.1906999999999996</v>
          </cell>
          <cell r="P21">
            <v>12.168200000000001</v>
          </cell>
          <cell r="Q21">
            <v>8.7209299999999992</v>
          </cell>
          <cell r="R21">
            <v>5.45031</v>
          </cell>
          <cell r="S21">
            <v>5.7312399999999997</v>
          </cell>
          <cell r="T21">
            <v>7.5906200000000004</v>
          </cell>
          <cell r="U21">
            <v>17.71604</v>
          </cell>
          <cell r="V21">
            <v>6.2299100000000003</v>
          </cell>
          <cell r="W21" t="str">
            <v/>
          </cell>
          <cell r="X21">
            <v>2.44604</v>
          </cell>
          <cell r="Y21">
            <v>23.772210000000001</v>
          </cell>
          <cell r="Z21">
            <v>10.237740000000001</v>
          </cell>
          <cell r="AA21" t="str">
            <v/>
          </cell>
          <cell r="AB21">
            <v>10.772349999999999</v>
          </cell>
          <cell r="AC21" t="str">
            <v/>
          </cell>
          <cell r="AD21">
            <v>4.4430500000000004</v>
          </cell>
          <cell r="AE21">
            <v>5.1719999999999997</v>
          </cell>
          <cell r="AF21">
            <v>7.84314</v>
          </cell>
          <cell r="AG21">
            <v>14.30341</v>
          </cell>
          <cell r="AH21" t="str">
            <v/>
          </cell>
          <cell r="AI21">
            <v>3.0763699999999998</v>
          </cell>
          <cell r="AJ21">
            <v>4.1882400000000004</v>
          </cell>
          <cell r="AK21">
            <v>10.43112</v>
          </cell>
          <cell r="AL21">
            <v>15.555680000000001</v>
          </cell>
          <cell r="AM21" t="str">
            <v/>
          </cell>
          <cell r="AN21">
            <v>22.265049999999999</v>
          </cell>
          <cell r="AO21">
            <v>5.9668200000000002</v>
          </cell>
          <cell r="AP21" t="str">
            <v/>
          </cell>
          <cell r="AQ21">
            <v>13.69441</v>
          </cell>
          <cell r="AR21">
            <v>3.1982900000000001</v>
          </cell>
          <cell r="AS21">
            <v>15.95612</v>
          </cell>
          <cell r="AT21">
            <v>12.36885</v>
          </cell>
          <cell r="AU21" t="str">
            <v/>
          </cell>
          <cell r="AV21">
            <v>7.2984499999999999</v>
          </cell>
          <cell r="AW21" t="str">
            <v/>
          </cell>
          <cell r="AX21">
            <v>10.75881</v>
          </cell>
          <cell r="AY21">
            <v>10.47157</v>
          </cell>
          <cell r="AZ21">
            <v>6.3520399999999997</v>
          </cell>
          <cell r="BA21">
            <v>15.11444</v>
          </cell>
          <cell r="BB21">
            <v>15.60511</v>
          </cell>
          <cell r="BC21">
            <v>9.46129</v>
          </cell>
          <cell r="BD21">
            <v>13.16743</v>
          </cell>
          <cell r="BE21">
            <v>6.7643700000000004</v>
          </cell>
          <cell r="BF21">
            <v>13.994260000000001</v>
          </cell>
          <cell r="BG21">
            <v>14.12811</v>
          </cell>
          <cell r="BH21">
            <v>7.8688500000000001</v>
          </cell>
          <cell r="BI21">
            <v>10.84273</v>
          </cell>
          <cell r="BJ21">
            <v>19.530190000000001</v>
          </cell>
          <cell r="BK21">
            <v>7.5076599999999996</v>
          </cell>
          <cell r="BL21">
            <v>6.9991700000000003</v>
          </cell>
          <cell r="BM21" t="str">
            <v/>
          </cell>
          <cell r="BN21">
            <v>16.151759999999999</v>
          </cell>
          <cell r="BO21">
            <v>29.91713</v>
          </cell>
          <cell r="BP21">
            <v>10.45377</v>
          </cell>
          <cell r="BQ21">
            <v>23.419339999999998</v>
          </cell>
          <cell r="BR21">
            <v>13.838559999999999</v>
          </cell>
          <cell r="BS21" t="str">
            <v/>
          </cell>
          <cell r="BT21">
            <v>17.693909999999999</v>
          </cell>
          <cell r="BU21">
            <v>10.76774</v>
          </cell>
          <cell r="BV21" t="str">
            <v/>
          </cell>
          <cell r="BW21">
            <v>17.454809999999998</v>
          </cell>
          <cell r="BX21">
            <v>24.808599999999998</v>
          </cell>
          <cell r="BY21" t="str">
            <v/>
          </cell>
          <cell r="BZ21">
            <v>9.6909700000000001</v>
          </cell>
          <cell r="CA21">
            <v>7.5879200000000004</v>
          </cell>
          <cell r="CB21">
            <v>11.09233</v>
          </cell>
          <cell r="CC21">
            <v>15.547510000000001</v>
          </cell>
          <cell r="CD21" t="str">
            <v/>
          </cell>
          <cell r="CE21">
            <v>9.4578900000000008</v>
          </cell>
          <cell r="CF21">
            <v>7.7669899999999998</v>
          </cell>
          <cell r="CG21">
            <v>5.6966900000000003</v>
          </cell>
          <cell r="CH21">
            <v>25.429839999999999</v>
          </cell>
          <cell r="CI21" t="str">
            <v/>
          </cell>
          <cell r="CJ21" t="str">
            <v/>
          </cell>
          <cell r="CK21">
            <v>15.42836</v>
          </cell>
          <cell r="CL21" t="str">
            <v/>
          </cell>
          <cell r="CM21">
            <v>11.70055</v>
          </cell>
          <cell r="CN21">
            <v>12.40887</v>
          </cell>
          <cell r="CO21">
            <v>4.4813299999999998</v>
          </cell>
          <cell r="CP21">
            <v>1.37557</v>
          </cell>
          <cell r="CQ21">
            <v>5.1590400000000001</v>
          </cell>
          <cell r="CR21">
            <v>7.6552800000000003</v>
          </cell>
          <cell r="CS21">
            <v>6.0560200000000002</v>
          </cell>
          <cell r="CT21" t="str">
            <v/>
          </cell>
          <cell r="CU21" t="str">
            <v/>
          </cell>
          <cell r="CV21" t="str">
            <v/>
          </cell>
          <cell r="CW21">
            <v>7.6626599999999998</v>
          </cell>
          <cell r="CX21">
            <v>12.59722</v>
          </cell>
          <cell r="CY21" t="str">
            <v/>
          </cell>
          <cell r="CZ21">
            <v>14.714399999999999</v>
          </cell>
          <cell r="DA21" t="str">
            <v/>
          </cell>
          <cell r="DB21" t="str">
            <v/>
          </cell>
          <cell r="DC21">
            <v>14.089090000000001</v>
          </cell>
          <cell r="DD21">
            <v>8.4408700000000003</v>
          </cell>
          <cell r="DE21">
            <v>16.782050000000002</v>
          </cell>
          <cell r="DF21">
            <v>11.29527</v>
          </cell>
          <cell r="DG21">
            <v>10.083959999999999</v>
          </cell>
          <cell r="DH21">
            <v>21.531849999999999</v>
          </cell>
          <cell r="DI21" t="str">
            <v/>
          </cell>
          <cell r="DJ21">
            <v>4.2608300000000003</v>
          </cell>
          <cell r="DK21" t="str">
            <v/>
          </cell>
          <cell r="DL21">
            <v>14.07813</v>
          </cell>
          <cell r="DM21" t="str">
            <v/>
          </cell>
          <cell r="DN21">
            <v>13.313140000000001</v>
          </cell>
          <cell r="DO21">
            <v>13.570639999999999</v>
          </cell>
          <cell r="DP21" t="str">
            <v/>
          </cell>
          <cell r="DQ21">
            <v>16.423739999999999</v>
          </cell>
          <cell r="DR21" t="str">
            <v/>
          </cell>
          <cell r="DS21" t="str">
            <v/>
          </cell>
          <cell r="DT21">
            <v>3.4782600000000001</v>
          </cell>
          <cell r="DU21">
            <v>16.67015</v>
          </cell>
          <cell r="DV21">
            <v>11.85858</v>
          </cell>
          <cell r="DW21" t="str">
            <v/>
          </cell>
          <cell r="DX21">
            <v>8.4940700000000007</v>
          </cell>
          <cell r="DY21">
            <v>18.048660000000002</v>
          </cell>
          <cell r="DZ21">
            <v>8.8137000000000008</v>
          </cell>
          <cell r="EA21">
            <v>19.238040000000002</v>
          </cell>
          <cell r="EB21" t="str">
            <v/>
          </cell>
          <cell r="EC21">
            <v>13.743650000000001</v>
          </cell>
          <cell r="ED21">
            <v>6.3976600000000001</v>
          </cell>
          <cell r="EE21">
            <v>20.241879999999998</v>
          </cell>
          <cell r="EF21">
            <v>11.32517</v>
          </cell>
          <cell r="EG21">
            <v>8.4298300000000008</v>
          </cell>
          <cell r="EH21">
            <v>6.97966</v>
          </cell>
          <cell r="EI21">
            <v>5.7339000000000002</v>
          </cell>
          <cell r="EJ21">
            <v>19.488769999999999</v>
          </cell>
          <cell r="EK21">
            <v>19.757339999999999</v>
          </cell>
          <cell r="EL21" t="str">
            <v/>
          </cell>
          <cell r="EM21" t="str">
            <v/>
          </cell>
          <cell r="EN21" t="str">
            <v/>
          </cell>
        </row>
        <row r="22">
          <cell r="B22" t="str">
            <v>2.2.4</v>
          </cell>
          <cell r="C22" t="str">
            <v>SCORE</v>
          </cell>
          <cell r="F22" t="str">
            <v>Winsorized</v>
          </cell>
          <cell r="G22" t="str">
            <v>Tertiary inbound mobility ratio (%)</v>
          </cell>
          <cell r="H22" t="str">
            <v>UNESCO</v>
          </cell>
          <cell r="I22" t="str">
            <v>2000 - 2010</v>
          </cell>
          <cell r="J22">
            <v>1.8887105302995804</v>
          </cell>
          <cell r="K22">
            <v>2.6283921849625069</v>
          </cell>
          <cell r="L22">
            <v>0.5</v>
          </cell>
          <cell r="M22" t="str">
            <v>good</v>
          </cell>
          <cell r="N22" t="str">
            <v>SCORE</v>
          </cell>
          <cell r="O22">
            <v>0.91108</v>
          </cell>
          <cell r="P22">
            <v>0.52771999999999997</v>
          </cell>
          <cell r="Q22" t="str">
            <v/>
          </cell>
          <cell r="R22" t="str">
            <v/>
          </cell>
          <cell r="S22">
            <v>3.2061799999999998</v>
          </cell>
          <cell r="T22">
            <v>20.63287</v>
          </cell>
          <cell r="U22">
            <v>18.749279999999999</v>
          </cell>
          <cell r="V22">
            <v>3.50352</v>
          </cell>
          <cell r="W22">
            <v>24.101759999999999</v>
          </cell>
          <cell r="X22" t="str">
            <v/>
          </cell>
          <cell r="Y22">
            <v>1.0246599999999999</v>
          </cell>
          <cell r="Z22">
            <v>7.4303100000000004</v>
          </cell>
          <cell r="AA22" t="str">
            <v/>
          </cell>
          <cell r="AB22" t="str">
            <v/>
          </cell>
          <cell r="AC22" t="str">
            <v/>
          </cell>
          <cell r="AD22">
            <v>4.1629500000000004</v>
          </cell>
          <cell r="AE22" t="str">
            <v/>
          </cell>
          <cell r="AF22">
            <v>4.8305199999999999</v>
          </cell>
          <cell r="AG22">
            <v>3.5044599999999999</v>
          </cell>
          <cell r="AH22">
            <v>3.1493799999999998</v>
          </cell>
          <cell r="AI22" t="str">
            <v/>
          </cell>
          <cell r="AJ22">
            <v>1.0724</v>
          </cell>
          <cell r="AK22">
            <v>4.8994099999999996</v>
          </cell>
          <cell r="AL22">
            <v>1.51047</v>
          </cell>
          <cell r="AM22" t="str">
            <v/>
          </cell>
          <cell r="AN22" t="str">
            <v/>
          </cell>
          <cell r="AO22">
            <v>1.43428</v>
          </cell>
          <cell r="AP22" t="str">
            <v/>
          </cell>
          <cell r="AQ22">
            <v>3.2975400000000001</v>
          </cell>
          <cell r="AR22">
            <v>24.101759999999999</v>
          </cell>
          <cell r="AS22">
            <v>7.1093400000000004</v>
          </cell>
          <cell r="AT22">
            <v>2.7693099999999999</v>
          </cell>
          <cell r="AU22" t="str">
            <v/>
          </cell>
          <cell r="AV22" t="str">
            <v/>
          </cell>
          <cell r="AW22">
            <v>1.4004799999999999</v>
          </cell>
          <cell r="AX22">
            <v>0.62763999999999998</v>
          </cell>
          <cell r="AY22">
            <v>1.5139100000000001</v>
          </cell>
          <cell r="AZ22" t="str">
            <v/>
          </cell>
          <cell r="BA22">
            <v>3.6502699999999999</v>
          </cell>
          <cell r="BB22">
            <v>11.246560000000001</v>
          </cell>
          <cell r="BC22">
            <v>0.52402000000000004</v>
          </cell>
          <cell r="BD22" t="str">
            <v/>
          </cell>
          <cell r="BE22">
            <v>1.35626</v>
          </cell>
          <cell r="BF22">
            <v>3.5099499999999999</v>
          </cell>
          <cell r="BG22" t="str">
            <v/>
          </cell>
          <cell r="BH22">
            <v>0.51937</v>
          </cell>
          <cell r="BI22">
            <v>0.68320000000000003</v>
          </cell>
          <cell r="BJ22">
            <v>3.6358600000000001</v>
          </cell>
          <cell r="BK22">
            <v>3.7366299999999999</v>
          </cell>
          <cell r="BL22">
            <v>4.3292599999999997</v>
          </cell>
          <cell r="BM22" t="str">
            <v/>
          </cell>
          <cell r="BN22" t="str">
            <v/>
          </cell>
          <cell r="BO22" t="str">
            <v/>
          </cell>
          <cell r="BP22">
            <v>7.1667800000000002</v>
          </cell>
          <cell r="BQ22" t="str">
            <v/>
          </cell>
          <cell r="BR22">
            <v>3.3917999999999999</v>
          </cell>
          <cell r="BS22">
            <v>2.2141999999999999</v>
          </cell>
          <cell r="BT22">
            <v>3.2134999999999998</v>
          </cell>
          <cell r="BU22">
            <v>10.456049999999999</v>
          </cell>
          <cell r="BV22">
            <v>1.9621</v>
          </cell>
          <cell r="BW22" t="str">
            <v/>
          </cell>
          <cell r="BX22">
            <v>1.25837</v>
          </cell>
          <cell r="BY22" t="str">
            <v/>
          </cell>
          <cell r="BZ22">
            <v>8.6418700000000008</v>
          </cell>
          <cell r="CA22">
            <v>1.1545099999999999</v>
          </cell>
          <cell r="CB22">
            <v>12.12157</v>
          </cell>
          <cell r="CC22">
            <v>1.4431</v>
          </cell>
          <cell r="CD22">
            <v>24.101759999999999</v>
          </cell>
          <cell r="CE22">
            <v>2.0426199999999999</v>
          </cell>
          <cell r="CF22">
            <v>1.8068900000000001</v>
          </cell>
          <cell r="CG22" t="str">
            <v/>
          </cell>
          <cell r="CH22">
            <v>4.92096</v>
          </cell>
          <cell r="CI22">
            <v>6.5414399999999997</v>
          </cell>
          <cell r="CJ22" t="str">
            <v/>
          </cell>
          <cell r="CK22" t="str">
            <v/>
          </cell>
          <cell r="CL22">
            <v>1.0810500000000001</v>
          </cell>
          <cell r="CM22">
            <v>0.68179999999999996</v>
          </cell>
          <cell r="CN22">
            <v>1.8912100000000001</v>
          </cell>
          <cell r="CO22" t="str">
            <v/>
          </cell>
          <cell r="CP22">
            <v>10.168979999999999</v>
          </cell>
          <cell r="CQ22" t="str">
            <v/>
          </cell>
          <cell r="CR22">
            <v>4.9896599999999998</v>
          </cell>
          <cell r="CS22">
            <v>12.917680000000001</v>
          </cell>
          <cell r="CT22" t="str">
            <v/>
          </cell>
          <cell r="CU22">
            <v>6.5804900000000002</v>
          </cell>
          <cell r="CV22" t="str">
            <v/>
          </cell>
          <cell r="CW22">
            <v>7.5722199999999997</v>
          </cell>
          <cell r="CX22">
            <v>2.3170000000000002</v>
          </cell>
          <cell r="CY22" t="str">
            <v/>
          </cell>
          <cell r="CZ22" t="str">
            <v/>
          </cell>
          <cell r="DA22" t="str">
            <v/>
          </cell>
          <cell r="DB22" t="str">
            <v/>
          </cell>
          <cell r="DC22" t="str">
            <v/>
          </cell>
          <cell r="DD22">
            <v>0.69091000000000002</v>
          </cell>
          <cell r="DE22">
            <v>2.14954</v>
          </cell>
          <cell r="DF22">
            <v>24.101759999999999</v>
          </cell>
          <cell r="DG22">
            <v>1.3114399999999999</v>
          </cell>
          <cell r="DH22">
            <v>1.44807</v>
          </cell>
          <cell r="DI22">
            <v>0.71863999999999995</v>
          </cell>
          <cell r="DJ22">
            <v>2.6269200000000001</v>
          </cell>
          <cell r="DK22" t="str">
            <v/>
          </cell>
          <cell r="DL22">
            <v>4.4112900000000002</v>
          </cell>
          <cell r="DM22">
            <v>22.78</v>
          </cell>
          <cell r="DN22">
            <v>2.26471</v>
          </cell>
          <cell r="DO22">
            <v>1.17892</v>
          </cell>
          <cell r="DP22" t="str">
            <v/>
          </cell>
          <cell r="DQ22">
            <v>2.1182300000000001</v>
          </cell>
          <cell r="DR22" t="str">
            <v/>
          </cell>
          <cell r="DS22" t="str">
            <v/>
          </cell>
          <cell r="DT22">
            <v>2.1433599999999999</v>
          </cell>
          <cell r="DU22">
            <v>5.5674999999999999</v>
          </cell>
          <cell r="DV22">
            <v>14.124890000000001</v>
          </cell>
          <cell r="DW22" t="str">
            <v/>
          </cell>
          <cell r="DX22">
            <v>2.0412599999999999</v>
          </cell>
          <cell r="DY22">
            <v>0.64031000000000005</v>
          </cell>
          <cell r="DZ22">
            <v>0.78513999999999995</v>
          </cell>
          <cell r="EA22">
            <v>5.7847299999999997</v>
          </cell>
          <cell r="EB22">
            <v>0.70689999999999997</v>
          </cell>
          <cell r="EC22">
            <v>0.79834000000000005</v>
          </cell>
          <cell r="ED22" t="str">
            <v/>
          </cell>
          <cell r="EE22">
            <v>1.1438299999999999</v>
          </cell>
          <cell r="EF22">
            <v>24.101759999999999</v>
          </cell>
          <cell r="EG22">
            <v>14.672330000000001</v>
          </cell>
          <cell r="EH22">
            <v>3.4221300000000001</v>
          </cell>
          <cell r="EI22" t="str">
            <v/>
          </cell>
          <cell r="EJ22" t="str">
            <v/>
          </cell>
          <cell r="EK22" t="str">
            <v/>
          </cell>
          <cell r="EL22">
            <v>2.7104499999999998</v>
          </cell>
          <cell r="EM22" t="str">
            <v/>
          </cell>
          <cell r="EN22" t="str">
            <v/>
          </cell>
        </row>
        <row r="23">
          <cell r="B23" t="str">
            <v>2.2.5</v>
          </cell>
          <cell r="C23" t="str">
            <v>SCORE</v>
          </cell>
          <cell r="F23" t="str">
            <v>LN</v>
          </cell>
          <cell r="G23" t="str">
            <v>Tertiary outbound mobility ratio (%)</v>
          </cell>
          <cell r="H23" t="str">
            <v>UNESCO (UN Database)</v>
          </cell>
          <cell r="I23" t="str">
            <v>2000 - 2009</v>
          </cell>
          <cell r="J23">
            <v>0.95105193544689748</v>
          </cell>
          <cell r="K23">
            <v>0.97780491213273013</v>
          </cell>
          <cell r="L23">
            <v>0.5</v>
          </cell>
          <cell r="M23" t="str">
            <v>good</v>
          </cell>
          <cell r="N23" t="str">
            <v>SCORE</v>
          </cell>
          <cell r="O23">
            <v>3.2698617903193892</v>
          </cell>
          <cell r="P23">
            <v>1.1890560587120271</v>
          </cell>
          <cell r="Q23">
            <v>2.6773722057857579</v>
          </cell>
          <cell r="R23">
            <v>8.6510412923802654E-2</v>
          </cell>
          <cell r="S23">
            <v>1.4520965050509409</v>
          </cell>
          <cell r="T23">
            <v>0.45632820805010432</v>
          </cell>
          <cell r="U23">
            <v>1.4557630482384474</v>
          </cell>
          <cell r="V23">
            <v>1.7493475354796295</v>
          </cell>
          <cell r="W23">
            <v>2.8283006472606704</v>
          </cell>
          <cell r="X23">
            <v>0.70146974021077835</v>
          </cell>
          <cell r="Y23">
            <v>1.769460401636562</v>
          </cell>
          <cell r="Z23">
            <v>1.1517061719898216</v>
          </cell>
          <cell r="AA23">
            <v>2.2545600408554156</v>
          </cell>
          <cell r="AB23">
            <v>1.1625127950109748</v>
          </cell>
          <cell r="AC23">
            <v>2.7425835571761312</v>
          </cell>
          <cell r="AD23">
            <v>3.9218036383658239</v>
          </cell>
          <cell r="AE23">
            <v>0.10496443671501038</v>
          </cell>
          <cell r="AF23">
            <v>3.8975058967749856</v>
          </cell>
          <cell r="AG23">
            <v>2.254360399066921</v>
          </cell>
          <cell r="AH23">
            <v>1.9016994797608973</v>
          </cell>
          <cell r="AI23">
            <v>1.135755314886755</v>
          </cell>
          <cell r="AJ23">
            <v>2.5609005726998153</v>
          </cell>
          <cell r="AK23">
            <v>1.3047195685266679</v>
          </cell>
          <cell r="AL23">
            <v>0.43746815520150351</v>
          </cell>
          <cell r="AM23">
            <v>0.87994847049383229</v>
          </cell>
          <cell r="AN23">
            <v>0.67449526354312817</v>
          </cell>
          <cell r="AO23">
            <v>0.7870727980215807</v>
          </cell>
          <cell r="AP23">
            <v>1.4830416847954946</v>
          </cell>
          <cell r="AQ23">
            <v>1.6582234086525964</v>
          </cell>
          <cell r="AR23">
            <v>4.5351661013631537</v>
          </cell>
          <cell r="AS23">
            <v>1.1376188310540112</v>
          </cell>
          <cell r="AT23">
            <v>1.0491887959243955</v>
          </cell>
          <cell r="AU23">
            <v>0.29093959748552722</v>
          </cell>
          <cell r="AV23">
            <v>0.85282716007667136</v>
          </cell>
          <cell r="AW23">
            <v>8.0620385574193709E-2</v>
          </cell>
          <cell r="AX23">
            <v>0.96953529301754793</v>
          </cell>
          <cell r="AY23">
            <v>1.7673974861311021</v>
          </cell>
          <cell r="AZ23">
            <v>0.80181817775323627</v>
          </cell>
          <cell r="BA23">
            <v>1.0359944552124667</v>
          </cell>
          <cell r="BB23">
            <v>1.0182610915929546</v>
          </cell>
          <cell r="BC23">
            <v>1.9604158912474055</v>
          </cell>
          <cell r="BD23" t="str">
            <v/>
          </cell>
          <cell r="BE23">
            <v>1.8048343725567926</v>
          </cell>
          <cell r="BF23">
            <v>1.8128232330660106</v>
          </cell>
          <cell r="BG23">
            <v>0.61217981927418363</v>
          </cell>
          <cell r="BH23">
            <v>3.0402534202088849</v>
          </cell>
          <cell r="BI23">
            <v>0.88604112262303958</v>
          </cell>
          <cell r="BJ23">
            <v>2.6245918260838814</v>
          </cell>
          <cell r="BK23">
            <v>0.88369306345112342</v>
          </cell>
          <cell r="BL23">
            <v>2.7097920077142335</v>
          </cell>
          <cell r="BM23">
            <v>0.56251697860204286</v>
          </cell>
          <cell r="BN23">
            <v>0.34163787902495557</v>
          </cell>
          <cell r="BO23">
            <v>0.42349660149800522</v>
          </cell>
          <cell r="BP23">
            <v>2.3754358979286847</v>
          </cell>
          <cell r="BQ23">
            <v>1.5663826602983979</v>
          </cell>
          <cell r="BR23">
            <v>0.90723048493377823</v>
          </cell>
          <cell r="BS23">
            <v>2.3472004262767538</v>
          </cell>
          <cell r="BT23">
            <v>0.69114162043194338</v>
          </cell>
          <cell r="BU23">
            <v>1.517549789930134</v>
          </cell>
          <cell r="BV23">
            <v>1.9628735440497223</v>
          </cell>
          <cell r="BW23">
            <v>2.5586765202546853</v>
          </cell>
          <cell r="BX23">
            <v>1.4443301780406974</v>
          </cell>
          <cell r="BY23">
            <v>2.7536085631160248</v>
          </cell>
          <cell r="BZ23">
            <v>0.74651672933924984</v>
          </cell>
          <cell r="CA23">
            <v>1.3606996395803279</v>
          </cell>
          <cell r="CB23">
            <v>2.0110539767335056</v>
          </cell>
          <cell r="CC23">
            <v>1.4337312253309937</v>
          </cell>
          <cell r="CD23">
            <v>5.5669199899688833</v>
          </cell>
          <cell r="CE23">
            <v>2.2675346782853207</v>
          </cell>
          <cell r="CF23">
            <v>1.988259764405192</v>
          </cell>
          <cell r="CG23">
            <v>3.3997443484542709</v>
          </cell>
          <cell r="CH23">
            <v>1.8583905451310629</v>
          </cell>
          <cell r="CI23">
            <v>1.6926014371718323</v>
          </cell>
          <cell r="CJ23">
            <v>3.4084850057067446</v>
          </cell>
          <cell r="CK23">
            <v>0.52770942440499458</v>
          </cell>
          <cell r="CL23">
            <v>2.4095873270572672</v>
          </cell>
          <cell r="CM23">
            <v>1.8397005862223275</v>
          </cell>
          <cell r="CN23">
            <v>2.4193393369576714</v>
          </cell>
          <cell r="CO23">
            <v>2.3860871783517479</v>
          </cell>
          <cell r="CP23">
            <v>3.762934421284835</v>
          </cell>
          <cell r="CQ23">
            <v>1.7709849613233677</v>
          </cell>
          <cell r="CR23">
            <v>0.73069125397884982</v>
          </cell>
          <cell r="CS23">
            <v>0.87584222155317704</v>
          </cell>
          <cell r="CT23">
            <v>0.90178982665106577</v>
          </cell>
          <cell r="CU23">
            <v>2.8236909317465377</v>
          </cell>
          <cell r="CV23">
            <v>0.78211407077900286</v>
          </cell>
          <cell r="CW23">
            <v>1.7872023974279487</v>
          </cell>
          <cell r="CX23">
            <v>2.1235355490451053</v>
          </cell>
          <cell r="CY23">
            <v>1.2461647126394795</v>
          </cell>
          <cell r="CZ23">
            <v>0.91272366765974056</v>
          </cell>
          <cell r="DA23">
            <v>0.6528345822700492</v>
          </cell>
          <cell r="DB23">
            <v>0.63808767692079038</v>
          </cell>
          <cell r="DC23">
            <v>4.2120761548839508E-2</v>
          </cell>
          <cell r="DD23">
            <v>0.79949338528451053</v>
          </cell>
          <cell r="DE23">
            <v>1.2775708234817227</v>
          </cell>
          <cell r="DF23">
            <v>2.7812216851971638</v>
          </cell>
          <cell r="DG23">
            <v>1.0666075655355423</v>
          </cell>
          <cell r="DH23">
            <v>0.17494377742113118</v>
          </cell>
          <cell r="DI23">
            <v>1.6579661911392278</v>
          </cell>
          <cell r="DJ23">
            <v>1.3248156938023654</v>
          </cell>
          <cell r="DK23">
            <v>2.6022562630722144</v>
          </cell>
          <cell r="DL23">
            <v>1.5731067361315956</v>
          </cell>
          <cell r="DM23" t="str">
            <v/>
          </cell>
          <cell r="DN23">
            <v>2.5005381999586365</v>
          </cell>
          <cell r="DO23">
            <v>1.0119106663791924</v>
          </cell>
          <cell r="DP23">
            <v>0.3328254618375156</v>
          </cell>
          <cell r="DQ23">
            <v>0.64666488979529102</v>
          </cell>
          <cell r="DR23" t="str">
            <v/>
          </cell>
          <cell r="DS23">
            <v>0.83305841406753278</v>
          </cell>
          <cell r="DT23">
            <v>3.9987248723768389</v>
          </cell>
          <cell r="DU23">
            <v>1.4092835751926354</v>
          </cell>
          <cell r="DV23">
            <v>1.6583991665283682</v>
          </cell>
          <cell r="DW23" t="str">
            <v/>
          </cell>
          <cell r="DX23">
            <v>1.3758418139375057</v>
          </cell>
          <cell r="DY23">
            <v>2.1339902753687987</v>
          </cell>
          <cell r="DZ23">
            <v>0.54370702102747903</v>
          </cell>
          <cell r="EA23">
            <v>3.4487579038505247</v>
          </cell>
          <cell r="EB23">
            <v>1.7798032741046965</v>
          </cell>
          <cell r="EC23">
            <v>0.85886880496801121</v>
          </cell>
          <cell r="ED23">
            <v>1.1864674926178802</v>
          </cell>
          <cell r="EE23">
            <v>0.62090920062970878</v>
          </cell>
          <cell r="EF23">
            <v>2.2719513489197523</v>
          </cell>
          <cell r="EG23">
            <v>0.47276170684059154</v>
          </cell>
          <cell r="EH23">
            <v>0</v>
          </cell>
          <cell r="EI23">
            <v>0.72646443557916607</v>
          </cell>
          <cell r="EJ23">
            <v>0.26025719811522169</v>
          </cell>
          <cell r="EK23">
            <v>0.71054992503379244</v>
          </cell>
          <cell r="EL23">
            <v>1.2999944471973131</v>
          </cell>
          <cell r="EM23">
            <v>3.0435731611989811</v>
          </cell>
          <cell r="EN23">
            <v>3.4453831123996954</v>
          </cell>
        </row>
        <row r="24">
          <cell r="B24" t="str">
            <v>2.2.6</v>
          </cell>
          <cell r="C24" t="str">
            <v>SCORE</v>
          </cell>
          <cell r="F24" t="str">
            <v>Winsorized</v>
          </cell>
          <cell r="G24" t="str">
            <v>Gross tertiary outbound enrolment ratio (%)</v>
          </cell>
          <cell r="H24" t="str">
            <v>UNESCO (UN database)</v>
          </cell>
          <cell r="I24" t="str">
            <v>2001 - 2009</v>
          </cell>
          <cell r="J24">
            <v>1.779794976463517</v>
          </cell>
          <cell r="K24">
            <v>2.9946556473719337</v>
          </cell>
          <cell r="L24">
            <v>0.5</v>
          </cell>
          <cell r="M24" t="str">
            <v>good</v>
          </cell>
          <cell r="N24" t="str">
            <v>SCORE</v>
          </cell>
          <cell r="O24">
            <v>6.8429613698853897</v>
          </cell>
          <cell r="P24">
            <v>0.57857866969223504</v>
          </cell>
          <cell r="Q24">
            <v>0.24401781579902901</v>
          </cell>
          <cell r="R24">
            <v>0.27153344525419898</v>
          </cell>
          <cell r="S24">
            <v>1.6975283960963601</v>
          </cell>
          <cell r="T24">
            <v>0.65864835878632899</v>
          </cell>
          <cell r="U24">
            <v>1.9546514710798399</v>
          </cell>
          <cell r="V24">
            <v>0.79391601210136298</v>
          </cell>
          <cell r="W24">
            <v>5.1742537427203699</v>
          </cell>
          <cell r="X24">
            <v>9.40747267966838E-2</v>
          </cell>
          <cell r="Y24">
            <v>3.7561638575643701</v>
          </cell>
          <cell r="Z24">
            <v>1.5397302454067601</v>
          </cell>
          <cell r="AA24">
            <v>0.46447062932752597</v>
          </cell>
          <cell r="AB24">
            <v>1.0036893201877399</v>
          </cell>
          <cell r="AC24" t="str">
            <v/>
          </cell>
          <cell r="AD24">
            <v>3.3744995932399702</v>
          </cell>
          <cell r="AE24">
            <v>0.13313286903124799</v>
          </cell>
          <cell r="AF24" t="str">
            <v/>
          </cell>
          <cell r="AG24">
            <v>4.50502251739454</v>
          </cell>
          <cell r="AH24">
            <v>0.18347116892106899</v>
          </cell>
          <cell r="AI24">
            <v>0.168024632170796</v>
          </cell>
          <cell r="AJ24">
            <v>0.958080408012844</v>
          </cell>
          <cell r="AK24">
            <v>2.0114217131132301</v>
          </cell>
          <cell r="AL24">
            <v>0.45252380038309298</v>
          </cell>
          <cell r="AM24">
            <v>0.38349866341676497</v>
          </cell>
          <cell r="AN24">
            <v>0.43888971837830498</v>
          </cell>
          <cell r="AO24">
            <v>0.41626856499486398</v>
          </cell>
          <cell r="AP24" t="str">
            <v/>
          </cell>
          <cell r="AQ24">
            <v>2.2348843918724</v>
          </cell>
          <cell r="AR24">
            <v>7.6614577531116801</v>
          </cell>
          <cell r="AS24">
            <v>1.3988795900736599</v>
          </cell>
          <cell r="AT24">
            <v>1.6672079679549601</v>
          </cell>
          <cell r="AU24">
            <v>0.249837691208327</v>
          </cell>
          <cell r="AV24">
            <v>0.68942425259476303</v>
          </cell>
          <cell r="AW24">
            <v>0.10235689558121699</v>
          </cell>
          <cell r="AX24">
            <v>0.47083548933576203</v>
          </cell>
          <cell r="AY24">
            <v>3.2774782015457502</v>
          </cell>
          <cell r="AZ24">
            <v>5.4279994554337498E-2</v>
          </cell>
          <cell r="BA24">
            <v>1.98187097403865</v>
          </cell>
          <cell r="BB24">
            <v>1.11822588677295</v>
          </cell>
          <cell r="BC24">
            <v>2.19271970082842</v>
          </cell>
          <cell r="BD24">
            <v>1.67224471332692</v>
          </cell>
          <cell r="BE24">
            <v>0.32311066702832603</v>
          </cell>
          <cell r="BF24">
            <v>4.5606794338466896</v>
          </cell>
          <cell r="BG24">
            <v>0.20743360424388799</v>
          </cell>
          <cell r="BH24">
            <v>2.2705443322993601</v>
          </cell>
          <cell r="BI24">
            <v>0.31804270534523899</v>
          </cell>
          <cell r="BJ24" t="str">
            <v/>
          </cell>
          <cell r="BK24">
            <v>1.1048493725339801</v>
          </cell>
          <cell r="BL24">
            <v>7.6614577531116801</v>
          </cell>
          <cell r="BM24">
            <v>0.15610965435450599</v>
          </cell>
          <cell r="BN24">
            <v>0.145418140296008</v>
          </cell>
          <cell r="BO24" t="str">
            <v/>
          </cell>
          <cell r="BP24">
            <v>5.8648306136580404</v>
          </cell>
          <cell r="BQ24">
            <v>2.4342093181275599</v>
          </cell>
          <cell r="BR24">
            <v>1.18072577536257</v>
          </cell>
          <cell r="BS24">
            <v>2.3616873040504198</v>
          </cell>
          <cell r="BT24">
            <v>0.73949039762351798</v>
          </cell>
          <cell r="BU24">
            <v>1.56376420497615</v>
          </cell>
          <cell r="BV24">
            <v>3.0089794790154998</v>
          </cell>
          <cell r="BW24">
            <v>0.31614986896950498</v>
          </cell>
          <cell r="BX24" t="str">
            <v/>
          </cell>
          <cell r="BY24">
            <v>3.0830184358181598</v>
          </cell>
          <cell r="BZ24">
            <v>0.72128663646837898</v>
          </cell>
          <cell r="CA24">
            <v>2.2024093253022499</v>
          </cell>
          <cell r="CB24">
            <v>3.4858222269963202</v>
          </cell>
          <cell r="CC24">
            <v>2.6891665722878701</v>
          </cell>
          <cell r="CD24">
            <v>7.6614577531116801</v>
          </cell>
          <cell r="CE24" t="str">
            <v/>
          </cell>
          <cell r="CF24">
            <v>0.22429607520219</v>
          </cell>
          <cell r="CG24">
            <v>0.14769398339404599</v>
          </cell>
          <cell r="CH24">
            <v>1.9731029627377901</v>
          </cell>
          <cell r="CI24">
            <v>0.256959074273447</v>
          </cell>
          <cell r="CJ24">
            <v>7.6614577531116801</v>
          </cell>
          <cell r="CK24">
            <v>0.26442748180214898</v>
          </cell>
          <cell r="CL24">
            <v>4.1730730663814404</v>
          </cell>
          <cell r="CM24">
            <v>2.7837900069076702</v>
          </cell>
          <cell r="CN24">
            <v>1.2955554650013099</v>
          </cell>
          <cell r="CO24">
            <v>8.5410966233051597E-2</v>
          </cell>
          <cell r="CP24">
            <v>3.79458719298484</v>
          </cell>
          <cell r="CQ24">
            <v>0.40751214768827099</v>
          </cell>
          <cell r="CR24">
            <v>0.82119022272487296</v>
          </cell>
          <cell r="CS24">
            <v>1.31826923385634</v>
          </cell>
          <cell r="CT24">
            <v>0.37864901888903901</v>
          </cell>
          <cell r="CU24">
            <v>0.18762099833930099</v>
          </cell>
          <cell r="CV24">
            <v>0.175083593193852</v>
          </cell>
          <cell r="CW24">
            <v>3.8514750622926401</v>
          </cell>
          <cell r="CX24">
            <v>2.05879689169852</v>
          </cell>
          <cell r="CY24">
            <v>0.14291265250584601</v>
          </cell>
          <cell r="CZ24">
            <v>0.79874779991669898</v>
          </cell>
          <cell r="DA24">
            <v>0.352664515574584</v>
          </cell>
          <cell r="DB24">
            <v>0.53936887543777701</v>
          </cell>
          <cell r="DC24">
            <v>9.1438618391693205E-2</v>
          </cell>
          <cell r="DD24">
            <v>1.04378126452805</v>
          </cell>
          <cell r="DE24">
            <v>1.7278052083266799</v>
          </cell>
          <cell r="DF24">
            <v>1.69666529580078</v>
          </cell>
          <cell r="DG24">
            <v>1.43330181514958</v>
          </cell>
          <cell r="DH24" t="str">
            <v/>
          </cell>
          <cell r="DI24">
            <v>0.18002536361253799</v>
          </cell>
          <cell r="DJ24">
            <v>0.97461985303237697</v>
          </cell>
          <cell r="DK24">
            <v>1.02419258813064</v>
          </cell>
          <cell r="DL24">
            <v>1.9990660101427999</v>
          </cell>
          <cell r="DM24" t="str">
            <v/>
          </cell>
          <cell r="DN24">
            <v>6.1638538339498004</v>
          </cell>
          <cell r="DO24">
            <v>1.7613700379314201</v>
          </cell>
          <cell r="DP24">
            <v>0.10625114533154</v>
          </cell>
          <cell r="DQ24">
            <v>0.83797498954760397</v>
          </cell>
          <cell r="DR24">
            <v>0.81899676273407196</v>
          </cell>
          <cell r="DS24">
            <v>7.0604450861828594E-2</v>
          </cell>
          <cell r="DT24">
            <v>2.6308048813734399</v>
          </cell>
          <cell r="DU24">
            <v>2.3995920641102</v>
          </cell>
          <cell r="DV24">
            <v>2.2417883251836401</v>
          </cell>
          <cell r="DW24" t="str">
            <v/>
          </cell>
          <cell r="DX24">
            <v>0.65333376551813604</v>
          </cell>
          <cell r="DY24" t="str">
            <v/>
          </cell>
          <cell r="DZ24">
            <v>0.44654777715724098</v>
          </cell>
          <cell r="EA24">
            <v>3.5539387155449802</v>
          </cell>
          <cell r="EB24">
            <v>1.75844063029521</v>
          </cell>
          <cell r="EC24">
            <v>0.62912827321137998</v>
          </cell>
          <cell r="ED24">
            <v>9.4239906410023999E-2</v>
          </cell>
          <cell r="EE24">
            <v>0.904527351469819</v>
          </cell>
          <cell r="EF24">
            <v>2.2668853184441899</v>
          </cell>
          <cell r="EG24" t="str">
            <v/>
          </cell>
          <cell r="EH24" t="str">
            <v/>
          </cell>
          <cell r="EI24">
            <v>0.87389120572291201</v>
          </cell>
          <cell r="EJ24" t="str">
            <v/>
          </cell>
          <cell r="EK24" t="str">
            <v/>
          </cell>
          <cell r="EL24">
            <v>0.30883199218134599</v>
          </cell>
          <cell r="EM24">
            <v>0.40356263178249502</v>
          </cell>
          <cell r="EN24">
            <v>1.5305263937516</v>
          </cell>
        </row>
        <row r="25">
          <cell r="B25" t="str">
            <v>2.3.1</v>
          </cell>
          <cell r="C25" t="str">
            <v>2.3.1</v>
          </cell>
          <cell r="F25" t="str">
            <v/>
          </cell>
          <cell r="G25" t="str">
            <v>Researchers, headcounts (per million people)</v>
          </cell>
          <cell r="H25" t="str">
            <v>UNESCO</v>
          </cell>
          <cell r="I25" t="str">
            <v>2000 - 2009</v>
          </cell>
          <cell r="J25">
            <v>1.6598883666523592</v>
          </cell>
          <cell r="K25">
            <v>2.8241139418956283</v>
          </cell>
          <cell r="L25">
            <v>1</v>
          </cell>
          <cell r="M25" t="str">
            <v>good</v>
          </cell>
          <cell r="N25" t="str">
            <v>SCORE</v>
          </cell>
          <cell r="O25" t="str">
            <v/>
          </cell>
          <cell r="P25">
            <v>420.18549999999999</v>
          </cell>
          <cell r="Q25" t="str">
            <v/>
          </cell>
          <cell r="R25">
            <v>1495.348</v>
          </cell>
          <cell r="S25">
            <v>1338.9960000000001</v>
          </cell>
          <cell r="T25" t="str">
            <v/>
          </cell>
          <cell r="U25">
            <v>6451.1850000000004</v>
          </cell>
          <cell r="V25">
            <v>1357.9739999999999</v>
          </cell>
          <cell r="W25" t="str">
            <v/>
          </cell>
          <cell r="X25" t="str">
            <v/>
          </cell>
          <cell r="Y25">
            <v>1953.3820000000001</v>
          </cell>
          <cell r="Z25">
            <v>4869.3469999999998</v>
          </cell>
          <cell r="AA25">
            <v>119.145</v>
          </cell>
          <cell r="AB25">
            <v>147.2544</v>
          </cell>
          <cell r="AC25">
            <v>781.54589999999996</v>
          </cell>
          <cell r="AD25">
            <v>941.79060000000004</v>
          </cell>
          <cell r="AE25">
            <v>1097.6420000000001</v>
          </cell>
          <cell r="AF25">
            <v>672.60059999999999</v>
          </cell>
          <cell r="AG25">
            <v>1713.117</v>
          </cell>
          <cell r="AH25">
            <v>12.70257</v>
          </cell>
          <cell r="AI25">
            <v>56.291849999999997</v>
          </cell>
          <cell r="AJ25">
            <v>25.921050000000001</v>
          </cell>
          <cell r="AK25" t="str">
            <v/>
          </cell>
          <cell r="AL25">
            <v>1138.7860000000001</v>
          </cell>
          <cell r="AM25" t="str">
            <v/>
          </cell>
          <cell r="AN25">
            <v>270.9006</v>
          </cell>
          <cell r="AO25">
            <v>789.67719999999997</v>
          </cell>
          <cell r="AP25">
            <v>124.5527</v>
          </cell>
          <cell r="AQ25">
            <v>2508.297</v>
          </cell>
          <cell r="AR25">
            <v>1941.0640000000001</v>
          </cell>
          <cell r="AS25">
            <v>4287.116</v>
          </cell>
          <cell r="AT25">
            <v>7895.3710000000001</v>
          </cell>
          <cell r="AU25" t="str">
            <v/>
          </cell>
          <cell r="AV25">
            <v>121.048</v>
          </cell>
          <cell r="AW25">
            <v>1198.431</v>
          </cell>
          <cell r="AX25">
            <v>65.374279999999999</v>
          </cell>
          <cell r="AY25">
            <v>5173.7420000000002</v>
          </cell>
          <cell r="AZ25">
            <v>30.223990000000001</v>
          </cell>
          <cell r="BA25">
            <v>10111.15</v>
          </cell>
          <cell r="BB25">
            <v>4432.4129999999996</v>
          </cell>
          <cell r="BC25">
            <v>1816.9829999999999</v>
          </cell>
          <cell r="BD25">
            <v>5316.5659999999998</v>
          </cell>
          <cell r="BE25" t="str">
            <v/>
          </cell>
          <cell r="BF25">
            <v>3018.5279999999998</v>
          </cell>
          <cell r="BG25">
            <v>47.477229999999999</v>
          </cell>
          <cell r="BH25" t="str">
            <v/>
          </cell>
          <cell r="BI25">
            <v>81.399550000000005</v>
          </cell>
          <cell r="BJ25">
            <v>2983.7060000000001</v>
          </cell>
          <cell r="BK25">
            <v>3295.2130000000002</v>
          </cell>
          <cell r="BL25">
            <v>13180.61</v>
          </cell>
          <cell r="BM25" t="str">
            <v/>
          </cell>
          <cell r="BN25">
            <v>162.23689999999999</v>
          </cell>
          <cell r="BO25">
            <v>947.05859999999996</v>
          </cell>
          <cell r="BP25">
            <v>4450.1400000000003</v>
          </cell>
          <cell r="BQ25" t="str">
            <v/>
          </cell>
          <cell r="BR25">
            <v>2325.5100000000002</v>
          </cell>
          <cell r="BS25" t="str">
            <v/>
          </cell>
          <cell r="BT25">
            <v>6934.1750000000002</v>
          </cell>
          <cell r="BU25">
            <v>3029.7620000000002</v>
          </cell>
          <cell r="BV25">
            <v>645.58460000000002</v>
          </cell>
          <cell r="BW25" t="str">
            <v/>
          </cell>
          <cell r="BX25">
            <v>6027.6369999999997</v>
          </cell>
          <cell r="BY25">
            <v>165.54929999999999</v>
          </cell>
          <cell r="BZ25">
            <v>380.46350000000001</v>
          </cell>
          <cell r="CA25">
            <v>3448.0250000000001</v>
          </cell>
          <cell r="CB25" t="str">
            <v/>
          </cell>
          <cell r="CC25">
            <v>3990.59</v>
          </cell>
          <cell r="CD25">
            <v>5199.5510000000004</v>
          </cell>
          <cell r="CE25">
            <v>1088.3969999999999</v>
          </cell>
          <cell r="CF25">
            <v>99.546549999999996</v>
          </cell>
          <cell r="CG25" t="str">
            <v/>
          </cell>
          <cell r="CH25">
            <v>728.92079999999999</v>
          </cell>
          <cell r="CI25">
            <v>101.9962</v>
          </cell>
          <cell r="CJ25" t="str">
            <v/>
          </cell>
          <cell r="CK25">
            <v>432.09339999999997</v>
          </cell>
          <cell r="CL25">
            <v>725.50109999999995</v>
          </cell>
          <cell r="CM25">
            <v>666.2962</v>
          </cell>
          <cell r="CN25">
            <v>910.41480000000001</v>
          </cell>
          <cell r="CO25">
            <v>15.781980000000001</v>
          </cell>
          <cell r="CP25" t="str">
            <v/>
          </cell>
          <cell r="CQ25">
            <v>117.35850000000001</v>
          </cell>
          <cell r="CR25">
            <v>2818.306</v>
          </cell>
          <cell r="CS25">
            <v>7083.5410000000002</v>
          </cell>
          <cell r="CT25">
            <v>60.522959999999998</v>
          </cell>
          <cell r="CU25">
            <v>9.8458740000000002</v>
          </cell>
          <cell r="CV25">
            <v>202.5361</v>
          </cell>
          <cell r="CW25">
            <v>8845.1180000000004</v>
          </cell>
          <cell r="CX25" t="str">
            <v/>
          </cell>
          <cell r="CY25">
            <v>310.25380000000001</v>
          </cell>
          <cell r="CZ25">
            <v>171.08619999999999</v>
          </cell>
          <cell r="DA25">
            <v>133.29599999999999</v>
          </cell>
          <cell r="DB25">
            <v>180.62799999999999</v>
          </cell>
          <cell r="DC25">
            <v>125.0352</v>
          </cell>
          <cell r="DD25">
            <v>2551.364</v>
          </cell>
          <cell r="DE25">
            <v>4834.4040000000005</v>
          </cell>
          <cell r="DF25" t="str">
            <v/>
          </cell>
          <cell r="DG25">
            <v>1433.0989999999999</v>
          </cell>
          <cell r="DH25">
            <v>2657.8440000000001</v>
          </cell>
          <cell r="DI25" t="str">
            <v/>
          </cell>
          <cell r="DJ25">
            <v>41.49051</v>
          </cell>
          <cell r="DK25">
            <v>732.25890000000004</v>
          </cell>
          <cell r="DL25">
            <v>1436.425</v>
          </cell>
          <cell r="DM25">
            <v>7059.12</v>
          </cell>
          <cell r="DN25">
            <v>3669.393</v>
          </cell>
          <cell r="DO25">
            <v>4348.9750000000004</v>
          </cell>
          <cell r="DP25">
            <v>815.16020000000003</v>
          </cell>
          <cell r="DQ25">
            <v>4680.6819999999998</v>
          </cell>
          <cell r="DR25">
            <v>229.39599999999999</v>
          </cell>
          <cell r="DS25">
            <v>289.62380000000002</v>
          </cell>
          <cell r="DT25" t="str">
            <v/>
          </cell>
          <cell r="DU25">
            <v>7982.4139999999998</v>
          </cell>
          <cell r="DV25">
            <v>5845.8670000000002</v>
          </cell>
          <cell r="DW25" t="str">
            <v/>
          </cell>
          <cell r="DX25">
            <v>191.1592</v>
          </cell>
          <cell r="DY25" t="str">
            <v/>
          </cell>
          <cell r="DZ25">
            <v>516.84969999999998</v>
          </cell>
          <cell r="EA25">
            <v>477.3313</v>
          </cell>
          <cell r="EB25">
            <v>2760.8310000000001</v>
          </cell>
          <cell r="EC25">
            <v>1396.655</v>
          </cell>
          <cell r="ED25">
            <v>29.081969999999998</v>
          </cell>
          <cell r="EE25">
            <v>1703.0219999999999</v>
          </cell>
          <cell r="EF25" t="str">
            <v/>
          </cell>
          <cell r="EG25">
            <v>6218.6409999999996</v>
          </cell>
          <cell r="EH25" t="str">
            <v/>
          </cell>
          <cell r="EI25">
            <v>642.81280000000004</v>
          </cell>
          <cell r="EJ25">
            <v>214.71780000000001</v>
          </cell>
          <cell r="EK25">
            <v>508.48</v>
          </cell>
          <cell r="EL25" t="str">
            <v/>
          </cell>
          <cell r="EM25">
            <v>67.470680000000002</v>
          </cell>
          <cell r="EN25" t="str">
            <v/>
          </cell>
        </row>
        <row r="26">
          <cell r="B26" t="str">
            <v>2.3.2</v>
          </cell>
          <cell r="C26" t="str">
            <v>2.3.2</v>
          </cell>
          <cell r="F26" t="str">
            <v/>
          </cell>
          <cell r="G26" t="str">
            <v>GERD: Gross expenditure on research &amp; development (% of GDP)</v>
          </cell>
          <cell r="H26" t="str">
            <v>UNESCO</v>
          </cell>
          <cell r="I26" t="str">
            <v>2002 - 2008</v>
          </cell>
          <cell r="J26">
            <v>1.6057808694739684</v>
          </cell>
          <cell r="K26">
            <v>2.3759530738825858</v>
          </cell>
          <cell r="L26">
            <v>1</v>
          </cell>
          <cell r="M26" t="str">
            <v>good</v>
          </cell>
          <cell r="N26" t="str">
            <v>SCORE</v>
          </cell>
          <cell r="O26" t="str">
            <v/>
          </cell>
          <cell r="P26">
            <v>6.6595546072809694E-2</v>
          </cell>
          <cell r="Q26" t="str">
            <v/>
          </cell>
          <cell r="R26">
            <v>0.50792915213765</v>
          </cell>
          <cell r="S26">
            <v>0.21107023902644001</v>
          </cell>
          <cell r="T26">
            <v>2.05740029875468</v>
          </cell>
          <cell r="U26">
            <v>2.6627496046568302</v>
          </cell>
          <cell r="V26">
            <v>0.17005976622415001</v>
          </cell>
          <cell r="W26" t="str">
            <v/>
          </cell>
          <cell r="X26" t="str">
            <v/>
          </cell>
          <cell r="Y26">
            <v>0.96203171296748902</v>
          </cell>
          <cell r="Z26">
            <v>1.92372300308536</v>
          </cell>
          <cell r="AA26" t="str">
            <v/>
          </cell>
          <cell r="AB26">
            <v>0.276631490919442</v>
          </cell>
          <cell r="AC26">
            <v>2.6127119812491401E-2</v>
          </cell>
          <cell r="AD26">
            <v>0.50339595709641205</v>
          </cell>
          <cell r="AE26">
            <v>1.09812054229829</v>
          </cell>
          <cell r="AF26">
            <v>3.7013886238084999E-2</v>
          </cell>
          <cell r="AG26">
            <v>0.488332479645046</v>
          </cell>
          <cell r="AH26">
            <v>0.11069226735939799</v>
          </cell>
          <cell r="AI26">
            <v>4.9801799510101198E-2</v>
          </cell>
          <cell r="AJ26" t="str">
            <v/>
          </cell>
          <cell r="AK26">
            <v>1.8407305345246601</v>
          </cell>
          <cell r="AL26">
            <v>0.67512013705090101</v>
          </cell>
          <cell r="AM26">
            <v>1.4419585115908899</v>
          </cell>
          <cell r="AN26">
            <v>0.158871813693887</v>
          </cell>
          <cell r="AO26">
            <v>0.31981447653809902</v>
          </cell>
          <cell r="AP26" t="str">
            <v/>
          </cell>
          <cell r="AQ26">
            <v>0.89841371089213395</v>
          </cell>
          <cell r="AR26">
            <v>0.46828865005314801</v>
          </cell>
          <cell r="AS26">
            <v>1.46675218230228</v>
          </cell>
          <cell r="AT26">
            <v>2.7163226641589802</v>
          </cell>
          <cell r="AU26" t="str">
            <v/>
          </cell>
          <cell r="AV26">
            <v>0.146977331465593</v>
          </cell>
          <cell r="AW26">
            <v>0.22557242022691801</v>
          </cell>
          <cell r="AX26">
            <v>8.8178435742124195E-2</v>
          </cell>
          <cell r="AY26">
            <v>1.29431140772221</v>
          </cell>
          <cell r="AZ26">
            <v>0.17236074788412201</v>
          </cell>
          <cell r="BA26">
            <v>3.46254377860381</v>
          </cell>
          <cell r="BB26">
            <v>2.0215992658370499</v>
          </cell>
          <cell r="BC26">
            <v>0.17657591979833301</v>
          </cell>
          <cell r="BD26">
            <v>2.53753766148004</v>
          </cell>
          <cell r="BE26" t="str">
            <v/>
          </cell>
          <cell r="BF26">
            <v>0.57472070344341597</v>
          </cell>
          <cell r="BG26">
            <v>5.7595965831499597E-2</v>
          </cell>
          <cell r="BH26" t="str">
            <v/>
          </cell>
          <cell r="BI26">
            <v>4.1553408078823198E-2</v>
          </cell>
          <cell r="BJ26">
            <v>0.80976278299910898</v>
          </cell>
          <cell r="BK26">
            <v>0.96428075930344503</v>
          </cell>
          <cell r="BL26">
            <v>2.6737747804169598</v>
          </cell>
          <cell r="BM26">
            <v>0.79980310793072795</v>
          </cell>
          <cell r="BN26">
            <v>4.92424254950228E-2</v>
          </cell>
          <cell r="BO26">
            <v>0.66814283981010003</v>
          </cell>
          <cell r="BP26">
            <v>1.4233643246955101</v>
          </cell>
          <cell r="BQ26">
            <v>4.8644399702126497</v>
          </cell>
          <cell r="BR26">
            <v>1.18222175692805</v>
          </cell>
          <cell r="BS26">
            <v>6.1222390246661498E-2</v>
          </cell>
          <cell r="BT26">
            <v>3.4424262821904699</v>
          </cell>
          <cell r="BU26">
            <v>0.33681608146687497</v>
          </cell>
          <cell r="BV26">
            <v>0.21654379223437401</v>
          </cell>
          <cell r="BW26" t="str">
            <v/>
          </cell>
          <cell r="BX26">
            <v>3.2103571952374002</v>
          </cell>
          <cell r="BY26">
            <v>8.5840545019333497E-2</v>
          </cell>
          <cell r="BZ26">
            <v>0.23115244292190801</v>
          </cell>
          <cell r="CA26">
            <v>0.61256576147556496</v>
          </cell>
          <cell r="CB26" t="str">
            <v/>
          </cell>
          <cell r="CC26">
            <v>0.79830543639544704</v>
          </cell>
          <cell r="CD26">
            <v>1.7402119894605299</v>
          </cell>
          <cell r="CE26">
            <v>0.20864223340784499</v>
          </cell>
          <cell r="CF26">
            <v>0.14036909156975999</v>
          </cell>
          <cell r="CG26" t="str">
            <v/>
          </cell>
          <cell r="CH26">
            <v>0.635605923281788</v>
          </cell>
          <cell r="CI26" t="str">
            <v/>
          </cell>
          <cell r="CJ26">
            <v>0.37228824565708502</v>
          </cell>
          <cell r="CK26">
            <v>0.37493525794462801</v>
          </cell>
          <cell r="CL26">
            <v>0.54557802831694102</v>
          </cell>
          <cell r="CM26">
            <v>0.22632690897809901</v>
          </cell>
          <cell r="CN26">
            <v>0.63568340538742896</v>
          </cell>
          <cell r="CO26">
            <v>0.533075220938379</v>
          </cell>
          <cell r="CP26" t="str">
            <v/>
          </cell>
          <cell r="CQ26" t="str">
            <v/>
          </cell>
          <cell r="CR26">
            <v>1.62900600059199</v>
          </cell>
          <cell r="CS26">
            <v>1.2058240173097701</v>
          </cell>
          <cell r="CT26">
            <v>4.53148616014412E-2</v>
          </cell>
          <cell r="CU26" t="str">
            <v/>
          </cell>
          <cell r="CV26" t="str">
            <v/>
          </cell>
          <cell r="CW26">
            <v>1.6153570859569599</v>
          </cell>
          <cell r="CX26" t="str">
            <v/>
          </cell>
          <cell r="CY26">
            <v>0.67383487641598805</v>
          </cell>
          <cell r="CZ26">
            <v>0.20673166463818701</v>
          </cell>
          <cell r="DA26">
            <v>8.7509365239250098E-2</v>
          </cell>
          <cell r="DB26">
            <v>0.14925111895149101</v>
          </cell>
          <cell r="DC26">
            <v>0.116214053370624</v>
          </cell>
          <cell r="DD26">
            <v>0.60596000374606596</v>
          </cell>
          <cell r="DE26">
            <v>1.5120024977756401</v>
          </cell>
          <cell r="DF26" t="str">
            <v/>
          </cell>
          <cell r="DG26">
            <v>0.59145684470363702</v>
          </cell>
          <cell r="DH26">
            <v>1.03454209465297</v>
          </cell>
          <cell r="DI26" t="str">
            <v/>
          </cell>
          <cell r="DJ26">
            <v>4.8961768373375798E-2</v>
          </cell>
          <cell r="DK26">
            <v>8.9253491283238506E-2</v>
          </cell>
          <cell r="DL26">
            <v>0.351856252258892</v>
          </cell>
          <cell r="DM26">
            <v>2.51940098008434</v>
          </cell>
          <cell r="DN26">
            <v>0.47077373393806499</v>
          </cell>
          <cell r="DO26">
            <v>1.6617707267144299</v>
          </cell>
          <cell r="DP26">
            <v>0.93162640326629298</v>
          </cell>
          <cell r="DQ26">
            <v>1.34239378065183</v>
          </cell>
          <cell r="DR26">
            <v>0.17420066152149899</v>
          </cell>
          <cell r="DS26">
            <v>0.28905472805112697</v>
          </cell>
          <cell r="DT26" t="str">
            <v/>
          </cell>
          <cell r="DU26">
            <v>3.7506957024987599</v>
          </cell>
          <cell r="DV26">
            <v>2.9022187129745598</v>
          </cell>
          <cell r="DW26" t="str">
            <v/>
          </cell>
          <cell r="DX26">
            <v>6.4355970797436601E-2</v>
          </cell>
          <cell r="DY26" t="str">
            <v/>
          </cell>
          <cell r="DZ26">
            <v>0.24902572459046499</v>
          </cell>
          <cell r="EA26">
            <v>5.9013277623635001E-2</v>
          </cell>
          <cell r="EB26">
            <v>1.0220567294717</v>
          </cell>
          <cell r="EC26">
            <v>0.72240700847158801</v>
          </cell>
          <cell r="ED26">
            <v>0.388545795135599</v>
          </cell>
          <cell r="EE26">
            <v>0.85319370194982602</v>
          </cell>
          <cell r="EF26" t="str">
            <v/>
          </cell>
          <cell r="EG26">
            <v>1.88426116190699</v>
          </cell>
          <cell r="EH26">
            <v>2.8246451786511502</v>
          </cell>
          <cell r="EI26">
            <v>0.64062604238213405</v>
          </cell>
          <cell r="EJ26" t="str">
            <v/>
          </cell>
          <cell r="EK26">
            <v>0.19275991214586599</v>
          </cell>
          <cell r="EL26" t="str">
            <v/>
          </cell>
          <cell r="EM26">
            <v>2.9025329382743902E-2</v>
          </cell>
          <cell r="EN26" t="str">
            <v/>
          </cell>
        </row>
        <row r="27">
          <cell r="B27" t="str">
            <v>2.3.3</v>
          </cell>
          <cell r="C27" t="str">
            <v>2.3.3</v>
          </cell>
          <cell r="D27">
            <v>1</v>
          </cell>
          <cell r="E27">
            <v>7</v>
          </cell>
          <cell r="F27" t="str">
            <v/>
          </cell>
          <cell r="G27" t="str">
            <v>Quality of scientific research institutions</v>
          </cell>
          <cell r="H27" t="str">
            <v>World Economic Forum, Executive Opinion Survey 2010</v>
          </cell>
          <cell r="I27">
            <v>2010</v>
          </cell>
          <cell r="J27">
            <v>0.46043244645626541</v>
          </cell>
          <cell r="K27">
            <v>-0.45995234706720778</v>
          </cell>
          <cell r="L27">
            <v>1</v>
          </cell>
          <cell r="M27" t="str">
            <v>good</v>
          </cell>
          <cell r="N27" t="str">
            <v>SCORE</v>
          </cell>
          <cell r="O27">
            <v>2.4667443135135136</v>
          </cell>
          <cell r="P27">
            <v>3.0930271384615384</v>
          </cell>
          <cell r="Q27">
            <v>1.4593229999999999</v>
          </cell>
          <cell r="R27">
            <v>4.114454109523809</v>
          </cell>
          <cell r="S27">
            <v>2.9980707500000001</v>
          </cell>
          <cell r="T27">
            <v>5.5653910446428574</v>
          </cell>
          <cell r="U27">
            <v>5.1242287508982027</v>
          </cell>
          <cell r="V27">
            <v>3.4339911181208054</v>
          </cell>
          <cell r="W27">
            <v>2.7849227275167783</v>
          </cell>
          <cell r="X27">
            <v>2.7965281500000003</v>
          </cell>
          <cell r="Z27">
            <v>5.7359074305555557</v>
          </cell>
          <cell r="AA27">
            <v>3.3100150295081967</v>
          </cell>
          <cell r="AB27">
            <v>2.5788622291262135</v>
          </cell>
          <cell r="AC27">
            <v>2.9745879160804023</v>
          </cell>
          <cell r="AD27">
            <v>3.3358587177339905</v>
          </cell>
          <cell r="AE27">
            <v>4.1884437974212032</v>
          </cell>
          <cell r="AF27">
            <v>3.2126069935483876</v>
          </cell>
          <cell r="AG27">
            <v>3.513079077927928</v>
          </cell>
          <cell r="AH27">
            <v>3.8442140500000006</v>
          </cell>
          <cell r="AI27">
            <v>2.9327916139534884</v>
          </cell>
          <cell r="AJ27">
            <v>3.0901819821428571</v>
          </cell>
          <cell r="AK27">
            <v>5.7137869157894734</v>
          </cell>
          <cell r="AL27">
            <v>3.932043552173913</v>
          </cell>
          <cell r="AM27">
            <v>4.3219558557823134</v>
          </cell>
          <cell r="AN27">
            <v>3.3401265406976743</v>
          </cell>
          <cell r="AO27">
            <v>4.6924271500000003</v>
          </cell>
          <cell r="AP27">
            <v>3.1610799748691099</v>
          </cell>
          <cell r="AQ27">
            <v>4.0128372234636878</v>
          </cell>
          <cell r="AR27">
            <v>4.2149743171270719</v>
          </cell>
          <cell r="AS27">
            <v>5.0860426146341462</v>
          </cell>
          <cell r="AT27">
            <v>5.5189161750000002</v>
          </cell>
          <cell r="AU27">
            <v>2.6043330096153845</v>
          </cell>
          <cell r="AV27">
            <v>2.3855404543307088</v>
          </cell>
          <cell r="AW27">
            <v>2.87623885</v>
          </cell>
          <cell r="AX27">
            <v>2.3380391</v>
          </cell>
          <cell r="AY27">
            <v>4.7495863517857142</v>
          </cell>
          <cell r="AZ27">
            <v>3.0092972263157898</v>
          </cell>
          <cell r="BA27">
            <v>5.3676850897727277</v>
          </cell>
          <cell r="BB27">
            <v>5.1816507500000002</v>
          </cell>
          <cell r="BC27">
            <v>2.6900986068181818</v>
          </cell>
          <cell r="BD27">
            <v>5.8680931753246748</v>
          </cell>
          <cell r="BE27">
            <v>3.7632744341013824</v>
          </cell>
          <cell r="BF27">
            <v>3.2958262307692312</v>
          </cell>
          <cell r="BG27">
            <v>3.1296875176470587</v>
          </cell>
          <cell r="BH27">
            <v>2.6242107127659575</v>
          </cell>
          <cell r="BI27">
            <v>2.8095470368983957</v>
          </cell>
          <cell r="BJ27">
            <v>4.4593566666666664</v>
          </cell>
          <cell r="BK27">
            <v>5.2195787050847464</v>
          </cell>
          <cell r="BL27">
            <v>4.9511588978723404</v>
          </cell>
          <cell r="BM27">
            <v>4.69571793632287</v>
          </cell>
          <cell r="BN27">
            <v>4.1564389375000008</v>
          </cell>
          <cell r="BO27">
            <v>3.9533399999999999</v>
          </cell>
          <cell r="BP27">
            <v>5.2877785809523807</v>
          </cell>
          <cell r="BQ27">
            <v>6.2417329897727285</v>
          </cell>
          <cell r="BR27">
            <v>3.7520394147540985</v>
          </cell>
          <cell r="BS27">
            <v>3.7187201152542375</v>
          </cell>
          <cell r="BT27">
            <v>5.3218533507042256</v>
          </cell>
          <cell r="BU27">
            <v>3.081118119680851</v>
          </cell>
          <cell r="BV27">
            <v>2.8528752845528453</v>
          </cell>
          <cell r="BW27">
            <v>3.9340666469483572</v>
          </cell>
          <cell r="BX27">
            <v>4.8242247298892984</v>
          </cell>
          <cell r="BY27">
            <v>3.4669826422018346</v>
          </cell>
          <cell r="BZ27">
            <v>2.1761502000000004</v>
          </cell>
          <cell r="CA27">
            <v>3.7945593049327355</v>
          </cell>
          <cell r="CB27">
            <v>2.415235</v>
          </cell>
          <cell r="CC27">
            <v>4.2338418317991628</v>
          </cell>
          <cell r="CD27">
            <v>4.5554601441860463</v>
          </cell>
          <cell r="CE27">
            <v>3.5229802235294114</v>
          </cell>
          <cell r="CF27">
            <v>2.8089876369565214</v>
          </cell>
          <cell r="CG27">
            <v>3.4463137751381216</v>
          </cell>
          <cell r="CH27">
            <v>4.6660292539325843</v>
          </cell>
          <cell r="CI27">
            <v>3.5131884432989691</v>
          </cell>
          <cell r="CJ27">
            <v>3.3041241618320614</v>
          </cell>
          <cell r="CK27">
            <v>3.8015551112903228</v>
          </cell>
          <cell r="CL27">
            <v>2.970402</v>
          </cell>
          <cell r="CM27">
            <v>2.8648509469512193</v>
          </cell>
          <cell r="CN27">
            <v>3.1350782030456852</v>
          </cell>
          <cell r="CO27">
            <v>3.3118205840579709</v>
          </cell>
          <cell r="CP27">
            <v>3.4120594536082471</v>
          </cell>
          <cell r="CQ27">
            <v>2.1032560301507539</v>
          </cell>
          <cell r="CR27">
            <v>5.6306340188073385</v>
          </cell>
          <cell r="CS27">
            <v>5.3267879777777782</v>
          </cell>
          <cell r="CT27">
            <v>2.5442533000000003</v>
          </cell>
          <cell r="CV27">
            <v>2.8248566954545455</v>
          </cell>
          <cell r="CW27">
            <v>4.9993380746835436</v>
          </cell>
          <cell r="CX27">
            <v>3.882250588034188</v>
          </cell>
          <cell r="CY27">
            <v>3.4141931181467173</v>
          </cell>
          <cell r="CZ27">
            <v>3.7372825777777772</v>
          </cell>
          <cell r="DA27">
            <v>1.8162920570866143</v>
          </cell>
          <cell r="DB27">
            <v>2.8926232999999999</v>
          </cell>
          <cell r="DC27">
            <v>2.9037667942148762</v>
          </cell>
          <cell r="DD27">
            <v>4.0872994686868687</v>
          </cell>
          <cell r="DE27">
            <v>4.7029244695652173</v>
          </cell>
          <cell r="DF27">
            <v>5.0835865032258063</v>
          </cell>
          <cell r="DG27">
            <v>3.3225336137931034</v>
          </cell>
          <cell r="DH27">
            <v>3.936045700840336</v>
          </cell>
          <cell r="DI27">
            <v>3.1192869999999999</v>
          </cell>
          <cell r="DJ27">
            <v>4.3531995406250008</v>
          </cell>
          <cell r="DK27">
            <v>4.0759408261306529</v>
          </cell>
          <cell r="DL27">
            <v>3.8909213759493673</v>
          </cell>
          <cell r="DM27">
            <v>5.5366229669172924</v>
          </cell>
          <cell r="DN27">
            <v>3.2541729929133858</v>
          </cell>
          <cell r="DO27">
            <v>4.7140859127962091</v>
          </cell>
          <cell r="DP27">
            <v>4.6991922396039607</v>
          </cell>
          <cell r="DQ27">
            <v>4.1575458303571429</v>
          </cell>
          <cell r="DR27">
            <v>4.0731734383838383</v>
          </cell>
          <cell r="DT27">
            <v>2.4001440000000001</v>
          </cell>
          <cell r="DU27">
            <v>5.9221056133333336</v>
          </cell>
          <cell r="DV27">
            <v>6.2019406333333338</v>
          </cell>
          <cell r="DW27">
            <v>2.4706101215189875</v>
          </cell>
          <cell r="DX27">
            <v>3.0260403878172588</v>
          </cell>
          <cell r="DY27">
            <v>3.3001428005464479</v>
          </cell>
          <cell r="DZ27">
            <v>3.8250150068965514</v>
          </cell>
          <cell r="EA27">
            <v>3.5548092531250002</v>
          </cell>
          <cell r="EB27">
            <v>4.3392652994535519</v>
          </cell>
          <cell r="EC27">
            <v>3.2649519868852459</v>
          </cell>
          <cell r="ED27">
            <v>3.0413505000000001</v>
          </cell>
          <cell r="EE27">
            <v>3.612829046889952</v>
          </cell>
          <cell r="EF27">
            <v>4.1370225798245617</v>
          </cell>
          <cell r="EG27">
            <v>6.0488091267857147</v>
          </cell>
          <cell r="EH27">
            <v>5.9516484430439958</v>
          </cell>
          <cell r="EI27">
            <v>3.771931178443114</v>
          </cell>
          <cell r="EJ27">
            <v>3.0212840594594592</v>
          </cell>
          <cell r="EK27">
            <v>3.769617393548387</v>
          </cell>
          <cell r="EM27">
            <v>3.4672976994382023</v>
          </cell>
          <cell r="EN27">
            <v>2.9242484776699031</v>
          </cell>
        </row>
        <row r="28">
          <cell r="B28" t="str">
            <v>3.1.1</v>
          </cell>
          <cell r="C28" t="str">
            <v>3.1.1</v>
          </cell>
          <cell r="D28">
            <v>0</v>
          </cell>
          <cell r="E28">
            <v>10</v>
          </cell>
          <cell r="F28" t="str">
            <v/>
          </cell>
          <cell r="G28" t="str">
            <v>ICT access index</v>
          </cell>
          <cell r="H28" t="str">
            <v>International Telecommunication Union, ICT Development Index Report 2010 (with data from 2008)</v>
          </cell>
          <cell r="I28">
            <v>2008</v>
          </cell>
          <cell r="J28">
            <v>0.36420734602181726</v>
          </cell>
          <cell r="K28">
            <v>-1.1464495949767548</v>
          </cell>
          <cell r="L28">
            <v>1</v>
          </cell>
          <cell r="M28" t="str">
            <v>good</v>
          </cell>
          <cell r="N28" t="str">
            <v>SCORE</v>
          </cell>
          <cell r="O28">
            <v>3.2723762916624857</v>
          </cell>
          <cell r="P28">
            <v>3.0527123652522792</v>
          </cell>
          <cell r="Q28">
            <v>1.7745533588824027</v>
          </cell>
          <cell r="R28">
            <v>5.2740110093655339</v>
          </cell>
          <cell r="S28">
            <v>3.4070128924080056</v>
          </cell>
          <cell r="T28">
            <v>7.1611523002232138</v>
          </cell>
          <cell r="U28">
            <v>7.6892280763708252</v>
          </cell>
          <cell r="V28">
            <v>3.4015963199775734</v>
          </cell>
          <cell r="W28">
            <v>7.2637903541111122</v>
          </cell>
          <cell r="X28">
            <v>1.7819044690677635</v>
          </cell>
          <cell r="Y28">
            <v>4.4983126775381885</v>
          </cell>
          <cell r="Z28">
            <v>7.283803018503451</v>
          </cell>
          <cell r="AA28">
            <v>1.8974799433673393</v>
          </cell>
          <cell r="AB28">
            <v>2.6454380370578576</v>
          </cell>
          <cell r="AC28">
            <v>4.0201057378458565</v>
          </cell>
          <cell r="AD28">
            <v>2.6936161843397493</v>
          </cell>
          <cell r="AE28">
            <v>4.23735749094425</v>
          </cell>
          <cell r="AF28">
            <v>5.915982367616972</v>
          </cell>
          <cell r="AG28">
            <v>5.6662698219812864</v>
          </cell>
          <cell r="AH28">
            <v>1.581228123311319</v>
          </cell>
          <cell r="AI28">
            <v>2.0577405817300121</v>
          </cell>
          <cell r="AJ28">
            <v>1.4629024011855061</v>
          </cell>
          <cell r="AK28">
            <v>7.5089824930210973</v>
          </cell>
          <cell r="AL28">
            <v>4.8357302343499393</v>
          </cell>
          <cell r="AM28">
            <v>3.7475142033297759</v>
          </cell>
          <cell r="AN28">
            <v>3.9483474108505523</v>
          </cell>
          <cell r="AO28">
            <v>3.9062192301762675</v>
          </cell>
          <cell r="AP28">
            <v>1.975239135448932</v>
          </cell>
          <cell r="AQ28">
            <v>6.7427777040395593</v>
          </cell>
          <cell r="AR28">
            <v>6.4698237409336059</v>
          </cell>
          <cell r="AS28">
            <v>6.0862252662763519</v>
          </cell>
          <cell r="AT28">
            <v>8.3379261414906871</v>
          </cell>
          <cell r="AU28">
            <v>3.1031242875677458</v>
          </cell>
          <cell r="AV28">
            <v>3.3505255787871664</v>
          </cell>
          <cell r="AW28">
            <v>2.9245674524844141</v>
          </cell>
          <cell r="AX28">
            <v>3.2151134744590069</v>
          </cell>
          <cell r="AY28">
            <v>7.5921337390863899</v>
          </cell>
          <cell r="AZ28">
            <v>1.333464690782544</v>
          </cell>
          <cell r="BA28">
            <v>7.3983009717849066</v>
          </cell>
          <cell r="BB28">
            <v>7.5188321520580139</v>
          </cell>
          <cell r="BC28">
            <v>3.0913519779286935</v>
          </cell>
          <cell r="BD28">
            <v>8.5401025449219219</v>
          </cell>
          <cell r="BE28">
            <v>2.0594611846029305</v>
          </cell>
          <cell r="BF28">
            <v>6.4537104963294825</v>
          </cell>
          <cell r="BG28">
            <v>3.2698269555839667</v>
          </cell>
          <cell r="BH28" t="str">
            <v/>
          </cell>
          <cell r="BI28">
            <v>3.039929289633871</v>
          </cell>
          <cell r="BJ28">
            <v>8.8181931031911525</v>
          </cell>
          <cell r="BK28">
            <v>6.2136144256946526</v>
          </cell>
          <cell r="BL28">
            <v>8.5132057871033169</v>
          </cell>
          <cell r="BM28">
            <v>1.8777355778555205</v>
          </cell>
          <cell r="BN28">
            <v>2.6005435036028226</v>
          </cell>
          <cell r="BO28">
            <v>3.3599556566883297</v>
          </cell>
          <cell r="BP28">
            <v>7.6572986862451931</v>
          </cell>
          <cell r="BQ28">
            <v>7.215935672705668</v>
          </cell>
          <cell r="BR28">
            <v>6.8264392443405129</v>
          </cell>
          <cell r="BS28">
            <v>3.4468389150963534</v>
          </cell>
          <cell r="BT28">
            <v>7.1565038957961775</v>
          </cell>
          <cell r="BU28">
            <v>3.7353463026007452</v>
          </cell>
          <cell r="BV28">
            <v>4.104119300026988</v>
          </cell>
          <cell r="BW28">
            <v>1.6472751220420787</v>
          </cell>
          <cell r="BX28">
            <v>7.6048722448823911</v>
          </cell>
          <cell r="BY28">
            <v>4.4991122590354697</v>
          </cell>
          <cell r="BZ28">
            <v>2.2706748518664699</v>
          </cell>
          <cell r="CA28">
            <v>5.9920834979158961</v>
          </cell>
          <cell r="CB28">
            <v>3.19758517236275</v>
          </cell>
          <cell r="CC28">
            <v>6.3278775843917323</v>
          </cell>
          <cell r="CD28">
            <v>8.7967329953306397</v>
          </cell>
          <cell r="CE28">
            <v>5.2591633369713842</v>
          </cell>
          <cell r="CF28">
            <v>1.4720137993649027</v>
          </cell>
          <cell r="CG28">
            <v>1.4396887708503749</v>
          </cell>
          <cell r="CH28">
            <v>4.3840013023432345</v>
          </cell>
          <cell r="CI28">
            <v>1.8129194336617724</v>
          </cell>
          <cell r="CJ28">
            <v>4.1882536929529737</v>
          </cell>
          <cell r="CK28">
            <v>3.4773457517841133</v>
          </cell>
          <cell r="CL28">
            <v>3.6009813085323095</v>
          </cell>
          <cell r="CM28">
            <v>2.1901608051853629</v>
          </cell>
          <cell r="CN28">
            <v>3.3313014279750557</v>
          </cell>
          <cell r="CO28">
            <v>1.4554720853132022</v>
          </cell>
          <cell r="CP28">
            <v>2.2198697414282105</v>
          </cell>
          <cell r="CQ28">
            <v>1.3654984822533522</v>
          </cell>
          <cell r="CR28">
            <v>8.4201640345944018</v>
          </cell>
          <cell r="CS28">
            <v>7.2458329299039299</v>
          </cell>
          <cell r="CT28">
            <v>2.5422382183130332</v>
          </cell>
          <cell r="CU28">
            <v>1.5573761067227234</v>
          </cell>
          <cell r="CV28">
            <v>1.6036051680889307</v>
          </cell>
          <cell r="CW28">
            <v>7.9060495113473515</v>
          </cell>
          <cell r="CX28">
            <v>4.3717905513801183</v>
          </cell>
          <cell r="CY28">
            <v>1.9624469589383229</v>
          </cell>
          <cell r="CZ28">
            <v>4.4161403475680361</v>
          </cell>
          <cell r="DA28">
            <v>3.1899278852802486</v>
          </cell>
          <cell r="DB28">
            <v>3.4616520158931898</v>
          </cell>
          <cell r="DC28">
            <v>3.3026693256821242</v>
          </cell>
          <cell r="DD28">
            <v>5.9235619006458489</v>
          </cell>
          <cell r="DE28">
            <v>6.6405742420656857</v>
          </cell>
          <cell r="DF28">
            <v>6.5781438090677211</v>
          </cell>
          <cell r="DG28">
            <v>5.2972553366708546</v>
          </cell>
          <cell r="DH28">
            <v>5.5878237662580794</v>
          </cell>
          <cell r="DI28">
            <v>1.3543341426879358</v>
          </cell>
          <cell r="DJ28">
            <v>5.4441480110007312</v>
          </cell>
          <cell r="DK28">
            <v>2.0757158241055591</v>
          </cell>
          <cell r="DL28">
            <v>5.0642739468846596</v>
          </cell>
          <cell r="DM28">
            <v>8.0159304049554017</v>
          </cell>
          <cell r="DN28">
            <v>6.1630080818184698</v>
          </cell>
          <cell r="DO28">
            <v>7.0612869855672145</v>
          </cell>
          <cell r="DP28">
            <v>3.1364582130104086</v>
          </cell>
          <cell r="DQ28">
            <v>6.9204454370423063</v>
          </cell>
          <cell r="DR28">
            <v>2.8794762272598318</v>
          </cell>
          <cell r="DS28">
            <v>1.8871725779686082</v>
          </cell>
          <cell r="DT28">
            <v>2.1216257635192894</v>
          </cell>
          <cell r="DU28">
            <v>8.7506213308051013</v>
          </cell>
          <cell r="DV28">
            <v>8.5032271472835426</v>
          </cell>
          <cell r="DW28">
            <v>3.462118436148431</v>
          </cell>
          <cell r="DX28">
            <v>1.9001633832295579</v>
          </cell>
          <cell r="DY28">
            <v>1.536916799979571</v>
          </cell>
          <cell r="DZ28">
            <v>3.4079955407749427</v>
          </cell>
          <cell r="EA28">
            <v>4.9342284281012159</v>
          </cell>
          <cell r="EB28">
            <v>3.2090447021084287</v>
          </cell>
          <cell r="EC28">
            <v>4.6630056048433239</v>
          </cell>
          <cell r="ED28">
            <v>1.2401410474224042</v>
          </cell>
          <cell r="EE28">
            <v>4.5042815779574124</v>
          </cell>
          <cell r="EF28">
            <v>7.5789705599985711</v>
          </cell>
          <cell r="EG28">
            <v>8.2323049370365631</v>
          </cell>
          <cell r="EH28">
            <v>7.1070262001615383</v>
          </cell>
          <cell r="EI28">
            <v>4.7552203199679797</v>
          </cell>
          <cell r="EJ28">
            <v>3.8178051120457299</v>
          </cell>
          <cell r="EK28">
            <v>3.7642352590947317</v>
          </cell>
          <cell r="EL28">
            <v>1.8492955156822033</v>
          </cell>
          <cell r="EM28">
            <v>1.2848003600885372</v>
          </cell>
          <cell r="EN28">
            <v>1.1513552420587803</v>
          </cell>
        </row>
        <row r="29">
          <cell r="B29" t="str">
            <v>3.1.2</v>
          </cell>
          <cell r="C29" t="str">
            <v>3.1.2</v>
          </cell>
          <cell r="D29">
            <v>0</v>
          </cell>
          <cell r="E29">
            <v>10</v>
          </cell>
          <cell r="F29" t="str">
            <v/>
          </cell>
          <cell r="G29" t="str">
            <v>ICT use index</v>
          </cell>
          <cell r="H29" t="str">
            <v>International Telecommunication Union, ICT Development Index Report 2010 (with data from 2008)</v>
          </cell>
          <cell r="I29">
            <v>2008</v>
          </cell>
          <cell r="J29">
            <v>0.95140754968938857</v>
          </cell>
          <cell r="K29">
            <v>-0.34302246169759476</v>
          </cell>
          <cell r="L29">
            <v>1</v>
          </cell>
          <cell r="M29" t="str">
            <v>good</v>
          </cell>
          <cell r="N29" t="str">
            <v>SCORE</v>
          </cell>
          <cell r="O29">
            <v>0.90765198930038604</v>
          </cell>
          <cell r="P29">
            <v>0.47560540932405171</v>
          </cell>
          <cell r="Q29">
            <v>0.132283504140912</v>
          </cell>
          <cell r="R29">
            <v>1.4416726082153339</v>
          </cell>
          <cell r="S29">
            <v>0.21574486152000252</v>
          </cell>
          <cell r="T29">
            <v>5.5387358152410657</v>
          </cell>
          <cell r="U29">
            <v>4.9444305818430418</v>
          </cell>
          <cell r="V29">
            <v>0.97064200118137123</v>
          </cell>
          <cell r="W29">
            <v>3.3554663769928506</v>
          </cell>
          <cell r="X29">
            <v>1.3406114355108517E-2</v>
          </cell>
          <cell r="Y29">
            <v>1.3430046190010669</v>
          </cell>
          <cell r="Z29">
            <v>4.2464242903865861</v>
          </cell>
          <cell r="AA29">
            <v>6.3339385986239338E-2</v>
          </cell>
          <cell r="AB29">
            <v>0.40138261128171304</v>
          </cell>
          <cell r="AC29">
            <v>1.4313398425697701</v>
          </cell>
          <cell r="AD29">
            <v>0.23381498530546213</v>
          </cell>
          <cell r="AE29">
            <v>1.602103524157882</v>
          </cell>
          <cell r="AF29">
            <v>3.2931018660140721</v>
          </cell>
          <cell r="AG29">
            <v>2.3376470861724208</v>
          </cell>
          <cell r="AH29">
            <v>3.2342269929323347E-2</v>
          </cell>
          <cell r="AI29">
            <v>5.7670269100250464E-2</v>
          </cell>
          <cell r="AJ29">
            <v>0.13272966675808354</v>
          </cell>
          <cell r="AK29">
            <v>4.3059799616041801</v>
          </cell>
          <cell r="AL29">
            <v>1.6334085489306325</v>
          </cell>
          <cell r="AM29">
            <v>1.088038643037031</v>
          </cell>
          <cell r="AN29">
            <v>1.5495781217742004</v>
          </cell>
          <cell r="AO29">
            <v>1.2078391734596468</v>
          </cell>
          <cell r="AP29">
            <v>0.10952969997720396</v>
          </cell>
          <cell r="AQ29">
            <v>3.0334627862380348</v>
          </cell>
          <cell r="AR29">
            <v>3.0537117622913752</v>
          </cell>
          <cell r="AS29">
            <v>3.3270706747492449</v>
          </cell>
          <cell r="AT29">
            <v>5.761360018540894</v>
          </cell>
          <cell r="AU29">
            <v>0.86504991353612104</v>
          </cell>
          <cell r="AV29">
            <v>0.98201407899936988</v>
          </cell>
          <cell r="AW29">
            <v>0.77017454438380373</v>
          </cell>
          <cell r="AX29">
            <v>0.47811552076897129</v>
          </cell>
          <cell r="AY29">
            <v>4.0165180544331687</v>
          </cell>
          <cell r="AZ29">
            <v>1.4981769867454781E-2</v>
          </cell>
          <cell r="BA29">
            <v>5.2548668432600998</v>
          </cell>
          <cell r="BB29">
            <v>4.6392541400274983</v>
          </cell>
          <cell r="BC29">
            <v>1.2320128367445546</v>
          </cell>
          <cell r="BD29">
            <v>4.7579273729859821</v>
          </cell>
          <cell r="BE29">
            <v>0.20813698788060966</v>
          </cell>
          <cell r="BF29">
            <v>3.7206098125191875</v>
          </cell>
          <cell r="BG29">
            <v>0.53087204065313431</v>
          </cell>
          <cell r="BH29" t="str">
            <v/>
          </cell>
          <cell r="BI29">
            <v>0.4364300000000001</v>
          </cell>
          <cell r="BJ29">
            <v>5.217340219615723</v>
          </cell>
          <cell r="BK29">
            <v>3.4398897796011516</v>
          </cell>
          <cell r="BL29">
            <v>4.8399244841030846</v>
          </cell>
          <cell r="BM29">
            <v>0.17076993974014548</v>
          </cell>
          <cell r="BN29">
            <v>0.38987249598827922</v>
          </cell>
          <cell r="BO29">
            <v>1.0675271008876361</v>
          </cell>
          <cell r="BP29">
            <v>4.277015237203595</v>
          </cell>
          <cell r="BQ29">
            <v>4.1249909613450182</v>
          </cell>
          <cell r="BR29">
            <v>4.0723971715785598</v>
          </cell>
          <cell r="BS29">
            <v>2.1245762237380008</v>
          </cell>
          <cell r="BT29">
            <v>6.3366006136452402</v>
          </cell>
          <cell r="BU29">
            <v>0.98995815521922947</v>
          </cell>
          <cell r="BV29">
            <v>0.60260968769563605</v>
          </cell>
          <cell r="BW29">
            <v>0.32281678475849751</v>
          </cell>
          <cell r="BX29">
            <v>6.6866889147586619</v>
          </cell>
          <cell r="BY29">
            <v>1.2851315503698046</v>
          </cell>
          <cell r="BZ29">
            <v>0.52807144991960131</v>
          </cell>
          <cell r="CA29">
            <v>2.7221060831106847</v>
          </cell>
          <cell r="CB29">
            <v>1.0297016126824676</v>
          </cell>
          <cell r="CC29">
            <v>2.9338864490097039</v>
          </cell>
          <cell r="CD29">
            <v>7.086119512611269</v>
          </cell>
          <cell r="CE29">
            <v>1.891625004531333</v>
          </cell>
          <cell r="CF29">
            <v>5.6848775264389126E-2</v>
          </cell>
          <cell r="CG29">
            <v>7.2272293186221206E-2</v>
          </cell>
          <cell r="CH29">
            <v>2.4306898681244706</v>
          </cell>
          <cell r="CI29">
            <v>5.4820135850453686E-2</v>
          </cell>
          <cell r="CJ29">
            <v>1.2650513361462727</v>
          </cell>
          <cell r="CK29">
            <v>1.1694721487510353</v>
          </cell>
          <cell r="CL29">
            <v>1.1276476047436965</v>
          </cell>
          <cell r="CM29">
            <v>0.54894740149991528</v>
          </cell>
          <cell r="CN29">
            <v>1.2599765884301071</v>
          </cell>
          <cell r="CO29">
            <v>5.4698827130066109E-2</v>
          </cell>
          <cell r="CP29">
            <v>0.1783896855840823</v>
          </cell>
          <cell r="CQ29">
            <v>5.970424340199141E-2</v>
          </cell>
          <cell r="CR29">
            <v>5.6648822199339328</v>
          </cell>
          <cell r="CS29">
            <v>5.1055921081871318</v>
          </cell>
          <cell r="CT29">
            <v>0.15782875695323631</v>
          </cell>
          <cell r="CU29">
            <v>1.8450007800429775E-2</v>
          </cell>
          <cell r="CV29">
            <v>0.61147794159592384</v>
          </cell>
          <cell r="CW29">
            <v>5.2926746319846449</v>
          </cell>
          <cell r="CX29">
            <v>0.90486550935408372</v>
          </cell>
          <cell r="CY29">
            <v>0.35351680751220144</v>
          </cell>
          <cell r="CZ29">
            <v>1.2353360096421615</v>
          </cell>
          <cell r="DA29">
            <v>0.56704132430138254</v>
          </cell>
          <cell r="DB29">
            <v>0.9629103593684436</v>
          </cell>
          <cell r="DC29">
            <v>0.50514548702154083</v>
          </cell>
          <cell r="DD29">
            <v>2.8575577543317277</v>
          </cell>
          <cell r="DE29">
            <v>3.5927721253055278</v>
          </cell>
          <cell r="DF29">
            <v>1.8332814776299089</v>
          </cell>
          <cell r="DG29">
            <v>2.334934474444514</v>
          </cell>
          <cell r="DH29">
            <v>1.4499141711517778</v>
          </cell>
          <cell r="DI29">
            <v>0.10543162350342475</v>
          </cell>
          <cell r="DJ29">
            <v>1.5697082879640922</v>
          </cell>
          <cell r="DK29">
            <v>0.29977919564864375</v>
          </cell>
          <cell r="DL29">
            <v>1.625148229630031</v>
          </cell>
          <cell r="DM29">
            <v>5.813048725867672</v>
          </cell>
          <cell r="DN29">
            <v>3.170882742987942</v>
          </cell>
          <cell r="DO29">
            <v>3.9104144062598634</v>
          </cell>
          <cell r="DP29">
            <v>0.49400995090806427</v>
          </cell>
          <cell r="DQ29">
            <v>4.3076242050857649</v>
          </cell>
          <cell r="DR29">
            <v>0.29967735472819956</v>
          </cell>
          <cell r="DS29">
            <v>0.35714046309152259</v>
          </cell>
          <cell r="DT29">
            <v>0.23188345552535725</v>
          </cell>
          <cell r="DU29">
            <v>6.3925223909784235</v>
          </cell>
          <cell r="DV29">
            <v>5.401757843905183</v>
          </cell>
          <cell r="DW29">
            <v>0.56225434222204629</v>
          </cell>
          <cell r="DX29">
            <v>0.31984742285896767</v>
          </cell>
          <cell r="DY29">
            <v>5.5367555628043109E-2</v>
          </cell>
          <cell r="DZ29">
            <v>0.8911308424136668</v>
          </cell>
          <cell r="EA29">
            <v>1.28225300512679</v>
          </cell>
          <cell r="EB29">
            <v>1.0410356415475011</v>
          </cell>
          <cell r="EC29">
            <v>1.5764089632501226</v>
          </cell>
          <cell r="ED29">
            <v>0.28635888582144825</v>
          </cell>
          <cell r="EE29">
            <v>0.60723141046084772</v>
          </cell>
          <cell r="EF29">
            <v>4.2009906431196882</v>
          </cell>
          <cell r="EG29">
            <v>5.2322910670954714</v>
          </cell>
          <cell r="EH29">
            <v>4.6413745954046153</v>
          </cell>
          <cell r="EI29">
            <v>1.7840884167432245</v>
          </cell>
          <cell r="EJ29">
            <v>1.3934339556605255</v>
          </cell>
          <cell r="EK29">
            <v>0.92722624033944379</v>
          </cell>
          <cell r="EL29">
            <v>5.3962443828369476E-2</v>
          </cell>
          <cell r="EM29">
            <v>0.18729754783970073</v>
          </cell>
          <cell r="EN29">
            <v>0.38735241575401641</v>
          </cell>
        </row>
        <row r="30">
          <cell r="B30" t="str">
            <v>3.1.3</v>
          </cell>
          <cell r="C30" t="str">
            <v>3.1.3</v>
          </cell>
          <cell r="D30">
            <v>0</v>
          </cell>
          <cell r="E30">
            <v>1</v>
          </cell>
          <cell r="F30" t="str">
            <v/>
          </cell>
          <cell r="G30" t="str">
            <v>Government's Online Service Index</v>
          </cell>
          <cell r="H30" t="str">
            <v>United Nations Public Administration Network</v>
          </cell>
          <cell r="I30">
            <v>2010</v>
          </cell>
          <cell r="J30">
            <v>0.77642216867247282</v>
          </cell>
          <cell r="K30">
            <v>0.54934271563176251</v>
          </cell>
          <cell r="L30">
            <v>0.5</v>
          </cell>
          <cell r="M30" t="str">
            <v>good</v>
          </cell>
          <cell r="N30" t="str">
            <v>SCORE</v>
          </cell>
          <cell r="O30">
            <v>0.31109999999999999</v>
          </cell>
          <cell r="P30">
            <v>9.8400000000000001E-2</v>
          </cell>
          <cell r="Q30">
            <v>0.3397</v>
          </cell>
          <cell r="R30">
            <v>0.41270000000000001</v>
          </cell>
          <cell r="S30" t="str">
            <v/>
          </cell>
          <cell r="T30">
            <v>0.7651</v>
          </cell>
          <cell r="U30">
            <v>0.47620000000000001</v>
          </cell>
          <cell r="V30">
            <v>0.32379999999999998</v>
          </cell>
          <cell r="W30">
            <v>0.73019999999999996</v>
          </cell>
          <cell r="X30">
            <v>0.35560000000000003</v>
          </cell>
          <cell r="Y30">
            <v>0.30159999999999998</v>
          </cell>
          <cell r="Z30">
            <v>0.62539999999999996</v>
          </cell>
          <cell r="AA30">
            <v>0.11749999999999999</v>
          </cell>
          <cell r="AB30">
            <v>0.30480000000000002</v>
          </cell>
          <cell r="AC30">
            <v>0.2762</v>
          </cell>
          <cell r="AD30">
            <v>0.2</v>
          </cell>
          <cell r="AE30">
            <v>0.36830000000000002</v>
          </cell>
          <cell r="AF30">
            <v>0.28249999999999997</v>
          </cell>
          <cell r="AG30">
            <v>0.40949999999999998</v>
          </cell>
          <cell r="AH30">
            <v>0.15559999999999999</v>
          </cell>
          <cell r="AI30">
            <v>0.13650000000000001</v>
          </cell>
          <cell r="AJ30">
            <v>0.15240000000000001</v>
          </cell>
          <cell r="AK30">
            <v>0.88249999999999995</v>
          </cell>
          <cell r="AL30">
            <v>0.60950000000000004</v>
          </cell>
          <cell r="AM30">
            <v>0.36830000000000002</v>
          </cell>
          <cell r="AN30">
            <v>0.71109999999999995</v>
          </cell>
          <cell r="AO30">
            <v>0.30480000000000002</v>
          </cell>
          <cell r="AP30">
            <v>0.32379999999999998</v>
          </cell>
          <cell r="AQ30">
            <v>0.42220000000000002</v>
          </cell>
          <cell r="AR30">
            <v>0.37140000000000001</v>
          </cell>
          <cell r="AS30">
            <v>0.45400000000000001</v>
          </cell>
          <cell r="AT30">
            <v>0.67300000000000004</v>
          </cell>
          <cell r="AU30">
            <v>0.36509999999999998</v>
          </cell>
          <cell r="AV30">
            <v>0.3175</v>
          </cell>
          <cell r="AW30">
            <v>0.5302</v>
          </cell>
          <cell r="AX30">
            <v>0.4254</v>
          </cell>
          <cell r="AY30">
            <v>0.50160000000000005</v>
          </cell>
          <cell r="AZ30">
            <v>0.2</v>
          </cell>
          <cell r="BA30">
            <v>0.47939999999999999</v>
          </cell>
          <cell r="BB30">
            <v>0.6825</v>
          </cell>
          <cell r="BC30">
            <v>0.24759999999999999</v>
          </cell>
          <cell r="BD30">
            <v>0.54920000000000002</v>
          </cell>
          <cell r="BE30">
            <v>0.1492</v>
          </cell>
          <cell r="BF30">
            <v>0.35560000000000003</v>
          </cell>
          <cell r="BG30">
            <v>0.30790000000000001</v>
          </cell>
          <cell r="BH30">
            <v>0.18099999999999999</v>
          </cell>
          <cell r="BI30">
            <v>0.29520000000000002</v>
          </cell>
          <cell r="BJ30" t="str">
            <v/>
          </cell>
          <cell r="BK30">
            <v>0.50480000000000003</v>
          </cell>
          <cell r="BL30">
            <v>0.39679999999999999</v>
          </cell>
          <cell r="BM30">
            <v>0.36830000000000002</v>
          </cell>
          <cell r="BN30">
            <v>0.24440000000000001</v>
          </cell>
          <cell r="BO30">
            <v>0.26669999999999999</v>
          </cell>
          <cell r="BP30">
            <v>0.49840000000000001</v>
          </cell>
          <cell r="BQ30">
            <v>0.58409999999999995</v>
          </cell>
          <cell r="BR30">
            <v>0.28889999999999999</v>
          </cell>
          <cell r="BS30">
            <v>0.2286</v>
          </cell>
          <cell r="BT30">
            <v>0.67300000000000004</v>
          </cell>
          <cell r="BU30">
            <v>0.5333</v>
          </cell>
          <cell r="BV30">
            <v>0.52700000000000002</v>
          </cell>
          <cell r="BW30">
            <v>0.23810000000000001</v>
          </cell>
          <cell r="BX30">
            <v>1</v>
          </cell>
          <cell r="BY30">
            <v>0.46029999999999999</v>
          </cell>
          <cell r="BZ30">
            <v>0.3175</v>
          </cell>
          <cell r="CA30">
            <v>0.41589999999999999</v>
          </cell>
          <cell r="CB30">
            <v>0.26669999999999999</v>
          </cell>
          <cell r="CC30">
            <v>0.48249999999999998</v>
          </cell>
          <cell r="CD30">
            <v>0.38100000000000001</v>
          </cell>
          <cell r="CE30">
            <v>0.3206</v>
          </cell>
          <cell r="CF30">
            <v>0.1651</v>
          </cell>
          <cell r="CG30">
            <v>1.5900000000000001E-2</v>
          </cell>
          <cell r="CH30">
            <v>0.63170000000000004</v>
          </cell>
          <cell r="CI30">
            <v>0.18410000000000001</v>
          </cell>
          <cell r="CJ30">
            <v>0.29520000000000002</v>
          </cell>
          <cell r="CK30">
            <v>0.44130000000000003</v>
          </cell>
          <cell r="CL30">
            <v>0.29520000000000002</v>
          </cell>
          <cell r="CM30">
            <v>0.55559999999999998</v>
          </cell>
          <cell r="CN30">
            <v>0.23810000000000001</v>
          </cell>
          <cell r="CO30">
            <v>0.1714</v>
          </cell>
          <cell r="CP30">
            <v>6.6699999999999995E-2</v>
          </cell>
          <cell r="CQ30">
            <v>0.16830000000000001</v>
          </cell>
          <cell r="CR30">
            <v>0.6794</v>
          </cell>
          <cell r="CS30">
            <v>0.6381</v>
          </cell>
          <cell r="CT30">
            <v>0.254</v>
          </cell>
          <cell r="CU30">
            <v>3.8100000000000002E-2</v>
          </cell>
          <cell r="CV30">
            <v>9.5200000000000007E-2</v>
          </cell>
          <cell r="CW30">
            <v>0.73650000000000004</v>
          </cell>
          <cell r="CX30">
            <v>0.36830000000000002</v>
          </cell>
          <cell r="CY30">
            <v>0.24759999999999999</v>
          </cell>
          <cell r="CZ30">
            <v>0.28249999999999997</v>
          </cell>
          <cell r="DA30">
            <v>0.26350000000000001</v>
          </cell>
          <cell r="DB30">
            <v>0.40949999999999998</v>
          </cell>
          <cell r="DC30">
            <v>0.39369999999999999</v>
          </cell>
          <cell r="DD30">
            <v>0.38729999999999998</v>
          </cell>
          <cell r="DE30">
            <v>0.38729999999999998</v>
          </cell>
          <cell r="DF30">
            <v>0.27939999999999998</v>
          </cell>
          <cell r="DG30">
            <v>0.41589999999999999</v>
          </cell>
          <cell r="DH30">
            <v>0.33019999999999999</v>
          </cell>
          <cell r="DI30">
            <v>0.17460000000000001</v>
          </cell>
          <cell r="DJ30">
            <v>0.31109999999999999</v>
          </cell>
          <cell r="DK30">
            <v>0.17780000000000001</v>
          </cell>
          <cell r="DL30">
            <v>0.22220000000000001</v>
          </cell>
          <cell r="DM30">
            <v>0.68569999999999998</v>
          </cell>
          <cell r="DN30">
            <v>0.34599999999999997</v>
          </cell>
          <cell r="DO30">
            <v>0.4</v>
          </cell>
          <cell r="DP30">
            <v>0.30790000000000001</v>
          </cell>
          <cell r="DQ30">
            <v>0.7651</v>
          </cell>
          <cell r="DR30">
            <v>0.26029999999999998</v>
          </cell>
          <cell r="DS30">
            <v>0.15559999999999999</v>
          </cell>
          <cell r="DT30" t="str">
            <v/>
          </cell>
          <cell r="DU30">
            <v>0.52700000000000002</v>
          </cell>
          <cell r="DV30">
            <v>0.44440000000000002</v>
          </cell>
          <cell r="DW30">
            <v>4.1300000000000003E-2</v>
          </cell>
          <cell r="DX30">
            <v>8.8900000000000007E-2</v>
          </cell>
          <cell r="DY30">
            <v>0.17460000000000001</v>
          </cell>
          <cell r="DZ30">
            <v>0.33329999999999999</v>
          </cell>
          <cell r="EA30">
            <v>0.3397</v>
          </cell>
          <cell r="EB30">
            <v>0.48249999999999998</v>
          </cell>
          <cell r="EC30">
            <v>0.34599999999999997</v>
          </cell>
          <cell r="ED30">
            <v>0.1016</v>
          </cell>
          <cell r="EE30">
            <v>0.34599999999999997</v>
          </cell>
          <cell r="EF30">
            <v>0.25080000000000002</v>
          </cell>
          <cell r="EG30">
            <v>0.77459999999999996</v>
          </cell>
          <cell r="EH30">
            <v>0.9365</v>
          </cell>
          <cell r="EI30">
            <v>0.47939999999999999</v>
          </cell>
          <cell r="EJ30">
            <v>0.30480000000000002</v>
          </cell>
          <cell r="EK30">
            <v>0.30480000000000002</v>
          </cell>
          <cell r="EL30">
            <v>4.7600000000000003E-2</v>
          </cell>
          <cell r="EM30">
            <v>0.1048</v>
          </cell>
          <cell r="EN30">
            <v>0.127</v>
          </cell>
        </row>
        <row r="31">
          <cell r="B31" t="str">
            <v>3.1.4</v>
          </cell>
          <cell r="C31" t="str">
            <v>3.1.4</v>
          </cell>
          <cell r="D31">
            <v>0</v>
          </cell>
          <cell r="E31">
            <v>1</v>
          </cell>
          <cell r="F31" t="str">
            <v/>
          </cell>
          <cell r="G31" t="str">
            <v>E-Participation Index</v>
          </cell>
          <cell r="H31" t="str">
            <v>United Nations Public Administration Network</v>
          </cell>
          <cell r="I31">
            <v>2010</v>
          </cell>
          <cell r="J31">
            <v>1.1444034279084199</v>
          </cell>
          <cell r="K31">
            <v>0.46307374531646017</v>
          </cell>
          <cell r="L31">
            <v>0.5</v>
          </cell>
          <cell r="M31" t="str">
            <v>good</v>
          </cell>
          <cell r="N31" t="str">
            <v>SCORE</v>
          </cell>
          <cell r="O31">
            <v>0.12859999999999999</v>
          </cell>
          <cell r="P31">
            <v>1.43E-2</v>
          </cell>
          <cell r="Q31">
            <v>7.1400000000000005E-2</v>
          </cell>
          <cell r="R31">
            <v>0.2</v>
          </cell>
          <cell r="S31">
            <v>4.2900000000000001E-2</v>
          </cell>
          <cell r="T31">
            <v>0.9143</v>
          </cell>
          <cell r="U31">
            <v>0.5</v>
          </cell>
          <cell r="V31">
            <v>0.1714</v>
          </cell>
          <cell r="W31">
            <v>0.6714</v>
          </cell>
          <cell r="X31">
            <v>0.1</v>
          </cell>
          <cell r="Y31">
            <v>0.2429</v>
          </cell>
          <cell r="Z31">
            <v>0.5857</v>
          </cell>
          <cell r="AA31">
            <v>7.1400000000000005E-2</v>
          </cell>
          <cell r="AB31">
            <v>0.2</v>
          </cell>
          <cell r="AC31">
            <v>4.2900000000000001E-2</v>
          </cell>
          <cell r="AD31">
            <v>0.1</v>
          </cell>
          <cell r="AE31">
            <v>0.28570000000000001</v>
          </cell>
          <cell r="AF31">
            <v>0.1714</v>
          </cell>
          <cell r="AG31">
            <v>0.3</v>
          </cell>
          <cell r="AH31">
            <v>5.7099999999999998E-2</v>
          </cell>
          <cell r="AI31">
            <v>0.1143</v>
          </cell>
          <cell r="AJ31">
            <v>0.15709999999999999</v>
          </cell>
          <cell r="AK31">
            <v>0.72860000000000003</v>
          </cell>
          <cell r="AL31">
            <v>0.34289999999999998</v>
          </cell>
          <cell r="AM31">
            <v>0.37140000000000001</v>
          </cell>
          <cell r="AN31">
            <v>0.44290000000000002</v>
          </cell>
          <cell r="AO31">
            <v>0.2</v>
          </cell>
          <cell r="AP31">
            <v>0.1714</v>
          </cell>
          <cell r="AQ31">
            <v>0.45710000000000001</v>
          </cell>
          <cell r="AR31">
            <v>0.48570000000000002</v>
          </cell>
          <cell r="AS31">
            <v>0.12859999999999999</v>
          </cell>
          <cell r="AT31">
            <v>0.64290000000000003</v>
          </cell>
          <cell r="AU31">
            <v>0.1857</v>
          </cell>
          <cell r="AV31">
            <v>0.15709999999999999</v>
          </cell>
          <cell r="AW31">
            <v>0.28570000000000001</v>
          </cell>
          <cell r="AX31">
            <v>7.1400000000000005E-2</v>
          </cell>
          <cell r="AY31">
            <v>0.68569999999999998</v>
          </cell>
          <cell r="AZ31">
            <v>4.2900000000000001E-2</v>
          </cell>
          <cell r="BA31">
            <v>0.4143</v>
          </cell>
          <cell r="BB31">
            <v>0.6</v>
          </cell>
          <cell r="BC31">
            <v>5.7099999999999998E-2</v>
          </cell>
          <cell r="BD31">
            <v>0.61429999999999996</v>
          </cell>
          <cell r="BE31">
            <v>8.5699999999999998E-2</v>
          </cell>
          <cell r="BF31">
            <v>0.2571</v>
          </cell>
          <cell r="BG31">
            <v>0.31430000000000002</v>
          </cell>
          <cell r="BH31">
            <v>8.5699999999999998E-2</v>
          </cell>
          <cell r="BI31">
            <v>0.12859999999999999</v>
          </cell>
          <cell r="BJ31" t="str">
            <v/>
          </cell>
          <cell r="BK31">
            <v>0.31430000000000002</v>
          </cell>
          <cell r="BL31">
            <v>4.2900000000000001E-2</v>
          </cell>
          <cell r="BM31">
            <v>0.2</v>
          </cell>
          <cell r="BN31">
            <v>0.12859999999999999</v>
          </cell>
          <cell r="BO31">
            <v>7.1400000000000005E-2</v>
          </cell>
          <cell r="BP31">
            <v>0.44290000000000002</v>
          </cell>
          <cell r="BQ31">
            <v>0.4143</v>
          </cell>
          <cell r="BR31">
            <v>0.21429999999999999</v>
          </cell>
          <cell r="BS31">
            <v>8.5699999999999998E-2</v>
          </cell>
          <cell r="BT31">
            <v>0.7571</v>
          </cell>
          <cell r="BU31">
            <v>0.28570000000000001</v>
          </cell>
          <cell r="BV31">
            <v>0.55710000000000004</v>
          </cell>
          <cell r="BW31">
            <v>0.2286</v>
          </cell>
          <cell r="BX31">
            <v>1</v>
          </cell>
          <cell r="BY31">
            <v>0.2286</v>
          </cell>
          <cell r="BZ31">
            <v>0.42859999999999998</v>
          </cell>
          <cell r="CA31">
            <v>0.27139999999999997</v>
          </cell>
          <cell r="CB31">
            <v>0.27139999999999997</v>
          </cell>
          <cell r="CC31">
            <v>0.52859999999999996</v>
          </cell>
          <cell r="CD31">
            <v>0.1714</v>
          </cell>
          <cell r="CE31">
            <v>0.21429999999999999</v>
          </cell>
          <cell r="CF31">
            <v>5.7099999999999998E-2</v>
          </cell>
          <cell r="CG31" t="str">
            <v/>
          </cell>
          <cell r="CH31">
            <v>0.65710000000000002</v>
          </cell>
          <cell r="CI31">
            <v>0.1143</v>
          </cell>
          <cell r="CJ31">
            <v>5.7099999999999998E-2</v>
          </cell>
          <cell r="CK31">
            <v>0.37140000000000001</v>
          </cell>
          <cell r="CL31">
            <v>0.2</v>
          </cell>
          <cell r="CM31">
            <v>0.42859999999999998</v>
          </cell>
          <cell r="CN31">
            <v>0.12859999999999999</v>
          </cell>
          <cell r="CO31">
            <v>0.1143</v>
          </cell>
          <cell r="CP31">
            <v>1.43E-2</v>
          </cell>
          <cell r="CQ31">
            <v>5.7099999999999998E-2</v>
          </cell>
          <cell r="CR31">
            <v>0.6</v>
          </cell>
          <cell r="CS31">
            <v>0.77139999999999997</v>
          </cell>
          <cell r="CT31">
            <v>0.3</v>
          </cell>
          <cell r="CU31">
            <v>0.1</v>
          </cell>
          <cell r="CV31">
            <v>1.43E-2</v>
          </cell>
          <cell r="CW31">
            <v>0.5</v>
          </cell>
          <cell r="CX31">
            <v>0.15709999999999999</v>
          </cell>
          <cell r="CY31">
            <v>0.1714</v>
          </cell>
          <cell r="CZ31" t="str">
            <v/>
          </cell>
          <cell r="DA31">
            <v>1.43E-2</v>
          </cell>
          <cell r="DB31">
            <v>0.1714</v>
          </cell>
          <cell r="DC31">
            <v>0.1857</v>
          </cell>
          <cell r="DD31">
            <v>0.2429</v>
          </cell>
          <cell r="DE31">
            <v>0.27139999999999997</v>
          </cell>
          <cell r="DF31">
            <v>0.12859999999999999</v>
          </cell>
          <cell r="DG31">
            <v>0.1857</v>
          </cell>
          <cell r="DH31">
            <v>0.12859999999999999</v>
          </cell>
          <cell r="DI31">
            <v>2.86E-2</v>
          </cell>
          <cell r="DJ31">
            <v>0.1</v>
          </cell>
          <cell r="DK31">
            <v>1.43E-2</v>
          </cell>
          <cell r="DL31">
            <v>4.2900000000000001E-2</v>
          </cell>
          <cell r="DM31">
            <v>0.68569999999999998</v>
          </cell>
          <cell r="DN31">
            <v>7.1400000000000005E-2</v>
          </cell>
          <cell r="DO31">
            <v>0.51429999999999998</v>
          </cell>
          <cell r="DP31">
            <v>0.1857</v>
          </cell>
          <cell r="DQ31">
            <v>0.8286</v>
          </cell>
          <cell r="DR31">
            <v>0.1429</v>
          </cell>
          <cell r="DS31">
            <v>0.1</v>
          </cell>
          <cell r="DT31" t="str">
            <v/>
          </cell>
          <cell r="DU31">
            <v>0.48570000000000002</v>
          </cell>
          <cell r="DV31">
            <v>0.2</v>
          </cell>
          <cell r="DW31">
            <v>1.43E-2</v>
          </cell>
          <cell r="DX31">
            <v>2.86E-2</v>
          </cell>
          <cell r="DY31">
            <v>4.2900000000000001E-2</v>
          </cell>
          <cell r="DZ31">
            <v>8.5699999999999998E-2</v>
          </cell>
          <cell r="EA31">
            <v>0.12859999999999999</v>
          </cell>
          <cell r="EB31">
            <v>0.3</v>
          </cell>
          <cell r="EC31">
            <v>0.21429999999999999</v>
          </cell>
          <cell r="ED31">
            <v>7.1400000000000005E-2</v>
          </cell>
          <cell r="EE31">
            <v>0.2571</v>
          </cell>
          <cell r="EF31">
            <v>0.12859999999999999</v>
          </cell>
          <cell r="EG31">
            <v>0.77139999999999997</v>
          </cell>
          <cell r="EH31">
            <v>0.7571</v>
          </cell>
          <cell r="EI31">
            <v>0.2571</v>
          </cell>
          <cell r="EJ31">
            <v>0.1429</v>
          </cell>
          <cell r="EK31">
            <v>8.5699999999999998E-2</v>
          </cell>
          <cell r="EL31">
            <v>4.2900000000000001E-2</v>
          </cell>
          <cell r="EM31">
            <v>0.70079999999999998</v>
          </cell>
          <cell r="EN31">
            <v>2.86E-2</v>
          </cell>
        </row>
        <row r="32">
          <cell r="B32" t="str">
            <v>3.2.1</v>
          </cell>
          <cell r="C32" t="str">
            <v>SCORE</v>
          </cell>
          <cell r="F32" t="str">
            <v>Winsorized</v>
          </cell>
          <cell r="G32" t="str">
            <v>Electricity output (kWh per capita)</v>
          </cell>
          <cell r="H32" t="str">
            <v>International Energy Agency, World Energy Balances on-line data service</v>
          </cell>
          <cell r="I32" t="str">
            <v>2008 - 2009</v>
          </cell>
          <cell r="J32">
            <v>1.5944814686969697</v>
          </cell>
          <cell r="K32">
            <v>2.2766765084985767</v>
          </cell>
          <cell r="L32">
            <v>0.5</v>
          </cell>
          <cell r="M32" t="str">
            <v>good</v>
          </cell>
          <cell r="N32" t="str">
            <v>SCORE</v>
          </cell>
          <cell r="O32">
            <v>1209.2356687898089</v>
          </cell>
          <cell r="P32">
            <v>1171.0128055878929</v>
          </cell>
          <cell r="Q32">
            <v>221.47613762486128</v>
          </cell>
          <cell r="R32">
            <v>3044.7342026078231</v>
          </cell>
          <cell r="S32">
            <v>1874.0259740259739</v>
          </cell>
          <cell r="T32">
            <v>11382.108183079057</v>
          </cell>
          <cell r="U32">
            <v>7868.1872749099639</v>
          </cell>
          <cell r="V32">
            <v>2750.5760368663596</v>
          </cell>
          <cell r="W32">
            <v>15497.402597402597</v>
          </cell>
          <cell r="X32">
            <v>218.48124999999999</v>
          </cell>
          <cell r="Y32">
            <v>3620.6611570247933</v>
          </cell>
          <cell r="Z32">
            <v>8319.2022263450835</v>
          </cell>
          <cell r="AA32">
            <v>15.704387990762125</v>
          </cell>
          <cell r="AB32">
            <v>644.62809917355378</v>
          </cell>
          <cell r="AC32">
            <v>3517.5066312997346</v>
          </cell>
          <cell r="AD32">
            <v>330.3664921465969</v>
          </cell>
          <cell r="AE32">
            <v>2413.7573579205086</v>
          </cell>
          <cell r="AF32">
            <v>8557.5</v>
          </cell>
          <cell r="AG32">
            <v>5850.9186351706039</v>
          </cell>
          <cell r="AH32" t="str">
            <v/>
          </cell>
          <cell r="AI32">
            <v>99.387755102040828</v>
          </cell>
          <cell r="AJ32">
            <v>293.70370370370375</v>
          </cell>
          <cell r="AK32">
            <v>18566.030420518939</v>
          </cell>
          <cell r="AL32">
            <v>3562.2911694510735</v>
          </cell>
          <cell r="AM32">
            <v>2607.7290968890497</v>
          </cell>
          <cell r="AN32">
            <v>1258.1181226139681</v>
          </cell>
          <cell r="AO32">
            <v>2091.6114790286974</v>
          </cell>
          <cell r="AP32">
            <v>281.6901408450704</v>
          </cell>
          <cell r="AQ32">
            <v>2757.5620767494356</v>
          </cell>
          <cell r="AR32">
            <v>6347.5</v>
          </cell>
          <cell r="AS32">
            <v>7840.6909788867561</v>
          </cell>
          <cell r="AT32">
            <v>6583.272727272727</v>
          </cell>
          <cell r="AU32">
            <v>1566.4634146341464</v>
          </cell>
          <cell r="AV32">
            <v>1380.4896142433233</v>
          </cell>
          <cell r="AW32">
            <v>1607.2611308720716</v>
          </cell>
          <cell r="AX32">
            <v>972.2675367047309</v>
          </cell>
          <cell r="AY32">
            <v>7896.2686567164174</v>
          </cell>
          <cell r="AZ32">
            <v>46.797175071242727</v>
          </cell>
          <cell r="BA32">
            <v>13427.204502814258</v>
          </cell>
          <cell r="BB32">
            <v>8350.5986627274142</v>
          </cell>
          <cell r="BC32">
            <v>1936.0091743119265</v>
          </cell>
          <cell r="BD32">
            <v>7199.7928092626453</v>
          </cell>
          <cell r="BE32">
            <v>357.98715203426121</v>
          </cell>
          <cell r="BF32">
            <v>4881.4222222222224</v>
          </cell>
          <cell r="BG32">
            <v>637.20760233918134</v>
          </cell>
          <cell r="BH32" t="str">
            <v/>
          </cell>
          <cell r="BI32">
            <v>902.90055248618785</v>
          </cell>
          <cell r="BJ32">
            <v>5443.2664756446984</v>
          </cell>
          <cell r="BK32">
            <v>3587.2127872127871</v>
          </cell>
          <cell r="BL32">
            <v>19254.464285714283</v>
          </cell>
          <cell r="BM32">
            <v>728.19986490872566</v>
          </cell>
          <cell r="BN32">
            <v>654.70755750273827</v>
          </cell>
          <cell r="BO32">
            <v>2981.2534741523073</v>
          </cell>
          <cell r="BP32">
            <v>6054.323725055433</v>
          </cell>
          <cell r="BQ32">
            <v>7718.1942544459653</v>
          </cell>
          <cell r="BR32">
            <v>4782.4740542350182</v>
          </cell>
          <cell r="BS32">
            <v>2892.565055762082</v>
          </cell>
          <cell r="BT32">
            <v>8168.7696417347579</v>
          </cell>
          <cell r="BU32">
            <v>2341.455160744501</v>
          </cell>
          <cell r="BV32">
            <v>5122.8316326530612</v>
          </cell>
          <cell r="BW32">
            <v>183.10407474695043</v>
          </cell>
          <cell r="BX32">
            <v>9105.6913910006169</v>
          </cell>
          <cell r="BY32">
            <v>18955.677655677657</v>
          </cell>
          <cell r="BZ32">
            <v>2249.431818181818</v>
          </cell>
          <cell r="CA32">
            <v>2323.3480176211456</v>
          </cell>
          <cell r="CB32">
            <v>2566.666666666667</v>
          </cell>
          <cell r="CC32">
            <v>3966.0714285714289</v>
          </cell>
          <cell r="CD32">
            <v>6264</v>
          </cell>
          <cell r="CE32">
            <v>3093.627450980392</v>
          </cell>
          <cell r="CF32" t="str">
            <v/>
          </cell>
          <cell r="CG32" t="str">
            <v/>
          </cell>
          <cell r="CH32">
            <v>3608.4475731752505</v>
          </cell>
          <cell r="CI32" t="str">
            <v/>
          </cell>
          <cell r="CJ32" t="str">
            <v/>
          </cell>
          <cell r="CK32">
            <v>2352.0331255234018</v>
          </cell>
          <cell r="CL32">
            <v>998.89807162534441</v>
          </cell>
          <cell r="CM32">
            <v>1576.045627376426</v>
          </cell>
          <cell r="CN32">
            <v>666.79474863912901</v>
          </cell>
          <cell r="CO32">
            <v>694.536271808999</v>
          </cell>
          <cell r="CP32">
            <v>993.83886255924176</v>
          </cell>
          <cell r="CQ32">
            <v>107.9076277116865</v>
          </cell>
          <cell r="CR32">
            <v>6777.2342995169083</v>
          </cell>
          <cell r="CS32">
            <v>9995.3917050691252</v>
          </cell>
          <cell r="CT32">
            <v>591.72535211267609</v>
          </cell>
          <cell r="CU32" t="str">
            <v/>
          </cell>
          <cell r="CV32">
            <v>139.5056833201163</v>
          </cell>
          <cell r="CW32">
            <v>19254.464285714283</v>
          </cell>
          <cell r="CX32">
            <v>5634.7670250896053</v>
          </cell>
          <cell r="CY32">
            <v>551.83088412430743</v>
          </cell>
          <cell r="CZ32">
            <v>1891.1764705882354</v>
          </cell>
          <cell r="DA32">
            <v>8902.7287319422139</v>
          </cell>
          <cell r="DB32">
            <v>1124.4798890429959</v>
          </cell>
          <cell r="DC32">
            <v>673.17100166021032</v>
          </cell>
          <cell r="DD32">
            <v>3964.8989236019947</v>
          </cell>
          <cell r="DE32">
            <v>4634.0245051837892</v>
          </cell>
          <cell r="DF32">
            <v>16887.5</v>
          </cell>
          <cell r="DG32">
            <v>3019.8047419804739</v>
          </cell>
          <cell r="DH32">
            <v>7323.7252274490447</v>
          </cell>
          <cell r="DI32" t="str">
            <v/>
          </cell>
          <cell r="DJ32">
            <v>8283.9756592292088</v>
          </cell>
          <cell r="DK32">
            <v>196.64209664209662</v>
          </cell>
          <cell r="DL32">
            <v>5003.1292517006805</v>
          </cell>
          <cell r="DM32">
            <v>8619.2148760330583</v>
          </cell>
          <cell r="DN32">
            <v>4810.9259259259252</v>
          </cell>
          <cell r="DO32">
            <v>8118.3168316831679</v>
          </cell>
          <cell r="DP32">
            <v>5247.8743068391868</v>
          </cell>
          <cell r="DQ32">
            <v>6320.2948829141378</v>
          </cell>
          <cell r="DR32">
            <v>458.4325396825397</v>
          </cell>
          <cell r="DS32">
            <v>109.35912938331317</v>
          </cell>
          <cell r="DT32" t="str">
            <v/>
          </cell>
          <cell r="DU32">
            <v>14374.488697524221</v>
          </cell>
          <cell r="DV32">
            <v>8699.21875</v>
          </cell>
          <cell r="DW32">
            <v>1932.3127649552519</v>
          </cell>
          <cell r="DX32">
            <v>2360.6725146198833</v>
          </cell>
          <cell r="DY32">
            <v>103.90772128060264</v>
          </cell>
          <cell r="DZ32">
            <v>2187.6687935895534</v>
          </cell>
          <cell r="EA32">
            <v>5889.5522388059699</v>
          </cell>
          <cell r="EB32">
            <v>1482.187802516941</v>
          </cell>
          <cell r="EC32">
            <v>2693.4073560027759</v>
          </cell>
          <cell r="ED32" t="str">
            <v/>
          </cell>
          <cell r="EE32">
            <v>4160.3112840466929</v>
          </cell>
          <cell r="EF32">
            <v>19254.464285714283</v>
          </cell>
          <cell r="EG32">
            <v>5958.0932340563286</v>
          </cell>
          <cell r="EH32">
            <v>13531.096153220826</v>
          </cell>
          <cell r="EI32">
            <v>2633.3333333333335</v>
          </cell>
          <cell r="EJ32">
            <v>4269.756621331424</v>
          </cell>
          <cell r="EK32">
            <v>847.33789583574992</v>
          </cell>
          <cell r="EL32">
            <v>283.99132321041213</v>
          </cell>
          <cell r="EM32">
            <v>768.30427892234547</v>
          </cell>
          <cell r="EN32">
            <v>641.25200642054574</v>
          </cell>
        </row>
        <row r="33">
          <cell r="B33" t="str">
            <v>3.2.2</v>
          </cell>
          <cell r="C33" t="str">
            <v>SCORE</v>
          </cell>
          <cell r="F33" t="str">
            <v>Winsorized</v>
          </cell>
          <cell r="G33" t="str">
            <v>Electricity consumption (kWh per capita)</v>
          </cell>
          <cell r="H33" t="str">
            <v>International Energy Agency, World Energy Balances on-line data service</v>
          </cell>
          <cell r="I33" t="str">
            <v>2008 - 2009</v>
          </cell>
          <cell r="J33">
            <v>1.9130267031192472</v>
          </cell>
          <cell r="K33">
            <v>4.0543655101781351</v>
          </cell>
          <cell r="L33">
            <v>0.5</v>
          </cell>
          <cell r="M33" t="str">
            <v>good</v>
          </cell>
          <cell r="N33" t="str">
            <v>SCORE</v>
          </cell>
          <cell r="O33">
            <v>1373</v>
          </cell>
          <cell r="P33">
            <v>958</v>
          </cell>
          <cell r="Q33">
            <v>189</v>
          </cell>
          <cell r="R33">
            <v>2789</v>
          </cell>
          <cell r="S33">
            <v>1578</v>
          </cell>
          <cell r="T33">
            <v>10608</v>
          </cell>
          <cell r="U33">
            <v>7943</v>
          </cell>
          <cell r="V33">
            <v>2318</v>
          </cell>
          <cell r="W33">
            <v>13291</v>
          </cell>
          <cell r="X33">
            <v>208</v>
          </cell>
          <cell r="Y33">
            <v>3427</v>
          </cell>
          <cell r="Z33">
            <v>7882</v>
          </cell>
          <cell r="AA33">
            <v>76</v>
          </cell>
          <cell r="AB33">
            <v>561</v>
          </cell>
          <cell r="AC33">
            <v>2467</v>
          </cell>
          <cell r="AD33">
            <v>1516</v>
          </cell>
          <cell r="AE33">
            <v>2232</v>
          </cell>
          <cell r="AF33">
            <v>8209</v>
          </cell>
          <cell r="AG33">
            <v>4595</v>
          </cell>
          <cell r="AH33" t="str">
            <v/>
          </cell>
          <cell r="AI33">
            <v>112</v>
          </cell>
          <cell r="AJ33">
            <v>265</v>
          </cell>
          <cell r="AK33">
            <v>16003</v>
          </cell>
          <cell r="AL33">
            <v>3327</v>
          </cell>
          <cell r="AM33">
            <v>2453</v>
          </cell>
          <cell r="AN33">
            <v>984</v>
          </cell>
          <cell r="AO33">
            <v>1863</v>
          </cell>
          <cell r="AP33">
            <v>186</v>
          </cell>
          <cell r="AQ33">
            <v>3878</v>
          </cell>
          <cell r="AR33">
            <v>6172</v>
          </cell>
          <cell r="AS33">
            <v>6137</v>
          </cell>
          <cell r="AT33">
            <v>6212</v>
          </cell>
          <cell r="AU33">
            <v>1393</v>
          </cell>
          <cell r="AV33">
            <v>1138</v>
          </cell>
          <cell r="AW33">
            <v>1425</v>
          </cell>
          <cell r="AX33">
            <v>953</v>
          </cell>
          <cell r="AY33">
            <v>6346</v>
          </cell>
          <cell r="AZ33">
            <v>42</v>
          </cell>
          <cell r="BA33">
            <v>15063</v>
          </cell>
          <cell r="BB33">
            <v>7512</v>
          </cell>
          <cell r="BC33">
            <v>1657</v>
          </cell>
          <cell r="BD33">
            <v>6757</v>
          </cell>
          <cell r="BE33">
            <v>268</v>
          </cell>
          <cell r="BF33">
            <v>4903</v>
          </cell>
          <cell r="BG33">
            <v>543</v>
          </cell>
          <cell r="BH33" t="str">
            <v/>
          </cell>
          <cell r="BI33">
            <v>715</v>
          </cell>
          <cell r="BJ33">
            <v>5866</v>
          </cell>
          <cell r="BK33">
            <v>3751</v>
          </cell>
          <cell r="BL33">
            <v>23726</v>
          </cell>
          <cell r="BM33">
            <v>566</v>
          </cell>
          <cell r="BN33">
            <v>589</v>
          </cell>
          <cell r="BO33">
            <v>2423</v>
          </cell>
          <cell r="BP33">
            <v>5799</v>
          </cell>
          <cell r="BQ33">
            <v>7053</v>
          </cell>
          <cell r="BR33">
            <v>5255</v>
          </cell>
          <cell r="BS33">
            <v>2550</v>
          </cell>
          <cell r="BT33">
            <v>7818</v>
          </cell>
          <cell r="BU33">
            <v>2054</v>
          </cell>
          <cell r="BV33">
            <v>4689</v>
          </cell>
          <cell r="BW33">
            <v>156</v>
          </cell>
          <cell r="BX33">
            <v>8833</v>
          </cell>
          <cell r="BY33">
            <v>16747</v>
          </cell>
          <cell r="BZ33">
            <v>1449</v>
          </cell>
          <cell r="CA33">
            <v>3087</v>
          </cell>
          <cell r="CB33">
            <v>2297</v>
          </cell>
          <cell r="CC33">
            <v>3557</v>
          </cell>
          <cell r="CD33">
            <v>14357</v>
          </cell>
          <cell r="CE33">
            <v>3729</v>
          </cell>
          <cell r="CF33" t="str">
            <v/>
          </cell>
          <cell r="CG33" t="str">
            <v/>
          </cell>
          <cell r="CH33">
            <v>3493</v>
          </cell>
          <cell r="CI33" t="str">
            <v/>
          </cell>
          <cell r="CJ33" t="str">
            <v/>
          </cell>
          <cell r="CK33">
            <v>1944</v>
          </cell>
          <cell r="CL33">
            <v>1287</v>
          </cell>
          <cell r="CM33">
            <v>1478</v>
          </cell>
          <cell r="CN33">
            <v>744</v>
          </cell>
          <cell r="CO33">
            <v>474</v>
          </cell>
          <cell r="CP33">
            <v>1811</v>
          </cell>
          <cell r="CQ33">
            <v>90</v>
          </cell>
          <cell r="CR33">
            <v>6793</v>
          </cell>
          <cell r="CS33">
            <v>9248</v>
          </cell>
          <cell r="CT33">
            <v>456</v>
          </cell>
          <cell r="CU33" t="str">
            <v/>
          </cell>
          <cell r="CV33">
            <v>126</v>
          </cell>
          <cell r="CW33">
            <v>23726</v>
          </cell>
          <cell r="CX33">
            <v>4895</v>
          </cell>
          <cell r="CY33">
            <v>436</v>
          </cell>
          <cell r="CZ33">
            <v>1648</v>
          </cell>
          <cell r="DA33">
            <v>1004</v>
          </cell>
          <cell r="DB33">
            <v>1032</v>
          </cell>
          <cell r="DC33">
            <v>588</v>
          </cell>
          <cell r="DD33">
            <v>3590</v>
          </cell>
          <cell r="DE33">
            <v>4758</v>
          </cell>
          <cell r="DF33">
            <v>15680</v>
          </cell>
          <cell r="DG33">
            <v>2488</v>
          </cell>
          <cell r="DH33">
            <v>6443</v>
          </cell>
          <cell r="DI33" t="str">
            <v/>
          </cell>
          <cell r="DJ33">
            <v>7576</v>
          </cell>
          <cell r="DK33">
            <v>158</v>
          </cell>
          <cell r="DL33">
            <v>4284</v>
          </cell>
          <cell r="DM33">
            <v>8186</v>
          </cell>
          <cell r="DN33">
            <v>4914</v>
          </cell>
          <cell r="DO33">
            <v>6918</v>
          </cell>
          <cell r="DP33">
            <v>4770</v>
          </cell>
          <cell r="DQ33">
            <v>5880</v>
          </cell>
          <cell r="DR33">
            <v>409</v>
          </cell>
          <cell r="DS33">
            <v>96</v>
          </cell>
          <cell r="DT33" t="str">
            <v/>
          </cell>
          <cell r="DU33">
            <v>13707</v>
          </cell>
          <cell r="DV33">
            <v>8084</v>
          </cell>
          <cell r="DW33">
            <v>1475</v>
          </cell>
          <cell r="DX33">
            <v>2072</v>
          </cell>
          <cell r="DY33">
            <v>84</v>
          </cell>
          <cell r="DZ33">
            <v>2079</v>
          </cell>
          <cell r="EA33">
            <v>5769</v>
          </cell>
          <cell r="EB33">
            <v>1298</v>
          </cell>
          <cell r="EC33">
            <v>2302</v>
          </cell>
          <cell r="ED33" t="str">
            <v/>
          </cell>
          <cell r="EE33">
            <v>3534</v>
          </cell>
          <cell r="EF33">
            <v>16895</v>
          </cell>
          <cell r="EG33">
            <v>5607</v>
          </cell>
          <cell r="EH33">
            <v>12917</v>
          </cell>
          <cell r="EI33">
            <v>2394</v>
          </cell>
          <cell r="EJ33">
            <v>3074</v>
          </cell>
          <cell r="EK33">
            <v>799</v>
          </cell>
          <cell r="EL33">
            <v>219</v>
          </cell>
          <cell r="EM33">
            <v>602</v>
          </cell>
          <cell r="EN33">
            <v>1022</v>
          </cell>
        </row>
        <row r="34">
          <cell r="B34" t="str">
            <v>3.2.3</v>
          </cell>
          <cell r="C34" t="str">
            <v>3.2.3</v>
          </cell>
          <cell r="F34" t="str">
            <v/>
          </cell>
          <cell r="G34" t="str">
            <v>GDP per unit of energy use (2000 $ PPP per kg of oil equivalent)</v>
          </cell>
          <cell r="H34" t="str">
            <v>International Energy Agency, World Energy Balances on-line data service</v>
          </cell>
          <cell r="I34" t="str">
            <v>2008 - 2009</v>
          </cell>
          <cell r="J34">
            <v>0.79780230721688861</v>
          </cell>
          <cell r="K34">
            <v>1.0354521546777313</v>
          </cell>
          <cell r="L34">
            <v>1</v>
          </cell>
          <cell r="M34" t="str">
            <v>good</v>
          </cell>
          <cell r="N34" t="str">
            <v>SCORE</v>
          </cell>
          <cell r="O34">
            <v>8.3612040133779271</v>
          </cell>
          <cell r="P34">
            <v>6.0132291040288637</v>
          </cell>
          <cell r="Q34">
            <v>4.9407114624505928</v>
          </cell>
          <cell r="R34">
            <v>8.1300813008130088</v>
          </cell>
          <cell r="S34">
            <v>6.0938452163315056</v>
          </cell>
          <cell r="T34">
            <v>5.3276505061267976</v>
          </cell>
          <cell r="U34">
            <v>8.3056478405315612</v>
          </cell>
          <cell r="V34">
            <v>5.2301255230125516</v>
          </cell>
          <cell r="W34">
            <v>1.8542555164101613</v>
          </cell>
          <cell r="X34">
            <v>11.185682326621924</v>
          </cell>
          <cell r="Y34">
            <v>3.2226877215597804</v>
          </cell>
          <cell r="Z34">
            <v>5.7537399309551205</v>
          </cell>
          <cell r="AA34">
            <v>3.2216494845360826</v>
          </cell>
          <cell r="AB34">
            <v>4.7236655644780345</v>
          </cell>
          <cell r="AC34">
            <v>5.72737686139748</v>
          </cell>
          <cell r="AD34">
            <v>9.4786729857819907</v>
          </cell>
          <cell r="AE34">
            <v>6.6312997347480112</v>
          </cell>
          <cell r="AF34">
            <v>2.2629554197782302</v>
          </cell>
          <cell r="AG34">
            <v>3.8446751249519417</v>
          </cell>
          <cell r="AH34" t="str">
            <v/>
          </cell>
          <cell r="AI34">
            <v>8.7719298245614024</v>
          </cell>
          <cell r="AJ34">
            <v>5.2328623757195185</v>
          </cell>
          <cell r="AK34">
            <v>4.1373603640877121</v>
          </cell>
          <cell r="AL34">
            <v>6.30119722747322</v>
          </cell>
          <cell r="AM34">
            <v>5.1046452271567127</v>
          </cell>
          <cell r="AN34">
            <v>12.987012987012987</v>
          </cell>
          <cell r="AO34">
            <v>9.6618357487922708</v>
          </cell>
          <cell r="AP34">
            <v>2.7070925825663239</v>
          </cell>
          <cell r="AQ34">
            <v>7.3964497041420127</v>
          </cell>
          <cell r="AR34">
            <v>6.9108500345542501</v>
          </cell>
          <cell r="AS34">
            <v>4.7801147227533463</v>
          </cell>
          <cell r="AT34">
            <v>9.3023255813953494</v>
          </cell>
          <cell r="AU34">
            <v>12.5</v>
          </cell>
          <cell r="AV34">
            <v>5.6721497447532609</v>
          </cell>
          <cell r="AW34">
            <v>4.8899755501222497</v>
          </cell>
          <cell r="AX34">
            <v>7.390983000739098</v>
          </cell>
          <cell r="AY34">
            <v>4.1736227045075127</v>
          </cell>
          <cell r="AZ34">
            <v>3.2030749519538761</v>
          </cell>
          <cell r="BA34">
            <v>4.7281323877068555</v>
          </cell>
          <cell r="BB34">
            <v>6.8352699931647294</v>
          </cell>
          <cell r="BC34">
            <v>5.6401579244218834</v>
          </cell>
          <cell r="BD34">
            <v>7.1377587437544614</v>
          </cell>
          <cell r="BE34">
            <v>6.1881188118811883</v>
          </cell>
          <cell r="BF34">
            <v>9.3109869646182499</v>
          </cell>
          <cell r="BG34">
            <v>7.5757575757575752</v>
          </cell>
          <cell r="BH34" t="str">
            <v/>
          </cell>
          <cell r="BI34">
            <v>7.0323488045007032</v>
          </cell>
          <cell r="BJ34">
            <v>17.667844522968199</v>
          </cell>
          <cell r="BK34">
            <v>6.293266205160478</v>
          </cell>
          <cell r="BL34">
            <v>1.9197542714532538</v>
          </cell>
          <cell r="BM34">
            <v>6.9396252602359469</v>
          </cell>
          <cell r="BN34">
            <v>4.5187528242205151</v>
          </cell>
          <cell r="BO34">
            <v>2.8951939779965259</v>
          </cell>
          <cell r="BP34">
            <v>10.416666666666666</v>
          </cell>
          <cell r="BQ34">
            <v>8.6058519793459549</v>
          </cell>
          <cell r="BR34">
            <v>9.2081031307550649</v>
          </cell>
          <cell r="BS34">
            <v>2.6975991367682766</v>
          </cell>
          <cell r="BT34">
            <v>7.2202166064981945</v>
          </cell>
          <cell r="BU34">
            <v>4.7236655644780345</v>
          </cell>
          <cell r="BV34">
            <v>1.8580453363062059</v>
          </cell>
          <cell r="BW34">
            <v>2.4740227610094014</v>
          </cell>
          <cell r="BX34">
            <v>5.078720162519045</v>
          </cell>
          <cell r="BY34">
            <v>2.8951939779965259</v>
          </cell>
          <cell r="BZ34">
            <v>3.7202380952380953</v>
          </cell>
          <cell r="CA34">
            <v>7.3637702503681881</v>
          </cell>
          <cell r="CB34">
            <v>4.3610989969472307</v>
          </cell>
          <cell r="CC34">
            <v>5.8616647127784294</v>
          </cell>
          <cell r="CD34">
            <v>7.9239302694136287</v>
          </cell>
          <cell r="CE34">
            <v>4.8590864917395526</v>
          </cell>
          <cell r="CF34" t="str">
            <v/>
          </cell>
          <cell r="CG34" t="str">
            <v/>
          </cell>
          <cell r="CH34">
            <v>4.1753653444676413</v>
          </cell>
          <cell r="CI34" t="str">
            <v/>
          </cell>
          <cell r="CJ34" t="str">
            <v/>
          </cell>
          <cell r="CK34">
            <v>6.2539086929330834</v>
          </cell>
          <cell r="CL34">
            <v>2.9197080291970803</v>
          </cell>
          <cell r="CM34">
            <v>2.3912003825920611</v>
          </cell>
          <cell r="CN34">
            <v>11.148272017837234</v>
          </cell>
          <cell r="CO34">
            <v>3.2310177705977385</v>
          </cell>
          <cell r="CP34">
            <v>10.526315789473685</v>
          </cell>
          <cell r="CQ34">
            <v>4.3975373790677219</v>
          </cell>
          <cell r="CR34">
            <v>6.8775790921595599</v>
          </cell>
          <cell r="CS34">
            <v>5.5741360089186172</v>
          </cell>
          <cell r="CT34">
            <v>5.7045065601825442</v>
          </cell>
          <cell r="CU34" t="str">
            <v/>
          </cell>
          <cell r="CV34">
            <v>1.5225334957369061</v>
          </cell>
          <cell r="CW34">
            <v>7.2516316171138513</v>
          </cell>
          <cell r="CX34">
            <v>2.9044437990124892</v>
          </cell>
          <cell r="CY34">
            <v>4.8123195380173245</v>
          </cell>
          <cell r="CZ34">
            <v>10.040160642570282</v>
          </cell>
          <cell r="DA34">
            <v>6.8259385665529013</v>
          </cell>
          <cell r="DB34">
            <v>13.175230566534916</v>
          </cell>
          <cell r="DC34">
            <v>10.845986984815617</v>
          </cell>
          <cell r="DD34">
            <v>6.1842918985776123</v>
          </cell>
          <cell r="DE34">
            <v>7.8186082877247838</v>
          </cell>
          <cell r="DF34">
            <v>1.400560224089636</v>
          </cell>
          <cell r="DG34">
            <v>5.5370985603543739</v>
          </cell>
          <cell r="DH34">
            <v>2.4044241404183699</v>
          </cell>
          <cell r="DI34" t="str">
            <v/>
          </cell>
          <cell r="DJ34">
            <v>2.3250406882120438</v>
          </cell>
          <cell r="DK34">
            <v>7.6452599388379205</v>
          </cell>
          <cell r="DL34">
            <v>3.1867431485022304</v>
          </cell>
          <cell r="DM34">
            <v>7.4794315632011958</v>
          </cell>
          <cell r="DN34">
            <v>5.4024851431658565</v>
          </cell>
          <cell r="DO34">
            <v>6.2972292191435768</v>
          </cell>
          <cell r="DP34">
            <v>3.9541320680110714</v>
          </cell>
          <cell r="DQ34">
            <v>8.3333333333333339</v>
          </cell>
          <cell r="DR34">
            <v>11.037527593818984</v>
          </cell>
          <cell r="DS34">
            <v>5.7372346528973033</v>
          </cell>
          <cell r="DT34" t="str">
            <v/>
          </cell>
          <cell r="DU34">
            <v>6.5789473684210531</v>
          </cell>
          <cell r="DV34">
            <v>9.8522167487684715</v>
          </cell>
          <cell r="DW34">
            <v>3.8226299694189603</v>
          </cell>
          <cell r="DX34">
            <v>3.4246575342465757</v>
          </cell>
          <cell r="DY34">
            <v>1.5772870662460567</v>
          </cell>
          <cell r="DZ34">
            <v>5.2631578947368425</v>
          </cell>
          <cell r="EA34">
            <v>1.0840108401084012</v>
          </cell>
          <cell r="EB34">
            <v>9.5877277085330768</v>
          </cell>
          <cell r="EC34">
            <v>8.5763293310463133</v>
          </cell>
          <cell r="ED34" t="str">
            <v/>
          </cell>
          <cell r="EE34">
            <v>2.4937655860349124</v>
          </cell>
          <cell r="EF34">
            <v>2.0868113522537564</v>
          </cell>
          <cell r="EG34">
            <v>9.0009000900090008</v>
          </cell>
          <cell r="EH34">
            <v>5.3361792956243326</v>
          </cell>
          <cell r="EI34">
            <v>9.9206349206349209</v>
          </cell>
          <cell r="EJ34">
            <v>3.1065548306927617</v>
          </cell>
          <cell r="EK34">
            <v>4.7709923664122131</v>
          </cell>
          <cell r="EL34">
            <v>2.6860059092130002</v>
          </cell>
          <cell r="EM34">
            <v>1.7259233690024163</v>
          </cell>
          <cell r="EN34">
            <v>2.1110407430863414</v>
          </cell>
        </row>
        <row r="35">
          <cell r="B35" t="str">
            <v>3.2.4</v>
          </cell>
          <cell r="C35" t="str">
            <v>3.2.4</v>
          </cell>
          <cell r="F35" t="str">
            <v/>
          </cell>
          <cell r="G35" t="str">
            <v>Share of renewables in energy use (%)</v>
          </cell>
          <cell r="H35" t="str">
            <v>International Energy Agency, World Energy Balances on-line data service</v>
          </cell>
          <cell r="I35" t="str">
            <v>2008 - 2009</v>
          </cell>
          <cell r="J35">
            <v>1.6480282685368743</v>
          </cell>
          <cell r="K35">
            <v>3.194534654891461</v>
          </cell>
          <cell r="L35">
            <v>1</v>
          </cell>
          <cell r="M35" t="str">
            <v>good</v>
          </cell>
          <cell r="N35" t="str">
            <v>SCORE</v>
          </cell>
          <cell r="O35">
            <v>26.245210727969347</v>
          </cell>
          <cell r="P35">
            <v>0.19693004936739594</v>
          </cell>
          <cell r="Q35">
            <v>66.496536638716734</v>
          </cell>
          <cell r="R35">
            <v>7.0731675375528757</v>
          </cell>
          <cell r="S35">
            <v>5.2052052052052051</v>
          </cell>
          <cell r="T35">
            <v>5.1974687404696551</v>
          </cell>
          <cell r="U35">
            <v>28.112759460876539</v>
          </cell>
          <cell r="V35">
            <v>1.4662975985636268</v>
          </cell>
          <cell r="W35">
            <v>0</v>
          </cell>
          <cell r="X35">
            <v>31.559547666762093</v>
          </cell>
          <cell r="Y35">
            <v>5.4716645940664419</v>
          </cell>
          <cell r="Z35">
            <v>4.8100720972775211</v>
          </cell>
          <cell r="AA35">
            <v>60.998336106489184</v>
          </cell>
          <cell r="AB35">
            <v>17.87846856340007</v>
          </cell>
          <cell r="AC35">
            <v>9.5826377295492478</v>
          </cell>
          <cell r="AD35">
            <v>22.342938119981106</v>
          </cell>
          <cell r="AE35">
            <v>44.468631301100878</v>
          </cell>
          <cell r="AF35">
            <v>0</v>
          </cell>
          <cell r="AG35">
            <v>5.2833813640730067</v>
          </cell>
          <cell r="AH35" t="str">
            <v/>
          </cell>
          <cell r="AI35">
            <v>69.693486590038304</v>
          </cell>
          <cell r="AJ35">
            <v>76.077161362996335</v>
          </cell>
          <cell r="AK35">
            <v>16.97560858558591</v>
          </cell>
          <cell r="AL35">
            <v>22.082299815556826</v>
          </cell>
          <cell r="AM35">
            <v>12.295344937481897</v>
          </cell>
          <cell r="AN35">
            <v>27.653558661033472</v>
          </cell>
          <cell r="AO35">
            <v>54.523177455585049</v>
          </cell>
          <cell r="AP35">
            <v>75.54971784393851</v>
          </cell>
          <cell r="AQ35">
            <v>8.661157024793388</v>
          </cell>
          <cell r="AR35">
            <v>3.982985305491106</v>
          </cell>
          <cell r="AS35">
            <v>6.3802353157882612</v>
          </cell>
          <cell r="AT35">
            <v>20.1457399103139</v>
          </cell>
          <cell r="AU35">
            <v>20.766968880176428</v>
          </cell>
          <cell r="AV35">
            <v>15.706553257297507</v>
          </cell>
          <cell r="AW35">
            <v>4.0461038042709658</v>
          </cell>
          <cell r="AX35">
            <v>61.573125768127809</v>
          </cell>
          <cell r="AY35">
            <v>11.948869951834013</v>
          </cell>
          <cell r="AZ35">
            <v>93.303684077718898</v>
          </cell>
          <cell r="BA35">
            <v>24.481076331020272</v>
          </cell>
          <cell r="BB35">
            <v>8.0751110619259165</v>
          </cell>
          <cell r="BC35">
            <v>33.734939759036145</v>
          </cell>
          <cell r="BD35">
            <v>10.007590299471815</v>
          </cell>
          <cell r="BE35">
            <v>72.481234802833285</v>
          </cell>
          <cell r="BF35">
            <v>6.0318116091716591</v>
          </cell>
          <cell r="BG35">
            <v>57.222497522299307</v>
          </cell>
          <cell r="BH35" t="str">
            <v/>
          </cell>
          <cell r="BI35">
            <v>45.934256055363321</v>
          </cell>
          <cell r="BJ35">
            <v>0.40316876503041449</v>
          </cell>
          <cell r="BK35">
            <v>7.67219182491149</v>
          </cell>
          <cell r="BL35">
            <v>83.429916696848977</v>
          </cell>
          <cell r="BM35">
            <v>28.140353928431672</v>
          </cell>
          <cell r="BN35">
            <v>34.353907559430034</v>
          </cell>
          <cell r="BO35">
            <v>0.68843323286464442</v>
          </cell>
          <cell r="BP35">
            <v>4.3676848415643734</v>
          </cell>
          <cell r="BQ35">
            <v>4.879821891044573</v>
          </cell>
          <cell r="BR35">
            <v>9.7042031060824883</v>
          </cell>
          <cell r="BS35">
            <v>11.511283337132436</v>
          </cell>
          <cell r="BT35">
            <v>3.4225276291206184</v>
          </cell>
          <cell r="BU35">
            <v>1.7136382948590851</v>
          </cell>
          <cell r="BV35">
            <v>1.1364757970135786</v>
          </cell>
          <cell r="BW35">
            <v>83.841074302202983</v>
          </cell>
          <cell r="BX35">
            <v>1.5794742663291759</v>
          </cell>
          <cell r="BY35">
            <v>0</v>
          </cell>
          <cell r="BZ35">
            <v>32.447552447552447</v>
          </cell>
          <cell r="CA35">
            <v>30.820695807314895</v>
          </cell>
          <cell r="CB35">
            <v>3.7199542159481109</v>
          </cell>
          <cell r="CC35">
            <v>9.2622861501580047</v>
          </cell>
          <cell r="CD35">
            <v>2.9502308876346843</v>
          </cell>
          <cell r="CE35">
            <v>8.1856268127618446</v>
          </cell>
          <cell r="CF35" t="str">
            <v/>
          </cell>
          <cell r="CG35" t="str">
            <v/>
          </cell>
          <cell r="CH35">
            <v>4.9705833837356357</v>
          </cell>
          <cell r="CI35" t="str">
            <v/>
          </cell>
          <cell r="CJ35" t="str">
            <v/>
          </cell>
          <cell r="CK35">
            <v>9.517614317713873</v>
          </cell>
          <cell r="CL35">
            <v>2.7619047619047619</v>
          </cell>
          <cell r="CM35">
            <v>3.2677664974619289</v>
          </cell>
          <cell r="CN35">
            <v>3.9126660880016026</v>
          </cell>
          <cell r="CO35">
            <v>95.8879106721065</v>
          </cell>
          <cell r="CP35">
            <v>18.150684931506849</v>
          </cell>
          <cell r="CQ35">
            <v>89.060108174303494</v>
          </cell>
          <cell r="CR35">
            <v>4.9684695767024483</v>
          </cell>
          <cell r="CS35">
            <v>36.472735316889725</v>
          </cell>
          <cell r="CT35">
            <v>61.477272727272727</v>
          </cell>
          <cell r="CU35" t="str">
            <v/>
          </cell>
          <cell r="CV35">
            <v>81.679801360250465</v>
          </cell>
          <cell r="CW35">
            <v>46.233354709721226</v>
          </cell>
          <cell r="CX35">
            <v>0</v>
          </cell>
          <cell r="CY35">
            <v>37.688769782348892</v>
          </cell>
          <cell r="CZ35">
            <v>24.077268023456362</v>
          </cell>
          <cell r="DA35">
            <v>163.14220183486239</v>
          </cell>
          <cell r="DB35">
            <v>23.942895989123045</v>
          </cell>
          <cell r="DC35">
            <v>43.078384104025133</v>
          </cell>
          <cell r="DD35">
            <v>6.7163301732522465</v>
          </cell>
          <cell r="DE35">
            <v>21.219236090729947</v>
          </cell>
          <cell r="DF35">
            <v>4.1462807861348374E-3</v>
          </cell>
          <cell r="DG35">
            <v>14.111223971559166</v>
          </cell>
          <cell r="DH35">
            <v>3.0290189979861872</v>
          </cell>
          <cell r="DI35" t="str">
            <v/>
          </cell>
          <cell r="DJ35">
            <v>2.4752475247524753E-3</v>
          </cell>
          <cell r="DK35">
            <v>42.357467646030081</v>
          </cell>
          <cell r="DL35">
            <v>10.447854291417165</v>
          </cell>
          <cell r="DM35">
            <v>0</v>
          </cell>
          <cell r="DN35">
            <v>5.8299120234604107</v>
          </cell>
          <cell r="DO35">
            <v>11.221719457013576</v>
          </cell>
          <cell r="DP35">
            <v>10.516845243848939</v>
          </cell>
          <cell r="DQ35">
            <v>9.4661955020944983</v>
          </cell>
          <cell r="DR35">
            <v>56.642417459429204</v>
          </cell>
          <cell r="DS35">
            <v>68.826437678896696</v>
          </cell>
          <cell r="DT35" t="str">
            <v/>
          </cell>
          <cell r="DU35">
            <v>35.246240860808385</v>
          </cell>
          <cell r="DV35">
            <v>20.418322992904113</v>
          </cell>
          <cell r="DW35">
            <v>1.2841987716359575</v>
          </cell>
          <cell r="DX35">
            <v>54.673084636983546</v>
          </cell>
          <cell r="DY35">
            <v>89.439257266445111</v>
          </cell>
          <cell r="DZ35">
            <v>19.255776639707459</v>
          </cell>
          <cell r="EA35">
            <v>6.1823802163833076E-2</v>
          </cell>
          <cell r="EB35">
            <v>13.663107430812813</v>
          </cell>
          <cell r="EC35">
            <v>10.57132005859693</v>
          </cell>
          <cell r="ED35" t="str">
            <v/>
          </cell>
          <cell r="EE35">
            <v>1.3831045297958764</v>
          </cell>
          <cell r="EF35">
            <v>2.9090162391553587E-2</v>
          </cell>
          <cell r="EG35">
            <v>3.331494592583971</v>
          </cell>
          <cell r="EH35">
            <v>5.654325500539338</v>
          </cell>
          <cell r="EI35">
            <v>33.126046400382684</v>
          </cell>
          <cell r="EJ35">
            <v>12.495124576813268</v>
          </cell>
          <cell r="EK35">
            <v>45.550786838340485</v>
          </cell>
          <cell r="EL35">
            <v>1.0296870821075155</v>
          </cell>
          <cell r="EM35">
            <v>92.304554724677089</v>
          </cell>
          <cell r="EN35">
            <v>69.156322322743534</v>
          </cell>
        </row>
        <row r="36">
          <cell r="B36" t="str">
            <v>3.3.1</v>
          </cell>
          <cell r="C36" t="str">
            <v>3.3.1</v>
          </cell>
          <cell r="D36">
            <v>1</v>
          </cell>
          <cell r="E36">
            <v>5</v>
          </cell>
          <cell r="F36" t="str">
            <v/>
          </cell>
          <cell r="G36" t="str">
            <v>Logistics performance index: quality of trade and transport-related infrastructure (1 = low to 5 = high)</v>
          </cell>
          <cell r="H36" t="str">
            <v>World Bank and Turku School of Economics, Logistic Performance Index Surveys 2009</v>
          </cell>
          <cell r="I36" t="str">
            <v>2006 - 2009</v>
          </cell>
          <cell r="J36">
            <v>0.6435247048703433</v>
          </cell>
          <cell r="K36">
            <v>-0.67754601719000807</v>
          </cell>
          <cell r="L36">
            <v>1</v>
          </cell>
          <cell r="M36" t="str">
            <v>good</v>
          </cell>
          <cell r="N36" t="str">
            <v>SCORE</v>
          </cell>
          <cell r="O36">
            <v>2.14</v>
          </cell>
          <cell r="P36">
            <v>2.06</v>
          </cell>
          <cell r="Q36">
            <v>1.69</v>
          </cell>
          <cell r="R36">
            <v>2.75</v>
          </cell>
          <cell r="S36">
            <v>2.3199999999999998</v>
          </cell>
          <cell r="T36">
            <v>3.78</v>
          </cell>
          <cell r="U36">
            <v>3.68</v>
          </cell>
          <cell r="V36">
            <v>2.23</v>
          </cell>
          <cell r="W36">
            <v>3.36</v>
          </cell>
          <cell r="X36">
            <v>2.4900000000000002</v>
          </cell>
          <cell r="Y36">
            <v>2.63</v>
          </cell>
          <cell r="Z36">
            <v>4.01</v>
          </cell>
          <cell r="AA36">
            <v>2.48</v>
          </cell>
          <cell r="AB36">
            <v>2.2400000000000002</v>
          </cell>
          <cell r="AC36">
            <v>2.2200000000000002</v>
          </cell>
          <cell r="AD36">
            <v>2.09</v>
          </cell>
          <cell r="AE36">
            <v>3.1</v>
          </cell>
          <cell r="AG36">
            <v>2.2999999999999998</v>
          </cell>
          <cell r="AH36">
            <v>1.89</v>
          </cell>
          <cell r="AI36">
            <v>2.12</v>
          </cell>
          <cell r="AJ36">
            <v>2.1</v>
          </cell>
          <cell r="AK36">
            <v>4.03</v>
          </cell>
          <cell r="AL36">
            <v>2.86</v>
          </cell>
          <cell r="AM36">
            <v>3.54</v>
          </cell>
          <cell r="AN36">
            <v>2.59</v>
          </cell>
          <cell r="AO36">
            <v>2.56</v>
          </cell>
          <cell r="AP36">
            <v>2.37</v>
          </cell>
          <cell r="AQ36">
            <v>2.36</v>
          </cell>
          <cell r="AR36">
            <v>2.94</v>
          </cell>
          <cell r="AS36">
            <v>3.25</v>
          </cell>
          <cell r="AT36">
            <v>3.99</v>
          </cell>
          <cell r="AU36">
            <v>2.34</v>
          </cell>
          <cell r="AV36">
            <v>2.38</v>
          </cell>
          <cell r="AW36">
            <v>2.2200000000000002</v>
          </cell>
          <cell r="AX36">
            <v>2.44</v>
          </cell>
          <cell r="AY36">
            <v>2.75</v>
          </cell>
          <cell r="AZ36">
            <v>1.77</v>
          </cell>
          <cell r="BA36">
            <v>4.08</v>
          </cell>
          <cell r="BB36">
            <v>4</v>
          </cell>
          <cell r="BC36">
            <v>2.17</v>
          </cell>
          <cell r="BD36">
            <v>4.34</v>
          </cell>
          <cell r="BE36">
            <v>2.52</v>
          </cell>
          <cell r="BF36">
            <v>2.94</v>
          </cell>
          <cell r="BG36">
            <v>2.37</v>
          </cell>
          <cell r="BH36">
            <v>1.99</v>
          </cell>
          <cell r="BI36">
            <v>2.31</v>
          </cell>
          <cell r="BJ36">
            <v>4</v>
          </cell>
          <cell r="BK36">
            <v>3.08</v>
          </cell>
          <cell r="BL36">
            <v>3.33</v>
          </cell>
          <cell r="BM36">
            <v>2.91</v>
          </cell>
          <cell r="BN36">
            <v>2.54</v>
          </cell>
          <cell r="BO36">
            <v>2.36</v>
          </cell>
          <cell r="BP36">
            <v>3.76</v>
          </cell>
          <cell r="BQ36">
            <v>3.6</v>
          </cell>
          <cell r="BR36">
            <v>3.72</v>
          </cell>
          <cell r="BS36">
            <v>2.0699999999999998</v>
          </cell>
          <cell r="BT36">
            <v>4.1900000000000004</v>
          </cell>
          <cell r="BU36">
            <v>2.69</v>
          </cell>
          <cell r="BV36">
            <v>2.66</v>
          </cell>
          <cell r="BW36">
            <v>2.14</v>
          </cell>
          <cell r="BX36">
            <v>3.62</v>
          </cell>
          <cell r="BY36">
            <v>3.33</v>
          </cell>
          <cell r="BZ36">
            <v>2.09</v>
          </cell>
          <cell r="CA36">
            <v>2.88</v>
          </cell>
          <cell r="CB36">
            <v>3.05</v>
          </cell>
          <cell r="CC36">
            <v>2.72</v>
          </cell>
          <cell r="CD36">
            <v>4.0599999999999996</v>
          </cell>
          <cell r="CE36">
            <v>2.5499999999999998</v>
          </cell>
          <cell r="CF36">
            <v>2.63</v>
          </cell>
          <cell r="CG36">
            <v>2.13</v>
          </cell>
          <cell r="CH36">
            <v>3.5</v>
          </cell>
          <cell r="CI36">
            <v>2</v>
          </cell>
          <cell r="CJ36">
            <v>2.29</v>
          </cell>
          <cell r="CK36">
            <v>2.95</v>
          </cell>
          <cell r="CL36">
            <v>2.0499999999999998</v>
          </cell>
          <cell r="CM36">
            <v>1.94</v>
          </cell>
          <cell r="CN36">
            <v>2.33</v>
          </cell>
          <cell r="CO36">
            <v>2.04</v>
          </cell>
          <cell r="CP36">
            <v>1.71</v>
          </cell>
          <cell r="CQ36">
            <v>1.8</v>
          </cell>
          <cell r="CR36">
            <v>4.25</v>
          </cell>
          <cell r="CS36">
            <v>3.54</v>
          </cell>
          <cell r="CT36">
            <v>2.23</v>
          </cell>
          <cell r="CU36">
            <v>2.2799999999999998</v>
          </cell>
          <cell r="CV36">
            <v>2.4300000000000002</v>
          </cell>
          <cell r="CW36">
            <v>4.22</v>
          </cell>
          <cell r="CX36">
            <v>3.06</v>
          </cell>
          <cell r="CY36">
            <v>2.08</v>
          </cell>
          <cell r="CZ36">
            <v>2.63</v>
          </cell>
          <cell r="DA36">
            <v>2.44</v>
          </cell>
          <cell r="DB36">
            <v>2.66</v>
          </cell>
          <cell r="DC36">
            <v>2.57</v>
          </cell>
          <cell r="DD36">
            <v>2.98</v>
          </cell>
          <cell r="DE36">
            <v>3.17</v>
          </cell>
          <cell r="DF36">
            <v>2.75</v>
          </cell>
          <cell r="DG36">
            <v>2.25</v>
          </cell>
          <cell r="DH36">
            <v>2.38</v>
          </cell>
          <cell r="DI36">
            <v>1.63</v>
          </cell>
          <cell r="DJ36">
            <v>3.27</v>
          </cell>
          <cell r="DK36">
            <v>2.64</v>
          </cell>
          <cell r="DL36">
            <v>2.2999999999999998</v>
          </cell>
          <cell r="DM36">
            <v>4.22</v>
          </cell>
          <cell r="DN36">
            <v>3</v>
          </cell>
          <cell r="DO36">
            <v>2.65</v>
          </cell>
          <cell r="DP36">
            <v>3.42</v>
          </cell>
          <cell r="DQ36">
            <v>3.58</v>
          </cell>
          <cell r="DR36">
            <v>1.88</v>
          </cell>
          <cell r="DS36">
            <v>1.78</v>
          </cell>
          <cell r="DU36">
            <v>4.03</v>
          </cell>
          <cell r="DV36">
            <v>4.17</v>
          </cell>
          <cell r="DW36">
            <v>2.4500000000000002</v>
          </cell>
          <cell r="DX36">
            <v>2</v>
          </cell>
          <cell r="DY36">
            <v>2</v>
          </cell>
          <cell r="DZ36">
            <v>3.16</v>
          </cell>
          <cell r="EB36">
            <v>2.56</v>
          </cell>
          <cell r="EC36">
            <v>3.08</v>
          </cell>
          <cell r="ED36">
            <v>2.35</v>
          </cell>
          <cell r="EE36">
            <v>2.44</v>
          </cell>
          <cell r="EF36">
            <v>3.81</v>
          </cell>
          <cell r="EG36">
            <v>3.95</v>
          </cell>
          <cell r="EH36">
            <v>4.1500000000000004</v>
          </cell>
          <cell r="EI36">
            <v>2.58</v>
          </cell>
          <cell r="EJ36">
            <v>2.44</v>
          </cell>
          <cell r="EK36">
            <v>2.56</v>
          </cell>
          <cell r="EL36">
            <v>2.35</v>
          </cell>
          <cell r="EM36">
            <v>1.83</v>
          </cell>
          <cell r="EN36">
            <v>1.87</v>
          </cell>
        </row>
        <row r="37">
          <cell r="B37" t="str">
            <v>3.3.2</v>
          </cell>
          <cell r="C37" t="str">
            <v>3.3.2</v>
          </cell>
          <cell r="F37" t="str">
            <v/>
          </cell>
          <cell r="G37" t="str">
            <v>Gross capital formation (% of GDP)</v>
          </cell>
          <cell r="H37" t="str">
            <v>World Bank, OECD</v>
          </cell>
          <cell r="I37" t="str">
            <v>2000 - 2009</v>
          </cell>
          <cell r="J37">
            <v>1.2323601432877276</v>
          </cell>
          <cell r="K37">
            <v>1.9269731618949151</v>
          </cell>
          <cell r="L37">
            <v>1</v>
          </cell>
          <cell r="M37" t="str">
            <v>good</v>
          </cell>
          <cell r="N37" t="str">
            <v>SCORE</v>
          </cell>
          <cell r="O37">
            <v>29.040629710031379</v>
          </cell>
          <cell r="P37">
            <v>41.182232509006894</v>
          </cell>
          <cell r="Q37">
            <v>14.818840623985119</v>
          </cell>
          <cell r="R37">
            <v>20.920622840780744</v>
          </cell>
          <cell r="S37">
            <v>31.327625130546316</v>
          </cell>
          <cell r="T37">
            <v>27.514025809181298</v>
          </cell>
          <cell r="U37">
            <v>21.294246439750623</v>
          </cell>
          <cell r="V37">
            <v>21.943816480484209</v>
          </cell>
          <cell r="W37">
            <v>33.227287077737572</v>
          </cell>
          <cell r="X37">
            <v>24.372229971867053</v>
          </cell>
          <cell r="Y37">
            <v>38.308850513707895</v>
          </cell>
          <cell r="Z37">
            <v>20.167648498357718</v>
          </cell>
          <cell r="AA37">
            <v>24.983342348935629</v>
          </cell>
          <cell r="AB37">
            <v>16.971261012300353</v>
          </cell>
          <cell r="AC37">
            <v>22.1</v>
          </cell>
          <cell r="AD37">
            <v>24.046771855707121</v>
          </cell>
          <cell r="AE37">
            <v>16.51124795777303</v>
          </cell>
          <cell r="AF37">
            <v>12.947067602928531</v>
          </cell>
          <cell r="AG37">
            <v>25.624350517099508</v>
          </cell>
          <cell r="AH37">
            <v>18.114793663518576</v>
          </cell>
          <cell r="AI37">
            <v>21.337497644048351</v>
          </cell>
          <cell r="AJ37">
            <v>17.719631743337025</v>
          </cell>
          <cell r="AK37">
            <v>20.971753972312491</v>
          </cell>
          <cell r="AL37">
            <v>19.04131739038689</v>
          </cell>
          <cell r="AM37">
            <v>47.663366685560064</v>
          </cell>
          <cell r="AN37">
            <v>22.542837937150033</v>
          </cell>
          <cell r="AO37">
            <v>19.67032657995999</v>
          </cell>
          <cell r="AP37">
            <v>11.230558863606536</v>
          </cell>
          <cell r="AQ37">
            <v>26.671339356217892</v>
          </cell>
          <cell r="AR37">
            <v>24.300703563732437</v>
          </cell>
          <cell r="AS37">
            <v>21.531610713312901</v>
          </cell>
          <cell r="AT37">
            <v>17.052427991721419</v>
          </cell>
          <cell r="AU37">
            <v>14.82394234896584</v>
          </cell>
          <cell r="AV37">
            <v>32.211191018293604</v>
          </cell>
          <cell r="AW37">
            <v>19.25690863261217</v>
          </cell>
          <cell r="AX37">
            <v>13.11769863273382</v>
          </cell>
          <cell r="AY37">
            <v>19.372927587605609</v>
          </cell>
          <cell r="AZ37">
            <v>22.426675454736227</v>
          </cell>
          <cell r="BA37">
            <v>18.31830254210081</v>
          </cell>
          <cell r="BB37">
            <v>18.961807607106028</v>
          </cell>
          <cell r="BC37">
            <v>12.12494036168437</v>
          </cell>
          <cell r="BD37">
            <v>16.495765716907933</v>
          </cell>
          <cell r="BE37">
            <v>19.573410694913811</v>
          </cell>
          <cell r="BF37">
            <v>16.179476686979637</v>
          </cell>
          <cell r="BG37">
            <v>13.064096600080827</v>
          </cell>
          <cell r="BH37">
            <v>39.712953117652788</v>
          </cell>
          <cell r="BI37">
            <v>19.635508003126301</v>
          </cell>
          <cell r="BJ37">
            <v>20.364952621755229</v>
          </cell>
          <cell r="BK37">
            <v>21.996908848908344</v>
          </cell>
          <cell r="BL37">
            <v>13.785105003645088</v>
          </cell>
          <cell r="BM37">
            <v>35.039182304588955</v>
          </cell>
          <cell r="BN37">
            <v>30.965600966410751</v>
          </cell>
          <cell r="BO37">
            <v>33.158969913359783</v>
          </cell>
          <cell r="BP37">
            <v>13.725217758915193</v>
          </cell>
          <cell r="BQ37">
            <v>16.385085229306334</v>
          </cell>
          <cell r="BR37">
            <v>18.909340291196472</v>
          </cell>
          <cell r="BS37">
            <v>21.328057889822595</v>
          </cell>
          <cell r="BT37">
            <v>20.367146560293818</v>
          </cell>
          <cell r="BU37">
            <v>14.782170265774697</v>
          </cell>
          <cell r="BV37">
            <v>30.444551185522613</v>
          </cell>
          <cell r="BW37">
            <v>20.885742748005988</v>
          </cell>
          <cell r="BX37">
            <v>25.919753661861321</v>
          </cell>
          <cell r="BY37">
            <v>18.930806544851333</v>
          </cell>
          <cell r="BZ37">
            <v>22.060541759090455</v>
          </cell>
          <cell r="CA37">
            <v>18.950650841110207</v>
          </cell>
          <cell r="CB37">
            <v>30.184254141330324</v>
          </cell>
          <cell r="CC37">
            <v>27.013244908035709</v>
          </cell>
          <cell r="CD37">
            <v>16.538894732927439</v>
          </cell>
          <cell r="CE37">
            <v>24.292216084837836</v>
          </cell>
          <cell r="CF37">
            <v>34.320972317122902</v>
          </cell>
          <cell r="CG37">
            <v>22.27790160147012</v>
          </cell>
          <cell r="CH37">
            <v>14.486962381213706</v>
          </cell>
          <cell r="CI37">
            <v>22.358423357664233</v>
          </cell>
          <cell r="CJ37">
            <v>21.406150026984957</v>
          </cell>
          <cell r="CK37">
            <v>22.358318027042969</v>
          </cell>
          <cell r="CL37">
            <v>27.140126242859285</v>
          </cell>
          <cell r="CM37">
            <v>50.203989014806069</v>
          </cell>
          <cell r="CN37">
            <v>35.973219452164209</v>
          </cell>
          <cell r="CO37">
            <v>20.951382501067858</v>
          </cell>
          <cell r="CP37">
            <v>27.14247335900421</v>
          </cell>
          <cell r="CQ37">
            <v>29.706534612624232</v>
          </cell>
          <cell r="CR37">
            <v>18.480273864975587</v>
          </cell>
          <cell r="CS37">
            <v>18.124940096484597</v>
          </cell>
          <cell r="CT37">
            <v>23.482208349215401</v>
          </cell>
          <cell r="CU37">
            <v>23.100355086585449</v>
          </cell>
          <cell r="CV37" t="str">
            <v/>
          </cell>
          <cell r="CW37">
            <v>19.995026392610068</v>
          </cell>
          <cell r="CX37">
            <v>29.717489756307959</v>
          </cell>
          <cell r="CY37">
            <v>18.955061708082745</v>
          </cell>
          <cell r="CZ37">
            <v>24.79867265590223</v>
          </cell>
          <cell r="DA37">
            <v>15.522708629070786</v>
          </cell>
          <cell r="DB37">
            <v>22.465683574878952</v>
          </cell>
          <cell r="DC37">
            <v>14.645868567912368</v>
          </cell>
          <cell r="DD37">
            <v>20.195661194347512</v>
          </cell>
          <cell r="DE37">
            <v>19.787451717298254</v>
          </cell>
          <cell r="DF37">
            <v>38.929190186106297</v>
          </cell>
          <cell r="DG37">
            <v>30.542096357511557</v>
          </cell>
          <cell r="DH37">
            <v>18.727564553460688</v>
          </cell>
          <cell r="DI37">
            <v>22.568104604691559</v>
          </cell>
          <cell r="DJ37">
            <v>25.457592349142601</v>
          </cell>
          <cell r="DK37">
            <v>27.900000000000002</v>
          </cell>
          <cell r="DL37">
            <v>23.901420496560895</v>
          </cell>
          <cell r="DM37">
            <v>29.071000214961622</v>
          </cell>
          <cell r="DN37">
            <v>37.668130726276011</v>
          </cell>
          <cell r="DO37">
            <v>23.435901403970334</v>
          </cell>
          <cell r="DP37">
            <v>19.432659284484004</v>
          </cell>
          <cell r="DQ37">
            <v>24.48458879837435</v>
          </cell>
          <cell r="DR37">
            <v>24.531256962312582</v>
          </cell>
          <cell r="DS37">
            <v>25.190445219965589</v>
          </cell>
          <cell r="DT37">
            <v>16.899999999999999</v>
          </cell>
          <cell r="DU37">
            <v>16.567202981207863</v>
          </cell>
          <cell r="DV37">
            <v>19.728176591964608</v>
          </cell>
          <cell r="DW37">
            <v>16.311646190229993</v>
          </cell>
          <cell r="DX37">
            <v>21.658237123183387</v>
          </cell>
          <cell r="DY37">
            <v>16.550803432622487</v>
          </cell>
          <cell r="DZ37">
            <v>21.848583233479342</v>
          </cell>
          <cell r="EA37">
            <v>11.889185298751141</v>
          </cell>
          <cell r="EB37">
            <v>26.814182697784698</v>
          </cell>
          <cell r="EC37">
            <v>14.924743715822927</v>
          </cell>
          <cell r="ED37">
            <v>23.767526170479016</v>
          </cell>
          <cell r="EE37">
            <v>17.106874234738502</v>
          </cell>
          <cell r="EF37">
            <v>20.451265905811361</v>
          </cell>
          <cell r="EG37">
            <v>13.602823181495152</v>
          </cell>
          <cell r="EH37">
            <v>14.158934768751328</v>
          </cell>
          <cell r="EI37">
            <v>17.930266145259701</v>
          </cell>
          <cell r="EJ37">
            <v>24.774966355045621</v>
          </cell>
          <cell r="EK37">
            <v>38.128908157912193</v>
          </cell>
          <cell r="EL37">
            <v>24.360206946585606</v>
          </cell>
          <cell r="EM37">
            <v>19.651437768138759</v>
          </cell>
          <cell r="EN37">
            <v>16.804530176958536</v>
          </cell>
        </row>
        <row r="38">
          <cell r="B38" t="str">
            <v>3.3.3</v>
          </cell>
          <cell r="C38" t="str">
            <v>3.3.3</v>
          </cell>
          <cell r="F38" t="str">
            <v/>
          </cell>
          <cell r="G38" t="str">
            <v>Ecological footprint and biocapacity (deficit) or reserve (global hectares per capita)</v>
          </cell>
          <cell r="H38" t="str">
            <v>Global Footprint Network</v>
          </cell>
          <cell r="I38" t="str">
            <v>2001 - 2007</v>
          </cell>
          <cell r="J38">
            <v>1.4428989812913664</v>
          </cell>
          <cell r="K38">
            <v>5.6447735415044828</v>
          </cell>
          <cell r="L38">
            <v>1</v>
          </cell>
          <cell r="M38" t="str">
            <v>good</v>
          </cell>
          <cell r="N38" t="str">
            <v>SCORE</v>
          </cell>
          <cell r="O38">
            <v>-1.03714538190837</v>
          </cell>
          <cell r="P38">
            <v>-0.99767553492648198</v>
          </cell>
          <cell r="Q38">
            <v>1.997768443827</v>
          </cell>
          <cell r="R38">
            <v>4.9002415697263206</v>
          </cell>
          <cell r="S38">
            <v>-1.03715902007306</v>
          </cell>
          <cell r="T38">
            <v>7.8735032716690299</v>
          </cell>
          <cell r="U38">
            <v>-1.98707744589246</v>
          </cell>
          <cell r="V38">
            <v>-1.1051845742427999</v>
          </cell>
          <cell r="W38" t="str">
            <v/>
          </cell>
          <cell r="X38">
            <v>-0.24593105758681</v>
          </cell>
          <cell r="Y38">
            <v>-0.51541376362205704</v>
          </cell>
          <cell r="Z38">
            <v>-6.6557167598307601</v>
          </cell>
          <cell r="AA38">
            <v>-0.44939467670259803</v>
          </cell>
          <cell r="AB38">
            <v>16.261540089706202</v>
          </cell>
          <cell r="AC38">
            <v>-1.14735214189102</v>
          </cell>
          <cell r="AD38">
            <v>1.1522356226942601</v>
          </cell>
          <cell r="AE38">
            <v>6.0764212734980703</v>
          </cell>
          <cell r="AF38" t="str">
            <v/>
          </cell>
          <cell r="AG38">
            <v>-1.9445384681232398</v>
          </cell>
          <cell r="AH38">
            <v>-1.4508876362927E-2</v>
          </cell>
          <cell r="AI38">
            <v>-9.4988511807380605E-2</v>
          </cell>
          <cell r="AJ38">
            <v>0.80599935858343197</v>
          </cell>
          <cell r="AK38">
            <v>7.9060279995774101</v>
          </cell>
          <cell r="AL38">
            <v>0.59538691681015499</v>
          </cell>
          <cell r="AM38">
            <v>-1.23603748008593</v>
          </cell>
          <cell r="AN38">
            <v>2.11085274998926</v>
          </cell>
          <cell r="AO38">
            <v>-0.78641826763174805</v>
          </cell>
          <cell r="AP38">
            <v>0.66360649989385501</v>
          </cell>
          <cell r="AQ38">
            <v>-1.2426040627930399</v>
          </cell>
          <cell r="AR38" t="str">
            <v/>
          </cell>
          <cell r="AS38">
            <v>-3.0651061847742</v>
          </cell>
          <cell r="AT38">
            <v>-3.4094970003211102</v>
          </cell>
          <cell r="AU38">
            <v>-0.97165590043535499</v>
          </cell>
          <cell r="AV38">
            <v>0.44534798834103401</v>
          </cell>
          <cell r="AW38">
            <v>-1.0416217982387099</v>
          </cell>
          <cell r="AX38">
            <v>-1.35982659188453</v>
          </cell>
          <cell r="AY38">
            <v>1.0762506850565701</v>
          </cell>
          <cell r="AZ38">
            <v>-0.44043107933250797</v>
          </cell>
          <cell r="BA38">
            <v>6.3053562245770198</v>
          </cell>
          <cell r="BB38">
            <v>-2.0106309892292398</v>
          </cell>
          <cell r="BC38">
            <v>-0.61459913435785696</v>
          </cell>
          <cell r="BD38">
            <v>-3.15729832214656</v>
          </cell>
          <cell r="BE38">
            <v>-0.56156125231780596</v>
          </cell>
          <cell r="BF38">
            <v>-3.76949422892491</v>
          </cell>
          <cell r="BG38">
            <v>-0.64900542529571703</v>
          </cell>
          <cell r="BH38" t="str">
            <v/>
          </cell>
          <cell r="BI38">
            <v>-7.1479425561137108E-2</v>
          </cell>
          <cell r="BJ38" t="str">
            <v/>
          </cell>
          <cell r="BK38">
            <v>-0.75824017696000301</v>
          </cell>
          <cell r="BL38" t="str">
            <v/>
          </cell>
          <cell r="BM38">
            <v>-0.40272467935773604</v>
          </cell>
          <cell r="BN38">
            <v>0.13921602966352201</v>
          </cell>
          <cell r="BO38">
            <v>-1.8707560740101701</v>
          </cell>
          <cell r="BP38">
            <v>-2.81714731727071</v>
          </cell>
          <cell r="BQ38">
            <v>-4.4997837327376002</v>
          </cell>
          <cell r="BR38">
            <v>-3.8469162739492799</v>
          </cell>
          <cell r="BS38">
            <v>-1.54279913000577</v>
          </cell>
          <cell r="BT38">
            <v>-4.1298201174155205</v>
          </cell>
          <cell r="BU38">
            <v>-1.81125959661831</v>
          </cell>
          <cell r="BV38">
            <v>-0.53415335461686508</v>
          </cell>
          <cell r="BW38">
            <v>-0.51762916962619998</v>
          </cell>
          <cell r="BX38">
            <v>-4.5343331755249903</v>
          </cell>
          <cell r="BY38">
            <v>-5.9294460173322001</v>
          </cell>
          <cell r="BZ38">
            <v>9.692168922258089E-2</v>
          </cell>
          <cell r="CA38">
            <v>1.4296822997826</v>
          </cell>
          <cell r="CB38">
            <v>-2.4988319100776097</v>
          </cell>
          <cell r="CC38">
            <v>-0.30718380565047299</v>
          </cell>
          <cell r="CD38">
            <v>-3.7</v>
          </cell>
          <cell r="CE38">
            <v>-4.2278429050867796</v>
          </cell>
          <cell r="CF38">
            <v>1.2775304226247599</v>
          </cell>
          <cell r="CG38">
            <v>-2.6633695180809502E-2</v>
          </cell>
          <cell r="CH38">
            <v>-2.2584918881149703</v>
          </cell>
          <cell r="CI38">
            <v>0.55626215561789794</v>
          </cell>
          <cell r="CJ38">
            <v>-3.7047017336507202</v>
          </cell>
          <cell r="CK38">
            <v>-1.5268478619755799</v>
          </cell>
          <cell r="CL38">
            <v>-0.72485943374704798</v>
          </cell>
          <cell r="CM38">
            <v>9.6042896543076903</v>
          </cell>
          <cell r="CN38">
            <v>-0.60932506022972099</v>
          </cell>
          <cell r="CO38">
            <v>1.12235664490916</v>
          </cell>
          <cell r="CP38">
            <v>5.4052871519875296</v>
          </cell>
          <cell r="CQ38">
            <v>-3.0128922722429801</v>
          </cell>
          <cell r="CR38">
            <v>-5.1660879240726896</v>
          </cell>
          <cell r="CS38">
            <v>5.8753205655004503</v>
          </cell>
          <cell r="CT38">
            <v>1.26232201956164</v>
          </cell>
          <cell r="CU38">
            <v>-0.261477868190922</v>
          </cell>
          <cell r="CV38">
            <v>-0.319659590767083</v>
          </cell>
          <cell r="CW38">
            <v>-7.8746548828904098E-2</v>
          </cell>
          <cell r="CX38">
            <v>-2.8456072280262101</v>
          </cell>
          <cell r="CY38">
            <v>-0.33869450478264801</v>
          </cell>
          <cell r="CZ38">
            <v>0.27434300746451695</v>
          </cell>
          <cell r="DA38">
            <v>8.0474935426096703</v>
          </cell>
          <cell r="DB38">
            <v>2.32327554573813</v>
          </cell>
          <cell r="DC38">
            <v>-0.67715823231759997</v>
          </cell>
          <cell r="DD38">
            <v>-2.2590420049990199</v>
          </cell>
          <cell r="DE38">
            <v>-3.21198121954995</v>
          </cell>
          <cell r="DF38">
            <v>-7.9996998472816507</v>
          </cell>
          <cell r="DG38">
            <v>-0.75897592170464601</v>
          </cell>
          <cell r="DH38">
            <v>1.33910618580687</v>
          </cell>
          <cell r="DI38">
            <v>-0.45529485228011901</v>
          </cell>
          <cell r="DJ38">
            <v>-4.2954234653215995</v>
          </cell>
          <cell r="DK38">
            <v>0.105878286290584</v>
          </cell>
          <cell r="DL38">
            <v>-0.97610566991897008</v>
          </cell>
          <cell r="DM38">
            <v>-5.3168457292160802</v>
          </cell>
          <cell r="DN38">
            <v>-1.38143715069173</v>
          </cell>
          <cell r="DO38">
            <v>-2.6960680760575499</v>
          </cell>
          <cell r="DP38">
            <v>-1.1774447076247301</v>
          </cell>
          <cell r="DQ38">
            <v>-3.8065334555000399</v>
          </cell>
          <cell r="DR38">
            <v>-0.76648084404375505</v>
          </cell>
          <cell r="DS38">
            <v>0.68644195425873999</v>
          </cell>
          <cell r="DT38">
            <v>-0.493740028523248</v>
          </cell>
          <cell r="DU38">
            <v>3.8626855897950301</v>
          </cell>
          <cell r="DV38">
            <v>-3.7777876391809699</v>
          </cell>
          <cell r="DW38">
            <v>-0.82187103733759392</v>
          </cell>
          <cell r="DX38">
            <v>-0.43944467891140904</v>
          </cell>
          <cell r="DY38">
            <v>-0.16251331891986101</v>
          </cell>
          <cell r="DZ38">
            <v>-1.21746168745359</v>
          </cell>
          <cell r="EA38">
            <v>-1.52540166042167</v>
          </cell>
          <cell r="EB38">
            <v>-0.91351426276126102</v>
          </cell>
          <cell r="EC38">
            <v>-1.3779298923000498</v>
          </cell>
          <cell r="ED38">
            <v>-0.68428449860689</v>
          </cell>
          <cell r="EE38">
            <v>-1.0797827720845801</v>
          </cell>
          <cell r="EF38">
            <v>-9.8311417031497612</v>
          </cell>
          <cell r="EG38">
            <v>-3.55224103931039</v>
          </cell>
          <cell r="EH38">
            <v>-4.1277521725119604</v>
          </cell>
          <cell r="EI38">
            <v>4.7786985143732599</v>
          </cell>
          <cell r="EJ38">
            <v>-8.0026903461501708E-2</v>
          </cell>
          <cell r="EK38">
            <v>-0.53997030930552203</v>
          </cell>
          <cell r="EL38">
            <v>-0.32446387755709499</v>
          </cell>
          <cell r="EM38">
            <v>1.34638091631034</v>
          </cell>
          <cell r="EN38">
            <v>-0.496984476566384</v>
          </cell>
        </row>
        <row r="39">
          <cell r="B39" t="str">
            <v>4.1.1</v>
          </cell>
          <cell r="C39" t="str">
            <v>4.1.1</v>
          </cell>
          <cell r="D39">
            <v>0</v>
          </cell>
          <cell r="E39">
            <v>10</v>
          </cell>
          <cell r="F39" t="str">
            <v/>
          </cell>
          <cell r="G39" t="str">
            <v>Getting Credit - Strength of legal rights index (0-10)</v>
          </cell>
          <cell r="H39" t="str">
            <v>World Bank, Ease of Doing Business Report 2011</v>
          </cell>
          <cell r="I39">
            <v>2010</v>
          </cell>
          <cell r="J39">
            <v>1.4965865818568888E-2</v>
          </cell>
          <cell r="K39">
            <v>-1.124064270296754</v>
          </cell>
          <cell r="L39">
            <v>0.5</v>
          </cell>
          <cell r="M39" t="str">
            <v>good</v>
          </cell>
          <cell r="N39" t="str">
            <v>SCORE</v>
          </cell>
          <cell r="O39">
            <v>9</v>
          </cell>
          <cell r="P39">
            <v>3</v>
          </cell>
          <cell r="Q39">
            <v>4</v>
          </cell>
          <cell r="R39">
            <v>4</v>
          </cell>
          <cell r="S39">
            <v>6</v>
          </cell>
          <cell r="T39">
            <v>9</v>
          </cell>
          <cell r="U39">
            <v>7</v>
          </cell>
          <cell r="V39">
            <v>6</v>
          </cell>
          <cell r="W39">
            <v>4</v>
          </cell>
          <cell r="X39">
            <v>7</v>
          </cell>
          <cell r="Y39">
            <v>3</v>
          </cell>
          <cell r="Z39">
            <v>7</v>
          </cell>
          <cell r="AA39">
            <v>3</v>
          </cell>
          <cell r="AB39">
            <v>1</v>
          </cell>
          <cell r="AC39">
            <v>5</v>
          </cell>
          <cell r="AD39">
            <v>7</v>
          </cell>
          <cell r="AE39">
            <v>3</v>
          </cell>
          <cell r="AF39">
            <v>7</v>
          </cell>
          <cell r="AG39">
            <v>8</v>
          </cell>
          <cell r="AH39">
            <v>3</v>
          </cell>
          <cell r="AI39">
            <v>8</v>
          </cell>
          <cell r="AJ39">
            <v>3</v>
          </cell>
          <cell r="AK39">
            <v>6</v>
          </cell>
          <cell r="AL39">
            <v>4</v>
          </cell>
          <cell r="AM39">
            <v>6</v>
          </cell>
          <cell r="AN39">
            <v>5</v>
          </cell>
          <cell r="AO39">
            <v>5</v>
          </cell>
          <cell r="AP39">
            <v>3</v>
          </cell>
          <cell r="AQ39">
            <v>6</v>
          </cell>
          <cell r="AR39">
            <v>9</v>
          </cell>
          <cell r="AS39">
            <v>6</v>
          </cell>
          <cell r="AT39">
            <v>9</v>
          </cell>
          <cell r="AU39">
            <v>3</v>
          </cell>
          <cell r="AV39">
            <v>3</v>
          </cell>
          <cell r="AW39">
            <v>3</v>
          </cell>
          <cell r="AX39">
            <v>5</v>
          </cell>
          <cell r="AY39">
            <v>7</v>
          </cell>
          <cell r="AZ39">
            <v>4</v>
          </cell>
          <cell r="BA39">
            <v>7</v>
          </cell>
          <cell r="BB39">
            <v>7</v>
          </cell>
          <cell r="BC39">
            <v>7</v>
          </cell>
          <cell r="BD39">
            <v>7</v>
          </cell>
          <cell r="BE39">
            <v>8</v>
          </cell>
          <cell r="BF39">
            <v>3</v>
          </cell>
          <cell r="BG39">
            <v>8</v>
          </cell>
          <cell r="BH39">
            <v>4</v>
          </cell>
          <cell r="BI39">
            <v>6</v>
          </cell>
          <cell r="BJ39">
            <v>10</v>
          </cell>
          <cell r="BK39">
            <v>7</v>
          </cell>
          <cell r="BL39">
            <v>7</v>
          </cell>
          <cell r="BM39">
            <v>8</v>
          </cell>
          <cell r="BN39">
            <v>3</v>
          </cell>
          <cell r="BO39">
            <v>4</v>
          </cell>
          <cell r="BP39">
            <v>8</v>
          </cell>
          <cell r="BQ39">
            <v>9</v>
          </cell>
          <cell r="BR39">
            <v>3</v>
          </cell>
          <cell r="BS39">
            <v>8</v>
          </cell>
          <cell r="BT39">
            <v>7</v>
          </cell>
          <cell r="BU39">
            <v>4</v>
          </cell>
          <cell r="BV39">
            <v>4</v>
          </cell>
          <cell r="BW39">
            <v>10</v>
          </cell>
          <cell r="BX39">
            <v>7</v>
          </cell>
          <cell r="BY39">
            <v>4</v>
          </cell>
          <cell r="BZ39">
            <v>10</v>
          </cell>
          <cell r="CA39">
            <v>9</v>
          </cell>
          <cell r="CB39">
            <v>3</v>
          </cell>
          <cell r="CC39">
            <v>5</v>
          </cell>
          <cell r="CD39">
            <v>7</v>
          </cell>
          <cell r="CE39">
            <v>7</v>
          </cell>
          <cell r="CF39">
            <v>2</v>
          </cell>
          <cell r="CG39">
            <v>7</v>
          </cell>
          <cell r="CH39">
            <v>10</v>
          </cell>
          <cell r="CI39">
            <v>3</v>
          </cell>
          <cell r="CJ39">
            <v>5</v>
          </cell>
          <cell r="CK39">
            <v>5</v>
          </cell>
          <cell r="CL39">
            <v>8</v>
          </cell>
          <cell r="CM39">
            <v>6</v>
          </cell>
          <cell r="CN39">
            <v>3</v>
          </cell>
          <cell r="CO39">
            <v>2</v>
          </cell>
          <cell r="CP39">
            <v>8</v>
          </cell>
          <cell r="CQ39">
            <v>6</v>
          </cell>
          <cell r="CR39">
            <v>6</v>
          </cell>
          <cell r="CS39">
            <v>10</v>
          </cell>
          <cell r="CT39">
            <v>3</v>
          </cell>
          <cell r="CU39">
            <v>3</v>
          </cell>
          <cell r="CV39">
            <v>8</v>
          </cell>
          <cell r="CW39">
            <v>7</v>
          </cell>
          <cell r="CX39">
            <v>4</v>
          </cell>
          <cell r="CY39">
            <v>6</v>
          </cell>
          <cell r="CZ39">
            <v>6</v>
          </cell>
          <cell r="DA39">
            <v>3</v>
          </cell>
          <cell r="DB39">
            <v>7</v>
          </cell>
          <cell r="DC39">
            <v>3</v>
          </cell>
          <cell r="DD39">
            <v>9</v>
          </cell>
          <cell r="DE39">
            <v>3</v>
          </cell>
          <cell r="DF39">
            <v>3</v>
          </cell>
          <cell r="DG39">
            <v>8</v>
          </cell>
          <cell r="DH39">
            <v>3</v>
          </cell>
          <cell r="DI39">
            <v>8</v>
          </cell>
          <cell r="DJ39">
            <v>5</v>
          </cell>
          <cell r="DK39">
            <v>3</v>
          </cell>
          <cell r="DL39">
            <v>8</v>
          </cell>
          <cell r="DM39">
            <v>10</v>
          </cell>
          <cell r="DN39">
            <v>9</v>
          </cell>
          <cell r="DO39">
            <v>5</v>
          </cell>
          <cell r="DP39">
            <v>9</v>
          </cell>
          <cell r="DQ39">
            <v>6</v>
          </cell>
          <cell r="DR39">
            <v>4</v>
          </cell>
          <cell r="DS39">
            <v>5</v>
          </cell>
          <cell r="DT39">
            <v>6</v>
          </cell>
          <cell r="DU39">
            <v>5</v>
          </cell>
          <cell r="DV39">
            <v>8</v>
          </cell>
          <cell r="DW39">
            <v>1</v>
          </cell>
          <cell r="DX39">
            <v>3</v>
          </cell>
          <cell r="DY39">
            <v>8</v>
          </cell>
          <cell r="DZ39">
            <v>4</v>
          </cell>
          <cell r="EA39">
            <v>8</v>
          </cell>
          <cell r="EB39">
            <v>3</v>
          </cell>
          <cell r="EC39">
            <v>4</v>
          </cell>
          <cell r="ED39">
            <v>7</v>
          </cell>
          <cell r="EE39">
            <v>9</v>
          </cell>
          <cell r="EF39">
            <v>4</v>
          </cell>
          <cell r="EG39">
            <v>9</v>
          </cell>
          <cell r="EH39">
            <v>8</v>
          </cell>
          <cell r="EI39">
            <v>5</v>
          </cell>
          <cell r="EJ39">
            <v>2</v>
          </cell>
          <cell r="EK39">
            <v>8</v>
          </cell>
          <cell r="EL39">
            <v>2</v>
          </cell>
          <cell r="EM39">
            <v>9</v>
          </cell>
          <cell r="EN39">
            <v>6</v>
          </cell>
        </row>
        <row r="40">
          <cell r="B40" t="str">
            <v>4.1.2</v>
          </cell>
          <cell r="C40" t="str">
            <v>4.1.2</v>
          </cell>
          <cell r="D40">
            <v>0</v>
          </cell>
          <cell r="E40">
            <v>6</v>
          </cell>
          <cell r="F40" t="str">
            <v/>
          </cell>
          <cell r="G40" t="str">
            <v>Getting Credit - Depth of credit information index (0-6)</v>
          </cell>
          <cell r="H40" t="str">
            <v>World Bank, Ease of Doing Business Report 2011</v>
          </cell>
          <cell r="I40">
            <v>2010</v>
          </cell>
          <cell r="J40">
            <v>-0.87062693332448637</v>
          </cell>
          <cell r="K40">
            <v>-0.46570678706165802</v>
          </cell>
          <cell r="L40">
            <v>0.5</v>
          </cell>
          <cell r="M40" t="str">
            <v>good</v>
          </cell>
          <cell r="N40" t="str">
            <v>SCORE</v>
          </cell>
          <cell r="O40">
            <v>4</v>
          </cell>
          <cell r="P40">
            <v>2</v>
          </cell>
          <cell r="Q40">
            <v>3</v>
          </cell>
          <cell r="R40">
            <v>6</v>
          </cell>
          <cell r="S40">
            <v>5</v>
          </cell>
          <cell r="T40">
            <v>5</v>
          </cell>
          <cell r="U40">
            <v>6</v>
          </cell>
          <cell r="V40">
            <v>5</v>
          </cell>
          <cell r="W40">
            <v>4</v>
          </cell>
          <cell r="X40">
            <v>2</v>
          </cell>
          <cell r="Y40">
            <v>5</v>
          </cell>
          <cell r="Z40">
            <v>4</v>
          </cell>
          <cell r="AA40">
            <v>1</v>
          </cell>
          <cell r="AB40">
            <v>6</v>
          </cell>
          <cell r="AC40">
            <v>5</v>
          </cell>
          <cell r="AD40">
            <v>4</v>
          </cell>
          <cell r="AE40">
            <v>5</v>
          </cell>
          <cell r="AF40">
            <v>0</v>
          </cell>
          <cell r="AG40">
            <v>6</v>
          </cell>
          <cell r="AH40">
            <v>1</v>
          </cell>
          <cell r="AI40">
            <v>0</v>
          </cell>
          <cell r="AJ40">
            <v>2</v>
          </cell>
          <cell r="AK40">
            <v>6</v>
          </cell>
          <cell r="AL40">
            <v>5</v>
          </cell>
          <cell r="AM40">
            <v>4</v>
          </cell>
          <cell r="AN40">
            <v>5</v>
          </cell>
          <cell r="AO40">
            <v>5</v>
          </cell>
          <cell r="AP40">
            <v>1</v>
          </cell>
          <cell r="AQ40">
            <v>4</v>
          </cell>
          <cell r="AR40">
            <v>0</v>
          </cell>
          <cell r="AS40">
            <v>5</v>
          </cell>
          <cell r="AT40">
            <v>4</v>
          </cell>
          <cell r="AU40">
            <v>6</v>
          </cell>
          <cell r="AV40">
            <v>5</v>
          </cell>
          <cell r="AW40">
            <v>6</v>
          </cell>
          <cell r="AX40">
            <v>6</v>
          </cell>
          <cell r="AY40">
            <v>5</v>
          </cell>
          <cell r="AZ40">
            <v>2</v>
          </cell>
          <cell r="BA40">
            <v>5</v>
          </cell>
          <cell r="BB40">
            <v>4</v>
          </cell>
          <cell r="BC40">
            <v>6</v>
          </cell>
          <cell r="BD40">
            <v>6</v>
          </cell>
          <cell r="BE40">
            <v>3</v>
          </cell>
          <cell r="BF40">
            <v>5</v>
          </cell>
          <cell r="BG40">
            <v>6</v>
          </cell>
          <cell r="BH40">
            <v>0</v>
          </cell>
          <cell r="BI40">
            <v>6</v>
          </cell>
          <cell r="BJ40">
            <v>5</v>
          </cell>
          <cell r="BK40">
            <v>5</v>
          </cell>
          <cell r="BL40">
            <v>5</v>
          </cell>
          <cell r="BM40">
            <v>4</v>
          </cell>
          <cell r="BN40">
            <v>4</v>
          </cell>
          <cell r="BO40">
            <v>4</v>
          </cell>
          <cell r="BP40">
            <v>5</v>
          </cell>
          <cell r="BQ40">
            <v>5</v>
          </cell>
          <cell r="BR40">
            <v>5</v>
          </cell>
          <cell r="BS40">
            <v>0</v>
          </cell>
          <cell r="BT40">
            <v>6</v>
          </cell>
          <cell r="BU40">
            <v>2</v>
          </cell>
          <cell r="BV40">
            <v>5</v>
          </cell>
          <cell r="BW40">
            <v>4</v>
          </cell>
          <cell r="BX40">
            <v>6</v>
          </cell>
          <cell r="BY40">
            <v>4</v>
          </cell>
          <cell r="BZ40">
            <v>3</v>
          </cell>
          <cell r="CA40">
            <v>5</v>
          </cell>
          <cell r="CB40">
            <v>5</v>
          </cell>
          <cell r="CC40">
            <v>6</v>
          </cell>
          <cell r="CD40">
            <v>0</v>
          </cell>
          <cell r="CE40">
            <v>4</v>
          </cell>
          <cell r="CF40">
            <v>0</v>
          </cell>
          <cell r="CG40">
            <v>0</v>
          </cell>
          <cell r="CH40">
            <v>6</v>
          </cell>
          <cell r="CI40">
            <v>1</v>
          </cell>
          <cell r="CJ40">
            <v>3</v>
          </cell>
          <cell r="CK40">
            <v>6</v>
          </cell>
          <cell r="CL40">
            <v>0</v>
          </cell>
          <cell r="CM40">
            <v>3</v>
          </cell>
          <cell r="CN40">
            <v>5</v>
          </cell>
          <cell r="CO40">
            <v>4</v>
          </cell>
          <cell r="CP40">
            <v>5</v>
          </cell>
          <cell r="CQ40">
            <v>2</v>
          </cell>
          <cell r="CR40">
            <v>5</v>
          </cell>
          <cell r="CS40">
            <v>5</v>
          </cell>
          <cell r="CT40">
            <v>5</v>
          </cell>
          <cell r="CU40">
            <v>1</v>
          </cell>
          <cell r="CV40">
            <v>0</v>
          </cell>
          <cell r="CW40">
            <v>4</v>
          </cell>
          <cell r="CX40">
            <v>2</v>
          </cell>
          <cell r="CY40">
            <v>4</v>
          </cell>
          <cell r="CZ40">
            <v>6</v>
          </cell>
          <cell r="DA40">
            <v>6</v>
          </cell>
          <cell r="DB40">
            <v>6</v>
          </cell>
          <cell r="DC40">
            <v>3</v>
          </cell>
          <cell r="DD40">
            <v>4</v>
          </cell>
          <cell r="DE40">
            <v>5</v>
          </cell>
          <cell r="DF40">
            <v>2</v>
          </cell>
          <cell r="DG40">
            <v>5</v>
          </cell>
          <cell r="DH40">
            <v>5</v>
          </cell>
          <cell r="DI40">
            <v>4</v>
          </cell>
          <cell r="DJ40">
            <v>6</v>
          </cell>
          <cell r="DK40">
            <v>1</v>
          </cell>
          <cell r="DL40">
            <v>5</v>
          </cell>
          <cell r="DM40">
            <v>4</v>
          </cell>
          <cell r="DN40">
            <v>4</v>
          </cell>
          <cell r="DO40">
            <v>2</v>
          </cell>
          <cell r="DP40">
            <v>6</v>
          </cell>
          <cell r="DQ40">
            <v>5</v>
          </cell>
          <cell r="DR40">
            <v>5</v>
          </cell>
          <cell r="DS40">
            <v>0</v>
          </cell>
          <cell r="DT40">
            <v>5</v>
          </cell>
          <cell r="DU40">
            <v>4</v>
          </cell>
          <cell r="DV40">
            <v>5</v>
          </cell>
          <cell r="DW40">
            <v>2</v>
          </cell>
          <cell r="DX40">
            <v>0</v>
          </cell>
          <cell r="DY40">
            <v>0</v>
          </cell>
          <cell r="DZ40">
            <v>5</v>
          </cell>
          <cell r="EA40">
            <v>4</v>
          </cell>
          <cell r="EB40">
            <v>5</v>
          </cell>
          <cell r="EC40">
            <v>5</v>
          </cell>
          <cell r="ED40">
            <v>4</v>
          </cell>
          <cell r="EE40">
            <v>3</v>
          </cell>
          <cell r="EF40">
            <v>5</v>
          </cell>
          <cell r="EG40">
            <v>6</v>
          </cell>
          <cell r="EH40">
            <v>6</v>
          </cell>
          <cell r="EI40">
            <v>6</v>
          </cell>
          <cell r="EJ40">
            <v>0</v>
          </cell>
          <cell r="EK40">
            <v>5</v>
          </cell>
          <cell r="EL40">
            <v>2</v>
          </cell>
          <cell r="EM40">
            <v>5</v>
          </cell>
          <cell r="EN40">
            <v>0</v>
          </cell>
        </row>
        <row r="41">
          <cell r="B41" t="str">
            <v>4.1.3</v>
          </cell>
          <cell r="C41" t="str">
            <v>SCORE</v>
          </cell>
          <cell r="F41" t="str">
            <v>Winsorized</v>
          </cell>
          <cell r="G41" t="str">
            <v>Domestic credit to private sector (% of GDP)</v>
          </cell>
          <cell r="H41" t="str">
            <v>International Monetary Fund (WB database, WB &amp; OECD GDP estimates)</v>
          </cell>
          <cell r="I41" t="str">
            <v>2000 - 2009</v>
          </cell>
          <cell r="J41">
            <v>1.5440292774890472</v>
          </cell>
          <cell r="K41">
            <v>2.0579427424058436</v>
          </cell>
          <cell r="L41">
            <v>1</v>
          </cell>
          <cell r="M41" t="str">
            <v>good</v>
          </cell>
          <cell r="N41" t="str">
            <v>SCORE</v>
          </cell>
          <cell r="O41">
            <v>35.637810925617835</v>
          </cell>
          <cell r="P41">
            <v>13.157021791537263</v>
          </cell>
          <cell r="Q41">
            <v>23.124270251027625</v>
          </cell>
          <cell r="R41">
            <v>13.536196392079408</v>
          </cell>
          <cell r="S41">
            <v>17.39149219705704</v>
          </cell>
          <cell r="T41">
            <v>127.70256885436639</v>
          </cell>
          <cell r="U41" t="str">
            <v/>
          </cell>
          <cell r="V41">
            <v>16.467918328592816</v>
          </cell>
          <cell r="W41">
            <v>119.22687503539487</v>
          </cell>
          <cell r="X41">
            <v>39.210043413388682</v>
          </cell>
          <cell r="Y41">
            <v>28.629907589752122</v>
          </cell>
          <cell r="Z41" t="str">
            <v/>
          </cell>
          <cell r="AA41">
            <v>22.227638654660005</v>
          </cell>
          <cell r="AB41">
            <v>34.692624527229803</v>
          </cell>
          <cell r="AC41">
            <v>57.037713763362909</v>
          </cell>
          <cell r="AD41">
            <v>21.023328782084505</v>
          </cell>
          <cell r="AE41">
            <v>53.57855575569792</v>
          </cell>
          <cell r="AF41">
            <v>37.176781339398289</v>
          </cell>
          <cell r="AG41">
            <v>74.491852405874624</v>
          </cell>
          <cell r="AH41">
            <v>17.457783558792926</v>
          </cell>
          <cell r="AI41">
            <v>23.454208807265491</v>
          </cell>
          <cell r="AJ41">
            <v>11.518223256716128</v>
          </cell>
          <cell r="AK41">
            <v>128.55335282144125</v>
          </cell>
          <cell r="AL41">
            <v>96.925307223898699</v>
          </cell>
          <cell r="AM41">
            <v>127.3348229768736</v>
          </cell>
          <cell r="AN41">
            <v>34.256786763680964</v>
          </cell>
          <cell r="AO41">
            <v>50.760388610330786</v>
          </cell>
          <cell r="AP41">
            <v>17.31493610423767</v>
          </cell>
          <cell r="AQ41">
            <v>64.940675646907934</v>
          </cell>
          <cell r="AR41">
            <v>149.04125785265748</v>
          </cell>
          <cell r="AS41">
            <v>52.765794685488778</v>
          </cell>
          <cell r="AT41">
            <v>218.27220152775797</v>
          </cell>
          <cell r="AU41">
            <v>20.918874308195914</v>
          </cell>
          <cell r="AV41">
            <v>26.074243916816481</v>
          </cell>
          <cell r="AW41">
            <v>42.797513780346172</v>
          </cell>
          <cell r="AX41">
            <v>41.303938786457813</v>
          </cell>
          <cell r="AY41">
            <v>97.365809279629474</v>
          </cell>
          <cell r="AZ41">
            <v>17.824212521221277</v>
          </cell>
          <cell r="BA41" t="str">
            <v/>
          </cell>
          <cell r="BB41" t="str">
            <v/>
          </cell>
          <cell r="BC41">
            <v>33.255018326210724</v>
          </cell>
          <cell r="BD41" t="str">
            <v/>
          </cell>
          <cell r="BE41">
            <v>17.778517790922628</v>
          </cell>
          <cell r="BF41">
            <v>46.973097636517096</v>
          </cell>
          <cell r="BG41">
            <v>27.196099316182188</v>
          </cell>
          <cell r="BH41">
            <v>56.992964480346018</v>
          </cell>
          <cell r="BI41">
            <v>51.865675988762028</v>
          </cell>
          <cell r="BJ41">
            <v>142.84203812920038</v>
          </cell>
          <cell r="BK41">
            <v>69.602840727583512</v>
          </cell>
          <cell r="BL41">
            <v>218.27220152775797</v>
          </cell>
          <cell r="BM41">
            <v>49.168896183397955</v>
          </cell>
          <cell r="BN41">
            <v>26.539170029255104</v>
          </cell>
          <cell r="BO41">
            <v>50.386438202993908</v>
          </cell>
          <cell r="BP41" t="str">
            <v/>
          </cell>
          <cell r="BQ41">
            <v>84.784733202084155</v>
          </cell>
          <cell r="BR41" t="str">
            <v/>
          </cell>
          <cell r="BS41">
            <v>28.322047619428904</v>
          </cell>
          <cell r="BT41">
            <v>164.26823442488686</v>
          </cell>
          <cell r="BU41">
            <v>78.949719528887314</v>
          </cell>
          <cell r="BV41">
            <v>49.647423184224529</v>
          </cell>
          <cell r="BW41">
            <v>30.013125566195903</v>
          </cell>
          <cell r="BX41">
            <v>107.55387616737396</v>
          </cell>
          <cell r="BY41">
            <v>66.370088219770267</v>
          </cell>
          <cell r="BZ41">
            <v>15.053018477396044</v>
          </cell>
          <cell r="CA41">
            <v>90.018126516943681</v>
          </cell>
          <cell r="CB41">
            <v>74.029649170100512</v>
          </cell>
          <cell r="CC41">
            <v>62.887906185723708</v>
          </cell>
          <cell r="CD41" t="str">
            <v/>
          </cell>
          <cell r="CE41">
            <v>43.826413844331576</v>
          </cell>
          <cell r="CF41">
            <v>10.878007227131755</v>
          </cell>
          <cell r="CG41">
            <v>13.53318930770285</v>
          </cell>
          <cell r="CH41">
            <v>100.84410512184894</v>
          </cell>
          <cell r="CI41">
            <v>17.436706685499061</v>
          </cell>
          <cell r="CJ41">
            <v>87.777911940858104</v>
          </cell>
          <cell r="CK41">
            <v>21.051331844724288</v>
          </cell>
          <cell r="CL41">
            <v>36.455865622037727</v>
          </cell>
          <cell r="CM41">
            <v>43.622708492489437</v>
          </cell>
          <cell r="CN41">
            <v>79.681498035658677</v>
          </cell>
          <cell r="CO41">
            <v>18.3485234718</v>
          </cell>
          <cell r="CP41">
            <v>45.621205254567656</v>
          </cell>
          <cell r="CQ41">
            <v>40.795415911241555</v>
          </cell>
          <cell r="CR41" t="str">
            <v/>
          </cell>
          <cell r="CS41">
            <v>148.39939854162512</v>
          </cell>
          <cell r="CT41">
            <v>37.655270162089074</v>
          </cell>
          <cell r="CU41">
            <v>12.228706941391469</v>
          </cell>
          <cell r="CV41">
            <v>33.905424858572033</v>
          </cell>
          <cell r="CW41">
            <v>87.901192186831253</v>
          </cell>
          <cell r="CX41">
            <v>35.476846586154842</v>
          </cell>
          <cell r="CY41">
            <v>29.549370823752362</v>
          </cell>
          <cell r="CZ41">
            <v>89.375820984019157</v>
          </cell>
          <cell r="DA41">
            <v>23.193197512834228</v>
          </cell>
          <cell r="DB41">
            <v>24.77044765874955</v>
          </cell>
          <cell r="DC41">
            <v>28.809315849442292</v>
          </cell>
          <cell r="DD41">
            <v>49.742473078659359</v>
          </cell>
          <cell r="DE41" t="str">
            <v/>
          </cell>
          <cell r="DF41">
            <v>46.651289101322163</v>
          </cell>
          <cell r="DG41">
            <v>38.471842473296441</v>
          </cell>
          <cell r="DH41">
            <v>41.26369272375549</v>
          </cell>
          <cell r="DI41">
            <v>12.105234944745703</v>
          </cell>
          <cell r="DJ41">
            <v>53.035703615954702</v>
          </cell>
          <cell r="DK41">
            <v>24.196898045445035</v>
          </cell>
          <cell r="DL41">
            <v>39.362653199147402</v>
          </cell>
          <cell r="DM41">
            <v>106.24090057304458</v>
          </cell>
          <cell r="DN41">
            <v>44.735545395858168</v>
          </cell>
          <cell r="DO41">
            <v>65.871805177956929</v>
          </cell>
          <cell r="DP41">
            <v>145.14964475315077</v>
          </cell>
          <cell r="DQ41" t="str">
            <v/>
          </cell>
          <cell r="DR41">
            <v>28.943199529392505</v>
          </cell>
          <cell r="DS41">
            <v>10.479827810505764</v>
          </cell>
          <cell r="DT41">
            <v>23.582041759173922</v>
          </cell>
          <cell r="DU41">
            <v>127.27230860523784</v>
          </cell>
          <cell r="DV41">
            <v>165.3951330581119</v>
          </cell>
          <cell r="DW41">
            <v>15.822503683806744</v>
          </cell>
          <cell r="DX41">
            <v>28.988068468483036</v>
          </cell>
          <cell r="DY41">
            <v>16.041265932998201</v>
          </cell>
          <cell r="DZ41">
            <v>113.10977356096777</v>
          </cell>
          <cell r="EA41">
            <v>26.954463159016168</v>
          </cell>
          <cell r="EB41">
            <v>68.374527088625598</v>
          </cell>
          <cell r="EC41">
            <v>32.594105738168302</v>
          </cell>
          <cell r="ED41">
            <v>13.94835713555668</v>
          </cell>
          <cell r="EE41">
            <v>73.876906831430844</v>
          </cell>
          <cell r="EF41">
            <v>93.016911069063397</v>
          </cell>
          <cell r="EG41">
            <v>213.4316756837303</v>
          </cell>
          <cell r="EH41">
            <v>190.00427565026584</v>
          </cell>
          <cell r="EI41">
            <v>27.119115984423985</v>
          </cell>
          <cell r="EJ41">
            <v>21.699691295200001</v>
          </cell>
          <cell r="EK41">
            <v>113.59932645834259</v>
          </cell>
          <cell r="EL41">
            <v>7.3731533464358234</v>
          </cell>
          <cell r="EM41">
            <v>14.894649762262851</v>
          </cell>
          <cell r="EN41">
            <v>26.588279930900001</v>
          </cell>
        </row>
        <row r="42">
          <cell r="B42" t="str">
            <v>4.1.4</v>
          </cell>
          <cell r="C42" t="str">
            <v>SCORE</v>
          </cell>
          <cell r="F42" t="str">
            <v>Winsorized</v>
          </cell>
          <cell r="G42" t="str">
            <v>Microfinance Institutions: Gross loan portfolio (% of GDP)</v>
          </cell>
          <cell r="H42" t="str">
            <v>Mix Market (WB &amp; OECD GDP estimates)</v>
          </cell>
          <cell r="I42" t="str">
            <v>2001 - 2009</v>
          </cell>
          <cell r="J42">
            <v>1.921239378999448</v>
          </cell>
          <cell r="K42">
            <v>3.3252204649986581</v>
          </cell>
          <cell r="L42">
            <v>0.5</v>
          </cell>
          <cell r="M42" t="str">
            <v>good</v>
          </cell>
          <cell r="N42" t="str">
            <v>SCORE</v>
          </cell>
          <cell r="O42">
            <v>3.052866874349816</v>
          </cell>
          <cell r="P42" t="str">
            <v/>
          </cell>
          <cell r="Q42">
            <v>1.2351178986023678E-2</v>
          </cell>
          <cell r="R42">
            <v>7.0320615258052709E-3</v>
          </cell>
          <cell r="S42">
            <v>4.4894883939258223</v>
          </cell>
          <cell r="T42" t="str">
            <v/>
          </cell>
          <cell r="U42" t="str">
            <v/>
          </cell>
          <cell r="V42">
            <v>1.9659719693924056</v>
          </cell>
          <cell r="W42" t="str">
            <v/>
          </cell>
          <cell r="X42">
            <v>2.626750701345749</v>
          </cell>
          <cell r="Y42" t="str">
            <v/>
          </cell>
          <cell r="Z42" t="str">
            <v/>
          </cell>
          <cell r="AA42">
            <v>1.7697926884333213</v>
          </cell>
          <cell r="AB42">
            <v>7.6928440831910621</v>
          </cell>
          <cell r="AC42">
            <v>4.8823117238359588</v>
          </cell>
          <cell r="AD42" t="str">
            <v/>
          </cell>
          <cell r="AE42">
            <v>5.9393024628894009E-2</v>
          </cell>
          <cell r="AF42" t="str">
            <v/>
          </cell>
          <cell r="AG42">
            <v>1.3138634484736356</v>
          </cell>
          <cell r="AH42">
            <v>1.7106656833060354</v>
          </cell>
          <cell r="AI42">
            <v>7.6928440831910621</v>
          </cell>
          <cell r="AJ42">
            <v>0.99427255585831587</v>
          </cell>
          <cell r="AK42" t="str">
            <v/>
          </cell>
          <cell r="AL42">
            <v>0.78774808005966335</v>
          </cell>
          <cell r="AM42">
            <v>0.37260850516333005</v>
          </cell>
          <cell r="AN42">
            <v>1.6827615091814248</v>
          </cell>
          <cell r="AO42">
            <v>0.20325552078200265</v>
          </cell>
          <cell r="AP42">
            <v>0.26922195462575166</v>
          </cell>
          <cell r="AQ42">
            <v>1.1401708789782673E-2</v>
          </cell>
          <cell r="AR42" t="str">
            <v/>
          </cell>
          <cell r="AS42" t="str">
            <v/>
          </cell>
          <cell r="AT42" t="str">
            <v/>
          </cell>
          <cell r="AU42">
            <v>0.47913065273434141</v>
          </cell>
          <cell r="AV42">
            <v>2.2375472257237234</v>
          </cell>
          <cell r="AW42">
            <v>0.11510919096791289</v>
          </cell>
          <cell r="AX42">
            <v>1.7559471955640862</v>
          </cell>
          <cell r="AY42" t="str">
            <v/>
          </cell>
          <cell r="AZ42">
            <v>1.4359676841575328</v>
          </cell>
          <cell r="BA42" t="str">
            <v/>
          </cell>
          <cell r="BB42" t="str">
            <v/>
          </cell>
          <cell r="BC42">
            <v>3.7492312565960679</v>
          </cell>
          <cell r="BD42" t="str">
            <v/>
          </cell>
          <cell r="BE42">
            <v>0.50139387975097838</v>
          </cell>
          <cell r="BF42" t="str">
            <v/>
          </cell>
          <cell r="BG42">
            <v>0.31109625973924726</v>
          </cell>
          <cell r="BH42" t="str">
            <v/>
          </cell>
          <cell r="BI42">
            <v>1.5167684383140458</v>
          </cell>
          <cell r="BJ42" t="str">
            <v/>
          </cell>
          <cell r="BK42">
            <v>6.9195238871023156E-4</v>
          </cell>
          <cell r="BL42" t="str">
            <v/>
          </cell>
          <cell r="BM42">
            <v>0.34336183960585148</v>
          </cell>
          <cell r="BN42">
            <v>1.6667998112211996E-2</v>
          </cell>
          <cell r="BO42" t="str">
            <v/>
          </cell>
          <cell r="BP42" t="str">
            <v/>
          </cell>
          <cell r="BQ42" t="str">
            <v/>
          </cell>
          <cell r="BR42" t="str">
            <v/>
          </cell>
          <cell r="BS42" t="str">
            <v/>
          </cell>
          <cell r="BT42" t="str">
            <v/>
          </cell>
          <cell r="BU42">
            <v>0.46813142625505161</v>
          </cell>
          <cell r="BV42">
            <v>0.12626058338640259</v>
          </cell>
          <cell r="BW42">
            <v>3.7890236960792723</v>
          </cell>
          <cell r="BX42" t="str">
            <v/>
          </cell>
          <cell r="BY42" t="str">
            <v/>
          </cell>
          <cell r="BZ42">
            <v>5.3875944156012201</v>
          </cell>
          <cell r="CA42" t="str">
            <v/>
          </cell>
          <cell r="CB42">
            <v>4.3063760894541517E-2</v>
          </cell>
          <cell r="CC42" t="str">
            <v/>
          </cell>
          <cell r="CD42" t="str">
            <v/>
          </cell>
          <cell r="CE42">
            <v>2.7339597703485263</v>
          </cell>
          <cell r="CF42">
            <v>0.47867623496543737</v>
          </cell>
          <cell r="CG42">
            <v>0.727050605851701</v>
          </cell>
          <cell r="CH42">
            <v>9.5824518756427585E-2</v>
          </cell>
          <cell r="CI42">
            <v>0.97393832432452909</v>
          </cell>
          <cell r="CJ42" t="str">
            <v/>
          </cell>
          <cell r="CK42">
            <v>0.30850265272389199</v>
          </cell>
          <cell r="CL42">
            <v>0.94850496476058832</v>
          </cell>
          <cell r="CM42">
            <v>7.6928440831910621</v>
          </cell>
          <cell r="CN42">
            <v>0.66943589639163503</v>
          </cell>
          <cell r="CO42">
            <v>0.63500297552778218</v>
          </cell>
          <cell r="CP42">
            <v>3.9978000621478859E-3</v>
          </cell>
          <cell r="CQ42">
            <v>0.77800967009544686</v>
          </cell>
          <cell r="CR42" t="str">
            <v/>
          </cell>
          <cell r="CS42" t="str">
            <v/>
          </cell>
          <cell r="CT42">
            <v>7.6928440831910621</v>
          </cell>
          <cell r="CU42">
            <v>0.19615401336057051</v>
          </cell>
          <cell r="CV42">
            <v>3.6973997208210777E-2</v>
          </cell>
          <cell r="CW42" t="str">
            <v/>
          </cell>
          <cell r="CX42" t="str">
            <v/>
          </cell>
          <cell r="CY42">
            <v>0.12958156484833216</v>
          </cell>
          <cell r="CZ42">
            <v>6.9750706163247134E-2</v>
          </cell>
          <cell r="DA42">
            <v>3.6302473888051425</v>
          </cell>
          <cell r="DB42">
            <v>4.2027578225726652</v>
          </cell>
          <cell r="DC42">
            <v>0.3662337239953613</v>
          </cell>
          <cell r="DD42">
            <v>1.2432397810491068E-2</v>
          </cell>
          <cell r="DE42" t="str">
            <v/>
          </cell>
          <cell r="DF42" t="str">
            <v/>
          </cell>
          <cell r="DG42">
            <v>0.21361422231831259</v>
          </cell>
          <cell r="DH42">
            <v>1.3611752350450035E-2</v>
          </cell>
          <cell r="DI42">
            <v>0.40564342135256271</v>
          </cell>
          <cell r="DJ42" t="str">
            <v/>
          </cell>
          <cell r="DK42">
            <v>2.2821202683313779</v>
          </cell>
          <cell r="DL42">
            <v>1.7781920506508171</v>
          </cell>
          <cell r="DM42" t="str">
            <v/>
          </cell>
          <cell r="DN42">
            <v>2.7852305876431538E-5</v>
          </cell>
          <cell r="DO42" t="str">
            <v/>
          </cell>
          <cell r="DP42">
            <v>0.25595535101463684</v>
          </cell>
          <cell r="DQ42" t="str">
            <v/>
          </cell>
          <cell r="DR42">
            <v>0.6422598867273841</v>
          </cell>
          <cell r="DS42">
            <v>7.1237108522286194E-3</v>
          </cell>
          <cell r="DT42">
            <v>1.4024094775332669</v>
          </cell>
          <cell r="DU42" t="str">
            <v/>
          </cell>
          <cell r="DV42" t="str">
            <v/>
          </cell>
          <cell r="DW42">
            <v>3.4845506323244173E-2</v>
          </cell>
          <cell r="DX42">
            <v>2.2112389331081799</v>
          </cell>
          <cell r="DY42">
            <v>2.7347435515320249</v>
          </cell>
          <cell r="DZ42">
            <v>4.7521287676108829E-4</v>
          </cell>
          <cell r="EA42">
            <v>1.6915235521344264E-2</v>
          </cell>
          <cell r="EB42">
            <v>0.10453752075399998</v>
          </cell>
          <cell r="EC42">
            <v>1.4360122938066474E-3</v>
          </cell>
          <cell r="ED42">
            <v>1.9543008598404701</v>
          </cell>
          <cell r="EE42">
            <v>0.23662595471838371</v>
          </cell>
          <cell r="EF42" t="str">
            <v/>
          </cell>
          <cell r="EG42" t="str">
            <v/>
          </cell>
          <cell r="EH42" t="str">
            <v/>
          </cell>
          <cell r="EI42">
            <v>8.1808415431098361E-3</v>
          </cell>
          <cell r="EJ42">
            <v>2.9588993615461291E-2</v>
          </cell>
          <cell r="EK42">
            <v>4.4160691086314898</v>
          </cell>
          <cell r="EL42">
            <v>1.6304628876629482E-2</v>
          </cell>
          <cell r="EM42">
            <v>5.096642253525787E-2</v>
          </cell>
          <cell r="EN42">
            <v>1.0067420912776227E-2</v>
          </cell>
        </row>
        <row r="43">
          <cell r="B43" t="str">
            <v>4.2.1</v>
          </cell>
          <cell r="C43" t="str">
            <v>4.2.1</v>
          </cell>
          <cell r="D43">
            <v>0</v>
          </cell>
          <cell r="E43">
            <v>10</v>
          </cell>
          <cell r="F43" t="str">
            <v/>
          </cell>
          <cell r="G43" t="str">
            <v>Protecting Investors - Strength of investor protection index (0-10)</v>
          </cell>
          <cell r="H43" t="str">
            <v>World Bank, Ease of Doing Business Report 2011</v>
          </cell>
          <cell r="I43">
            <v>2010</v>
          </cell>
          <cell r="J43">
            <v>0.4968112447343021</v>
          </cell>
          <cell r="K43">
            <v>0.28798683682991966</v>
          </cell>
          <cell r="L43">
            <v>1</v>
          </cell>
          <cell r="M43" t="str">
            <v>good</v>
          </cell>
          <cell r="N43" t="str">
            <v>SCORE</v>
          </cell>
          <cell r="O43">
            <v>7.3</v>
          </cell>
          <cell r="P43">
            <v>5.3</v>
          </cell>
          <cell r="Q43">
            <v>5.7</v>
          </cell>
          <cell r="R43">
            <v>4.7</v>
          </cell>
          <cell r="S43">
            <v>5</v>
          </cell>
          <cell r="T43">
            <v>5.7</v>
          </cell>
          <cell r="U43">
            <v>4</v>
          </cell>
          <cell r="V43">
            <v>6.7</v>
          </cell>
          <cell r="W43">
            <v>5.7</v>
          </cell>
          <cell r="X43">
            <v>6.7</v>
          </cell>
          <cell r="Y43">
            <v>4.7</v>
          </cell>
          <cell r="Z43">
            <v>7</v>
          </cell>
          <cell r="AA43">
            <v>3.3</v>
          </cell>
          <cell r="AB43">
            <v>4</v>
          </cell>
          <cell r="AC43">
            <v>5</v>
          </cell>
          <cell r="AD43">
            <v>6</v>
          </cell>
          <cell r="AE43">
            <v>5.3</v>
          </cell>
          <cell r="AF43">
            <v>4.3</v>
          </cell>
          <cell r="AG43">
            <v>6</v>
          </cell>
          <cell r="AH43">
            <v>3.7</v>
          </cell>
          <cell r="AI43">
            <v>5.3</v>
          </cell>
          <cell r="AJ43">
            <v>4.3</v>
          </cell>
          <cell r="AK43">
            <v>8.3000000000000007</v>
          </cell>
          <cell r="AL43">
            <v>6.3</v>
          </cell>
          <cell r="AM43">
            <v>5</v>
          </cell>
          <cell r="AN43">
            <v>8.3000000000000007</v>
          </cell>
          <cell r="AO43">
            <v>3</v>
          </cell>
          <cell r="AP43">
            <v>3.3</v>
          </cell>
          <cell r="AQ43">
            <v>4</v>
          </cell>
          <cell r="AR43">
            <v>5</v>
          </cell>
          <cell r="AS43">
            <v>5</v>
          </cell>
          <cell r="AT43">
            <v>6.3</v>
          </cell>
          <cell r="AU43">
            <v>5.7</v>
          </cell>
          <cell r="AV43">
            <v>4</v>
          </cell>
          <cell r="AW43">
            <v>5.3</v>
          </cell>
          <cell r="AX43">
            <v>4.3</v>
          </cell>
          <cell r="AY43">
            <v>5.7</v>
          </cell>
          <cell r="AZ43">
            <v>4.3</v>
          </cell>
          <cell r="BA43">
            <v>5.7</v>
          </cell>
          <cell r="BB43">
            <v>5.3</v>
          </cell>
          <cell r="BC43">
            <v>6.7</v>
          </cell>
          <cell r="BD43">
            <v>5</v>
          </cell>
          <cell r="BE43">
            <v>6</v>
          </cell>
          <cell r="BF43">
            <v>3.3</v>
          </cell>
          <cell r="BG43">
            <v>4</v>
          </cell>
          <cell r="BH43">
            <v>5.3</v>
          </cell>
          <cell r="BI43">
            <v>3</v>
          </cell>
          <cell r="BJ43">
            <v>9</v>
          </cell>
          <cell r="BK43">
            <v>4.3</v>
          </cell>
          <cell r="BL43">
            <v>5.3</v>
          </cell>
          <cell r="BM43">
            <v>6</v>
          </cell>
          <cell r="BN43">
            <v>6</v>
          </cell>
          <cell r="BO43">
            <v>3</v>
          </cell>
          <cell r="BP43">
            <v>8.3000000000000007</v>
          </cell>
          <cell r="BQ43">
            <v>8.3000000000000007</v>
          </cell>
          <cell r="BR43">
            <v>5.7</v>
          </cell>
          <cell r="BS43">
            <v>5.3</v>
          </cell>
          <cell r="BT43">
            <v>7</v>
          </cell>
          <cell r="BU43">
            <v>4.3</v>
          </cell>
          <cell r="BV43">
            <v>6</v>
          </cell>
          <cell r="BW43">
            <v>5</v>
          </cell>
          <cell r="BX43">
            <v>5.3</v>
          </cell>
          <cell r="BY43">
            <v>6.3</v>
          </cell>
          <cell r="BZ43">
            <v>7.7</v>
          </cell>
          <cell r="CA43">
            <v>5.7</v>
          </cell>
          <cell r="CB43">
            <v>5</v>
          </cell>
          <cell r="CC43">
            <v>5</v>
          </cell>
          <cell r="CD43">
            <v>4.3</v>
          </cell>
          <cell r="CE43">
            <v>6.7</v>
          </cell>
          <cell r="CF43">
            <v>5.7</v>
          </cell>
          <cell r="CG43">
            <v>5.3</v>
          </cell>
          <cell r="CH43">
            <v>8.6999999999999993</v>
          </cell>
          <cell r="CI43">
            <v>3.7</v>
          </cell>
          <cell r="CJ43">
            <v>7.7</v>
          </cell>
          <cell r="CK43">
            <v>6</v>
          </cell>
          <cell r="CL43">
            <v>4.7</v>
          </cell>
          <cell r="CM43">
            <v>6.3</v>
          </cell>
          <cell r="CN43">
            <v>3.3</v>
          </cell>
          <cell r="CO43">
            <v>6</v>
          </cell>
          <cell r="CP43">
            <v>5.3</v>
          </cell>
          <cell r="CQ43">
            <v>5.3</v>
          </cell>
          <cell r="CR43">
            <v>4.7</v>
          </cell>
          <cell r="CS43">
            <v>9.6999999999999993</v>
          </cell>
          <cell r="CT43">
            <v>5</v>
          </cell>
          <cell r="CU43">
            <v>3.3</v>
          </cell>
          <cell r="CV43">
            <v>5.7</v>
          </cell>
          <cell r="CW43">
            <v>6.7</v>
          </cell>
          <cell r="CX43">
            <v>5</v>
          </cell>
          <cell r="CY43">
            <v>6.3</v>
          </cell>
          <cell r="CZ43">
            <v>4.7</v>
          </cell>
          <cell r="DA43">
            <v>5.7</v>
          </cell>
          <cell r="DB43">
            <v>6.7</v>
          </cell>
          <cell r="DC43">
            <v>4</v>
          </cell>
          <cell r="DD43">
            <v>6</v>
          </cell>
          <cell r="DE43">
            <v>6</v>
          </cell>
          <cell r="DF43">
            <v>5</v>
          </cell>
          <cell r="DG43">
            <v>6</v>
          </cell>
          <cell r="DH43">
            <v>5</v>
          </cell>
          <cell r="DI43">
            <v>6.3</v>
          </cell>
          <cell r="DJ43">
            <v>7</v>
          </cell>
          <cell r="DK43">
            <v>3</v>
          </cell>
          <cell r="DL43">
            <v>5.3</v>
          </cell>
          <cell r="DM43">
            <v>9.3000000000000007</v>
          </cell>
          <cell r="DN43">
            <v>4.7</v>
          </cell>
          <cell r="DO43">
            <v>6.7</v>
          </cell>
          <cell r="DP43">
            <v>8</v>
          </cell>
          <cell r="DQ43">
            <v>5</v>
          </cell>
          <cell r="DR43">
            <v>5.3</v>
          </cell>
          <cell r="DS43">
            <v>3.3</v>
          </cell>
          <cell r="DT43">
            <v>4.3</v>
          </cell>
          <cell r="DU43">
            <v>6.3</v>
          </cell>
          <cell r="DV43">
            <v>3</v>
          </cell>
          <cell r="DW43">
            <v>4.7</v>
          </cell>
          <cell r="DX43">
            <v>5.7</v>
          </cell>
          <cell r="DY43">
            <v>5</v>
          </cell>
          <cell r="DZ43">
            <v>7.7</v>
          </cell>
          <cell r="EA43">
            <v>6.7</v>
          </cell>
          <cell r="EB43">
            <v>5.3</v>
          </cell>
          <cell r="EC43">
            <v>5.7</v>
          </cell>
          <cell r="ED43">
            <v>4</v>
          </cell>
          <cell r="EE43">
            <v>4.7</v>
          </cell>
          <cell r="EF43">
            <v>4.3</v>
          </cell>
          <cell r="EG43">
            <v>8</v>
          </cell>
          <cell r="EH43">
            <v>8.3000000000000007</v>
          </cell>
          <cell r="EI43">
            <v>5</v>
          </cell>
          <cell r="EJ43">
            <v>2.2999999999999998</v>
          </cell>
          <cell r="EK43">
            <v>2.7</v>
          </cell>
          <cell r="EL43">
            <v>4</v>
          </cell>
          <cell r="EM43">
            <v>5.3</v>
          </cell>
          <cell r="EN43">
            <v>4.3</v>
          </cell>
        </row>
        <row r="44">
          <cell r="B44" t="str">
            <v>4.2.2</v>
          </cell>
          <cell r="C44" t="str">
            <v>SCORE</v>
          </cell>
          <cell r="F44" t="str">
            <v>Winsorized</v>
          </cell>
          <cell r="G44" t="str">
            <v>Market capitalization of listed companies (% of GDP)</v>
          </cell>
          <cell r="H44" t="str">
            <v>Standard &amp; Poor's (WB database, WB &amp; OECD GDP estimates)</v>
          </cell>
          <cell r="I44" t="str">
            <v>2005 - 2009</v>
          </cell>
          <cell r="J44">
            <v>1.7750158321676999</v>
          </cell>
          <cell r="K44">
            <v>3.4819841172294508</v>
          </cell>
          <cell r="L44">
            <v>1</v>
          </cell>
          <cell r="M44" t="str">
            <v>good</v>
          </cell>
          <cell r="N44" t="str">
            <v>SCORE</v>
          </cell>
          <cell r="O44" t="str">
            <v/>
          </cell>
          <cell r="P44" t="str">
            <v/>
          </cell>
          <cell r="Q44" t="str">
            <v/>
          </cell>
          <cell r="R44">
            <v>15.849045668102457</v>
          </cell>
          <cell r="S44">
            <v>1.6125026789006007</v>
          </cell>
          <cell r="T44">
            <v>136.07233470100621</v>
          </cell>
          <cell r="U44">
            <v>13.91969080055884</v>
          </cell>
          <cell r="V44" t="str">
            <v/>
          </cell>
          <cell r="W44">
            <v>96.683813076097877</v>
          </cell>
          <cell r="X44">
            <v>7.9075662698800464</v>
          </cell>
          <cell r="Y44" t="str">
            <v/>
          </cell>
          <cell r="Z44">
            <v>55.795018318112085</v>
          </cell>
          <cell r="AA44" t="str">
            <v/>
          </cell>
          <cell r="AB44">
            <v>16.104044161061974</v>
          </cell>
          <cell r="AC44" t="str">
            <v/>
          </cell>
          <cell r="AD44">
            <v>34.316349197873144</v>
          </cell>
          <cell r="AE44">
            <v>74.258945423837474</v>
          </cell>
          <cell r="AF44" t="str">
            <v/>
          </cell>
          <cell r="AG44">
            <v>15.081047268938075</v>
          </cell>
          <cell r="AH44" t="str">
            <v/>
          </cell>
          <cell r="AI44" t="str">
            <v/>
          </cell>
          <cell r="AJ44" t="str">
            <v/>
          </cell>
          <cell r="AK44">
            <v>125.81392469573389</v>
          </cell>
          <cell r="AL44">
            <v>127.9865188513609</v>
          </cell>
          <cell r="AM44">
            <v>100.45969829655303</v>
          </cell>
          <cell r="AN44">
            <v>57.745227916481802</v>
          </cell>
          <cell r="AO44">
            <v>4.9670306049145605</v>
          </cell>
          <cell r="AP44">
            <v>26.652332261062462</v>
          </cell>
          <cell r="AQ44">
            <v>40.672627768222036</v>
          </cell>
          <cell r="AR44">
            <v>31.932860828953579</v>
          </cell>
          <cell r="AS44">
            <v>27.690616280059228</v>
          </cell>
          <cell r="AT44">
            <v>60.353579649945402</v>
          </cell>
          <cell r="AU44" t="str">
            <v/>
          </cell>
          <cell r="AV44">
            <v>7.4195477760122728</v>
          </cell>
          <cell r="AW44">
            <v>47.76223400209652</v>
          </cell>
          <cell r="AX44">
            <v>19.988826350967024</v>
          </cell>
          <cell r="AY44">
            <v>13.905974279144875</v>
          </cell>
          <cell r="AZ44" t="str">
            <v/>
          </cell>
          <cell r="BA44">
            <v>38.322900801717473</v>
          </cell>
          <cell r="BB44">
            <v>74.433740276668274</v>
          </cell>
          <cell r="BC44">
            <v>6.8300105694819262</v>
          </cell>
          <cell r="BD44">
            <v>38.771540480739901</v>
          </cell>
          <cell r="BE44">
            <v>16.054468151320091</v>
          </cell>
          <cell r="BF44">
            <v>16.58463379613579</v>
          </cell>
          <cell r="BG44" t="str">
            <v/>
          </cell>
          <cell r="BH44">
            <v>25.008410061551835</v>
          </cell>
          <cell r="BI44" t="str">
            <v/>
          </cell>
          <cell r="BJ44">
            <v>246.45624774462584</v>
          </cell>
          <cell r="BK44">
            <v>21.93481135871264</v>
          </cell>
          <cell r="BL44">
            <v>9.2970572488838261</v>
          </cell>
          <cell r="BM44">
            <v>90.006229136528333</v>
          </cell>
          <cell r="BN44">
            <v>32.981427765233789</v>
          </cell>
          <cell r="BO44">
            <v>19.122641912759004</v>
          </cell>
          <cell r="BP44">
            <v>13.15298069282197</v>
          </cell>
          <cell r="BQ44">
            <v>93.482878691241851</v>
          </cell>
          <cell r="BR44">
            <v>15.018910186800719</v>
          </cell>
          <cell r="BS44">
            <v>42.239071952999126</v>
          </cell>
          <cell r="BT44">
            <v>66.657622654780539</v>
          </cell>
          <cell r="BU44">
            <v>139.83115241527173</v>
          </cell>
          <cell r="BV44">
            <v>52.819627960873639</v>
          </cell>
          <cell r="BW44">
            <v>35.615558935561396</v>
          </cell>
          <cell r="BX44">
            <v>100.47445238742536</v>
          </cell>
          <cell r="BY44">
            <v>72.398888189535143</v>
          </cell>
          <cell r="BZ44">
            <v>1.5691836778260804</v>
          </cell>
          <cell r="CA44">
            <v>6.9611597268533654</v>
          </cell>
          <cell r="CB44">
            <v>37.425349105005822</v>
          </cell>
          <cell r="CC44">
            <v>12.031716065622957</v>
          </cell>
          <cell r="CD44">
            <v>201.26033192248622</v>
          </cell>
          <cell r="CE44">
            <v>10.001049381574061</v>
          </cell>
          <cell r="CF44" t="str">
            <v/>
          </cell>
          <cell r="CG44">
            <v>41.445295417306397</v>
          </cell>
          <cell r="CH44">
            <v>133.58627009233334</v>
          </cell>
          <cell r="CI44" t="str">
            <v/>
          </cell>
          <cell r="CJ44">
            <v>55.12008688979023</v>
          </cell>
          <cell r="CK44">
            <v>38.926033919701453</v>
          </cell>
          <cell r="CL44" t="str">
            <v/>
          </cell>
          <cell r="CM44">
            <v>10.236711082578791</v>
          </cell>
          <cell r="CN44">
            <v>69.239017747782611</v>
          </cell>
          <cell r="CO44" t="str">
            <v/>
          </cell>
          <cell r="CP44">
            <v>8.9850955998678561</v>
          </cell>
          <cell r="CQ44">
            <v>43.768149467033162</v>
          </cell>
          <cell r="CR44">
            <v>68.490487149663807</v>
          </cell>
          <cell r="CS44">
            <v>53.580554899728959</v>
          </cell>
          <cell r="CT44" t="str">
            <v/>
          </cell>
          <cell r="CU44" t="str">
            <v/>
          </cell>
          <cell r="CV44">
            <v>19.719614213168128</v>
          </cell>
          <cell r="CW44">
            <v>59.521564993305041</v>
          </cell>
          <cell r="CX44">
            <v>24.733867114554663</v>
          </cell>
          <cell r="CY44">
            <v>19.957654565503606</v>
          </cell>
          <cell r="CZ44">
            <v>32.567682408643925</v>
          </cell>
          <cell r="DA44">
            <v>4.4102362110412869</v>
          </cell>
          <cell r="DB44">
            <v>55.038574010280605</v>
          </cell>
          <cell r="DC44">
            <v>49.934144982079012</v>
          </cell>
          <cell r="DD44">
            <v>31.454206232468845</v>
          </cell>
          <cell r="DE44">
            <v>43.329050336552868</v>
          </cell>
          <cell r="DF44">
            <v>134.41097796019298</v>
          </cell>
          <cell r="DG44">
            <v>18.822290105170829</v>
          </cell>
          <cell r="DH44">
            <v>69.993195855275175</v>
          </cell>
          <cell r="DI44" t="str">
            <v/>
          </cell>
          <cell r="DJ44">
            <v>86.344383379804043</v>
          </cell>
          <cell r="DK44" t="str">
            <v/>
          </cell>
          <cell r="DL44">
            <v>27.049982369123615</v>
          </cell>
          <cell r="DM44">
            <v>170.53335326099997</v>
          </cell>
          <cell r="DN44">
            <v>5.3310386917807673</v>
          </cell>
          <cell r="DO44">
            <v>24.271792272888611</v>
          </cell>
          <cell r="DP44">
            <v>246.45624774462584</v>
          </cell>
          <cell r="DQ44">
            <v>88.835925040966941</v>
          </cell>
          <cell r="DR44">
            <v>19.374143470648665</v>
          </cell>
          <cell r="DS44" t="str">
            <v/>
          </cell>
          <cell r="DT44">
            <v>6.8848608825060804</v>
          </cell>
          <cell r="DU44">
            <v>106.45802421007156</v>
          </cell>
          <cell r="DV44">
            <v>172.44282600421155</v>
          </cell>
          <cell r="DW44" t="str">
            <v/>
          </cell>
          <cell r="DX44" t="str">
            <v/>
          </cell>
          <cell r="DY44">
            <v>6.2292214147482836</v>
          </cell>
          <cell r="DZ44">
            <v>52.372904165292297</v>
          </cell>
          <cell r="EA44">
            <v>52.853114113248303</v>
          </cell>
          <cell r="EB44">
            <v>23.053416877522562</v>
          </cell>
          <cell r="EC44">
            <v>36.580048640248286</v>
          </cell>
          <cell r="ED44">
            <v>1.1725841923387945</v>
          </cell>
          <cell r="EE44">
            <v>14.78735568855725</v>
          </cell>
          <cell r="EF44">
            <v>37.441206631436827</v>
          </cell>
          <cell r="EG44">
            <v>128.59995351857248</v>
          </cell>
          <cell r="EH44">
            <v>105.75875746161347</v>
          </cell>
          <cell r="EI44">
            <v>0.66382869677226164</v>
          </cell>
          <cell r="EJ44">
            <v>4.4917258210572619</v>
          </cell>
          <cell r="EK44">
            <v>23.078488663207892</v>
          </cell>
          <cell r="EL44" t="str">
            <v/>
          </cell>
          <cell r="EM44">
            <v>20.325776538081413</v>
          </cell>
          <cell r="EN44">
            <v>70.264021853246277</v>
          </cell>
        </row>
        <row r="45">
          <cell r="B45" t="str">
            <v>4.2.3</v>
          </cell>
          <cell r="C45" t="str">
            <v>SCORE</v>
          </cell>
          <cell r="F45" t="str">
            <v>Winsorized</v>
          </cell>
          <cell r="G45" t="str">
            <v>Stocks traded, total value (% of GDP)</v>
          </cell>
          <cell r="H45" t="str">
            <v>Standard &amp; Poor's (WB database, WB &amp; OECD GDP estimates)</v>
          </cell>
          <cell r="I45" t="str">
            <v>2005 - 2009</v>
          </cell>
          <cell r="J45">
            <v>1.9386780333827676</v>
          </cell>
          <cell r="K45">
            <v>3.1122293502282634</v>
          </cell>
          <cell r="L45">
            <v>1</v>
          </cell>
          <cell r="M45" t="str">
            <v>good</v>
          </cell>
          <cell r="N45" t="str">
            <v>SCORE</v>
          </cell>
          <cell r="O45" t="str">
            <v/>
          </cell>
          <cell r="P45" t="str">
            <v/>
          </cell>
          <cell r="Q45" t="str">
            <v/>
          </cell>
          <cell r="R45">
            <v>0.88395888065725892</v>
          </cell>
          <cell r="S45">
            <v>3.0414810894682362E-3</v>
          </cell>
          <cell r="T45">
            <v>82.372915440428102</v>
          </cell>
          <cell r="U45">
            <v>6.6339301993200799</v>
          </cell>
          <cell r="V45" t="str">
            <v/>
          </cell>
          <cell r="W45">
            <v>13.508378522485037</v>
          </cell>
          <cell r="X45">
            <v>16.336293303241703</v>
          </cell>
          <cell r="Y45" t="str">
            <v/>
          </cell>
          <cell r="Z45">
            <v>27.274607652444445</v>
          </cell>
          <cell r="AA45" t="str">
            <v/>
          </cell>
          <cell r="AB45">
            <v>8.2285998630382447E-3</v>
          </cell>
          <cell r="AC45" t="str">
            <v/>
          </cell>
          <cell r="AD45">
            <v>0.88757787390866505</v>
          </cell>
          <cell r="AE45">
            <v>41.297450742733503</v>
          </cell>
          <cell r="AF45" t="str">
            <v/>
          </cell>
          <cell r="AG45">
            <v>0.85050906471630172</v>
          </cell>
          <cell r="AH45" t="str">
            <v/>
          </cell>
          <cell r="AI45" t="str">
            <v/>
          </cell>
          <cell r="AJ45" t="str">
            <v/>
          </cell>
          <cell r="AK45">
            <v>92.781760638462103</v>
          </cell>
          <cell r="AL45">
            <v>22.951920736710349</v>
          </cell>
          <cell r="AM45">
            <v>179.67242347635755</v>
          </cell>
          <cell r="AN45">
            <v>5.6089368830384485</v>
          </cell>
          <cell r="AO45">
            <v>0.10534161670193989</v>
          </cell>
          <cell r="AP45">
            <v>0.5775176165265804</v>
          </cell>
          <cell r="AQ45">
            <v>2.2501488347426499</v>
          </cell>
          <cell r="AR45">
            <v>9.1090951452398397</v>
          </cell>
          <cell r="AS45">
            <v>10.82975894220753</v>
          </cell>
          <cell r="AT45">
            <v>47.906731058309845</v>
          </cell>
          <cell r="AU45" t="str">
            <v/>
          </cell>
          <cell r="AV45">
            <v>2.3633742113453646</v>
          </cell>
          <cell r="AW45">
            <v>28.042198956048765</v>
          </cell>
          <cell r="AX45">
            <v>0.90261397263798948</v>
          </cell>
          <cell r="AY45">
            <v>1.959970551343972</v>
          </cell>
          <cell r="AZ45" t="str">
            <v/>
          </cell>
          <cell r="BA45">
            <v>38.384477605369526</v>
          </cell>
          <cell r="BB45">
            <v>51.551742240976964</v>
          </cell>
          <cell r="BC45">
            <v>1.7281901636967825E-2</v>
          </cell>
          <cell r="BD45">
            <v>38.511567879466362</v>
          </cell>
          <cell r="BE45">
            <v>0.36985589608652913</v>
          </cell>
          <cell r="BF45">
            <v>15.675126377842496</v>
          </cell>
          <cell r="BG45" t="str">
            <v/>
          </cell>
          <cell r="BH45">
            <v>6.2969281813741618E-2</v>
          </cell>
          <cell r="BI45" t="str">
            <v/>
          </cell>
          <cell r="BJ45">
            <v>179.67242347635755</v>
          </cell>
          <cell r="BK45">
            <v>20.113863980334344</v>
          </cell>
          <cell r="BL45">
            <v>3.3014407383378672</v>
          </cell>
          <cell r="BM45">
            <v>83.110454619514101</v>
          </cell>
          <cell r="BN45">
            <v>21.342678975333449</v>
          </cell>
          <cell r="BO45">
            <v>5.1542546356070975</v>
          </cell>
          <cell r="BP45">
            <v>8.1302553352386848</v>
          </cell>
          <cell r="BQ45">
            <v>45.325171445458665</v>
          </cell>
          <cell r="BR45">
            <v>21.759388245076014</v>
          </cell>
          <cell r="BS45">
            <v>0.85928171142273424</v>
          </cell>
          <cell r="BT45">
            <v>82.735130932059548</v>
          </cell>
          <cell r="BU45">
            <v>59.878527932319294</v>
          </cell>
          <cell r="BV45">
            <v>3.6971405434280591</v>
          </cell>
          <cell r="BW45">
            <v>1.6465713628341621</v>
          </cell>
          <cell r="BX45">
            <v>179.67242347635755</v>
          </cell>
          <cell r="BY45">
            <v>82.920772070444144</v>
          </cell>
          <cell r="BZ45">
            <v>1.4740842843637025</v>
          </cell>
          <cell r="CA45">
            <v>7.5006435142468991E-2</v>
          </cell>
          <cell r="CB45">
            <v>3.0253139877333131</v>
          </cell>
          <cell r="CC45">
            <v>0.81489788817433462</v>
          </cell>
          <cell r="CD45">
            <v>0.51574880026906578</v>
          </cell>
          <cell r="CE45">
            <v>0.66483959430226003</v>
          </cell>
          <cell r="CF45" t="str">
            <v/>
          </cell>
          <cell r="CG45">
            <v>1.3965491692017389</v>
          </cell>
          <cell r="CH45">
            <v>38.084471389676594</v>
          </cell>
          <cell r="CI45" t="str">
            <v/>
          </cell>
          <cell r="CJ45">
            <v>3.8347966968894713</v>
          </cell>
          <cell r="CK45">
            <v>8.8076936920725881</v>
          </cell>
          <cell r="CL45">
            <v>0.23789035434223579</v>
          </cell>
          <cell r="CM45">
            <v>0.38238719302409374</v>
          </cell>
          <cell r="CN45">
            <v>32.376119509255027</v>
          </cell>
          <cell r="CO45" t="str">
            <v/>
          </cell>
          <cell r="CP45">
            <v>0.23565947210919336</v>
          </cell>
          <cell r="CQ45">
            <v>1.8339189349171952</v>
          </cell>
          <cell r="CR45">
            <v>76.270374412538501</v>
          </cell>
          <cell r="CS45">
            <v>29.727164299237231</v>
          </cell>
          <cell r="CT45" t="str">
            <v/>
          </cell>
          <cell r="CU45" t="str">
            <v/>
          </cell>
          <cell r="CV45">
            <v>2.7070357600684192</v>
          </cell>
          <cell r="CW45">
            <v>64.897803042423945</v>
          </cell>
          <cell r="CX45">
            <v>13.931330366492267</v>
          </cell>
          <cell r="CY45">
            <v>14.126402171315252</v>
          </cell>
          <cell r="CZ45">
            <v>0.21774108696531905</v>
          </cell>
          <cell r="DA45">
            <v>1.8385623860650759E-2</v>
          </cell>
          <cell r="DB45">
            <v>2.4744517126251853</v>
          </cell>
          <cell r="DC45">
            <v>10.715601331507074</v>
          </cell>
          <cell r="DD45">
            <v>12.969385820510276</v>
          </cell>
          <cell r="DE45">
            <v>20.107930523790632</v>
          </cell>
          <cell r="DF45">
            <v>42.112677524920635</v>
          </cell>
          <cell r="DG45">
            <v>1.1697479561646895</v>
          </cell>
          <cell r="DH45">
            <v>55.458319417598169</v>
          </cell>
          <cell r="DI45" t="str">
            <v/>
          </cell>
          <cell r="DJ45">
            <v>91.277470210312458</v>
          </cell>
          <cell r="DK45" t="str">
            <v/>
          </cell>
          <cell r="DL45">
            <v>1.3197476239642381</v>
          </cell>
          <cell r="DM45">
            <v>138.43116010643942</v>
          </cell>
          <cell r="DN45">
            <v>0.19980035552134229</v>
          </cell>
          <cell r="DO45">
            <v>2.1053420254057644</v>
          </cell>
          <cell r="DP45">
            <v>119.76330797823682</v>
          </cell>
          <cell r="DQ45">
            <v>109.51968662502662</v>
          </cell>
          <cell r="DR45">
            <v>2.1073147359173712</v>
          </cell>
          <cell r="DS45" t="str">
            <v/>
          </cell>
          <cell r="DT45">
            <v>2.2744717199282764E-3</v>
          </cell>
          <cell r="DU45">
            <v>96.121864848746114</v>
          </cell>
          <cell r="DV45">
            <v>179.67242347635755</v>
          </cell>
          <cell r="DW45" t="str">
            <v/>
          </cell>
          <cell r="DX45" t="str">
            <v/>
          </cell>
          <cell r="DY45">
            <v>8.2763789679147576E-2</v>
          </cell>
          <cell r="DZ45">
            <v>51.141063565398291</v>
          </cell>
          <cell r="EA45">
            <v>1.1110565309440354</v>
          </cell>
          <cell r="EB45">
            <v>3.1780998374324096</v>
          </cell>
          <cell r="EC45">
            <v>39.46287495206424</v>
          </cell>
          <cell r="ED45">
            <v>5.7783899650645149E-2</v>
          </cell>
          <cell r="EE45">
            <v>0.52009093541032669</v>
          </cell>
          <cell r="EF45">
            <v>55.43953088715422</v>
          </cell>
          <cell r="EG45">
            <v>156.47040585520566</v>
          </cell>
          <cell r="EH45">
            <v>179.67242347635755</v>
          </cell>
          <cell r="EI45">
            <v>7.0975395252380183E-2</v>
          </cell>
          <cell r="EJ45">
            <v>0.36280469308162872</v>
          </cell>
          <cell r="EK45">
            <v>7.2404947870646446</v>
          </cell>
          <cell r="EL45" t="str">
            <v/>
          </cell>
          <cell r="EM45">
            <v>0.62339577536942048</v>
          </cell>
          <cell r="EN45">
            <v>9.7024845868578371</v>
          </cell>
        </row>
        <row r="46">
          <cell r="B46" t="str">
            <v>4.2.4</v>
          </cell>
          <cell r="C46" t="str">
            <v>SCORE</v>
          </cell>
          <cell r="F46" t="str">
            <v>LN</v>
          </cell>
          <cell r="G46" t="str">
            <v>Venture capital per investment location - number of deals (per trillion GDP, PPP, 2005 $)</v>
          </cell>
          <cell r="H46" t="str">
            <v>Thomson Reuters (WB &amp; OECD GDP estimates)</v>
          </cell>
          <cell r="J46">
            <v>0.4797759982701274</v>
          </cell>
          <cell r="K46">
            <v>-1.2816090695323539</v>
          </cell>
          <cell r="L46">
            <v>0.5</v>
          </cell>
          <cell r="M46" t="str">
            <v>good</v>
          </cell>
          <cell r="N46" t="str">
            <v>SCORE</v>
          </cell>
          <cell r="O46">
            <v>0</v>
          </cell>
          <cell r="P46">
            <v>0</v>
          </cell>
          <cell r="Q46">
            <v>0</v>
          </cell>
          <cell r="R46">
            <v>1.0569071527085607</v>
          </cell>
          <cell r="S46">
            <v>0</v>
          </cell>
          <cell r="T46">
            <v>4.2895291042693069</v>
          </cell>
          <cell r="U46">
            <v>3.660080846809953</v>
          </cell>
          <cell r="V46">
            <v>0</v>
          </cell>
          <cell r="W46">
            <v>3.7119170643270056</v>
          </cell>
          <cell r="X46">
            <v>0</v>
          </cell>
          <cell r="Y46">
            <v>0</v>
          </cell>
          <cell r="Z46">
            <v>4.1105884764843434</v>
          </cell>
          <cell r="AA46">
            <v>0</v>
          </cell>
          <cell r="AB46">
            <v>0</v>
          </cell>
          <cell r="AC46">
            <v>0</v>
          </cell>
          <cell r="AD46">
            <v>0</v>
          </cell>
          <cell r="AE46">
            <v>3.0036000184760407</v>
          </cell>
          <cell r="AF46">
            <v>4.0091146728172333</v>
          </cell>
          <cell r="AG46">
            <v>0</v>
          </cell>
          <cell r="AH46">
            <v>0</v>
          </cell>
          <cell r="AI46">
            <v>0</v>
          </cell>
          <cell r="AJ46">
            <v>0</v>
          </cell>
          <cell r="AK46">
            <v>6.209488563671222</v>
          </cell>
          <cell r="AL46">
            <v>2.6752450891378565</v>
          </cell>
          <cell r="AM46">
            <v>4.0823714144163556</v>
          </cell>
          <cell r="AN46">
            <v>1.8523495734700581</v>
          </cell>
          <cell r="AO46">
            <v>0</v>
          </cell>
          <cell r="AP46">
            <v>0</v>
          </cell>
          <cell r="AQ46">
            <v>0</v>
          </cell>
          <cell r="AR46">
            <v>4.5832093548334969</v>
          </cell>
          <cell r="AS46">
            <v>3.1149741063141985</v>
          </cell>
          <cell r="AT46">
            <v>5.2828359754964467</v>
          </cell>
          <cell r="AU46">
            <v>0</v>
          </cell>
          <cell r="AV46">
            <v>0</v>
          </cell>
          <cell r="AW46">
            <v>2.0800555220927879</v>
          </cell>
          <cell r="AX46">
            <v>0</v>
          </cell>
          <cell r="AY46">
            <v>5.6276307196756035</v>
          </cell>
          <cell r="AZ46">
            <v>0</v>
          </cell>
          <cell r="BA46">
            <v>5.1421621121515626</v>
          </cell>
          <cell r="BB46">
            <v>5.1626194753636483</v>
          </cell>
          <cell r="BC46">
            <v>0</v>
          </cell>
          <cell r="BD46">
            <v>4.2879626279239673</v>
          </cell>
          <cell r="BE46">
            <v>3.4245284365906365</v>
          </cell>
          <cell r="BF46">
            <v>0</v>
          </cell>
          <cell r="BG46">
            <v>0</v>
          </cell>
          <cell r="BH46">
            <v>0</v>
          </cell>
          <cell r="BI46">
            <v>0</v>
          </cell>
          <cell r="BJ46">
            <v>3.7971140955706639</v>
          </cell>
          <cell r="BK46">
            <v>2.9277403077128823</v>
          </cell>
          <cell r="BL46">
            <v>4.5334236147023104</v>
          </cell>
          <cell r="BM46">
            <v>4.0069607616086946</v>
          </cell>
          <cell r="BN46">
            <v>1.1869565678860488</v>
          </cell>
          <cell r="BO46">
            <v>0</v>
          </cell>
          <cell r="BP46">
            <v>5.6539696356256082</v>
          </cell>
          <cell r="BQ46">
            <v>6.363479895063648</v>
          </cell>
          <cell r="BR46">
            <v>1.9792274841636179</v>
          </cell>
          <cell r="BS46">
            <v>0</v>
          </cell>
          <cell r="BT46">
            <v>2.1258330420033502</v>
          </cell>
          <cell r="BU46">
            <v>4.2048658342311063</v>
          </cell>
          <cell r="BV46">
            <v>0</v>
          </cell>
          <cell r="BW46">
            <v>5.1741025399938554</v>
          </cell>
          <cell r="BX46">
            <v>3.3145028795180314</v>
          </cell>
          <cell r="BY46">
            <v>2.2226699284682656</v>
          </cell>
          <cell r="BZ46">
            <v>0</v>
          </cell>
          <cell r="CA46">
            <v>3.5683586472495925</v>
          </cell>
          <cell r="CB46">
            <v>4.106707134811626</v>
          </cell>
          <cell r="CC46">
            <v>0</v>
          </cell>
          <cell r="CD46">
            <v>4.7663406826956143</v>
          </cell>
          <cell r="CE46">
            <v>0</v>
          </cell>
          <cell r="CF46">
            <v>0</v>
          </cell>
          <cell r="CG46">
            <v>4.5182370969806485</v>
          </cell>
          <cell r="CH46">
            <v>2.5197414902269211</v>
          </cell>
          <cell r="CI46">
            <v>0</v>
          </cell>
          <cell r="CJ46">
            <v>0</v>
          </cell>
          <cell r="CK46">
            <v>1.9431918776679042</v>
          </cell>
          <cell r="CL46">
            <v>4.6915233194059187</v>
          </cell>
          <cell r="CM46">
            <v>5.8623916554343198</v>
          </cell>
          <cell r="CN46">
            <v>0</v>
          </cell>
          <cell r="CO46">
            <v>0</v>
          </cell>
          <cell r="CP46">
            <v>0</v>
          </cell>
          <cell r="CQ46">
            <v>0</v>
          </cell>
          <cell r="CR46">
            <v>4.4509228982906137</v>
          </cell>
          <cell r="CS46">
            <v>4.3293972203608515</v>
          </cell>
          <cell r="CT46">
            <v>0</v>
          </cell>
          <cell r="CU46">
            <v>0</v>
          </cell>
          <cell r="CV46">
            <v>2.6317835787451118</v>
          </cell>
          <cell r="CW46">
            <v>5.4788860077584465</v>
          </cell>
          <cell r="CX46">
            <v>0</v>
          </cell>
          <cell r="CY46">
            <v>0</v>
          </cell>
          <cell r="CZ46">
            <v>0</v>
          </cell>
          <cell r="DA46">
            <v>0</v>
          </cell>
          <cell r="DB46">
            <v>2.2758445033951995</v>
          </cell>
          <cell r="DC46">
            <v>2.6740221947940062</v>
          </cell>
          <cell r="DD46">
            <v>2.1783970841950882</v>
          </cell>
          <cell r="DE46">
            <v>2.6519138955410124</v>
          </cell>
          <cell r="DF46">
            <v>0</v>
          </cell>
          <cell r="DG46">
            <v>2.9025514322187753</v>
          </cell>
          <cell r="DH46">
            <v>2.2270583283815388</v>
          </cell>
          <cell r="DI46">
            <v>0</v>
          </cell>
          <cell r="DJ46">
            <v>1.5450122319872905</v>
          </cell>
          <cell r="DK46">
            <v>0</v>
          </cell>
          <cell r="DL46">
            <v>0</v>
          </cell>
          <cell r="DM46">
            <v>4.5263191378884988</v>
          </cell>
          <cell r="DN46">
            <v>0</v>
          </cell>
          <cell r="DO46">
            <v>0</v>
          </cell>
          <cell r="DP46">
            <v>3.0213444204871465</v>
          </cell>
          <cell r="DQ46">
            <v>4.3675041502116461</v>
          </cell>
          <cell r="DR46">
            <v>0</v>
          </cell>
          <cell r="DS46">
            <v>0</v>
          </cell>
          <cell r="DT46">
            <v>0</v>
          </cell>
          <cell r="DU46">
            <v>5.7034327581355715</v>
          </cell>
          <cell r="DV46">
            <v>4.7562463153835646</v>
          </cell>
          <cell r="DW46">
            <v>0</v>
          </cell>
          <cell r="DX46">
            <v>0</v>
          </cell>
          <cell r="DY46">
            <v>3.6630156684969211</v>
          </cell>
          <cell r="DZ46">
            <v>1.1082797120688888</v>
          </cell>
          <cell r="EA46">
            <v>3.500035695264319</v>
          </cell>
          <cell r="EB46">
            <v>2.6201835774545073</v>
          </cell>
          <cell r="EC46">
            <v>2.5575472750228938</v>
          </cell>
          <cell r="ED46">
            <v>0</v>
          </cell>
          <cell r="EE46">
            <v>3.5564504403948409</v>
          </cell>
          <cell r="EF46">
            <v>2.8656325419503728</v>
          </cell>
          <cell r="EG46">
            <v>5.2327535186633485</v>
          </cell>
          <cell r="EH46">
            <v>5.9326588745288564</v>
          </cell>
          <cell r="EI46">
            <v>0</v>
          </cell>
          <cell r="EJ46">
            <v>0</v>
          </cell>
          <cell r="EK46">
            <v>3.4293628000278589</v>
          </cell>
          <cell r="EL46">
            <v>0</v>
          </cell>
          <cell r="EM46">
            <v>0</v>
          </cell>
          <cell r="EN46">
            <v>5.3750955992053004</v>
          </cell>
        </row>
        <row r="47">
          <cell r="B47" t="str">
            <v>4.3.1</v>
          </cell>
          <cell r="C47" t="str">
            <v>4.3.1</v>
          </cell>
          <cell r="F47" t="str">
            <v/>
          </cell>
          <cell r="G47" t="str">
            <v>Tariff rate, applied, weighted mean, all products (%)</v>
          </cell>
          <cell r="H47" t="str">
            <v>World Bank, based on WITS, UNCTAD TRAINS and UN COMTRADE (WB database)</v>
          </cell>
          <cell r="I47" t="str">
            <v>2002 - 2008</v>
          </cell>
          <cell r="J47">
            <v>1.2576560011382936</v>
          </cell>
          <cell r="K47">
            <v>1.5644311498191463</v>
          </cell>
          <cell r="L47">
            <v>1</v>
          </cell>
          <cell r="M47" t="str">
            <v>bad</v>
          </cell>
          <cell r="N47" t="str">
            <v>SCORE</v>
          </cell>
          <cell r="O47">
            <v>2.08</v>
          </cell>
          <cell r="P47">
            <v>9.66</v>
          </cell>
          <cell r="Q47">
            <v>7.71</v>
          </cell>
          <cell r="R47">
            <v>5.27</v>
          </cell>
          <cell r="S47">
            <v>2.25</v>
          </cell>
          <cell r="T47">
            <v>2.4700000000000002</v>
          </cell>
          <cell r="U47">
            <v>1.1499999999999999</v>
          </cell>
          <cell r="V47">
            <v>3.93</v>
          </cell>
          <cell r="W47">
            <v>3.56</v>
          </cell>
          <cell r="X47">
            <v>10.98</v>
          </cell>
          <cell r="Y47">
            <v>2.33</v>
          </cell>
          <cell r="Z47">
            <v>1.1499999999999999</v>
          </cell>
          <cell r="AA47">
            <v>15.5</v>
          </cell>
          <cell r="AB47">
            <v>4.07</v>
          </cell>
          <cell r="AC47">
            <v>4.67</v>
          </cell>
          <cell r="AD47">
            <v>8.66</v>
          </cell>
          <cell r="AE47">
            <v>6.74</v>
          </cell>
          <cell r="AF47">
            <v>6.12</v>
          </cell>
          <cell r="AG47">
            <v>1.1499999999999999</v>
          </cell>
          <cell r="AH47">
            <v>6.89</v>
          </cell>
          <cell r="AI47">
            <v>9.99</v>
          </cell>
          <cell r="AJ47">
            <v>12.67</v>
          </cell>
          <cell r="AK47">
            <v>0.95</v>
          </cell>
          <cell r="AL47">
            <v>1</v>
          </cell>
          <cell r="AM47">
            <v>3.92</v>
          </cell>
          <cell r="AN47">
            <v>8.73</v>
          </cell>
          <cell r="AO47">
            <v>3.76</v>
          </cell>
          <cell r="AP47">
            <v>6.56</v>
          </cell>
          <cell r="AQ47">
            <v>1.0900000000000001</v>
          </cell>
          <cell r="AR47">
            <v>1.1499999999999999</v>
          </cell>
          <cell r="AS47">
            <v>1.1499999999999999</v>
          </cell>
          <cell r="AT47">
            <v>1.1499999999999999</v>
          </cell>
          <cell r="AU47">
            <v>5.12</v>
          </cell>
          <cell r="AV47">
            <v>5.38</v>
          </cell>
          <cell r="AW47">
            <v>8.01</v>
          </cell>
          <cell r="AX47">
            <v>3.08</v>
          </cell>
          <cell r="AY47">
            <v>1.1499999999999999</v>
          </cell>
          <cell r="AZ47">
            <v>10.050000000000001</v>
          </cell>
          <cell r="BA47">
            <v>1.1499999999999999</v>
          </cell>
          <cell r="BB47">
            <v>1.1499999999999999</v>
          </cell>
          <cell r="BC47">
            <v>0.47</v>
          </cell>
          <cell r="BD47">
            <v>1.1499999999999999</v>
          </cell>
          <cell r="BE47">
            <v>9.84</v>
          </cell>
          <cell r="BF47">
            <v>1.1499999999999999</v>
          </cell>
          <cell r="BG47">
            <v>3.02</v>
          </cell>
          <cell r="BH47">
            <v>6.87</v>
          </cell>
          <cell r="BI47">
            <v>3.17</v>
          </cell>
          <cell r="BJ47">
            <v>0</v>
          </cell>
          <cell r="BK47">
            <v>1.1499999999999999</v>
          </cell>
          <cell r="BL47">
            <v>1.05</v>
          </cell>
          <cell r="BM47">
            <v>6.09</v>
          </cell>
          <cell r="BN47">
            <v>3.55</v>
          </cell>
          <cell r="BO47">
            <v>20.12</v>
          </cell>
          <cell r="BP47">
            <v>1.1499999999999999</v>
          </cell>
          <cell r="BQ47">
            <v>1.0900000000000001</v>
          </cell>
          <cell r="BR47">
            <v>1.1499999999999999</v>
          </cell>
          <cell r="BS47">
            <v>8.91</v>
          </cell>
          <cell r="BT47">
            <v>1.31</v>
          </cell>
          <cell r="BU47">
            <v>5.61</v>
          </cell>
          <cell r="BV47">
            <v>2.13</v>
          </cell>
          <cell r="BW47">
            <v>6.29</v>
          </cell>
          <cell r="BX47">
            <v>7.1</v>
          </cell>
          <cell r="BY47">
            <v>4.03</v>
          </cell>
          <cell r="BZ47">
            <v>8.51</v>
          </cell>
          <cell r="CA47">
            <v>1.1499999999999999</v>
          </cell>
          <cell r="CB47">
            <v>4.75</v>
          </cell>
          <cell r="CC47">
            <v>1.1499999999999999</v>
          </cell>
          <cell r="CD47">
            <v>1.1499999999999999</v>
          </cell>
          <cell r="CE47">
            <v>3.33</v>
          </cell>
          <cell r="CF47">
            <v>8.39</v>
          </cell>
          <cell r="CG47">
            <v>5.96</v>
          </cell>
          <cell r="CH47">
            <v>3.13</v>
          </cell>
          <cell r="CI47">
            <v>8.44</v>
          </cell>
          <cell r="CJ47">
            <v>2.0499999999999998</v>
          </cell>
          <cell r="CK47">
            <v>1.88</v>
          </cell>
          <cell r="CL47">
            <v>2.44</v>
          </cell>
          <cell r="CM47">
            <v>5.0999999999999996</v>
          </cell>
          <cell r="CN47">
            <v>9.42</v>
          </cell>
          <cell r="CO47">
            <v>7.74</v>
          </cell>
          <cell r="CP47">
            <v>1.1100000000000001</v>
          </cell>
          <cell r="CQ47">
            <v>13.12</v>
          </cell>
          <cell r="CR47">
            <v>1.1499999999999999</v>
          </cell>
          <cell r="CS47">
            <v>1.98</v>
          </cell>
          <cell r="CT47">
            <v>3.59</v>
          </cell>
          <cell r="CU47">
            <v>9.16</v>
          </cell>
          <cell r="CV47">
            <v>8.9</v>
          </cell>
          <cell r="CW47">
            <v>0.42</v>
          </cell>
          <cell r="CX47">
            <v>3.29</v>
          </cell>
          <cell r="CY47">
            <v>8.99</v>
          </cell>
          <cell r="CZ47">
            <v>7.08</v>
          </cell>
          <cell r="DA47">
            <v>3.27</v>
          </cell>
          <cell r="DB47">
            <v>2.1</v>
          </cell>
          <cell r="DC47">
            <v>3.6</v>
          </cell>
          <cell r="DD47">
            <v>1.1499999999999999</v>
          </cell>
          <cell r="DE47">
            <v>1.1499999999999999</v>
          </cell>
          <cell r="DF47">
            <v>3.71</v>
          </cell>
          <cell r="DG47">
            <v>1.1499999999999999</v>
          </cell>
          <cell r="DH47">
            <v>5.79</v>
          </cell>
          <cell r="DI47">
            <v>11.97</v>
          </cell>
          <cell r="DJ47">
            <v>3.75</v>
          </cell>
          <cell r="DK47">
            <v>8.49</v>
          </cell>
          <cell r="DL47">
            <v>6.03</v>
          </cell>
          <cell r="DM47">
            <v>0</v>
          </cell>
          <cell r="DN47">
            <v>1.1499999999999999</v>
          </cell>
          <cell r="DO47">
            <v>1.1499999999999999</v>
          </cell>
          <cell r="DP47">
            <v>4.4800000000000004</v>
          </cell>
          <cell r="DQ47">
            <v>1.1499999999999999</v>
          </cell>
          <cell r="DR47">
            <v>7.14</v>
          </cell>
          <cell r="DS47">
            <v>11.44</v>
          </cell>
          <cell r="DT47">
            <v>5.2</v>
          </cell>
          <cell r="DU47">
            <v>1.1499999999999999</v>
          </cell>
          <cell r="DV47">
            <v>0</v>
          </cell>
          <cell r="DW47">
            <v>15.5</v>
          </cell>
          <cell r="DX47">
            <v>3.75</v>
          </cell>
          <cell r="DY47">
            <v>10.210000000000001</v>
          </cell>
          <cell r="DZ47">
            <v>4.5599999999999996</v>
          </cell>
          <cell r="EA47">
            <v>4.16</v>
          </cell>
          <cell r="EB47">
            <v>18.260000000000002</v>
          </cell>
          <cell r="EC47">
            <v>1.78</v>
          </cell>
          <cell r="ED47">
            <v>7.38</v>
          </cell>
          <cell r="EE47">
            <v>3.71</v>
          </cell>
          <cell r="EF47">
            <v>3.62</v>
          </cell>
          <cell r="EG47">
            <v>1.1499999999999999</v>
          </cell>
          <cell r="EH47">
            <v>1.49</v>
          </cell>
          <cell r="EI47">
            <v>3.61</v>
          </cell>
          <cell r="EJ47">
            <v>11.39</v>
          </cell>
          <cell r="EK47">
            <v>10.57</v>
          </cell>
          <cell r="EL47">
            <v>6.93</v>
          </cell>
          <cell r="EM47">
            <v>5.03</v>
          </cell>
          <cell r="EN47">
            <v>17.329999999999998</v>
          </cell>
        </row>
        <row r="48">
          <cell r="B48" t="str">
            <v>4.3.2</v>
          </cell>
          <cell r="C48" t="str">
            <v>4.3.2</v>
          </cell>
          <cell r="F48" t="str">
            <v/>
          </cell>
          <cell r="G48" t="str">
            <v>Market Access - Overall Trade Restrictiveness Index (%)</v>
          </cell>
          <cell r="H48" t="str">
            <v>World Bank</v>
          </cell>
          <cell r="I48">
            <v>2008</v>
          </cell>
          <cell r="J48">
            <v>1.024760499748371</v>
          </cell>
          <cell r="K48">
            <v>0.50701022772943949</v>
          </cell>
          <cell r="L48">
            <v>0.5</v>
          </cell>
          <cell r="M48" t="str">
            <v>bad</v>
          </cell>
          <cell r="N48" t="str">
            <v>SCORE</v>
          </cell>
          <cell r="O48">
            <v>18.909089999999999</v>
          </cell>
          <cell r="P48">
            <v>1.4600599999999999</v>
          </cell>
          <cell r="R48">
            <v>16.823630000000001</v>
          </cell>
          <cell r="S48">
            <v>3.8572000000000002</v>
          </cell>
          <cell r="T48">
            <v>8.5771999999999995</v>
          </cell>
          <cell r="V48">
            <v>0.80137000000000003</v>
          </cell>
          <cell r="W48">
            <v>3.3322499999999997</v>
          </cell>
          <cell r="X48">
            <v>15.0564</v>
          </cell>
          <cell r="Y48">
            <v>2.6550399999999996</v>
          </cell>
          <cell r="AA48">
            <v>10.28218</v>
          </cell>
          <cell r="AB48">
            <v>31.364720000000002</v>
          </cell>
          <cell r="AD48">
            <v>2.4067799999999999</v>
          </cell>
          <cell r="AE48">
            <v>10.6022</v>
          </cell>
          <cell r="AF48">
            <v>2.53748</v>
          </cell>
          <cell r="AH48">
            <v>21.31297</v>
          </cell>
          <cell r="AJ48">
            <v>8.4629899999999996</v>
          </cell>
          <cell r="AK48">
            <v>10.132570000000001</v>
          </cell>
          <cell r="AL48">
            <v>11.34398</v>
          </cell>
          <cell r="AM48">
            <v>8.8982099999999988</v>
          </cell>
          <cell r="AN48">
            <v>5.2090999999999994</v>
          </cell>
          <cell r="AO48">
            <v>13.491960000000001</v>
          </cell>
          <cell r="AP48">
            <v>17.703009999999999</v>
          </cell>
          <cell r="AQ48">
            <v>4.15421</v>
          </cell>
          <cell r="AW48">
            <v>9.9859399999999994</v>
          </cell>
          <cell r="AX48">
            <v>20.87913</v>
          </cell>
          <cell r="AZ48">
            <v>19.933450000000001</v>
          </cell>
          <cell r="BC48">
            <v>2.8903300000000001</v>
          </cell>
          <cell r="BE48">
            <v>24.678820000000002</v>
          </cell>
          <cell r="BG48">
            <v>15.156269999999999</v>
          </cell>
          <cell r="BH48">
            <v>26.712979999999998</v>
          </cell>
          <cell r="BI48">
            <v>22.687110000000001</v>
          </cell>
          <cell r="BJ48">
            <v>8.1783300000000008</v>
          </cell>
          <cell r="BL48">
            <v>15.757099999999999</v>
          </cell>
          <cell r="BM48">
            <v>7.81386</v>
          </cell>
          <cell r="BN48">
            <v>10.58752</v>
          </cell>
          <cell r="BO48">
            <v>2.6872600000000002</v>
          </cell>
          <cell r="BQ48">
            <v>3.9226100000000002</v>
          </cell>
          <cell r="BT48">
            <v>7.8683600000000009</v>
          </cell>
          <cell r="BU48">
            <v>11.283099999999999</v>
          </cell>
          <cell r="BV48">
            <v>6.5004999999999997</v>
          </cell>
          <cell r="BW48">
            <v>23.260200000000001</v>
          </cell>
          <cell r="BX48">
            <v>8.6638199999999994</v>
          </cell>
          <cell r="BZ48">
            <v>13.109190000000002</v>
          </cell>
          <cell r="CB48">
            <v>4.53078</v>
          </cell>
          <cell r="CE48">
            <v>8.0941100000000006</v>
          </cell>
          <cell r="CF48">
            <v>25.429649999999999</v>
          </cell>
          <cell r="CG48">
            <v>19.93974</v>
          </cell>
          <cell r="CH48">
            <v>7.6058700000000004</v>
          </cell>
          <cell r="CI48">
            <v>14.11997</v>
          </cell>
          <cell r="CJ48">
            <v>34.059139999999999</v>
          </cell>
          <cell r="CK48">
            <v>4.2021600000000001</v>
          </cell>
          <cell r="CL48">
            <v>8.23536</v>
          </cell>
          <cell r="CM48">
            <v>9.4537999999999993</v>
          </cell>
          <cell r="CN48">
            <v>14.140440000000002</v>
          </cell>
          <cell r="CP48">
            <v>4.9390700000000001</v>
          </cell>
          <cell r="CQ48">
            <v>2.3984399999999999</v>
          </cell>
          <cell r="CS48">
            <v>21.79083</v>
          </cell>
          <cell r="CT48">
            <v>21.305979999999998</v>
          </cell>
          <cell r="CU48">
            <v>1.7353000000000001</v>
          </cell>
          <cell r="CV48">
            <v>1.8309900000000001</v>
          </cell>
          <cell r="CW48">
            <v>3.18479</v>
          </cell>
          <cell r="CX48">
            <v>3.1196000000000002</v>
          </cell>
          <cell r="CZ48">
            <v>10.813509999999999</v>
          </cell>
          <cell r="DA48">
            <v>12.912270000000001</v>
          </cell>
          <cell r="DB48">
            <v>5.0631399999999998</v>
          </cell>
          <cell r="DC48">
            <v>9.3479200000000002</v>
          </cell>
          <cell r="DH48">
            <v>3.6397199999999996</v>
          </cell>
          <cell r="DI48">
            <v>8.9997299999999996</v>
          </cell>
          <cell r="DJ48">
            <v>2.63632</v>
          </cell>
          <cell r="DK48">
            <v>7.6628299999999996</v>
          </cell>
          <cell r="DM48">
            <v>6.0705599999999995</v>
          </cell>
          <cell r="DP48">
            <v>3.778</v>
          </cell>
          <cell r="DR48">
            <v>18.547509999999999</v>
          </cell>
          <cell r="DS48">
            <v>1.78474</v>
          </cell>
          <cell r="DT48">
            <v>33.821109999999997</v>
          </cell>
          <cell r="DV48">
            <v>4.02895</v>
          </cell>
          <cell r="DZ48">
            <v>11.538830000000001</v>
          </cell>
          <cell r="EA48">
            <v>9.60093</v>
          </cell>
          <cell r="EB48">
            <v>11.656370000000001</v>
          </cell>
          <cell r="EC48">
            <v>8.1584699999999994</v>
          </cell>
          <cell r="ED48">
            <v>26.12509</v>
          </cell>
          <cell r="EE48">
            <v>7.0564499999999999</v>
          </cell>
          <cell r="EF48">
            <v>3.4820499999999996</v>
          </cell>
          <cell r="EH48">
            <v>10.5838</v>
          </cell>
          <cell r="EI48">
            <v>16.372540000000001</v>
          </cell>
          <cell r="EJ48">
            <v>1.4106700000000001</v>
          </cell>
          <cell r="EM48">
            <v>8.2891700000000004</v>
          </cell>
        </row>
        <row r="49">
          <cell r="B49" t="str">
            <v>4.3.3</v>
          </cell>
          <cell r="C49" t="str">
            <v>SCORE</v>
          </cell>
          <cell r="F49" t="str">
            <v>Winsorized</v>
          </cell>
          <cell r="G49" t="str">
            <v>Imports of goods and services (% of GDP)</v>
          </cell>
          <cell r="H49" t="str">
            <v>World BanK and OECD (WB database)</v>
          </cell>
          <cell r="I49" t="str">
            <v>2001 - 2009</v>
          </cell>
          <cell r="J49">
            <v>1.7033821206313908</v>
          </cell>
          <cell r="K49">
            <v>4.1559050618490456</v>
          </cell>
          <cell r="L49">
            <v>1</v>
          </cell>
          <cell r="M49" t="str">
            <v>good</v>
          </cell>
          <cell r="N49" t="str">
            <v>SCORE</v>
          </cell>
          <cell r="O49">
            <v>54.375465207014031</v>
          </cell>
          <cell r="P49">
            <v>36.116967847854298</v>
          </cell>
          <cell r="Q49">
            <v>46.230688569072768</v>
          </cell>
          <cell r="R49">
            <v>16.00235092678609</v>
          </cell>
          <cell r="S49">
            <v>36.450595368387013</v>
          </cell>
          <cell r="T49">
            <v>21.607192722657075</v>
          </cell>
          <cell r="U49">
            <v>45.992566701030732</v>
          </cell>
          <cell r="V49">
            <v>24.773940372122162</v>
          </cell>
          <cell r="W49">
            <v>74.312115987080162</v>
          </cell>
          <cell r="X49">
            <v>26.552403141729148</v>
          </cell>
          <cell r="Y49">
            <v>62.118812952427739</v>
          </cell>
          <cell r="Z49">
            <v>70.223963769526065</v>
          </cell>
          <cell r="AA49">
            <v>28.173226843160336</v>
          </cell>
          <cell r="AB49">
            <v>32.904449117755554</v>
          </cell>
          <cell r="AC49">
            <v>57.977740602925735</v>
          </cell>
          <cell r="AD49">
            <v>44.604508341909614</v>
          </cell>
          <cell r="AE49">
            <v>11.348848160126503</v>
          </cell>
          <cell r="AF49">
            <v>27.816640261332605</v>
          </cell>
          <cell r="AG49">
            <v>55.755649653595995</v>
          </cell>
          <cell r="AH49">
            <v>26.807720469496637</v>
          </cell>
          <cell r="AI49">
            <v>62.655624420264708</v>
          </cell>
          <cell r="AJ49">
            <v>30.900633001429263</v>
          </cell>
          <cell r="AK49">
            <v>30.42849968472931</v>
          </cell>
          <cell r="AL49">
            <v>30.362560913122984</v>
          </cell>
          <cell r="AM49">
            <v>22.328927158619354</v>
          </cell>
          <cell r="AN49">
            <v>18.32004863105746</v>
          </cell>
          <cell r="AO49">
            <v>42.097623941487292</v>
          </cell>
          <cell r="AP49">
            <v>33.754381604704449</v>
          </cell>
          <cell r="AQ49">
            <v>39.412240026661621</v>
          </cell>
          <cell r="AR49">
            <v>58.491095770394395</v>
          </cell>
          <cell r="AS49">
            <v>63.797575422062494</v>
          </cell>
          <cell r="AT49">
            <v>43.961848641776704</v>
          </cell>
          <cell r="AU49">
            <v>30.252133327249485</v>
          </cell>
          <cell r="AV49">
            <v>48.091555113162585</v>
          </cell>
          <cell r="AW49">
            <v>31.870183786973143</v>
          </cell>
          <cell r="AX49">
            <v>37.754555579251672</v>
          </cell>
          <cell r="AY49">
            <v>65.233679349455798</v>
          </cell>
          <cell r="AZ49">
            <v>28.846804201534109</v>
          </cell>
          <cell r="BA49">
            <v>34.911712342760417</v>
          </cell>
          <cell r="BB49">
            <v>24.992226993630169</v>
          </cell>
          <cell r="BC49">
            <v>49.018078029255861</v>
          </cell>
          <cell r="BD49">
            <v>35.889616620082599</v>
          </cell>
          <cell r="BE49">
            <v>41.347342413975319</v>
          </cell>
          <cell r="BF49">
            <v>29.26485446815224</v>
          </cell>
          <cell r="BG49">
            <v>33.129341903577853</v>
          </cell>
          <cell r="BH49">
            <v>102.43216931466286</v>
          </cell>
          <cell r="BI49">
            <v>60.772051868861595</v>
          </cell>
          <cell r="BJ49">
            <v>136.16689511544632</v>
          </cell>
          <cell r="BK49">
            <v>80.223120493886967</v>
          </cell>
          <cell r="BL49">
            <v>44.208213616855886</v>
          </cell>
          <cell r="BM49">
            <v>25.252371981935273</v>
          </cell>
          <cell r="BN49">
            <v>21.327259731865094</v>
          </cell>
          <cell r="BO49">
            <v>21.538224512159406</v>
          </cell>
          <cell r="BP49">
            <v>73.607482441372881</v>
          </cell>
          <cell r="BQ49">
            <v>32.213384977204072</v>
          </cell>
          <cell r="BR49">
            <v>24.366467828874654</v>
          </cell>
          <cell r="BS49">
            <v>53.323501400560225</v>
          </cell>
          <cell r="BT49">
            <v>12.246827736916952</v>
          </cell>
          <cell r="BU49">
            <v>64.96062709643428</v>
          </cell>
          <cell r="BV49">
            <v>33.785106781672972</v>
          </cell>
          <cell r="BW49">
            <v>38.307065402639331</v>
          </cell>
          <cell r="BX49">
            <v>45.982899727776186</v>
          </cell>
          <cell r="BY49">
            <v>25.641541206926888</v>
          </cell>
          <cell r="BZ49">
            <v>80.759530846865104</v>
          </cell>
          <cell r="CA49">
            <v>43.11105070822385</v>
          </cell>
          <cell r="CB49">
            <v>47.016593647294101</v>
          </cell>
          <cell r="CC49">
            <v>71.672606954408622</v>
          </cell>
          <cell r="CD49">
            <v>136.16689511544632</v>
          </cell>
          <cell r="CE49">
            <v>67.265607727123722</v>
          </cell>
          <cell r="CF49">
            <v>51.829995902786877</v>
          </cell>
          <cell r="CG49">
            <v>23.128531331250436</v>
          </cell>
          <cell r="CH49">
            <v>74.87667117364316</v>
          </cell>
          <cell r="CI49">
            <v>35.576642335766422</v>
          </cell>
          <cell r="CJ49">
            <v>59.074127465523809</v>
          </cell>
          <cell r="CK49">
            <v>29.283070773665482</v>
          </cell>
          <cell r="CL49">
            <v>73.398307879353126</v>
          </cell>
          <cell r="CM49">
            <v>62.626177814542018</v>
          </cell>
          <cell r="CN49">
            <v>39.494244817347315</v>
          </cell>
          <cell r="CO49">
            <v>43.792061823333519</v>
          </cell>
          <cell r="CP49">
            <v>59.886911691335442</v>
          </cell>
          <cell r="CQ49">
            <v>37.415196284209244</v>
          </cell>
          <cell r="CR49">
            <v>62.185202592738086</v>
          </cell>
          <cell r="CS49">
            <v>26.526341572507217</v>
          </cell>
          <cell r="CT49">
            <v>61.217036038142581</v>
          </cell>
          <cell r="CU49">
            <v>24.765538667545702</v>
          </cell>
          <cell r="CV49">
            <v>27.166371846459182</v>
          </cell>
          <cell r="CW49">
            <v>27.337887058290345</v>
          </cell>
          <cell r="CX49">
            <v>37.955574725037735</v>
          </cell>
          <cell r="CY49">
            <v>20.373039850742614</v>
          </cell>
          <cell r="CZ49">
            <v>61.114483428432685</v>
          </cell>
          <cell r="DA49">
            <v>51.597401015783241</v>
          </cell>
          <cell r="DB49">
            <v>19.724736490161813</v>
          </cell>
          <cell r="DC49">
            <v>30.79549676689286</v>
          </cell>
          <cell r="DD49">
            <v>38.778600901063648</v>
          </cell>
          <cell r="DE49">
            <v>35.637838724590999</v>
          </cell>
          <cell r="DF49">
            <v>31.218912423852903</v>
          </cell>
          <cell r="DG49">
            <v>40.244567205345831</v>
          </cell>
          <cell r="DH49">
            <v>20.367946372020992</v>
          </cell>
          <cell r="DI49">
            <v>27.052535644484205</v>
          </cell>
          <cell r="DJ49">
            <v>42.617847185102789</v>
          </cell>
          <cell r="DK49">
            <v>43.967130679950813</v>
          </cell>
          <cell r="DL49">
            <v>43.944404149239986</v>
          </cell>
          <cell r="DM49">
            <v>136.16689511544632</v>
          </cell>
          <cell r="DN49">
            <v>103.74209317371175</v>
          </cell>
          <cell r="DO49">
            <v>57.394272351327892</v>
          </cell>
          <cell r="DP49">
            <v>28.148984358029626</v>
          </cell>
          <cell r="DQ49">
            <v>25.593468493108979</v>
          </cell>
          <cell r="DR49">
            <v>27.870700723406944</v>
          </cell>
          <cell r="DS49">
            <v>20.832530483358418</v>
          </cell>
          <cell r="DT49">
            <v>76.474627372627367</v>
          </cell>
          <cell r="DU49">
            <v>41.634464842686711</v>
          </cell>
          <cell r="DV49">
            <v>40.738226641658038</v>
          </cell>
          <cell r="DW49">
            <v>35.717324379264944</v>
          </cell>
          <cell r="DX49">
            <v>56.342295685378943</v>
          </cell>
          <cell r="DY49">
            <v>27.497370865871911</v>
          </cell>
          <cell r="DZ49">
            <v>57.848365460629346</v>
          </cell>
          <cell r="EA49">
            <v>39.384074320572061</v>
          </cell>
          <cell r="EB49">
            <v>55.343193307371031</v>
          </cell>
          <cell r="EC49">
            <v>24.419392062160835</v>
          </cell>
          <cell r="ED49">
            <v>34.635835252947139</v>
          </cell>
          <cell r="EE49">
            <v>48.036557635123316</v>
          </cell>
          <cell r="EF49">
            <v>63.833136560409287</v>
          </cell>
          <cell r="EG49">
            <v>30.036779876664909</v>
          </cell>
          <cell r="EH49">
            <v>13.915291451235923</v>
          </cell>
          <cell r="EI49">
            <v>25.53570014977139</v>
          </cell>
          <cell r="EJ49">
            <v>20.46979221379911</v>
          </cell>
          <cell r="EK49">
            <v>78.651644064423934</v>
          </cell>
          <cell r="EL49">
            <v>41.436579238764196</v>
          </cell>
          <cell r="EM49">
            <v>31.139778906285727</v>
          </cell>
          <cell r="EN49">
            <v>72.98068841005643</v>
          </cell>
        </row>
        <row r="50">
          <cell r="B50" t="str">
            <v>4.3.4</v>
          </cell>
          <cell r="C50" t="str">
            <v>SCORE</v>
          </cell>
          <cell r="F50" t="str">
            <v>Winsorized</v>
          </cell>
          <cell r="G50" t="str">
            <v>Exports of goods and services (% of GDP)</v>
          </cell>
          <cell r="H50" t="str">
            <v>World BanK and OECD (WB database)</v>
          </cell>
          <cell r="I50" t="str">
            <v>2001 - 2009</v>
          </cell>
          <cell r="J50">
            <v>0.99804130181180506</v>
          </cell>
          <cell r="K50">
            <v>0.5514907519782648</v>
          </cell>
          <cell r="L50">
            <v>1</v>
          </cell>
          <cell r="M50" t="str">
            <v>good</v>
          </cell>
          <cell r="N50" t="str">
            <v>SCORE</v>
          </cell>
          <cell r="O50">
            <v>28.65200854770411</v>
          </cell>
          <cell r="P50">
            <v>40.403616079890469</v>
          </cell>
          <cell r="Q50">
            <v>52.232992574847636</v>
          </cell>
          <cell r="R50">
            <v>21.351173914160455</v>
          </cell>
          <cell r="S50">
            <v>11.994934131752824</v>
          </cell>
          <cell r="T50">
            <v>19.787180029617094</v>
          </cell>
          <cell r="U50">
            <v>50.531516130690655</v>
          </cell>
          <cell r="V50">
            <v>52.494800883626425</v>
          </cell>
          <cell r="W50">
            <v>96.848969084683205</v>
          </cell>
          <cell r="X50">
            <v>19.4276240282943</v>
          </cell>
          <cell r="Y50">
            <v>50.74486547973607</v>
          </cell>
          <cell r="Z50">
            <v>72.963362640861888</v>
          </cell>
          <cell r="AA50">
            <v>13.847965125529004</v>
          </cell>
          <cell r="AB50">
            <v>35.722624834782692</v>
          </cell>
          <cell r="AC50">
            <v>33.442341940285068</v>
          </cell>
          <cell r="AD50">
            <v>33.589200730615104</v>
          </cell>
          <cell r="AE50">
            <v>11.270547547498182</v>
          </cell>
          <cell r="AF50">
            <v>67.655560348256145</v>
          </cell>
          <cell r="AG50">
            <v>47.831949129312747</v>
          </cell>
          <cell r="AH50">
            <v>11.52842892109885</v>
          </cell>
          <cell r="AI50">
            <v>59.612598310065302</v>
          </cell>
          <cell r="AJ50">
            <v>26.575637775154686</v>
          </cell>
          <cell r="AK50">
            <v>28.715037855399771</v>
          </cell>
          <cell r="AL50">
            <v>38.135964076239802</v>
          </cell>
          <cell r="AM50">
            <v>26.74376444537117</v>
          </cell>
          <cell r="AN50">
            <v>16.255195723135785</v>
          </cell>
          <cell r="AO50">
            <v>43.293953307532895</v>
          </cell>
          <cell r="AP50">
            <v>41.71973590471346</v>
          </cell>
          <cell r="AQ50">
            <v>36.088499773316158</v>
          </cell>
          <cell r="AR50">
            <v>47.113771621875514</v>
          </cell>
          <cell r="AS50">
            <v>69.51944591788461</v>
          </cell>
          <cell r="AT50">
            <v>47.769874766901346</v>
          </cell>
          <cell r="AU50">
            <v>22.247981936218974</v>
          </cell>
          <cell r="AV50">
            <v>37.137070672098702</v>
          </cell>
          <cell r="AW50">
            <v>25.04360967671213</v>
          </cell>
          <cell r="AX50">
            <v>22.255870713964125</v>
          </cell>
          <cell r="AY50">
            <v>70.599503398390908</v>
          </cell>
          <cell r="AZ50">
            <v>10.555040562586031</v>
          </cell>
          <cell r="BA50">
            <v>37.369173744272253</v>
          </cell>
          <cell r="BB50">
            <v>23.049847123053262</v>
          </cell>
          <cell r="BC50">
            <v>29.526608753353678</v>
          </cell>
          <cell r="BD50">
            <v>40.832255642234365</v>
          </cell>
          <cell r="BE50">
            <v>30.501688043920854</v>
          </cell>
          <cell r="BF50">
            <v>18.647438362922856</v>
          </cell>
          <cell r="BG50">
            <v>23.368547325169082</v>
          </cell>
          <cell r="BH50">
            <v>68.294691109002414</v>
          </cell>
          <cell r="BI50">
            <v>42.099506583835201</v>
          </cell>
          <cell r="BJ50">
            <v>99.461197220861948</v>
          </cell>
          <cell r="BK50">
            <v>81.449723866986133</v>
          </cell>
          <cell r="BL50">
            <v>52.981687962256352</v>
          </cell>
          <cell r="BM50">
            <v>20.587561656174874</v>
          </cell>
          <cell r="BN50">
            <v>24.124609864727201</v>
          </cell>
          <cell r="BO50">
            <v>32.178954175494781</v>
          </cell>
          <cell r="BP50">
            <v>88.528400763354796</v>
          </cell>
          <cell r="BQ50">
            <v>34.652022089208018</v>
          </cell>
          <cell r="BR50">
            <v>23.96909658819801</v>
          </cell>
          <cell r="BS50">
            <v>34.709449112978525</v>
          </cell>
          <cell r="BT50">
            <v>12.549690969868641</v>
          </cell>
          <cell r="BU50">
            <v>43.498490437637066</v>
          </cell>
          <cell r="BV50">
            <v>42.013257330658384</v>
          </cell>
          <cell r="BW50">
            <v>25.235069941526639</v>
          </cell>
          <cell r="BX50">
            <v>49.90038653542404</v>
          </cell>
          <cell r="BY50">
            <v>66.438786538316535</v>
          </cell>
          <cell r="BZ50">
            <v>49.872370749464764</v>
          </cell>
          <cell r="CA50">
            <v>42.174805955724679</v>
          </cell>
          <cell r="CB50">
            <v>22.267251482903198</v>
          </cell>
          <cell r="CC50">
            <v>60.234697575948893</v>
          </cell>
          <cell r="CD50">
            <v>99.461197220861948</v>
          </cell>
          <cell r="CE50">
            <v>44.299773239493916</v>
          </cell>
          <cell r="CF50">
            <v>28.215119073525198</v>
          </cell>
          <cell r="CG50">
            <v>20.107584790616652</v>
          </cell>
          <cell r="CH50">
            <v>96.417321502397428</v>
          </cell>
          <cell r="CI50">
            <v>26.175182481751825</v>
          </cell>
          <cell r="CJ50">
            <v>48.445185317628436</v>
          </cell>
          <cell r="CK50">
            <v>27.844279409038915</v>
          </cell>
          <cell r="CL50">
            <v>36.831778891794215</v>
          </cell>
          <cell r="CM50">
            <v>55.836104038522237</v>
          </cell>
          <cell r="CN50">
            <v>28.586971581323706</v>
          </cell>
          <cell r="CO50">
            <v>25.066895755809394</v>
          </cell>
          <cell r="CP50">
            <v>46.622062454425667</v>
          </cell>
          <cell r="CQ50">
            <v>15.704403387044524</v>
          </cell>
          <cell r="CR50">
            <v>69.439397553173578</v>
          </cell>
          <cell r="CS50">
            <v>28.204172479526306</v>
          </cell>
          <cell r="CT50">
            <v>35.127659778921647</v>
          </cell>
          <cell r="CU50">
            <v>15.377406882997915</v>
          </cell>
          <cell r="CV50">
            <v>35.868403778565074</v>
          </cell>
          <cell r="CW50">
            <v>42.019984404366781</v>
          </cell>
          <cell r="CX50">
            <v>59.288332973905547</v>
          </cell>
          <cell r="CY50">
            <v>12.843652133831778</v>
          </cell>
          <cell r="CZ50">
            <v>77.039779855125246</v>
          </cell>
          <cell r="DA50">
            <v>46.530689909154148</v>
          </cell>
          <cell r="DB50">
            <v>23.553269765955569</v>
          </cell>
          <cell r="DC50">
            <v>31.662968846777538</v>
          </cell>
          <cell r="DD50">
            <v>38.878244625006921</v>
          </cell>
          <cell r="DE50">
            <v>27.962000208790062</v>
          </cell>
          <cell r="DF50">
            <v>46.746772480858432</v>
          </cell>
          <cell r="DG50">
            <v>33.323396659569973</v>
          </cell>
          <cell r="DH50">
            <v>27.733552292591117</v>
          </cell>
          <cell r="DI50">
            <v>9.010948553488328</v>
          </cell>
          <cell r="DJ50">
            <v>52.652374279481663</v>
          </cell>
          <cell r="DK50">
            <v>24.039926389567277</v>
          </cell>
          <cell r="DL50">
            <v>27.452777884049812</v>
          </cell>
          <cell r="DM50">
            <v>99.461197220861948</v>
          </cell>
          <cell r="DN50">
            <v>99.461197220861948</v>
          </cell>
          <cell r="DO50">
            <v>58.915741719899486</v>
          </cell>
          <cell r="DP50">
            <v>27.292270721010897</v>
          </cell>
          <cell r="DQ50">
            <v>23.437546080439439</v>
          </cell>
          <cell r="DR50">
            <v>21.364618447136163</v>
          </cell>
          <cell r="DS50">
            <v>15.05168774394259</v>
          </cell>
          <cell r="DT50">
            <v>59.790162917082924</v>
          </cell>
          <cell r="DU50">
            <v>48.502381916099154</v>
          </cell>
          <cell r="DV50">
            <v>51.680646941798891</v>
          </cell>
          <cell r="DW50">
            <v>33.884439005273407</v>
          </cell>
          <cell r="DX50">
            <v>13.41075700571818</v>
          </cell>
          <cell r="DY50">
            <v>21.67624384185109</v>
          </cell>
          <cell r="DZ50">
            <v>68.36755074046637</v>
          </cell>
          <cell r="EA50">
            <v>68.384000235114186</v>
          </cell>
          <cell r="EB50">
            <v>51.991350450738885</v>
          </cell>
          <cell r="EC50">
            <v>23.243120626843954</v>
          </cell>
          <cell r="ED50">
            <v>23.39163851185652</v>
          </cell>
          <cell r="EE50">
            <v>46.305426797271295</v>
          </cell>
          <cell r="EF50">
            <v>87.144168962350776</v>
          </cell>
          <cell r="EG50">
            <v>27.667221636367806</v>
          </cell>
          <cell r="EH50">
            <v>11.179261987392874</v>
          </cell>
          <cell r="EI50">
            <v>26.48628664786326</v>
          </cell>
          <cell r="EJ50">
            <v>18.251129945737031</v>
          </cell>
          <cell r="EK50">
            <v>68.300460084781022</v>
          </cell>
          <cell r="EL50">
            <v>38.001575485066461</v>
          </cell>
          <cell r="EM50">
            <v>29.763975792308482</v>
          </cell>
          <cell r="EN50">
            <v>56.800405126193979</v>
          </cell>
        </row>
        <row r="51">
          <cell r="B51" t="str">
            <v>4.3.5</v>
          </cell>
          <cell r="C51" t="str">
            <v>4.3.5</v>
          </cell>
          <cell r="D51">
            <v>1</v>
          </cell>
          <cell r="E51">
            <v>7</v>
          </cell>
          <cell r="F51" t="str">
            <v/>
          </cell>
          <cell r="G51" t="str">
            <v>Intensity of local competition</v>
          </cell>
          <cell r="H51" t="str">
            <v>World Economic Forum, Executive Opinion Survey 2010</v>
          </cell>
          <cell r="I51">
            <v>2010</v>
          </cell>
          <cell r="J51">
            <v>-0.21448336767125514</v>
          </cell>
          <cell r="K51">
            <v>-0.62828860248265439</v>
          </cell>
          <cell r="L51">
            <v>1</v>
          </cell>
          <cell r="M51" t="str">
            <v>good</v>
          </cell>
          <cell r="N51" t="str">
            <v>SCORE</v>
          </cell>
          <cell r="O51">
            <v>4.1753242270270272</v>
          </cell>
          <cell r="P51">
            <v>4.5345567923076926</v>
          </cell>
          <cell r="Q51">
            <v>3.8582489999999998</v>
          </cell>
          <cell r="R51">
            <v>4.2532004793650797</v>
          </cell>
          <cell r="S51">
            <v>3.5143488999999999</v>
          </cell>
          <cell r="T51">
            <v>5.6780700767857137</v>
          </cell>
          <cell r="U51">
            <v>5.8533053964071851</v>
          </cell>
          <cell r="V51">
            <v>3.7246491563758388</v>
          </cell>
          <cell r="W51">
            <v>5.2498960093959735</v>
          </cell>
          <cell r="X51">
            <v>4.6721950999999997</v>
          </cell>
          <cell r="Z51">
            <v>5.9055693777777778</v>
          </cell>
          <cell r="AA51">
            <v>4.7931027464480875</v>
          </cell>
          <cell r="AB51">
            <v>3.8981283611650488</v>
          </cell>
          <cell r="AC51">
            <v>3.7401059015075377</v>
          </cell>
          <cell r="AD51">
            <v>4.6046060172413785</v>
          </cell>
          <cell r="AE51">
            <v>5.1072714011461313</v>
          </cell>
          <cell r="AF51">
            <v>4.9988446838709679</v>
          </cell>
          <cell r="AG51">
            <v>4.5332848076576573</v>
          </cell>
          <cell r="AH51">
            <v>3.8575504500000002</v>
          </cell>
          <cell r="AI51">
            <v>4.2626503470930235</v>
          </cell>
          <cell r="AJ51">
            <v>5.0354433571428565</v>
          </cell>
          <cell r="AK51">
            <v>5.5901823473684207</v>
          </cell>
          <cell r="AL51">
            <v>5.5341380782608702</v>
          </cell>
          <cell r="AM51">
            <v>5.6170852353741498</v>
          </cell>
          <cell r="AN51">
            <v>4.6692029325581395</v>
          </cell>
          <cell r="AO51">
            <v>5.0063307500000001</v>
          </cell>
          <cell r="AP51">
            <v>4.7511801486910992</v>
          </cell>
          <cell r="AQ51">
            <v>4.1616147664804473</v>
          </cell>
          <cell r="AR51">
            <v>5.631755245303868</v>
          </cell>
          <cell r="AS51">
            <v>5.6682738158536585</v>
          </cell>
          <cell r="AT51">
            <v>5.5678879500000003</v>
          </cell>
          <cell r="AU51">
            <v>4.6377176288461541</v>
          </cell>
          <cell r="AV51">
            <v>4.1301902401574804</v>
          </cell>
          <cell r="AW51">
            <v>4.5939190999999999</v>
          </cell>
          <cell r="AX51">
            <v>5.2491776129032264</v>
          </cell>
          <cell r="AY51">
            <v>5.4378124232142859</v>
          </cell>
          <cell r="AZ51">
            <v>4.213057589473685</v>
          </cell>
          <cell r="BA51">
            <v>5.0959993806818176</v>
          </cell>
          <cell r="BB51">
            <v>5.6345452500000004</v>
          </cell>
          <cell r="BC51">
            <v>3.9456711835227276</v>
          </cell>
          <cell r="BD51">
            <v>6.1002329571428575</v>
          </cell>
          <cell r="BE51">
            <v>4.8442616608294928</v>
          </cell>
          <cell r="BF51">
            <v>4.7469990923076928</v>
          </cell>
          <cell r="BG51">
            <v>5.1557484117647068</v>
          </cell>
          <cell r="BH51">
            <v>4.4644450042553192</v>
          </cell>
          <cell r="BI51">
            <v>4.4868534272727274</v>
          </cell>
          <cell r="BJ51">
            <v>5.4142214814814817</v>
          </cell>
          <cell r="BK51">
            <v>5.2800357830508471</v>
          </cell>
          <cell r="BL51">
            <v>4.9303271744680846</v>
          </cell>
          <cell r="BM51">
            <v>5.4459885452914794</v>
          </cell>
          <cell r="BN51">
            <v>5.0677075943181826</v>
          </cell>
          <cell r="BO51">
            <v>4.2023780000000004</v>
          </cell>
          <cell r="BP51">
            <v>5.1010478285714287</v>
          </cell>
          <cell r="BQ51">
            <v>5.5712897522727278</v>
          </cell>
          <cell r="BR51">
            <v>4.6594599459016397</v>
          </cell>
          <cell r="BS51">
            <v>4.8416254211864409</v>
          </cell>
          <cell r="BT51">
            <v>5.8468425225352112</v>
          </cell>
          <cell r="BU51">
            <v>5.1616666617021281</v>
          </cell>
          <cell r="BV51">
            <v>4.2231088195121949</v>
          </cell>
          <cell r="BW51">
            <v>5.065368230046948</v>
          </cell>
          <cell r="BX51">
            <v>5.6647021686346868</v>
          </cell>
          <cell r="BY51">
            <v>5.0039677853211009</v>
          </cell>
          <cell r="BZ51">
            <v>3.8456141000000006</v>
          </cell>
          <cell r="CA51">
            <v>4.5920608744394622</v>
          </cell>
          <cell r="CB51">
            <v>5.5763020000000001</v>
          </cell>
          <cell r="CC51">
            <v>4.7299749439330547</v>
          </cell>
          <cell r="CD51">
            <v>5.1868566069767441</v>
          </cell>
          <cell r="CE51">
            <v>4.5035559647058818</v>
          </cell>
          <cell r="CF51">
            <v>4.3029326086956523</v>
          </cell>
          <cell r="CG51">
            <v>4.6601240226519334</v>
          </cell>
          <cell r="CH51">
            <v>5.3081676696629216</v>
          </cell>
          <cell r="CI51">
            <v>4.8387433087628864</v>
          </cell>
          <cell r="CJ51">
            <v>5.0649647664122135</v>
          </cell>
          <cell r="CK51">
            <v>4.4755720540322583</v>
          </cell>
          <cell r="CL51">
            <v>4.3235049999999999</v>
          </cell>
          <cell r="CM51">
            <v>4.5323910463414627</v>
          </cell>
          <cell r="CN51">
            <v>4.8519707969543147</v>
          </cell>
          <cell r="CO51">
            <v>4.035997434057971</v>
          </cell>
          <cell r="CP51">
            <v>4.6241627618556702</v>
          </cell>
          <cell r="CQ51">
            <v>4.2389956994974876</v>
          </cell>
          <cell r="CR51">
            <v>5.7715002922018348</v>
          </cell>
          <cell r="CS51">
            <v>4.9703518833333336</v>
          </cell>
          <cell r="CT51">
            <v>3.9264523499999999</v>
          </cell>
          <cell r="CV51">
            <v>4.9755583954545459</v>
          </cell>
          <cell r="CW51">
            <v>5.493751878481012</v>
          </cell>
          <cell r="CX51">
            <v>5.0841876495726499</v>
          </cell>
          <cell r="CY51">
            <v>4.6303745042471043</v>
          </cell>
          <cell r="CZ51">
            <v>5.0174129111111103</v>
          </cell>
          <cell r="DA51">
            <v>4.1082462358267726</v>
          </cell>
          <cell r="DB51">
            <v>4.866955562857143</v>
          </cell>
          <cell r="DC51">
            <v>4.9368210818181817</v>
          </cell>
          <cell r="DD51">
            <v>5.372140294949495</v>
          </cell>
          <cell r="DE51">
            <v>5.1743426750000001</v>
          </cell>
          <cell r="DF51">
            <v>6.0663414322580653</v>
          </cell>
          <cell r="DG51">
            <v>4.7158054655172421</v>
          </cell>
          <cell r="DH51">
            <v>4.1389299490196079</v>
          </cell>
          <cell r="DI51">
            <v>4.3379390000000004</v>
          </cell>
          <cell r="DJ51">
            <v>5.5657953375000009</v>
          </cell>
          <cell r="DK51">
            <v>5.1110522020100504</v>
          </cell>
          <cell r="DL51">
            <v>3.792959270886076</v>
          </cell>
          <cell r="DM51">
            <v>5.4585454481203008</v>
          </cell>
          <cell r="DN51">
            <v>5.394265114173229</v>
          </cell>
          <cell r="DO51">
            <v>5.1878387876777259</v>
          </cell>
          <cell r="DP51">
            <v>4.9710922910891089</v>
          </cell>
          <cell r="DQ51">
            <v>5.5063463482142865</v>
          </cell>
          <cell r="DR51">
            <v>5.2109009131313133</v>
          </cell>
          <cell r="DT51">
            <v>4.3232650000000001</v>
          </cell>
          <cell r="DU51">
            <v>5.8634052000000008</v>
          </cell>
          <cell r="DV51">
            <v>5.3663336963963957</v>
          </cell>
          <cell r="DW51">
            <v>4.8502075822784807</v>
          </cell>
          <cell r="DX51">
            <v>4.0098898766497459</v>
          </cell>
          <cell r="DY51">
            <v>4.2990640207650275</v>
          </cell>
          <cell r="DZ51">
            <v>5.3227753241379308</v>
          </cell>
          <cell r="EA51">
            <v>5.156603740625</v>
          </cell>
          <cell r="EB51">
            <v>5.389515276502733</v>
          </cell>
          <cell r="EC51">
            <v>5.6631944819672135</v>
          </cell>
          <cell r="ED51">
            <v>4.8714669523809526</v>
          </cell>
          <cell r="EE51">
            <v>4.1021045760765551</v>
          </cell>
          <cell r="EF51">
            <v>5.665474188596491</v>
          </cell>
          <cell r="EG51">
            <v>5.8365104446428573</v>
          </cell>
          <cell r="EH51">
            <v>5.642406438763377</v>
          </cell>
          <cell r="EI51">
            <v>4.2784390826347307</v>
          </cell>
          <cell r="EJ51">
            <v>3.1881229243243245</v>
          </cell>
          <cell r="EK51">
            <v>4.7817654645161287</v>
          </cell>
          <cell r="EM51">
            <v>4.6433741612359549</v>
          </cell>
          <cell r="EN51">
            <v>4.0758507592233011</v>
          </cell>
        </row>
        <row r="52">
          <cell r="B52" t="str">
            <v>5.1.1</v>
          </cell>
          <cell r="C52" t="str">
            <v>5.1.1</v>
          </cell>
          <cell r="F52" t="str">
            <v/>
          </cell>
          <cell r="G52" t="str">
            <v>Employment in knowledge-intensive services (% of workforce)</v>
          </cell>
          <cell r="H52" t="str">
            <v>International Labor Organization</v>
          </cell>
          <cell r="I52" t="str">
            <v>2000 - 2008</v>
          </cell>
          <cell r="J52">
            <v>4.4015439189817505E-2</v>
          </cell>
          <cell r="K52">
            <v>-0.93600716298235431</v>
          </cell>
          <cell r="L52">
            <v>1</v>
          </cell>
          <cell r="M52" t="str">
            <v>good</v>
          </cell>
          <cell r="N52" t="str">
            <v>SCORE</v>
          </cell>
          <cell r="O52" t="str">
            <v/>
          </cell>
          <cell r="P52">
            <v>19.101354123922857</v>
          </cell>
          <cell r="Q52" t="str">
            <v/>
          </cell>
          <cell r="R52">
            <v>17.712595133412115</v>
          </cell>
          <cell r="S52">
            <v>24.143595912653591</v>
          </cell>
          <cell r="T52">
            <v>42.867384466960054</v>
          </cell>
          <cell r="U52">
            <v>36.739245562209753</v>
          </cell>
          <cell r="V52">
            <v>20.263806706114401</v>
          </cell>
          <cell r="W52">
            <v>20.730304506134186</v>
          </cell>
          <cell r="X52">
            <v>7.3252106341195597</v>
          </cell>
          <cell r="Y52" t="str">
            <v/>
          </cell>
          <cell r="Z52">
            <v>43.424915152105413</v>
          </cell>
          <cell r="AA52" t="str">
            <v/>
          </cell>
          <cell r="AB52">
            <v>14.322630464555285</v>
          </cell>
          <cell r="AC52" t="str">
            <v/>
          </cell>
          <cell r="AD52">
            <v>17.104145414077717</v>
          </cell>
          <cell r="AE52">
            <v>19.3091416421729</v>
          </cell>
          <cell r="AF52">
            <v>28.353367677924062</v>
          </cell>
          <cell r="AG52">
            <v>28.592257565388167</v>
          </cell>
          <cell r="AH52" t="str">
            <v/>
          </cell>
          <cell r="AI52">
            <v>2.5157644921295668</v>
          </cell>
          <cell r="AJ52" t="str">
            <v/>
          </cell>
          <cell r="AK52">
            <v>42.385757161709229</v>
          </cell>
          <cell r="AL52">
            <v>30.627552516108814</v>
          </cell>
          <cell r="AM52">
            <v>7.3718223293050986</v>
          </cell>
          <cell r="AN52">
            <v>21.578262203178813</v>
          </cell>
          <cell r="AO52">
            <v>27.429065008673408</v>
          </cell>
          <cell r="AP52" t="str">
            <v/>
          </cell>
          <cell r="AQ52">
            <v>30.086818292981171</v>
          </cell>
          <cell r="AR52">
            <v>31.431466989855082</v>
          </cell>
          <cell r="AS52">
            <v>40.482143217677084</v>
          </cell>
          <cell r="AT52">
            <v>45.145784385744072</v>
          </cell>
          <cell r="AU52">
            <v>15.816528550435752</v>
          </cell>
          <cell r="AV52">
            <v>18.082415423660542</v>
          </cell>
          <cell r="AW52">
            <v>30.263121553319401</v>
          </cell>
          <cell r="AX52">
            <v>12.492078852261344</v>
          </cell>
          <cell r="AY52">
            <v>38.796648895658798</v>
          </cell>
          <cell r="AZ52">
            <v>12.381822399336949</v>
          </cell>
          <cell r="BA52">
            <v>43.815667841754802</v>
          </cell>
          <cell r="BB52">
            <v>40.768025562261698</v>
          </cell>
          <cell r="BC52">
            <v>22.249603942967791</v>
          </cell>
          <cell r="BD52">
            <v>41.91408065265658</v>
          </cell>
          <cell r="BE52" t="str">
            <v/>
          </cell>
          <cell r="BF52">
            <v>33.490480396914904</v>
          </cell>
          <cell r="BG52" t="str">
            <v/>
          </cell>
          <cell r="BH52">
            <v>12.677267225908768</v>
          </cell>
          <cell r="BI52">
            <v>12.833016315352033</v>
          </cell>
          <cell r="BJ52">
            <v>35.952597476412407</v>
          </cell>
          <cell r="BK52">
            <v>36.665463731504872</v>
          </cell>
          <cell r="BL52">
            <v>46.024636058230676</v>
          </cell>
          <cell r="BM52" t="str">
            <v/>
          </cell>
          <cell r="BN52">
            <v>7.4078769026747153</v>
          </cell>
          <cell r="BO52">
            <v>15.039024390243902</v>
          </cell>
          <cell r="BP52">
            <v>38.819065686506995</v>
          </cell>
          <cell r="BQ52">
            <v>41.264486620808881</v>
          </cell>
          <cell r="BR52">
            <v>39.645342008176229</v>
          </cell>
          <cell r="BS52">
            <v>20.11474567562939</v>
          </cell>
          <cell r="BT52">
            <v>37.807361002349253</v>
          </cell>
          <cell r="BU52" t="str">
            <v/>
          </cell>
          <cell r="BV52">
            <v>28.333248485465557</v>
          </cell>
          <cell r="BW52" t="str">
            <v/>
          </cell>
          <cell r="BX52">
            <v>22.437120922933367</v>
          </cell>
          <cell r="BY52">
            <v>18.697390357441357</v>
          </cell>
          <cell r="BZ52">
            <v>18.310195124278419</v>
          </cell>
          <cell r="CA52">
            <v>40.189237060942943</v>
          </cell>
          <cell r="CB52">
            <v>31.852472457954846</v>
          </cell>
          <cell r="CC52">
            <v>39.648708557509842</v>
          </cell>
          <cell r="CD52" t="str">
            <v/>
          </cell>
          <cell r="CE52">
            <v>25.522195676625369</v>
          </cell>
          <cell r="CF52">
            <v>2.3557120984636266</v>
          </cell>
          <cell r="CG52" t="str">
            <v/>
          </cell>
          <cell r="CH52">
            <v>26.819955720664939</v>
          </cell>
          <cell r="CI52" t="str">
            <v/>
          </cell>
          <cell r="CJ52">
            <v>15.799614643545279</v>
          </cell>
          <cell r="CK52">
            <v>18.441676118028123</v>
          </cell>
          <cell r="CL52">
            <v>28.177458033573146</v>
          </cell>
          <cell r="CM52">
            <v>20.208170545106181</v>
          </cell>
          <cell r="CN52">
            <v>6.7852607646770577</v>
          </cell>
          <cell r="CO52" t="str">
            <v/>
          </cell>
          <cell r="CP52">
            <v>16.91178187990003</v>
          </cell>
          <cell r="CQ52">
            <v>4.7512291675841567</v>
          </cell>
          <cell r="CR52">
            <v>47.203500059122625</v>
          </cell>
          <cell r="CS52">
            <v>42.921122383694367</v>
          </cell>
          <cell r="CT52">
            <v>14.824911605231764</v>
          </cell>
          <cell r="CU52" t="str">
            <v/>
          </cell>
          <cell r="CV52" t="str">
            <v/>
          </cell>
          <cell r="CW52">
            <v>43.462757527733757</v>
          </cell>
          <cell r="CX52">
            <v>24.252247518143474</v>
          </cell>
          <cell r="CY52">
            <v>19.478508861275209</v>
          </cell>
          <cell r="CZ52">
            <v>17.663817663817667</v>
          </cell>
          <cell r="DA52">
            <v>14.007193010795921</v>
          </cell>
          <cell r="DB52">
            <v>18.546177736206023</v>
          </cell>
          <cell r="DC52">
            <v>19.739505412303089</v>
          </cell>
          <cell r="DD52">
            <v>32.791979696074023</v>
          </cell>
          <cell r="DE52">
            <v>24.371849628689059</v>
          </cell>
          <cell r="DF52">
            <v>24.199747940689942</v>
          </cell>
          <cell r="DG52">
            <v>21.800386376492938</v>
          </cell>
          <cell r="DH52">
            <v>40.689072077784822</v>
          </cell>
          <cell r="DI52" t="str">
            <v/>
          </cell>
          <cell r="DJ52">
            <v>22.883903801471028</v>
          </cell>
          <cell r="DK52" t="str">
            <v/>
          </cell>
          <cell r="DL52">
            <v>28.724607686092174</v>
          </cell>
          <cell r="DM52">
            <v>51.020518358531319</v>
          </cell>
          <cell r="DN52">
            <v>34.555016846084307</v>
          </cell>
          <cell r="DO52">
            <v>37.979797979797979</v>
          </cell>
          <cell r="DP52">
            <v>23.670969153358126</v>
          </cell>
          <cell r="DQ52">
            <v>32.443390465715879</v>
          </cell>
          <cell r="DR52">
            <v>19.694172834399069</v>
          </cell>
          <cell r="DS52" t="str">
            <v/>
          </cell>
          <cell r="DT52" t="str">
            <v/>
          </cell>
          <cell r="DU52">
            <v>44.458959285869803</v>
          </cell>
          <cell r="DV52">
            <v>47.126980373610785</v>
          </cell>
          <cell r="DW52">
            <v>15.517468661544683</v>
          </cell>
          <cell r="DX52" t="str">
            <v/>
          </cell>
          <cell r="DY52">
            <v>2.5674914924067789</v>
          </cell>
          <cell r="DZ52">
            <v>10.765083643859509</v>
          </cell>
          <cell r="EA52">
            <v>22.752613240418118</v>
          </cell>
          <cell r="EB52" t="str">
            <v/>
          </cell>
          <cell r="EC52">
            <v>22.119467773898275</v>
          </cell>
          <cell r="ED52">
            <v>4.295896328293737</v>
          </cell>
          <cell r="EE52">
            <v>32.074212175107164</v>
          </cell>
          <cell r="EF52">
            <v>36.090593312097255</v>
          </cell>
          <cell r="EG52">
            <v>42.534351145038165</v>
          </cell>
          <cell r="EH52">
            <v>36.296281008791844</v>
          </cell>
          <cell r="EI52">
            <v>21.395317454962555</v>
          </cell>
          <cell r="EJ52">
            <v>23.874099990179602</v>
          </cell>
          <cell r="EK52">
            <v>7.4078113384902622</v>
          </cell>
          <cell r="EL52">
            <v>16.967944082911547</v>
          </cell>
          <cell r="EM52">
            <v>6.0212385881523005</v>
          </cell>
          <cell r="EN52" t="str">
            <v/>
          </cell>
        </row>
        <row r="53">
          <cell r="B53" t="str">
            <v>5.1.2</v>
          </cell>
          <cell r="C53" t="str">
            <v>5.1.2</v>
          </cell>
          <cell r="F53" t="str">
            <v/>
          </cell>
          <cell r="G53" t="str">
            <v>Firms offering formal training (% of firms)</v>
          </cell>
          <cell r="H53" t="str">
            <v>World Bank, Enterprise Surveys (WB database)</v>
          </cell>
          <cell r="I53" t="str">
            <v>2003 - 2009</v>
          </cell>
          <cell r="J53">
            <v>0.55931255569709648</v>
          </cell>
          <cell r="K53">
            <v>7.3345559412319794E-2</v>
          </cell>
          <cell r="L53">
            <v>1</v>
          </cell>
          <cell r="M53" t="str">
            <v>good</v>
          </cell>
          <cell r="N53" t="str">
            <v>SCORE</v>
          </cell>
          <cell r="O53">
            <v>19.940000000000001</v>
          </cell>
          <cell r="P53">
            <v>17.3</v>
          </cell>
          <cell r="Q53">
            <v>19.399999999999999</v>
          </cell>
          <cell r="R53">
            <v>52.15</v>
          </cell>
          <cell r="S53">
            <v>30.35</v>
          </cell>
          <cell r="V53">
            <v>10.54</v>
          </cell>
          <cell r="X53">
            <v>16.190000000000001</v>
          </cell>
          <cell r="Y53">
            <v>44.42</v>
          </cell>
          <cell r="AA53">
            <v>32.409999999999997</v>
          </cell>
          <cell r="AB53">
            <v>53.86</v>
          </cell>
          <cell r="AC53">
            <v>66.45</v>
          </cell>
          <cell r="AD53">
            <v>37.659999999999997</v>
          </cell>
          <cell r="AE53">
            <v>52.94</v>
          </cell>
          <cell r="AG53">
            <v>30.65</v>
          </cell>
          <cell r="AH53">
            <v>24.83</v>
          </cell>
          <cell r="AI53">
            <v>48.35</v>
          </cell>
          <cell r="AJ53">
            <v>25.51</v>
          </cell>
          <cell r="AL53">
            <v>46.89</v>
          </cell>
          <cell r="AM53">
            <v>84.78</v>
          </cell>
          <cell r="AN53">
            <v>39.479999999999997</v>
          </cell>
          <cell r="AO53">
            <v>46.36</v>
          </cell>
          <cell r="AP53">
            <v>19.11</v>
          </cell>
          <cell r="AQ53">
            <v>28.02</v>
          </cell>
          <cell r="AS53">
            <v>70.72</v>
          </cell>
          <cell r="AU53">
            <v>53.33</v>
          </cell>
          <cell r="AV53">
            <v>61.61</v>
          </cell>
          <cell r="AW53">
            <v>21.7</v>
          </cell>
          <cell r="AX53">
            <v>49.61</v>
          </cell>
          <cell r="AY53">
            <v>69.260000000000005</v>
          </cell>
          <cell r="AZ53">
            <v>38.200000000000003</v>
          </cell>
          <cell r="BC53">
            <v>14.53</v>
          </cell>
          <cell r="BD53">
            <v>35.380000000000003</v>
          </cell>
          <cell r="BE53">
            <v>32.99</v>
          </cell>
          <cell r="BF53">
            <v>19.96</v>
          </cell>
          <cell r="BG53">
            <v>28.11</v>
          </cell>
          <cell r="BH53">
            <v>25.32</v>
          </cell>
          <cell r="BI53">
            <v>33.29</v>
          </cell>
          <cell r="BK53">
            <v>14.8</v>
          </cell>
          <cell r="BM53">
            <v>15.93</v>
          </cell>
          <cell r="BN53">
            <v>4.7300000000000004</v>
          </cell>
          <cell r="BP53">
            <v>73.16</v>
          </cell>
          <cell r="BS53">
            <v>53.49</v>
          </cell>
          <cell r="BU53">
            <v>23.93</v>
          </cell>
          <cell r="BV53">
            <v>40.869999999999997</v>
          </cell>
          <cell r="BW53">
            <v>40.65</v>
          </cell>
          <cell r="BX53">
            <v>39.450000000000003</v>
          </cell>
          <cell r="BZ53">
            <v>29.67</v>
          </cell>
          <cell r="CA53">
            <v>43.44</v>
          </cell>
          <cell r="CB53">
            <v>52.36</v>
          </cell>
          <cell r="CC53">
            <v>45.98</v>
          </cell>
          <cell r="CE53">
            <v>18.95</v>
          </cell>
          <cell r="CF53">
            <v>27.03</v>
          </cell>
          <cell r="CG53">
            <v>48.42</v>
          </cell>
          <cell r="CH53">
            <v>50.14</v>
          </cell>
          <cell r="CI53">
            <v>22.54</v>
          </cell>
          <cell r="CJ53">
            <v>25.58</v>
          </cell>
          <cell r="CK53">
            <v>24.61</v>
          </cell>
          <cell r="CL53">
            <v>33.11</v>
          </cell>
          <cell r="CM53">
            <v>61.22</v>
          </cell>
          <cell r="CN53">
            <v>24.68</v>
          </cell>
          <cell r="CO53">
            <v>22.08</v>
          </cell>
          <cell r="CP53">
            <v>44.51</v>
          </cell>
          <cell r="CQ53">
            <v>8.7899999999999991</v>
          </cell>
          <cell r="CT53">
            <v>28.86</v>
          </cell>
          <cell r="CU53">
            <v>32.090000000000003</v>
          </cell>
          <cell r="CV53">
            <v>25.73</v>
          </cell>
          <cell r="CX53">
            <v>20.92</v>
          </cell>
          <cell r="CY53">
            <v>6.7</v>
          </cell>
          <cell r="CZ53">
            <v>43.91</v>
          </cell>
          <cell r="DA53">
            <v>46.85</v>
          </cell>
          <cell r="DB53">
            <v>57.68</v>
          </cell>
          <cell r="DC53">
            <v>31.11</v>
          </cell>
          <cell r="DD53">
            <v>60.92</v>
          </cell>
          <cell r="DE53">
            <v>31.89</v>
          </cell>
          <cell r="DH53">
            <v>52.17</v>
          </cell>
          <cell r="DI53">
            <v>27.58</v>
          </cell>
          <cell r="DK53">
            <v>16.3</v>
          </cell>
          <cell r="DL53">
            <v>36.53</v>
          </cell>
          <cell r="DN53">
            <v>33.049999999999997</v>
          </cell>
          <cell r="DO53">
            <v>47.46</v>
          </cell>
          <cell r="DP53">
            <v>36.76</v>
          </cell>
          <cell r="DQ53">
            <v>51.26</v>
          </cell>
          <cell r="DR53">
            <v>32.549999999999997</v>
          </cell>
          <cell r="DT53">
            <v>50.95</v>
          </cell>
          <cell r="DW53">
            <v>38.29</v>
          </cell>
          <cell r="DX53">
            <v>21.11</v>
          </cell>
          <cell r="DY53">
            <v>36.479999999999997</v>
          </cell>
          <cell r="DZ53">
            <v>75.34</v>
          </cell>
          <cell r="EC53">
            <v>28.75</v>
          </cell>
          <cell r="ED53">
            <v>34.950000000000003</v>
          </cell>
          <cell r="EE53">
            <v>24.82</v>
          </cell>
          <cell r="EI53">
            <v>24.55</v>
          </cell>
          <cell r="EJ53">
            <v>42.26</v>
          </cell>
          <cell r="EK53">
            <v>43.55</v>
          </cell>
          <cell r="EM53">
            <v>26.02</v>
          </cell>
        </row>
        <row r="54">
          <cell r="B54" t="str">
            <v>5.1.3</v>
          </cell>
          <cell r="C54" t="str">
            <v>5.1.3</v>
          </cell>
          <cell r="F54" t="str">
            <v/>
          </cell>
          <cell r="G54" t="str">
            <v>GERD - Performed by business enterprise (% of total)</v>
          </cell>
          <cell r="H54" t="str">
            <v>UNESCO</v>
          </cell>
          <cell r="I54" t="str">
            <v>2002 - 2009</v>
          </cell>
          <cell r="J54">
            <v>5.3005856834633953E-4</v>
          </cell>
          <cell r="K54">
            <v>-1.192335120597465</v>
          </cell>
          <cell r="L54">
            <v>0.5</v>
          </cell>
          <cell r="M54" t="str">
            <v>good</v>
          </cell>
          <cell r="N54" t="str">
            <v>SCORE</v>
          </cell>
          <cell r="O54" t="str">
            <v/>
          </cell>
          <cell r="P54" t="str">
            <v/>
          </cell>
          <cell r="Q54" t="str">
            <v/>
          </cell>
          <cell r="R54">
            <v>30.348704776213399</v>
          </cell>
          <cell r="S54" t="str">
            <v/>
          </cell>
          <cell r="T54">
            <v>58.329808447640303</v>
          </cell>
          <cell r="U54">
            <v>70.559028278301199</v>
          </cell>
          <cell r="V54">
            <v>20.378894376505801</v>
          </cell>
          <cell r="W54" t="str">
            <v/>
          </cell>
          <cell r="X54" t="str">
            <v/>
          </cell>
          <cell r="Y54">
            <v>61.403717099879003</v>
          </cell>
          <cell r="Z54">
            <v>68.866900146037906</v>
          </cell>
          <cell r="AA54" t="str">
            <v/>
          </cell>
          <cell r="AB54">
            <v>25.000000002991101</v>
          </cell>
          <cell r="AC54" t="str">
            <v/>
          </cell>
          <cell r="AD54">
            <v>15.567223783464</v>
          </cell>
          <cell r="AE54">
            <v>40.201327294278002</v>
          </cell>
          <cell r="AF54">
            <v>2.3381807812945499</v>
          </cell>
          <cell r="AG54">
            <v>31.029752497276402</v>
          </cell>
          <cell r="AH54" t="str">
            <v/>
          </cell>
          <cell r="AI54">
            <v>12.0808758156326</v>
          </cell>
          <cell r="AJ54" t="str">
            <v/>
          </cell>
          <cell r="AK54">
            <v>54.083204930662603</v>
          </cell>
          <cell r="AL54">
            <v>46.1758390094096</v>
          </cell>
          <cell r="AM54">
            <v>72.284811764198494</v>
          </cell>
          <cell r="AN54">
            <v>22.6576089309705</v>
          </cell>
          <cell r="AO54">
            <v>32.989201376527802</v>
          </cell>
          <cell r="AP54" t="str">
            <v/>
          </cell>
          <cell r="AQ54">
            <v>44.290826284970699</v>
          </cell>
          <cell r="AR54">
            <v>22.6986128625473</v>
          </cell>
          <cell r="AS54">
            <v>61.886139675170597</v>
          </cell>
          <cell r="AT54">
            <v>70.1288505447951</v>
          </cell>
          <cell r="AU54" t="str">
            <v/>
          </cell>
          <cell r="AV54">
            <v>21.5453194650817</v>
          </cell>
          <cell r="AW54" t="str">
            <v/>
          </cell>
          <cell r="AX54" t="str">
            <v/>
          </cell>
          <cell r="AY54">
            <v>43.202973794967903</v>
          </cell>
          <cell r="AZ54" t="str">
            <v/>
          </cell>
          <cell r="BA54">
            <v>72.313725855219005</v>
          </cell>
          <cell r="BB54">
            <v>63.001199810262598</v>
          </cell>
          <cell r="BC54" t="str">
            <v/>
          </cell>
          <cell r="BD54">
            <v>69.994469926157294</v>
          </cell>
          <cell r="BE54" t="str">
            <v/>
          </cell>
          <cell r="BF54">
            <v>26.940674088760101</v>
          </cell>
          <cell r="BG54">
            <v>0.99734042553191504</v>
          </cell>
          <cell r="BH54" t="str">
            <v/>
          </cell>
          <cell r="BI54" t="str">
            <v/>
          </cell>
          <cell r="BJ54">
            <v>52.627878361750703</v>
          </cell>
          <cell r="BK54">
            <v>50.334767372289797</v>
          </cell>
          <cell r="BL54">
            <v>54.563626801734003</v>
          </cell>
          <cell r="BM54">
            <v>29.6280629680316</v>
          </cell>
          <cell r="BN54">
            <v>3.7374151997912199</v>
          </cell>
          <cell r="BO54">
            <v>14.212491762466099</v>
          </cell>
          <cell r="BP54">
            <v>64.873076923076894</v>
          </cell>
          <cell r="BQ54">
            <v>80.849917786471593</v>
          </cell>
          <cell r="BR54">
            <v>50.857570181951203</v>
          </cell>
          <cell r="BS54" t="str">
            <v/>
          </cell>
          <cell r="BT54">
            <v>77.890539642491106</v>
          </cell>
          <cell r="BU54" t="str">
            <v/>
          </cell>
          <cell r="BV54">
            <v>13.545719657234001</v>
          </cell>
          <cell r="BW54" t="str">
            <v/>
          </cell>
          <cell r="BX54">
            <v>76.242276703278407</v>
          </cell>
          <cell r="BY54" t="str">
            <v/>
          </cell>
          <cell r="BZ54">
            <v>28.384146341463399</v>
          </cell>
          <cell r="CA54">
            <v>25.0251256281407</v>
          </cell>
          <cell r="CB54" t="str">
            <v/>
          </cell>
          <cell r="CC54">
            <v>23.750140433659102</v>
          </cell>
          <cell r="CD54">
            <v>81.504702194357407</v>
          </cell>
          <cell r="CE54">
            <v>12.273161708031401</v>
          </cell>
          <cell r="CF54" t="str">
            <v/>
          </cell>
          <cell r="CG54" t="str">
            <v/>
          </cell>
          <cell r="CH54">
            <v>84.909644335975003</v>
          </cell>
          <cell r="CI54" t="str">
            <v/>
          </cell>
          <cell r="CJ54" t="str">
            <v/>
          </cell>
          <cell r="CK54">
            <v>47.371296992256902</v>
          </cell>
          <cell r="CL54">
            <v>15.4716981132075</v>
          </cell>
          <cell r="CM54">
            <v>3.0614793467819399</v>
          </cell>
          <cell r="CN54">
            <v>22.048838172464901</v>
          </cell>
          <cell r="CO54" t="str">
            <v/>
          </cell>
          <cell r="CP54" t="str">
            <v/>
          </cell>
          <cell r="CQ54" t="str">
            <v/>
          </cell>
          <cell r="CR54">
            <v>54.979042348908798</v>
          </cell>
          <cell r="CS54">
            <v>42.663551401869199</v>
          </cell>
          <cell r="CT54" t="str">
            <v/>
          </cell>
          <cell r="CU54" t="str">
            <v/>
          </cell>
          <cell r="CV54" t="str">
            <v/>
          </cell>
          <cell r="CW54">
            <v>53.836436735536701</v>
          </cell>
          <cell r="CX54" t="str">
            <v/>
          </cell>
          <cell r="CY54" t="str">
            <v/>
          </cell>
          <cell r="CZ54">
            <v>0</v>
          </cell>
          <cell r="DA54" t="str">
            <v/>
          </cell>
          <cell r="DB54">
            <v>29.1716304626399</v>
          </cell>
          <cell r="DC54">
            <v>58.562485122665102</v>
          </cell>
          <cell r="DD54">
            <v>30.932236381095699</v>
          </cell>
          <cell r="DE54">
            <v>50.033620199174798</v>
          </cell>
          <cell r="DF54" t="str">
            <v/>
          </cell>
          <cell r="DG54">
            <v>29.959405508773099</v>
          </cell>
          <cell r="DH54">
            <v>62.914169989769697</v>
          </cell>
          <cell r="DI54" t="str">
            <v/>
          </cell>
          <cell r="DJ54" t="str">
            <v/>
          </cell>
          <cell r="DK54" t="str">
            <v/>
          </cell>
          <cell r="DL54">
            <v>2.4997067096114902</v>
          </cell>
          <cell r="DM54">
            <v>66.807538621474094</v>
          </cell>
          <cell r="DN54">
            <v>42.883596295254698</v>
          </cell>
          <cell r="DO54">
            <v>64.555417060405304</v>
          </cell>
          <cell r="DP54">
            <v>57.659195147683803</v>
          </cell>
          <cell r="DQ54">
            <v>54.916674602418801</v>
          </cell>
          <cell r="DR54">
            <v>19.112361306454101</v>
          </cell>
          <cell r="DS54">
            <v>33.706699854801897</v>
          </cell>
          <cell r="DT54" t="str">
            <v/>
          </cell>
          <cell r="DU54">
            <v>74.051771462353798</v>
          </cell>
          <cell r="DV54">
            <v>73.740458015267194</v>
          </cell>
          <cell r="DW54" t="str">
            <v/>
          </cell>
          <cell r="DX54" t="str">
            <v/>
          </cell>
          <cell r="DY54" t="str">
            <v/>
          </cell>
          <cell r="DZ54">
            <v>40.9176939996931</v>
          </cell>
          <cell r="EA54">
            <v>25.135623869801101</v>
          </cell>
          <cell r="EB54">
            <v>14.453125</v>
          </cell>
          <cell r="EC54">
            <v>41.264418388555299</v>
          </cell>
          <cell r="ED54">
            <v>7.5380926264529897</v>
          </cell>
          <cell r="EE54">
            <v>55.400405725496</v>
          </cell>
          <cell r="EF54" t="str">
            <v/>
          </cell>
          <cell r="EG54">
            <v>64.229965720674997</v>
          </cell>
          <cell r="EH54">
            <v>72.623754666077204</v>
          </cell>
          <cell r="EI54">
            <v>18.149828687841499</v>
          </cell>
          <cell r="EJ54" t="str">
            <v/>
          </cell>
          <cell r="EK54">
            <v>14.5474421896084</v>
          </cell>
          <cell r="EL54" t="str">
            <v/>
          </cell>
          <cell r="EM54">
            <v>13.8004246314956</v>
          </cell>
          <cell r="EN54" t="str">
            <v/>
          </cell>
        </row>
        <row r="55">
          <cell r="B55" t="str">
            <v>5.1.4</v>
          </cell>
          <cell r="C55" t="str">
            <v>5.1.4</v>
          </cell>
          <cell r="F55" t="str">
            <v/>
          </cell>
          <cell r="G55" t="str">
            <v>GERD - Financed by business enterprise (% of total)</v>
          </cell>
          <cell r="H55" t="str">
            <v>UNESCO</v>
          </cell>
          <cell r="I55" t="str">
            <v>2001 - 2009</v>
          </cell>
          <cell r="J55">
            <v>8.9216830099822873E-3</v>
          </cell>
          <cell r="K55">
            <v>-0.8354966736263485</v>
          </cell>
          <cell r="L55">
            <v>0.5</v>
          </cell>
          <cell r="M55" t="str">
            <v>good</v>
          </cell>
          <cell r="N55" t="str">
            <v>SCORE</v>
          </cell>
          <cell r="O55" t="str">
            <v/>
          </cell>
          <cell r="P55" t="str">
            <v/>
          </cell>
          <cell r="Q55" t="str">
            <v/>
          </cell>
          <cell r="R55">
            <v>29.2752077931519</v>
          </cell>
          <cell r="S55" t="str">
            <v/>
          </cell>
          <cell r="T55">
            <v>58.344217870473202</v>
          </cell>
          <cell r="U55">
            <v>44.951759412566503</v>
          </cell>
          <cell r="V55">
            <v>20.768487532604301</v>
          </cell>
          <cell r="W55" t="str">
            <v/>
          </cell>
          <cell r="X55" t="str">
            <v/>
          </cell>
          <cell r="Y55">
            <v>45.148973908838698</v>
          </cell>
          <cell r="Z55">
            <v>61.381987846334603</v>
          </cell>
          <cell r="AA55" t="str">
            <v/>
          </cell>
          <cell r="AB55">
            <v>16.000000002934701</v>
          </cell>
          <cell r="AC55" t="str">
            <v/>
          </cell>
          <cell r="AD55" t="str">
            <v/>
          </cell>
          <cell r="AE55">
            <v>44.698842064301701</v>
          </cell>
          <cell r="AF55">
            <v>1.5837563451776699</v>
          </cell>
          <cell r="AG55">
            <v>34.157123132647499</v>
          </cell>
          <cell r="AH55" t="str">
            <v/>
          </cell>
          <cell r="AI55" t="str">
            <v/>
          </cell>
          <cell r="AJ55" t="str">
            <v/>
          </cell>
          <cell r="AK55">
            <v>47.471025658203303</v>
          </cell>
          <cell r="AL55">
            <v>45.768228048257498</v>
          </cell>
          <cell r="AM55">
            <v>70.372536547500999</v>
          </cell>
          <cell r="AN55">
            <v>27.1931765692181</v>
          </cell>
          <cell r="AO55" t="str">
            <v/>
          </cell>
          <cell r="AP55" t="str">
            <v/>
          </cell>
          <cell r="AQ55">
            <v>40.832791151594002</v>
          </cell>
          <cell r="AR55">
            <v>16.4278169516686</v>
          </cell>
          <cell r="AS55">
            <v>52.195222922873299</v>
          </cell>
          <cell r="AT55">
            <v>61.149095464520101</v>
          </cell>
          <cell r="AU55" t="str">
            <v/>
          </cell>
          <cell r="AV55">
            <v>21.5453194650817</v>
          </cell>
          <cell r="AW55" t="str">
            <v/>
          </cell>
          <cell r="AX55">
            <v>1.79801650389886</v>
          </cell>
          <cell r="AY55">
            <v>33.6395195232097</v>
          </cell>
          <cell r="AZ55" t="str">
            <v/>
          </cell>
          <cell r="BA55">
            <v>68.2025479482337</v>
          </cell>
          <cell r="BB55">
            <v>50.481572892912503</v>
          </cell>
          <cell r="BC55" t="str">
            <v/>
          </cell>
          <cell r="BD55">
            <v>67.923457272047102</v>
          </cell>
          <cell r="BE55" t="str">
            <v/>
          </cell>
          <cell r="BF55">
            <v>31.062737856839401</v>
          </cell>
          <cell r="BG55" t="str">
            <v/>
          </cell>
          <cell r="BH55" t="str">
            <v/>
          </cell>
          <cell r="BI55" t="str">
            <v/>
          </cell>
          <cell r="BJ55">
            <v>52.786078396906298</v>
          </cell>
          <cell r="BK55">
            <v>43.863276528024798</v>
          </cell>
          <cell r="BL55">
            <v>50.350007403511803</v>
          </cell>
          <cell r="BM55">
            <v>29.6280629680316</v>
          </cell>
          <cell r="BN55">
            <v>14.689960347106499</v>
          </cell>
          <cell r="BO55">
            <v>14.212491762466099</v>
          </cell>
          <cell r="BP55">
            <v>49.593295538575298</v>
          </cell>
          <cell r="BQ55">
            <v>77.244463075525701</v>
          </cell>
          <cell r="BR55">
            <v>42.019263468521302</v>
          </cell>
          <cell r="BS55" t="str">
            <v/>
          </cell>
          <cell r="BT55">
            <v>77.7058154334824</v>
          </cell>
          <cell r="BU55" t="str">
            <v/>
          </cell>
          <cell r="BV55">
            <v>13.545719657234001</v>
          </cell>
          <cell r="BW55" t="str">
            <v/>
          </cell>
          <cell r="BX55">
            <v>73.652296702383893</v>
          </cell>
          <cell r="BY55">
            <v>2.3604568854568901</v>
          </cell>
          <cell r="BZ55">
            <v>36.377245508982</v>
          </cell>
          <cell r="CA55">
            <v>27.035175879396999</v>
          </cell>
          <cell r="CB55" t="str">
            <v/>
          </cell>
          <cell r="CC55">
            <v>21.4357937310415</v>
          </cell>
          <cell r="CD55">
            <v>76.014198782961401</v>
          </cell>
          <cell r="CE55">
            <v>7.7872636438373499</v>
          </cell>
          <cell r="CF55" t="str">
            <v/>
          </cell>
          <cell r="CG55" t="str">
            <v/>
          </cell>
          <cell r="CH55">
            <v>84.731400992678303</v>
          </cell>
          <cell r="CI55" t="str">
            <v/>
          </cell>
          <cell r="CJ55" t="str">
            <v/>
          </cell>
          <cell r="CK55">
            <v>45.130224178865902</v>
          </cell>
          <cell r="CL55" t="str">
            <v/>
          </cell>
          <cell r="CM55">
            <v>3.0739673390970199</v>
          </cell>
          <cell r="CN55">
            <v>22.702502397767901</v>
          </cell>
          <cell r="CO55" t="str">
            <v/>
          </cell>
          <cell r="CP55" t="str">
            <v/>
          </cell>
          <cell r="CQ55" t="str">
            <v/>
          </cell>
          <cell r="CR55">
            <v>51.0625596943649</v>
          </cell>
          <cell r="CS55">
            <v>40.140186915887803</v>
          </cell>
          <cell r="CT55" t="str">
            <v/>
          </cell>
          <cell r="CU55" t="str">
            <v/>
          </cell>
          <cell r="CV55" t="str">
            <v/>
          </cell>
          <cell r="CW55">
            <v>45.254769831401298</v>
          </cell>
          <cell r="CX55" t="str">
            <v/>
          </cell>
          <cell r="CY55" t="str">
            <v/>
          </cell>
          <cell r="CZ55">
            <v>0.42042042149631198</v>
          </cell>
          <cell r="DA55">
            <v>0.30988204434035799</v>
          </cell>
          <cell r="DB55" t="str">
            <v/>
          </cell>
          <cell r="DC55">
            <v>62.622033660948198</v>
          </cell>
          <cell r="DD55">
            <v>30.458591783239498</v>
          </cell>
          <cell r="DE55">
            <v>47.028584753108603</v>
          </cell>
          <cell r="DF55" t="str">
            <v/>
          </cell>
          <cell r="DG55">
            <v>23.2629919146509</v>
          </cell>
          <cell r="DH55">
            <v>28.6949078230369</v>
          </cell>
          <cell r="DI55" t="str">
            <v/>
          </cell>
          <cell r="DJ55" t="str">
            <v/>
          </cell>
          <cell r="DK55" t="str">
            <v/>
          </cell>
          <cell r="DL55" t="str">
            <v/>
          </cell>
          <cell r="DM55">
            <v>59.844709571878603</v>
          </cell>
          <cell r="DN55">
            <v>34.683481904448897</v>
          </cell>
          <cell r="DO55">
            <v>62.808108936070902</v>
          </cell>
          <cell r="DP55">
            <v>44.790746098809997</v>
          </cell>
          <cell r="DQ55">
            <v>45.456814366231001</v>
          </cell>
          <cell r="DR55">
            <v>19.045944678856099</v>
          </cell>
          <cell r="DS55" t="str">
            <v/>
          </cell>
          <cell r="DT55" t="str">
            <v/>
          </cell>
          <cell r="DU55">
            <v>63.953319934090203</v>
          </cell>
          <cell r="DV55">
            <v>69.732824427480907</v>
          </cell>
          <cell r="DW55" t="str">
            <v/>
          </cell>
          <cell r="DX55">
            <v>2.23977383676027</v>
          </cell>
          <cell r="DY55" t="str">
            <v/>
          </cell>
          <cell r="DZ55">
            <v>48.653026939461199</v>
          </cell>
          <cell r="EA55" t="str">
            <v/>
          </cell>
          <cell r="EB55">
            <v>14.0625</v>
          </cell>
          <cell r="EC55">
            <v>48.4454572020528</v>
          </cell>
          <cell r="ED55">
            <v>7.5380926264529897</v>
          </cell>
          <cell r="EE55">
            <v>30.2196624082213</v>
          </cell>
          <cell r="EF55" t="str">
            <v/>
          </cell>
          <cell r="EG55">
            <v>47.210575098203599</v>
          </cell>
          <cell r="EH55">
            <v>67.283702516541695</v>
          </cell>
          <cell r="EI55">
            <v>24.648115566256099</v>
          </cell>
          <cell r="EJ55" t="str">
            <v/>
          </cell>
          <cell r="EK55">
            <v>18.060000044549401</v>
          </cell>
          <cell r="EL55" t="str">
            <v/>
          </cell>
          <cell r="EM55" t="str">
            <v/>
          </cell>
          <cell r="EN55" t="str">
            <v/>
          </cell>
        </row>
        <row r="56">
          <cell r="B56" t="str">
            <v>5.2.1</v>
          </cell>
          <cell r="C56" t="str">
            <v>5.2.1</v>
          </cell>
          <cell r="D56">
            <v>1</v>
          </cell>
          <cell r="E56">
            <v>7</v>
          </cell>
          <cell r="F56" t="str">
            <v/>
          </cell>
          <cell r="G56" t="str">
            <v>University/industry research collaboration</v>
          </cell>
          <cell r="H56" t="str">
            <v>World Economic Forum, Executive Opinion Survey 2010</v>
          </cell>
          <cell r="I56">
            <v>2010</v>
          </cell>
          <cell r="J56">
            <v>0.60960293061818838</v>
          </cell>
          <cell r="K56">
            <v>-0.42372409867788186</v>
          </cell>
          <cell r="L56">
            <v>1</v>
          </cell>
          <cell r="M56" t="str">
            <v>good</v>
          </cell>
          <cell r="N56" t="str">
            <v>SCORE</v>
          </cell>
          <cell r="O56">
            <v>2.2187902054054058</v>
          </cell>
          <cell r="P56">
            <v>2.8785762653846154</v>
          </cell>
          <cell r="Q56">
            <v>2.3877480000000002</v>
          </cell>
          <cell r="R56">
            <v>3.8245691592592594</v>
          </cell>
          <cell r="S56">
            <v>2.7668534500000002</v>
          </cell>
          <cell r="T56">
            <v>5.1348099660714279</v>
          </cell>
          <cell r="U56">
            <v>4.9162515281437127</v>
          </cell>
          <cell r="V56">
            <v>3.1998563604026851</v>
          </cell>
          <cell r="W56">
            <v>3.256861744966443</v>
          </cell>
          <cell r="X56">
            <v>2.7274425000000004</v>
          </cell>
          <cell r="Z56">
            <v>5.2266338250000004</v>
          </cell>
          <cell r="AA56">
            <v>3.0905632513661203</v>
          </cell>
          <cell r="AB56">
            <v>2.7588561242718446</v>
          </cell>
          <cell r="AC56">
            <v>2.9533880723618093</v>
          </cell>
          <cell r="AD56">
            <v>3.4859645522167488</v>
          </cell>
          <cell r="AE56">
            <v>4.2947038418338108</v>
          </cell>
          <cell r="AF56">
            <v>3.7021600064516131</v>
          </cell>
          <cell r="AG56">
            <v>3.0429056999999999</v>
          </cell>
          <cell r="AH56">
            <v>3.3322096000000001</v>
          </cell>
          <cell r="AI56">
            <v>2.9804800895348835</v>
          </cell>
          <cell r="AJ56">
            <v>3.0006253750000003</v>
          </cell>
          <cell r="AK56">
            <v>5.4040024105263154</v>
          </cell>
          <cell r="AL56">
            <v>4.1551743565217389</v>
          </cell>
          <cell r="AM56">
            <v>4.586841089795918</v>
          </cell>
          <cell r="AN56">
            <v>3.9720609930232555</v>
          </cell>
          <cell r="AO56">
            <v>4.5088558499999998</v>
          </cell>
          <cell r="AP56">
            <v>2.6205418272251308</v>
          </cell>
          <cell r="AQ56">
            <v>3.4432996256983239</v>
          </cell>
          <cell r="AR56">
            <v>4.0334637469613259</v>
          </cell>
          <cell r="AS56">
            <v>4.4954496500000012</v>
          </cell>
          <cell r="AT56">
            <v>5.3413550250000004</v>
          </cell>
          <cell r="AU56">
            <v>3.1991466490384615</v>
          </cell>
          <cell r="AV56">
            <v>2.8386111362204729</v>
          </cell>
          <cell r="AW56">
            <v>2.8493417500000002</v>
          </cell>
          <cell r="AX56">
            <v>2.9921956096774194</v>
          </cell>
          <cell r="AY56">
            <v>4.1917009642857144</v>
          </cell>
          <cell r="AZ56">
            <v>3.1076211210526319</v>
          </cell>
          <cell r="BA56">
            <v>5.6413792147727282</v>
          </cell>
          <cell r="BB56">
            <v>4.0351294499999995</v>
          </cell>
          <cell r="BC56">
            <v>2.5275894829545456</v>
          </cell>
          <cell r="BD56">
            <v>5.2366536909090904</v>
          </cell>
          <cell r="BE56">
            <v>3.1499941539170506</v>
          </cell>
          <cell r="BF56">
            <v>3.026334569230769</v>
          </cell>
          <cell r="BG56">
            <v>3.7911606</v>
          </cell>
          <cell r="BH56">
            <v>2.8411838648936172</v>
          </cell>
          <cell r="BI56">
            <v>3.2130173016042782</v>
          </cell>
          <cell r="BJ56">
            <v>4.5674102111111115</v>
          </cell>
          <cell r="BK56">
            <v>4.3494117796610174</v>
          </cell>
          <cell r="BL56">
            <v>4.9736255787234036</v>
          </cell>
          <cell r="BM56">
            <v>3.7377123040358744</v>
          </cell>
          <cell r="BN56">
            <v>4.1624554465909087</v>
          </cell>
          <cell r="BO56">
            <v>3.1772680000000002</v>
          </cell>
          <cell r="BP56">
            <v>4.9728543047619045</v>
          </cell>
          <cell r="BQ56">
            <v>5.077412206818182</v>
          </cell>
          <cell r="BR56">
            <v>3.4819923983606555</v>
          </cell>
          <cell r="BS56">
            <v>3.5905360813559319</v>
          </cell>
          <cell r="BT56">
            <v>4.8590186901408448</v>
          </cell>
          <cell r="BU56">
            <v>3.134641453191489</v>
          </cell>
          <cell r="BV56">
            <v>3.0265428032520321</v>
          </cell>
          <cell r="BW56">
            <v>3.7859075521126764</v>
          </cell>
          <cell r="BX56">
            <v>4.6809814682656832</v>
          </cell>
          <cell r="BY56">
            <v>3.1809581688073392</v>
          </cell>
          <cell r="BZ56">
            <v>2.1817854500000005</v>
          </cell>
          <cell r="CA56">
            <v>3.4610526354260092</v>
          </cell>
          <cell r="CB56">
            <v>3.0518999999999998</v>
          </cell>
          <cell r="CC56">
            <v>4.2453911054393307</v>
          </cell>
          <cell r="CD56">
            <v>5.0620106604651163</v>
          </cell>
          <cell r="CE56">
            <v>3.458878294117647</v>
          </cell>
          <cell r="CF56">
            <v>3.1114446489130434</v>
          </cell>
          <cell r="CG56">
            <v>3.3912475806629834</v>
          </cell>
          <cell r="CH56">
            <v>4.7012665213483142</v>
          </cell>
          <cell r="CI56">
            <v>3.2424974716494845</v>
          </cell>
          <cell r="CJ56">
            <v>3.187863459541985</v>
          </cell>
          <cell r="CK56">
            <v>3.7240655330645165</v>
          </cell>
          <cell r="CL56">
            <v>2.766035</v>
          </cell>
          <cell r="CM56">
            <v>3.2594338573170729</v>
          </cell>
          <cell r="CN56">
            <v>3.09260774213198</v>
          </cell>
          <cell r="CO56">
            <v>3.9653648275362317</v>
          </cell>
          <cell r="CP56">
            <v>3.3865324969072161</v>
          </cell>
          <cell r="CQ56">
            <v>2.529216225628141</v>
          </cell>
          <cell r="CR56">
            <v>5.1856874389908256</v>
          </cell>
          <cell r="CS56">
            <v>4.7820017888888895</v>
          </cell>
          <cell r="CT56">
            <v>2.9329565500000001</v>
          </cell>
          <cell r="CV56">
            <v>3.0933593045454546</v>
          </cell>
          <cell r="CW56">
            <v>4.8538773037974678</v>
          </cell>
          <cell r="CX56">
            <v>3.8718222529914534</v>
          </cell>
          <cell r="CY56">
            <v>3.3742192810810812</v>
          </cell>
          <cell r="CZ56">
            <v>3.3098676666666664</v>
          </cell>
          <cell r="DA56">
            <v>2.662957920866142</v>
          </cell>
          <cell r="DB56">
            <v>3.1825756199999997</v>
          </cell>
          <cell r="DC56">
            <v>3.2683841859504135</v>
          </cell>
          <cell r="DD56">
            <v>3.6250606121212123</v>
          </cell>
          <cell r="DE56">
            <v>4.4793284880434783</v>
          </cell>
          <cell r="DF56">
            <v>4.5226218258064517</v>
          </cell>
          <cell r="DG56">
            <v>3.0927323482758622</v>
          </cell>
          <cell r="DH56">
            <v>3.668627529411765</v>
          </cell>
          <cell r="DI56">
            <v>3.590668</v>
          </cell>
          <cell r="DJ56">
            <v>4.306867725</v>
          </cell>
          <cell r="DK56">
            <v>3.8567885879396986</v>
          </cell>
          <cell r="DL56">
            <v>3.4697829202531647</v>
          </cell>
          <cell r="DM56">
            <v>5.4381412676691721</v>
          </cell>
          <cell r="DN56">
            <v>3.2588292551181102</v>
          </cell>
          <cell r="DO56">
            <v>4.1731961156398105</v>
          </cell>
          <cell r="DP56">
            <v>4.6047592930693071</v>
          </cell>
          <cell r="DQ56">
            <v>3.9787720535714293</v>
          </cell>
          <cell r="DR56">
            <v>3.9092348000000001</v>
          </cell>
          <cell r="DT56">
            <v>2.782632</v>
          </cell>
          <cell r="DU56">
            <v>5.5441428266666666</v>
          </cell>
          <cell r="DV56">
            <v>5.7072594702702695</v>
          </cell>
          <cell r="DW56">
            <v>2.2995697063291138</v>
          </cell>
          <cell r="DX56">
            <v>3.0759533928934011</v>
          </cell>
          <cell r="DY56">
            <v>3.4329882978142079</v>
          </cell>
          <cell r="DZ56">
            <v>4.0655153862068971</v>
          </cell>
          <cell r="EA56">
            <v>3.5023075281250007</v>
          </cell>
          <cell r="EB56">
            <v>4.0777907338797812</v>
          </cell>
          <cell r="EC56">
            <v>3.3710177409836066</v>
          </cell>
          <cell r="ED56">
            <v>3.3986307476190478</v>
          </cell>
          <cell r="EE56">
            <v>3.4685766521531098</v>
          </cell>
          <cell r="EF56">
            <v>4.05211200877193</v>
          </cell>
          <cell r="EG56">
            <v>5.5928623723214281</v>
          </cell>
          <cell r="EH56">
            <v>5.7889672359096318</v>
          </cell>
          <cell r="EI56">
            <v>3.7517226850299403</v>
          </cell>
          <cell r="EJ56">
            <v>3.4341531405405403</v>
          </cell>
          <cell r="EK56">
            <v>3.658848470967742</v>
          </cell>
          <cell r="EM56">
            <v>3.548146579213483</v>
          </cell>
          <cell r="EN56">
            <v>3.0924869281553393</v>
          </cell>
        </row>
        <row r="57">
          <cell r="B57" t="str">
            <v>5.2.2</v>
          </cell>
          <cell r="C57" t="str">
            <v>5.2.2</v>
          </cell>
          <cell r="D57">
            <v>1</v>
          </cell>
          <cell r="E57">
            <v>7</v>
          </cell>
          <cell r="F57" t="str">
            <v/>
          </cell>
          <cell r="G57" t="str">
            <v>State of cluster development</v>
          </cell>
          <cell r="H57" t="str">
            <v>World Economic Forum, Executive Opinion Survey 2010</v>
          </cell>
          <cell r="I57">
            <v>2010</v>
          </cell>
          <cell r="J57">
            <v>0.34052301075123659</v>
          </cell>
          <cell r="K57">
            <v>-0.77823379307310692</v>
          </cell>
          <cell r="L57">
            <v>1</v>
          </cell>
          <cell r="M57" t="str">
            <v>good</v>
          </cell>
          <cell r="N57" t="str">
            <v>SCORE</v>
          </cell>
          <cell r="O57">
            <v>2.817537464864865</v>
          </cell>
          <cell r="P57">
            <v>2.5228774544871793</v>
          </cell>
          <cell r="Q57">
            <v>2.4057729999999999</v>
          </cell>
          <cell r="R57">
            <v>3.2944157763668436</v>
          </cell>
          <cell r="S57">
            <v>2.826880716666667</v>
          </cell>
          <cell r="T57">
            <v>3.9700189065476192</v>
          </cell>
          <cell r="U57">
            <v>4.5671825684630738</v>
          </cell>
          <cell r="V57">
            <v>3.3551750941834455</v>
          </cell>
          <cell r="W57">
            <v>4.3832381570469794</v>
          </cell>
          <cell r="X57">
            <v>3.5286493000000001</v>
          </cell>
          <cell r="Y57" t="str">
            <v/>
          </cell>
          <cell r="Z57">
            <v>4.1574318083333335</v>
          </cell>
          <cell r="AA57">
            <v>2.7221363883424403</v>
          </cell>
          <cell r="AB57">
            <v>2.8348248407766987</v>
          </cell>
          <cell r="AC57">
            <v>3.2219938581239531</v>
          </cell>
          <cell r="AD57">
            <v>3.1373419453201969</v>
          </cell>
          <cell r="AE57">
            <v>4.1362488847182428</v>
          </cell>
          <cell r="AF57">
            <v>3.5460645784946236</v>
          </cell>
          <cell r="AG57">
            <v>3.0255762968468467</v>
          </cell>
          <cell r="AH57">
            <v>2.301618616666667</v>
          </cell>
          <cell r="AI57">
            <v>3.8408627474806205</v>
          </cell>
          <cell r="AJ57">
            <v>2.4714767797619053</v>
          </cell>
          <cell r="AK57">
            <v>4.5956458421052631</v>
          </cell>
          <cell r="AL57">
            <v>3.8406046666666676</v>
          </cell>
          <cell r="AM57">
            <v>4.8774277002267574</v>
          </cell>
          <cell r="AN57">
            <v>3.9331280996124032</v>
          </cell>
          <cell r="AO57">
            <v>3.7861206833333334</v>
          </cell>
          <cell r="AP57">
            <v>2.3262818143106458</v>
          </cell>
          <cell r="AQ57">
            <v>3.1298124770949722</v>
          </cell>
          <cell r="AR57">
            <v>4.0015342478821365</v>
          </cell>
          <cell r="AS57">
            <v>3.8764305719512193</v>
          </cell>
          <cell r="AT57">
            <v>4.5751630055555559</v>
          </cell>
          <cell r="AU57">
            <v>3.5808423865384618</v>
          </cell>
          <cell r="AV57">
            <v>2.789480973228347</v>
          </cell>
          <cell r="AW57">
            <v>3.5704845333333335</v>
          </cell>
          <cell r="AX57">
            <v>3.2408787956989245</v>
          </cell>
          <cell r="AY57">
            <v>3.3154636636904762</v>
          </cell>
          <cell r="AZ57">
            <v>2.9684044385964916</v>
          </cell>
          <cell r="BA57">
            <v>5.1136844670454549</v>
          </cell>
          <cell r="BB57">
            <v>4.2798786333333334</v>
          </cell>
          <cell r="BC57">
            <v>2.9541969740530298</v>
          </cell>
          <cell r="BD57">
            <v>4.8566198220779215</v>
          </cell>
          <cell r="BE57">
            <v>3.0047410894009219</v>
          </cell>
          <cell r="BF57">
            <v>3.0693391743589742</v>
          </cell>
          <cell r="BG57">
            <v>3.7568344313725492</v>
          </cell>
          <cell r="BH57">
            <v>3.0182770166666661</v>
          </cell>
          <cell r="BI57">
            <v>3.3435192183600715</v>
          </cell>
          <cell r="BJ57">
            <v>4.8078644666666674</v>
          </cell>
          <cell r="BK57">
            <v>3.1740285830508479</v>
          </cell>
          <cell r="BL57">
            <v>3.7849369765957448</v>
          </cell>
          <cell r="BM57">
            <v>4.1068228215246636</v>
          </cell>
          <cell r="BN57">
            <v>4.4951088696969697</v>
          </cell>
          <cell r="BO57">
            <v>3.1840703333333331</v>
          </cell>
          <cell r="BP57">
            <v>4.06994009047619</v>
          </cell>
          <cell r="BQ57">
            <v>3.4854001969696973</v>
          </cell>
          <cell r="BR57">
            <v>4.9089282442622952</v>
          </cell>
          <cell r="BS57">
            <v>3.1730483483050853</v>
          </cell>
          <cell r="BT57">
            <v>5.0805271070422533</v>
          </cell>
          <cell r="BU57">
            <v>3.4707358299645392</v>
          </cell>
          <cell r="BV57">
            <v>3.4536596032520328</v>
          </cell>
          <cell r="BW57">
            <v>3.8322509946791867</v>
          </cell>
          <cell r="BX57">
            <v>4.2813051110701101</v>
          </cell>
          <cell r="BY57">
            <v>3.449498390825688</v>
          </cell>
          <cell r="BZ57">
            <v>2.4870550833333334</v>
          </cell>
          <cell r="CA57">
            <v>3.0867765177877424</v>
          </cell>
          <cell r="CB57">
            <v>2.9713560000000001</v>
          </cell>
          <cell r="CC57">
            <v>2.8527459232914922</v>
          </cell>
          <cell r="CD57">
            <v>4.9153735689922478</v>
          </cell>
          <cell r="CE57">
            <v>2.9841612705882352</v>
          </cell>
          <cell r="CF57">
            <v>2.7274512235507244</v>
          </cell>
          <cell r="CG57">
            <v>3.7068802780847143</v>
          </cell>
          <cell r="CH57">
            <v>4.7266981850187264</v>
          </cell>
          <cell r="CI57">
            <v>2.9796568087628863</v>
          </cell>
          <cell r="CJ57">
            <v>3.8967421287531803</v>
          </cell>
          <cell r="CK57">
            <v>3.6199972153225808</v>
          </cell>
          <cell r="CL57">
            <v>2.4539856666666666</v>
          </cell>
          <cell r="CM57">
            <v>2.3926380615853655</v>
          </cell>
          <cell r="CN57">
            <v>3.518760715736041</v>
          </cell>
          <cell r="CO57">
            <v>2.9510311207729472</v>
          </cell>
          <cell r="CP57">
            <v>3.243108771477663</v>
          </cell>
          <cell r="CQ57">
            <v>3.0620986703517588</v>
          </cell>
          <cell r="CR57">
            <v>4.6808944159021406</v>
          </cell>
          <cell r="CS57">
            <v>3.6316834444444446</v>
          </cell>
          <cell r="CT57">
            <v>3.1339897833333334</v>
          </cell>
          <cell r="CU57" t="str">
            <v/>
          </cell>
          <cell r="CV57">
            <v>3.7415297689393943</v>
          </cell>
          <cell r="CW57">
            <v>4.4760078430379737</v>
          </cell>
          <cell r="CX57">
            <v>4.1891911777777775</v>
          </cell>
          <cell r="CY57">
            <v>3.8238586880308874</v>
          </cell>
          <cell r="CZ57">
            <v>3.9980516814814808</v>
          </cell>
          <cell r="DA57">
            <v>2.7352744610236228</v>
          </cell>
          <cell r="DB57">
            <v>3.2617445838095236</v>
          </cell>
          <cell r="DC57">
            <v>3.5707191349862257</v>
          </cell>
          <cell r="DD57">
            <v>2.9198525872053871</v>
          </cell>
          <cell r="DE57">
            <v>3.6195204088768116</v>
          </cell>
          <cell r="DF57">
            <v>4.5108119161290325</v>
          </cell>
          <cell r="DG57">
            <v>2.9048097390804606</v>
          </cell>
          <cell r="DH57">
            <v>3.1453015704948641</v>
          </cell>
          <cell r="DI57">
            <v>3.6286356666666664</v>
          </cell>
          <cell r="DJ57">
            <v>4.4193930010416667</v>
          </cell>
          <cell r="DK57">
            <v>2.989211318927973</v>
          </cell>
          <cell r="DL57">
            <v>2.7788603784810131</v>
          </cell>
          <cell r="DM57">
            <v>5.1367327428571423</v>
          </cell>
          <cell r="DN57">
            <v>3.4191769427821526</v>
          </cell>
          <cell r="DO57">
            <v>3.8457109238546607</v>
          </cell>
          <cell r="DP57">
            <v>3.8712982132013209</v>
          </cell>
          <cell r="DQ57">
            <v>3.875285610119048</v>
          </cell>
          <cell r="DR57">
            <v>4.0813874336700344</v>
          </cell>
          <cell r="DS57" t="str">
            <v/>
          </cell>
          <cell r="DT57">
            <v>2.7605796666666671</v>
          </cell>
          <cell r="DU57">
            <v>4.9206117066666666</v>
          </cell>
          <cell r="DV57">
            <v>4.7419759974474474</v>
          </cell>
          <cell r="DW57">
            <v>2.8133595375527425</v>
          </cell>
          <cell r="DX57">
            <v>2.6467243736040609</v>
          </cell>
          <cell r="DY57">
            <v>3.4576228234972679</v>
          </cell>
          <cell r="DZ57">
            <v>4.1981381517241383</v>
          </cell>
          <cell r="EA57">
            <v>3.1383797442708334</v>
          </cell>
          <cell r="EB57">
            <v>3.6009991016393443</v>
          </cell>
          <cell r="EC57">
            <v>3.4624830907103825</v>
          </cell>
          <cell r="ED57">
            <v>2.7675129285714291</v>
          </cell>
          <cell r="EE57">
            <v>2.812989863476874</v>
          </cell>
          <cell r="EF57">
            <v>4.3743773652046789</v>
          </cell>
          <cell r="EG57">
            <v>4.5766323148809525</v>
          </cell>
          <cell r="EH57">
            <v>4.8040352856123665</v>
          </cell>
          <cell r="EI57">
            <v>3.447546091816367</v>
          </cell>
          <cell r="EJ57">
            <v>2.2968266666666666</v>
          </cell>
          <cell r="EK57">
            <v>4.7351763161290323</v>
          </cell>
          <cell r="EL57" t="str">
            <v/>
          </cell>
          <cell r="EM57">
            <v>3.4900679071161043</v>
          </cell>
          <cell r="EN57">
            <v>2.6181321948220062</v>
          </cell>
        </row>
        <row r="58">
          <cell r="B58" t="str">
            <v>5.2.3</v>
          </cell>
          <cell r="C58" t="str">
            <v>SCORE</v>
          </cell>
          <cell r="F58" t="str">
            <v>Winsorized</v>
          </cell>
          <cell r="G58" t="str">
            <v>GERD - Financed by abroad (% of total)</v>
          </cell>
          <cell r="H58" t="str">
            <v>UNESCO</v>
          </cell>
          <cell r="I58" t="str">
            <v>2001 - 2009</v>
          </cell>
          <cell r="J58">
            <v>1.1913121220322838</v>
          </cell>
          <cell r="K58">
            <v>0.81630108483515595</v>
          </cell>
          <cell r="L58">
            <v>0.5</v>
          </cell>
          <cell r="M58" t="str">
            <v>good</v>
          </cell>
          <cell r="N58" t="str">
            <v>SCORE</v>
          </cell>
          <cell r="O58" t="str">
            <v/>
          </cell>
          <cell r="P58" t="str">
            <v/>
          </cell>
          <cell r="Q58" t="str">
            <v/>
          </cell>
          <cell r="R58">
            <v>0.647006082341823</v>
          </cell>
          <cell r="S58">
            <v>11.2844505957396</v>
          </cell>
          <cell r="T58">
            <v>2.40916253364135</v>
          </cell>
          <cell r="U58">
            <v>14.7978312317783</v>
          </cell>
          <cell r="V58">
            <v>0.102840982131379</v>
          </cell>
          <cell r="W58" t="str">
            <v/>
          </cell>
          <cell r="X58" t="str">
            <v/>
          </cell>
          <cell r="Y58">
            <v>5.2583494604503196</v>
          </cell>
          <cell r="Z58">
            <v>13.0042489063117</v>
          </cell>
          <cell r="AA58" t="str">
            <v/>
          </cell>
          <cell r="AB58">
            <v>13.999999999379099</v>
          </cell>
          <cell r="AC58" t="str">
            <v/>
          </cell>
          <cell r="AD58" t="str">
            <v/>
          </cell>
          <cell r="AE58" t="str">
            <v/>
          </cell>
          <cell r="AF58">
            <v>0</v>
          </cell>
          <cell r="AG58">
            <v>7.6049178346585</v>
          </cell>
          <cell r="AH58">
            <v>24.5180531601501</v>
          </cell>
          <cell r="AI58">
            <v>28.444742796765802</v>
          </cell>
          <cell r="AJ58" t="str">
            <v/>
          </cell>
          <cell r="AK58">
            <v>9.3220338983050794</v>
          </cell>
          <cell r="AL58">
            <v>8.6522911222080303</v>
          </cell>
          <cell r="AM58">
            <v>1.34692095390056</v>
          </cell>
          <cell r="AN58">
            <v>4.0920343396095999</v>
          </cell>
          <cell r="AO58" t="str">
            <v/>
          </cell>
          <cell r="AP58" t="str">
            <v/>
          </cell>
          <cell r="AQ58">
            <v>7.8562134027325996</v>
          </cell>
          <cell r="AR58">
            <v>14.5479459876103</v>
          </cell>
          <cell r="AS58">
            <v>5.3463048251288203</v>
          </cell>
          <cell r="AT58">
            <v>9.7083140237386303</v>
          </cell>
          <cell r="AU58" t="str">
            <v/>
          </cell>
          <cell r="AV58">
            <v>6.9836552748885596</v>
          </cell>
          <cell r="AW58" t="str">
            <v/>
          </cell>
          <cell r="AX58">
            <v>7.3848378779174597</v>
          </cell>
          <cell r="AY58">
            <v>15.511044207551199</v>
          </cell>
          <cell r="AZ58">
            <v>26.996055209524201</v>
          </cell>
          <cell r="BA58">
            <v>6.51567358197694</v>
          </cell>
          <cell r="BB58">
            <v>7.9887070712707597</v>
          </cell>
          <cell r="BC58" t="str">
            <v/>
          </cell>
          <cell r="BD58">
            <v>4.0144432516834199</v>
          </cell>
          <cell r="BE58" t="str">
            <v/>
          </cell>
          <cell r="BF58">
            <v>18.987022444149702</v>
          </cell>
          <cell r="BG58">
            <v>28.444742796765802</v>
          </cell>
          <cell r="BH58" t="str">
            <v/>
          </cell>
          <cell r="BI58" t="str">
            <v/>
          </cell>
          <cell r="BJ58">
            <v>3.8821786404841401</v>
          </cell>
          <cell r="BK58">
            <v>11.084361377817</v>
          </cell>
          <cell r="BL58">
            <v>10.042378722817601</v>
          </cell>
          <cell r="BM58" t="str">
            <v/>
          </cell>
          <cell r="BN58" t="str">
            <v/>
          </cell>
          <cell r="BO58" t="str">
            <v/>
          </cell>
          <cell r="BP58">
            <v>15.890230876674099</v>
          </cell>
          <cell r="BQ58">
            <v>3.02172849856774</v>
          </cell>
          <cell r="BR58">
            <v>9.5247759360224595</v>
          </cell>
          <cell r="BS58" t="str">
            <v/>
          </cell>
          <cell r="BT58">
            <v>0.33381579391986999</v>
          </cell>
          <cell r="BU58" t="str">
            <v/>
          </cell>
          <cell r="BV58">
            <v>0</v>
          </cell>
          <cell r="BW58" t="str">
            <v/>
          </cell>
          <cell r="BX58">
            <v>0.222693873117496</v>
          </cell>
          <cell r="BY58">
            <v>0.77669050857870003</v>
          </cell>
          <cell r="BZ58">
            <v>0</v>
          </cell>
          <cell r="CA58">
            <v>23.115577889447199</v>
          </cell>
          <cell r="CB58" t="str">
            <v/>
          </cell>
          <cell r="CC58">
            <v>15.503875968992199</v>
          </cell>
          <cell r="CD58">
            <v>5.6626098715348201</v>
          </cell>
          <cell r="CE58">
            <v>8.5541959147536808</v>
          </cell>
          <cell r="CF58">
            <v>8.3590774260156202</v>
          </cell>
          <cell r="CG58" t="str">
            <v/>
          </cell>
          <cell r="CH58">
            <v>0.194696574985603</v>
          </cell>
          <cell r="CI58" t="str">
            <v/>
          </cell>
          <cell r="CJ58" t="str">
            <v/>
          </cell>
          <cell r="CK58">
            <v>1.37710249710679</v>
          </cell>
          <cell r="CL58">
            <v>2.6758147512864499</v>
          </cell>
          <cell r="CM58">
            <v>1.6253602305475501</v>
          </cell>
          <cell r="CN58">
            <v>2.6146569012119598</v>
          </cell>
          <cell r="CO58">
            <v>28.444742796765802</v>
          </cell>
          <cell r="CP58" t="str">
            <v/>
          </cell>
          <cell r="CQ58" t="str">
            <v/>
          </cell>
          <cell r="CR58">
            <v>11.282234957020099</v>
          </cell>
          <cell r="CS58">
            <v>4.8130841121495296</v>
          </cell>
          <cell r="CT58" t="str">
            <v/>
          </cell>
          <cell r="CU58" t="str">
            <v/>
          </cell>
          <cell r="CV58" t="str">
            <v/>
          </cell>
          <cell r="CW58">
            <v>8.3122752129209996</v>
          </cell>
          <cell r="CX58" t="str">
            <v/>
          </cell>
          <cell r="CY58">
            <v>0.950502060633165</v>
          </cell>
          <cell r="CZ58">
            <v>28.444742796765802</v>
          </cell>
          <cell r="DA58">
            <v>14.1662873581739</v>
          </cell>
          <cell r="DB58" t="str">
            <v/>
          </cell>
          <cell r="DC58">
            <v>4.7656311988895403</v>
          </cell>
          <cell r="DD58">
            <v>5.4190132620487397</v>
          </cell>
          <cell r="DE58">
            <v>5.4350570022253404</v>
          </cell>
          <cell r="DF58" t="str">
            <v/>
          </cell>
          <cell r="DG58">
            <v>3.9688663736706098</v>
          </cell>
          <cell r="DH58">
            <v>5.9439584478730998</v>
          </cell>
          <cell r="DI58" t="str">
            <v/>
          </cell>
          <cell r="DJ58" t="str">
            <v/>
          </cell>
          <cell r="DK58" t="str">
            <v/>
          </cell>
          <cell r="DL58" t="str">
            <v/>
          </cell>
          <cell r="DM58">
            <v>4.3250845152853197</v>
          </cell>
          <cell r="DN58">
            <v>12.2894276983748</v>
          </cell>
          <cell r="DO58">
            <v>5.5887925906355296</v>
          </cell>
          <cell r="DP58">
            <v>10.573889568175501</v>
          </cell>
          <cell r="DQ58">
            <v>7.0116096054682799</v>
          </cell>
          <cell r="DR58">
            <v>4.8230192217534</v>
          </cell>
          <cell r="DS58" t="str">
            <v/>
          </cell>
          <cell r="DT58" t="str">
            <v/>
          </cell>
          <cell r="DU58">
            <v>9.3160953881253707</v>
          </cell>
          <cell r="DV58">
            <v>5.2290076335877904</v>
          </cell>
          <cell r="DW58" t="str">
            <v/>
          </cell>
          <cell r="DX58">
            <v>0.196052803555091</v>
          </cell>
          <cell r="DY58" t="str">
            <v/>
          </cell>
          <cell r="DZ58">
            <v>1.83596328073439</v>
          </cell>
          <cell r="EA58" t="str">
            <v/>
          </cell>
          <cell r="EB58">
            <v>10.4166666666667</v>
          </cell>
          <cell r="EC58">
            <v>0.50878483315219702</v>
          </cell>
          <cell r="ED58">
            <v>28.444742796765802</v>
          </cell>
          <cell r="EE58">
            <v>15.9158457443015</v>
          </cell>
          <cell r="EF58" t="str">
            <v/>
          </cell>
          <cell r="EG58">
            <v>17.56535875594</v>
          </cell>
          <cell r="EH58">
            <v>0</v>
          </cell>
          <cell r="EI58">
            <v>2.2756736734882899</v>
          </cell>
          <cell r="EJ58" t="str">
            <v/>
          </cell>
          <cell r="EK58">
            <v>6.3300000029054004</v>
          </cell>
          <cell r="EL58" t="str">
            <v/>
          </cell>
          <cell r="EM58" t="str">
            <v/>
          </cell>
          <cell r="EN58" t="str">
            <v/>
          </cell>
        </row>
        <row r="59">
          <cell r="B59" t="str">
            <v>5.2.4</v>
          </cell>
          <cell r="C59" t="str">
            <v>SCORE</v>
          </cell>
          <cell r="F59" t="str">
            <v>Winsorized</v>
          </cell>
          <cell r="G59" t="str">
            <v>Joint ventures / strategic alliances - deals (per trillion GDP, PPP, 2005 $)</v>
          </cell>
          <cell r="H59" t="str">
            <v>Thomson Reuters, SDC Platinum database (WB &amp; OECD GDP estimates)</v>
          </cell>
          <cell r="I59">
            <v>2010</v>
          </cell>
          <cell r="J59">
            <v>1.9325615241686624</v>
          </cell>
          <cell r="K59">
            <v>3.5200163796935167</v>
          </cell>
          <cell r="L59">
            <v>0.5</v>
          </cell>
          <cell r="M59" t="str">
            <v>good</v>
          </cell>
          <cell r="N59" t="str">
            <v>SCORE</v>
          </cell>
          <cell r="O59">
            <v>0</v>
          </cell>
          <cell r="P59">
            <v>0</v>
          </cell>
          <cell r="Q59">
            <v>8.5360970889306582</v>
          </cell>
          <cell r="R59">
            <v>4.7017469873104938</v>
          </cell>
          <cell r="S59">
            <v>0</v>
          </cell>
          <cell r="T59">
            <v>85.761252614127756</v>
          </cell>
          <cell r="U59">
            <v>3.448168324630315</v>
          </cell>
          <cell r="V59">
            <v>4.3372893623434932</v>
          </cell>
          <cell r="W59">
            <v>46.667993572716682</v>
          </cell>
          <cell r="X59">
            <v>9.5861697508230641</v>
          </cell>
          <cell r="Y59">
            <v>8.7398453559771259</v>
          </cell>
          <cell r="Z59">
            <v>4.7687415746813384</v>
          </cell>
          <cell r="AA59">
            <v>0</v>
          </cell>
          <cell r="AB59">
            <v>0</v>
          </cell>
          <cell r="AC59">
            <v>0</v>
          </cell>
          <cell r="AD59">
            <v>0</v>
          </cell>
          <cell r="AE59">
            <v>8.0419632264147545</v>
          </cell>
          <cell r="AF59">
            <v>0</v>
          </cell>
          <cell r="AG59">
            <v>5.7541779349741997</v>
          </cell>
          <cell r="AH59">
            <v>19.62725188441259</v>
          </cell>
          <cell r="AI59">
            <v>58.262524420777744</v>
          </cell>
          <cell r="AJ59">
            <v>0</v>
          </cell>
          <cell r="AK59">
            <v>85.761252614127756</v>
          </cell>
          <cell r="AL59">
            <v>17.300140087072258</v>
          </cell>
          <cell r="AM59">
            <v>14.626912373227405</v>
          </cell>
          <cell r="AN59">
            <v>1.3460146552455041</v>
          </cell>
          <cell r="AO59">
            <v>0</v>
          </cell>
          <cell r="AP59">
            <v>0</v>
          </cell>
          <cell r="AQ59">
            <v>0</v>
          </cell>
          <cell r="AR59">
            <v>0</v>
          </cell>
          <cell r="AS59">
            <v>4.3140039557130123</v>
          </cell>
          <cell r="AT59">
            <v>47.664552011125316</v>
          </cell>
          <cell r="AU59">
            <v>0</v>
          </cell>
          <cell r="AV59">
            <v>0</v>
          </cell>
          <cell r="AW59">
            <v>3.5085030866685307</v>
          </cell>
          <cell r="AX59">
            <v>0</v>
          </cell>
          <cell r="AY59">
            <v>23.123405806169441</v>
          </cell>
          <cell r="AZ59">
            <v>0</v>
          </cell>
          <cell r="BA59">
            <v>48.679685230164708</v>
          </cell>
          <cell r="BB59">
            <v>14.18783270318492</v>
          </cell>
          <cell r="BC59">
            <v>0</v>
          </cell>
          <cell r="BD59">
            <v>11.864109699235394</v>
          </cell>
          <cell r="BE59">
            <v>14.879723403439042</v>
          </cell>
          <cell r="BF59">
            <v>5.0199568662725911</v>
          </cell>
          <cell r="BG59">
            <v>0</v>
          </cell>
          <cell r="BH59">
            <v>0</v>
          </cell>
          <cell r="BI59">
            <v>0</v>
          </cell>
          <cell r="BJ59">
            <v>82.142334965990159</v>
          </cell>
          <cell r="BK59">
            <v>0</v>
          </cell>
          <cell r="BL59">
            <v>46.117815005967763</v>
          </cell>
          <cell r="BM59">
            <v>18.912366527188055</v>
          </cell>
          <cell r="BN59">
            <v>11.975373003908945</v>
          </cell>
          <cell r="BO59">
            <v>0.65344046472961304</v>
          </cell>
          <cell r="BP59">
            <v>21.67818207383684</v>
          </cell>
          <cell r="BQ59">
            <v>41.321694877933858</v>
          </cell>
          <cell r="BR59">
            <v>9.0594802558139556</v>
          </cell>
          <cell r="BS59">
            <v>0</v>
          </cell>
          <cell r="BT59">
            <v>16.127342744885613</v>
          </cell>
          <cell r="BU59">
            <v>33.062782248242925</v>
          </cell>
          <cell r="BV59">
            <v>9.0330255789678997</v>
          </cell>
          <cell r="BW59">
            <v>0</v>
          </cell>
          <cell r="BX59">
            <v>14.618374441027091</v>
          </cell>
          <cell r="BY59">
            <v>6.871798098852274</v>
          </cell>
          <cell r="BZ59">
            <v>0</v>
          </cell>
          <cell r="CA59">
            <v>0</v>
          </cell>
          <cell r="CB59">
            <v>0</v>
          </cell>
          <cell r="CC59">
            <v>0</v>
          </cell>
          <cell r="CD59">
            <v>58.344812356981194</v>
          </cell>
          <cell r="CE59">
            <v>0</v>
          </cell>
          <cell r="CF59">
            <v>0</v>
          </cell>
          <cell r="CG59">
            <v>0</v>
          </cell>
          <cell r="CH59">
            <v>49.595468854217309</v>
          </cell>
          <cell r="CI59">
            <v>35.700002672088445</v>
          </cell>
          <cell r="CJ59">
            <v>0</v>
          </cell>
          <cell r="CK59">
            <v>3.3701192662269817</v>
          </cell>
          <cell r="CL59">
            <v>0</v>
          </cell>
          <cell r="CM59">
            <v>58.528191628073841</v>
          </cell>
          <cell r="CN59">
            <v>0</v>
          </cell>
          <cell r="CO59">
            <v>27.169744592906095</v>
          </cell>
          <cell r="CP59">
            <v>0</v>
          </cell>
          <cell r="CQ59">
            <v>0</v>
          </cell>
          <cell r="CR59">
            <v>12.616917491735194</v>
          </cell>
          <cell r="CS59">
            <v>46.892389111679023</v>
          </cell>
          <cell r="CT59">
            <v>0</v>
          </cell>
          <cell r="CU59">
            <v>0</v>
          </cell>
          <cell r="CV59">
            <v>1.615100516220185</v>
          </cell>
          <cell r="CW59">
            <v>31.865538269828413</v>
          </cell>
          <cell r="CX59">
            <v>38.467037265666448</v>
          </cell>
          <cell r="CY59">
            <v>1.2437863624944356</v>
          </cell>
          <cell r="CZ59">
            <v>0</v>
          </cell>
          <cell r="DA59">
            <v>0</v>
          </cell>
          <cell r="DB59">
            <v>0</v>
          </cell>
          <cell r="DC59">
            <v>48.451930120864255</v>
          </cell>
          <cell r="DD59">
            <v>7.5841366667091172</v>
          </cell>
          <cell r="DE59">
            <v>6.6019545069810128</v>
          </cell>
          <cell r="DF59">
            <v>31.352263848478316</v>
          </cell>
          <cell r="DG59">
            <v>0</v>
          </cell>
          <cell r="DH59">
            <v>16.228376025170288</v>
          </cell>
          <cell r="DI59">
            <v>0</v>
          </cell>
          <cell r="DJ59">
            <v>8.3123904179452683</v>
          </cell>
          <cell r="DK59">
            <v>0</v>
          </cell>
          <cell r="DL59">
            <v>6.85366652489554</v>
          </cell>
          <cell r="DM59">
            <v>85.761252614127756</v>
          </cell>
          <cell r="DN59">
            <v>0</v>
          </cell>
          <cell r="DO59">
            <v>29.594267779616843</v>
          </cell>
          <cell r="DP59">
            <v>8.690024532679999</v>
          </cell>
          <cell r="DQ59">
            <v>10.585047914449484</v>
          </cell>
          <cell r="DR59">
            <v>0</v>
          </cell>
          <cell r="DS59">
            <v>0</v>
          </cell>
          <cell r="DT59">
            <v>0</v>
          </cell>
          <cell r="DU59">
            <v>27.723249651949512</v>
          </cell>
          <cell r="DV59">
            <v>29.751952685887673</v>
          </cell>
          <cell r="DW59">
            <v>0</v>
          </cell>
          <cell r="DX59">
            <v>0</v>
          </cell>
          <cell r="DY59">
            <v>9.5110691591323082</v>
          </cell>
          <cell r="DZ59">
            <v>13.21219828870418</v>
          </cell>
          <cell r="EA59">
            <v>0</v>
          </cell>
          <cell r="EB59">
            <v>0</v>
          </cell>
          <cell r="EC59">
            <v>4.1736375435184057</v>
          </cell>
          <cell r="ED59">
            <v>0</v>
          </cell>
          <cell r="EE59">
            <v>5.6828944241711348</v>
          </cell>
          <cell r="EF59">
            <v>38.707073055109511</v>
          </cell>
          <cell r="EG59">
            <v>25.445663518645702</v>
          </cell>
          <cell r="EH59">
            <v>23.997195218008915</v>
          </cell>
          <cell r="EI59">
            <v>12.481012985061389</v>
          </cell>
          <cell r="EJ59">
            <v>11.544310683016105</v>
          </cell>
          <cell r="EK59">
            <v>13.886097428503856</v>
          </cell>
          <cell r="EL59">
            <v>0</v>
          </cell>
          <cell r="EM59">
            <v>29.762763366239103</v>
          </cell>
          <cell r="EN59">
            <v>0</v>
          </cell>
        </row>
        <row r="60">
          <cell r="B60" t="str">
            <v>5.2.5</v>
          </cell>
          <cell r="C60" t="str">
            <v>5.2.5</v>
          </cell>
          <cell r="F60" t="str">
            <v/>
          </cell>
          <cell r="G60" t="str">
            <v>Percentage of published patents with foreign inventor named</v>
          </cell>
          <cell r="I60">
            <v>2010</v>
          </cell>
          <cell r="J60">
            <v>1.2890551823779177</v>
          </cell>
          <cell r="K60">
            <v>0.68500841788507216</v>
          </cell>
          <cell r="L60">
            <v>1</v>
          </cell>
          <cell r="M60" t="str">
            <v>good</v>
          </cell>
          <cell r="N60" t="str">
            <v>SCORE</v>
          </cell>
          <cell r="O60">
            <v>0</v>
          </cell>
          <cell r="P60">
            <v>9.09</v>
          </cell>
          <cell r="Q60">
            <v>100</v>
          </cell>
          <cell r="R60" t="str">
            <v/>
          </cell>
          <cell r="S60">
            <v>0</v>
          </cell>
          <cell r="T60">
            <v>25.78</v>
          </cell>
          <cell r="U60">
            <v>32.21</v>
          </cell>
          <cell r="V60">
            <v>50</v>
          </cell>
          <cell r="W60">
            <v>0</v>
          </cell>
          <cell r="X60" t="str">
            <v/>
          </cell>
          <cell r="Y60">
            <v>6.67</v>
          </cell>
          <cell r="Z60">
            <v>54.87</v>
          </cell>
          <cell r="AA60">
            <v>0</v>
          </cell>
          <cell r="AB60" t="str">
            <v/>
          </cell>
          <cell r="AC60">
            <v>41.67</v>
          </cell>
          <cell r="AD60">
            <v>0</v>
          </cell>
          <cell r="AE60">
            <v>8.48</v>
          </cell>
          <cell r="AF60" t="str">
            <v/>
          </cell>
          <cell r="AG60">
            <v>12</v>
          </cell>
          <cell r="AH60">
            <v>0</v>
          </cell>
          <cell r="AI60" t="str">
            <v/>
          </cell>
          <cell r="AJ60">
            <v>0</v>
          </cell>
          <cell r="AK60">
            <v>39.6</v>
          </cell>
          <cell r="AL60">
            <v>16.13</v>
          </cell>
          <cell r="AM60">
            <v>8.02</v>
          </cell>
          <cell r="AN60">
            <v>14.29</v>
          </cell>
          <cell r="AO60">
            <v>83.33</v>
          </cell>
          <cell r="AP60">
            <v>0</v>
          </cell>
          <cell r="AQ60">
            <v>10.81</v>
          </cell>
          <cell r="AR60">
            <v>78.790000000000006</v>
          </cell>
          <cell r="AS60">
            <v>15.86</v>
          </cell>
          <cell r="AT60">
            <v>36.520000000000003</v>
          </cell>
          <cell r="AU60">
            <v>0</v>
          </cell>
          <cell r="AV60">
            <v>94.12</v>
          </cell>
          <cell r="AW60">
            <v>14.63</v>
          </cell>
          <cell r="AX60">
            <v>0</v>
          </cell>
          <cell r="AY60">
            <v>34.78</v>
          </cell>
          <cell r="AZ60" t="str">
            <v/>
          </cell>
          <cell r="BA60">
            <v>44.97</v>
          </cell>
          <cell r="BB60">
            <v>25.74</v>
          </cell>
          <cell r="BC60">
            <v>25</v>
          </cell>
          <cell r="BD60">
            <v>24.49</v>
          </cell>
          <cell r="BE60">
            <v>0</v>
          </cell>
          <cell r="BF60">
            <v>16.899999999999999</v>
          </cell>
          <cell r="BG60">
            <v>0</v>
          </cell>
          <cell r="BH60" t="str">
            <v/>
          </cell>
          <cell r="BI60">
            <v>0</v>
          </cell>
          <cell r="BJ60" t="str">
            <v/>
          </cell>
          <cell r="BK60">
            <v>15.65</v>
          </cell>
          <cell r="BL60">
            <v>65.150000000000006</v>
          </cell>
          <cell r="BM60">
            <v>13.33</v>
          </cell>
          <cell r="BN60">
            <v>25</v>
          </cell>
          <cell r="BO60" t="str">
            <v/>
          </cell>
          <cell r="BP60">
            <v>64.34</v>
          </cell>
          <cell r="BQ60">
            <v>9.9</v>
          </cell>
          <cell r="BR60">
            <v>9.0399999999999991</v>
          </cell>
          <cell r="BS60" t="str">
            <v/>
          </cell>
          <cell r="BT60">
            <v>22.53</v>
          </cell>
          <cell r="BU60" t="str">
            <v/>
          </cell>
          <cell r="BV60">
            <v>15.79</v>
          </cell>
          <cell r="BW60">
            <v>66.67</v>
          </cell>
          <cell r="BX60">
            <v>8.93</v>
          </cell>
          <cell r="BY60" t="str">
            <v/>
          </cell>
          <cell r="BZ60">
            <v>100</v>
          </cell>
          <cell r="CA60">
            <v>14.29</v>
          </cell>
          <cell r="CB60" t="str">
            <v/>
          </cell>
          <cell r="CC60">
            <v>0</v>
          </cell>
          <cell r="CD60">
            <v>93.48</v>
          </cell>
          <cell r="CE60">
            <v>0</v>
          </cell>
          <cell r="CF60">
            <v>0</v>
          </cell>
          <cell r="CG60">
            <v>0</v>
          </cell>
          <cell r="CH60">
            <v>26.42</v>
          </cell>
          <cell r="CI60">
            <v>0</v>
          </cell>
          <cell r="CJ60" t="str">
            <v/>
          </cell>
          <cell r="CK60">
            <v>10.87</v>
          </cell>
          <cell r="CL60">
            <v>0</v>
          </cell>
          <cell r="CM60">
            <v>0</v>
          </cell>
          <cell r="CN60">
            <v>5.26</v>
          </cell>
          <cell r="CO60">
            <v>0</v>
          </cell>
          <cell r="CP60">
            <v>100</v>
          </cell>
          <cell r="CQ60" t="str">
            <v/>
          </cell>
          <cell r="CR60">
            <v>55.76</v>
          </cell>
          <cell r="CS60">
            <v>30.07</v>
          </cell>
          <cell r="CT60">
            <v>0</v>
          </cell>
          <cell r="CU60">
            <v>100</v>
          </cell>
          <cell r="CV60">
            <v>0</v>
          </cell>
          <cell r="CW60">
            <v>26.8</v>
          </cell>
          <cell r="CX60">
            <v>100</v>
          </cell>
          <cell r="CY60" t="str">
            <v/>
          </cell>
          <cell r="CZ60" t="str">
            <v/>
          </cell>
          <cell r="DA60" t="str">
            <v/>
          </cell>
          <cell r="DB60">
            <v>50</v>
          </cell>
          <cell r="DC60">
            <v>6.25</v>
          </cell>
          <cell r="DD60">
            <v>13.02</v>
          </cell>
          <cell r="DE60">
            <v>21.36</v>
          </cell>
          <cell r="DF60" t="str">
            <v/>
          </cell>
          <cell r="DG60">
            <v>13.33</v>
          </cell>
          <cell r="DH60">
            <v>10.26</v>
          </cell>
          <cell r="DI60" t="str">
            <v/>
          </cell>
          <cell r="DJ60" t="str">
            <v/>
          </cell>
          <cell r="DK60">
            <v>0</v>
          </cell>
          <cell r="DL60">
            <v>5.26</v>
          </cell>
          <cell r="DM60">
            <v>72.87</v>
          </cell>
          <cell r="DN60">
            <v>30</v>
          </cell>
          <cell r="DO60">
            <v>13.93</v>
          </cell>
          <cell r="DP60">
            <v>13.85</v>
          </cell>
          <cell r="DQ60">
            <v>18.37</v>
          </cell>
          <cell r="DR60">
            <v>30</v>
          </cell>
          <cell r="DS60">
            <v>0</v>
          </cell>
          <cell r="DT60">
            <v>0</v>
          </cell>
          <cell r="DU60">
            <v>42.6</v>
          </cell>
          <cell r="DV60">
            <v>78.69</v>
          </cell>
          <cell r="DW60">
            <v>0</v>
          </cell>
          <cell r="DX60">
            <v>0</v>
          </cell>
          <cell r="DY60">
            <v>0</v>
          </cell>
          <cell r="DZ60">
            <v>51.72</v>
          </cell>
          <cell r="EA60">
            <v>50</v>
          </cell>
          <cell r="EB60">
            <v>33.33</v>
          </cell>
          <cell r="EC60">
            <v>3.47</v>
          </cell>
          <cell r="ED60">
            <v>0</v>
          </cell>
          <cell r="EE60">
            <v>24.36</v>
          </cell>
          <cell r="EF60">
            <v>92.31</v>
          </cell>
          <cell r="EG60">
            <v>30.65</v>
          </cell>
          <cell r="EH60">
            <v>44.89</v>
          </cell>
          <cell r="EI60" t="str">
            <v/>
          </cell>
          <cell r="EJ60" t="str">
            <v/>
          </cell>
          <cell r="EK60">
            <v>25</v>
          </cell>
          <cell r="EL60" t="str">
            <v/>
          </cell>
          <cell r="EM60">
            <v>0</v>
          </cell>
          <cell r="EN60">
            <v>0</v>
          </cell>
        </row>
        <row r="61">
          <cell r="B61" t="str">
            <v>5.3.1</v>
          </cell>
          <cell r="C61" t="str">
            <v>SCORE</v>
          </cell>
          <cell r="F61" t="str">
            <v>Winsorized</v>
          </cell>
          <cell r="G61" t="str">
            <v>Royalty and license fees, payments (% of GDP)</v>
          </cell>
          <cell r="H61" t="str">
            <v>International Monetary Fund (WB database, WB &amp; OECD GDP estimates)</v>
          </cell>
          <cell r="I61" t="str">
            <v>2000 - 2009</v>
          </cell>
          <cell r="J61">
            <v>1.6316842184441669</v>
          </cell>
          <cell r="K61">
            <v>2.1719003077381118</v>
          </cell>
          <cell r="L61">
            <v>1</v>
          </cell>
          <cell r="M61" t="str">
            <v>good</v>
          </cell>
          <cell r="N61" t="str">
            <v>SCORE</v>
          </cell>
          <cell r="O61">
            <v>0.12014586264839672</v>
          </cell>
          <cell r="P61" t="str">
            <v/>
          </cell>
          <cell r="Q61">
            <v>2.6492560989864249E-5</v>
          </cell>
          <cell r="R61">
            <v>0.43322238988727224</v>
          </cell>
          <cell r="S61" t="str">
            <v/>
          </cell>
          <cell r="T61">
            <v>0.29114974376691893</v>
          </cell>
          <cell r="U61">
            <v>0.33586466543934801</v>
          </cell>
          <cell r="V61">
            <v>4.4698430261141155E-2</v>
          </cell>
          <cell r="W61" t="str">
            <v/>
          </cell>
          <cell r="X61">
            <v>1.2852060730042998E-2</v>
          </cell>
          <cell r="Y61">
            <v>0.14845814527106554</v>
          </cell>
          <cell r="Z61">
            <v>0.45509826421673438</v>
          </cell>
          <cell r="AA61">
            <v>4.1235483327931227E-2</v>
          </cell>
          <cell r="AB61">
            <v>0.10755483505601046</v>
          </cell>
          <cell r="AC61">
            <v>3.5016478245877732E-2</v>
          </cell>
          <cell r="AD61">
            <v>9.8116464223167943E-2</v>
          </cell>
          <cell r="AE61">
            <v>0.15965617175732005</v>
          </cell>
          <cell r="AF61">
            <v>7.116948076254985E-2</v>
          </cell>
          <cell r="AG61">
            <v>0.24062998124277724</v>
          </cell>
          <cell r="AH61">
            <v>2.3036602657327356E-3</v>
          </cell>
          <cell r="AI61">
            <v>8.5249297147292999E-2</v>
          </cell>
          <cell r="AJ61">
            <v>6.7881046589512536E-2</v>
          </cell>
          <cell r="AK61">
            <v>0.57751135416626798</v>
          </cell>
          <cell r="AL61">
            <v>0.28136745640242233</v>
          </cell>
          <cell r="AM61">
            <v>0.22195080127592098</v>
          </cell>
          <cell r="AN61">
            <v>0.11009717645789376</v>
          </cell>
          <cell r="AO61">
            <v>0.22100887199001731</v>
          </cell>
          <cell r="AP61">
            <v>9.0378418455982781E-2</v>
          </cell>
          <cell r="AQ61">
            <v>0.33724754778161165</v>
          </cell>
          <cell r="AR61">
            <v>0.16854424609877458</v>
          </cell>
          <cell r="AS61">
            <v>0.38171038575466704</v>
          </cell>
          <cell r="AT61" t="str">
            <v/>
          </cell>
          <cell r="AU61">
            <v>0.11413120592512604</v>
          </cell>
          <cell r="AV61">
            <v>8.2895958035517497E-2</v>
          </cell>
          <cell r="AW61">
            <v>0.15099817223051712</v>
          </cell>
          <cell r="AX61">
            <v>0.1234130944764342</v>
          </cell>
          <cell r="AY61">
            <v>0.24000505121705676</v>
          </cell>
          <cell r="AZ61">
            <v>9.9067150366385914E-3</v>
          </cell>
          <cell r="BA61">
            <v>0.53848128119045091</v>
          </cell>
          <cell r="BB61">
            <v>0.19907127385728798</v>
          </cell>
          <cell r="BC61">
            <v>7.9661449156656433E-2</v>
          </cell>
          <cell r="BD61">
            <v>0.42355169586782693</v>
          </cell>
          <cell r="BE61" t="str">
            <v/>
          </cell>
          <cell r="BF61">
            <v>0.19828413491303373</v>
          </cell>
          <cell r="BG61">
            <v>0.24837978308251066</v>
          </cell>
          <cell r="BH61">
            <v>1.0346501082277879</v>
          </cell>
          <cell r="BI61">
            <v>0.12851087850862644</v>
          </cell>
          <cell r="BJ61">
            <v>0.7478202949890792</v>
          </cell>
          <cell r="BK61">
            <v>1.0346501082277879</v>
          </cell>
          <cell r="BL61">
            <v>2.639494634782134E-2</v>
          </cell>
          <cell r="BM61">
            <v>0.1419879174265985</v>
          </cell>
          <cell r="BN61">
            <v>0.28320975729867437</v>
          </cell>
          <cell r="BO61" t="str">
            <v/>
          </cell>
          <cell r="BP61">
            <v>1.0346501082277879</v>
          </cell>
          <cell r="BQ61">
            <v>0.45892417409502839</v>
          </cell>
          <cell r="BR61">
            <v>8.9880728196167325E-2</v>
          </cell>
          <cell r="BS61">
            <v>0.37135330925016657</v>
          </cell>
          <cell r="BT61">
            <v>0.3321112488583815</v>
          </cell>
          <cell r="BU61" t="str">
            <v/>
          </cell>
          <cell r="BV61">
            <v>5.5851720258540169E-2</v>
          </cell>
          <cell r="BW61">
            <v>7.3113939249448631E-2</v>
          </cell>
          <cell r="BX61">
            <v>0.84671487878707785</v>
          </cell>
          <cell r="BY61" t="str">
            <v/>
          </cell>
          <cell r="BZ61">
            <v>0.26532932269727277</v>
          </cell>
          <cell r="CA61">
            <v>9.734529310501043E-2</v>
          </cell>
          <cell r="CB61">
            <v>2.7287865814623626E-3</v>
          </cell>
          <cell r="CC61">
            <v>7.8179278893525828E-2</v>
          </cell>
          <cell r="CD61">
            <v>0.88780112373967079</v>
          </cell>
          <cell r="CE61">
            <v>0.21907427308249008</v>
          </cell>
          <cell r="CF61">
            <v>0.18041781278977381</v>
          </cell>
          <cell r="CG61">
            <v>8.7962728726253287E-3</v>
          </cell>
          <cell r="CH61">
            <v>0.5868260025499874</v>
          </cell>
          <cell r="CI61">
            <v>1.8484578840178231E-2</v>
          </cell>
          <cell r="CJ61">
            <v>6.0374394916083034E-2</v>
          </cell>
          <cell r="CK61">
            <v>5.2760591423620648E-2</v>
          </cell>
          <cell r="CL61">
            <v>0.19668412304515098</v>
          </cell>
          <cell r="CM61">
            <v>1.8804546612852687E-2</v>
          </cell>
          <cell r="CN61">
            <v>5.3463883898639937E-2</v>
          </cell>
          <cell r="CO61">
            <v>3.6305056791564989E-2</v>
          </cell>
          <cell r="CP61">
            <v>6.2201382036261167E-2</v>
          </cell>
          <cell r="CQ61" t="str">
            <v/>
          </cell>
          <cell r="CR61">
            <v>0.51422904033667649</v>
          </cell>
          <cell r="CS61">
            <v>0.39268062454222957</v>
          </cell>
          <cell r="CT61" t="str">
            <v/>
          </cell>
          <cell r="CU61">
            <v>5.2551136699837556E-3</v>
          </cell>
          <cell r="CV61">
            <v>0.12046860577874005</v>
          </cell>
          <cell r="CW61">
            <v>0.14472288225865143</v>
          </cell>
          <cell r="CX61" t="str">
            <v/>
          </cell>
          <cell r="CY61">
            <v>5.5558993300605847E-2</v>
          </cell>
          <cell r="CZ61">
            <v>0.1011695196471207</v>
          </cell>
          <cell r="DA61">
            <v>1.1941379143832096E-2</v>
          </cell>
          <cell r="DB61">
            <v>0.11260415426248252</v>
          </cell>
          <cell r="DC61">
            <v>0.26117302744999132</v>
          </cell>
          <cell r="DD61">
            <v>0.3576110337073159</v>
          </cell>
          <cell r="DE61">
            <v>0.21763705757633051</v>
          </cell>
          <cell r="DF61" t="str">
            <v/>
          </cell>
          <cell r="DG61">
            <v>0.21041482578855736</v>
          </cell>
          <cell r="DH61">
            <v>0.33338529063433314</v>
          </cell>
          <cell r="DI61">
            <v>1.9603960830045328E-2</v>
          </cell>
          <cell r="DJ61" t="str">
            <v/>
          </cell>
          <cell r="DK61">
            <v>6.8545654334425582E-2</v>
          </cell>
          <cell r="DL61">
            <v>0.33449814888153057</v>
          </cell>
          <cell r="DM61">
            <v>1.0346501082277879</v>
          </cell>
          <cell r="DN61">
            <v>0.17648262511735846</v>
          </cell>
          <cell r="DO61">
            <v>0.59759819878102372</v>
          </cell>
          <cell r="DP61">
            <v>0.58101671668721588</v>
          </cell>
          <cell r="DQ61">
            <v>0.23618586361758609</v>
          </cell>
          <cell r="DR61" t="str">
            <v/>
          </cell>
          <cell r="DS61">
            <v>1.0339075307944936E-4</v>
          </cell>
          <cell r="DT61">
            <v>1.0346501082277879</v>
          </cell>
          <cell r="DU61">
            <v>0.45115921058642733</v>
          </cell>
          <cell r="DV61" t="str">
            <v/>
          </cell>
          <cell r="DW61">
            <v>5.5029585798816567E-2</v>
          </cell>
          <cell r="DX61">
            <v>1.6632670319546136E-3</v>
          </cell>
          <cell r="DY61">
            <v>5.1488002019491963E-4</v>
          </cell>
          <cell r="DZ61">
            <v>0.85303004503183966</v>
          </cell>
          <cell r="EA61" t="str">
            <v/>
          </cell>
          <cell r="EB61">
            <v>3.481965134997423E-2</v>
          </cell>
          <cell r="EC61">
            <v>0.10543389798094893</v>
          </cell>
          <cell r="ED61">
            <v>2.0285571801321064E-2</v>
          </cell>
          <cell r="EE61">
            <v>0.56717509183138004</v>
          </cell>
          <cell r="EF61" t="str">
            <v/>
          </cell>
          <cell r="EG61">
            <v>0.41762321255448948</v>
          </cell>
          <cell r="EH61">
            <v>0.17869537502655997</v>
          </cell>
          <cell r="EI61">
            <v>5.2762468344751706E-2</v>
          </cell>
          <cell r="EJ61">
            <v>0.10793143183589753</v>
          </cell>
          <cell r="EK61" t="str">
            <v/>
          </cell>
          <cell r="EL61">
            <v>-1.8205846457793461E-2</v>
          </cell>
          <cell r="EM61">
            <v>3.4516145336540133E-3</v>
          </cell>
          <cell r="EN61" t="str">
            <v/>
          </cell>
        </row>
        <row r="62">
          <cell r="B62" t="str">
            <v>5.3.2</v>
          </cell>
          <cell r="C62" t="str">
            <v>SCORE</v>
          </cell>
          <cell r="F62" t="str">
            <v>Winsorized</v>
          </cell>
          <cell r="G62" t="str">
            <v>High-tech net imports (% of total net imports)</v>
          </cell>
          <cell r="H62" t="str">
            <v>UN COMTRADE</v>
          </cell>
          <cell r="I62" t="str">
            <v>2007 - 2010</v>
          </cell>
          <cell r="J62">
            <v>1.7979779317596603</v>
          </cell>
          <cell r="K62">
            <v>4.0497200821136907</v>
          </cell>
          <cell r="L62">
            <v>1</v>
          </cell>
          <cell r="M62" t="str">
            <v>good</v>
          </cell>
          <cell r="N62" t="str">
            <v>SCORE</v>
          </cell>
          <cell r="O62">
            <v>4.7084064715156524</v>
          </cell>
          <cell r="P62">
            <v>8.1789432315521626</v>
          </cell>
          <cell r="Q62" t="str">
            <v/>
          </cell>
          <cell r="R62">
            <v>16.765637730383762</v>
          </cell>
          <cell r="S62">
            <v>6.7924348031388968</v>
          </cell>
          <cell r="T62">
            <v>13.924782099326519</v>
          </cell>
          <cell r="U62">
            <v>11.159151488235294</v>
          </cell>
          <cell r="V62">
            <v>12.563249526143791</v>
          </cell>
          <cell r="W62">
            <v>7.8985111683168308</v>
          </cell>
          <cell r="X62" t="str">
            <v/>
          </cell>
          <cell r="Y62">
            <v>4.5844171328671326</v>
          </cell>
          <cell r="Z62">
            <v>8.8060893775568179</v>
          </cell>
          <cell r="AA62" t="str">
            <v/>
          </cell>
          <cell r="AB62">
            <v>10.811199886621315</v>
          </cell>
          <cell r="AC62">
            <v>5.3127788937093277</v>
          </cell>
          <cell r="AD62" t="str">
            <v/>
          </cell>
          <cell r="AE62">
            <v>15.674321865118563</v>
          </cell>
          <cell r="AF62" t="str">
            <v/>
          </cell>
          <cell r="AG62">
            <v>7.3179424290340345</v>
          </cell>
          <cell r="AH62">
            <v>3.5745519251336901</v>
          </cell>
          <cell r="AI62">
            <v>4.7486831674208148</v>
          </cell>
          <cell r="AJ62" t="str">
            <v/>
          </cell>
          <cell r="AK62">
            <v>12.838175770959243</v>
          </cell>
          <cell r="AL62">
            <v>8.0805978797169811</v>
          </cell>
          <cell r="AM62">
            <v>26.757055907102639</v>
          </cell>
          <cell r="AN62">
            <v>18.265305420141118</v>
          </cell>
          <cell r="AO62">
            <v>17.250682870503596</v>
          </cell>
          <cell r="AP62">
            <v>7.2698584195402303</v>
          </cell>
          <cell r="AQ62">
            <v>8.5168847512437811</v>
          </cell>
          <cell r="AR62">
            <v>7.0836444892812098</v>
          </cell>
          <cell r="AS62">
            <v>17.300086346666667</v>
          </cell>
          <cell r="AT62">
            <v>11.652482096459096</v>
          </cell>
          <cell r="AU62">
            <v>6.5380477851239664</v>
          </cell>
          <cell r="AV62">
            <v>10.437638331125827</v>
          </cell>
          <cell r="AW62">
            <v>5.3853059018867926</v>
          </cell>
          <cell r="AX62">
            <v>7.7676767999999994</v>
          </cell>
          <cell r="AY62">
            <v>11.691506803030304</v>
          </cell>
          <cell r="AZ62">
            <v>10.250327907729872</v>
          </cell>
          <cell r="BA62">
            <v>11.37026169941349</v>
          </cell>
          <cell r="BB62">
            <v>14.7715620047644</v>
          </cell>
          <cell r="BC62" t="str">
            <v/>
          </cell>
          <cell r="BD62">
            <v>14.444473987206823</v>
          </cell>
          <cell r="BE62" t="str">
            <v/>
          </cell>
          <cell r="BF62">
            <v>8.8506842606635079</v>
          </cell>
          <cell r="BG62">
            <v>8.0713048347826089</v>
          </cell>
          <cell r="BH62">
            <v>4.7706068749999995</v>
          </cell>
          <cell r="BI62">
            <v>8.8201916134453793</v>
          </cell>
          <cell r="BJ62">
            <v>33.648044217741933</v>
          </cell>
          <cell r="BK62">
            <v>19.930250572082382</v>
          </cell>
          <cell r="BL62">
            <v>7.9273463358778624</v>
          </cell>
          <cell r="BM62">
            <v>10.494686390977444</v>
          </cell>
          <cell r="BN62" t="str">
            <v/>
          </cell>
          <cell r="BO62" t="str">
            <v/>
          </cell>
          <cell r="BP62">
            <v>26.239749087859426</v>
          </cell>
          <cell r="BQ62">
            <v>12.982959915611813</v>
          </cell>
          <cell r="BR62">
            <v>9.7903507949397586</v>
          </cell>
          <cell r="BS62">
            <v>4.9554347035573123</v>
          </cell>
          <cell r="BT62">
            <v>15.466119262481962</v>
          </cell>
          <cell r="BU62">
            <v>6.7321101960784304</v>
          </cell>
          <cell r="BV62">
            <v>8.1594707746478861</v>
          </cell>
          <cell r="BW62">
            <v>11.996920803921569</v>
          </cell>
          <cell r="BX62">
            <v>18.15191815356037</v>
          </cell>
          <cell r="BY62" t="str">
            <v/>
          </cell>
          <cell r="BZ62">
            <v>4.6714619875776391</v>
          </cell>
          <cell r="CA62">
            <v>7.1824787687366163</v>
          </cell>
          <cell r="CB62">
            <v>7.4627923888888894</v>
          </cell>
          <cell r="CC62">
            <v>4.9574153376068377</v>
          </cell>
          <cell r="CD62">
            <v>9.6774803473371005</v>
          </cell>
          <cell r="CE62">
            <v>6.7223584325396821</v>
          </cell>
          <cell r="CF62">
            <v>4.842402911392405</v>
          </cell>
          <cell r="CG62">
            <v>9.9513132258064516</v>
          </cell>
          <cell r="CH62">
            <v>33.648044217741933</v>
          </cell>
          <cell r="CI62">
            <v>4.9312923652694609</v>
          </cell>
          <cell r="CJ62">
            <v>9.0485281769436998</v>
          </cell>
          <cell r="CK62">
            <v>19.27891795</v>
          </cell>
          <cell r="CL62">
            <v>7.3217677210029715</v>
          </cell>
          <cell r="CM62">
            <v>5.8228719802258837</v>
          </cell>
          <cell r="CN62" t="str">
            <v/>
          </cell>
          <cell r="CO62" t="str">
            <v/>
          </cell>
          <cell r="CP62">
            <v>4.9518790405117272</v>
          </cell>
          <cell r="CQ62">
            <v>6.9435838400000005</v>
          </cell>
          <cell r="CR62">
            <v>16.243555315968585</v>
          </cell>
          <cell r="CS62">
            <v>12.677109513245032</v>
          </cell>
          <cell r="CT62">
            <v>7.5013295977011492</v>
          </cell>
          <cell r="CU62">
            <v>8.7739396000000003</v>
          </cell>
          <cell r="CV62">
            <v>6.494383115044247</v>
          </cell>
          <cell r="CW62">
            <v>11.991728412223667</v>
          </cell>
          <cell r="CX62">
            <v>5.3591489230769227</v>
          </cell>
          <cell r="CY62">
            <v>6.9290154029019444</v>
          </cell>
          <cell r="CZ62">
            <v>8.8086151861360715</v>
          </cell>
          <cell r="DA62">
            <v>22.771847149999999</v>
          </cell>
          <cell r="DB62">
            <v>10.792523525114154</v>
          </cell>
          <cell r="DC62" t="str">
            <v/>
          </cell>
          <cell r="DD62">
            <v>11.615052718666668</v>
          </cell>
          <cell r="DE62">
            <v>7.9178721808510639</v>
          </cell>
          <cell r="DF62" t="str">
            <v/>
          </cell>
          <cell r="DG62">
            <v>12.193776141935484</v>
          </cell>
          <cell r="DH62">
            <v>12.240079517511521</v>
          </cell>
          <cell r="DI62">
            <v>16.363730900900901</v>
          </cell>
          <cell r="DJ62">
            <v>9.1160969644351475</v>
          </cell>
          <cell r="DK62">
            <v>3.8200658577405857</v>
          </cell>
          <cell r="DL62">
            <v>6.9386628143712574</v>
          </cell>
          <cell r="DM62">
            <v>32.333811723170733</v>
          </cell>
          <cell r="DN62">
            <v>10.251287409420289</v>
          </cell>
          <cell r="DO62">
            <v>7.4922796492989843</v>
          </cell>
          <cell r="DP62">
            <v>13.393129796695519</v>
          </cell>
          <cell r="DQ62">
            <v>9.6820706618055556</v>
          </cell>
          <cell r="DR62">
            <v>4.9650191693548384</v>
          </cell>
          <cell r="DS62">
            <v>8.2534905820721782</v>
          </cell>
          <cell r="DT62" t="str">
            <v/>
          </cell>
          <cell r="DU62">
            <v>14.602455706666667</v>
          </cell>
          <cell r="DV62">
            <v>15.760620509032258</v>
          </cell>
          <cell r="DW62">
            <v>2.408876939226519</v>
          </cell>
          <cell r="DX62" t="str">
            <v/>
          </cell>
          <cell r="DY62">
            <v>6.5176014107365789</v>
          </cell>
          <cell r="DZ62">
            <v>17.494669173714666</v>
          </cell>
          <cell r="EA62">
            <v>7.4634674867527018</v>
          </cell>
          <cell r="EB62">
            <v>9.4597055130890055</v>
          </cell>
          <cell r="EC62">
            <v>9.7846008836879435</v>
          </cell>
          <cell r="ED62">
            <v>9.9260590588235296</v>
          </cell>
          <cell r="EE62" t="str">
            <v/>
          </cell>
          <cell r="EF62">
            <v>7.2848930388571436</v>
          </cell>
          <cell r="EG62">
            <v>13.875963746334444</v>
          </cell>
          <cell r="EH62">
            <v>17.31489156928934</v>
          </cell>
          <cell r="EI62">
            <v>10.207911678726484</v>
          </cell>
          <cell r="EJ62" t="str">
            <v/>
          </cell>
          <cell r="EK62">
            <v>11.186708250357654</v>
          </cell>
          <cell r="EL62">
            <v>3.7591985076252721</v>
          </cell>
          <cell r="EM62">
            <v>4.5033986842105262</v>
          </cell>
          <cell r="EN62">
            <v>5.7735530028328608</v>
          </cell>
        </row>
        <row r="63">
          <cell r="B63" t="str">
            <v>5.3.3</v>
          </cell>
          <cell r="C63" t="str">
            <v>5.3.3</v>
          </cell>
          <cell r="G63" t="str">
            <v>Computer, communications and other services (% of commercial service imports)</v>
          </cell>
          <cell r="H63" t="str">
            <v>International Monetary Fund (WB database)</v>
          </cell>
          <cell r="I63" t="str">
            <v>2000 - 2009</v>
          </cell>
          <cell r="J63">
            <v>0.34900423762821781</v>
          </cell>
          <cell r="K63">
            <v>-0.10135581768009505</v>
          </cell>
          <cell r="L63">
            <v>1</v>
          </cell>
          <cell r="M63" t="str">
            <v>good</v>
          </cell>
          <cell r="N63" t="str">
            <v>SCORE</v>
          </cell>
          <cell r="O63">
            <v>8.8776311121760045</v>
          </cell>
          <cell r="P63" t="str">
            <v/>
          </cell>
          <cell r="Q63">
            <v>72.202056281385879</v>
          </cell>
          <cell r="R63">
            <v>32.734498000714908</v>
          </cell>
          <cell r="S63">
            <v>8.3389809696298727</v>
          </cell>
          <cell r="T63">
            <v>26.700186381191017</v>
          </cell>
          <cell r="U63">
            <v>37.671345863819646</v>
          </cell>
          <cell r="V63">
            <v>61.660003403162882</v>
          </cell>
          <cell r="W63">
            <v>11.533761075465918</v>
          </cell>
          <cell r="X63">
            <v>7.6134290294728544</v>
          </cell>
          <cell r="Y63">
            <v>27.807591945251332</v>
          </cell>
          <cell r="Z63">
            <v>46.534133725208264</v>
          </cell>
          <cell r="AA63">
            <v>20.373190655048873</v>
          </cell>
          <cell r="AB63">
            <v>19.273473065303008</v>
          </cell>
          <cell r="AC63">
            <v>25.339031498679972</v>
          </cell>
          <cell r="AD63">
            <v>33.764733128198245</v>
          </cell>
          <cell r="AE63">
            <v>49.423412767388875</v>
          </cell>
          <cell r="AF63">
            <v>22.388272981553783</v>
          </cell>
          <cell r="AG63">
            <v>34.908884074263469</v>
          </cell>
          <cell r="AH63">
            <v>12.882345023081299</v>
          </cell>
          <cell r="AI63">
            <v>26.523331790378577</v>
          </cell>
          <cell r="AJ63">
            <v>45.179418861803001</v>
          </cell>
          <cell r="AK63">
            <v>34.744227079301481</v>
          </cell>
          <cell r="AL63">
            <v>20.374696200227589</v>
          </cell>
          <cell r="AM63">
            <v>35.290553597447044</v>
          </cell>
          <cell r="AN63">
            <v>32.448880952756184</v>
          </cell>
          <cell r="AO63">
            <v>28.672926378179099</v>
          </cell>
          <cell r="AP63">
            <v>27.207975777264281</v>
          </cell>
          <cell r="AQ63">
            <v>50.570062187356015</v>
          </cell>
          <cell r="AR63">
            <v>18.508256853322052</v>
          </cell>
          <cell r="AS63">
            <v>53.879416524569265</v>
          </cell>
          <cell r="AT63">
            <v>34.84418381189198</v>
          </cell>
          <cell r="AU63">
            <v>12.984015234577868</v>
          </cell>
          <cell r="AV63">
            <v>18.471464039380521</v>
          </cell>
          <cell r="AW63">
            <v>24.133770984951155</v>
          </cell>
          <cell r="AX63">
            <v>13.12509165656067</v>
          </cell>
          <cell r="AY63">
            <v>41.432579014219804</v>
          </cell>
          <cell r="AZ63">
            <v>21.793443326599046</v>
          </cell>
          <cell r="BA63">
            <v>62.398471444010518</v>
          </cell>
          <cell r="BB63">
            <v>40.79594797800997</v>
          </cell>
          <cell r="BC63">
            <v>12.319718620104581</v>
          </cell>
          <cell r="BD63">
            <v>43.412224706699952</v>
          </cell>
          <cell r="BE63">
            <v>27.695588554336439</v>
          </cell>
          <cell r="BF63">
            <v>23.817229256871016</v>
          </cell>
          <cell r="BG63">
            <v>9.805082920525507</v>
          </cell>
          <cell r="BH63">
            <v>40.199683082027285</v>
          </cell>
          <cell r="BI63">
            <v>24.888446618384634</v>
          </cell>
          <cell r="BJ63">
            <v>23.727844963789309</v>
          </cell>
          <cell r="BK63">
            <v>55.909085665336676</v>
          </cell>
          <cell r="BL63">
            <v>36.949270109633957</v>
          </cell>
          <cell r="BM63">
            <v>34.553433295863627</v>
          </cell>
          <cell r="BN63">
            <v>32.224994523518575</v>
          </cell>
          <cell r="BO63">
            <v>1.0779961953075485</v>
          </cell>
          <cell r="BP63">
            <v>75.534345546925294</v>
          </cell>
          <cell r="BQ63">
            <v>48.264187414395238</v>
          </cell>
          <cell r="BR63">
            <v>50.332796434996389</v>
          </cell>
          <cell r="BS63">
            <v>34.086588308528462</v>
          </cell>
          <cell r="BT63">
            <v>49.682003735765065</v>
          </cell>
          <cell r="BU63">
            <v>10.4059154278672</v>
          </cell>
          <cell r="BV63">
            <v>63.493825855137899</v>
          </cell>
          <cell r="BW63">
            <v>26.342552272302598</v>
          </cell>
          <cell r="BX63">
            <v>49.129613674374689</v>
          </cell>
          <cell r="BY63">
            <v>2.0915354330707885</v>
          </cell>
          <cell r="BZ63">
            <v>19.159741387803166</v>
          </cell>
          <cell r="CA63">
            <v>34.343881389687979</v>
          </cell>
          <cell r="CB63">
            <v>54.883909848727185</v>
          </cell>
          <cell r="CC63">
            <v>19.872304510730515</v>
          </cell>
          <cell r="CD63">
            <v>28.905748714726911</v>
          </cell>
          <cell r="CE63">
            <v>45.032317477900627</v>
          </cell>
          <cell r="CF63">
            <v>34.657516690954296</v>
          </cell>
          <cell r="CG63">
            <v>14.737695469420444</v>
          </cell>
          <cell r="CH63">
            <v>38.308900904620536</v>
          </cell>
          <cell r="CI63">
            <v>17.865462698700796</v>
          </cell>
          <cell r="CJ63">
            <v>39.89689042170388</v>
          </cell>
          <cell r="CK63">
            <v>1.6373290083492691</v>
          </cell>
          <cell r="CL63">
            <v>23.738916183478665</v>
          </cell>
          <cell r="CM63">
            <v>20.757640547148668</v>
          </cell>
          <cell r="CN63">
            <v>30.358490491608805</v>
          </cell>
          <cell r="CO63">
            <v>42.076805360759181</v>
          </cell>
          <cell r="CP63">
            <v>40.869125948188589</v>
          </cell>
          <cell r="CQ63">
            <v>12.438812446092655</v>
          </cell>
          <cell r="CR63">
            <v>51.434481006177634</v>
          </cell>
          <cell r="CS63">
            <v>33.818302280558129</v>
          </cell>
          <cell r="CT63">
            <v>12.75608813297255</v>
          </cell>
          <cell r="CU63">
            <v>18.299957154300387</v>
          </cell>
          <cell r="CV63">
            <v>34.399775126491392</v>
          </cell>
          <cell r="CW63">
            <v>36.644773059581006</v>
          </cell>
          <cell r="CX63">
            <v>35.908239700374622</v>
          </cell>
          <cell r="CY63">
            <v>29.620123203285416</v>
          </cell>
          <cell r="CZ63">
            <v>11.428025416845841</v>
          </cell>
          <cell r="DA63">
            <v>2.5139524504567134</v>
          </cell>
          <cell r="DB63">
            <v>27.935888598140821</v>
          </cell>
          <cell r="DC63">
            <v>23.154362416107389</v>
          </cell>
          <cell r="DD63">
            <v>41.473701969716139</v>
          </cell>
          <cell r="DE63">
            <v>40.047886824740814</v>
          </cell>
          <cell r="DF63" t="str">
            <v/>
          </cell>
          <cell r="DG63">
            <v>50.915895213708879</v>
          </cell>
          <cell r="DH63">
            <v>44.758240205621256</v>
          </cell>
          <cell r="DI63">
            <v>21.708272172946053</v>
          </cell>
          <cell r="DJ63">
            <v>27.5871496949744</v>
          </cell>
          <cell r="DK63">
            <v>20.979972276505748</v>
          </cell>
          <cell r="DL63">
            <v>40.393415595881137</v>
          </cell>
          <cell r="DM63">
            <v>42.262017027402528</v>
          </cell>
          <cell r="DN63">
            <v>37.356158072835804</v>
          </cell>
          <cell r="DO63">
            <v>44.649818940441044</v>
          </cell>
          <cell r="DP63">
            <v>26.097428168131998</v>
          </cell>
          <cell r="DQ63">
            <v>52.461522109961145</v>
          </cell>
          <cell r="DR63">
            <v>15.22436541693132</v>
          </cell>
          <cell r="DS63">
            <v>67.652811249746833</v>
          </cell>
          <cell r="DT63">
            <v>47.686201898103121</v>
          </cell>
          <cell r="DU63">
            <v>56.193204578711317</v>
          </cell>
          <cell r="DV63">
            <v>45.838557878829512</v>
          </cell>
          <cell r="DW63">
            <v>7.3884535422996862</v>
          </cell>
          <cell r="DX63">
            <v>38.151974125281725</v>
          </cell>
          <cell r="DY63">
            <v>14.790372947562688</v>
          </cell>
          <cell r="DZ63">
            <v>37.901133726146597</v>
          </cell>
          <cell r="EA63">
            <v>22.14443625644806</v>
          </cell>
          <cell r="EB63">
            <v>22.623719349996051</v>
          </cell>
          <cell r="EC63">
            <v>18.510924585122069</v>
          </cell>
          <cell r="ED63">
            <v>15.83688440789912</v>
          </cell>
          <cell r="EE63">
            <v>25.022583559168922</v>
          </cell>
          <cell r="EF63" t="str">
            <v/>
          </cell>
          <cell r="EG63">
            <v>42.880144368889027</v>
          </cell>
          <cell r="EH63">
            <v>34.649189937724742</v>
          </cell>
          <cell r="EI63">
            <v>21.43042514266358</v>
          </cell>
          <cell r="EJ63">
            <v>33.427301311937541</v>
          </cell>
          <cell r="EK63" t="str">
            <v/>
          </cell>
          <cell r="EL63">
            <v>34.651652960885528</v>
          </cell>
          <cell r="EM63">
            <v>26.044047371701637</v>
          </cell>
          <cell r="EN63" t="str">
            <v/>
          </cell>
        </row>
        <row r="64">
          <cell r="B64" t="str">
            <v>5.3.4</v>
          </cell>
          <cell r="C64" t="str">
            <v>SCORE</v>
          </cell>
          <cell r="F64" t="str">
            <v>Winsorized</v>
          </cell>
          <cell r="G64" t="str">
            <v>Foreign direct investment, net inflows (% of GDP)</v>
          </cell>
          <cell r="H64" t="str">
            <v>International Monetary Fund (WB database, WB &amp; OECD GDP estimates)</v>
          </cell>
          <cell r="I64" t="str">
            <v>2000 - 2009</v>
          </cell>
          <cell r="J64">
            <v>1.2817239862229421</v>
          </cell>
          <cell r="K64">
            <v>2.5790341022036127</v>
          </cell>
          <cell r="L64">
            <v>1</v>
          </cell>
          <cell r="M64" t="str">
            <v>good</v>
          </cell>
          <cell r="N64" t="str">
            <v>SCORE</v>
          </cell>
          <cell r="O64">
            <v>8.1392825837466685</v>
          </cell>
          <cell r="P64">
            <v>2.024875753210218</v>
          </cell>
          <cell r="Q64">
            <v>2.9211998267243313</v>
          </cell>
          <cell r="R64">
            <v>1.2703646701166655</v>
          </cell>
          <cell r="S64">
            <v>8.9226433927827724</v>
          </cell>
          <cell r="T64">
            <v>2.4405801441934152</v>
          </cell>
          <cell r="U64">
            <v>2.2866140006651889</v>
          </cell>
          <cell r="V64">
            <v>1.1002127273778883</v>
          </cell>
          <cell r="W64">
            <v>1.2486079665244378</v>
          </cell>
          <cell r="X64">
            <v>0.75453073237443302</v>
          </cell>
          <cell r="Y64">
            <v>3.8427819910548888</v>
          </cell>
          <cell r="Z64">
            <v>-8.2476235679266896</v>
          </cell>
          <cell r="AA64">
            <v>1.3905240716578542</v>
          </cell>
          <cell r="AB64">
            <v>2.4396151413620784</v>
          </cell>
          <cell r="AC64">
            <v>1.3764839944514802</v>
          </cell>
          <cell r="AD64">
            <v>2.1278269349602597</v>
          </cell>
          <cell r="AE64">
            <v>1.6273908954355334</v>
          </cell>
          <cell r="AF64">
            <v>0.76576937483107987</v>
          </cell>
          <cell r="AG64">
            <v>9.4302272213332952</v>
          </cell>
          <cell r="AH64">
            <v>2.1055217904770407</v>
          </cell>
          <cell r="AI64">
            <v>5.0744813283832313</v>
          </cell>
          <cell r="AJ64">
            <v>1.5330403932467769</v>
          </cell>
          <cell r="AK64">
            <v>1.4893087012284316</v>
          </cell>
          <cell r="AL64">
            <v>7.7606777037909369</v>
          </cell>
          <cell r="AM64">
            <v>1.5684151228388774</v>
          </cell>
          <cell r="AN64">
            <v>3.0791509353039515</v>
          </cell>
          <cell r="AO64">
            <v>4.6050804268626022</v>
          </cell>
          <cell r="AP64">
            <v>1.6343551093508681</v>
          </cell>
          <cell r="AQ64">
            <v>4.6821296899505187</v>
          </cell>
          <cell r="AR64">
            <v>14.839025906338577</v>
          </cell>
          <cell r="AS64">
            <v>1.4009033180185124</v>
          </cell>
          <cell r="AT64">
            <v>0.9383850253889443</v>
          </cell>
          <cell r="AU64">
            <v>4.4169204150723873</v>
          </cell>
          <cell r="AV64">
            <v>0.55277206683126279</v>
          </cell>
          <cell r="AW64">
            <v>3.5621769164932822</v>
          </cell>
          <cell r="AX64">
            <v>2.0417351010639559</v>
          </cell>
          <cell r="AY64">
            <v>9.1762852203696337</v>
          </cell>
          <cell r="AZ64">
            <v>0.77633536100869083</v>
          </cell>
          <cell r="BA64">
            <v>2.5246901865464196E-2</v>
          </cell>
          <cell r="BB64">
            <v>2.2642392538677196</v>
          </cell>
          <cell r="BC64">
            <v>6.1278259057780726</v>
          </cell>
          <cell r="BD64">
            <v>1.1757435938606593</v>
          </cell>
          <cell r="BE64">
            <v>6.4378399791620575</v>
          </cell>
          <cell r="BF64">
            <v>0.73328971821842592</v>
          </cell>
          <cell r="BG64">
            <v>1.6071002577442275</v>
          </cell>
          <cell r="BH64">
            <v>7.12231461493365</v>
          </cell>
          <cell r="BI64">
            <v>3.4949366908619952</v>
          </cell>
          <cell r="BJ64">
            <v>14.839025906338577</v>
          </cell>
          <cell r="BK64">
            <v>2.158262394536711</v>
          </cell>
          <cell r="BL64">
            <v>0.50091471580099078</v>
          </cell>
          <cell r="BM64">
            <v>2.5105687388835403</v>
          </cell>
          <cell r="BN64">
            <v>0.90275927144347201</v>
          </cell>
          <cell r="BO64">
            <v>0.91116150153848219</v>
          </cell>
          <cell r="BP64">
            <v>11.106567300124732</v>
          </cell>
          <cell r="BQ64">
            <v>1.9929704765734917</v>
          </cell>
          <cell r="BR64">
            <v>1.3714845455553617</v>
          </cell>
          <cell r="BS64">
            <v>4.4810833983913989</v>
          </cell>
          <cell r="BT64">
            <v>0.2334607332899947</v>
          </cell>
          <cell r="BU64">
            <v>9.4917023459635121</v>
          </cell>
          <cell r="BV64">
            <v>11.811396829083051</v>
          </cell>
          <cell r="BW64">
            <v>0.47836236590671793</v>
          </cell>
          <cell r="BX64">
            <v>0.18093440515207479</v>
          </cell>
          <cell r="BY64">
            <v>-4.0208101831659595E-3</v>
          </cell>
          <cell r="BZ64">
            <v>4.1365418428687875</v>
          </cell>
          <cell r="CA64">
            <v>0.35693274138503828</v>
          </cell>
          <cell r="CB64">
            <v>13.912136308439187</v>
          </cell>
          <cell r="CC64">
            <v>0.61855532094180798</v>
          </cell>
          <cell r="CD64">
            <v>14.839025906338577</v>
          </cell>
          <cell r="CE64">
            <v>2.6879858334504387</v>
          </cell>
          <cell r="CF64">
            <v>6.3273223378361321</v>
          </cell>
          <cell r="CG64">
            <v>1.2786317547048685</v>
          </cell>
          <cell r="CH64">
            <v>0.71851098584663919</v>
          </cell>
          <cell r="CI64">
            <v>1.2127112254590455</v>
          </cell>
          <cell r="CJ64">
            <v>2.9885759592866235</v>
          </cell>
          <cell r="CK64">
            <v>1.6532160014261061</v>
          </cell>
          <cell r="CL64">
            <v>2.3653902436587115</v>
          </cell>
          <cell r="CM64">
            <v>14.839025906338577</v>
          </cell>
          <cell r="CN64">
            <v>2.1563122038598501</v>
          </cell>
          <cell r="CO64">
            <v>9.0010943777436996</v>
          </cell>
          <cell r="CP64">
            <v>5.2911110614865446</v>
          </cell>
          <cell r="CQ64">
            <v>0.30465038784552628</v>
          </cell>
          <cell r="CR64">
            <v>4.2022665181977565</v>
          </cell>
          <cell r="CS64">
            <v>-0.99414969741660575</v>
          </cell>
          <cell r="CT64">
            <v>7.0721595659151122</v>
          </cell>
          <cell r="CU64">
            <v>13.725413060583024</v>
          </cell>
          <cell r="CV64">
            <v>3.3448331800785001</v>
          </cell>
          <cell r="CW64">
            <v>2.952454935315286</v>
          </cell>
          <cell r="CX64">
            <v>4.7932998316450526</v>
          </cell>
          <cell r="CY64">
            <v>1.473547966761624</v>
          </cell>
          <cell r="CZ64">
            <v>7.1741329772166242</v>
          </cell>
          <cell r="DA64">
            <v>1.4378825357308411</v>
          </cell>
          <cell r="DB64">
            <v>3.6521753034313749</v>
          </cell>
          <cell r="DC64">
            <v>1.2084680700061357</v>
          </cell>
          <cell r="DD64">
            <v>3.2078035247244014</v>
          </cell>
          <cell r="DE64">
            <v>1.2056081870760338</v>
          </cell>
          <cell r="DF64" t="str">
            <v/>
          </cell>
          <cell r="DG64">
            <v>3.9165709460937967</v>
          </cell>
          <cell r="DH64">
            <v>2.9832644168101363</v>
          </cell>
          <cell r="DI64">
            <v>2.2752127244392391</v>
          </cell>
          <cell r="DJ64">
            <v>2.7941295443126366</v>
          </cell>
          <cell r="DK64">
            <v>1.6186664682614589</v>
          </cell>
          <cell r="DL64">
            <v>4.4699163751530824</v>
          </cell>
          <cell r="DM64">
            <v>9.2238415730688068</v>
          </cell>
          <cell r="DN64">
            <v>-3.5842958914080868E-2</v>
          </cell>
          <cell r="DO64">
            <v>-1.1939483771112596</v>
          </cell>
          <cell r="DP64">
            <v>1.8760787830846473</v>
          </cell>
          <cell r="DQ64">
            <v>0.44179995211629253</v>
          </cell>
          <cell r="DR64">
            <v>0.96238221710083871</v>
          </cell>
          <cell r="DS64">
            <v>4.9051600309271501</v>
          </cell>
          <cell r="DT64">
            <v>2.1894688987410276</v>
          </cell>
          <cell r="DU64">
            <v>2.841323257606267</v>
          </cell>
          <cell r="DV64">
            <v>5.6082249544571496</v>
          </cell>
          <cell r="DW64">
            <v>2.7477393373290671</v>
          </cell>
          <cell r="DX64">
            <v>0.31777640682732866</v>
          </cell>
          <cell r="DY64">
            <v>1.9400073427547866</v>
          </cell>
          <cell r="DZ64">
            <v>1.8865849032417634</v>
          </cell>
          <cell r="EA64">
            <v>3.3441450316624435</v>
          </cell>
          <cell r="EB64">
            <v>4.0329018765188067</v>
          </cell>
          <cell r="EC64">
            <v>1.3672238344659164</v>
          </cell>
          <cell r="ED64">
            <v>3.7633558098529494</v>
          </cell>
          <cell r="EE64">
            <v>4.2414832954346675</v>
          </cell>
          <cell r="EF64" t="str">
            <v/>
          </cell>
          <cell r="EG64">
            <v>3.3535321552685322</v>
          </cell>
          <cell r="EH64">
            <v>0.95410439832849347</v>
          </cell>
          <cell r="EI64">
            <v>4.0039642887988416</v>
          </cell>
          <cell r="EJ64">
            <v>-0.95206561321153926</v>
          </cell>
          <cell r="EK64">
            <v>7.820513148294431</v>
          </cell>
          <cell r="EL64">
            <v>0.49001655559788859</v>
          </cell>
          <cell r="EM64">
            <v>5.4599648005102361</v>
          </cell>
          <cell r="EN64">
            <v>1.0666666666666667</v>
          </cell>
        </row>
        <row r="65">
          <cell r="B65" t="str">
            <v>6.1.1</v>
          </cell>
          <cell r="C65" t="str">
            <v>SCORE</v>
          </cell>
          <cell r="F65" t="str">
            <v>Winsorized</v>
          </cell>
          <cell r="G65" t="str">
            <v>Resident patent applications at the National Patent Office (per billion GDP, PPP, 2005 $)</v>
          </cell>
          <cell r="H65" t="str">
            <v>World Intellectual Property Organization</v>
          </cell>
          <cell r="I65" t="str">
            <v>2000 - 2010</v>
          </cell>
          <cell r="J65">
            <v>1.4403144406955128</v>
          </cell>
          <cell r="K65">
            <v>1.1607340387080427</v>
          </cell>
          <cell r="L65">
            <v>1</v>
          </cell>
          <cell r="M65" t="str">
            <v>good</v>
          </cell>
          <cell r="N65" t="str">
            <v>SCORE</v>
          </cell>
          <cell r="O65" t="str">
            <v/>
          </cell>
          <cell r="P65">
            <v>0.33913006790397099</v>
          </cell>
          <cell r="Q65" t="str">
            <v/>
          </cell>
          <cell r="R65" t="str">
            <v/>
          </cell>
          <cell r="S65">
            <v>7.8493525364370713</v>
          </cell>
          <cell r="T65">
            <v>3.4763422378729731</v>
          </cell>
          <cell r="U65">
            <v>7.8032049186384027</v>
          </cell>
          <cell r="V65">
            <v>3.1572777438455981</v>
          </cell>
          <cell r="W65" t="str">
            <v/>
          </cell>
          <cell r="X65">
            <v>0.26361966814763427</v>
          </cell>
          <cell r="Y65">
            <v>15.320948909027901</v>
          </cell>
          <cell r="Z65">
            <v>1.9141728680770893</v>
          </cell>
          <cell r="AA65" t="str">
            <v/>
          </cell>
          <cell r="AB65" t="str">
            <v/>
          </cell>
          <cell r="AC65">
            <v>2.0931054778342584</v>
          </cell>
          <cell r="AD65" t="str">
            <v/>
          </cell>
          <cell r="AE65">
            <v>2.3048336612446145</v>
          </cell>
          <cell r="AF65">
            <v>0</v>
          </cell>
          <cell r="AG65">
            <v>2.7850221205275125</v>
          </cell>
          <cell r="AH65">
            <v>6.9940816356756683E-2</v>
          </cell>
          <cell r="AI65" t="str">
            <v/>
          </cell>
          <cell r="AJ65" t="str">
            <v/>
          </cell>
          <cell r="AK65">
            <v>4.3445489478278096</v>
          </cell>
          <cell r="AL65">
            <v>2.3598673274772284</v>
          </cell>
          <cell r="AM65">
            <v>18.121417854118302</v>
          </cell>
          <cell r="AN65">
            <v>0.33740904593680782</v>
          </cell>
          <cell r="AO65" t="str">
            <v/>
          </cell>
          <cell r="AP65" t="str">
            <v/>
          </cell>
          <cell r="AQ65">
            <v>3.4525907172566632</v>
          </cell>
          <cell r="AR65">
            <v>0.29098503743118476</v>
          </cell>
          <cell r="AS65">
            <v>3.4037491210575666</v>
          </cell>
          <cell r="AT65">
            <v>8.5123282297515566</v>
          </cell>
          <cell r="AU65" t="str">
            <v/>
          </cell>
          <cell r="AV65">
            <v>0.12501444258571304</v>
          </cell>
          <cell r="AW65">
            <v>1.1461110083117201</v>
          </cell>
          <cell r="AX65" t="str">
            <v/>
          </cell>
          <cell r="AY65">
            <v>3.5147576825377547</v>
          </cell>
          <cell r="AZ65">
            <v>0.20564620875511244</v>
          </cell>
          <cell r="BA65">
            <v>10.989438940709684</v>
          </cell>
          <cell r="BB65">
            <v>7.4885563750902806</v>
          </cell>
          <cell r="BC65">
            <v>13.144948861111825</v>
          </cell>
          <cell r="BD65">
            <v>18.121417854118302</v>
          </cell>
          <cell r="BE65" t="str">
            <v/>
          </cell>
          <cell r="BF65">
            <v>2.335953261772179</v>
          </cell>
          <cell r="BG65">
            <v>0.11644521978744345</v>
          </cell>
          <cell r="BH65" t="str">
            <v/>
          </cell>
          <cell r="BI65">
            <v>0.36574838245075558</v>
          </cell>
          <cell r="BJ65">
            <v>0.54195754582727085</v>
          </cell>
          <cell r="BK65">
            <v>4.4703096861986573</v>
          </cell>
          <cell r="BL65">
            <v>5.9030803207638733</v>
          </cell>
          <cell r="BM65">
            <v>1.9437127743191447</v>
          </cell>
          <cell r="BN65">
            <v>0.37905803576177738</v>
          </cell>
          <cell r="BO65">
            <v>8.7609737213033156</v>
          </cell>
          <cell r="BP65">
            <v>5.623939806583957</v>
          </cell>
          <cell r="BQ65">
            <v>7.3165775483865012</v>
          </cell>
          <cell r="BR65">
            <v>5.5069144120513247</v>
          </cell>
          <cell r="BS65">
            <v>1.0977318866770798</v>
          </cell>
          <cell r="BT65">
            <v>18.121417854118302</v>
          </cell>
          <cell r="BU65">
            <v>1.9837669348945755</v>
          </cell>
          <cell r="BV65">
            <v>9.1113118006522882</v>
          </cell>
          <cell r="BW65">
            <v>0.74537090067442302</v>
          </cell>
          <cell r="BX65">
            <v>18.121417854118302</v>
          </cell>
          <cell r="BY65" t="str">
            <v/>
          </cell>
          <cell r="BZ65">
            <v>12.522482834331822</v>
          </cell>
          <cell r="CA65">
            <v>8.2842797595712341</v>
          </cell>
          <cell r="CB65" t="str">
            <v/>
          </cell>
          <cell r="CC65">
            <v>1.8153183336595229</v>
          </cell>
          <cell r="CD65">
            <v>1.7503443707094357</v>
          </cell>
          <cell r="CE65">
            <v>2.1845458331806222</v>
          </cell>
          <cell r="CF65">
            <v>5.5892767000936247E-2</v>
          </cell>
          <cell r="CG65">
            <v>0.40041202741330001</v>
          </cell>
          <cell r="CH65">
            <v>2.3004137834971541</v>
          </cell>
          <cell r="CI65" t="str">
            <v/>
          </cell>
          <cell r="CJ65">
            <v>0.13739666511034537</v>
          </cell>
          <cell r="CK65">
            <v>0.61560845263079533</v>
          </cell>
          <cell r="CL65">
            <v>14.499550593464452</v>
          </cell>
          <cell r="CM65">
            <v>14.241879468531694</v>
          </cell>
          <cell r="CN65">
            <v>1.400229010735901</v>
          </cell>
          <cell r="CO65">
            <v>1.1101564549184151</v>
          </cell>
          <cell r="CP65" t="str">
            <v/>
          </cell>
          <cell r="CQ65" t="str">
            <v/>
          </cell>
          <cell r="CR65">
            <v>4.2842060493914014</v>
          </cell>
          <cell r="CS65">
            <v>14.583533013732177</v>
          </cell>
          <cell r="CT65">
            <v>1.290700637752684</v>
          </cell>
          <cell r="CU65" t="str">
            <v/>
          </cell>
          <cell r="CV65" t="str">
            <v/>
          </cell>
          <cell r="CW65">
            <v>5.4142446387553917</v>
          </cell>
          <cell r="CX65" t="str">
            <v/>
          </cell>
          <cell r="CY65">
            <v>0.43824865197377366</v>
          </cell>
          <cell r="CZ65">
            <v>0.29119302970211641</v>
          </cell>
          <cell r="DA65" t="str">
            <v/>
          </cell>
          <cell r="DB65">
            <v>0.16189755588223001</v>
          </cell>
          <cell r="DC65">
            <v>0.5814231614503711</v>
          </cell>
          <cell r="DD65">
            <v>4.5489128683013238</v>
          </cell>
          <cell r="DE65">
            <v>1.6335737124952057</v>
          </cell>
          <cell r="DF65" t="str">
            <v/>
          </cell>
          <cell r="DG65">
            <v>4.5454548781223219</v>
          </cell>
          <cell r="DH65">
            <v>13.257892643371566</v>
          </cell>
          <cell r="DI65" t="str">
            <v/>
          </cell>
          <cell r="DJ65">
            <v>0.24792842470732815</v>
          </cell>
          <cell r="DK65" t="str">
            <v/>
          </cell>
          <cell r="DL65">
            <v>4.3726392428833547</v>
          </cell>
          <cell r="DM65">
            <v>3.2705562437591098</v>
          </cell>
          <cell r="DN65">
            <v>1.6916237027092274</v>
          </cell>
          <cell r="DO65">
            <v>7.3591079211980555</v>
          </cell>
          <cell r="DP65">
            <v>2.8197826104866697</v>
          </cell>
          <cell r="DQ65">
            <v>2.8909239721792672</v>
          </cell>
          <cell r="DR65">
            <v>2.3657256161905069</v>
          </cell>
          <cell r="DS65">
            <v>3.9496140221781523E-2</v>
          </cell>
          <cell r="DT65" t="str">
            <v/>
          </cell>
          <cell r="DU65">
            <v>7.3056307482817369</v>
          </cell>
          <cell r="DV65">
            <v>5.8943868615335111</v>
          </cell>
          <cell r="DW65">
            <v>1.5604182337572305</v>
          </cell>
          <cell r="DX65">
            <v>0.88354297278425098</v>
          </cell>
          <cell r="DY65" t="str">
            <v/>
          </cell>
          <cell r="DZ65">
            <v>1.5935396923668557</v>
          </cell>
          <cell r="EA65">
            <v>9.9024915250007811E-2</v>
          </cell>
          <cell r="EB65">
            <v>0.81398995145821662</v>
          </cell>
          <cell r="EC65">
            <v>3.0467554067684359</v>
          </cell>
          <cell r="ED65">
            <v>0.19315529411414556</v>
          </cell>
          <cell r="EE65">
            <v>9.221443352288361</v>
          </cell>
          <cell r="EF65" t="str">
            <v/>
          </cell>
          <cell r="EG65">
            <v>8.0411650348379222</v>
          </cell>
          <cell r="EH65">
            <v>17.54254768431036</v>
          </cell>
          <cell r="EI65">
            <v>0.84728736073574129</v>
          </cell>
          <cell r="EJ65">
            <v>0.24083756217752472</v>
          </cell>
          <cell r="EK65">
            <v>1.0108111994771432</v>
          </cell>
          <cell r="EL65">
            <v>0.2237041367536525</v>
          </cell>
          <cell r="EM65">
            <v>0.54600403942777076</v>
          </cell>
          <cell r="EN65" t="str">
            <v/>
          </cell>
        </row>
        <row r="66">
          <cell r="B66" t="str">
            <v>6.1.2</v>
          </cell>
          <cell r="C66" t="str">
            <v>SCORE</v>
          </cell>
          <cell r="F66" t="str">
            <v>Winsorized</v>
          </cell>
          <cell r="G66" t="str">
            <v>Resident international patent applications at the Patent Cooperation Treaty (per billion GDP, PPP, 2005 $)</v>
          </cell>
          <cell r="H66" t="str">
            <v>World Intellectual Property Organization</v>
          </cell>
          <cell r="I66">
            <v>2010</v>
          </cell>
          <cell r="J66">
            <v>2.046490225245944</v>
          </cell>
          <cell r="K66">
            <v>3.1463194941145471</v>
          </cell>
          <cell r="L66">
            <v>1</v>
          </cell>
          <cell r="M66" t="str">
            <v>good</v>
          </cell>
          <cell r="N66" t="str">
            <v>SCORE</v>
          </cell>
          <cell r="O66">
            <v>4.2543892303818651E-2</v>
          </cell>
          <cell r="P66">
            <v>1.1584640651233795E-2</v>
          </cell>
          <cell r="Q66">
            <v>1.0243316506716792E-2</v>
          </cell>
          <cell r="S66">
            <v>0.33833416105332204</v>
          </cell>
          <cell r="T66">
            <v>2.3631796292674512</v>
          </cell>
          <cell r="U66">
            <v>3.9309118900785589</v>
          </cell>
          <cell r="V66">
            <v>2.6023736174060962E-2</v>
          </cell>
          <cell r="W66">
            <v>4.0001137348042871E-2</v>
          </cell>
          <cell r="Y66">
            <v>0.13109768033965688</v>
          </cell>
          <cell r="Z66">
            <v>3.0214746617180963</v>
          </cell>
          <cell r="AA66">
            <v>0</v>
          </cell>
          <cell r="AC66">
            <v>0.47501568895268043</v>
          </cell>
          <cell r="AD66">
            <v>4.2198531098634334E-2</v>
          </cell>
          <cell r="AE66">
            <v>0.26702973349527176</v>
          </cell>
          <cell r="AG66">
            <v>0.37977574370829714</v>
          </cell>
          <cell r="AH66">
            <v>0</v>
          </cell>
          <cell r="AI66" t="str">
            <v/>
          </cell>
          <cell r="AJ66">
            <v>5.1169740265340984E-2</v>
          </cell>
          <cell r="AK66">
            <v>2.3098904411778407</v>
          </cell>
          <cell r="AL66">
            <v>0.39715104199887619</v>
          </cell>
          <cell r="AM66">
            <v>1.4894618181466184</v>
          </cell>
          <cell r="AN66">
            <v>0.12383334828258638</v>
          </cell>
          <cell r="AO66">
            <v>6.4966894553380089E-2</v>
          </cell>
          <cell r="AP66">
            <v>3.0715252913443743E-2</v>
          </cell>
          <cell r="AQ66">
            <v>0.69051814345133267</v>
          </cell>
          <cell r="AR66">
            <v>2.0853927682568241</v>
          </cell>
          <cell r="AS66">
            <v>0.59101854193268266</v>
          </cell>
          <cell r="AT66">
            <v>6.5833157718895441</v>
          </cell>
          <cell r="AU66">
            <v>3.8824767259619655E-2</v>
          </cell>
          <cell r="AV66">
            <v>0.32260634758912904</v>
          </cell>
          <cell r="AW66">
            <v>0.11227209877339298</v>
          </cell>
          <cell r="AX66">
            <v>0</v>
          </cell>
          <cell r="AY66">
            <v>2.0811065225552494</v>
          </cell>
          <cell r="BA66">
            <v>8.4877786831527882</v>
          </cell>
          <cell r="BB66">
            <v>3.7943066684000635</v>
          </cell>
          <cell r="BC66">
            <v>0.26289897722223649</v>
          </cell>
          <cell r="BD66">
            <v>6.6508431978852034</v>
          </cell>
          <cell r="BE66">
            <v>0</v>
          </cell>
          <cell r="BF66">
            <v>0.30454404988720385</v>
          </cell>
          <cell r="BG66">
            <v>3.3270062796412411E-2</v>
          </cell>
          <cell r="BH66" t="str">
            <v/>
          </cell>
          <cell r="BI66">
            <v>0</v>
          </cell>
          <cell r="BJ66" t="str">
            <v/>
          </cell>
          <cell r="BK66">
            <v>1.015711051553724</v>
          </cell>
          <cell r="BL66">
            <v>5.2574309106803252</v>
          </cell>
          <cell r="BM66">
            <v>0.37127997891452402</v>
          </cell>
          <cell r="BN66">
            <v>1.824818743452792E-2</v>
          </cell>
          <cell r="BP66">
            <v>2.7438384739170627</v>
          </cell>
          <cell r="BQ66">
            <v>7.7860623369996222</v>
          </cell>
          <cell r="BR66">
            <v>1.6606964496519652</v>
          </cell>
          <cell r="BT66">
            <v>8.4877786831527882</v>
          </cell>
          <cell r="BV66">
            <v>0.11441832400026007</v>
          </cell>
          <cell r="BW66">
            <v>7.037649099558746E-2</v>
          </cell>
          <cell r="BX66">
            <v>7.7796574731660506</v>
          </cell>
          <cell r="BZ66">
            <v>9.0635376593844949E-2</v>
          </cell>
          <cell r="CA66">
            <v>0.89746364062021711</v>
          </cell>
          <cell r="CC66">
            <v>0.21943408428851374</v>
          </cell>
          <cell r="CD66">
            <v>7.3222739508011392</v>
          </cell>
          <cell r="CE66">
            <v>0.1120279914451601</v>
          </cell>
          <cell r="CF66">
            <v>0</v>
          </cell>
          <cell r="CG66">
            <v>0</v>
          </cell>
          <cell r="CH66">
            <v>1.0014469672486186</v>
          </cell>
          <cell r="CI66">
            <v>0</v>
          </cell>
          <cell r="CK66">
            <v>0.14304283996652301</v>
          </cell>
          <cell r="CL66">
            <v>0.10820560144376457</v>
          </cell>
          <cell r="CM66">
            <v>0</v>
          </cell>
          <cell r="CN66">
            <v>0.12060602429128377</v>
          </cell>
          <cell r="CO66">
            <v>0</v>
          </cell>
          <cell r="CP66">
            <v>2.2947234534114518</v>
          </cell>
          <cell r="CQ66" t="str">
            <v/>
          </cell>
          <cell r="CR66">
            <v>6.7549035186520729</v>
          </cell>
          <cell r="CS66">
            <v>2.8791926914570922</v>
          </cell>
          <cell r="CT66">
            <v>7.2601602509217295E-2</v>
          </cell>
          <cell r="CU66">
            <v>0</v>
          </cell>
          <cell r="CV66">
            <v>6.4604020648807402E-3</v>
          </cell>
          <cell r="CW66">
            <v>3.0764728765961613</v>
          </cell>
          <cell r="CX66">
            <v>6.1547259625066318E-2</v>
          </cell>
          <cell r="DB66">
            <v>3.0629267329070543E-2</v>
          </cell>
          <cell r="DC66">
            <v>4.7325141048286015E-2</v>
          </cell>
          <cell r="DD66">
            <v>0.31225721310519611</v>
          </cell>
          <cell r="DE66">
            <v>0.51055114853986494</v>
          </cell>
          <cell r="DG66">
            <v>4.312575785694802E-2</v>
          </cell>
          <cell r="DH66">
            <v>0.38015834050452102</v>
          </cell>
          <cell r="DI66" t="str">
            <v/>
          </cell>
          <cell r="DK66">
            <v>0</v>
          </cell>
          <cell r="DL66">
            <v>0.26043932794603053</v>
          </cell>
          <cell r="DM66">
            <v>2.7952354029994528</v>
          </cell>
          <cell r="DN66">
            <v>0.42290592567730684</v>
          </cell>
          <cell r="DO66">
            <v>2.4859184934878149</v>
          </cell>
          <cell r="DP66">
            <v>0.64088930928514998</v>
          </cell>
          <cell r="DQ66">
            <v>1.4100891677426126</v>
          </cell>
          <cell r="DR66">
            <v>0.11367071079042172</v>
          </cell>
          <cell r="DS66">
            <v>0</v>
          </cell>
          <cell r="DT66">
            <v>0</v>
          </cell>
          <cell r="DU66">
            <v>8.4877786831527882</v>
          </cell>
          <cell r="DV66">
            <v>8.4877786831527882</v>
          </cell>
          <cell r="DW66">
            <v>0.13245969049424508</v>
          </cell>
          <cell r="DX66">
            <v>0</v>
          </cell>
          <cell r="DY66">
            <v>0</v>
          </cell>
          <cell r="DZ66">
            <v>0.1463505041210309</v>
          </cell>
          <cell r="EA66">
            <v>3.2172078089946363E-2</v>
          </cell>
          <cell r="EB66">
            <v>0.11484212269508635</v>
          </cell>
          <cell r="EC66">
            <v>0.57238457739680981</v>
          </cell>
          <cell r="ED66">
            <v>0</v>
          </cell>
          <cell r="EE66">
            <v>0.41295699482310244</v>
          </cell>
          <cell r="EF66">
            <v>0.124415591962852</v>
          </cell>
          <cell r="EG66">
            <v>2.460390252448688</v>
          </cell>
          <cell r="EH66">
            <v>3.5005226047158402</v>
          </cell>
          <cell r="EK66">
            <v>3.845380826354914E-2</v>
          </cell>
          <cell r="EM66">
            <v>5.9525526732478157E-2</v>
          </cell>
          <cell r="EN66">
            <v>0</v>
          </cell>
        </row>
        <row r="67">
          <cell r="B67" t="str">
            <v>6.1.3</v>
          </cell>
          <cell r="C67" t="str">
            <v>SCORE</v>
          </cell>
          <cell r="F67" t="str">
            <v>Winsorized</v>
          </cell>
          <cell r="G67" t="str">
            <v>Resident utility model applications at the National Office (per billion GDP, PPP, 2005 $)</v>
          </cell>
          <cell r="H67" t="str">
            <v>World Intellectual Property Organization</v>
          </cell>
          <cell r="I67" t="str">
            <v>2000 - 2009</v>
          </cell>
          <cell r="J67">
            <v>1.9121128197567705</v>
          </cell>
          <cell r="K67">
            <v>2.6152287505008451</v>
          </cell>
          <cell r="L67">
            <v>0.5</v>
          </cell>
          <cell r="M67" t="str">
            <v>good</v>
          </cell>
          <cell r="N67" t="str">
            <v>SCORE</v>
          </cell>
          <cell r="O67" t="str">
            <v/>
          </cell>
          <cell r="P67" t="str">
            <v/>
          </cell>
          <cell r="Q67" t="str">
            <v/>
          </cell>
          <cell r="R67" t="str">
            <v/>
          </cell>
          <cell r="S67">
            <v>2.7743401206372407</v>
          </cell>
          <cell r="T67">
            <v>1.384029088653334</v>
          </cell>
          <cell r="U67">
            <v>2.4723366887599356</v>
          </cell>
          <cell r="V67">
            <v>0.12799774637211886</v>
          </cell>
          <cell r="W67" t="str">
            <v/>
          </cell>
          <cell r="X67" t="str">
            <v/>
          </cell>
          <cell r="Y67">
            <v>8.0679450133686643</v>
          </cell>
          <cell r="Z67" t="str">
            <v/>
          </cell>
          <cell r="AA67" t="str">
            <v/>
          </cell>
          <cell r="AB67" t="str">
            <v/>
          </cell>
          <cell r="AC67">
            <v>0.33091397138306927</v>
          </cell>
          <cell r="AD67" t="str">
            <v/>
          </cell>
          <cell r="AE67">
            <v>1.625081848772514</v>
          </cell>
          <cell r="AF67" t="str">
            <v/>
          </cell>
          <cell r="AG67">
            <v>1.9564204978912278</v>
          </cell>
          <cell r="AH67" t="str">
            <v/>
          </cell>
          <cell r="AI67" t="str">
            <v/>
          </cell>
          <cell r="AJ67" t="str">
            <v/>
          </cell>
          <cell r="AK67" t="str">
            <v/>
          </cell>
          <cell r="AL67">
            <v>0.43108687526420181</v>
          </cell>
          <cell r="AM67">
            <v>13.519448200937402</v>
          </cell>
          <cell r="AN67">
            <v>0.43779520836428781</v>
          </cell>
          <cell r="AO67" t="str">
            <v/>
          </cell>
          <cell r="AP67" t="str">
            <v/>
          </cell>
          <cell r="AQ67">
            <v>1.6848642700212517</v>
          </cell>
          <cell r="AR67" t="str">
            <v/>
          </cell>
          <cell r="AS67">
            <v>5.716055241319741</v>
          </cell>
          <cell r="AT67">
            <v>1.1626763062186125</v>
          </cell>
          <cell r="AU67" t="str">
            <v/>
          </cell>
          <cell r="AV67">
            <v>0.10522054082169098</v>
          </cell>
          <cell r="AW67" t="str">
            <v/>
          </cell>
          <cell r="AX67" t="str">
            <v/>
          </cell>
          <cell r="AY67">
            <v>5.9195918863793766</v>
          </cell>
          <cell r="AZ67">
            <v>1.2338772525306747</v>
          </cell>
          <cell r="BA67">
            <v>2.9333000260777911</v>
          </cell>
          <cell r="BB67">
            <v>6.1854609405150758E-2</v>
          </cell>
          <cell r="BC67">
            <v>5.8889370897780982</v>
          </cell>
          <cell r="BD67">
            <v>5.3926165001013988</v>
          </cell>
          <cell r="BE67" t="str">
            <v/>
          </cell>
          <cell r="BF67">
            <v>7.0279396127816279E-2</v>
          </cell>
          <cell r="BG67">
            <v>0.23289043957488689</v>
          </cell>
          <cell r="BH67" t="str">
            <v/>
          </cell>
          <cell r="BI67">
            <v>0.19990913524669637</v>
          </cell>
          <cell r="BJ67">
            <v>1.3167022254326983</v>
          </cell>
          <cell r="BK67">
            <v>1.3523129698011791</v>
          </cell>
          <cell r="BL67" t="str">
            <v/>
          </cell>
          <cell r="BM67" t="str">
            <v/>
          </cell>
          <cell r="BN67">
            <v>0.32529093849060331</v>
          </cell>
          <cell r="BO67" t="str">
            <v/>
          </cell>
          <cell r="BP67" t="str">
            <v/>
          </cell>
          <cell r="BQ67" t="str">
            <v/>
          </cell>
          <cell r="BR67">
            <v>1.3176857834145954</v>
          </cell>
          <cell r="BS67" t="str">
            <v/>
          </cell>
          <cell r="BT67">
            <v>2.059107439029134</v>
          </cell>
          <cell r="BU67" t="str">
            <v/>
          </cell>
          <cell r="BV67">
            <v>0.32909118789295855</v>
          </cell>
          <cell r="BW67">
            <v>0.265035141602532</v>
          </cell>
          <cell r="BX67">
            <v>13.519448200937402</v>
          </cell>
          <cell r="BY67" t="str">
            <v/>
          </cell>
          <cell r="BZ67">
            <v>0.55655479263696983</v>
          </cell>
          <cell r="CA67" t="str">
            <v/>
          </cell>
          <cell r="CB67" t="str">
            <v/>
          </cell>
          <cell r="CC67" t="str">
            <v/>
          </cell>
          <cell r="CD67" t="str">
            <v/>
          </cell>
          <cell r="CE67" t="str">
            <v/>
          </cell>
          <cell r="CF67" t="str">
            <v/>
          </cell>
          <cell r="CG67" t="str">
            <v/>
          </cell>
          <cell r="CH67">
            <v>9.2803979040838744E-2</v>
          </cell>
          <cell r="CI67" t="str">
            <v/>
          </cell>
          <cell r="CJ67" t="str">
            <v/>
          </cell>
          <cell r="CK67">
            <v>0.29338778585753533</v>
          </cell>
          <cell r="CL67">
            <v>13.519448200937402</v>
          </cell>
          <cell r="CM67">
            <v>13.519448200937402</v>
          </cell>
          <cell r="CN67" t="str">
            <v/>
          </cell>
          <cell r="CO67">
            <v>0.12335071721315723</v>
          </cell>
          <cell r="CP67" t="str">
            <v/>
          </cell>
          <cell r="CQ67" t="str">
            <v/>
          </cell>
          <cell r="CR67" t="str">
            <v/>
          </cell>
          <cell r="CS67" t="str">
            <v/>
          </cell>
          <cell r="CT67" t="str">
            <v/>
          </cell>
          <cell r="CU67" t="str">
            <v/>
          </cell>
          <cell r="CV67" t="str">
            <v/>
          </cell>
          <cell r="CW67" t="str">
            <v/>
          </cell>
          <cell r="CX67" t="str">
            <v/>
          </cell>
          <cell r="CY67" t="str">
            <v/>
          </cell>
          <cell r="CZ67">
            <v>0.20003303478180837</v>
          </cell>
          <cell r="DA67" t="str">
            <v/>
          </cell>
          <cell r="DB67">
            <v>0.31941950214602138</v>
          </cell>
          <cell r="DC67">
            <v>1.7491023598234932</v>
          </cell>
          <cell r="DD67">
            <v>1.1517426855236881</v>
          </cell>
          <cell r="DE67">
            <v>0.35587038881129152</v>
          </cell>
          <cell r="DF67" t="str">
            <v/>
          </cell>
          <cell r="DG67">
            <v>0.31481803235572059</v>
          </cell>
          <cell r="DH67">
            <v>5.5563197233412822</v>
          </cell>
          <cell r="DI67" t="str">
            <v/>
          </cell>
          <cell r="DJ67" t="str">
            <v/>
          </cell>
          <cell r="DK67" t="str">
            <v/>
          </cell>
          <cell r="DL67">
            <v>0.8772693151866291</v>
          </cell>
          <cell r="DM67" t="str">
            <v/>
          </cell>
          <cell r="DN67">
            <v>2.2779250996709481</v>
          </cell>
          <cell r="DO67">
            <v>0.27621316594309053</v>
          </cell>
          <cell r="DP67" t="str">
            <v/>
          </cell>
          <cell r="DQ67">
            <v>1.9672110567081944</v>
          </cell>
          <cell r="DR67" t="str">
            <v/>
          </cell>
          <cell r="DS67" t="str">
            <v/>
          </cell>
          <cell r="DT67" t="str">
            <v/>
          </cell>
          <cell r="DU67" t="str">
            <v/>
          </cell>
          <cell r="DV67" t="str">
            <v/>
          </cell>
          <cell r="DW67" t="str">
            <v/>
          </cell>
          <cell r="DX67">
            <v>10.361549408106216</v>
          </cell>
          <cell r="DY67" t="str">
            <v/>
          </cell>
          <cell r="DZ67">
            <v>2.8274401274788472</v>
          </cell>
          <cell r="EA67">
            <v>8.6534868143183452E-2</v>
          </cell>
          <cell r="EB67" t="str">
            <v/>
          </cell>
          <cell r="EC67">
            <v>3.3878012174673682</v>
          </cell>
          <cell r="ED67" t="str">
            <v/>
          </cell>
          <cell r="EE67">
            <v>13.519448200937402</v>
          </cell>
          <cell r="EF67" t="str">
            <v/>
          </cell>
          <cell r="EG67" t="str">
            <v/>
          </cell>
          <cell r="EH67" t="str">
            <v/>
          </cell>
          <cell r="EI67">
            <v>1.7121843600531854</v>
          </cell>
          <cell r="EJ67">
            <v>0.21933420841167431</v>
          </cell>
          <cell r="EK67">
            <v>0.2661444669754805</v>
          </cell>
          <cell r="EL67" t="str">
            <v/>
          </cell>
          <cell r="EM67" t="str">
            <v/>
          </cell>
          <cell r="EN67">
            <v>0.2153316106804479</v>
          </cell>
        </row>
        <row r="68">
          <cell r="B68" t="str">
            <v>6.1.4</v>
          </cell>
          <cell r="C68" t="str">
            <v>6.1.4</v>
          </cell>
          <cell r="F68" t="str">
            <v/>
          </cell>
          <cell r="G68" t="str">
            <v>Scientific and technical journal articles (per billion GDP, PPP, 2005 $)</v>
          </cell>
          <cell r="H68" t="str">
            <v>National Science Foundation (WB database, ILO labor force estimates)</v>
          </cell>
          <cell r="I68">
            <v>2007</v>
          </cell>
          <cell r="J68">
            <v>1.433729545955698</v>
          </cell>
          <cell r="K68">
            <v>1.4035505171441325</v>
          </cell>
          <cell r="L68">
            <v>1</v>
          </cell>
          <cell r="M68" t="str">
            <v>good</v>
          </cell>
          <cell r="N68" t="str">
            <v>SCORE</v>
          </cell>
          <cell r="O68">
            <v>0.57660003138692317</v>
          </cell>
          <cell r="P68">
            <v>1.9407121862076053</v>
          </cell>
          <cell r="Q68">
            <v>3.738977978832965E-2</v>
          </cell>
          <cell r="R68">
            <v>6.807835168630552</v>
          </cell>
          <cell r="S68">
            <v>10.81340057291991</v>
          </cell>
          <cell r="T68">
            <v>24.998589506822473</v>
          </cell>
          <cell r="U68">
            <v>16.339590657657681</v>
          </cell>
          <cell r="V68">
            <v>1.5253690542770868</v>
          </cell>
          <cell r="W68">
            <v>2.0537743947468301</v>
          </cell>
          <cell r="X68">
            <v>1.2663875282931873</v>
          </cell>
          <cell r="Y68">
            <v>4.0604211944541992</v>
          </cell>
          <cell r="Z68">
            <v>19.872479951571325</v>
          </cell>
          <cell r="AA68">
            <v>3.843265249199626</v>
          </cell>
          <cell r="AB68">
            <v>1.4025821746775906</v>
          </cell>
          <cell r="AC68">
            <v>2.0083361250365184</v>
          </cell>
          <cell r="AD68">
            <v>2.5825923900924854</v>
          </cell>
          <cell r="AE68">
            <v>6.8090274870808152</v>
          </cell>
          <cell r="AF68">
            <v>0.87790166002439785</v>
          </cell>
          <cell r="AG68">
            <v>9.311692159960657</v>
          </cell>
          <cell r="AH68">
            <v>2.7451594117031997</v>
          </cell>
          <cell r="AI68">
            <v>1.0369343871972463</v>
          </cell>
          <cell r="AJ68">
            <v>4.1407893446514077</v>
          </cell>
          <cell r="AK68">
            <v>23.369486884602782</v>
          </cell>
          <cell r="AL68">
            <v>8.0188137334988312</v>
          </cell>
          <cell r="AM68">
            <v>8.2279852667543363</v>
          </cell>
          <cell r="AN68">
            <v>1.3644152576601658</v>
          </cell>
          <cell r="AO68">
            <v>2.1931039073544376</v>
          </cell>
          <cell r="AP68">
            <v>1.2163892666369123</v>
          </cell>
          <cell r="AQ68">
            <v>14.675059695412854</v>
          </cell>
          <cell r="AR68">
            <v>6.9153272122977727</v>
          </cell>
          <cell r="AS68">
            <v>15.612698209531025</v>
          </cell>
          <cell r="AT68">
            <v>27.681639066963392</v>
          </cell>
          <cell r="AU68">
            <v>0.11414727708668218</v>
          </cell>
          <cell r="AV68">
            <v>0.69445556942316045</v>
          </cell>
          <cell r="AW68">
            <v>5.0737341204218227</v>
          </cell>
          <cell r="AX68">
            <v>0.11984427730700424</v>
          </cell>
          <cell r="AY68">
            <v>18.934372722888554</v>
          </cell>
          <cell r="AZ68">
            <v>2.5448718333445166</v>
          </cell>
          <cell r="BA68">
            <v>28.178772523272084</v>
          </cell>
          <cell r="BB68">
            <v>15.714342437670219</v>
          </cell>
          <cell r="BC68">
            <v>6.6871683679499538</v>
          </cell>
          <cell r="BD68">
            <v>16.179387005620715</v>
          </cell>
          <cell r="BE68">
            <v>3.6945780091741356</v>
          </cell>
          <cell r="BF68">
            <v>16.669738725669102</v>
          </cell>
          <cell r="BG68">
            <v>0.38712871771275525</v>
          </cell>
          <cell r="BH68">
            <v>3.0059450953142712</v>
          </cell>
          <cell r="BI68">
            <v>0.22711400146515862</v>
          </cell>
          <cell r="BJ68" t="str">
            <v/>
          </cell>
          <cell r="BK68">
            <v>13.649523164396868</v>
          </cell>
          <cell r="BL68">
            <v>20.20142195186283</v>
          </cell>
          <cell r="BM68">
            <v>6.0229798957403213</v>
          </cell>
          <cell r="BN68">
            <v>0.24963560792336972</v>
          </cell>
          <cell r="BO68">
            <v>5.9424160851421535</v>
          </cell>
          <cell r="BP68">
            <v>13.878558395421171</v>
          </cell>
          <cell r="BQ68">
            <v>36.70218023909689</v>
          </cell>
          <cell r="BR68">
            <v>15.541284466606488</v>
          </cell>
          <cell r="BS68">
            <v>2.5459089003682713</v>
          </cell>
          <cell r="BT68">
            <v>13.076151360896453</v>
          </cell>
          <cell r="BU68">
            <v>12.527237227851204</v>
          </cell>
          <cell r="BV68">
            <v>0.66416391283993448</v>
          </cell>
          <cell r="BW68">
            <v>4.7971091390168414</v>
          </cell>
          <cell r="BX68">
            <v>15.231491572504726</v>
          </cell>
          <cell r="BY68">
            <v>1.9955701679067006</v>
          </cell>
          <cell r="BZ68">
            <v>1.6188936122710755</v>
          </cell>
          <cell r="CA68">
            <v>3.9652606791298104</v>
          </cell>
          <cell r="CB68">
            <v>5.6574311147359886</v>
          </cell>
          <cell r="CC68">
            <v>7.9447923283421709</v>
          </cell>
          <cell r="CD68">
            <v>2.0547642032231801</v>
          </cell>
          <cell r="CE68">
            <v>3.3517755585669757</v>
          </cell>
          <cell r="CF68">
            <v>2.7630710834713814</v>
          </cell>
          <cell r="CG68">
            <v>6.6761157432831304</v>
          </cell>
          <cell r="CH68">
            <v>2.3795718857938613</v>
          </cell>
          <cell r="CI68">
            <v>1.5155133655537611</v>
          </cell>
          <cell r="CJ68">
            <v>1.2850643034843117</v>
          </cell>
          <cell r="CK68">
            <v>2.9998723508420961</v>
          </cell>
          <cell r="CL68">
            <v>7.611012160102641</v>
          </cell>
          <cell r="CM68">
            <v>2.6845546036344627</v>
          </cell>
          <cell r="CN68">
            <v>3.1540492604563157</v>
          </cell>
          <cell r="CO68">
            <v>1.4740410706972289</v>
          </cell>
          <cell r="CP68">
            <v>1.1542408051919704</v>
          </cell>
          <cell r="CQ68">
            <v>2.581352767534673</v>
          </cell>
          <cell r="CR68">
            <v>23.152315934576354</v>
          </cell>
          <cell r="CS68">
            <v>29.212876760843717</v>
          </cell>
          <cell r="CT68">
            <v>0.7806701454285071</v>
          </cell>
          <cell r="CU68">
            <v>2.5864805568991787</v>
          </cell>
          <cell r="CV68">
            <v>1.5453748955472064</v>
          </cell>
          <cell r="CW68">
            <v>17.749387934379513</v>
          </cell>
          <cell r="CX68">
            <v>2.2459087415263701</v>
          </cell>
          <cell r="CY68">
            <v>1.9412595517238274</v>
          </cell>
          <cell r="CZ68">
            <v>2.1512905175471029</v>
          </cell>
          <cell r="DA68">
            <v>0.48393380737821651</v>
          </cell>
          <cell r="DB68">
            <v>0.7430026398528774</v>
          </cell>
          <cell r="DC68">
            <v>0.69032605679326131</v>
          </cell>
          <cell r="DD68">
            <v>11.957928988221088</v>
          </cell>
          <cell r="DE68">
            <v>14.676492182524258</v>
          </cell>
          <cell r="DF68">
            <v>0.56301098386886739</v>
          </cell>
          <cell r="DG68">
            <v>5.4060729532976968</v>
          </cell>
          <cell r="DH68">
            <v>7.0054379946059928</v>
          </cell>
          <cell r="DI68">
            <v>1.3805683791773289</v>
          </cell>
          <cell r="DJ68">
            <v>1.1412455299809199</v>
          </cell>
          <cell r="DK68">
            <v>3.4942010994772703</v>
          </cell>
          <cell r="DL68">
            <v>14.82969810278267</v>
          </cell>
          <cell r="DM68">
            <v>16.615996105687167</v>
          </cell>
          <cell r="DN68">
            <v>9.2914328955128607</v>
          </cell>
          <cell r="DO68">
            <v>24.093413200564886</v>
          </cell>
          <cell r="DP68">
            <v>6.2048451226694201</v>
          </cell>
          <cell r="DQ68">
            <v>16.392632083672943</v>
          </cell>
          <cell r="DR68">
            <v>1.5525257256118712</v>
          </cell>
          <cell r="DS68">
            <v>0.47263714465398554</v>
          </cell>
          <cell r="DT68">
            <v>0.82852658357902287</v>
          </cell>
          <cell r="DU68">
            <v>31.158371831312039</v>
          </cell>
          <cell r="DV68">
            <v>32.150904042341374</v>
          </cell>
          <cell r="DW68">
            <v>0.96131274316516502</v>
          </cell>
          <cell r="DX68">
            <v>1.9446287814002545</v>
          </cell>
          <cell r="DY68">
            <v>2.6607657548246317</v>
          </cell>
          <cell r="DZ68">
            <v>3.517411698975565</v>
          </cell>
          <cell r="EA68">
            <v>2.1389532122321224</v>
          </cell>
          <cell r="EB68">
            <v>10.425713859184292</v>
          </cell>
          <cell r="EC68">
            <v>9.8819845647770848</v>
          </cell>
          <cell r="ED68">
            <v>5.2892358038256857</v>
          </cell>
          <cell r="EE68">
            <v>6.0653398834377965</v>
          </cell>
          <cell r="EF68">
            <v>0.92623095971925873</v>
          </cell>
          <cell r="EG68">
            <v>22.661288394509413</v>
          </cell>
          <cell r="EH68">
            <v>15.925015078392519</v>
          </cell>
          <cell r="EI68">
            <v>5.9941558985539434</v>
          </cell>
          <cell r="EJ68">
            <v>1.5863404348067018</v>
          </cell>
          <cell r="EK68">
            <v>1.3548546886754271</v>
          </cell>
          <cell r="EL68">
            <v>0.37012866262877053</v>
          </cell>
          <cell r="EM68">
            <v>2.4061939592356345</v>
          </cell>
          <cell r="EN68">
            <v>17.248062015503876</v>
          </cell>
        </row>
        <row r="69">
          <cell r="B69" t="str">
            <v>6.2.1</v>
          </cell>
          <cell r="C69" t="str">
            <v>6.2.1</v>
          </cell>
          <cell r="F69" t="str">
            <v/>
          </cell>
          <cell r="G69" t="str">
            <v>Growth rate of GDP per person engaged (constant 1990 US$ at PPP, 2007 to 2008)</v>
          </cell>
          <cell r="H69" t="str">
            <v>International Labor Organization</v>
          </cell>
          <cell r="I69">
            <v>2008</v>
          </cell>
          <cell r="J69">
            <v>0.47509889811872474</v>
          </cell>
          <cell r="K69">
            <v>1.847350257001545</v>
          </cell>
          <cell r="L69">
            <v>1</v>
          </cell>
          <cell r="M69" t="str">
            <v>good</v>
          </cell>
          <cell r="N69" t="str">
            <v>SCORE</v>
          </cell>
          <cell r="O69">
            <v>6.7675903931024406</v>
          </cell>
          <cell r="P69">
            <v>-0.39728313905269541</v>
          </cell>
          <cell r="Q69">
            <v>11.438649823251868</v>
          </cell>
          <cell r="R69">
            <v>2.5261740495293949</v>
          </cell>
          <cell r="S69">
            <v>7.4987127861011027</v>
          </cell>
          <cell r="T69">
            <v>-5.8577080528765535E-2</v>
          </cell>
          <cell r="U69">
            <v>7.3569585917532265E-3</v>
          </cell>
          <cell r="V69">
            <v>9.6682571138754891</v>
          </cell>
          <cell r="W69">
            <v>4.7276234983179899</v>
          </cell>
          <cell r="X69">
            <v>3.7628278221208733</v>
          </cell>
          <cell r="Y69">
            <v>9.4505142588323654</v>
          </cell>
          <cell r="Z69">
            <v>-0.45379966783236636</v>
          </cell>
          <cell r="AA69" t="str">
            <v/>
          </cell>
          <cell r="AB69">
            <v>2.5963387541341421</v>
          </cell>
          <cell r="AC69">
            <v>-0.6158879443502796</v>
          </cell>
          <cell r="AD69" t="str">
            <v/>
          </cell>
          <cell r="AE69">
            <v>3.9009281117817984</v>
          </cell>
          <cell r="AF69" t="str">
            <v/>
          </cell>
          <cell r="AG69">
            <v>2.6420884964783786</v>
          </cell>
          <cell r="AH69">
            <v>1.6925982480109347</v>
          </cell>
          <cell r="AI69">
            <v>3.8052404890243752</v>
          </cell>
          <cell r="AJ69">
            <v>1.0809632446134421</v>
          </cell>
          <cell r="AK69">
            <v>-0.94172130571790191</v>
          </cell>
          <cell r="AL69">
            <v>1.3481078472967534</v>
          </cell>
          <cell r="AM69">
            <v>8.3967118315280587</v>
          </cell>
          <cell r="AN69">
            <v>-7.8900769847689567E-2</v>
          </cell>
          <cell r="AO69">
            <v>-1.8374602403623874</v>
          </cell>
          <cell r="AP69">
            <v>0.1113141153603836</v>
          </cell>
          <cell r="AQ69">
            <v>1.294950950470164</v>
          </cell>
          <cell r="AR69">
            <v>1.0372857133305047</v>
          </cell>
          <cell r="AS69">
            <v>2.0470542722469398</v>
          </cell>
          <cell r="AT69">
            <v>-2.185762307018746</v>
          </cell>
          <cell r="AU69">
            <v>2.032601672092138</v>
          </cell>
          <cell r="AV69">
            <v>2.808070425570719</v>
          </cell>
          <cell r="AW69">
            <v>4.4768115404846709</v>
          </cell>
          <cell r="AX69" t="str">
            <v/>
          </cell>
          <cell r="AY69">
            <v>-3.7856722517386698</v>
          </cell>
          <cell r="AZ69">
            <v>7.5338781858398596</v>
          </cell>
          <cell r="BA69">
            <v>-0.54703562163782582</v>
          </cell>
          <cell r="BB69">
            <v>0.22025405616767912</v>
          </cell>
          <cell r="BC69">
            <v>4.6521686997343936</v>
          </cell>
          <cell r="BD69">
            <v>-0.11881122172692216</v>
          </cell>
          <cell r="BE69">
            <v>4.3643000405484855</v>
          </cell>
          <cell r="BF69">
            <v>1.7133776250517707</v>
          </cell>
          <cell r="BG69">
            <v>-0.10385072954771646</v>
          </cell>
          <cell r="BH69" t="str">
            <v/>
          </cell>
          <cell r="BI69" t="str">
            <v/>
          </cell>
          <cell r="BJ69">
            <v>0.15043499347282552</v>
          </cell>
          <cell r="BK69">
            <v>1.6560222543319014</v>
          </cell>
          <cell r="BL69">
            <v>2.3274631907490129</v>
          </cell>
          <cell r="BM69">
            <v>4.5106007962476768</v>
          </cell>
          <cell r="BN69">
            <v>3.483966442360753</v>
          </cell>
          <cell r="BO69">
            <v>0.18072915641924592</v>
          </cell>
          <cell r="BP69">
            <v>-1.3690614108513244</v>
          </cell>
          <cell r="BQ69">
            <v>-0.27066570142698643</v>
          </cell>
          <cell r="BR69">
            <v>-1.3527772331036525</v>
          </cell>
          <cell r="BS69">
            <v>-3.3466171775631159</v>
          </cell>
          <cell r="BT69">
            <v>-0.21988600335629549</v>
          </cell>
          <cell r="BU69">
            <v>1.742834273517313</v>
          </cell>
          <cell r="BV69">
            <v>8.9126884273427187E-2</v>
          </cell>
          <cell r="BW69">
            <v>-0.65343966020326993</v>
          </cell>
          <cell r="BX69">
            <v>1.5982751467911838</v>
          </cell>
          <cell r="BY69">
            <v>2.5881926109443176</v>
          </cell>
          <cell r="BZ69">
            <v>4.7513242142047885</v>
          </cell>
          <cell r="CA69">
            <v>-5.2640900910415738</v>
          </cell>
          <cell r="CB69" t="str">
            <v/>
          </cell>
          <cell r="CC69">
            <v>3.4904476662904083</v>
          </cell>
          <cell r="CD69">
            <v>-5.6407943956780056</v>
          </cell>
          <cell r="CE69">
            <v>1.4782700159404527</v>
          </cell>
          <cell r="CF69">
            <v>1.7579884657506373</v>
          </cell>
          <cell r="CG69">
            <v>6.8693682794398025</v>
          </cell>
          <cell r="CH69">
            <v>1.9894711628709594</v>
          </cell>
          <cell r="CI69">
            <v>2.0625034970452649</v>
          </cell>
          <cell r="CJ69" t="str">
            <v/>
          </cell>
          <cell r="CK69">
            <v>-1.2375733376790432E-2</v>
          </cell>
          <cell r="CL69">
            <v>8.0809662637667543</v>
          </cell>
          <cell r="CM69" t="str">
            <v/>
          </cell>
          <cell r="CN69">
            <v>3.2087447287004078</v>
          </cell>
          <cell r="CO69">
            <v>4.4841014823302272</v>
          </cell>
          <cell r="CP69" t="str">
            <v/>
          </cell>
          <cell r="CQ69" t="str">
            <v/>
          </cell>
          <cell r="CR69">
            <v>0.59948682660970753</v>
          </cell>
          <cell r="CS69">
            <v>-1.8504112839331843</v>
          </cell>
          <cell r="CT69" t="str">
            <v/>
          </cell>
          <cell r="CU69">
            <v>5.8050189244955197</v>
          </cell>
          <cell r="CV69">
            <v>2.5524820683156202</v>
          </cell>
          <cell r="CW69">
            <v>-1.0226670306727415</v>
          </cell>
          <cell r="CX69">
            <v>5.1528929442337557</v>
          </cell>
          <cell r="CY69">
            <v>4.1943139935348484</v>
          </cell>
          <cell r="CZ69" t="str">
            <v/>
          </cell>
          <cell r="DA69" t="str">
            <v/>
          </cell>
          <cell r="DB69">
            <v>1.2183369368757413</v>
          </cell>
          <cell r="DC69">
            <v>2.3983196638038384</v>
          </cell>
          <cell r="DD69">
            <v>0.73785719443586473</v>
          </cell>
          <cell r="DE69">
            <v>-0.42744080872573198</v>
          </cell>
          <cell r="DF69">
            <v>15.128478641303733</v>
          </cell>
          <cell r="DG69">
            <v>6.8017214810901283</v>
          </cell>
          <cell r="DH69">
            <v>4.7780049861340546</v>
          </cell>
          <cell r="DI69" t="str">
            <v/>
          </cell>
          <cell r="DJ69">
            <v>2.075212650117586</v>
          </cell>
          <cell r="DK69">
            <v>2.8608359571014041E-2</v>
          </cell>
          <cell r="DL69" t="str">
            <v/>
          </cell>
          <cell r="DM69">
            <v>-5.1529809006918947</v>
          </cell>
          <cell r="DN69">
            <v>3.2632895099514503</v>
          </cell>
          <cell r="DO69">
            <v>0.71700275447978967</v>
          </cell>
          <cell r="DP69">
            <v>2.2130792403137312</v>
          </cell>
          <cell r="DQ69">
            <v>1.6206898682806337</v>
          </cell>
          <cell r="DR69">
            <v>6.9482585794734986</v>
          </cell>
          <cell r="DS69">
            <v>2.6157764343450518</v>
          </cell>
          <cell r="DT69" t="str">
            <v/>
          </cell>
          <cell r="DU69">
            <v>-1.1321856745756365</v>
          </cell>
          <cell r="DV69">
            <v>0.92036942382860421</v>
          </cell>
          <cell r="DW69">
            <v>0.67648977036487423</v>
          </cell>
          <cell r="DX69">
            <v>6.9430394441173826</v>
          </cell>
          <cell r="DY69">
            <v>4.8483627553525421</v>
          </cell>
          <cell r="DZ69">
            <v>1.0064951516986387</v>
          </cell>
          <cell r="EA69">
            <v>2.1543056726484267</v>
          </cell>
          <cell r="EB69">
            <v>1.6991757490735448</v>
          </cell>
          <cell r="EC69">
            <v>-0.70869790078912365</v>
          </cell>
          <cell r="ED69">
            <v>6.0703244160267955</v>
          </cell>
          <cell r="EE69">
            <v>2.3044197372048325</v>
          </cell>
          <cell r="EF69">
            <v>3.2894626828968487</v>
          </cell>
          <cell r="EG69">
            <v>1.3878423713875154</v>
          </cell>
          <cell r="EH69">
            <v>2.6606625928768945</v>
          </cell>
          <cell r="EI69">
            <v>7.8383820949816219</v>
          </cell>
          <cell r="EJ69">
            <v>1.3079130514140447</v>
          </cell>
          <cell r="EK69">
            <v>4.0375653117505017</v>
          </cell>
          <cell r="EL69">
            <v>-0.37791343065306515</v>
          </cell>
          <cell r="EM69">
            <v>3.7791188075653848</v>
          </cell>
          <cell r="EN69">
            <v>-8.137745039582434</v>
          </cell>
        </row>
        <row r="70">
          <cell r="B70" t="str">
            <v>6.2.2</v>
          </cell>
          <cell r="C70" t="str">
            <v>SCORE</v>
          </cell>
          <cell r="F70" t="str">
            <v>Winsorized</v>
          </cell>
          <cell r="G70" t="str">
            <v>New business density (new registrations per one thousand people ages 15-64)</v>
          </cell>
          <cell r="H70" t="str">
            <v>International Finance Corporation (WB database)</v>
          </cell>
          <cell r="I70" t="str">
            <v>2007 - 2009</v>
          </cell>
          <cell r="J70">
            <v>1.7399771597658669</v>
          </cell>
          <cell r="K70">
            <v>2.8424550639730177</v>
          </cell>
          <cell r="L70">
            <v>1</v>
          </cell>
          <cell r="M70" t="str">
            <v>good</v>
          </cell>
          <cell r="N70" t="str">
            <v>SCORE</v>
          </cell>
          <cell r="O70">
            <v>0.83748250000000002</v>
          </cell>
          <cell r="P70">
            <v>0.44387219999999999</v>
          </cell>
          <cell r="Q70" t="str">
            <v/>
          </cell>
          <cell r="R70">
            <v>0.45877440000000003</v>
          </cell>
          <cell r="S70">
            <v>1.2783869999999999</v>
          </cell>
          <cell r="T70">
            <v>6.3835040000000003</v>
          </cell>
          <cell r="U70">
            <v>0.58251450000000005</v>
          </cell>
          <cell r="V70">
            <v>0.92968119999999999</v>
          </cell>
          <cell r="W70" t="str">
            <v/>
          </cell>
          <cell r="X70" t="str">
            <v/>
          </cell>
          <cell r="Y70">
            <v>0.80079449999999996</v>
          </cell>
          <cell r="Z70">
            <v>4.2824470000000003</v>
          </cell>
          <cell r="AA70" t="str">
            <v/>
          </cell>
          <cell r="AB70">
            <v>0.42660140000000002</v>
          </cell>
          <cell r="AC70">
            <v>0.58116540000000005</v>
          </cell>
          <cell r="AD70" t="str">
            <v/>
          </cell>
          <cell r="AE70">
            <v>2.3759169999999998</v>
          </cell>
          <cell r="AF70" t="str">
            <v/>
          </cell>
          <cell r="AG70">
            <v>7.2028790000000003</v>
          </cell>
          <cell r="AH70">
            <v>7.5487700000000005E-2</v>
          </cell>
          <cell r="AI70">
            <v>0.2167222</v>
          </cell>
          <cell r="AJ70" t="str">
            <v/>
          </cell>
          <cell r="AK70">
            <v>7.5600620000000003</v>
          </cell>
          <cell r="AL70">
            <v>2.116895</v>
          </cell>
          <cell r="AM70" t="str">
            <v/>
          </cell>
          <cell r="AN70">
            <v>1.0731619999999999</v>
          </cell>
          <cell r="AO70">
            <v>8.7772950000000005</v>
          </cell>
          <cell r="AP70" t="str">
            <v/>
          </cell>
          <cell r="AQ70">
            <v>2.5749770000000001</v>
          </cell>
          <cell r="AR70">
            <v>12.841329999999999</v>
          </cell>
          <cell r="AS70">
            <v>2.9971299999999998</v>
          </cell>
          <cell r="AT70">
            <v>4.567342</v>
          </cell>
          <cell r="AU70">
            <v>2.1299109999999999</v>
          </cell>
          <cell r="AV70" t="str">
            <v/>
          </cell>
          <cell r="AW70">
            <v>0.13001119999999999</v>
          </cell>
          <cell r="AX70">
            <v>1.1873769999999999</v>
          </cell>
          <cell r="AY70">
            <v>8.1026299999999996</v>
          </cell>
          <cell r="AZ70">
            <v>3.0379099999999999E-2</v>
          </cell>
          <cell r="BA70">
            <v>3.3710870000000002</v>
          </cell>
          <cell r="BB70">
            <v>3.0770729999999999</v>
          </cell>
          <cell r="BC70">
            <v>2.3163269999999998</v>
          </cell>
          <cell r="BD70">
            <v>1.1896409999999999</v>
          </cell>
          <cell r="BE70">
            <v>0.71639359999999996</v>
          </cell>
          <cell r="BF70">
            <v>1.180796</v>
          </cell>
          <cell r="BG70">
            <v>0.680813</v>
          </cell>
          <cell r="BH70" t="str">
            <v/>
          </cell>
          <cell r="BI70" t="str">
            <v/>
          </cell>
          <cell r="BJ70">
            <v>12.841329999999999</v>
          </cell>
          <cell r="BK70">
            <v>6.2609909999999998</v>
          </cell>
          <cell r="BL70">
            <v>12.841329999999999</v>
          </cell>
          <cell r="BM70">
            <v>0.11612690000000001</v>
          </cell>
          <cell r="BN70">
            <v>0.18298970000000001</v>
          </cell>
          <cell r="BO70" t="str">
            <v/>
          </cell>
          <cell r="BP70">
            <v>4.674779</v>
          </cell>
          <cell r="BQ70">
            <v>4.4634549999999997</v>
          </cell>
          <cell r="BR70">
            <v>1.7788839999999999</v>
          </cell>
          <cell r="BS70">
            <v>1.160148</v>
          </cell>
          <cell r="BT70">
            <v>1.282632</v>
          </cell>
          <cell r="BU70">
            <v>0.73543950000000002</v>
          </cell>
          <cell r="BV70">
            <v>2.5872259999999998</v>
          </cell>
          <cell r="BW70">
            <v>0.85490860000000002</v>
          </cell>
          <cell r="BX70">
            <v>1.7224660000000001</v>
          </cell>
          <cell r="BY70" t="str">
            <v/>
          </cell>
          <cell r="BZ70">
            <v>1.258756</v>
          </cell>
          <cell r="CA70">
            <v>4.6171939999999996</v>
          </cell>
          <cell r="CB70" t="str">
            <v/>
          </cell>
          <cell r="CC70">
            <v>2.180396</v>
          </cell>
          <cell r="CD70">
            <v>7.3781699999999999</v>
          </cell>
          <cell r="CE70">
            <v>5.631767</v>
          </cell>
          <cell r="CF70">
            <v>6.5575099999999997E-2</v>
          </cell>
          <cell r="CG70">
            <v>7.9314499999999996E-2</v>
          </cell>
          <cell r="CH70">
            <v>2.546135</v>
          </cell>
          <cell r="CI70" t="str">
            <v/>
          </cell>
          <cell r="CJ70">
            <v>7.3277570000000001</v>
          </cell>
          <cell r="CK70">
            <v>0.61343340000000002</v>
          </cell>
          <cell r="CL70">
            <v>1.320217</v>
          </cell>
          <cell r="CM70" t="str">
            <v/>
          </cell>
          <cell r="CN70">
            <v>1.2796970000000001</v>
          </cell>
          <cell r="CO70" t="str">
            <v/>
          </cell>
          <cell r="CP70" t="str">
            <v/>
          </cell>
          <cell r="CQ70" t="str">
            <v/>
          </cell>
          <cell r="CR70">
            <v>3.0995020000000002</v>
          </cell>
          <cell r="CS70">
            <v>12.841329999999999</v>
          </cell>
          <cell r="CT70" t="str">
            <v/>
          </cell>
          <cell r="CU70">
            <v>3.2659E-3</v>
          </cell>
          <cell r="CV70">
            <v>0.78602959999999999</v>
          </cell>
          <cell r="CW70">
            <v>4.4880190000000004</v>
          </cell>
          <cell r="CX70">
            <v>1.6742220000000001</v>
          </cell>
          <cell r="CY70">
            <v>2.6745100000000001E-2</v>
          </cell>
          <cell r="CZ70">
            <v>0.25524400000000003</v>
          </cell>
          <cell r="DA70" t="str">
            <v/>
          </cell>
          <cell r="DB70">
            <v>2.6545350000000001</v>
          </cell>
          <cell r="DC70">
            <v>0.1924525</v>
          </cell>
          <cell r="DD70">
            <v>0.52376180000000006</v>
          </cell>
          <cell r="DE70">
            <v>3.9206349999999999</v>
          </cell>
          <cell r="DF70" t="str">
            <v/>
          </cell>
          <cell r="DG70">
            <v>3.6590910000000001</v>
          </cell>
          <cell r="DH70">
            <v>2.6125069999999999</v>
          </cell>
          <cell r="DI70">
            <v>0.51374399999999998</v>
          </cell>
          <cell r="DJ70" t="str">
            <v/>
          </cell>
          <cell r="DK70">
            <v>0.2177077</v>
          </cell>
          <cell r="DL70">
            <v>1.940671</v>
          </cell>
          <cell r="DM70">
            <v>7.396566</v>
          </cell>
          <cell r="DN70">
            <v>4.0388719999999996</v>
          </cell>
          <cell r="DO70">
            <v>4.1605800000000004</v>
          </cell>
          <cell r="DP70">
            <v>0.76566339999999999</v>
          </cell>
          <cell r="DQ70">
            <v>2.9208059999999998</v>
          </cell>
          <cell r="DR70">
            <v>0.29109220000000002</v>
          </cell>
          <cell r="DS70" t="str">
            <v/>
          </cell>
          <cell r="DT70" t="str">
            <v/>
          </cell>
          <cell r="DU70">
            <v>4.0853929999999998</v>
          </cell>
          <cell r="DV70">
            <v>4.8774189999999997</v>
          </cell>
          <cell r="DW70" t="str">
            <v/>
          </cell>
          <cell r="DX70">
            <v>0.47572239999999999</v>
          </cell>
          <cell r="DY70" t="str">
            <v/>
          </cell>
          <cell r="DZ70">
            <v>0.59158049999999995</v>
          </cell>
          <cell r="EA70" t="str">
            <v/>
          </cell>
          <cell r="EB70">
            <v>1.234569</v>
          </cell>
          <cell r="EC70">
            <v>0.86819139999999995</v>
          </cell>
          <cell r="ED70">
            <v>0.71983900000000001</v>
          </cell>
          <cell r="EE70">
            <v>0.60045859999999995</v>
          </cell>
          <cell r="EF70" t="str">
            <v/>
          </cell>
          <cell r="EG70">
            <v>8.0471540000000008</v>
          </cell>
          <cell r="EH70" t="str">
            <v/>
          </cell>
          <cell r="EI70">
            <v>2.0770979999999999</v>
          </cell>
          <cell r="EJ70" t="str">
            <v/>
          </cell>
          <cell r="EK70" t="str">
            <v/>
          </cell>
          <cell r="EL70" t="str">
            <v/>
          </cell>
          <cell r="EM70">
            <v>0.88297270000000005</v>
          </cell>
          <cell r="EN70" t="str">
            <v/>
          </cell>
        </row>
        <row r="71">
          <cell r="B71" t="str">
            <v>6.2.3</v>
          </cell>
          <cell r="C71" t="str">
            <v>6.2.3</v>
          </cell>
          <cell r="F71" t="str">
            <v/>
          </cell>
          <cell r="G71" t="str">
            <v>Total computer software spending (% of GDP)</v>
          </cell>
          <cell r="H71" t="str">
            <v>World Information Technology and Services Alliance (WITSA)</v>
          </cell>
          <cell r="I71">
            <v>2010</v>
          </cell>
          <cell r="J71">
            <v>1.2087878609332547</v>
          </cell>
          <cell r="K71">
            <v>0.81574302052375414</v>
          </cell>
          <cell r="L71">
            <v>0.5</v>
          </cell>
          <cell r="M71" t="str">
            <v>good</v>
          </cell>
          <cell r="N71" t="str">
            <v>SCORE</v>
          </cell>
          <cell r="O71" t="str">
            <v/>
          </cell>
          <cell r="P71">
            <v>8.9862583256747716E-2</v>
          </cell>
          <cell r="Q71" t="str">
            <v/>
          </cell>
          <cell r="R71">
            <v>0.13639166345621456</v>
          </cell>
          <cell r="S71" t="str">
            <v/>
          </cell>
          <cell r="T71">
            <v>0.43332743774720306</v>
          </cell>
          <cell r="U71">
            <v>0.76596309372505789</v>
          </cell>
          <cell r="V71" t="str">
            <v/>
          </cell>
          <cell r="W71" t="str">
            <v/>
          </cell>
          <cell r="X71">
            <v>7.6862535530531129E-2</v>
          </cell>
          <cell r="Y71" t="str">
            <v/>
          </cell>
          <cell r="Z71">
            <v>0.75959731076199311</v>
          </cell>
          <cell r="AA71" t="str">
            <v/>
          </cell>
          <cell r="AB71">
            <v>7.8344418210710851E-2</v>
          </cell>
          <cell r="AC71" t="str">
            <v/>
          </cell>
          <cell r="AD71" t="str">
            <v/>
          </cell>
          <cell r="AE71">
            <v>0.17833822401700275</v>
          </cell>
          <cell r="AF71" t="str">
            <v/>
          </cell>
          <cell r="AG71">
            <v>0.24653422513620327</v>
          </cell>
          <cell r="AH71" t="str">
            <v/>
          </cell>
          <cell r="AI71" t="str">
            <v/>
          </cell>
          <cell r="AJ71">
            <v>7.8639216878938323E-2</v>
          </cell>
          <cell r="AK71">
            <v>0.7341869483179474</v>
          </cell>
          <cell r="AL71">
            <v>0.19724806215516993</v>
          </cell>
          <cell r="AM71">
            <v>0.33508830675560269</v>
          </cell>
          <cell r="AN71">
            <v>0.10832012593901527</v>
          </cell>
          <cell r="AO71">
            <v>0.13450002695697952</v>
          </cell>
          <cell r="AP71" t="str">
            <v/>
          </cell>
          <cell r="AQ71" t="str">
            <v/>
          </cell>
          <cell r="AR71" t="str">
            <v/>
          </cell>
          <cell r="AS71">
            <v>1.3631477515190831</v>
          </cell>
          <cell r="AT71">
            <v>0.8033729025318409</v>
          </cell>
          <cell r="AU71" t="str">
            <v/>
          </cell>
          <cell r="AV71">
            <v>8.873429531965088E-2</v>
          </cell>
          <cell r="AW71">
            <v>0.122392797716795</v>
          </cell>
          <cell r="AX71" t="str">
            <v/>
          </cell>
          <cell r="AY71" t="str">
            <v/>
          </cell>
          <cell r="AZ71" t="str">
            <v/>
          </cell>
          <cell r="BA71">
            <v>0.85778337256346149</v>
          </cell>
          <cell r="BB71">
            <v>0.58147101579991622</v>
          </cell>
          <cell r="BC71" t="str">
            <v/>
          </cell>
          <cell r="BD71">
            <v>0.64772547358006238</v>
          </cell>
          <cell r="BE71" t="str">
            <v/>
          </cell>
          <cell r="BF71">
            <v>0.28437112519344748</v>
          </cell>
          <cell r="BG71" t="str">
            <v/>
          </cell>
          <cell r="BH71" t="str">
            <v/>
          </cell>
          <cell r="BI71">
            <v>0.16965854621683668</v>
          </cell>
          <cell r="BJ71">
            <v>0.23843576845471989</v>
          </cell>
          <cell r="BK71">
            <v>0.99296863530947088</v>
          </cell>
          <cell r="BL71" t="str">
            <v/>
          </cell>
          <cell r="BM71">
            <v>0.15599505350201642</v>
          </cell>
          <cell r="BN71">
            <v>0.19694881640386483</v>
          </cell>
          <cell r="BO71">
            <v>0.13595811955821502</v>
          </cell>
          <cell r="BP71">
            <v>0.8176851939219475</v>
          </cell>
          <cell r="BQ71">
            <v>0.40822624635176658</v>
          </cell>
          <cell r="BR71">
            <v>0.47493731646484127</v>
          </cell>
          <cell r="BS71">
            <v>0.1310109054519141</v>
          </cell>
          <cell r="BT71">
            <v>0.2808357823341488</v>
          </cell>
          <cell r="BU71">
            <v>0.13469350880079958</v>
          </cell>
          <cell r="BV71" t="str">
            <v/>
          </cell>
          <cell r="BW71">
            <v>0.33093853816161872</v>
          </cell>
          <cell r="BX71">
            <v>0.31964388535466465</v>
          </cell>
          <cell r="BY71">
            <v>0.15803734702273331</v>
          </cell>
          <cell r="BZ71" t="str">
            <v/>
          </cell>
          <cell r="CA71" t="str">
            <v/>
          </cell>
          <cell r="CB71" t="str">
            <v/>
          </cell>
          <cell r="CC71" t="str">
            <v/>
          </cell>
          <cell r="CD71" t="str">
            <v/>
          </cell>
          <cell r="CE71" t="str">
            <v/>
          </cell>
          <cell r="CF71" t="str">
            <v/>
          </cell>
          <cell r="CG71" t="str">
            <v/>
          </cell>
          <cell r="CH71">
            <v>0.36215914993813325</v>
          </cell>
          <cell r="CI71" t="str">
            <v/>
          </cell>
          <cell r="CJ71" t="str">
            <v/>
          </cell>
          <cell r="CK71">
            <v>0.15430732459700855</v>
          </cell>
          <cell r="CL71" t="str">
            <v/>
          </cell>
          <cell r="CM71" t="str">
            <v/>
          </cell>
          <cell r="CN71">
            <v>0.15533059466521601</v>
          </cell>
          <cell r="CO71" t="str">
            <v/>
          </cell>
          <cell r="CP71" t="str">
            <v/>
          </cell>
          <cell r="CQ71" t="str">
            <v/>
          </cell>
          <cell r="CR71">
            <v>1.0638922198890126</v>
          </cell>
          <cell r="CS71">
            <v>0.28048938917184052</v>
          </cell>
          <cell r="CT71" t="str">
            <v/>
          </cell>
          <cell r="CU71" t="str">
            <v/>
          </cell>
          <cell r="CV71">
            <v>2.9794975299204163E-2</v>
          </cell>
          <cell r="CW71">
            <v>0.63391354059671789</v>
          </cell>
          <cell r="CX71" t="str">
            <v/>
          </cell>
          <cell r="CY71">
            <v>0.15335265359951988</v>
          </cell>
          <cell r="CZ71">
            <v>5.0992614625065762E-2</v>
          </cell>
          <cell r="DA71" t="str">
            <v/>
          </cell>
          <cell r="DB71">
            <v>0.12185790213650544</v>
          </cell>
          <cell r="DC71">
            <v>7.2933646107148101E-2</v>
          </cell>
          <cell r="DD71">
            <v>0.45635916803518611</v>
          </cell>
          <cell r="DE71">
            <v>0.5161074639531481</v>
          </cell>
          <cell r="DF71" t="str">
            <v/>
          </cell>
          <cell r="DG71">
            <v>0.22171670635997817</v>
          </cell>
          <cell r="DH71">
            <v>0.29945455314828057</v>
          </cell>
          <cell r="DI71" t="str">
            <v/>
          </cell>
          <cell r="DJ71">
            <v>0.25899588528047846</v>
          </cell>
          <cell r="DK71">
            <v>0.19204793191048986</v>
          </cell>
          <cell r="DL71" t="str">
            <v/>
          </cell>
          <cell r="DM71">
            <v>0.61397166430408978</v>
          </cell>
          <cell r="DN71">
            <v>0.42989466149437738</v>
          </cell>
          <cell r="DO71">
            <v>0.48174802807509071</v>
          </cell>
          <cell r="DP71">
            <v>0.87327217354500519</v>
          </cell>
          <cell r="DQ71">
            <v>0.62323592860321264</v>
          </cell>
          <cell r="DR71">
            <v>6.7517091686467717E-3</v>
          </cell>
          <cell r="DS71" t="str">
            <v/>
          </cell>
          <cell r="DT71" t="str">
            <v/>
          </cell>
          <cell r="DU71">
            <v>1.0298061014614206</v>
          </cell>
          <cell r="DV71">
            <v>1.4177658447212385</v>
          </cell>
          <cell r="DW71" t="str">
            <v/>
          </cell>
          <cell r="DX71" t="str">
            <v/>
          </cell>
          <cell r="DY71" t="str">
            <v/>
          </cell>
          <cell r="DZ71">
            <v>0.67064109135505579</v>
          </cell>
          <cell r="EA71" t="str">
            <v/>
          </cell>
          <cell r="EB71">
            <v>0.21353693051249459</v>
          </cell>
          <cell r="EC71">
            <v>0.16365358610241904</v>
          </cell>
          <cell r="ED71" t="str">
            <v/>
          </cell>
          <cell r="EE71">
            <v>0.33651156614658034</v>
          </cell>
          <cell r="EF71">
            <v>0.13178731356213019</v>
          </cell>
          <cell r="EG71">
            <v>0.98150091926776251</v>
          </cell>
          <cell r="EH71">
            <v>0.92039814496069128</v>
          </cell>
          <cell r="EI71">
            <v>9.3149866590377967E-2</v>
          </cell>
          <cell r="EJ71">
            <v>9.3444119841483889E-2</v>
          </cell>
          <cell r="EK71">
            <v>0.22988208902560572</v>
          </cell>
          <cell r="EL71" t="str">
            <v/>
          </cell>
          <cell r="EM71" t="str">
            <v/>
          </cell>
          <cell r="EN71">
            <v>8.4258916277612696E-3</v>
          </cell>
        </row>
        <row r="72">
          <cell r="B72" t="str">
            <v>6.3.1</v>
          </cell>
          <cell r="C72" t="str">
            <v>SCORE</v>
          </cell>
          <cell r="F72" t="str">
            <v>Winsorized</v>
          </cell>
          <cell r="G72" t="str">
            <v>Royalty and license fees, receipts (% of GDP)</v>
          </cell>
          <cell r="H72" t="str">
            <v>International Monetary Fund (WB database, WB &amp; OECD GDP estimates)</v>
          </cell>
          <cell r="I72" t="str">
            <v>2000 - 2009</v>
          </cell>
          <cell r="J72">
            <v>1.8715536274286475</v>
          </cell>
          <cell r="K72">
            <v>2.1389541003667629</v>
          </cell>
          <cell r="L72">
            <v>1</v>
          </cell>
          <cell r="M72" t="str">
            <v>good</v>
          </cell>
          <cell r="N72" t="str">
            <v>SCORE</v>
          </cell>
          <cell r="O72">
            <v>4.7534978961250467E-2</v>
          </cell>
          <cell r="P72" t="str">
            <v/>
          </cell>
          <cell r="Q72">
            <v>1.4255419397739151E-2</v>
          </cell>
          <cell r="R72">
            <v>3.4413449647287639E-2</v>
          </cell>
          <cell r="S72" t="str">
            <v/>
          </cell>
          <cell r="T72">
            <v>6.7663017097202474E-2</v>
          </cell>
          <cell r="U72">
            <v>0.19741696707703385</v>
          </cell>
          <cell r="V72">
            <v>4.1841580149801902E-3</v>
          </cell>
          <cell r="W72" t="str">
            <v/>
          </cell>
          <cell r="X72">
            <v>3.7267114099349383E-4</v>
          </cell>
          <cell r="Y72">
            <v>1.8965120206331173E-2</v>
          </cell>
          <cell r="Z72">
            <v>0.50434986206917976</v>
          </cell>
          <cell r="AA72">
            <v>3.0074501616805539E-4</v>
          </cell>
          <cell r="AB72">
            <v>1.4417538211261455E-2</v>
          </cell>
          <cell r="AC72">
            <v>7.2704245205572268E-2</v>
          </cell>
          <cell r="AD72">
            <v>4.4920790849161101E-3</v>
          </cell>
          <cell r="AE72">
            <v>2.757120889178066E-2</v>
          </cell>
          <cell r="AF72" t="str">
            <v/>
          </cell>
          <cell r="AG72">
            <v>1.8975442396857913E-2</v>
          </cell>
          <cell r="AH72">
            <v>4.7183403033080207E-4</v>
          </cell>
          <cell r="AI72">
            <v>4.0517726781032795E-4</v>
          </cell>
          <cell r="AJ72">
            <v>1.7311313336757133E-3</v>
          </cell>
          <cell r="AK72">
            <v>0.2410571445258487</v>
          </cell>
          <cell r="AL72">
            <v>3.6146797198882807E-2</v>
          </cell>
          <cell r="AM72">
            <v>8.6140981289665134E-3</v>
          </cell>
          <cell r="AN72">
            <v>2.058636668364185E-2</v>
          </cell>
          <cell r="AO72">
            <v>2.0113199645527165E-3</v>
          </cell>
          <cell r="AP72">
            <v>1.2684891099340168E-3</v>
          </cell>
          <cell r="AQ72">
            <v>5.1245874443599855E-2</v>
          </cell>
          <cell r="AR72">
            <v>5.1869785396183539E-2</v>
          </cell>
          <cell r="AS72">
            <v>5.0645196160413498E-2</v>
          </cell>
          <cell r="AT72" t="str">
            <v/>
          </cell>
          <cell r="AU72" t="str">
            <v/>
          </cell>
          <cell r="AV72" t="str">
            <v/>
          </cell>
          <cell r="AW72">
            <v>9.350601170640295E-2</v>
          </cell>
          <cell r="AX72">
            <v>1.8640269187933935E-3</v>
          </cell>
          <cell r="AY72">
            <v>0.12825100256276839</v>
          </cell>
          <cell r="AZ72">
            <v>7.5638967819068228E-3</v>
          </cell>
          <cell r="BA72">
            <v>0.73023587833255021</v>
          </cell>
          <cell r="BB72">
            <v>0.3546743737832404</v>
          </cell>
          <cell r="BC72">
            <v>6.9471547008289947E-2</v>
          </cell>
          <cell r="BD72">
            <v>0.41396948306718273</v>
          </cell>
          <cell r="BE72" t="str">
            <v/>
          </cell>
          <cell r="BF72">
            <v>1.4535340696447527E-2</v>
          </cell>
          <cell r="BG72">
            <v>3.1080965304823339E-2</v>
          </cell>
          <cell r="BH72">
            <v>0.74689467055347158</v>
          </cell>
          <cell r="BI72">
            <v>9.8494663229157266E-3</v>
          </cell>
          <cell r="BJ72">
            <v>0.17633874951475667</v>
          </cell>
          <cell r="BK72">
            <v>0.61927399643451342</v>
          </cell>
          <cell r="BL72">
            <v>1.4213464532972328E-4</v>
          </cell>
          <cell r="BM72">
            <v>1.4697000892851137E-2</v>
          </cell>
          <cell r="BN72">
            <v>7.0571924197838946E-3</v>
          </cell>
          <cell r="BO72" t="str">
            <v/>
          </cell>
          <cell r="BP72">
            <v>0.74689467055347158</v>
          </cell>
          <cell r="BQ72">
            <v>0.38926923922903822</v>
          </cell>
          <cell r="BR72">
            <v>5.2795126820512135E-2</v>
          </cell>
          <cell r="BS72">
            <v>7.5677119090084038E-2</v>
          </cell>
          <cell r="BT72">
            <v>0.42805324443872711</v>
          </cell>
          <cell r="BU72" t="str">
            <v/>
          </cell>
          <cell r="BV72">
            <v>3.7340036717813961E-5</v>
          </cell>
          <cell r="BW72">
            <v>6.54137280052942E-2</v>
          </cell>
          <cell r="BX72">
            <v>0.38255320555555189</v>
          </cell>
          <cell r="BY72" t="str">
            <v/>
          </cell>
          <cell r="BZ72">
            <v>8.1151053132443612E-2</v>
          </cell>
          <cell r="CA72">
            <v>2.6722237322944042E-2</v>
          </cell>
          <cell r="CB72" t="str">
            <v/>
          </cell>
          <cell r="CC72">
            <v>9.8850948999772712E-4</v>
          </cell>
          <cell r="CD72">
            <v>0.74106253646718223</v>
          </cell>
          <cell r="CE72">
            <v>6.6869362763276E-2</v>
          </cell>
          <cell r="CF72">
            <v>4.6064181490528169E-2</v>
          </cell>
          <cell r="CG72" t="str">
            <v/>
          </cell>
          <cell r="CH72">
            <v>0.13761495650980207</v>
          </cell>
          <cell r="CI72">
            <v>2.5601909750939378E-3</v>
          </cell>
          <cell r="CJ72">
            <v>4.7474523537504578E-4</v>
          </cell>
          <cell r="CK72">
            <v>7.4987736132321625E-2</v>
          </cell>
          <cell r="CL72">
            <v>8.0301890311943125E-2</v>
          </cell>
          <cell r="CM72">
            <v>4.633998906033384E-3</v>
          </cell>
          <cell r="CN72">
            <v>2.0908235775169972E-3</v>
          </cell>
          <cell r="CO72">
            <v>1.9708239084343469E-3</v>
          </cell>
          <cell r="CP72">
            <v>3.1690888546386272E-5</v>
          </cell>
          <cell r="CQ72" t="str">
            <v/>
          </cell>
          <cell r="CR72">
            <v>0.69091880958368357</v>
          </cell>
          <cell r="CS72">
            <v>0.12133594725016003</v>
          </cell>
          <cell r="CT72" t="str">
            <v/>
          </cell>
          <cell r="CU72">
            <v>4.9144321751446391E-5</v>
          </cell>
          <cell r="CV72" t="str">
            <v/>
          </cell>
          <cell r="CW72">
            <v>0.16693647300475556</v>
          </cell>
          <cell r="CX72" t="str">
            <v/>
          </cell>
          <cell r="CY72">
            <v>3.7039328867070559E-3</v>
          </cell>
          <cell r="CZ72" t="str">
            <v/>
          </cell>
          <cell r="DA72">
            <v>0.74689467055347158</v>
          </cell>
          <cell r="DB72">
            <v>1.6773492597514622E-3</v>
          </cell>
          <cell r="DC72">
            <v>1.2407269712588662E-3</v>
          </cell>
          <cell r="DD72">
            <v>2.3716726552760869E-2</v>
          </cell>
          <cell r="DE72">
            <v>6.3607537963037322E-2</v>
          </cell>
          <cell r="DF72" t="str">
            <v/>
          </cell>
          <cell r="DG72">
            <v>0.11979369137814623</v>
          </cell>
          <cell r="DH72">
            <v>4.0074097913890168E-2</v>
          </cell>
          <cell r="DI72">
            <v>2.7655614746004251E-3</v>
          </cell>
          <cell r="DJ72" t="str">
            <v/>
          </cell>
          <cell r="DK72">
            <v>1.8644960377811087E-3</v>
          </cell>
          <cell r="DL72">
            <v>0.14694828410310967</v>
          </cell>
          <cell r="DM72">
            <v>0.73518961194317711</v>
          </cell>
          <cell r="DN72">
            <v>0.10468609112437827</v>
          </cell>
          <cell r="DO72">
            <v>7.3354603909331878E-2</v>
          </cell>
          <cell r="DP72">
            <v>1.6724438252404668E-2</v>
          </cell>
          <cell r="DQ72">
            <v>7.1312346531038975E-2</v>
          </cell>
          <cell r="DR72" t="str">
            <v/>
          </cell>
          <cell r="DS72" t="str">
            <v/>
          </cell>
          <cell r="DT72">
            <v>1.1556519055407929E-3</v>
          </cell>
          <cell r="DU72">
            <v>0.74689467055347158</v>
          </cell>
          <cell r="DV72" t="str">
            <v/>
          </cell>
          <cell r="DW72" t="str">
            <v/>
          </cell>
          <cell r="DX72">
            <v>1.2514678271832417E-2</v>
          </cell>
          <cell r="DY72">
            <v>7.2508760772800766E-7</v>
          </cell>
          <cell r="DZ72">
            <v>5.5032339192618671E-2</v>
          </cell>
          <cell r="EA72" t="str">
            <v/>
          </cell>
          <cell r="EB72">
            <v>6.3274420195114686E-2</v>
          </cell>
          <cell r="EC72" t="str">
            <v/>
          </cell>
          <cell r="ED72">
            <v>1.8991173943998893E-2</v>
          </cell>
          <cell r="EE72">
            <v>9.8639146405457401E-2</v>
          </cell>
          <cell r="EF72" t="str">
            <v/>
          </cell>
          <cell r="EG72">
            <v>0.54641616245562685</v>
          </cell>
          <cell r="EH72">
            <v>0.63595863729725899</v>
          </cell>
          <cell r="EI72">
            <v>3.0465634186931329E-4</v>
          </cell>
          <cell r="EJ72" t="str">
            <v/>
          </cell>
          <cell r="EK72" t="str">
            <v/>
          </cell>
          <cell r="EL72">
            <v>0.12675820596238699</v>
          </cell>
          <cell r="EM72" t="str">
            <v/>
          </cell>
          <cell r="EN72" t="str">
            <v/>
          </cell>
        </row>
        <row r="73">
          <cell r="B73" t="str">
            <v>6.3.2</v>
          </cell>
          <cell r="C73" t="str">
            <v>6.3.2</v>
          </cell>
          <cell r="G73" t="str">
            <v>High tech net exports (% of total net exports)</v>
          </cell>
          <cell r="H73" t="str">
            <v>United Nations, COMTRADE database</v>
          </cell>
          <cell r="I73" t="str">
            <v>2007 - 2010</v>
          </cell>
          <cell r="J73">
            <v>1.8283662356937636</v>
          </cell>
          <cell r="K73">
            <v>3.0284931131331638</v>
          </cell>
          <cell r="L73">
            <v>1</v>
          </cell>
          <cell r="M73" t="str">
            <v>good</v>
          </cell>
          <cell r="N73" t="str">
            <v>SCORE</v>
          </cell>
          <cell r="O73">
            <v>0.9080134193548387</v>
          </cell>
          <cell r="P73">
            <v>1.0212203539823009E-2</v>
          </cell>
          <cell r="Q73" t="str">
            <v/>
          </cell>
          <cell r="R73">
            <v>2.8836511149012569</v>
          </cell>
          <cell r="S73">
            <v>0.54528269896193771</v>
          </cell>
          <cell r="T73">
            <v>2.1492146971014492</v>
          </cell>
          <cell r="U73">
            <v>10.812763019083969</v>
          </cell>
          <cell r="V73">
            <v>3.0866816326530613E-2</v>
          </cell>
          <cell r="W73">
            <v>2.4166065162907268E-2</v>
          </cell>
          <cell r="X73" t="str">
            <v/>
          </cell>
          <cell r="Y73">
            <v>1.4967816901408451</v>
          </cell>
          <cell r="Z73">
            <v>8.6659567337837835</v>
          </cell>
          <cell r="AA73" t="str">
            <v/>
          </cell>
          <cell r="AB73">
            <v>0.27954673584905659</v>
          </cell>
          <cell r="AC73">
            <v>1.5505048541666666</v>
          </cell>
          <cell r="AD73" t="str">
            <v/>
          </cell>
          <cell r="AE73">
            <v>4.3649518747524754</v>
          </cell>
          <cell r="AF73" t="str">
            <v/>
          </cell>
          <cell r="AG73">
            <v>4.572276636363636</v>
          </cell>
          <cell r="AH73">
            <v>4.711005025125628E-2</v>
          </cell>
          <cell r="AI73">
            <v>8.7313990825688068E-2</v>
          </cell>
          <cell r="AJ73" t="str">
            <v/>
          </cell>
          <cell r="AK73">
            <v>7.349489176210235</v>
          </cell>
          <cell r="AL73">
            <v>0.50513708379888267</v>
          </cell>
          <cell r="AM73">
            <v>29.936536648833332</v>
          </cell>
          <cell r="AN73">
            <v>1.1433476378751015</v>
          </cell>
          <cell r="AO73">
            <v>24.373823340707965</v>
          </cell>
          <cell r="AP73">
            <v>1.9049023883495146</v>
          </cell>
          <cell r="AQ73">
            <v>6.9246283728813554</v>
          </cell>
          <cell r="AR73">
            <v>16.422992353823087</v>
          </cell>
          <cell r="AS73">
            <v>15.095208611504424</v>
          </cell>
          <cell r="AT73">
            <v>12.326403950431034</v>
          </cell>
          <cell r="AU73">
            <v>3.3482034541577823</v>
          </cell>
          <cell r="AV73">
            <v>0.37914220437956203</v>
          </cell>
          <cell r="AW73">
            <v>0.39764964638783268</v>
          </cell>
          <cell r="AX73">
            <v>4.634831605263158</v>
          </cell>
          <cell r="AY73">
            <v>9.6532959218750012</v>
          </cell>
          <cell r="AZ73">
            <v>0.40454119331476085</v>
          </cell>
          <cell r="BA73">
            <v>10.043063949567724</v>
          </cell>
          <cell r="BB73">
            <v>20.554441634960938</v>
          </cell>
          <cell r="BC73" t="str">
            <v/>
          </cell>
          <cell r="BD73">
            <v>13.681808053097344</v>
          </cell>
          <cell r="BE73" t="str">
            <v/>
          </cell>
          <cell r="BF73">
            <v>5.7630759212962968</v>
          </cell>
          <cell r="BG73">
            <v>2.0756958252427187</v>
          </cell>
          <cell r="BH73">
            <v>7.3740779810644776E-3</v>
          </cell>
          <cell r="BI73">
            <v>0.44249030418250956</v>
          </cell>
          <cell r="BJ73">
            <v>12.4999276875</v>
          </cell>
          <cell r="BK73">
            <v>21.344851108764519</v>
          </cell>
          <cell r="BL73">
            <v>3.0758971956521739</v>
          </cell>
          <cell r="BM73">
            <v>6.3362056350282483</v>
          </cell>
          <cell r="BN73" t="str">
            <v/>
          </cell>
          <cell r="BO73" t="str">
            <v/>
          </cell>
          <cell r="BP73">
            <v>22.616704057264958</v>
          </cell>
          <cell r="BQ73">
            <v>22.004659707724425</v>
          </cell>
          <cell r="BR73">
            <v>6.8119126214285712</v>
          </cell>
          <cell r="BS73">
            <v>0.34624222700901214</v>
          </cell>
          <cell r="BT73">
            <v>16.851059238571427</v>
          </cell>
          <cell r="BU73">
            <v>2.0631535075885328</v>
          </cell>
          <cell r="BV73">
            <v>4.1952664560185182</v>
          </cell>
          <cell r="BW73">
            <v>2.208647399103139</v>
          </cell>
          <cell r="BX73">
            <v>28.431912335439563</v>
          </cell>
          <cell r="BY73" t="str">
            <v/>
          </cell>
          <cell r="BZ73">
            <v>0.22869961508852962</v>
          </cell>
          <cell r="CA73">
            <v>5.2429910181311019</v>
          </cell>
          <cell r="CB73">
            <v>4.651520804597701</v>
          </cell>
          <cell r="CC73">
            <v>6.0728738509615381</v>
          </cell>
          <cell r="CD73">
            <v>6.8869368482686388</v>
          </cell>
          <cell r="CE73">
            <v>1.6105204832713753</v>
          </cell>
          <cell r="CF73">
            <v>0.9792785140562249</v>
          </cell>
          <cell r="CG73">
            <v>0.19715734633160834</v>
          </cell>
          <cell r="CH73">
            <v>35.444975121019105</v>
          </cell>
          <cell r="CI73">
            <v>0.17567885416666665</v>
          </cell>
          <cell r="CJ73">
            <v>1.2852432768361581</v>
          </cell>
          <cell r="CK73">
            <v>16.922745218260872</v>
          </cell>
          <cell r="CL73">
            <v>2.195751768488746</v>
          </cell>
          <cell r="CM73">
            <v>0.37615015873015872</v>
          </cell>
          <cell r="CN73" t="str">
            <v/>
          </cell>
          <cell r="CO73" t="str">
            <v/>
          </cell>
          <cell r="CP73">
            <v>0.50459716701902746</v>
          </cell>
          <cell r="CQ73">
            <v>0.28512246049661399</v>
          </cell>
          <cell r="CR73">
            <v>15.703677563425925</v>
          </cell>
          <cell r="CS73">
            <v>2.0409017087967647</v>
          </cell>
          <cell r="CT73">
            <v>0.53577517985611511</v>
          </cell>
          <cell r="CU73">
            <v>0.50375108526406842</v>
          </cell>
          <cell r="CV73">
            <v>9.472354308617234E-2</v>
          </cell>
          <cell r="CW73">
            <v>3.7521841530303033</v>
          </cell>
          <cell r="CX73">
            <v>7.2802050653594769E-2</v>
          </cell>
          <cell r="CY73">
            <v>1.344724693278037</v>
          </cell>
          <cell r="CZ73">
            <v>0.1242583606557377</v>
          </cell>
          <cell r="DA73">
            <v>0.92190163355408383</v>
          </cell>
          <cell r="DB73">
            <v>0.45439480524344567</v>
          </cell>
          <cell r="DC73" t="str">
            <v/>
          </cell>
          <cell r="DD73">
            <v>5.6172388839416065</v>
          </cell>
          <cell r="DE73">
            <v>2.9177946741803278</v>
          </cell>
          <cell r="DF73" t="str">
            <v/>
          </cell>
          <cell r="DG73">
            <v>9.8315980101214571</v>
          </cell>
          <cell r="DH73">
            <v>1.4452633839142091</v>
          </cell>
          <cell r="DI73">
            <v>6.2585377612550843</v>
          </cell>
          <cell r="DJ73">
            <v>2.1457318216093934E-2</v>
          </cell>
          <cell r="DK73">
            <v>0.67842046296296299</v>
          </cell>
          <cell r="DL73">
            <v>3.1607575995914199</v>
          </cell>
          <cell r="DM73">
            <v>37.368100007037036</v>
          </cell>
          <cell r="DN73">
            <v>5.5008900017985614</v>
          </cell>
          <cell r="DO73">
            <v>4.9437771900826446</v>
          </cell>
          <cell r="DP73">
            <v>2.1565673468531465</v>
          </cell>
          <cell r="DQ73">
            <v>4.8878231152466363</v>
          </cell>
          <cell r="DR73">
            <v>0.75217348192771083</v>
          </cell>
          <cell r="DS73">
            <v>0.11870480409472486</v>
          </cell>
          <cell r="DT73" t="str">
            <v/>
          </cell>
          <cell r="DU73">
            <v>14.192724145801527</v>
          </cell>
          <cell r="DV73">
            <v>23.625455735465117</v>
          </cell>
          <cell r="DW73">
            <v>0.60168675000000005</v>
          </cell>
          <cell r="DX73" t="str">
            <v/>
          </cell>
          <cell r="DY73">
            <v>0.70154662076001018</v>
          </cell>
          <cell r="DZ73">
            <v>19.066136488646411</v>
          </cell>
          <cell r="EA73">
            <v>3.9577591324200918E-2</v>
          </cell>
          <cell r="EB73">
            <v>5.1698800555555557</v>
          </cell>
          <cell r="EC73">
            <v>1.5377057068627451</v>
          </cell>
          <cell r="ED73">
            <v>0.334621251149954</v>
          </cell>
          <cell r="EE73" t="str">
            <v/>
          </cell>
          <cell r="EF73">
            <v>0.12735886360893181</v>
          </cell>
          <cell r="EG73">
            <v>16.259147508641973</v>
          </cell>
          <cell r="EH73">
            <v>14.721092803644446</v>
          </cell>
          <cell r="EI73">
            <v>1.5245188126159555</v>
          </cell>
          <cell r="EJ73" t="str">
            <v/>
          </cell>
          <cell r="EK73">
            <v>6.1884943940455344</v>
          </cell>
          <cell r="EL73">
            <v>6.3327540549486926E-3</v>
          </cell>
          <cell r="EM73">
            <v>6.5378152777777768E-2</v>
          </cell>
          <cell r="EN73">
            <v>0.35121167160971245</v>
          </cell>
        </row>
        <row r="74">
          <cell r="B74" t="str">
            <v>6.3.3</v>
          </cell>
          <cell r="C74" t="str">
            <v>6.3.3</v>
          </cell>
          <cell r="G74" t="str">
            <v>Computer, communications and other services (% of commercial service exports)</v>
          </cell>
          <cell r="H74" t="str">
            <v>International Monetary Fund (WB database)</v>
          </cell>
          <cell r="I74" t="str">
            <v>2000 - 2009</v>
          </cell>
          <cell r="J74">
            <v>0.56560372558040684</v>
          </cell>
          <cell r="K74">
            <v>-0.47305635077842867</v>
          </cell>
          <cell r="L74">
            <v>1</v>
          </cell>
          <cell r="M74" t="str">
            <v>good</v>
          </cell>
          <cell r="N74" t="str">
            <v>SCORE</v>
          </cell>
          <cell r="O74">
            <v>10.974404959692663</v>
          </cell>
          <cell r="P74" t="str">
            <v/>
          </cell>
          <cell r="Q74">
            <v>9.156895527467384</v>
          </cell>
          <cell r="R74">
            <v>48.414529445913701</v>
          </cell>
          <cell r="S74">
            <v>20.982806425306705</v>
          </cell>
          <cell r="T74">
            <v>22.466366153627163</v>
          </cell>
          <cell r="U74">
            <v>38.215431173452579</v>
          </cell>
          <cell r="V74">
            <v>39.086905844315304</v>
          </cell>
          <cell r="W74">
            <v>25.409537677466403</v>
          </cell>
          <cell r="X74">
            <v>71.781957850282694</v>
          </cell>
          <cell r="Y74">
            <v>22.865747712266881</v>
          </cell>
          <cell r="Z74">
            <v>55.458616310151982</v>
          </cell>
          <cell r="AA74">
            <v>22.016963332267892</v>
          </cell>
          <cell r="AB74">
            <v>17.257280553403447</v>
          </cell>
          <cell r="AC74">
            <v>30.044429565855324</v>
          </cell>
          <cell r="AD74">
            <v>32.916014165023924</v>
          </cell>
          <cell r="AE74">
            <v>56.990396980008548</v>
          </cell>
          <cell r="AF74">
            <v>21.391462979996973</v>
          </cell>
          <cell r="AG74">
            <v>22.180417814899513</v>
          </cell>
          <cell r="AH74">
            <v>21.202778805442762</v>
          </cell>
          <cell r="AI74">
            <v>13.152106644558415</v>
          </cell>
          <cell r="AJ74">
            <v>37.50885082854731</v>
          </cell>
          <cell r="AK74">
            <v>49.994597423012458</v>
          </cell>
          <cell r="AL74">
            <v>22.028412510494931</v>
          </cell>
          <cell r="AM74">
            <v>49.240172581750052</v>
          </cell>
          <cell r="AN74">
            <v>22.501353152925546</v>
          </cell>
          <cell r="AO74">
            <v>43.028073445900162</v>
          </cell>
          <cell r="AP74">
            <v>57.397344662767289</v>
          </cell>
          <cell r="AQ74">
            <v>14.748601057893254</v>
          </cell>
          <cell r="AR74">
            <v>26.738728877501131</v>
          </cell>
          <cell r="AS74">
            <v>40.032019661618875</v>
          </cell>
          <cell r="AT74">
            <v>37.358949566613205</v>
          </cell>
          <cell r="AU74">
            <v>6.642954068835067</v>
          </cell>
          <cell r="AV74">
            <v>10.125004757196223</v>
          </cell>
          <cell r="AW74">
            <v>16.794978922364834</v>
          </cell>
          <cell r="AX74">
            <v>22.825676061862509</v>
          </cell>
          <cell r="AY74">
            <v>35.876311296431993</v>
          </cell>
          <cell r="AZ74">
            <v>19.834794823352865</v>
          </cell>
          <cell r="BA74">
            <v>77.584697310365726</v>
          </cell>
          <cell r="BB74">
            <v>40.747859698713107</v>
          </cell>
          <cell r="BC74">
            <v>8.08635057021813</v>
          </cell>
          <cell r="BD74">
            <v>54.321072755182527</v>
          </cell>
          <cell r="BE74">
            <v>24.211822230997498</v>
          </cell>
          <cell r="BF74">
            <v>9.3468619232692021</v>
          </cell>
          <cell r="BG74">
            <v>24.377755653534351</v>
          </cell>
          <cell r="BH74">
            <v>63.800384746809044</v>
          </cell>
          <cell r="BI74">
            <v>27.711055458965347</v>
          </cell>
          <cell r="BJ74">
            <v>38.555899906310181</v>
          </cell>
          <cell r="BK74">
            <v>48.3855098625883</v>
          </cell>
          <cell r="BL74">
            <v>31.401047399908265</v>
          </cell>
          <cell r="BM74">
            <v>70.030604271244925</v>
          </cell>
          <cell r="BN74">
            <v>32.344188739050196</v>
          </cell>
          <cell r="BO74">
            <v>2.9476787030213671</v>
          </cell>
          <cell r="BP74">
            <v>70.442108320694857</v>
          </cell>
          <cell r="BQ74">
            <v>68.442357955321611</v>
          </cell>
          <cell r="BR74">
            <v>38.07451671101029</v>
          </cell>
          <cell r="BS74">
            <v>10.89207500490879</v>
          </cell>
          <cell r="BT74">
            <v>62.193633212517014</v>
          </cell>
          <cell r="BU74">
            <v>11.703629032258149</v>
          </cell>
          <cell r="BV74">
            <v>13.688153989549718</v>
          </cell>
          <cell r="BW74">
            <v>20.100907194488798</v>
          </cell>
          <cell r="BX74">
            <v>28.184392979859936</v>
          </cell>
          <cell r="BY74">
            <v>66.238917405506356</v>
          </cell>
          <cell r="BZ74">
            <v>28.404744349414628</v>
          </cell>
          <cell r="CA74">
            <v>22.862838706292791</v>
          </cell>
          <cell r="CB74">
            <v>55.59275388365581</v>
          </cell>
          <cell r="CC74">
            <v>13.667600557379785</v>
          </cell>
          <cell r="CD74">
            <v>23.298915784690749</v>
          </cell>
          <cell r="CE74">
            <v>42.898161686517639</v>
          </cell>
          <cell r="CF74">
            <v>28.121329440672611</v>
          </cell>
          <cell r="CG74">
            <v>0</v>
          </cell>
          <cell r="CH74">
            <v>28.030814415168024</v>
          </cell>
          <cell r="CI74">
            <v>29.873872052169943</v>
          </cell>
          <cell r="CJ74">
            <v>30.011608063631655</v>
          </cell>
          <cell r="CK74">
            <v>6.0802888356955407</v>
          </cell>
          <cell r="CL74">
            <v>34.015297844394667</v>
          </cell>
          <cell r="CM74">
            <v>8.9425694735329841</v>
          </cell>
          <cell r="CN74">
            <v>24.840577040091162</v>
          </cell>
          <cell r="CO74">
            <v>34.652118515153333</v>
          </cell>
          <cell r="CP74">
            <v>3.8477090162381273</v>
          </cell>
          <cell r="CQ74">
            <v>25.108455485121624</v>
          </cell>
          <cell r="CR74">
            <v>57.17866679134265</v>
          </cell>
          <cell r="CS74">
            <v>20.64907475635016</v>
          </cell>
          <cell r="CT74">
            <v>7.8591417910447774</v>
          </cell>
          <cell r="CU74">
            <v>21.394418077495416</v>
          </cell>
          <cell r="CV74">
            <v>2.7021179685721251</v>
          </cell>
          <cell r="CW74">
            <v>44.11508658581814</v>
          </cell>
          <cell r="CX74">
            <v>28.011611030478889</v>
          </cell>
          <cell r="CY74">
            <v>39.382866423061309</v>
          </cell>
          <cell r="CZ74">
            <v>9.1154010516341373</v>
          </cell>
          <cell r="DA74">
            <v>66.735220042337829</v>
          </cell>
          <cell r="DB74">
            <v>12.006799604955106</v>
          </cell>
          <cell r="DC74">
            <v>64.676764676764677</v>
          </cell>
          <cell r="DD74">
            <v>37.067499566198165</v>
          </cell>
          <cell r="DE74">
            <v>29.733567610733786</v>
          </cell>
          <cell r="DF74" t="str">
            <v/>
          </cell>
          <cell r="DG74">
            <v>55.520180753825613</v>
          </cell>
          <cell r="DH74">
            <v>43.621038844665918</v>
          </cell>
          <cell r="DI74">
            <v>7.7290811517067226</v>
          </cell>
          <cell r="DJ74">
            <v>2.8034404332895235</v>
          </cell>
          <cell r="DK74">
            <v>40.229475106048881</v>
          </cell>
          <cell r="DL74">
            <v>52.740829852117912</v>
          </cell>
          <cell r="DM74">
            <v>44.194600358700058</v>
          </cell>
          <cell r="DN74">
            <v>26.466157411734955</v>
          </cell>
          <cell r="DO74">
            <v>31.301119787655907</v>
          </cell>
          <cell r="DP74">
            <v>14.636675354554768</v>
          </cell>
          <cell r="DQ74">
            <v>36.41632625414676</v>
          </cell>
          <cell r="DR74">
            <v>31.155591139578334</v>
          </cell>
          <cell r="DS74">
            <v>23.817168594927324</v>
          </cell>
          <cell r="DT74">
            <v>64.174903514552085</v>
          </cell>
          <cell r="DU74">
            <v>62.121792808997412</v>
          </cell>
          <cell r="DV74">
            <v>43.278182511977207</v>
          </cell>
          <cell r="DW74">
            <v>7.4539763382672817</v>
          </cell>
          <cell r="DX74">
            <v>43.796938899347197</v>
          </cell>
          <cell r="DY74">
            <v>15.560699982553132</v>
          </cell>
          <cell r="DZ74">
            <v>27.094880220595925</v>
          </cell>
          <cell r="EA74">
            <v>8.4359673024523261</v>
          </cell>
          <cell r="EB74">
            <v>18.463299511036894</v>
          </cell>
          <cell r="EC74">
            <v>8.5536357530984759</v>
          </cell>
          <cell r="ED74">
            <v>13.60964963778649</v>
          </cell>
          <cell r="EE74">
            <v>23.101170819573696</v>
          </cell>
          <cell r="EF74" t="str">
            <v/>
          </cell>
          <cell r="EG74">
            <v>44.011925329358725</v>
          </cell>
          <cell r="EH74">
            <v>46.834255199661271</v>
          </cell>
          <cell r="EI74">
            <v>18.029731082108455</v>
          </cell>
          <cell r="EJ74">
            <v>17.67313019390582</v>
          </cell>
          <cell r="EK74" t="str">
            <v/>
          </cell>
          <cell r="EL74">
            <v>12.930485941672288</v>
          </cell>
          <cell r="EM74">
            <v>9.1705413483892357</v>
          </cell>
          <cell r="EN74" t="str">
            <v/>
          </cell>
        </row>
        <row r="75">
          <cell r="B75" t="str">
            <v>6.3.4</v>
          </cell>
          <cell r="C75" t="str">
            <v>SCORE</v>
          </cell>
          <cell r="F75" t="str">
            <v>Winsorized</v>
          </cell>
          <cell r="G75" t="str">
            <v>Foreign direct investment, net outflows (% of GDP)</v>
          </cell>
          <cell r="H75" t="str">
            <v>International Monetary Fund &amp; World Bank (WB &amp; OECD GDP estimates, WB database).</v>
          </cell>
          <cell r="I75" t="str">
            <v>2000 - 2009</v>
          </cell>
          <cell r="J75">
            <v>1.7923508126084216</v>
          </cell>
          <cell r="K75">
            <v>11.402263672550859</v>
          </cell>
          <cell r="L75">
            <v>1</v>
          </cell>
          <cell r="M75" t="str">
            <v>good</v>
          </cell>
          <cell r="N75" t="str">
            <v>SCORE</v>
          </cell>
          <cell r="O75">
            <v>0.29988878237823174</v>
          </cell>
          <cell r="P75" t="str">
            <v/>
          </cell>
          <cell r="Q75">
            <v>8.9453782403900693E-3</v>
          </cell>
          <cell r="R75">
            <v>0.23113420801227252</v>
          </cell>
          <cell r="S75">
            <v>0.60500982867338982</v>
          </cell>
          <cell r="T75">
            <v>3.6665176231735113</v>
          </cell>
          <cell r="U75">
            <v>1.4258335464388867</v>
          </cell>
          <cell r="V75">
            <v>0.75808574915411087</v>
          </cell>
          <cell r="W75">
            <v>-8.6987038850477045</v>
          </cell>
          <cell r="X75">
            <v>0</v>
          </cell>
          <cell r="Y75">
            <v>0.20841239624591895</v>
          </cell>
          <cell r="Z75">
            <v>-16.700289534376221</v>
          </cell>
          <cell r="AA75">
            <v>-5.9748009878720504E-2</v>
          </cell>
          <cell r="AB75">
            <v>1.7301045853513747E-2</v>
          </cell>
          <cell r="AC75">
            <v>-5.862723269723049E-2</v>
          </cell>
          <cell r="AD75">
            <v>1.8914017199646773E-3</v>
          </cell>
          <cell r="AE75">
            <v>-0.63244222637241554</v>
          </cell>
          <cell r="AF75">
            <v>0.15218492919244719</v>
          </cell>
          <cell r="AG75">
            <v>-0.29206397681128604</v>
          </cell>
          <cell r="AH75">
            <v>0.60436388296783694</v>
          </cell>
          <cell r="AI75">
            <v>0.18007562005906672</v>
          </cell>
          <cell r="AJ75">
            <v>1.7583190562643587</v>
          </cell>
          <cell r="AK75">
            <v>3.0201192201890446</v>
          </cell>
          <cell r="AL75">
            <v>4.8774802831396018</v>
          </cell>
          <cell r="AM75">
            <v>0.88052577175494218</v>
          </cell>
          <cell r="AN75">
            <v>1.3194622827601821</v>
          </cell>
          <cell r="AO75">
            <v>2.5527261902431354E-2</v>
          </cell>
          <cell r="AP75">
            <v>0</v>
          </cell>
          <cell r="AQ75">
            <v>2.0722839449568538</v>
          </cell>
          <cell r="AR75">
            <v>18.6362382169686</v>
          </cell>
          <cell r="AS75">
            <v>0.67393129438498267</v>
          </cell>
          <cell r="AT75">
            <v>2.0788478513563589</v>
          </cell>
          <cell r="AU75">
            <v>0</v>
          </cell>
          <cell r="AV75">
            <v>0</v>
          </cell>
          <cell r="AW75">
            <v>0.3031639928930453</v>
          </cell>
          <cell r="AX75">
            <v>-0.62131229117793418</v>
          </cell>
          <cell r="AY75">
            <v>8.2257909647089509</v>
          </cell>
          <cell r="AZ75">
            <v>0</v>
          </cell>
          <cell r="BA75">
            <v>1.6052977540239761</v>
          </cell>
          <cell r="BB75">
            <v>5.5517052184301328</v>
          </cell>
          <cell r="BC75">
            <v>-9.8922358418629935E-3</v>
          </cell>
          <cell r="BD75">
            <v>1.8033883284039345</v>
          </cell>
          <cell r="BE75">
            <v>2.6366736621804075E-2</v>
          </cell>
          <cell r="BF75">
            <v>0.63558169729368008</v>
          </cell>
          <cell r="BG75">
            <v>7.0735990004080707E-2</v>
          </cell>
          <cell r="BH75" t="str">
            <v/>
          </cell>
          <cell r="BI75">
            <v>4.7842365096961688E-3</v>
          </cell>
          <cell r="BJ75">
            <v>18.6362382169686</v>
          </cell>
          <cell r="BK75">
            <v>2.1289618770055987</v>
          </cell>
          <cell r="BL75">
            <v>18.6362382169686</v>
          </cell>
          <cell r="BM75">
            <v>1.078580580422009</v>
          </cell>
          <cell r="BN75">
            <v>0.54585717342087769</v>
          </cell>
          <cell r="BO75">
            <v>0</v>
          </cell>
          <cell r="BP75">
            <v>10.635414191420312</v>
          </cell>
          <cell r="BQ75">
            <v>0.59971824155743758</v>
          </cell>
          <cell r="BR75">
            <v>2.0694418221797966</v>
          </cell>
          <cell r="BS75">
            <v>0.50633371478563971</v>
          </cell>
          <cell r="BT75">
            <v>1.4721595583737286</v>
          </cell>
          <cell r="BU75">
            <v>0.28851182766559708</v>
          </cell>
          <cell r="BV75">
            <v>2.7045473606666461</v>
          </cell>
          <cell r="BW75">
            <v>0.15655013115544689</v>
          </cell>
          <cell r="BX75">
            <v>1.2699041523655645</v>
          </cell>
          <cell r="BY75">
            <v>6.1412849535131038</v>
          </cell>
          <cell r="BZ75">
            <v>-5.8364090985225259E-3</v>
          </cell>
          <cell r="CA75">
            <v>-0.2164501223158467</v>
          </cell>
          <cell r="CB75">
            <v>3.2604486770707042</v>
          </cell>
          <cell r="CC75">
            <v>0.53935594419067245</v>
          </cell>
          <cell r="CD75">
            <v>18.6362382169686</v>
          </cell>
          <cell r="CE75">
            <v>0.14169456583823289</v>
          </cell>
          <cell r="CF75">
            <v>0</v>
          </cell>
          <cell r="CG75" t="str">
            <v/>
          </cell>
          <cell r="CH75">
            <v>4.1500866313960225</v>
          </cell>
          <cell r="CI75">
            <v>6.9381175425041594E-3</v>
          </cell>
          <cell r="CJ75">
            <v>0.4403665174363563</v>
          </cell>
          <cell r="CK75">
            <v>0.86853798458532627</v>
          </cell>
          <cell r="CL75">
            <v>0.12507852039371783</v>
          </cell>
          <cell r="CM75">
            <v>1.2803233127309057</v>
          </cell>
          <cell r="CN75">
            <v>0.52424101705536841</v>
          </cell>
          <cell r="CO75">
            <v>2.8950246540252508E-2</v>
          </cell>
          <cell r="CP75">
            <v>-3.2149158934568302E-2</v>
          </cell>
          <cell r="CQ75">
            <v>0</v>
          </cell>
          <cell r="CR75">
            <v>3.5466606853951208</v>
          </cell>
          <cell r="CS75">
            <v>-0.48373132688121429</v>
          </cell>
          <cell r="CT75">
            <v>0</v>
          </cell>
          <cell r="CU75">
            <v>0.45494437817547534</v>
          </cell>
          <cell r="CV75">
            <v>8.0637742302997792E-2</v>
          </cell>
          <cell r="CW75">
            <v>7.0568765749939271</v>
          </cell>
          <cell r="CX75">
            <v>0.8775590702482291</v>
          </cell>
          <cell r="CY75">
            <v>-8.6425100689831308E-3</v>
          </cell>
          <cell r="CZ75">
            <v>0</v>
          </cell>
          <cell r="DA75">
            <v>5.6194725382739272E-2</v>
          </cell>
          <cell r="DB75">
            <v>0.30365392802241747</v>
          </cell>
          <cell r="DC75">
            <v>0.22271049134096649</v>
          </cell>
          <cell r="DD75">
            <v>1.1858363276380437</v>
          </cell>
          <cell r="DE75">
            <v>0.53471678865208006</v>
          </cell>
          <cell r="DF75" t="str">
            <v/>
          </cell>
          <cell r="DG75">
            <v>0.13903516512282257</v>
          </cell>
          <cell r="DH75">
            <v>3.611810500765269</v>
          </cell>
          <cell r="DI75">
            <v>0</v>
          </cell>
          <cell r="DJ75">
            <v>0.57165923651857375</v>
          </cell>
          <cell r="DK75">
            <v>0.95838486334745443</v>
          </cell>
          <cell r="DL75">
            <v>0.12870756401179745</v>
          </cell>
          <cell r="DM75">
            <v>3.2811215274830405</v>
          </cell>
          <cell r="DN75">
            <v>0.46817848744806179</v>
          </cell>
          <cell r="DO75">
            <v>0.34545749924861485</v>
          </cell>
          <cell r="DP75">
            <v>0.45951521635803044</v>
          </cell>
          <cell r="DQ75">
            <v>0.52628683878053606</v>
          </cell>
          <cell r="DR75">
            <v>4.7642684014893001E-2</v>
          </cell>
          <cell r="DS75">
            <v>0</v>
          </cell>
          <cell r="DT75">
            <v>0.23380488969148308</v>
          </cell>
          <cell r="DU75">
            <v>7.8589215269844885</v>
          </cell>
          <cell r="DV75">
            <v>6.832219064412179</v>
          </cell>
          <cell r="DW75">
            <v>0</v>
          </cell>
          <cell r="DX75">
            <v>0</v>
          </cell>
          <cell r="DY75">
            <v>0</v>
          </cell>
          <cell r="DZ75">
            <v>1.5598185465211856</v>
          </cell>
          <cell r="EA75">
            <v>2.7001394153616505</v>
          </cell>
          <cell r="EB75">
            <v>0.17746790042890137</v>
          </cell>
          <cell r="EC75">
            <v>0.25268340056236682</v>
          </cell>
          <cell r="ED75">
            <v>0</v>
          </cell>
          <cell r="EE75">
            <v>0.14267447962217944</v>
          </cell>
          <cell r="EF75" t="str">
            <v/>
          </cell>
          <cell r="EG75">
            <v>1.9711703754000098</v>
          </cell>
          <cell r="EH75">
            <v>1.9029747149231533</v>
          </cell>
          <cell r="EI75">
            <v>4.6957135583319612E-3</v>
          </cell>
          <cell r="EJ75">
            <v>0.56234728973589787</v>
          </cell>
          <cell r="EK75">
            <v>0.72031042155343439</v>
          </cell>
          <cell r="EL75">
            <v>0</v>
          </cell>
          <cell r="EM75">
            <v>0</v>
          </cell>
          <cell r="EN75" t="str">
            <v/>
          </cell>
        </row>
        <row r="76">
          <cell r="B76" t="str">
            <v>7.1.1</v>
          </cell>
          <cell r="C76" t="str">
            <v>7.1.1</v>
          </cell>
          <cell r="F76" t="str">
            <v/>
          </cell>
          <cell r="G76" t="str">
            <v>Resident trademark applications at the National Office (per billion GDP, PPP, 2005 $)</v>
          </cell>
          <cell r="H76" t="str">
            <v>World Intellectual Property Organization</v>
          </cell>
          <cell r="I76" t="str">
            <v>2000 - 2009</v>
          </cell>
          <cell r="J76">
            <v>1.5077469536734911</v>
          </cell>
          <cell r="K76">
            <v>2.5808043754690599</v>
          </cell>
          <cell r="L76">
            <v>1</v>
          </cell>
          <cell r="M76" t="str">
            <v>good</v>
          </cell>
          <cell r="N76" t="str">
            <v>SCORE</v>
          </cell>
          <cell r="O76">
            <v>9.41921775606545</v>
          </cell>
          <cell r="P76">
            <v>9.2939806287897202</v>
          </cell>
          <cell r="Q76" t="str">
            <v/>
          </cell>
          <cell r="R76">
            <v>111.87844166954442</v>
          </cell>
          <cell r="S76">
            <v>75.448517914890814</v>
          </cell>
          <cell r="T76">
            <v>51.875410597269152</v>
          </cell>
          <cell r="U76">
            <v>29.936997394440393</v>
          </cell>
          <cell r="V76">
            <v>12.913550411764879</v>
          </cell>
          <cell r="W76">
            <v>13.720390110378705</v>
          </cell>
          <cell r="X76">
            <v>26.920826249564485</v>
          </cell>
          <cell r="Y76">
            <v>30.915301386391796</v>
          </cell>
          <cell r="Z76">
            <v>19.276207193176909</v>
          </cell>
          <cell r="AA76" t="str">
            <v/>
          </cell>
          <cell r="AB76">
            <v>51.917715675318725</v>
          </cell>
          <cell r="AC76">
            <v>14.758167436933075</v>
          </cell>
          <cell r="AD76" t="str">
            <v/>
          </cell>
          <cell r="AE76">
            <v>53.316631034417838</v>
          </cell>
          <cell r="AF76">
            <v>1.8967011173366621</v>
          </cell>
          <cell r="AG76">
            <v>56.160776645348186</v>
          </cell>
          <cell r="AH76">
            <v>2.0982244907027003</v>
          </cell>
          <cell r="AI76">
            <v>22.12126692687459</v>
          </cell>
          <cell r="AJ76" t="str">
            <v/>
          </cell>
          <cell r="AK76">
            <v>16.002036118671878</v>
          </cell>
          <cell r="AL76">
            <v>104.46968223541846</v>
          </cell>
          <cell r="AM76">
            <v>89.852607889873951</v>
          </cell>
          <cell r="AN76">
            <v>39.368106698643409</v>
          </cell>
          <cell r="AO76">
            <v>128.5220174050425</v>
          </cell>
          <cell r="AP76" t="str">
            <v/>
          </cell>
          <cell r="AQ76">
            <v>23.429860642544217</v>
          </cell>
          <cell r="AR76">
            <v>37.776986223005899</v>
          </cell>
          <cell r="AS76">
            <v>33.304110538104453</v>
          </cell>
          <cell r="AT76">
            <v>24.112655723275161</v>
          </cell>
          <cell r="AU76" t="str">
            <v/>
          </cell>
          <cell r="AV76">
            <v>63.953044711423779</v>
          </cell>
          <cell r="AW76" t="str">
            <v/>
          </cell>
          <cell r="AX76" t="str">
            <v/>
          </cell>
          <cell r="AY76">
            <v>52.767612049678661</v>
          </cell>
          <cell r="AZ76">
            <v>7.3004404108064911</v>
          </cell>
          <cell r="BA76">
            <v>24.023424661086285</v>
          </cell>
          <cell r="BB76">
            <v>43.542065672245819</v>
          </cell>
          <cell r="BC76">
            <v>32.652052971001773</v>
          </cell>
          <cell r="BD76">
            <v>31.04900615256388</v>
          </cell>
          <cell r="BE76" t="str">
            <v/>
          </cell>
          <cell r="BF76">
            <v>22.422063969038803</v>
          </cell>
          <cell r="BG76">
            <v>102.91747830265436</v>
          </cell>
          <cell r="BH76" t="str">
            <v/>
          </cell>
          <cell r="BI76">
            <v>92.764322322579432</v>
          </cell>
          <cell r="BJ76">
            <v>34.38702441779207</v>
          </cell>
          <cell r="BK76">
            <v>20.916561305833085</v>
          </cell>
          <cell r="BL76">
            <v>44.826516185800664</v>
          </cell>
          <cell r="BM76">
            <v>37.659947668114043</v>
          </cell>
          <cell r="BN76">
            <v>49.256037810122592</v>
          </cell>
          <cell r="BO76">
            <v>34.966117396565181</v>
          </cell>
          <cell r="BP76">
            <v>14.629676016686462</v>
          </cell>
          <cell r="BQ76">
            <v>16.99901604192134</v>
          </cell>
          <cell r="BR76">
            <v>26.136912933894152</v>
          </cell>
          <cell r="BS76">
            <v>30.612750745318891</v>
          </cell>
          <cell r="BT76">
            <v>23.884220574034178</v>
          </cell>
          <cell r="BU76">
            <v>164.26298858490156</v>
          </cell>
          <cell r="BV76">
            <v>11.280514607219745</v>
          </cell>
          <cell r="BW76">
            <v>28.461399391541782</v>
          </cell>
          <cell r="BX76">
            <v>87.04236128179268</v>
          </cell>
          <cell r="BY76" t="str">
            <v/>
          </cell>
          <cell r="BZ76">
            <v>22.169432573372632</v>
          </cell>
          <cell r="CA76">
            <v>40.316828163246676</v>
          </cell>
          <cell r="CB76" t="str">
            <v/>
          </cell>
          <cell r="CC76">
            <v>38.839832919066936</v>
          </cell>
          <cell r="CD76">
            <v>33.781646354692107</v>
          </cell>
          <cell r="CE76">
            <v>41.351945014634531</v>
          </cell>
          <cell r="CF76">
            <v>31.914769957534599</v>
          </cell>
          <cell r="CG76">
            <v>24.92940161080077</v>
          </cell>
          <cell r="CH76">
            <v>36.652959001299443</v>
          </cell>
          <cell r="CI76" t="str">
            <v/>
          </cell>
          <cell r="CJ76">
            <v>0.13739666511034537</v>
          </cell>
          <cell r="CK76">
            <v>39.995826536189327</v>
          </cell>
          <cell r="CL76">
            <v>113.61588151595279</v>
          </cell>
          <cell r="CM76">
            <v>46.873758639148001</v>
          </cell>
          <cell r="CN76">
            <v>48.359230597994369</v>
          </cell>
          <cell r="CO76">
            <v>31.94783575820772</v>
          </cell>
          <cell r="CP76" t="str">
            <v/>
          </cell>
          <cell r="CQ76">
            <v>21.941498524044722</v>
          </cell>
          <cell r="CR76">
            <v>29.264038913687514</v>
          </cell>
          <cell r="CS76">
            <v>79.135595864869515</v>
          </cell>
          <cell r="CT76">
            <v>88.009511678025092</v>
          </cell>
          <cell r="CU76" t="str">
            <v/>
          </cell>
          <cell r="CV76" t="str">
            <v/>
          </cell>
          <cell r="CW76">
            <v>14.956524917011283</v>
          </cell>
          <cell r="CX76" t="str">
            <v/>
          </cell>
          <cell r="CY76">
            <v>26.258828052969754</v>
          </cell>
          <cell r="CZ76">
            <v>87.200269324174087</v>
          </cell>
          <cell r="DA76" t="str">
            <v/>
          </cell>
          <cell r="DB76">
            <v>66.103993234302493</v>
          </cell>
          <cell r="DC76">
            <v>29.858783634250742</v>
          </cell>
          <cell r="DD76">
            <v>23.180782960819407</v>
          </cell>
          <cell r="DE76">
            <v>72.106547125246621</v>
          </cell>
          <cell r="DF76" t="str">
            <v/>
          </cell>
          <cell r="DG76">
            <v>40.451960869817242</v>
          </cell>
          <cell r="DH76">
            <v>13.698130503628844</v>
          </cell>
          <cell r="DI76">
            <v>1.5713786429660654</v>
          </cell>
          <cell r="DJ76" t="str">
            <v/>
          </cell>
          <cell r="DK76" t="str">
            <v/>
          </cell>
          <cell r="DL76">
            <v>18.820168277363152</v>
          </cell>
          <cell r="DM76">
            <v>17.896483765849851</v>
          </cell>
          <cell r="DN76">
            <v>22.471683050762351</v>
          </cell>
          <cell r="DO76">
            <v>30.856956538213829</v>
          </cell>
          <cell r="DP76">
            <v>35.05121395256478</v>
          </cell>
          <cell r="DQ76">
            <v>38.411665014106056</v>
          </cell>
          <cell r="DR76">
            <v>39.087436673475985</v>
          </cell>
          <cell r="DS76">
            <v>24.382283896913126</v>
          </cell>
          <cell r="DT76" t="str">
            <v/>
          </cell>
          <cell r="DU76">
            <v>38.174914770734482</v>
          </cell>
          <cell r="DV76">
            <v>41.453220665760909</v>
          </cell>
          <cell r="DW76" t="str">
            <v/>
          </cell>
          <cell r="DX76">
            <v>16.466028129161042</v>
          </cell>
          <cell r="DY76">
            <v>1.0183712579540529</v>
          </cell>
          <cell r="DZ76">
            <v>50.275463457355258</v>
          </cell>
          <cell r="EA76">
            <v>16.834235592501326</v>
          </cell>
          <cell r="EB76" t="str">
            <v/>
          </cell>
          <cell r="EC76">
            <v>71.33223549020785</v>
          </cell>
          <cell r="ED76" t="str">
            <v/>
          </cell>
          <cell r="EE76">
            <v>55.859063593319476</v>
          </cell>
          <cell r="EF76" t="str">
            <v/>
          </cell>
          <cell r="EG76">
            <v>16.497341715202356</v>
          </cell>
          <cell r="EH76">
            <v>17.548163495975682</v>
          </cell>
          <cell r="EI76">
            <v>113.10002497093758</v>
          </cell>
          <cell r="EJ76">
            <v>57.254829736953333</v>
          </cell>
          <cell r="EK76">
            <v>72.351619411463943</v>
          </cell>
          <cell r="EL76">
            <v>34.258538621200927</v>
          </cell>
          <cell r="EM76">
            <v>19.38314339968586</v>
          </cell>
          <cell r="EN76">
            <v>0.2153316106804479</v>
          </cell>
        </row>
        <row r="77">
          <cell r="B77" t="str">
            <v>7.1.2</v>
          </cell>
          <cell r="C77" t="str">
            <v>SCORE</v>
          </cell>
          <cell r="F77" t="str">
            <v>Winsorized</v>
          </cell>
          <cell r="G77" t="str">
            <v>Resident international trademark applications (Madrid) (per billion GDP, PPP, 2005 $)</v>
          </cell>
          <cell r="H77" t="str">
            <v>World Intellectual Property Organization</v>
          </cell>
          <cell r="I77" t="str">
            <v>2003 - 2009</v>
          </cell>
          <cell r="J77">
            <v>1.3607998604623328</v>
          </cell>
          <cell r="K77">
            <v>0.76660879125038317</v>
          </cell>
          <cell r="L77">
            <v>0.5</v>
          </cell>
          <cell r="M77" t="str">
            <v>good</v>
          </cell>
          <cell r="N77" t="str">
            <v>SCORE</v>
          </cell>
          <cell r="O77">
            <v>0</v>
          </cell>
          <cell r="P77">
            <v>0</v>
          </cell>
          <cell r="Q77" t="str">
            <v/>
          </cell>
          <cell r="R77" t="str">
            <v/>
          </cell>
          <cell r="S77">
            <v>2.8420069528479051</v>
          </cell>
          <cell r="T77">
            <v>5.6724317357515162</v>
          </cell>
          <cell r="U77">
            <v>30.485256158056615</v>
          </cell>
          <cell r="V77">
            <v>0.37734417452388397</v>
          </cell>
          <cell r="W77">
            <v>0</v>
          </cell>
          <cell r="X77" t="str">
            <v/>
          </cell>
          <cell r="Y77">
            <v>5.3487853578580014</v>
          </cell>
          <cell r="Z77">
            <v>0</v>
          </cell>
          <cell r="AA77" t="str">
            <v/>
          </cell>
          <cell r="AB77" t="str">
            <v/>
          </cell>
          <cell r="AC77">
            <v>6.5040609718136251</v>
          </cell>
          <cell r="AD77">
            <v>0</v>
          </cell>
          <cell r="AE77" t="str">
            <v/>
          </cell>
          <cell r="AF77" t="str">
            <v/>
          </cell>
          <cell r="AG77">
            <v>24.202072394501482</v>
          </cell>
          <cell r="AH77" t="str">
            <v/>
          </cell>
          <cell r="AI77" t="str">
            <v/>
          </cell>
          <cell r="AJ77" t="str">
            <v/>
          </cell>
          <cell r="AK77" t="str">
            <v/>
          </cell>
          <cell r="AL77" t="str">
            <v/>
          </cell>
          <cell r="AM77">
            <v>2.235888601118273</v>
          </cell>
          <cell r="AN77" t="str">
            <v/>
          </cell>
          <cell r="AO77" t="str">
            <v/>
          </cell>
          <cell r="AP77" t="str">
            <v/>
          </cell>
          <cell r="AQ77">
            <v>19.997405434350593</v>
          </cell>
          <cell r="AR77">
            <v>9.2145261853208513</v>
          </cell>
          <cell r="AS77">
            <v>19.07652549216294</v>
          </cell>
          <cell r="AT77">
            <v>17.204099478839115</v>
          </cell>
          <cell r="AU77" t="str">
            <v/>
          </cell>
          <cell r="AV77" t="str">
            <v/>
          </cell>
          <cell r="AW77">
            <v>0.9426178292849452</v>
          </cell>
          <cell r="AX77" t="str">
            <v/>
          </cell>
          <cell r="AY77">
            <v>9.619336815366486</v>
          </cell>
          <cell r="AZ77" t="str">
            <v/>
          </cell>
          <cell r="BA77">
            <v>9.6629175181876956</v>
          </cell>
          <cell r="BB77">
            <v>15.753994814137112</v>
          </cell>
          <cell r="BC77">
            <v>4.3115432264446785</v>
          </cell>
          <cell r="BD77">
            <v>18.799943957768189</v>
          </cell>
          <cell r="BE77">
            <v>0</v>
          </cell>
          <cell r="BF77">
            <v>2.0816087805477013</v>
          </cell>
          <cell r="BG77" t="str">
            <v/>
          </cell>
          <cell r="BH77" t="str">
            <v/>
          </cell>
          <cell r="BI77" t="str">
            <v/>
          </cell>
          <cell r="BJ77" t="str">
            <v/>
          </cell>
          <cell r="BK77">
            <v>23.302301217622066</v>
          </cell>
          <cell r="BL77">
            <v>12.912988201670974</v>
          </cell>
          <cell r="BM77" t="str">
            <v/>
          </cell>
          <cell r="BN77" t="str">
            <v/>
          </cell>
          <cell r="BO77">
            <v>0.57894825175043718</v>
          </cell>
          <cell r="BP77">
            <v>2.0129740497134208</v>
          </cell>
          <cell r="BQ77" t="str">
            <v/>
          </cell>
          <cell r="BR77">
            <v>13.776657906255016</v>
          </cell>
          <cell r="BS77" t="str">
            <v/>
          </cell>
          <cell r="BT77">
            <v>1.9096709971147232</v>
          </cell>
          <cell r="BU77" t="str">
            <v/>
          </cell>
          <cell r="BV77">
            <v>1.0899850865287932</v>
          </cell>
          <cell r="BW77">
            <v>0.47504131422021534</v>
          </cell>
          <cell r="BX77">
            <v>1.6761508602197852</v>
          </cell>
          <cell r="BY77" t="str">
            <v/>
          </cell>
          <cell r="BZ77">
            <v>0</v>
          </cell>
          <cell r="CA77">
            <v>29.719853637461803</v>
          </cell>
          <cell r="CB77" t="str">
            <v/>
          </cell>
          <cell r="CC77">
            <v>5.5456977665642562</v>
          </cell>
          <cell r="CD77">
            <v>0</v>
          </cell>
          <cell r="CE77">
            <v>7.3938474353805672</v>
          </cell>
          <cell r="CF77">
            <v>0.33535660200561751</v>
          </cell>
          <cell r="CG77" t="str">
            <v/>
          </cell>
          <cell r="CH77" t="str">
            <v/>
          </cell>
          <cell r="CI77" t="str">
            <v/>
          </cell>
          <cell r="CJ77" t="str">
            <v/>
          </cell>
          <cell r="CK77" t="str">
            <v/>
          </cell>
          <cell r="CL77">
            <v>24.562671527734555</v>
          </cell>
          <cell r="CM77">
            <v>2.1070148986106583</v>
          </cell>
          <cell r="CN77">
            <v>2.8267036943269632</v>
          </cell>
          <cell r="CO77">
            <v>0.16301846755743657</v>
          </cell>
          <cell r="CP77">
            <v>0</v>
          </cell>
          <cell r="CQ77" t="str">
            <v/>
          </cell>
          <cell r="CR77">
            <v>0</v>
          </cell>
          <cell r="CS77" t="str">
            <v/>
          </cell>
          <cell r="CT77" t="str">
            <v/>
          </cell>
          <cell r="CU77" t="str">
            <v/>
          </cell>
          <cell r="CV77" t="str">
            <v/>
          </cell>
          <cell r="CW77">
            <v>8.6297671368926228</v>
          </cell>
          <cell r="CX77">
            <v>0</v>
          </cell>
          <cell r="CY77" t="str">
            <v/>
          </cell>
          <cell r="CZ77" t="str">
            <v/>
          </cell>
          <cell r="DA77" t="str">
            <v/>
          </cell>
          <cell r="DB77" t="str">
            <v/>
          </cell>
          <cell r="DC77" t="str">
            <v/>
          </cell>
          <cell r="DD77">
            <v>7.1646554524538963</v>
          </cell>
          <cell r="DE77">
            <v>5.1275180004219196</v>
          </cell>
          <cell r="DF77" t="str">
            <v/>
          </cell>
          <cell r="DG77">
            <v>2.1562878928474012</v>
          </cell>
          <cell r="DH77">
            <v>6.2001028531057507</v>
          </cell>
          <cell r="DI77" t="str">
            <v/>
          </cell>
          <cell r="DJ77" t="str">
            <v/>
          </cell>
          <cell r="DK77" t="str">
            <v/>
          </cell>
          <cell r="DL77">
            <v>28.757984738461687</v>
          </cell>
          <cell r="DM77">
            <v>5.969855330274962</v>
          </cell>
          <cell r="DN77">
            <v>13.609881608160602</v>
          </cell>
          <cell r="DO77">
            <v>30.485256158056615</v>
          </cell>
          <cell r="DP77" t="str">
            <v/>
          </cell>
          <cell r="DQ77">
            <v>4.6201724327347744</v>
          </cell>
          <cell r="DR77" t="str">
            <v/>
          </cell>
          <cell r="DS77">
            <v>7.0736837966429544E-2</v>
          </cell>
          <cell r="DT77">
            <v>0</v>
          </cell>
          <cell r="DU77">
            <v>7.2723628486993972</v>
          </cell>
          <cell r="DV77">
            <v>30.485256158056615</v>
          </cell>
          <cell r="DW77">
            <v>1.1369456767422701</v>
          </cell>
          <cell r="DX77">
            <v>0</v>
          </cell>
          <cell r="DY77" t="str">
            <v/>
          </cell>
          <cell r="DZ77" t="str">
            <v/>
          </cell>
          <cell r="EA77" t="str">
            <v/>
          </cell>
          <cell r="EB77" t="str">
            <v/>
          </cell>
          <cell r="EC77">
            <v>11.021980518497321</v>
          </cell>
          <cell r="ED77" t="str">
            <v/>
          </cell>
          <cell r="EE77">
            <v>7.4900548510575558</v>
          </cell>
          <cell r="EF77" t="str">
            <v/>
          </cell>
          <cell r="EG77">
            <v>3.866399403050627</v>
          </cell>
          <cell r="EH77">
            <v>1.465414855111435</v>
          </cell>
          <cell r="EI77" t="str">
            <v/>
          </cell>
          <cell r="EJ77" t="str">
            <v/>
          </cell>
          <cell r="EK77">
            <v>1.7646025347606438</v>
          </cell>
          <cell r="EL77" t="str">
            <v/>
          </cell>
          <cell r="EM77">
            <v>0</v>
          </cell>
          <cell r="EN77" t="str">
            <v/>
          </cell>
        </row>
        <row r="78">
          <cell r="B78" t="str">
            <v>7.1.3</v>
          </cell>
          <cell r="C78" t="str">
            <v>7.1.3</v>
          </cell>
          <cell r="D78">
            <v>1</v>
          </cell>
          <cell r="E78">
            <v>7</v>
          </cell>
          <cell r="F78" t="str">
            <v/>
          </cell>
          <cell r="G78" t="str">
            <v>ICT and business model creation</v>
          </cell>
          <cell r="H78" t="str">
            <v>World Economic Forum, Executive Opinion Survey 2010</v>
          </cell>
          <cell r="I78">
            <v>2010</v>
          </cell>
          <cell r="J78">
            <v>-5.5433993888676057E-2</v>
          </cell>
          <cell r="K78">
            <v>-0.47374955444231714</v>
          </cell>
          <cell r="L78">
            <v>1</v>
          </cell>
          <cell r="M78" t="str">
            <v>good</v>
          </cell>
          <cell r="N78" t="str">
            <v>SCORE</v>
          </cell>
          <cell r="O78">
            <v>4.5180760000000006</v>
          </cell>
          <cell r="P78">
            <v>2.877354</v>
          </cell>
          <cell r="Q78">
            <v>3.3551090000000001</v>
          </cell>
          <cell r="R78">
            <v>4.2564909999999996</v>
          </cell>
          <cell r="S78">
            <v>3.6831529999999999</v>
          </cell>
          <cell r="T78">
            <v>5.2141570000000002</v>
          </cell>
          <cell r="U78">
            <v>5.392925</v>
          </cell>
          <cell r="V78">
            <v>4.3830249999999999</v>
          </cell>
          <cell r="W78">
            <v>4.9999950000000002</v>
          </cell>
          <cell r="X78">
            <v>3.9623230000000005</v>
          </cell>
          <cell r="Z78">
            <v>4.9632230000000002</v>
          </cell>
          <cell r="AA78">
            <v>4.1803980000000003</v>
          </cell>
          <cell r="AB78">
            <v>3.7905089999999997</v>
          </cell>
          <cell r="AC78">
            <v>3.6325389999999995</v>
          </cell>
          <cell r="AD78">
            <v>3.8432770000000001</v>
          </cell>
          <cell r="AE78">
            <v>5.294276</v>
          </cell>
          <cell r="AF78">
            <v>4.2704599999999999</v>
          </cell>
          <cell r="AG78">
            <v>4.3032750000000002</v>
          </cell>
          <cell r="AH78">
            <v>4.6809810000000009</v>
          </cell>
          <cell r="AI78">
            <v>4.2130280000000004</v>
          </cell>
          <cell r="AJ78">
            <v>4.2819380000000002</v>
          </cell>
          <cell r="AK78">
            <v>5.6850769999999997</v>
          </cell>
          <cell r="AL78">
            <v>5.2476060000000002</v>
          </cell>
          <cell r="AM78">
            <v>5.0840079999999999</v>
          </cell>
          <cell r="AN78">
            <v>4.8035110000000003</v>
          </cell>
          <cell r="AO78">
            <v>5.1727369999999997</v>
          </cell>
          <cell r="AP78">
            <v>4.4732669999999999</v>
          </cell>
          <cell r="AQ78">
            <v>3.9718030000000004</v>
          </cell>
          <cell r="AR78">
            <v>4.6590870000000004</v>
          </cell>
          <cell r="AS78">
            <v>4.6719619999999997</v>
          </cell>
          <cell r="AT78">
            <v>5.0523730000000002</v>
          </cell>
          <cell r="AU78">
            <v>4.8832829999999996</v>
          </cell>
          <cell r="AV78">
            <v>3.939838</v>
          </cell>
          <cell r="AW78">
            <v>4.4523020000000004</v>
          </cell>
          <cell r="AX78">
            <v>4.2135239999999996</v>
          </cell>
          <cell r="AY78">
            <v>5.5593409999999999</v>
          </cell>
          <cell r="AZ78">
            <v>3.363372</v>
          </cell>
          <cell r="BA78">
            <v>5.4315309999999997</v>
          </cell>
          <cell r="BB78">
            <v>5.8270359999999997</v>
          </cell>
          <cell r="BC78">
            <v>3.9408289999999999</v>
          </cell>
          <cell r="BD78">
            <v>5.6450719999999999</v>
          </cell>
          <cell r="BE78">
            <v>4.5393739999999996</v>
          </cell>
          <cell r="BF78">
            <v>4.1020029999999998</v>
          </cell>
          <cell r="BG78">
            <v>4.9377769999999996</v>
          </cell>
          <cell r="BH78">
            <v>3.9448270000000001</v>
          </cell>
          <cell r="BI78">
            <v>4.512632</v>
          </cell>
          <cell r="BJ78">
            <v>5.410482</v>
          </cell>
          <cell r="BK78">
            <v>4.3317750000000004</v>
          </cell>
          <cell r="BL78">
            <v>5.7440059999999997</v>
          </cell>
          <cell r="BM78">
            <v>5.0811299999999999</v>
          </cell>
          <cell r="BN78">
            <v>4.5459069999999997</v>
          </cell>
          <cell r="BO78">
            <v>3.9003610000000002</v>
          </cell>
          <cell r="BP78">
            <v>4.9635309999999997</v>
          </cell>
          <cell r="BQ78">
            <v>5.361892000000001</v>
          </cell>
          <cell r="BR78">
            <v>4.2258779999999998</v>
          </cell>
          <cell r="BS78">
            <v>4.624733</v>
          </cell>
          <cell r="BT78">
            <v>5.2638090000000002</v>
          </cell>
          <cell r="BU78">
            <v>4.4265489999999996</v>
          </cell>
          <cell r="BV78">
            <v>3.9177240000000002</v>
          </cell>
          <cell r="BW78">
            <v>4.7318379999999998</v>
          </cell>
          <cell r="BX78">
            <v>5.8765499999999999</v>
          </cell>
          <cell r="BY78">
            <v>3.7513949999999996</v>
          </cell>
          <cell r="BZ78">
            <v>3.1085080000000005</v>
          </cell>
          <cell r="CA78">
            <v>4.0964590000000003</v>
          </cell>
          <cell r="CB78">
            <v>3.7938320000000001</v>
          </cell>
          <cell r="CC78">
            <v>5.1920289999999998</v>
          </cell>
          <cell r="CD78">
            <v>5.0901399999999999</v>
          </cell>
          <cell r="CE78">
            <v>4.3271540000000002</v>
          </cell>
          <cell r="CF78">
            <v>3.8210389999999999</v>
          </cell>
          <cell r="CG78">
            <v>4.2691140000000001</v>
          </cell>
          <cell r="CH78">
            <v>5.347575</v>
          </cell>
          <cell r="CI78">
            <v>3.8427799999999994</v>
          </cell>
          <cell r="CJ78">
            <v>4.7134859999999996</v>
          </cell>
          <cell r="CK78">
            <v>4.4531429999999999</v>
          </cell>
          <cell r="CL78">
            <v>3.5645639999999998</v>
          </cell>
          <cell r="CM78">
            <v>4.4048340000000001</v>
          </cell>
          <cell r="CN78">
            <v>3.8084190000000002</v>
          </cell>
          <cell r="CO78">
            <v>4.0409490000000003</v>
          </cell>
          <cell r="CP78">
            <v>3.8439109999999994</v>
          </cell>
          <cell r="CQ78">
            <v>3.5827719999999998</v>
          </cell>
          <cell r="CR78">
            <v>5.4458019999999987</v>
          </cell>
          <cell r="CS78">
            <v>5.107443</v>
          </cell>
          <cell r="CT78">
            <v>3.4985940000000002</v>
          </cell>
          <cell r="CV78">
            <v>4.8567300000000007</v>
          </cell>
          <cell r="CW78">
            <v>5.7642009999999999</v>
          </cell>
          <cell r="CX78">
            <v>5.029604</v>
          </cell>
          <cell r="CY78">
            <v>4.273415</v>
          </cell>
          <cell r="CZ78">
            <v>5.1774050000000003</v>
          </cell>
          <cell r="DA78">
            <v>3.7335000000000003</v>
          </cell>
          <cell r="DB78">
            <v>4.7722540000000002</v>
          </cell>
          <cell r="DC78">
            <v>4.3176839999999999</v>
          </cell>
          <cell r="DD78">
            <v>4.1868569999999998</v>
          </cell>
          <cell r="DE78">
            <v>5.4344929999999998</v>
          </cell>
          <cell r="DF78">
            <v>5.4080480000000009</v>
          </cell>
          <cell r="DG78">
            <v>4.1552990000000012</v>
          </cell>
          <cell r="DH78">
            <v>4.0326449999999987</v>
          </cell>
          <cell r="DI78">
            <v>5.227055</v>
          </cell>
          <cell r="DJ78">
            <v>5.1008060000000004</v>
          </cell>
          <cell r="DK78">
            <v>4.7637900000000002</v>
          </cell>
          <cell r="DL78">
            <v>3.1451540000000002</v>
          </cell>
          <cell r="DM78">
            <v>5.831059999999999</v>
          </cell>
          <cell r="DN78">
            <v>4.1533100000000003</v>
          </cell>
          <cell r="DO78">
            <v>4.6063910000000003</v>
          </cell>
          <cell r="DP78">
            <v>4.5522600000000004</v>
          </cell>
          <cell r="DQ78">
            <v>4.9088180000000001</v>
          </cell>
          <cell r="DR78">
            <v>4.7072209999999997</v>
          </cell>
          <cell r="DT78">
            <v>2.8026490000000002</v>
          </cell>
          <cell r="DU78">
            <v>6.3301509999999999</v>
          </cell>
          <cell r="DV78">
            <v>5.6530740000000002</v>
          </cell>
          <cell r="DW78">
            <v>2.8038660000000002</v>
          </cell>
          <cell r="DX78">
            <v>3.7492260000000002</v>
          </cell>
          <cell r="DY78">
            <v>3.7214870000000002</v>
          </cell>
          <cell r="DZ78">
            <v>4.7952459999999997</v>
          </cell>
          <cell r="EA78">
            <v>4.219361000000001</v>
          </cell>
          <cell r="EB78">
            <v>5.4886429999999997</v>
          </cell>
          <cell r="EC78">
            <v>4.780062</v>
          </cell>
          <cell r="ED78">
            <v>4.4159459999999999</v>
          </cell>
          <cell r="EE78">
            <v>4.11259</v>
          </cell>
          <cell r="EF78">
            <v>5.506659</v>
          </cell>
          <cell r="EG78">
            <v>5.8152559999999998</v>
          </cell>
          <cell r="EH78">
            <v>5.6670809999999996</v>
          </cell>
          <cell r="EI78">
            <v>5.0157280000000002</v>
          </cell>
          <cell r="EJ78">
            <v>3.8740299999999994</v>
          </cell>
          <cell r="EK78">
            <v>4.908175</v>
          </cell>
          <cell r="EM78">
            <v>4.2423179999999991</v>
          </cell>
          <cell r="EN78">
            <v>3.5924009999999997</v>
          </cell>
        </row>
        <row r="79">
          <cell r="B79" t="str">
            <v>7.1.4</v>
          </cell>
          <cell r="C79" t="str">
            <v>7.1.4</v>
          </cell>
          <cell r="D79">
            <v>1</v>
          </cell>
          <cell r="E79">
            <v>7</v>
          </cell>
          <cell r="F79" t="str">
            <v/>
          </cell>
          <cell r="G79" t="str">
            <v>ICT and organizational models creation</v>
          </cell>
          <cell r="H79" t="str">
            <v>World Economic Forum, Executive Opinion Survey 2010</v>
          </cell>
          <cell r="I79">
            <v>2010</v>
          </cell>
          <cell r="J79">
            <v>0.11850277081701739</v>
          </cell>
          <cell r="K79">
            <v>-0.65132845569848241</v>
          </cell>
          <cell r="L79">
            <v>1</v>
          </cell>
          <cell r="M79" t="str">
            <v>good</v>
          </cell>
          <cell r="N79" t="str">
            <v>SCORE</v>
          </cell>
          <cell r="O79">
            <v>4.404935</v>
          </cell>
          <cell r="P79">
            <v>2.5587770000000001</v>
          </cell>
          <cell r="Q79">
            <v>2.7200760000000002</v>
          </cell>
          <cell r="R79">
            <v>4.0568</v>
          </cell>
          <cell r="S79">
            <v>3.5823510000000001</v>
          </cell>
          <cell r="T79">
            <v>5.0719250000000002</v>
          </cell>
          <cell r="U79">
            <v>4.6963329999999992</v>
          </cell>
          <cell r="V79">
            <v>4.0442</v>
          </cell>
          <cell r="W79">
            <v>4.435238</v>
          </cell>
          <cell r="X79">
            <v>3.4989940000000006</v>
          </cell>
          <cell r="Z79">
            <v>4.8541629999999998</v>
          </cell>
          <cell r="AA79">
            <v>3.372722</v>
          </cell>
          <cell r="AB79">
            <v>3.6424609999999999</v>
          </cell>
          <cell r="AC79">
            <v>3.5599229999999999</v>
          </cell>
          <cell r="AD79">
            <v>3.5101990000000001</v>
          </cell>
          <cell r="AE79">
            <v>4.8862300000000003</v>
          </cell>
          <cell r="AF79">
            <v>4.1499129999999997</v>
          </cell>
          <cell r="AG79">
            <v>4.1433799999999996</v>
          </cell>
          <cell r="AH79">
            <v>3.5783800000000001</v>
          </cell>
          <cell r="AI79">
            <v>3.2672340000000002</v>
          </cell>
          <cell r="AJ79">
            <v>3.0765799999999999</v>
          </cell>
          <cell r="AK79">
            <v>5.4825939999999997</v>
          </cell>
          <cell r="AL79">
            <v>4.8000579999999999</v>
          </cell>
          <cell r="AM79">
            <v>4.6981650000000004</v>
          </cell>
          <cell r="AN79">
            <v>4.724056</v>
          </cell>
          <cell r="AO79">
            <v>4.6494429999999998</v>
          </cell>
          <cell r="AP79">
            <v>3.6403300000000001</v>
          </cell>
          <cell r="AQ79">
            <v>3.7941639999999994</v>
          </cell>
          <cell r="AR79">
            <v>4.0253370000000004</v>
          </cell>
          <cell r="AS79">
            <v>4.1358820000000005</v>
          </cell>
          <cell r="AT79">
            <v>5.029458</v>
          </cell>
          <cell r="AU79">
            <v>4.4052800000000003</v>
          </cell>
          <cell r="AV79">
            <v>3.699287</v>
          </cell>
          <cell r="AW79">
            <v>4.0396939999999999</v>
          </cell>
          <cell r="AX79">
            <v>4.0223060000000004</v>
          </cell>
          <cell r="AY79">
            <v>5.1644319999999997</v>
          </cell>
          <cell r="AZ79">
            <v>2.9151980000000002</v>
          </cell>
          <cell r="BA79">
            <v>5.3944349999999996</v>
          </cell>
          <cell r="BB79">
            <v>5.2126429999999999</v>
          </cell>
          <cell r="BC79">
            <v>3.5815000000000001</v>
          </cell>
          <cell r="BD79">
            <v>5.1651009999999999</v>
          </cell>
          <cell r="BE79">
            <v>3.7961299999999998</v>
          </cell>
          <cell r="BF79">
            <v>3.277323</v>
          </cell>
          <cell r="BG79">
            <v>4.691986</v>
          </cell>
          <cell r="BH79">
            <v>3.5203920000000002</v>
          </cell>
          <cell r="BI79">
            <v>4.386698</v>
          </cell>
          <cell r="BJ79">
            <v>5.1937069999999999</v>
          </cell>
          <cell r="BK79">
            <v>3.6929799999999999</v>
          </cell>
          <cell r="BL79">
            <v>5.2973949999999999</v>
          </cell>
          <cell r="BM79">
            <v>4.7270669999999999</v>
          </cell>
          <cell r="BN79">
            <v>4.4082340000000002</v>
          </cell>
          <cell r="BO79">
            <v>3.6215310000000001</v>
          </cell>
          <cell r="BP79">
            <v>4.7269740000000002</v>
          </cell>
          <cell r="BQ79">
            <v>5.3517680000000007</v>
          </cell>
          <cell r="BR79">
            <v>3.7866569999999999</v>
          </cell>
          <cell r="BS79">
            <v>4.0592829999999998</v>
          </cell>
          <cell r="BT79">
            <v>4.559806</v>
          </cell>
          <cell r="BU79">
            <v>4.1837299999999997</v>
          </cell>
          <cell r="BV79">
            <v>3.8260079999999999</v>
          </cell>
          <cell r="BW79">
            <v>4.183738</v>
          </cell>
          <cell r="BX79">
            <v>5.1159489999999996</v>
          </cell>
          <cell r="BY79">
            <v>3.7887829999999996</v>
          </cell>
          <cell r="BZ79">
            <v>2.7938390000000002</v>
          </cell>
          <cell r="CA79">
            <v>3.8290649999999999</v>
          </cell>
          <cell r="CB79">
            <v>3.2641490000000002</v>
          </cell>
          <cell r="CC79">
            <v>4.922663</v>
          </cell>
          <cell r="CD79">
            <v>4.6578600000000003</v>
          </cell>
          <cell r="CE79">
            <v>3.777425</v>
          </cell>
          <cell r="CF79">
            <v>3.2702390000000001</v>
          </cell>
          <cell r="CG79">
            <v>3.9294390000000003</v>
          </cell>
          <cell r="CH79">
            <v>5.2492380000000001</v>
          </cell>
          <cell r="CI79">
            <v>3.569868</v>
          </cell>
          <cell r="CJ79">
            <v>4.3289530000000003</v>
          </cell>
          <cell r="CK79">
            <v>4.0517390000000004</v>
          </cell>
          <cell r="CL79">
            <v>3.513455</v>
          </cell>
          <cell r="CM79">
            <v>3.6579359999999994</v>
          </cell>
          <cell r="CN79">
            <v>3.6435559999999998</v>
          </cell>
          <cell r="CO79">
            <v>3.9143530000000002</v>
          </cell>
          <cell r="CP79">
            <v>3.9123469999999996</v>
          </cell>
          <cell r="CQ79">
            <v>3.3255509999999999</v>
          </cell>
          <cell r="CR79">
            <v>5.2976349999999996</v>
          </cell>
          <cell r="CS79">
            <v>4.820538</v>
          </cell>
          <cell r="CT79">
            <v>3.619856</v>
          </cell>
          <cell r="CV79">
            <v>4.0109219999999999</v>
          </cell>
          <cell r="CW79">
            <v>5.5298109999999996</v>
          </cell>
          <cell r="CX79">
            <v>4.8071089999999996</v>
          </cell>
          <cell r="CY79">
            <v>4.1451729999999998</v>
          </cell>
          <cell r="CZ79">
            <v>4.6884699999999997</v>
          </cell>
          <cell r="DA79">
            <v>3.5959810000000001</v>
          </cell>
          <cell r="DB79">
            <v>4.3951849999999997</v>
          </cell>
          <cell r="DC79">
            <v>3.9940020000000001</v>
          </cell>
          <cell r="DD79">
            <v>3.8881459999999999</v>
          </cell>
          <cell r="DE79">
            <v>4.8759959999999998</v>
          </cell>
          <cell r="DF79">
            <v>5.4258600000000001</v>
          </cell>
          <cell r="DG79">
            <v>3.5941270000000003</v>
          </cell>
          <cell r="DH79">
            <v>3.7935680000000001</v>
          </cell>
          <cell r="DI79">
            <v>4.7689469999999998</v>
          </cell>
          <cell r="DJ79">
            <v>5.158404</v>
          </cell>
          <cell r="DK79">
            <v>4.6290579999999997</v>
          </cell>
          <cell r="DL79">
            <v>3.0092670000000004</v>
          </cell>
          <cell r="DM79">
            <v>5.5169139999999999</v>
          </cell>
          <cell r="DN79">
            <v>3.7159170000000001</v>
          </cell>
          <cell r="DO79">
            <v>4.0745370000000003</v>
          </cell>
          <cell r="DP79">
            <v>4.281447</v>
          </cell>
          <cell r="DQ79">
            <v>4.5302069999999999</v>
          </cell>
          <cell r="DR79">
            <v>4.4595050000000001</v>
          </cell>
          <cell r="DT79">
            <v>2.599653</v>
          </cell>
          <cell r="DU79">
            <v>6.0267210000000002</v>
          </cell>
          <cell r="DV79">
            <v>5.1630900000000004</v>
          </cell>
          <cell r="DW79">
            <v>2.7133050000000001</v>
          </cell>
          <cell r="DX79">
            <v>3.3335689999999998</v>
          </cell>
          <cell r="DY79">
            <v>3.5227089999999999</v>
          </cell>
          <cell r="DZ79">
            <v>4.5060219999999997</v>
          </cell>
          <cell r="EA79">
            <v>4.0254469999999998</v>
          </cell>
          <cell r="EB79">
            <v>5.114198</v>
          </cell>
          <cell r="EC79">
            <v>4.184196</v>
          </cell>
          <cell r="ED79">
            <v>3.6121350000000003</v>
          </cell>
          <cell r="EE79">
            <v>3.643497</v>
          </cell>
          <cell r="EF79">
            <v>5.0766809999999998</v>
          </cell>
          <cell r="EG79">
            <v>5.5306740000000003</v>
          </cell>
          <cell r="EH79">
            <v>5.6373560000000005</v>
          </cell>
          <cell r="EI79">
            <v>4.8428449999999996</v>
          </cell>
          <cell r="EJ79">
            <v>3.3719389999999998</v>
          </cell>
          <cell r="EK79">
            <v>3.9363359999999998</v>
          </cell>
          <cell r="EM79">
            <v>3.6164369999999999</v>
          </cell>
          <cell r="EN79">
            <v>3.0305749999999998</v>
          </cell>
        </row>
        <row r="80">
          <cell r="B80" t="str">
            <v>7.2.1</v>
          </cell>
          <cell r="C80" t="str">
            <v>7.2.1</v>
          </cell>
          <cell r="F80" t="str">
            <v/>
          </cell>
          <cell r="G80" t="str">
            <v>Recreation and culture (% total individual consumption)</v>
          </cell>
          <cell r="H80" t="str">
            <v>United Nations Statistics Division, National Accounts Official Country Data (UN Data)</v>
          </cell>
          <cell r="I80" t="str">
            <v>2003 - 2009</v>
          </cell>
          <cell r="J80">
            <v>-0.35296316849292292</v>
          </cell>
          <cell r="K80">
            <v>-0.91385266485072103</v>
          </cell>
          <cell r="L80">
            <v>0.5</v>
          </cell>
          <cell r="M80" t="str">
            <v>good</v>
          </cell>
          <cell r="N80" t="str">
            <v>SCORE</v>
          </cell>
          <cell r="O80" t="str">
            <v/>
          </cell>
          <cell r="P80" t="str">
            <v/>
          </cell>
          <cell r="Q80" t="str">
            <v/>
          </cell>
          <cell r="R80" t="str">
            <v/>
          </cell>
          <cell r="S80">
            <v>0.36632502110327647</v>
          </cell>
          <cell r="T80">
            <v>9.3497394600292374</v>
          </cell>
          <cell r="U80">
            <v>9.8538646282266633</v>
          </cell>
          <cell r="V80">
            <v>0.90911262961724093</v>
          </cell>
          <cell r="W80" t="str">
            <v/>
          </cell>
          <cell r="X80" t="str">
            <v/>
          </cell>
          <cell r="Y80">
            <v>5.1856281381030618</v>
          </cell>
          <cell r="Z80">
            <v>7.1475521528258508</v>
          </cell>
          <cell r="AA80" t="str">
            <v/>
          </cell>
          <cell r="AB80" t="str">
            <v/>
          </cell>
          <cell r="AC80" t="str">
            <v/>
          </cell>
          <cell r="AD80" t="str">
            <v/>
          </cell>
          <cell r="AE80" t="str">
            <v/>
          </cell>
          <cell r="AF80" t="str">
            <v/>
          </cell>
          <cell r="AG80">
            <v>6.0556141144017834</v>
          </cell>
          <cell r="AH80" t="str">
            <v/>
          </cell>
          <cell r="AI80" t="str">
            <v/>
          </cell>
          <cell r="AJ80">
            <v>1.7416960774924026</v>
          </cell>
          <cell r="AK80">
            <v>7.9464628988850441</v>
          </cell>
          <cell r="AL80">
            <v>5.3299381040429727</v>
          </cell>
          <cell r="AM80" t="str">
            <v/>
          </cell>
          <cell r="AN80">
            <v>4.6618514080373963</v>
          </cell>
          <cell r="AO80" t="str">
            <v/>
          </cell>
          <cell r="AP80" t="str">
            <v/>
          </cell>
          <cell r="AQ80">
            <v>8.186599819359671</v>
          </cell>
          <cell r="AR80">
            <v>8.2365190295349162</v>
          </cell>
          <cell r="AS80">
            <v>9.0743873708842777</v>
          </cell>
          <cell r="AT80">
            <v>7.8354803668175208</v>
          </cell>
          <cell r="AU80" t="str">
            <v/>
          </cell>
          <cell r="AV80" t="str">
            <v/>
          </cell>
          <cell r="AW80" t="str">
            <v/>
          </cell>
          <cell r="AX80" t="str">
            <v/>
          </cell>
          <cell r="AY80">
            <v>8.3295062071000672</v>
          </cell>
          <cell r="AZ80" t="str">
            <v/>
          </cell>
          <cell r="BA80">
            <v>8.8789266855966602</v>
          </cell>
          <cell r="BB80">
            <v>6.973122628273293</v>
          </cell>
          <cell r="BC80" t="str">
            <v/>
          </cell>
          <cell r="BD80">
            <v>7.492348354224962</v>
          </cell>
          <cell r="BE80">
            <v>3.1024258559635567</v>
          </cell>
          <cell r="BF80">
            <v>8.0554199228203345</v>
          </cell>
          <cell r="BG80">
            <v>3.4987513227362661</v>
          </cell>
          <cell r="BH80" t="str">
            <v/>
          </cell>
          <cell r="BI80">
            <v>3.7333586596793769</v>
          </cell>
          <cell r="BJ80">
            <v>6.7830294328249945</v>
          </cell>
          <cell r="BK80">
            <v>6.0276318071333996</v>
          </cell>
          <cell r="BL80">
            <v>6.6918089168817998</v>
          </cell>
          <cell r="BM80">
            <v>1.3412560826025326</v>
          </cell>
          <cell r="BN80" t="str">
            <v/>
          </cell>
          <cell r="BO80">
            <v>3.6018267170464564</v>
          </cell>
          <cell r="BP80">
            <v>5.3170248800276338</v>
          </cell>
          <cell r="BQ80">
            <v>5.9896601896261767</v>
          </cell>
          <cell r="BR80">
            <v>5.7456174209948703</v>
          </cell>
          <cell r="BS80" t="str">
            <v/>
          </cell>
          <cell r="BT80">
            <v>8.5493118733215017</v>
          </cell>
          <cell r="BU80" t="str">
            <v/>
          </cell>
          <cell r="BV80">
            <v>1.0343349670312669</v>
          </cell>
          <cell r="BW80" t="str">
            <v/>
          </cell>
          <cell r="BX80">
            <v>7.7988502605865913</v>
          </cell>
          <cell r="BY80" t="str">
            <v/>
          </cell>
          <cell r="BZ80">
            <v>0.66488317742899761</v>
          </cell>
          <cell r="CA80">
            <v>8.2954100435711435</v>
          </cell>
          <cell r="CB80" t="str">
            <v/>
          </cell>
          <cell r="CC80">
            <v>7.7794724455397448</v>
          </cell>
          <cell r="CD80">
            <v>7.1843116744325224</v>
          </cell>
          <cell r="CE80">
            <v>2.6183840996359753</v>
          </cell>
          <cell r="CF80" t="str">
            <v/>
          </cell>
          <cell r="CG80">
            <v>1.4911739548413661</v>
          </cell>
          <cell r="CH80">
            <v>4.8254433946178263</v>
          </cell>
          <cell r="CI80" t="str">
            <v/>
          </cell>
          <cell r="CJ80" t="str">
            <v/>
          </cell>
          <cell r="CK80">
            <v>4.7836117788539561</v>
          </cell>
          <cell r="CL80">
            <v>0.53113394716590812</v>
          </cell>
          <cell r="CM80">
            <v>2.681506821649589</v>
          </cell>
          <cell r="CN80" t="str">
            <v/>
          </cell>
          <cell r="CO80" t="str">
            <v/>
          </cell>
          <cell r="CP80" t="str">
            <v/>
          </cell>
          <cell r="CQ80" t="str">
            <v/>
          </cell>
          <cell r="CR80">
            <v>7.737230310229565</v>
          </cell>
          <cell r="CS80">
            <v>11.232623223735931</v>
          </cell>
          <cell r="CT80">
            <v>2.6399579612942587</v>
          </cell>
          <cell r="CU80">
            <v>2.6272989658843739</v>
          </cell>
          <cell r="CV80" t="str">
            <v/>
          </cell>
          <cell r="CW80">
            <v>9.1477819391992892</v>
          </cell>
          <cell r="CX80" t="str">
            <v/>
          </cell>
          <cell r="CY80" t="str">
            <v/>
          </cell>
          <cell r="CZ80" t="str">
            <v/>
          </cell>
          <cell r="DA80" t="str">
            <v/>
          </cell>
          <cell r="DB80" t="str">
            <v/>
          </cell>
          <cell r="DC80" t="str">
            <v/>
          </cell>
          <cell r="DD80">
            <v>6.3909839901611862</v>
          </cell>
          <cell r="DE80">
            <v>5.7253731047337046</v>
          </cell>
          <cell r="DF80" t="str">
            <v/>
          </cell>
          <cell r="DG80" t="str">
            <v/>
          </cell>
          <cell r="DH80">
            <v>1.1832032243759218</v>
          </cell>
          <cell r="DI80" t="str">
            <v/>
          </cell>
          <cell r="DJ80" t="str">
            <v/>
          </cell>
          <cell r="DK80" t="str">
            <v/>
          </cell>
          <cell r="DL80">
            <v>5.8748990801955188</v>
          </cell>
          <cell r="DM80">
            <v>9.6708935754548691</v>
          </cell>
          <cell r="DN80">
            <v>8.3073437431862054</v>
          </cell>
          <cell r="DO80">
            <v>8.4812194407173784</v>
          </cell>
          <cell r="DP80">
            <v>3.5522801083844189</v>
          </cell>
          <cell r="DQ80">
            <v>7.5625633027062173</v>
          </cell>
          <cell r="DR80">
            <v>3.578805791548878</v>
          </cell>
          <cell r="DS80" t="str">
            <v/>
          </cell>
          <cell r="DT80" t="str">
            <v/>
          </cell>
          <cell r="DU80">
            <v>7.8597988133953436</v>
          </cell>
          <cell r="DV80">
            <v>7.046572714049824</v>
          </cell>
          <cell r="DW80" t="str">
            <v/>
          </cell>
          <cell r="DX80" t="str">
            <v/>
          </cell>
          <cell r="DY80" t="str">
            <v/>
          </cell>
          <cell r="DZ80">
            <v>5.1778517414529635</v>
          </cell>
          <cell r="EA80" t="str">
            <v/>
          </cell>
          <cell r="EB80" t="str">
            <v/>
          </cell>
          <cell r="EC80">
            <v>3.9926862896795328</v>
          </cell>
          <cell r="ED80" t="str">
            <v/>
          </cell>
          <cell r="EE80">
            <v>3.8056404075327039</v>
          </cell>
          <cell r="EF80" t="str">
            <v/>
          </cell>
          <cell r="EG80">
            <v>9.0830402836785957</v>
          </cell>
          <cell r="EH80">
            <v>8.4597837945056025</v>
          </cell>
          <cell r="EI80" t="str">
            <v/>
          </cell>
          <cell r="EJ80">
            <v>5.2515662174128339</v>
          </cell>
          <cell r="EK80" t="str">
            <v/>
          </cell>
          <cell r="EL80">
            <v>0.28259263175389299</v>
          </cell>
          <cell r="EM80" t="str">
            <v/>
          </cell>
          <cell r="EN80" t="str">
            <v/>
          </cell>
        </row>
        <row r="81">
          <cell r="B81" t="str">
            <v>7.2.2</v>
          </cell>
          <cell r="C81" t="str">
            <v>SCORE</v>
          </cell>
          <cell r="D81">
            <v>0</v>
          </cell>
          <cell r="F81" t="str">
            <v>Winsorized</v>
          </cell>
          <cell r="G81" t="str">
            <v>National feature films produced (per million people)</v>
          </cell>
          <cell r="H81" t="str">
            <v>UNESCO</v>
          </cell>
          <cell r="I81" t="str">
            <v>2005 - 2008</v>
          </cell>
          <cell r="J81">
            <v>1.2694055523892993</v>
          </cell>
          <cell r="K81">
            <v>0.69014304903608092</v>
          </cell>
          <cell r="L81">
            <v>0.5</v>
          </cell>
          <cell r="M81" t="str">
            <v>good</v>
          </cell>
          <cell r="N81" t="str">
            <v>SCORE</v>
          </cell>
          <cell r="O81" t="str">
            <v/>
          </cell>
          <cell r="P81" t="str">
            <v/>
          </cell>
          <cell r="Q81" t="str">
            <v/>
          </cell>
          <cell r="R81">
            <v>1.6110328850936932</v>
          </cell>
          <cell r="S81">
            <v>2.6071582789496413</v>
          </cell>
          <cell r="T81">
            <v>1.3527942448267698</v>
          </cell>
          <cell r="U81">
            <v>3.9843408161668612</v>
          </cell>
          <cell r="V81">
            <v>0.35358386714675499</v>
          </cell>
          <cell r="W81" t="str">
            <v/>
          </cell>
          <cell r="X81">
            <v>0.6661353301336328</v>
          </cell>
          <cell r="Y81">
            <v>0.20549704597996404</v>
          </cell>
          <cell r="Z81">
            <v>6.351940347126904</v>
          </cell>
          <cell r="AA81" t="str">
            <v/>
          </cell>
          <cell r="AB81">
            <v>0.74835687557155761</v>
          </cell>
          <cell r="AC81" t="str">
            <v/>
          </cell>
          <cell r="AD81" t="str">
            <v/>
          </cell>
          <cell r="AE81">
            <v>0.3188801981870194</v>
          </cell>
          <cell r="AF81" t="str">
            <v/>
          </cell>
          <cell r="AG81">
            <v>1.2988666089969891</v>
          </cell>
          <cell r="AH81">
            <v>0.35150420247879355</v>
          </cell>
          <cell r="AI81">
            <v>4.3997146430238301</v>
          </cell>
          <cell r="AJ81">
            <v>0.38381658217035997</v>
          </cell>
          <cell r="AK81">
            <v>2.2665318999050506</v>
          </cell>
          <cell r="AL81">
            <v>0.66799228723959836</v>
          </cell>
          <cell r="AM81">
            <v>0.30503420252905222</v>
          </cell>
          <cell r="AN81">
            <v>0.1830475709061079</v>
          </cell>
          <cell r="AO81" t="str">
            <v/>
          </cell>
          <cell r="AP81" t="str">
            <v/>
          </cell>
          <cell r="AQ81">
            <v>0.45045045045045046</v>
          </cell>
          <cell r="AR81">
            <v>4.733520544070851</v>
          </cell>
          <cell r="AS81">
            <v>3.4082718172730049</v>
          </cell>
          <cell r="AT81">
            <v>3.678315155099837</v>
          </cell>
          <cell r="AU81">
            <v>0.93035227789002306</v>
          </cell>
          <cell r="AV81" t="str">
            <v/>
          </cell>
          <cell r="AW81">
            <v>0.75061625912932251</v>
          </cell>
          <cell r="AX81" t="str">
            <v/>
          </cell>
          <cell r="AY81">
            <v>5.2100894125773047</v>
          </cell>
          <cell r="AZ81" t="str">
            <v/>
          </cell>
          <cell r="BA81">
            <v>3.6078680386186193</v>
          </cell>
          <cell r="BB81">
            <v>3.3087447417852345</v>
          </cell>
          <cell r="BC81" t="str">
            <v/>
          </cell>
          <cell r="BD81">
            <v>2.1122541440878533</v>
          </cell>
          <cell r="BE81" t="str">
            <v/>
          </cell>
          <cell r="BF81">
            <v>1.9733667250902815</v>
          </cell>
          <cell r="BG81">
            <v>7.8679828018484721E-2</v>
          </cell>
          <cell r="BH81" t="str">
            <v/>
          </cell>
          <cell r="BI81" t="str">
            <v/>
          </cell>
          <cell r="BJ81">
            <v>7.2192783609350411</v>
          </cell>
          <cell r="BK81">
            <v>4.5674024487234606</v>
          </cell>
          <cell r="BL81">
            <v>7.2192783609350411</v>
          </cell>
          <cell r="BM81">
            <v>0.98305013650870643</v>
          </cell>
          <cell r="BN81">
            <v>0.34272550319948725</v>
          </cell>
          <cell r="BO81">
            <v>0.3763366984053011</v>
          </cell>
          <cell r="BP81">
            <v>4.4592847354224219</v>
          </cell>
          <cell r="BQ81">
            <v>3.1189304903809347</v>
          </cell>
          <cell r="BR81">
            <v>1.9680531029589186</v>
          </cell>
          <cell r="BS81" t="str">
            <v/>
          </cell>
          <cell r="BT81">
            <v>3.1853925878966822</v>
          </cell>
          <cell r="BU81" t="str">
            <v/>
          </cell>
          <cell r="BV81" t="str">
            <v/>
          </cell>
          <cell r="BW81" t="str">
            <v/>
          </cell>
          <cell r="BX81">
            <v>2.5590226184579823</v>
          </cell>
          <cell r="BY81" t="str">
            <v/>
          </cell>
          <cell r="BZ81">
            <v>0.19260029660445677</v>
          </cell>
          <cell r="CA81">
            <v>0.87414574107453491</v>
          </cell>
          <cell r="CB81">
            <v>1.9389727710053768</v>
          </cell>
          <cell r="CC81">
            <v>0.29463047740154774</v>
          </cell>
          <cell r="CD81">
            <v>7.2192783609350411</v>
          </cell>
          <cell r="CE81" t="str">
            <v/>
          </cell>
          <cell r="CF81" t="str">
            <v/>
          </cell>
          <cell r="CG81" t="str">
            <v/>
          </cell>
          <cell r="CH81">
            <v>0.92543452019570205</v>
          </cell>
          <cell r="CI81" t="str">
            <v/>
          </cell>
          <cell r="CJ81" t="str">
            <v/>
          </cell>
          <cell r="CK81">
            <v>0.61407756981420114</v>
          </cell>
          <cell r="CL81">
            <v>0.80887650289254243</v>
          </cell>
          <cell r="CM81">
            <v>0.38743291599059621</v>
          </cell>
          <cell r="CN81">
            <v>0.38894147341596375</v>
          </cell>
          <cell r="CO81">
            <v>4.6830804891346445E-2</v>
          </cell>
          <cell r="CP81">
            <v>0.49775289455752009</v>
          </cell>
          <cell r="CQ81" t="str">
            <v/>
          </cell>
          <cell r="CR81">
            <v>1.2847100357449155</v>
          </cell>
          <cell r="CS81">
            <v>1.4338288008411795</v>
          </cell>
          <cell r="CU81" t="str">
            <v/>
          </cell>
          <cell r="CV81">
            <v>6.1897275721308223</v>
          </cell>
          <cell r="CW81">
            <v>4.5057831727021629</v>
          </cell>
          <cell r="CX81">
            <v>0.37452412028965698</v>
          </cell>
          <cell r="CY81">
            <v>0.11555350127108852</v>
          </cell>
          <cell r="CZ81">
            <v>0.3094419400276765</v>
          </cell>
          <cell r="DA81">
            <v>0.66496214702978029</v>
          </cell>
          <cell r="DB81">
            <v>0.21294732513670686</v>
          </cell>
          <cell r="DC81">
            <v>0.74627622229511237</v>
          </cell>
          <cell r="DD81">
            <v>0.97007789489531115</v>
          </cell>
          <cell r="DE81">
            <v>3.0233333308138888</v>
          </cell>
          <cell r="DF81" t="str">
            <v/>
          </cell>
          <cell r="DG81">
            <v>0.83380945397246742</v>
          </cell>
          <cell r="DH81">
            <v>0.47017543859649125</v>
          </cell>
          <cell r="DI81" t="str">
            <v/>
          </cell>
          <cell r="DJ81" t="str">
            <v/>
          </cell>
          <cell r="DK81" t="str">
            <v/>
          </cell>
          <cell r="DL81" t="str">
            <v/>
          </cell>
          <cell r="DM81">
            <v>2.2720043622483757</v>
          </cell>
          <cell r="DN81">
            <v>0.55644081166908321</v>
          </cell>
          <cell r="DO81">
            <v>1.4948666279994498</v>
          </cell>
          <cell r="DP81">
            <v>0.20950768501424633</v>
          </cell>
          <cell r="DQ81">
            <v>3.4000929494743239</v>
          </cell>
          <cell r="DR81" t="str">
            <v/>
          </cell>
          <cell r="DS81" t="str">
            <v/>
          </cell>
          <cell r="DT81" t="str">
            <v/>
          </cell>
          <cell r="DU81">
            <v>5.0657975520083962</v>
          </cell>
          <cell r="DV81">
            <v>5.0775434417246332</v>
          </cell>
          <cell r="DW81" t="str">
            <v/>
          </cell>
          <cell r="DX81" t="str">
            <v/>
          </cell>
          <cell r="DY81" t="str">
            <v/>
          </cell>
          <cell r="DZ81">
            <v>0.6315167073609016</v>
          </cell>
          <cell r="EA81" t="str">
            <v/>
          </cell>
          <cell r="EB81" t="str">
            <v/>
          </cell>
          <cell r="EC81">
            <v>0.48551818551366882</v>
          </cell>
          <cell r="ED81" t="str">
            <v/>
          </cell>
          <cell r="EE81">
            <v>0.14961181078380559</v>
          </cell>
          <cell r="EF81" t="str">
            <v/>
          </cell>
          <cell r="EG81">
            <v>1.7655337808405958</v>
          </cell>
          <cell r="EH81">
            <v>1.5020889979441607</v>
          </cell>
          <cell r="EI81">
            <v>0.60341545214221537</v>
          </cell>
          <cell r="EJ81">
            <v>0.51792386519181677</v>
          </cell>
          <cell r="EK81">
            <v>0.14439338533901763</v>
          </cell>
          <cell r="EL81" t="str">
            <v/>
          </cell>
          <cell r="EM81" t="str">
            <v/>
          </cell>
          <cell r="EN81" t="str">
            <v/>
          </cell>
        </row>
        <row r="82">
          <cell r="B82" t="str">
            <v>7.2.3</v>
          </cell>
          <cell r="C82" t="str">
            <v>7.2.3</v>
          </cell>
          <cell r="F82" t="str">
            <v/>
          </cell>
          <cell r="G82" t="str">
            <v>Daily newspapers: total average circulation (per thousand literate people)</v>
          </cell>
          <cell r="H82" t="str">
            <v>UNESCO</v>
          </cell>
          <cell r="I82" t="str">
            <v>2001 - 2005</v>
          </cell>
          <cell r="J82">
            <v>1.4797823692053711</v>
          </cell>
          <cell r="K82">
            <v>1.7453796837654778</v>
          </cell>
          <cell r="L82">
            <v>0.5</v>
          </cell>
          <cell r="M82" t="str">
            <v>good</v>
          </cell>
          <cell r="N82" t="str">
            <v>SCORE</v>
          </cell>
          <cell r="Q82">
            <v>6.2109958507812904</v>
          </cell>
          <cell r="R82">
            <v>49.883840749392597</v>
          </cell>
          <cell r="S82">
            <v>9.7704940067234993</v>
          </cell>
          <cell r="U82">
            <v>370.58399423215599</v>
          </cell>
          <cell r="V82">
            <v>23.635805435542299</v>
          </cell>
          <cell r="Y82">
            <v>97.351514636353997</v>
          </cell>
          <cell r="Z82">
            <v>198.76106380276701</v>
          </cell>
          <cell r="AA82">
            <v>1.8951989786912</v>
          </cell>
          <cell r="AD82">
            <v>79.941947582190807</v>
          </cell>
          <cell r="AE82">
            <v>55.793686193463699</v>
          </cell>
          <cell r="AF82">
            <v>105.314370656343</v>
          </cell>
          <cell r="AG82">
            <v>93.588222184695198</v>
          </cell>
          <cell r="AL82">
            <v>70.945980364510902</v>
          </cell>
          <cell r="AM82">
            <v>104.808024990907</v>
          </cell>
          <cell r="AN82">
            <v>35.270473057692399</v>
          </cell>
          <cell r="AO82">
            <v>96.0627715614946</v>
          </cell>
          <cell r="AS82">
            <v>215.222112020065</v>
          </cell>
          <cell r="AT82">
            <v>456.42672092912602</v>
          </cell>
          <cell r="AU82">
            <v>67.9154165487179</v>
          </cell>
          <cell r="AX82">
            <v>71.462087893953793</v>
          </cell>
          <cell r="AY82">
            <v>226.417088372873</v>
          </cell>
          <cell r="AZ82">
            <v>18.6255078279946</v>
          </cell>
          <cell r="BA82">
            <v>522.71104139570105</v>
          </cell>
          <cell r="BB82">
            <v>202.89122300061399</v>
          </cell>
          <cell r="BD82">
            <v>313.20425784323697</v>
          </cell>
          <cell r="BK82">
            <v>258.40091390340501</v>
          </cell>
          <cell r="BM82">
            <v>174.61315579007001</v>
          </cell>
          <cell r="BP82">
            <v>231.78519645902401</v>
          </cell>
          <cell r="BR82">
            <v>162.03707271145899</v>
          </cell>
          <cell r="BZ82">
            <v>1.4183127108228399</v>
          </cell>
          <cell r="CA82">
            <v>181.67605972219701</v>
          </cell>
          <cell r="CB82">
            <v>86.497111032483303</v>
          </cell>
          <cell r="CC82">
            <v>130.99277373177901</v>
          </cell>
          <cell r="CD82">
            <v>326.66185480060301</v>
          </cell>
          <cell r="CE82">
            <v>115.696154620684</v>
          </cell>
          <cell r="CH82">
            <v>180.699792565877</v>
          </cell>
          <cell r="CJ82">
            <v>121.532010962719</v>
          </cell>
          <cell r="CM82">
            <v>28.537821767848499</v>
          </cell>
          <cell r="CO82">
            <v>9.7166856332228697</v>
          </cell>
          <cell r="CP82">
            <v>54.704034291253201</v>
          </cell>
          <cell r="CR82">
            <v>392.470075195834</v>
          </cell>
          <cell r="CU82">
            <v>1.3072654345444299</v>
          </cell>
          <cell r="CW82">
            <v>650.05514533430699</v>
          </cell>
          <cell r="CY82">
            <v>162.93091979650799</v>
          </cell>
          <cell r="CZ82">
            <v>102.162649471931</v>
          </cell>
          <cell r="DC82">
            <v>133.662336867286</v>
          </cell>
          <cell r="DD82">
            <v>139.208707604816</v>
          </cell>
          <cell r="DG82">
            <v>86.141353061123894</v>
          </cell>
          <cell r="DH82">
            <v>109.241947043824</v>
          </cell>
          <cell r="DK82">
            <v>38.584899084011603</v>
          </cell>
          <cell r="DM82">
            <v>488.32827342781098</v>
          </cell>
          <cell r="DN82">
            <v>152.57920591075199</v>
          </cell>
          <cell r="DO82">
            <v>204.189725584597</v>
          </cell>
          <cell r="DP82">
            <v>53.079036093400703</v>
          </cell>
          <cell r="DQ82">
            <v>173.54461819618399</v>
          </cell>
          <cell r="DR82">
            <v>38.893878164054001</v>
          </cell>
          <cell r="DT82">
            <v>51.070603642437298</v>
          </cell>
          <cell r="DU82">
            <v>583.55860080893899</v>
          </cell>
          <cell r="DV82">
            <v>505.713586300879</v>
          </cell>
          <cell r="DY82">
            <v>4.1453638648776998</v>
          </cell>
          <cell r="EA82">
            <v>191.84748321108</v>
          </cell>
          <cell r="EB82">
            <v>43.939591337101398</v>
          </cell>
          <cell r="EE82">
            <v>155.187470482826</v>
          </cell>
          <cell r="EG82">
            <v>354.76857728851201</v>
          </cell>
          <cell r="EJ82">
            <v>147.059725721083</v>
          </cell>
          <cell r="EL82">
            <v>14.305191281940999</v>
          </cell>
          <cell r="EM82">
            <v>13.2206738943849</v>
          </cell>
        </row>
        <row r="83">
          <cell r="B83" t="str">
            <v>7.2.4</v>
          </cell>
          <cell r="C83" t="str">
            <v>SCORE</v>
          </cell>
          <cell r="F83" t="str">
            <v>Winsorized</v>
          </cell>
          <cell r="G83" t="str">
            <v>Creative goods exports (% of total exports)</v>
          </cell>
          <cell r="H83" t="str">
            <v>UNCTAD Creative Economy Report (based on IMF, Balance of Payments Statistics, WB &amp; OECD GDP estimates)</v>
          </cell>
          <cell r="I83" t="str">
            <v>2003 - 2008</v>
          </cell>
          <cell r="J83">
            <v>1.6783578474193477</v>
          </cell>
          <cell r="K83">
            <v>3.3486020373736283</v>
          </cell>
          <cell r="L83">
            <v>1</v>
          </cell>
          <cell r="M83" t="str">
            <v>good</v>
          </cell>
          <cell r="N83" t="str">
            <v>SCORE</v>
          </cell>
          <cell r="O83">
            <v>2.1958371160957468</v>
          </cell>
          <cell r="P83">
            <v>3.765642742769137E-3</v>
          </cell>
          <cell r="Q83" t="str">
            <v/>
          </cell>
          <cell r="R83">
            <v>0.41861074946485016</v>
          </cell>
          <cell r="S83">
            <v>2.5192262214444496</v>
          </cell>
          <cell r="T83">
            <v>0.54650549568100981</v>
          </cell>
          <cell r="U83">
            <v>3.4962226588974876</v>
          </cell>
          <cell r="V83">
            <v>3.5596917574208062E-2</v>
          </cell>
          <cell r="W83">
            <v>0.24112123994893273</v>
          </cell>
          <cell r="X83">
            <v>1.4436071629326266</v>
          </cell>
          <cell r="Y83">
            <v>1.3700663483485858</v>
          </cell>
          <cell r="Z83">
            <v>1.9620978037628487</v>
          </cell>
          <cell r="AA83">
            <v>5.9496479868627314E-2</v>
          </cell>
          <cell r="AB83">
            <v>1.3764021383938472</v>
          </cell>
          <cell r="AC83">
            <v>2.5633851727253383</v>
          </cell>
          <cell r="AD83" t="str">
            <v/>
          </cell>
          <cell r="AE83">
            <v>0.61738792171444157</v>
          </cell>
          <cell r="AF83" t="str">
            <v/>
          </cell>
          <cell r="AG83">
            <v>1.6905790400222207</v>
          </cell>
          <cell r="AH83">
            <v>0.57640706148881149</v>
          </cell>
          <cell r="AI83">
            <v>0.30193351331029455</v>
          </cell>
          <cell r="AJ83">
            <v>3.568087640713339E-2</v>
          </cell>
          <cell r="AK83">
            <v>2.0380211074791776</v>
          </cell>
          <cell r="AL83">
            <v>0.34220974938116483</v>
          </cell>
          <cell r="AM83">
            <v>5.9360967620007559</v>
          </cell>
          <cell r="AN83">
            <v>1.9557799253629931</v>
          </cell>
          <cell r="AO83">
            <v>1.1381098102290412</v>
          </cell>
          <cell r="AP83">
            <v>0.14764790686195112</v>
          </cell>
          <cell r="AQ83">
            <v>2.9162127879702657</v>
          </cell>
          <cell r="AR83">
            <v>1.7787417797474805</v>
          </cell>
          <cell r="AS83">
            <v>3.3463360598624203</v>
          </cell>
          <cell r="AT83">
            <v>3.7202034892733362</v>
          </cell>
          <cell r="AU83">
            <v>6.9215516124854295</v>
          </cell>
          <cell r="AV83">
            <v>0.25627127159573437</v>
          </cell>
          <cell r="AW83">
            <v>2.6782971314051887</v>
          </cell>
          <cell r="AX83">
            <v>2.1516205426005439</v>
          </cell>
          <cell r="AY83">
            <v>3.0812360593454944</v>
          </cell>
          <cell r="AZ83">
            <v>0.25849343346113884</v>
          </cell>
          <cell r="BA83">
            <v>1.1581712406372273</v>
          </cell>
          <cell r="BB83">
            <v>2.8843336403183368</v>
          </cell>
          <cell r="BC83">
            <v>0.33918169513117558</v>
          </cell>
          <cell r="BD83">
            <v>2.3889837708021071</v>
          </cell>
          <cell r="BE83">
            <v>6.3383752212389385E-2</v>
          </cell>
          <cell r="BF83">
            <v>3.6946295457727549</v>
          </cell>
          <cell r="BG83">
            <v>1.3576778626873298</v>
          </cell>
          <cell r="BH83">
            <v>0.22888201415669024</v>
          </cell>
          <cell r="BI83">
            <v>0.38460351415995109</v>
          </cell>
          <cell r="BJ83">
            <v>9.1691707451575102</v>
          </cell>
          <cell r="BK83">
            <v>1.013895477525615</v>
          </cell>
          <cell r="BL83">
            <v>9.9579681936339134E-2</v>
          </cell>
          <cell r="BM83">
            <v>4.8576581624522568</v>
          </cell>
          <cell r="BN83" t="str">
            <v/>
          </cell>
          <cell r="BO83">
            <v>1.1087665505226481</v>
          </cell>
          <cell r="BP83">
            <v>1.7507187194802758</v>
          </cell>
          <cell r="BQ83">
            <v>0.96270618543989239</v>
          </cell>
          <cell r="BR83">
            <v>5.1415359403907139</v>
          </cell>
          <cell r="BS83">
            <v>0.14983112341779217</v>
          </cell>
          <cell r="BT83">
            <v>0.88860254568111585</v>
          </cell>
          <cell r="BU83">
            <v>2.5452799202887477</v>
          </cell>
          <cell r="BV83">
            <v>1.6332953550735715E-2</v>
          </cell>
          <cell r="BW83">
            <v>1.1657728919164068</v>
          </cell>
          <cell r="BX83">
            <v>1.0122135414815394</v>
          </cell>
          <cell r="BY83">
            <v>8.7015988348830883E-2</v>
          </cell>
          <cell r="BZ83">
            <v>0.44264453848188307</v>
          </cell>
          <cell r="CA83">
            <v>2.5795945403675846</v>
          </cell>
          <cell r="CB83">
            <v>6.2413567405354984</v>
          </cell>
          <cell r="CC83">
            <v>3.2514195805039394</v>
          </cell>
          <cell r="CD83">
            <v>1.2967139961246941</v>
          </cell>
          <cell r="CE83">
            <v>0.76000387635634603</v>
          </cell>
          <cell r="CF83">
            <v>2.9918221706791908</v>
          </cell>
          <cell r="CG83">
            <v>0.95621332792670011</v>
          </cell>
          <cell r="CH83">
            <v>1.6808702121875494</v>
          </cell>
          <cell r="CI83">
            <v>8.0283905053452731E-2</v>
          </cell>
          <cell r="CJ83">
            <v>3.4031102831470412</v>
          </cell>
          <cell r="CK83">
            <v>1.7704129501382666</v>
          </cell>
          <cell r="CL83">
            <v>5.7837851374193958</v>
          </cell>
          <cell r="CM83">
            <v>0.27105230280571729</v>
          </cell>
          <cell r="CN83">
            <v>1.1694860542069494</v>
          </cell>
          <cell r="CO83">
            <v>0.17008836671532571</v>
          </cell>
          <cell r="CP83">
            <v>1.1154698764830238</v>
          </cell>
          <cell r="CQ83">
            <v>9.1691707451575102</v>
          </cell>
          <cell r="CR83">
            <v>1.6570117801874045</v>
          </cell>
          <cell r="CS83">
            <v>0.88948008749336682</v>
          </cell>
          <cell r="CT83">
            <v>0.75053692885561674</v>
          </cell>
          <cell r="CU83">
            <v>8.3826927777399168E-2</v>
          </cell>
          <cell r="CV83">
            <v>0.24475192674343454</v>
          </cell>
          <cell r="CW83">
            <v>0.25865016201301899</v>
          </cell>
          <cell r="CX83">
            <v>0.12015217754400291</v>
          </cell>
          <cell r="CY83">
            <v>6.6355870905521304</v>
          </cell>
          <cell r="CZ83">
            <v>0.53580027107443307</v>
          </cell>
          <cell r="DA83">
            <v>0.52903594454376868</v>
          </cell>
          <cell r="DB83">
            <v>0.83297366902002568</v>
          </cell>
          <cell r="DC83">
            <v>1.177994874494207</v>
          </cell>
          <cell r="DD83">
            <v>3.0922181205986532</v>
          </cell>
          <cell r="DE83">
            <v>2.2443305786939223</v>
          </cell>
          <cell r="DF83">
            <v>2.7428012092074593E-2</v>
          </cell>
          <cell r="DG83">
            <v>2.9809102433253134</v>
          </cell>
          <cell r="DH83">
            <v>0.3674730003285534</v>
          </cell>
          <cell r="DI83">
            <v>0.9138690060578164</v>
          </cell>
          <cell r="DJ83">
            <v>0.22053925394769572</v>
          </cell>
          <cell r="DK83">
            <v>0.46074902539457818</v>
          </cell>
          <cell r="DL83">
            <v>2.0408223319393084</v>
          </cell>
          <cell r="DM83">
            <v>1.4925411619984861</v>
          </cell>
          <cell r="DN83">
            <v>1.7839022843512582</v>
          </cell>
          <cell r="DO83">
            <v>2.8755583980339239</v>
          </cell>
          <cell r="DP83">
            <v>0.47366299728279804</v>
          </cell>
          <cell r="DQ83">
            <v>2.2425746296778359</v>
          </cell>
          <cell r="DR83">
            <v>2.1204103122300966</v>
          </cell>
          <cell r="DS83">
            <v>3.0111467336800535E-3</v>
          </cell>
          <cell r="DT83" t="str">
            <v/>
          </cell>
          <cell r="DU83">
            <v>2.681944085699866</v>
          </cell>
          <cell r="DV83">
            <v>4.9427276846096406</v>
          </cell>
          <cell r="DW83">
            <v>2.0899476566639077</v>
          </cell>
          <cell r="DX83" t="str">
            <v/>
          </cell>
          <cell r="DY83">
            <v>2.5016667253617255</v>
          </cell>
          <cell r="DZ83">
            <v>2.9373047552933009</v>
          </cell>
          <cell r="EA83">
            <v>9.153008465657704E-2</v>
          </cell>
          <cell r="EB83">
            <v>1.3564481230718266</v>
          </cell>
          <cell r="EC83">
            <v>4.0667333196997584</v>
          </cell>
          <cell r="ED83">
            <v>0.39719803511056201</v>
          </cell>
          <cell r="EE83">
            <v>0.82554634198797983</v>
          </cell>
          <cell r="EF83">
            <v>1.98981995125683</v>
          </cell>
          <cell r="EG83">
            <v>4.3464547680974643</v>
          </cell>
          <cell r="EH83">
            <v>2.6900054568791263</v>
          </cell>
          <cell r="EI83">
            <v>0.81015560390543839</v>
          </cell>
          <cell r="EJ83">
            <v>1.7017080451554586E-2</v>
          </cell>
          <cell r="EK83">
            <v>5.0073066360094529</v>
          </cell>
          <cell r="EL83">
            <v>2.5816373135492211E-2</v>
          </cell>
          <cell r="EM83">
            <v>4.6219301870426825E-2</v>
          </cell>
          <cell r="EN83">
            <v>3.8584659480945573</v>
          </cell>
        </row>
        <row r="84">
          <cell r="B84" t="str">
            <v>7.2.5</v>
          </cell>
          <cell r="C84" t="str">
            <v>SCORE</v>
          </cell>
          <cell r="F84" t="str">
            <v>Winsorized</v>
          </cell>
          <cell r="G84" t="str">
            <v>Creative services - exports (% of total services exports)</v>
          </cell>
          <cell r="H84" t="str">
            <v>UNCTAD Creative Economy Report (based on IMF, Balance of Payments Statistics, WB &amp; OECD GDP estimates)</v>
          </cell>
          <cell r="I84" t="str">
            <v>2001 - 2008</v>
          </cell>
          <cell r="J84">
            <v>1.6130374285519218</v>
          </cell>
          <cell r="K84">
            <v>2.130400710454492</v>
          </cell>
          <cell r="L84">
            <v>1</v>
          </cell>
          <cell r="M84" t="str">
            <v>good</v>
          </cell>
          <cell r="N84" t="str">
            <v>SCORE</v>
          </cell>
          <cell r="O84">
            <v>3.3320874172292321</v>
          </cell>
          <cell r="P84" t="str">
            <v/>
          </cell>
          <cell r="Q84">
            <v>7.926726362118683</v>
          </cell>
          <cell r="R84">
            <v>14.169870254685248</v>
          </cell>
          <cell r="S84">
            <v>2.5401862406430049</v>
          </cell>
          <cell r="T84">
            <v>7.1439074097815665</v>
          </cell>
          <cell r="U84">
            <v>0.48497836111182663</v>
          </cell>
          <cell r="V84">
            <v>0.54043571012993719</v>
          </cell>
          <cell r="W84" t="str">
            <v/>
          </cell>
          <cell r="X84">
            <v>2.9797222765009743</v>
          </cell>
          <cell r="Y84">
            <v>3.8427551288481276</v>
          </cell>
          <cell r="Z84">
            <v>8.7787400641996776</v>
          </cell>
          <cell r="AA84">
            <v>0.31553545845272202</v>
          </cell>
          <cell r="AB84" t="str">
            <v/>
          </cell>
          <cell r="AC84">
            <v>0.30132927350298777</v>
          </cell>
          <cell r="AD84">
            <v>2.8698632711286254</v>
          </cell>
          <cell r="AE84">
            <v>20.878015139324475</v>
          </cell>
          <cell r="AF84" t="str">
            <v/>
          </cell>
          <cell r="AG84">
            <v>5.1703027367825625</v>
          </cell>
          <cell r="AH84">
            <v>0.54177371203199032</v>
          </cell>
          <cell r="AI84">
            <v>0.12157167866173896</v>
          </cell>
          <cell r="AJ84">
            <v>1.528325413675732</v>
          </cell>
          <cell r="AK84">
            <v>18.602828672547115</v>
          </cell>
          <cell r="AL84">
            <v>1.0255551949557236</v>
          </cell>
          <cell r="AM84">
            <v>2.0652332916417424</v>
          </cell>
          <cell r="AN84">
            <v>9.3950871222466876</v>
          </cell>
          <cell r="AO84">
            <v>8.7298983810990313E-2</v>
          </cell>
          <cell r="AP84">
            <v>0.62793928507120989</v>
          </cell>
          <cell r="AQ84">
            <v>5.7111045890438064</v>
          </cell>
          <cell r="AR84">
            <v>1.6432048841713283</v>
          </cell>
          <cell r="AS84">
            <v>9.6563417867250099</v>
          </cell>
          <cell r="AT84" t="str">
            <v/>
          </cell>
          <cell r="AU84" t="str">
            <v/>
          </cell>
          <cell r="AV84">
            <v>7.1243993267890726</v>
          </cell>
          <cell r="AW84">
            <v>0.78436409908517613</v>
          </cell>
          <cell r="AX84">
            <v>3.8692594015339171E-2</v>
          </cell>
          <cell r="AY84">
            <v>5.3052327487058735</v>
          </cell>
          <cell r="AZ84">
            <v>0.39480911550043385</v>
          </cell>
          <cell r="BA84">
            <v>3.6932463377144828E-2</v>
          </cell>
          <cell r="BB84">
            <v>2.0322120747558743</v>
          </cell>
          <cell r="BC84">
            <v>1.6055227184373584</v>
          </cell>
          <cell r="BD84">
            <v>14.225221330354207</v>
          </cell>
          <cell r="BE84" t="str">
            <v/>
          </cell>
          <cell r="BF84">
            <v>1.3897243256737319</v>
          </cell>
          <cell r="BG84">
            <v>0.23492978802925946</v>
          </cell>
          <cell r="BH84">
            <v>3.5114215593732303</v>
          </cell>
          <cell r="BI84">
            <v>1.3299114674638808</v>
          </cell>
          <cell r="BJ84">
            <v>0.28790038484711961</v>
          </cell>
          <cell r="BK84">
            <v>15.487253968801934</v>
          </cell>
          <cell r="BL84">
            <v>0.57021729303739954</v>
          </cell>
          <cell r="BM84">
            <v>5.441080535022194</v>
          </cell>
          <cell r="BN84">
            <v>0.5063162037188863</v>
          </cell>
          <cell r="BO84" t="str">
            <v/>
          </cell>
          <cell r="BP84">
            <v>1.7480961470345151</v>
          </cell>
          <cell r="BQ84" t="str">
            <v/>
          </cell>
          <cell r="BR84">
            <v>6.074013795628332</v>
          </cell>
          <cell r="BS84">
            <v>2.403655071727361</v>
          </cell>
          <cell r="BT84">
            <v>0.18448253840207052</v>
          </cell>
          <cell r="BU84" t="str">
            <v/>
          </cell>
          <cell r="BV84">
            <v>4.7484793742265907</v>
          </cell>
          <cell r="BW84">
            <v>5.7788154806399712E-2</v>
          </cell>
          <cell r="BX84">
            <v>2.9697120467690779</v>
          </cell>
          <cell r="BY84" t="str">
            <v/>
          </cell>
          <cell r="BZ84">
            <v>16.067267141258096</v>
          </cell>
          <cell r="CA84">
            <v>6.4473481259502456</v>
          </cell>
          <cell r="CB84">
            <v>7.0692465671421867E-5</v>
          </cell>
          <cell r="CC84">
            <v>2.3719023522975924</v>
          </cell>
          <cell r="CD84">
            <v>1.2648340676630367</v>
          </cell>
          <cell r="CE84" t="str">
            <v/>
          </cell>
          <cell r="CF84">
            <v>0.37065970618128058</v>
          </cell>
          <cell r="CG84" t="str">
            <v/>
          </cell>
          <cell r="CH84">
            <v>5.749066659630885</v>
          </cell>
          <cell r="CI84">
            <v>0.40049459345373845</v>
          </cell>
          <cell r="CJ84">
            <v>0.24366068234618907</v>
          </cell>
          <cell r="CK84">
            <v>0.94265599549776224</v>
          </cell>
          <cell r="CL84">
            <v>2.2348036932191442</v>
          </cell>
          <cell r="CM84">
            <v>2.6539918450068759E-2</v>
          </cell>
          <cell r="CN84">
            <v>1.3860935124176381</v>
          </cell>
          <cell r="CO84">
            <v>8.8508158172136966</v>
          </cell>
          <cell r="CP84">
            <v>0.49524865464182377</v>
          </cell>
          <cell r="CQ84" t="str">
            <v/>
          </cell>
          <cell r="CR84">
            <v>20.878015139324475</v>
          </cell>
          <cell r="CS84">
            <v>5.0381112740968437</v>
          </cell>
          <cell r="CT84" t="str">
            <v/>
          </cell>
          <cell r="CU84">
            <v>0.83575869573950712</v>
          </cell>
          <cell r="CV84" t="str">
            <v/>
          </cell>
          <cell r="CW84">
            <v>10.878605895082199</v>
          </cell>
          <cell r="CX84" t="str">
            <v/>
          </cell>
          <cell r="CY84">
            <v>2.1115855661395524</v>
          </cell>
          <cell r="CZ84">
            <v>1.7499125043747812E-2</v>
          </cell>
          <cell r="DA84">
            <v>1.716768271319459</v>
          </cell>
          <cell r="DB84">
            <v>0.21451318994785401</v>
          </cell>
          <cell r="DC84">
            <v>0.6278950077200206</v>
          </cell>
          <cell r="DD84">
            <v>9.4358714900075888</v>
          </cell>
          <cell r="DE84">
            <v>6.5210074223918975</v>
          </cell>
          <cell r="DF84" t="str">
            <v/>
          </cell>
          <cell r="DG84">
            <v>9.8864343497199751</v>
          </cell>
          <cell r="DH84">
            <v>14.182800575503565</v>
          </cell>
          <cell r="DI84">
            <v>0.40368887921265206</v>
          </cell>
          <cell r="DJ84" t="str">
            <v/>
          </cell>
          <cell r="DK84">
            <v>0.43603806717933352</v>
          </cell>
          <cell r="DL84">
            <v>16.224297372606529</v>
          </cell>
          <cell r="DM84">
            <v>0.32231194363176985</v>
          </cell>
          <cell r="DN84">
            <v>5.6374619546340288</v>
          </cell>
          <cell r="DO84">
            <v>6.7421339650925214</v>
          </cell>
          <cell r="DP84">
            <v>0.77308713511487348</v>
          </cell>
          <cell r="DQ84">
            <v>7.8636131765820894</v>
          </cell>
          <cell r="DR84" t="str">
            <v/>
          </cell>
          <cell r="DS84">
            <v>8.9278467656846036E-2</v>
          </cell>
          <cell r="DT84">
            <v>0.83005285093748271</v>
          </cell>
          <cell r="DU84">
            <v>9.5569063717356553</v>
          </cell>
          <cell r="DV84">
            <v>4.9451663960415311E-3</v>
          </cell>
          <cell r="DW84">
            <v>0.77686999080703845</v>
          </cell>
          <cell r="DX84">
            <v>0.62080712643804892</v>
          </cell>
          <cell r="DY84">
            <v>0.9600756161099202</v>
          </cell>
          <cell r="DZ84" t="str">
            <v/>
          </cell>
          <cell r="EA84" t="str">
            <v/>
          </cell>
          <cell r="EB84">
            <v>0.19434248094732096</v>
          </cell>
          <cell r="EC84">
            <v>6.9950851525888673</v>
          </cell>
          <cell r="ED84" t="str">
            <v/>
          </cell>
          <cell r="EE84">
            <v>7.8010617490919252</v>
          </cell>
          <cell r="EF84" t="str">
            <v/>
          </cell>
          <cell r="EG84">
            <v>2.3311510221585863</v>
          </cell>
          <cell r="EH84" t="str">
            <v/>
          </cell>
          <cell r="EI84">
            <v>1.831080381538849E-2</v>
          </cell>
          <cell r="EJ84">
            <v>3.7927844588344124</v>
          </cell>
          <cell r="EK84" t="str">
            <v/>
          </cell>
          <cell r="EL84" t="str">
            <v/>
          </cell>
          <cell r="EM84" t="str">
            <v/>
          </cell>
          <cell r="EN84" t="str">
            <v/>
          </cell>
        </row>
      </sheetData>
      <sheetData sheetId="10" refreshError="1"/>
      <sheetData sheetId="11"/>
      <sheetData sheetId="12"/>
      <sheetData sheetId="13"/>
      <sheetData sheetId="14">
        <row r="1">
          <cell r="B1" t="str">
            <v>GII</v>
          </cell>
          <cell r="E1" t="str">
            <v>GII 2011</v>
          </cell>
          <cell r="F1" t="str">
            <v>1.1.1</v>
          </cell>
          <cell r="G1" t="str">
            <v>1.1.2</v>
          </cell>
          <cell r="H1" t="str">
            <v>1.1.3</v>
          </cell>
          <cell r="I1" t="str">
            <v>1.2.1</v>
          </cell>
          <cell r="J1" t="str">
            <v>1.2.2</v>
          </cell>
          <cell r="K1" t="str">
            <v>1.2.3</v>
          </cell>
          <cell r="L1" t="str">
            <v>1.3.1</v>
          </cell>
          <cell r="M1" t="str">
            <v>1.3.2</v>
          </cell>
          <cell r="N1" t="str">
            <v>1.3.3</v>
          </cell>
          <cell r="O1" t="str">
            <v>2.1.1</v>
          </cell>
          <cell r="P1" t="str">
            <v>2.1.2</v>
          </cell>
          <cell r="Q1" t="str">
            <v>2.1.3</v>
          </cell>
          <cell r="R1" t="str">
            <v>2.1.4</v>
          </cell>
          <cell r="S1" t="str">
            <v>2.1.5</v>
          </cell>
          <cell r="T1" t="str">
            <v>2.2.1</v>
          </cell>
          <cell r="U1" t="str">
            <v>2.2.2</v>
          </cell>
          <cell r="V1" t="str">
            <v>2.2.3</v>
          </cell>
          <cell r="W1" t="str">
            <v>2.2.4</v>
          </cell>
          <cell r="X1" t="str">
            <v>2.2.5</v>
          </cell>
          <cell r="Y1" t="str">
            <v>2.2.6</v>
          </cell>
          <cell r="Z1" t="str">
            <v>2.3.1</v>
          </cell>
          <cell r="AA1" t="str">
            <v>2.3.2</v>
          </cell>
          <cell r="AB1" t="str">
            <v>2.3.3</v>
          </cell>
          <cell r="AC1" t="str">
            <v>3.1.1</v>
          </cell>
          <cell r="AD1" t="str">
            <v>3.1.2</v>
          </cell>
          <cell r="AE1" t="str">
            <v>3.1.3</v>
          </cell>
          <cell r="AF1" t="str">
            <v>3.1.4</v>
          </cell>
          <cell r="AG1" t="str">
            <v>3.2.1</v>
          </cell>
          <cell r="AH1" t="str">
            <v>3.2.2</v>
          </cell>
          <cell r="AI1" t="str">
            <v>3.2.3</v>
          </cell>
          <cell r="AJ1" t="str">
            <v>3.2.4</v>
          </cell>
          <cell r="AK1" t="str">
            <v>3.3.1</v>
          </cell>
          <cell r="AL1" t="str">
            <v>3.3.2</v>
          </cell>
          <cell r="AM1" t="str">
            <v>3.3.3</v>
          </cell>
          <cell r="AN1" t="str">
            <v>4.1.1</v>
          </cell>
          <cell r="AO1" t="str">
            <v>4.1.2</v>
          </cell>
          <cell r="AP1" t="str">
            <v>4.1.3</v>
          </cell>
          <cell r="AQ1" t="str">
            <v>4.1.4</v>
          </cell>
          <cell r="AR1" t="str">
            <v>4.2.1</v>
          </cell>
          <cell r="AS1" t="str">
            <v>4.2.2</v>
          </cell>
          <cell r="AT1" t="str">
            <v>4.2.3</v>
          </cell>
          <cell r="AU1" t="str">
            <v>4.2.4</v>
          </cell>
          <cell r="AV1" t="str">
            <v>4.3.1</v>
          </cell>
          <cell r="AW1" t="str">
            <v>4.3.2</v>
          </cell>
          <cell r="AX1" t="str">
            <v>4.3.3</v>
          </cell>
          <cell r="AY1" t="str">
            <v>4.3.4</v>
          </cell>
          <cell r="AZ1" t="str">
            <v>4.3.5</v>
          </cell>
          <cell r="BA1" t="str">
            <v>5.1.1</v>
          </cell>
          <cell r="BB1" t="str">
            <v>5.1.2</v>
          </cell>
          <cell r="BC1" t="str">
            <v>5.1.3</v>
          </cell>
          <cell r="BD1" t="str">
            <v>5.1.4</v>
          </cell>
          <cell r="BE1" t="str">
            <v>5.2.1</v>
          </cell>
          <cell r="BF1" t="str">
            <v>5.2.2</v>
          </cell>
          <cell r="BG1" t="str">
            <v>5.2.3</v>
          </cell>
          <cell r="BH1" t="str">
            <v>5.2.4</v>
          </cell>
          <cell r="BI1" t="str">
            <v>5.2.5</v>
          </cell>
          <cell r="BJ1" t="str">
            <v>5.3.1</v>
          </cell>
          <cell r="BK1" t="str">
            <v>5.3.2</v>
          </cell>
          <cell r="BL1" t="str">
            <v>5.3.3</v>
          </cell>
          <cell r="BM1" t="str">
            <v>5.3.4</v>
          </cell>
          <cell r="BN1" t="str">
            <v>6.1.1</v>
          </cell>
          <cell r="BO1" t="str">
            <v>6.1.2</v>
          </cell>
          <cell r="BP1" t="str">
            <v>6.1.3</v>
          </cell>
          <cell r="BQ1" t="str">
            <v>6.1.4</v>
          </cell>
          <cell r="BR1" t="str">
            <v>6.2.1</v>
          </cell>
          <cell r="BS1" t="str">
            <v>6.2.2</v>
          </cell>
          <cell r="BT1" t="str">
            <v>6.2.3</v>
          </cell>
          <cell r="BU1" t="str">
            <v>6.3.1</v>
          </cell>
          <cell r="BV1" t="str">
            <v>6.3.2</v>
          </cell>
          <cell r="BW1" t="str">
            <v>6.3.3</v>
          </cell>
          <cell r="BX1" t="str">
            <v>6.3.4</v>
          </cell>
          <cell r="BY1" t="str">
            <v>7.1.1</v>
          </cell>
          <cell r="BZ1" t="str">
            <v>7.1.2</v>
          </cell>
          <cell r="CA1" t="str">
            <v>7.1.3</v>
          </cell>
          <cell r="CB1" t="str">
            <v>7.1.4</v>
          </cell>
          <cell r="CC1" t="str">
            <v>7.2.1</v>
          </cell>
          <cell r="CD1" t="str">
            <v>7.2.2</v>
          </cell>
          <cell r="CE1" t="str">
            <v>7.2.3</v>
          </cell>
          <cell r="CF1" t="str">
            <v>7.2.4</v>
          </cell>
          <cell r="CG1" t="str">
            <v>7.2.5</v>
          </cell>
          <cell r="CH1" t="str">
            <v>e</v>
          </cell>
          <cell r="CI1" t="str">
            <v>1.1.1A</v>
          </cell>
          <cell r="CJ1" t="str">
            <v>1.1.1B</v>
          </cell>
          <cell r="CK1" t="str">
            <v>1.1.1C</v>
          </cell>
          <cell r="CL1" t="str">
            <v>1.1.1D</v>
          </cell>
          <cell r="CM1" t="str">
            <v>1.1.2A</v>
          </cell>
          <cell r="CN1" t="str">
            <v>1.1.2B</v>
          </cell>
          <cell r="CO1" t="str">
            <v>1.1.2C</v>
          </cell>
          <cell r="CP1" t="str">
            <v>1.1.2D</v>
          </cell>
          <cell r="CQ1" t="str">
            <v>1.1.3A</v>
          </cell>
          <cell r="CR1" t="str">
            <v>1.1.3B</v>
          </cell>
          <cell r="CS1" t="str">
            <v>1.1.3C</v>
          </cell>
          <cell r="CT1" t="str">
            <v>1.1.3D</v>
          </cell>
          <cell r="CU1" t="str">
            <v>1.2.1A</v>
          </cell>
          <cell r="CV1" t="str">
            <v>1.2.1B</v>
          </cell>
          <cell r="CW1" t="str">
            <v>1.2.1C</v>
          </cell>
          <cell r="CX1" t="str">
            <v>1.2.1D</v>
          </cell>
          <cell r="CY1" t="str">
            <v>1.2.2A</v>
          </cell>
          <cell r="CZ1" t="str">
            <v>1.2.2B</v>
          </cell>
          <cell r="DA1" t="str">
            <v>1.2.2C</v>
          </cell>
          <cell r="DB1" t="str">
            <v>1.2.2D</v>
          </cell>
          <cell r="DC1" t="str">
            <v>1.2.3A</v>
          </cell>
          <cell r="DD1" t="str">
            <v>1.2.3B</v>
          </cell>
          <cell r="DE1" t="str">
            <v>1.2.3C</v>
          </cell>
          <cell r="DF1" t="str">
            <v>1.2.3D</v>
          </cell>
          <cell r="DG1" t="str">
            <v>1.3.1A</v>
          </cell>
          <cell r="DH1" t="str">
            <v>1.3.1B</v>
          </cell>
          <cell r="DI1" t="str">
            <v>1.3.1C</v>
          </cell>
          <cell r="DJ1" t="str">
            <v>1.3.1D</v>
          </cell>
          <cell r="DK1" t="str">
            <v>1.3.2A</v>
          </cell>
          <cell r="DL1" t="str">
            <v>1.3.2B</v>
          </cell>
          <cell r="DM1" t="str">
            <v>1.3.2C</v>
          </cell>
          <cell r="DN1" t="str">
            <v>1.3.2D</v>
          </cell>
          <cell r="DO1" t="str">
            <v>1.3.3A</v>
          </cell>
          <cell r="DP1" t="str">
            <v>1.3.3B</v>
          </cell>
          <cell r="DQ1" t="str">
            <v>1.3.3C</v>
          </cell>
          <cell r="DR1" t="str">
            <v>1.3.3D</v>
          </cell>
          <cell r="DS1" t="str">
            <v>2.1.1A</v>
          </cell>
          <cell r="DT1" t="str">
            <v>2.1.1B</v>
          </cell>
          <cell r="DU1" t="str">
            <v>2.1.1C</v>
          </cell>
          <cell r="DV1" t="str">
            <v>2.1.1D</v>
          </cell>
          <cell r="DW1" t="str">
            <v>2.1.2A</v>
          </cell>
          <cell r="DX1" t="str">
            <v>2.1.2B</v>
          </cell>
          <cell r="DY1" t="str">
            <v>2.1.2C</v>
          </cell>
          <cell r="DZ1" t="str">
            <v>2.1.2D</v>
          </cell>
          <cell r="EA1" t="str">
            <v>2.1.3A</v>
          </cell>
          <cell r="EB1" t="str">
            <v>2.1.3B</v>
          </cell>
          <cell r="EC1" t="str">
            <v>2.1.3C</v>
          </cell>
          <cell r="ED1" t="str">
            <v>2.1.3D</v>
          </cell>
          <cell r="EE1" t="str">
            <v>2.1.4A</v>
          </cell>
          <cell r="EF1" t="str">
            <v>2.1.4B</v>
          </cell>
          <cell r="EG1" t="str">
            <v>2.1.4C</v>
          </cell>
          <cell r="EH1" t="str">
            <v>2.1.4D</v>
          </cell>
          <cell r="EI1" t="str">
            <v>2.1.5A</v>
          </cell>
          <cell r="EJ1" t="str">
            <v>2.1.5B</v>
          </cell>
          <cell r="EK1" t="str">
            <v>2.1.5C</v>
          </cell>
          <cell r="EL1" t="str">
            <v>2.1.5D</v>
          </cell>
          <cell r="EM1" t="str">
            <v>2.2.1A</v>
          </cell>
          <cell r="EN1" t="str">
            <v>2.2.1B</v>
          </cell>
          <cell r="EO1" t="str">
            <v>2.2.1C</v>
          </cell>
          <cell r="EP1" t="str">
            <v>2.2.1D</v>
          </cell>
          <cell r="EQ1" t="str">
            <v>2.2.2A</v>
          </cell>
          <cell r="ER1" t="str">
            <v>2.2.2B</v>
          </cell>
          <cell r="ES1" t="str">
            <v>2.2.2C</v>
          </cell>
          <cell r="ET1" t="str">
            <v>2.2.2D</v>
          </cell>
          <cell r="EU1" t="str">
            <v>2.2.3A</v>
          </cell>
          <cell r="EV1" t="str">
            <v>2.2.3B</v>
          </cell>
          <cell r="EW1" t="str">
            <v>2.2.3C</v>
          </cell>
          <cell r="EX1" t="str">
            <v>2.2.3D</v>
          </cell>
          <cell r="EY1" t="str">
            <v>2.2.4A</v>
          </cell>
          <cell r="EZ1" t="str">
            <v>2.2.4B</v>
          </cell>
          <cell r="FA1" t="str">
            <v>2.2.4C</v>
          </cell>
          <cell r="FB1" t="str">
            <v>2.2.4D</v>
          </cell>
          <cell r="FC1" t="str">
            <v>2.2.5A</v>
          </cell>
          <cell r="FD1" t="str">
            <v>2.2.5B</v>
          </cell>
          <cell r="FE1" t="str">
            <v>2.2.5C</v>
          </cell>
          <cell r="FF1" t="str">
            <v>2.2.5D</v>
          </cell>
          <cell r="FG1" t="str">
            <v>2.2.6A</v>
          </cell>
          <cell r="FH1" t="str">
            <v>2.2.6B</v>
          </cell>
          <cell r="FI1" t="str">
            <v>2.2.6C</v>
          </cell>
          <cell r="FJ1" t="str">
            <v>2.2.6D</v>
          </cell>
        </row>
        <row r="2">
          <cell r="D2">
            <v>70</v>
          </cell>
          <cell r="E2" t="str">
            <v>Title</v>
          </cell>
          <cell r="F2" t="str">
            <v>Political Stability &amp; Absence of Violence/Terrorism</v>
          </cell>
          <cell r="G2" t="str">
            <v>Government Effectiveness</v>
          </cell>
          <cell r="H2" t="str">
            <v>Press of Freedom Index 2010</v>
          </cell>
          <cell r="I2" t="str">
            <v>Regulatory Quality</v>
          </cell>
          <cell r="J2" t="str">
            <v>Rule of Law</v>
          </cell>
          <cell r="K2" t="str">
            <v>Rigidity of employment index (0=less rigid to 100=more rigid)</v>
          </cell>
          <cell r="L2" t="str">
            <v>Starting a Business - Time (days)</v>
          </cell>
          <cell r="M2" t="str">
            <v>Starting a Business - Cost (% of income per capita)</v>
          </cell>
          <cell r="N2" t="str">
            <v>Paying Taxes - Total tax rate (% profit)</v>
          </cell>
          <cell r="O2" t="str">
            <v>Current expenditure on education (% of GNI)</v>
          </cell>
          <cell r="P2" t="str">
            <v>Public expenditure per pupil as a % of GDP per capita. All levels</v>
          </cell>
          <cell r="Q2" t="str">
            <v>School life expectancy, primary to tertiary education (years)</v>
          </cell>
          <cell r="R2" t="str">
            <v>PISA average scales in reading, mathematics and science</v>
          </cell>
          <cell r="S2" t="str">
            <v>Pupil-teacher ratio, secondary</v>
          </cell>
          <cell r="T2" t="str">
            <v>School enrollment, tertiary (% gross)</v>
          </cell>
          <cell r="U2" t="str">
            <v>Tertiary graduates in science (% of total tertiary graduates)</v>
          </cell>
          <cell r="V2" t="str">
            <v>Tertiary graduates in engineering, manufacturing and construction (% of total tertiary graduates)</v>
          </cell>
          <cell r="W2" t="str">
            <v>Tertiary inbound mobility ratio (%)</v>
          </cell>
          <cell r="X2" t="str">
            <v>Tertiary outbound mobility ratio (%)</v>
          </cell>
          <cell r="Y2" t="str">
            <v>Gross tertiary outbound enrolment ratio (%)</v>
          </cell>
          <cell r="Z2" t="str">
            <v>Researchers, headcounts (per million people)</v>
          </cell>
          <cell r="AA2" t="str">
            <v>GERD: Gross expenditure on research &amp; development (% of GDP)</v>
          </cell>
          <cell r="AB2" t="str">
            <v>Quality of scientific research institutions</v>
          </cell>
          <cell r="AC2" t="str">
            <v>ICT access index</v>
          </cell>
          <cell r="AD2" t="str">
            <v>ICT use index</v>
          </cell>
          <cell r="AE2" t="str">
            <v>Government's Online Service Index</v>
          </cell>
          <cell r="AF2" t="str">
            <v>E-Participation Index</v>
          </cell>
          <cell r="AG2" t="str">
            <v>Electricity output (kWh per capita)</v>
          </cell>
          <cell r="AH2" t="str">
            <v>Electricity consumption (kWh per capita)</v>
          </cell>
          <cell r="AI2" t="str">
            <v>GDP per unit of energy use (2000 $ PPP per kg of oil equivalent)</v>
          </cell>
          <cell r="AJ2" t="str">
            <v>Share of renewables in energy use (%)</v>
          </cell>
          <cell r="AK2" t="str">
            <v>Logistics performance index: quality of trade and transport-related infrastructure (1 = low to 5 = high)</v>
          </cell>
          <cell r="AL2" t="str">
            <v>Gross capital formation (% of GDP)</v>
          </cell>
          <cell r="AM2" t="str">
            <v>Ecological footprint and biocapacity (deficit) or reserve (global hectares per capita)</v>
          </cell>
          <cell r="AN2" t="str">
            <v>Getting Credit - Strength of legal rights index (0-10)</v>
          </cell>
          <cell r="AO2" t="str">
            <v>Getting Credit - Depth of credit information index (0-6)</v>
          </cell>
          <cell r="AP2" t="str">
            <v>Domestic credit to private sector (% of GDP)</v>
          </cell>
          <cell r="AQ2" t="str">
            <v>Microfinance Institutions: Gross loan portfolio (% of GDP)</v>
          </cell>
          <cell r="AR2" t="str">
            <v>Protecting Investors - Strength of investor protection index (0-10)</v>
          </cell>
          <cell r="AS2" t="str">
            <v>Market capitalization of listed companies (% of GDP)</v>
          </cell>
          <cell r="AT2" t="str">
            <v>Stocks traded, total value (% of GDP)</v>
          </cell>
          <cell r="AU2" t="str">
            <v>Venture capital per investment location - number of deals (per trillion GDP, PPP, 2005 $)</v>
          </cell>
          <cell r="AV2" t="str">
            <v>Tariff rate, applied, weighted mean, all products (%)</v>
          </cell>
          <cell r="AW2" t="str">
            <v>Market Access - Overall Trade Restrictiveness Index (%)</v>
          </cell>
          <cell r="AX2" t="str">
            <v>Imports of goods and services (% of GDP)</v>
          </cell>
          <cell r="AY2" t="str">
            <v>Exports of goods and services (% of GDP)</v>
          </cell>
          <cell r="AZ2" t="str">
            <v>Intensity of local competition</v>
          </cell>
          <cell r="BA2" t="str">
            <v>Employment in knowledge-intensive services (% of workforce)</v>
          </cell>
          <cell r="BB2" t="str">
            <v>Firms offering formal training (% of firms)</v>
          </cell>
          <cell r="BC2" t="str">
            <v>GERD - Performed by business enterprise (% of total)</v>
          </cell>
          <cell r="BD2" t="str">
            <v>GERD - Financed by business enterprise (% of total)</v>
          </cell>
          <cell r="BE2" t="str">
            <v>University/industry research collaboration</v>
          </cell>
          <cell r="BF2" t="str">
            <v>State of cluster development</v>
          </cell>
          <cell r="BG2" t="str">
            <v>GERD - Financed by abroad (% of total)</v>
          </cell>
          <cell r="BH2" t="str">
            <v>Joint ventures / strategic alliances - deals (per trillion GDP, PPP, 2005 $)</v>
          </cell>
          <cell r="BI2" t="str">
            <v>Percentage of published patents with foreign inventor named</v>
          </cell>
          <cell r="BJ2" t="str">
            <v>Royalty and license fees, payments (% of GDP)</v>
          </cell>
          <cell r="BK2" t="str">
            <v>High-tech net imports (% of total net imports)</v>
          </cell>
          <cell r="BL2" t="str">
            <v>Computer, communications and other services (% of commercial service imports)</v>
          </cell>
          <cell r="BM2" t="str">
            <v>Foreign direct investment, net inflows (% of GDP)</v>
          </cell>
          <cell r="BN2" t="str">
            <v>Resident patent applications at the National Patent Office (per billion GDP, PPP, 2005 $)</v>
          </cell>
          <cell r="BO2" t="str">
            <v>Resident international patent applications at the Patent Cooperation Treaty (per billion GDP, PPP, 2005 $)</v>
          </cell>
          <cell r="BP2" t="str">
            <v>Resident utility model applications at the National Office (per billion GDP, PPP, 2005 $)</v>
          </cell>
          <cell r="BQ2" t="str">
            <v>Scientific and technical journal articles (per billion GDP, PPP, 2005 $)</v>
          </cell>
          <cell r="BR2" t="str">
            <v>Growth rate of GDP per person engaged (constant 1990 US$ at PPP, 2007 to 2008)</v>
          </cell>
          <cell r="BS2" t="str">
            <v>New business density (new registrations per one thousand people ages 15-64)</v>
          </cell>
          <cell r="BT2" t="str">
            <v>Total computer software spending (% of GDP)</v>
          </cell>
          <cell r="BU2" t="str">
            <v>Royalty and license fees, receipts (% of GDP)</v>
          </cell>
          <cell r="BV2" t="str">
            <v>High tech net exports (% of total net exports)</v>
          </cell>
          <cell r="BW2" t="str">
            <v>Computer, communications and other services (% of commercial service exports)</v>
          </cell>
          <cell r="BX2" t="str">
            <v>Foreign direct investment, net outflows (% of GDP)</v>
          </cell>
          <cell r="BY2" t="str">
            <v>Resident trademark applications at the National Office (per billion GDP, PPP, 2005 $)</v>
          </cell>
          <cell r="BZ2" t="str">
            <v>Resident international trademark applications (Madrid) (per billion GDP, PPP, 2005 $)</v>
          </cell>
          <cell r="CA2" t="str">
            <v>ICT and business model creation</v>
          </cell>
          <cell r="CB2" t="str">
            <v>ICT and organizational models creation</v>
          </cell>
          <cell r="CC2" t="str">
            <v>Recreation and culture (% total individual consumption)</v>
          </cell>
          <cell r="CD2" t="str">
            <v>National feature films produced (per million people)</v>
          </cell>
          <cell r="CE2" t="str">
            <v>Daily newspapers: total average circulation (per thousand literate people)</v>
          </cell>
          <cell r="CF2" t="str">
            <v>Creative goods exports (% of total exports)</v>
          </cell>
          <cell r="CG2" t="str">
            <v>Creative services - exports (% of total services exports)</v>
          </cell>
          <cell r="CH2" t="str">
            <v>e</v>
          </cell>
          <cell r="CI2" t="str">
            <v>Political Stability &amp; Absence of Violence/Terrorism</v>
          </cell>
          <cell r="CJ2" t="str">
            <v>Political Stability &amp; Absence of Violence/Terrorism</v>
          </cell>
          <cell r="CK2" t="str">
            <v>Political Stability &amp; Absence of Violence/Terrorism</v>
          </cell>
          <cell r="CM2" t="str">
            <v>Government Effectiveness</v>
          </cell>
          <cell r="CN2" t="str">
            <v>Government Effectiveness</v>
          </cell>
          <cell r="CO2" t="str">
            <v>Government Effectiveness</v>
          </cell>
          <cell r="CQ2" t="str">
            <v>Press of Freedom Index 2010</v>
          </cell>
          <cell r="CR2" t="str">
            <v>Press of Freedom Index 2010</v>
          </cell>
          <cell r="CS2" t="str">
            <v>Press of Freedom Index 2010</v>
          </cell>
          <cell r="CU2" t="str">
            <v>Regulatory Quality</v>
          </cell>
          <cell r="CV2" t="str">
            <v>Regulatory Quality</v>
          </cell>
          <cell r="CW2" t="str">
            <v>Regulatory Quality</v>
          </cell>
          <cell r="CY2" t="str">
            <v>Rule of Law</v>
          </cell>
          <cell r="CZ2" t="str">
            <v>Rule of Law</v>
          </cell>
          <cell r="DA2" t="str">
            <v>Rule of Law</v>
          </cell>
          <cell r="DC2" t="str">
            <v>Rigidity of employment index (0=less rigid to 100=more rigid)</v>
          </cell>
          <cell r="DD2" t="str">
            <v>Rigidity of employment index (0=less rigid to 100=more rigid)</v>
          </cell>
          <cell r="DE2" t="str">
            <v>Rigidity of employment index (0=less rigid to 100=more rigid)</v>
          </cell>
          <cell r="DG2" t="str">
            <v>Starting a Business - Time (days)</v>
          </cell>
          <cell r="DH2" t="str">
            <v>Starting a Business - Time (days)</v>
          </cell>
          <cell r="DI2" t="str">
            <v>Starting a Business - Time (days)</v>
          </cell>
          <cell r="DK2" t="str">
            <v>Starting a Business - Cost (% of income per capita)</v>
          </cell>
          <cell r="DL2" t="str">
            <v>Starting a Business - Cost (% of income per capita)</v>
          </cell>
          <cell r="DM2" t="str">
            <v>Starting a Business - Cost (% of income per capita)</v>
          </cell>
          <cell r="DO2" t="str">
            <v>Paying Taxes - Total tax rate (% profit)</v>
          </cell>
          <cell r="DP2" t="str">
            <v>Paying Taxes - Total tax rate (% profit)</v>
          </cell>
          <cell r="DQ2" t="str">
            <v>Paying Taxes - Total tax rate (% profit)</v>
          </cell>
          <cell r="DS2" t="str">
            <v>Current expenditure on education (% of GNI)</v>
          </cell>
          <cell r="DT2" t="str">
            <v>Current expenditure on education (% of GNI)</v>
          </cell>
          <cell r="DU2" t="str">
            <v>Current expenditure on education (% of GNI)</v>
          </cell>
          <cell r="DW2" t="str">
            <v>Public expenditure per pupil as a % of GDP per capita. All levels</v>
          </cell>
          <cell r="DX2" t="str">
            <v>Public expenditure per pupil as a % of GDP per capita. All levels</v>
          </cell>
          <cell r="DY2" t="str">
            <v>Public expenditure per pupil as a % of GDP per capita. All levels</v>
          </cell>
          <cell r="EA2" t="str">
            <v>School life expectancy, primary to tertiary education (years)</v>
          </cell>
          <cell r="EB2" t="str">
            <v>School life expectancy, primary to tertiary education (years)</v>
          </cell>
          <cell r="EC2" t="str">
            <v>School life expectancy, primary to tertiary education (years)</v>
          </cell>
          <cell r="EE2" t="str">
            <v>PISA average scales in reading, mathematics and science</v>
          </cell>
          <cell r="EF2" t="str">
            <v>PISA average scales in reading, mathematics and science</v>
          </cell>
          <cell r="EG2" t="str">
            <v>PISA average scales in reading, mathematics and science</v>
          </cell>
          <cell r="EI2" t="str">
            <v>Pupil-teacher ratio, secondary</v>
          </cell>
          <cell r="EJ2" t="str">
            <v>Pupil-teacher ratio, secondary</v>
          </cell>
          <cell r="EK2" t="str">
            <v>Pupil-teacher ratio, secondary</v>
          </cell>
          <cell r="EM2" t="str">
            <v>School enrollment, tertiary (% gross)</v>
          </cell>
          <cell r="EN2" t="str">
            <v>School enrollment, tertiary (% gross)</v>
          </cell>
          <cell r="EO2" t="str">
            <v>School enrollment, tertiary (% gross)</v>
          </cell>
          <cell r="EQ2" t="str">
            <v>Tertiary graduates in science (% of total tertiary graduates)</v>
          </cell>
          <cell r="ER2" t="str">
            <v>Tertiary graduates in science (% of total tertiary graduates)</v>
          </cell>
          <cell r="ES2" t="str">
            <v>Tertiary graduates in science (% of total tertiary graduates)</v>
          </cell>
          <cell r="EU2" t="str">
            <v>Tertiary graduates in engineering, manufacturing and construction (% of total tertiary graduates)</v>
          </cell>
          <cell r="EV2" t="str">
            <v>Tertiary graduates in engineering, manufacturing and construction (% of total tertiary graduates)</v>
          </cell>
          <cell r="EW2" t="str">
            <v>Tertiary graduates in engineering, manufacturing and construction (% of total tertiary graduates)</v>
          </cell>
          <cell r="EY2" t="str">
            <v>Tertiary inbound mobility ratio (%)</v>
          </cell>
          <cell r="EZ2" t="str">
            <v>Tertiary inbound mobility ratio (%)</v>
          </cell>
          <cell r="FA2" t="str">
            <v>Tertiary inbound mobility ratio (%)</v>
          </cell>
          <cell r="FC2" t="str">
            <v>Tertiary outbound mobility ratio (%)</v>
          </cell>
          <cell r="FD2" t="str">
            <v>Tertiary outbound mobility ratio (%)</v>
          </cell>
          <cell r="FE2" t="str">
            <v>Tertiary outbound mobility ratio (%)</v>
          </cell>
          <cell r="FG2" t="str">
            <v>Gross tertiary outbound enrolment ratio (%)</v>
          </cell>
          <cell r="FH2" t="str">
            <v>Gross tertiary outbound enrolment ratio (%)</v>
          </cell>
          <cell r="FI2" t="str">
            <v>Gross tertiary outbound enrolment ratio (%)</v>
          </cell>
        </row>
        <row r="3">
          <cell r="F3" t="str">
            <v>good</v>
          </cell>
          <cell r="G3" t="str">
            <v>good</v>
          </cell>
          <cell r="H3" t="str">
            <v>bad</v>
          </cell>
          <cell r="I3" t="str">
            <v>good</v>
          </cell>
          <cell r="J3" t="str">
            <v>good</v>
          </cell>
          <cell r="K3" t="str">
            <v>bad</v>
          </cell>
          <cell r="L3" t="str">
            <v>bad</v>
          </cell>
          <cell r="M3" t="str">
            <v>bad</v>
          </cell>
          <cell r="N3" t="str">
            <v>bad</v>
          </cell>
          <cell r="O3" t="str">
            <v>good</v>
          </cell>
          <cell r="P3" t="str">
            <v>good</v>
          </cell>
          <cell r="Q3" t="str">
            <v>good</v>
          </cell>
          <cell r="R3" t="str">
            <v>good</v>
          </cell>
          <cell r="S3" t="str">
            <v>good</v>
          </cell>
          <cell r="T3" t="str">
            <v>good</v>
          </cell>
          <cell r="U3" t="str">
            <v>good</v>
          </cell>
          <cell r="V3" t="str">
            <v>good</v>
          </cell>
          <cell r="W3" t="str">
            <v>good</v>
          </cell>
          <cell r="X3" t="str">
            <v>good</v>
          </cell>
          <cell r="Y3" t="str">
            <v>good</v>
          </cell>
          <cell r="Z3" t="str">
            <v>good</v>
          </cell>
          <cell r="AA3" t="str">
            <v>good</v>
          </cell>
          <cell r="AB3" t="str">
            <v>good</v>
          </cell>
          <cell r="AC3" t="str">
            <v>good</v>
          </cell>
          <cell r="AD3" t="str">
            <v>good</v>
          </cell>
          <cell r="AE3" t="str">
            <v>good</v>
          </cell>
          <cell r="AF3" t="str">
            <v>good</v>
          </cell>
          <cell r="AG3" t="str">
            <v>good</v>
          </cell>
          <cell r="AH3" t="str">
            <v>good</v>
          </cell>
          <cell r="AI3" t="str">
            <v>good</v>
          </cell>
          <cell r="AJ3" t="str">
            <v>good</v>
          </cell>
          <cell r="AK3" t="str">
            <v>good</v>
          </cell>
          <cell r="AL3" t="str">
            <v>good</v>
          </cell>
          <cell r="AM3" t="str">
            <v>good</v>
          </cell>
          <cell r="AN3" t="str">
            <v>good</v>
          </cell>
          <cell r="AO3" t="str">
            <v>good</v>
          </cell>
          <cell r="AP3" t="str">
            <v>good</v>
          </cell>
          <cell r="AQ3" t="str">
            <v>good</v>
          </cell>
          <cell r="AR3" t="str">
            <v>good</v>
          </cell>
          <cell r="AS3" t="str">
            <v>good</v>
          </cell>
          <cell r="AT3" t="str">
            <v>good</v>
          </cell>
          <cell r="AU3" t="str">
            <v>good</v>
          </cell>
          <cell r="AV3" t="str">
            <v>bad</v>
          </cell>
          <cell r="AW3" t="str">
            <v>bad</v>
          </cell>
          <cell r="AX3" t="str">
            <v>good</v>
          </cell>
          <cell r="AY3" t="str">
            <v>good</v>
          </cell>
          <cell r="AZ3" t="str">
            <v>good</v>
          </cell>
          <cell r="BA3" t="str">
            <v>good</v>
          </cell>
          <cell r="BB3" t="str">
            <v>good</v>
          </cell>
          <cell r="BC3" t="str">
            <v>good</v>
          </cell>
          <cell r="BD3" t="str">
            <v>good</v>
          </cell>
          <cell r="BE3" t="str">
            <v>good</v>
          </cell>
          <cell r="BF3" t="str">
            <v>good</v>
          </cell>
          <cell r="BG3" t="str">
            <v>good</v>
          </cell>
          <cell r="BH3" t="str">
            <v>good</v>
          </cell>
          <cell r="BI3" t="str">
            <v>good</v>
          </cell>
          <cell r="BJ3" t="str">
            <v>good</v>
          </cell>
          <cell r="BK3" t="str">
            <v>good</v>
          </cell>
          <cell r="BL3" t="str">
            <v>good</v>
          </cell>
          <cell r="BM3" t="str">
            <v>good</v>
          </cell>
          <cell r="BN3" t="str">
            <v>good</v>
          </cell>
          <cell r="BO3" t="str">
            <v>good</v>
          </cell>
          <cell r="BP3" t="str">
            <v>good</v>
          </cell>
          <cell r="BQ3" t="str">
            <v>good</v>
          </cell>
          <cell r="BR3" t="str">
            <v>good</v>
          </cell>
          <cell r="BS3" t="str">
            <v>good</v>
          </cell>
          <cell r="BT3" t="str">
            <v>good</v>
          </cell>
          <cell r="BU3" t="str">
            <v>good</v>
          </cell>
          <cell r="BV3" t="str">
            <v>good</v>
          </cell>
          <cell r="BW3" t="str">
            <v>good</v>
          </cell>
          <cell r="BX3" t="str">
            <v>good</v>
          </cell>
          <cell r="BY3" t="str">
            <v>good</v>
          </cell>
          <cell r="BZ3" t="str">
            <v>good</v>
          </cell>
          <cell r="CA3" t="str">
            <v>good</v>
          </cell>
          <cell r="CB3" t="str">
            <v>good</v>
          </cell>
          <cell r="CC3" t="str">
            <v>good</v>
          </cell>
          <cell r="CD3" t="str">
            <v>good</v>
          </cell>
          <cell r="CE3" t="str">
            <v>good</v>
          </cell>
          <cell r="CF3" t="str">
            <v>good</v>
          </cell>
          <cell r="CG3" t="str">
            <v>good</v>
          </cell>
          <cell r="CH3" t="str">
            <v>INDEX(Values,MATCH(IM$1,Original!$C$3:$C$84,FALSE),MATCH(FK5,Original!$C$3:$EN$3,FALSE))</v>
          </cell>
          <cell r="CI3">
            <v>87</v>
          </cell>
          <cell r="CJ3">
            <v>167</v>
          </cell>
          <cell r="CK3">
            <v>247</v>
          </cell>
          <cell r="CL3">
            <v>327</v>
          </cell>
          <cell r="CM3">
            <v>88</v>
          </cell>
          <cell r="CN3">
            <v>168</v>
          </cell>
          <cell r="CO3">
            <v>248</v>
          </cell>
          <cell r="CP3">
            <v>328</v>
          </cell>
          <cell r="CQ3">
            <v>89</v>
          </cell>
          <cell r="CR3">
            <v>169</v>
          </cell>
          <cell r="CS3">
            <v>249</v>
          </cell>
          <cell r="CT3">
            <v>329</v>
          </cell>
          <cell r="CU3">
            <v>90</v>
          </cell>
          <cell r="CV3">
            <v>170</v>
          </cell>
          <cell r="CW3">
            <v>250</v>
          </cell>
          <cell r="CX3">
            <v>330</v>
          </cell>
          <cell r="CY3">
            <v>91</v>
          </cell>
          <cell r="CZ3">
            <v>171</v>
          </cell>
          <cell r="DA3">
            <v>251</v>
          </cell>
          <cell r="DB3">
            <v>331</v>
          </cell>
          <cell r="DC3">
            <v>92</v>
          </cell>
          <cell r="DD3">
            <v>172</v>
          </cell>
          <cell r="DE3">
            <v>252</v>
          </cell>
          <cell r="DF3">
            <v>332</v>
          </cell>
          <cell r="DG3">
            <v>93</v>
          </cell>
          <cell r="DH3">
            <v>173</v>
          </cell>
          <cell r="DI3">
            <v>253</v>
          </cell>
          <cell r="DJ3">
            <v>333</v>
          </cell>
          <cell r="DK3">
            <v>94</v>
          </cell>
          <cell r="DL3">
            <v>174</v>
          </cell>
          <cell r="DM3">
            <v>254</v>
          </cell>
          <cell r="DN3">
            <v>334</v>
          </cell>
          <cell r="DO3">
            <v>95</v>
          </cell>
          <cell r="DP3">
            <v>175</v>
          </cell>
          <cell r="DQ3">
            <v>255</v>
          </cell>
          <cell r="DR3">
            <v>335</v>
          </cell>
          <cell r="DS3">
            <v>96</v>
          </cell>
          <cell r="DT3">
            <v>176</v>
          </cell>
          <cell r="DU3">
            <v>256</v>
          </cell>
          <cell r="DV3">
            <v>336</v>
          </cell>
          <cell r="DW3">
            <v>97</v>
          </cell>
          <cell r="DX3">
            <v>177</v>
          </cell>
          <cell r="DY3">
            <v>257</v>
          </cell>
          <cell r="DZ3">
            <v>337</v>
          </cell>
          <cell r="EA3">
            <v>98</v>
          </cell>
          <cell r="EB3">
            <v>178</v>
          </cell>
          <cell r="EC3">
            <v>258</v>
          </cell>
          <cell r="ED3">
            <v>338</v>
          </cell>
          <cell r="EE3">
            <v>99</v>
          </cell>
          <cell r="EF3">
            <v>179</v>
          </cell>
          <cell r="EG3">
            <v>259</v>
          </cell>
          <cell r="EH3">
            <v>339</v>
          </cell>
          <cell r="EI3">
            <v>100</v>
          </cell>
          <cell r="EJ3">
            <v>180</v>
          </cell>
          <cell r="EK3">
            <v>260</v>
          </cell>
          <cell r="EL3">
            <v>340</v>
          </cell>
          <cell r="EM3">
            <v>101</v>
          </cell>
          <cell r="EN3">
            <v>181</v>
          </cell>
          <cell r="EO3">
            <v>261</v>
          </cell>
          <cell r="EP3">
            <v>341</v>
          </cell>
          <cell r="EQ3">
            <v>102</v>
          </cell>
          <cell r="ER3">
            <v>182</v>
          </cell>
          <cell r="ES3">
            <v>262</v>
          </cell>
          <cell r="ET3">
            <v>342</v>
          </cell>
          <cell r="EU3">
            <v>103</v>
          </cell>
          <cell r="EV3">
            <v>183</v>
          </cell>
          <cell r="EW3">
            <v>263</v>
          </cell>
          <cell r="EX3">
            <v>343</v>
          </cell>
          <cell r="EY3">
            <v>104</v>
          </cell>
          <cell r="EZ3">
            <v>184</v>
          </cell>
          <cell r="FA3">
            <v>264</v>
          </cell>
          <cell r="FB3">
            <v>344</v>
          </cell>
          <cell r="FC3">
            <v>105</v>
          </cell>
          <cell r="FD3">
            <v>185</v>
          </cell>
          <cell r="FE3">
            <v>265</v>
          </cell>
          <cell r="FF3">
            <v>345</v>
          </cell>
          <cell r="FG3">
            <v>106</v>
          </cell>
          <cell r="FH3">
            <v>186</v>
          </cell>
          <cell r="FI3">
            <v>266</v>
          </cell>
          <cell r="FJ3">
            <v>346</v>
          </cell>
        </row>
        <row r="4">
          <cell r="B4" t="str">
            <v>ISO3</v>
          </cell>
          <cell r="C4" t="str">
            <v>ECONOMY</v>
          </cell>
          <cell r="E4" t="str">
            <v>COLUMN</v>
          </cell>
          <cell r="F4" t="str">
            <v>SCORE</v>
          </cell>
          <cell r="G4" t="str">
            <v>SCORE</v>
          </cell>
          <cell r="H4" t="str">
            <v>SCORE</v>
          </cell>
          <cell r="I4" t="str">
            <v>SCORE</v>
          </cell>
          <cell r="J4" t="str">
            <v>SCORE</v>
          </cell>
          <cell r="K4" t="str">
            <v>SCORE</v>
          </cell>
          <cell r="L4" t="str">
            <v>SCORE</v>
          </cell>
          <cell r="M4" t="str">
            <v>SCORE</v>
          </cell>
          <cell r="N4" t="str">
            <v>SCORE</v>
          </cell>
          <cell r="O4" t="str">
            <v>SCORE</v>
          </cell>
          <cell r="P4" t="str">
            <v>SCORE</v>
          </cell>
          <cell r="Q4" t="str">
            <v>SCORE</v>
          </cell>
          <cell r="R4" t="str">
            <v>SCORE</v>
          </cell>
          <cell r="S4" t="str">
            <v>SCORE</v>
          </cell>
          <cell r="T4" t="str">
            <v>SCORE</v>
          </cell>
          <cell r="U4" t="str">
            <v>SCORE</v>
          </cell>
          <cell r="V4" t="str">
            <v>SCORE</v>
          </cell>
          <cell r="W4" t="str">
            <v>SCORE</v>
          </cell>
          <cell r="X4" t="str">
            <v>SCORE</v>
          </cell>
          <cell r="Y4" t="str">
            <v>SCORE</v>
          </cell>
          <cell r="Z4" t="str">
            <v>SCORE</v>
          </cell>
          <cell r="AA4" t="str">
            <v>SCORE</v>
          </cell>
          <cell r="AB4" t="str">
            <v>SCORE</v>
          </cell>
          <cell r="AC4" t="str">
            <v>SCORE</v>
          </cell>
          <cell r="AD4" t="str">
            <v>SCORE</v>
          </cell>
          <cell r="AE4" t="str">
            <v>SCORE</v>
          </cell>
          <cell r="AF4" t="str">
            <v>SCORE</v>
          </cell>
          <cell r="AG4" t="str">
            <v>SCORE</v>
          </cell>
          <cell r="AH4" t="str">
            <v>SCORE</v>
          </cell>
          <cell r="AI4" t="str">
            <v>SCORE</v>
          </cell>
          <cell r="AJ4" t="str">
            <v>SCORE</v>
          </cell>
          <cell r="AK4" t="str">
            <v>SCORE</v>
          </cell>
          <cell r="AL4" t="str">
            <v>SCORE</v>
          </cell>
          <cell r="AM4" t="str">
            <v>SCORE</v>
          </cell>
          <cell r="AN4" t="str">
            <v>SCORE</v>
          </cell>
          <cell r="AO4" t="str">
            <v>SCORE</v>
          </cell>
          <cell r="AP4" t="str">
            <v>SCORE</v>
          </cell>
          <cell r="AQ4" t="str">
            <v>SCORE</v>
          </cell>
          <cell r="AR4" t="str">
            <v>SCORE</v>
          </cell>
          <cell r="AS4" t="str">
            <v>SCORE</v>
          </cell>
          <cell r="AT4" t="str">
            <v>SCORE</v>
          </cell>
          <cell r="AU4" t="str">
            <v>SCORE</v>
          </cell>
          <cell r="AV4" t="str">
            <v>SCORE</v>
          </cell>
          <cell r="AW4" t="str">
            <v>SCORE</v>
          </cell>
          <cell r="AX4" t="str">
            <v>SCORE</v>
          </cell>
          <cell r="AY4" t="str">
            <v>SCORE</v>
          </cell>
          <cell r="AZ4" t="str">
            <v>SCORE</v>
          </cell>
          <cell r="BA4" t="str">
            <v>SCORE</v>
          </cell>
          <cell r="BB4" t="str">
            <v>SCORE</v>
          </cell>
          <cell r="BC4" t="str">
            <v>SCORE</v>
          </cell>
          <cell r="BD4" t="str">
            <v>SCORE</v>
          </cell>
          <cell r="BE4" t="str">
            <v>SCORE</v>
          </cell>
          <cell r="BF4" t="str">
            <v>SCORE</v>
          </cell>
          <cell r="BG4" t="str">
            <v>SCORE</v>
          </cell>
          <cell r="BH4" t="str">
            <v>SCORE</v>
          </cell>
          <cell r="BI4" t="str">
            <v>SCORE</v>
          </cell>
          <cell r="BJ4" t="str">
            <v>SCORE</v>
          </cell>
          <cell r="BK4" t="str">
            <v>SCORE</v>
          </cell>
          <cell r="BL4" t="str">
            <v>SCORE</v>
          </cell>
          <cell r="BM4" t="str">
            <v>SCORE</v>
          </cell>
          <cell r="BN4" t="str">
            <v>SCORE</v>
          </cell>
          <cell r="BO4" t="str">
            <v>SCORE</v>
          </cell>
          <cell r="BP4" t="str">
            <v>SCORE</v>
          </cell>
          <cell r="BQ4" t="str">
            <v>SCORE</v>
          </cell>
          <cell r="BR4" t="str">
            <v>SCORE</v>
          </cell>
          <cell r="BS4" t="str">
            <v>SCORE</v>
          </cell>
          <cell r="BT4" t="str">
            <v>SCORE</v>
          </cell>
          <cell r="BU4" t="str">
            <v>SCORE</v>
          </cell>
          <cell r="BV4" t="str">
            <v>SCORE</v>
          </cell>
          <cell r="BW4" t="str">
            <v>SCORE</v>
          </cell>
          <cell r="CI4" t="str">
            <v>A</v>
          </cell>
          <cell r="CJ4" t="str">
            <v>B</v>
          </cell>
          <cell r="CK4" t="str">
            <v>C</v>
          </cell>
          <cell r="CL4" t="str">
            <v>D</v>
          </cell>
          <cell r="CM4" t="str">
            <v>A</v>
          </cell>
          <cell r="CN4" t="str">
            <v>B</v>
          </cell>
          <cell r="CO4" t="str">
            <v>C</v>
          </cell>
          <cell r="CP4" t="str">
            <v>D</v>
          </cell>
          <cell r="CQ4" t="str">
            <v>A</v>
          </cell>
          <cell r="CR4" t="str">
            <v>B</v>
          </cell>
          <cell r="CS4" t="str">
            <v>C</v>
          </cell>
          <cell r="CT4" t="str">
            <v>D</v>
          </cell>
          <cell r="CU4" t="str">
            <v>A</v>
          </cell>
          <cell r="CV4" t="str">
            <v>B</v>
          </cell>
          <cell r="CW4" t="str">
            <v>C</v>
          </cell>
          <cell r="CX4" t="str">
            <v>D</v>
          </cell>
          <cell r="CY4" t="str">
            <v>A</v>
          </cell>
          <cell r="CZ4" t="str">
            <v>B</v>
          </cell>
          <cell r="DA4" t="str">
            <v>C</v>
          </cell>
          <cell r="DB4" t="str">
            <v>D</v>
          </cell>
          <cell r="DC4" t="str">
            <v>A</v>
          </cell>
          <cell r="DD4" t="str">
            <v>B</v>
          </cell>
          <cell r="DE4" t="str">
            <v>C</v>
          </cell>
          <cell r="DF4" t="str">
            <v>D</v>
          </cell>
          <cell r="DG4" t="str">
            <v>A</v>
          </cell>
          <cell r="DH4" t="str">
            <v>B</v>
          </cell>
          <cell r="DI4" t="str">
            <v>C</v>
          </cell>
          <cell r="DJ4" t="str">
            <v>D</v>
          </cell>
          <cell r="DK4" t="str">
            <v>A</v>
          </cell>
          <cell r="DL4" t="str">
            <v>B</v>
          </cell>
          <cell r="DM4" t="str">
            <v>C</v>
          </cell>
          <cell r="DN4" t="str">
            <v>D</v>
          </cell>
          <cell r="DO4" t="str">
            <v>A</v>
          </cell>
          <cell r="DP4" t="str">
            <v>B</v>
          </cell>
          <cell r="DQ4" t="str">
            <v>C</v>
          </cell>
          <cell r="DR4" t="str">
            <v>D</v>
          </cell>
          <cell r="DS4" t="str">
            <v>A</v>
          </cell>
          <cell r="DT4" t="str">
            <v>B</v>
          </cell>
          <cell r="DU4" t="str">
            <v>C</v>
          </cell>
          <cell r="DV4" t="str">
            <v>D</v>
          </cell>
          <cell r="DW4" t="str">
            <v>A</v>
          </cell>
          <cell r="DX4" t="str">
            <v>B</v>
          </cell>
          <cell r="DY4" t="str">
            <v>C</v>
          </cell>
          <cell r="DZ4" t="str">
            <v>D</v>
          </cell>
          <cell r="EA4" t="str">
            <v>A</v>
          </cell>
          <cell r="EB4" t="str">
            <v>B</v>
          </cell>
          <cell r="EC4" t="str">
            <v>C</v>
          </cell>
          <cell r="ED4" t="str">
            <v>D</v>
          </cell>
          <cell r="EE4" t="str">
            <v>A</v>
          </cell>
          <cell r="EF4" t="str">
            <v>B</v>
          </cell>
          <cell r="EG4" t="str">
            <v>C</v>
          </cell>
          <cell r="EH4" t="str">
            <v>D</v>
          </cell>
          <cell r="EI4" t="str">
            <v>A</v>
          </cell>
          <cell r="EJ4" t="str">
            <v>B</v>
          </cell>
          <cell r="EK4" t="str">
            <v>C</v>
          </cell>
          <cell r="EL4" t="str">
            <v>D</v>
          </cell>
          <cell r="EM4" t="str">
            <v>A</v>
          </cell>
          <cell r="EN4" t="str">
            <v>B</v>
          </cell>
          <cell r="EO4" t="str">
            <v>C</v>
          </cell>
          <cell r="EP4" t="str">
            <v>D</v>
          </cell>
          <cell r="EQ4" t="str">
            <v>A</v>
          </cell>
          <cell r="ER4" t="str">
            <v>B</v>
          </cell>
          <cell r="ES4" t="str">
            <v>C</v>
          </cell>
          <cell r="ET4" t="str">
            <v>D</v>
          </cell>
          <cell r="EU4" t="str">
            <v>A</v>
          </cell>
          <cell r="EV4" t="str">
            <v>B</v>
          </cell>
          <cell r="EW4" t="str">
            <v>C</v>
          </cell>
          <cell r="EX4" t="str">
            <v>D</v>
          </cell>
          <cell r="EY4" t="str">
            <v>A</v>
          </cell>
          <cell r="EZ4" t="str">
            <v>B</v>
          </cell>
          <cell r="FA4" t="str">
            <v>C</v>
          </cell>
          <cell r="FB4" t="str">
            <v>D</v>
          </cell>
          <cell r="FC4" t="str">
            <v>A</v>
          </cell>
          <cell r="FD4" t="str">
            <v>B</v>
          </cell>
          <cell r="FE4" t="str">
            <v>C</v>
          </cell>
          <cell r="FF4" t="str">
            <v>D</v>
          </cell>
          <cell r="FG4" t="str">
            <v>A</v>
          </cell>
          <cell r="FH4" t="str">
            <v>B</v>
          </cell>
          <cell r="FI4" t="str">
            <v>C</v>
          </cell>
          <cell r="FJ4" t="str">
            <v>D</v>
          </cell>
        </row>
        <row r="5">
          <cell r="B5" t="str">
            <v>ALB</v>
          </cell>
          <cell r="C5" t="str">
            <v>Albania</v>
          </cell>
          <cell r="E5" t="str">
            <v>RANK</v>
          </cell>
          <cell r="F5">
            <v>70</v>
          </cell>
          <cell r="G5">
            <v>78</v>
          </cell>
          <cell r="H5">
            <v>65</v>
          </cell>
          <cell r="I5">
            <v>64</v>
          </cell>
          <cell r="J5">
            <v>87</v>
          </cell>
          <cell r="K5">
            <v>63</v>
          </cell>
          <cell r="L5">
            <v>9</v>
          </cell>
          <cell r="M5">
            <v>83</v>
          </cell>
          <cell r="N5">
            <v>67</v>
          </cell>
          <cell r="O5">
            <v>105</v>
          </cell>
          <cell r="P5" t="str">
            <v/>
          </cell>
          <cell r="Q5">
            <v>92</v>
          </cell>
          <cell r="R5">
            <v>58</v>
          </cell>
          <cell r="S5">
            <v>64</v>
          </cell>
          <cell r="T5">
            <v>83</v>
          </cell>
          <cell r="U5">
            <v>93</v>
          </cell>
          <cell r="V5">
            <v>91</v>
          </cell>
          <cell r="W5">
            <v>73</v>
          </cell>
          <cell r="X5">
            <v>11</v>
          </cell>
          <cell r="Y5">
            <v>5</v>
          </cell>
          <cell r="Z5" t="str">
            <v/>
          </cell>
          <cell r="AA5" t="str">
            <v/>
          </cell>
          <cell r="AB5">
            <v>118</v>
          </cell>
          <cell r="AC5">
            <v>81</v>
          </cell>
          <cell r="AD5">
            <v>77</v>
          </cell>
          <cell r="AE5">
            <v>71</v>
          </cell>
          <cell r="AF5">
            <v>78</v>
          </cell>
          <cell r="AG5">
            <v>85</v>
          </cell>
          <cell r="AH5">
            <v>83</v>
          </cell>
          <cell r="AI5">
            <v>24</v>
          </cell>
          <cell r="AJ5">
            <v>42</v>
          </cell>
          <cell r="AK5">
            <v>101</v>
          </cell>
          <cell r="AL5">
            <v>23</v>
          </cell>
          <cell r="AM5">
            <v>74</v>
          </cell>
          <cell r="AN5">
            <v>7</v>
          </cell>
          <cell r="AO5">
            <v>68</v>
          </cell>
          <cell r="AP5">
            <v>67</v>
          </cell>
          <cell r="AQ5">
            <v>13</v>
          </cell>
          <cell r="AR5">
            <v>15</v>
          </cell>
          <cell r="AS5" t="str">
            <v/>
          </cell>
          <cell r="AT5" t="str">
            <v/>
          </cell>
          <cell r="AU5">
            <v>69</v>
          </cell>
          <cell r="AV5">
            <v>44</v>
          </cell>
          <cell r="AW5">
            <v>72</v>
          </cell>
          <cell r="AX5">
            <v>38</v>
          </cell>
          <cell r="AY5">
            <v>79</v>
          </cell>
          <cell r="AZ5">
            <v>107</v>
          </cell>
          <cell r="BA5" t="str">
            <v/>
          </cell>
          <cell r="BB5">
            <v>82</v>
          </cell>
          <cell r="BC5" t="str">
            <v/>
          </cell>
          <cell r="BD5" t="str">
            <v/>
          </cell>
          <cell r="BE5">
            <v>125</v>
          </cell>
          <cell r="BF5">
            <v>106</v>
          </cell>
          <cell r="BG5" t="str">
            <v/>
          </cell>
          <cell r="BH5">
            <v>76</v>
          </cell>
          <cell r="BI5">
            <v>75</v>
          </cell>
          <cell r="BJ5">
            <v>61</v>
          </cell>
          <cell r="BK5">
            <v>104</v>
          </cell>
          <cell r="BL5">
            <v>118</v>
          </cell>
          <cell r="BM5">
            <v>15</v>
          </cell>
          <cell r="BN5" t="str">
            <v/>
          </cell>
          <cell r="BO5">
            <v>75</v>
          </cell>
          <cell r="BP5" t="str">
            <v/>
          </cell>
          <cell r="BQ5">
            <v>119</v>
          </cell>
          <cell r="BR5">
            <v>14</v>
          </cell>
          <cell r="BS5">
            <v>63</v>
          </cell>
          <cell r="BT5" t="str">
            <v/>
          </cell>
          <cell r="BU5">
            <v>49</v>
          </cell>
          <cell r="BV5">
            <v>73</v>
          </cell>
          <cell r="BW5">
            <v>105</v>
          </cell>
          <cell r="BX5">
            <v>65</v>
          </cell>
          <cell r="BY5">
            <v>96</v>
          </cell>
          <cell r="BZ5">
            <v>56</v>
          </cell>
          <cell r="CA5">
            <v>63</v>
          </cell>
          <cell r="CB5">
            <v>50</v>
          </cell>
          <cell r="CC5" t="str">
            <v/>
          </cell>
          <cell r="CD5" t="str">
            <v/>
          </cell>
          <cell r="CE5" t="str">
            <v/>
          </cell>
          <cell r="CF5">
            <v>40</v>
          </cell>
          <cell r="CG5">
            <v>39</v>
          </cell>
          <cell r="CI5">
            <v>1</v>
          </cell>
          <cell r="CJ5" t="str">
            <v>Luxembourg</v>
          </cell>
          <cell r="CK5">
            <v>96.226415094339629</v>
          </cell>
          <cell r="CM5">
            <v>1</v>
          </cell>
          <cell r="CN5" t="str">
            <v>Singapore</v>
          </cell>
          <cell r="CO5">
            <v>100</v>
          </cell>
          <cell r="CQ5">
            <v>1</v>
          </cell>
          <cell r="CR5" t="str">
            <v>Finland</v>
          </cell>
          <cell r="CS5">
            <v>0</v>
          </cell>
          <cell r="CU5">
            <v>1</v>
          </cell>
          <cell r="CV5" t="str">
            <v>Singapore</v>
          </cell>
          <cell r="CW5">
            <v>100</v>
          </cell>
          <cell r="CY5">
            <v>1</v>
          </cell>
          <cell r="CZ5" t="str">
            <v>Finland</v>
          </cell>
          <cell r="DA5">
            <v>100</v>
          </cell>
          <cell r="DC5">
            <v>1</v>
          </cell>
          <cell r="DD5" t="str">
            <v>Australia</v>
          </cell>
          <cell r="DE5">
            <v>0</v>
          </cell>
          <cell r="DG5">
            <v>1</v>
          </cell>
          <cell r="DH5" t="str">
            <v>New Zealand</v>
          </cell>
          <cell r="DI5">
            <v>1</v>
          </cell>
          <cell r="DK5">
            <v>1</v>
          </cell>
          <cell r="DL5" t="str">
            <v>Denmark</v>
          </cell>
          <cell r="DM5">
            <v>0</v>
          </cell>
          <cell r="DO5">
            <v>1</v>
          </cell>
          <cell r="DP5" t="str">
            <v>Namibia</v>
          </cell>
          <cell r="DQ5">
            <v>9.6</v>
          </cell>
          <cell r="DS5">
            <v>1</v>
          </cell>
          <cell r="DT5" t="str">
            <v>Moldova (Republic of)</v>
          </cell>
          <cell r="DU5">
            <v>8.3580699999999997</v>
          </cell>
          <cell r="DW5">
            <v>1</v>
          </cell>
          <cell r="DX5" t="str">
            <v>Moldova (Republic of)</v>
          </cell>
          <cell r="DY5">
            <v>47.991610000000001</v>
          </cell>
          <cell r="EA5">
            <v>1</v>
          </cell>
          <cell r="EB5" t="str">
            <v>Australia</v>
          </cell>
          <cell r="EC5">
            <v>20.628869999999999</v>
          </cell>
          <cell r="EE5">
            <v>1</v>
          </cell>
          <cell r="EF5" t="str">
            <v>China</v>
          </cell>
          <cell r="EG5">
            <v>576.84057365476497</v>
          </cell>
          <cell r="EI5">
            <v>1</v>
          </cell>
          <cell r="EJ5" t="str">
            <v>Portugal</v>
          </cell>
          <cell r="EK5">
            <v>7.2584499999999998</v>
          </cell>
          <cell r="EM5">
            <v>1</v>
          </cell>
          <cell r="EN5" t="str">
            <v>Korea (Republic of )</v>
          </cell>
          <cell r="EO5">
            <v>98.091710000000006</v>
          </cell>
          <cell r="EQ5">
            <v>1</v>
          </cell>
          <cell r="ER5" t="str">
            <v>Morocco</v>
          </cell>
          <cell r="ES5">
            <v>23.25516</v>
          </cell>
          <cell r="EU5">
            <v>1</v>
          </cell>
          <cell r="EV5" t="str">
            <v>Iran (Islamic Republic of)</v>
          </cell>
          <cell r="EW5">
            <v>29.91713</v>
          </cell>
          <cell r="EY5">
            <v>1</v>
          </cell>
          <cell r="EZ5" t="str">
            <v>Luxembourg</v>
          </cell>
          <cell r="FA5">
            <v>42.236260000000001</v>
          </cell>
          <cell r="FC5">
            <v>1</v>
          </cell>
          <cell r="FD5" t="str">
            <v>Luxembourg</v>
          </cell>
          <cell r="FE5">
            <v>261.62704309063901</v>
          </cell>
          <cell r="FG5">
            <v>1</v>
          </cell>
          <cell r="FH5" t="str">
            <v>Cyprus</v>
          </cell>
          <cell r="FI5">
            <v>39.5371215263376</v>
          </cell>
        </row>
        <row r="6">
          <cell r="B6" t="str">
            <v>DZA</v>
          </cell>
          <cell r="C6" t="str">
            <v>Algeria</v>
          </cell>
          <cell r="E6" t="str">
            <v>RANK</v>
          </cell>
          <cell r="F6">
            <v>113</v>
          </cell>
          <cell r="G6">
            <v>94</v>
          </cell>
          <cell r="H6">
            <v>99</v>
          </cell>
          <cell r="I6">
            <v>118</v>
          </cell>
          <cell r="J6">
            <v>102</v>
          </cell>
          <cell r="K6">
            <v>99</v>
          </cell>
          <cell r="L6">
            <v>85</v>
          </cell>
          <cell r="M6">
            <v>72</v>
          </cell>
          <cell r="N6">
            <v>125</v>
          </cell>
          <cell r="O6">
            <v>54</v>
          </cell>
          <cell r="P6" t="str">
            <v/>
          </cell>
          <cell r="Q6">
            <v>67</v>
          </cell>
          <cell r="R6" t="str">
            <v/>
          </cell>
          <cell r="S6">
            <v>92</v>
          </cell>
          <cell r="T6">
            <v>68</v>
          </cell>
          <cell r="U6">
            <v>19</v>
          </cell>
          <cell r="V6">
            <v>42</v>
          </cell>
          <cell r="W6">
            <v>83</v>
          </cell>
          <cell r="X6">
            <v>72</v>
          </cell>
          <cell r="Y6">
            <v>74</v>
          </cell>
          <cell r="Z6">
            <v>68</v>
          </cell>
          <cell r="AA6">
            <v>90</v>
          </cell>
          <cell r="AB6">
            <v>90</v>
          </cell>
          <cell r="AC6">
            <v>90</v>
          </cell>
          <cell r="AD6">
            <v>93</v>
          </cell>
          <cell r="AE6">
            <v>120</v>
          </cell>
          <cell r="AF6">
            <v>121</v>
          </cell>
          <cell r="AG6">
            <v>86</v>
          </cell>
          <cell r="AH6">
            <v>91</v>
          </cell>
          <cell r="AI6">
            <v>54</v>
          </cell>
          <cell r="AJ6">
            <v>111</v>
          </cell>
          <cell r="AK6">
            <v>110</v>
          </cell>
          <cell r="AL6">
            <v>3</v>
          </cell>
          <cell r="AM6">
            <v>73</v>
          </cell>
          <cell r="AN6">
            <v>99</v>
          </cell>
          <cell r="AO6">
            <v>99</v>
          </cell>
          <cell r="AP6">
            <v>113</v>
          </cell>
          <cell r="AQ6" t="str">
            <v/>
          </cell>
          <cell r="AR6">
            <v>58</v>
          </cell>
          <cell r="AS6" t="str">
            <v/>
          </cell>
          <cell r="AT6" t="str">
            <v/>
          </cell>
          <cell r="AU6">
            <v>69</v>
          </cell>
          <cell r="AV6">
            <v>114</v>
          </cell>
          <cell r="AW6">
            <v>3</v>
          </cell>
          <cell r="AX6">
            <v>72</v>
          </cell>
          <cell r="AY6">
            <v>56</v>
          </cell>
          <cell r="AZ6">
            <v>88</v>
          </cell>
          <cell r="BA6">
            <v>71</v>
          </cell>
          <cell r="BB6">
            <v>86</v>
          </cell>
          <cell r="BC6" t="str">
            <v/>
          </cell>
          <cell r="BD6" t="str">
            <v/>
          </cell>
          <cell r="BE6">
            <v>110</v>
          </cell>
          <cell r="BF6">
            <v>118</v>
          </cell>
          <cell r="BG6" t="str">
            <v/>
          </cell>
          <cell r="BH6">
            <v>76</v>
          </cell>
          <cell r="BI6">
            <v>65</v>
          </cell>
          <cell r="BJ6" t="str">
            <v/>
          </cell>
          <cell r="BK6">
            <v>64</v>
          </cell>
          <cell r="BL6" t="str">
            <v/>
          </cell>
          <cell r="BM6">
            <v>72</v>
          </cell>
          <cell r="BN6">
            <v>81</v>
          </cell>
          <cell r="BO6">
            <v>86</v>
          </cell>
          <cell r="BP6" t="str">
            <v/>
          </cell>
          <cell r="BQ6">
            <v>92</v>
          </cell>
          <cell r="BR6">
            <v>93</v>
          </cell>
          <cell r="BS6">
            <v>80</v>
          </cell>
          <cell r="BT6">
            <v>65</v>
          </cell>
          <cell r="BU6" t="str">
            <v/>
          </cell>
          <cell r="BV6">
            <v>109</v>
          </cell>
          <cell r="BW6" t="str">
            <v/>
          </cell>
          <cell r="BX6" t="str">
            <v/>
          </cell>
          <cell r="BY6">
            <v>97</v>
          </cell>
          <cell r="BZ6">
            <v>56</v>
          </cell>
          <cell r="CA6">
            <v>124</v>
          </cell>
          <cell r="CB6">
            <v>126</v>
          </cell>
          <cell r="CC6" t="str">
            <v/>
          </cell>
          <cell r="CD6" t="str">
            <v/>
          </cell>
          <cell r="CE6" t="str">
            <v/>
          </cell>
          <cell r="CF6">
            <v>123</v>
          </cell>
          <cell r="CG6" t="str">
            <v/>
          </cell>
          <cell r="CI6">
            <v>2</v>
          </cell>
          <cell r="CJ6" t="str">
            <v>Finland</v>
          </cell>
          <cell r="CK6">
            <v>95.754716981132077</v>
          </cell>
          <cell r="CM6">
            <v>2</v>
          </cell>
          <cell r="CN6" t="str">
            <v>Denmark</v>
          </cell>
          <cell r="CO6">
            <v>99.523809523809518</v>
          </cell>
          <cell r="CQ6">
            <v>2</v>
          </cell>
          <cell r="CR6" t="str">
            <v>Sweden</v>
          </cell>
          <cell r="CS6">
            <v>0</v>
          </cell>
          <cell r="CU6">
            <v>2</v>
          </cell>
          <cell r="CV6" t="str">
            <v>Hong Kong (SAR), China</v>
          </cell>
          <cell r="CW6">
            <v>99.523809523809518</v>
          </cell>
          <cell r="CY6">
            <v>2</v>
          </cell>
          <cell r="CZ6" t="str">
            <v>Sweden</v>
          </cell>
          <cell r="DA6">
            <v>99.528301886792448</v>
          </cell>
          <cell r="DC6">
            <v>1</v>
          </cell>
          <cell r="DD6" t="str">
            <v>Brunei Darussalam</v>
          </cell>
          <cell r="DE6">
            <v>0</v>
          </cell>
          <cell r="DG6">
            <v>2</v>
          </cell>
          <cell r="DH6" t="str">
            <v>Australia</v>
          </cell>
          <cell r="DI6">
            <v>2</v>
          </cell>
          <cell r="DK6">
            <v>1</v>
          </cell>
          <cell r="DL6" t="str">
            <v>Slovenia</v>
          </cell>
          <cell r="DM6">
            <v>0</v>
          </cell>
          <cell r="DO6">
            <v>2</v>
          </cell>
          <cell r="DP6" t="str">
            <v>Macedonia (the Former Yugoslav Republic of)</v>
          </cell>
          <cell r="DQ6">
            <v>10.6</v>
          </cell>
          <cell r="DS6">
            <v>2</v>
          </cell>
          <cell r="DT6" t="str">
            <v>Botswana</v>
          </cell>
          <cell r="DU6">
            <v>7.4219600000000003</v>
          </cell>
          <cell r="DW6">
            <v>2</v>
          </cell>
          <cell r="DX6" t="str">
            <v>Yemen</v>
          </cell>
          <cell r="DY6">
            <v>43.924300000000002</v>
          </cell>
          <cell r="EA6">
            <v>2</v>
          </cell>
          <cell r="EB6" t="str">
            <v>New Zealand</v>
          </cell>
          <cell r="EC6">
            <v>19.377179999999999</v>
          </cell>
          <cell r="EE6">
            <v>2</v>
          </cell>
          <cell r="EF6" t="str">
            <v>Hong Kong (SAR), China</v>
          </cell>
          <cell r="EG6">
            <v>545.56915907420796</v>
          </cell>
          <cell r="EI6">
            <v>2</v>
          </cell>
          <cell r="EJ6" t="str">
            <v>Armenia</v>
          </cell>
          <cell r="EK6">
            <v>7.4191799999999999</v>
          </cell>
          <cell r="EM6">
            <v>2</v>
          </cell>
          <cell r="EN6" t="str">
            <v>Finland</v>
          </cell>
          <cell r="EO6">
            <v>94.441730000000007</v>
          </cell>
          <cell r="EQ6">
            <v>2</v>
          </cell>
          <cell r="ER6" t="str">
            <v>Saudi Arabia</v>
          </cell>
          <cell r="ES6">
            <v>20.342780000000001</v>
          </cell>
          <cell r="EU6">
            <v>2</v>
          </cell>
          <cell r="EV6" t="str">
            <v>Malaysia</v>
          </cell>
          <cell r="EW6">
            <v>25.429839999999999</v>
          </cell>
          <cell r="EY6">
            <v>2</v>
          </cell>
          <cell r="EZ6" t="str">
            <v>United Arab Emirates</v>
          </cell>
          <cell r="FA6">
            <v>39.217979999999997</v>
          </cell>
          <cell r="FC6">
            <v>2</v>
          </cell>
          <cell r="FD6" t="str">
            <v>Cyprus</v>
          </cell>
          <cell r="FE6">
            <v>92.770943631267599</v>
          </cell>
          <cell r="FG6">
            <v>2</v>
          </cell>
          <cell r="FH6" t="str">
            <v>Luxembourg</v>
          </cell>
          <cell r="FI6">
            <v>22.261684898423098</v>
          </cell>
        </row>
        <row r="7">
          <cell r="B7" t="str">
            <v>AGO</v>
          </cell>
          <cell r="C7" t="str">
            <v>Angola</v>
          </cell>
          <cell r="E7" t="str">
            <v>RANK</v>
          </cell>
          <cell r="F7">
            <v>77</v>
          </cell>
          <cell r="G7">
            <v>116</v>
          </cell>
          <cell r="H7">
            <v>82</v>
          </cell>
          <cell r="I7">
            <v>122</v>
          </cell>
          <cell r="J7">
            <v>121</v>
          </cell>
          <cell r="K7">
            <v>126</v>
          </cell>
          <cell r="L7">
            <v>125</v>
          </cell>
          <cell r="M7">
            <v>129</v>
          </cell>
          <cell r="N7">
            <v>107</v>
          </cell>
          <cell r="O7">
            <v>116</v>
          </cell>
          <cell r="P7" t="str">
            <v/>
          </cell>
          <cell r="Q7">
            <v>116</v>
          </cell>
          <cell r="R7" t="str">
            <v/>
          </cell>
          <cell r="S7">
            <v>87</v>
          </cell>
          <cell r="T7">
            <v>120</v>
          </cell>
          <cell r="U7">
            <v>32</v>
          </cell>
          <cell r="V7">
            <v>61</v>
          </cell>
          <cell r="W7" t="str">
            <v/>
          </cell>
          <cell r="X7">
            <v>20</v>
          </cell>
          <cell r="Y7">
            <v>95</v>
          </cell>
          <cell r="Z7" t="str">
            <v/>
          </cell>
          <cell r="AA7" t="str">
            <v/>
          </cell>
          <cell r="AB7">
            <v>126</v>
          </cell>
          <cell r="AC7">
            <v>114</v>
          </cell>
          <cell r="AD7">
            <v>114</v>
          </cell>
          <cell r="AE7">
            <v>62</v>
          </cell>
          <cell r="AF7">
            <v>100</v>
          </cell>
          <cell r="AG7">
            <v>110</v>
          </cell>
          <cell r="AH7">
            <v>110</v>
          </cell>
          <cell r="AI7">
            <v>72</v>
          </cell>
          <cell r="AJ7">
            <v>16</v>
          </cell>
          <cell r="AK7">
            <v>126</v>
          </cell>
          <cell r="AL7">
            <v>116</v>
          </cell>
          <cell r="AM7">
            <v>15</v>
          </cell>
          <cell r="AN7">
            <v>84</v>
          </cell>
          <cell r="AO7">
            <v>92</v>
          </cell>
          <cell r="AP7">
            <v>92</v>
          </cell>
          <cell r="AQ7">
            <v>73</v>
          </cell>
          <cell r="AR7">
            <v>45</v>
          </cell>
          <cell r="AS7" t="str">
            <v/>
          </cell>
          <cell r="AT7" t="str">
            <v/>
          </cell>
          <cell r="AU7">
            <v>69</v>
          </cell>
          <cell r="AV7">
            <v>100</v>
          </cell>
          <cell r="AW7" t="str">
            <v/>
          </cell>
          <cell r="AX7">
            <v>46</v>
          </cell>
          <cell r="AY7">
            <v>31</v>
          </cell>
          <cell r="AZ7">
            <v>119</v>
          </cell>
          <cell r="BA7" t="str">
            <v/>
          </cell>
          <cell r="BB7">
            <v>83</v>
          </cell>
          <cell r="BC7" t="str">
            <v/>
          </cell>
          <cell r="BD7" t="str">
            <v/>
          </cell>
          <cell r="BE7">
            <v>123</v>
          </cell>
          <cell r="BF7">
            <v>122</v>
          </cell>
          <cell r="BG7" t="str">
            <v/>
          </cell>
          <cell r="BH7">
            <v>55</v>
          </cell>
          <cell r="BI7">
            <v>1</v>
          </cell>
          <cell r="BJ7">
            <v>110</v>
          </cell>
          <cell r="BK7" t="str">
            <v/>
          </cell>
          <cell r="BL7">
            <v>2</v>
          </cell>
          <cell r="BM7">
            <v>54</v>
          </cell>
          <cell r="BN7" t="str">
            <v/>
          </cell>
          <cell r="BO7">
            <v>87</v>
          </cell>
          <cell r="BP7" t="str">
            <v/>
          </cell>
          <cell r="BQ7">
            <v>129</v>
          </cell>
          <cell r="BR7">
            <v>2</v>
          </cell>
          <cell r="BS7" t="str">
            <v/>
          </cell>
          <cell r="BT7" t="str">
            <v/>
          </cell>
          <cell r="BU7">
            <v>66</v>
          </cell>
          <cell r="BV7" t="str">
            <v/>
          </cell>
          <cell r="BW7">
            <v>110</v>
          </cell>
          <cell r="BX7">
            <v>89</v>
          </cell>
          <cell r="BY7" t="str">
            <v/>
          </cell>
          <cell r="BZ7" t="str">
            <v/>
          </cell>
          <cell r="CA7">
            <v>121</v>
          </cell>
          <cell r="CB7">
            <v>123</v>
          </cell>
          <cell r="CC7" t="str">
            <v/>
          </cell>
          <cell r="CD7" t="str">
            <v/>
          </cell>
          <cell r="CE7">
            <v>63</v>
          </cell>
          <cell r="CF7" t="str">
            <v/>
          </cell>
          <cell r="CG7">
            <v>18</v>
          </cell>
          <cell r="CI7">
            <v>3</v>
          </cell>
          <cell r="CJ7" t="str">
            <v>Brunei Darussalam</v>
          </cell>
          <cell r="CK7">
            <v>95.283018867924525</v>
          </cell>
          <cell r="CM7">
            <v>3</v>
          </cell>
          <cell r="CN7" t="str">
            <v>Finland</v>
          </cell>
          <cell r="CO7">
            <v>99.047619047619051</v>
          </cell>
          <cell r="CQ7">
            <v>3</v>
          </cell>
          <cell r="CR7" t="str">
            <v>Switzerland</v>
          </cell>
          <cell r="CS7">
            <v>0</v>
          </cell>
          <cell r="CU7">
            <v>3</v>
          </cell>
          <cell r="CV7" t="str">
            <v>Denmark</v>
          </cell>
          <cell r="CW7">
            <v>99.047619047619051</v>
          </cell>
          <cell r="CY7">
            <v>3</v>
          </cell>
          <cell r="CZ7" t="str">
            <v>New Zealand</v>
          </cell>
          <cell r="DA7">
            <v>99.056603773584911</v>
          </cell>
          <cell r="DC7">
            <v>1</v>
          </cell>
          <cell r="DD7" t="str">
            <v>Hong Kong (SAR), China</v>
          </cell>
          <cell r="DE7">
            <v>0</v>
          </cell>
          <cell r="DG7">
            <v>3</v>
          </cell>
          <cell r="DH7" t="str">
            <v>Georgia</v>
          </cell>
          <cell r="DI7">
            <v>3</v>
          </cell>
          <cell r="DK7">
            <v>3</v>
          </cell>
          <cell r="DL7" t="str">
            <v>Canada</v>
          </cell>
          <cell r="DM7">
            <v>0.4</v>
          </cell>
          <cell r="DO7">
            <v>3</v>
          </cell>
          <cell r="DP7" t="str">
            <v>Qatar</v>
          </cell>
          <cell r="DQ7">
            <v>11.3</v>
          </cell>
          <cell r="DS7">
            <v>3</v>
          </cell>
          <cell r="DT7" t="str">
            <v>Denmark</v>
          </cell>
          <cell r="DU7">
            <v>7.4105951954002105</v>
          </cell>
          <cell r="DW7">
            <v>3</v>
          </cell>
          <cell r="DX7" t="str">
            <v>Niger</v>
          </cell>
          <cell r="DY7">
            <v>36.98395</v>
          </cell>
          <cell r="EA7">
            <v>3</v>
          </cell>
          <cell r="EB7" t="str">
            <v>Iceland</v>
          </cell>
          <cell r="EC7">
            <v>18.338809999999999</v>
          </cell>
          <cell r="EE7">
            <v>3</v>
          </cell>
          <cell r="EF7" t="str">
            <v>Finland</v>
          </cell>
          <cell r="EG7">
            <v>543.48728159943391</v>
          </cell>
          <cell r="EI7">
            <v>3</v>
          </cell>
          <cell r="EJ7" t="str">
            <v>Georgia</v>
          </cell>
          <cell r="EK7">
            <v>7.5674799999999998</v>
          </cell>
          <cell r="EM7">
            <v>3</v>
          </cell>
          <cell r="EN7" t="str">
            <v>Greece</v>
          </cell>
          <cell r="EO7">
            <v>90.830439999999996</v>
          </cell>
          <cell r="EQ7">
            <v>3</v>
          </cell>
          <cell r="ER7" t="str">
            <v>El Salvador</v>
          </cell>
          <cell r="ES7">
            <v>17.00525</v>
          </cell>
          <cell r="EU7">
            <v>3</v>
          </cell>
          <cell r="EV7" t="str">
            <v>Korea (Republic of )</v>
          </cell>
          <cell r="EW7">
            <v>24.808599999999998</v>
          </cell>
          <cell r="EY7">
            <v>3</v>
          </cell>
          <cell r="EZ7" t="str">
            <v>Qatar</v>
          </cell>
          <cell r="FA7">
            <v>28.287520000000001</v>
          </cell>
          <cell r="FC7">
            <v>3</v>
          </cell>
          <cell r="FD7" t="str">
            <v>Swaziland</v>
          </cell>
          <cell r="FE7">
            <v>53.952916373858002</v>
          </cell>
          <cell r="FG7">
            <v>3</v>
          </cell>
          <cell r="FH7" t="str">
            <v>Iceland</v>
          </cell>
          <cell r="FI7">
            <v>10.6984255147356</v>
          </cell>
        </row>
        <row r="8">
          <cell r="B8" t="str">
            <v>ARG</v>
          </cell>
          <cell r="C8" t="str">
            <v>Argentina</v>
          </cell>
          <cell r="E8" t="str">
            <v>RANK</v>
          </cell>
          <cell r="F8">
            <v>67</v>
          </cell>
          <cell r="G8">
            <v>88</v>
          </cell>
          <cell r="H8">
            <v>49</v>
          </cell>
          <cell r="I8">
            <v>117</v>
          </cell>
          <cell r="J8">
            <v>98</v>
          </cell>
          <cell r="K8">
            <v>48</v>
          </cell>
          <cell r="L8">
            <v>87</v>
          </cell>
          <cell r="M8">
            <v>78</v>
          </cell>
          <cell r="N8">
            <v>130</v>
          </cell>
          <cell r="O8">
            <v>52</v>
          </cell>
          <cell r="P8">
            <v>73</v>
          </cell>
          <cell r="Q8">
            <v>24</v>
          </cell>
          <cell r="R8">
            <v>53</v>
          </cell>
          <cell r="S8">
            <v>45</v>
          </cell>
          <cell r="T8">
            <v>20</v>
          </cell>
          <cell r="U8">
            <v>58</v>
          </cell>
          <cell r="V8">
            <v>85</v>
          </cell>
          <cell r="W8" t="str">
            <v/>
          </cell>
          <cell r="X8">
            <v>123</v>
          </cell>
          <cell r="Y8">
            <v>91</v>
          </cell>
          <cell r="Z8">
            <v>41</v>
          </cell>
          <cell r="AA8">
            <v>54</v>
          </cell>
          <cell r="AB8">
            <v>43</v>
          </cell>
          <cell r="AC8">
            <v>46</v>
          </cell>
          <cell r="AD8">
            <v>55</v>
          </cell>
          <cell r="AE8">
            <v>42</v>
          </cell>
          <cell r="AF8">
            <v>57</v>
          </cell>
          <cell r="AG8">
            <v>57</v>
          </cell>
          <cell r="AH8">
            <v>57</v>
          </cell>
          <cell r="AI8">
            <v>27</v>
          </cell>
          <cell r="AJ8">
            <v>77</v>
          </cell>
          <cell r="AK8">
            <v>49</v>
          </cell>
          <cell r="AL8">
            <v>70</v>
          </cell>
          <cell r="AM8">
            <v>10</v>
          </cell>
          <cell r="AN8">
            <v>84</v>
          </cell>
          <cell r="AO8">
            <v>1</v>
          </cell>
          <cell r="AP8">
            <v>111</v>
          </cell>
          <cell r="AQ8">
            <v>78</v>
          </cell>
          <cell r="AR8">
            <v>90</v>
          </cell>
          <cell r="AS8">
            <v>78</v>
          </cell>
          <cell r="AT8">
            <v>78</v>
          </cell>
          <cell r="AU8">
            <v>68</v>
          </cell>
          <cell r="AV8">
            <v>82</v>
          </cell>
          <cell r="AW8">
            <v>69</v>
          </cell>
          <cell r="AX8">
            <v>127</v>
          </cell>
          <cell r="AY8">
            <v>110</v>
          </cell>
          <cell r="AZ8">
            <v>102</v>
          </cell>
          <cell r="BA8">
            <v>77</v>
          </cell>
          <cell r="BB8">
            <v>17</v>
          </cell>
          <cell r="BC8">
            <v>49</v>
          </cell>
          <cell r="BD8">
            <v>49</v>
          </cell>
          <cell r="BE8">
            <v>49</v>
          </cell>
          <cell r="BF8">
            <v>75</v>
          </cell>
          <cell r="BG8">
            <v>70</v>
          </cell>
          <cell r="BH8">
            <v>65</v>
          </cell>
          <cell r="BI8" t="str">
            <v/>
          </cell>
          <cell r="BJ8">
            <v>20</v>
          </cell>
          <cell r="BK8">
            <v>15</v>
          </cell>
          <cell r="BL8">
            <v>61</v>
          </cell>
          <cell r="BM8">
            <v>93</v>
          </cell>
          <cell r="BN8" t="str">
            <v/>
          </cell>
          <cell r="BO8" t="str">
            <v/>
          </cell>
          <cell r="BP8" t="str">
            <v/>
          </cell>
          <cell r="BQ8">
            <v>47</v>
          </cell>
          <cell r="BR8">
            <v>45</v>
          </cell>
          <cell r="BS8">
            <v>79</v>
          </cell>
          <cell r="BT8">
            <v>54</v>
          </cell>
          <cell r="BU8">
            <v>53</v>
          </cell>
          <cell r="BV8">
            <v>53</v>
          </cell>
          <cell r="BW8">
            <v>23</v>
          </cell>
          <cell r="BX8">
            <v>69</v>
          </cell>
          <cell r="BY8">
            <v>5</v>
          </cell>
          <cell r="BZ8" t="str">
            <v/>
          </cell>
          <cell r="CA8">
            <v>80</v>
          </cell>
          <cell r="CB8">
            <v>64</v>
          </cell>
          <cell r="CC8" t="str">
            <v/>
          </cell>
          <cell r="CD8">
            <v>32</v>
          </cell>
          <cell r="CE8">
            <v>51</v>
          </cell>
          <cell r="CF8">
            <v>90</v>
          </cell>
          <cell r="CG8">
            <v>9</v>
          </cell>
          <cell r="CI8">
            <v>4</v>
          </cell>
          <cell r="CJ8" t="str">
            <v>Switzerland</v>
          </cell>
          <cell r="CK8">
            <v>92.452830188679243</v>
          </cell>
          <cell r="CM8">
            <v>4</v>
          </cell>
          <cell r="CN8" t="str">
            <v>Sweden</v>
          </cell>
          <cell r="CO8">
            <v>98.571428571428569</v>
          </cell>
          <cell r="CQ8">
            <v>4</v>
          </cell>
          <cell r="CR8" t="str">
            <v>Norway</v>
          </cell>
          <cell r="CS8">
            <v>0</v>
          </cell>
          <cell r="CU8">
            <v>4</v>
          </cell>
          <cell r="CV8" t="str">
            <v>New Zealand</v>
          </cell>
          <cell r="CW8">
            <v>98.571428571428569</v>
          </cell>
          <cell r="CY8">
            <v>4</v>
          </cell>
          <cell r="CZ8" t="str">
            <v>Norway</v>
          </cell>
          <cell r="DA8">
            <v>98.584905660377359</v>
          </cell>
          <cell r="DC8">
            <v>1</v>
          </cell>
          <cell r="DD8" t="str">
            <v>Kuwait</v>
          </cell>
          <cell r="DE8">
            <v>0</v>
          </cell>
          <cell r="DG8">
            <v>3</v>
          </cell>
          <cell r="DH8" t="str">
            <v>Macedonia (the Former Yugoslav Republic of)</v>
          </cell>
          <cell r="DI8">
            <v>3</v>
          </cell>
          <cell r="DK8">
            <v>3</v>
          </cell>
          <cell r="DL8" t="str">
            <v>Ireland</v>
          </cell>
          <cell r="DM8">
            <v>0.4</v>
          </cell>
          <cell r="DO8">
            <v>4</v>
          </cell>
          <cell r="DP8" t="str">
            <v>United Arab Emirates</v>
          </cell>
          <cell r="DQ8">
            <v>14.1</v>
          </cell>
          <cell r="DS8">
            <v>4</v>
          </cell>
          <cell r="DT8" t="str">
            <v>Iceland</v>
          </cell>
          <cell r="DU8">
            <v>7.3081955814202004</v>
          </cell>
          <cell r="DW8">
            <v>4</v>
          </cell>
          <cell r="DX8" t="str">
            <v>Burkina Faso</v>
          </cell>
          <cell r="DY8">
            <v>33.689979999999998</v>
          </cell>
          <cell r="EA8">
            <v>4</v>
          </cell>
          <cell r="EB8" t="str">
            <v>Ireland</v>
          </cell>
          <cell r="EC8">
            <v>17.878630000000001</v>
          </cell>
          <cell r="EE8">
            <v>4</v>
          </cell>
          <cell r="EF8" t="str">
            <v>Singapore</v>
          </cell>
          <cell r="EG8">
            <v>543.20359023283163</v>
          </cell>
          <cell r="EI8">
            <v>4</v>
          </cell>
          <cell r="EJ8" t="str">
            <v>Syrian Arab Republic</v>
          </cell>
          <cell r="EK8">
            <v>7.7571000000000003</v>
          </cell>
          <cell r="EM8">
            <v>4</v>
          </cell>
          <cell r="EN8" t="str">
            <v>Slovenia</v>
          </cell>
          <cell r="EO8">
            <v>86.712739999999997</v>
          </cell>
          <cell r="EQ8">
            <v>4</v>
          </cell>
          <cell r="ER8" t="str">
            <v>United Arab Emirates</v>
          </cell>
          <cell r="ES8">
            <v>16.015260000000001</v>
          </cell>
          <cell r="EU8">
            <v>4</v>
          </cell>
          <cell r="EV8" t="str">
            <v>Belarus</v>
          </cell>
          <cell r="EW8">
            <v>23.772210000000001</v>
          </cell>
          <cell r="EY8">
            <v>4</v>
          </cell>
          <cell r="EZ8" t="str">
            <v>Cyprus</v>
          </cell>
          <cell r="FA8">
            <v>27.935220000000001</v>
          </cell>
          <cell r="FC8">
            <v>4</v>
          </cell>
          <cell r="FD8" t="str">
            <v>Botswana</v>
          </cell>
          <cell r="FE8">
            <v>49.904550772830802</v>
          </cell>
          <cell r="FG8">
            <v>4</v>
          </cell>
          <cell r="FH8" t="str">
            <v>Mauritius</v>
          </cell>
          <cell r="FI8">
            <v>7.6614577531116801</v>
          </cell>
        </row>
        <row r="9">
          <cell r="B9" t="str">
            <v>ARM</v>
          </cell>
          <cell r="C9" t="str">
            <v>Armenia</v>
          </cell>
          <cell r="E9" t="str">
            <v>RANK</v>
          </cell>
          <cell r="F9">
            <v>60</v>
          </cell>
          <cell r="G9">
            <v>64</v>
          </cell>
          <cell r="H9">
            <v>78</v>
          </cell>
          <cell r="I9">
            <v>59</v>
          </cell>
          <cell r="J9">
            <v>75</v>
          </cell>
          <cell r="K9">
            <v>48</v>
          </cell>
          <cell r="L9">
            <v>61</v>
          </cell>
          <cell r="M9">
            <v>31</v>
          </cell>
          <cell r="N9">
            <v>68</v>
          </cell>
          <cell r="O9">
            <v>117</v>
          </cell>
          <cell r="P9">
            <v>82</v>
          </cell>
          <cell r="Q9">
            <v>77</v>
          </cell>
          <cell r="R9" t="str">
            <v/>
          </cell>
          <cell r="S9">
            <v>2</v>
          </cell>
          <cell r="T9">
            <v>46</v>
          </cell>
          <cell r="U9">
            <v>96</v>
          </cell>
          <cell r="V9">
            <v>83</v>
          </cell>
          <cell r="W9">
            <v>42</v>
          </cell>
          <cell r="X9">
            <v>61</v>
          </cell>
          <cell r="Y9">
            <v>42</v>
          </cell>
          <cell r="Z9">
            <v>46</v>
          </cell>
          <cell r="AA9">
            <v>72</v>
          </cell>
          <cell r="AB9">
            <v>97</v>
          </cell>
          <cell r="AC9">
            <v>75</v>
          </cell>
          <cell r="AD9">
            <v>107</v>
          </cell>
          <cell r="AE9" t="str">
            <v/>
          </cell>
          <cell r="AF9">
            <v>111</v>
          </cell>
          <cell r="AG9">
            <v>78</v>
          </cell>
          <cell r="AH9">
            <v>76</v>
          </cell>
          <cell r="AI9">
            <v>53</v>
          </cell>
          <cell r="AJ9">
            <v>85</v>
          </cell>
          <cell r="AK9">
            <v>88</v>
          </cell>
          <cell r="AL9">
            <v>15</v>
          </cell>
          <cell r="AM9">
            <v>75</v>
          </cell>
          <cell r="AN9">
            <v>57</v>
          </cell>
          <cell r="AO9">
            <v>26</v>
          </cell>
          <cell r="AP9">
            <v>103</v>
          </cell>
          <cell r="AQ9">
            <v>7</v>
          </cell>
          <cell r="AR9">
            <v>74</v>
          </cell>
          <cell r="AS9">
            <v>100</v>
          </cell>
          <cell r="AT9">
            <v>103</v>
          </cell>
          <cell r="AU9">
            <v>69</v>
          </cell>
          <cell r="AV9">
            <v>47</v>
          </cell>
          <cell r="AW9">
            <v>20</v>
          </cell>
          <cell r="AX9">
            <v>71</v>
          </cell>
          <cell r="AY9">
            <v>125</v>
          </cell>
          <cell r="AZ9">
            <v>125</v>
          </cell>
          <cell r="BA9">
            <v>52</v>
          </cell>
          <cell r="BB9">
            <v>57</v>
          </cell>
          <cell r="BC9" t="str">
            <v/>
          </cell>
          <cell r="BD9" t="str">
            <v/>
          </cell>
          <cell r="BE9">
            <v>115</v>
          </cell>
          <cell r="BF9">
            <v>105</v>
          </cell>
          <cell r="BG9">
            <v>21</v>
          </cell>
          <cell r="BH9">
            <v>76</v>
          </cell>
          <cell r="BI9">
            <v>75</v>
          </cell>
          <cell r="BJ9" t="str">
            <v/>
          </cell>
          <cell r="BK9">
            <v>85</v>
          </cell>
          <cell r="BL9">
            <v>119</v>
          </cell>
          <cell r="BM9">
            <v>14</v>
          </cell>
          <cell r="BN9">
            <v>20</v>
          </cell>
          <cell r="BO9">
            <v>45</v>
          </cell>
          <cell r="BP9">
            <v>16</v>
          </cell>
          <cell r="BQ9">
            <v>35</v>
          </cell>
          <cell r="BR9">
            <v>9</v>
          </cell>
          <cell r="BS9">
            <v>51</v>
          </cell>
          <cell r="BT9" t="str">
            <v/>
          </cell>
          <cell r="BU9" t="str">
            <v/>
          </cell>
          <cell r="BV9">
            <v>78</v>
          </cell>
          <cell r="BW9">
            <v>86</v>
          </cell>
          <cell r="BX9">
            <v>47</v>
          </cell>
          <cell r="BY9">
            <v>14</v>
          </cell>
          <cell r="BZ9">
            <v>36</v>
          </cell>
          <cell r="CA9">
            <v>114</v>
          </cell>
          <cell r="CB9">
            <v>100</v>
          </cell>
          <cell r="CC9">
            <v>67</v>
          </cell>
          <cell r="CD9">
            <v>23</v>
          </cell>
          <cell r="CE9">
            <v>61</v>
          </cell>
          <cell r="CF9">
            <v>35</v>
          </cell>
          <cell r="CG9">
            <v>43</v>
          </cell>
          <cell r="CI9">
            <v>5</v>
          </cell>
          <cell r="CJ9" t="str">
            <v>Iceland</v>
          </cell>
          <cell r="CK9">
            <v>91.981132075471692</v>
          </cell>
          <cell r="CM9">
            <v>5</v>
          </cell>
          <cell r="CN9" t="str">
            <v>Switzerland</v>
          </cell>
          <cell r="CO9">
            <v>98.095238095238102</v>
          </cell>
          <cell r="CQ9">
            <v>5</v>
          </cell>
          <cell r="CR9" t="str">
            <v>Netherlands</v>
          </cell>
          <cell r="CS9">
            <v>0</v>
          </cell>
          <cell r="CU9">
            <v>5</v>
          </cell>
          <cell r="CV9" t="str">
            <v>Australia</v>
          </cell>
          <cell r="CW9">
            <v>98.095238095238102</v>
          </cell>
          <cell r="CY9">
            <v>5</v>
          </cell>
          <cell r="CZ9" t="str">
            <v>Denmark</v>
          </cell>
          <cell r="DA9">
            <v>98.113207547169807</v>
          </cell>
          <cell r="DC9">
            <v>1</v>
          </cell>
          <cell r="DD9" t="str">
            <v>Singapore</v>
          </cell>
          <cell r="DE9">
            <v>0</v>
          </cell>
          <cell r="DG9">
            <v>3</v>
          </cell>
          <cell r="DH9" t="str">
            <v>Rwanda</v>
          </cell>
          <cell r="DI9">
            <v>3</v>
          </cell>
          <cell r="DK9">
            <v>3</v>
          </cell>
          <cell r="DL9" t="str">
            <v>New Zealand</v>
          </cell>
          <cell r="DM9">
            <v>0.4</v>
          </cell>
          <cell r="DO9">
            <v>5</v>
          </cell>
          <cell r="DP9" t="str">
            <v>Saudi Arabia</v>
          </cell>
          <cell r="DQ9">
            <v>14.5</v>
          </cell>
          <cell r="DS9">
            <v>5</v>
          </cell>
          <cell r="DT9" t="str">
            <v>Namibia</v>
          </cell>
          <cell r="DU9">
            <v>7.27786538659974</v>
          </cell>
          <cell r="DW9">
            <v>5</v>
          </cell>
          <cell r="DX9" t="str">
            <v>Denmark</v>
          </cell>
          <cell r="DY9">
            <v>31.065249999999999</v>
          </cell>
          <cell r="EA9">
            <v>5</v>
          </cell>
          <cell r="EB9" t="str">
            <v>Norway</v>
          </cell>
          <cell r="EC9">
            <v>17.322120000000002</v>
          </cell>
          <cell r="EE9">
            <v>5</v>
          </cell>
          <cell r="EF9" t="str">
            <v>Korea (Republic of )</v>
          </cell>
          <cell r="EG9">
            <v>541.16072227638176</v>
          </cell>
          <cell r="EI9">
            <v>5</v>
          </cell>
          <cell r="EJ9" t="str">
            <v>Greece</v>
          </cell>
          <cell r="EK9">
            <v>7.8833500000000001</v>
          </cell>
          <cell r="EM9">
            <v>5</v>
          </cell>
          <cell r="EN9" t="str">
            <v>United States of America</v>
          </cell>
          <cell r="EO9">
            <v>82.915199999999999</v>
          </cell>
          <cell r="EQ9">
            <v>5</v>
          </cell>
          <cell r="ER9" t="str">
            <v>Tajikistan</v>
          </cell>
          <cell r="ES9">
            <v>15.439539999999999</v>
          </cell>
          <cell r="EU9">
            <v>5</v>
          </cell>
          <cell r="EV9" t="str">
            <v>Israel</v>
          </cell>
          <cell r="EW9">
            <v>23.419339999999998</v>
          </cell>
          <cell r="EY9">
            <v>5</v>
          </cell>
          <cell r="EZ9" t="str">
            <v>Bahrain</v>
          </cell>
          <cell r="FA9">
            <v>24.101759999999999</v>
          </cell>
          <cell r="FC9">
            <v>5</v>
          </cell>
          <cell r="FD9" t="str">
            <v>Brunei Darussalam</v>
          </cell>
          <cell r="FE9">
            <v>48.689138576778902</v>
          </cell>
          <cell r="FG9">
            <v>5</v>
          </cell>
          <cell r="FH9" t="str">
            <v>Albania</v>
          </cell>
          <cell r="FI9">
            <v>6.8429613698853897</v>
          </cell>
        </row>
        <row r="10">
          <cell r="B10" t="str">
            <v>AUS</v>
          </cell>
          <cell r="C10" t="str">
            <v>Australia</v>
          </cell>
          <cell r="E10" t="str">
            <v>RANK</v>
          </cell>
          <cell r="F10">
            <v>26</v>
          </cell>
          <cell r="G10">
            <v>10</v>
          </cell>
          <cell r="H10">
            <v>17</v>
          </cell>
          <cell r="I10">
            <v>5</v>
          </cell>
          <cell r="J10">
            <v>11</v>
          </cell>
          <cell r="K10">
            <v>1</v>
          </cell>
          <cell r="L10">
            <v>2</v>
          </cell>
          <cell r="M10">
            <v>7</v>
          </cell>
          <cell r="N10">
            <v>93</v>
          </cell>
          <cell r="O10">
            <v>34</v>
          </cell>
          <cell r="P10">
            <v>75</v>
          </cell>
          <cell r="Q10">
            <v>1</v>
          </cell>
          <cell r="R10">
            <v>9</v>
          </cell>
          <cell r="S10" t="str">
            <v/>
          </cell>
          <cell r="T10">
            <v>12</v>
          </cell>
          <cell r="U10">
            <v>22</v>
          </cell>
          <cell r="V10">
            <v>70</v>
          </cell>
          <cell r="W10">
            <v>7</v>
          </cell>
          <cell r="X10">
            <v>114</v>
          </cell>
          <cell r="Y10">
            <v>71</v>
          </cell>
          <cell r="Z10" t="str">
            <v/>
          </cell>
          <cell r="AA10">
            <v>13</v>
          </cell>
          <cell r="AB10">
            <v>10</v>
          </cell>
          <cell r="AC10">
            <v>24</v>
          </cell>
          <cell r="AD10">
            <v>8</v>
          </cell>
          <cell r="AE10">
            <v>5</v>
          </cell>
          <cell r="AF10">
            <v>2</v>
          </cell>
          <cell r="AG10">
            <v>11</v>
          </cell>
          <cell r="AH10">
            <v>12</v>
          </cell>
          <cell r="AI10">
            <v>66</v>
          </cell>
          <cell r="AJ10">
            <v>86</v>
          </cell>
          <cell r="AK10">
            <v>18</v>
          </cell>
          <cell r="AL10">
            <v>25</v>
          </cell>
          <cell r="AM10">
            <v>5</v>
          </cell>
          <cell r="AN10">
            <v>7</v>
          </cell>
          <cell r="AO10">
            <v>26</v>
          </cell>
          <cell r="AP10">
            <v>12</v>
          </cell>
          <cell r="AQ10" t="str">
            <v/>
          </cell>
          <cell r="AR10">
            <v>45</v>
          </cell>
          <cell r="AS10">
            <v>7</v>
          </cell>
          <cell r="AT10">
            <v>16</v>
          </cell>
          <cell r="AU10">
            <v>25</v>
          </cell>
          <cell r="AV10">
            <v>50</v>
          </cell>
          <cell r="AW10">
            <v>42</v>
          </cell>
          <cell r="AX10">
            <v>118</v>
          </cell>
          <cell r="AY10">
            <v>113</v>
          </cell>
          <cell r="AZ10">
            <v>9</v>
          </cell>
          <cell r="BA10">
            <v>11</v>
          </cell>
          <cell r="BB10" t="str">
            <v/>
          </cell>
          <cell r="BC10">
            <v>24</v>
          </cell>
          <cell r="BD10">
            <v>17</v>
          </cell>
          <cell r="BE10">
            <v>12</v>
          </cell>
          <cell r="BF10">
            <v>36</v>
          </cell>
          <cell r="BG10">
            <v>62</v>
          </cell>
          <cell r="BH10">
            <v>1</v>
          </cell>
          <cell r="BI10">
            <v>37</v>
          </cell>
          <cell r="BJ10">
            <v>32</v>
          </cell>
          <cell r="BK10">
            <v>24</v>
          </cell>
          <cell r="BL10">
            <v>73</v>
          </cell>
          <cell r="BM10">
            <v>60</v>
          </cell>
          <cell r="BN10">
            <v>38</v>
          </cell>
          <cell r="BO10">
            <v>22</v>
          </cell>
          <cell r="BP10">
            <v>26</v>
          </cell>
          <cell r="BQ10">
            <v>7</v>
          </cell>
          <cell r="BR10">
            <v>86</v>
          </cell>
          <cell r="BS10">
            <v>13</v>
          </cell>
          <cell r="BT10">
            <v>25</v>
          </cell>
          <cell r="BU10">
            <v>39</v>
          </cell>
          <cell r="BV10">
            <v>57</v>
          </cell>
          <cell r="BW10">
            <v>79</v>
          </cell>
          <cell r="BX10">
            <v>14</v>
          </cell>
          <cell r="BY10">
            <v>26</v>
          </cell>
          <cell r="BZ10">
            <v>29</v>
          </cell>
          <cell r="CA10">
            <v>27</v>
          </cell>
          <cell r="CB10">
            <v>22</v>
          </cell>
          <cell r="CC10">
            <v>4</v>
          </cell>
          <cell r="CD10">
            <v>36</v>
          </cell>
          <cell r="CE10" t="str">
            <v/>
          </cell>
          <cell r="CF10">
            <v>84</v>
          </cell>
          <cell r="CG10">
            <v>21</v>
          </cell>
          <cell r="CI10">
            <v>6</v>
          </cell>
          <cell r="CJ10" t="str">
            <v>Norway</v>
          </cell>
          <cell r="CK10">
            <v>91.509433962264154</v>
          </cell>
          <cell r="CM10">
            <v>6</v>
          </cell>
          <cell r="CN10" t="str">
            <v>New Zealand</v>
          </cell>
          <cell r="CO10">
            <v>97.61904761904762</v>
          </cell>
          <cell r="CQ10">
            <v>6</v>
          </cell>
          <cell r="CR10" t="str">
            <v>Iceland</v>
          </cell>
          <cell r="CS10">
            <v>0</v>
          </cell>
          <cell r="CU10">
            <v>6</v>
          </cell>
          <cell r="CV10" t="str">
            <v>Finland</v>
          </cell>
          <cell r="CW10">
            <v>97.61904761904762</v>
          </cell>
          <cell r="CY10">
            <v>6</v>
          </cell>
          <cell r="CZ10" t="str">
            <v>Luxembourg</v>
          </cell>
          <cell r="DA10">
            <v>97.64150943396227</v>
          </cell>
          <cell r="DC10">
            <v>1</v>
          </cell>
          <cell r="DD10" t="str">
            <v>Uganda</v>
          </cell>
          <cell r="DE10">
            <v>0</v>
          </cell>
          <cell r="DG10">
            <v>3</v>
          </cell>
          <cell r="DH10" t="str">
            <v>Singapore</v>
          </cell>
          <cell r="DI10">
            <v>3</v>
          </cell>
          <cell r="DK10">
            <v>6</v>
          </cell>
          <cell r="DL10" t="str">
            <v>Sweden</v>
          </cell>
          <cell r="DM10">
            <v>0.6</v>
          </cell>
          <cell r="DO10">
            <v>6</v>
          </cell>
          <cell r="DP10" t="str">
            <v>Bahrain</v>
          </cell>
          <cell r="DQ10">
            <v>15</v>
          </cell>
          <cell r="DS10">
            <v>6</v>
          </cell>
          <cell r="DT10" t="str">
            <v>Saudi Arabia</v>
          </cell>
          <cell r="DU10">
            <v>7.1861866868283952</v>
          </cell>
          <cell r="DW10">
            <v>6</v>
          </cell>
          <cell r="DX10" t="str">
            <v>Swaziland</v>
          </cell>
          <cell r="DY10">
            <v>29.552859999999999</v>
          </cell>
          <cell r="EA10">
            <v>6</v>
          </cell>
          <cell r="EB10" t="str">
            <v>Finland</v>
          </cell>
          <cell r="EC10">
            <v>17.072330000000001</v>
          </cell>
          <cell r="EE10">
            <v>6</v>
          </cell>
          <cell r="EF10" t="str">
            <v>Japan</v>
          </cell>
          <cell r="EG10">
            <v>529.42727604756976</v>
          </cell>
          <cell r="EI10">
            <v>6</v>
          </cell>
          <cell r="EJ10" t="str">
            <v>Azerbaijan</v>
          </cell>
          <cell r="EK10">
            <v>8.0106699999999993</v>
          </cell>
          <cell r="EM10">
            <v>6</v>
          </cell>
          <cell r="EN10" t="str">
            <v>Ukraine</v>
          </cell>
          <cell r="EO10">
            <v>79.444659999999999</v>
          </cell>
          <cell r="EQ10">
            <v>6</v>
          </cell>
          <cell r="ER10" t="str">
            <v>Hong Kong (SAR), China</v>
          </cell>
          <cell r="ES10">
            <v>15.13875</v>
          </cell>
          <cell r="EU10">
            <v>6</v>
          </cell>
          <cell r="EV10" t="str">
            <v>Colombia</v>
          </cell>
          <cell r="EW10">
            <v>22.265049999999999</v>
          </cell>
          <cell r="EY10">
            <v>6</v>
          </cell>
          <cell r="EZ10" t="str">
            <v>Singapore</v>
          </cell>
          <cell r="FA10">
            <v>22.78</v>
          </cell>
          <cell r="FC10">
            <v>6</v>
          </cell>
          <cell r="FD10" t="str">
            <v>Namibia</v>
          </cell>
          <cell r="FE10">
            <v>42.467143654539001</v>
          </cell>
          <cell r="FG10">
            <v>6</v>
          </cell>
          <cell r="FH10" t="str">
            <v>Slovakia</v>
          </cell>
          <cell r="FI10">
            <v>6.1638538339498004</v>
          </cell>
        </row>
        <row r="11">
          <cell r="B11" t="str">
            <v>AUT</v>
          </cell>
          <cell r="C11" t="str">
            <v>Austria</v>
          </cell>
          <cell r="E11" t="str">
            <v>RANK</v>
          </cell>
          <cell r="F11">
            <v>8</v>
          </cell>
          <cell r="G11">
            <v>13</v>
          </cell>
          <cell r="H11">
            <v>7</v>
          </cell>
          <cell r="I11">
            <v>15</v>
          </cell>
          <cell r="J11">
            <v>9</v>
          </cell>
          <cell r="K11">
            <v>58</v>
          </cell>
          <cell r="L11">
            <v>91</v>
          </cell>
          <cell r="M11">
            <v>44</v>
          </cell>
          <cell r="N11">
            <v>111</v>
          </cell>
          <cell r="O11">
            <v>30</v>
          </cell>
          <cell r="P11">
            <v>11</v>
          </cell>
          <cell r="Q11">
            <v>32</v>
          </cell>
          <cell r="R11">
            <v>29</v>
          </cell>
          <cell r="S11">
            <v>33</v>
          </cell>
          <cell r="T11">
            <v>37</v>
          </cell>
          <cell r="U11">
            <v>24</v>
          </cell>
          <cell r="V11">
            <v>14</v>
          </cell>
          <cell r="W11">
            <v>8</v>
          </cell>
          <cell r="X11">
            <v>60</v>
          </cell>
          <cell r="Y11">
            <v>38</v>
          </cell>
          <cell r="Z11">
            <v>9</v>
          </cell>
          <cell r="AA11">
            <v>10</v>
          </cell>
          <cell r="AB11">
            <v>19</v>
          </cell>
          <cell r="AC11">
            <v>12</v>
          </cell>
          <cell r="AD11">
            <v>15</v>
          </cell>
          <cell r="AE11">
            <v>33</v>
          </cell>
          <cell r="AF11">
            <v>22</v>
          </cell>
          <cell r="AG11">
            <v>24</v>
          </cell>
          <cell r="AH11">
            <v>18</v>
          </cell>
          <cell r="AI11">
            <v>26</v>
          </cell>
          <cell r="AJ11">
            <v>40</v>
          </cell>
          <cell r="AK11">
            <v>21</v>
          </cell>
          <cell r="AL11">
            <v>67</v>
          </cell>
          <cell r="AM11">
            <v>93</v>
          </cell>
          <cell r="AN11">
            <v>37</v>
          </cell>
          <cell r="AO11">
            <v>1</v>
          </cell>
          <cell r="AP11" t="str">
            <v/>
          </cell>
          <cell r="AQ11" t="str">
            <v/>
          </cell>
          <cell r="AR11">
            <v>108</v>
          </cell>
          <cell r="AS11">
            <v>82</v>
          </cell>
          <cell r="AT11">
            <v>54</v>
          </cell>
          <cell r="AU11">
            <v>36</v>
          </cell>
          <cell r="AV11">
            <v>12</v>
          </cell>
          <cell r="AW11" t="str">
            <v/>
          </cell>
          <cell r="AX11">
            <v>47</v>
          </cell>
          <cell r="AY11">
            <v>35</v>
          </cell>
          <cell r="AZ11">
            <v>5</v>
          </cell>
          <cell r="BA11">
            <v>26</v>
          </cell>
          <cell r="BB11" t="str">
            <v/>
          </cell>
          <cell r="BC11">
            <v>11</v>
          </cell>
          <cell r="BD11">
            <v>34</v>
          </cell>
          <cell r="BE11">
            <v>17</v>
          </cell>
          <cell r="BF11">
            <v>18</v>
          </cell>
          <cell r="BG11">
            <v>15</v>
          </cell>
          <cell r="BH11">
            <v>70</v>
          </cell>
          <cell r="BI11">
            <v>30</v>
          </cell>
          <cell r="BJ11">
            <v>28</v>
          </cell>
          <cell r="BK11">
            <v>40</v>
          </cell>
          <cell r="BL11">
            <v>42</v>
          </cell>
          <cell r="BM11">
            <v>63</v>
          </cell>
          <cell r="BN11">
            <v>21</v>
          </cell>
          <cell r="BO11">
            <v>12</v>
          </cell>
          <cell r="BP11">
            <v>17</v>
          </cell>
          <cell r="BQ11">
            <v>20</v>
          </cell>
          <cell r="BR11">
            <v>84</v>
          </cell>
          <cell r="BS11">
            <v>74</v>
          </cell>
          <cell r="BT11">
            <v>12</v>
          </cell>
          <cell r="BU11">
            <v>19</v>
          </cell>
          <cell r="BV11">
            <v>23</v>
          </cell>
          <cell r="BW11">
            <v>40</v>
          </cell>
          <cell r="BX11">
            <v>33</v>
          </cell>
          <cell r="BY11">
            <v>59</v>
          </cell>
          <cell r="BZ11">
            <v>3</v>
          </cell>
          <cell r="CA11">
            <v>20</v>
          </cell>
          <cell r="CB11">
            <v>37</v>
          </cell>
          <cell r="CC11">
            <v>2</v>
          </cell>
          <cell r="CD11">
            <v>14</v>
          </cell>
          <cell r="CE11">
            <v>8</v>
          </cell>
          <cell r="CF11">
            <v>17</v>
          </cell>
          <cell r="CG11">
            <v>76</v>
          </cell>
          <cell r="CI11">
            <v>7</v>
          </cell>
          <cell r="CJ11" t="str">
            <v>Singapore</v>
          </cell>
          <cell r="CK11">
            <v>90.094339622641513</v>
          </cell>
          <cell r="CM11">
            <v>7</v>
          </cell>
          <cell r="CN11" t="str">
            <v>Canada</v>
          </cell>
          <cell r="CO11">
            <v>96.666666666666671</v>
          </cell>
          <cell r="CQ11">
            <v>7</v>
          </cell>
          <cell r="CR11" t="str">
            <v>Austria</v>
          </cell>
          <cell r="CS11">
            <v>0.5</v>
          </cell>
          <cell r="CU11">
            <v>7</v>
          </cell>
          <cell r="CV11" t="str">
            <v>Netherlands</v>
          </cell>
          <cell r="CW11">
            <v>97.142857142857139</v>
          </cell>
          <cell r="CY11">
            <v>7</v>
          </cell>
          <cell r="CZ11" t="str">
            <v>Netherlands</v>
          </cell>
          <cell r="DA11">
            <v>97.169811320754718</v>
          </cell>
          <cell r="DC11">
            <v>1</v>
          </cell>
          <cell r="DD11" t="str">
            <v>United States of America</v>
          </cell>
          <cell r="DE11">
            <v>0</v>
          </cell>
          <cell r="DG11">
            <v>7</v>
          </cell>
          <cell r="DH11" t="str">
            <v>Belgium</v>
          </cell>
          <cell r="DI11">
            <v>4</v>
          </cell>
          <cell r="DK11">
            <v>7</v>
          </cell>
          <cell r="DL11" t="str">
            <v>Australia</v>
          </cell>
          <cell r="DM11">
            <v>0.7</v>
          </cell>
          <cell r="DO11">
            <v>7</v>
          </cell>
          <cell r="DP11" t="str">
            <v>Georgia</v>
          </cell>
          <cell r="DQ11">
            <v>15.3</v>
          </cell>
          <cell r="DS11">
            <v>7</v>
          </cell>
          <cell r="DT11" t="str">
            <v>Swaziland</v>
          </cell>
          <cell r="DU11">
            <v>7.1763300000000001</v>
          </cell>
          <cell r="DW11">
            <v>7</v>
          </cell>
          <cell r="DX11" t="str">
            <v>Sweden</v>
          </cell>
          <cell r="DY11">
            <v>27.983930000000001</v>
          </cell>
          <cell r="EA11">
            <v>7</v>
          </cell>
          <cell r="EB11" t="str">
            <v>Denmark</v>
          </cell>
          <cell r="EC11">
            <v>16.831959999999999</v>
          </cell>
          <cell r="EE11">
            <v>7</v>
          </cell>
          <cell r="EF11" t="str">
            <v>Canada</v>
          </cell>
          <cell r="EG11">
            <v>526.58398488763021</v>
          </cell>
          <cell r="EI11">
            <v>7</v>
          </cell>
          <cell r="EJ11" t="str">
            <v>Belarus</v>
          </cell>
          <cell r="EK11">
            <v>8.0978600000000007</v>
          </cell>
          <cell r="EM11">
            <v>7</v>
          </cell>
          <cell r="EN11" t="str">
            <v>Venezuela (Bolivarian Republic of)</v>
          </cell>
          <cell r="EO11">
            <v>78.644400000000005</v>
          </cell>
          <cell r="EQ11">
            <v>7</v>
          </cell>
          <cell r="ER11" t="str">
            <v>Oman</v>
          </cell>
          <cell r="ES11">
            <v>15.072839999999999</v>
          </cell>
          <cell r="EU11">
            <v>7</v>
          </cell>
          <cell r="EV11" t="str">
            <v>Russian Federation</v>
          </cell>
          <cell r="EW11">
            <v>21.531849999999999</v>
          </cell>
          <cell r="EY11">
            <v>7</v>
          </cell>
          <cell r="EZ11" t="str">
            <v>Australia</v>
          </cell>
          <cell r="FA11">
            <v>20.63287</v>
          </cell>
          <cell r="FC11">
            <v>7</v>
          </cell>
          <cell r="FD11" t="str">
            <v>Trinidad and Tobago</v>
          </cell>
          <cell r="FE11">
            <v>30.8215130023641</v>
          </cell>
          <cell r="FG11">
            <v>7</v>
          </cell>
          <cell r="FH11" t="str">
            <v>Ireland</v>
          </cell>
          <cell r="FI11">
            <v>5.8648306136580404</v>
          </cell>
        </row>
        <row r="12">
          <cell r="B12" t="str">
            <v>AZE</v>
          </cell>
          <cell r="C12" t="str">
            <v>Azerbaijan</v>
          </cell>
          <cell r="E12" t="str">
            <v>RANK</v>
          </cell>
          <cell r="F12">
            <v>84</v>
          </cell>
          <cell r="G12">
            <v>97</v>
          </cell>
          <cell r="H12">
            <v>114</v>
          </cell>
          <cell r="I12">
            <v>88</v>
          </cell>
          <cell r="J12">
            <v>108</v>
          </cell>
          <cell r="K12">
            <v>18</v>
          </cell>
          <cell r="L12">
            <v>28</v>
          </cell>
          <cell r="M12">
            <v>31</v>
          </cell>
          <cell r="N12">
            <v>70</v>
          </cell>
          <cell r="O12">
            <v>103</v>
          </cell>
          <cell r="P12">
            <v>90</v>
          </cell>
          <cell r="Q12">
            <v>86</v>
          </cell>
          <cell r="R12">
            <v>55</v>
          </cell>
          <cell r="S12">
            <v>6</v>
          </cell>
          <cell r="T12">
            <v>84</v>
          </cell>
          <cell r="U12">
            <v>34</v>
          </cell>
          <cell r="V12">
            <v>79</v>
          </cell>
          <cell r="W12">
            <v>37</v>
          </cell>
          <cell r="X12">
            <v>51</v>
          </cell>
          <cell r="Y12">
            <v>67</v>
          </cell>
          <cell r="Z12">
            <v>45</v>
          </cell>
          <cell r="AA12">
            <v>79</v>
          </cell>
          <cell r="AB12">
            <v>72</v>
          </cell>
          <cell r="AC12">
            <v>76</v>
          </cell>
          <cell r="AD12">
            <v>74</v>
          </cell>
          <cell r="AE12">
            <v>66</v>
          </cell>
          <cell r="AF12">
            <v>67</v>
          </cell>
          <cell r="AG12">
            <v>62</v>
          </cell>
          <cell r="AH12">
            <v>64</v>
          </cell>
          <cell r="AI12">
            <v>69</v>
          </cell>
          <cell r="AJ12">
            <v>104</v>
          </cell>
          <cell r="AK12">
            <v>96</v>
          </cell>
          <cell r="AL12">
            <v>60</v>
          </cell>
          <cell r="AM12">
            <v>78</v>
          </cell>
          <cell r="AN12">
            <v>57</v>
          </cell>
          <cell r="AO12">
            <v>26</v>
          </cell>
          <cell r="AP12">
            <v>105</v>
          </cell>
          <cell r="AQ12">
            <v>20</v>
          </cell>
          <cell r="AR12">
            <v>19</v>
          </cell>
          <cell r="AS12" t="str">
            <v/>
          </cell>
          <cell r="AT12" t="str">
            <v/>
          </cell>
          <cell r="AU12">
            <v>69</v>
          </cell>
          <cell r="AV12">
            <v>70</v>
          </cell>
          <cell r="AW12">
            <v>1</v>
          </cell>
          <cell r="AX12">
            <v>112</v>
          </cell>
          <cell r="AY12">
            <v>30</v>
          </cell>
          <cell r="AZ12">
            <v>124</v>
          </cell>
          <cell r="BA12">
            <v>64</v>
          </cell>
          <cell r="BB12">
            <v>92</v>
          </cell>
          <cell r="BC12">
            <v>63</v>
          </cell>
          <cell r="BD12">
            <v>58</v>
          </cell>
          <cell r="BE12">
            <v>85</v>
          </cell>
          <cell r="BF12">
            <v>72</v>
          </cell>
          <cell r="BG12">
            <v>76</v>
          </cell>
          <cell r="BH12">
            <v>66</v>
          </cell>
          <cell r="BI12">
            <v>19</v>
          </cell>
          <cell r="BJ12">
            <v>89</v>
          </cell>
          <cell r="BK12">
            <v>30</v>
          </cell>
          <cell r="BL12">
            <v>6</v>
          </cell>
          <cell r="BM12">
            <v>99</v>
          </cell>
          <cell r="BN12">
            <v>42</v>
          </cell>
          <cell r="BO12">
            <v>84</v>
          </cell>
          <cell r="BP12">
            <v>52</v>
          </cell>
          <cell r="BQ12">
            <v>97</v>
          </cell>
          <cell r="BR12">
            <v>3</v>
          </cell>
          <cell r="BS12">
            <v>59</v>
          </cell>
          <cell r="BT12" t="str">
            <v/>
          </cell>
          <cell r="BU12">
            <v>74</v>
          </cell>
          <cell r="BV12">
            <v>106</v>
          </cell>
          <cell r="BW12">
            <v>38</v>
          </cell>
          <cell r="BX12">
            <v>43</v>
          </cell>
          <cell r="BY12">
            <v>94</v>
          </cell>
          <cell r="BZ12">
            <v>52</v>
          </cell>
          <cell r="CA12">
            <v>71</v>
          </cell>
          <cell r="CB12">
            <v>66</v>
          </cell>
          <cell r="CC12">
            <v>64</v>
          </cell>
          <cell r="CD12">
            <v>66</v>
          </cell>
          <cell r="CE12">
            <v>57</v>
          </cell>
          <cell r="CF12">
            <v>118</v>
          </cell>
          <cell r="CG12">
            <v>73</v>
          </cell>
          <cell r="CI12">
            <v>8</v>
          </cell>
          <cell r="CJ12" t="str">
            <v>Austria</v>
          </cell>
          <cell r="CK12">
            <v>89.15094339622641</v>
          </cell>
          <cell r="CM12">
            <v>8</v>
          </cell>
          <cell r="CN12" t="str">
            <v>Luxembourg</v>
          </cell>
          <cell r="CO12">
            <v>96.19047619047619</v>
          </cell>
          <cell r="CQ12">
            <v>8</v>
          </cell>
          <cell r="CR12" t="str">
            <v>New Zealand</v>
          </cell>
          <cell r="CS12">
            <v>1.5</v>
          </cell>
          <cell r="CU12">
            <v>8</v>
          </cell>
          <cell r="CV12" t="str">
            <v>Sweden</v>
          </cell>
          <cell r="CW12">
            <v>96.666666666666671</v>
          </cell>
          <cell r="CY12">
            <v>8</v>
          </cell>
          <cell r="CZ12" t="str">
            <v>Canada</v>
          </cell>
          <cell r="DA12">
            <v>96.698113207547166</v>
          </cell>
          <cell r="DC12">
            <v>8</v>
          </cell>
          <cell r="DD12" t="str">
            <v>Canada</v>
          </cell>
          <cell r="DE12">
            <v>4</v>
          </cell>
          <cell r="DG12">
            <v>7</v>
          </cell>
          <cell r="DH12" t="str">
            <v>Hungary</v>
          </cell>
          <cell r="DI12">
            <v>4</v>
          </cell>
          <cell r="DK12">
            <v>7</v>
          </cell>
          <cell r="DL12" t="str">
            <v>Singapore</v>
          </cell>
          <cell r="DM12">
            <v>0.7</v>
          </cell>
          <cell r="DO12">
            <v>8</v>
          </cell>
          <cell r="DP12" t="str">
            <v>Kuwait</v>
          </cell>
          <cell r="DQ12">
            <v>15.5</v>
          </cell>
          <cell r="DS12">
            <v>8</v>
          </cell>
          <cell r="DT12" t="str">
            <v>Zimbabwe</v>
          </cell>
          <cell r="DU12">
            <v>6.8658358002425173</v>
          </cell>
          <cell r="DW12">
            <v>8</v>
          </cell>
          <cell r="DX12" t="str">
            <v>Portugal</v>
          </cell>
          <cell r="DY12">
            <v>27.199639999999999</v>
          </cell>
          <cell r="EA12">
            <v>8</v>
          </cell>
          <cell r="EB12" t="str">
            <v>Korea (Republic of )</v>
          </cell>
          <cell r="EC12">
            <v>16.822320000000001</v>
          </cell>
          <cell r="EE12">
            <v>8</v>
          </cell>
          <cell r="EF12" t="str">
            <v>New Zealand</v>
          </cell>
          <cell r="EG12">
            <v>524.06258261417838</v>
          </cell>
          <cell r="EI12">
            <v>8</v>
          </cell>
          <cell r="EJ12" t="str">
            <v>Kuwait</v>
          </cell>
          <cell r="EK12">
            <v>8.1747399999999999</v>
          </cell>
          <cell r="EM12">
            <v>8</v>
          </cell>
          <cell r="EN12" t="str">
            <v>New Zealand</v>
          </cell>
          <cell r="EO12">
            <v>78.452430000000007</v>
          </cell>
          <cell r="EQ12">
            <v>8</v>
          </cell>
          <cell r="ER12" t="str">
            <v>Malaysia</v>
          </cell>
          <cell r="ES12">
            <v>14.81161</v>
          </cell>
          <cell r="EU12">
            <v>8</v>
          </cell>
          <cell r="EV12" t="str">
            <v>Ukraine</v>
          </cell>
          <cell r="EW12">
            <v>20.241879999999998</v>
          </cell>
          <cell r="EY12">
            <v>8</v>
          </cell>
          <cell r="EZ12" t="str">
            <v>Austria</v>
          </cell>
          <cell r="FA12">
            <v>18.749279999999999</v>
          </cell>
          <cell r="FC12">
            <v>8</v>
          </cell>
          <cell r="FD12" t="str">
            <v>Zimbabwe</v>
          </cell>
          <cell r="FE12">
            <v>30.7152220366679</v>
          </cell>
          <cell r="FG12">
            <v>8</v>
          </cell>
          <cell r="FH12" t="str">
            <v>Bahrain</v>
          </cell>
          <cell r="FI12">
            <v>5.1742537427203699</v>
          </cell>
        </row>
        <row r="13">
          <cell r="B13" t="str">
            <v>BHR</v>
          </cell>
          <cell r="C13" t="str">
            <v>Bahrain</v>
          </cell>
          <cell r="E13" t="str">
            <v>RANK</v>
          </cell>
          <cell r="F13">
            <v>71</v>
          </cell>
          <cell r="G13">
            <v>45</v>
          </cell>
          <cell r="H13">
            <v>110</v>
          </cell>
          <cell r="I13">
            <v>40</v>
          </cell>
          <cell r="J13">
            <v>47</v>
          </cell>
          <cell r="K13">
            <v>18</v>
          </cell>
          <cell r="L13">
            <v>35</v>
          </cell>
          <cell r="M13">
            <v>10</v>
          </cell>
          <cell r="N13">
            <v>6</v>
          </cell>
          <cell r="O13">
            <v>97</v>
          </cell>
          <cell r="P13" t="str">
            <v/>
          </cell>
          <cell r="Q13" t="str">
            <v/>
          </cell>
          <cell r="R13" t="str">
            <v/>
          </cell>
          <cell r="S13">
            <v>47</v>
          </cell>
          <cell r="T13">
            <v>42</v>
          </cell>
          <cell r="U13" t="str">
            <v/>
          </cell>
          <cell r="V13" t="str">
            <v/>
          </cell>
          <cell r="W13">
            <v>5</v>
          </cell>
          <cell r="X13">
            <v>14</v>
          </cell>
          <cell r="Y13">
            <v>8</v>
          </cell>
          <cell r="Z13" t="str">
            <v/>
          </cell>
          <cell r="AA13" t="str">
            <v/>
          </cell>
          <cell r="AB13">
            <v>111</v>
          </cell>
          <cell r="AC13">
            <v>21</v>
          </cell>
          <cell r="AD13">
            <v>32</v>
          </cell>
          <cell r="AE13">
            <v>8</v>
          </cell>
          <cell r="AF13">
            <v>12</v>
          </cell>
          <cell r="AG13">
            <v>7</v>
          </cell>
          <cell r="AH13">
            <v>10</v>
          </cell>
          <cell r="AI13">
            <v>115</v>
          </cell>
          <cell r="AJ13">
            <v>116</v>
          </cell>
          <cell r="AK13">
            <v>29</v>
          </cell>
          <cell r="AL13">
            <v>12</v>
          </cell>
          <cell r="AM13" t="str">
            <v/>
          </cell>
          <cell r="AN13">
            <v>84</v>
          </cell>
          <cell r="AO13">
            <v>68</v>
          </cell>
          <cell r="AP13">
            <v>15</v>
          </cell>
          <cell r="AQ13" t="str">
            <v/>
          </cell>
          <cell r="AR13">
            <v>45</v>
          </cell>
          <cell r="AS13">
            <v>17</v>
          </cell>
          <cell r="AT13">
            <v>45</v>
          </cell>
          <cell r="AU13">
            <v>34</v>
          </cell>
          <cell r="AV13">
            <v>59</v>
          </cell>
          <cell r="AW13">
            <v>16</v>
          </cell>
          <cell r="AX13">
            <v>11</v>
          </cell>
          <cell r="AY13">
            <v>5</v>
          </cell>
          <cell r="AZ13">
            <v>37</v>
          </cell>
          <cell r="BA13">
            <v>63</v>
          </cell>
          <cell r="BB13" t="str">
            <v/>
          </cell>
          <cell r="BC13" t="str">
            <v/>
          </cell>
          <cell r="BD13" t="str">
            <v/>
          </cell>
          <cell r="BE13">
            <v>82</v>
          </cell>
          <cell r="BF13">
            <v>23</v>
          </cell>
          <cell r="BG13" t="str">
            <v/>
          </cell>
          <cell r="BH13">
            <v>13</v>
          </cell>
          <cell r="BI13">
            <v>75</v>
          </cell>
          <cell r="BJ13" t="str">
            <v/>
          </cell>
          <cell r="BK13">
            <v>70</v>
          </cell>
          <cell r="BL13">
            <v>114</v>
          </cell>
          <cell r="BM13">
            <v>94</v>
          </cell>
          <cell r="BN13" t="str">
            <v/>
          </cell>
          <cell r="BO13">
            <v>77</v>
          </cell>
          <cell r="BP13" t="str">
            <v/>
          </cell>
          <cell r="BQ13">
            <v>87</v>
          </cell>
          <cell r="BR13">
            <v>21</v>
          </cell>
          <cell r="BS13" t="str">
            <v/>
          </cell>
          <cell r="BT13" t="str">
            <v/>
          </cell>
          <cell r="BU13" t="str">
            <v/>
          </cell>
          <cell r="BV13">
            <v>107</v>
          </cell>
          <cell r="BW13">
            <v>67</v>
          </cell>
          <cell r="BX13">
            <v>123</v>
          </cell>
          <cell r="BY13">
            <v>92</v>
          </cell>
          <cell r="BZ13">
            <v>56</v>
          </cell>
          <cell r="CA13">
            <v>39</v>
          </cell>
          <cell r="CB13">
            <v>47</v>
          </cell>
          <cell r="CC13" t="str">
            <v/>
          </cell>
          <cell r="CD13" t="str">
            <v/>
          </cell>
          <cell r="CE13" t="str">
            <v/>
          </cell>
          <cell r="CF13">
            <v>102</v>
          </cell>
          <cell r="CG13" t="str">
            <v/>
          </cell>
          <cell r="CI13">
            <v>9</v>
          </cell>
          <cell r="CJ13" t="str">
            <v>Qatar</v>
          </cell>
          <cell r="CK13">
            <v>88.679245283018872</v>
          </cell>
          <cell r="CM13">
            <v>9</v>
          </cell>
          <cell r="CN13" t="str">
            <v>Hong Kong (SAR), China</v>
          </cell>
          <cell r="CO13">
            <v>95.714285714285708</v>
          </cell>
          <cell r="CQ13">
            <v>9</v>
          </cell>
          <cell r="CR13" t="str">
            <v>Ireland</v>
          </cell>
          <cell r="CS13">
            <v>2</v>
          </cell>
          <cell r="CU13">
            <v>9</v>
          </cell>
          <cell r="CV13" t="str">
            <v>Canada</v>
          </cell>
          <cell r="CW13">
            <v>96.19047619047619</v>
          </cell>
          <cell r="CY13">
            <v>9</v>
          </cell>
          <cell r="CZ13" t="str">
            <v>Austria</v>
          </cell>
          <cell r="DA13">
            <v>96.226415094339629</v>
          </cell>
          <cell r="DC13">
            <v>8</v>
          </cell>
          <cell r="DD13" t="str">
            <v>Jamaica</v>
          </cell>
          <cell r="DE13">
            <v>4</v>
          </cell>
          <cell r="DG13">
            <v>9</v>
          </cell>
          <cell r="DH13" t="str">
            <v>Albania</v>
          </cell>
          <cell r="DI13">
            <v>5</v>
          </cell>
          <cell r="DK13">
            <v>7</v>
          </cell>
          <cell r="DL13" t="str">
            <v>United Kingdom</v>
          </cell>
          <cell r="DM13">
            <v>0.7</v>
          </cell>
          <cell r="DO13">
            <v>9</v>
          </cell>
          <cell r="DP13" t="str">
            <v>Zambia</v>
          </cell>
          <cell r="DQ13">
            <v>16.100000000000001</v>
          </cell>
          <cell r="DS13">
            <v>9</v>
          </cell>
          <cell r="DT13" t="str">
            <v>Tunisia</v>
          </cell>
          <cell r="DU13">
            <v>6.6638405296019805</v>
          </cell>
          <cell r="DW13">
            <v>9</v>
          </cell>
          <cell r="DX13" t="str">
            <v>Belgium</v>
          </cell>
          <cell r="DY13">
            <v>26.751349999999999</v>
          </cell>
          <cell r="EA13">
            <v>9</v>
          </cell>
          <cell r="EB13" t="str">
            <v>Slovenia</v>
          </cell>
          <cell r="EC13">
            <v>16.815159999999999</v>
          </cell>
          <cell r="EE13">
            <v>9</v>
          </cell>
          <cell r="EF13" t="str">
            <v>Australia</v>
          </cell>
          <cell r="EG13">
            <v>518.83721744169725</v>
          </cell>
          <cell r="EI13">
            <v>9</v>
          </cell>
          <cell r="EJ13" t="str">
            <v>Venezuela (Bolivarian Republic of)</v>
          </cell>
          <cell r="EK13">
            <v>8.4120299999999997</v>
          </cell>
          <cell r="EM13">
            <v>9</v>
          </cell>
          <cell r="EN13" t="str">
            <v>Denmark</v>
          </cell>
          <cell r="EO13">
            <v>78.051249999999996</v>
          </cell>
          <cell r="EQ13">
            <v>9</v>
          </cell>
          <cell r="ER13" t="str">
            <v>Jordan</v>
          </cell>
          <cell r="ES13">
            <v>14.34421</v>
          </cell>
          <cell r="EU13">
            <v>9</v>
          </cell>
          <cell r="EV13" t="str">
            <v>Viet Nam</v>
          </cell>
          <cell r="EW13">
            <v>19.757339999999999</v>
          </cell>
          <cell r="EY13">
            <v>9</v>
          </cell>
          <cell r="EZ13" t="str">
            <v>United Kingdom</v>
          </cell>
          <cell r="FA13">
            <v>14.672330000000001</v>
          </cell>
          <cell r="FC13">
            <v>9</v>
          </cell>
          <cell r="FD13" t="str">
            <v>Mauritius</v>
          </cell>
          <cell r="FE13">
            <v>29.576198295410101</v>
          </cell>
          <cell r="FG13">
            <v>9</v>
          </cell>
          <cell r="FH13" t="str">
            <v>Greece</v>
          </cell>
          <cell r="FI13">
            <v>4.5606794338466896</v>
          </cell>
        </row>
        <row r="14">
          <cell r="B14" t="str">
            <v>BGD</v>
          </cell>
          <cell r="C14" t="str">
            <v>Bangladesh</v>
          </cell>
          <cell r="E14" t="str">
            <v>RANK</v>
          </cell>
          <cell r="F14">
            <v>123</v>
          </cell>
          <cell r="G14">
            <v>122</v>
          </cell>
          <cell r="H14">
            <v>94</v>
          </cell>
          <cell r="I14">
            <v>116</v>
          </cell>
          <cell r="J14">
            <v>101</v>
          </cell>
          <cell r="K14">
            <v>69</v>
          </cell>
          <cell r="L14">
            <v>72</v>
          </cell>
          <cell r="M14">
            <v>101</v>
          </cell>
          <cell r="N14">
            <v>48</v>
          </cell>
          <cell r="O14">
            <v>118</v>
          </cell>
          <cell r="P14">
            <v>87</v>
          </cell>
          <cell r="Q14">
            <v>118</v>
          </cell>
          <cell r="R14" t="str">
            <v/>
          </cell>
          <cell r="S14">
            <v>111</v>
          </cell>
          <cell r="T14">
            <v>105</v>
          </cell>
          <cell r="U14">
            <v>49</v>
          </cell>
          <cell r="V14">
            <v>96</v>
          </cell>
          <cell r="W14" t="str">
            <v/>
          </cell>
          <cell r="X14">
            <v>102</v>
          </cell>
          <cell r="Y14">
            <v>111</v>
          </cell>
          <cell r="Z14" t="str">
            <v/>
          </cell>
          <cell r="AA14" t="str">
            <v/>
          </cell>
          <cell r="AB14">
            <v>110</v>
          </cell>
          <cell r="AC14">
            <v>113</v>
          </cell>
          <cell r="AD14">
            <v>129</v>
          </cell>
          <cell r="AE14">
            <v>57</v>
          </cell>
          <cell r="AF14">
            <v>90</v>
          </cell>
          <cell r="AG14">
            <v>111</v>
          </cell>
          <cell r="AH14">
            <v>109</v>
          </cell>
          <cell r="AI14">
            <v>5</v>
          </cell>
          <cell r="AJ14">
            <v>37</v>
          </cell>
          <cell r="AK14">
            <v>70</v>
          </cell>
          <cell r="AL14">
            <v>40</v>
          </cell>
          <cell r="AM14">
            <v>41</v>
          </cell>
          <cell r="AN14">
            <v>37</v>
          </cell>
          <cell r="AO14">
            <v>99</v>
          </cell>
          <cell r="AP14">
            <v>62</v>
          </cell>
          <cell r="AQ14">
            <v>16</v>
          </cell>
          <cell r="AR14">
            <v>19</v>
          </cell>
          <cell r="AS14">
            <v>90</v>
          </cell>
          <cell r="AT14">
            <v>41</v>
          </cell>
          <cell r="AU14">
            <v>69</v>
          </cell>
          <cell r="AV14">
            <v>120</v>
          </cell>
          <cell r="AW14">
            <v>65</v>
          </cell>
          <cell r="AX14">
            <v>105</v>
          </cell>
          <cell r="AY14">
            <v>114</v>
          </cell>
          <cell r="AZ14">
            <v>77</v>
          </cell>
          <cell r="BA14">
            <v>97</v>
          </cell>
          <cell r="BB14">
            <v>88</v>
          </cell>
          <cell r="BC14" t="str">
            <v/>
          </cell>
          <cell r="BD14" t="str">
            <v/>
          </cell>
          <cell r="BE14">
            <v>118</v>
          </cell>
          <cell r="BF14">
            <v>61</v>
          </cell>
          <cell r="BG14" t="str">
            <v/>
          </cell>
          <cell r="BH14">
            <v>49</v>
          </cell>
          <cell r="BI14" t="str">
            <v/>
          </cell>
          <cell r="BJ14">
            <v>99</v>
          </cell>
          <cell r="BK14" t="str">
            <v/>
          </cell>
          <cell r="BL14">
            <v>120</v>
          </cell>
          <cell r="BM14">
            <v>108</v>
          </cell>
          <cell r="BN14">
            <v>85</v>
          </cell>
          <cell r="BO14" t="str">
            <v/>
          </cell>
          <cell r="BP14" t="str">
            <v/>
          </cell>
          <cell r="BQ14">
            <v>105</v>
          </cell>
          <cell r="BR14">
            <v>32</v>
          </cell>
          <cell r="BS14" t="str">
            <v/>
          </cell>
          <cell r="BT14">
            <v>69</v>
          </cell>
          <cell r="BU14">
            <v>92</v>
          </cell>
          <cell r="BV14" t="str">
            <v/>
          </cell>
          <cell r="BW14">
            <v>2</v>
          </cell>
          <cell r="BX14">
            <v>94</v>
          </cell>
          <cell r="BY14">
            <v>63</v>
          </cell>
          <cell r="BZ14" t="str">
            <v/>
          </cell>
          <cell r="CA14">
            <v>96</v>
          </cell>
          <cell r="CB14">
            <v>109</v>
          </cell>
          <cell r="CC14" t="str">
            <v/>
          </cell>
          <cell r="CD14">
            <v>50</v>
          </cell>
          <cell r="CE14" t="str">
            <v/>
          </cell>
          <cell r="CF14">
            <v>57</v>
          </cell>
          <cell r="CG14">
            <v>40</v>
          </cell>
          <cell r="CI14">
            <v>10</v>
          </cell>
          <cell r="CJ14" t="str">
            <v>Sweden</v>
          </cell>
          <cell r="CK14">
            <v>88.20754716981132</v>
          </cell>
          <cell r="CM14">
            <v>10</v>
          </cell>
          <cell r="CN14" t="str">
            <v>Australia</v>
          </cell>
          <cell r="CO14">
            <v>95.238095238095241</v>
          </cell>
          <cell r="CQ14">
            <v>10</v>
          </cell>
          <cell r="CR14" t="str">
            <v>Estonia</v>
          </cell>
          <cell r="CS14">
            <v>2</v>
          </cell>
          <cell r="CU14">
            <v>10</v>
          </cell>
          <cell r="CV14" t="str">
            <v>Luxembourg</v>
          </cell>
          <cell r="CW14">
            <v>95.714285714285708</v>
          </cell>
          <cell r="CY14">
            <v>10</v>
          </cell>
          <cell r="CZ14" t="str">
            <v>Switzerland</v>
          </cell>
          <cell r="DA14">
            <v>95.754716981132077</v>
          </cell>
          <cell r="DC14">
            <v>10</v>
          </cell>
          <cell r="DD14" t="str">
            <v>Denmark</v>
          </cell>
          <cell r="DE14">
            <v>7</v>
          </cell>
          <cell r="DG14">
            <v>9</v>
          </cell>
          <cell r="DH14" t="str">
            <v>Belarus</v>
          </cell>
          <cell r="DI14">
            <v>5</v>
          </cell>
          <cell r="DK14">
            <v>10</v>
          </cell>
          <cell r="DL14" t="str">
            <v>Bahrain</v>
          </cell>
          <cell r="DM14">
            <v>0.8</v>
          </cell>
          <cell r="DO14">
            <v>10</v>
          </cell>
          <cell r="DP14" t="str">
            <v>Botswana</v>
          </cell>
          <cell r="DQ14">
            <v>19.5</v>
          </cell>
          <cell r="DS14">
            <v>10</v>
          </cell>
          <cell r="DT14" t="str">
            <v>New Zealand</v>
          </cell>
          <cell r="DU14">
            <v>6.6183493218635396</v>
          </cell>
          <cell r="DW14">
            <v>10</v>
          </cell>
          <cell r="DX14" t="str">
            <v>Botswana</v>
          </cell>
          <cell r="DY14">
            <v>26.741330000000001</v>
          </cell>
          <cell r="EA14">
            <v>10</v>
          </cell>
          <cell r="EB14" t="str">
            <v>Netherlands</v>
          </cell>
          <cell r="EC14">
            <v>16.711300000000001</v>
          </cell>
          <cell r="EE14">
            <v>10</v>
          </cell>
          <cell r="EF14" t="str">
            <v>Netherlands</v>
          </cell>
          <cell r="EG14">
            <v>518.81918277374041</v>
          </cell>
          <cell r="EI14">
            <v>10</v>
          </cell>
          <cell r="EJ14" t="str">
            <v>Russian Federation</v>
          </cell>
          <cell r="EK14">
            <v>8.5257299999999994</v>
          </cell>
          <cell r="EM14">
            <v>10</v>
          </cell>
          <cell r="EN14" t="str">
            <v>Lithuania</v>
          </cell>
          <cell r="EO14">
            <v>77.30265</v>
          </cell>
          <cell r="EQ14">
            <v>10</v>
          </cell>
          <cell r="ER14" t="str">
            <v>Cameroon</v>
          </cell>
          <cell r="ES14">
            <v>14.294119999999999</v>
          </cell>
          <cell r="EU14">
            <v>10</v>
          </cell>
          <cell r="EV14" t="str">
            <v>Hong Kong (SAR), China</v>
          </cell>
          <cell r="EW14">
            <v>19.530190000000001</v>
          </cell>
          <cell r="EY14">
            <v>10</v>
          </cell>
          <cell r="EZ14" t="str">
            <v>Switzerland</v>
          </cell>
          <cell r="FA14">
            <v>14.124890000000001</v>
          </cell>
          <cell r="FC14">
            <v>10</v>
          </cell>
          <cell r="FD14" t="str">
            <v>Malawi</v>
          </cell>
          <cell r="FE14">
            <v>29.312480644162299</v>
          </cell>
          <cell r="FG14">
            <v>10</v>
          </cell>
          <cell r="FH14" t="str">
            <v>Bulgaria</v>
          </cell>
          <cell r="FI14">
            <v>4.50502251739454</v>
          </cell>
        </row>
        <row r="15">
          <cell r="B15" t="str">
            <v>BLR</v>
          </cell>
          <cell r="C15" t="str">
            <v>Belarus</v>
          </cell>
          <cell r="E15" t="str">
            <v>RANK</v>
          </cell>
          <cell r="F15">
            <v>50</v>
          </cell>
          <cell r="G15">
            <v>124</v>
          </cell>
          <cell r="H15">
            <v>116</v>
          </cell>
          <cell r="I15">
            <v>125</v>
          </cell>
          <cell r="J15">
            <v>113</v>
          </cell>
          <cell r="K15">
            <v>25</v>
          </cell>
          <cell r="L15">
            <v>9</v>
          </cell>
          <cell r="M15">
            <v>18</v>
          </cell>
          <cell r="N15">
            <v>128</v>
          </cell>
          <cell r="O15">
            <v>57</v>
          </cell>
          <cell r="P15">
            <v>28</v>
          </cell>
          <cell r="Q15">
            <v>39</v>
          </cell>
          <cell r="R15" t="str">
            <v/>
          </cell>
          <cell r="S15">
            <v>7</v>
          </cell>
          <cell r="T15">
            <v>13</v>
          </cell>
          <cell r="U15">
            <v>92</v>
          </cell>
          <cell r="V15">
            <v>4</v>
          </cell>
          <cell r="W15">
            <v>72</v>
          </cell>
          <cell r="X15">
            <v>49</v>
          </cell>
          <cell r="Y15">
            <v>14</v>
          </cell>
          <cell r="Z15">
            <v>36</v>
          </cell>
          <cell r="AA15">
            <v>34</v>
          </cell>
          <cell r="AB15" t="str">
            <v/>
          </cell>
          <cell r="AC15">
            <v>55</v>
          </cell>
          <cell r="AD15">
            <v>58</v>
          </cell>
          <cell r="AE15">
            <v>79</v>
          </cell>
          <cell r="AF15">
            <v>50</v>
          </cell>
          <cell r="AG15">
            <v>51</v>
          </cell>
          <cell r="AH15">
            <v>53</v>
          </cell>
          <cell r="AI15">
            <v>93</v>
          </cell>
          <cell r="AJ15">
            <v>83</v>
          </cell>
          <cell r="AK15">
            <v>58</v>
          </cell>
          <cell r="AL15">
            <v>6</v>
          </cell>
          <cell r="AM15">
            <v>54</v>
          </cell>
          <cell r="AN15">
            <v>99</v>
          </cell>
          <cell r="AO15">
            <v>26</v>
          </cell>
          <cell r="AP15">
            <v>79</v>
          </cell>
          <cell r="AQ15" t="str">
            <v/>
          </cell>
          <cell r="AR15">
            <v>90</v>
          </cell>
          <cell r="AS15" t="str">
            <v/>
          </cell>
          <cell r="AT15" t="str">
            <v/>
          </cell>
          <cell r="AU15">
            <v>69</v>
          </cell>
          <cell r="AV15">
            <v>48</v>
          </cell>
          <cell r="AW15">
            <v>11</v>
          </cell>
          <cell r="AX15">
            <v>25</v>
          </cell>
          <cell r="AY15">
            <v>34</v>
          </cell>
          <cell r="AZ15" t="str">
            <v/>
          </cell>
          <cell r="BA15" t="str">
            <v/>
          </cell>
          <cell r="BB15">
            <v>30</v>
          </cell>
          <cell r="BC15">
            <v>22</v>
          </cell>
          <cell r="BD15">
            <v>32</v>
          </cell>
          <cell r="BE15" t="str">
            <v/>
          </cell>
          <cell r="BF15" t="str">
            <v/>
          </cell>
          <cell r="BG15">
            <v>49</v>
          </cell>
          <cell r="BH15">
            <v>53</v>
          </cell>
          <cell r="BI15">
            <v>70</v>
          </cell>
          <cell r="BJ15">
            <v>55</v>
          </cell>
          <cell r="BK15">
            <v>106</v>
          </cell>
          <cell r="BL15">
            <v>69</v>
          </cell>
          <cell r="BM15">
            <v>41</v>
          </cell>
          <cell r="BN15">
            <v>6</v>
          </cell>
          <cell r="BO15">
            <v>56</v>
          </cell>
          <cell r="BP15">
            <v>7</v>
          </cell>
          <cell r="BQ15">
            <v>61</v>
          </cell>
          <cell r="BR15">
            <v>4</v>
          </cell>
          <cell r="BS15">
            <v>64</v>
          </cell>
          <cell r="BT15" t="str">
            <v/>
          </cell>
          <cell r="BU15">
            <v>61</v>
          </cell>
          <cell r="BV15">
            <v>66</v>
          </cell>
          <cell r="BW15">
            <v>75</v>
          </cell>
          <cell r="BX15">
            <v>71</v>
          </cell>
          <cell r="BY15">
            <v>56</v>
          </cell>
          <cell r="BZ15">
            <v>31</v>
          </cell>
          <cell r="CA15" t="str">
            <v/>
          </cell>
          <cell r="CB15" t="str">
            <v/>
          </cell>
          <cell r="CC15">
            <v>42</v>
          </cell>
          <cell r="CD15">
            <v>75</v>
          </cell>
          <cell r="CE15">
            <v>38</v>
          </cell>
          <cell r="CF15">
            <v>59</v>
          </cell>
          <cell r="CG15">
            <v>36</v>
          </cell>
          <cell r="CI15">
            <v>11</v>
          </cell>
          <cell r="CJ15" t="str">
            <v>Denmark</v>
          </cell>
          <cell r="CK15">
            <v>85.84905660377359</v>
          </cell>
          <cell r="CM15">
            <v>11</v>
          </cell>
          <cell r="CN15" t="str">
            <v>Norway</v>
          </cell>
          <cell r="CO15">
            <v>94.761904761904759</v>
          </cell>
          <cell r="CQ15">
            <v>11</v>
          </cell>
          <cell r="CR15" t="str">
            <v>Denmark</v>
          </cell>
          <cell r="CS15">
            <v>2.5</v>
          </cell>
          <cell r="CU15">
            <v>11</v>
          </cell>
          <cell r="CV15" t="str">
            <v>Ireland</v>
          </cell>
          <cell r="CW15">
            <v>95.238095238095241</v>
          </cell>
          <cell r="CY15">
            <v>11</v>
          </cell>
          <cell r="CZ15" t="str">
            <v>Australia</v>
          </cell>
          <cell r="DA15">
            <v>95.283018867924525</v>
          </cell>
          <cell r="DC15">
            <v>10</v>
          </cell>
          <cell r="DD15" t="str">
            <v>Georgia</v>
          </cell>
          <cell r="DE15">
            <v>7</v>
          </cell>
          <cell r="DG15">
            <v>9</v>
          </cell>
          <cell r="DH15" t="str">
            <v>Canada</v>
          </cell>
          <cell r="DI15">
            <v>5</v>
          </cell>
          <cell r="DK15">
            <v>10</v>
          </cell>
          <cell r="DL15" t="str">
            <v>Trinidad and Tobago</v>
          </cell>
          <cell r="DM15">
            <v>0.8</v>
          </cell>
          <cell r="DO15">
            <v>11</v>
          </cell>
          <cell r="DP15" t="str">
            <v>Luxembourg</v>
          </cell>
          <cell r="DQ15">
            <v>21.1</v>
          </cell>
          <cell r="DS15">
            <v>11</v>
          </cell>
          <cell r="DT15" t="str">
            <v>Cyprus</v>
          </cell>
          <cell r="DU15">
            <v>6.5007543633384497</v>
          </cell>
          <cell r="DW15">
            <v>11</v>
          </cell>
          <cell r="DX15" t="str">
            <v>Austria</v>
          </cell>
          <cell r="DY15">
            <v>26.734300000000001</v>
          </cell>
          <cell r="EA15">
            <v>11</v>
          </cell>
          <cell r="EB15" t="str">
            <v>Greece</v>
          </cell>
          <cell r="EC15">
            <v>16.47608</v>
          </cell>
          <cell r="EE15">
            <v>11</v>
          </cell>
          <cell r="EF15" t="str">
            <v>Switzerland</v>
          </cell>
          <cell r="EG15">
            <v>517.00947835395743</v>
          </cell>
          <cell r="EI15">
            <v>11</v>
          </cell>
          <cell r="EJ15" t="str">
            <v>Norway</v>
          </cell>
          <cell r="EK15">
            <v>8.7937369519833002</v>
          </cell>
          <cell r="EM15">
            <v>11</v>
          </cell>
          <cell r="EN15" t="str">
            <v>Russian Federation</v>
          </cell>
          <cell r="EO15">
            <v>77.193790000000007</v>
          </cell>
          <cell r="EQ15">
            <v>11</v>
          </cell>
          <cell r="ER15" t="str">
            <v>Lebanon</v>
          </cell>
          <cell r="ES15">
            <v>14.02298</v>
          </cell>
          <cell r="EU15">
            <v>11</v>
          </cell>
          <cell r="EV15" t="str">
            <v>Venezuela (Bolivarian Republic of)</v>
          </cell>
          <cell r="EW15">
            <v>19.488769999999999</v>
          </cell>
          <cell r="EY15">
            <v>11</v>
          </cell>
          <cell r="EZ15" t="str">
            <v>New Zealand</v>
          </cell>
          <cell r="FA15">
            <v>12.917680000000001</v>
          </cell>
          <cell r="FC15">
            <v>11</v>
          </cell>
          <cell r="FD15" t="str">
            <v>Albania</v>
          </cell>
          <cell r="FE15">
            <v>25.653600935601901</v>
          </cell>
          <cell r="FG15">
            <v>11</v>
          </cell>
          <cell r="FH15" t="str">
            <v>Moldova (Republic of)</v>
          </cell>
          <cell r="FI15">
            <v>4.1730730663814404</v>
          </cell>
        </row>
        <row r="16">
          <cell r="B16" t="str">
            <v>BEL</v>
          </cell>
          <cell r="C16" t="str">
            <v>Belgium</v>
          </cell>
          <cell r="E16" t="str">
            <v>RANK</v>
          </cell>
          <cell r="F16">
            <v>30</v>
          </cell>
          <cell r="G16">
            <v>17</v>
          </cell>
          <cell r="H16">
            <v>15</v>
          </cell>
          <cell r="I16">
            <v>21</v>
          </cell>
          <cell r="J16">
            <v>20</v>
          </cell>
          <cell r="K16">
            <v>35</v>
          </cell>
          <cell r="L16">
            <v>7</v>
          </cell>
          <cell r="M16">
            <v>46</v>
          </cell>
          <cell r="N16">
            <v>114</v>
          </cell>
          <cell r="O16">
            <v>18</v>
          </cell>
          <cell r="P16">
            <v>9</v>
          </cell>
          <cell r="Q16">
            <v>16</v>
          </cell>
          <cell r="R16">
            <v>14</v>
          </cell>
          <cell r="S16">
            <v>24</v>
          </cell>
          <cell r="T16">
            <v>26</v>
          </cell>
          <cell r="U16">
            <v>75</v>
          </cell>
          <cell r="V16">
            <v>55</v>
          </cell>
          <cell r="W16">
            <v>18</v>
          </cell>
          <cell r="X16">
            <v>75</v>
          </cell>
          <cell r="Y16">
            <v>47</v>
          </cell>
          <cell r="Z16">
            <v>16</v>
          </cell>
          <cell r="AA16">
            <v>15</v>
          </cell>
          <cell r="AB16">
            <v>7</v>
          </cell>
          <cell r="AC16">
            <v>20</v>
          </cell>
          <cell r="AD16">
            <v>23</v>
          </cell>
          <cell r="AE16">
            <v>17</v>
          </cell>
          <cell r="AF16">
            <v>18</v>
          </cell>
          <cell r="AG16">
            <v>19</v>
          </cell>
          <cell r="AH16">
            <v>19</v>
          </cell>
          <cell r="AI16">
            <v>56</v>
          </cell>
          <cell r="AJ16">
            <v>90</v>
          </cell>
          <cell r="AK16">
            <v>12</v>
          </cell>
          <cell r="AL16">
            <v>76</v>
          </cell>
          <cell r="AM16">
            <v>122</v>
          </cell>
          <cell r="AN16">
            <v>37</v>
          </cell>
          <cell r="AO16">
            <v>68</v>
          </cell>
          <cell r="AP16" t="str">
            <v/>
          </cell>
          <cell r="AQ16" t="str">
            <v/>
          </cell>
          <cell r="AR16">
            <v>16</v>
          </cell>
          <cell r="AS16">
            <v>33</v>
          </cell>
          <cell r="AT16">
            <v>35</v>
          </cell>
          <cell r="AU16">
            <v>28</v>
          </cell>
          <cell r="AV16">
            <v>12</v>
          </cell>
          <cell r="AW16" t="str">
            <v/>
          </cell>
          <cell r="AX16">
            <v>16</v>
          </cell>
          <cell r="AY16">
            <v>11</v>
          </cell>
          <cell r="AZ16">
            <v>3</v>
          </cell>
          <cell r="BA16">
            <v>9</v>
          </cell>
          <cell r="BB16" t="str">
            <v/>
          </cell>
          <cell r="BC16">
            <v>14</v>
          </cell>
          <cell r="BD16">
            <v>14</v>
          </cell>
          <cell r="BE16">
            <v>10</v>
          </cell>
          <cell r="BF16">
            <v>29</v>
          </cell>
          <cell r="BG16">
            <v>19</v>
          </cell>
          <cell r="BH16">
            <v>64</v>
          </cell>
          <cell r="BI16">
            <v>17</v>
          </cell>
          <cell r="BJ16">
            <v>18</v>
          </cell>
          <cell r="BK16">
            <v>60</v>
          </cell>
          <cell r="BL16">
            <v>21</v>
          </cell>
          <cell r="BM16">
            <v>128</v>
          </cell>
          <cell r="BN16">
            <v>56</v>
          </cell>
          <cell r="BO16">
            <v>16</v>
          </cell>
          <cell r="BP16" t="str">
            <v/>
          </cell>
          <cell r="BQ16">
            <v>13</v>
          </cell>
          <cell r="BR16">
            <v>95</v>
          </cell>
          <cell r="BS16">
            <v>22</v>
          </cell>
          <cell r="BT16">
            <v>13</v>
          </cell>
          <cell r="BU16">
            <v>12</v>
          </cell>
          <cell r="BV16">
            <v>27</v>
          </cell>
          <cell r="BW16">
            <v>18</v>
          </cell>
          <cell r="BX16">
            <v>124</v>
          </cell>
          <cell r="BY16">
            <v>80</v>
          </cell>
          <cell r="BZ16">
            <v>56</v>
          </cell>
          <cell r="CA16">
            <v>41</v>
          </cell>
          <cell r="CB16">
            <v>27</v>
          </cell>
          <cell r="CC16">
            <v>27</v>
          </cell>
          <cell r="CD16">
            <v>4</v>
          </cell>
          <cell r="CE16">
            <v>18</v>
          </cell>
          <cell r="CF16">
            <v>47</v>
          </cell>
          <cell r="CG16">
            <v>17</v>
          </cell>
          <cell r="CI16">
            <v>12</v>
          </cell>
          <cell r="CJ16" t="str">
            <v>Canada</v>
          </cell>
          <cell r="CK16">
            <v>85.377358490566039</v>
          </cell>
          <cell r="CM16">
            <v>12</v>
          </cell>
          <cell r="CN16" t="str">
            <v>Netherlands</v>
          </cell>
          <cell r="CO16">
            <v>94.285714285714292</v>
          </cell>
          <cell r="CQ16">
            <v>12</v>
          </cell>
          <cell r="CR16" t="str">
            <v>Japan</v>
          </cell>
          <cell r="CS16">
            <v>2.5</v>
          </cell>
          <cell r="CU16">
            <v>12</v>
          </cell>
          <cell r="CV16" t="str">
            <v>Switzerland</v>
          </cell>
          <cell r="CW16">
            <v>94.761904761904759</v>
          </cell>
          <cell r="CY16">
            <v>12</v>
          </cell>
          <cell r="CZ16" t="str">
            <v>Iceland</v>
          </cell>
          <cell r="DA16">
            <v>94.811320754716988</v>
          </cell>
          <cell r="DC16">
            <v>10</v>
          </cell>
          <cell r="DD16" t="str">
            <v>New Zealand</v>
          </cell>
          <cell r="DE16">
            <v>7</v>
          </cell>
          <cell r="DG16">
            <v>9</v>
          </cell>
          <cell r="DH16" t="str">
            <v>Iceland</v>
          </cell>
          <cell r="DI16">
            <v>5</v>
          </cell>
          <cell r="DK16">
            <v>12</v>
          </cell>
          <cell r="DL16" t="str">
            <v>France</v>
          </cell>
          <cell r="DM16">
            <v>0.9</v>
          </cell>
          <cell r="DO16">
            <v>12</v>
          </cell>
          <cell r="DP16" t="str">
            <v>Oman</v>
          </cell>
          <cell r="DQ16">
            <v>21.6</v>
          </cell>
          <cell r="DS16">
            <v>12</v>
          </cell>
          <cell r="DT16" t="str">
            <v>Sweden</v>
          </cell>
          <cell r="DU16">
            <v>6.4084189225707702</v>
          </cell>
          <cell r="DW16">
            <v>12</v>
          </cell>
          <cell r="DX16" t="str">
            <v>Slovenia</v>
          </cell>
          <cell r="DY16">
            <v>26.586410000000001</v>
          </cell>
          <cell r="EA16">
            <v>12</v>
          </cell>
          <cell r="EB16" t="str">
            <v>Spain</v>
          </cell>
          <cell r="EC16">
            <v>16.366140000000001</v>
          </cell>
          <cell r="EE16">
            <v>12</v>
          </cell>
          <cell r="EF16" t="str">
            <v>Estonia</v>
          </cell>
          <cell r="EG16">
            <v>513.63257470673739</v>
          </cell>
          <cell r="EI16">
            <v>12</v>
          </cell>
          <cell r="EJ16" t="str">
            <v>Croatia</v>
          </cell>
          <cell r="EK16">
            <v>9.0877599999999994</v>
          </cell>
          <cell r="EM16">
            <v>12</v>
          </cell>
          <cell r="EN16" t="str">
            <v>Australia</v>
          </cell>
          <cell r="EO16">
            <v>76.996420000000001</v>
          </cell>
          <cell r="EQ16">
            <v>12</v>
          </cell>
          <cell r="ER16" t="str">
            <v>Ireland</v>
          </cell>
          <cell r="ES16">
            <v>13.884539999999999</v>
          </cell>
          <cell r="EU16">
            <v>12</v>
          </cell>
          <cell r="EV16" t="str">
            <v>Trinidad and Tobago</v>
          </cell>
          <cell r="EW16">
            <v>19.238040000000002</v>
          </cell>
          <cell r="EY16">
            <v>12</v>
          </cell>
          <cell r="EZ16" t="str">
            <v>Lebanon</v>
          </cell>
          <cell r="FA16">
            <v>12.12157</v>
          </cell>
          <cell r="FC16">
            <v>12</v>
          </cell>
          <cell r="FD16" t="str">
            <v>Zambia</v>
          </cell>
          <cell r="FE16">
            <v>20.311163605262099</v>
          </cell>
          <cell r="FG16">
            <v>12</v>
          </cell>
          <cell r="FH16" t="str">
            <v>Norway</v>
          </cell>
          <cell r="FI16">
            <v>3.8514750622926401</v>
          </cell>
        </row>
        <row r="17">
          <cell r="B17" t="str">
            <v>BEN</v>
          </cell>
          <cell r="C17" t="str">
            <v>Benin</v>
          </cell>
          <cell r="E17" t="str">
            <v>RANK</v>
          </cell>
          <cell r="F17">
            <v>44</v>
          </cell>
          <cell r="G17">
            <v>91</v>
          </cell>
          <cell r="H17">
            <v>58</v>
          </cell>
          <cell r="I17">
            <v>94</v>
          </cell>
          <cell r="J17">
            <v>99</v>
          </cell>
          <cell r="K17">
            <v>95</v>
          </cell>
          <cell r="L17">
            <v>96</v>
          </cell>
          <cell r="M17">
            <v>128</v>
          </cell>
          <cell r="N17">
            <v>122</v>
          </cell>
          <cell r="O17">
            <v>91</v>
          </cell>
          <cell r="P17">
            <v>70</v>
          </cell>
          <cell r="Q17">
            <v>108</v>
          </cell>
          <cell r="R17" t="str">
            <v/>
          </cell>
          <cell r="S17">
            <v>103</v>
          </cell>
          <cell r="T17">
            <v>110</v>
          </cell>
          <cell r="U17" t="str">
            <v/>
          </cell>
          <cell r="V17" t="str">
            <v/>
          </cell>
          <cell r="W17" t="str">
            <v/>
          </cell>
          <cell r="X17">
            <v>33</v>
          </cell>
          <cell r="Y17">
            <v>77</v>
          </cell>
          <cell r="Z17">
            <v>86</v>
          </cell>
          <cell r="AA17" t="str">
            <v/>
          </cell>
          <cell r="AB17">
            <v>79</v>
          </cell>
          <cell r="AC17">
            <v>108</v>
          </cell>
          <cell r="AD17">
            <v>118</v>
          </cell>
          <cell r="AE17">
            <v>117</v>
          </cell>
          <cell r="AF17">
            <v>100</v>
          </cell>
          <cell r="AG17">
            <v>120</v>
          </cell>
          <cell r="AH17">
            <v>119</v>
          </cell>
          <cell r="AI17">
            <v>94</v>
          </cell>
          <cell r="AJ17">
            <v>19</v>
          </cell>
          <cell r="AK17">
            <v>71</v>
          </cell>
          <cell r="AL17">
            <v>35</v>
          </cell>
          <cell r="AM17">
            <v>50</v>
          </cell>
          <cell r="AN17">
            <v>99</v>
          </cell>
          <cell r="AO17">
            <v>110</v>
          </cell>
          <cell r="AP17">
            <v>93</v>
          </cell>
          <cell r="AQ17">
            <v>23</v>
          </cell>
          <cell r="AR17">
            <v>118</v>
          </cell>
          <cell r="AS17" t="str">
            <v/>
          </cell>
          <cell r="AT17" t="str">
            <v/>
          </cell>
          <cell r="AU17">
            <v>69</v>
          </cell>
          <cell r="AV17">
            <v>126</v>
          </cell>
          <cell r="AW17">
            <v>51</v>
          </cell>
          <cell r="AX17">
            <v>96</v>
          </cell>
          <cell r="AY17">
            <v>121</v>
          </cell>
          <cell r="AZ17">
            <v>71</v>
          </cell>
          <cell r="BA17" t="str">
            <v/>
          </cell>
          <cell r="BB17">
            <v>52</v>
          </cell>
          <cell r="BC17" t="str">
            <v/>
          </cell>
          <cell r="BD17" t="str">
            <v/>
          </cell>
          <cell r="BE17">
            <v>99</v>
          </cell>
          <cell r="BF17">
            <v>115</v>
          </cell>
          <cell r="BG17" t="str">
            <v/>
          </cell>
          <cell r="BH17">
            <v>76</v>
          </cell>
          <cell r="BI17">
            <v>75</v>
          </cell>
          <cell r="BJ17">
            <v>90</v>
          </cell>
          <cell r="BK17" t="str">
            <v/>
          </cell>
          <cell r="BL17">
            <v>95</v>
          </cell>
          <cell r="BM17">
            <v>88</v>
          </cell>
          <cell r="BN17" t="str">
            <v/>
          </cell>
          <cell r="BO17">
            <v>89</v>
          </cell>
          <cell r="BP17" t="str">
            <v/>
          </cell>
          <cell r="BQ17">
            <v>63</v>
          </cell>
          <cell r="BR17" t="str">
            <v/>
          </cell>
          <cell r="BS17" t="str">
            <v/>
          </cell>
          <cell r="BT17" t="str">
            <v/>
          </cell>
          <cell r="BU17">
            <v>94</v>
          </cell>
          <cell r="BV17" t="str">
            <v/>
          </cell>
          <cell r="BW17">
            <v>82</v>
          </cell>
          <cell r="BX17">
            <v>117</v>
          </cell>
          <cell r="BY17" t="str">
            <v/>
          </cell>
          <cell r="BZ17" t="str">
            <v/>
          </cell>
          <cell r="CA17">
            <v>87</v>
          </cell>
          <cell r="CB17">
            <v>110</v>
          </cell>
          <cell r="CC17" t="str">
            <v/>
          </cell>
          <cell r="CD17" t="str">
            <v/>
          </cell>
          <cell r="CE17">
            <v>65</v>
          </cell>
          <cell r="CF17">
            <v>115</v>
          </cell>
          <cell r="CG17">
            <v>83</v>
          </cell>
          <cell r="CI17">
            <v>13</v>
          </cell>
          <cell r="CJ17" t="str">
            <v>New Zealand</v>
          </cell>
          <cell r="CK17">
            <v>84.905660377358487</v>
          </cell>
          <cell r="CM17">
            <v>13</v>
          </cell>
          <cell r="CN17" t="str">
            <v>Austria</v>
          </cell>
          <cell r="CO17">
            <v>93.80952380952381</v>
          </cell>
          <cell r="CQ17">
            <v>13</v>
          </cell>
          <cell r="CR17" t="str">
            <v>Lithuania</v>
          </cell>
          <cell r="CS17">
            <v>2.5</v>
          </cell>
          <cell r="CU17">
            <v>13</v>
          </cell>
          <cell r="CV17" t="str">
            <v>United Kingdom</v>
          </cell>
          <cell r="CW17">
            <v>94.285714285714292</v>
          </cell>
          <cell r="CY17">
            <v>13</v>
          </cell>
          <cell r="CZ17" t="str">
            <v>Ireland</v>
          </cell>
          <cell r="DA17">
            <v>94.339622641509436</v>
          </cell>
          <cell r="DC17">
            <v>10</v>
          </cell>
          <cell r="DD17" t="str">
            <v>Nigeria</v>
          </cell>
          <cell r="DE17">
            <v>7</v>
          </cell>
          <cell r="DG17">
            <v>9</v>
          </cell>
          <cell r="DH17" t="str">
            <v>Saudi Arabia</v>
          </cell>
          <cell r="DI17">
            <v>5</v>
          </cell>
          <cell r="DK17">
            <v>13</v>
          </cell>
          <cell r="DL17" t="str">
            <v>Kazakhstan</v>
          </cell>
          <cell r="DM17">
            <v>1</v>
          </cell>
          <cell r="DO17">
            <v>13</v>
          </cell>
          <cell r="DP17" t="str">
            <v>Cambodia</v>
          </cell>
          <cell r="DQ17">
            <v>22.5</v>
          </cell>
          <cell r="DS17">
            <v>13</v>
          </cell>
          <cell r="DT17" t="str">
            <v>Costa Rica</v>
          </cell>
          <cell r="DU17">
            <v>6.1508700000000003</v>
          </cell>
          <cell r="DW17">
            <v>13</v>
          </cell>
          <cell r="DX17" t="str">
            <v>Serbia</v>
          </cell>
          <cell r="DY17">
            <v>26.546530000000001</v>
          </cell>
          <cell r="EA17">
            <v>13</v>
          </cell>
          <cell r="EB17" t="str">
            <v>Italy</v>
          </cell>
          <cell r="EC17">
            <v>16.32714</v>
          </cell>
          <cell r="EE17">
            <v>13</v>
          </cell>
          <cell r="EF17" t="str">
            <v>Germany</v>
          </cell>
          <cell r="EG17">
            <v>510.16268734523783</v>
          </cell>
          <cell r="EI17">
            <v>13</v>
          </cell>
          <cell r="EJ17" t="str">
            <v>Lithuania</v>
          </cell>
          <cell r="EK17">
            <v>9.1556800000000003</v>
          </cell>
          <cell r="EM17">
            <v>13</v>
          </cell>
          <cell r="EN17" t="str">
            <v>Belarus</v>
          </cell>
          <cell r="EO17">
            <v>76.953280000000007</v>
          </cell>
          <cell r="EQ17">
            <v>13</v>
          </cell>
          <cell r="ER17" t="str">
            <v>United Kingdom</v>
          </cell>
          <cell r="ES17">
            <v>13.16198</v>
          </cell>
          <cell r="EU17">
            <v>13</v>
          </cell>
          <cell r="EV17" t="str">
            <v>Tanzania (United Republic of)</v>
          </cell>
          <cell r="EW17">
            <v>18.048660000000002</v>
          </cell>
          <cell r="EY17">
            <v>13</v>
          </cell>
          <cell r="EZ17" t="str">
            <v>France</v>
          </cell>
          <cell r="FA17">
            <v>11.246560000000001</v>
          </cell>
          <cell r="FC17">
            <v>13</v>
          </cell>
          <cell r="FD17" t="str">
            <v>Guyana</v>
          </cell>
          <cell r="FE17">
            <v>20.241437394722102</v>
          </cell>
          <cell r="FG17">
            <v>13</v>
          </cell>
          <cell r="FH17" t="str">
            <v>Namibia</v>
          </cell>
          <cell r="FI17">
            <v>3.79458719298484</v>
          </cell>
        </row>
        <row r="18">
          <cell r="B18" t="str">
            <v>BOL</v>
          </cell>
          <cell r="C18" t="str">
            <v>Bolivia (Plurinational State of)</v>
          </cell>
          <cell r="E18" t="str">
            <v>RANK</v>
          </cell>
          <cell r="F18">
            <v>103</v>
          </cell>
          <cell r="G18">
            <v>107</v>
          </cell>
          <cell r="H18">
            <v>80</v>
          </cell>
          <cell r="I18">
            <v>120</v>
          </cell>
          <cell r="J18">
            <v>124</v>
          </cell>
          <cell r="K18">
            <v>130</v>
          </cell>
          <cell r="L18">
            <v>117</v>
          </cell>
          <cell r="M18">
            <v>122</v>
          </cell>
          <cell r="N18">
            <v>127</v>
          </cell>
          <cell r="O18">
            <v>46</v>
          </cell>
          <cell r="P18">
            <v>67</v>
          </cell>
          <cell r="Q18">
            <v>53</v>
          </cell>
          <cell r="R18" t="str">
            <v/>
          </cell>
          <cell r="S18">
            <v>83</v>
          </cell>
          <cell r="T18">
            <v>57</v>
          </cell>
          <cell r="U18">
            <v>82</v>
          </cell>
          <cell r="V18">
            <v>49</v>
          </cell>
          <cell r="W18" t="str">
            <v/>
          </cell>
          <cell r="X18">
            <v>74</v>
          </cell>
          <cell r="Y18">
            <v>58</v>
          </cell>
          <cell r="Z18">
            <v>81</v>
          </cell>
          <cell r="AA18">
            <v>66</v>
          </cell>
          <cell r="AB18">
            <v>115</v>
          </cell>
          <cell r="AC18">
            <v>95</v>
          </cell>
          <cell r="AD18">
            <v>95</v>
          </cell>
          <cell r="AE18">
            <v>75</v>
          </cell>
          <cell r="AF18">
            <v>57</v>
          </cell>
          <cell r="AG18">
            <v>99</v>
          </cell>
          <cell r="AH18">
            <v>100</v>
          </cell>
          <cell r="AI18">
            <v>79</v>
          </cell>
          <cell r="AJ18">
            <v>54</v>
          </cell>
          <cell r="AK18">
            <v>95</v>
          </cell>
          <cell r="AL18">
            <v>102</v>
          </cell>
          <cell r="AM18">
            <v>1</v>
          </cell>
          <cell r="AN18">
            <v>129</v>
          </cell>
          <cell r="AO18">
            <v>1</v>
          </cell>
          <cell r="AP18">
            <v>69</v>
          </cell>
          <cell r="AQ18">
            <v>2</v>
          </cell>
          <cell r="AR18">
            <v>108</v>
          </cell>
          <cell r="AS18">
            <v>76</v>
          </cell>
          <cell r="AT18">
            <v>102</v>
          </cell>
          <cell r="AU18">
            <v>69</v>
          </cell>
          <cell r="AV18">
            <v>72</v>
          </cell>
          <cell r="AW18">
            <v>85</v>
          </cell>
          <cell r="AX18">
            <v>82</v>
          </cell>
          <cell r="AY18">
            <v>65</v>
          </cell>
          <cell r="AZ18">
            <v>118</v>
          </cell>
          <cell r="BA18">
            <v>87</v>
          </cell>
          <cell r="BB18">
            <v>11</v>
          </cell>
          <cell r="BC18">
            <v>57</v>
          </cell>
          <cell r="BD18">
            <v>62</v>
          </cell>
          <cell r="BE18">
            <v>117</v>
          </cell>
          <cell r="BF18">
            <v>104</v>
          </cell>
          <cell r="BG18">
            <v>18</v>
          </cell>
          <cell r="BH18">
            <v>76</v>
          </cell>
          <cell r="BI18" t="str">
            <v/>
          </cell>
          <cell r="BJ18">
            <v>66</v>
          </cell>
          <cell r="BK18">
            <v>41</v>
          </cell>
          <cell r="BL18">
            <v>97</v>
          </cell>
          <cell r="BM18">
            <v>61</v>
          </cell>
          <cell r="BN18" t="str">
            <v/>
          </cell>
          <cell r="BO18" t="str">
            <v/>
          </cell>
          <cell r="BP18" t="str">
            <v/>
          </cell>
          <cell r="BQ18">
            <v>100</v>
          </cell>
          <cell r="BR18">
            <v>42</v>
          </cell>
          <cell r="BS18">
            <v>81</v>
          </cell>
          <cell r="BT18">
            <v>68</v>
          </cell>
          <cell r="BU18">
            <v>65</v>
          </cell>
          <cell r="BV18">
            <v>93</v>
          </cell>
          <cell r="BW18">
            <v>93</v>
          </cell>
          <cell r="BX18">
            <v>88</v>
          </cell>
          <cell r="BY18">
            <v>25</v>
          </cell>
          <cell r="BZ18" t="str">
            <v/>
          </cell>
          <cell r="CA18">
            <v>109</v>
          </cell>
          <cell r="CB18">
            <v>92</v>
          </cell>
          <cell r="CC18" t="str">
            <v/>
          </cell>
          <cell r="CD18">
            <v>47</v>
          </cell>
          <cell r="CE18" t="str">
            <v/>
          </cell>
          <cell r="CF18">
            <v>58</v>
          </cell>
          <cell r="CG18" t="str">
            <v/>
          </cell>
          <cell r="CI18">
            <v>14</v>
          </cell>
          <cell r="CJ18" t="str">
            <v>Ireland</v>
          </cell>
          <cell r="CK18">
            <v>84.433962264150949</v>
          </cell>
          <cell r="CM18">
            <v>14</v>
          </cell>
          <cell r="CN18" t="str">
            <v>Iceland</v>
          </cell>
          <cell r="CO18">
            <v>93.333333333333329</v>
          </cell>
          <cell r="CQ18">
            <v>14</v>
          </cell>
          <cell r="CR18" t="str">
            <v>Luxembourg</v>
          </cell>
          <cell r="CS18">
            <v>4</v>
          </cell>
          <cell r="CU18">
            <v>14</v>
          </cell>
          <cell r="CV18" t="str">
            <v>Chile</v>
          </cell>
          <cell r="CW18">
            <v>93.80952380952381</v>
          </cell>
          <cell r="CY18">
            <v>14</v>
          </cell>
          <cell r="CZ18" t="str">
            <v>United Kingdom</v>
          </cell>
          <cell r="DA18">
            <v>93.867924528301884</v>
          </cell>
          <cell r="DC18">
            <v>10</v>
          </cell>
          <cell r="DD18" t="str">
            <v>Rwanda</v>
          </cell>
          <cell r="DE18">
            <v>7</v>
          </cell>
          <cell r="DG18">
            <v>14</v>
          </cell>
          <cell r="DH18" t="str">
            <v>Denmark</v>
          </cell>
          <cell r="DI18">
            <v>6</v>
          </cell>
          <cell r="DK18">
            <v>14</v>
          </cell>
          <cell r="DL18" t="str">
            <v>Finland</v>
          </cell>
          <cell r="DM18">
            <v>1.1000000000000001</v>
          </cell>
          <cell r="DO18">
            <v>14</v>
          </cell>
          <cell r="DP18" t="str">
            <v>Bosnia and Herzegovina</v>
          </cell>
          <cell r="DQ18">
            <v>23</v>
          </cell>
          <cell r="DS18">
            <v>14</v>
          </cell>
          <cell r="DT18" t="str">
            <v>Norway</v>
          </cell>
          <cell r="DU18">
            <v>6.0307381230638013</v>
          </cell>
          <cell r="DW18">
            <v>14</v>
          </cell>
          <cell r="DX18" t="str">
            <v>Côte d'Ivoire</v>
          </cell>
          <cell r="DY18">
            <v>26.291869999999999</v>
          </cell>
          <cell r="EA18">
            <v>14</v>
          </cell>
          <cell r="EB18" t="str">
            <v>France</v>
          </cell>
          <cell r="EC18">
            <v>16.147189999999998</v>
          </cell>
          <cell r="EE18">
            <v>14</v>
          </cell>
          <cell r="EF18" t="str">
            <v>Belgium</v>
          </cell>
          <cell r="EG18">
            <v>509.26450133924942</v>
          </cell>
          <cell r="EI18">
            <v>14</v>
          </cell>
          <cell r="EJ18" t="str">
            <v>Lebanon</v>
          </cell>
          <cell r="EK18">
            <v>9.2037800000000001</v>
          </cell>
          <cell r="EM18">
            <v>14</v>
          </cell>
          <cell r="EN18" t="str">
            <v>Iceland</v>
          </cell>
          <cell r="EO18">
            <v>74.601889999999997</v>
          </cell>
          <cell r="EQ18">
            <v>14</v>
          </cell>
          <cell r="ER18" t="str">
            <v>Madagascar</v>
          </cell>
          <cell r="ES18">
            <v>13.14512</v>
          </cell>
          <cell r="EU18">
            <v>14</v>
          </cell>
          <cell r="EV18" t="str">
            <v>Austria</v>
          </cell>
          <cell r="EW18">
            <v>17.71604</v>
          </cell>
          <cell r="EY18">
            <v>14</v>
          </cell>
          <cell r="EZ18" t="str">
            <v>Jordan</v>
          </cell>
          <cell r="FA18">
            <v>10.456049999999999</v>
          </cell>
          <cell r="FC18">
            <v>14</v>
          </cell>
          <cell r="FD18" t="str">
            <v>Bahrain</v>
          </cell>
          <cell r="FE18">
            <v>16.236483182089898</v>
          </cell>
          <cell r="FG18">
            <v>14</v>
          </cell>
          <cell r="FH18" t="str">
            <v>Belarus</v>
          </cell>
          <cell r="FI18">
            <v>3.7561638575643701</v>
          </cell>
        </row>
        <row r="19">
          <cell r="B19" t="str">
            <v>BIH</v>
          </cell>
          <cell r="C19" t="str">
            <v>Bosnia and Herzegovina</v>
          </cell>
          <cell r="E19" t="str">
            <v>RANK</v>
          </cell>
          <cell r="F19">
            <v>93</v>
          </cell>
          <cell r="G19">
            <v>99</v>
          </cell>
          <cell r="H19">
            <v>43</v>
          </cell>
          <cell r="I19">
            <v>74</v>
          </cell>
          <cell r="J19">
            <v>73</v>
          </cell>
          <cell r="K19">
            <v>78</v>
          </cell>
          <cell r="L19">
            <v>118</v>
          </cell>
          <cell r="M19">
            <v>87</v>
          </cell>
          <cell r="N19">
            <v>14</v>
          </cell>
          <cell r="O19" t="str">
            <v/>
          </cell>
          <cell r="P19" t="str">
            <v/>
          </cell>
          <cell r="Q19">
            <v>57</v>
          </cell>
          <cell r="R19" t="str">
            <v/>
          </cell>
          <cell r="S19">
            <v>51</v>
          </cell>
          <cell r="T19">
            <v>60</v>
          </cell>
          <cell r="U19" t="str">
            <v/>
          </cell>
          <cell r="V19" t="str">
            <v/>
          </cell>
          <cell r="W19" t="str">
            <v/>
          </cell>
          <cell r="X19">
            <v>18</v>
          </cell>
          <cell r="Y19" t="str">
            <v/>
          </cell>
          <cell r="Z19">
            <v>56</v>
          </cell>
          <cell r="AA19">
            <v>102</v>
          </cell>
          <cell r="AB19">
            <v>98</v>
          </cell>
          <cell r="AC19">
            <v>62</v>
          </cell>
          <cell r="AD19">
            <v>56</v>
          </cell>
          <cell r="AE19">
            <v>87</v>
          </cell>
          <cell r="AF19">
            <v>111</v>
          </cell>
          <cell r="AG19">
            <v>55</v>
          </cell>
          <cell r="AH19">
            <v>60</v>
          </cell>
          <cell r="AI19">
            <v>58</v>
          </cell>
          <cell r="AJ19">
            <v>69</v>
          </cell>
          <cell r="AK19">
            <v>98</v>
          </cell>
          <cell r="AL19">
            <v>57</v>
          </cell>
          <cell r="AM19">
            <v>79</v>
          </cell>
          <cell r="AN19">
            <v>72</v>
          </cell>
          <cell r="AO19">
            <v>26</v>
          </cell>
          <cell r="AP19">
            <v>40</v>
          </cell>
          <cell r="AQ19">
            <v>6</v>
          </cell>
          <cell r="AR19">
            <v>74</v>
          </cell>
          <cell r="AS19" t="str">
            <v/>
          </cell>
          <cell r="AT19" t="str">
            <v/>
          </cell>
          <cell r="AU19">
            <v>69</v>
          </cell>
          <cell r="AV19">
            <v>76</v>
          </cell>
          <cell r="AW19" t="str">
            <v/>
          </cell>
          <cell r="AX19">
            <v>32</v>
          </cell>
          <cell r="AY19">
            <v>71</v>
          </cell>
          <cell r="AZ19">
            <v>123</v>
          </cell>
          <cell r="BA19" t="str">
            <v/>
          </cell>
          <cell r="BB19">
            <v>6</v>
          </cell>
          <cell r="BC19" t="str">
            <v/>
          </cell>
          <cell r="BD19" t="str">
            <v/>
          </cell>
          <cell r="BE19">
            <v>108</v>
          </cell>
          <cell r="BF19">
            <v>79</v>
          </cell>
          <cell r="BG19" t="str">
            <v/>
          </cell>
          <cell r="BH19">
            <v>76</v>
          </cell>
          <cell r="BI19">
            <v>25</v>
          </cell>
          <cell r="BJ19">
            <v>92</v>
          </cell>
          <cell r="BK19">
            <v>95</v>
          </cell>
          <cell r="BL19">
            <v>78</v>
          </cell>
          <cell r="BM19">
            <v>89</v>
          </cell>
          <cell r="BN19">
            <v>53</v>
          </cell>
          <cell r="BO19">
            <v>38</v>
          </cell>
          <cell r="BP19">
            <v>38</v>
          </cell>
          <cell r="BQ19">
            <v>88</v>
          </cell>
          <cell r="BR19">
            <v>97</v>
          </cell>
          <cell r="BS19">
            <v>75</v>
          </cell>
          <cell r="BT19" t="str">
            <v/>
          </cell>
          <cell r="BU19">
            <v>36</v>
          </cell>
          <cell r="BV19">
            <v>63</v>
          </cell>
          <cell r="BW19">
            <v>54</v>
          </cell>
          <cell r="BX19">
            <v>116</v>
          </cell>
          <cell r="BY19">
            <v>90</v>
          </cell>
          <cell r="BZ19">
            <v>26</v>
          </cell>
          <cell r="CA19">
            <v>115</v>
          </cell>
          <cell r="CB19">
            <v>104</v>
          </cell>
          <cell r="CC19" t="str">
            <v/>
          </cell>
          <cell r="CD19" t="str">
            <v/>
          </cell>
          <cell r="CE19" t="str">
            <v/>
          </cell>
          <cell r="CF19">
            <v>33</v>
          </cell>
          <cell r="CG19">
            <v>84</v>
          </cell>
          <cell r="CI19">
            <v>15</v>
          </cell>
          <cell r="CJ19" t="str">
            <v>Japan</v>
          </cell>
          <cell r="CK19">
            <v>83.490566037735846</v>
          </cell>
          <cell r="CM19">
            <v>15</v>
          </cell>
          <cell r="CN19" t="str">
            <v>Germany</v>
          </cell>
          <cell r="CO19">
            <v>91.904761904761898</v>
          </cell>
          <cell r="CQ19">
            <v>15</v>
          </cell>
          <cell r="CR19" t="str">
            <v>Belgium</v>
          </cell>
          <cell r="CS19">
            <v>4</v>
          </cell>
          <cell r="CU19">
            <v>15</v>
          </cell>
          <cell r="CV19" t="str">
            <v>Austria</v>
          </cell>
          <cell r="CW19">
            <v>92.857142857142861</v>
          </cell>
          <cell r="CY19">
            <v>15</v>
          </cell>
          <cell r="CZ19" t="str">
            <v>Germany</v>
          </cell>
          <cell r="DA19">
            <v>92.924528301886795</v>
          </cell>
          <cell r="DC19">
            <v>10</v>
          </cell>
          <cell r="DD19" t="str">
            <v>Switzerland</v>
          </cell>
          <cell r="DE19">
            <v>7</v>
          </cell>
          <cell r="DG19">
            <v>14</v>
          </cell>
          <cell r="DH19" t="str">
            <v>Hong Kong (SAR), China</v>
          </cell>
          <cell r="DI19">
            <v>6</v>
          </cell>
          <cell r="DK19">
            <v>15</v>
          </cell>
          <cell r="DL19" t="str">
            <v>Kuwait</v>
          </cell>
          <cell r="DM19">
            <v>1.3</v>
          </cell>
          <cell r="DO19">
            <v>14</v>
          </cell>
          <cell r="DP19" t="str">
            <v>Mongolia</v>
          </cell>
          <cell r="DQ19">
            <v>23</v>
          </cell>
          <cell r="DS19">
            <v>15</v>
          </cell>
          <cell r="DT19" t="str">
            <v>Israel</v>
          </cell>
          <cell r="DU19">
            <v>5.9062879173047902</v>
          </cell>
          <cell r="DW19">
            <v>15</v>
          </cell>
          <cell r="DX19" t="str">
            <v>Switzerland</v>
          </cell>
          <cell r="DY19">
            <v>26.235810000000001</v>
          </cell>
          <cell r="EA19">
            <v>15</v>
          </cell>
          <cell r="EB19" t="str">
            <v>United Kingdom</v>
          </cell>
          <cell r="EC19">
            <v>16.134399999999999</v>
          </cell>
          <cell r="EE19">
            <v>15</v>
          </cell>
          <cell r="EF19" t="str">
            <v>Poland</v>
          </cell>
          <cell r="EG19">
            <v>501.11655297041733</v>
          </cell>
          <cell r="EI19">
            <v>15</v>
          </cell>
          <cell r="EJ19" t="str">
            <v>Slovenia</v>
          </cell>
          <cell r="EK19">
            <v>9.33901</v>
          </cell>
          <cell r="EM19">
            <v>15</v>
          </cell>
          <cell r="EN19" t="str">
            <v>Norway</v>
          </cell>
          <cell r="EO19">
            <v>73.192819999999998</v>
          </cell>
          <cell r="EQ19">
            <v>15</v>
          </cell>
          <cell r="ER19" t="str">
            <v>Germany</v>
          </cell>
          <cell r="ES19">
            <v>13.131270000000001</v>
          </cell>
          <cell r="EU19">
            <v>15</v>
          </cell>
          <cell r="EV19" t="str">
            <v>Japan</v>
          </cell>
          <cell r="EW19">
            <v>17.693909999999999</v>
          </cell>
          <cell r="EY19">
            <v>15</v>
          </cell>
          <cell r="EZ19" t="str">
            <v>Namibia</v>
          </cell>
          <cell r="FA19">
            <v>10.168979999999999</v>
          </cell>
          <cell r="FC19">
            <v>15</v>
          </cell>
          <cell r="FD19" t="str">
            <v>Niger</v>
          </cell>
          <cell r="FE19">
            <v>16.158465257740001</v>
          </cell>
          <cell r="FG19">
            <v>15</v>
          </cell>
          <cell r="FH19" t="str">
            <v>Trinidad and Tobago</v>
          </cell>
          <cell r="FI19">
            <v>3.5539387155449802</v>
          </cell>
        </row>
        <row r="20">
          <cell r="B20" t="str">
            <v>BWA</v>
          </cell>
          <cell r="C20" t="str">
            <v>Botswana</v>
          </cell>
          <cell r="E20" t="str">
            <v>RANK</v>
          </cell>
          <cell r="F20">
            <v>21</v>
          </cell>
          <cell r="G20">
            <v>43</v>
          </cell>
          <cell r="H20">
            <v>53</v>
          </cell>
          <cell r="I20">
            <v>47</v>
          </cell>
          <cell r="J20">
            <v>41</v>
          </cell>
          <cell r="K20">
            <v>28</v>
          </cell>
          <cell r="L20">
            <v>122</v>
          </cell>
          <cell r="M20">
            <v>26</v>
          </cell>
          <cell r="N20">
            <v>10</v>
          </cell>
          <cell r="O20">
            <v>2</v>
          </cell>
          <cell r="P20">
            <v>10</v>
          </cell>
          <cell r="Q20">
            <v>74</v>
          </cell>
          <cell r="R20" t="str">
            <v/>
          </cell>
          <cell r="S20">
            <v>58</v>
          </cell>
          <cell r="T20">
            <v>106</v>
          </cell>
          <cell r="U20">
            <v>45</v>
          </cell>
          <cell r="V20">
            <v>89</v>
          </cell>
          <cell r="W20">
            <v>31</v>
          </cell>
          <cell r="X20">
            <v>4</v>
          </cell>
          <cell r="Y20">
            <v>17</v>
          </cell>
          <cell r="Z20">
            <v>52</v>
          </cell>
          <cell r="AA20">
            <v>55</v>
          </cell>
          <cell r="AB20">
            <v>76</v>
          </cell>
          <cell r="AC20">
            <v>94</v>
          </cell>
          <cell r="AD20">
            <v>105</v>
          </cell>
          <cell r="AE20">
            <v>101</v>
          </cell>
          <cell r="AF20">
            <v>90</v>
          </cell>
          <cell r="AG20">
            <v>106</v>
          </cell>
          <cell r="AH20">
            <v>77</v>
          </cell>
          <cell r="AI20">
            <v>16</v>
          </cell>
          <cell r="AJ20">
            <v>46</v>
          </cell>
          <cell r="AK20">
            <v>106</v>
          </cell>
          <cell r="AL20">
            <v>44</v>
          </cell>
          <cell r="AM20">
            <v>21</v>
          </cell>
          <cell r="AN20">
            <v>37</v>
          </cell>
          <cell r="AO20">
            <v>68</v>
          </cell>
          <cell r="AP20">
            <v>96</v>
          </cell>
          <cell r="AQ20" t="str">
            <v/>
          </cell>
          <cell r="AR20">
            <v>34</v>
          </cell>
          <cell r="AS20">
            <v>54</v>
          </cell>
          <cell r="AT20">
            <v>77</v>
          </cell>
          <cell r="AU20">
            <v>69</v>
          </cell>
          <cell r="AV20">
            <v>107</v>
          </cell>
          <cell r="AW20">
            <v>8</v>
          </cell>
          <cell r="AX20">
            <v>49</v>
          </cell>
          <cell r="AY20">
            <v>70</v>
          </cell>
          <cell r="AZ20">
            <v>85</v>
          </cell>
          <cell r="BA20">
            <v>79</v>
          </cell>
          <cell r="BB20">
            <v>41</v>
          </cell>
          <cell r="BC20">
            <v>66</v>
          </cell>
          <cell r="BD20" t="str">
            <v/>
          </cell>
          <cell r="BE20">
            <v>63</v>
          </cell>
          <cell r="BF20">
            <v>85</v>
          </cell>
          <cell r="BG20" t="str">
            <v/>
          </cell>
          <cell r="BH20">
            <v>76</v>
          </cell>
          <cell r="BI20">
            <v>75</v>
          </cell>
          <cell r="BJ20">
            <v>69</v>
          </cell>
          <cell r="BK20" t="str">
            <v/>
          </cell>
          <cell r="BL20">
            <v>59</v>
          </cell>
          <cell r="BM20">
            <v>69</v>
          </cell>
          <cell r="BN20" t="str">
            <v/>
          </cell>
          <cell r="BO20">
            <v>76</v>
          </cell>
          <cell r="BP20" t="str">
            <v/>
          </cell>
          <cell r="BQ20">
            <v>76</v>
          </cell>
          <cell r="BR20" t="str">
            <v/>
          </cell>
          <cell r="BS20" t="str">
            <v/>
          </cell>
          <cell r="BT20" t="str">
            <v/>
          </cell>
          <cell r="BU20">
            <v>73</v>
          </cell>
          <cell r="BV20" t="str">
            <v/>
          </cell>
          <cell r="BW20">
            <v>49</v>
          </cell>
          <cell r="BX20">
            <v>93</v>
          </cell>
          <cell r="BY20" t="str">
            <v/>
          </cell>
          <cell r="BZ20">
            <v>56</v>
          </cell>
          <cell r="CA20">
            <v>104</v>
          </cell>
          <cell r="CB20">
            <v>108</v>
          </cell>
          <cell r="CC20" t="str">
            <v/>
          </cell>
          <cell r="CD20" t="str">
            <v/>
          </cell>
          <cell r="CE20">
            <v>43</v>
          </cell>
          <cell r="CF20" t="str">
            <v/>
          </cell>
          <cell r="CG20">
            <v>42</v>
          </cell>
          <cell r="CI20">
            <v>16</v>
          </cell>
          <cell r="CJ20" t="str">
            <v>Netherlands</v>
          </cell>
          <cell r="CK20">
            <v>83.018867924528308</v>
          </cell>
          <cell r="CM20">
            <v>16</v>
          </cell>
          <cell r="CN20" t="str">
            <v>United Kingdom</v>
          </cell>
          <cell r="CO20">
            <v>90.952380952380949</v>
          </cell>
          <cell r="CQ20">
            <v>16</v>
          </cell>
          <cell r="CR20" t="str">
            <v>Germany</v>
          </cell>
          <cell r="CS20">
            <v>4.25</v>
          </cell>
          <cell r="CU20">
            <v>16</v>
          </cell>
          <cell r="CV20" t="str">
            <v>Germany</v>
          </cell>
          <cell r="CW20">
            <v>92.38095238095238</v>
          </cell>
          <cell r="CY20">
            <v>16</v>
          </cell>
          <cell r="CZ20" t="str">
            <v>Singapore</v>
          </cell>
          <cell r="DA20">
            <v>92.452830188679243</v>
          </cell>
          <cell r="DC20">
            <v>10</v>
          </cell>
          <cell r="DD20" t="str">
            <v>Trinidad and Tobago</v>
          </cell>
          <cell r="DE20">
            <v>7</v>
          </cell>
          <cell r="DG20">
            <v>14</v>
          </cell>
          <cell r="DH20" t="str">
            <v>Italy</v>
          </cell>
          <cell r="DI20">
            <v>6</v>
          </cell>
          <cell r="DK20">
            <v>16</v>
          </cell>
          <cell r="DL20" t="str">
            <v>United States of America</v>
          </cell>
          <cell r="DM20">
            <v>1.4</v>
          </cell>
          <cell r="DO20">
            <v>16</v>
          </cell>
          <cell r="DP20" t="str">
            <v>Cyprus</v>
          </cell>
          <cell r="DQ20">
            <v>23.2</v>
          </cell>
          <cell r="DS20">
            <v>16</v>
          </cell>
          <cell r="DT20" t="str">
            <v>Kenya</v>
          </cell>
          <cell r="DU20">
            <v>5.90618</v>
          </cell>
          <cell r="DW20">
            <v>16</v>
          </cell>
          <cell r="DX20" t="str">
            <v>Ethiopia</v>
          </cell>
          <cell r="DY20">
            <v>26.125150000000001</v>
          </cell>
          <cell r="EA20">
            <v>16</v>
          </cell>
          <cell r="EB20" t="str">
            <v>Belgium</v>
          </cell>
          <cell r="EC20">
            <v>15.959479999999999</v>
          </cell>
          <cell r="EE20">
            <v>16</v>
          </cell>
          <cell r="EF20" t="str">
            <v>Iceland</v>
          </cell>
          <cell r="EG20">
            <v>500.85032610110119</v>
          </cell>
          <cell r="EI20">
            <v>16</v>
          </cell>
          <cell r="EJ20" t="str">
            <v>Kazakhstan</v>
          </cell>
          <cell r="EK20">
            <v>9.3484700000000007</v>
          </cell>
          <cell r="EM20">
            <v>16</v>
          </cell>
          <cell r="EN20" t="str">
            <v>Sweden</v>
          </cell>
          <cell r="EO20">
            <v>71.053319999999999</v>
          </cell>
          <cell r="EQ20">
            <v>16</v>
          </cell>
          <cell r="ER20" t="str">
            <v>Kenya</v>
          </cell>
          <cell r="ES20">
            <v>12.78163</v>
          </cell>
          <cell r="EU20">
            <v>16</v>
          </cell>
          <cell r="EV20" t="str">
            <v>Kenya</v>
          </cell>
          <cell r="EW20">
            <v>17.454809999999998</v>
          </cell>
          <cell r="EY20">
            <v>16</v>
          </cell>
          <cell r="EZ20" t="str">
            <v>Kyrgyzstan</v>
          </cell>
          <cell r="FA20">
            <v>8.6418700000000008</v>
          </cell>
          <cell r="FC20">
            <v>16</v>
          </cell>
          <cell r="FD20" t="str">
            <v>Qatar</v>
          </cell>
          <cell r="FE20">
            <v>15.4563571143883</v>
          </cell>
          <cell r="FG20">
            <v>16</v>
          </cell>
          <cell r="FH20" t="str">
            <v>Lebanon</v>
          </cell>
          <cell r="FI20">
            <v>3.4858222269963202</v>
          </cell>
        </row>
        <row r="21">
          <cell r="B21" t="str">
            <v>BRA</v>
          </cell>
          <cell r="C21" t="str">
            <v>Brazil</v>
          </cell>
          <cell r="E21" t="str">
            <v>RANK</v>
          </cell>
          <cell r="F21">
            <v>53</v>
          </cell>
          <cell r="G21">
            <v>63</v>
          </cell>
          <cell r="H21">
            <v>50</v>
          </cell>
          <cell r="I21">
            <v>68</v>
          </cell>
          <cell r="J21">
            <v>66</v>
          </cell>
          <cell r="K21">
            <v>109</v>
          </cell>
          <cell r="L21">
            <v>129</v>
          </cell>
          <cell r="M21">
            <v>57</v>
          </cell>
          <cell r="N21">
            <v>124</v>
          </cell>
          <cell r="O21">
            <v>41</v>
          </cell>
          <cell r="P21">
            <v>65</v>
          </cell>
          <cell r="Q21">
            <v>46</v>
          </cell>
          <cell r="R21">
            <v>50</v>
          </cell>
          <cell r="S21">
            <v>78</v>
          </cell>
          <cell r="T21">
            <v>59</v>
          </cell>
          <cell r="U21">
            <v>63</v>
          </cell>
          <cell r="V21">
            <v>86</v>
          </cell>
          <cell r="W21" t="str">
            <v/>
          </cell>
          <cell r="X21">
            <v>122</v>
          </cell>
          <cell r="Y21">
            <v>107</v>
          </cell>
          <cell r="Z21">
            <v>49</v>
          </cell>
          <cell r="AA21">
            <v>30</v>
          </cell>
          <cell r="AB21">
            <v>39</v>
          </cell>
          <cell r="AC21">
            <v>59</v>
          </cell>
          <cell r="AD21">
            <v>50</v>
          </cell>
          <cell r="AE21">
            <v>52</v>
          </cell>
          <cell r="AF21">
            <v>41</v>
          </cell>
          <cell r="AG21">
            <v>67</v>
          </cell>
          <cell r="AH21">
            <v>67</v>
          </cell>
          <cell r="AI21">
            <v>45</v>
          </cell>
          <cell r="AJ21">
            <v>27</v>
          </cell>
          <cell r="AK21">
            <v>36</v>
          </cell>
          <cell r="AL21">
            <v>108</v>
          </cell>
          <cell r="AM21">
            <v>7</v>
          </cell>
          <cell r="AN21">
            <v>99</v>
          </cell>
          <cell r="AO21">
            <v>26</v>
          </cell>
          <cell r="AP21">
            <v>42</v>
          </cell>
          <cell r="AQ21">
            <v>62</v>
          </cell>
          <cell r="AR21">
            <v>58</v>
          </cell>
          <cell r="AS21">
            <v>23</v>
          </cell>
          <cell r="AT21">
            <v>27</v>
          </cell>
          <cell r="AU21">
            <v>45</v>
          </cell>
          <cell r="AV21">
            <v>92</v>
          </cell>
          <cell r="AW21">
            <v>54</v>
          </cell>
          <cell r="AX21">
            <v>130</v>
          </cell>
          <cell r="AY21">
            <v>127</v>
          </cell>
          <cell r="AZ21">
            <v>47</v>
          </cell>
          <cell r="BA21">
            <v>70</v>
          </cell>
          <cell r="BB21">
            <v>14</v>
          </cell>
          <cell r="BC21">
            <v>44</v>
          </cell>
          <cell r="BD21">
            <v>36</v>
          </cell>
          <cell r="BE21">
            <v>32</v>
          </cell>
          <cell r="BF21">
            <v>30</v>
          </cell>
          <cell r="BG21" t="str">
            <v/>
          </cell>
          <cell r="BH21">
            <v>57</v>
          </cell>
          <cell r="BI21">
            <v>68</v>
          </cell>
          <cell r="BJ21">
            <v>53</v>
          </cell>
          <cell r="BK21">
            <v>19</v>
          </cell>
          <cell r="BL21">
            <v>17</v>
          </cell>
          <cell r="BM21">
            <v>79</v>
          </cell>
          <cell r="BN21">
            <v>50</v>
          </cell>
          <cell r="BO21">
            <v>49</v>
          </cell>
          <cell r="BP21">
            <v>25</v>
          </cell>
          <cell r="BQ21">
            <v>46</v>
          </cell>
          <cell r="BR21">
            <v>29</v>
          </cell>
          <cell r="BS21">
            <v>38</v>
          </cell>
          <cell r="BT21">
            <v>46</v>
          </cell>
          <cell r="BU21">
            <v>55</v>
          </cell>
          <cell r="BV21">
            <v>46</v>
          </cell>
          <cell r="BW21">
            <v>15</v>
          </cell>
          <cell r="BX21">
            <v>122</v>
          </cell>
          <cell r="BY21">
            <v>23</v>
          </cell>
          <cell r="BZ21" t="str">
            <v/>
          </cell>
          <cell r="CA21">
            <v>23</v>
          </cell>
          <cell r="CB21">
            <v>25</v>
          </cell>
          <cell r="CC21" t="str">
            <v/>
          </cell>
          <cell r="CD21">
            <v>69</v>
          </cell>
          <cell r="CE21">
            <v>47</v>
          </cell>
          <cell r="CF21">
            <v>82</v>
          </cell>
          <cell r="CG21">
            <v>2</v>
          </cell>
          <cell r="CI21">
            <v>17</v>
          </cell>
          <cell r="CJ21" t="str">
            <v>Hong Kong (SAR), China</v>
          </cell>
          <cell r="CK21">
            <v>81.603773584905667</v>
          </cell>
          <cell r="CM21">
            <v>17</v>
          </cell>
          <cell r="CN21" t="str">
            <v>Belgium</v>
          </cell>
          <cell r="CO21">
            <v>90.476190476190482</v>
          </cell>
          <cell r="CQ21">
            <v>17</v>
          </cell>
          <cell r="CR21" t="str">
            <v>Australia</v>
          </cell>
          <cell r="CS21">
            <v>5.38</v>
          </cell>
          <cell r="CU21">
            <v>17</v>
          </cell>
          <cell r="CV21" t="str">
            <v>Estonia</v>
          </cell>
          <cell r="CW21">
            <v>91.904761904761898</v>
          </cell>
          <cell r="CY21">
            <v>17</v>
          </cell>
          <cell r="CZ21" t="str">
            <v>United States of America</v>
          </cell>
          <cell r="DA21">
            <v>91.509433962264154</v>
          </cell>
          <cell r="DC21">
            <v>10</v>
          </cell>
          <cell r="DD21" t="str">
            <v>United Arab Emirates</v>
          </cell>
          <cell r="DE21">
            <v>7</v>
          </cell>
          <cell r="DG21">
            <v>14</v>
          </cell>
          <cell r="DH21" t="str">
            <v>Mauritius</v>
          </cell>
          <cell r="DI21">
            <v>6</v>
          </cell>
          <cell r="DK21">
            <v>17</v>
          </cell>
          <cell r="DL21" t="str">
            <v>Latvia</v>
          </cell>
          <cell r="DM21">
            <v>1.5</v>
          </cell>
          <cell r="DO21">
            <v>17</v>
          </cell>
          <cell r="DP21" t="str">
            <v>Hong Kong (SAR), China</v>
          </cell>
          <cell r="DQ21">
            <v>24.1</v>
          </cell>
          <cell r="DS21">
            <v>17</v>
          </cell>
          <cell r="DT21" t="str">
            <v>Ukraine</v>
          </cell>
          <cell r="DU21">
            <v>5.8626567329695405</v>
          </cell>
          <cell r="DW21">
            <v>17</v>
          </cell>
          <cell r="DX21" t="str">
            <v>Ukraine</v>
          </cell>
          <cell r="DY21">
            <v>26.04345</v>
          </cell>
          <cell r="EA21">
            <v>17</v>
          </cell>
          <cell r="EB21" t="str">
            <v>Lithuania</v>
          </cell>
          <cell r="EC21">
            <v>15.95548</v>
          </cell>
          <cell r="EE21">
            <v>17</v>
          </cell>
          <cell r="EF21" t="str">
            <v>Norway</v>
          </cell>
          <cell r="EG21">
            <v>500.35380350297328</v>
          </cell>
          <cell r="EI21">
            <v>17</v>
          </cell>
          <cell r="EJ21" t="str">
            <v>Estonia</v>
          </cell>
          <cell r="EK21">
            <v>9.4090699999999998</v>
          </cell>
          <cell r="EM21">
            <v>17</v>
          </cell>
          <cell r="EN21" t="str">
            <v>Spain</v>
          </cell>
          <cell r="EO21">
            <v>70.581670000000003</v>
          </cell>
          <cell r="EQ21">
            <v>17</v>
          </cell>
          <cell r="ER21" t="str">
            <v>New Zealand</v>
          </cell>
          <cell r="ES21">
            <v>12.69909</v>
          </cell>
          <cell r="EU21">
            <v>17</v>
          </cell>
          <cell r="EV21" t="str">
            <v>Portugal</v>
          </cell>
          <cell r="EW21">
            <v>16.782050000000002</v>
          </cell>
          <cell r="EY21">
            <v>17</v>
          </cell>
          <cell r="EZ21" t="str">
            <v>Norway</v>
          </cell>
          <cell r="FA21">
            <v>7.5722199999999997</v>
          </cell>
          <cell r="FC21">
            <v>17</v>
          </cell>
          <cell r="FD21" t="str">
            <v>Kuwait</v>
          </cell>
          <cell r="FE21">
            <v>15.0155912688895</v>
          </cell>
          <cell r="FG21">
            <v>17</v>
          </cell>
          <cell r="FH21" t="str">
            <v>Botswana</v>
          </cell>
          <cell r="FI21">
            <v>3.3744995932399702</v>
          </cell>
        </row>
        <row r="22">
          <cell r="B22" t="str">
            <v>BRN</v>
          </cell>
          <cell r="C22" t="str">
            <v>Brunei Darussalam</v>
          </cell>
          <cell r="E22" t="str">
            <v>RANK</v>
          </cell>
          <cell r="F22">
            <v>3</v>
          </cell>
          <cell r="G22">
            <v>35</v>
          </cell>
          <cell r="H22">
            <v>108</v>
          </cell>
          <cell r="I22">
            <v>25</v>
          </cell>
          <cell r="J22">
            <v>35</v>
          </cell>
          <cell r="K22">
            <v>1</v>
          </cell>
          <cell r="L22">
            <v>128</v>
          </cell>
          <cell r="M22">
            <v>74</v>
          </cell>
          <cell r="N22">
            <v>28</v>
          </cell>
          <cell r="O22">
            <v>78</v>
          </cell>
          <cell r="P22">
            <v>89</v>
          </cell>
          <cell r="Q22">
            <v>44</v>
          </cell>
          <cell r="R22" t="str">
            <v/>
          </cell>
          <cell r="S22">
            <v>30</v>
          </cell>
          <cell r="T22">
            <v>89</v>
          </cell>
          <cell r="U22">
            <v>57</v>
          </cell>
          <cell r="V22">
            <v>66</v>
          </cell>
          <cell r="W22">
            <v>28</v>
          </cell>
          <cell r="X22">
            <v>5</v>
          </cell>
          <cell r="Y22" t="str">
            <v/>
          </cell>
          <cell r="Z22">
            <v>60</v>
          </cell>
          <cell r="AA22">
            <v>100</v>
          </cell>
          <cell r="AB22">
            <v>85</v>
          </cell>
          <cell r="AC22">
            <v>41</v>
          </cell>
          <cell r="AD22">
            <v>34</v>
          </cell>
          <cell r="AE22">
            <v>84</v>
          </cell>
          <cell r="AF22">
            <v>67</v>
          </cell>
          <cell r="AG22">
            <v>17</v>
          </cell>
          <cell r="AH22">
            <v>15</v>
          </cell>
          <cell r="AI22">
            <v>110</v>
          </cell>
          <cell r="AJ22">
            <v>116</v>
          </cell>
          <cell r="AK22" t="str">
            <v/>
          </cell>
          <cell r="AL22">
            <v>126</v>
          </cell>
          <cell r="AM22" t="str">
            <v/>
          </cell>
          <cell r="AN22">
            <v>37</v>
          </cell>
          <cell r="AO22">
            <v>116</v>
          </cell>
          <cell r="AP22">
            <v>65</v>
          </cell>
          <cell r="AQ22" t="str">
            <v/>
          </cell>
          <cell r="AR22">
            <v>98</v>
          </cell>
          <cell r="AS22" t="str">
            <v/>
          </cell>
          <cell r="AT22" t="str">
            <v/>
          </cell>
          <cell r="AU22">
            <v>31</v>
          </cell>
          <cell r="AV22">
            <v>89</v>
          </cell>
          <cell r="AW22">
            <v>9</v>
          </cell>
          <cell r="AX22">
            <v>99</v>
          </cell>
          <cell r="AY22">
            <v>19</v>
          </cell>
          <cell r="AZ22">
            <v>58</v>
          </cell>
          <cell r="BA22">
            <v>43</v>
          </cell>
          <cell r="BB22" t="str">
            <v/>
          </cell>
          <cell r="BC22">
            <v>79</v>
          </cell>
          <cell r="BD22">
            <v>73</v>
          </cell>
          <cell r="BE22">
            <v>55</v>
          </cell>
          <cell r="BF22">
            <v>60</v>
          </cell>
          <cell r="BG22">
            <v>77</v>
          </cell>
          <cell r="BH22">
            <v>76</v>
          </cell>
          <cell r="BI22" t="str">
            <v/>
          </cell>
          <cell r="BJ22">
            <v>78</v>
          </cell>
          <cell r="BK22" t="str">
            <v/>
          </cell>
          <cell r="BL22">
            <v>87</v>
          </cell>
          <cell r="BM22">
            <v>107</v>
          </cell>
          <cell r="BN22">
            <v>99</v>
          </cell>
          <cell r="BO22" t="str">
            <v/>
          </cell>
          <cell r="BP22" t="str">
            <v/>
          </cell>
          <cell r="BQ22">
            <v>112</v>
          </cell>
          <cell r="BR22" t="str">
            <v/>
          </cell>
          <cell r="BS22" t="str">
            <v/>
          </cell>
          <cell r="BT22" t="str">
            <v/>
          </cell>
          <cell r="BU22" t="str">
            <v/>
          </cell>
          <cell r="BV22" t="str">
            <v/>
          </cell>
          <cell r="BW22">
            <v>84</v>
          </cell>
          <cell r="BX22">
            <v>75</v>
          </cell>
          <cell r="BY22">
            <v>100</v>
          </cell>
          <cell r="BZ22" t="str">
            <v/>
          </cell>
          <cell r="CA22">
            <v>78</v>
          </cell>
          <cell r="CB22">
            <v>58</v>
          </cell>
          <cell r="CC22" t="str">
            <v/>
          </cell>
          <cell r="CD22" t="str">
            <v/>
          </cell>
          <cell r="CE22">
            <v>35</v>
          </cell>
          <cell r="CF22" t="str">
            <v/>
          </cell>
          <cell r="CG22" t="str">
            <v/>
          </cell>
          <cell r="CI22">
            <v>18</v>
          </cell>
          <cell r="CJ22" t="str">
            <v>Czech Republic</v>
          </cell>
          <cell r="CK22">
            <v>81.132075471698116</v>
          </cell>
          <cell r="CM22">
            <v>18</v>
          </cell>
          <cell r="CN22" t="str">
            <v>France</v>
          </cell>
          <cell r="CO22">
            <v>90</v>
          </cell>
          <cell r="CQ22">
            <v>18</v>
          </cell>
          <cell r="CR22" t="str">
            <v>United Kingdom</v>
          </cell>
          <cell r="CS22">
            <v>6</v>
          </cell>
          <cell r="CU22">
            <v>18</v>
          </cell>
          <cell r="CV22" t="str">
            <v>Norway</v>
          </cell>
          <cell r="CW22">
            <v>91.428571428571431</v>
          </cell>
          <cell r="CY22">
            <v>18</v>
          </cell>
          <cell r="CZ22" t="str">
            <v>Hong Kong (SAR), China</v>
          </cell>
          <cell r="DA22">
            <v>90.566037735849051</v>
          </cell>
          <cell r="DC22">
            <v>18</v>
          </cell>
          <cell r="DD22" t="str">
            <v>Azerbaijan</v>
          </cell>
          <cell r="DE22">
            <v>10</v>
          </cell>
          <cell r="DG22">
            <v>14</v>
          </cell>
          <cell r="DH22" t="str">
            <v>Portugal</v>
          </cell>
          <cell r="DI22">
            <v>6</v>
          </cell>
          <cell r="DK22">
            <v>18</v>
          </cell>
          <cell r="DL22" t="str">
            <v>Belarus</v>
          </cell>
          <cell r="DM22">
            <v>1.6</v>
          </cell>
          <cell r="DO22">
            <v>17</v>
          </cell>
          <cell r="DP22" t="str">
            <v>Mauritius</v>
          </cell>
          <cell r="DQ22">
            <v>24.1</v>
          </cell>
          <cell r="DS22">
            <v>18</v>
          </cell>
          <cell r="DT22" t="str">
            <v>Belgium</v>
          </cell>
          <cell r="DU22">
            <v>5.8069367397951002</v>
          </cell>
          <cell r="DW22">
            <v>18</v>
          </cell>
          <cell r="DX22" t="str">
            <v>Tunisia</v>
          </cell>
          <cell r="DY22">
            <v>26.005230000000001</v>
          </cell>
          <cell r="EA22">
            <v>18</v>
          </cell>
          <cell r="EB22" t="str">
            <v>Canada</v>
          </cell>
          <cell r="EC22">
            <v>15.95105</v>
          </cell>
          <cell r="EE22">
            <v>18</v>
          </cell>
          <cell r="EF22" t="str">
            <v>United Kingdom</v>
          </cell>
          <cell r="EG22">
            <v>500.1021173403451</v>
          </cell>
          <cell r="EI22">
            <v>18</v>
          </cell>
          <cell r="EJ22" t="str">
            <v>Qatar</v>
          </cell>
          <cell r="EK22">
            <v>9.6178000000000008</v>
          </cell>
          <cell r="EM22">
            <v>18</v>
          </cell>
          <cell r="EN22" t="str">
            <v>Poland</v>
          </cell>
          <cell r="EO22">
            <v>69.429490000000001</v>
          </cell>
          <cell r="EQ22">
            <v>18</v>
          </cell>
          <cell r="ER22" t="str">
            <v>Finland</v>
          </cell>
          <cell r="ES22">
            <v>11.7087</v>
          </cell>
          <cell r="EU22">
            <v>18</v>
          </cell>
          <cell r="EV22" t="str">
            <v>Sweden</v>
          </cell>
          <cell r="EW22">
            <v>16.67015</v>
          </cell>
          <cell r="EY22">
            <v>18</v>
          </cell>
          <cell r="EZ22" t="str">
            <v>Belgium</v>
          </cell>
          <cell r="FA22">
            <v>7.4303100000000004</v>
          </cell>
          <cell r="FC22">
            <v>18</v>
          </cell>
          <cell r="FD22" t="str">
            <v>Bosnia and Herzegovina</v>
          </cell>
          <cell r="FE22">
            <v>14.842979861991299</v>
          </cell>
          <cell r="FG22">
            <v>18</v>
          </cell>
          <cell r="FH22" t="str">
            <v>Estonia</v>
          </cell>
          <cell r="FI22">
            <v>3.2774782015457502</v>
          </cell>
        </row>
        <row r="23">
          <cell r="B23" t="str">
            <v>BGR</v>
          </cell>
          <cell r="C23" t="str">
            <v>Bulgaria</v>
          </cell>
          <cell r="E23" t="str">
            <v>RANK</v>
          </cell>
          <cell r="F23">
            <v>43</v>
          </cell>
          <cell r="G23">
            <v>60</v>
          </cell>
          <cell r="H23">
            <v>57</v>
          </cell>
          <cell r="I23">
            <v>42</v>
          </cell>
          <cell r="J23">
            <v>59</v>
          </cell>
          <cell r="K23">
            <v>44</v>
          </cell>
          <cell r="L23">
            <v>70</v>
          </cell>
          <cell r="M23">
            <v>18</v>
          </cell>
          <cell r="N23">
            <v>24</v>
          </cell>
          <cell r="O23">
            <v>64</v>
          </cell>
          <cell r="P23">
            <v>33</v>
          </cell>
          <cell r="Q23">
            <v>55</v>
          </cell>
          <cell r="R23">
            <v>43</v>
          </cell>
          <cell r="S23">
            <v>41</v>
          </cell>
          <cell r="T23">
            <v>43</v>
          </cell>
          <cell r="U23">
            <v>86</v>
          </cell>
          <cell r="V23">
            <v>28</v>
          </cell>
          <cell r="W23">
            <v>36</v>
          </cell>
          <cell r="X23">
            <v>34</v>
          </cell>
          <cell r="Y23">
            <v>10</v>
          </cell>
          <cell r="Z23">
            <v>39</v>
          </cell>
          <cell r="AA23">
            <v>56</v>
          </cell>
          <cell r="AB23">
            <v>68</v>
          </cell>
          <cell r="AC23">
            <v>42</v>
          </cell>
          <cell r="AD23">
            <v>42</v>
          </cell>
          <cell r="AE23">
            <v>43</v>
          </cell>
          <cell r="AF23">
            <v>38</v>
          </cell>
          <cell r="AG23">
            <v>37</v>
          </cell>
          <cell r="AH23">
            <v>44</v>
          </cell>
          <cell r="AI23">
            <v>88</v>
          </cell>
          <cell r="AJ23">
            <v>84</v>
          </cell>
          <cell r="AK23">
            <v>90</v>
          </cell>
          <cell r="AL23">
            <v>32</v>
          </cell>
          <cell r="AM23">
            <v>92</v>
          </cell>
          <cell r="AN23">
            <v>19</v>
          </cell>
          <cell r="AO23">
            <v>1</v>
          </cell>
          <cell r="AP23">
            <v>31</v>
          </cell>
          <cell r="AQ23">
            <v>30</v>
          </cell>
          <cell r="AR23">
            <v>34</v>
          </cell>
          <cell r="AS23">
            <v>79</v>
          </cell>
          <cell r="AT23">
            <v>80</v>
          </cell>
          <cell r="AU23">
            <v>69</v>
          </cell>
          <cell r="AV23">
            <v>12</v>
          </cell>
          <cell r="AW23" t="str">
            <v/>
          </cell>
          <cell r="AX23">
            <v>36</v>
          </cell>
          <cell r="AY23">
            <v>40</v>
          </cell>
          <cell r="AZ23">
            <v>89</v>
          </cell>
          <cell r="BA23">
            <v>42</v>
          </cell>
          <cell r="BB23">
            <v>56</v>
          </cell>
          <cell r="BC23">
            <v>47</v>
          </cell>
          <cell r="BD23">
            <v>43</v>
          </cell>
          <cell r="BE23">
            <v>102</v>
          </cell>
          <cell r="BF23">
            <v>91</v>
          </cell>
          <cell r="BG23">
            <v>37</v>
          </cell>
          <cell r="BH23">
            <v>61</v>
          </cell>
          <cell r="BI23">
            <v>60</v>
          </cell>
          <cell r="BJ23">
            <v>38</v>
          </cell>
          <cell r="BK23">
            <v>77</v>
          </cell>
          <cell r="BL23">
            <v>48</v>
          </cell>
          <cell r="BM23">
            <v>10</v>
          </cell>
          <cell r="BN23">
            <v>46</v>
          </cell>
          <cell r="BO23">
            <v>43</v>
          </cell>
          <cell r="BP23">
            <v>21</v>
          </cell>
          <cell r="BQ23">
            <v>38</v>
          </cell>
          <cell r="BR23">
            <v>40</v>
          </cell>
          <cell r="BS23">
            <v>12</v>
          </cell>
          <cell r="BT23">
            <v>38</v>
          </cell>
          <cell r="BU23">
            <v>60</v>
          </cell>
          <cell r="BV23">
            <v>45</v>
          </cell>
          <cell r="BW23">
            <v>80</v>
          </cell>
          <cell r="BX23">
            <v>119</v>
          </cell>
          <cell r="BY23">
            <v>21</v>
          </cell>
          <cell r="BZ23">
            <v>7</v>
          </cell>
          <cell r="CA23">
            <v>75</v>
          </cell>
          <cell r="CB23">
            <v>60</v>
          </cell>
          <cell r="CC23">
            <v>33</v>
          </cell>
          <cell r="CD23">
            <v>37</v>
          </cell>
          <cell r="CE23">
            <v>40</v>
          </cell>
          <cell r="CF23">
            <v>53</v>
          </cell>
          <cell r="CG23">
            <v>33</v>
          </cell>
          <cell r="CI23">
            <v>19</v>
          </cell>
          <cell r="CJ23" t="str">
            <v>United Arab Emirates</v>
          </cell>
          <cell r="CK23">
            <v>80.660377358490564</v>
          </cell>
          <cell r="CM23">
            <v>19</v>
          </cell>
          <cell r="CN23" t="str">
            <v>United States of America</v>
          </cell>
          <cell r="CO23">
            <v>89.047619047619051</v>
          </cell>
          <cell r="CQ23">
            <v>19</v>
          </cell>
          <cell r="CR23" t="str">
            <v>United States of America</v>
          </cell>
          <cell r="CS23">
            <v>6.75</v>
          </cell>
          <cell r="CU23">
            <v>19</v>
          </cell>
          <cell r="CV23" t="str">
            <v>United States of America</v>
          </cell>
          <cell r="CW23">
            <v>89.523809523809518</v>
          </cell>
          <cell r="CY23">
            <v>19</v>
          </cell>
          <cell r="CZ23" t="str">
            <v>France</v>
          </cell>
          <cell r="DA23">
            <v>89.622641509433961</v>
          </cell>
          <cell r="DC23">
            <v>18</v>
          </cell>
          <cell r="DD23" t="str">
            <v>Bahrain</v>
          </cell>
          <cell r="DE23">
            <v>10</v>
          </cell>
          <cell r="DG23">
            <v>14</v>
          </cell>
          <cell r="DH23" t="str">
            <v>Slovenia</v>
          </cell>
          <cell r="DI23">
            <v>6</v>
          </cell>
          <cell r="DK23">
            <v>18</v>
          </cell>
          <cell r="DL23" t="str">
            <v>Bulgaria</v>
          </cell>
          <cell r="DM23">
            <v>1.6</v>
          </cell>
          <cell r="DO23">
            <v>19</v>
          </cell>
          <cell r="DP23" t="str">
            <v>Chile</v>
          </cell>
          <cell r="DQ23">
            <v>25</v>
          </cell>
          <cell r="DS23">
            <v>19</v>
          </cell>
          <cell r="DT23" t="str">
            <v>Guyana</v>
          </cell>
          <cell r="DU23">
            <v>5.6900529659002297</v>
          </cell>
          <cell r="DW23">
            <v>19</v>
          </cell>
          <cell r="DX23" t="str">
            <v>Senegal</v>
          </cell>
          <cell r="DY23">
            <v>25.834399999999999</v>
          </cell>
          <cell r="EA23">
            <v>19</v>
          </cell>
          <cell r="EB23" t="str">
            <v>United States of America</v>
          </cell>
          <cell r="EC23">
            <v>15.85069</v>
          </cell>
          <cell r="EE23">
            <v>19</v>
          </cell>
          <cell r="EF23" t="str">
            <v>Denmark</v>
          </cell>
          <cell r="EG23">
            <v>499.17709297480542</v>
          </cell>
          <cell r="EI23">
            <v>19</v>
          </cell>
          <cell r="EJ23" t="str">
            <v>Israel</v>
          </cell>
          <cell r="EK23">
            <v>9.6260700000000003</v>
          </cell>
          <cell r="EM23">
            <v>19</v>
          </cell>
          <cell r="EN23" t="str">
            <v>Latvia</v>
          </cell>
          <cell r="EO23">
            <v>69.203100000000006</v>
          </cell>
          <cell r="EQ23">
            <v>19</v>
          </cell>
          <cell r="ER23" t="str">
            <v>Algeria</v>
          </cell>
          <cell r="ES23">
            <v>11.22593</v>
          </cell>
          <cell r="EU23">
            <v>19</v>
          </cell>
          <cell r="EV23" t="str">
            <v>Spain</v>
          </cell>
          <cell r="EW23">
            <v>16.423739999999999</v>
          </cell>
          <cell r="EY23">
            <v>19</v>
          </cell>
          <cell r="EZ23" t="str">
            <v>Ireland</v>
          </cell>
          <cell r="FA23">
            <v>7.1667800000000002</v>
          </cell>
          <cell r="FC23">
            <v>19</v>
          </cell>
          <cell r="FD23" t="str">
            <v>Iceland</v>
          </cell>
          <cell r="FE23">
            <v>14.3406890746197</v>
          </cell>
          <cell r="FG23">
            <v>19</v>
          </cell>
          <cell r="FH23" t="str">
            <v>Kuwait</v>
          </cell>
          <cell r="FI23">
            <v>3.0830184358181598</v>
          </cell>
        </row>
        <row r="24">
          <cell r="B24" t="str">
            <v>BFA</v>
          </cell>
          <cell r="C24" t="str">
            <v>Burkina Faso</v>
          </cell>
          <cell r="E24" t="str">
            <v>RANK</v>
          </cell>
          <cell r="F24">
            <v>72</v>
          </cell>
          <cell r="G24">
            <v>100</v>
          </cell>
          <cell r="H24">
            <v>45</v>
          </cell>
          <cell r="I24">
            <v>78</v>
          </cell>
          <cell r="J24">
            <v>70</v>
          </cell>
          <cell r="K24">
            <v>48</v>
          </cell>
          <cell r="L24">
            <v>56</v>
          </cell>
          <cell r="M24">
            <v>112</v>
          </cell>
          <cell r="N24">
            <v>83</v>
          </cell>
          <cell r="O24">
            <v>92</v>
          </cell>
          <cell r="P24">
            <v>4</v>
          </cell>
          <cell r="Q24">
            <v>122</v>
          </cell>
          <cell r="R24" t="str">
            <v/>
          </cell>
          <cell r="S24">
            <v>117</v>
          </cell>
          <cell r="T24">
            <v>118</v>
          </cell>
          <cell r="U24" t="str">
            <v/>
          </cell>
          <cell r="V24" t="str">
            <v/>
          </cell>
          <cell r="W24">
            <v>43</v>
          </cell>
          <cell r="X24">
            <v>41</v>
          </cell>
          <cell r="Y24">
            <v>99</v>
          </cell>
          <cell r="Z24">
            <v>101</v>
          </cell>
          <cell r="AA24">
            <v>85</v>
          </cell>
          <cell r="AB24">
            <v>54</v>
          </cell>
          <cell r="AC24">
            <v>117</v>
          </cell>
          <cell r="AD24">
            <v>126</v>
          </cell>
          <cell r="AE24">
            <v>111</v>
          </cell>
          <cell r="AF24">
            <v>106</v>
          </cell>
          <cell r="AG24" t="str">
            <v/>
          </cell>
          <cell r="AH24" t="str">
            <v/>
          </cell>
          <cell r="AI24" t="str">
            <v/>
          </cell>
          <cell r="AJ24" t="str">
            <v/>
          </cell>
          <cell r="AK24">
            <v>118</v>
          </cell>
          <cell r="AL24">
            <v>97</v>
          </cell>
          <cell r="AM24">
            <v>34</v>
          </cell>
          <cell r="AN24">
            <v>99</v>
          </cell>
          <cell r="AO24">
            <v>110</v>
          </cell>
          <cell r="AP24">
            <v>101</v>
          </cell>
          <cell r="AQ24">
            <v>25</v>
          </cell>
          <cell r="AR24">
            <v>116</v>
          </cell>
          <cell r="AS24" t="str">
            <v/>
          </cell>
          <cell r="AT24" t="str">
            <v/>
          </cell>
          <cell r="AU24">
            <v>69</v>
          </cell>
          <cell r="AV24">
            <v>94</v>
          </cell>
          <cell r="AW24">
            <v>77</v>
          </cell>
          <cell r="AX24">
            <v>104</v>
          </cell>
          <cell r="AY24">
            <v>126</v>
          </cell>
          <cell r="AZ24">
            <v>120</v>
          </cell>
          <cell r="BA24" t="str">
            <v/>
          </cell>
          <cell r="BB24">
            <v>70</v>
          </cell>
          <cell r="BC24" t="str">
            <v/>
          </cell>
          <cell r="BD24" t="str">
            <v/>
          </cell>
          <cell r="BE24">
            <v>77</v>
          </cell>
          <cell r="BF24">
            <v>125</v>
          </cell>
          <cell r="BG24">
            <v>7</v>
          </cell>
          <cell r="BH24">
            <v>32</v>
          </cell>
          <cell r="BI24">
            <v>75</v>
          </cell>
          <cell r="BJ24">
            <v>106</v>
          </cell>
          <cell r="BK24">
            <v>110</v>
          </cell>
          <cell r="BL24">
            <v>110</v>
          </cell>
          <cell r="BM24">
            <v>70</v>
          </cell>
          <cell r="BN24">
            <v>96</v>
          </cell>
          <cell r="BO24">
            <v>89</v>
          </cell>
          <cell r="BP24" t="str">
            <v/>
          </cell>
          <cell r="BQ24">
            <v>72</v>
          </cell>
          <cell r="BR24">
            <v>60</v>
          </cell>
          <cell r="BS24">
            <v>91</v>
          </cell>
          <cell r="BT24" t="str">
            <v/>
          </cell>
          <cell r="BU24">
            <v>90</v>
          </cell>
          <cell r="BV24">
            <v>104</v>
          </cell>
          <cell r="BW24">
            <v>85</v>
          </cell>
          <cell r="BX24">
            <v>48</v>
          </cell>
          <cell r="BY24">
            <v>99</v>
          </cell>
          <cell r="BZ24" t="str">
            <v/>
          </cell>
          <cell r="CA24">
            <v>55</v>
          </cell>
          <cell r="CB24">
            <v>102</v>
          </cell>
          <cell r="CC24" t="str">
            <v/>
          </cell>
          <cell r="CD24">
            <v>67</v>
          </cell>
          <cell r="CE24" t="str">
            <v/>
          </cell>
          <cell r="CF24">
            <v>83</v>
          </cell>
          <cell r="CG24">
            <v>72</v>
          </cell>
          <cell r="CI24">
            <v>20</v>
          </cell>
          <cell r="CJ24" t="str">
            <v>Poland</v>
          </cell>
          <cell r="CK24">
            <v>80.188679245283012</v>
          </cell>
          <cell r="CM24">
            <v>20</v>
          </cell>
          <cell r="CN24" t="str">
            <v>Cyprus</v>
          </cell>
          <cell r="CO24">
            <v>88.571428571428569</v>
          </cell>
          <cell r="CQ24">
            <v>20</v>
          </cell>
          <cell r="CR24" t="str">
            <v>Canada</v>
          </cell>
          <cell r="CS24">
            <v>7</v>
          </cell>
          <cell r="CU24">
            <v>20</v>
          </cell>
          <cell r="CV24" t="str">
            <v>Cyprus</v>
          </cell>
          <cell r="CW24">
            <v>87.61904761904762</v>
          </cell>
          <cell r="CY24">
            <v>20</v>
          </cell>
          <cell r="CZ24" t="str">
            <v>Belgium</v>
          </cell>
          <cell r="DA24">
            <v>88.679245283018872</v>
          </cell>
          <cell r="DC24">
            <v>18</v>
          </cell>
          <cell r="DD24" t="str">
            <v>Colombia</v>
          </cell>
          <cell r="DE24">
            <v>10</v>
          </cell>
          <cell r="DG24">
            <v>14</v>
          </cell>
          <cell r="DH24" t="str">
            <v>Turkey</v>
          </cell>
          <cell r="DI24">
            <v>6</v>
          </cell>
          <cell r="DK24">
            <v>20</v>
          </cell>
          <cell r="DL24" t="str">
            <v>Norway</v>
          </cell>
          <cell r="DM24">
            <v>1.8</v>
          </cell>
          <cell r="DO24">
            <v>20</v>
          </cell>
          <cell r="DP24" t="str">
            <v>Malawi</v>
          </cell>
          <cell r="DQ24">
            <v>25.1</v>
          </cell>
          <cell r="DS24">
            <v>20</v>
          </cell>
          <cell r="DT24" t="str">
            <v>Jamaica</v>
          </cell>
          <cell r="DU24">
            <v>5.6774500000000003</v>
          </cell>
          <cell r="DW24">
            <v>20</v>
          </cell>
          <cell r="DX24" t="str">
            <v>Norway</v>
          </cell>
          <cell r="DY24">
            <v>25.75742</v>
          </cell>
          <cell r="EA24">
            <v>20</v>
          </cell>
          <cell r="EB24" t="str">
            <v>Portugal</v>
          </cell>
          <cell r="EC24">
            <v>15.83127</v>
          </cell>
          <cell r="EE24">
            <v>20</v>
          </cell>
          <cell r="EF24" t="str">
            <v>Slovenia</v>
          </cell>
          <cell r="EG24">
            <v>498.77122033231063</v>
          </cell>
          <cell r="EI24">
            <v>20</v>
          </cell>
          <cell r="EJ24" t="str">
            <v>Sweden</v>
          </cell>
          <cell r="EK24">
            <v>9.6769200000000009</v>
          </cell>
          <cell r="EM24">
            <v>20</v>
          </cell>
          <cell r="EN24" t="str">
            <v>Argentina</v>
          </cell>
          <cell r="EO24">
            <v>67.733500000000006</v>
          </cell>
          <cell r="EQ24">
            <v>20</v>
          </cell>
          <cell r="ER24" t="str">
            <v>Trinidad and Tobago</v>
          </cell>
          <cell r="ES24">
            <v>11.146100000000001</v>
          </cell>
          <cell r="EU24">
            <v>20</v>
          </cell>
          <cell r="EV24" t="str">
            <v>Indonesia</v>
          </cell>
          <cell r="EW24">
            <v>16.151759999999999</v>
          </cell>
          <cell r="EY24">
            <v>20</v>
          </cell>
          <cell r="EZ24" t="str">
            <v>Czech Republic</v>
          </cell>
          <cell r="FA24">
            <v>7.1093400000000004</v>
          </cell>
          <cell r="FC24">
            <v>20</v>
          </cell>
          <cell r="FD24" t="str">
            <v>Angola</v>
          </cell>
          <cell r="FE24">
            <v>13.8600238222368</v>
          </cell>
          <cell r="FG24">
            <v>20</v>
          </cell>
          <cell r="FH24" t="str">
            <v>Kazakhstan</v>
          </cell>
          <cell r="FI24">
            <v>3.0089794790154998</v>
          </cell>
        </row>
        <row r="25">
          <cell r="B25" t="str">
            <v>KHM</v>
          </cell>
          <cell r="C25" t="str">
            <v>Cambodia</v>
          </cell>
          <cell r="E25" t="str">
            <v>RANK</v>
          </cell>
          <cell r="F25">
            <v>94</v>
          </cell>
          <cell r="G25">
            <v>109</v>
          </cell>
          <cell r="H25">
            <v>96</v>
          </cell>
          <cell r="I25">
            <v>96</v>
          </cell>
          <cell r="J25">
            <v>116</v>
          </cell>
          <cell r="K25">
            <v>84</v>
          </cell>
          <cell r="L25">
            <v>126</v>
          </cell>
          <cell r="M25">
            <v>126</v>
          </cell>
          <cell r="N25">
            <v>13</v>
          </cell>
          <cell r="O25">
            <v>121</v>
          </cell>
          <cell r="P25">
            <v>108</v>
          </cell>
          <cell r="Q25">
            <v>107</v>
          </cell>
          <cell r="R25" t="str">
            <v/>
          </cell>
          <cell r="S25">
            <v>114</v>
          </cell>
          <cell r="T25">
            <v>97</v>
          </cell>
          <cell r="U25">
            <v>36</v>
          </cell>
          <cell r="V25">
            <v>95</v>
          </cell>
          <cell r="W25" t="str">
            <v/>
          </cell>
          <cell r="X25">
            <v>77</v>
          </cell>
          <cell r="Y25">
            <v>102</v>
          </cell>
          <cell r="Z25">
            <v>94</v>
          </cell>
          <cell r="AA25">
            <v>95</v>
          </cell>
          <cell r="AB25">
            <v>100</v>
          </cell>
          <cell r="AC25">
            <v>104</v>
          </cell>
          <cell r="AD25">
            <v>120</v>
          </cell>
          <cell r="AE25">
            <v>115</v>
          </cell>
          <cell r="AF25">
            <v>87</v>
          </cell>
          <cell r="AG25">
            <v>118</v>
          </cell>
          <cell r="AH25">
            <v>115</v>
          </cell>
          <cell r="AI25">
            <v>21</v>
          </cell>
          <cell r="AJ25">
            <v>13</v>
          </cell>
          <cell r="AK25">
            <v>104</v>
          </cell>
          <cell r="AL25">
            <v>65</v>
          </cell>
          <cell r="AM25">
            <v>39</v>
          </cell>
          <cell r="AN25">
            <v>19</v>
          </cell>
          <cell r="AO25">
            <v>116</v>
          </cell>
          <cell r="AP25">
            <v>90</v>
          </cell>
          <cell r="AQ25">
            <v>3</v>
          </cell>
          <cell r="AR25">
            <v>58</v>
          </cell>
          <cell r="AS25" t="str">
            <v/>
          </cell>
          <cell r="AT25" t="str">
            <v/>
          </cell>
          <cell r="AU25">
            <v>69</v>
          </cell>
          <cell r="AV25">
            <v>116</v>
          </cell>
          <cell r="AW25" t="str">
            <v/>
          </cell>
          <cell r="AX25">
            <v>22</v>
          </cell>
          <cell r="AY25">
            <v>23</v>
          </cell>
          <cell r="AZ25">
            <v>101</v>
          </cell>
          <cell r="BA25">
            <v>103</v>
          </cell>
          <cell r="BB25">
            <v>23</v>
          </cell>
          <cell r="BC25">
            <v>74</v>
          </cell>
          <cell r="BD25" t="str">
            <v/>
          </cell>
          <cell r="BE25">
            <v>107</v>
          </cell>
          <cell r="BF25">
            <v>43</v>
          </cell>
          <cell r="BG25">
            <v>5</v>
          </cell>
          <cell r="BH25">
            <v>7</v>
          </cell>
          <cell r="BI25" t="str">
            <v/>
          </cell>
          <cell r="BJ25">
            <v>73</v>
          </cell>
          <cell r="BK25">
            <v>103</v>
          </cell>
          <cell r="BL25">
            <v>74</v>
          </cell>
          <cell r="BM25">
            <v>27</v>
          </cell>
          <cell r="BN25" t="str">
            <v/>
          </cell>
          <cell r="BO25" t="str">
            <v/>
          </cell>
          <cell r="BP25" t="str">
            <v/>
          </cell>
          <cell r="BQ25">
            <v>109</v>
          </cell>
          <cell r="BR25">
            <v>30</v>
          </cell>
          <cell r="BS25">
            <v>85</v>
          </cell>
          <cell r="BT25" t="str">
            <v/>
          </cell>
          <cell r="BU25">
            <v>91</v>
          </cell>
          <cell r="BV25">
            <v>101</v>
          </cell>
          <cell r="BW25">
            <v>101</v>
          </cell>
          <cell r="BX25">
            <v>72</v>
          </cell>
          <cell r="BY25">
            <v>76</v>
          </cell>
          <cell r="BZ25" t="str">
            <v/>
          </cell>
          <cell r="CA25">
            <v>85</v>
          </cell>
          <cell r="CB25">
            <v>116</v>
          </cell>
          <cell r="CC25" t="str">
            <v/>
          </cell>
          <cell r="CD25">
            <v>13</v>
          </cell>
          <cell r="CE25" t="str">
            <v/>
          </cell>
          <cell r="CF25">
            <v>96</v>
          </cell>
          <cell r="CG25">
            <v>91</v>
          </cell>
          <cell r="CI25">
            <v>21</v>
          </cell>
          <cell r="CJ25" t="str">
            <v>Botswana</v>
          </cell>
          <cell r="CK25">
            <v>79.716981132075475</v>
          </cell>
          <cell r="CM25">
            <v>21</v>
          </cell>
          <cell r="CN25" t="str">
            <v>Ireland</v>
          </cell>
          <cell r="CO25">
            <v>88.095238095238102</v>
          </cell>
          <cell r="CQ25">
            <v>21</v>
          </cell>
          <cell r="CR25" t="str">
            <v>Namibia</v>
          </cell>
          <cell r="CS25">
            <v>7</v>
          </cell>
          <cell r="CU25">
            <v>21</v>
          </cell>
          <cell r="CV25" t="str">
            <v>Belgium</v>
          </cell>
          <cell r="CW25">
            <v>86.666666666666671</v>
          </cell>
          <cell r="CY25">
            <v>21</v>
          </cell>
          <cell r="CZ25" t="str">
            <v>Japan</v>
          </cell>
          <cell r="DA25">
            <v>88.20754716981132</v>
          </cell>
          <cell r="DC25">
            <v>18</v>
          </cell>
          <cell r="DD25" t="str">
            <v>Ireland</v>
          </cell>
          <cell r="DE25">
            <v>10</v>
          </cell>
          <cell r="DG25">
            <v>14</v>
          </cell>
          <cell r="DH25" t="str">
            <v>United States of America</v>
          </cell>
          <cell r="DI25">
            <v>6</v>
          </cell>
          <cell r="DK25">
            <v>21</v>
          </cell>
          <cell r="DL25" t="str">
            <v>Estonia</v>
          </cell>
          <cell r="DM25">
            <v>1.9</v>
          </cell>
          <cell r="DO25">
            <v>21</v>
          </cell>
          <cell r="DP25" t="str">
            <v>Singapore</v>
          </cell>
          <cell r="DQ25">
            <v>25.4</v>
          </cell>
          <cell r="DS25">
            <v>21</v>
          </cell>
          <cell r="DT25" t="str">
            <v>Finland</v>
          </cell>
          <cell r="DU25">
            <v>5.6438890276291804</v>
          </cell>
          <cell r="DW25">
            <v>21</v>
          </cell>
          <cell r="DX25" t="str">
            <v>United Kingdom</v>
          </cell>
          <cell r="DY25">
            <v>25.323340000000002</v>
          </cell>
          <cell r="EA25">
            <v>21</v>
          </cell>
          <cell r="EB25" t="str">
            <v>Hong Kong (SAR), China</v>
          </cell>
          <cell r="EC25">
            <v>15.73329</v>
          </cell>
          <cell r="EE25">
            <v>21</v>
          </cell>
          <cell r="EF25" t="str">
            <v>Ireland</v>
          </cell>
          <cell r="EG25">
            <v>496.91987108740977</v>
          </cell>
          <cell r="EI25">
            <v>21</v>
          </cell>
          <cell r="EJ25" t="str">
            <v>Latvia</v>
          </cell>
          <cell r="EK25">
            <v>9.84145</v>
          </cell>
          <cell r="EM25">
            <v>21</v>
          </cell>
          <cell r="EN25" t="str">
            <v>Italy</v>
          </cell>
          <cell r="EO25">
            <v>67.197029999999998</v>
          </cell>
          <cell r="EQ25">
            <v>21</v>
          </cell>
          <cell r="ER25" t="str">
            <v>Greece</v>
          </cell>
          <cell r="ES25">
            <v>10.86684</v>
          </cell>
          <cell r="EU25">
            <v>21</v>
          </cell>
          <cell r="EV25" t="str">
            <v>Czech Republic</v>
          </cell>
          <cell r="EW25">
            <v>15.95612</v>
          </cell>
          <cell r="EY25">
            <v>21</v>
          </cell>
          <cell r="EZ25" t="str">
            <v>Niger</v>
          </cell>
          <cell r="FA25">
            <v>6.5804900000000002</v>
          </cell>
          <cell r="FC25">
            <v>21</v>
          </cell>
          <cell r="FD25" t="str">
            <v>Hong Kong (SAR), China</v>
          </cell>
          <cell r="FE25">
            <v>13.110068681590599</v>
          </cell>
          <cell r="FG25">
            <v>21</v>
          </cell>
          <cell r="FH25" t="str">
            <v>Mongolia</v>
          </cell>
          <cell r="FI25">
            <v>2.7837900069076702</v>
          </cell>
        </row>
        <row r="26">
          <cell r="B26" t="str">
            <v>CMR</v>
          </cell>
          <cell r="C26" t="str">
            <v>Cameroon</v>
          </cell>
          <cell r="E26" t="str">
            <v>RANK</v>
          </cell>
          <cell r="F26">
            <v>85</v>
          </cell>
          <cell r="G26">
            <v>113</v>
          </cell>
          <cell r="H26">
            <v>97</v>
          </cell>
          <cell r="I26">
            <v>113</v>
          </cell>
          <cell r="J26">
            <v>117</v>
          </cell>
          <cell r="K26">
            <v>92</v>
          </cell>
          <cell r="L26">
            <v>72</v>
          </cell>
          <cell r="M26">
            <v>113</v>
          </cell>
          <cell r="N26">
            <v>99</v>
          </cell>
          <cell r="O26">
            <v>96</v>
          </cell>
          <cell r="P26">
            <v>83</v>
          </cell>
          <cell r="Q26">
            <v>106</v>
          </cell>
          <cell r="R26" t="str">
            <v/>
          </cell>
          <cell r="S26">
            <v>72</v>
          </cell>
          <cell r="T26">
            <v>100</v>
          </cell>
          <cell r="U26">
            <v>10</v>
          </cell>
          <cell r="V26">
            <v>92</v>
          </cell>
          <cell r="W26">
            <v>71</v>
          </cell>
          <cell r="X26">
            <v>23</v>
          </cell>
          <cell r="Y26">
            <v>60</v>
          </cell>
          <cell r="Z26">
            <v>99</v>
          </cell>
          <cell r="AA26" t="str">
            <v/>
          </cell>
          <cell r="AB26">
            <v>91</v>
          </cell>
          <cell r="AC26">
            <v>121</v>
          </cell>
          <cell r="AD26">
            <v>113</v>
          </cell>
          <cell r="AE26">
            <v>113</v>
          </cell>
          <cell r="AF26">
            <v>73</v>
          </cell>
          <cell r="AG26">
            <v>107</v>
          </cell>
          <cell r="AH26">
            <v>107</v>
          </cell>
          <cell r="AI26">
            <v>68</v>
          </cell>
          <cell r="AJ26">
            <v>10</v>
          </cell>
          <cell r="AK26">
            <v>105</v>
          </cell>
          <cell r="AL26">
            <v>99</v>
          </cell>
          <cell r="AM26">
            <v>24</v>
          </cell>
          <cell r="AN26">
            <v>99</v>
          </cell>
          <cell r="AO26">
            <v>99</v>
          </cell>
          <cell r="AP26">
            <v>116</v>
          </cell>
          <cell r="AQ26">
            <v>31</v>
          </cell>
          <cell r="AR26">
            <v>98</v>
          </cell>
          <cell r="AS26" t="str">
            <v/>
          </cell>
          <cell r="AT26" t="str">
            <v/>
          </cell>
          <cell r="AU26">
            <v>69</v>
          </cell>
          <cell r="AV26">
            <v>124</v>
          </cell>
          <cell r="AW26">
            <v>41</v>
          </cell>
          <cell r="AX26">
            <v>87</v>
          </cell>
          <cell r="AY26">
            <v>90</v>
          </cell>
          <cell r="AZ26">
            <v>54</v>
          </cell>
          <cell r="BA26" t="str">
            <v/>
          </cell>
          <cell r="BB26">
            <v>68</v>
          </cell>
          <cell r="BC26" t="str">
            <v/>
          </cell>
          <cell r="BD26" t="str">
            <v/>
          </cell>
          <cell r="BE26">
            <v>105</v>
          </cell>
          <cell r="BF26">
            <v>120</v>
          </cell>
          <cell r="BG26" t="str">
            <v/>
          </cell>
          <cell r="BH26">
            <v>76</v>
          </cell>
          <cell r="BI26">
            <v>75</v>
          </cell>
          <cell r="BJ26">
            <v>80</v>
          </cell>
          <cell r="BK26" t="str">
            <v/>
          </cell>
          <cell r="BL26">
            <v>23</v>
          </cell>
          <cell r="BM26">
            <v>83</v>
          </cell>
          <cell r="BN26" t="str">
            <v/>
          </cell>
          <cell r="BO26">
            <v>72</v>
          </cell>
          <cell r="BP26" t="str">
            <v/>
          </cell>
          <cell r="BQ26">
            <v>60</v>
          </cell>
          <cell r="BR26">
            <v>70</v>
          </cell>
          <cell r="BS26" t="str">
            <v/>
          </cell>
          <cell r="BT26">
            <v>67</v>
          </cell>
          <cell r="BU26">
            <v>83</v>
          </cell>
          <cell r="BV26" t="str">
            <v/>
          </cell>
          <cell r="BW26">
            <v>42</v>
          </cell>
          <cell r="BX26">
            <v>29</v>
          </cell>
          <cell r="BY26" t="str">
            <v/>
          </cell>
          <cell r="BZ26" t="str">
            <v/>
          </cell>
          <cell r="CA26">
            <v>76</v>
          </cell>
          <cell r="CB26">
            <v>118</v>
          </cell>
          <cell r="CC26">
            <v>59</v>
          </cell>
          <cell r="CD26">
            <v>63</v>
          </cell>
          <cell r="CE26" t="str">
            <v/>
          </cell>
          <cell r="CF26">
            <v>117</v>
          </cell>
          <cell r="CG26">
            <v>55</v>
          </cell>
          <cell r="CI26">
            <v>22</v>
          </cell>
          <cell r="CJ26" t="str">
            <v>Slovakia</v>
          </cell>
          <cell r="CK26">
            <v>78.773584905660371</v>
          </cell>
          <cell r="CM26">
            <v>22</v>
          </cell>
          <cell r="CN26" t="str">
            <v>Japan</v>
          </cell>
          <cell r="CO26">
            <v>86.666666666666671</v>
          </cell>
          <cell r="CQ26">
            <v>22</v>
          </cell>
          <cell r="CR26" t="str">
            <v>Czech Republic</v>
          </cell>
          <cell r="CS26">
            <v>7.5</v>
          </cell>
          <cell r="CU26">
            <v>22</v>
          </cell>
          <cell r="CV26" t="str">
            <v>Czech Republic</v>
          </cell>
          <cell r="CW26">
            <v>86.19047619047619</v>
          </cell>
          <cell r="CY26">
            <v>22</v>
          </cell>
          <cell r="CZ26" t="str">
            <v>Chile</v>
          </cell>
          <cell r="DA26">
            <v>87.735849056603769</v>
          </cell>
          <cell r="DC26">
            <v>18</v>
          </cell>
          <cell r="DD26" t="str">
            <v>Malaysia</v>
          </cell>
          <cell r="DE26">
            <v>10</v>
          </cell>
          <cell r="DG26">
            <v>22</v>
          </cell>
          <cell r="DH26" t="str">
            <v>Croatia</v>
          </cell>
          <cell r="DI26">
            <v>7</v>
          </cell>
          <cell r="DK26">
            <v>21</v>
          </cell>
          <cell r="DL26" t="str">
            <v>Slovakia</v>
          </cell>
          <cell r="DM26">
            <v>1.9</v>
          </cell>
          <cell r="DO26">
            <v>22</v>
          </cell>
          <cell r="DP26" t="str">
            <v>Ireland</v>
          </cell>
          <cell r="DQ26">
            <v>26.5</v>
          </cell>
          <cell r="DS26">
            <v>22</v>
          </cell>
          <cell r="DT26" t="str">
            <v>Jordan</v>
          </cell>
          <cell r="DU26">
            <v>5.6101578360725597</v>
          </cell>
          <cell r="DW26">
            <v>22</v>
          </cell>
          <cell r="DX26" t="str">
            <v>Finland</v>
          </cell>
          <cell r="DY26">
            <v>25.003640000000001</v>
          </cell>
          <cell r="EA26">
            <v>22</v>
          </cell>
          <cell r="EB26" t="str">
            <v>Estonia</v>
          </cell>
          <cell r="EC26">
            <v>15.72584</v>
          </cell>
          <cell r="EE26">
            <v>22</v>
          </cell>
          <cell r="EF26" t="str">
            <v>France</v>
          </cell>
          <cell r="EG26">
            <v>496.87526146966616</v>
          </cell>
          <cell r="EI26">
            <v>22</v>
          </cell>
          <cell r="EJ26" t="str">
            <v>Serbia</v>
          </cell>
          <cell r="EK26">
            <v>10.02998</v>
          </cell>
          <cell r="EM26">
            <v>22</v>
          </cell>
          <cell r="EN26" t="str">
            <v>Romania</v>
          </cell>
          <cell r="EO26">
            <v>65.556709999999995</v>
          </cell>
          <cell r="EQ26">
            <v>22</v>
          </cell>
          <cell r="ER26" t="str">
            <v>Australia</v>
          </cell>
          <cell r="ES26">
            <v>10.85097</v>
          </cell>
          <cell r="EU26">
            <v>22</v>
          </cell>
          <cell r="EV26" t="str">
            <v>France</v>
          </cell>
          <cell r="EW26">
            <v>15.60511</v>
          </cell>
          <cell r="EY26">
            <v>22</v>
          </cell>
          <cell r="EZ26" t="str">
            <v>Mali</v>
          </cell>
          <cell r="FA26">
            <v>6.5414399999999997</v>
          </cell>
          <cell r="FC26">
            <v>22</v>
          </cell>
          <cell r="FD26" t="str">
            <v>Senegal</v>
          </cell>
          <cell r="FE26">
            <v>12.8044308716164</v>
          </cell>
          <cell r="FG26">
            <v>22</v>
          </cell>
          <cell r="FH26" t="str">
            <v>Lithuania</v>
          </cell>
          <cell r="FI26">
            <v>2.6891665722878701</v>
          </cell>
        </row>
        <row r="27">
          <cell r="B27" t="str">
            <v>CAN</v>
          </cell>
          <cell r="C27" t="str">
            <v>Canada</v>
          </cell>
          <cell r="E27" t="str">
            <v>RANK</v>
          </cell>
          <cell r="F27">
            <v>12</v>
          </cell>
          <cell r="G27">
            <v>7</v>
          </cell>
          <cell r="H27">
            <v>20</v>
          </cell>
          <cell r="I27">
            <v>9</v>
          </cell>
          <cell r="J27">
            <v>8</v>
          </cell>
          <cell r="K27">
            <v>8</v>
          </cell>
          <cell r="L27">
            <v>9</v>
          </cell>
          <cell r="M27">
            <v>3</v>
          </cell>
          <cell r="N27">
            <v>25</v>
          </cell>
          <cell r="O27">
            <v>40</v>
          </cell>
          <cell r="P27">
            <v>35</v>
          </cell>
          <cell r="Q27">
            <v>18</v>
          </cell>
          <cell r="R27">
            <v>7</v>
          </cell>
          <cell r="S27">
            <v>85</v>
          </cell>
          <cell r="T27">
            <v>27</v>
          </cell>
          <cell r="U27">
            <v>27</v>
          </cell>
          <cell r="V27">
            <v>54</v>
          </cell>
          <cell r="W27">
            <v>27</v>
          </cell>
          <cell r="X27">
            <v>68</v>
          </cell>
          <cell r="Y27">
            <v>34</v>
          </cell>
          <cell r="Z27" t="str">
            <v/>
          </cell>
          <cell r="AA27">
            <v>17</v>
          </cell>
          <cell r="AB27">
            <v>8</v>
          </cell>
          <cell r="AC27">
            <v>18</v>
          </cell>
          <cell r="AD27">
            <v>21</v>
          </cell>
          <cell r="AE27">
            <v>3</v>
          </cell>
          <cell r="AF27">
            <v>8</v>
          </cell>
          <cell r="AG27">
            <v>5</v>
          </cell>
          <cell r="AH27">
            <v>5</v>
          </cell>
          <cell r="AI27">
            <v>86</v>
          </cell>
          <cell r="AJ27">
            <v>55</v>
          </cell>
          <cell r="AK27">
            <v>10</v>
          </cell>
          <cell r="AL27">
            <v>68</v>
          </cell>
          <cell r="AM27">
            <v>4</v>
          </cell>
          <cell r="AN27">
            <v>57</v>
          </cell>
          <cell r="AO27">
            <v>1</v>
          </cell>
          <cell r="AP27">
            <v>11</v>
          </cell>
          <cell r="AQ27" t="str">
            <v/>
          </cell>
          <cell r="AR27">
            <v>5</v>
          </cell>
          <cell r="AS27">
            <v>12</v>
          </cell>
          <cell r="AT27">
            <v>11</v>
          </cell>
          <cell r="AU27">
            <v>2</v>
          </cell>
          <cell r="AV27">
            <v>6</v>
          </cell>
          <cell r="AW27">
            <v>50</v>
          </cell>
          <cell r="AX27">
            <v>89</v>
          </cell>
          <cell r="AY27">
            <v>78</v>
          </cell>
          <cell r="AZ27">
            <v>18</v>
          </cell>
          <cell r="BA27">
            <v>13</v>
          </cell>
          <cell r="BB27" t="str">
            <v/>
          </cell>
          <cell r="BC27">
            <v>30</v>
          </cell>
          <cell r="BD27">
            <v>26</v>
          </cell>
          <cell r="BE27">
            <v>7</v>
          </cell>
          <cell r="BF27">
            <v>15</v>
          </cell>
          <cell r="BG27">
            <v>29</v>
          </cell>
          <cell r="BH27">
            <v>2</v>
          </cell>
          <cell r="BI27">
            <v>26</v>
          </cell>
          <cell r="BJ27">
            <v>13</v>
          </cell>
          <cell r="BK27">
            <v>28</v>
          </cell>
          <cell r="BL27">
            <v>50</v>
          </cell>
          <cell r="BM27">
            <v>84</v>
          </cell>
          <cell r="BN27">
            <v>35</v>
          </cell>
          <cell r="BO27">
            <v>23</v>
          </cell>
          <cell r="BP27" t="str">
            <v/>
          </cell>
          <cell r="BQ27">
            <v>9</v>
          </cell>
          <cell r="BR27">
            <v>100</v>
          </cell>
          <cell r="BS27">
            <v>8</v>
          </cell>
          <cell r="BT27">
            <v>14</v>
          </cell>
          <cell r="BU27">
            <v>18</v>
          </cell>
          <cell r="BV27">
            <v>28</v>
          </cell>
          <cell r="BW27">
            <v>21</v>
          </cell>
          <cell r="BX27">
            <v>19</v>
          </cell>
          <cell r="BY27">
            <v>88</v>
          </cell>
          <cell r="BZ27" t="str">
            <v/>
          </cell>
          <cell r="CA27">
            <v>8</v>
          </cell>
          <cell r="CB27">
            <v>6</v>
          </cell>
          <cell r="CC27">
            <v>18</v>
          </cell>
          <cell r="CD27">
            <v>26</v>
          </cell>
          <cell r="CE27" t="str">
            <v/>
          </cell>
          <cell r="CF27">
            <v>45</v>
          </cell>
          <cell r="CG27">
            <v>3</v>
          </cell>
          <cell r="CI27">
            <v>23</v>
          </cell>
          <cell r="CJ27" t="str">
            <v>Uruguay</v>
          </cell>
          <cell r="CK27">
            <v>78.301886792452834</v>
          </cell>
          <cell r="CM27">
            <v>23</v>
          </cell>
          <cell r="CN27" t="str">
            <v>Chile</v>
          </cell>
          <cell r="CO27">
            <v>85.714285714285708</v>
          </cell>
          <cell r="CQ27">
            <v>23</v>
          </cell>
          <cell r="CR27" t="str">
            <v>Hungary</v>
          </cell>
          <cell r="CS27">
            <v>7.5</v>
          </cell>
          <cell r="CU27">
            <v>23</v>
          </cell>
          <cell r="CV27" t="str">
            <v>France</v>
          </cell>
          <cell r="CW27">
            <v>85.238095238095241</v>
          </cell>
          <cell r="CY27">
            <v>23</v>
          </cell>
          <cell r="CZ27" t="str">
            <v>Cyprus</v>
          </cell>
          <cell r="DA27">
            <v>85.84905660377359</v>
          </cell>
          <cell r="DC27">
            <v>18</v>
          </cell>
          <cell r="DD27" t="str">
            <v>Swaziland</v>
          </cell>
          <cell r="DE27">
            <v>10</v>
          </cell>
          <cell r="DG27">
            <v>22</v>
          </cell>
          <cell r="DH27" t="str">
            <v>Egypt</v>
          </cell>
          <cell r="DI27">
            <v>7</v>
          </cell>
          <cell r="DK27">
            <v>23</v>
          </cell>
          <cell r="DL27" t="str">
            <v>Hong Kong (SAR), China</v>
          </cell>
          <cell r="DM27">
            <v>2</v>
          </cell>
          <cell r="DO27">
            <v>23</v>
          </cell>
          <cell r="DP27" t="str">
            <v>Iceland</v>
          </cell>
          <cell r="DQ27">
            <v>26.8</v>
          </cell>
          <cell r="DS27">
            <v>23</v>
          </cell>
          <cell r="DT27" t="str">
            <v>Latvia</v>
          </cell>
          <cell r="DU27">
            <v>5.5734780813092559</v>
          </cell>
          <cell r="DW27">
            <v>23</v>
          </cell>
          <cell r="DX27" t="str">
            <v>Iceland</v>
          </cell>
          <cell r="DY27">
            <v>24.82067</v>
          </cell>
          <cell r="EA27">
            <v>23</v>
          </cell>
          <cell r="EB27" t="str">
            <v>Sweden</v>
          </cell>
          <cell r="EC27">
            <v>15.60141</v>
          </cell>
          <cell r="EE27">
            <v>23</v>
          </cell>
          <cell r="EF27" t="str">
            <v>United States of America</v>
          </cell>
          <cell r="EG27">
            <v>496.40854374772312</v>
          </cell>
          <cell r="EI27">
            <v>23</v>
          </cell>
          <cell r="EJ27" t="str">
            <v>Finland</v>
          </cell>
          <cell r="EK27">
            <v>10.03077</v>
          </cell>
          <cell r="EM27">
            <v>23</v>
          </cell>
          <cell r="EN27" t="str">
            <v>Hungary</v>
          </cell>
          <cell r="EO27">
            <v>65.017219999999995</v>
          </cell>
          <cell r="EQ27">
            <v>23</v>
          </cell>
          <cell r="ER27" t="str">
            <v>Mexico</v>
          </cell>
          <cell r="ES27">
            <v>10.808630000000001</v>
          </cell>
          <cell r="EU27">
            <v>23</v>
          </cell>
          <cell r="EV27" t="str">
            <v>Chile</v>
          </cell>
          <cell r="EW27">
            <v>15.555680000000001</v>
          </cell>
          <cell r="EY27">
            <v>23</v>
          </cell>
          <cell r="EZ27" t="str">
            <v>Trinidad and Tobago</v>
          </cell>
          <cell r="FA27">
            <v>5.7847299999999997</v>
          </cell>
          <cell r="FC27">
            <v>23</v>
          </cell>
          <cell r="FD27" t="str">
            <v>Cameroon</v>
          </cell>
          <cell r="FE27">
            <v>12.256233446904799</v>
          </cell>
          <cell r="FG27">
            <v>23</v>
          </cell>
          <cell r="FH27" t="str">
            <v>Swaziland</v>
          </cell>
          <cell r="FI27">
            <v>2.6308048813734399</v>
          </cell>
        </row>
        <row r="28">
          <cell r="B28" t="str">
            <v>CHL</v>
          </cell>
          <cell r="C28" t="str">
            <v>Chile</v>
          </cell>
          <cell r="E28" t="str">
            <v>RANK</v>
          </cell>
          <cell r="F28">
            <v>34</v>
          </cell>
          <cell r="G28">
            <v>23</v>
          </cell>
          <cell r="H28">
            <v>31</v>
          </cell>
          <cell r="I28">
            <v>14</v>
          </cell>
          <cell r="J28">
            <v>22</v>
          </cell>
          <cell r="K28">
            <v>40</v>
          </cell>
          <cell r="L28">
            <v>81</v>
          </cell>
          <cell r="M28">
            <v>55</v>
          </cell>
          <cell r="N28">
            <v>19</v>
          </cell>
          <cell r="O28">
            <v>80</v>
          </cell>
          <cell r="P28">
            <v>79</v>
          </cell>
          <cell r="Q28">
            <v>37</v>
          </cell>
          <cell r="R28">
            <v>42</v>
          </cell>
          <cell r="S28">
            <v>100</v>
          </cell>
          <cell r="T28">
            <v>36</v>
          </cell>
          <cell r="U28">
            <v>64</v>
          </cell>
          <cell r="V28">
            <v>23</v>
          </cell>
          <cell r="W28">
            <v>59</v>
          </cell>
          <cell r="X28">
            <v>115</v>
          </cell>
          <cell r="Y28">
            <v>78</v>
          </cell>
          <cell r="Z28">
            <v>48</v>
          </cell>
          <cell r="AA28">
            <v>42</v>
          </cell>
          <cell r="AB28">
            <v>51</v>
          </cell>
          <cell r="AC28">
            <v>50</v>
          </cell>
          <cell r="AD28">
            <v>48</v>
          </cell>
          <cell r="AE28">
            <v>18</v>
          </cell>
          <cell r="AF28">
            <v>35</v>
          </cell>
          <cell r="AG28">
            <v>54</v>
          </cell>
          <cell r="AH28">
            <v>54</v>
          </cell>
          <cell r="AI28">
            <v>47</v>
          </cell>
          <cell r="AJ28">
            <v>47</v>
          </cell>
          <cell r="AK28">
            <v>48</v>
          </cell>
          <cell r="AL28">
            <v>87</v>
          </cell>
          <cell r="AM28">
            <v>27</v>
          </cell>
          <cell r="AN28">
            <v>84</v>
          </cell>
          <cell r="AO28">
            <v>26</v>
          </cell>
          <cell r="AP28">
            <v>22</v>
          </cell>
          <cell r="AQ28">
            <v>34</v>
          </cell>
          <cell r="AR28">
            <v>27</v>
          </cell>
          <cell r="AS28">
            <v>11</v>
          </cell>
          <cell r="AT28">
            <v>36</v>
          </cell>
          <cell r="AU28">
            <v>49</v>
          </cell>
          <cell r="AV28">
            <v>7</v>
          </cell>
          <cell r="AW28">
            <v>57</v>
          </cell>
          <cell r="AX28">
            <v>90</v>
          </cell>
          <cell r="AY28">
            <v>58</v>
          </cell>
          <cell r="AZ28">
            <v>23</v>
          </cell>
          <cell r="BA28">
            <v>38</v>
          </cell>
          <cell r="BB28">
            <v>25</v>
          </cell>
          <cell r="BC28">
            <v>37</v>
          </cell>
          <cell r="BD28">
            <v>29</v>
          </cell>
          <cell r="BE28">
            <v>37</v>
          </cell>
          <cell r="BF28">
            <v>44</v>
          </cell>
          <cell r="BG28">
            <v>31</v>
          </cell>
          <cell r="BH28">
            <v>34</v>
          </cell>
          <cell r="BI28">
            <v>48</v>
          </cell>
          <cell r="BJ28">
            <v>34</v>
          </cell>
          <cell r="BK28">
            <v>66</v>
          </cell>
          <cell r="BL28">
            <v>94</v>
          </cell>
          <cell r="BM28">
            <v>17</v>
          </cell>
          <cell r="BN28">
            <v>48</v>
          </cell>
          <cell r="BO28">
            <v>41</v>
          </cell>
          <cell r="BP28">
            <v>36</v>
          </cell>
          <cell r="BQ28">
            <v>41</v>
          </cell>
          <cell r="BR28">
            <v>66</v>
          </cell>
          <cell r="BS28">
            <v>42</v>
          </cell>
          <cell r="BT28">
            <v>43</v>
          </cell>
          <cell r="BU28">
            <v>52</v>
          </cell>
          <cell r="BV28">
            <v>80</v>
          </cell>
          <cell r="BW28">
            <v>81</v>
          </cell>
          <cell r="BX28">
            <v>12</v>
          </cell>
          <cell r="BY28">
            <v>6</v>
          </cell>
          <cell r="BZ28" t="str">
            <v/>
          </cell>
          <cell r="CA28">
            <v>25</v>
          </cell>
          <cell r="CB28">
            <v>31</v>
          </cell>
          <cell r="CC28">
            <v>39</v>
          </cell>
          <cell r="CD28">
            <v>49</v>
          </cell>
          <cell r="CE28">
            <v>45</v>
          </cell>
          <cell r="CF28">
            <v>94</v>
          </cell>
          <cell r="CG28">
            <v>60</v>
          </cell>
          <cell r="CI28">
            <v>24</v>
          </cell>
          <cell r="CJ28" t="str">
            <v>Slovenia</v>
          </cell>
          <cell r="CK28">
            <v>77.35849056603773</v>
          </cell>
          <cell r="CM28">
            <v>24</v>
          </cell>
          <cell r="CN28" t="str">
            <v>Portugal</v>
          </cell>
          <cell r="CO28">
            <v>85.238095238095241</v>
          </cell>
          <cell r="CQ28">
            <v>24</v>
          </cell>
          <cell r="CR28" t="str">
            <v>Jamaica</v>
          </cell>
          <cell r="CS28">
            <v>7.67</v>
          </cell>
          <cell r="CU28">
            <v>24</v>
          </cell>
          <cell r="CV28" t="str">
            <v>Spain</v>
          </cell>
          <cell r="CW28">
            <v>84.761904761904759</v>
          </cell>
          <cell r="CY28">
            <v>24</v>
          </cell>
          <cell r="CZ28" t="str">
            <v>Spain</v>
          </cell>
          <cell r="DA28">
            <v>85.377358490566039</v>
          </cell>
          <cell r="DC28">
            <v>18</v>
          </cell>
          <cell r="DD28" t="str">
            <v>United Kingdom</v>
          </cell>
          <cell r="DE28">
            <v>10</v>
          </cell>
          <cell r="DG28">
            <v>22</v>
          </cell>
          <cell r="DH28" t="str">
            <v>Estonia</v>
          </cell>
          <cell r="DI28">
            <v>7</v>
          </cell>
          <cell r="DK28">
            <v>24</v>
          </cell>
          <cell r="DL28" t="str">
            <v>Luxembourg</v>
          </cell>
          <cell r="DM28">
            <v>2.1</v>
          </cell>
          <cell r="DO28">
            <v>24</v>
          </cell>
          <cell r="DP28" t="str">
            <v>Bulgaria</v>
          </cell>
          <cell r="DQ28">
            <v>29</v>
          </cell>
          <cell r="DS28">
            <v>24</v>
          </cell>
          <cell r="DT28" t="str">
            <v>Poland</v>
          </cell>
          <cell r="DU28">
            <v>5.42437039319225</v>
          </cell>
          <cell r="DW28">
            <v>24</v>
          </cell>
          <cell r="DX28" t="str">
            <v>Kuwait</v>
          </cell>
          <cell r="DY28">
            <v>24.817209999999999</v>
          </cell>
          <cell r="EA28">
            <v>24</v>
          </cell>
          <cell r="EB28" t="str">
            <v>Argentina</v>
          </cell>
          <cell r="EC28">
            <v>15.553470000000001</v>
          </cell>
          <cell r="EE28">
            <v>24</v>
          </cell>
          <cell r="EF28" t="str">
            <v>Hungary</v>
          </cell>
          <cell r="EG28">
            <v>495.66382683716455</v>
          </cell>
          <cell r="EI28">
            <v>24</v>
          </cell>
          <cell r="EJ28" t="str">
            <v>Belgium</v>
          </cell>
          <cell r="EK28">
            <v>10.0398910507738</v>
          </cell>
          <cell r="EM28">
            <v>24</v>
          </cell>
          <cell r="EN28" t="str">
            <v>Uruguay</v>
          </cell>
          <cell r="EO28">
            <v>64.911709999999999</v>
          </cell>
          <cell r="EQ28">
            <v>24</v>
          </cell>
          <cell r="ER28" t="str">
            <v>Austria</v>
          </cell>
          <cell r="ES28">
            <v>10.72526</v>
          </cell>
          <cell r="EU28">
            <v>24</v>
          </cell>
          <cell r="EV28" t="str">
            <v>Lithuania</v>
          </cell>
          <cell r="EW28">
            <v>15.547510000000001</v>
          </cell>
          <cell r="EY28">
            <v>24</v>
          </cell>
          <cell r="EZ28" t="str">
            <v>Sweden</v>
          </cell>
          <cell r="FA28">
            <v>5.5674999999999999</v>
          </cell>
          <cell r="FC28">
            <v>24</v>
          </cell>
          <cell r="FD28" t="str">
            <v>Kenya</v>
          </cell>
          <cell r="FE28">
            <v>12.227389634640501</v>
          </cell>
          <cell r="FG28">
            <v>24</v>
          </cell>
          <cell r="FH28" t="str">
            <v>Israel</v>
          </cell>
          <cell r="FI28">
            <v>2.4342093181275599</v>
          </cell>
        </row>
        <row r="29">
          <cell r="B29" t="str">
            <v>CHN</v>
          </cell>
          <cell r="C29" t="str">
            <v>China</v>
          </cell>
          <cell r="E29" t="str">
            <v>RANK</v>
          </cell>
          <cell r="F29">
            <v>87</v>
          </cell>
          <cell r="G29">
            <v>62</v>
          </cell>
          <cell r="H29">
            <v>127</v>
          </cell>
          <cell r="I29">
            <v>84</v>
          </cell>
          <cell r="J29">
            <v>72</v>
          </cell>
          <cell r="K29">
            <v>75</v>
          </cell>
          <cell r="L29">
            <v>108</v>
          </cell>
          <cell r="M29">
            <v>40</v>
          </cell>
          <cell r="N29">
            <v>119</v>
          </cell>
          <cell r="O29">
            <v>120</v>
          </cell>
          <cell r="P29" t="str">
            <v/>
          </cell>
          <cell r="Q29">
            <v>89</v>
          </cell>
          <cell r="R29">
            <v>1</v>
          </cell>
          <cell r="S29">
            <v>68</v>
          </cell>
          <cell r="T29">
            <v>79</v>
          </cell>
          <cell r="U29" t="str">
            <v/>
          </cell>
          <cell r="V29" t="str">
            <v/>
          </cell>
          <cell r="W29" t="str">
            <v/>
          </cell>
          <cell r="X29">
            <v>89</v>
          </cell>
          <cell r="Y29">
            <v>84</v>
          </cell>
          <cell r="Z29" t="str">
            <v/>
          </cell>
          <cell r="AA29">
            <v>24</v>
          </cell>
          <cell r="AB29">
            <v>36</v>
          </cell>
          <cell r="AC29">
            <v>67</v>
          </cell>
          <cell r="AD29">
            <v>68</v>
          </cell>
          <cell r="AE29">
            <v>52</v>
          </cell>
          <cell r="AF29">
            <v>33</v>
          </cell>
          <cell r="AG29">
            <v>65</v>
          </cell>
          <cell r="AH29">
            <v>61</v>
          </cell>
          <cell r="AI29">
            <v>70</v>
          </cell>
          <cell r="AJ29">
            <v>60</v>
          </cell>
          <cell r="AK29">
            <v>25</v>
          </cell>
          <cell r="AL29">
            <v>2</v>
          </cell>
          <cell r="AM29">
            <v>82</v>
          </cell>
          <cell r="AN29">
            <v>57</v>
          </cell>
          <cell r="AO29">
            <v>68</v>
          </cell>
          <cell r="AP29">
            <v>13</v>
          </cell>
          <cell r="AQ29">
            <v>45</v>
          </cell>
          <cell r="AR29">
            <v>74</v>
          </cell>
          <cell r="AS29">
            <v>16</v>
          </cell>
          <cell r="AT29">
            <v>5</v>
          </cell>
          <cell r="AU29">
            <v>30</v>
          </cell>
          <cell r="AV29">
            <v>69</v>
          </cell>
          <cell r="AW29">
            <v>44</v>
          </cell>
          <cell r="AX29">
            <v>117</v>
          </cell>
          <cell r="AY29">
            <v>89</v>
          </cell>
          <cell r="AZ29">
            <v>17</v>
          </cell>
          <cell r="BA29">
            <v>96</v>
          </cell>
          <cell r="BB29">
            <v>1</v>
          </cell>
          <cell r="BC29">
            <v>10</v>
          </cell>
          <cell r="BD29">
            <v>6</v>
          </cell>
          <cell r="BE29">
            <v>24</v>
          </cell>
          <cell r="BF29">
            <v>7</v>
          </cell>
          <cell r="BG29">
            <v>67</v>
          </cell>
          <cell r="BH29">
            <v>38</v>
          </cell>
          <cell r="BI29">
            <v>69</v>
          </cell>
          <cell r="BJ29">
            <v>41</v>
          </cell>
          <cell r="BK29">
            <v>4</v>
          </cell>
          <cell r="BL29">
            <v>47</v>
          </cell>
          <cell r="BM29">
            <v>82</v>
          </cell>
          <cell r="BN29">
            <v>3</v>
          </cell>
          <cell r="BO29">
            <v>28</v>
          </cell>
          <cell r="BP29">
            <v>1</v>
          </cell>
          <cell r="BQ29">
            <v>40</v>
          </cell>
          <cell r="BR29">
            <v>5</v>
          </cell>
          <cell r="BS29" t="str">
            <v/>
          </cell>
          <cell r="BT29">
            <v>30</v>
          </cell>
          <cell r="BU29">
            <v>69</v>
          </cell>
          <cell r="BV29">
            <v>3</v>
          </cell>
          <cell r="BW29">
            <v>22</v>
          </cell>
          <cell r="BX29">
            <v>40</v>
          </cell>
          <cell r="BY29">
            <v>9</v>
          </cell>
          <cell r="BZ29">
            <v>38</v>
          </cell>
          <cell r="CA29">
            <v>34</v>
          </cell>
          <cell r="CB29">
            <v>36</v>
          </cell>
          <cell r="CC29" t="str">
            <v/>
          </cell>
          <cell r="CD29">
            <v>71</v>
          </cell>
          <cell r="CE29">
            <v>36</v>
          </cell>
          <cell r="CF29">
            <v>6</v>
          </cell>
          <cell r="CG29">
            <v>49</v>
          </cell>
          <cell r="CI29">
            <v>25</v>
          </cell>
          <cell r="CJ29" t="str">
            <v>Germany</v>
          </cell>
          <cell r="CK29">
            <v>76.886792452830193</v>
          </cell>
          <cell r="CM29">
            <v>25</v>
          </cell>
          <cell r="CN29" t="str">
            <v>Estonia</v>
          </cell>
          <cell r="CO29">
            <v>84.761904761904759</v>
          </cell>
          <cell r="CQ29">
            <v>25</v>
          </cell>
          <cell r="CR29" t="str">
            <v>Ghana</v>
          </cell>
          <cell r="CS29">
            <v>8</v>
          </cell>
          <cell r="CU29">
            <v>25</v>
          </cell>
          <cell r="CV29" t="str">
            <v>Brunei Darussalam</v>
          </cell>
          <cell r="CW29">
            <v>82.857142857142861</v>
          </cell>
          <cell r="CY29">
            <v>25</v>
          </cell>
          <cell r="CZ29" t="str">
            <v>Estonia</v>
          </cell>
          <cell r="DA29">
            <v>84.905660377358487</v>
          </cell>
          <cell r="DC29">
            <v>25</v>
          </cell>
          <cell r="DD29" t="str">
            <v>Belarus</v>
          </cell>
          <cell r="DE29">
            <v>11</v>
          </cell>
          <cell r="DG29">
            <v>22</v>
          </cell>
          <cell r="DH29" t="str">
            <v>France</v>
          </cell>
          <cell r="DI29">
            <v>7</v>
          </cell>
          <cell r="DK29">
            <v>24</v>
          </cell>
          <cell r="DL29" t="str">
            <v>Switzerland</v>
          </cell>
          <cell r="DM29">
            <v>2.1</v>
          </cell>
          <cell r="DO29">
            <v>25</v>
          </cell>
          <cell r="DP29" t="str">
            <v>Canada</v>
          </cell>
          <cell r="DQ29">
            <v>29.2</v>
          </cell>
          <cell r="DS29">
            <v>25</v>
          </cell>
          <cell r="DT29" t="str">
            <v>South Africa</v>
          </cell>
          <cell r="DU29">
            <v>5.4103199999999996</v>
          </cell>
          <cell r="DW29">
            <v>25</v>
          </cell>
          <cell r="DX29" t="str">
            <v>Hungary</v>
          </cell>
          <cell r="DY29">
            <v>24.259409999999999</v>
          </cell>
          <cell r="EA29">
            <v>25</v>
          </cell>
          <cell r="EB29" t="str">
            <v>Uruguay</v>
          </cell>
          <cell r="EC29">
            <v>15.510300000000001</v>
          </cell>
          <cell r="EE29">
            <v>25</v>
          </cell>
          <cell r="EF29" t="str">
            <v>Sweden</v>
          </cell>
          <cell r="EG29">
            <v>495.59783913024489</v>
          </cell>
          <cell r="EI29">
            <v>25</v>
          </cell>
          <cell r="EJ29" t="str">
            <v>Denmark</v>
          </cell>
          <cell r="EK29">
            <v>10.052659999999999</v>
          </cell>
          <cell r="EM29">
            <v>25</v>
          </cell>
          <cell r="EN29" t="str">
            <v>Estonia</v>
          </cell>
          <cell r="EO29">
            <v>63.706629999999997</v>
          </cell>
          <cell r="EQ29">
            <v>25</v>
          </cell>
          <cell r="ER29" t="str">
            <v>Portugal</v>
          </cell>
          <cell r="ES29">
            <v>10.66263</v>
          </cell>
          <cell r="EU29">
            <v>25</v>
          </cell>
          <cell r="EV29" t="str">
            <v>Mexico</v>
          </cell>
          <cell r="EW29">
            <v>15.42836</v>
          </cell>
          <cell r="EY29">
            <v>25</v>
          </cell>
          <cell r="EZ29" t="str">
            <v>Netherlands</v>
          </cell>
          <cell r="FA29">
            <v>4.9896599999999998</v>
          </cell>
          <cell r="FC29">
            <v>25</v>
          </cell>
          <cell r="FD29" t="str">
            <v>Slovakia</v>
          </cell>
          <cell r="FE29">
            <v>11.4957054519625</v>
          </cell>
          <cell r="FG29">
            <v>25</v>
          </cell>
          <cell r="FH29" t="str">
            <v>Sweden</v>
          </cell>
          <cell r="FI29">
            <v>2.3995920641102</v>
          </cell>
        </row>
        <row r="30">
          <cell r="B30" t="str">
            <v>COL</v>
          </cell>
          <cell r="C30" t="str">
            <v>Colombia</v>
          </cell>
          <cell r="E30" t="str">
            <v>RANK</v>
          </cell>
          <cell r="F30">
            <v>124</v>
          </cell>
          <cell r="G30">
            <v>66</v>
          </cell>
          <cell r="H30">
            <v>111</v>
          </cell>
          <cell r="I30">
            <v>65</v>
          </cell>
          <cell r="J30">
            <v>81</v>
          </cell>
          <cell r="K30">
            <v>18</v>
          </cell>
          <cell r="L30">
            <v>56</v>
          </cell>
          <cell r="M30">
            <v>79</v>
          </cell>
          <cell r="N30">
            <v>126</v>
          </cell>
          <cell r="O30">
            <v>68</v>
          </cell>
          <cell r="P30">
            <v>72</v>
          </cell>
          <cell r="Q30">
            <v>54</v>
          </cell>
          <cell r="R30">
            <v>51</v>
          </cell>
          <cell r="S30">
            <v>109</v>
          </cell>
          <cell r="T30">
            <v>61</v>
          </cell>
          <cell r="U30">
            <v>94</v>
          </cell>
          <cell r="V30">
            <v>6</v>
          </cell>
          <cell r="W30" t="str">
            <v/>
          </cell>
          <cell r="X30">
            <v>104</v>
          </cell>
          <cell r="Y30">
            <v>80</v>
          </cell>
          <cell r="Z30">
            <v>72</v>
          </cell>
          <cell r="AA30">
            <v>80</v>
          </cell>
          <cell r="AB30">
            <v>75</v>
          </cell>
          <cell r="AC30">
            <v>63</v>
          </cell>
          <cell r="AD30">
            <v>53</v>
          </cell>
          <cell r="AE30">
            <v>9</v>
          </cell>
          <cell r="AF30">
            <v>27</v>
          </cell>
          <cell r="AG30">
            <v>84</v>
          </cell>
          <cell r="AH30">
            <v>90</v>
          </cell>
          <cell r="AI30">
            <v>3</v>
          </cell>
          <cell r="AJ30">
            <v>41</v>
          </cell>
          <cell r="AK30">
            <v>61</v>
          </cell>
          <cell r="AL30">
            <v>51</v>
          </cell>
          <cell r="AM30">
            <v>14</v>
          </cell>
          <cell r="AN30">
            <v>72</v>
          </cell>
          <cell r="AO30">
            <v>26</v>
          </cell>
          <cell r="AP30">
            <v>70</v>
          </cell>
          <cell r="AQ30">
            <v>26</v>
          </cell>
          <cell r="AR30">
            <v>5</v>
          </cell>
          <cell r="AS30">
            <v>32</v>
          </cell>
          <cell r="AT30">
            <v>55</v>
          </cell>
          <cell r="AU30">
            <v>64</v>
          </cell>
          <cell r="AV30">
            <v>108</v>
          </cell>
          <cell r="AW30">
            <v>28</v>
          </cell>
          <cell r="AX30">
            <v>126</v>
          </cell>
          <cell r="AY30">
            <v>117</v>
          </cell>
          <cell r="AZ30">
            <v>78</v>
          </cell>
          <cell r="BA30">
            <v>61</v>
          </cell>
          <cell r="BB30">
            <v>37</v>
          </cell>
          <cell r="BC30">
            <v>60</v>
          </cell>
          <cell r="BD30">
            <v>51</v>
          </cell>
          <cell r="BE30">
            <v>44</v>
          </cell>
          <cell r="BF30">
            <v>37</v>
          </cell>
          <cell r="BG30">
            <v>55</v>
          </cell>
          <cell r="BH30">
            <v>73</v>
          </cell>
          <cell r="BI30">
            <v>53</v>
          </cell>
          <cell r="BJ30">
            <v>64</v>
          </cell>
          <cell r="BK30">
            <v>9</v>
          </cell>
          <cell r="BL30">
            <v>62</v>
          </cell>
          <cell r="BM30">
            <v>50</v>
          </cell>
          <cell r="BN30">
            <v>82</v>
          </cell>
          <cell r="BO30">
            <v>58</v>
          </cell>
          <cell r="BP30">
            <v>35</v>
          </cell>
          <cell r="BQ30">
            <v>102</v>
          </cell>
          <cell r="BR30">
            <v>87</v>
          </cell>
          <cell r="BS30">
            <v>58</v>
          </cell>
          <cell r="BT30">
            <v>62</v>
          </cell>
          <cell r="BU30">
            <v>58</v>
          </cell>
          <cell r="BV30">
            <v>70</v>
          </cell>
          <cell r="BW30">
            <v>78</v>
          </cell>
          <cell r="BX30">
            <v>34</v>
          </cell>
          <cell r="BY30">
            <v>38</v>
          </cell>
          <cell r="BZ30" t="str">
            <v/>
          </cell>
          <cell r="CA30">
            <v>47</v>
          </cell>
          <cell r="CB30">
            <v>35</v>
          </cell>
          <cell r="CC30">
            <v>46</v>
          </cell>
          <cell r="CD30">
            <v>77</v>
          </cell>
          <cell r="CE30">
            <v>55</v>
          </cell>
          <cell r="CF30">
            <v>48</v>
          </cell>
          <cell r="CG30">
            <v>15</v>
          </cell>
          <cell r="CI30">
            <v>26</v>
          </cell>
          <cell r="CJ30" t="str">
            <v>Australia</v>
          </cell>
          <cell r="CK30">
            <v>76.415094339622641</v>
          </cell>
          <cell r="CM30">
            <v>26</v>
          </cell>
          <cell r="CN30" t="str">
            <v>Slovenia</v>
          </cell>
          <cell r="CO30">
            <v>84.285714285714292</v>
          </cell>
          <cell r="CQ30">
            <v>26</v>
          </cell>
          <cell r="CR30" t="str">
            <v>Mali</v>
          </cell>
          <cell r="CS30">
            <v>8</v>
          </cell>
          <cell r="CU30">
            <v>26</v>
          </cell>
          <cell r="CV30" t="str">
            <v>Slovakia</v>
          </cell>
          <cell r="CW30">
            <v>82.38095238095238</v>
          </cell>
          <cell r="CY30">
            <v>26</v>
          </cell>
          <cell r="CZ30" t="str">
            <v>Slovenia</v>
          </cell>
          <cell r="DA30">
            <v>83.962264150943398</v>
          </cell>
          <cell r="DC30">
            <v>25</v>
          </cell>
          <cell r="DD30" t="str">
            <v>Czech Republic</v>
          </cell>
          <cell r="DE30">
            <v>11</v>
          </cell>
          <cell r="DG30">
            <v>22</v>
          </cell>
          <cell r="DH30" t="str">
            <v>Madagascar</v>
          </cell>
          <cell r="DI30">
            <v>7</v>
          </cell>
          <cell r="DK30">
            <v>26</v>
          </cell>
          <cell r="DL30" t="str">
            <v>Botswana</v>
          </cell>
          <cell r="DM30">
            <v>2.2000000000000002</v>
          </cell>
          <cell r="DO30">
            <v>25</v>
          </cell>
          <cell r="DP30" t="str">
            <v>Denmark</v>
          </cell>
          <cell r="DQ30">
            <v>29.2</v>
          </cell>
          <cell r="DS30">
            <v>26</v>
          </cell>
          <cell r="DT30" t="str">
            <v>Senegal</v>
          </cell>
          <cell r="DU30">
            <v>5.3961800000000002</v>
          </cell>
          <cell r="DW30">
            <v>26</v>
          </cell>
          <cell r="DX30" t="str">
            <v>Kenya</v>
          </cell>
          <cell r="DY30">
            <v>23.867799999999999</v>
          </cell>
          <cell r="EA30">
            <v>26</v>
          </cell>
          <cell r="EB30" t="str">
            <v>Switzerland</v>
          </cell>
          <cell r="EC30">
            <v>15.46787</v>
          </cell>
          <cell r="EE30">
            <v>26</v>
          </cell>
          <cell r="EF30" t="str">
            <v>Czech Republic</v>
          </cell>
          <cell r="EG30">
            <v>490.49931774579181</v>
          </cell>
          <cell r="EI30">
            <v>26</v>
          </cell>
          <cell r="EJ30" t="str">
            <v>Italy</v>
          </cell>
          <cell r="EK30">
            <v>10.101150000000001</v>
          </cell>
          <cell r="EM30">
            <v>26</v>
          </cell>
          <cell r="EN30" t="str">
            <v>Belgium</v>
          </cell>
          <cell r="EO30">
            <v>62.970750000000002</v>
          </cell>
          <cell r="EQ30">
            <v>26</v>
          </cell>
          <cell r="ER30" t="str">
            <v>France</v>
          </cell>
          <cell r="ES30">
            <v>10.64312</v>
          </cell>
          <cell r="EU30">
            <v>26</v>
          </cell>
          <cell r="EV30" t="str">
            <v>Finland</v>
          </cell>
          <cell r="EW30">
            <v>15.11444</v>
          </cell>
          <cell r="EY30">
            <v>26</v>
          </cell>
          <cell r="EZ30" t="str">
            <v>Malaysia</v>
          </cell>
          <cell r="FA30">
            <v>4.92096</v>
          </cell>
          <cell r="FC30">
            <v>26</v>
          </cell>
          <cell r="FD30" t="str">
            <v>Morocco</v>
          </cell>
          <cell r="FE30">
            <v>10.542442775116999</v>
          </cell>
          <cell r="FG30">
            <v>26</v>
          </cell>
          <cell r="FH30" t="str">
            <v>Jamaica</v>
          </cell>
          <cell r="FI30">
            <v>2.3616873040504198</v>
          </cell>
        </row>
        <row r="31">
          <cell r="B31" t="str">
            <v>CRI</v>
          </cell>
          <cell r="C31" t="str">
            <v>Costa Rica</v>
          </cell>
          <cell r="E31" t="str">
            <v>RANK</v>
          </cell>
          <cell r="F31">
            <v>32</v>
          </cell>
          <cell r="G31">
            <v>49</v>
          </cell>
          <cell r="H31">
            <v>27</v>
          </cell>
          <cell r="I31">
            <v>50</v>
          </cell>
          <cell r="J31">
            <v>44</v>
          </cell>
          <cell r="K31">
            <v>92</v>
          </cell>
          <cell r="L31">
            <v>121</v>
          </cell>
          <cell r="M31">
            <v>66</v>
          </cell>
          <cell r="N31">
            <v>110</v>
          </cell>
          <cell r="O31">
            <v>13</v>
          </cell>
          <cell r="P31">
            <v>60</v>
          </cell>
          <cell r="Q31">
            <v>88</v>
          </cell>
          <cell r="R31" t="str">
            <v/>
          </cell>
          <cell r="S31">
            <v>70</v>
          </cell>
          <cell r="T31">
            <v>77</v>
          </cell>
          <cell r="U31">
            <v>72</v>
          </cell>
          <cell r="V31">
            <v>81</v>
          </cell>
          <cell r="W31">
            <v>62</v>
          </cell>
          <cell r="X31">
            <v>96</v>
          </cell>
          <cell r="Y31">
            <v>81</v>
          </cell>
          <cell r="Z31">
            <v>55</v>
          </cell>
          <cell r="AA31">
            <v>64</v>
          </cell>
          <cell r="AB31">
            <v>30</v>
          </cell>
          <cell r="AC31">
            <v>64</v>
          </cell>
          <cell r="AD31">
            <v>65</v>
          </cell>
          <cell r="AE31">
            <v>75</v>
          </cell>
          <cell r="AF31">
            <v>57</v>
          </cell>
          <cell r="AG31">
            <v>74</v>
          </cell>
          <cell r="AH31">
            <v>72</v>
          </cell>
          <cell r="AI31">
            <v>14</v>
          </cell>
          <cell r="AJ31">
            <v>23</v>
          </cell>
          <cell r="AK31">
            <v>64</v>
          </cell>
          <cell r="AL31">
            <v>80</v>
          </cell>
          <cell r="AM31">
            <v>68</v>
          </cell>
          <cell r="AN31">
            <v>72</v>
          </cell>
          <cell r="AO31">
            <v>26</v>
          </cell>
          <cell r="AP31">
            <v>46</v>
          </cell>
          <cell r="AQ31">
            <v>54</v>
          </cell>
          <cell r="AR31">
            <v>124</v>
          </cell>
          <cell r="AS31">
            <v>97</v>
          </cell>
          <cell r="AT31">
            <v>94</v>
          </cell>
          <cell r="AU31">
            <v>69</v>
          </cell>
          <cell r="AV31">
            <v>68</v>
          </cell>
          <cell r="AW31">
            <v>62</v>
          </cell>
          <cell r="AX31">
            <v>57</v>
          </cell>
          <cell r="AY31">
            <v>49</v>
          </cell>
          <cell r="AZ31">
            <v>56</v>
          </cell>
          <cell r="BA31">
            <v>46</v>
          </cell>
          <cell r="BB31">
            <v>27</v>
          </cell>
          <cell r="BC31">
            <v>46</v>
          </cell>
          <cell r="BD31" t="str">
            <v/>
          </cell>
          <cell r="BE31">
            <v>27</v>
          </cell>
          <cell r="BF31">
            <v>47</v>
          </cell>
          <cell r="BG31" t="str">
            <v/>
          </cell>
          <cell r="BH31">
            <v>76</v>
          </cell>
          <cell r="BI31">
            <v>9</v>
          </cell>
          <cell r="BJ31">
            <v>42</v>
          </cell>
          <cell r="BK31">
            <v>14</v>
          </cell>
          <cell r="BL31">
            <v>67</v>
          </cell>
          <cell r="BM31">
            <v>31</v>
          </cell>
          <cell r="BN31" t="str">
            <v/>
          </cell>
          <cell r="BO31">
            <v>69</v>
          </cell>
          <cell r="BP31" t="str">
            <v/>
          </cell>
          <cell r="BQ31">
            <v>83</v>
          </cell>
          <cell r="BR31">
            <v>105</v>
          </cell>
          <cell r="BS31">
            <v>5</v>
          </cell>
          <cell r="BT31">
            <v>57</v>
          </cell>
          <cell r="BU31">
            <v>79</v>
          </cell>
          <cell r="BV31">
            <v>5</v>
          </cell>
          <cell r="BW31">
            <v>32</v>
          </cell>
          <cell r="BX31">
            <v>87</v>
          </cell>
          <cell r="BY31">
            <v>2</v>
          </cell>
          <cell r="BZ31" t="str">
            <v/>
          </cell>
          <cell r="CA31">
            <v>30</v>
          </cell>
          <cell r="CB31">
            <v>41</v>
          </cell>
          <cell r="CC31" t="str">
            <v/>
          </cell>
          <cell r="CD31" t="str">
            <v/>
          </cell>
          <cell r="CE31">
            <v>39</v>
          </cell>
          <cell r="CF31">
            <v>67</v>
          </cell>
          <cell r="CG31">
            <v>93</v>
          </cell>
          <cell r="CI31">
            <v>27</v>
          </cell>
          <cell r="CJ31" t="str">
            <v>Oman</v>
          </cell>
          <cell r="CK31">
            <v>75.471698113207552</v>
          </cell>
          <cell r="CM31">
            <v>27</v>
          </cell>
          <cell r="CN31" t="str">
            <v>Qatar</v>
          </cell>
          <cell r="CO31">
            <v>83.80952380952381</v>
          </cell>
          <cell r="CQ31">
            <v>27</v>
          </cell>
          <cell r="CR31" t="str">
            <v>Costa Rica</v>
          </cell>
          <cell r="CS31">
            <v>8.08</v>
          </cell>
          <cell r="CU31">
            <v>27</v>
          </cell>
          <cell r="CV31" t="str">
            <v>Hungary</v>
          </cell>
          <cell r="CW31">
            <v>81.904761904761898</v>
          </cell>
          <cell r="CY31">
            <v>27</v>
          </cell>
          <cell r="CZ31" t="str">
            <v>Portugal</v>
          </cell>
          <cell r="DA31">
            <v>83.490566037735846</v>
          </cell>
          <cell r="DC31">
            <v>25</v>
          </cell>
          <cell r="DD31" t="str">
            <v>Thailand</v>
          </cell>
          <cell r="DE31">
            <v>11</v>
          </cell>
          <cell r="DG31">
            <v>22</v>
          </cell>
          <cell r="DH31" t="str">
            <v>Norway</v>
          </cell>
          <cell r="DI31">
            <v>7</v>
          </cell>
          <cell r="DK31">
            <v>27</v>
          </cell>
          <cell r="DL31" t="str">
            <v>Iceland</v>
          </cell>
          <cell r="DM31">
            <v>2.2999999999999998</v>
          </cell>
          <cell r="DO31">
            <v>27</v>
          </cell>
          <cell r="DP31" t="str">
            <v>Kazakhstan</v>
          </cell>
          <cell r="DQ31">
            <v>29.6</v>
          </cell>
          <cell r="DS31">
            <v>27</v>
          </cell>
          <cell r="DT31" t="str">
            <v>Hungary</v>
          </cell>
          <cell r="DU31">
            <v>5.3375849136482003</v>
          </cell>
          <cell r="DW31">
            <v>27</v>
          </cell>
          <cell r="DX31" t="str">
            <v>Morocco</v>
          </cell>
          <cell r="DY31">
            <v>23.561920000000001</v>
          </cell>
          <cell r="EA31">
            <v>27</v>
          </cell>
          <cell r="EB31" t="str">
            <v>Czech Republic</v>
          </cell>
          <cell r="EC31">
            <v>15.4132</v>
          </cell>
          <cell r="EE31">
            <v>27</v>
          </cell>
          <cell r="EF31" t="str">
            <v>Portugal</v>
          </cell>
          <cell r="EG31">
            <v>489.72440187274833</v>
          </cell>
          <cell r="EI31">
            <v>27</v>
          </cell>
          <cell r="EJ31" t="str">
            <v>Luxembourg</v>
          </cell>
          <cell r="EK31">
            <v>10.196680000000001</v>
          </cell>
          <cell r="EM31">
            <v>27</v>
          </cell>
          <cell r="EN31" t="str">
            <v>Canada</v>
          </cell>
          <cell r="EO31">
            <v>62.269069999999999</v>
          </cell>
          <cell r="EQ31">
            <v>27</v>
          </cell>
          <cell r="ER31" t="str">
            <v>Canada</v>
          </cell>
          <cell r="ES31">
            <v>10.62659</v>
          </cell>
          <cell r="EU31">
            <v>27</v>
          </cell>
          <cell r="EV31" t="str">
            <v>Panama</v>
          </cell>
          <cell r="EW31">
            <v>14.714399999999999</v>
          </cell>
          <cell r="EY31">
            <v>27</v>
          </cell>
          <cell r="EZ31" t="str">
            <v>Canada</v>
          </cell>
          <cell r="FA31">
            <v>4.8994099999999996</v>
          </cell>
          <cell r="FC31">
            <v>27</v>
          </cell>
          <cell r="FD31" t="str">
            <v>Moldova (Republic of)</v>
          </cell>
          <cell r="FE31">
            <v>10.4330749785865</v>
          </cell>
          <cell r="FG31">
            <v>27</v>
          </cell>
          <cell r="FH31" t="str">
            <v>Guyana</v>
          </cell>
          <cell r="FI31">
            <v>2.2705443322993601</v>
          </cell>
        </row>
        <row r="32">
          <cell r="B32" t="str">
            <v>CIV</v>
          </cell>
          <cell r="C32" t="str">
            <v>Côte d'Ivoire</v>
          </cell>
          <cell r="E32" t="str">
            <v>RANK</v>
          </cell>
          <cell r="F32">
            <v>122</v>
          </cell>
          <cell r="G32">
            <v>127</v>
          </cell>
          <cell r="H32">
            <v>87</v>
          </cell>
          <cell r="I32">
            <v>119</v>
          </cell>
          <cell r="J32">
            <v>127</v>
          </cell>
          <cell r="K32">
            <v>78</v>
          </cell>
          <cell r="L32">
            <v>112</v>
          </cell>
          <cell r="M32">
            <v>127</v>
          </cell>
          <cell r="N32">
            <v>80</v>
          </cell>
          <cell r="O32">
            <v>45</v>
          </cell>
          <cell r="P32">
            <v>14</v>
          </cell>
          <cell r="Q32">
            <v>121</v>
          </cell>
          <cell r="R32" t="str">
            <v/>
          </cell>
          <cell r="S32" t="str">
            <v/>
          </cell>
          <cell r="T32">
            <v>103</v>
          </cell>
          <cell r="U32" t="str">
            <v/>
          </cell>
          <cell r="V32" t="str">
            <v/>
          </cell>
          <cell r="W32" t="str">
            <v/>
          </cell>
          <cell r="X32">
            <v>59</v>
          </cell>
          <cell r="Y32" t="str">
            <v/>
          </cell>
          <cell r="Z32">
            <v>84</v>
          </cell>
          <cell r="AA32" t="str">
            <v/>
          </cell>
          <cell r="AB32">
            <v>86</v>
          </cell>
          <cell r="AC32">
            <v>105</v>
          </cell>
          <cell r="AD32">
            <v>115</v>
          </cell>
          <cell r="AE32">
            <v>66</v>
          </cell>
          <cell r="AF32">
            <v>67</v>
          </cell>
          <cell r="AG32">
            <v>109</v>
          </cell>
          <cell r="AH32">
            <v>111</v>
          </cell>
          <cell r="AI32">
            <v>102</v>
          </cell>
          <cell r="AJ32">
            <v>11</v>
          </cell>
          <cell r="AK32">
            <v>80</v>
          </cell>
          <cell r="AL32">
            <v>129</v>
          </cell>
          <cell r="AM32">
            <v>26</v>
          </cell>
          <cell r="AN32">
            <v>99</v>
          </cell>
          <cell r="AO32">
            <v>110</v>
          </cell>
          <cell r="AP32">
            <v>104</v>
          </cell>
          <cell r="AQ32">
            <v>50</v>
          </cell>
          <cell r="AR32">
            <v>118</v>
          </cell>
          <cell r="AS32">
            <v>61</v>
          </cell>
          <cell r="AT32">
            <v>84</v>
          </cell>
          <cell r="AU32">
            <v>69</v>
          </cell>
          <cell r="AV32">
            <v>91</v>
          </cell>
          <cell r="AW32">
            <v>70</v>
          </cell>
          <cell r="AX32">
            <v>80</v>
          </cell>
          <cell r="AY32">
            <v>54</v>
          </cell>
          <cell r="AZ32">
            <v>73</v>
          </cell>
          <cell r="BA32" t="str">
            <v/>
          </cell>
          <cell r="BB32">
            <v>84</v>
          </cell>
          <cell r="BC32" t="str">
            <v/>
          </cell>
          <cell r="BD32" t="str">
            <v/>
          </cell>
          <cell r="BE32">
            <v>120</v>
          </cell>
          <cell r="BF32">
            <v>124</v>
          </cell>
          <cell r="BG32" t="str">
            <v/>
          </cell>
          <cell r="BH32">
            <v>76</v>
          </cell>
          <cell r="BI32">
            <v>75</v>
          </cell>
          <cell r="BJ32">
            <v>71</v>
          </cell>
          <cell r="BK32">
            <v>79</v>
          </cell>
          <cell r="BL32">
            <v>72</v>
          </cell>
          <cell r="BM32">
            <v>78</v>
          </cell>
          <cell r="BN32" t="str">
            <v/>
          </cell>
          <cell r="BO32">
            <v>82</v>
          </cell>
          <cell r="BP32" t="str">
            <v/>
          </cell>
          <cell r="BQ32">
            <v>106</v>
          </cell>
          <cell r="BR32">
            <v>81</v>
          </cell>
          <cell r="BS32" t="str">
            <v/>
          </cell>
          <cell r="BT32" t="str">
            <v/>
          </cell>
          <cell r="BU32">
            <v>85</v>
          </cell>
          <cell r="BV32">
            <v>61</v>
          </cell>
          <cell r="BW32">
            <v>13</v>
          </cell>
          <cell r="BX32">
            <v>94</v>
          </cell>
          <cell r="BY32" t="str">
            <v/>
          </cell>
          <cell r="BZ32" t="str">
            <v/>
          </cell>
          <cell r="CA32">
            <v>65</v>
          </cell>
          <cell r="CB32">
            <v>93</v>
          </cell>
          <cell r="CC32" t="str">
            <v/>
          </cell>
          <cell r="CD32" t="str">
            <v/>
          </cell>
          <cell r="CE32" t="str">
            <v/>
          </cell>
          <cell r="CF32">
            <v>107</v>
          </cell>
          <cell r="CG32">
            <v>68</v>
          </cell>
          <cell r="CI32">
            <v>28</v>
          </cell>
          <cell r="CJ32" t="str">
            <v>Namibia</v>
          </cell>
          <cell r="CK32">
            <v>75</v>
          </cell>
          <cell r="CM32">
            <v>28</v>
          </cell>
          <cell r="CN32" t="str">
            <v>Korea (Republic of )</v>
          </cell>
          <cell r="CO32">
            <v>83.333333333333329</v>
          </cell>
          <cell r="CQ32">
            <v>28</v>
          </cell>
          <cell r="CR32" t="str">
            <v>Latvia</v>
          </cell>
          <cell r="CS32">
            <v>8.5</v>
          </cell>
          <cell r="CU32">
            <v>28</v>
          </cell>
          <cell r="CV32" t="str">
            <v>Israel</v>
          </cell>
          <cell r="CW32">
            <v>81.428571428571431</v>
          </cell>
          <cell r="CY32">
            <v>28</v>
          </cell>
          <cell r="CZ32" t="str">
            <v>Korea (Republic of )</v>
          </cell>
          <cell r="DA32">
            <v>82.547169811320757</v>
          </cell>
          <cell r="DC32">
            <v>28</v>
          </cell>
          <cell r="DD32" t="str">
            <v>Botswana</v>
          </cell>
          <cell r="DE32">
            <v>13</v>
          </cell>
          <cell r="DG32">
            <v>28</v>
          </cell>
          <cell r="DH32" t="str">
            <v>Azerbaijan</v>
          </cell>
          <cell r="DI32">
            <v>8</v>
          </cell>
          <cell r="DK32">
            <v>28</v>
          </cell>
          <cell r="DL32" t="str">
            <v>Macedonia (the Former Yugoslav Republic of)</v>
          </cell>
          <cell r="DM32">
            <v>2.5</v>
          </cell>
          <cell r="DO32">
            <v>28</v>
          </cell>
          <cell r="DP32" t="str">
            <v>Brunei Darussalam</v>
          </cell>
          <cell r="DQ32">
            <v>29.8</v>
          </cell>
          <cell r="DS32">
            <v>28</v>
          </cell>
          <cell r="DT32" t="str">
            <v>Slovenia</v>
          </cell>
          <cell r="DU32">
            <v>5.306714215078701</v>
          </cell>
          <cell r="DW32">
            <v>28</v>
          </cell>
          <cell r="DX32" t="str">
            <v>Belarus</v>
          </cell>
          <cell r="DY32">
            <v>23.5596</v>
          </cell>
          <cell r="EA32">
            <v>28</v>
          </cell>
          <cell r="EB32" t="str">
            <v>Israel</v>
          </cell>
          <cell r="EC32">
            <v>15.402200000000001</v>
          </cell>
          <cell r="EE32">
            <v>28</v>
          </cell>
          <cell r="EF32" t="str">
            <v>Slovakia</v>
          </cell>
          <cell r="EG32">
            <v>488.13087556796251</v>
          </cell>
          <cell r="EI32">
            <v>28</v>
          </cell>
          <cell r="EJ32" t="str">
            <v>Hungary</v>
          </cell>
          <cell r="EK32">
            <v>10.22322</v>
          </cell>
          <cell r="EM32">
            <v>28</v>
          </cell>
          <cell r="EN32" t="str">
            <v>Netherlands</v>
          </cell>
          <cell r="EO32">
            <v>60.601790000000001</v>
          </cell>
          <cell r="EQ32">
            <v>28</v>
          </cell>
          <cell r="ER32" t="str">
            <v>Niger</v>
          </cell>
          <cell r="ES32">
            <v>10.474909999999999</v>
          </cell>
          <cell r="EU32">
            <v>28</v>
          </cell>
          <cell r="EV32" t="str">
            <v>Bulgaria</v>
          </cell>
          <cell r="EW32">
            <v>14.30341</v>
          </cell>
          <cell r="EY32">
            <v>28</v>
          </cell>
          <cell r="EZ32" t="str">
            <v>Brunei Darussalam</v>
          </cell>
          <cell r="FA32">
            <v>4.8305199999999999</v>
          </cell>
          <cell r="FC32">
            <v>28</v>
          </cell>
          <cell r="FD32" t="str">
            <v>Mozambique</v>
          </cell>
          <cell r="FE32">
            <v>10.1738638773058</v>
          </cell>
          <cell r="FG32">
            <v>28</v>
          </cell>
          <cell r="FH32" t="str">
            <v>United Arab Emirates</v>
          </cell>
          <cell r="FI32">
            <v>2.2668853184441899</v>
          </cell>
        </row>
        <row r="33">
          <cell r="B33" t="str">
            <v>HRV</v>
          </cell>
          <cell r="C33" t="str">
            <v>Croatia</v>
          </cell>
          <cell r="E33" t="str">
            <v>RANK</v>
          </cell>
          <cell r="F33">
            <v>37</v>
          </cell>
          <cell r="G33">
            <v>42</v>
          </cell>
          <cell r="H33">
            <v>52</v>
          </cell>
          <cell r="I33">
            <v>49</v>
          </cell>
          <cell r="J33">
            <v>52</v>
          </cell>
          <cell r="K33">
            <v>114</v>
          </cell>
          <cell r="L33">
            <v>22</v>
          </cell>
          <cell r="M33">
            <v>61</v>
          </cell>
          <cell r="N33">
            <v>40</v>
          </cell>
          <cell r="O33">
            <v>59</v>
          </cell>
          <cell r="P33">
            <v>37</v>
          </cell>
          <cell r="Q33">
            <v>47</v>
          </cell>
          <cell r="R33">
            <v>35</v>
          </cell>
          <cell r="S33">
            <v>12</v>
          </cell>
          <cell r="T33">
            <v>45</v>
          </cell>
          <cell r="U33">
            <v>42</v>
          </cell>
          <cell r="V33">
            <v>35</v>
          </cell>
          <cell r="W33">
            <v>40</v>
          </cell>
          <cell r="X33">
            <v>54</v>
          </cell>
          <cell r="Y33">
            <v>30</v>
          </cell>
          <cell r="Z33">
            <v>34</v>
          </cell>
          <cell r="AA33">
            <v>36</v>
          </cell>
          <cell r="AB33">
            <v>47</v>
          </cell>
          <cell r="AC33">
            <v>30</v>
          </cell>
          <cell r="AD33">
            <v>37</v>
          </cell>
          <cell r="AE33">
            <v>39</v>
          </cell>
          <cell r="AF33">
            <v>26</v>
          </cell>
          <cell r="AG33">
            <v>61</v>
          </cell>
          <cell r="AH33">
            <v>46</v>
          </cell>
          <cell r="AI33">
            <v>33</v>
          </cell>
          <cell r="AJ33">
            <v>73</v>
          </cell>
          <cell r="AK33">
            <v>82</v>
          </cell>
          <cell r="AL33">
            <v>30</v>
          </cell>
          <cell r="AM33">
            <v>83</v>
          </cell>
          <cell r="AN33">
            <v>57</v>
          </cell>
          <cell r="AO33">
            <v>68</v>
          </cell>
          <cell r="AP33">
            <v>38</v>
          </cell>
          <cell r="AQ33">
            <v>74</v>
          </cell>
          <cell r="AR33">
            <v>108</v>
          </cell>
          <cell r="AS33">
            <v>46</v>
          </cell>
          <cell r="AT33">
            <v>65</v>
          </cell>
          <cell r="AU33">
            <v>69</v>
          </cell>
          <cell r="AV33">
            <v>9</v>
          </cell>
          <cell r="AW33">
            <v>23</v>
          </cell>
          <cell r="AX33">
            <v>64</v>
          </cell>
          <cell r="AY33">
            <v>63</v>
          </cell>
          <cell r="AZ33">
            <v>108</v>
          </cell>
          <cell r="BA33">
            <v>40</v>
          </cell>
          <cell r="BB33">
            <v>62</v>
          </cell>
          <cell r="BC33">
            <v>38</v>
          </cell>
          <cell r="BD33">
            <v>39</v>
          </cell>
          <cell r="BE33">
            <v>69</v>
          </cell>
          <cell r="BF33">
            <v>87</v>
          </cell>
          <cell r="BG33">
            <v>36</v>
          </cell>
          <cell r="BH33">
            <v>76</v>
          </cell>
          <cell r="BI33">
            <v>62</v>
          </cell>
          <cell r="BJ33">
            <v>27</v>
          </cell>
          <cell r="BK33">
            <v>62</v>
          </cell>
          <cell r="BL33">
            <v>14</v>
          </cell>
          <cell r="BM33">
            <v>30</v>
          </cell>
          <cell r="BN33">
            <v>39</v>
          </cell>
          <cell r="BO33">
            <v>33</v>
          </cell>
          <cell r="BP33">
            <v>24</v>
          </cell>
          <cell r="BQ33">
            <v>29</v>
          </cell>
          <cell r="BR33">
            <v>68</v>
          </cell>
          <cell r="BS33">
            <v>36</v>
          </cell>
          <cell r="BT33" t="str">
            <v/>
          </cell>
          <cell r="BU33">
            <v>47</v>
          </cell>
          <cell r="BV33">
            <v>29</v>
          </cell>
          <cell r="BW33">
            <v>96</v>
          </cell>
          <cell r="BX33">
            <v>24</v>
          </cell>
          <cell r="BY33">
            <v>71</v>
          </cell>
          <cell r="BZ33">
            <v>9</v>
          </cell>
          <cell r="CA33">
            <v>95</v>
          </cell>
          <cell r="CB33">
            <v>81</v>
          </cell>
          <cell r="CC33">
            <v>16</v>
          </cell>
          <cell r="CD33">
            <v>60</v>
          </cell>
          <cell r="CE33" t="str">
            <v/>
          </cell>
          <cell r="CF33">
            <v>26</v>
          </cell>
          <cell r="CG33">
            <v>29</v>
          </cell>
          <cell r="CI33">
            <v>29</v>
          </cell>
          <cell r="CJ33" t="str">
            <v>Portugal</v>
          </cell>
          <cell r="CK33">
            <v>74.528301886792448</v>
          </cell>
          <cell r="CM33">
            <v>29</v>
          </cell>
          <cell r="CN33" t="str">
            <v>Israel</v>
          </cell>
          <cell r="CO33">
            <v>82.38095238095238</v>
          </cell>
          <cell r="CQ33">
            <v>29</v>
          </cell>
          <cell r="CR33" t="str">
            <v>Trinidad and Tobago</v>
          </cell>
          <cell r="CS33">
            <v>8.5</v>
          </cell>
          <cell r="CU33">
            <v>29</v>
          </cell>
          <cell r="CV33" t="str">
            <v>Japan</v>
          </cell>
          <cell r="CW33">
            <v>80.952380952380949</v>
          </cell>
          <cell r="CY33">
            <v>29</v>
          </cell>
          <cell r="CZ33" t="str">
            <v>Czech Republic</v>
          </cell>
          <cell r="DA33">
            <v>81.132075471698116</v>
          </cell>
          <cell r="DC33">
            <v>28</v>
          </cell>
          <cell r="DD33" t="str">
            <v>Namibia</v>
          </cell>
          <cell r="DE33">
            <v>13</v>
          </cell>
          <cell r="DG33">
            <v>28</v>
          </cell>
          <cell r="DH33" t="str">
            <v>Cyprus</v>
          </cell>
          <cell r="DI33">
            <v>8</v>
          </cell>
          <cell r="DK33">
            <v>29</v>
          </cell>
          <cell r="DL33" t="str">
            <v>Romania</v>
          </cell>
          <cell r="DM33">
            <v>2.6</v>
          </cell>
          <cell r="DO33">
            <v>28</v>
          </cell>
          <cell r="DP33" t="str">
            <v>Korea (Republic of )</v>
          </cell>
          <cell r="DQ33">
            <v>29.8</v>
          </cell>
          <cell r="DS33">
            <v>29</v>
          </cell>
          <cell r="DT33" t="str">
            <v>Portugal</v>
          </cell>
          <cell r="DU33">
            <v>5.3024009702730401</v>
          </cell>
          <cell r="DW33">
            <v>29</v>
          </cell>
          <cell r="DX33" t="str">
            <v>Hong Kong (SAR), China</v>
          </cell>
          <cell r="DY33">
            <v>23.497710000000001</v>
          </cell>
          <cell r="EA33">
            <v>29</v>
          </cell>
          <cell r="EB33" t="str">
            <v>Latvia</v>
          </cell>
          <cell r="EC33">
            <v>15.39615</v>
          </cell>
          <cell r="EE33">
            <v>29</v>
          </cell>
          <cell r="EF33" t="str">
            <v>Austria</v>
          </cell>
          <cell r="EG33">
            <v>486.8399776021588</v>
          </cell>
          <cell r="EI33">
            <v>29</v>
          </cell>
          <cell r="EJ33" t="str">
            <v>Cyprus</v>
          </cell>
          <cell r="EK33">
            <v>10.22603</v>
          </cell>
          <cell r="EM33">
            <v>29</v>
          </cell>
          <cell r="EN33" t="str">
            <v>Portugal</v>
          </cell>
          <cell r="EO33">
            <v>60.188459999999999</v>
          </cell>
          <cell r="EQ33">
            <v>29</v>
          </cell>
          <cell r="ER33" t="str">
            <v>Philippines</v>
          </cell>
          <cell r="ES33">
            <v>10.22447</v>
          </cell>
          <cell r="EU33">
            <v>29</v>
          </cell>
          <cell r="EV33" t="str">
            <v>Guatemala</v>
          </cell>
          <cell r="EW33">
            <v>14.12811</v>
          </cell>
          <cell r="EY33">
            <v>29</v>
          </cell>
          <cell r="EZ33" t="str">
            <v>Serbia</v>
          </cell>
          <cell r="FA33">
            <v>4.4112900000000002</v>
          </cell>
          <cell r="FC33">
            <v>29</v>
          </cell>
          <cell r="FD33" t="str">
            <v>Ireland</v>
          </cell>
          <cell r="FE33">
            <v>10.0583694641437</v>
          </cell>
          <cell r="FG33">
            <v>29</v>
          </cell>
          <cell r="FH33" t="str">
            <v>Switzerland</v>
          </cell>
          <cell r="FI33">
            <v>2.2417883251836401</v>
          </cell>
        </row>
        <row r="34">
          <cell r="B34" t="str">
            <v>CYP</v>
          </cell>
          <cell r="C34" t="str">
            <v>Cyprus</v>
          </cell>
          <cell r="E34" t="str">
            <v>RANK</v>
          </cell>
          <cell r="F34">
            <v>49</v>
          </cell>
          <cell r="G34">
            <v>20</v>
          </cell>
          <cell r="H34">
            <v>41</v>
          </cell>
          <cell r="I34">
            <v>20</v>
          </cell>
          <cell r="J34">
            <v>23</v>
          </cell>
          <cell r="K34">
            <v>58</v>
          </cell>
          <cell r="L34">
            <v>28</v>
          </cell>
          <cell r="M34">
            <v>71</v>
          </cell>
          <cell r="N34">
            <v>16</v>
          </cell>
          <cell r="O34">
            <v>11</v>
          </cell>
          <cell r="P34">
            <v>42</v>
          </cell>
          <cell r="Q34">
            <v>42</v>
          </cell>
          <cell r="R34" t="str">
            <v/>
          </cell>
          <cell r="S34">
            <v>29</v>
          </cell>
          <cell r="T34">
            <v>51</v>
          </cell>
          <cell r="U34">
            <v>37</v>
          </cell>
          <cell r="V34">
            <v>94</v>
          </cell>
          <cell r="W34">
            <v>4</v>
          </cell>
          <cell r="X34">
            <v>2</v>
          </cell>
          <cell r="Y34">
            <v>1</v>
          </cell>
          <cell r="Z34">
            <v>37</v>
          </cell>
          <cell r="AA34">
            <v>58</v>
          </cell>
          <cell r="AB34">
            <v>38</v>
          </cell>
          <cell r="AC34">
            <v>33</v>
          </cell>
          <cell r="AD34">
            <v>36</v>
          </cell>
          <cell r="AE34">
            <v>51</v>
          </cell>
          <cell r="AF34">
            <v>24</v>
          </cell>
          <cell r="AG34">
            <v>31</v>
          </cell>
          <cell r="AH34">
            <v>30</v>
          </cell>
          <cell r="AI34">
            <v>41</v>
          </cell>
          <cell r="AJ34">
            <v>93</v>
          </cell>
          <cell r="AK34">
            <v>44</v>
          </cell>
          <cell r="AL34">
            <v>42</v>
          </cell>
          <cell r="AM34" t="str">
            <v/>
          </cell>
          <cell r="AN34">
            <v>7</v>
          </cell>
          <cell r="AO34">
            <v>116</v>
          </cell>
          <cell r="AP34">
            <v>7</v>
          </cell>
          <cell r="AQ34" t="str">
            <v/>
          </cell>
          <cell r="AR34">
            <v>74</v>
          </cell>
          <cell r="AS34">
            <v>57</v>
          </cell>
          <cell r="AT34">
            <v>50</v>
          </cell>
          <cell r="AU34">
            <v>18</v>
          </cell>
          <cell r="AV34">
            <v>12</v>
          </cell>
          <cell r="AW34" t="str">
            <v/>
          </cell>
          <cell r="AX34">
            <v>31</v>
          </cell>
          <cell r="AY34">
            <v>42</v>
          </cell>
          <cell r="AZ34">
            <v>16</v>
          </cell>
          <cell r="BA34">
            <v>37</v>
          </cell>
          <cell r="BB34" t="str">
            <v/>
          </cell>
          <cell r="BC34">
            <v>59</v>
          </cell>
          <cell r="BD34">
            <v>61</v>
          </cell>
          <cell r="BE34">
            <v>42</v>
          </cell>
          <cell r="BF34">
            <v>34</v>
          </cell>
          <cell r="BG34">
            <v>16</v>
          </cell>
          <cell r="BH34">
            <v>76</v>
          </cell>
          <cell r="BI34">
            <v>10</v>
          </cell>
          <cell r="BJ34">
            <v>52</v>
          </cell>
          <cell r="BK34">
            <v>81</v>
          </cell>
          <cell r="BL34">
            <v>100</v>
          </cell>
          <cell r="BM34">
            <v>3</v>
          </cell>
          <cell r="BN34">
            <v>84</v>
          </cell>
          <cell r="BO34">
            <v>25</v>
          </cell>
          <cell r="BP34" t="str">
            <v/>
          </cell>
          <cell r="BQ34">
            <v>45</v>
          </cell>
          <cell r="BR34">
            <v>71</v>
          </cell>
          <cell r="BS34">
            <v>1</v>
          </cell>
          <cell r="BT34" t="str">
            <v/>
          </cell>
          <cell r="BU34">
            <v>46</v>
          </cell>
          <cell r="BV34">
            <v>14</v>
          </cell>
          <cell r="BW34">
            <v>65</v>
          </cell>
          <cell r="BX34">
            <v>3</v>
          </cell>
          <cell r="BY34">
            <v>43</v>
          </cell>
          <cell r="BZ34">
            <v>20</v>
          </cell>
          <cell r="CA34">
            <v>57</v>
          </cell>
          <cell r="CB34">
            <v>69</v>
          </cell>
          <cell r="CC34">
            <v>15</v>
          </cell>
          <cell r="CD34">
            <v>9</v>
          </cell>
          <cell r="CE34" t="str">
            <v/>
          </cell>
          <cell r="CF34">
            <v>50</v>
          </cell>
          <cell r="CG34">
            <v>53</v>
          </cell>
          <cell r="CI34">
            <v>30</v>
          </cell>
          <cell r="CJ34" t="str">
            <v>Belgium</v>
          </cell>
          <cell r="CK34">
            <v>74.056603773584911</v>
          </cell>
          <cell r="CM34">
            <v>30</v>
          </cell>
          <cell r="CN34" t="str">
            <v>Malaysia</v>
          </cell>
          <cell r="CO34">
            <v>79.523809523809518</v>
          </cell>
          <cell r="CQ34">
            <v>30</v>
          </cell>
          <cell r="CR34" t="str">
            <v>Poland</v>
          </cell>
          <cell r="CS34">
            <v>8.8800000000000008</v>
          </cell>
          <cell r="CU34">
            <v>30</v>
          </cell>
          <cell r="CV34" t="str">
            <v>Portugal</v>
          </cell>
          <cell r="CW34">
            <v>80.476190476190482</v>
          </cell>
          <cell r="CY34">
            <v>30</v>
          </cell>
          <cell r="CZ34" t="str">
            <v>Qatar</v>
          </cell>
          <cell r="DA34">
            <v>80.660377358490564</v>
          </cell>
          <cell r="DC34">
            <v>28</v>
          </cell>
          <cell r="DD34" t="str">
            <v>Oman</v>
          </cell>
          <cell r="DE34">
            <v>13</v>
          </cell>
          <cell r="DG34">
            <v>28</v>
          </cell>
          <cell r="DH34" t="str">
            <v>Iran (Islamic Republic of)</v>
          </cell>
          <cell r="DI34">
            <v>8</v>
          </cell>
          <cell r="DK34">
            <v>30</v>
          </cell>
          <cell r="DL34" t="str">
            <v>Lithuania</v>
          </cell>
          <cell r="DM34">
            <v>2.8</v>
          </cell>
          <cell r="DO34">
            <v>30</v>
          </cell>
          <cell r="DP34" t="str">
            <v>Switzerland</v>
          </cell>
          <cell r="DQ34">
            <v>30.1</v>
          </cell>
          <cell r="DS34">
            <v>30</v>
          </cell>
          <cell r="DT34" t="str">
            <v>Austria</v>
          </cell>
          <cell r="DU34">
            <v>5.2963117240493798</v>
          </cell>
          <cell r="DW34">
            <v>30</v>
          </cell>
          <cell r="DX34" t="str">
            <v>Netherlands</v>
          </cell>
          <cell r="DY34">
            <v>23.41488</v>
          </cell>
          <cell r="EA34">
            <v>30</v>
          </cell>
          <cell r="EB34" t="str">
            <v>Hungary</v>
          </cell>
          <cell r="EC34">
            <v>15.282080000000001</v>
          </cell>
          <cell r="EE34">
            <v>30</v>
          </cell>
          <cell r="EF34" t="str">
            <v>Latvia</v>
          </cell>
          <cell r="EG34">
            <v>486.59762872934783</v>
          </cell>
          <cell r="EI34">
            <v>30</v>
          </cell>
          <cell r="EJ34" t="str">
            <v>Brunei Darussalam</v>
          </cell>
          <cell r="EK34">
            <v>10.45838</v>
          </cell>
          <cell r="EM34">
            <v>30</v>
          </cell>
          <cell r="EN34" t="str">
            <v>Israel</v>
          </cell>
          <cell r="EO34">
            <v>59.729680000000002</v>
          </cell>
          <cell r="EQ34">
            <v>30</v>
          </cell>
          <cell r="ER34" t="str">
            <v>Estonia</v>
          </cell>
          <cell r="ES34">
            <v>10.06611</v>
          </cell>
          <cell r="EU34">
            <v>30</v>
          </cell>
          <cell r="EV34" t="str">
            <v>Philippines</v>
          </cell>
          <cell r="EW34">
            <v>14.089090000000001</v>
          </cell>
          <cell r="EY34">
            <v>30</v>
          </cell>
          <cell r="EZ34" t="str">
            <v>Iceland</v>
          </cell>
          <cell r="FA34">
            <v>4.3292599999999997</v>
          </cell>
          <cell r="FC34">
            <v>30</v>
          </cell>
          <cell r="FD34" t="str">
            <v>Jamaica</v>
          </cell>
          <cell r="FE34">
            <v>9.7580922160977295</v>
          </cell>
          <cell r="FG34">
            <v>30</v>
          </cell>
          <cell r="FH34" t="str">
            <v>Croatia</v>
          </cell>
          <cell r="FI34">
            <v>2.2348843918724</v>
          </cell>
        </row>
        <row r="35">
          <cell r="B35" t="str">
            <v>CZE</v>
          </cell>
          <cell r="C35" t="str">
            <v>Czech Republic</v>
          </cell>
          <cell r="E35" t="str">
            <v>RANK</v>
          </cell>
          <cell r="F35">
            <v>18</v>
          </cell>
          <cell r="G35">
            <v>31</v>
          </cell>
          <cell r="H35">
            <v>22</v>
          </cell>
          <cell r="I35">
            <v>22</v>
          </cell>
          <cell r="J35">
            <v>29</v>
          </cell>
          <cell r="K35">
            <v>25</v>
          </cell>
          <cell r="L35">
            <v>78</v>
          </cell>
          <cell r="M35">
            <v>63</v>
          </cell>
          <cell r="N35">
            <v>98</v>
          </cell>
          <cell r="O35">
            <v>58</v>
          </cell>
          <cell r="P35">
            <v>46</v>
          </cell>
          <cell r="Q35">
            <v>27</v>
          </cell>
          <cell r="R35">
            <v>26</v>
          </cell>
          <cell r="S35">
            <v>38</v>
          </cell>
          <cell r="T35">
            <v>32</v>
          </cell>
          <cell r="U35">
            <v>38</v>
          </cell>
          <cell r="V35">
            <v>21</v>
          </cell>
          <cell r="W35">
            <v>20</v>
          </cell>
          <cell r="X35">
            <v>76</v>
          </cell>
          <cell r="Y35">
            <v>50</v>
          </cell>
          <cell r="Z35">
            <v>22</v>
          </cell>
          <cell r="AA35">
            <v>23</v>
          </cell>
          <cell r="AB35">
            <v>20</v>
          </cell>
          <cell r="AC35">
            <v>38</v>
          </cell>
          <cell r="AD35">
            <v>33</v>
          </cell>
          <cell r="AE35">
            <v>35</v>
          </cell>
          <cell r="AF35">
            <v>78</v>
          </cell>
          <cell r="AG35">
            <v>25</v>
          </cell>
          <cell r="AH35">
            <v>31</v>
          </cell>
          <cell r="AI35">
            <v>76</v>
          </cell>
          <cell r="AJ35">
            <v>79</v>
          </cell>
          <cell r="AK35">
            <v>33</v>
          </cell>
          <cell r="AL35">
            <v>63</v>
          </cell>
          <cell r="AM35">
            <v>102</v>
          </cell>
          <cell r="AN35">
            <v>57</v>
          </cell>
          <cell r="AO35">
            <v>26</v>
          </cell>
          <cell r="AP35">
            <v>44</v>
          </cell>
          <cell r="AQ35" t="str">
            <v/>
          </cell>
          <cell r="AR35">
            <v>74</v>
          </cell>
          <cell r="AS35">
            <v>59</v>
          </cell>
          <cell r="AT35">
            <v>47</v>
          </cell>
          <cell r="AU35">
            <v>43</v>
          </cell>
          <cell r="AV35">
            <v>12</v>
          </cell>
          <cell r="AW35" t="str">
            <v/>
          </cell>
          <cell r="AX35">
            <v>21</v>
          </cell>
          <cell r="AY35">
            <v>13</v>
          </cell>
          <cell r="AZ35">
            <v>10</v>
          </cell>
          <cell r="BA35">
            <v>18</v>
          </cell>
          <cell r="BB35">
            <v>4</v>
          </cell>
          <cell r="BC35">
            <v>21</v>
          </cell>
          <cell r="BD35">
            <v>19</v>
          </cell>
          <cell r="BE35">
            <v>28</v>
          </cell>
          <cell r="BF35">
            <v>39</v>
          </cell>
          <cell r="BG35">
            <v>48</v>
          </cell>
          <cell r="BH35">
            <v>67</v>
          </cell>
          <cell r="BI35">
            <v>49</v>
          </cell>
          <cell r="BJ35">
            <v>24</v>
          </cell>
          <cell r="BK35">
            <v>13</v>
          </cell>
          <cell r="BL35">
            <v>10</v>
          </cell>
          <cell r="BM35">
            <v>87</v>
          </cell>
          <cell r="BN35">
            <v>40</v>
          </cell>
          <cell r="BO35">
            <v>35</v>
          </cell>
          <cell r="BP35">
            <v>10</v>
          </cell>
          <cell r="BQ35">
            <v>24</v>
          </cell>
          <cell r="BR35">
            <v>53</v>
          </cell>
          <cell r="BS35">
            <v>31</v>
          </cell>
          <cell r="BT35">
            <v>2</v>
          </cell>
          <cell r="BU35">
            <v>48</v>
          </cell>
          <cell r="BV35">
            <v>17</v>
          </cell>
          <cell r="BW35">
            <v>36</v>
          </cell>
          <cell r="BX35">
            <v>45</v>
          </cell>
          <cell r="BY35">
            <v>51</v>
          </cell>
          <cell r="BZ35">
            <v>10</v>
          </cell>
          <cell r="CA35">
            <v>56</v>
          </cell>
          <cell r="CB35">
            <v>61</v>
          </cell>
          <cell r="CC35">
            <v>7</v>
          </cell>
          <cell r="CD35">
            <v>17</v>
          </cell>
          <cell r="CE35">
            <v>15</v>
          </cell>
          <cell r="CF35">
            <v>19</v>
          </cell>
          <cell r="CG35">
            <v>12</v>
          </cell>
          <cell r="CI35">
            <v>31</v>
          </cell>
          <cell r="CJ35" t="str">
            <v>Lithuania</v>
          </cell>
          <cell r="CK35">
            <v>70.754716981132077</v>
          </cell>
          <cell r="CM35">
            <v>31</v>
          </cell>
          <cell r="CN35" t="str">
            <v>Czech Republic</v>
          </cell>
          <cell r="CO35">
            <v>79.047619047619051</v>
          </cell>
          <cell r="CQ35">
            <v>31</v>
          </cell>
          <cell r="CR35" t="str">
            <v>Chile</v>
          </cell>
          <cell r="CS35">
            <v>10.5</v>
          </cell>
          <cell r="CU35">
            <v>31</v>
          </cell>
          <cell r="CV35" t="str">
            <v>Latvia</v>
          </cell>
          <cell r="CW35">
            <v>80</v>
          </cell>
          <cell r="CY35">
            <v>31</v>
          </cell>
          <cell r="CZ35" t="str">
            <v>Mauritius</v>
          </cell>
          <cell r="DA35">
            <v>80.188679245283012</v>
          </cell>
          <cell r="DC35">
            <v>28</v>
          </cell>
          <cell r="DD35" t="str">
            <v>Qatar</v>
          </cell>
          <cell r="DE35">
            <v>13</v>
          </cell>
          <cell r="DG35">
            <v>28</v>
          </cell>
          <cell r="DH35" t="str">
            <v>Jamaica</v>
          </cell>
          <cell r="DI35">
            <v>8</v>
          </cell>
          <cell r="DK35">
            <v>31</v>
          </cell>
          <cell r="DL35" t="str">
            <v>Armenia</v>
          </cell>
          <cell r="DM35">
            <v>3.1</v>
          </cell>
          <cell r="DO35">
            <v>31</v>
          </cell>
          <cell r="DP35" t="str">
            <v>Lebanon</v>
          </cell>
          <cell r="DQ35">
            <v>30.2</v>
          </cell>
          <cell r="DS35">
            <v>31</v>
          </cell>
          <cell r="DT35" t="str">
            <v>Kyrgyzstan</v>
          </cell>
          <cell r="DU35">
            <v>5.2214700000000001</v>
          </cell>
          <cell r="DW35">
            <v>31</v>
          </cell>
          <cell r="DX35" t="str">
            <v>Mozambique</v>
          </cell>
          <cell r="DY35">
            <v>23.359970000000001</v>
          </cell>
          <cell r="EA35">
            <v>31</v>
          </cell>
          <cell r="EB35" t="str">
            <v>Poland</v>
          </cell>
          <cell r="EC35">
            <v>15.225960000000001</v>
          </cell>
          <cell r="EE35">
            <v>31</v>
          </cell>
          <cell r="EF35" t="str">
            <v>Italy</v>
          </cell>
          <cell r="EG35">
            <v>485.93030019242423</v>
          </cell>
          <cell r="EI35">
            <v>31</v>
          </cell>
          <cell r="EJ35" t="str">
            <v>Ireland</v>
          </cell>
          <cell r="EK35">
            <v>10.544549999999999</v>
          </cell>
          <cell r="EM35">
            <v>31</v>
          </cell>
          <cell r="EN35" t="str">
            <v>Ireland</v>
          </cell>
          <cell r="EO35">
            <v>58.307969999999997</v>
          </cell>
          <cell r="EQ35">
            <v>31</v>
          </cell>
          <cell r="ER35" t="str">
            <v>Ghana</v>
          </cell>
          <cell r="ES35">
            <v>9.9127299999999998</v>
          </cell>
          <cell r="EU35">
            <v>31</v>
          </cell>
          <cell r="EV35" t="str">
            <v>Serbia</v>
          </cell>
          <cell r="EW35">
            <v>14.07813</v>
          </cell>
          <cell r="EY35">
            <v>31</v>
          </cell>
          <cell r="EZ35" t="str">
            <v>Botswana</v>
          </cell>
          <cell r="FA35">
            <v>4.1629500000000004</v>
          </cell>
          <cell r="FC35">
            <v>31</v>
          </cell>
          <cell r="FD35" t="str">
            <v>United Arab Emirates</v>
          </cell>
          <cell r="FE35">
            <v>8.9980368858810795</v>
          </cell>
          <cell r="FG35">
            <v>31</v>
          </cell>
          <cell r="FH35" t="str">
            <v>Latvia</v>
          </cell>
          <cell r="FI35">
            <v>2.2024093253022499</v>
          </cell>
        </row>
        <row r="36">
          <cell r="B36" t="str">
            <v>DNK</v>
          </cell>
          <cell r="C36" t="str">
            <v>Denmark</v>
          </cell>
          <cell r="E36" t="str">
            <v>RANK</v>
          </cell>
          <cell r="F36">
            <v>11</v>
          </cell>
          <cell r="G36">
            <v>2</v>
          </cell>
          <cell r="H36">
            <v>11</v>
          </cell>
          <cell r="I36">
            <v>3</v>
          </cell>
          <cell r="J36">
            <v>5</v>
          </cell>
          <cell r="K36">
            <v>10</v>
          </cell>
          <cell r="L36">
            <v>14</v>
          </cell>
          <cell r="M36">
            <v>1</v>
          </cell>
          <cell r="N36">
            <v>25</v>
          </cell>
          <cell r="O36">
            <v>3</v>
          </cell>
          <cell r="P36">
            <v>5</v>
          </cell>
          <cell r="Q36">
            <v>7</v>
          </cell>
          <cell r="R36">
            <v>19</v>
          </cell>
          <cell r="S36">
            <v>25</v>
          </cell>
          <cell r="T36">
            <v>9</v>
          </cell>
          <cell r="U36">
            <v>59</v>
          </cell>
          <cell r="V36">
            <v>41</v>
          </cell>
          <cell r="W36">
            <v>44</v>
          </cell>
          <cell r="X36">
            <v>79</v>
          </cell>
          <cell r="Y36">
            <v>45</v>
          </cell>
          <cell r="Z36">
            <v>5</v>
          </cell>
          <cell r="AA36">
            <v>8</v>
          </cell>
          <cell r="AB36">
            <v>12</v>
          </cell>
          <cell r="AC36">
            <v>8</v>
          </cell>
          <cell r="AD36">
            <v>6</v>
          </cell>
          <cell r="AE36">
            <v>13</v>
          </cell>
          <cell r="AF36">
            <v>14</v>
          </cell>
          <cell r="AG36">
            <v>30</v>
          </cell>
          <cell r="AH36">
            <v>29</v>
          </cell>
          <cell r="AI36">
            <v>18</v>
          </cell>
          <cell r="AJ36">
            <v>51</v>
          </cell>
          <cell r="AK36">
            <v>15</v>
          </cell>
          <cell r="AL36">
            <v>101</v>
          </cell>
          <cell r="AM36">
            <v>105</v>
          </cell>
          <cell r="AN36">
            <v>7</v>
          </cell>
          <cell r="AO36">
            <v>68</v>
          </cell>
          <cell r="AP36">
            <v>2</v>
          </cell>
          <cell r="AQ36" t="str">
            <v/>
          </cell>
          <cell r="AR36">
            <v>27</v>
          </cell>
          <cell r="AS36">
            <v>30</v>
          </cell>
          <cell r="AT36">
            <v>24</v>
          </cell>
          <cell r="AU36">
            <v>10</v>
          </cell>
          <cell r="AV36">
            <v>12</v>
          </cell>
          <cell r="AW36" t="str">
            <v/>
          </cell>
          <cell r="AX36">
            <v>52</v>
          </cell>
          <cell r="AY36">
            <v>41</v>
          </cell>
          <cell r="AZ36">
            <v>21</v>
          </cell>
          <cell r="BA36">
            <v>5</v>
          </cell>
          <cell r="BB36" t="str">
            <v/>
          </cell>
          <cell r="BC36">
            <v>12</v>
          </cell>
          <cell r="BD36">
            <v>15</v>
          </cell>
          <cell r="BE36">
            <v>8</v>
          </cell>
          <cell r="BF36">
            <v>17</v>
          </cell>
          <cell r="BG36">
            <v>27</v>
          </cell>
          <cell r="BH36">
            <v>11</v>
          </cell>
          <cell r="BI36">
            <v>27</v>
          </cell>
          <cell r="BJ36" t="str">
            <v/>
          </cell>
          <cell r="BK36">
            <v>36</v>
          </cell>
          <cell r="BL36">
            <v>49</v>
          </cell>
          <cell r="BM36">
            <v>103</v>
          </cell>
          <cell r="BN36">
            <v>17</v>
          </cell>
          <cell r="BO36">
            <v>10</v>
          </cell>
          <cell r="BP36">
            <v>31</v>
          </cell>
          <cell r="BQ36">
            <v>6</v>
          </cell>
          <cell r="BR36">
            <v>107</v>
          </cell>
          <cell r="BS36">
            <v>19</v>
          </cell>
          <cell r="BT36">
            <v>11</v>
          </cell>
          <cell r="BU36" t="str">
            <v/>
          </cell>
          <cell r="BV36">
            <v>22</v>
          </cell>
          <cell r="BW36">
            <v>43</v>
          </cell>
          <cell r="BX36">
            <v>23</v>
          </cell>
          <cell r="BY36">
            <v>68</v>
          </cell>
          <cell r="BZ36">
            <v>12</v>
          </cell>
          <cell r="CA36">
            <v>36</v>
          </cell>
          <cell r="CB36">
            <v>23</v>
          </cell>
          <cell r="CC36">
            <v>20</v>
          </cell>
          <cell r="CD36">
            <v>15</v>
          </cell>
          <cell r="CE36">
            <v>6</v>
          </cell>
          <cell r="CF36">
            <v>15</v>
          </cell>
          <cell r="CG36" t="str">
            <v/>
          </cell>
          <cell r="CI36">
            <v>32</v>
          </cell>
          <cell r="CJ36" t="str">
            <v>Costa Rica</v>
          </cell>
          <cell r="CK36">
            <v>70.283018867924525</v>
          </cell>
          <cell r="CM36">
            <v>32</v>
          </cell>
          <cell r="CN36" t="str">
            <v>Spain</v>
          </cell>
          <cell r="CO36">
            <v>77.61904761904762</v>
          </cell>
          <cell r="CQ36">
            <v>32</v>
          </cell>
          <cell r="CR36" t="str">
            <v>Hong Kong (SAR), China</v>
          </cell>
          <cell r="CS36">
            <v>10.75</v>
          </cell>
          <cell r="CU36">
            <v>32</v>
          </cell>
          <cell r="CV36" t="str">
            <v>Lithuania</v>
          </cell>
          <cell r="CW36">
            <v>79.523809523809518</v>
          </cell>
          <cell r="CY36">
            <v>32</v>
          </cell>
          <cell r="CZ36" t="str">
            <v>Israel</v>
          </cell>
          <cell r="DA36">
            <v>74.528301886792448</v>
          </cell>
          <cell r="DC36">
            <v>28</v>
          </cell>
          <cell r="DD36" t="str">
            <v>Saudi Arabia</v>
          </cell>
          <cell r="DE36">
            <v>13</v>
          </cell>
          <cell r="DG36">
            <v>28</v>
          </cell>
          <cell r="DH36" t="str">
            <v>Mali</v>
          </cell>
          <cell r="DI36">
            <v>8</v>
          </cell>
          <cell r="DK36">
            <v>31</v>
          </cell>
          <cell r="DL36" t="str">
            <v>Azerbaijan</v>
          </cell>
          <cell r="DM36">
            <v>3.1</v>
          </cell>
          <cell r="DO36">
            <v>32</v>
          </cell>
          <cell r="DP36" t="str">
            <v>South Africa</v>
          </cell>
          <cell r="DQ36">
            <v>30.5</v>
          </cell>
          <cell r="DS36">
            <v>32</v>
          </cell>
          <cell r="DT36" t="str">
            <v>Morocco</v>
          </cell>
          <cell r="DU36">
            <v>5.2198602896775297</v>
          </cell>
          <cell r="DW36">
            <v>32</v>
          </cell>
          <cell r="DX36" t="str">
            <v>France</v>
          </cell>
          <cell r="DY36">
            <v>23.309950000000001</v>
          </cell>
          <cell r="EA36">
            <v>32</v>
          </cell>
          <cell r="EB36" t="str">
            <v>Austria</v>
          </cell>
          <cell r="EC36">
            <v>15.201449999999999</v>
          </cell>
          <cell r="EE36">
            <v>32</v>
          </cell>
          <cell r="EF36" t="str">
            <v>Spain</v>
          </cell>
          <cell r="EG36">
            <v>484.2633757630083</v>
          </cell>
          <cell r="EI36">
            <v>32</v>
          </cell>
          <cell r="EJ36" t="str">
            <v>Ukraine</v>
          </cell>
          <cell r="EK36">
            <v>10.574759999999999</v>
          </cell>
          <cell r="EM36">
            <v>32</v>
          </cell>
          <cell r="EN36" t="str">
            <v>Czech Republic</v>
          </cell>
          <cell r="EO36">
            <v>58.267850000000003</v>
          </cell>
          <cell r="EQ36">
            <v>32</v>
          </cell>
          <cell r="ER36" t="str">
            <v>Angola</v>
          </cell>
          <cell r="ES36">
            <v>9.8837200000000003</v>
          </cell>
          <cell r="EU36">
            <v>32</v>
          </cell>
          <cell r="EV36" t="str">
            <v>Greece</v>
          </cell>
          <cell r="EW36">
            <v>13.994260000000001</v>
          </cell>
          <cell r="EY36">
            <v>32</v>
          </cell>
          <cell r="EZ36" t="str">
            <v>Hungary</v>
          </cell>
          <cell r="FA36">
            <v>3.7366299999999999</v>
          </cell>
          <cell r="FC36">
            <v>32</v>
          </cell>
          <cell r="FD36" t="str">
            <v>Macedonia (the Former Yugoslav Republic of)</v>
          </cell>
          <cell r="FE36">
            <v>8.9551783097215605</v>
          </cell>
          <cell r="FG36">
            <v>32</v>
          </cell>
          <cell r="FH36" t="str">
            <v>Georgia</v>
          </cell>
          <cell r="FI36">
            <v>2.19271970082842</v>
          </cell>
        </row>
        <row r="37">
          <cell r="B37" t="str">
            <v>DOM</v>
          </cell>
          <cell r="C37" t="str">
            <v>Dominican Republic</v>
          </cell>
          <cell r="E37" t="str">
            <v>RANK</v>
          </cell>
          <cell r="F37">
            <v>59</v>
          </cell>
          <cell r="G37">
            <v>90</v>
          </cell>
          <cell r="H37">
            <v>75</v>
          </cell>
          <cell r="I37">
            <v>81</v>
          </cell>
          <cell r="J37">
            <v>100</v>
          </cell>
          <cell r="K37">
            <v>48</v>
          </cell>
          <cell r="L37">
            <v>72</v>
          </cell>
          <cell r="M37">
            <v>91</v>
          </cell>
          <cell r="N37">
            <v>68</v>
          </cell>
          <cell r="O37">
            <v>83</v>
          </cell>
          <cell r="P37">
            <v>106</v>
          </cell>
          <cell r="Q37">
            <v>80</v>
          </cell>
          <cell r="R37" t="str">
            <v/>
          </cell>
          <cell r="S37">
            <v>110</v>
          </cell>
          <cell r="T37">
            <v>66</v>
          </cell>
          <cell r="U37" t="str">
            <v/>
          </cell>
          <cell r="V37" t="str">
            <v/>
          </cell>
          <cell r="W37" t="str">
            <v/>
          </cell>
          <cell r="X37">
            <v>119</v>
          </cell>
          <cell r="Y37">
            <v>94</v>
          </cell>
          <cell r="Z37" t="str">
            <v/>
          </cell>
          <cell r="AA37" t="str">
            <v/>
          </cell>
          <cell r="AB37">
            <v>114</v>
          </cell>
          <cell r="AC37">
            <v>88</v>
          </cell>
          <cell r="AD37">
            <v>80</v>
          </cell>
          <cell r="AE37">
            <v>56</v>
          </cell>
          <cell r="AF37">
            <v>63</v>
          </cell>
          <cell r="AG37">
            <v>81</v>
          </cell>
          <cell r="AH37">
            <v>82</v>
          </cell>
          <cell r="AI37">
            <v>4</v>
          </cell>
          <cell r="AJ37">
            <v>49</v>
          </cell>
          <cell r="AK37">
            <v>86</v>
          </cell>
          <cell r="AL37">
            <v>115</v>
          </cell>
          <cell r="AM37">
            <v>71</v>
          </cell>
          <cell r="AN37">
            <v>99</v>
          </cell>
          <cell r="AO37">
            <v>1</v>
          </cell>
          <cell r="AP37">
            <v>97</v>
          </cell>
          <cell r="AQ37">
            <v>41</v>
          </cell>
          <cell r="AR37">
            <v>45</v>
          </cell>
          <cell r="AS37" t="str">
            <v/>
          </cell>
          <cell r="AT37" t="str">
            <v/>
          </cell>
          <cell r="AU37">
            <v>69</v>
          </cell>
          <cell r="AV37">
            <v>80</v>
          </cell>
          <cell r="AW37" t="str">
            <v/>
          </cell>
          <cell r="AX37">
            <v>91</v>
          </cell>
          <cell r="AY37">
            <v>107</v>
          </cell>
          <cell r="AZ37">
            <v>82</v>
          </cell>
          <cell r="BA37">
            <v>82</v>
          </cell>
          <cell r="BB37">
            <v>13</v>
          </cell>
          <cell r="BC37" t="str">
            <v/>
          </cell>
          <cell r="BD37" t="str">
            <v/>
          </cell>
          <cell r="BE37">
            <v>86</v>
          </cell>
          <cell r="BF37">
            <v>57</v>
          </cell>
          <cell r="BG37" t="str">
            <v/>
          </cell>
          <cell r="BH37">
            <v>76</v>
          </cell>
          <cell r="BI37">
            <v>75</v>
          </cell>
          <cell r="BJ37">
            <v>62</v>
          </cell>
          <cell r="BK37">
            <v>88</v>
          </cell>
          <cell r="BL37">
            <v>109</v>
          </cell>
          <cell r="BM37">
            <v>34</v>
          </cell>
          <cell r="BN37" t="str">
            <v/>
          </cell>
          <cell r="BO37">
            <v>78</v>
          </cell>
          <cell r="BP37" t="str">
            <v/>
          </cell>
          <cell r="BQ37">
            <v>128</v>
          </cell>
          <cell r="BR37">
            <v>54</v>
          </cell>
          <cell r="BS37">
            <v>41</v>
          </cell>
          <cell r="BT37" t="str">
            <v/>
          </cell>
          <cell r="BU37" t="str">
            <v/>
          </cell>
          <cell r="BV37">
            <v>49</v>
          </cell>
          <cell r="BW37">
            <v>119</v>
          </cell>
          <cell r="BX37">
            <v>94</v>
          </cell>
          <cell r="BY37" t="str">
            <v/>
          </cell>
          <cell r="BZ37" t="str">
            <v/>
          </cell>
          <cell r="CA37">
            <v>45</v>
          </cell>
          <cell r="CB37">
            <v>49</v>
          </cell>
          <cell r="CC37" t="str">
            <v/>
          </cell>
          <cell r="CD37">
            <v>41</v>
          </cell>
          <cell r="CE37">
            <v>46</v>
          </cell>
          <cell r="CF37">
            <v>3</v>
          </cell>
          <cell r="CG37" t="str">
            <v/>
          </cell>
          <cell r="CI37">
            <v>33</v>
          </cell>
          <cell r="CJ37" t="str">
            <v>Kazakhstan</v>
          </cell>
          <cell r="CK37">
            <v>69.811320754716988</v>
          </cell>
          <cell r="CM37">
            <v>33</v>
          </cell>
          <cell r="CN37" t="str">
            <v>United Arab Emirates</v>
          </cell>
          <cell r="CO37">
            <v>77.142857142857139</v>
          </cell>
          <cell r="CQ37">
            <v>33</v>
          </cell>
          <cell r="CR37" t="str">
            <v>Slovakia</v>
          </cell>
          <cell r="CS37">
            <v>11.5</v>
          </cell>
          <cell r="CU37">
            <v>33</v>
          </cell>
          <cell r="CV37" t="str">
            <v>Iceland</v>
          </cell>
          <cell r="CW37">
            <v>79.047619047619051</v>
          </cell>
          <cell r="CY37">
            <v>33</v>
          </cell>
          <cell r="CZ37" t="str">
            <v>Latvia</v>
          </cell>
          <cell r="DA37">
            <v>74.056603773584911</v>
          </cell>
          <cell r="DC37">
            <v>33</v>
          </cell>
          <cell r="DD37" t="str">
            <v>Macedonia (the Former Yugoslav Republic of)</v>
          </cell>
          <cell r="DE37">
            <v>14</v>
          </cell>
          <cell r="DG37">
            <v>28</v>
          </cell>
          <cell r="DH37" t="str">
            <v>Netherlands</v>
          </cell>
          <cell r="DI37">
            <v>8</v>
          </cell>
          <cell r="DK37">
            <v>33</v>
          </cell>
          <cell r="DL37" t="str">
            <v>Mongolia</v>
          </cell>
          <cell r="DM37">
            <v>3.2</v>
          </cell>
          <cell r="DO37">
            <v>33</v>
          </cell>
          <cell r="DP37" t="str">
            <v>Moldova (Republic of)</v>
          </cell>
          <cell r="DQ37">
            <v>30.9</v>
          </cell>
          <cell r="DS37">
            <v>33</v>
          </cell>
          <cell r="DT37" t="str">
            <v>Ireland</v>
          </cell>
          <cell r="DU37">
            <v>5.1737772270295306</v>
          </cell>
          <cell r="DW37">
            <v>33</v>
          </cell>
          <cell r="DX37" t="str">
            <v>Bulgaria</v>
          </cell>
          <cell r="DY37">
            <v>23.110410000000002</v>
          </cell>
          <cell r="EA37">
            <v>33</v>
          </cell>
          <cell r="EB37" t="str">
            <v>Kazakhstan</v>
          </cell>
          <cell r="EC37">
            <v>15.101459999999999</v>
          </cell>
          <cell r="EE37">
            <v>33</v>
          </cell>
          <cell r="EF37" t="str">
            <v>Luxembourg</v>
          </cell>
          <cell r="EG37">
            <v>481.72276001458704</v>
          </cell>
          <cell r="EI37">
            <v>33</v>
          </cell>
          <cell r="EJ37" t="str">
            <v>Austria</v>
          </cell>
          <cell r="EK37">
            <v>10.579660000000001</v>
          </cell>
          <cell r="EM37">
            <v>33</v>
          </cell>
          <cell r="EN37" t="str">
            <v>Japan</v>
          </cell>
          <cell r="EO37">
            <v>58.03051</v>
          </cell>
          <cell r="EQ37">
            <v>33</v>
          </cell>
          <cell r="ER37" t="str">
            <v>Thailand</v>
          </cell>
          <cell r="ES37">
            <v>9.6541899999999998</v>
          </cell>
          <cell r="EU37">
            <v>33</v>
          </cell>
          <cell r="EV37" t="str">
            <v>Italy</v>
          </cell>
          <cell r="EW37">
            <v>13.838559999999999</v>
          </cell>
          <cell r="EY37">
            <v>33</v>
          </cell>
          <cell r="EZ37" t="str">
            <v>Finland</v>
          </cell>
          <cell r="FA37">
            <v>3.6502699999999999</v>
          </cell>
          <cell r="FC37">
            <v>33</v>
          </cell>
          <cell r="FD37" t="str">
            <v>Benin</v>
          </cell>
          <cell r="FE37">
            <v>8.8303640588690993</v>
          </cell>
          <cell r="FG37">
            <v>33</v>
          </cell>
          <cell r="FH37" t="str">
            <v>Oman</v>
          </cell>
          <cell r="FI37">
            <v>2.05879689169852</v>
          </cell>
        </row>
        <row r="38">
          <cell r="B38" t="str">
            <v>ECU</v>
          </cell>
          <cell r="C38" t="str">
            <v>Ecuador</v>
          </cell>
          <cell r="E38" t="str">
            <v>RANK</v>
          </cell>
          <cell r="F38">
            <v>102</v>
          </cell>
          <cell r="G38">
            <v>115</v>
          </cell>
          <cell r="H38">
            <v>79</v>
          </cell>
          <cell r="I38">
            <v>127</v>
          </cell>
          <cell r="J38">
            <v>125</v>
          </cell>
          <cell r="K38">
            <v>86</v>
          </cell>
          <cell r="L38">
            <v>119</v>
          </cell>
          <cell r="M38">
            <v>99</v>
          </cell>
          <cell r="N38">
            <v>51</v>
          </cell>
          <cell r="O38">
            <v>123</v>
          </cell>
          <cell r="P38" t="str">
            <v/>
          </cell>
          <cell r="Q38">
            <v>58</v>
          </cell>
          <cell r="R38" t="str">
            <v/>
          </cell>
          <cell r="S38">
            <v>98</v>
          </cell>
          <cell r="T38">
            <v>52</v>
          </cell>
          <cell r="U38">
            <v>77</v>
          </cell>
          <cell r="V38">
            <v>73</v>
          </cell>
          <cell r="W38" t="str">
            <v/>
          </cell>
          <cell r="X38">
            <v>92</v>
          </cell>
          <cell r="Y38">
            <v>70</v>
          </cell>
          <cell r="Z38">
            <v>85</v>
          </cell>
          <cell r="AA38">
            <v>82</v>
          </cell>
          <cell r="AB38">
            <v>121</v>
          </cell>
          <cell r="AC38">
            <v>78</v>
          </cell>
          <cell r="AD38">
            <v>73</v>
          </cell>
          <cell r="AE38">
            <v>69</v>
          </cell>
          <cell r="AF38">
            <v>73</v>
          </cell>
          <cell r="AG38">
            <v>83</v>
          </cell>
          <cell r="AH38">
            <v>86</v>
          </cell>
          <cell r="AI38">
            <v>60</v>
          </cell>
          <cell r="AJ38">
            <v>56</v>
          </cell>
          <cell r="AK38">
            <v>78</v>
          </cell>
          <cell r="AL38">
            <v>14</v>
          </cell>
          <cell r="AM38">
            <v>29</v>
          </cell>
          <cell r="AN38">
            <v>99</v>
          </cell>
          <cell r="AO38">
            <v>26</v>
          </cell>
          <cell r="AP38">
            <v>86</v>
          </cell>
          <cell r="AQ38">
            <v>18</v>
          </cell>
          <cell r="AR38">
            <v>108</v>
          </cell>
          <cell r="AS38">
            <v>91</v>
          </cell>
          <cell r="AT38">
            <v>64</v>
          </cell>
          <cell r="AU38">
            <v>69</v>
          </cell>
          <cell r="AV38">
            <v>83</v>
          </cell>
          <cell r="AW38" t="str">
            <v/>
          </cell>
          <cell r="AX38">
            <v>43</v>
          </cell>
          <cell r="AY38">
            <v>61</v>
          </cell>
          <cell r="AZ38">
            <v>110</v>
          </cell>
          <cell r="BA38">
            <v>76</v>
          </cell>
          <cell r="BB38">
            <v>7</v>
          </cell>
          <cell r="BC38">
            <v>62</v>
          </cell>
          <cell r="BD38">
            <v>56</v>
          </cell>
          <cell r="BE38">
            <v>113</v>
          </cell>
          <cell r="BF38">
            <v>109</v>
          </cell>
          <cell r="BG38">
            <v>40</v>
          </cell>
          <cell r="BH38">
            <v>76</v>
          </cell>
          <cell r="BI38">
            <v>6</v>
          </cell>
          <cell r="BJ38">
            <v>74</v>
          </cell>
          <cell r="BK38">
            <v>44</v>
          </cell>
          <cell r="BL38">
            <v>101</v>
          </cell>
          <cell r="BM38">
            <v>112</v>
          </cell>
          <cell r="BN38">
            <v>93</v>
          </cell>
          <cell r="BO38">
            <v>46</v>
          </cell>
          <cell r="BP38">
            <v>54</v>
          </cell>
          <cell r="BQ38">
            <v>116</v>
          </cell>
          <cell r="BR38">
            <v>38</v>
          </cell>
          <cell r="BS38" t="str">
            <v/>
          </cell>
          <cell r="BT38">
            <v>66</v>
          </cell>
          <cell r="BU38" t="str">
            <v/>
          </cell>
          <cell r="BV38">
            <v>87</v>
          </cell>
          <cell r="BW38">
            <v>107</v>
          </cell>
          <cell r="BX38">
            <v>94</v>
          </cell>
          <cell r="BY38">
            <v>19</v>
          </cell>
          <cell r="BZ38" t="str">
            <v/>
          </cell>
          <cell r="CA38">
            <v>99</v>
          </cell>
          <cell r="CB38">
            <v>87</v>
          </cell>
          <cell r="CC38" t="str">
            <v/>
          </cell>
          <cell r="CD38" t="str">
            <v/>
          </cell>
          <cell r="CE38" t="str">
            <v/>
          </cell>
          <cell r="CF38">
            <v>100</v>
          </cell>
          <cell r="CG38">
            <v>22</v>
          </cell>
          <cell r="CI38">
            <v>34</v>
          </cell>
          <cell r="CJ38" t="str">
            <v>Chile</v>
          </cell>
          <cell r="CK38">
            <v>69.339622641509436</v>
          </cell>
          <cell r="CM38">
            <v>34</v>
          </cell>
          <cell r="CN38" t="str">
            <v>Slovakia</v>
          </cell>
          <cell r="CO38">
            <v>76.666666666666671</v>
          </cell>
          <cell r="CQ38">
            <v>34</v>
          </cell>
          <cell r="CR38" t="str">
            <v>Uruguay</v>
          </cell>
          <cell r="CS38">
            <v>11.75</v>
          </cell>
          <cell r="CU38">
            <v>34</v>
          </cell>
          <cell r="CV38" t="str">
            <v>Poland</v>
          </cell>
          <cell r="CW38">
            <v>78.571428571428569</v>
          </cell>
          <cell r="CY38">
            <v>34</v>
          </cell>
          <cell r="CZ38" t="str">
            <v>Hungary</v>
          </cell>
          <cell r="DA38">
            <v>73.584905660377359</v>
          </cell>
          <cell r="DC38">
            <v>34</v>
          </cell>
          <cell r="DD38" t="str">
            <v>Japan</v>
          </cell>
          <cell r="DE38">
            <v>16</v>
          </cell>
          <cell r="DG38">
            <v>28</v>
          </cell>
          <cell r="DH38" t="str">
            <v>Senegal</v>
          </cell>
          <cell r="DI38">
            <v>8</v>
          </cell>
          <cell r="DK38">
            <v>34</v>
          </cell>
          <cell r="DL38" t="str">
            <v>Oman</v>
          </cell>
          <cell r="DM38">
            <v>3.3</v>
          </cell>
          <cell r="DO38">
            <v>34</v>
          </cell>
          <cell r="DP38" t="str">
            <v>Ethiopia</v>
          </cell>
          <cell r="DQ38">
            <v>31.1</v>
          </cell>
          <cell r="DS38">
            <v>34</v>
          </cell>
          <cell r="DT38" t="str">
            <v>Australia</v>
          </cell>
          <cell r="DU38">
            <v>5.1058702113701901</v>
          </cell>
          <cell r="DW38">
            <v>34</v>
          </cell>
          <cell r="DX38" t="str">
            <v>Italy</v>
          </cell>
          <cell r="DY38">
            <v>22.94896</v>
          </cell>
          <cell r="EA38">
            <v>34</v>
          </cell>
          <cell r="EB38" t="str">
            <v>Japan</v>
          </cell>
          <cell r="EC38">
            <v>15.074170000000001</v>
          </cell>
          <cell r="EE38">
            <v>34</v>
          </cell>
          <cell r="EF38" t="str">
            <v>Lithuania</v>
          </cell>
          <cell r="EG38">
            <v>478.81828724172436</v>
          </cell>
          <cell r="EI38">
            <v>34</v>
          </cell>
          <cell r="EJ38" t="str">
            <v>Spain</v>
          </cell>
          <cell r="EK38">
            <v>10.804270000000001</v>
          </cell>
          <cell r="EM38">
            <v>34</v>
          </cell>
          <cell r="EN38" t="str">
            <v>United Kingdom</v>
          </cell>
          <cell r="EO38">
            <v>57.415190000000003</v>
          </cell>
          <cell r="EQ38">
            <v>34</v>
          </cell>
          <cell r="ER38" t="str">
            <v>Azerbaijan</v>
          </cell>
          <cell r="ES38">
            <v>9.6098099999999995</v>
          </cell>
          <cell r="EU38">
            <v>34</v>
          </cell>
          <cell r="EV38" t="str">
            <v>Turkey</v>
          </cell>
          <cell r="EW38">
            <v>13.743650000000001</v>
          </cell>
          <cell r="EY38">
            <v>34</v>
          </cell>
          <cell r="EZ38" t="str">
            <v>Hong Kong (SAR), China</v>
          </cell>
          <cell r="FA38">
            <v>3.6358600000000001</v>
          </cell>
          <cell r="FC38">
            <v>34</v>
          </cell>
          <cell r="FD38" t="str">
            <v>Bulgaria</v>
          </cell>
          <cell r="FE38">
            <v>8.8284561545471405</v>
          </cell>
          <cell r="FG38">
            <v>34</v>
          </cell>
          <cell r="FH38" t="str">
            <v>Canada</v>
          </cell>
          <cell r="FI38">
            <v>2.0114217131132301</v>
          </cell>
        </row>
        <row r="39">
          <cell r="B39" t="str">
            <v>EGY</v>
          </cell>
          <cell r="C39" t="str">
            <v>Egypt</v>
          </cell>
          <cell r="E39" t="str">
            <v>RANK</v>
          </cell>
          <cell r="F39">
            <v>95</v>
          </cell>
          <cell r="G39">
            <v>83</v>
          </cell>
          <cell r="H39">
            <v>95</v>
          </cell>
          <cell r="I39">
            <v>79</v>
          </cell>
          <cell r="J39">
            <v>58</v>
          </cell>
          <cell r="K39">
            <v>66</v>
          </cell>
          <cell r="L39">
            <v>22</v>
          </cell>
          <cell r="M39">
            <v>52</v>
          </cell>
          <cell r="N39">
            <v>76</v>
          </cell>
          <cell r="O39">
            <v>56</v>
          </cell>
          <cell r="P39">
            <v>63</v>
          </cell>
          <cell r="Q39">
            <v>95</v>
          </cell>
          <cell r="R39" t="str">
            <v/>
          </cell>
          <cell r="S39">
            <v>77</v>
          </cell>
          <cell r="T39">
            <v>72</v>
          </cell>
          <cell r="U39" t="str">
            <v/>
          </cell>
          <cell r="V39" t="str">
            <v/>
          </cell>
          <cell r="W39">
            <v>63</v>
          </cell>
          <cell r="X39">
            <v>124</v>
          </cell>
          <cell r="Y39">
            <v>109</v>
          </cell>
          <cell r="Z39">
            <v>47</v>
          </cell>
          <cell r="AA39">
            <v>70</v>
          </cell>
          <cell r="AB39">
            <v>104</v>
          </cell>
          <cell r="AC39">
            <v>92</v>
          </cell>
          <cell r="AD39">
            <v>81</v>
          </cell>
          <cell r="AE39">
            <v>23</v>
          </cell>
          <cell r="AF39">
            <v>41</v>
          </cell>
          <cell r="AG39">
            <v>79</v>
          </cell>
          <cell r="AH39">
            <v>81</v>
          </cell>
          <cell r="AI39">
            <v>73</v>
          </cell>
          <cell r="AJ39">
            <v>92</v>
          </cell>
          <cell r="AK39">
            <v>98</v>
          </cell>
          <cell r="AL39">
            <v>86</v>
          </cell>
          <cell r="AM39">
            <v>76</v>
          </cell>
          <cell r="AN39">
            <v>99</v>
          </cell>
          <cell r="AO39">
            <v>1</v>
          </cell>
          <cell r="AP39">
            <v>57</v>
          </cell>
          <cell r="AQ39">
            <v>58</v>
          </cell>
          <cell r="AR39">
            <v>58</v>
          </cell>
          <cell r="AS39">
            <v>41</v>
          </cell>
          <cell r="AT39">
            <v>34</v>
          </cell>
          <cell r="AU39">
            <v>61</v>
          </cell>
          <cell r="AV39">
            <v>102</v>
          </cell>
          <cell r="AW39">
            <v>49</v>
          </cell>
          <cell r="AX39">
            <v>84</v>
          </cell>
          <cell r="AY39">
            <v>95</v>
          </cell>
          <cell r="AZ39">
            <v>86</v>
          </cell>
          <cell r="BA39">
            <v>39</v>
          </cell>
          <cell r="BB39">
            <v>78</v>
          </cell>
          <cell r="BC39" t="str">
            <v/>
          </cell>
          <cell r="BD39" t="str">
            <v/>
          </cell>
          <cell r="BE39">
            <v>111</v>
          </cell>
          <cell r="BF39">
            <v>59</v>
          </cell>
          <cell r="BG39" t="str">
            <v/>
          </cell>
          <cell r="BH39">
            <v>69</v>
          </cell>
          <cell r="BI39">
            <v>52</v>
          </cell>
          <cell r="BJ39">
            <v>54</v>
          </cell>
          <cell r="BK39">
            <v>93</v>
          </cell>
          <cell r="BL39">
            <v>81</v>
          </cell>
          <cell r="BM39">
            <v>44</v>
          </cell>
          <cell r="BN39">
            <v>65</v>
          </cell>
          <cell r="BO39">
            <v>63</v>
          </cell>
          <cell r="BP39" t="str">
            <v/>
          </cell>
          <cell r="BQ39">
            <v>58</v>
          </cell>
          <cell r="BR39">
            <v>25</v>
          </cell>
          <cell r="BS39">
            <v>88</v>
          </cell>
          <cell r="BT39">
            <v>60</v>
          </cell>
          <cell r="BU39">
            <v>30</v>
          </cell>
          <cell r="BV39">
            <v>86</v>
          </cell>
          <cell r="BW39">
            <v>94</v>
          </cell>
          <cell r="BX39">
            <v>64</v>
          </cell>
          <cell r="BY39" t="str">
            <v/>
          </cell>
          <cell r="BZ39">
            <v>49</v>
          </cell>
          <cell r="CA39">
            <v>67</v>
          </cell>
          <cell r="CB39">
            <v>67</v>
          </cell>
          <cell r="CC39" t="str">
            <v/>
          </cell>
          <cell r="CD39">
            <v>46</v>
          </cell>
          <cell r="CE39" t="str">
            <v/>
          </cell>
          <cell r="CF39">
            <v>31</v>
          </cell>
          <cell r="CG39">
            <v>65</v>
          </cell>
          <cell r="CI39">
            <v>35</v>
          </cell>
          <cell r="CJ39" t="str">
            <v>Mauritius</v>
          </cell>
          <cell r="CK39">
            <v>68.396226415094333</v>
          </cell>
          <cell r="CM39">
            <v>35</v>
          </cell>
          <cell r="CN39" t="str">
            <v>Brunei Darussalam</v>
          </cell>
          <cell r="CO39">
            <v>75.238095238095241</v>
          </cell>
          <cell r="CQ39">
            <v>35</v>
          </cell>
          <cell r="CR39" t="str">
            <v>South Africa</v>
          </cell>
          <cell r="CS39">
            <v>12</v>
          </cell>
          <cell r="CU39">
            <v>35</v>
          </cell>
          <cell r="CV39" t="str">
            <v>Italy</v>
          </cell>
          <cell r="CW39">
            <v>77.61904761904762</v>
          </cell>
          <cell r="CY39">
            <v>35</v>
          </cell>
          <cell r="CZ39" t="str">
            <v>Brunei Darussalam</v>
          </cell>
          <cell r="DA39">
            <v>72.169811320754718</v>
          </cell>
          <cell r="DC39">
            <v>35</v>
          </cell>
          <cell r="DD39" t="str">
            <v>Belgium</v>
          </cell>
          <cell r="DE39">
            <v>17</v>
          </cell>
          <cell r="DG39">
            <v>35</v>
          </cell>
          <cell r="DH39" t="str">
            <v>Bahrain</v>
          </cell>
          <cell r="DI39">
            <v>9</v>
          </cell>
          <cell r="DK39">
            <v>35</v>
          </cell>
          <cell r="DL39" t="str">
            <v>Russian Federation</v>
          </cell>
          <cell r="DM39">
            <v>3.6</v>
          </cell>
          <cell r="DO39">
            <v>35</v>
          </cell>
          <cell r="DP39" t="str">
            <v>Jordan</v>
          </cell>
          <cell r="DQ39">
            <v>31.2</v>
          </cell>
          <cell r="DS39">
            <v>35</v>
          </cell>
          <cell r="DT39" t="str">
            <v>United Kingdom</v>
          </cell>
          <cell r="DU39">
            <v>5.0580731726306496</v>
          </cell>
          <cell r="DW39">
            <v>35</v>
          </cell>
          <cell r="DX39" t="str">
            <v>Canada</v>
          </cell>
          <cell r="DY39">
            <v>22.419589999999999</v>
          </cell>
          <cell r="EA39">
            <v>35</v>
          </cell>
          <cell r="EB39" t="str">
            <v>Slovakia</v>
          </cell>
          <cell r="EC39">
            <v>14.862080000000001</v>
          </cell>
          <cell r="EE39">
            <v>35</v>
          </cell>
          <cell r="EF39" t="str">
            <v>Croatia</v>
          </cell>
          <cell r="EG39">
            <v>474.01708402696272</v>
          </cell>
          <cell r="EI39">
            <v>35</v>
          </cell>
          <cell r="EJ39" t="str">
            <v>Poland</v>
          </cell>
          <cell r="EK39">
            <v>11.041270000000001</v>
          </cell>
          <cell r="EM39">
            <v>35</v>
          </cell>
          <cell r="EN39" t="str">
            <v>Hong Kong (SAR), China</v>
          </cell>
          <cell r="EO39">
            <v>56.626539999999999</v>
          </cell>
          <cell r="EQ39">
            <v>35</v>
          </cell>
          <cell r="ER39" t="str">
            <v>Iran (Islamic Republic of)</v>
          </cell>
          <cell r="ES39">
            <v>9.6036900000000003</v>
          </cell>
          <cell r="EU39">
            <v>35</v>
          </cell>
          <cell r="EV39" t="str">
            <v>Croatia</v>
          </cell>
          <cell r="EW39">
            <v>13.69441</v>
          </cell>
          <cell r="EY39">
            <v>35</v>
          </cell>
          <cell r="EZ39" t="str">
            <v>Greece</v>
          </cell>
          <cell r="FA39">
            <v>3.5099499999999999</v>
          </cell>
          <cell r="FC39">
            <v>35</v>
          </cell>
          <cell r="FD39" t="str">
            <v>Tanzania (United Republic of)</v>
          </cell>
          <cell r="FE39">
            <v>7.7447672942285903</v>
          </cell>
          <cell r="FG39">
            <v>35</v>
          </cell>
          <cell r="FH39" t="str">
            <v>Serbia</v>
          </cell>
          <cell r="FI39">
            <v>1.9990660101427999</v>
          </cell>
        </row>
        <row r="40">
          <cell r="B40" t="str">
            <v>SLV</v>
          </cell>
          <cell r="C40" t="str">
            <v>El Salvador</v>
          </cell>
          <cell r="E40" t="str">
            <v>RANK</v>
          </cell>
          <cell r="F40">
            <v>63</v>
          </cell>
          <cell r="G40">
            <v>68</v>
          </cell>
          <cell r="H40">
            <v>46</v>
          </cell>
          <cell r="I40">
            <v>54</v>
          </cell>
          <cell r="J40">
            <v>107</v>
          </cell>
          <cell r="K40">
            <v>58</v>
          </cell>
          <cell r="L40">
            <v>67</v>
          </cell>
          <cell r="M40">
            <v>108</v>
          </cell>
          <cell r="N40">
            <v>48</v>
          </cell>
          <cell r="O40">
            <v>89</v>
          </cell>
          <cell r="P40">
            <v>94</v>
          </cell>
          <cell r="Q40">
            <v>76</v>
          </cell>
          <cell r="R40" t="str">
            <v/>
          </cell>
          <cell r="S40">
            <v>107</v>
          </cell>
          <cell r="T40">
            <v>78</v>
          </cell>
          <cell r="U40">
            <v>3</v>
          </cell>
          <cell r="V40">
            <v>51</v>
          </cell>
          <cell r="W40">
            <v>82</v>
          </cell>
          <cell r="X40">
            <v>83</v>
          </cell>
          <cell r="Y40">
            <v>76</v>
          </cell>
          <cell r="Z40">
            <v>92</v>
          </cell>
          <cell r="AA40">
            <v>87</v>
          </cell>
          <cell r="AB40">
            <v>122</v>
          </cell>
          <cell r="AC40">
            <v>83</v>
          </cell>
          <cell r="AD40">
            <v>92</v>
          </cell>
          <cell r="AE40">
            <v>38</v>
          </cell>
          <cell r="AF40">
            <v>100</v>
          </cell>
          <cell r="AG40">
            <v>90</v>
          </cell>
          <cell r="AH40">
            <v>92</v>
          </cell>
          <cell r="AI40">
            <v>34</v>
          </cell>
          <cell r="AJ40">
            <v>17</v>
          </cell>
          <cell r="AK40">
            <v>73</v>
          </cell>
          <cell r="AL40">
            <v>124</v>
          </cell>
          <cell r="AM40">
            <v>84</v>
          </cell>
          <cell r="AN40">
            <v>72</v>
          </cell>
          <cell r="AO40">
            <v>1</v>
          </cell>
          <cell r="AP40">
            <v>58</v>
          </cell>
          <cell r="AQ40">
            <v>24</v>
          </cell>
          <cell r="AR40">
            <v>98</v>
          </cell>
          <cell r="AS40">
            <v>69</v>
          </cell>
          <cell r="AT40">
            <v>76</v>
          </cell>
          <cell r="AU40">
            <v>69</v>
          </cell>
          <cell r="AV40">
            <v>52</v>
          </cell>
          <cell r="AW40">
            <v>75</v>
          </cell>
          <cell r="AX40">
            <v>69</v>
          </cell>
          <cell r="AY40">
            <v>106</v>
          </cell>
          <cell r="AZ40">
            <v>38</v>
          </cell>
          <cell r="BA40">
            <v>91</v>
          </cell>
          <cell r="BB40">
            <v>21</v>
          </cell>
          <cell r="BC40" t="str">
            <v/>
          </cell>
          <cell r="BD40">
            <v>72</v>
          </cell>
          <cell r="BE40">
            <v>106</v>
          </cell>
          <cell r="BF40">
            <v>78</v>
          </cell>
          <cell r="BG40">
            <v>38</v>
          </cell>
          <cell r="BH40">
            <v>76</v>
          </cell>
          <cell r="BI40">
            <v>75</v>
          </cell>
          <cell r="BJ40">
            <v>59</v>
          </cell>
          <cell r="BK40">
            <v>71</v>
          </cell>
          <cell r="BL40">
            <v>108</v>
          </cell>
          <cell r="BM40">
            <v>71</v>
          </cell>
          <cell r="BN40" t="str">
            <v/>
          </cell>
          <cell r="BO40">
            <v>89</v>
          </cell>
          <cell r="BP40" t="str">
            <v/>
          </cell>
          <cell r="BQ40">
            <v>127</v>
          </cell>
          <cell r="BR40" t="str">
            <v/>
          </cell>
          <cell r="BS40">
            <v>55</v>
          </cell>
          <cell r="BT40" t="str">
            <v/>
          </cell>
          <cell r="BU40">
            <v>82</v>
          </cell>
          <cell r="BV40">
            <v>44</v>
          </cell>
          <cell r="BW40">
            <v>77</v>
          </cell>
          <cell r="BX40">
            <v>121</v>
          </cell>
          <cell r="BY40" t="str">
            <v/>
          </cell>
          <cell r="BZ40" t="str">
            <v/>
          </cell>
          <cell r="CA40">
            <v>84</v>
          </cell>
          <cell r="CB40">
            <v>70</v>
          </cell>
          <cell r="CC40" t="str">
            <v/>
          </cell>
          <cell r="CD40" t="str">
            <v/>
          </cell>
          <cell r="CE40">
            <v>44</v>
          </cell>
          <cell r="CF40">
            <v>41</v>
          </cell>
          <cell r="CG40">
            <v>95</v>
          </cell>
          <cell r="CI40">
            <v>36</v>
          </cell>
          <cell r="CJ40" t="str">
            <v>Hungary</v>
          </cell>
          <cell r="CK40">
            <v>67.924528301886795</v>
          </cell>
          <cell r="CM40">
            <v>36</v>
          </cell>
          <cell r="CN40" t="str">
            <v>Hungary</v>
          </cell>
          <cell r="CO40">
            <v>73.80952380952381</v>
          </cell>
          <cell r="CQ40">
            <v>36</v>
          </cell>
          <cell r="CR40" t="str">
            <v>Spain</v>
          </cell>
          <cell r="CS40">
            <v>12.25</v>
          </cell>
          <cell r="CU40">
            <v>36</v>
          </cell>
          <cell r="CV40" t="str">
            <v>Slovenia</v>
          </cell>
          <cell r="CW40">
            <v>77.142857142857139</v>
          </cell>
          <cell r="CY40">
            <v>36</v>
          </cell>
          <cell r="CZ40" t="str">
            <v>Lithuania</v>
          </cell>
          <cell r="DA40">
            <v>71.226415094339629</v>
          </cell>
          <cell r="DC40">
            <v>35</v>
          </cell>
          <cell r="DD40" t="str">
            <v>Israel</v>
          </cell>
          <cell r="DE40">
            <v>17</v>
          </cell>
          <cell r="DG40">
            <v>35</v>
          </cell>
          <cell r="DH40" t="str">
            <v>Ethiopia</v>
          </cell>
          <cell r="DI40">
            <v>9</v>
          </cell>
          <cell r="DK40">
            <v>36</v>
          </cell>
          <cell r="DL40" t="str">
            <v>Kyrgyzstan</v>
          </cell>
          <cell r="DM40">
            <v>3.7</v>
          </cell>
          <cell r="DO40">
            <v>36</v>
          </cell>
          <cell r="DP40" t="str">
            <v>Rwanda</v>
          </cell>
          <cell r="DQ40">
            <v>31.3</v>
          </cell>
          <cell r="DS40">
            <v>36</v>
          </cell>
          <cell r="DT40" t="str">
            <v>France</v>
          </cell>
          <cell r="DU40">
            <v>5.0529787205985102</v>
          </cell>
          <cell r="DW40">
            <v>36</v>
          </cell>
          <cell r="DX40" t="str">
            <v>Ghana</v>
          </cell>
          <cell r="DY40">
            <v>22.308599999999998</v>
          </cell>
          <cell r="EA40">
            <v>36</v>
          </cell>
          <cell r="EB40" t="str">
            <v>Romania</v>
          </cell>
          <cell r="EC40">
            <v>14.81837</v>
          </cell>
          <cell r="EE40">
            <v>36</v>
          </cell>
          <cell r="EF40" t="str">
            <v>Greece</v>
          </cell>
          <cell r="EG40">
            <v>472.99612691620024</v>
          </cell>
          <cell r="EI40">
            <v>36</v>
          </cell>
          <cell r="EJ40" t="str">
            <v>Moldova (Republic of)</v>
          </cell>
          <cell r="EK40">
            <v>11.190569999999999</v>
          </cell>
          <cell r="EM40">
            <v>36</v>
          </cell>
          <cell r="EN40" t="str">
            <v>Chile</v>
          </cell>
          <cell r="EO40">
            <v>54.794379999999997</v>
          </cell>
          <cell r="EQ40">
            <v>36</v>
          </cell>
          <cell r="ER40" t="str">
            <v>Cambodia</v>
          </cell>
          <cell r="ES40">
            <v>9.41465</v>
          </cell>
          <cell r="EU40">
            <v>36</v>
          </cell>
          <cell r="EV40" t="str">
            <v>Slovenia</v>
          </cell>
          <cell r="EW40">
            <v>13.570639999999999</v>
          </cell>
          <cell r="EY40">
            <v>36</v>
          </cell>
          <cell r="EZ40" t="str">
            <v>Bulgaria</v>
          </cell>
          <cell r="FA40">
            <v>3.5044599999999999</v>
          </cell>
          <cell r="FC40">
            <v>36</v>
          </cell>
          <cell r="FD40" t="str">
            <v>Oman</v>
          </cell>
          <cell r="FE40">
            <v>7.6566562925238699</v>
          </cell>
          <cell r="FG40">
            <v>36</v>
          </cell>
          <cell r="FH40" t="str">
            <v>Finland</v>
          </cell>
          <cell r="FI40">
            <v>1.98187097403865</v>
          </cell>
        </row>
        <row r="41">
          <cell r="B41" t="str">
            <v>EST</v>
          </cell>
          <cell r="C41" t="str">
            <v>Estonia</v>
          </cell>
          <cell r="E41" t="str">
            <v>RANK</v>
          </cell>
          <cell r="F41">
            <v>38</v>
          </cell>
          <cell r="G41">
            <v>25</v>
          </cell>
          <cell r="H41">
            <v>10</v>
          </cell>
          <cell r="I41">
            <v>17</v>
          </cell>
          <cell r="J41">
            <v>25</v>
          </cell>
          <cell r="K41">
            <v>116</v>
          </cell>
          <cell r="L41">
            <v>22</v>
          </cell>
          <cell r="M41">
            <v>21</v>
          </cell>
          <cell r="N41">
            <v>100</v>
          </cell>
          <cell r="O41">
            <v>48</v>
          </cell>
          <cell r="P41">
            <v>48</v>
          </cell>
          <cell r="Q41">
            <v>22</v>
          </cell>
          <cell r="R41">
            <v>12</v>
          </cell>
          <cell r="S41">
            <v>17</v>
          </cell>
          <cell r="T41">
            <v>25</v>
          </cell>
          <cell r="U41">
            <v>30</v>
          </cell>
          <cell r="V41">
            <v>52</v>
          </cell>
          <cell r="W41">
            <v>58</v>
          </cell>
          <cell r="X41">
            <v>50</v>
          </cell>
          <cell r="Y41">
            <v>18</v>
          </cell>
          <cell r="Z41">
            <v>15</v>
          </cell>
          <cell r="AA41">
            <v>27</v>
          </cell>
          <cell r="AB41">
            <v>25</v>
          </cell>
          <cell r="AC41">
            <v>15</v>
          </cell>
          <cell r="AD41">
            <v>27</v>
          </cell>
          <cell r="AE41">
            <v>27</v>
          </cell>
          <cell r="AF41">
            <v>10</v>
          </cell>
          <cell r="AG41">
            <v>23</v>
          </cell>
          <cell r="AH41">
            <v>28</v>
          </cell>
          <cell r="AI41">
            <v>85</v>
          </cell>
          <cell r="AJ41">
            <v>61</v>
          </cell>
          <cell r="AK41">
            <v>49</v>
          </cell>
          <cell r="AL41">
            <v>85</v>
          </cell>
          <cell r="AM41">
            <v>23</v>
          </cell>
          <cell r="AN41">
            <v>37</v>
          </cell>
          <cell r="AO41">
            <v>26</v>
          </cell>
          <cell r="AP41">
            <v>21</v>
          </cell>
          <cell r="AQ41" t="str">
            <v/>
          </cell>
          <cell r="AR41">
            <v>45</v>
          </cell>
          <cell r="AS41">
            <v>83</v>
          </cell>
          <cell r="AT41">
            <v>68</v>
          </cell>
          <cell r="AU41">
            <v>7</v>
          </cell>
          <cell r="AV41">
            <v>12</v>
          </cell>
          <cell r="AW41" t="str">
            <v/>
          </cell>
          <cell r="AX41">
            <v>18</v>
          </cell>
          <cell r="AY41">
            <v>12</v>
          </cell>
          <cell r="AZ41">
            <v>28</v>
          </cell>
          <cell r="BA41">
            <v>23</v>
          </cell>
          <cell r="BB41">
            <v>5</v>
          </cell>
          <cell r="BC41">
            <v>39</v>
          </cell>
          <cell r="BD41">
            <v>44</v>
          </cell>
          <cell r="BE41">
            <v>34</v>
          </cell>
          <cell r="BF41">
            <v>74</v>
          </cell>
          <cell r="BG41">
            <v>13</v>
          </cell>
          <cell r="BH41">
            <v>30</v>
          </cell>
          <cell r="BI41">
            <v>28</v>
          </cell>
          <cell r="BJ41">
            <v>39</v>
          </cell>
          <cell r="BK41">
            <v>35</v>
          </cell>
          <cell r="BL41">
            <v>32</v>
          </cell>
          <cell r="BM41">
            <v>12</v>
          </cell>
          <cell r="BN41">
            <v>37</v>
          </cell>
          <cell r="BO41">
            <v>26</v>
          </cell>
          <cell r="BP41">
            <v>8</v>
          </cell>
          <cell r="BQ41">
            <v>14</v>
          </cell>
          <cell r="BR41">
            <v>109</v>
          </cell>
          <cell r="BS41">
            <v>6</v>
          </cell>
          <cell r="BT41" t="str">
            <v/>
          </cell>
          <cell r="BU41">
            <v>24</v>
          </cell>
          <cell r="BV41">
            <v>26</v>
          </cell>
          <cell r="BW41">
            <v>46</v>
          </cell>
          <cell r="BX41">
            <v>6</v>
          </cell>
          <cell r="BY41">
            <v>24</v>
          </cell>
          <cell r="BZ41">
            <v>19</v>
          </cell>
          <cell r="CA41">
            <v>12</v>
          </cell>
          <cell r="CB41">
            <v>16</v>
          </cell>
          <cell r="CC41">
            <v>12</v>
          </cell>
          <cell r="CD41">
            <v>6</v>
          </cell>
          <cell r="CE41">
            <v>14</v>
          </cell>
          <cell r="CF41">
            <v>22</v>
          </cell>
          <cell r="CG41">
            <v>32</v>
          </cell>
          <cell r="CI41">
            <v>37</v>
          </cell>
          <cell r="CJ41" t="str">
            <v>Croatia</v>
          </cell>
          <cell r="CK41">
            <v>67.452830188679243</v>
          </cell>
          <cell r="CM41">
            <v>37</v>
          </cell>
          <cell r="CN41" t="str">
            <v>Lithuania</v>
          </cell>
          <cell r="CO41">
            <v>73.333333333333329</v>
          </cell>
          <cell r="CQ41">
            <v>37</v>
          </cell>
          <cell r="CR41" t="str">
            <v>Portugal</v>
          </cell>
          <cell r="CS41">
            <v>12.36</v>
          </cell>
          <cell r="CU41">
            <v>37</v>
          </cell>
          <cell r="CV41" t="str">
            <v>Mauritius</v>
          </cell>
          <cell r="CW41">
            <v>75.714285714285708</v>
          </cell>
          <cell r="CY41">
            <v>37</v>
          </cell>
          <cell r="CZ41" t="str">
            <v>Uruguay</v>
          </cell>
          <cell r="DA41">
            <v>70.754716981132077</v>
          </cell>
          <cell r="DC41">
            <v>35</v>
          </cell>
          <cell r="DD41" t="str">
            <v>Kazakhstan</v>
          </cell>
          <cell r="DE41">
            <v>17</v>
          </cell>
          <cell r="DG41">
            <v>35</v>
          </cell>
          <cell r="DH41" t="str">
            <v>Lebanon</v>
          </cell>
          <cell r="DI41">
            <v>9</v>
          </cell>
          <cell r="DK41">
            <v>37</v>
          </cell>
          <cell r="DL41" t="str">
            <v>Mauritius</v>
          </cell>
          <cell r="DM41">
            <v>3.8</v>
          </cell>
          <cell r="DO41">
            <v>37</v>
          </cell>
          <cell r="DP41" t="str">
            <v>Pakistan</v>
          </cell>
          <cell r="DQ41">
            <v>31.6</v>
          </cell>
          <cell r="DS41">
            <v>37</v>
          </cell>
          <cell r="DT41" t="str">
            <v>Macedonia (the Former Yugoslav Republic of)</v>
          </cell>
          <cell r="DU41">
            <v>4.902626588177406</v>
          </cell>
          <cell r="DW41">
            <v>37</v>
          </cell>
          <cell r="DX41" t="str">
            <v>Croatia</v>
          </cell>
          <cell r="DY41">
            <v>22.18205</v>
          </cell>
          <cell r="EA41">
            <v>37</v>
          </cell>
          <cell r="EB41" t="str">
            <v>Chile</v>
          </cell>
          <cell r="EC41">
            <v>14.697620000000001</v>
          </cell>
          <cell r="EE41">
            <v>37</v>
          </cell>
          <cell r="EF41" t="str">
            <v>Russian Federation</v>
          </cell>
          <cell r="EG41">
            <v>468.50188734719933</v>
          </cell>
          <cell r="EI41">
            <v>37</v>
          </cell>
          <cell r="EJ41" t="str">
            <v>Saudi Arabia</v>
          </cell>
          <cell r="EK41">
            <v>11.319369999999999</v>
          </cell>
          <cell r="EM41">
            <v>37</v>
          </cell>
          <cell r="EN41" t="str">
            <v>Austria</v>
          </cell>
          <cell r="EO41">
            <v>54.714680000000001</v>
          </cell>
          <cell r="EQ41">
            <v>37</v>
          </cell>
          <cell r="ER41" t="str">
            <v>Cyprus</v>
          </cell>
          <cell r="ES41">
            <v>9.4053500000000003</v>
          </cell>
          <cell r="EU41">
            <v>37</v>
          </cell>
          <cell r="EV41" t="str">
            <v>Slovakia</v>
          </cell>
          <cell r="EW41">
            <v>13.313140000000001</v>
          </cell>
          <cell r="EY41">
            <v>37</v>
          </cell>
          <cell r="EZ41" t="str">
            <v>Azerbaijan</v>
          </cell>
          <cell r="FA41">
            <v>3.50352</v>
          </cell>
          <cell r="FC41">
            <v>37</v>
          </cell>
          <cell r="FD41" t="str">
            <v>Lebanon</v>
          </cell>
          <cell r="FE41">
            <v>6.7647268179091098</v>
          </cell>
          <cell r="FG41">
            <v>37</v>
          </cell>
          <cell r="FH41" t="str">
            <v>Malaysia</v>
          </cell>
          <cell r="FI41">
            <v>1.9731029627377901</v>
          </cell>
        </row>
        <row r="42">
          <cell r="B42" t="str">
            <v>ETH</v>
          </cell>
          <cell r="C42" t="str">
            <v>Ethiopia</v>
          </cell>
          <cell r="E42" t="str">
            <v>RANK</v>
          </cell>
          <cell r="F42">
            <v>125</v>
          </cell>
          <cell r="G42">
            <v>87</v>
          </cell>
          <cell r="H42">
            <v>105</v>
          </cell>
          <cell r="I42">
            <v>121</v>
          </cell>
          <cell r="J42">
            <v>106</v>
          </cell>
          <cell r="K42">
            <v>69</v>
          </cell>
          <cell r="L42">
            <v>35</v>
          </cell>
          <cell r="M42">
            <v>77</v>
          </cell>
          <cell r="N42">
            <v>34</v>
          </cell>
          <cell r="O42">
            <v>75</v>
          </cell>
          <cell r="P42">
            <v>16</v>
          </cell>
          <cell r="Q42">
            <v>115</v>
          </cell>
          <cell r="R42" t="str">
            <v/>
          </cell>
          <cell r="S42">
            <v>124</v>
          </cell>
          <cell r="T42">
            <v>116</v>
          </cell>
          <cell r="U42">
            <v>44</v>
          </cell>
          <cell r="V42">
            <v>78</v>
          </cell>
          <cell r="W42" t="str">
            <v/>
          </cell>
          <cell r="X42">
            <v>94</v>
          </cell>
          <cell r="Y42">
            <v>115</v>
          </cell>
          <cell r="Z42">
            <v>97</v>
          </cell>
          <cell r="AA42">
            <v>78</v>
          </cell>
          <cell r="AB42">
            <v>96</v>
          </cell>
          <cell r="AC42">
            <v>126</v>
          </cell>
          <cell r="AD42">
            <v>128</v>
          </cell>
          <cell r="AE42">
            <v>101</v>
          </cell>
          <cell r="AF42">
            <v>111</v>
          </cell>
          <cell r="AG42">
            <v>119</v>
          </cell>
          <cell r="AH42">
            <v>120</v>
          </cell>
          <cell r="AI42">
            <v>95</v>
          </cell>
          <cell r="AJ42">
            <v>3</v>
          </cell>
          <cell r="AK42">
            <v>124</v>
          </cell>
          <cell r="AL42">
            <v>53</v>
          </cell>
          <cell r="AM42">
            <v>49</v>
          </cell>
          <cell r="AN42">
            <v>84</v>
          </cell>
          <cell r="AO42">
            <v>99</v>
          </cell>
          <cell r="AP42">
            <v>99</v>
          </cell>
          <cell r="AQ42">
            <v>28</v>
          </cell>
          <cell r="AR42">
            <v>98</v>
          </cell>
          <cell r="AS42" t="str">
            <v/>
          </cell>
          <cell r="AT42" t="str">
            <v/>
          </cell>
          <cell r="AU42">
            <v>69</v>
          </cell>
          <cell r="AV42">
            <v>117</v>
          </cell>
          <cell r="AW42">
            <v>73</v>
          </cell>
          <cell r="AX42">
            <v>95</v>
          </cell>
          <cell r="AY42">
            <v>129</v>
          </cell>
          <cell r="AZ42">
            <v>105</v>
          </cell>
          <cell r="BA42">
            <v>92</v>
          </cell>
          <cell r="BB42">
            <v>40</v>
          </cell>
          <cell r="BC42" t="str">
            <v/>
          </cell>
          <cell r="BD42" t="str">
            <v/>
          </cell>
          <cell r="BE42">
            <v>94</v>
          </cell>
          <cell r="BF42">
            <v>98</v>
          </cell>
          <cell r="BG42">
            <v>6</v>
          </cell>
          <cell r="BH42">
            <v>76</v>
          </cell>
          <cell r="BI42" t="str">
            <v/>
          </cell>
          <cell r="BJ42">
            <v>101</v>
          </cell>
          <cell r="BK42">
            <v>46</v>
          </cell>
          <cell r="BL42">
            <v>89</v>
          </cell>
          <cell r="BM42">
            <v>106</v>
          </cell>
          <cell r="BN42">
            <v>89</v>
          </cell>
          <cell r="BO42" t="str">
            <v/>
          </cell>
          <cell r="BP42">
            <v>30</v>
          </cell>
          <cell r="BQ42">
            <v>79</v>
          </cell>
          <cell r="BR42">
            <v>8</v>
          </cell>
          <cell r="BS42">
            <v>93</v>
          </cell>
          <cell r="BT42" t="str">
            <v/>
          </cell>
          <cell r="BU42">
            <v>70</v>
          </cell>
          <cell r="BV42">
            <v>85</v>
          </cell>
          <cell r="BW42">
            <v>89</v>
          </cell>
          <cell r="BX42">
            <v>94</v>
          </cell>
          <cell r="BY42">
            <v>98</v>
          </cell>
          <cell r="BZ42" t="str">
            <v/>
          </cell>
          <cell r="CA42">
            <v>120</v>
          </cell>
          <cell r="CB42">
            <v>121</v>
          </cell>
          <cell r="CC42" t="str">
            <v/>
          </cell>
          <cell r="CD42" t="str">
            <v/>
          </cell>
          <cell r="CE42">
            <v>58</v>
          </cell>
          <cell r="CF42">
            <v>99</v>
          </cell>
          <cell r="CG42">
            <v>80</v>
          </cell>
          <cell r="CI42">
            <v>38</v>
          </cell>
          <cell r="CJ42" t="str">
            <v>Estonia</v>
          </cell>
          <cell r="CK42">
            <v>66.981132075471692</v>
          </cell>
          <cell r="CM42">
            <v>38</v>
          </cell>
          <cell r="CN42" t="str">
            <v>Mauritius</v>
          </cell>
          <cell r="CO42">
            <v>72.857142857142861</v>
          </cell>
          <cell r="CQ42">
            <v>38</v>
          </cell>
          <cell r="CR42" t="str">
            <v>Tanzania (United Republic of)</v>
          </cell>
          <cell r="CS42">
            <v>13</v>
          </cell>
          <cell r="CU42">
            <v>38</v>
          </cell>
          <cell r="CV42" t="str">
            <v>Korea (Republic of )</v>
          </cell>
          <cell r="CW42">
            <v>75.238095238095241</v>
          </cell>
          <cell r="CY42">
            <v>38</v>
          </cell>
          <cell r="CZ42" t="str">
            <v>Oman</v>
          </cell>
          <cell r="DA42">
            <v>69.339622641509436</v>
          </cell>
          <cell r="DC42">
            <v>35</v>
          </cell>
          <cell r="DD42" t="str">
            <v>Kenya</v>
          </cell>
          <cell r="DE42">
            <v>17</v>
          </cell>
          <cell r="DG42">
            <v>35</v>
          </cell>
          <cell r="DH42" t="str">
            <v>Mexico</v>
          </cell>
          <cell r="DI42">
            <v>9</v>
          </cell>
          <cell r="DK42">
            <v>38</v>
          </cell>
          <cell r="DL42" t="str">
            <v>Iran (Islamic Republic of)</v>
          </cell>
          <cell r="DM42">
            <v>4</v>
          </cell>
          <cell r="DO42">
            <v>38</v>
          </cell>
          <cell r="DP42" t="str">
            <v>Israel</v>
          </cell>
          <cell r="DQ42">
            <v>31.7</v>
          </cell>
          <cell r="DS42">
            <v>38</v>
          </cell>
          <cell r="DT42" t="str">
            <v>Netherlands</v>
          </cell>
          <cell r="DU42">
            <v>4.8467708845776896</v>
          </cell>
          <cell r="DW42">
            <v>38</v>
          </cell>
          <cell r="DX42" t="str">
            <v>Latvia</v>
          </cell>
          <cell r="DY42">
            <v>22.027249999999999</v>
          </cell>
          <cell r="EA42">
            <v>38</v>
          </cell>
          <cell r="EB42" t="str">
            <v>Ukraine</v>
          </cell>
          <cell r="EC42">
            <v>14.64859</v>
          </cell>
          <cell r="EE42">
            <v>38</v>
          </cell>
          <cell r="EF42" t="str">
            <v>United Arab Emirates</v>
          </cell>
          <cell r="EG42">
            <v>459.48035165928786</v>
          </cell>
          <cell r="EI42">
            <v>38</v>
          </cell>
          <cell r="EJ42" t="str">
            <v>Czech Republic</v>
          </cell>
          <cell r="EK42">
            <v>11.32133</v>
          </cell>
          <cell r="EM42">
            <v>38</v>
          </cell>
          <cell r="EN42" t="str">
            <v>France</v>
          </cell>
          <cell r="EO42">
            <v>54.578389999999999</v>
          </cell>
          <cell r="EQ42">
            <v>38</v>
          </cell>
          <cell r="ER42" t="str">
            <v>Czech Republic</v>
          </cell>
          <cell r="ES42">
            <v>9.3699899999999996</v>
          </cell>
          <cell r="EU42">
            <v>38</v>
          </cell>
          <cell r="EV42" t="str">
            <v>Germany</v>
          </cell>
          <cell r="EW42">
            <v>13.16743</v>
          </cell>
          <cell r="EY42">
            <v>38</v>
          </cell>
          <cell r="EZ42" t="str">
            <v>United States of America</v>
          </cell>
          <cell r="FA42">
            <v>3.4221300000000001</v>
          </cell>
          <cell r="FC42">
            <v>38</v>
          </cell>
          <cell r="FD42" t="str">
            <v>Madagascar</v>
          </cell>
          <cell r="FE42">
            <v>6.5958852245081996</v>
          </cell>
          <cell r="FG42">
            <v>38</v>
          </cell>
          <cell r="FH42" t="str">
            <v>Austria</v>
          </cell>
          <cell r="FI42">
            <v>1.9546514710798399</v>
          </cell>
        </row>
        <row r="43">
          <cell r="B43" t="str">
            <v>FIN</v>
          </cell>
          <cell r="C43" t="str">
            <v>Finland</v>
          </cell>
          <cell r="E43" t="str">
            <v>RANK</v>
          </cell>
          <cell r="F43">
            <v>2</v>
          </cell>
          <cell r="G43">
            <v>3</v>
          </cell>
          <cell r="H43">
            <v>1</v>
          </cell>
          <cell r="I43">
            <v>6</v>
          </cell>
          <cell r="J43">
            <v>1</v>
          </cell>
          <cell r="K43">
            <v>99</v>
          </cell>
          <cell r="L43">
            <v>56</v>
          </cell>
          <cell r="M43">
            <v>14</v>
          </cell>
          <cell r="N43">
            <v>82</v>
          </cell>
          <cell r="O43">
            <v>21</v>
          </cell>
          <cell r="P43">
            <v>22</v>
          </cell>
          <cell r="Q43">
            <v>6</v>
          </cell>
          <cell r="R43">
            <v>3</v>
          </cell>
          <cell r="S43">
            <v>23</v>
          </cell>
          <cell r="T43">
            <v>2</v>
          </cell>
          <cell r="U43">
            <v>18</v>
          </cell>
          <cell r="V43">
            <v>26</v>
          </cell>
          <cell r="W43">
            <v>33</v>
          </cell>
          <cell r="X43">
            <v>80</v>
          </cell>
          <cell r="Y43">
            <v>36</v>
          </cell>
          <cell r="Z43">
            <v>2</v>
          </cell>
          <cell r="AA43">
            <v>3</v>
          </cell>
          <cell r="AB43">
            <v>13</v>
          </cell>
          <cell r="AC43">
            <v>19</v>
          </cell>
          <cell r="AD43">
            <v>11</v>
          </cell>
          <cell r="AE43">
            <v>31</v>
          </cell>
          <cell r="AF43">
            <v>31</v>
          </cell>
          <cell r="AG43">
            <v>10</v>
          </cell>
          <cell r="AH43">
            <v>7</v>
          </cell>
          <cell r="AI43">
            <v>78</v>
          </cell>
          <cell r="AJ43">
            <v>43</v>
          </cell>
          <cell r="AK43">
            <v>8</v>
          </cell>
          <cell r="AL43">
            <v>95</v>
          </cell>
          <cell r="AM43">
            <v>6</v>
          </cell>
          <cell r="AN43">
            <v>37</v>
          </cell>
          <cell r="AO43">
            <v>26</v>
          </cell>
          <cell r="AP43" t="str">
            <v/>
          </cell>
          <cell r="AQ43" t="str">
            <v/>
          </cell>
          <cell r="AR43">
            <v>45</v>
          </cell>
          <cell r="AS43">
            <v>49</v>
          </cell>
          <cell r="AT43">
            <v>30</v>
          </cell>
          <cell r="AU43">
            <v>14</v>
          </cell>
          <cell r="AV43">
            <v>12</v>
          </cell>
          <cell r="AW43" t="str">
            <v/>
          </cell>
          <cell r="AX43">
            <v>77</v>
          </cell>
          <cell r="AY43">
            <v>60</v>
          </cell>
          <cell r="AZ43">
            <v>49</v>
          </cell>
          <cell r="BA43">
            <v>7</v>
          </cell>
          <cell r="BB43" t="str">
            <v/>
          </cell>
          <cell r="BC43">
            <v>9</v>
          </cell>
          <cell r="BD43">
            <v>8</v>
          </cell>
          <cell r="BE43">
            <v>3</v>
          </cell>
          <cell r="BF43">
            <v>2</v>
          </cell>
          <cell r="BG43">
            <v>41</v>
          </cell>
          <cell r="BH43">
            <v>9</v>
          </cell>
          <cell r="BI43">
            <v>22</v>
          </cell>
          <cell r="BJ43">
            <v>15</v>
          </cell>
          <cell r="BK43">
            <v>38</v>
          </cell>
          <cell r="BL43">
            <v>5</v>
          </cell>
          <cell r="BM43">
            <v>122</v>
          </cell>
          <cell r="BN43">
            <v>13</v>
          </cell>
          <cell r="BO43">
            <v>2</v>
          </cell>
          <cell r="BP43">
            <v>14</v>
          </cell>
          <cell r="BQ43">
            <v>5</v>
          </cell>
          <cell r="BR43">
            <v>96</v>
          </cell>
          <cell r="BS43">
            <v>28</v>
          </cell>
          <cell r="BT43">
            <v>9</v>
          </cell>
          <cell r="BU43">
            <v>7</v>
          </cell>
          <cell r="BV43">
            <v>24</v>
          </cell>
          <cell r="BW43">
            <v>1</v>
          </cell>
          <cell r="BX43">
            <v>30</v>
          </cell>
          <cell r="BY43">
            <v>69</v>
          </cell>
          <cell r="BZ43">
            <v>18</v>
          </cell>
          <cell r="CA43">
            <v>17</v>
          </cell>
          <cell r="CB43">
            <v>8</v>
          </cell>
          <cell r="CC43">
            <v>8</v>
          </cell>
          <cell r="CD43">
            <v>16</v>
          </cell>
          <cell r="CE43">
            <v>3</v>
          </cell>
          <cell r="CF43">
            <v>66</v>
          </cell>
          <cell r="CG43">
            <v>96</v>
          </cell>
          <cell r="CI43">
            <v>39</v>
          </cell>
          <cell r="CJ43" t="str">
            <v>France</v>
          </cell>
          <cell r="CK43">
            <v>65.566037735849051</v>
          </cell>
          <cell r="CM43">
            <v>39</v>
          </cell>
          <cell r="CN43" t="str">
            <v>Uruguay</v>
          </cell>
          <cell r="CO43">
            <v>71.904761904761898</v>
          </cell>
          <cell r="CQ43">
            <v>39</v>
          </cell>
          <cell r="CR43" t="str">
            <v>Korea (Republic of )</v>
          </cell>
          <cell r="CS43">
            <v>13.33</v>
          </cell>
          <cell r="CU43">
            <v>39</v>
          </cell>
          <cell r="CV43" t="str">
            <v>Greece</v>
          </cell>
          <cell r="CW43">
            <v>74.761904761904759</v>
          </cell>
          <cell r="CY43">
            <v>39</v>
          </cell>
          <cell r="CZ43" t="str">
            <v>Poland</v>
          </cell>
          <cell r="DA43">
            <v>68.867924528301884</v>
          </cell>
          <cell r="DC43">
            <v>35</v>
          </cell>
          <cell r="DD43" t="str">
            <v>Mongolia</v>
          </cell>
          <cell r="DE43">
            <v>17</v>
          </cell>
          <cell r="DG43">
            <v>35</v>
          </cell>
          <cell r="DH43" t="str">
            <v>Panama</v>
          </cell>
          <cell r="DI43">
            <v>9</v>
          </cell>
          <cell r="DK43">
            <v>39</v>
          </cell>
          <cell r="DL43" t="str">
            <v>Israel</v>
          </cell>
          <cell r="DM43">
            <v>4.3</v>
          </cell>
          <cell r="DO43">
            <v>39</v>
          </cell>
          <cell r="DP43" t="str">
            <v>Nigeria</v>
          </cell>
          <cell r="DQ43">
            <v>32.200000000000003</v>
          </cell>
          <cell r="DS43">
            <v>39</v>
          </cell>
          <cell r="DT43" t="str">
            <v>United States of America</v>
          </cell>
          <cell r="DU43">
            <v>4.7893238052919767</v>
          </cell>
          <cell r="DW43">
            <v>39</v>
          </cell>
          <cell r="DX43" t="str">
            <v>Spain</v>
          </cell>
          <cell r="DY43">
            <v>21.737719999999999</v>
          </cell>
          <cell r="EA43">
            <v>39</v>
          </cell>
          <cell r="EB43" t="str">
            <v>Belarus</v>
          </cell>
          <cell r="EC43">
            <v>14.6126</v>
          </cell>
          <cell r="EE43">
            <v>39</v>
          </cell>
          <cell r="EF43" t="str">
            <v>Israel</v>
          </cell>
          <cell r="EG43">
            <v>458.56821498622838</v>
          </cell>
          <cell r="EI43">
            <v>39</v>
          </cell>
          <cell r="EJ43" t="str">
            <v>Honduras</v>
          </cell>
          <cell r="EK43">
            <v>11.322609999999999</v>
          </cell>
          <cell r="EM43">
            <v>39</v>
          </cell>
          <cell r="EN43" t="str">
            <v>Slovakia</v>
          </cell>
          <cell r="EO43">
            <v>53.618749999999999</v>
          </cell>
          <cell r="EQ43">
            <v>39</v>
          </cell>
          <cell r="ER43" t="str">
            <v>Qatar</v>
          </cell>
          <cell r="ES43">
            <v>9.3308800000000005</v>
          </cell>
          <cell r="EU43">
            <v>39</v>
          </cell>
          <cell r="EV43" t="str">
            <v>Oman</v>
          </cell>
          <cell r="EW43">
            <v>12.59722</v>
          </cell>
          <cell r="EY43">
            <v>39</v>
          </cell>
          <cell r="EZ43" t="str">
            <v>Italy</v>
          </cell>
          <cell r="FA43">
            <v>3.3917999999999999</v>
          </cell>
          <cell r="FC43">
            <v>39</v>
          </cell>
          <cell r="FD43" t="str">
            <v>Kazakhstan</v>
          </cell>
          <cell r="FE43">
            <v>6.4123189432649603</v>
          </cell>
          <cell r="FG43">
            <v>39</v>
          </cell>
          <cell r="FH43" t="str">
            <v>Slovenia</v>
          </cell>
          <cell r="FI43">
            <v>1.7613700379314201</v>
          </cell>
        </row>
        <row r="44">
          <cell r="B44" t="str">
            <v>FRA</v>
          </cell>
          <cell r="C44" t="str">
            <v>France</v>
          </cell>
          <cell r="E44" t="str">
            <v>RANK</v>
          </cell>
          <cell r="F44">
            <v>39</v>
          </cell>
          <cell r="G44">
            <v>18</v>
          </cell>
          <cell r="H44">
            <v>40</v>
          </cell>
          <cell r="I44">
            <v>23</v>
          </cell>
          <cell r="J44">
            <v>19</v>
          </cell>
          <cell r="K44">
            <v>117</v>
          </cell>
          <cell r="L44">
            <v>22</v>
          </cell>
          <cell r="M44">
            <v>12</v>
          </cell>
          <cell r="N44">
            <v>121</v>
          </cell>
          <cell r="O44">
            <v>36</v>
          </cell>
          <cell r="P44">
            <v>32</v>
          </cell>
          <cell r="Q44">
            <v>14</v>
          </cell>
          <cell r="R44">
            <v>22</v>
          </cell>
          <cell r="S44">
            <v>46</v>
          </cell>
          <cell r="T44">
            <v>38</v>
          </cell>
          <cell r="U44">
            <v>26</v>
          </cell>
          <cell r="V44">
            <v>22</v>
          </cell>
          <cell r="W44">
            <v>13</v>
          </cell>
          <cell r="X44">
            <v>81</v>
          </cell>
          <cell r="Y44">
            <v>54</v>
          </cell>
          <cell r="Z44">
            <v>20</v>
          </cell>
          <cell r="AA44">
            <v>14</v>
          </cell>
          <cell r="AB44">
            <v>18</v>
          </cell>
          <cell r="AC44">
            <v>17</v>
          </cell>
          <cell r="AD44">
            <v>19</v>
          </cell>
          <cell r="AE44">
            <v>11</v>
          </cell>
          <cell r="AF44">
            <v>16</v>
          </cell>
          <cell r="AG44">
            <v>18</v>
          </cell>
          <cell r="AH44">
            <v>22</v>
          </cell>
          <cell r="AI44">
            <v>43</v>
          </cell>
          <cell r="AJ44">
            <v>75</v>
          </cell>
          <cell r="AK44">
            <v>13</v>
          </cell>
          <cell r="AL44">
            <v>88</v>
          </cell>
          <cell r="AM44">
            <v>94</v>
          </cell>
          <cell r="AN44">
            <v>37</v>
          </cell>
          <cell r="AO44">
            <v>68</v>
          </cell>
          <cell r="AP44" t="str">
            <v/>
          </cell>
          <cell r="AQ44" t="str">
            <v/>
          </cell>
          <cell r="AR44">
            <v>58</v>
          </cell>
          <cell r="AS44">
            <v>22</v>
          </cell>
          <cell r="AT44">
            <v>22</v>
          </cell>
          <cell r="AU44">
            <v>13</v>
          </cell>
          <cell r="AV44">
            <v>12</v>
          </cell>
          <cell r="AW44" t="str">
            <v/>
          </cell>
          <cell r="AX44">
            <v>111</v>
          </cell>
          <cell r="AY44">
            <v>104</v>
          </cell>
          <cell r="AZ44">
            <v>15</v>
          </cell>
          <cell r="BA44">
            <v>16</v>
          </cell>
          <cell r="BB44" t="str">
            <v/>
          </cell>
          <cell r="BC44">
            <v>19</v>
          </cell>
          <cell r="BD44">
            <v>21</v>
          </cell>
          <cell r="BE44">
            <v>41</v>
          </cell>
          <cell r="BF44">
            <v>26</v>
          </cell>
          <cell r="BG44">
            <v>35</v>
          </cell>
          <cell r="BH44">
            <v>40</v>
          </cell>
          <cell r="BI44">
            <v>38</v>
          </cell>
          <cell r="BJ44">
            <v>46</v>
          </cell>
          <cell r="BK44">
            <v>21</v>
          </cell>
          <cell r="BL44">
            <v>34</v>
          </cell>
          <cell r="BM44">
            <v>65</v>
          </cell>
          <cell r="BN44">
            <v>22</v>
          </cell>
          <cell r="BO44">
            <v>13</v>
          </cell>
          <cell r="BP44">
            <v>58</v>
          </cell>
          <cell r="BQ44">
            <v>23</v>
          </cell>
          <cell r="BR44">
            <v>78</v>
          </cell>
          <cell r="BS44">
            <v>30</v>
          </cell>
          <cell r="BT44">
            <v>20</v>
          </cell>
          <cell r="BU44">
            <v>17</v>
          </cell>
          <cell r="BV44">
            <v>10</v>
          </cell>
          <cell r="BW44">
            <v>34</v>
          </cell>
          <cell r="BX44">
            <v>11</v>
          </cell>
          <cell r="BY44">
            <v>32</v>
          </cell>
          <cell r="BZ44">
            <v>13</v>
          </cell>
          <cell r="CA44">
            <v>4</v>
          </cell>
          <cell r="CB44">
            <v>13</v>
          </cell>
          <cell r="CC44">
            <v>29</v>
          </cell>
          <cell r="CD44">
            <v>19</v>
          </cell>
          <cell r="CE44">
            <v>17</v>
          </cell>
          <cell r="CF44">
            <v>27</v>
          </cell>
          <cell r="CG44">
            <v>50</v>
          </cell>
          <cell r="CI44">
            <v>40</v>
          </cell>
          <cell r="CJ44" t="str">
            <v>Italy</v>
          </cell>
          <cell r="CK44">
            <v>64.622641509433961</v>
          </cell>
          <cell r="CM44">
            <v>40</v>
          </cell>
          <cell r="CN44" t="str">
            <v>Oman</v>
          </cell>
          <cell r="CO44">
            <v>71.428571428571431</v>
          </cell>
          <cell r="CQ44">
            <v>40</v>
          </cell>
          <cell r="CR44" t="str">
            <v>France</v>
          </cell>
          <cell r="CS44">
            <v>13.38</v>
          </cell>
          <cell r="CU44">
            <v>40</v>
          </cell>
          <cell r="CV44" t="str">
            <v>Bahrain</v>
          </cell>
          <cell r="CW44">
            <v>74.285714285714292</v>
          </cell>
          <cell r="CY44">
            <v>40</v>
          </cell>
          <cell r="CZ44" t="str">
            <v>Slovakia</v>
          </cell>
          <cell r="DA44">
            <v>67.924528301886795</v>
          </cell>
          <cell r="DC44">
            <v>40</v>
          </cell>
          <cell r="DD44" t="str">
            <v>Chile</v>
          </cell>
          <cell r="DE44">
            <v>18</v>
          </cell>
          <cell r="DG44">
            <v>40</v>
          </cell>
          <cell r="DH44" t="str">
            <v>Kyrgyzstan</v>
          </cell>
          <cell r="DI44">
            <v>10</v>
          </cell>
          <cell r="DK44">
            <v>40</v>
          </cell>
          <cell r="DL44" t="str">
            <v>China</v>
          </cell>
          <cell r="DM44">
            <v>4.5</v>
          </cell>
          <cell r="DO44">
            <v>40</v>
          </cell>
          <cell r="DP44" t="str">
            <v>Croatia</v>
          </cell>
          <cell r="DQ44">
            <v>32.5</v>
          </cell>
          <cell r="DS44">
            <v>40</v>
          </cell>
          <cell r="DT44" t="str">
            <v>Canada</v>
          </cell>
          <cell r="DU44">
            <v>4.78160270243123</v>
          </cell>
          <cell r="DW44">
            <v>40</v>
          </cell>
          <cell r="DX44" t="str">
            <v>United States of America</v>
          </cell>
          <cell r="DY44">
            <v>21.71856</v>
          </cell>
          <cell r="EA44">
            <v>40</v>
          </cell>
          <cell r="EB44" t="str">
            <v>Tunisia</v>
          </cell>
          <cell r="EC44">
            <v>14.503310000000001</v>
          </cell>
          <cell r="EE44">
            <v>40</v>
          </cell>
          <cell r="EF44" t="str">
            <v>Turkey</v>
          </cell>
          <cell r="EG44">
            <v>454.51847482470549</v>
          </cell>
          <cell r="EI44">
            <v>40</v>
          </cell>
          <cell r="EJ44" t="str">
            <v>Iceland</v>
          </cell>
          <cell r="EK44">
            <v>11.37433</v>
          </cell>
          <cell r="EM44">
            <v>40</v>
          </cell>
          <cell r="EN44" t="str">
            <v>Mongolia</v>
          </cell>
          <cell r="EO44">
            <v>52.742179999999998</v>
          </cell>
          <cell r="EQ44">
            <v>40</v>
          </cell>
          <cell r="ER44" t="str">
            <v>Guyana</v>
          </cell>
          <cell r="ES44">
            <v>9.2622999999999998</v>
          </cell>
          <cell r="EU44">
            <v>40</v>
          </cell>
          <cell r="EV44" t="str">
            <v>Morocco</v>
          </cell>
          <cell r="EW44">
            <v>12.40887</v>
          </cell>
          <cell r="EY44">
            <v>40</v>
          </cell>
          <cell r="EZ44" t="str">
            <v>Croatia</v>
          </cell>
          <cell r="FA44">
            <v>3.2975400000000001</v>
          </cell>
          <cell r="FC44">
            <v>40</v>
          </cell>
          <cell r="FD44" t="str">
            <v>Georgia</v>
          </cell>
          <cell r="FE44">
            <v>6.3947939596385597</v>
          </cell>
          <cell r="FG44">
            <v>40</v>
          </cell>
          <cell r="FH44" t="str">
            <v>Tunisia</v>
          </cell>
          <cell r="FI44">
            <v>1.75844063029521</v>
          </cell>
        </row>
        <row r="45">
          <cell r="B45" t="str">
            <v>GEO</v>
          </cell>
          <cell r="C45" t="str">
            <v>Georgia</v>
          </cell>
          <cell r="E45" t="str">
            <v>RANK</v>
          </cell>
          <cell r="F45">
            <v>107</v>
          </cell>
          <cell r="G45">
            <v>55</v>
          </cell>
          <cell r="H45">
            <v>77</v>
          </cell>
          <cell r="I45">
            <v>45</v>
          </cell>
          <cell r="J45">
            <v>65</v>
          </cell>
          <cell r="K45">
            <v>10</v>
          </cell>
          <cell r="L45">
            <v>3</v>
          </cell>
          <cell r="M45">
            <v>42</v>
          </cell>
          <cell r="N45">
            <v>7</v>
          </cell>
          <cell r="O45">
            <v>107</v>
          </cell>
          <cell r="P45">
            <v>78</v>
          </cell>
          <cell r="Q45">
            <v>65</v>
          </cell>
          <cell r="R45" t="str">
            <v/>
          </cell>
          <cell r="S45">
            <v>3</v>
          </cell>
          <cell r="T45">
            <v>76</v>
          </cell>
          <cell r="U45">
            <v>71</v>
          </cell>
          <cell r="V45">
            <v>58</v>
          </cell>
          <cell r="W45">
            <v>84</v>
          </cell>
          <cell r="X45">
            <v>40</v>
          </cell>
          <cell r="Y45">
            <v>32</v>
          </cell>
          <cell r="Z45">
            <v>38</v>
          </cell>
          <cell r="AA45">
            <v>76</v>
          </cell>
          <cell r="AB45">
            <v>112</v>
          </cell>
          <cell r="AC45">
            <v>89</v>
          </cell>
          <cell r="AD45">
            <v>64</v>
          </cell>
          <cell r="AE45">
            <v>94</v>
          </cell>
          <cell r="AF45">
            <v>106</v>
          </cell>
          <cell r="AG45">
            <v>75</v>
          </cell>
          <cell r="AH45">
            <v>74</v>
          </cell>
          <cell r="AI45">
            <v>61</v>
          </cell>
          <cell r="AJ45">
            <v>34</v>
          </cell>
          <cell r="AK45">
            <v>100</v>
          </cell>
          <cell r="AL45">
            <v>127</v>
          </cell>
          <cell r="AM45">
            <v>60</v>
          </cell>
          <cell r="AN45">
            <v>37</v>
          </cell>
          <cell r="AO45">
            <v>1</v>
          </cell>
          <cell r="AP45">
            <v>72</v>
          </cell>
          <cell r="AQ45">
            <v>11</v>
          </cell>
          <cell r="AR45">
            <v>19</v>
          </cell>
          <cell r="AS45">
            <v>94</v>
          </cell>
          <cell r="AT45">
            <v>101</v>
          </cell>
          <cell r="AU45">
            <v>69</v>
          </cell>
          <cell r="AV45">
            <v>5</v>
          </cell>
          <cell r="AW45">
            <v>13</v>
          </cell>
          <cell r="AX45">
            <v>42</v>
          </cell>
          <cell r="AY45">
            <v>77</v>
          </cell>
          <cell r="AZ45">
            <v>116</v>
          </cell>
          <cell r="BA45">
            <v>58</v>
          </cell>
          <cell r="BB45">
            <v>91</v>
          </cell>
          <cell r="BC45" t="str">
            <v/>
          </cell>
          <cell r="BD45" t="str">
            <v/>
          </cell>
          <cell r="BE45">
            <v>122</v>
          </cell>
          <cell r="BF45">
            <v>99</v>
          </cell>
          <cell r="BG45" t="str">
            <v/>
          </cell>
          <cell r="BH45">
            <v>76</v>
          </cell>
          <cell r="BI45">
            <v>39</v>
          </cell>
          <cell r="BJ45">
            <v>75</v>
          </cell>
          <cell r="BK45" t="str">
            <v/>
          </cell>
          <cell r="BL45">
            <v>113</v>
          </cell>
          <cell r="BM45">
            <v>23</v>
          </cell>
          <cell r="BN45">
            <v>11</v>
          </cell>
          <cell r="BO45">
            <v>50</v>
          </cell>
          <cell r="BP45">
            <v>9</v>
          </cell>
          <cell r="BQ45">
            <v>48</v>
          </cell>
          <cell r="BR45">
            <v>22</v>
          </cell>
          <cell r="BS45">
            <v>39</v>
          </cell>
          <cell r="BT45" t="str">
            <v/>
          </cell>
          <cell r="BU45">
            <v>38</v>
          </cell>
          <cell r="BV45" t="str">
            <v/>
          </cell>
          <cell r="BW45">
            <v>115</v>
          </cell>
          <cell r="BX45">
            <v>114</v>
          </cell>
          <cell r="BY45">
            <v>52</v>
          </cell>
          <cell r="BZ45">
            <v>34</v>
          </cell>
          <cell r="CA45">
            <v>98</v>
          </cell>
          <cell r="CB45">
            <v>101</v>
          </cell>
          <cell r="CC45" t="str">
            <v/>
          </cell>
          <cell r="CD45" t="str">
            <v/>
          </cell>
          <cell r="CE45" t="str">
            <v/>
          </cell>
          <cell r="CF45">
            <v>95</v>
          </cell>
          <cell r="CG45">
            <v>54</v>
          </cell>
          <cell r="CI45">
            <v>41</v>
          </cell>
          <cell r="CJ45" t="str">
            <v>Zambia</v>
          </cell>
          <cell r="CK45">
            <v>64.15094339622641</v>
          </cell>
          <cell r="CM45">
            <v>41</v>
          </cell>
          <cell r="CN45" t="str">
            <v>Poland</v>
          </cell>
          <cell r="CO45">
            <v>70.952380952380949</v>
          </cell>
          <cell r="CQ45">
            <v>41</v>
          </cell>
          <cell r="CR45" t="str">
            <v>Cyprus</v>
          </cell>
          <cell r="CS45">
            <v>13.4</v>
          </cell>
          <cell r="CU45">
            <v>41</v>
          </cell>
          <cell r="CV45" t="str">
            <v>Oman</v>
          </cell>
          <cell r="CW45">
            <v>73.333333333333329</v>
          </cell>
          <cell r="CY45">
            <v>41</v>
          </cell>
          <cell r="CZ45" t="str">
            <v>Botswana</v>
          </cell>
          <cell r="DA45">
            <v>66.981132075471692</v>
          </cell>
          <cell r="DC45">
            <v>40</v>
          </cell>
          <cell r="DD45" t="str">
            <v>Kyrgyzstan</v>
          </cell>
          <cell r="DE45">
            <v>18</v>
          </cell>
          <cell r="DG45">
            <v>40</v>
          </cell>
          <cell r="DH45" t="str">
            <v>Moldova (Republic of)</v>
          </cell>
          <cell r="DI45">
            <v>10</v>
          </cell>
          <cell r="DK45">
            <v>41</v>
          </cell>
          <cell r="DL45" t="str">
            <v>Germany</v>
          </cell>
          <cell r="DM45">
            <v>4.8</v>
          </cell>
          <cell r="DO45">
            <v>41</v>
          </cell>
          <cell r="DP45" t="str">
            <v>Ghana</v>
          </cell>
          <cell r="DQ45">
            <v>32.700000000000003</v>
          </cell>
          <cell r="DS45">
            <v>41</v>
          </cell>
          <cell r="DT45" t="str">
            <v>Brazil</v>
          </cell>
          <cell r="DU45">
            <v>4.7655321037595497</v>
          </cell>
          <cell r="DW45">
            <v>41</v>
          </cell>
          <cell r="DX45" t="str">
            <v>Viet Nam</v>
          </cell>
          <cell r="DY45">
            <v>21.665579999999999</v>
          </cell>
          <cell r="EA45">
            <v>41</v>
          </cell>
          <cell r="EB45" t="str">
            <v>Venezuela (Bolivarian Republic of)</v>
          </cell>
          <cell r="EC45">
            <v>14.18736</v>
          </cell>
          <cell r="EE45">
            <v>41</v>
          </cell>
          <cell r="EF45" t="str">
            <v>Serbia</v>
          </cell>
          <cell r="EG45">
            <v>442.39478956676544</v>
          </cell>
          <cell r="EI45">
            <v>41</v>
          </cell>
          <cell r="EJ45" t="str">
            <v>Bulgaria</v>
          </cell>
          <cell r="EK45">
            <v>11.476229999999999</v>
          </cell>
          <cell r="EM45">
            <v>41</v>
          </cell>
          <cell r="EN45" t="str">
            <v>Lebanon</v>
          </cell>
          <cell r="EO45">
            <v>52.518659999999997</v>
          </cell>
          <cell r="EQ45">
            <v>41</v>
          </cell>
          <cell r="ER45" t="str">
            <v>Spain</v>
          </cell>
          <cell r="ES45">
            <v>9.2363099999999996</v>
          </cell>
          <cell r="EU45">
            <v>41</v>
          </cell>
          <cell r="EV45" t="str">
            <v>Denmark</v>
          </cell>
          <cell r="EW45">
            <v>12.36885</v>
          </cell>
          <cell r="EY45">
            <v>41</v>
          </cell>
          <cell r="EZ45" t="str">
            <v>Japan</v>
          </cell>
          <cell r="FA45">
            <v>3.2134999999999998</v>
          </cell>
          <cell r="FC45">
            <v>41</v>
          </cell>
          <cell r="FD45" t="str">
            <v>Burkina Faso</v>
          </cell>
          <cell r="FE45">
            <v>5.9886545872328298</v>
          </cell>
          <cell r="FG45">
            <v>41</v>
          </cell>
          <cell r="FH45" t="str">
            <v>Portugal</v>
          </cell>
          <cell r="FI45">
            <v>1.7278052083266799</v>
          </cell>
        </row>
        <row r="46">
          <cell r="B46" t="str">
            <v>DEU</v>
          </cell>
          <cell r="C46" t="str">
            <v>Germany</v>
          </cell>
          <cell r="E46" t="str">
            <v>RANK</v>
          </cell>
          <cell r="F46">
            <v>25</v>
          </cell>
          <cell r="G46">
            <v>15</v>
          </cell>
          <cell r="H46">
            <v>16</v>
          </cell>
          <cell r="I46">
            <v>16</v>
          </cell>
          <cell r="J46">
            <v>15</v>
          </cell>
          <cell r="K46">
            <v>103</v>
          </cell>
          <cell r="L46">
            <v>61</v>
          </cell>
          <cell r="M46">
            <v>41</v>
          </cell>
          <cell r="N46">
            <v>94</v>
          </cell>
          <cell r="O46">
            <v>60</v>
          </cell>
          <cell r="P46" t="str">
            <v/>
          </cell>
          <cell r="Q46" t="str">
            <v/>
          </cell>
          <cell r="R46">
            <v>13</v>
          </cell>
          <cell r="S46">
            <v>55</v>
          </cell>
          <cell r="T46" t="str">
            <v/>
          </cell>
          <cell r="U46">
            <v>15</v>
          </cell>
          <cell r="V46">
            <v>38</v>
          </cell>
          <cell r="W46" t="str">
            <v/>
          </cell>
          <cell r="X46" t="str">
            <v/>
          </cell>
          <cell r="Y46">
            <v>44</v>
          </cell>
          <cell r="Z46">
            <v>13</v>
          </cell>
          <cell r="AA46">
            <v>11</v>
          </cell>
          <cell r="AB46">
            <v>6</v>
          </cell>
          <cell r="AC46">
            <v>4</v>
          </cell>
          <cell r="AD46">
            <v>17</v>
          </cell>
          <cell r="AE46">
            <v>21</v>
          </cell>
          <cell r="AF46">
            <v>15</v>
          </cell>
          <cell r="AG46">
            <v>28</v>
          </cell>
          <cell r="AH46">
            <v>26</v>
          </cell>
          <cell r="AI46">
            <v>38</v>
          </cell>
          <cell r="AJ46">
            <v>67</v>
          </cell>
          <cell r="AK46">
            <v>1</v>
          </cell>
          <cell r="AL46">
            <v>109</v>
          </cell>
          <cell r="AM46">
            <v>103</v>
          </cell>
          <cell r="AN46">
            <v>37</v>
          </cell>
          <cell r="AO46">
            <v>1</v>
          </cell>
          <cell r="AP46" t="str">
            <v/>
          </cell>
          <cell r="AQ46" t="str">
            <v/>
          </cell>
          <cell r="AR46">
            <v>74</v>
          </cell>
          <cell r="AS46">
            <v>48</v>
          </cell>
          <cell r="AT46">
            <v>29</v>
          </cell>
          <cell r="AU46">
            <v>26</v>
          </cell>
          <cell r="AV46">
            <v>12</v>
          </cell>
          <cell r="AW46" t="str">
            <v/>
          </cell>
          <cell r="AX46">
            <v>73</v>
          </cell>
          <cell r="AY46">
            <v>55</v>
          </cell>
          <cell r="AZ46">
            <v>1</v>
          </cell>
          <cell r="BA46">
            <v>14</v>
          </cell>
          <cell r="BB46">
            <v>45</v>
          </cell>
          <cell r="BC46">
            <v>13</v>
          </cell>
          <cell r="BD46">
            <v>9</v>
          </cell>
          <cell r="BE46">
            <v>9</v>
          </cell>
          <cell r="BF46">
            <v>8</v>
          </cell>
          <cell r="BG46">
            <v>56</v>
          </cell>
          <cell r="BH46">
            <v>46</v>
          </cell>
          <cell r="BI46">
            <v>42</v>
          </cell>
          <cell r="BJ46">
            <v>21</v>
          </cell>
          <cell r="BK46">
            <v>23</v>
          </cell>
          <cell r="BL46">
            <v>27</v>
          </cell>
          <cell r="BM46">
            <v>98</v>
          </cell>
          <cell r="BN46">
            <v>4</v>
          </cell>
          <cell r="BO46">
            <v>9</v>
          </cell>
          <cell r="BP46">
            <v>12</v>
          </cell>
          <cell r="BQ46">
            <v>21</v>
          </cell>
          <cell r="BR46">
            <v>89</v>
          </cell>
          <cell r="BS46">
            <v>54</v>
          </cell>
          <cell r="BT46">
            <v>16</v>
          </cell>
          <cell r="BU46">
            <v>14</v>
          </cell>
          <cell r="BV46">
            <v>20</v>
          </cell>
          <cell r="BW46">
            <v>19</v>
          </cell>
          <cell r="BX46">
            <v>28</v>
          </cell>
          <cell r="BY46">
            <v>55</v>
          </cell>
          <cell r="BZ46">
            <v>11</v>
          </cell>
          <cell r="CA46">
            <v>11</v>
          </cell>
          <cell r="CB46">
            <v>15</v>
          </cell>
          <cell r="CC46">
            <v>25</v>
          </cell>
          <cell r="CD46">
            <v>27</v>
          </cell>
          <cell r="CE46">
            <v>11</v>
          </cell>
          <cell r="CF46">
            <v>37</v>
          </cell>
          <cell r="CG46">
            <v>7</v>
          </cell>
          <cell r="CI46">
            <v>42</v>
          </cell>
          <cell r="CJ46" t="str">
            <v>Mozambique</v>
          </cell>
          <cell r="CK46">
            <v>63.679245283018865</v>
          </cell>
          <cell r="CM46">
            <v>42</v>
          </cell>
          <cell r="CN46" t="str">
            <v>Croatia</v>
          </cell>
          <cell r="CO46">
            <v>70.476190476190482</v>
          </cell>
          <cell r="CQ46">
            <v>42</v>
          </cell>
          <cell r="CR46" t="str">
            <v>Slovenia</v>
          </cell>
          <cell r="CS46">
            <v>13.44</v>
          </cell>
          <cell r="CU46">
            <v>42</v>
          </cell>
          <cell r="CV46" t="str">
            <v>Bulgaria</v>
          </cell>
          <cell r="CW46">
            <v>71.428571428571431</v>
          </cell>
          <cell r="CY46">
            <v>42</v>
          </cell>
          <cell r="CZ46" t="str">
            <v>Greece</v>
          </cell>
          <cell r="DA46">
            <v>66.509433962264154</v>
          </cell>
          <cell r="DC46">
            <v>40</v>
          </cell>
          <cell r="DD46" t="str">
            <v>Mauritius</v>
          </cell>
          <cell r="DE46">
            <v>18</v>
          </cell>
          <cell r="DG46">
            <v>40</v>
          </cell>
          <cell r="DH46" t="str">
            <v>Romania</v>
          </cell>
          <cell r="DI46">
            <v>10</v>
          </cell>
          <cell r="DK46">
            <v>42</v>
          </cell>
          <cell r="DL46" t="str">
            <v>Georgia</v>
          </cell>
          <cell r="DM46">
            <v>5</v>
          </cell>
          <cell r="DO46">
            <v>42</v>
          </cell>
          <cell r="DP46" t="str">
            <v>Trinidad and Tobago</v>
          </cell>
          <cell r="DQ46">
            <v>33.1</v>
          </cell>
          <cell r="DS46">
            <v>42</v>
          </cell>
          <cell r="DT46" t="str">
            <v>Mexico</v>
          </cell>
          <cell r="DU46">
            <v>4.7505373089315297</v>
          </cell>
          <cell r="DW46">
            <v>42</v>
          </cell>
          <cell r="DX46" t="str">
            <v>Cyprus</v>
          </cell>
          <cell r="DY46">
            <v>21.438759999999998</v>
          </cell>
          <cell r="EA46">
            <v>42</v>
          </cell>
          <cell r="EB46" t="str">
            <v>Cyprus</v>
          </cell>
          <cell r="EC46">
            <v>14.16015</v>
          </cell>
          <cell r="EE46">
            <v>42</v>
          </cell>
          <cell r="EF46" t="str">
            <v>Chile</v>
          </cell>
          <cell r="EG46">
            <v>439.2991461102319</v>
          </cell>
          <cell r="EI46">
            <v>42</v>
          </cell>
          <cell r="EJ46" t="str">
            <v>Jordan</v>
          </cell>
          <cell r="EK46">
            <v>11.86462</v>
          </cell>
          <cell r="EM46">
            <v>42</v>
          </cell>
          <cell r="EN46" t="str">
            <v>Bahrain</v>
          </cell>
          <cell r="EO46">
            <v>51.206310000000002</v>
          </cell>
          <cell r="EQ46">
            <v>42</v>
          </cell>
          <cell r="ER46" t="str">
            <v>Croatia</v>
          </cell>
          <cell r="ES46">
            <v>9.1877600000000008</v>
          </cell>
          <cell r="EU46">
            <v>42</v>
          </cell>
          <cell r="EV46" t="str">
            <v>Algeria</v>
          </cell>
          <cell r="EW46">
            <v>12.168200000000001</v>
          </cell>
          <cell r="EY46">
            <v>42</v>
          </cell>
          <cell r="EZ46" t="str">
            <v>Armenia</v>
          </cell>
          <cell r="FA46">
            <v>3.2061799999999998</v>
          </cell>
          <cell r="FC46">
            <v>42</v>
          </cell>
          <cell r="FD46" t="str">
            <v>Malaysia</v>
          </cell>
          <cell r="FE46">
            <v>5.70400528606348</v>
          </cell>
          <cell r="FG46">
            <v>42</v>
          </cell>
          <cell r="FH46" t="str">
            <v>Armenia</v>
          </cell>
          <cell r="FI46">
            <v>1.6975283960963601</v>
          </cell>
        </row>
        <row r="47">
          <cell r="B47" t="str">
            <v>GHA</v>
          </cell>
          <cell r="C47" t="str">
            <v>Ghana</v>
          </cell>
          <cell r="E47" t="str">
            <v>RANK</v>
          </cell>
          <cell r="F47">
            <v>57</v>
          </cell>
          <cell r="G47">
            <v>65</v>
          </cell>
          <cell r="H47">
            <v>25</v>
          </cell>
          <cell r="I47">
            <v>69</v>
          </cell>
          <cell r="J47">
            <v>62</v>
          </cell>
          <cell r="K47">
            <v>66</v>
          </cell>
          <cell r="L47">
            <v>44</v>
          </cell>
          <cell r="M47">
            <v>92</v>
          </cell>
          <cell r="N47">
            <v>41</v>
          </cell>
          <cell r="O47">
            <v>43</v>
          </cell>
          <cell r="P47">
            <v>36</v>
          </cell>
          <cell r="Q47">
            <v>103</v>
          </cell>
          <cell r="R47" t="str">
            <v/>
          </cell>
          <cell r="S47">
            <v>84</v>
          </cell>
          <cell r="T47">
            <v>102</v>
          </cell>
          <cell r="U47">
            <v>31</v>
          </cell>
          <cell r="V47">
            <v>76</v>
          </cell>
          <cell r="W47">
            <v>64</v>
          </cell>
          <cell r="X47">
            <v>45</v>
          </cell>
          <cell r="Y47">
            <v>87</v>
          </cell>
          <cell r="Z47" t="str">
            <v/>
          </cell>
          <cell r="AA47" t="str">
            <v/>
          </cell>
          <cell r="AB47">
            <v>60</v>
          </cell>
          <cell r="AC47">
            <v>103</v>
          </cell>
          <cell r="AD47">
            <v>108</v>
          </cell>
          <cell r="AE47">
            <v>114</v>
          </cell>
          <cell r="AF47">
            <v>95</v>
          </cell>
          <cell r="AG47">
            <v>105</v>
          </cell>
          <cell r="AH47">
            <v>106</v>
          </cell>
          <cell r="AI47">
            <v>51</v>
          </cell>
          <cell r="AJ47">
            <v>12</v>
          </cell>
          <cell r="AK47">
            <v>69</v>
          </cell>
          <cell r="AL47">
            <v>83</v>
          </cell>
          <cell r="AM47">
            <v>58</v>
          </cell>
          <cell r="AN47">
            <v>19</v>
          </cell>
          <cell r="AO47">
            <v>92</v>
          </cell>
          <cell r="AP47">
            <v>100</v>
          </cell>
          <cell r="AQ47">
            <v>40</v>
          </cell>
          <cell r="AR47">
            <v>34</v>
          </cell>
          <cell r="AS47">
            <v>77</v>
          </cell>
          <cell r="AT47">
            <v>88</v>
          </cell>
          <cell r="AU47">
            <v>41</v>
          </cell>
          <cell r="AV47">
            <v>115</v>
          </cell>
          <cell r="AW47">
            <v>81</v>
          </cell>
          <cell r="AX47">
            <v>60</v>
          </cell>
          <cell r="AY47">
            <v>75</v>
          </cell>
          <cell r="AZ47">
            <v>68</v>
          </cell>
          <cell r="BA47" t="str">
            <v/>
          </cell>
          <cell r="BB47">
            <v>50</v>
          </cell>
          <cell r="BC47" t="str">
            <v/>
          </cell>
          <cell r="BD47" t="str">
            <v/>
          </cell>
          <cell r="BE47">
            <v>91</v>
          </cell>
          <cell r="BF47">
            <v>93</v>
          </cell>
          <cell r="BG47" t="str">
            <v/>
          </cell>
          <cell r="BH47">
            <v>37</v>
          </cell>
          <cell r="BI47">
            <v>75</v>
          </cell>
          <cell r="BJ47" t="str">
            <v/>
          </cell>
          <cell r="BK47" t="str">
            <v/>
          </cell>
          <cell r="BL47">
            <v>70</v>
          </cell>
          <cell r="BM47">
            <v>21</v>
          </cell>
          <cell r="BN47" t="str">
            <v/>
          </cell>
          <cell r="BO47">
            <v>89</v>
          </cell>
          <cell r="BP47" t="str">
            <v/>
          </cell>
          <cell r="BQ47">
            <v>64</v>
          </cell>
          <cell r="BR47">
            <v>26</v>
          </cell>
          <cell r="BS47">
            <v>69</v>
          </cell>
          <cell r="BT47" t="str">
            <v/>
          </cell>
          <cell r="BU47" t="str">
            <v/>
          </cell>
          <cell r="BV47" t="str">
            <v/>
          </cell>
          <cell r="BW47">
            <v>71</v>
          </cell>
          <cell r="BX47">
            <v>86</v>
          </cell>
          <cell r="BY47" t="str">
            <v/>
          </cell>
          <cell r="BZ47">
            <v>56</v>
          </cell>
          <cell r="CA47">
            <v>62</v>
          </cell>
          <cell r="CB47">
            <v>80</v>
          </cell>
          <cell r="CC47">
            <v>54</v>
          </cell>
          <cell r="CD47" t="str">
            <v/>
          </cell>
          <cell r="CE47" t="str">
            <v/>
          </cell>
          <cell r="CF47">
            <v>114</v>
          </cell>
          <cell r="CG47" t="str">
            <v/>
          </cell>
          <cell r="CI47">
            <v>43</v>
          </cell>
          <cell r="CJ47" t="str">
            <v>Bulgaria</v>
          </cell>
          <cell r="CK47">
            <v>62.735849056603776</v>
          </cell>
          <cell r="CM47">
            <v>43</v>
          </cell>
          <cell r="CN47" t="str">
            <v>Botswana</v>
          </cell>
          <cell r="CO47">
            <v>70</v>
          </cell>
          <cell r="CQ47">
            <v>43</v>
          </cell>
          <cell r="CR47" t="str">
            <v>Bosnia and Herzegovina</v>
          </cell>
          <cell r="CS47">
            <v>13.5</v>
          </cell>
          <cell r="CU47">
            <v>43</v>
          </cell>
          <cell r="CV47" t="str">
            <v>Qatar</v>
          </cell>
          <cell r="CW47">
            <v>70.952380952380949</v>
          </cell>
          <cell r="CY47">
            <v>43</v>
          </cell>
          <cell r="CZ47" t="str">
            <v>Kuwait</v>
          </cell>
          <cell r="DA47">
            <v>66.037735849056602</v>
          </cell>
          <cell r="DC47">
            <v>40</v>
          </cell>
          <cell r="DD47" t="str">
            <v>Uruguay</v>
          </cell>
          <cell r="DE47">
            <v>18</v>
          </cell>
          <cell r="DG47">
            <v>43</v>
          </cell>
          <cell r="DH47" t="str">
            <v>Tunisia</v>
          </cell>
          <cell r="DI47">
            <v>11</v>
          </cell>
          <cell r="DK47">
            <v>42</v>
          </cell>
          <cell r="DL47" t="str">
            <v>Tunisia</v>
          </cell>
          <cell r="DM47">
            <v>5</v>
          </cell>
          <cell r="DO47">
            <v>42</v>
          </cell>
          <cell r="DP47" t="str">
            <v>Viet Nam</v>
          </cell>
          <cell r="DQ47">
            <v>33.1</v>
          </cell>
          <cell r="DS47">
            <v>43</v>
          </cell>
          <cell r="DT47" t="str">
            <v>Ghana</v>
          </cell>
          <cell r="DU47">
            <v>4.7370346041231999</v>
          </cell>
          <cell r="DW47">
            <v>43</v>
          </cell>
          <cell r="DX47" t="str">
            <v>Poland</v>
          </cell>
          <cell r="DY47">
            <v>21.385159999999999</v>
          </cell>
          <cell r="EA47">
            <v>43</v>
          </cell>
          <cell r="EB47" t="str">
            <v>Mongolia</v>
          </cell>
          <cell r="EC47">
            <v>14.11281</v>
          </cell>
          <cell r="EE47">
            <v>43</v>
          </cell>
          <cell r="EF47" t="str">
            <v>Bulgaria</v>
          </cell>
          <cell r="EG47">
            <v>432.14710683955008</v>
          </cell>
          <cell r="EI47">
            <v>43</v>
          </cell>
          <cell r="EJ47" t="str">
            <v>United Arab Emirates</v>
          </cell>
          <cell r="EK47">
            <v>11.98996</v>
          </cell>
          <cell r="EM47">
            <v>43</v>
          </cell>
          <cell r="EN47" t="str">
            <v>Bulgaria</v>
          </cell>
          <cell r="EO47">
            <v>51.02843</v>
          </cell>
          <cell r="EQ47">
            <v>43</v>
          </cell>
          <cell r="ER47" t="str">
            <v>Switzerland</v>
          </cell>
          <cell r="ES47">
            <v>8.6831200000000006</v>
          </cell>
          <cell r="EU47">
            <v>43</v>
          </cell>
          <cell r="EV47" t="str">
            <v>Switzerland</v>
          </cell>
          <cell r="EW47">
            <v>11.85858</v>
          </cell>
          <cell r="EY47">
            <v>43</v>
          </cell>
          <cell r="EZ47" t="str">
            <v>Burkina Faso</v>
          </cell>
          <cell r="FA47">
            <v>3.1493799999999998</v>
          </cell>
          <cell r="FC47">
            <v>43</v>
          </cell>
          <cell r="FD47" t="str">
            <v>Mongolia</v>
          </cell>
          <cell r="FE47">
            <v>5.5849220961770696</v>
          </cell>
          <cell r="FG47">
            <v>43</v>
          </cell>
          <cell r="FH47" t="str">
            <v>Qatar</v>
          </cell>
          <cell r="FI47">
            <v>1.69666529580078</v>
          </cell>
        </row>
        <row r="48">
          <cell r="B48" t="str">
            <v>GRC</v>
          </cell>
          <cell r="C48" t="str">
            <v>Greece</v>
          </cell>
          <cell r="E48" t="str">
            <v>RANK</v>
          </cell>
          <cell r="F48">
            <v>69</v>
          </cell>
          <cell r="G48">
            <v>46</v>
          </cell>
          <cell r="H48">
            <v>56</v>
          </cell>
          <cell r="I48">
            <v>39</v>
          </cell>
          <cell r="J48">
            <v>42</v>
          </cell>
          <cell r="K48">
            <v>114</v>
          </cell>
          <cell r="L48">
            <v>72</v>
          </cell>
          <cell r="M48">
            <v>93</v>
          </cell>
          <cell r="N48">
            <v>91</v>
          </cell>
          <cell r="O48">
            <v>108</v>
          </cell>
          <cell r="P48">
            <v>50</v>
          </cell>
          <cell r="Q48">
            <v>11</v>
          </cell>
          <cell r="R48">
            <v>36</v>
          </cell>
          <cell r="S48">
            <v>5</v>
          </cell>
          <cell r="T48">
            <v>3</v>
          </cell>
          <cell r="U48">
            <v>21</v>
          </cell>
          <cell r="V48">
            <v>32</v>
          </cell>
          <cell r="W48">
            <v>35</v>
          </cell>
          <cell r="X48">
            <v>44</v>
          </cell>
          <cell r="Y48">
            <v>9</v>
          </cell>
          <cell r="Z48">
            <v>28</v>
          </cell>
          <cell r="AA48">
            <v>51</v>
          </cell>
          <cell r="AB48">
            <v>82</v>
          </cell>
          <cell r="AC48">
            <v>34</v>
          </cell>
          <cell r="AD48">
            <v>29</v>
          </cell>
          <cell r="AE48">
            <v>57</v>
          </cell>
          <cell r="AF48">
            <v>47</v>
          </cell>
          <cell r="AG48">
            <v>43</v>
          </cell>
          <cell r="AH48">
            <v>39</v>
          </cell>
          <cell r="AI48">
            <v>17</v>
          </cell>
          <cell r="AJ48">
            <v>80</v>
          </cell>
          <cell r="AK48">
            <v>44</v>
          </cell>
          <cell r="AL48">
            <v>112</v>
          </cell>
          <cell r="AM48">
            <v>109</v>
          </cell>
          <cell r="AN48">
            <v>99</v>
          </cell>
          <cell r="AO48">
            <v>26</v>
          </cell>
          <cell r="AP48">
            <v>51</v>
          </cell>
          <cell r="AQ48" t="str">
            <v/>
          </cell>
          <cell r="AR48">
            <v>118</v>
          </cell>
          <cell r="AS48">
            <v>75</v>
          </cell>
          <cell r="AT48">
            <v>42</v>
          </cell>
          <cell r="AU48">
            <v>69</v>
          </cell>
          <cell r="AV48">
            <v>12</v>
          </cell>
          <cell r="AW48" t="str">
            <v/>
          </cell>
          <cell r="AX48">
            <v>94</v>
          </cell>
          <cell r="AY48">
            <v>115</v>
          </cell>
          <cell r="AZ48">
            <v>74</v>
          </cell>
          <cell r="BA48">
            <v>32</v>
          </cell>
          <cell r="BB48">
            <v>81</v>
          </cell>
          <cell r="BC48">
            <v>54</v>
          </cell>
          <cell r="BD48">
            <v>45</v>
          </cell>
          <cell r="BE48">
            <v>104</v>
          </cell>
          <cell r="BF48">
            <v>89</v>
          </cell>
          <cell r="BG48">
            <v>9</v>
          </cell>
          <cell r="BH48">
            <v>63</v>
          </cell>
          <cell r="BI48">
            <v>47</v>
          </cell>
          <cell r="BJ48">
            <v>47</v>
          </cell>
          <cell r="BK48">
            <v>57</v>
          </cell>
          <cell r="BL48">
            <v>82</v>
          </cell>
          <cell r="BM48">
            <v>109</v>
          </cell>
          <cell r="BN48">
            <v>49</v>
          </cell>
          <cell r="BO48">
            <v>48</v>
          </cell>
          <cell r="BP48">
            <v>57</v>
          </cell>
          <cell r="BQ48">
            <v>17</v>
          </cell>
          <cell r="BR48">
            <v>58</v>
          </cell>
          <cell r="BS48">
            <v>56</v>
          </cell>
          <cell r="BT48">
            <v>34</v>
          </cell>
          <cell r="BU48">
            <v>64</v>
          </cell>
          <cell r="BV48">
            <v>36</v>
          </cell>
          <cell r="BW48">
            <v>108</v>
          </cell>
          <cell r="BX48">
            <v>46</v>
          </cell>
          <cell r="BY48">
            <v>74</v>
          </cell>
          <cell r="BZ48">
            <v>41</v>
          </cell>
          <cell r="CA48">
            <v>91</v>
          </cell>
          <cell r="CB48">
            <v>114</v>
          </cell>
          <cell r="CC48">
            <v>17</v>
          </cell>
          <cell r="CD48">
            <v>28</v>
          </cell>
          <cell r="CE48" t="str">
            <v/>
          </cell>
          <cell r="CF48">
            <v>16</v>
          </cell>
          <cell r="CG48">
            <v>56</v>
          </cell>
          <cell r="CI48">
            <v>44</v>
          </cell>
          <cell r="CJ48" t="str">
            <v>Benin</v>
          </cell>
          <cell r="CK48">
            <v>61.79245283018868</v>
          </cell>
          <cell r="CM48">
            <v>44</v>
          </cell>
          <cell r="CN48" t="str">
            <v>Latvia</v>
          </cell>
          <cell r="CO48">
            <v>69.523809523809518</v>
          </cell>
          <cell r="CQ48">
            <v>44</v>
          </cell>
          <cell r="CR48" t="str">
            <v>Italy</v>
          </cell>
          <cell r="CS48">
            <v>15</v>
          </cell>
          <cell r="CU48">
            <v>44</v>
          </cell>
          <cell r="CV48" t="str">
            <v>Romania</v>
          </cell>
          <cell r="CW48">
            <v>70.476190476190482</v>
          </cell>
          <cell r="CY48">
            <v>44</v>
          </cell>
          <cell r="CZ48" t="str">
            <v>Costa Rica</v>
          </cell>
          <cell r="DA48">
            <v>65.566037735849051</v>
          </cell>
          <cell r="DC48">
            <v>44</v>
          </cell>
          <cell r="DD48" t="str">
            <v>Bulgaria</v>
          </cell>
          <cell r="DE48">
            <v>19</v>
          </cell>
          <cell r="DG48">
            <v>44</v>
          </cell>
          <cell r="DH48" t="str">
            <v>Ghana</v>
          </cell>
          <cell r="DI48">
            <v>12</v>
          </cell>
          <cell r="DK48">
            <v>44</v>
          </cell>
          <cell r="DL48" t="str">
            <v>Austria</v>
          </cell>
          <cell r="DM48">
            <v>5.2</v>
          </cell>
          <cell r="DO48">
            <v>44</v>
          </cell>
          <cell r="DP48" t="str">
            <v>Malaysia</v>
          </cell>
          <cell r="DQ48">
            <v>33.700000000000003</v>
          </cell>
          <cell r="DS48">
            <v>44</v>
          </cell>
          <cell r="DT48" t="str">
            <v>Serbia</v>
          </cell>
          <cell r="DU48">
            <v>4.6847500000000002</v>
          </cell>
          <cell r="DW48">
            <v>44</v>
          </cell>
          <cell r="DX48" t="str">
            <v>Kyrgyzstan</v>
          </cell>
          <cell r="DY48">
            <v>21.259879999999999</v>
          </cell>
          <cell r="EA48">
            <v>44</v>
          </cell>
          <cell r="EB48" t="str">
            <v>Brunei Darussalam</v>
          </cell>
          <cell r="EC48">
            <v>14.11204</v>
          </cell>
          <cell r="EE48">
            <v>44</v>
          </cell>
          <cell r="EF48" t="str">
            <v>Uruguay</v>
          </cell>
          <cell r="EG48">
            <v>426.58381563406579</v>
          </cell>
          <cell r="EI48">
            <v>44</v>
          </cell>
          <cell r="EJ48" t="str">
            <v>Japan</v>
          </cell>
          <cell r="EK48">
            <v>12.116849999999999</v>
          </cell>
          <cell r="EM48">
            <v>44</v>
          </cell>
          <cell r="EN48" t="str">
            <v>Kyrgyzstan</v>
          </cell>
          <cell r="EO48">
            <v>50.821849999999998</v>
          </cell>
          <cell r="EQ48">
            <v>44</v>
          </cell>
          <cell r="ER48" t="str">
            <v>Ethiopia</v>
          </cell>
          <cell r="ES48">
            <v>8.5391100000000009</v>
          </cell>
          <cell r="EU48">
            <v>44</v>
          </cell>
          <cell r="EV48" t="str">
            <v>Mongolia</v>
          </cell>
          <cell r="EW48">
            <v>11.70055</v>
          </cell>
          <cell r="EY48">
            <v>44</v>
          </cell>
          <cell r="EZ48" t="str">
            <v>Denmark</v>
          </cell>
          <cell r="FA48">
            <v>2.7693099999999999</v>
          </cell>
          <cell r="FC48">
            <v>44</v>
          </cell>
          <cell r="FD48" t="str">
            <v>Greece</v>
          </cell>
          <cell r="FE48">
            <v>5.4175278423774804</v>
          </cell>
          <cell r="FG48">
            <v>44</v>
          </cell>
          <cell r="FH48" t="str">
            <v>Germany</v>
          </cell>
          <cell r="FI48">
            <v>1.67224471332692</v>
          </cell>
        </row>
        <row r="49">
          <cell r="B49" t="str">
            <v>GTM</v>
          </cell>
          <cell r="C49" t="str">
            <v>Guatemala</v>
          </cell>
          <cell r="E49" t="str">
            <v>RANK</v>
          </cell>
          <cell r="F49">
            <v>101</v>
          </cell>
          <cell r="G49">
            <v>104</v>
          </cell>
          <cell r="H49">
            <v>62</v>
          </cell>
          <cell r="I49">
            <v>75</v>
          </cell>
          <cell r="J49">
            <v>119</v>
          </cell>
          <cell r="K49">
            <v>69</v>
          </cell>
          <cell r="L49">
            <v>107</v>
          </cell>
          <cell r="M49">
            <v>111</v>
          </cell>
          <cell r="N49">
            <v>70</v>
          </cell>
          <cell r="O49">
            <v>104</v>
          </cell>
          <cell r="P49">
            <v>102</v>
          </cell>
          <cell r="Q49">
            <v>100</v>
          </cell>
          <cell r="R49" t="str">
            <v/>
          </cell>
          <cell r="S49">
            <v>75</v>
          </cell>
          <cell r="T49">
            <v>88</v>
          </cell>
          <cell r="U49">
            <v>90</v>
          </cell>
          <cell r="V49">
            <v>29</v>
          </cell>
          <cell r="W49" t="str">
            <v/>
          </cell>
          <cell r="X49">
            <v>109</v>
          </cell>
          <cell r="Y49">
            <v>97</v>
          </cell>
          <cell r="Z49">
            <v>95</v>
          </cell>
          <cell r="AA49">
            <v>94</v>
          </cell>
          <cell r="AB49">
            <v>88</v>
          </cell>
          <cell r="AC49">
            <v>82</v>
          </cell>
          <cell r="AD49">
            <v>88</v>
          </cell>
          <cell r="AE49">
            <v>73</v>
          </cell>
          <cell r="AF49">
            <v>36</v>
          </cell>
          <cell r="AG49">
            <v>101</v>
          </cell>
          <cell r="AH49">
            <v>101</v>
          </cell>
          <cell r="AI49">
            <v>31</v>
          </cell>
          <cell r="AJ49">
            <v>20</v>
          </cell>
          <cell r="AK49">
            <v>80</v>
          </cell>
          <cell r="AL49">
            <v>125</v>
          </cell>
          <cell r="AM49">
            <v>61</v>
          </cell>
          <cell r="AN49">
            <v>19</v>
          </cell>
          <cell r="AO49">
            <v>1</v>
          </cell>
          <cell r="AP49">
            <v>81</v>
          </cell>
          <cell r="AQ49">
            <v>48</v>
          </cell>
          <cell r="AR49">
            <v>108</v>
          </cell>
          <cell r="AS49" t="str">
            <v/>
          </cell>
          <cell r="AT49" t="str">
            <v/>
          </cell>
          <cell r="AU49">
            <v>69</v>
          </cell>
          <cell r="AV49">
            <v>51</v>
          </cell>
          <cell r="AW49">
            <v>66</v>
          </cell>
          <cell r="AX49">
            <v>81</v>
          </cell>
          <cell r="AY49">
            <v>102</v>
          </cell>
          <cell r="AZ49">
            <v>45</v>
          </cell>
          <cell r="BA49" t="str">
            <v/>
          </cell>
          <cell r="BB49">
            <v>61</v>
          </cell>
          <cell r="BC49">
            <v>80</v>
          </cell>
          <cell r="BD49" t="str">
            <v/>
          </cell>
          <cell r="BE49">
            <v>50</v>
          </cell>
          <cell r="BF49">
            <v>49</v>
          </cell>
          <cell r="BG49">
            <v>4</v>
          </cell>
          <cell r="BH49">
            <v>76</v>
          </cell>
          <cell r="BI49">
            <v>75</v>
          </cell>
          <cell r="BJ49">
            <v>37</v>
          </cell>
          <cell r="BK49">
            <v>67</v>
          </cell>
          <cell r="BL49">
            <v>117</v>
          </cell>
          <cell r="BM49">
            <v>81</v>
          </cell>
          <cell r="BN49">
            <v>94</v>
          </cell>
          <cell r="BO49">
            <v>80</v>
          </cell>
          <cell r="BP49">
            <v>47</v>
          </cell>
          <cell r="BQ49">
            <v>123</v>
          </cell>
          <cell r="BR49">
            <v>88</v>
          </cell>
          <cell r="BS49">
            <v>70</v>
          </cell>
          <cell r="BT49" t="str">
            <v/>
          </cell>
          <cell r="BU49">
            <v>54</v>
          </cell>
          <cell r="BV49">
            <v>58</v>
          </cell>
          <cell r="BW49">
            <v>70</v>
          </cell>
          <cell r="BX49">
            <v>82</v>
          </cell>
          <cell r="BY49">
            <v>7</v>
          </cell>
          <cell r="BZ49" t="str">
            <v/>
          </cell>
          <cell r="CA49">
            <v>42</v>
          </cell>
          <cell r="CB49">
            <v>38</v>
          </cell>
          <cell r="CC49">
            <v>53</v>
          </cell>
          <cell r="CD49">
            <v>81</v>
          </cell>
          <cell r="CE49" t="str">
            <v/>
          </cell>
          <cell r="CF49">
            <v>60</v>
          </cell>
          <cell r="CG49">
            <v>87</v>
          </cell>
          <cell r="CI49">
            <v>45</v>
          </cell>
          <cell r="CJ49" t="str">
            <v>Latvia</v>
          </cell>
          <cell r="CK49">
            <v>61.320754716981135</v>
          </cell>
          <cell r="CM49">
            <v>45</v>
          </cell>
          <cell r="CN49" t="str">
            <v>Bahrain</v>
          </cell>
          <cell r="CO49">
            <v>69.047619047619051</v>
          </cell>
          <cell r="CQ49">
            <v>45</v>
          </cell>
          <cell r="CR49" t="str">
            <v>Burkina Faso</v>
          </cell>
          <cell r="CS49">
            <v>15</v>
          </cell>
          <cell r="CU49">
            <v>45</v>
          </cell>
          <cell r="CV49" t="str">
            <v>Georgia</v>
          </cell>
          <cell r="CW49">
            <v>70</v>
          </cell>
          <cell r="CY49">
            <v>45</v>
          </cell>
          <cell r="CZ49" t="str">
            <v>Malaysia</v>
          </cell>
          <cell r="DA49">
            <v>65.094339622641513</v>
          </cell>
          <cell r="DC49">
            <v>44</v>
          </cell>
          <cell r="DD49" t="str">
            <v>Guyana</v>
          </cell>
          <cell r="DE49">
            <v>19</v>
          </cell>
          <cell r="DG49">
            <v>44</v>
          </cell>
          <cell r="DH49" t="str">
            <v>Morocco</v>
          </cell>
          <cell r="DI49">
            <v>12</v>
          </cell>
          <cell r="DK49">
            <v>44</v>
          </cell>
          <cell r="DL49" t="str">
            <v>Jamaica</v>
          </cell>
          <cell r="DM49">
            <v>5.2</v>
          </cell>
          <cell r="DO49">
            <v>45</v>
          </cell>
          <cell r="DP49" t="str">
            <v>Serbia</v>
          </cell>
          <cell r="DQ49">
            <v>34</v>
          </cell>
          <cell r="DS49">
            <v>45</v>
          </cell>
          <cell r="DT49" t="str">
            <v>Côte d'Ivoire</v>
          </cell>
          <cell r="DU49">
            <v>4.6720647845069303</v>
          </cell>
          <cell r="DW49">
            <v>45</v>
          </cell>
          <cell r="DX49" t="str">
            <v>Guyana</v>
          </cell>
          <cell r="DY49">
            <v>21.209119999999999</v>
          </cell>
          <cell r="EA49">
            <v>45</v>
          </cell>
          <cell r="EB49" t="str">
            <v>Russian Federation</v>
          </cell>
          <cell r="EC49">
            <v>14.08942</v>
          </cell>
          <cell r="EE49">
            <v>45</v>
          </cell>
          <cell r="EF49" t="str">
            <v>Romania</v>
          </cell>
          <cell r="EG49">
            <v>426.57213165137892</v>
          </cell>
          <cell r="EI49">
            <v>45</v>
          </cell>
          <cell r="EJ49" t="str">
            <v>Argentina</v>
          </cell>
          <cell r="EK49">
            <v>12.188689999999999</v>
          </cell>
          <cell r="EM49">
            <v>45</v>
          </cell>
          <cell r="EN49" t="str">
            <v>Croatia</v>
          </cell>
          <cell r="EO49">
            <v>50.598066125099997</v>
          </cell>
          <cell r="EQ49">
            <v>45</v>
          </cell>
          <cell r="ER49" t="str">
            <v>Botswana</v>
          </cell>
          <cell r="ES49">
            <v>8.5106400000000004</v>
          </cell>
          <cell r="EU49">
            <v>45</v>
          </cell>
          <cell r="EV49" t="str">
            <v>United Arab Emirates</v>
          </cell>
          <cell r="EW49">
            <v>11.32517</v>
          </cell>
          <cell r="EY49">
            <v>45</v>
          </cell>
          <cell r="EZ49" t="str">
            <v>Yemen</v>
          </cell>
          <cell r="FA49">
            <v>2.7104499999999998</v>
          </cell>
          <cell r="FC49">
            <v>45</v>
          </cell>
          <cell r="FD49" t="str">
            <v>Ghana</v>
          </cell>
          <cell r="FE49">
            <v>5.36863380875179</v>
          </cell>
          <cell r="FG49">
            <v>45</v>
          </cell>
          <cell r="FH49" t="str">
            <v>Denmark</v>
          </cell>
          <cell r="FI49">
            <v>1.6672079679549601</v>
          </cell>
        </row>
        <row r="50">
          <cell r="B50" t="str">
            <v>GUY</v>
          </cell>
          <cell r="C50" t="str">
            <v>Guyana</v>
          </cell>
          <cell r="E50" t="str">
            <v>RANK</v>
          </cell>
          <cell r="F50">
            <v>91</v>
          </cell>
          <cell r="G50">
            <v>79</v>
          </cell>
          <cell r="H50">
            <v>51</v>
          </cell>
          <cell r="I50">
            <v>112</v>
          </cell>
          <cell r="J50">
            <v>93</v>
          </cell>
          <cell r="K50">
            <v>44</v>
          </cell>
          <cell r="L50">
            <v>94</v>
          </cell>
          <cell r="M50">
            <v>90</v>
          </cell>
          <cell r="N50">
            <v>63</v>
          </cell>
          <cell r="O50">
            <v>19</v>
          </cell>
          <cell r="P50">
            <v>45</v>
          </cell>
          <cell r="Q50">
            <v>79</v>
          </cell>
          <cell r="R50" t="str">
            <v/>
          </cell>
          <cell r="S50">
            <v>94</v>
          </cell>
          <cell r="T50">
            <v>93</v>
          </cell>
          <cell r="U50">
            <v>40</v>
          </cell>
          <cell r="V50">
            <v>65</v>
          </cell>
          <cell r="W50">
            <v>85</v>
          </cell>
          <cell r="X50">
            <v>13</v>
          </cell>
          <cell r="Y50">
            <v>27</v>
          </cell>
          <cell r="Z50" t="str">
            <v/>
          </cell>
          <cell r="AA50" t="str">
            <v/>
          </cell>
          <cell r="AB50">
            <v>113</v>
          </cell>
          <cell r="AC50" t="str">
            <v/>
          </cell>
          <cell r="AD50" t="str">
            <v/>
          </cell>
          <cell r="AE50">
            <v>104</v>
          </cell>
          <cell r="AF50">
            <v>95</v>
          </cell>
          <cell r="AG50" t="str">
            <v/>
          </cell>
          <cell r="AH50" t="str">
            <v/>
          </cell>
          <cell r="AI50" t="str">
            <v/>
          </cell>
          <cell r="AJ50" t="str">
            <v/>
          </cell>
          <cell r="AK50">
            <v>116</v>
          </cell>
          <cell r="AL50">
            <v>4</v>
          </cell>
          <cell r="AM50" t="str">
            <v/>
          </cell>
          <cell r="AN50">
            <v>84</v>
          </cell>
          <cell r="AO50">
            <v>116</v>
          </cell>
          <cell r="AP50">
            <v>41</v>
          </cell>
          <cell r="AQ50" t="str">
            <v/>
          </cell>
          <cell r="AR50">
            <v>58</v>
          </cell>
          <cell r="AS50">
            <v>62</v>
          </cell>
          <cell r="AT50">
            <v>98</v>
          </cell>
          <cell r="AU50">
            <v>69</v>
          </cell>
          <cell r="AV50">
            <v>93</v>
          </cell>
          <cell r="AW50">
            <v>84</v>
          </cell>
          <cell r="AX50">
            <v>5</v>
          </cell>
          <cell r="AY50">
            <v>18</v>
          </cell>
          <cell r="AZ50">
            <v>94</v>
          </cell>
          <cell r="BA50">
            <v>90</v>
          </cell>
          <cell r="BB50">
            <v>69</v>
          </cell>
          <cell r="BC50" t="str">
            <v/>
          </cell>
          <cell r="BD50" t="str">
            <v/>
          </cell>
          <cell r="BE50">
            <v>112</v>
          </cell>
          <cell r="BF50">
            <v>92</v>
          </cell>
          <cell r="BG50" t="str">
            <v/>
          </cell>
          <cell r="BH50">
            <v>76</v>
          </cell>
          <cell r="BI50" t="str">
            <v/>
          </cell>
          <cell r="BJ50">
            <v>4</v>
          </cell>
          <cell r="BK50">
            <v>102</v>
          </cell>
          <cell r="BL50">
            <v>36</v>
          </cell>
          <cell r="BM50">
            <v>19</v>
          </cell>
          <cell r="BN50" t="str">
            <v/>
          </cell>
          <cell r="BO50" t="str">
            <v/>
          </cell>
          <cell r="BP50" t="str">
            <v/>
          </cell>
          <cell r="BQ50">
            <v>69</v>
          </cell>
          <cell r="BR50" t="str">
            <v/>
          </cell>
          <cell r="BS50" t="str">
            <v/>
          </cell>
          <cell r="BT50" t="str">
            <v/>
          </cell>
          <cell r="BU50">
            <v>1</v>
          </cell>
          <cell r="BV50">
            <v>110</v>
          </cell>
          <cell r="BW50">
            <v>10</v>
          </cell>
          <cell r="BX50" t="str">
            <v/>
          </cell>
          <cell r="BY50" t="str">
            <v/>
          </cell>
          <cell r="BZ50" t="str">
            <v/>
          </cell>
          <cell r="CA50">
            <v>97</v>
          </cell>
          <cell r="CB50">
            <v>106</v>
          </cell>
          <cell r="CC50" t="str">
            <v/>
          </cell>
          <cell r="CD50" t="str">
            <v/>
          </cell>
          <cell r="CE50" t="str">
            <v/>
          </cell>
          <cell r="CF50">
            <v>103</v>
          </cell>
          <cell r="CG50">
            <v>38</v>
          </cell>
          <cell r="CI50">
            <v>46</v>
          </cell>
          <cell r="CJ50" t="str">
            <v>Kuwait</v>
          </cell>
          <cell r="CK50">
            <v>59.433962264150942</v>
          </cell>
          <cell r="CM50">
            <v>46</v>
          </cell>
          <cell r="CN50" t="str">
            <v>Greece</v>
          </cell>
          <cell r="CO50">
            <v>68.571428571428569</v>
          </cell>
          <cell r="CQ50">
            <v>46</v>
          </cell>
          <cell r="CR50" t="str">
            <v>El Salvador</v>
          </cell>
          <cell r="CS50">
            <v>15.83</v>
          </cell>
          <cell r="CU50">
            <v>46</v>
          </cell>
          <cell r="CV50" t="str">
            <v>Trinidad and Tobago</v>
          </cell>
          <cell r="CW50">
            <v>69.523809523809518</v>
          </cell>
          <cell r="CY50">
            <v>46</v>
          </cell>
          <cell r="CZ50" t="str">
            <v>United Arab Emirates</v>
          </cell>
          <cell r="DA50">
            <v>64.622641509433961</v>
          </cell>
          <cell r="DC50">
            <v>46</v>
          </cell>
          <cell r="DD50" t="str">
            <v>Sri Lanka</v>
          </cell>
          <cell r="DE50">
            <v>20</v>
          </cell>
          <cell r="DG50">
            <v>44</v>
          </cell>
          <cell r="DH50" t="str">
            <v>Oman</v>
          </cell>
          <cell r="DI50">
            <v>12</v>
          </cell>
          <cell r="DK50">
            <v>46</v>
          </cell>
          <cell r="DL50" t="str">
            <v>Belgium</v>
          </cell>
          <cell r="DM50">
            <v>5.4</v>
          </cell>
          <cell r="DO50">
            <v>46</v>
          </cell>
          <cell r="DP50" t="str">
            <v>Mozambique</v>
          </cell>
          <cell r="DQ50">
            <v>34.299999999999997</v>
          </cell>
          <cell r="DS50">
            <v>46</v>
          </cell>
          <cell r="DT50" t="str">
            <v>Bolivia (Plurinational State of)</v>
          </cell>
          <cell r="DU50">
            <v>4.6634707123108603</v>
          </cell>
          <cell r="DW50">
            <v>46</v>
          </cell>
          <cell r="DX50" t="str">
            <v>Czech Republic</v>
          </cell>
          <cell r="DY50">
            <v>20.9529</v>
          </cell>
          <cell r="EA50">
            <v>46</v>
          </cell>
          <cell r="EB50" t="str">
            <v>Brazil</v>
          </cell>
          <cell r="EC50">
            <v>13.9703</v>
          </cell>
          <cell r="EE50">
            <v>46</v>
          </cell>
          <cell r="EF50" t="str">
            <v>Thailand</v>
          </cell>
          <cell r="EG50">
            <v>421.75154959980983</v>
          </cell>
          <cell r="EI50">
            <v>46</v>
          </cell>
          <cell r="EJ50" t="str">
            <v>France</v>
          </cell>
          <cell r="EK50">
            <v>12.275779999999999</v>
          </cell>
          <cell r="EM50">
            <v>46</v>
          </cell>
          <cell r="EN50" t="str">
            <v>Armenia</v>
          </cell>
          <cell r="EO50">
            <v>50.147390000000001</v>
          </cell>
          <cell r="EQ50">
            <v>46</v>
          </cell>
          <cell r="ER50" t="str">
            <v>United States of America</v>
          </cell>
          <cell r="ES50">
            <v>8.4126600000000007</v>
          </cell>
          <cell r="EU50">
            <v>46</v>
          </cell>
          <cell r="EV50" t="str">
            <v>Qatar</v>
          </cell>
          <cell r="EW50">
            <v>11.29527</v>
          </cell>
          <cell r="EY50">
            <v>46</v>
          </cell>
          <cell r="EZ50" t="str">
            <v>Saudi Arabia</v>
          </cell>
          <cell r="FA50">
            <v>2.6269200000000001</v>
          </cell>
          <cell r="FC50">
            <v>46</v>
          </cell>
          <cell r="FD50" t="str">
            <v>Norway</v>
          </cell>
          <cell r="FE50">
            <v>5.2620937405958497</v>
          </cell>
          <cell r="FG50">
            <v>46</v>
          </cell>
          <cell r="FH50" t="str">
            <v>Jordan</v>
          </cell>
          <cell r="FI50">
            <v>1.56376420497615</v>
          </cell>
        </row>
        <row r="51">
          <cell r="B51" t="str">
            <v>HND</v>
          </cell>
          <cell r="C51" t="str">
            <v>Honduras</v>
          </cell>
          <cell r="E51" t="str">
            <v>RANK</v>
          </cell>
          <cell r="F51">
            <v>80</v>
          </cell>
          <cell r="G51">
            <v>106</v>
          </cell>
          <cell r="H51">
            <v>109</v>
          </cell>
          <cell r="I51">
            <v>85</v>
          </cell>
          <cell r="J51">
            <v>110</v>
          </cell>
          <cell r="K51">
            <v>123</v>
          </cell>
          <cell r="L51">
            <v>56</v>
          </cell>
          <cell r="M51">
            <v>110</v>
          </cell>
          <cell r="N51">
            <v>95</v>
          </cell>
          <cell r="O51">
            <v>81</v>
          </cell>
          <cell r="P51" t="str">
            <v/>
          </cell>
          <cell r="Q51">
            <v>90</v>
          </cell>
          <cell r="R51" t="str">
            <v/>
          </cell>
          <cell r="S51">
            <v>39</v>
          </cell>
          <cell r="T51">
            <v>86</v>
          </cell>
          <cell r="U51">
            <v>95</v>
          </cell>
          <cell r="V51">
            <v>48</v>
          </cell>
          <cell r="W51">
            <v>79</v>
          </cell>
          <cell r="X51">
            <v>87</v>
          </cell>
          <cell r="Y51">
            <v>88</v>
          </cell>
          <cell r="Z51">
            <v>90</v>
          </cell>
          <cell r="AA51">
            <v>99</v>
          </cell>
          <cell r="AB51">
            <v>108</v>
          </cell>
          <cell r="AC51">
            <v>91</v>
          </cell>
          <cell r="AD51">
            <v>94</v>
          </cell>
          <cell r="AE51">
            <v>80</v>
          </cell>
          <cell r="AF51">
            <v>78</v>
          </cell>
          <cell r="AG51">
            <v>91</v>
          </cell>
          <cell r="AH51">
            <v>95</v>
          </cell>
          <cell r="AI51">
            <v>39</v>
          </cell>
          <cell r="AJ51">
            <v>25</v>
          </cell>
          <cell r="AK51">
            <v>89</v>
          </cell>
          <cell r="AL51">
            <v>82</v>
          </cell>
          <cell r="AM51">
            <v>36</v>
          </cell>
          <cell r="AN51">
            <v>57</v>
          </cell>
          <cell r="AO51">
            <v>1</v>
          </cell>
          <cell r="AP51">
            <v>45</v>
          </cell>
          <cell r="AQ51">
            <v>27</v>
          </cell>
          <cell r="AR51">
            <v>124</v>
          </cell>
          <cell r="AS51" t="str">
            <v/>
          </cell>
          <cell r="AT51" t="str">
            <v/>
          </cell>
          <cell r="AU51">
            <v>69</v>
          </cell>
          <cell r="AV51">
            <v>54</v>
          </cell>
          <cell r="AW51">
            <v>79</v>
          </cell>
          <cell r="AX51">
            <v>28</v>
          </cell>
          <cell r="AY51">
            <v>51</v>
          </cell>
          <cell r="AZ51">
            <v>92</v>
          </cell>
          <cell r="BA51">
            <v>89</v>
          </cell>
          <cell r="BB51">
            <v>47</v>
          </cell>
          <cell r="BC51" t="str">
            <v/>
          </cell>
          <cell r="BD51" t="str">
            <v/>
          </cell>
          <cell r="BE51">
            <v>84</v>
          </cell>
          <cell r="BF51">
            <v>73</v>
          </cell>
          <cell r="BG51" t="str">
            <v/>
          </cell>
          <cell r="BH51">
            <v>76</v>
          </cell>
          <cell r="BI51">
            <v>75</v>
          </cell>
          <cell r="BJ51">
            <v>58</v>
          </cell>
          <cell r="BK51">
            <v>58</v>
          </cell>
          <cell r="BL51">
            <v>80</v>
          </cell>
          <cell r="BM51">
            <v>45</v>
          </cell>
          <cell r="BN51">
            <v>80</v>
          </cell>
          <cell r="BO51">
            <v>89</v>
          </cell>
          <cell r="BP51">
            <v>51</v>
          </cell>
          <cell r="BQ51">
            <v>126</v>
          </cell>
          <cell r="BR51" t="str">
            <v/>
          </cell>
          <cell r="BS51" t="str">
            <v/>
          </cell>
          <cell r="BT51">
            <v>47</v>
          </cell>
          <cell r="BU51">
            <v>68</v>
          </cell>
          <cell r="BV51">
            <v>84</v>
          </cell>
          <cell r="BW51">
            <v>63</v>
          </cell>
          <cell r="BX51">
            <v>91</v>
          </cell>
          <cell r="BY51">
            <v>8</v>
          </cell>
          <cell r="BZ51" t="str">
            <v/>
          </cell>
          <cell r="CA51">
            <v>64</v>
          </cell>
          <cell r="CB51">
            <v>52</v>
          </cell>
          <cell r="CC51">
            <v>49</v>
          </cell>
          <cell r="CD51" t="str">
            <v/>
          </cell>
          <cell r="CE51" t="str">
            <v/>
          </cell>
          <cell r="CF51">
            <v>92</v>
          </cell>
          <cell r="CG51">
            <v>58</v>
          </cell>
          <cell r="CI51">
            <v>47</v>
          </cell>
          <cell r="CJ51" t="str">
            <v>United States of America</v>
          </cell>
          <cell r="CK51">
            <v>58.962264150943398</v>
          </cell>
          <cell r="CM51">
            <v>47</v>
          </cell>
          <cell r="CN51" t="str">
            <v>Italy</v>
          </cell>
          <cell r="CO51">
            <v>68.095238095238102</v>
          </cell>
          <cell r="CQ51">
            <v>47</v>
          </cell>
          <cell r="CR51" t="str">
            <v>Romania</v>
          </cell>
          <cell r="CS51">
            <v>16</v>
          </cell>
          <cell r="CU51">
            <v>47</v>
          </cell>
          <cell r="CV51" t="str">
            <v>Botswana</v>
          </cell>
          <cell r="CW51">
            <v>69.047619047619051</v>
          </cell>
          <cell r="CY51">
            <v>47</v>
          </cell>
          <cell r="CZ51" t="str">
            <v>Bahrain</v>
          </cell>
          <cell r="DA51">
            <v>64.15094339622641</v>
          </cell>
          <cell r="DC51">
            <v>46</v>
          </cell>
          <cell r="DD51" t="str">
            <v>Syrian Arab Republic</v>
          </cell>
          <cell r="DE51">
            <v>20</v>
          </cell>
          <cell r="DG51">
            <v>44</v>
          </cell>
          <cell r="DH51" t="str">
            <v>Qatar</v>
          </cell>
          <cell r="DI51">
            <v>12</v>
          </cell>
          <cell r="DK51">
            <v>46</v>
          </cell>
          <cell r="DL51" t="str">
            <v>Sri Lanka</v>
          </cell>
          <cell r="DM51">
            <v>5.4</v>
          </cell>
          <cell r="DO51">
            <v>46</v>
          </cell>
          <cell r="DP51" t="str">
            <v>New Zealand</v>
          </cell>
          <cell r="DQ51">
            <v>34.299999999999997</v>
          </cell>
          <cell r="DS51">
            <v>47</v>
          </cell>
          <cell r="DT51" t="str">
            <v>Switzerland</v>
          </cell>
          <cell r="DU51">
            <v>4.6548684349544196</v>
          </cell>
          <cell r="DW51">
            <v>47</v>
          </cell>
          <cell r="DX51" t="str">
            <v>Mali</v>
          </cell>
          <cell r="DY51">
            <v>20.725490000000001</v>
          </cell>
          <cell r="EA51">
            <v>47</v>
          </cell>
          <cell r="EB51" t="str">
            <v>Croatia</v>
          </cell>
          <cell r="EC51">
            <v>13.852080000000001</v>
          </cell>
          <cell r="EE51">
            <v>47</v>
          </cell>
          <cell r="EF51" t="str">
            <v>Mexico</v>
          </cell>
          <cell r="EG51">
            <v>419.89435945609893</v>
          </cell>
          <cell r="EI51">
            <v>47</v>
          </cell>
          <cell r="EJ51" t="str">
            <v>Bahrain</v>
          </cell>
          <cell r="EK51">
            <v>12.396879999999999</v>
          </cell>
          <cell r="EM51">
            <v>47</v>
          </cell>
          <cell r="EN51" t="str">
            <v>Serbia</v>
          </cell>
          <cell r="EO51">
            <v>49.849670000000003</v>
          </cell>
          <cell r="EQ51">
            <v>47</v>
          </cell>
          <cell r="ER51" t="str">
            <v>Macedonia (the Former Yugoslav Republic of)</v>
          </cell>
          <cell r="ES51">
            <v>8.2164900000000003</v>
          </cell>
          <cell r="EU51">
            <v>47</v>
          </cell>
          <cell r="EV51" t="str">
            <v>Lebanon</v>
          </cell>
          <cell r="EW51">
            <v>11.09233</v>
          </cell>
          <cell r="EY51">
            <v>47</v>
          </cell>
          <cell r="EZ51" t="str">
            <v>Oman</v>
          </cell>
          <cell r="FA51">
            <v>2.3170000000000002</v>
          </cell>
          <cell r="FC51">
            <v>47</v>
          </cell>
          <cell r="FD51" t="str">
            <v>Tunisia</v>
          </cell>
          <cell r="FE51">
            <v>5.2179415554060604</v>
          </cell>
          <cell r="FG51">
            <v>47</v>
          </cell>
          <cell r="FH51" t="str">
            <v>Belgium</v>
          </cell>
          <cell r="FI51">
            <v>1.5397302454067601</v>
          </cell>
        </row>
        <row r="52">
          <cell r="B52" t="str">
            <v>HKG</v>
          </cell>
          <cell r="C52" t="str">
            <v>Hong Kong (SAR), China</v>
          </cell>
          <cell r="E52" t="str">
            <v>RANK</v>
          </cell>
          <cell r="F52">
            <v>17</v>
          </cell>
          <cell r="G52">
            <v>9</v>
          </cell>
          <cell r="H52">
            <v>32</v>
          </cell>
          <cell r="I52">
            <v>2</v>
          </cell>
          <cell r="J52">
            <v>18</v>
          </cell>
          <cell r="K52">
            <v>1</v>
          </cell>
          <cell r="L52">
            <v>14</v>
          </cell>
          <cell r="M52">
            <v>23</v>
          </cell>
          <cell r="N52">
            <v>17</v>
          </cell>
          <cell r="O52">
            <v>100</v>
          </cell>
          <cell r="P52">
            <v>29</v>
          </cell>
          <cell r="Q52">
            <v>21</v>
          </cell>
          <cell r="R52">
            <v>2</v>
          </cell>
          <cell r="S52" t="str">
            <v/>
          </cell>
          <cell r="T52">
            <v>35</v>
          </cell>
          <cell r="U52">
            <v>6</v>
          </cell>
          <cell r="V52">
            <v>10</v>
          </cell>
          <cell r="W52">
            <v>34</v>
          </cell>
          <cell r="X52">
            <v>21</v>
          </cell>
          <cell r="Y52" t="str">
            <v/>
          </cell>
          <cell r="Z52">
            <v>29</v>
          </cell>
          <cell r="AA52">
            <v>38</v>
          </cell>
          <cell r="AB52">
            <v>33</v>
          </cell>
          <cell r="AC52">
            <v>1</v>
          </cell>
          <cell r="AD52">
            <v>13</v>
          </cell>
          <cell r="AE52" t="str">
            <v/>
          </cell>
          <cell r="AF52" t="str">
            <v/>
          </cell>
          <cell r="AG52">
            <v>39</v>
          </cell>
          <cell r="AH52">
            <v>33</v>
          </cell>
          <cell r="AI52">
            <v>1</v>
          </cell>
          <cell r="AJ52">
            <v>110</v>
          </cell>
          <cell r="AK52">
            <v>13</v>
          </cell>
          <cell r="AL52">
            <v>74</v>
          </cell>
          <cell r="AM52" t="str">
            <v/>
          </cell>
          <cell r="AN52">
            <v>1</v>
          </cell>
          <cell r="AO52">
            <v>26</v>
          </cell>
          <cell r="AP52">
            <v>10</v>
          </cell>
          <cell r="AQ52" t="str">
            <v/>
          </cell>
          <cell r="AR52">
            <v>3</v>
          </cell>
          <cell r="AS52">
            <v>1</v>
          </cell>
          <cell r="AT52">
            <v>1</v>
          </cell>
          <cell r="AU52">
            <v>33</v>
          </cell>
          <cell r="AV52">
            <v>1</v>
          </cell>
          <cell r="AW52">
            <v>38</v>
          </cell>
          <cell r="AX52">
            <v>2</v>
          </cell>
          <cell r="AY52">
            <v>2</v>
          </cell>
          <cell r="AZ52">
            <v>29</v>
          </cell>
          <cell r="BA52">
            <v>30</v>
          </cell>
          <cell r="BB52" t="str">
            <v/>
          </cell>
          <cell r="BC52">
            <v>32</v>
          </cell>
          <cell r="BD52">
            <v>18</v>
          </cell>
          <cell r="BE52">
            <v>25</v>
          </cell>
          <cell r="BF52">
            <v>9</v>
          </cell>
          <cell r="BG52">
            <v>58</v>
          </cell>
          <cell r="BH52">
            <v>4</v>
          </cell>
          <cell r="BI52" t="str">
            <v/>
          </cell>
          <cell r="BJ52">
            <v>9</v>
          </cell>
          <cell r="BK52">
            <v>1</v>
          </cell>
          <cell r="BL52">
            <v>84</v>
          </cell>
          <cell r="BM52">
            <v>2</v>
          </cell>
          <cell r="BN52">
            <v>76</v>
          </cell>
          <cell r="BO52" t="str">
            <v/>
          </cell>
          <cell r="BP52">
            <v>29</v>
          </cell>
          <cell r="BQ52" t="str">
            <v/>
          </cell>
          <cell r="BR52">
            <v>80</v>
          </cell>
          <cell r="BS52">
            <v>2</v>
          </cell>
          <cell r="BT52">
            <v>39</v>
          </cell>
          <cell r="BU52">
            <v>20</v>
          </cell>
          <cell r="BV52">
            <v>21</v>
          </cell>
          <cell r="BW52">
            <v>39</v>
          </cell>
          <cell r="BX52">
            <v>2</v>
          </cell>
          <cell r="BY52">
            <v>48</v>
          </cell>
          <cell r="BZ52" t="str">
            <v/>
          </cell>
          <cell r="CA52">
            <v>18</v>
          </cell>
          <cell r="CB52">
            <v>14</v>
          </cell>
          <cell r="CC52">
            <v>30</v>
          </cell>
          <cell r="CD52">
            <v>3</v>
          </cell>
          <cell r="CE52" t="str">
            <v/>
          </cell>
          <cell r="CF52">
            <v>2</v>
          </cell>
          <cell r="CG52">
            <v>85</v>
          </cell>
          <cell r="CI52">
            <v>48</v>
          </cell>
          <cell r="CJ52" t="str">
            <v>Romania</v>
          </cell>
          <cell r="CK52">
            <v>58.490566037735846</v>
          </cell>
          <cell r="CM52">
            <v>48</v>
          </cell>
          <cell r="CN52" t="str">
            <v>South Africa</v>
          </cell>
          <cell r="CO52">
            <v>67.61904761904762</v>
          </cell>
          <cell r="CQ52">
            <v>48</v>
          </cell>
          <cell r="CR52" t="str">
            <v>Paraguay</v>
          </cell>
          <cell r="CS52">
            <v>16.25</v>
          </cell>
          <cell r="CU52">
            <v>48</v>
          </cell>
          <cell r="CV52" t="str">
            <v>United Arab Emirates</v>
          </cell>
          <cell r="CW52">
            <v>68.571428571428569</v>
          </cell>
          <cell r="CY52">
            <v>48</v>
          </cell>
          <cell r="CZ52" t="str">
            <v>Italy</v>
          </cell>
          <cell r="DA52">
            <v>62.735849056603776</v>
          </cell>
          <cell r="DC52">
            <v>48</v>
          </cell>
          <cell r="DD52" t="str">
            <v>Argentina</v>
          </cell>
          <cell r="DE52">
            <v>21</v>
          </cell>
          <cell r="DG52">
            <v>44</v>
          </cell>
          <cell r="DH52" t="str">
            <v>Yemen</v>
          </cell>
          <cell r="DI52">
            <v>12</v>
          </cell>
          <cell r="DK52">
            <v>48</v>
          </cell>
          <cell r="DL52" t="str">
            <v>Thailand</v>
          </cell>
          <cell r="DM52">
            <v>5.6</v>
          </cell>
          <cell r="DO52">
            <v>48</v>
          </cell>
          <cell r="DP52" t="str">
            <v>Bangladesh</v>
          </cell>
          <cell r="DQ52">
            <v>35</v>
          </cell>
          <cell r="DS52">
            <v>48</v>
          </cell>
          <cell r="DT52" t="str">
            <v>Estonia</v>
          </cell>
          <cell r="DU52">
            <v>4.6128350044130197</v>
          </cell>
          <cell r="DW52">
            <v>48</v>
          </cell>
          <cell r="DX52" t="str">
            <v>Estonia</v>
          </cell>
          <cell r="DY52">
            <v>20.603960000000001</v>
          </cell>
          <cell r="EA52">
            <v>48</v>
          </cell>
          <cell r="EB52" t="str">
            <v>Jamaica</v>
          </cell>
          <cell r="EC52">
            <v>13.793889999999999</v>
          </cell>
          <cell r="EE52">
            <v>48</v>
          </cell>
          <cell r="EF52" t="str">
            <v>Trinidad and Tobago</v>
          </cell>
          <cell r="EG52">
            <v>413.56433745752025</v>
          </cell>
          <cell r="EI52">
            <v>48</v>
          </cell>
          <cell r="EJ52" t="str">
            <v>Slovakia</v>
          </cell>
          <cell r="EK52">
            <v>12.587669999999999</v>
          </cell>
          <cell r="EM52">
            <v>48</v>
          </cell>
          <cell r="EN52" t="str">
            <v>Switzerland</v>
          </cell>
          <cell r="EO52">
            <v>49.397469999999998</v>
          </cell>
          <cell r="EQ52">
            <v>48</v>
          </cell>
          <cell r="ER52" t="str">
            <v>Turkey</v>
          </cell>
          <cell r="ES52">
            <v>8.1799499999999998</v>
          </cell>
          <cell r="EU52">
            <v>48</v>
          </cell>
          <cell r="EV52" t="str">
            <v>Honduras</v>
          </cell>
          <cell r="EW52">
            <v>10.84273</v>
          </cell>
          <cell r="EY52">
            <v>48</v>
          </cell>
          <cell r="EZ52" t="str">
            <v>Slovakia</v>
          </cell>
          <cell r="FA52">
            <v>2.26471</v>
          </cell>
          <cell r="FC52">
            <v>48</v>
          </cell>
          <cell r="FD52" t="str">
            <v>Nepal</v>
          </cell>
          <cell r="FE52">
            <v>5.1657456685902199</v>
          </cell>
          <cell r="FG52">
            <v>48</v>
          </cell>
          <cell r="FH52" t="str">
            <v>Zimbabwe</v>
          </cell>
          <cell r="FI52">
            <v>1.5305263937516</v>
          </cell>
        </row>
        <row r="53">
          <cell r="B53" t="str">
            <v>HUN</v>
          </cell>
          <cell r="C53" t="str">
            <v>Hungary</v>
          </cell>
          <cell r="E53" t="str">
            <v>RANK</v>
          </cell>
          <cell r="F53">
            <v>36</v>
          </cell>
          <cell r="G53">
            <v>36</v>
          </cell>
          <cell r="H53">
            <v>23</v>
          </cell>
          <cell r="I53">
            <v>27</v>
          </cell>
          <cell r="J53">
            <v>34</v>
          </cell>
          <cell r="K53">
            <v>56</v>
          </cell>
          <cell r="L53">
            <v>7</v>
          </cell>
          <cell r="M53">
            <v>60</v>
          </cell>
          <cell r="N53">
            <v>108</v>
          </cell>
          <cell r="O53">
            <v>27</v>
          </cell>
          <cell r="P53">
            <v>25</v>
          </cell>
          <cell r="Q53">
            <v>30</v>
          </cell>
          <cell r="R53">
            <v>24</v>
          </cell>
          <cell r="S53">
            <v>28</v>
          </cell>
          <cell r="T53">
            <v>23</v>
          </cell>
          <cell r="U53">
            <v>73</v>
          </cell>
          <cell r="V53">
            <v>72</v>
          </cell>
          <cell r="W53">
            <v>32</v>
          </cell>
          <cell r="X53">
            <v>88</v>
          </cell>
          <cell r="Y53">
            <v>55</v>
          </cell>
          <cell r="Z53">
            <v>26</v>
          </cell>
          <cell r="AA53">
            <v>33</v>
          </cell>
          <cell r="AB53">
            <v>17</v>
          </cell>
          <cell r="AC53">
            <v>36</v>
          </cell>
          <cell r="AD53">
            <v>31</v>
          </cell>
          <cell r="AE53">
            <v>26</v>
          </cell>
          <cell r="AF53">
            <v>36</v>
          </cell>
          <cell r="AG53">
            <v>53</v>
          </cell>
          <cell r="AH53">
            <v>47</v>
          </cell>
          <cell r="AI53">
            <v>49</v>
          </cell>
          <cell r="AJ53">
            <v>76</v>
          </cell>
          <cell r="AK53">
            <v>37</v>
          </cell>
          <cell r="AL53">
            <v>59</v>
          </cell>
          <cell r="AM53">
            <v>65</v>
          </cell>
          <cell r="AN53">
            <v>37</v>
          </cell>
          <cell r="AO53">
            <v>26</v>
          </cell>
          <cell r="AP53">
            <v>34</v>
          </cell>
          <cell r="AQ53">
            <v>81</v>
          </cell>
          <cell r="AR53">
            <v>98</v>
          </cell>
          <cell r="AS53">
            <v>67</v>
          </cell>
          <cell r="AT53">
            <v>39</v>
          </cell>
          <cell r="AU53">
            <v>46</v>
          </cell>
          <cell r="AV53">
            <v>12</v>
          </cell>
          <cell r="AW53" t="str">
            <v/>
          </cell>
          <cell r="AX53">
            <v>7</v>
          </cell>
          <cell r="AY53">
            <v>9</v>
          </cell>
          <cell r="AZ53">
            <v>36</v>
          </cell>
          <cell r="BA53">
            <v>27</v>
          </cell>
          <cell r="BB53">
            <v>90</v>
          </cell>
          <cell r="BC53">
            <v>34</v>
          </cell>
          <cell r="BD53">
            <v>37</v>
          </cell>
          <cell r="BE53">
            <v>30</v>
          </cell>
          <cell r="BF53">
            <v>81</v>
          </cell>
          <cell r="BG53">
            <v>23</v>
          </cell>
          <cell r="BH53">
            <v>76</v>
          </cell>
          <cell r="BI53">
            <v>51</v>
          </cell>
          <cell r="BJ53">
            <v>5</v>
          </cell>
          <cell r="BK53">
            <v>7</v>
          </cell>
          <cell r="BL53">
            <v>8</v>
          </cell>
          <cell r="BM53">
            <v>67</v>
          </cell>
          <cell r="BN53">
            <v>33</v>
          </cell>
          <cell r="BO53">
            <v>30</v>
          </cell>
          <cell r="BP53">
            <v>27</v>
          </cell>
          <cell r="BQ53">
            <v>31</v>
          </cell>
          <cell r="BR53">
            <v>61</v>
          </cell>
          <cell r="BS53">
            <v>14</v>
          </cell>
          <cell r="BT53">
            <v>5</v>
          </cell>
          <cell r="BU53">
            <v>10</v>
          </cell>
          <cell r="BV53">
            <v>9</v>
          </cell>
          <cell r="BW53">
            <v>24</v>
          </cell>
          <cell r="BX53">
            <v>22</v>
          </cell>
          <cell r="BY53">
            <v>78</v>
          </cell>
          <cell r="BZ53">
            <v>8</v>
          </cell>
          <cell r="CA53">
            <v>72</v>
          </cell>
          <cell r="CB53">
            <v>88</v>
          </cell>
          <cell r="CC53">
            <v>34</v>
          </cell>
          <cell r="CD53">
            <v>10</v>
          </cell>
          <cell r="CE53">
            <v>12</v>
          </cell>
          <cell r="CF53">
            <v>70</v>
          </cell>
          <cell r="CG53">
            <v>6</v>
          </cell>
          <cell r="CI53">
            <v>49</v>
          </cell>
          <cell r="CJ53" t="str">
            <v>Cyprus</v>
          </cell>
          <cell r="CK53">
            <v>57.547169811320757</v>
          </cell>
          <cell r="CM53">
            <v>49</v>
          </cell>
          <cell r="CN53" t="str">
            <v>Costa Rica</v>
          </cell>
          <cell r="CO53">
            <v>65.714285714285708</v>
          </cell>
          <cell r="CQ53">
            <v>49</v>
          </cell>
          <cell r="CR53" t="str">
            <v>Argentina</v>
          </cell>
          <cell r="CS53">
            <v>16.350000000000001</v>
          </cell>
          <cell r="CU53">
            <v>49</v>
          </cell>
          <cell r="CV53" t="str">
            <v>Croatia</v>
          </cell>
          <cell r="CW53">
            <v>68.095238095238102</v>
          </cell>
          <cell r="CY53">
            <v>49</v>
          </cell>
          <cell r="CZ53" t="str">
            <v>Jordan</v>
          </cell>
          <cell r="DA53">
            <v>62.264150943396224</v>
          </cell>
          <cell r="DC53">
            <v>48</v>
          </cell>
          <cell r="DD53" t="str">
            <v>Armenia</v>
          </cell>
          <cell r="DE53">
            <v>21</v>
          </cell>
          <cell r="DG53">
            <v>49</v>
          </cell>
          <cell r="DH53" t="str">
            <v>Ireland</v>
          </cell>
          <cell r="DI53">
            <v>13</v>
          </cell>
          <cell r="DK53">
            <v>49</v>
          </cell>
          <cell r="DL53" t="str">
            <v>Netherlands</v>
          </cell>
          <cell r="DM53">
            <v>5.7</v>
          </cell>
          <cell r="DO53">
            <v>48</v>
          </cell>
          <cell r="DP53" t="str">
            <v>El Salvador</v>
          </cell>
          <cell r="DQ53">
            <v>35</v>
          </cell>
          <cell r="DS53">
            <v>49</v>
          </cell>
          <cell r="DT53" t="str">
            <v>Mongolia</v>
          </cell>
          <cell r="DU53">
            <v>4.6127521574226096</v>
          </cell>
          <cell r="DW53">
            <v>49</v>
          </cell>
          <cell r="DX53" t="str">
            <v>Romania</v>
          </cell>
          <cell r="DY53">
            <v>20.552199999999999</v>
          </cell>
          <cell r="EA53">
            <v>49</v>
          </cell>
          <cell r="EB53" t="str">
            <v>Lebanon</v>
          </cell>
          <cell r="EC53">
            <v>13.753920000000001</v>
          </cell>
          <cell r="EE53">
            <v>49</v>
          </cell>
          <cell r="EF53" t="str">
            <v>Jordan</v>
          </cell>
          <cell r="EG53">
            <v>402.35362088483618</v>
          </cell>
          <cell r="EI53">
            <v>49</v>
          </cell>
          <cell r="EJ53" t="str">
            <v>Indonesia</v>
          </cell>
          <cell r="EK53">
            <v>12.59356</v>
          </cell>
          <cell r="EM53">
            <v>49</v>
          </cell>
          <cell r="EN53" t="str">
            <v>Panama</v>
          </cell>
          <cell r="EO53">
            <v>45.106749999999998</v>
          </cell>
          <cell r="EQ53">
            <v>49</v>
          </cell>
          <cell r="ER53" t="str">
            <v>Bangladesh</v>
          </cell>
          <cell r="ES53">
            <v>8.1303999999999998</v>
          </cell>
          <cell r="EU53">
            <v>49</v>
          </cell>
          <cell r="EV53" t="str">
            <v>Bolivia (Plurinational State of)</v>
          </cell>
          <cell r="EW53">
            <v>10.772349999999999</v>
          </cell>
          <cell r="EY53">
            <v>49</v>
          </cell>
          <cell r="EZ53" t="str">
            <v>Jamaica</v>
          </cell>
          <cell r="FA53">
            <v>2.2141999999999999</v>
          </cell>
          <cell r="FC53">
            <v>49</v>
          </cell>
          <cell r="FD53" t="str">
            <v>Belarus</v>
          </cell>
          <cell r="FE53">
            <v>5.1567683234520398</v>
          </cell>
          <cell r="FG53">
            <v>49</v>
          </cell>
          <cell r="FH53" t="str">
            <v>Romania</v>
          </cell>
          <cell r="FI53">
            <v>1.43330181514958</v>
          </cell>
        </row>
        <row r="54">
          <cell r="B54" t="str">
            <v>ISL</v>
          </cell>
          <cell r="C54" t="str">
            <v>Iceland</v>
          </cell>
          <cell r="E54" t="str">
            <v>RANK</v>
          </cell>
          <cell r="F54">
            <v>5</v>
          </cell>
          <cell r="G54">
            <v>14</v>
          </cell>
          <cell r="H54">
            <v>6</v>
          </cell>
          <cell r="I54">
            <v>33</v>
          </cell>
          <cell r="J54">
            <v>12</v>
          </cell>
          <cell r="K54">
            <v>48</v>
          </cell>
          <cell r="L54">
            <v>9</v>
          </cell>
          <cell r="M54">
            <v>27</v>
          </cell>
          <cell r="N54">
            <v>23</v>
          </cell>
          <cell r="O54">
            <v>4</v>
          </cell>
          <cell r="P54">
            <v>23</v>
          </cell>
          <cell r="Q54">
            <v>3</v>
          </cell>
          <cell r="R54">
            <v>16</v>
          </cell>
          <cell r="S54">
            <v>40</v>
          </cell>
          <cell r="T54">
            <v>14</v>
          </cell>
          <cell r="U54">
            <v>66</v>
          </cell>
          <cell r="V54">
            <v>74</v>
          </cell>
          <cell r="W54">
            <v>30</v>
          </cell>
          <cell r="X54">
            <v>19</v>
          </cell>
          <cell r="Y54">
            <v>3</v>
          </cell>
          <cell r="Z54">
            <v>1</v>
          </cell>
          <cell r="AA54">
            <v>9</v>
          </cell>
          <cell r="AB54">
            <v>23</v>
          </cell>
          <cell r="AC54">
            <v>5</v>
          </cell>
          <cell r="AD54">
            <v>16</v>
          </cell>
          <cell r="AE54">
            <v>46</v>
          </cell>
          <cell r="AF54">
            <v>111</v>
          </cell>
          <cell r="AG54">
            <v>1</v>
          </cell>
          <cell r="AH54">
            <v>1</v>
          </cell>
          <cell r="AI54">
            <v>113</v>
          </cell>
          <cell r="AJ54">
            <v>8</v>
          </cell>
          <cell r="AK54">
            <v>30</v>
          </cell>
          <cell r="AL54">
            <v>121</v>
          </cell>
          <cell r="AM54" t="str">
            <v/>
          </cell>
          <cell r="AN54">
            <v>37</v>
          </cell>
          <cell r="AO54">
            <v>26</v>
          </cell>
          <cell r="AP54">
            <v>1</v>
          </cell>
          <cell r="AQ54" t="str">
            <v/>
          </cell>
          <cell r="AR54">
            <v>58</v>
          </cell>
          <cell r="AS54">
            <v>88</v>
          </cell>
          <cell r="AT54">
            <v>59</v>
          </cell>
          <cell r="AU54">
            <v>19</v>
          </cell>
          <cell r="AV54">
            <v>8</v>
          </cell>
          <cell r="AW54">
            <v>67</v>
          </cell>
          <cell r="AX54">
            <v>50</v>
          </cell>
          <cell r="AY54">
            <v>28</v>
          </cell>
          <cell r="AZ54">
            <v>63</v>
          </cell>
          <cell r="BA54">
            <v>4</v>
          </cell>
          <cell r="BB54" t="str">
            <v/>
          </cell>
          <cell r="BC54">
            <v>29</v>
          </cell>
          <cell r="BD54">
            <v>22</v>
          </cell>
          <cell r="BE54">
            <v>15</v>
          </cell>
          <cell r="BF54">
            <v>48</v>
          </cell>
          <cell r="BG54">
            <v>26</v>
          </cell>
          <cell r="BH54">
            <v>14</v>
          </cell>
          <cell r="BI54">
            <v>14</v>
          </cell>
          <cell r="BJ54">
            <v>94</v>
          </cell>
          <cell r="BK54">
            <v>68</v>
          </cell>
          <cell r="BL54">
            <v>44</v>
          </cell>
          <cell r="BM54">
            <v>113</v>
          </cell>
          <cell r="BN54">
            <v>26</v>
          </cell>
          <cell r="BO54">
            <v>11</v>
          </cell>
          <cell r="BP54" t="str">
            <v/>
          </cell>
          <cell r="BQ54">
            <v>12</v>
          </cell>
          <cell r="BR54">
            <v>47</v>
          </cell>
          <cell r="BS54">
            <v>4</v>
          </cell>
          <cell r="BT54" t="str">
            <v/>
          </cell>
          <cell r="BU54">
            <v>95</v>
          </cell>
          <cell r="BV54">
            <v>51</v>
          </cell>
          <cell r="BW54">
            <v>51</v>
          </cell>
          <cell r="BX54">
            <v>4</v>
          </cell>
          <cell r="BY54">
            <v>31</v>
          </cell>
          <cell r="BZ54">
            <v>16</v>
          </cell>
          <cell r="CA54">
            <v>7</v>
          </cell>
          <cell r="CB54">
            <v>11</v>
          </cell>
          <cell r="CC54">
            <v>31</v>
          </cell>
          <cell r="CD54">
            <v>2</v>
          </cell>
          <cell r="CE54" t="str">
            <v/>
          </cell>
          <cell r="CF54">
            <v>109</v>
          </cell>
          <cell r="CG54">
            <v>71</v>
          </cell>
          <cell r="CI54">
            <v>50</v>
          </cell>
          <cell r="CJ54" t="str">
            <v>Belarus</v>
          </cell>
          <cell r="CK54">
            <v>57.075471698113205</v>
          </cell>
          <cell r="CM54">
            <v>50</v>
          </cell>
          <cell r="CN54" t="str">
            <v>Tunisia</v>
          </cell>
          <cell r="CO54">
            <v>65.238095238095241</v>
          </cell>
          <cell r="CQ54">
            <v>50</v>
          </cell>
          <cell r="CR54" t="str">
            <v>Brazil</v>
          </cell>
          <cell r="CS54">
            <v>16.600000000000001</v>
          </cell>
          <cell r="CU54">
            <v>50</v>
          </cell>
          <cell r="CV54" t="str">
            <v>Costa Rica</v>
          </cell>
          <cell r="CW54">
            <v>67.61904761904762</v>
          </cell>
          <cell r="CY54">
            <v>50</v>
          </cell>
          <cell r="CZ54" t="str">
            <v>Namibia</v>
          </cell>
          <cell r="DA54">
            <v>61.320754716981135</v>
          </cell>
          <cell r="DC54">
            <v>48</v>
          </cell>
          <cell r="DD54" t="str">
            <v>Burkina Faso</v>
          </cell>
          <cell r="DE54">
            <v>21</v>
          </cell>
          <cell r="DG54">
            <v>49</v>
          </cell>
          <cell r="DH54" t="str">
            <v>Jordan</v>
          </cell>
          <cell r="DI54">
            <v>13</v>
          </cell>
          <cell r="DK54">
            <v>50</v>
          </cell>
          <cell r="DL54" t="str">
            <v>South Africa</v>
          </cell>
          <cell r="DM54">
            <v>6</v>
          </cell>
          <cell r="DO54">
            <v>48</v>
          </cell>
          <cell r="DP54" t="str">
            <v>Paraguay</v>
          </cell>
          <cell r="DQ54">
            <v>35</v>
          </cell>
          <cell r="DS54">
            <v>50</v>
          </cell>
          <cell r="DT54" t="str">
            <v>Lithuania</v>
          </cell>
          <cell r="DU54">
            <v>4.5886122510249896</v>
          </cell>
          <cell r="DW54">
            <v>50</v>
          </cell>
          <cell r="DX54" t="str">
            <v>Greece</v>
          </cell>
          <cell r="DY54">
            <v>20.491499999999998</v>
          </cell>
          <cell r="EA54">
            <v>50</v>
          </cell>
          <cell r="EB54" t="str">
            <v>Mexico</v>
          </cell>
          <cell r="EC54">
            <v>13.747920000000001</v>
          </cell>
          <cell r="EE54">
            <v>50</v>
          </cell>
          <cell r="EF54" t="str">
            <v>Brazil</v>
          </cell>
          <cell r="EG54">
            <v>400.99099908577028</v>
          </cell>
          <cell r="EI54">
            <v>50</v>
          </cell>
          <cell r="EJ54" t="str">
            <v>Uruguay</v>
          </cell>
          <cell r="EK54">
            <v>12.619</v>
          </cell>
          <cell r="EM54">
            <v>50</v>
          </cell>
          <cell r="EN54" t="str">
            <v>Thailand</v>
          </cell>
          <cell r="EO54">
            <v>45.034329999999997</v>
          </cell>
          <cell r="EQ54">
            <v>50</v>
          </cell>
          <cell r="ER54" t="str">
            <v>Mozambique</v>
          </cell>
          <cell r="ES54">
            <v>7.6625199999999998</v>
          </cell>
          <cell r="EU54">
            <v>50</v>
          </cell>
          <cell r="EV54" t="str">
            <v>Jordan</v>
          </cell>
          <cell r="EW54">
            <v>10.76774</v>
          </cell>
          <cell r="EY54">
            <v>50</v>
          </cell>
          <cell r="EZ54" t="str">
            <v>Portugal</v>
          </cell>
          <cell r="FA54">
            <v>2.14954</v>
          </cell>
          <cell r="FC54">
            <v>50</v>
          </cell>
          <cell r="FD54" t="str">
            <v>Estonia</v>
          </cell>
          <cell r="FE54">
            <v>5.1446426475765801</v>
          </cell>
          <cell r="FG54">
            <v>50</v>
          </cell>
          <cell r="FH54" t="str">
            <v>Czech Republic</v>
          </cell>
          <cell r="FI54">
            <v>1.3988795900736599</v>
          </cell>
        </row>
        <row r="55">
          <cell r="B55" t="str">
            <v>IND</v>
          </cell>
          <cell r="C55" t="str">
            <v>India</v>
          </cell>
          <cell r="E55" t="str">
            <v>RANK</v>
          </cell>
          <cell r="F55">
            <v>112</v>
          </cell>
          <cell r="G55">
            <v>67</v>
          </cell>
          <cell r="H55">
            <v>91</v>
          </cell>
          <cell r="I55">
            <v>87</v>
          </cell>
          <cell r="J55">
            <v>57</v>
          </cell>
          <cell r="K55">
            <v>74</v>
          </cell>
          <cell r="L55">
            <v>92</v>
          </cell>
          <cell r="M55">
            <v>115</v>
          </cell>
          <cell r="N55">
            <v>118</v>
          </cell>
          <cell r="O55">
            <v>95</v>
          </cell>
          <cell r="P55">
            <v>92</v>
          </cell>
          <cell r="Q55">
            <v>105</v>
          </cell>
          <cell r="R55" t="str">
            <v/>
          </cell>
          <cell r="S55">
            <v>118</v>
          </cell>
          <cell r="T55">
            <v>90</v>
          </cell>
          <cell r="U55" t="str">
            <v/>
          </cell>
          <cell r="V55" t="str">
            <v/>
          </cell>
          <cell r="W55" t="str">
            <v/>
          </cell>
          <cell r="X55">
            <v>110</v>
          </cell>
          <cell r="Y55">
            <v>103</v>
          </cell>
          <cell r="Z55" t="str">
            <v/>
          </cell>
          <cell r="AA55">
            <v>39</v>
          </cell>
          <cell r="AB55">
            <v>29</v>
          </cell>
          <cell r="AC55">
            <v>110</v>
          </cell>
          <cell r="AD55">
            <v>111</v>
          </cell>
          <cell r="AE55">
            <v>52</v>
          </cell>
          <cell r="AF55">
            <v>57</v>
          </cell>
          <cell r="AG55">
            <v>94</v>
          </cell>
          <cell r="AH55">
            <v>99</v>
          </cell>
          <cell r="AI55">
            <v>40</v>
          </cell>
          <cell r="AJ55">
            <v>39</v>
          </cell>
          <cell r="AK55">
            <v>46</v>
          </cell>
          <cell r="AL55">
            <v>10</v>
          </cell>
          <cell r="AM55">
            <v>47</v>
          </cell>
          <cell r="AN55">
            <v>19</v>
          </cell>
          <cell r="AO55">
            <v>68</v>
          </cell>
          <cell r="AP55">
            <v>50</v>
          </cell>
          <cell r="AQ55">
            <v>47</v>
          </cell>
          <cell r="AR55">
            <v>34</v>
          </cell>
          <cell r="AS55">
            <v>19</v>
          </cell>
          <cell r="AT55">
            <v>13</v>
          </cell>
          <cell r="AU55">
            <v>32</v>
          </cell>
          <cell r="AV55">
            <v>88</v>
          </cell>
          <cell r="AW55">
            <v>34</v>
          </cell>
          <cell r="AX55">
            <v>110</v>
          </cell>
          <cell r="AY55">
            <v>111</v>
          </cell>
          <cell r="AZ55">
            <v>27</v>
          </cell>
          <cell r="BA55" t="str">
            <v/>
          </cell>
          <cell r="BB55">
            <v>89</v>
          </cell>
          <cell r="BC55">
            <v>51</v>
          </cell>
          <cell r="BD55">
            <v>48</v>
          </cell>
          <cell r="BE55">
            <v>53</v>
          </cell>
          <cell r="BF55">
            <v>31</v>
          </cell>
          <cell r="BG55" t="str">
            <v/>
          </cell>
          <cell r="BH55">
            <v>33</v>
          </cell>
          <cell r="BI55">
            <v>57</v>
          </cell>
          <cell r="BJ55">
            <v>57</v>
          </cell>
          <cell r="BK55">
            <v>43</v>
          </cell>
          <cell r="BL55">
            <v>54</v>
          </cell>
          <cell r="BM55">
            <v>59</v>
          </cell>
          <cell r="BN55">
            <v>55</v>
          </cell>
          <cell r="BO55">
            <v>44</v>
          </cell>
          <cell r="BP55" t="str">
            <v/>
          </cell>
          <cell r="BQ55">
            <v>52</v>
          </cell>
          <cell r="BR55">
            <v>23</v>
          </cell>
          <cell r="BS55">
            <v>89</v>
          </cell>
          <cell r="BT55">
            <v>50</v>
          </cell>
          <cell r="BU55">
            <v>63</v>
          </cell>
          <cell r="BV55">
            <v>32</v>
          </cell>
          <cell r="BW55">
            <v>4</v>
          </cell>
          <cell r="BX55">
            <v>38</v>
          </cell>
          <cell r="BY55">
            <v>44</v>
          </cell>
          <cell r="BZ55" t="str">
            <v/>
          </cell>
          <cell r="CA55">
            <v>35</v>
          </cell>
          <cell r="CB55">
            <v>33</v>
          </cell>
          <cell r="CC55">
            <v>61</v>
          </cell>
          <cell r="CD55">
            <v>39</v>
          </cell>
          <cell r="CE55">
            <v>22</v>
          </cell>
          <cell r="CF55">
            <v>11</v>
          </cell>
          <cell r="CG55">
            <v>31</v>
          </cell>
          <cell r="CI55">
            <v>51</v>
          </cell>
          <cell r="CJ55" t="str">
            <v>Mongolia</v>
          </cell>
          <cell r="CK55">
            <v>55.188679245283019</v>
          </cell>
          <cell r="CM55">
            <v>51</v>
          </cell>
          <cell r="CN55" t="str">
            <v>Trinidad and Tobago</v>
          </cell>
          <cell r="CO55">
            <v>64.285714285714292</v>
          </cell>
          <cell r="CQ55">
            <v>51</v>
          </cell>
          <cell r="CR55" t="str">
            <v>Guyana</v>
          </cell>
          <cell r="CS55">
            <v>16.63</v>
          </cell>
          <cell r="CU55">
            <v>51</v>
          </cell>
          <cell r="CV55" t="str">
            <v>Panama</v>
          </cell>
          <cell r="CW55">
            <v>64.761904761904759</v>
          </cell>
          <cell r="CY55">
            <v>51</v>
          </cell>
          <cell r="CZ55" t="str">
            <v>Tunisia</v>
          </cell>
          <cell r="DA55">
            <v>60.849056603773583</v>
          </cell>
          <cell r="DC55">
            <v>48</v>
          </cell>
          <cell r="DD55" t="str">
            <v>Dominican Republic</v>
          </cell>
          <cell r="DE55">
            <v>21</v>
          </cell>
          <cell r="DG55">
            <v>49</v>
          </cell>
          <cell r="DH55" t="str">
            <v>Mongolia</v>
          </cell>
          <cell r="DI55">
            <v>13</v>
          </cell>
          <cell r="DK55">
            <v>51</v>
          </cell>
          <cell r="DL55" t="str">
            <v>Ukraine</v>
          </cell>
          <cell r="DM55">
            <v>6.1</v>
          </cell>
          <cell r="DO55">
            <v>51</v>
          </cell>
          <cell r="DP55" t="str">
            <v>Ecuador</v>
          </cell>
          <cell r="DQ55">
            <v>35.299999999999997</v>
          </cell>
          <cell r="DS55">
            <v>51</v>
          </cell>
          <cell r="DT55" t="str">
            <v>Rwanda</v>
          </cell>
          <cell r="DU55">
            <v>4.5618499999999997</v>
          </cell>
          <cell r="DW55">
            <v>51</v>
          </cell>
          <cell r="DX55" t="str">
            <v>Japan</v>
          </cell>
          <cell r="DY55">
            <v>20.317920000000001</v>
          </cell>
          <cell r="EA55">
            <v>51</v>
          </cell>
          <cell r="EB55" t="str">
            <v>Saudi Arabia</v>
          </cell>
          <cell r="EC55">
            <v>13.732900000000001</v>
          </cell>
          <cell r="EE55">
            <v>51</v>
          </cell>
          <cell r="EF55" t="str">
            <v>Colombia</v>
          </cell>
          <cell r="EG55">
            <v>398.59328966842122</v>
          </cell>
          <cell r="EI55">
            <v>51</v>
          </cell>
          <cell r="EJ55" t="str">
            <v>Bosnia and Herzegovina</v>
          </cell>
          <cell r="EK55">
            <v>12.65596</v>
          </cell>
          <cell r="EM55">
            <v>51</v>
          </cell>
          <cell r="EN55" t="str">
            <v>Cyprus</v>
          </cell>
          <cell r="EO55">
            <v>42.618000000000002</v>
          </cell>
          <cell r="EQ55">
            <v>51</v>
          </cell>
          <cell r="ER55" t="str">
            <v>Poland</v>
          </cell>
          <cell r="ES55">
            <v>7.6296099999999996</v>
          </cell>
          <cell r="EU55">
            <v>51</v>
          </cell>
          <cell r="EV55" t="str">
            <v>El Salvador</v>
          </cell>
          <cell r="EW55">
            <v>10.75881</v>
          </cell>
          <cell r="EY55">
            <v>51</v>
          </cell>
          <cell r="EZ55" t="str">
            <v>Swaziland</v>
          </cell>
          <cell r="FA55">
            <v>2.1433599999999999</v>
          </cell>
          <cell r="FC55">
            <v>51</v>
          </cell>
          <cell r="FD55" t="str">
            <v>Azerbaijan</v>
          </cell>
          <cell r="FE55">
            <v>5.0396064723459402</v>
          </cell>
          <cell r="FG55">
            <v>51</v>
          </cell>
          <cell r="FH55" t="str">
            <v>New Zealand</v>
          </cell>
          <cell r="FI55">
            <v>1.31826923385634</v>
          </cell>
        </row>
        <row r="56">
          <cell r="B56" t="str">
            <v>IDN</v>
          </cell>
          <cell r="C56" t="str">
            <v>Indonesia</v>
          </cell>
          <cell r="E56" t="str">
            <v>RANK</v>
          </cell>
          <cell r="F56">
            <v>96</v>
          </cell>
          <cell r="G56">
            <v>80</v>
          </cell>
          <cell r="H56">
            <v>86</v>
          </cell>
          <cell r="I56">
            <v>90</v>
          </cell>
          <cell r="J56">
            <v>90</v>
          </cell>
          <cell r="K56">
            <v>95</v>
          </cell>
          <cell r="L56">
            <v>115</v>
          </cell>
          <cell r="M56">
            <v>94</v>
          </cell>
          <cell r="N56">
            <v>56</v>
          </cell>
          <cell r="O56">
            <v>125</v>
          </cell>
          <cell r="P56">
            <v>95</v>
          </cell>
          <cell r="Q56">
            <v>63</v>
          </cell>
          <cell r="R56">
            <v>56</v>
          </cell>
          <cell r="S56">
            <v>49</v>
          </cell>
          <cell r="T56">
            <v>81</v>
          </cell>
          <cell r="U56">
            <v>76</v>
          </cell>
          <cell r="V56">
            <v>20</v>
          </cell>
          <cell r="W56" t="str">
            <v/>
          </cell>
          <cell r="X56">
            <v>117</v>
          </cell>
          <cell r="Y56">
            <v>105</v>
          </cell>
          <cell r="Z56">
            <v>80</v>
          </cell>
          <cell r="AA56">
            <v>96</v>
          </cell>
          <cell r="AB56">
            <v>41</v>
          </cell>
          <cell r="AC56">
            <v>96</v>
          </cell>
          <cell r="AD56">
            <v>96</v>
          </cell>
          <cell r="AE56">
            <v>96</v>
          </cell>
          <cell r="AF56">
            <v>78</v>
          </cell>
          <cell r="AG56">
            <v>98</v>
          </cell>
          <cell r="AH56">
            <v>97</v>
          </cell>
          <cell r="AI56">
            <v>81</v>
          </cell>
          <cell r="AJ56">
            <v>33</v>
          </cell>
          <cell r="AK56">
            <v>68</v>
          </cell>
          <cell r="AL56">
            <v>16</v>
          </cell>
          <cell r="AM56">
            <v>31</v>
          </cell>
          <cell r="AN56">
            <v>99</v>
          </cell>
          <cell r="AO56">
            <v>68</v>
          </cell>
          <cell r="AP56">
            <v>85</v>
          </cell>
          <cell r="AQ56">
            <v>69</v>
          </cell>
          <cell r="AR56">
            <v>34</v>
          </cell>
          <cell r="AS56">
            <v>55</v>
          </cell>
          <cell r="AT56">
            <v>38</v>
          </cell>
          <cell r="AU56">
            <v>66</v>
          </cell>
          <cell r="AV56">
            <v>58</v>
          </cell>
          <cell r="AW56">
            <v>53</v>
          </cell>
          <cell r="AX56">
            <v>120</v>
          </cell>
          <cell r="AY56">
            <v>96</v>
          </cell>
          <cell r="AZ56">
            <v>51</v>
          </cell>
          <cell r="BA56">
            <v>94</v>
          </cell>
          <cell r="BB56">
            <v>95</v>
          </cell>
          <cell r="BC56">
            <v>76</v>
          </cell>
          <cell r="BD56">
            <v>63</v>
          </cell>
          <cell r="BE56">
            <v>36</v>
          </cell>
          <cell r="BF56">
            <v>20</v>
          </cell>
          <cell r="BG56" t="str">
            <v/>
          </cell>
          <cell r="BH56">
            <v>45</v>
          </cell>
          <cell r="BI56">
            <v>39</v>
          </cell>
          <cell r="BJ56">
            <v>33</v>
          </cell>
          <cell r="BK56" t="str">
            <v/>
          </cell>
          <cell r="BL56">
            <v>63</v>
          </cell>
          <cell r="BM56">
            <v>105</v>
          </cell>
          <cell r="BN56">
            <v>79</v>
          </cell>
          <cell r="BO56">
            <v>85</v>
          </cell>
          <cell r="BP56">
            <v>40</v>
          </cell>
          <cell r="BQ56">
            <v>125</v>
          </cell>
          <cell r="BR56">
            <v>34</v>
          </cell>
          <cell r="BS56">
            <v>87</v>
          </cell>
          <cell r="BT56">
            <v>44</v>
          </cell>
          <cell r="BU56">
            <v>71</v>
          </cell>
          <cell r="BV56" t="str">
            <v/>
          </cell>
          <cell r="BW56">
            <v>50</v>
          </cell>
          <cell r="BX56">
            <v>52</v>
          </cell>
          <cell r="BY56">
            <v>28</v>
          </cell>
          <cell r="BZ56" t="str">
            <v/>
          </cell>
          <cell r="CA56">
            <v>61</v>
          </cell>
          <cell r="CB56">
            <v>48</v>
          </cell>
          <cell r="CC56" t="str">
            <v/>
          </cell>
          <cell r="CD56">
            <v>68</v>
          </cell>
          <cell r="CE56" t="str">
            <v/>
          </cell>
          <cell r="CF56" t="str">
            <v/>
          </cell>
          <cell r="CG56">
            <v>74</v>
          </cell>
          <cell r="CI56">
            <v>52</v>
          </cell>
          <cell r="CJ56" t="str">
            <v>United Kingdom</v>
          </cell>
          <cell r="CK56">
            <v>54.716981132075475</v>
          </cell>
          <cell r="CM56">
            <v>52</v>
          </cell>
          <cell r="CN56" t="str">
            <v>Turkey</v>
          </cell>
          <cell r="CO56">
            <v>63.80952380952381</v>
          </cell>
          <cell r="CQ56">
            <v>52</v>
          </cell>
          <cell r="CR56" t="str">
            <v>Croatia</v>
          </cell>
          <cell r="CS56">
            <v>17.5</v>
          </cell>
          <cell r="CU56">
            <v>52</v>
          </cell>
          <cell r="CV56" t="str">
            <v>South Africa</v>
          </cell>
          <cell r="CW56">
            <v>64.285714285714292</v>
          </cell>
          <cell r="CY56">
            <v>52</v>
          </cell>
          <cell r="CZ56" t="str">
            <v>Croatia</v>
          </cell>
          <cell r="DA56">
            <v>60.377358490566039</v>
          </cell>
          <cell r="DC56">
            <v>48</v>
          </cell>
          <cell r="DD56" t="str">
            <v>Iceland</v>
          </cell>
          <cell r="DE56">
            <v>21</v>
          </cell>
          <cell r="DG56">
            <v>49</v>
          </cell>
          <cell r="DH56" t="str">
            <v>Mozambique</v>
          </cell>
          <cell r="DI56">
            <v>13</v>
          </cell>
          <cell r="DK56">
            <v>52</v>
          </cell>
          <cell r="DL56" t="str">
            <v>Egypt</v>
          </cell>
          <cell r="DM56">
            <v>6.3</v>
          </cell>
          <cell r="DO56">
            <v>52</v>
          </cell>
          <cell r="DP56" t="str">
            <v>Slovenia</v>
          </cell>
          <cell r="DQ56">
            <v>35.4</v>
          </cell>
          <cell r="DS56">
            <v>52</v>
          </cell>
          <cell r="DT56" t="str">
            <v>Argentina</v>
          </cell>
          <cell r="DU56">
            <v>4.5376264335779402</v>
          </cell>
          <cell r="DW56">
            <v>52</v>
          </cell>
          <cell r="DX56" t="str">
            <v>New Zealand</v>
          </cell>
          <cell r="DY56">
            <v>19.985440000000001</v>
          </cell>
          <cell r="EA56">
            <v>52</v>
          </cell>
          <cell r="EB56" t="str">
            <v>Serbia</v>
          </cell>
          <cell r="EC56">
            <v>13.716430000000001</v>
          </cell>
          <cell r="EE56">
            <v>52</v>
          </cell>
          <cell r="EF56" t="str">
            <v>Kazakhstan</v>
          </cell>
          <cell r="EG56">
            <v>398.5569581498691</v>
          </cell>
          <cell r="EI56">
            <v>52</v>
          </cell>
          <cell r="EJ56" t="str">
            <v>Romania</v>
          </cell>
          <cell r="EK56">
            <v>12.72627</v>
          </cell>
          <cell r="EM56">
            <v>52</v>
          </cell>
          <cell r="EN56" t="str">
            <v>Ecuador</v>
          </cell>
          <cell r="EO56">
            <v>42.411369999999998</v>
          </cell>
          <cell r="EQ56">
            <v>52</v>
          </cell>
          <cell r="ER56" t="str">
            <v>Korea (Republic of )</v>
          </cell>
          <cell r="ES56">
            <v>7.5925399999999996</v>
          </cell>
          <cell r="EU56">
            <v>52</v>
          </cell>
          <cell r="EV56" t="str">
            <v>Estonia</v>
          </cell>
          <cell r="EW56">
            <v>10.47157</v>
          </cell>
          <cell r="EY56">
            <v>52</v>
          </cell>
          <cell r="EZ56" t="str">
            <v>Spain</v>
          </cell>
          <cell r="FA56">
            <v>2.1182300000000001</v>
          </cell>
          <cell r="FC56">
            <v>52</v>
          </cell>
          <cell r="FD56" t="str">
            <v>Mali</v>
          </cell>
          <cell r="FE56">
            <v>4.7214728990698598</v>
          </cell>
          <cell r="FG56">
            <v>52</v>
          </cell>
          <cell r="FH56" t="str">
            <v>Morocco</v>
          </cell>
          <cell r="FI56">
            <v>1.2955554650013099</v>
          </cell>
        </row>
        <row r="57">
          <cell r="B57" t="str">
            <v>IRN</v>
          </cell>
          <cell r="C57" t="str">
            <v>Iran (Islamic Republic of)</v>
          </cell>
          <cell r="E57" t="str">
            <v>RANK</v>
          </cell>
          <cell r="F57">
            <v>121</v>
          </cell>
          <cell r="G57">
            <v>108</v>
          </cell>
          <cell r="H57">
            <v>130</v>
          </cell>
          <cell r="I57">
            <v>129</v>
          </cell>
          <cell r="J57">
            <v>111</v>
          </cell>
          <cell r="K57">
            <v>72</v>
          </cell>
          <cell r="L57">
            <v>28</v>
          </cell>
          <cell r="M57">
            <v>38</v>
          </cell>
          <cell r="N57">
            <v>79</v>
          </cell>
          <cell r="O57">
            <v>65</v>
          </cell>
          <cell r="P57">
            <v>56</v>
          </cell>
          <cell r="Q57">
            <v>68</v>
          </cell>
          <cell r="R57" t="str">
            <v/>
          </cell>
          <cell r="S57" t="str">
            <v/>
          </cell>
          <cell r="T57">
            <v>62</v>
          </cell>
          <cell r="U57">
            <v>35</v>
          </cell>
          <cell r="V57">
            <v>1</v>
          </cell>
          <cell r="W57" t="str">
            <v/>
          </cell>
          <cell r="X57">
            <v>116</v>
          </cell>
          <cell r="Y57" t="str">
            <v/>
          </cell>
          <cell r="Z57">
            <v>51</v>
          </cell>
          <cell r="AA57">
            <v>44</v>
          </cell>
          <cell r="AB57">
            <v>48</v>
          </cell>
          <cell r="AC57">
            <v>77</v>
          </cell>
          <cell r="AD57">
            <v>69</v>
          </cell>
          <cell r="AE57">
            <v>88</v>
          </cell>
          <cell r="AF57">
            <v>100</v>
          </cell>
          <cell r="AG57">
            <v>59</v>
          </cell>
          <cell r="AH57">
            <v>62</v>
          </cell>
          <cell r="AI57">
            <v>100</v>
          </cell>
          <cell r="AJ57">
            <v>109</v>
          </cell>
          <cell r="AK57">
            <v>82</v>
          </cell>
          <cell r="AL57">
            <v>13</v>
          </cell>
          <cell r="AM57">
            <v>91</v>
          </cell>
          <cell r="AN57">
            <v>84</v>
          </cell>
          <cell r="AO57">
            <v>68</v>
          </cell>
          <cell r="AP57">
            <v>47</v>
          </cell>
          <cell r="AQ57" t="str">
            <v/>
          </cell>
          <cell r="AR57">
            <v>124</v>
          </cell>
          <cell r="AS57">
            <v>73</v>
          </cell>
          <cell r="AT57">
            <v>56</v>
          </cell>
          <cell r="AU57">
            <v>69</v>
          </cell>
          <cell r="AV57">
            <v>130</v>
          </cell>
          <cell r="AW57">
            <v>12</v>
          </cell>
          <cell r="AX57">
            <v>119</v>
          </cell>
          <cell r="AY57">
            <v>73</v>
          </cell>
          <cell r="AZ57">
            <v>106</v>
          </cell>
          <cell r="BA57">
            <v>85</v>
          </cell>
          <cell r="BB57" t="str">
            <v/>
          </cell>
          <cell r="BC57">
            <v>70</v>
          </cell>
          <cell r="BD57">
            <v>64</v>
          </cell>
          <cell r="BE57">
            <v>90</v>
          </cell>
          <cell r="BF57">
            <v>80</v>
          </cell>
          <cell r="BG57" t="str">
            <v/>
          </cell>
          <cell r="BH57">
            <v>75</v>
          </cell>
          <cell r="BI57" t="str">
            <v/>
          </cell>
          <cell r="BJ57" t="str">
            <v/>
          </cell>
          <cell r="BK57" t="str">
            <v/>
          </cell>
          <cell r="BL57">
            <v>125</v>
          </cell>
          <cell r="BM57">
            <v>104</v>
          </cell>
          <cell r="BN57">
            <v>16</v>
          </cell>
          <cell r="BO57" t="str">
            <v/>
          </cell>
          <cell r="BP57" t="str">
            <v/>
          </cell>
          <cell r="BQ57">
            <v>54</v>
          </cell>
          <cell r="BR57">
            <v>79</v>
          </cell>
          <cell r="BS57" t="str">
            <v/>
          </cell>
          <cell r="BT57">
            <v>55</v>
          </cell>
          <cell r="BU57" t="str">
            <v/>
          </cell>
          <cell r="BV57" t="str">
            <v/>
          </cell>
          <cell r="BW57">
            <v>122</v>
          </cell>
          <cell r="BX57">
            <v>94</v>
          </cell>
          <cell r="BY57">
            <v>47</v>
          </cell>
          <cell r="BZ57">
            <v>50</v>
          </cell>
          <cell r="CA57">
            <v>101</v>
          </cell>
          <cell r="CB57">
            <v>94</v>
          </cell>
          <cell r="CC57">
            <v>50</v>
          </cell>
          <cell r="CD57">
            <v>64</v>
          </cell>
          <cell r="CE57" t="str">
            <v/>
          </cell>
          <cell r="CF57">
            <v>69</v>
          </cell>
          <cell r="CG57" t="str">
            <v/>
          </cell>
          <cell r="CI57">
            <v>53</v>
          </cell>
          <cell r="CJ57" t="str">
            <v>Brazil</v>
          </cell>
          <cell r="CK57">
            <v>54.245283018867923</v>
          </cell>
          <cell r="CM57">
            <v>53</v>
          </cell>
          <cell r="CN57" t="str">
            <v>Jordan</v>
          </cell>
          <cell r="CO57">
            <v>63.333333333333336</v>
          </cell>
          <cell r="CQ57">
            <v>53</v>
          </cell>
          <cell r="CR57" t="str">
            <v>Botswana</v>
          </cell>
          <cell r="CS57">
            <v>17.5</v>
          </cell>
          <cell r="CU57">
            <v>53</v>
          </cell>
          <cell r="CV57" t="str">
            <v>Peru</v>
          </cell>
          <cell r="CW57">
            <v>63.80952380952381</v>
          </cell>
          <cell r="CY57">
            <v>53</v>
          </cell>
          <cell r="CZ57" t="str">
            <v>Saudi Arabia</v>
          </cell>
          <cell r="DA57">
            <v>58.490566037735846</v>
          </cell>
          <cell r="DC57">
            <v>48</v>
          </cell>
          <cell r="DD57" t="str">
            <v>Malawi</v>
          </cell>
          <cell r="DE57">
            <v>21</v>
          </cell>
          <cell r="DG57">
            <v>49</v>
          </cell>
          <cell r="DH57" t="str">
            <v>Serbia</v>
          </cell>
          <cell r="DI57">
            <v>13</v>
          </cell>
          <cell r="DK57">
            <v>53</v>
          </cell>
          <cell r="DL57" t="str">
            <v>United Arab Emirates</v>
          </cell>
          <cell r="DM57">
            <v>6.4</v>
          </cell>
          <cell r="DO57">
            <v>53</v>
          </cell>
          <cell r="DP57" t="str">
            <v>Uganda</v>
          </cell>
          <cell r="DQ57">
            <v>35.700000000000003</v>
          </cell>
          <cell r="DS57">
            <v>53</v>
          </cell>
          <cell r="DT57" t="str">
            <v>Italy</v>
          </cell>
          <cell r="DU57">
            <v>4.5177711513902796</v>
          </cell>
          <cell r="DW57">
            <v>53</v>
          </cell>
          <cell r="DX57" t="str">
            <v>Saudi Arabia</v>
          </cell>
          <cell r="DY57">
            <v>19.668410000000002</v>
          </cell>
          <cell r="EA57">
            <v>53</v>
          </cell>
          <cell r="EB57" t="str">
            <v>Bolivia (Plurinational State of)</v>
          </cell>
          <cell r="EC57">
            <v>13.712949999999999</v>
          </cell>
          <cell r="EE57">
            <v>53</v>
          </cell>
          <cell r="EF57" t="str">
            <v>Argentina</v>
          </cell>
          <cell r="EG57">
            <v>395.7225126623448</v>
          </cell>
          <cell r="EI57">
            <v>53</v>
          </cell>
          <cell r="EJ57" t="str">
            <v>Macedonia (the Former Yugoslav Republic of)</v>
          </cell>
          <cell r="EK57">
            <v>13.086790000000001</v>
          </cell>
          <cell r="EM57">
            <v>53</v>
          </cell>
          <cell r="EN57" t="str">
            <v>Jordan</v>
          </cell>
          <cell r="EO57">
            <v>40.654359999999997</v>
          </cell>
          <cell r="EQ57">
            <v>53</v>
          </cell>
          <cell r="ER57" t="str">
            <v>Norway</v>
          </cell>
          <cell r="ES57">
            <v>7.5011299999999999</v>
          </cell>
          <cell r="EU57">
            <v>53</v>
          </cell>
          <cell r="EV57" t="str">
            <v>Ireland</v>
          </cell>
          <cell r="EW57">
            <v>10.45377</v>
          </cell>
          <cell r="EY57">
            <v>53</v>
          </cell>
          <cell r="EZ57" t="str">
            <v>Macedonia (the Former Yugoslav Republic of)</v>
          </cell>
          <cell r="FA57">
            <v>2.0426199999999999</v>
          </cell>
          <cell r="FC57">
            <v>53</v>
          </cell>
          <cell r="FD57" t="str">
            <v>Switzerland</v>
          </cell>
          <cell r="FE57">
            <v>4.5382658629922101</v>
          </cell>
          <cell r="FG57">
            <v>53</v>
          </cell>
          <cell r="FH57" t="str">
            <v>Italy</v>
          </cell>
          <cell r="FI57">
            <v>1.18072577536257</v>
          </cell>
        </row>
        <row r="58">
          <cell r="B58" t="str">
            <v>IRL</v>
          </cell>
          <cell r="C58" t="str">
            <v>Ireland</v>
          </cell>
          <cell r="E58" t="str">
            <v>RANK</v>
          </cell>
          <cell r="F58">
            <v>14</v>
          </cell>
          <cell r="G58">
            <v>21</v>
          </cell>
          <cell r="H58">
            <v>9</v>
          </cell>
          <cell r="I58">
            <v>11</v>
          </cell>
          <cell r="J58">
            <v>13</v>
          </cell>
          <cell r="K58">
            <v>18</v>
          </cell>
          <cell r="L58">
            <v>49</v>
          </cell>
          <cell r="M58">
            <v>3</v>
          </cell>
          <cell r="N58">
            <v>22</v>
          </cell>
          <cell r="O58">
            <v>33</v>
          </cell>
          <cell r="P58" t="str">
            <v/>
          </cell>
          <cell r="Q58">
            <v>4</v>
          </cell>
          <cell r="R58">
            <v>21</v>
          </cell>
          <cell r="S58">
            <v>31</v>
          </cell>
          <cell r="T58">
            <v>31</v>
          </cell>
          <cell r="U58">
            <v>12</v>
          </cell>
          <cell r="V58">
            <v>53</v>
          </cell>
          <cell r="W58">
            <v>19</v>
          </cell>
          <cell r="X58">
            <v>29</v>
          </cell>
          <cell r="Y58">
            <v>7</v>
          </cell>
          <cell r="Z58">
            <v>19</v>
          </cell>
          <cell r="AA58">
            <v>25</v>
          </cell>
          <cell r="AB58">
            <v>16</v>
          </cell>
          <cell r="AC58">
            <v>13</v>
          </cell>
          <cell r="AD58">
            <v>22</v>
          </cell>
          <cell r="AE58">
            <v>28</v>
          </cell>
          <cell r="AF58">
            <v>27</v>
          </cell>
          <cell r="AG58">
            <v>34</v>
          </cell>
          <cell r="AH58">
            <v>34</v>
          </cell>
          <cell r="AI58">
            <v>10</v>
          </cell>
          <cell r="AJ58">
            <v>91</v>
          </cell>
          <cell r="AK58">
            <v>19</v>
          </cell>
          <cell r="AL58">
            <v>122</v>
          </cell>
          <cell r="AM58">
            <v>99</v>
          </cell>
          <cell r="AN58">
            <v>19</v>
          </cell>
          <cell r="AO58">
            <v>26</v>
          </cell>
          <cell r="AP58" t="str">
            <v/>
          </cell>
          <cell r="AQ58" t="str">
            <v/>
          </cell>
          <cell r="AR58">
            <v>5</v>
          </cell>
          <cell r="AS58">
            <v>84</v>
          </cell>
          <cell r="AT58">
            <v>52</v>
          </cell>
          <cell r="AU58">
            <v>6</v>
          </cell>
          <cell r="AV58">
            <v>12</v>
          </cell>
          <cell r="AW58" t="str">
            <v/>
          </cell>
          <cell r="AX58">
            <v>12</v>
          </cell>
          <cell r="AY58">
            <v>7</v>
          </cell>
          <cell r="AZ58">
            <v>48</v>
          </cell>
          <cell r="BA58">
            <v>22</v>
          </cell>
          <cell r="BB58">
            <v>3</v>
          </cell>
          <cell r="BC58">
            <v>16</v>
          </cell>
          <cell r="BD58">
            <v>23</v>
          </cell>
          <cell r="BE58">
            <v>16</v>
          </cell>
          <cell r="BF58">
            <v>33</v>
          </cell>
          <cell r="BG58">
            <v>12</v>
          </cell>
          <cell r="BH58">
            <v>31</v>
          </cell>
          <cell r="BI58">
            <v>15</v>
          </cell>
          <cell r="BJ58">
            <v>1</v>
          </cell>
          <cell r="BK58">
            <v>5</v>
          </cell>
          <cell r="BL58">
            <v>1</v>
          </cell>
          <cell r="BM58">
            <v>8</v>
          </cell>
          <cell r="BN58">
            <v>28</v>
          </cell>
          <cell r="BO58">
            <v>19</v>
          </cell>
          <cell r="BP58" t="str">
            <v/>
          </cell>
          <cell r="BQ58">
            <v>30</v>
          </cell>
          <cell r="BR58">
            <v>104</v>
          </cell>
          <cell r="BS58">
            <v>17</v>
          </cell>
          <cell r="BT58">
            <v>10</v>
          </cell>
          <cell r="BU58">
            <v>4</v>
          </cell>
          <cell r="BV58">
            <v>7</v>
          </cell>
          <cell r="BW58">
            <v>3</v>
          </cell>
          <cell r="BX58">
            <v>5</v>
          </cell>
          <cell r="BY58">
            <v>91</v>
          </cell>
          <cell r="BZ58">
            <v>42</v>
          </cell>
          <cell r="CA58">
            <v>40</v>
          </cell>
          <cell r="CB58">
            <v>34</v>
          </cell>
          <cell r="CC58">
            <v>40</v>
          </cell>
          <cell r="CD58">
            <v>12</v>
          </cell>
          <cell r="CE58">
            <v>13</v>
          </cell>
          <cell r="CF58">
            <v>52</v>
          </cell>
          <cell r="CG58">
            <v>51</v>
          </cell>
          <cell r="CI58">
            <v>54</v>
          </cell>
          <cell r="CJ58" t="str">
            <v>Tunisia</v>
          </cell>
          <cell r="CK58">
            <v>53.301886792452834</v>
          </cell>
          <cell r="CM58">
            <v>54</v>
          </cell>
          <cell r="CN58" t="str">
            <v>Panama</v>
          </cell>
          <cell r="CO58">
            <v>62.38095238095238</v>
          </cell>
          <cell r="CQ58">
            <v>54</v>
          </cell>
          <cell r="CR58" t="str">
            <v>Mauritius</v>
          </cell>
          <cell r="CS58">
            <v>18</v>
          </cell>
          <cell r="CU58">
            <v>54</v>
          </cell>
          <cell r="CV58" t="str">
            <v>El Salvador</v>
          </cell>
          <cell r="CW58">
            <v>63.333333333333336</v>
          </cell>
          <cell r="CY58">
            <v>54</v>
          </cell>
          <cell r="CZ58" t="str">
            <v>Turkey</v>
          </cell>
          <cell r="DA58">
            <v>58.018867924528301</v>
          </cell>
          <cell r="DC58">
            <v>48</v>
          </cell>
          <cell r="DD58" t="str">
            <v>Viet Nam</v>
          </cell>
          <cell r="DE58">
            <v>21</v>
          </cell>
          <cell r="DG58">
            <v>49</v>
          </cell>
          <cell r="DH58" t="str">
            <v>Syrian Arab Republic</v>
          </cell>
          <cell r="DI58">
            <v>13</v>
          </cell>
          <cell r="DK58">
            <v>54</v>
          </cell>
          <cell r="DL58" t="str">
            <v>Portugal</v>
          </cell>
          <cell r="DM58">
            <v>6.5</v>
          </cell>
          <cell r="DO58">
            <v>54</v>
          </cell>
          <cell r="DP58" t="str">
            <v>Sudan</v>
          </cell>
          <cell r="DQ58">
            <v>36.1</v>
          </cell>
          <cell r="DS58">
            <v>54</v>
          </cell>
          <cell r="DT58" t="str">
            <v>Algeria</v>
          </cell>
          <cell r="DU58">
            <v>4.4671956322627056</v>
          </cell>
          <cell r="DW58">
            <v>54</v>
          </cell>
          <cell r="DX58" t="str">
            <v>Luxembourg</v>
          </cell>
          <cell r="DY58">
            <v>19.661960000000001</v>
          </cell>
          <cell r="EA58">
            <v>54</v>
          </cell>
          <cell r="EB58" t="str">
            <v>Colombia</v>
          </cell>
          <cell r="EC58">
            <v>13.648199999999999</v>
          </cell>
          <cell r="EE58">
            <v>54</v>
          </cell>
          <cell r="EF58" t="str">
            <v>Tunisia</v>
          </cell>
          <cell r="EG58">
            <v>391.92589116421829</v>
          </cell>
          <cell r="EI58">
            <v>54</v>
          </cell>
          <cell r="EJ58" t="str">
            <v>Netherlands</v>
          </cell>
          <cell r="EK58">
            <v>13.182270000000001</v>
          </cell>
          <cell r="EM58">
            <v>54</v>
          </cell>
          <cell r="EN58" t="str">
            <v>Macedonia (the Former Yugoslav Republic of)</v>
          </cell>
          <cell r="EO58">
            <v>40.381720000000001</v>
          </cell>
          <cell r="EQ58">
            <v>54</v>
          </cell>
          <cell r="ER58" t="str">
            <v>Slovakia</v>
          </cell>
          <cell r="ES58">
            <v>7.4539400000000002</v>
          </cell>
          <cell r="EU58">
            <v>54</v>
          </cell>
          <cell r="EV58" t="str">
            <v>Canada</v>
          </cell>
          <cell r="EW58">
            <v>10.43112</v>
          </cell>
          <cell r="EY58">
            <v>54</v>
          </cell>
          <cell r="EZ58" t="str">
            <v>Tajikistan</v>
          </cell>
          <cell r="FA58">
            <v>2.0412599999999999</v>
          </cell>
          <cell r="FC58">
            <v>54</v>
          </cell>
          <cell r="FD58" t="str">
            <v>Croatia</v>
          </cell>
          <cell r="FE58">
            <v>4.5373404922948204</v>
          </cell>
          <cell r="FG58">
            <v>54</v>
          </cell>
          <cell r="FH58" t="str">
            <v>France</v>
          </cell>
          <cell r="FI58">
            <v>1.11822588677295</v>
          </cell>
        </row>
        <row r="59">
          <cell r="B59" t="str">
            <v>ISR</v>
          </cell>
          <cell r="C59" t="str">
            <v>Israel</v>
          </cell>
          <cell r="E59" t="str">
            <v>RANK</v>
          </cell>
          <cell r="F59">
            <v>119</v>
          </cell>
          <cell r="G59">
            <v>29</v>
          </cell>
          <cell r="H59">
            <v>70</v>
          </cell>
          <cell r="I59">
            <v>28</v>
          </cell>
          <cell r="J59">
            <v>32</v>
          </cell>
          <cell r="K59">
            <v>35</v>
          </cell>
          <cell r="L59">
            <v>102</v>
          </cell>
          <cell r="M59">
            <v>39</v>
          </cell>
          <cell r="N59">
            <v>38</v>
          </cell>
          <cell r="O59">
            <v>15</v>
          </cell>
          <cell r="P59">
            <v>55</v>
          </cell>
          <cell r="Q59">
            <v>28</v>
          </cell>
          <cell r="R59">
            <v>39</v>
          </cell>
          <cell r="S59">
            <v>19</v>
          </cell>
          <cell r="T59">
            <v>30</v>
          </cell>
          <cell r="U59">
            <v>68</v>
          </cell>
          <cell r="V59">
            <v>5</v>
          </cell>
          <cell r="W59" t="str">
            <v/>
          </cell>
          <cell r="X59">
            <v>57</v>
          </cell>
          <cell r="Y59">
            <v>24</v>
          </cell>
          <cell r="Z59" t="str">
            <v/>
          </cell>
          <cell r="AA59">
            <v>1</v>
          </cell>
          <cell r="AB59">
            <v>1</v>
          </cell>
          <cell r="AC59">
            <v>23</v>
          </cell>
          <cell r="AD59">
            <v>25</v>
          </cell>
          <cell r="AE59">
            <v>19</v>
          </cell>
          <cell r="AF59">
            <v>31</v>
          </cell>
          <cell r="AG59">
            <v>26</v>
          </cell>
          <cell r="AH59">
            <v>23</v>
          </cell>
          <cell r="AI59">
            <v>22</v>
          </cell>
          <cell r="AJ59">
            <v>89</v>
          </cell>
          <cell r="AK59">
            <v>23</v>
          </cell>
          <cell r="AL59">
            <v>110</v>
          </cell>
          <cell r="AM59">
            <v>117</v>
          </cell>
          <cell r="AN59">
            <v>7</v>
          </cell>
          <cell r="AO59">
            <v>26</v>
          </cell>
          <cell r="AP59">
            <v>28</v>
          </cell>
          <cell r="AQ59" t="str">
            <v/>
          </cell>
          <cell r="AR59">
            <v>5</v>
          </cell>
          <cell r="AS59">
            <v>18</v>
          </cell>
          <cell r="AT59">
            <v>25</v>
          </cell>
          <cell r="AU59">
            <v>1</v>
          </cell>
          <cell r="AV59">
            <v>9</v>
          </cell>
          <cell r="AW59">
            <v>21</v>
          </cell>
          <cell r="AX59">
            <v>83</v>
          </cell>
          <cell r="AY59">
            <v>68</v>
          </cell>
          <cell r="AZ59">
            <v>20</v>
          </cell>
          <cell r="BA59">
            <v>15</v>
          </cell>
          <cell r="BB59" t="str">
            <v/>
          </cell>
          <cell r="BC59">
            <v>3</v>
          </cell>
          <cell r="BD59">
            <v>3</v>
          </cell>
          <cell r="BE59">
            <v>13</v>
          </cell>
          <cell r="BF59">
            <v>64</v>
          </cell>
          <cell r="BG59">
            <v>59</v>
          </cell>
          <cell r="BH59">
            <v>15</v>
          </cell>
          <cell r="BI59">
            <v>64</v>
          </cell>
          <cell r="BJ59">
            <v>17</v>
          </cell>
          <cell r="BK59">
            <v>27</v>
          </cell>
          <cell r="BL59">
            <v>19</v>
          </cell>
          <cell r="BM59">
            <v>73</v>
          </cell>
          <cell r="BN59">
            <v>24</v>
          </cell>
          <cell r="BO59">
            <v>5</v>
          </cell>
          <cell r="BP59" t="str">
            <v/>
          </cell>
          <cell r="BQ59">
            <v>1</v>
          </cell>
          <cell r="BR59">
            <v>91</v>
          </cell>
          <cell r="BS59">
            <v>21</v>
          </cell>
          <cell r="BT59">
            <v>27</v>
          </cell>
          <cell r="BU59">
            <v>15</v>
          </cell>
          <cell r="BV59">
            <v>8</v>
          </cell>
          <cell r="BW59">
            <v>5</v>
          </cell>
          <cell r="BX59">
            <v>49</v>
          </cell>
          <cell r="BY59">
            <v>84</v>
          </cell>
          <cell r="BZ59" t="str">
            <v/>
          </cell>
          <cell r="CA59">
            <v>21</v>
          </cell>
          <cell r="CB59">
            <v>9</v>
          </cell>
          <cell r="CC59">
            <v>35</v>
          </cell>
          <cell r="CD59">
            <v>21</v>
          </cell>
          <cell r="CE59" t="str">
            <v/>
          </cell>
          <cell r="CF59">
            <v>72</v>
          </cell>
          <cell r="CG59" t="str">
            <v/>
          </cell>
          <cell r="CI59">
            <v>55</v>
          </cell>
          <cell r="CJ59" t="str">
            <v>Korea (Republic of )</v>
          </cell>
          <cell r="CK59">
            <v>52.358490566037737</v>
          </cell>
          <cell r="CM59">
            <v>55</v>
          </cell>
          <cell r="CN59" t="str">
            <v>Georgia</v>
          </cell>
          <cell r="CO59">
            <v>61.904761904761905</v>
          </cell>
          <cell r="CQ59">
            <v>55</v>
          </cell>
          <cell r="CR59" t="str">
            <v>Macedonia (the Former Yugoslav Republic of)</v>
          </cell>
          <cell r="CS59">
            <v>18.399999999999999</v>
          </cell>
          <cell r="CU59">
            <v>55</v>
          </cell>
          <cell r="CV59" t="str">
            <v>Uruguay</v>
          </cell>
          <cell r="CW59">
            <v>62.38095238095238</v>
          </cell>
          <cell r="CY59">
            <v>55</v>
          </cell>
          <cell r="CZ59" t="str">
            <v>Romania</v>
          </cell>
          <cell r="DA59">
            <v>57.547169811320757</v>
          </cell>
          <cell r="DC59">
            <v>48</v>
          </cell>
          <cell r="DD59" t="str">
            <v>Zambia</v>
          </cell>
          <cell r="DE59">
            <v>21</v>
          </cell>
          <cell r="DG59">
            <v>49</v>
          </cell>
          <cell r="DH59" t="str">
            <v>United Kingdom</v>
          </cell>
          <cell r="DI59">
            <v>13</v>
          </cell>
          <cell r="DK59">
            <v>55</v>
          </cell>
          <cell r="DL59" t="str">
            <v>Chile</v>
          </cell>
          <cell r="DM59">
            <v>6.8</v>
          </cell>
          <cell r="DO59">
            <v>55</v>
          </cell>
          <cell r="DP59" t="str">
            <v>Swaziland</v>
          </cell>
          <cell r="DQ59">
            <v>36.799999999999997</v>
          </cell>
          <cell r="DS59">
            <v>55</v>
          </cell>
          <cell r="DT59" t="str">
            <v>Kazakhstan</v>
          </cell>
          <cell r="DU59">
            <v>4.413397638505014</v>
          </cell>
          <cell r="DW59">
            <v>55</v>
          </cell>
          <cell r="DX59" t="str">
            <v>Israel</v>
          </cell>
          <cell r="DY59">
            <v>19.466329999999999</v>
          </cell>
          <cell r="EA59">
            <v>55</v>
          </cell>
          <cell r="EB59" t="str">
            <v>Bulgaria</v>
          </cell>
          <cell r="EC59">
            <v>13.64598</v>
          </cell>
          <cell r="EE59">
            <v>55</v>
          </cell>
          <cell r="EF59" t="str">
            <v>Azerbaijan</v>
          </cell>
          <cell r="EG59">
            <v>388.5580542031351</v>
          </cell>
          <cell r="EI59">
            <v>55</v>
          </cell>
          <cell r="EJ59" t="str">
            <v>Germany</v>
          </cell>
          <cell r="EK59">
            <v>13.238770000000001</v>
          </cell>
          <cell r="EM59">
            <v>55</v>
          </cell>
          <cell r="EN59" t="str">
            <v>Kazakhstan</v>
          </cell>
          <cell r="EO59">
            <v>40.098300000000002</v>
          </cell>
          <cell r="EQ59">
            <v>55</v>
          </cell>
          <cell r="ER59" t="str">
            <v>Serbia</v>
          </cell>
          <cell r="ES59">
            <v>7.4111500000000001</v>
          </cell>
          <cell r="EU59">
            <v>55</v>
          </cell>
          <cell r="EV59" t="str">
            <v>Belgium</v>
          </cell>
          <cell r="EW59">
            <v>10.237740000000001</v>
          </cell>
          <cell r="EY59">
            <v>55</v>
          </cell>
          <cell r="EZ59" t="str">
            <v>Kazakhstan</v>
          </cell>
          <cell r="FA59">
            <v>1.9621</v>
          </cell>
          <cell r="FC59">
            <v>55</v>
          </cell>
          <cell r="FD59" t="str">
            <v>Rwanda</v>
          </cell>
          <cell r="FE59">
            <v>4.5359865272114801</v>
          </cell>
          <cell r="FG59">
            <v>55</v>
          </cell>
          <cell r="FH59" t="str">
            <v>Hungary</v>
          </cell>
          <cell r="FI59">
            <v>1.1048493725339801</v>
          </cell>
        </row>
        <row r="60">
          <cell r="B60" t="str">
            <v>ITA</v>
          </cell>
          <cell r="C60" t="str">
            <v>Italy</v>
          </cell>
          <cell r="E60" t="str">
            <v>RANK</v>
          </cell>
          <cell r="F60">
            <v>40</v>
          </cell>
          <cell r="G60">
            <v>47</v>
          </cell>
          <cell r="H60">
            <v>44</v>
          </cell>
          <cell r="I60">
            <v>35</v>
          </cell>
          <cell r="J60">
            <v>48</v>
          </cell>
          <cell r="K60">
            <v>86</v>
          </cell>
          <cell r="L60">
            <v>14</v>
          </cell>
          <cell r="M60">
            <v>88</v>
          </cell>
          <cell r="N60">
            <v>123</v>
          </cell>
          <cell r="O60">
            <v>53</v>
          </cell>
          <cell r="P60">
            <v>34</v>
          </cell>
          <cell r="Q60">
            <v>13</v>
          </cell>
          <cell r="R60">
            <v>31</v>
          </cell>
          <cell r="S60">
            <v>26</v>
          </cell>
          <cell r="T60">
            <v>21</v>
          </cell>
          <cell r="U60">
            <v>65</v>
          </cell>
          <cell r="V60">
            <v>33</v>
          </cell>
          <cell r="W60">
            <v>39</v>
          </cell>
          <cell r="X60">
            <v>85</v>
          </cell>
          <cell r="Y60">
            <v>53</v>
          </cell>
          <cell r="Z60">
            <v>35</v>
          </cell>
          <cell r="AA60">
            <v>29</v>
          </cell>
          <cell r="AB60">
            <v>61</v>
          </cell>
          <cell r="AC60">
            <v>29</v>
          </cell>
          <cell r="AD60">
            <v>26</v>
          </cell>
          <cell r="AE60">
            <v>83</v>
          </cell>
          <cell r="AF60">
            <v>54</v>
          </cell>
          <cell r="AG60">
            <v>45</v>
          </cell>
          <cell r="AH60">
            <v>37</v>
          </cell>
          <cell r="AI60">
            <v>19</v>
          </cell>
          <cell r="AJ60">
            <v>68</v>
          </cell>
          <cell r="AK60">
            <v>20</v>
          </cell>
          <cell r="AL60">
            <v>92</v>
          </cell>
          <cell r="AM60">
            <v>112</v>
          </cell>
          <cell r="AN60">
            <v>99</v>
          </cell>
          <cell r="AO60">
            <v>26</v>
          </cell>
          <cell r="AP60" t="str">
            <v/>
          </cell>
          <cell r="AQ60" t="str">
            <v/>
          </cell>
          <cell r="AR60">
            <v>45</v>
          </cell>
          <cell r="AS60">
            <v>80</v>
          </cell>
          <cell r="AT60">
            <v>37</v>
          </cell>
          <cell r="AU60">
            <v>62</v>
          </cell>
          <cell r="AV60">
            <v>12</v>
          </cell>
          <cell r="AW60" t="str">
            <v/>
          </cell>
          <cell r="AX60">
            <v>115</v>
          </cell>
          <cell r="AY60">
            <v>98</v>
          </cell>
          <cell r="AZ60">
            <v>80</v>
          </cell>
          <cell r="BA60">
            <v>21</v>
          </cell>
          <cell r="BB60" t="str">
            <v/>
          </cell>
          <cell r="BC60">
            <v>33</v>
          </cell>
          <cell r="BD60">
            <v>38</v>
          </cell>
          <cell r="BE60">
            <v>64</v>
          </cell>
          <cell r="BF60">
            <v>6</v>
          </cell>
          <cell r="BG60">
            <v>28</v>
          </cell>
          <cell r="BH60">
            <v>51</v>
          </cell>
          <cell r="BI60">
            <v>66</v>
          </cell>
          <cell r="BJ60">
            <v>72</v>
          </cell>
          <cell r="BK60">
            <v>50</v>
          </cell>
          <cell r="BL60">
            <v>15</v>
          </cell>
          <cell r="BM60">
            <v>90</v>
          </cell>
          <cell r="BN60">
            <v>29</v>
          </cell>
          <cell r="BO60">
            <v>27</v>
          </cell>
          <cell r="BP60">
            <v>28</v>
          </cell>
          <cell r="BQ60">
            <v>25</v>
          </cell>
          <cell r="BR60">
            <v>103</v>
          </cell>
          <cell r="BS60">
            <v>45</v>
          </cell>
          <cell r="BT60">
            <v>23</v>
          </cell>
          <cell r="BU60">
            <v>45</v>
          </cell>
          <cell r="BV60">
            <v>31</v>
          </cell>
          <cell r="BW60">
            <v>41</v>
          </cell>
          <cell r="BX60">
            <v>25</v>
          </cell>
          <cell r="BY60">
            <v>65</v>
          </cell>
          <cell r="BZ60">
            <v>14</v>
          </cell>
          <cell r="CA60">
            <v>82</v>
          </cell>
          <cell r="CB60">
            <v>84</v>
          </cell>
          <cell r="CC60">
            <v>37</v>
          </cell>
          <cell r="CD60">
            <v>29</v>
          </cell>
          <cell r="CE60">
            <v>25</v>
          </cell>
          <cell r="CF60">
            <v>8</v>
          </cell>
          <cell r="CG60">
            <v>27</v>
          </cell>
          <cell r="CI60">
            <v>56</v>
          </cell>
          <cell r="CJ60" t="str">
            <v>Viet Nam</v>
          </cell>
          <cell r="CK60">
            <v>51.415094339622641</v>
          </cell>
          <cell r="CM60">
            <v>56</v>
          </cell>
          <cell r="CN60" t="str">
            <v>Kuwait</v>
          </cell>
          <cell r="CO60">
            <v>61.428571428571431</v>
          </cell>
          <cell r="CQ60">
            <v>56</v>
          </cell>
          <cell r="CR60" t="str">
            <v>Greece</v>
          </cell>
          <cell r="CS60">
            <v>19</v>
          </cell>
          <cell r="CU60">
            <v>56</v>
          </cell>
          <cell r="CV60" t="str">
            <v>Thailand</v>
          </cell>
          <cell r="CW60">
            <v>61.904761904761905</v>
          </cell>
          <cell r="CY60">
            <v>56</v>
          </cell>
          <cell r="CZ60" t="str">
            <v>South Africa</v>
          </cell>
          <cell r="DA60">
            <v>56.132075471698116</v>
          </cell>
          <cell r="DC60">
            <v>56</v>
          </cell>
          <cell r="DD60" t="str">
            <v>Hungary</v>
          </cell>
          <cell r="DE60">
            <v>22</v>
          </cell>
          <cell r="DG60">
            <v>56</v>
          </cell>
          <cell r="DH60" t="str">
            <v>Burkina Faso</v>
          </cell>
          <cell r="DI60">
            <v>14</v>
          </cell>
          <cell r="DK60">
            <v>56</v>
          </cell>
          <cell r="DL60" t="str">
            <v>Saudi Arabia</v>
          </cell>
          <cell r="DM60">
            <v>7</v>
          </cell>
          <cell r="DO60">
            <v>56</v>
          </cell>
          <cell r="DP60" t="str">
            <v>Indonesia</v>
          </cell>
          <cell r="DQ60">
            <v>37.299999999999997</v>
          </cell>
          <cell r="DS60">
            <v>56</v>
          </cell>
          <cell r="DT60" t="str">
            <v>Egypt</v>
          </cell>
          <cell r="DU60">
            <v>4.4111255730038952</v>
          </cell>
          <cell r="DW60">
            <v>56</v>
          </cell>
          <cell r="DX60" t="str">
            <v>Iran (Islamic Republic of)</v>
          </cell>
          <cell r="DY60">
            <v>19.385359999999999</v>
          </cell>
          <cell r="EA60">
            <v>56</v>
          </cell>
          <cell r="EB60" t="str">
            <v>Mauritius</v>
          </cell>
          <cell r="EC60">
            <v>13.60887</v>
          </cell>
          <cell r="EE60">
            <v>56</v>
          </cell>
          <cell r="EF60" t="str">
            <v>Indonesia</v>
          </cell>
          <cell r="EG60">
            <v>385.19184840065788</v>
          </cell>
          <cell r="EI60">
            <v>56</v>
          </cell>
          <cell r="EJ60" t="str">
            <v>Trinidad and Tobago</v>
          </cell>
          <cell r="EK60">
            <v>13.52378</v>
          </cell>
          <cell r="EM60">
            <v>56</v>
          </cell>
          <cell r="EN60" t="str">
            <v>Turkey</v>
          </cell>
          <cell r="EO60">
            <v>38.365639999999999</v>
          </cell>
          <cell r="EQ60">
            <v>56</v>
          </cell>
          <cell r="ER60" t="str">
            <v>Nepal</v>
          </cell>
          <cell r="ES60">
            <v>7.4071499999999997</v>
          </cell>
          <cell r="EU60">
            <v>56</v>
          </cell>
          <cell r="EV60" t="str">
            <v>Romania</v>
          </cell>
          <cell r="EW60">
            <v>10.083959999999999</v>
          </cell>
          <cell r="EY60">
            <v>56</v>
          </cell>
          <cell r="EZ60" t="str">
            <v>Morocco</v>
          </cell>
          <cell r="FA60">
            <v>1.8912100000000001</v>
          </cell>
          <cell r="FC60">
            <v>56</v>
          </cell>
          <cell r="FD60" t="str">
            <v>Serbia</v>
          </cell>
          <cell r="FE60">
            <v>4.1077786850057603</v>
          </cell>
          <cell r="FG60">
            <v>56</v>
          </cell>
          <cell r="FH60" t="str">
            <v>Poland</v>
          </cell>
          <cell r="FI60">
            <v>1.04378126452805</v>
          </cell>
        </row>
        <row r="61">
          <cell r="B61" t="str">
            <v>JAM</v>
          </cell>
          <cell r="C61" t="str">
            <v>Jamaica</v>
          </cell>
          <cell r="E61" t="str">
            <v>RANK</v>
          </cell>
          <cell r="F61">
            <v>82</v>
          </cell>
          <cell r="G61">
            <v>61</v>
          </cell>
          <cell r="H61">
            <v>24</v>
          </cell>
          <cell r="I61">
            <v>62</v>
          </cell>
          <cell r="J61">
            <v>85</v>
          </cell>
          <cell r="K61">
            <v>8</v>
          </cell>
          <cell r="L61">
            <v>28</v>
          </cell>
          <cell r="M61">
            <v>44</v>
          </cell>
          <cell r="N61">
            <v>102</v>
          </cell>
          <cell r="O61">
            <v>20</v>
          </cell>
          <cell r="P61">
            <v>62</v>
          </cell>
          <cell r="Q61">
            <v>48</v>
          </cell>
          <cell r="R61" t="str">
            <v/>
          </cell>
          <cell r="S61">
            <v>90</v>
          </cell>
          <cell r="T61">
            <v>80</v>
          </cell>
          <cell r="U61" t="str">
            <v/>
          </cell>
          <cell r="V61" t="str">
            <v/>
          </cell>
          <cell r="W61">
            <v>49</v>
          </cell>
          <cell r="X61">
            <v>30</v>
          </cell>
          <cell r="Y61">
            <v>26</v>
          </cell>
          <cell r="Z61" t="str">
            <v/>
          </cell>
          <cell r="AA61">
            <v>92</v>
          </cell>
          <cell r="AB61">
            <v>63</v>
          </cell>
          <cell r="AC61">
            <v>73</v>
          </cell>
          <cell r="AD61">
            <v>44</v>
          </cell>
          <cell r="AE61">
            <v>99</v>
          </cell>
          <cell r="AF61">
            <v>95</v>
          </cell>
          <cell r="AG61">
            <v>60</v>
          </cell>
          <cell r="AH61">
            <v>58</v>
          </cell>
          <cell r="AI61">
            <v>103</v>
          </cell>
          <cell r="AJ61">
            <v>62</v>
          </cell>
          <cell r="AK61">
            <v>109</v>
          </cell>
          <cell r="AL61">
            <v>66</v>
          </cell>
          <cell r="AM61">
            <v>89</v>
          </cell>
          <cell r="AN61">
            <v>19</v>
          </cell>
          <cell r="AO61">
            <v>116</v>
          </cell>
          <cell r="AP61">
            <v>80</v>
          </cell>
          <cell r="AQ61" t="str">
            <v/>
          </cell>
          <cell r="AR61">
            <v>58</v>
          </cell>
          <cell r="AS61">
            <v>44</v>
          </cell>
          <cell r="AT61">
            <v>79</v>
          </cell>
          <cell r="AU61">
            <v>69</v>
          </cell>
          <cell r="AV61">
            <v>110</v>
          </cell>
          <cell r="AW61" t="str">
            <v/>
          </cell>
          <cell r="AX61">
            <v>39</v>
          </cell>
          <cell r="AY61">
            <v>67</v>
          </cell>
          <cell r="AZ61">
            <v>69</v>
          </cell>
          <cell r="BA61">
            <v>66</v>
          </cell>
          <cell r="BB61">
            <v>12</v>
          </cell>
          <cell r="BC61" t="str">
            <v/>
          </cell>
          <cell r="BD61" t="str">
            <v/>
          </cell>
          <cell r="BE61">
            <v>60</v>
          </cell>
          <cell r="BF61">
            <v>82</v>
          </cell>
          <cell r="BG61" t="str">
            <v/>
          </cell>
          <cell r="BH61">
            <v>76</v>
          </cell>
          <cell r="BI61" t="str">
            <v/>
          </cell>
          <cell r="BJ61">
            <v>25</v>
          </cell>
          <cell r="BK61">
            <v>98</v>
          </cell>
          <cell r="BL61">
            <v>57</v>
          </cell>
          <cell r="BM61">
            <v>32</v>
          </cell>
          <cell r="BN61">
            <v>67</v>
          </cell>
          <cell r="BO61" t="str">
            <v/>
          </cell>
          <cell r="BP61" t="str">
            <v/>
          </cell>
          <cell r="BQ61">
            <v>78</v>
          </cell>
          <cell r="BR61">
            <v>108</v>
          </cell>
          <cell r="BS61">
            <v>57</v>
          </cell>
          <cell r="BT61">
            <v>59</v>
          </cell>
          <cell r="BU61">
            <v>33</v>
          </cell>
          <cell r="BV61">
            <v>90</v>
          </cell>
          <cell r="BW61">
            <v>106</v>
          </cell>
          <cell r="BX61">
            <v>57</v>
          </cell>
          <cell r="BY61">
            <v>58</v>
          </cell>
          <cell r="BZ61" t="str">
            <v/>
          </cell>
          <cell r="CA61">
            <v>58</v>
          </cell>
          <cell r="CB61">
            <v>63</v>
          </cell>
          <cell r="CC61" t="str">
            <v/>
          </cell>
          <cell r="CD61" t="str">
            <v/>
          </cell>
          <cell r="CE61" t="str">
            <v/>
          </cell>
          <cell r="CF61">
            <v>106</v>
          </cell>
          <cell r="CG61">
            <v>44</v>
          </cell>
          <cell r="CI61">
            <v>57</v>
          </cell>
          <cell r="CJ61" t="str">
            <v>Ghana</v>
          </cell>
          <cell r="CK61">
            <v>50</v>
          </cell>
          <cell r="CM61">
            <v>57</v>
          </cell>
          <cell r="CN61" t="str">
            <v>Namibia</v>
          </cell>
          <cell r="CO61">
            <v>60.952380952380949</v>
          </cell>
          <cell r="CQ61">
            <v>57</v>
          </cell>
          <cell r="CR61" t="str">
            <v>Bulgaria</v>
          </cell>
          <cell r="CS61">
            <v>19</v>
          </cell>
          <cell r="CU61">
            <v>57</v>
          </cell>
          <cell r="CV61" t="str">
            <v>Jordan</v>
          </cell>
          <cell r="CW61">
            <v>61.428571428571431</v>
          </cell>
          <cell r="CY61">
            <v>57</v>
          </cell>
          <cell r="CZ61" t="str">
            <v>India</v>
          </cell>
          <cell r="DA61">
            <v>55.660377358490564</v>
          </cell>
          <cell r="DC61">
            <v>56</v>
          </cell>
          <cell r="DD61" t="str">
            <v>Slovakia</v>
          </cell>
          <cell r="DE61">
            <v>22</v>
          </cell>
          <cell r="DG61">
            <v>56</v>
          </cell>
          <cell r="DH61" t="str">
            <v>Colombia</v>
          </cell>
          <cell r="DI61">
            <v>14</v>
          </cell>
          <cell r="DK61">
            <v>57</v>
          </cell>
          <cell r="DL61" t="str">
            <v>Brazil</v>
          </cell>
          <cell r="DM61">
            <v>7.3</v>
          </cell>
          <cell r="DO61">
            <v>56</v>
          </cell>
          <cell r="DP61" t="str">
            <v>United Kingdom</v>
          </cell>
          <cell r="DQ61">
            <v>37.299999999999997</v>
          </cell>
          <cell r="DS61">
            <v>57</v>
          </cell>
          <cell r="DT61" t="str">
            <v>Belarus</v>
          </cell>
          <cell r="DU61">
            <v>4.3840700000000004</v>
          </cell>
          <cell r="DW61">
            <v>57</v>
          </cell>
          <cell r="DX61" t="str">
            <v>Namibia</v>
          </cell>
          <cell r="DY61">
            <v>19.16103</v>
          </cell>
          <cell r="EA61">
            <v>57</v>
          </cell>
          <cell r="EB61" t="str">
            <v>Bosnia and Herzegovina</v>
          </cell>
          <cell r="EC61">
            <v>13.557729999999999</v>
          </cell>
          <cell r="EE61">
            <v>57</v>
          </cell>
          <cell r="EF61" t="str">
            <v>Macedonia (the Former Yugoslav Republic of)</v>
          </cell>
          <cell r="EG61">
            <v>385</v>
          </cell>
          <cell r="EI61">
            <v>57</v>
          </cell>
          <cell r="EJ61" t="str">
            <v>Kyrgyzstan</v>
          </cell>
          <cell r="EK61">
            <v>13.563179999999999</v>
          </cell>
          <cell r="EM61">
            <v>57</v>
          </cell>
          <cell r="EN61" t="str">
            <v>Bolivia (Plurinational State of)</v>
          </cell>
          <cell r="EO61">
            <v>38.323920000000001</v>
          </cell>
          <cell r="EQ61">
            <v>57</v>
          </cell>
          <cell r="ER61" t="str">
            <v>Brunei Darussalam</v>
          </cell>
          <cell r="ES61">
            <v>7.2489600000000003</v>
          </cell>
          <cell r="EU61">
            <v>57</v>
          </cell>
          <cell r="EV61" t="str">
            <v>Kyrgyzstan</v>
          </cell>
          <cell r="EW61">
            <v>9.6909700000000001</v>
          </cell>
          <cell r="EY61">
            <v>57</v>
          </cell>
          <cell r="EZ61" t="str">
            <v>Madagascar</v>
          </cell>
          <cell r="FA61">
            <v>1.8068900000000001</v>
          </cell>
          <cell r="FC61">
            <v>57</v>
          </cell>
          <cell r="FD61" t="str">
            <v>Israel</v>
          </cell>
          <cell r="FE61">
            <v>4.0753767917207302</v>
          </cell>
          <cell r="FG61">
            <v>57</v>
          </cell>
          <cell r="FH61" t="str">
            <v>Senegal</v>
          </cell>
          <cell r="FI61">
            <v>1.02419258813064</v>
          </cell>
        </row>
        <row r="62">
          <cell r="B62" t="str">
            <v>JPN</v>
          </cell>
          <cell r="C62" t="str">
            <v>Japan</v>
          </cell>
          <cell r="E62" t="str">
            <v>RANK</v>
          </cell>
          <cell r="F62">
            <v>15</v>
          </cell>
          <cell r="G62">
            <v>22</v>
          </cell>
          <cell r="H62">
            <v>12</v>
          </cell>
          <cell r="I62">
            <v>29</v>
          </cell>
          <cell r="J62">
            <v>21</v>
          </cell>
          <cell r="K62">
            <v>34</v>
          </cell>
          <cell r="L62">
            <v>84</v>
          </cell>
          <cell r="M62">
            <v>58</v>
          </cell>
          <cell r="N62">
            <v>96</v>
          </cell>
          <cell r="O62">
            <v>94</v>
          </cell>
          <cell r="P62">
            <v>51</v>
          </cell>
          <cell r="Q62">
            <v>34</v>
          </cell>
          <cell r="R62">
            <v>6</v>
          </cell>
          <cell r="S62">
            <v>44</v>
          </cell>
          <cell r="T62">
            <v>33</v>
          </cell>
          <cell r="U62">
            <v>88</v>
          </cell>
          <cell r="V62">
            <v>15</v>
          </cell>
          <cell r="W62">
            <v>41</v>
          </cell>
          <cell r="X62">
            <v>103</v>
          </cell>
          <cell r="Y62">
            <v>68</v>
          </cell>
          <cell r="Z62">
            <v>8</v>
          </cell>
          <cell r="AA62">
            <v>4</v>
          </cell>
          <cell r="AB62">
            <v>15</v>
          </cell>
          <cell r="AC62">
            <v>25</v>
          </cell>
          <cell r="AD62">
            <v>4</v>
          </cell>
          <cell r="AE62">
            <v>13</v>
          </cell>
          <cell r="AF62">
            <v>6</v>
          </cell>
          <cell r="AG62">
            <v>21</v>
          </cell>
          <cell r="AH62">
            <v>20</v>
          </cell>
          <cell r="AI62">
            <v>37</v>
          </cell>
          <cell r="AJ62">
            <v>96</v>
          </cell>
          <cell r="AK62">
            <v>5</v>
          </cell>
          <cell r="AL62">
            <v>73</v>
          </cell>
          <cell r="AM62">
            <v>114</v>
          </cell>
          <cell r="AN62">
            <v>37</v>
          </cell>
          <cell r="AO62">
            <v>1</v>
          </cell>
          <cell r="AP62">
            <v>6</v>
          </cell>
          <cell r="AQ62" t="str">
            <v/>
          </cell>
          <cell r="AR62">
            <v>16</v>
          </cell>
          <cell r="AS62">
            <v>29</v>
          </cell>
          <cell r="AT62">
            <v>15</v>
          </cell>
          <cell r="AU62">
            <v>60</v>
          </cell>
          <cell r="AV62">
            <v>38</v>
          </cell>
          <cell r="AW62">
            <v>35</v>
          </cell>
          <cell r="AX62">
            <v>129</v>
          </cell>
          <cell r="AY62">
            <v>124</v>
          </cell>
          <cell r="AZ62">
            <v>6</v>
          </cell>
          <cell r="BA62">
            <v>25</v>
          </cell>
          <cell r="BB62" t="str">
            <v/>
          </cell>
          <cell r="BC62">
            <v>4</v>
          </cell>
          <cell r="BD62">
            <v>2</v>
          </cell>
          <cell r="BE62">
            <v>18</v>
          </cell>
          <cell r="BF62">
            <v>3</v>
          </cell>
          <cell r="BG62">
            <v>72</v>
          </cell>
          <cell r="BH62">
            <v>36</v>
          </cell>
          <cell r="BI62">
            <v>44</v>
          </cell>
          <cell r="BJ62">
            <v>31</v>
          </cell>
          <cell r="BK62">
            <v>20</v>
          </cell>
          <cell r="BL62">
            <v>16</v>
          </cell>
          <cell r="BM62">
            <v>120</v>
          </cell>
          <cell r="BN62">
            <v>2</v>
          </cell>
          <cell r="BO62">
            <v>4</v>
          </cell>
          <cell r="BP62">
            <v>19</v>
          </cell>
          <cell r="BQ62">
            <v>32</v>
          </cell>
          <cell r="BR62">
            <v>90</v>
          </cell>
          <cell r="BS62">
            <v>49</v>
          </cell>
          <cell r="BT62">
            <v>35</v>
          </cell>
          <cell r="BU62">
            <v>13</v>
          </cell>
          <cell r="BV62">
            <v>13</v>
          </cell>
          <cell r="BW62">
            <v>11</v>
          </cell>
          <cell r="BX62">
            <v>32</v>
          </cell>
          <cell r="BY62">
            <v>70</v>
          </cell>
          <cell r="BZ62">
            <v>43</v>
          </cell>
          <cell r="CA62">
            <v>24</v>
          </cell>
          <cell r="CB62">
            <v>43</v>
          </cell>
          <cell r="CC62">
            <v>9</v>
          </cell>
          <cell r="CD62">
            <v>20</v>
          </cell>
          <cell r="CE62" t="str">
            <v/>
          </cell>
          <cell r="CF62">
            <v>76</v>
          </cell>
          <cell r="CG62">
            <v>90</v>
          </cell>
          <cell r="CI62">
            <v>58</v>
          </cell>
          <cell r="CJ62" t="str">
            <v>Panama</v>
          </cell>
          <cell r="CK62">
            <v>49.528301886792455</v>
          </cell>
          <cell r="CM62">
            <v>58</v>
          </cell>
          <cell r="CN62" t="str">
            <v>Mexico</v>
          </cell>
          <cell r="CO62">
            <v>60.476190476190474</v>
          </cell>
          <cell r="CQ62">
            <v>58</v>
          </cell>
          <cell r="CR62" t="str">
            <v>Benin</v>
          </cell>
          <cell r="CS62">
            <v>19</v>
          </cell>
          <cell r="CU62">
            <v>58</v>
          </cell>
          <cell r="CV62" t="str">
            <v>Mexico</v>
          </cell>
          <cell r="CW62">
            <v>60.952380952380949</v>
          </cell>
          <cell r="CY62">
            <v>58</v>
          </cell>
          <cell r="CZ62" t="str">
            <v>Egypt</v>
          </cell>
          <cell r="DA62">
            <v>54.716981132075475</v>
          </cell>
          <cell r="DC62">
            <v>58</v>
          </cell>
          <cell r="DD62" t="str">
            <v>Austria</v>
          </cell>
          <cell r="DE62">
            <v>24</v>
          </cell>
          <cell r="DG62">
            <v>56</v>
          </cell>
          <cell r="DH62" t="str">
            <v>Finland</v>
          </cell>
          <cell r="DI62">
            <v>14</v>
          </cell>
          <cell r="DK62">
            <v>58</v>
          </cell>
          <cell r="DL62" t="str">
            <v>Japan</v>
          </cell>
          <cell r="DM62">
            <v>7.5</v>
          </cell>
          <cell r="DO62">
            <v>58</v>
          </cell>
          <cell r="DP62" t="str">
            <v>Thailand</v>
          </cell>
          <cell r="DQ62">
            <v>37.4</v>
          </cell>
          <cell r="DS62">
            <v>58</v>
          </cell>
          <cell r="DT62" t="str">
            <v>Czech Republic</v>
          </cell>
          <cell r="DU62">
            <v>4.3542840979808703</v>
          </cell>
          <cell r="DW62">
            <v>58</v>
          </cell>
          <cell r="DX62" t="str">
            <v>Trinidad and Tobago</v>
          </cell>
          <cell r="DY62">
            <v>18.897790000000001</v>
          </cell>
          <cell r="EA62">
            <v>58</v>
          </cell>
          <cell r="EB62" t="str">
            <v>Ecuador</v>
          </cell>
          <cell r="EC62">
            <v>13.32799</v>
          </cell>
          <cell r="EE62">
            <v>58</v>
          </cell>
          <cell r="EF62" t="str">
            <v>Albania</v>
          </cell>
          <cell r="EG62">
            <v>384.32446797495885</v>
          </cell>
          <cell r="EI62">
            <v>58</v>
          </cell>
          <cell r="EJ62" t="str">
            <v>Botswana</v>
          </cell>
          <cell r="EK62">
            <v>13.87834</v>
          </cell>
          <cell r="EM62">
            <v>58</v>
          </cell>
          <cell r="EN62" t="str">
            <v>Moldova (Republic of)</v>
          </cell>
          <cell r="EO62">
            <v>38.292859999999997</v>
          </cell>
          <cell r="EQ62">
            <v>58</v>
          </cell>
          <cell r="ER62" t="str">
            <v>Argentina</v>
          </cell>
          <cell r="ES62">
            <v>7.1558099999999998</v>
          </cell>
          <cell r="EU62">
            <v>58</v>
          </cell>
          <cell r="EV62" t="str">
            <v>Georgia</v>
          </cell>
          <cell r="EW62">
            <v>9.46129</v>
          </cell>
          <cell r="EY62">
            <v>58</v>
          </cell>
          <cell r="EZ62" t="str">
            <v>Estonia</v>
          </cell>
          <cell r="FA62">
            <v>1.5139100000000001</v>
          </cell>
          <cell r="FC62">
            <v>58</v>
          </cell>
          <cell r="FD62" t="str">
            <v>Jordan</v>
          </cell>
          <cell r="FE62">
            <v>3.8464859942218301</v>
          </cell>
          <cell r="FG62">
            <v>58</v>
          </cell>
          <cell r="FH62" t="str">
            <v>Bolivia (Plurinational State of)</v>
          </cell>
          <cell r="FI62">
            <v>1.0036893201877399</v>
          </cell>
        </row>
        <row r="63">
          <cell r="B63" t="str">
            <v>JOR</v>
          </cell>
          <cell r="C63" t="str">
            <v>Jordan</v>
          </cell>
          <cell r="E63" t="str">
            <v>RANK</v>
          </cell>
          <cell r="F63">
            <v>76</v>
          </cell>
          <cell r="G63">
            <v>53</v>
          </cell>
          <cell r="H63">
            <v>89</v>
          </cell>
          <cell r="I63">
            <v>57</v>
          </cell>
          <cell r="J63">
            <v>49</v>
          </cell>
          <cell r="K63">
            <v>58</v>
          </cell>
          <cell r="L63">
            <v>49</v>
          </cell>
          <cell r="M63">
            <v>107</v>
          </cell>
          <cell r="N63">
            <v>35</v>
          </cell>
          <cell r="O63">
            <v>22</v>
          </cell>
          <cell r="P63" t="str">
            <v/>
          </cell>
          <cell r="Q63">
            <v>64</v>
          </cell>
          <cell r="R63">
            <v>49</v>
          </cell>
          <cell r="S63">
            <v>42</v>
          </cell>
          <cell r="T63">
            <v>53</v>
          </cell>
          <cell r="U63">
            <v>9</v>
          </cell>
          <cell r="V63">
            <v>50</v>
          </cell>
          <cell r="W63">
            <v>14</v>
          </cell>
          <cell r="X63">
            <v>58</v>
          </cell>
          <cell r="Y63">
            <v>46</v>
          </cell>
          <cell r="Z63">
            <v>27</v>
          </cell>
          <cell r="AA63">
            <v>63</v>
          </cell>
          <cell r="AB63">
            <v>92</v>
          </cell>
          <cell r="AC63">
            <v>68</v>
          </cell>
          <cell r="AD63">
            <v>72</v>
          </cell>
          <cell r="AE63">
            <v>22</v>
          </cell>
          <cell r="AF63">
            <v>41</v>
          </cell>
          <cell r="AG63">
            <v>70</v>
          </cell>
          <cell r="AH63">
            <v>70</v>
          </cell>
          <cell r="AI63">
            <v>79</v>
          </cell>
          <cell r="AJ63">
            <v>102</v>
          </cell>
          <cell r="AK63">
            <v>53</v>
          </cell>
          <cell r="AL63">
            <v>117</v>
          </cell>
          <cell r="AM63">
            <v>90</v>
          </cell>
          <cell r="AN63">
            <v>84</v>
          </cell>
          <cell r="AO63">
            <v>99</v>
          </cell>
          <cell r="AP63">
            <v>30</v>
          </cell>
          <cell r="AQ63">
            <v>43</v>
          </cell>
          <cell r="AR63">
            <v>98</v>
          </cell>
          <cell r="AS63">
            <v>6</v>
          </cell>
          <cell r="AT63">
            <v>19</v>
          </cell>
          <cell r="AU63">
            <v>27</v>
          </cell>
          <cell r="AV63">
            <v>84</v>
          </cell>
          <cell r="AW63">
            <v>56</v>
          </cell>
          <cell r="AX63">
            <v>19</v>
          </cell>
          <cell r="AY63">
            <v>48</v>
          </cell>
          <cell r="AZ63">
            <v>43</v>
          </cell>
          <cell r="BA63" t="str">
            <v/>
          </cell>
          <cell r="BB63">
            <v>75</v>
          </cell>
          <cell r="BC63" t="str">
            <v/>
          </cell>
          <cell r="BD63" t="str">
            <v/>
          </cell>
          <cell r="BE63">
            <v>92</v>
          </cell>
          <cell r="BF63">
            <v>65</v>
          </cell>
          <cell r="BG63" t="str">
            <v/>
          </cell>
          <cell r="BH63">
            <v>19</v>
          </cell>
          <cell r="BI63" t="str">
            <v/>
          </cell>
          <cell r="BJ63" t="str">
            <v/>
          </cell>
          <cell r="BK63">
            <v>86</v>
          </cell>
          <cell r="BL63">
            <v>116</v>
          </cell>
          <cell r="BM63">
            <v>9</v>
          </cell>
          <cell r="BN63">
            <v>54</v>
          </cell>
          <cell r="BO63" t="str">
            <v/>
          </cell>
          <cell r="BP63" t="str">
            <v/>
          </cell>
          <cell r="BQ63">
            <v>33</v>
          </cell>
          <cell r="BR63">
            <v>57</v>
          </cell>
          <cell r="BS63">
            <v>67</v>
          </cell>
          <cell r="BT63">
            <v>56</v>
          </cell>
          <cell r="BU63" t="str">
            <v/>
          </cell>
          <cell r="BV63">
            <v>59</v>
          </cell>
          <cell r="BW63">
            <v>104</v>
          </cell>
          <cell r="BX63">
            <v>66</v>
          </cell>
          <cell r="BY63">
            <v>1</v>
          </cell>
          <cell r="BZ63" t="str">
            <v/>
          </cell>
          <cell r="CA63">
            <v>68</v>
          </cell>
          <cell r="CB63">
            <v>57</v>
          </cell>
          <cell r="CC63" t="str">
            <v/>
          </cell>
          <cell r="CD63" t="str">
            <v/>
          </cell>
          <cell r="CE63" t="str">
            <v/>
          </cell>
          <cell r="CF63">
            <v>34</v>
          </cell>
          <cell r="CG63" t="str">
            <v/>
          </cell>
          <cell r="CI63">
            <v>59</v>
          </cell>
          <cell r="CJ63" t="str">
            <v>Dominican Republic</v>
          </cell>
          <cell r="CK63">
            <v>49.056603773584904</v>
          </cell>
          <cell r="CM63">
            <v>59</v>
          </cell>
          <cell r="CN63" t="str">
            <v>Thailand</v>
          </cell>
          <cell r="CO63">
            <v>59.523809523809526</v>
          </cell>
          <cell r="CQ63">
            <v>59</v>
          </cell>
          <cell r="CR63" t="str">
            <v>Kenya</v>
          </cell>
          <cell r="CS63">
            <v>19</v>
          </cell>
          <cell r="CU63">
            <v>59</v>
          </cell>
          <cell r="CV63" t="str">
            <v>Armenia</v>
          </cell>
          <cell r="CW63">
            <v>60.476190476190474</v>
          </cell>
          <cell r="CY63">
            <v>59</v>
          </cell>
          <cell r="CZ63" t="str">
            <v>Bulgaria</v>
          </cell>
          <cell r="DA63">
            <v>53.773584905660378</v>
          </cell>
          <cell r="DC63">
            <v>58</v>
          </cell>
          <cell r="DD63" t="str">
            <v>Cyprus</v>
          </cell>
          <cell r="DE63">
            <v>24</v>
          </cell>
          <cell r="DG63">
            <v>56</v>
          </cell>
          <cell r="DH63" t="str">
            <v>Honduras</v>
          </cell>
          <cell r="DI63">
            <v>14</v>
          </cell>
          <cell r="DK63">
            <v>59</v>
          </cell>
          <cell r="DL63" t="str">
            <v>Serbia</v>
          </cell>
          <cell r="DM63">
            <v>7.9</v>
          </cell>
          <cell r="DO63">
            <v>59</v>
          </cell>
          <cell r="DP63" t="str">
            <v>Madagascar</v>
          </cell>
          <cell r="DQ63">
            <v>37.700000000000003</v>
          </cell>
          <cell r="DS63">
            <v>59</v>
          </cell>
          <cell r="DT63" t="str">
            <v>Croatia</v>
          </cell>
          <cell r="DU63">
            <v>4.3405169331955502</v>
          </cell>
          <cell r="DW63">
            <v>59</v>
          </cell>
          <cell r="DX63" t="str">
            <v>Lithuania</v>
          </cell>
          <cell r="DY63">
            <v>18.87951</v>
          </cell>
          <cell r="EA63">
            <v>59</v>
          </cell>
          <cell r="EB63" t="str">
            <v>United Arab Emirates</v>
          </cell>
          <cell r="EC63">
            <v>13.3254</v>
          </cell>
          <cell r="EE63">
            <v>59</v>
          </cell>
          <cell r="EF63" t="str">
            <v>Qatar</v>
          </cell>
          <cell r="EG63">
            <v>373.09214756580633</v>
          </cell>
          <cell r="EI63">
            <v>59</v>
          </cell>
          <cell r="EJ63" t="str">
            <v>Malaysia</v>
          </cell>
          <cell r="EK63">
            <v>14.22364</v>
          </cell>
          <cell r="EM63">
            <v>59</v>
          </cell>
          <cell r="EN63" t="str">
            <v>Brazil</v>
          </cell>
          <cell r="EO63">
            <v>37.568815047000001</v>
          </cell>
          <cell r="EQ63">
            <v>59</v>
          </cell>
          <cell r="ER63" t="str">
            <v>Denmark</v>
          </cell>
          <cell r="ES63">
            <v>7.0506900000000003</v>
          </cell>
          <cell r="EU63">
            <v>59</v>
          </cell>
          <cell r="EV63" t="str">
            <v>Macedonia (the Former Yugoslav Republic of)</v>
          </cell>
          <cell r="EW63">
            <v>9.4578900000000008</v>
          </cell>
          <cell r="EY63">
            <v>59</v>
          </cell>
          <cell r="EZ63" t="str">
            <v>Chile</v>
          </cell>
          <cell r="FA63">
            <v>1.51047</v>
          </cell>
          <cell r="FC63">
            <v>59</v>
          </cell>
          <cell r="FD63" t="str">
            <v>Côte d'Ivoire</v>
          </cell>
          <cell r="FE63">
            <v>3.69134794478606</v>
          </cell>
          <cell r="FG63">
            <v>59</v>
          </cell>
          <cell r="FH63" t="str">
            <v>Saudi Arabia</v>
          </cell>
          <cell r="FI63">
            <v>0.97461985303237697</v>
          </cell>
        </row>
        <row r="64">
          <cell r="B64" t="str">
            <v>KAZ</v>
          </cell>
          <cell r="C64" t="str">
            <v>Kazakhstan</v>
          </cell>
          <cell r="E64" t="str">
            <v>RANK</v>
          </cell>
          <cell r="F64">
            <v>33</v>
          </cell>
          <cell r="G64">
            <v>77</v>
          </cell>
          <cell r="H64">
            <v>122</v>
          </cell>
          <cell r="I64">
            <v>97</v>
          </cell>
          <cell r="J64">
            <v>89</v>
          </cell>
          <cell r="K64">
            <v>35</v>
          </cell>
          <cell r="L64">
            <v>72</v>
          </cell>
          <cell r="M64">
            <v>13</v>
          </cell>
          <cell r="N64">
            <v>27</v>
          </cell>
          <cell r="O64">
            <v>55</v>
          </cell>
          <cell r="P64">
            <v>103</v>
          </cell>
          <cell r="Q64">
            <v>33</v>
          </cell>
          <cell r="R64">
            <v>52</v>
          </cell>
          <cell r="S64">
            <v>16</v>
          </cell>
          <cell r="T64">
            <v>55</v>
          </cell>
          <cell r="U64" t="str">
            <v/>
          </cell>
          <cell r="V64" t="str">
            <v/>
          </cell>
          <cell r="W64">
            <v>55</v>
          </cell>
          <cell r="X64">
            <v>39</v>
          </cell>
          <cell r="Y64">
            <v>20</v>
          </cell>
          <cell r="Z64">
            <v>62</v>
          </cell>
          <cell r="AA64">
            <v>71</v>
          </cell>
          <cell r="AB64">
            <v>106</v>
          </cell>
          <cell r="AC64">
            <v>61</v>
          </cell>
          <cell r="AD64">
            <v>84</v>
          </cell>
          <cell r="AE64">
            <v>24</v>
          </cell>
          <cell r="AF64">
            <v>19</v>
          </cell>
          <cell r="AG64">
            <v>41</v>
          </cell>
          <cell r="AH64">
            <v>43</v>
          </cell>
          <cell r="AI64">
            <v>114</v>
          </cell>
          <cell r="AJ64">
            <v>107</v>
          </cell>
          <cell r="AK64">
            <v>54</v>
          </cell>
          <cell r="AL64">
            <v>18</v>
          </cell>
          <cell r="AM64">
            <v>56</v>
          </cell>
          <cell r="AN64">
            <v>84</v>
          </cell>
          <cell r="AO64">
            <v>26</v>
          </cell>
          <cell r="AP64">
            <v>49</v>
          </cell>
          <cell r="AQ64">
            <v>57</v>
          </cell>
          <cell r="AR64">
            <v>34</v>
          </cell>
          <cell r="AS64">
            <v>38</v>
          </cell>
          <cell r="AT64">
            <v>58</v>
          </cell>
          <cell r="AU64">
            <v>69</v>
          </cell>
          <cell r="AV64">
            <v>46</v>
          </cell>
          <cell r="AW64">
            <v>30</v>
          </cell>
          <cell r="AX64">
            <v>79</v>
          </cell>
          <cell r="AY64">
            <v>53</v>
          </cell>
          <cell r="AZ64">
            <v>104</v>
          </cell>
          <cell r="BA64">
            <v>44</v>
          </cell>
          <cell r="BB64">
            <v>35</v>
          </cell>
          <cell r="BC64">
            <v>72</v>
          </cell>
          <cell r="BD64">
            <v>66</v>
          </cell>
          <cell r="BE64">
            <v>103</v>
          </cell>
          <cell r="BF64">
            <v>68</v>
          </cell>
          <cell r="BG64">
            <v>77</v>
          </cell>
          <cell r="BH64">
            <v>52</v>
          </cell>
          <cell r="BI64">
            <v>50</v>
          </cell>
          <cell r="BJ64">
            <v>83</v>
          </cell>
          <cell r="BK64">
            <v>65</v>
          </cell>
          <cell r="BL64">
            <v>4</v>
          </cell>
          <cell r="BM64">
            <v>7</v>
          </cell>
          <cell r="BN64">
            <v>15</v>
          </cell>
          <cell r="BO64">
            <v>61</v>
          </cell>
          <cell r="BP64">
            <v>39</v>
          </cell>
          <cell r="BQ64">
            <v>118</v>
          </cell>
          <cell r="BR64">
            <v>82</v>
          </cell>
          <cell r="BS64">
            <v>35</v>
          </cell>
          <cell r="BT64" t="str">
            <v/>
          </cell>
          <cell r="BU64">
            <v>97</v>
          </cell>
          <cell r="BV64">
            <v>47</v>
          </cell>
          <cell r="BW64">
            <v>98</v>
          </cell>
          <cell r="BX64">
            <v>20</v>
          </cell>
          <cell r="BY64">
            <v>95</v>
          </cell>
          <cell r="BZ64">
            <v>48</v>
          </cell>
          <cell r="CA64">
            <v>100</v>
          </cell>
          <cell r="CB64">
            <v>79</v>
          </cell>
          <cell r="CC64">
            <v>63</v>
          </cell>
          <cell r="CD64" t="str">
            <v/>
          </cell>
          <cell r="CE64" t="str">
            <v/>
          </cell>
          <cell r="CF64">
            <v>122</v>
          </cell>
          <cell r="CG64">
            <v>35</v>
          </cell>
          <cell r="CI64">
            <v>60</v>
          </cell>
          <cell r="CJ64" t="str">
            <v>Armenia</v>
          </cell>
          <cell r="CK64">
            <v>48.113207547169814</v>
          </cell>
          <cell r="CM64">
            <v>60</v>
          </cell>
          <cell r="CN64" t="str">
            <v>Bulgaria</v>
          </cell>
          <cell r="CO64">
            <v>59.047619047619051</v>
          </cell>
          <cell r="CQ64">
            <v>60</v>
          </cell>
          <cell r="CR64" t="str">
            <v>Moldova (Republic of)</v>
          </cell>
          <cell r="CS64">
            <v>19.13</v>
          </cell>
          <cell r="CU64">
            <v>60</v>
          </cell>
          <cell r="CV64" t="str">
            <v>Malaysia</v>
          </cell>
          <cell r="CW64">
            <v>60</v>
          </cell>
          <cell r="CY64">
            <v>60</v>
          </cell>
          <cell r="CZ64" t="str">
            <v>Sri Lanka</v>
          </cell>
          <cell r="DA64">
            <v>53.301886792452834</v>
          </cell>
          <cell r="DC64">
            <v>58</v>
          </cell>
          <cell r="DD64" t="str">
            <v>El Salvador</v>
          </cell>
          <cell r="DE64">
            <v>24</v>
          </cell>
          <cell r="DG64">
            <v>56</v>
          </cell>
          <cell r="DH64" t="str">
            <v>Korea (Republic of )</v>
          </cell>
          <cell r="DI64">
            <v>14</v>
          </cell>
          <cell r="DK64">
            <v>60</v>
          </cell>
          <cell r="DL64" t="str">
            <v>Hungary</v>
          </cell>
          <cell r="DM64">
            <v>8.1999999999999993</v>
          </cell>
          <cell r="DO64">
            <v>60</v>
          </cell>
          <cell r="DP64" t="str">
            <v>Nepal</v>
          </cell>
          <cell r="DQ64">
            <v>38.200000000000003</v>
          </cell>
          <cell r="DS64">
            <v>60</v>
          </cell>
          <cell r="DT64" t="str">
            <v>Germany</v>
          </cell>
          <cell r="DU64">
            <v>4.2841884564699697</v>
          </cell>
          <cell r="DW64">
            <v>60</v>
          </cell>
          <cell r="DX64" t="str">
            <v>Costa Rica</v>
          </cell>
          <cell r="DY64">
            <v>18.78642</v>
          </cell>
          <cell r="EA64">
            <v>60</v>
          </cell>
          <cell r="EB64" t="str">
            <v>Macedonia (the Former Yugoslav Republic of)</v>
          </cell>
          <cell r="EC64">
            <v>13.299020000000001</v>
          </cell>
          <cell r="EE64">
            <v>60</v>
          </cell>
          <cell r="EF64" t="str">
            <v>Panama</v>
          </cell>
          <cell r="EG64">
            <v>368.79030173267438</v>
          </cell>
          <cell r="EI64">
            <v>60</v>
          </cell>
          <cell r="EJ64" t="str">
            <v>United Kingdom</v>
          </cell>
          <cell r="EK64">
            <v>14.269220000000001</v>
          </cell>
          <cell r="EM64">
            <v>60</v>
          </cell>
          <cell r="EN64" t="str">
            <v>Bosnia and Herzegovina</v>
          </cell>
          <cell r="EO64">
            <v>37.003210000000003</v>
          </cell>
          <cell r="EQ64">
            <v>60</v>
          </cell>
          <cell r="ER64" t="str">
            <v>Malawi</v>
          </cell>
          <cell r="ES64">
            <v>7.0053900000000002</v>
          </cell>
          <cell r="EU64">
            <v>60</v>
          </cell>
          <cell r="EV64" t="str">
            <v>Thailand</v>
          </cell>
          <cell r="EW64">
            <v>8.8137000000000008</v>
          </cell>
          <cell r="EY64">
            <v>60</v>
          </cell>
          <cell r="EZ64" t="str">
            <v>Russian Federation</v>
          </cell>
          <cell r="FA64">
            <v>1.44807</v>
          </cell>
          <cell r="FC64">
            <v>60</v>
          </cell>
          <cell r="FD64" t="str">
            <v>Austria</v>
          </cell>
          <cell r="FE64">
            <v>3.5724443539297202</v>
          </cell>
          <cell r="FG64">
            <v>60</v>
          </cell>
          <cell r="FH64" t="str">
            <v>Cameroon</v>
          </cell>
          <cell r="FI64">
            <v>0.958080408012844</v>
          </cell>
        </row>
        <row r="65">
          <cell r="B65" t="str">
            <v>KEN</v>
          </cell>
          <cell r="C65" t="str">
            <v>Kenya</v>
          </cell>
          <cell r="E65" t="str">
            <v>RANK</v>
          </cell>
          <cell r="F65">
            <v>114</v>
          </cell>
          <cell r="G65">
            <v>101</v>
          </cell>
          <cell r="H65">
            <v>59</v>
          </cell>
          <cell r="I65">
            <v>82</v>
          </cell>
          <cell r="J65">
            <v>118</v>
          </cell>
          <cell r="K65">
            <v>35</v>
          </cell>
          <cell r="L65">
            <v>101</v>
          </cell>
          <cell r="M65">
            <v>105</v>
          </cell>
          <cell r="N65">
            <v>101</v>
          </cell>
          <cell r="O65">
            <v>16</v>
          </cell>
          <cell r="P65">
            <v>26</v>
          </cell>
          <cell r="Q65">
            <v>96</v>
          </cell>
          <cell r="R65" t="str">
            <v/>
          </cell>
          <cell r="S65">
            <v>116</v>
          </cell>
          <cell r="T65">
            <v>115</v>
          </cell>
          <cell r="U65">
            <v>16</v>
          </cell>
          <cell r="V65">
            <v>16</v>
          </cell>
          <cell r="W65" t="str">
            <v/>
          </cell>
          <cell r="X65">
            <v>24</v>
          </cell>
          <cell r="Y65">
            <v>89</v>
          </cell>
          <cell r="Z65" t="str">
            <v/>
          </cell>
          <cell r="AA65" t="str">
            <v/>
          </cell>
          <cell r="AB65">
            <v>50</v>
          </cell>
          <cell r="AC65">
            <v>115</v>
          </cell>
          <cell r="AD65">
            <v>100</v>
          </cell>
          <cell r="AE65">
            <v>97</v>
          </cell>
          <cell r="AF65">
            <v>52</v>
          </cell>
          <cell r="AG65">
            <v>113</v>
          </cell>
          <cell r="AH65">
            <v>113</v>
          </cell>
          <cell r="AI65">
            <v>106</v>
          </cell>
          <cell r="AJ65">
            <v>7</v>
          </cell>
          <cell r="AK65">
            <v>101</v>
          </cell>
          <cell r="AL65">
            <v>71</v>
          </cell>
          <cell r="AM65">
            <v>55</v>
          </cell>
          <cell r="AN65">
            <v>1</v>
          </cell>
          <cell r="AO65">
            <v>68</v>
          </cell>
          <cell r="AP65">
            <v>74</v>
          </cell>
          <cell r="AQ65">
            <v>10</v>
          </cell>
          <cell r="AR65">
            <v>74</v>
          </cell>
          <cell r="AS65">
            <v>53</v>
          </cell>
          <cell r="AT65">
            <v>70</v>
          </cell>
          <cell r="AU65">
            <v>12</v>
          </cell>
          <cell r="AV65">
            <v>90</v>
          </cell>
          <cell r="AW65">
            <v>80</v>
          </cell>
          <cell r="AX65">
            <v>67</v>
          </cell>
          <cell r="AY65">
            <v>93</v>
          </cell>
          <cell r="AZ65">
            <v>52</v>
          </cell>
          <cell r="BA65" t="str">
            <v/>
          </cell>
          <cell r="BB65">
            <v>36</v>
          </cell>
          <cell r="BC65" t="str">
            <v/>
          </cell>
          <cell r="BD65" t="str">
            <v/>
          </cell>
          <cell r="BE65">
            <v>51</v>
          </cell>
          <cell r="BF65">
            <v>45</v>
          </cell>
          <cell r="BG65" t="str">
            <v/>
          </cell>
          <cell r="BH65">
            <v>76</v>
          </cell>
          <cell r="BI65">
            <v>13</v>
          </cell>
          <cell r="BJ65">
            <v>77</v>
          </cell>
          <cell r="BK65">
            <v>33</v>
          </cell>
          <cell r="BL65">
            <v>75</v>
          </cell>
          <cell r="BM65">
            <v>115</v>
          </cell>
          <cell r="BN65">
            <v>72</v>
          </cell>
          <cell r="BO65">
            <v>68</v>
          </cell>
          <cell r="BP65">
            <v>46</v>
          </cell>
          <cell r="BQ65">
            <v>59</v>
          </cell>
          <cell r="BR65">
            <v>98</v>
          </cell>
          <cell r="BS65">
            <v>62</v>
          </cell>
          <cell r="BT65">
            <v>31</v>
          </cell>
          <cell r="BU65">
            <v>41</v>
          </cell>
          <cell r="BV65">
            <v>54</v>
          </cell>
          <cell r="BW65">
            <v>88</v>
          </cell>
          <cell r="BX65">
            <v>74</v>
          </cell>
          <cell r="BY65">
            <v>62</v>
          </cell>
          <cell r="BZ65">
            <v>51</v>
          </cell>
          <cell r="CA65">
            <v>52</v>
          </cell>
          <cell r="CB65">
            <v>56</v>
          </cell>
          <cell r="CC65" t="str">
            <v/>
          </cell>
          <cell r="CD65" t="str">
            <v/>
          </cell>
          <cell r="CE65" t="str">
            <v/>
          </cell>
          <cell r="CF65">
            <v>65</v>
          </cell>
          <cell r="CG65">
            <v>94</v>
          </cell>
          <cell r="CI65">
            <v>61</v>
          </cell>
          <cell r="CJ65" t="str">
            <v>Tanzania (United Republic of)</v>
          </cell>
          <cell r="CK65">
            <v>47.641509433962263</v>
          </cell>
          <cell r="CM65">
            <v>61</v>
          </cell>
          <cell r="CN65" t="str">
            <v>Jamaica</v>
          </cell>
          <cell r="CO65">
            <v>58.571428571428569</v>
          </cell>
          <cell r="CQ65">
            <v>61</v>
          </cell>
          <cell r="CR65" t="str">
            <v>Mongolia</v>
          </cell>
          <cell r="CS65">
            <v>19.420000000000002</v>
          </cell>
          <cell r="CU65">
            <v>61</v>
          </cell>
          <cell r="CV65" t="str">
            <v>Macedonia (the Former Yugoslav Republic of)</v>
          </cell>
          <cell r="CW65">
            <v>59.523809523809526</v>
          </cell>
          <cell r="CY65">
            <v>61</v>
          </cell>
          <cell r="CZ65" t="str">
            <v>Panama</v>
          </cell>
          <cell r="DA65">
            <v>52.358490566037737</v>
          </cell>
          <cell r="DC65">
            <v>58</v>
          </cell>
          <cell r="DD65" t="str">
            <v>Jordan</v>
          </cell>
          <cell r="DE65">
            <v>24</v>
          </cell>
          <cell r="DG65">
            <v>61</v>
          </cell>
          <cell r="DH65" t="str">
            <v>Armenia</v>
          </cell>
          <cell r="DI65">
            <v>15</v>
          </cell>
          <cell r="DK65">
            <v>61</v>
          </cell>
          <cell r="DL65" t="str">
            <v>Croatia</v>
          </cell>
          <cell r="DM65">
            <v>8.6</v>
          </cell>
          <cell r="DO65">
            <v>61</v>
          </cell>
          <cell r="DP65" t="str">
            <v>Latvia</v>
          </cell>
          <cell r="DQ65">
            <v>38.5</v>
          </cell>
          <cell r="DS65">
            <v>61</v>
          </cell>
          <cell r="DT65" t="str">
            <v>Nepal</v>
          </cell>
          <cell r="DU65">
            <v>4.1885399999999997</v>
          </cell>
          <cell r="DW65">
            <v>61</v>
          </cell>
          <cell r="DX65" t="str">
            <v>Syrian Arab Republic</v>
          </cell>
          <cell r="DY65">
            <v>18.618040000000001</v>
          </cell>
          <cell r="EA65">
            <v>61</v>
          </cell>
          <cell r="EB65" t="str">
            <v>Luxembourg</v>
          </cell>
          <cell r="EC65">
            <v>13.274660000000001</v>
          </cell>
          <cell r="EE65">
            <v>61</v>
          </cell>
          <cell r="EF65" t="str">
            <v>Peru</v>
          </cell>
          <cell r="EG65">
            <v>368.05159796311108</v>
          </cell>
          <cell r="EI65">
            <v>61</v>
          </cell>
          <cell r="EJ65" t="str">
            <v>United States of America</v>
          </cell>
          <cell r="EK65">
            <v>14.37659</v>
          </cell>
          <cell r="EM65">
            <v>61</v>
          </cell>
          <cell r="EN65" t="str">
            <v>Colombia</v>
          </cell>
          <cell r="EO65">
            <v>36.981850000000001</v>
          </cell>
          <cell r="EQ65">
            <v>61</v>
          </cell>
          <cell r="ER65" t="str">
            <v>Venezuela (Bolivarian Republic of)</v>
          </cell>
          <cell r="ES65">
            <v>6.9592200000000002</v>
          </cell>
          <cell r="EU65">
            <v>61</v>
          </cell>
          <cell r="EV65" t="str">
            <v>Angola</v>
          </cell>
          <cell r="EW65">
            <v>8.7209299999999992</v>
          </cell>
          <cell r="EY65">
            <v>61</v>
          </cell>
          <cell r="EZ65" t="str">
            <v>Lithuania</v>
          </cell>
          <cell r="FA65">
            <v>1.4431</v>
          </cell>
          <cell r="FC65">
            <v>61</v>
          </cell>
          <cell r="FD65" t="str">
            <v>Armenia</v>
          </cell>
          <cell r="FE65">
            <v>3.5567082855821601</v>
          </cell>
          <cell r="FG65">
            <v>61</v>
          </cell>
          <cell r="FH65" t="str">
            <v>Ukraine</v>
          </cell>
          <cell r="FI65">
            <v>0.904527351469819</v>
          </cell>
        </row>
        <row r="66">
          <cell r="B66" t="str">
            <v>KOR</v>
          </cell>
          <cell r="C66" t="str">
            <v>Korea (Republic of )</v>
          </cell>
          <cell r="E66" t="str">
            <v>RANK</v>
          </cell>
          <cell r="F66">
            <v>55</v>
          </cell>
          <cell r="G66">
            <v>28</v>
          </cell>
          <cell r="H66">
            <v>39</v>
          </cell>
          <cell r="I66">
            <v>38</v>
          </cell>
          <cell r="J66">
            <v>28</v>
          </cell>
          <cell r="K66">
            <v>86</v>
          </cell>
          <cell r="L66">
            <v>56</v>
          </cell>
          <cell r="M66">
            <v>79</v>
          </cell>
          <cell r="N66">
            <v>28</v>
          </cell>
          <cell r="O66">
            <v>69</v>
          </cell>
          <cell r="P66">
            <v>69</v>
          </cell>
          <cell r="Q66">
            <v>8</v>
          </cell>
          <cell r="R66">
            <v>5</v>
          </cell>
          <cell r="S66">
            <v>81</v>
          </cell>
          <cell r="T66">
            <v>1</v>
          </cell>
          <cell r="U66">
            <v>52</v>
          </cell>
          <cell r="V66">
            <v>3</v>
          </cell>
          <cell r="W66">
            <v>66</v>
          </cell>
          <cell r="X66">
            <v>62</v>
          </cell>
          <cell r="Y66" t="str">
            <v/>
          </cell>
          <cell r="Z66">
            <v>11</v>
          </cell>
          <cell r="AA66">
            <v>5</v>
          </cell>
          <cell r="AB66">
            <v>24</v>
          </cell>
          <cell r="AC66">
            <v>14</v>
          </cell>
          <cell r="AD66">
            <v>2</v>
          </cell>
          <cell r="AE66">
            <v>1</v>
          </cell>
          <cell r="AF66">
            <v>1</v>
          </cell>
          <cell r="AG66">
            <v>13</v>
          </cell>
          <cell r="AH66">
            <v>14</v>
          </cell>
          <cell r="AI66">
            <v>71</v>
          </cell>
          <cell r="AJ66">
            <v>103</v>
          </cell>
          <cell r="AK66">
            <v>22</v>
          </cell>
          <cell r="AL66">
            <v>31</v>
          </cell>
          <cell r="AM66">
            <v>118</v>
          </cell>
          <cell r="AN66">
            <v>37</v>
          </cell>
          <cell r="AO66">
            <v>1</v>
          </cell>
          <cell r="AP66">
            <v>18</v>
          </cell>
          <cell r="AQ66" t="str">
            <v/>
          </cell>
          <cell r="AR66">
            <v>58</v>
          </cell>
          <cell r="AS66">
            <v>15</v>
          </cell>
          <cell r="AT66">
            <v>4</v>
          </cell>
          <cell r="AU66">
            <v>42</v>
          </cell>
          <cell r="AV66">
            <v>97</v>
          </cell>
          <cell r="AW66">
            <v>43</v>
          </cell>
          <cell r="AX66">
            <v>48</v>
          </cell>
          <cell r="AY66">
            <v>36</v>
          </cell>
          <cell r="AZ66">
            <v>12</v>
          </cell>
          <cell r="BA66">
            <v>57</v>
          </cell>
          <cell r="BB66">
            <v>38</v>
          </cell>
          <cell r="BC66">
            <v>5</v>
          </cell>
          <cell r="BD66">
            <v>5</v>
          </cell>
          <cell r="BE66">
            <v>22</v>
          </cell>
          <cell r="BF66">
            <v>25</v>
          </cell>
          <cell r="BG66">
            <v>73</v>
          </cell>
          <cell r="BH66">
            <v>39</v>
          </cell>
          <cell r="BI66">
            <v>67</v>
          </cell>
          <cell r="BJ66">
            <v>8</v>
          </cell>
          <cell r="BK66">
            <v>10</v>
          </cell>
          <cell r="BL66">
            <v>18</v>
          </cell>
          <cell r="BM66">
            <v>121</v>
          </cell>
          <cell r="BN66">
            <v>1</v>
          </cell>
          <cell r="BO66">
            <v>6</v>
          </cell>
          <cell r="BP66">
            <v>5</v>
          </cell>
          <cell r="BQ66">
            <v>26</v>
          </cell>
          <cell r="BR66">
            <v>63</v>
          </cell>
          <cell r="BS66">
            <v>46</v>
          </cell>
          <cell r="BT66">
            <v>32</v>
          </cell>
          <cell r="BU66">
            <v>16</v>
          </cell>
          <cell r="BV66">
            <v>4</v>
          </cell>
          <cell r="BW66">
            <v>59</v>
          </cell>
          <cell r="BX66">
            <v>36</v>
          </cell>
          <cell r="BY66">
            <v>12</v>
          </cell>
          <cell r="BZ66">
            <v>45</v>
          </cell>
          <cell r="CA66">
            <v>2</v>
          </cell>
          <cell r="CB66">
            <v>19</v>
          </cell>
          <cell r="CC66">
            <v>21</v>
          </cell>
          <cell r="CD66">
            <v>24</v>
          </cell>
          <cell r="CE66" t="str">
            <v/>
          </cell>
          <cell r="CF66">
            <v>71</v>
          </cell>
          <cell r="CG66">
            <v>41</v>
          </cell>
          <cell r="CI66">
            <v>62</v>
          </cell>
          <cell r="CJ66" t="str">
            <v>Malaysia</v>
          </cell>
          <cell r="CK66">
            <v>46.698113207547166</v>
          </cell>
          <cell r="CM66">
            <v>62</v>
          </cell>
          <cell r="CN66" t="str">
            <v>China</v>
          </cell>
          <cell r="CO66">
            <v>58.095238095238095</v>
          </cell>
          <cell r="CQ66">
            <v>62</v>
          </cell>
          <cell r="CR66" t="str">
            <v>Guatemala</v>
          </cell>
          <cell r="CS66">
            <v>20.25</v>
          </cell>
          <cell r="CU66">
            <v>62</v>
          </cell>
          <cell r="CV66" t="str">
            <v>Jamaica</v>
          </cell>
          <cell r="CW66">
            <v>59.047619047619051</v>
          </cell>
          <cell r="CY66">
            <v>62</v>
          </cell>
          <cell r="CZ66" t="str">
            <v>Ghana</v>
          </cell>
          <cell r="DA66">
            <v>51.886792452830186</v>
          </cell>
          <cell r="DC66">
            <v>58</v>
          </cell>
          <cell r="DD66" t="str">
            <v>Yemen</v>
          </cell>
          <cell r="DE66">
            <v>24</v>
          </cell>
          <cell r="DG66">
            <v>61</v>
          </cell>
          <cell r="DH66" t="str">
            <v>Germany</v>
          </cell>
          <cell r="DI66">
            <v>15</v>
          </cell>
          <cell r="DK66">
            <v>62</v>
          </cell>
          <cell r="DL66" t="str">
            <v>Rwanda</v>
          </cell>
          <cell r="DM66">
            <v>8.8000000000000007</v>
          </cell>
          <cell r="DO66">
            <v>62</v>
          </cell>
          <cell r="DP66" t="str">
            <v>Lithuania</v>
          </cell>
          <cell r="DQ66">
            <v>38.700000000000003</v>
          </cell>
          <cell r="DS66">
            <v>62</v>
          </cell>
          <cell r="DT66" t="str">
            <v>Yemen</v>
          </cell>
          <cell r="DU66">
            <v>4.1551499999999999</v>
          </cell>
          <cell r="DW66">
            <v>62</v>
          </cell>
          <cell r="DX66" t="str">
            <v>Jamaica</v>
          </cell>
          <cell r="DY66">
            <v>18.43581</v>
          </cell>
          <cell r="EA66">
            <v>62</v>
          </cell>
          <cell r="EB66" t="str">
            <v>Panama</v>
          </cell>
          <cell r="EC66">
            <v>13.23978</v>
          </cell>
          <cell r="EE66">
            <v>62</v>
          </cell>
          <cell r="EF66" t="str">
            <v>Kyrgyzstan</v>
          </cell>
          <cell r="EG66">
            <v>324.907009923548</v>
          </cell>
          <cell r="EI66">
            <v>62</v>
          </cell>
          <cell r="EJ66" t="str">
            <v>New Zealand</v>
          </cell>
          <cell r="EK66">
            <v>14.4931</v>
          </cell>
          <cell r="EM66">
            <v>62</v>
          </cell>
          <cell r="EN66" t="str">
            <v>Iran (Islamic Republic of)</v>
          </cell>
          <cell r="EO66">
            <v>36.48659</v>
          </cell>
          <cell r="EQ66">
            <v>62</v>
          </cell>
          <cell r="ER66" t="str">
            <v>Sweden</v>
          </cell>
          <cell r="ES66">
            <v>6.9542000000000002</v>
          </cell>
          <cell r="EU66">
            <v>62</v>
          </cell>
          <cell r="EV66" t="str">
            <v>Tajikistan</v>
          </cell>
          <cell r="EW66">
            <v>8.4940700000000007</v>
          </cell>
          <cell r="EY66">
            <v>62</v>
          </cell>
          <cell r="EZ66" t="str">
            <v>Costa Rica</v>
          </cell>
          <cell r="FA66">
            <v>1.43428</v>
          </cell>
          <cell r="FC66">
            <v>62</v>
          </cell>
          <cell r="FD66" t="str">
            <v>Korea (Republic of )</v>
          </cell>
          <cell r="FE66">
            <v>3.52356669610618</v>
          </cell>
          <cell r="FG66">
            <v>62</v>
          </cell>
          <cell r="FH66" t="str">
            <v>Uruguay</v>
          </cell>
          <cell r="FI66">
            <v>0.87389120572291201</v>
          </cell>
        </row>
        <row r="67">
          <cell r="B67" t="str">
            <v>KWT</v>
          </cell>
          <cell r="C67" t="str">
            <v>Kuwait</v>
          </cell>
          <cell r="E67" t="str">
            <v>RANK</v>
          </cell>
          <cell r="F67">
            <v>46</v>
          </cell>
          <cell r="G67">
            <v>56</v>
          </cell>
          <cell r="H67">
            <v>72</v>
          </cell>
          <cell r="I67">
            <v>67</v>
          </cell>
          <cell r="J67">
            <v>43</v>
          </cell>
          <cell r="K67">
            <v>1</v>
          </cell>
          <cell r="L67">
            <v>103</v>
          </cell>
          <cell r="M67">
            <v>15</v>
          </cell>
          <cell r="N67">
            <v>8</v>
          </cell>
          <cell r="O67">
            <v>98</v>
          </cell>
          <cell r="P67">
            <v>24</v>
          </cell>
          <cell r="Q67">
            <v>73</v>
          </cell>
          <cell r="R67" t="str">
            <v/>
          </cell>
          <cell r="S67">
            <v>8</v>
          </cell>
          <cell r="T67">
            <v>85</v>
          </cell>
          <cell r="U67" t="str">
            <v/>
          </cell>
          <cell r="V67" t="str">
            <v/>
          </cell>
          <cell r="W67" t="str">
            <v/>
          </cell>
          <cell r="X67">
            <v>17</v>
          </cell>
          <cell r="Y67">
            <v>19</v>
          </cell>
          <cell r="Z67">
            <v>79</v>
          </cell>
          <cell r="AA67">
            <v>89</v>
          </cell>
          <cell r="AB67">
            <v>70</v>
          </cell>
          <cell r="AC67">
            <v>54</v>
          </cell>
          <cell r="AD67">
            <v>59</v>
          </cell>
          <cell r="AE67">
            <v>34</v>
          </cell>
          <cell r="AF67">
            <v>52</v>
          </cell>
          <cell r="AG67">
            <v>4</v>
          </cell>
          <cell r="AH67">
            <v>4</v>
          </cell>
          <cell r="AI67">
            <v>100</v>
          </cell>
          <cell r="AJ67">
            <v>116</v>
          </cell>
          <cell r="AK67">
            <v>30</v>
          </cell>
          <cell r="AL67">
            <v>91</v>
          </cell>
          <cell r="AM67">
            <v>121</v>
          </cell>
          <cell r="AN67">
            <v>84</v>
          </cell>
          <cell r="AO67">
            <v>68</v>
          </cell>
          <cell r="AP67">
            <v>36</v>
          </cell>
          <cell r="AQ67" t="str">
            <v/>
          </cell>
          <cell r="AR67">
            <v>27</v>
          </cell>
          <cell r="AS67">
            <v>24</v>
          </cell>
          <cell r="AT67">
            <v>14</v>
          </cell>
          <cell r="AU67">
            <v>58</v>
          </cell>
          <cell r="AV67">
            <v>71</v>
          </cell>
          <cell r="AW67" t="str">
            <v/>
          </cell>
          <cell r="AX67">
            <v>107</v>
          </cell>
          <cell r="AY67">
            <v>20</v>
          </cell>
          <cell r="AZ67">
            <v>57</v>
          </cell>
          <cell r="BA67">
            <v>72</v>
          </cell>
          <cell r="BB67" t="str">
            <v/>
          </cell>
          <cell r="BC67" t="str">
            <v/>
          </cell>
          <cell r="BD67">
            <v>70</v>
          </cell>
          <cell r="BE67">
            <v>89</v>
          </cell>
          <cell r="BF67">
            <v>69</v>
          </cell>
          <cell r="BG67">
            <v>69</v>
          </cell>
          <cell r="BH67">
            <v>59</v>
          </cell>
          <cell r="BI67" t="str">
            <v/>
          </cell>
          <cell r="BJ67" t="str">
            <v/>
          </cell>
          <cell r="BK67" t="str">
            <v/>
          </cell>
          <cell r="BL67">
            <v>123</v>
          </cell>
          <cell r="BM67">
            <v>123</v>
          </cell>
          <cell r="BN67" t="str">
            <v/>
          </cell>
          <cell r="BO67" t="str">
            <v/>
          </cell>
          <cell r="BP67" t="str">
            <v/>
          </cell>
          <cell r="BQ67">
            <v>89</v>
          </cell>
          <cell r="BR67">
            <v>43</v>
          </cell>
          <cell r="BS67" t="str">
            <v/>
          </cell>
          <cell r="BT67">
            <v>49</v>
          </cell>
          <cell r="BU67" t="str">
            <v/>
          </cell>
          <cell r="BV67" t="str">
            <v/>
          </cell>
          <cell r="BW67">
            <v>7</v>
          </cell>
          <cell r="BX67">
            <v>10</v>
          </cell>
          <cell r="BY67" t="str">
            <v/>
          </cell>
          <cell r="BZ67" t="str">
            <v/>
          </cell>
          <cell r="CA67">
            <v>110</v>
          </cell>
          <cell r="CB67">
            <v>83</v>
          </cell>
          <cell r="CC67" t="str">
            <v/>
          </cell>
          <cell r="CD67" t="str">
            <v/>
          </cell>
          <cell r="CE67" t="str">
            <v/>
          </cell>
          <cell r="CF67">
            <v>111</v>
          </cell>
          <cell r="CG67" t="str">
            <v/>
          </cell>
          <cell r="CI67">
            <v>63</v>
          </cell>
          <cell r="CJ67" t="str">
            <v>El Salvador</v>
          </cell>
          <cell r="CK67">
            <v>46.226415094339622</v>
          </cell>
          <cell r="CM67">
            <v>63</v>
          </cell>
          <cell r="CN67" t="str">
            <v>Brazil</v>
          </cell>
          <cell r="CO67">
            <v>57.61904761904762</v>
          </cell>
          <cell r="CQ67">
            <v>63</v>
          </cell>
          <cell r="CR67" t="str">
            <v>Lebanon</v>
          </cell>
          <cell r="CS67">
            <v>20.5</v>
          </cell>
          <cell r="CU67">
            <v>63</v>
          </cell>
          <cell r="CV67" t="str">
            <v>Turkey</v>
          </cell>
          <cell r="CW67">
            <v>58.571428571428569</v>
          </cell>
          <cell r="CY67">
            <v>63</v>
          </cell>
          <cell r="CZ67" t="str">
            <v>Thailand</v>
          </cell>
          <cell r="DA67">
            <v>50.943396226415096</v>
          </cell>
          <cell r="DC67">
            <v>63</v>
          </cell>
          <cell r="DD67" t="str">
            <v>Albania</v>
          </cell>
          <cell r="DE67">
            <v>25</v>
          </cell>
          <cell r="DG67">
            <v>61</v>
          </cell>
          <cell r="DH67" t="str">
            <v>Sweden</v>
          </cell>
          <cell r="DI67">
            <v>15</v>
          </cell>
          <cell r="DK67">
            <v>63</v>
          </cell>
          <cell r="DL67" t="str">
            <v>Czech Republic</v>
          </cell>
          <cell r="DM67">
            <v>9.3000000000000007</v>
          </cell>
          <cell r="DO67">
            <v>63</v>
          </cell>
          <cell r="DP67" t="str">
            <v>Guyana</v>
          </cell>
          <cell r="DQ67">
            <v>38.9</v>
          </cell>
          <cell r="DS67">
            <v>63</v>
          </cell>
          <cell r="DT67" t="str">
            <v>Thailand</v>
          </cell>
          <cell r="DU67">
            <v>4.0812900000000001</v>
          </cell>
          <cell r="DW67">
            <v>63</v>
          </cell>
          <cell r="DX67" t="str">
            <v>Egypt</v>
          </cell>
          <cell r="DY67">
            <v>18.370100000000001</v>
          </cell>
          <cell r="EA67">
            <v>63</v>
          </cell>
          <cell r="EB67" t="str">
            <v>Indonesia</v>
          </cell>
          <cell r="EC67">
            <v>13.18389</v>
          </cell>
          <cell r="EE67" t="str">
            <v/>
          </cell>
          <cell r="EF67" t="str">
            <v>Algeria</v>
          </cell>
          <cell r="EG67" t="str">
            <v/>
          </cell>
          <cell r="EI67">
            <v>63</v>
          </cell>
          <cell r="EJ67" t="str">
            <v>Panama</v>
          </cell>
          <cell r="EK67">
            <v>14.65648</v>
          </cell>
          <cell r="EM67">
            <v>63</v>
          </cell>
          <cell r="EN67" t="str">
            <v>Malaysia</v>
          </cell>
          <cell r="EO67">
            <v>36.456150000000001</v>
          </cell>
          <cell r="EQ67">
            <v>63</v>
          </cell>
          <cell r="ER67" t="str">
            <v>Brazil</v>
          </cell>
          <cell r="ES67">
            <v>6.7710499999999998</v>
          </cell>
          <cell r="EU67">
            <v>63</v>
          </cell>
          <cell r="EV67" t="str">
            <v>Poland</v>
          </cell>
          <cell r="EW67">
            <v>8.4408700000000003</v>
          </cell>
          <cell r="EY67">
            <v>63</v>
          </cell>
          <cell r="EZ67" t="str">
            <v>Egypt</v>
          </cell>
          <cell r="FA67">
            <v>1.4004799999999999</v>
          </cell>
          <cell r="FC67">
            <v>63</v>
          </cell>
          <cell r="FD67" t="str">
            <v>Lithuania</v>
          </cell>
          <cell r="FE67">
            <v>3.4787506450420902</v>
          </cell>
          <cell r="FG67">
            <v>63</v>
          </cell>
          <cell r="FH67" t="str">
            <v>Spain</v>
          </cell>
          <cell r="FI67">
            <v>0.83797498954760397</v>
          </cell>
        </row>
        <row r="68">
          <cell r="B68" t="str">
            <v>KGZ</v>
          </cell>
          <cell r="C68" t="str">
            <v>Kyrgyzstan</v>
          </cell>
          <cell r="E68" t="str">
            <v>RANK</v>
          </cell>
          <cell r="F68">
            <v>92</v>
          </cell>
          <cell r="G68">
            <v>121</v>
          </cell>
          <cell r="H68">
            <v>121</v>
          </cell>
          <cell r="I68">
            <v>95</v>
          </cell>
          <cell r="J68">
            <v>126</v>
          </cell>
          <cell r="K68">
            <v>40</v>
          </cell>
          <cell r="L68">
            <v>40</v>
          </cell>
          <cell r="M68">
            <v>36</v>
          </cell>
          <cell r="N68">
            <v>115</v>
          </cell>
          <cell r="O68">
            <v>31</v>
          </cell>
          <cell r="P68">
            <v>44</v>
          </cell>
          <cell r="Q68">
            <v>71</v>
          </cell>
          <cell r="R68">
            <v>62</v>
          </cell>
          <cell r="S68">
            <v>57</v>
          </cell>
          <cell r="T68">
            <v>44</v>
          </cell>
          <cell r="U68">
            <v>79</v>
          </cell>
          <cell r="V68">
            <v>57</v>
          </cell>
          <cell r="W68">
            <v>16</v>
          </cell>
          <cell r="X68">
            <v>98</v>
          </cell>
          <cell r="Y68">
            <v>69</v>
          </cell>
          <cell r="Z68">
            <v>69</v>
          </cell>
          <cell r="AA68">
            <v>68</v>
          </cell>
          <cell r="AB68">
            <v>123</v>
          </cell>
          <cell r="AC68">
            <v>98</v>
          </cell>
          <cell r="AD68">
            <v>89</v>
          </cell>
          <cell r="AE68">
            <v>69</v>
          </cell>
          <cell r="AF68">
            <v>29</v>
          </cell>
          <cell r="AG68">
            <v>72</v>
          </cell>
          <cell r="AH68">
            <v>80</v>
          </cell>
          <cell r="AI68">
            <v>90</v>
          </cell>
          <cell r="AJ68">
            <v>36</v>
          </cell>
          <cell r="AK68">
            <v>106</v>
          </cell>
          <cell r="AL68">
            <v>58</v>
          </cell>
          <cell r="AM68">
            <v>33</v>
          </cell>
          <cell r="AN68">
            <v>1</v>
          </cell>
          <cell r="AO68">
            <v>92</v>
          </cell>
          <cell r="AP68">
            <v>108</v>
          </cell>
          <cell r="AQ68">
            <v>5</v>
          </cell>
          <cell r="AR68">
            <v>12</v>
          </cell>
          <cell r="AS68">
            <v>101</v>
          </cell>
          <cell r="AT68">
            <v>71</v>
          </cell>
          <cell r="AU68">
            <v>69</v>
          </cell>
          <cell r="AV68">
            <v>106</v>
          </cell>
          <cell r="AW68">
            <v>61</v>
          </cell>
          <cell r="AX68">
            <v>6</v>
          </cell>
          <cell r="AY68">
            <v>37</v>
          </cell>
          <cell r="AZ68">
            <v>121</v>
          </cell>
          <cell r="BA68">
            <v>75</v>
          </cell>
          <cell r="BB68">
            <v>58</v>
          </cell>
          <cell r="BC68">
            <v>53</v>
          </cell>
          <cell r="BD68">
            <v>41</v>
          </cell>
          <cell r="BE68">
            <v>126</v>
          </cell>
          <cell r="BF68">
            <v>119</v>
          </cell>
          <cell r="BG68">
            <v>77</v>
          </cell>
          <cell r="BH68">
            <v>76</v>
          </cell>
          <cell r="BI68">
            <v>1</v>
          </cell>
          <cell r="BJ68">
            <v>35</v>
          </cell>
          <cell r="BK68">
            <v>105</v>
          </cell>
          <cell r="BL68">
            <v>98</v>
          </cell>
          <cell r="BM68">
            <v>37</v>
          </cell>
          <cell r="BN68">
            <v>12</v>
          </cell>
          <cell r="BO68">
            <v>66</v>
          </cell>
          <cell r="BP68">
            <v>34</v>
          </cell>
          <cell r="BQ68">
            <v>93</v>
          </cell>
          <cell r="BR68">
            <v>20</v>
          </cell>
          <cell r="BS68">
            <v>52</v>
          </cell>
          <cell r="BT68" t="str">
            <v/>
          </cell>
          <cell r="BU68">
            <v>31</v>
          </cell>
          <cell r="BV68">
            <v>94</v>
          </cell>
          <cell r="BW68">
            <v>58</v>
          </cell>
          <cell r="BX68">
            <v>112</v>
          </cell>
          <cell r="BY68">
            <v>75</v>
          </cell>
          <cell r="BZ68">
            <v>56</v>
          </cell>
          <cell r="CA68">
            <v>123</v>
          </cell>
          <cell r="CB68">
            <v>122</v>
          </cell>
          <cell r="CC68">
            <v>65</v>
          </cell>
          <cell r="CD68">
            <v>76</v>
          </cell>
          <cell r="CE68">
            <v>66</v>
          </cell>
          <cell r="CF68">
            <v>89</v>
          </cell>
          <cell r="CG68">
            <v>5</v>
          </cell>
          <cell r="CI68">
            <v>64</v>
          </cell>
          <cell r="CJ68" t="str">
            <v>Swaziland</v>
          </cell>
          <cell r="CK68">
            <v>45.283018867924525</v>
          </cell>
          <cell r="CM68">
            <v>64</v>
          </cell>
          <cell r="CN68" t="str">
            <v>Armenia</v>
          </cell>
          <cell r="CO68">
            <v>57.142857142857146</v>
          </cell>
          <cell r="CQ68">
            <v>64</v>
          </cell>
          <cell r="CR68" t="str">
            <v>Malawi</v>
          </cell>
          <cell r="CS68">
            <v>21</v>
          </cell>
          <cell r="CU68">
            <v>64</v>
          </cell>
          <cell r="CV68" t="str">
            <v>Albania</v>
          </cell>
          <cell r="CW68">
            <v>58.095238095238095</v>
          </cell>
          <cell r="CY68">
            <v>64</v>
          </cell>
          <cell r="CZ68" t="str">
            <v>Morocco</v>
          </cell>
          <cell r="DA68">
            <v>50.471698113207545</v>
          </cell>
          <cell r="DC68">
            <v>63</v>
          </cell>
          <cell r="DD68" t="str">
            <v>Lebanon</v>
          </cell>
          <cell r="DE68">
            <v>25</v>
          </cell>
          <cell r="DG68">
            <v>61</v>
          </cell>
          <cell r="DH68" t="str">
            <v>United Arab Emirates</v>
          </cell>
          <cell r="DI68">
            <v>15</v>
          </cell>
          <cell r="DK68">
            <v>64</v>
          </cell>
          <cell r="DL68" t="str">
            <v>Qatar</v>
          </cell>
          <cell r="DM68">
            <v>9.6999999999999993</v>
          </cell>
          <cell r="DO68">
            <v>64</v>
          </cell>
          <cell r="DP68" t="str">
            <v>Peru</v>
          </cell>
          <cell r="DQ68">
            <v>40.200000000000003</v>
          </cell>
          <cell r="DS68">
            <v>64</v>
          </cell>
          <cell r="DT68" t="str">
            <v>Bulgaria</v>
          </cell>
          <cell r="DU68">
            <v>4.0549582461835403</v>
          </cell>
          <cell r="DW68">
            <v>64</v>
          </cell>
          <cell r="DX68" t="str">
            <v>Thailand</v>
          </cell>
          <cell r="DY68">
            <v>18.336980000000001</v>
          </cell>
          <cell r="EA68">
            <v>64</v>
          </cell>
          <cell r="EB68" t="str">
            <v>Jordan</v>
          </cell>
          <cell r="EC68">
            <v>13.10684</v>
          </cell>
          <cell r="EE68" t="str">
            <v/>
          </cell>
          <cell r="EF68" t="str">
            <v>Angola</v>
          </cell>
          <cell r="EG68" t="str">
            <v/>
          </cell>
          <cell r="EI68">
            <v>64</v>
          </cell>
          <cell r="EJ68" t="str">
            <v>Albania</v>
          </cell>
          <cell r="EK68">
            <v>14.65659</v>
          </cell>
          <cell r="EM68">
            <v>64</v>
          </cell>
          <cell r="EN68" t="str">
            <v>Peru</v>
          </cell>
          <cell r="EO68">
            <v>34.475189999999998</v>
          </cell>
          <cell r="EQ68">
            <v>64</v>
          </cell>
          <cell r="ER68" t="str">
            <v>Chile</v>
          </cell>
          <cell r="ES68">
            <v>6.6941300000000004</v>
          </cell>
          <cell r="EU68">
            <v>64</v>
          </cell>
          <cell r="EV68" t="str">
            <v>United Kingdom</v>
          </cell>
          <cell r="EW68">
            <v>8.4298300000000008</v>
          </cell>
          <cell r="EY68">
            <v>64</v>
          </cell>
          <cell r="EZ68" t="str">
            <v>Ghana</v>
          </cell>
          <cell r="FA68">
            <v>1.35626</v>
          </cell>
          <cell r="FC68">
            <v>64</v>
          </cell>
          <cell r="FD68" t="str">
            <v>Sweden</v>
          </cell>
          <cell r="FE68">
            <v>3.3771711000076201</v>
          </cell>
          <cell r="FG68">
            <v>64</v>
          </cell>
          <cell r="FH68" t="str">
            <v>Netherlands</v>
          </cell>
          <cell r="FI68">
            <v>0.82119022272487296</v>
          </cell>
        </row>
        <row r="69">
          <cell r="B69" t="str">
            <v>LVA</v>
          </cell>
          <cell r="C69" t="str">
            <v>Latvia</v>
          </cell>
          <cell r="E69" t="str">
            <v>RANK</v>
          </cell>
          <cell r="F69">
            <v>45</v>
          </cell>
          <cell r="G69">
            <v>44</v>
          </cell>
          <cell r="H69">
            <v>28</v>
          </cell>
          <cell r="I69">
            <v>31</v>
          </cell>
          <cell r="J69">
            <v>33</v>
          </cell>
          <cell r="K69">
            <v>105</v>
          </cell>
          <cell r="L69">
            <v>65</v>
          </cell>
          <cell r="M69">
            <v>17</v>
          </cell>
          <cell r="N69">
            <v>61</v>
          </cell>
          <cell r="O69">
            <v>23</v>
          </cell>
          <cell r="P69">
            <v>38</v>
          </cell>
          <cell r="Q69">
            <v>29</v>
          </cell>
          <cell r="R69">
            <v>30</v>
          </cell>
          <cell r="S69">
            <v>21</v>
          </cell>
          <cell r="T69">
            <v>19</v>
          </cell>
          <cell r="U69">
            <v>81</v>
          </cell>
          <cell r="V69">
            <v>71</v>
          </cell>
          <cell r="W69">
            <v>68</v>
          </cell>
          <cell r="X69">
            <v>66</v>
          </cell>
          <cell r="Y69">
            <v>31</v>
          </cell>
          <cell r="Z69">
            <v>25</v>
          </cell>
          <cell r="AA69">
            <v>48</v>
          </cell>
          <cell r="AB69">
            <v>57</v>
          </cell>
          <cell r="AC69">
            <v>39</v>
          </cell>
          <cell r="AD69">
            <v>40</v>
          </cell>
          <cell r="AE69">
            <v>40</v>
          </cell>
          <cell r="AF69">
            <v>44</v>
          </cell>
          <cell r="AG69">
            <v>71</v>
          </cell>
          <cell r="AH69">
            <v>55</v>
          </cell>
          <cell r="AI69">
            <v>35</v>
          </cell>
          <cell r="AJ69">
            <v>38</v>
          </cell>
          <cell r="AK69">
            <v>47</v>
          </cell>
          <cell r="AL69">
            <v>90</v>
          </cell>
          <cell r="AM69">
            <v>16</v>
          </cell>
          <cell r="AN69">
            <v>7</v>
          </cell>
          <cell r="AO69">
            <v>26</v>
          </cell>
          <cell r="AP69">
            <v>24</v>
          </cell>
          <cell r="AQ69" t="str">
            <v/>
          </cell>
          <cell r="AR69">
            <v>45</v>
          </cell>
          <cell r="AS69">
            <v>92</v>
          </cell>
          <cell r="AT69">
            <v>96</v>
          </cell>
          <cell r="AU69">
            <v>37</v>
          </cell>
          <cell r="AV69">
            <v>12</v>
          </cell>
          <cell r="AW69" t="str">
            <v/>
          </cell>
          <cell r="AX69">
            <v>55</v>
          </cell>
          <cell r="AY69">
            <v>50</v>
          </cell>
          <cell r="AZ69">
            <v>87</v>
          </cell>
          <cell r="BA69">
            <v>19</v>
          </cell>
          <cell r="BB69">
            <v>33</v>
          </cell>
          <cell r="BC69">
            <v>56</v>
          </cell>
          <cell r="BD69">
            <v>52</v>
          </cell>
          <cell r="BE69">
            <v>67</v>
          </cell>
          <cell r="BF69">
            <v>88</v>
          </cell>
          <cell r="BG69">
            <v>8</v>
          </cell>
          <cell r="BH69">
            <v>76</v>
          </cell>
          <cell r="BI69">
            <v>53</v>
          </cell>
          <cell r="BJ69">
            <v>70</v>
          </cell>
          <cell r="BK69">
            <v>80</v>
          </cell>
          <cell r="BL69">
            <v>56</v>
          </cell>
          <cell r="BM69">
            <v>117</v>
          </cell>
          <cell r="BN69">
            <v>18</v>
          </cell>
          <cell r="BO69">
            <v>32</v>
          </cell>
          <cell r="BP69" t="str">
            <v/>
          </cell>
          <cell r="BQ69">
            <v>62</v>
          </cell>
          <cell r="BR69">
            <v>111</v>
          </cell>
          <cell r="BS69">
            <v>18</v>
          </cell>
          <cell r="BT69" t="str">
            <v/>
          </cell>
          <cell r="BU69">
            <v>56</v>
          </cell>
          <cell r="BV69">
            <v>39</v>
          </cell>
          <cell r="BW69">
            <v>76</v>
          </cell>
          <cell r="BX69">
            <v>118</v>
          </cell>
          <cell r="BY69">
            <v>36</v>
          </cell>
          <cell r="BZ69">
            <v>4</v>
          </cell>
          <cell r="CA69">
            <v>92</v>
          </cell>
          <cell r="CB69">
            <v>78</v>
          </cell>
          <cell r="CC69">
            <v>14</v>
          </cell>
          <cell r="CD69">
            <v>43</v>
          </cell>
          <cell r="CE69">
            <v>20</v>
          </cell>
          <cell r="CF69">
            <v>32</v>
          </cell>
          <cell r="CG69">
            <v>26</v>
          </cell>
          <cell r="CI69">
            <v>65</v>
          </cell>
          <cell r="CJ69" t="str">
            <v>Trinidad and Tobago</v>
          </cell>
          <cell r="CK69">
            <v>44.811320754716981</v>
          </cell>
          <cell r="CM69">
            <v>65</v>
          </cell>
          <cell r="CN69" t="str">
            <v>Ghana</v>
          </cell>
          <cell r="CO69">
            <v>56.666666666666664</v>
          </cell>
          <cell r="CQ69">
            <v>65</v>
          </cell>
          <cell r="CR69" t="str">
            <v>Albania</v>
          </cell>
          <cell r="CS69">
            <v>21.5</v>
          </cell>
          <cell r="CU69">
            <v>65</v>
          </cell>
          <cell r="CV69" t="str">
            <v>Colombia</v>
          </cell>
          <cell r="CW69">
            <v>57.142857142857146</v>
          </cell>
          <cell r="CY69">
            <v>65</v>
          </cell>
          <cell r="CZ69" t="str">
            <v>Georgia</v>
          </cell>
          <cell r="DA69">
            <v>50</v>
          </cell>
          <cell r="DC69">
            <v>63</v>
          </cell>
          <cell r="DD69" t="str">
            <v>Poland</v>
          </cell>
          <cell r="DE69">
            <v>25</v>
          </cell>
          <cell r="DG69">
            <v>65</v>
          </cell>
          <cell r="DH69" t="str">
            <v>Latvia</v>
          </cell>
          <cell r="DI69">
            <v>16</v>
          </cell>
          <cell r="DK69">
            <v>65</v>
          </cell>
          <cell r="DL69" t="str">
            <v>Panama</v>
          </cell>
          <cell r="DM69">
            <v>10.3</v>
          </cell>
          <cell r="DO69">
            <v>65</v>
          </cell>
          <cell r="DP69" t="str">
            <v>Zimbabwe</v>
          </cell>
          <cell r="DQ69">
            <v>40.299999999999997</v>
          </cell>
          <cell r="DS69">
            <v>65</v>
          </cell>
          <cell r="DT69" t="str">
            <v>Iran (Islamic Republic of)</v>
          </cell>
          <cell r="DU69">
            <v>4.0412499999999998</v>
          </cell>
          <cell r="DW69">
            <v>65</v>
          </cell>
          <cell r="DX69" t="str">
            <v>Brazil</v>
          </cell>
          <cell r="DY69">
            <v>18.147069999999999</v>
          </cell>
          <cell r="EA69">
            <v>65</v>
          </cell>
          <cell r="EB69" t="str">
            <v>Georgia</v>
          </cell>
          <cell r="EC69">
            <v>13.104649999999999</v>
          </cell>
          <cell r="EE69" t="str">
            <v/>
          </cell>
          <cell r="EF69" t="str">
            <v>Armenia</v>
          </cell>
          <cell r="EG69" t="str">
            <v/>
          </cell>
          <cell r="EI69">
            <v>65</v>
          </cell>
          <cell r="EJ69" t="str">
            <v>Oman</v>
          </cell>
          <cell r="EK69">
            <v>14.777200000000001</v>
          </cell>
          <cell r="EM69">
            <v>65</v>
          </cell>
          <cell r="EN69" t="str">
            <v>Tunisia</v>
          </cell>
          <cell r="EO69">
            <v>33.699890000000003</v>
          </cell>
          <cell r="EQ69">
            <v>65</v>
          </cell>
          <cell r="ER69" t="str">
            <v>Italy</v>
          </cell>
          <cell r="ES69">
            <v>6.6374599999999999</v>
          </cell>
          <cell r="EU69">
            <v>65</v>
          </cell>
          <cell r="EV69" t="str">
            <v>Guyana</v>
          </cell>
          <cell r="EW69">
            <v>7.8688500000000001</v>
          </cell>
          <cell r="EY69">
            <v>65</v>
          </cell>
          <cell r="EZ69" t="str">
            <v>Romania</v>
          </cell>
          <cell r="FA69">
            <v>1.3114399999999999</v>
          </cell>
          <cell r="FC69">
            <v>65</v>
          </cell>
          <cell r="FD69" t="str">
            <v>Tajikistan</v>
          </cell>
          <cell r="FE69">
            <v>3.2421824732981599</v>
          </cell>
          <cell r="FG69">
            <v>65</v>
          </cell>
          <cell r="FH69" t="str">
            <v>Sri Lanka</v>
          </cell>
          <cell r="FI69">
            <v>0.81899676273407196</v>
          </cell>
        </row>
        <row r="70">
          <cell r="B70" t="str">
            <v>LBN</v>
          </cell>
          <cell r="C70" t="str">
            <v>Lebanon</v>
          </cell>
          <cell r="E70" t="str">
            <v>RANK</v>
          </cell>
          <cell r="F70">
            <v>120</v>
          </cell>
          <cell r="G70">
            <v>102</v>
          </cell>
          <cell r="H70">
            <v>63</v>
          </cell>
          <cell r="I70">
            <v>76</v>
          </cell>
          <cell r="J70">
            <v>95</v>
          </cell>
          <cell r="K70">
            <v>63</v>
          </cell>
          <cell r="L70">
            <v>35</v>
          </cell>
          <cell r="M70">
            <v>117</v>
          </cell>
          <cell r="N70">
            <v>31</v>
          </cell>
          <cell r="O70">
            <v>122</v>
          </cell>
          <cell r="P70">
            <v>109</v>
          </cell>
          <cell r="Q70">
            <v>49</v>
          </cell>
          <cell r="R70" t="str">
            <v/>
          </cell>
          <cell r="S70">
            <v>14</v>
          </cell>
          <cell r="T70">
            <v>41</v>
          </cell>
          <cell r="U70">
            <v>11</v>
          </cell>
          <cell r="V70">
            <v>47</v>
          </cell>
          <cell r="W70">
            <v>12</v>
          </cell>
          <cell r="X70">
            <v>37</v>
          </cell>
          <cell r="Y70">
            <v>16</v>
          </cell>
          <cell r="Z70" t="str">
            <v/>
          </cell>
          <cell r="AA70" t="str">
            <v/>
          </cell>
          <cell r="AB70">
            <v>119</v>
          </cell>
          <cell r="AC70">
            <v>85</v>
          </cell>
          <cell r="AD70">
            <v>71</v>
          </cell>
          <cell r="AE70">
            <v>88</v>
          </cell>
          <cell r="AF70">
            <v>44</v>
          </cell>
          <cell r="AG70">
            <v>66</v>
          </cell>
          <cell r="AH70">
            <v>66</v>
          </cell>
          <cell r="AI70">
            <v>83</v>
          </cell>
          <cell r="AJ70">
            <v>95</v>
          </cell>
          <cell r="AK70">
            <v>40</v>
          </cell>
          <cell r="AL70">
            <v>19</v>
          </cell>
          <cell r="AM70">
            <v>97</v>
          </cell>
          <cell r="AN70">
            <v>99</v>
          </cell>
          <cell r="AO70">
            <v>26</v>
          </cell>
          <cell r="AP70">
            <v>32</v>
          </cell>
          <cell r="AQ70">
            <v>64</v>
          </cell>
          <cell r="AR70">
            <v>74</v>
          </cell>
          <cell r="AS70">
            <v>51</v>
          </cell>
          <cell r="AT70">
            <v>61</v>
          </cell>
          <cell r="AU70">
            <v>29</v>
          </cell>
          <cell r="AV70">
            <v>77</v>
          </cell>
          <cell r="AW70">
            <v>25</v>
          </cell>
          <cell r="AX70">
            <v>45</v>
          </cell>
          <cell r="AY70">
            <v>105</v>
          </cell>
          <cell r="AZ70">
            <v>19</v>
          </cell>
          <cell r="BA70">
            <v>36</v>
          </cell>
          <cell r="BB70">
            <v>15</v>
          </cell>
          <cell r="BC70" t="str">
            <v/>
          </cell>
          <cell r="BD70" t="str">
            <v/>
          </cell>
          <cell r="BE70">
            <v>101</v>
          </cell>
          <cell r="BF70">
            <v>97</v>
          </cell>
          <cell r="BG70" t="str">
            <v/>
          </cell>
          <cell r="BH70">
            <v>76</v>
          </cell>
          <cell r="BI70" t="str">
            <v/>
          </cell>
          <cell r="BJ70">
            <v>105</v>
          </cell>
          <cell r="BK70">
            <v>75</v>
          </cell>
          <cell r="BL70">
            <v>9</v>
          </cell>
          <cell r="BM70">
            <v>5</v>
          </cell>
          <cell r="BN70" t="str">
            <v/>
          </cell>
          <cell r="BO70" t="str">
            <v/>
          </cell>
          <cell r="BP70" t="str">
            <v/>
          </cell>
          <cell r="BQ70">
            <v>55</v>
          </cell>
          <cell r="BR70" t="str">
            <v/>
          </cell>
          <cell r="BS70" t="str">
            <v/>
          </cell>
          <cell r="BT70" t="str">
            <v/>
          </cell>
          <cell r="BU70" t="str">
            <v/>
          </cell>
          <cell r="BV70">
            <v>43</v>
          </cell>
          <cell r="BW70">
            <v>16</v>
          </cell>
          <cell r="BX70">
            <v>18</v>
          </cell>
          <cell r="BY70" t="str">
            <v/>
          </cell>
          <cell r="BZ70" t="str">
            <v/>
          </cell>
          <cell r="CA70">
            <v>108</v>
          </cell>
          <cell r="CB70">
            <v>117</v>
          </cell>
          <cell r="CC70" t="str">
            <v/>
          </cell>
          <cell r="CD70">
            <v>30</v>
          </cell>
          <cell r="CE70">
            <v>41</v>
          </cell>
          <cell r="CF70">
            <v>5</v>
          </cell>
          <cell r="CG70">
            <v>101</v>
          </cell>
          <cell r="CI70">
            <v>66</v>
          </cell>
          <cell r="CJ70" t="str">
            <v>South Africa</v>
          </cell>
          <cell r="CK70">
            <v>44.339622641509436</v>
          </cell>
          <cell r="CM70">
            <v>66</v>
          </cell>
          <cell r="CN70" t="str">
            <v>Colombia</v>
          </cell>
          <cell r="CO70">
            <v>56.19047619047619</v>
          </cell>
          <cell r="CQ70">
            <v>66</v>
          </cell>
          <cell r="CR70" t="str">
            <v>Panama</v>
          </cell>
          <cell r="CS70">
            <v>21.83</v>
          </cell>
          <cell r="CU70">
            <v>66</v>
          </cell>
          <cell r="CV70" t="str">
            <v>Saudi Arabia</v>
          </cell>
          <cell r="CW70">
            <v>56.666666666666664</v>
          </cell>
          <cell r="CY70">
            <v>66</v>
          </cell>
          <cell r="CZ70" t="str">
            <v>Brazil</v>
          </cell>
          <cell r="DA70">
            <v>49.528301886792455</v>
          </cell>
          <cell r="DC70">
            <v>66</v>
          </cell>
          <cell r="DD70" t="str">
            <v>Egypt</v>
          </cell>
          <cell r="DE70">
            <v>27</v>
          </cell>
          <cell r="DG70">
            <v>65</v>
          </cell>
          <cell r="DH70" t="str">
            <v>Slovakia</v>
          </cell>
          <cell r="DI70">
            <v>16</v>
          </cell>
          <cell r="DK70">
            <v>66</v>
          </cell>
          <cell r="DL70" t="str">
            <v>Costa Rica</v>
          </cell>
          <cell r="DM70">
            <v>10.5</v>
          </cell>
          <cell r="DO70">
            <v>66</v>
          </cell>
          <cell r="DP70" t="str">
            <v>Netherlands</v>
          </cell>
          <cell r="DQ70">
            <v>40.5</v>
          </cell>
          <cell r="DS70">
            <v>66</v>
          </cell>
          <cell r="DT70" t="str">
            <v>Malaysia</v>
          </cell>
          <cell r="DU70">
            <v>4.0399182535317602</v>
          </cell>
          <cell r="DW70">
            <v>66</v>
          </cell>
          <cell r="DX70" t="str">
            <v>Russian Federation</v>
          </cell>
          <cell r="DY70">
            <v>18.015940000000001</v>
          </cell>
          <cell r="EA70">
            <v>66</v>
          </cell>
          <cell r="EB70" t="str">
            <v>Peru</v>
          </cell>
          <cell r="EC70">
            <v>12.9071</v>
          </cell>
          <cell r="EE70" t="str">
            <v/>
          </cell>
          <cell r="EF70" t="str">
            <v>Bahrain</v>
          </cell>
          <cell r="EG70" t="str">
            <v/>
          </cell>
          <cell r="EI70">
            <v>66</v>
          </cell>
          <cell r="EJ70" t="str">
            <v>Singapore</v>
          </cell>
          <cell r="EK70">
            <v>14.910220000000001</v>
          </cell>
          <cell r="EM70">
            <v>66</v>
          </cell>
          <cell r="EN70" t="str">
            <v>Dominican Republic</v>
          </cell>
          <cell r="EO70">
            <v>33.25159</v>
          </cell>
          <cell r="EQ70">
            <v>66</v>
          </cell>
          <cell r="ER70" t="str">
            <v>Iceland</v>
          </cell>
          <cell r="ES70">
            <v>6.5307199999999996</v>
          </cell>
          <cell r="EU70">
            <v>66</v>
          </cell>
          <cell r="EV70" t="str">
            <v>Brunei Darussalam</v>
          </cell>
          <cell r="EW70">
            <v>7.84314</v>
          </cell>
          <cell r="EY70">
            <v>66</v>
          </cell>
          <cell r="EZ70" t="str">
            <v>Korea (Republic of )</v>
          </cell>
          <cell r="FA70">
            <v>1.25837</v>
          </cell>
          <cell r="FC70">
            <v>66</v>
          </cell>
          <cell r="FD70" t="str">
            <v>Latvia</v>
          </cell>
          <cell r="FE70">
            <v>3.1825297432686299</v>
          </cell>
          <cell r="FG70">
            <v>66</v>
          </cell>
          <cell r="FH70" t="str">
            <v>Panama</v>
          </cell>
          <cell r="FI70">
            <v>0.79874779991669898</v>
          </cell>
        </row>
        <row r="71">
          <cell r="B71" t="str">
            <v>LTU</v>
          </cell>
          <cell r="C71" t="str">
            <v>Lithuania</v>
          </cell>
          <cell r="E71" t="str">
            <v>RANK</v>
          </cell>
          <cell r="F71">
            <v>31</v>
          </cell>
          <cell r="G71">
            <v>37</v>
          </cell>
          <cell r="H71">
            <v>13</v>
          </cell>
          <cell r="I71">
            <v>32</v>
          </cell>
          <cell r="J71">
            <v>36</v>
          </cell>
          <cell r="K71">
            <v>86</v>
          </cell>
          <cell r="L71">
            <v>81</v>
          </cell>
          <cell r="M71">
            <v>30</v>
          </cell>
          <cell r="N71">
            <v>62</v>
          </cell>
          <cell r="O71">
            <v>50</v>
          </cell>
          <cell r="P71">
            <v>59</v>
          </cell>
          <cell r="Q71">
            <v>17</v>
          </cell>
          <cell r="R71">
            <v>34</v>
          </cell>
          <cell r="S71">
            <v>13</v>
          </cell>
          <cell r="T71">
            <v>10</v>
          </cell>
          <cell r="U71">
            <v>78</v>
          </cell>
          <cell r="V71">
            <v>24</v>
          </cell>
          <cell r="W71">
            <v>61</v>
          </cell>
          <cell r="X71">
            <v>63</v>
          </cell>
          <cell r="Y71">
            <v>22</v>
          </cell>
          <cell r="Z71">
            <v>23</v>
          </cell>
          <cell r="AA71">
            <v>40</v>
          </cell>
          <cell r="AB71">
            <v>37</v>
          </cell>
          <cell r="AC71">
            <v>35</v>
          </cell>
          <cell r="AD71">
            <v>38</v>
          </cell>
          <cell r="AE71">
            <v>29</v>
          </cell>
          <cell r="AF71">
            <v>20</v>
          </cell>
          <cell r="AG71">
            <v>49</v>
          </cell>
          <cell r="AH71">
            <v>50</v>
          </cell>
          <cell r="AI71">
            <v>55</v>
          </cell>
          <cell r="AJ71">
            <v>72</v>
          </cell>
          <cell r="AK71">
            <v>52</v>
          </cell>
          <cell r="AL71">
            <v>28</v>
          </cell>
          <cell r="AM71">
            <v>43</v>
          </cell>
          <cell r="AN71">
            <v>72</v>
          </cell>
          <cell r="AO71">
            <v>1</v>
          </cell>
          <cell r="AP71">
            <v>39</v>
          </cell>
          <cell r="AQ71" t="str">
            <v/>
          </cell>
          <cell r="AR71">
            <v>74</v>
          </cell>
          <cell r="AS71">
            <v>85</v>
          </cell>
          <cell r="AT71">
            <v>81</v>
          </cell>
          <cell r="AU71">
            <v>69</v>
          </cell>
          <cell r="AV71">
            <v>12</v>
          </cell>
          <cell r="AW71" t="str">
            <v/>
          </cell>
          <cell r="AX71">
            <v>15</v>
          </cell>
          <cell r="AY71">
            <v>21</v>
          </cell>
          <cell r="AZ71">
            <v>75</v>
          </cell>
          <cell r="BA71">
            <v>20</v>
          </cell>
          <cell r="BB71">
            <v>28</v>
          </cell>
          <cell r="BC71">
            <v>58</v>
          </cell>
          <cell r="BD71">
            <v>57</v>
          </cell>
          <cell r="BE71">
            <v>33</v>
          </cell>
          <cell r="BF71">
            <v>103</v>
          </cell>
          <cell r="BG71">
            <v>14</v>
          </cell>
          <cell r="BH71">
            <v>76</v>
          </cell>
          <cell r="BI71">
            <v>75</v>
          </cell>
          <cell r="BJ71">
            <v>76</v>
          </cell>
          <cell r="BK71">
            <v>97</v>
          </cell>
          <cell r="BL71">
            <v>96</v>
          </cell>
          <cell r="BM71">
            <v>111</v>
          </cell>
          <cell r="BN71">
            <v>57</v>
          </cell>
          <cell r="BO71">
            <v>52</v>
          </cell>
          <cell r="BP71" t="str">
            <v/>
          </cell>
          <cell r="BQ71">
            <v>42</v>
          </cell>
          <cell r="BR71">
            <v>33</v>
          </cell>
          <cell r="BS71">
            <v>40</v>
          </cell>
          <cell r="BT71" t="str">
            <v/>
          </cell>
          <cell r="BU71">
            <v>88</v>
          </cell>
          <cell r="BV71">
            <v>35</v>
          </cell>
          <cell r="BW71">
            <v>99</v>
          </cell>
          <cell r="BX71">
            <v>53</v>
          </cell>
          <cell r="BY71">
            <v>40</v>
          </cell>
          <cell r="BZ71">
            <v>30</v>
          </cell>
          <cell r="CA71">
            <v>28</v>
          </cell>
          <cell r="CB71">
            <v>24</v>
          </cell>
          <cell r="CC71">
            <v>22</v>
          </cell>
          <cell r="CD71">
            <v>72</v>
          </cell>
          <cell r="CE71">
            <v>31</v>
          </cell>
          <cell r="CF71">
            <v>20</v>
          </cell>
          <cell r="CG71">
            <v>45</v>
          </cell>
          <cell r="CI71">
            <v>67</v>
          </cell>
          <cell r="CJ71" t="str">
            <v>Argentina</v>
          </cell>
          <cell r="CK71">
            <v>43.39622641509434</v>
          </cell>
          <cell r="CM71">
            <v>67</v>
          </cell>
          <cell r="CN71" t="str">
            <v>India</v>
          </cell>
          <cell r="CO71">
            <v>54.285714285714285</v>
          </cell>
          <cell r="CQ71">
            <v>67</v>
          </cell>
          <cell r="CR71" t="str">
            <v>Zambia</v>
          </cell>
          <cell r="CS71">
            <v>22</v>
          </cell>
          <cell r="CU71">
            <v>67</v>
          </cell>
          <cell r="CV71" t="str">
            <v>Kuwait</v>
          </cell>
          <cell r="CW71">
            <v>55.714285714285715</v>
          </cell>
          <cell r="CY71">
            <v>67</v>
          </cell>
          <cell r="CZ71" t="str">
            <v>Trinidad and Tobago</v>
          </cell>
          <cell r="DA71">
            <v>49.056603773584904</v>
          </cell>
          <cell r="DC71">
            <v>66</v>
          </cell>
          <cell r="DD71" t="str">
            <v>Ghana</v>
          </cell>
          <cell r="DE71">
            <v>27</v>
          </cell>
          <cell r="DG71">
            <v>67</v>
          </cell>
          <cell r="DH71" t="str">
            <v>El Salvador</v>
          </cell>
          <cell r="DI71">
            <v>17</v>
          </cell>
          <cell r="DK71">
            <v>67</v>
          </cell>
          <cell r="DL71" t="str">
            <v>Pakistan</v>
          </cell>
          <cell r="DM71">
            <v>10.7</v>
          </cell>
          <cell r="DO71">
            <v>67</v>
          </cell>
          <cell r="DP71" t="str">
            <v>Albania</v>
          </cell>
          <cell r="DQ71">
            <v>40.6</v>
          </cell>
          <cell r="DS71">
            <v>67</v>
          </cell>
          <cell r="DT71" t="str">
            <v>Trinidad and Tobago</v>
          </cell>
          <cell r="DU71">
            <v>4.00639719600803</v>
          </cell>
          <cell r="DW71">
            <v>67</v>
          </cell>
          <cell r="DX71" t="str">
            <v>Bolivia (Plurinational State of)</v>
          </cell>
          <cell r="DY71">
            <v>17.926749999999998</v>
          </cell>
          <cell r="EA71">
            <v>67</v>
          </cell>
          <cell r="EB71" t="str">
            <v>Algeria</v>
          </cell>
          <cell r="EC71">
            <v>12.77444</v>
          </cell>
          <cell r="EE71" t="str">
            <v/>
          </cell>
          <cell r="EF71" t="str">
            <v>Bangladesh</v>
          </cell>
          <cell r="EG71" t="str">
            <v/>
          </cell>
          <cell r="EI71">
            <v>67</v>
          </cell>
          <cell r="EJ71" t="str">
            <v>Tunisia</v>
          </cell>
          <cell r="EK71">
            <v>15.175039999999999</v>
          </cell>
          <cell r="EM71">
            <v>67</v>
          </cell>
          <cell r="EN71" t="str">
            <v>Saudi Arabia</v>
          </cell>
          <cell r="EO71">
            <v>32.775730000000003</v>
          </cell>
          <cell r="EQ71">
            <v>67</v>
          </cell>
          <cell r="ER71" t="str">
            <v>Romania</v>
          </cell>
          <cell r="ES71">
            <v>6.4332599999999998</v>
          </cell>
          <cell r="EU71">
            <v>67</v>
          </cell>
          <cell r="EV71" t="str">
            <v>Madagascar</v>
          </cell>
          <cell r="EW71">
            <v>7.7669899999999998</v>
          </cell>
          <cell r="EY71">
            <v>67</v>
          </cell>
          <cell r="EZ71" t="str">
            <v>Slovenia</v>
          </cell>
          <cell r="FA71">
            <v>1.17892</v>
          </cell>
          <cell r="FC71">
            <v>67</v>
          </cell>
          <cell r="FD71" t="str">
            <v>Saudi Arabia</v>
          </cell>
          <cell r="FE71">
            <v>3.0447195811307401</v>
          </cell>
          <cell r="FG71">
            <v>67</v>
          </cell>
          <cell r="FH71" t="str">
            <v>Azerbaijan</v>
          </cell>
          <cell r="FI71">
            <v>0.79391601210136298</v>
          </cell>
        </row>
        <row r="72">
          <cell r="B72" t="str">
            <v>LUX</v>
          </cell>
          <cell r="C72" t="str">
            <v>Luxembourg</v>
          </cell>
          <cell r="E72" t="str">
            <v>RANK</v>
          </cell>
          <cell r="F72">
            <v>1</v>
          </cell>
          <cell r="G72">
            <v>8</v>
          </cell>
          <cell r="H72">
            <v>14</v>
          </cell>
          <cell r="I72">
            <v>10</v>
          </cell>
          <cell r="J72">
            <v>6</v>
          </cell>
          <cell r="K72">
            <v>120</v>
          </cell>
          <cell r="L72">
            <v>72</v>
          </cell>
          <cell r="M72">
            <v>24</v>
          </cell>
          <cell r="N72">
            <v>11</v>
          </cell>
          <cell r="O72">
            <v>74</v>
          </cell>
          <cell r="P72">
            <v>54</v>
          </cell>
          <cell r="Q72">
            <v>61</v>
          </cell>
          <cell r="R72">
            <v>33</v>
          </cell>
          <cell r="S72">
            <v>27</v>
          </cell>
          <cell r="T72">
            <v>98</v>
          </cell>
          <cell r="U72" t="str">
            <v/>
          </cell>
          <cell r="V72" t="str">
            <v/>
          </cell>
          <cell r="W72">
            <v>1</v>
          </cell>
          <cell r="X72">
            <v>1</v>
          </cell>
          <cell r="Y72">
            <v>2</v>
          </cell>
          <cell r="Z72">
            <v>14</v>
          </cell>
          <cell r="AA72">
            <v>18</v>
          </cell>
          <cell r="AB72">
            <v>32</v>
          </cell>
          <cell r="AC72">
            <v>2</v>
          </cell>
          <cell r="AD72">
            <v>1</v>
          </cell>
          <cell r="AE72">
            <v>50</v>
          </cell>
          <cell r="AF72">
            <v>67</v>
          </cell>
          <cell r="AG72">
            <v>33</v>
          </cell>
          <cell r="AH72">
            <v>8</v>
          </cell>
          <cell r="AI72">
            <v>28</v>
          </cell>
          <cell r="AJ72">
            <v>100</v>
          </cell>
          <cell r="AK72">
            <v>9</v>
          </cell>
          <cell r="AL72">
            <v>107</v>
          </cell>
          <cell r="AM72">
            <v>107</v>
          </cell>
          <cell r="AN72">
            <v>37</v>
          </cell>
          <cell r="AO72">
            <v>116</v>
          </cell>
          <cell r="AP72" t="str">
            <v/>
          </cell>
          <cell r="AQ72" t="str">
            <v/>
          </cell>
          <cell r="AR72">
            <v>98</v>
          </cell>
          <cell r="AS72">
            <v>3</v>
          </cell>
          <cell r="AT72">
            <v>86</v>
          </cell>
          <cell r="AU72">
            <v>15</v>
          </cell>
          <cell r="AV72">
            <v>12</v>
          </cell>
          <cell r="AW72" t="str">
            <v/>
          </cell>
          <cell r="AX72">
            <v>3</v>
          </cell>
          <cell r="AY72">
            <v>3</v>
          </cell>
          <cell r="AZ72">
            <v>41</v>
          </cell>
          <cell r="BA72" t="str">
            <v/>
          </cell>
          <cell r="BB72" t="str">
            <v/>
          </cell>
          <cell r="BC72">
            <v>2</v>
          </cell>
          <cell r="BD72">
            <v>4</v>
          </cell>
          <cell r="BE72">
            <v>14</v>
          </cell>
          <cell r="BF72">
            <v>5</v>
          </cell>
          <cell r="BG72">
            <v>44</v>
          </cell>
          <cell r="BH72">
            <v>6</v>
          </cell>
          <cell r="BI72">
            <v>7</v>
          </cell>
          <cell r="BJ72">
            <v>6</v>
          </cell>
          <cell r="BK72">
            <v>53</v>
          </cell>
          <cell r="BL72">
            <v>66</v>
          </cell>
          <cell r="BM72">
            <v>1</v>
          </cell>
          <cell r="BN72">
            <v>58</v>
          </cell>
          <cell r="BO72">
            <v>7</v>
          </cell>
          <cell r="BP72" t="str">
            <v/>
          </cell>
          <cell r="BQ72">
            <v>86</v>
          </cell>
          <cell r="BR72">
            <v>112</v>
          </cell>
          <cell r="BS72">
            <v>10</v>
          </cell>
          <cell r="BT72" t="str">
            <v/>
          </cell>
          <cell r="BU72">
            <v>5</v>
          </cell>
          <cell r="BV72">
            <v>30</v>
          </cell>
          <cell r="BW72">
            <v>73</v>
          </cell>
          <cell r="BX72">
            <v>1</v>
          </cell>
          <cell r="BY72">
            <v>50</v>
          </cell>
          <cell r="BZ72">
            <v>56</v>
          </cell>
          <cell r="CA72">
            <v>33</v>
          </cell>
          <cell r="CB72">
            <v>40</v>
          </cell>
          <cell r="CC72">
            <v>26</v>
          </cell>
          <cell r="CD72">
            <v>1</v>
          </cell>
          <cell r="CE72">
            <v>10</v>
          </cell>
          <cell r="CF72">
            <v>62</v>
          </cell>
          <cell r="CG72">
            <v>59</v>
          </cell>
          <cell r="CI72">
            <v>68</v>
          </cell>
          <cell r="CJ72" t="str">
            <v>Malawi</v>
          </cell>
          <cell r="CK72">
            <v>42.452830188679243</v>
          </cell>
          <cell r="CM72">
            <v>68</v>
          </cell>
          <cell r="CN72" t="str">
            <v>El Salvador</v>
          </cell>
          <cell r="CO72">
            <v>52.857142857142854</v>
          </cell>
          <cell r="CQ72">
            <v>68</v>
          </cell>
          <cell r="CR72" t="str">
            <v>Nicaragua</v>
          </cell>
          <cell r="CS72">
            <v>22.33</v>
          </cell>
          <cell r="CU72">
            <v>68</v>
          </cell>
          <cell r="CV72" t="str">
            <v>Brazil</v>
          </cell>
          <cell r="CW72">
            <v>55.238095238095241</v>
          </cell>
          <cell r="CY72">
            <v>68</v>
          </cell>
          <cell r="CZ72" t="str">
            <v>Malawi</v>
          </cell>
          <cell r="DA72">
            <v>48.584905660377359</v>
          </cell>
          <cell r="DC72">
            <v>66</v>
          </cell>
          <cell r="DD72" t="str">
            <v>Nicaragua</v>
          </cell>
          <cell r="DE72">
            <v>27</v>
          </cell>
          <cell r="DG72">
            <v>67</v>
          </cell>
          <cell r="DH72" t="str">
            <v>Malaysia</v>
          </cell>
          <cell r="DI72">
            <v>17</v>
          </cell>
          <cell r="DK72">
            <v>68</v>
          </cell>
          <cell r="DL72" t="str">
            <v>Moldova (Republic of)</v>
          </cell>
          <cell r="DM72">
            <v>10.9</v>
          </cell>
          <cell r="DO72">
            <v>68</v>
          </cell>
          <cell r="DP72" t="str">
            <v>Armenia</v>
          </cell>
          <cell r="DQ72">
            <v>40.700000000000003</v>
          </cell>
          <cell r="DS72">
            <v>68</v>
          </cell>
          <cell r="DT72" t="str">
            <v>Colombia</v>
          </cell>
          <cell r="DU72">
            <v>3.99823</v>
          </cell>
          <cell r="DW72">
            <v>68</v>
          </cell>
          <cell r="DX72" t="str">
            <v>Mongolia</v>
          </cell>
          <cell r="DY72">
            <v>17.917829999999999</v>
          </cell>
          <cell r="EA72">
            <v>68</v>
          </cell>
          <cell r="EB72" t="str">
            <v>Iran (Islamic Republic of)</v>
          </cell>
          <cell r="EC72">
            <v>12.7217</v>
          </cell>
          <cell r="EE72" t="str">
            <v/>
          </cell>
          <cell r="EF72" t="str">
            <v>Belarus</v>
          </cell>
          <cell r="EG72" t="str">
            <v/>
          </cell>
          <cell r="EI72">
            <v>68</v>
          </cell>
          <cell r="EJ72" t="str">
            <v>China</v>
          </cell>
          <cell r="EK72">
            <v>15.71505</v>
          </cell>
          <cell r="EM72">
            <v>68</v>
          </cell>
          <cell r="EN72" t="str">
            <v>Algeria</v>
          </cell>
          <cell r="EO72">
            <v>30.617139999999999</v>
          </cell>
          <cell r="EQ72">
            <v>68</v>
          </cell>
          <cell r="ER72" t="str">
            <v>Israel</v>
          </cell>
          <cell r="ES72">
            <v>6.39642</v>
          </cell>
          <cell r="EU72">
            <v>68</v>
          </cell>
          <cell r="EV72" t="str">
            <v>Norway</v>
          </cell>
          <cell r="EW72">
            <v>7.6626599999999998</v>
          </cell>
          <cell r="EY72">
            <v>68</v>
          </cell>
          <cell r="EZ72" t="str">
            <v>Latvia</v>
          </cell>
          <cell r="FA72">
            <v>1.1545099999999999</v>
          </cell>
          <cell r="FC72">
            <v>68</v>
          </cell>
          <cell r="FD72" t="str">
            <v>Canada</v>
          </cell>
          <cell r="FE72">
            <v>2.96967463147588</v>
          </cell>
          <cell r="FG72">
            <v>68</v>
          </cell>
          <cell r="FH72" t="str">
            <v>Japan</v>
          </cell>
          <cell r="FI72">
            <v>0.73949039762351798</v>
          </cell>
        </row>
        <row r="73">
          <cell r="B73" t="str">
            <v>MKD</v>
          </cell>
          <cell r="C73" t="str">
            <v>Macedonia (the Former Yugoslav Republic of)</v>
          </cell>
          <cell r="E73" t="str">
            <v>RANK</v>
          </cell>
          <cell r="F73">
            <v>75</v>
          </cell>
          <cell r="G73">
            <v>72</v>
          </cell>
          <cell r="H73">
            <v>55</v>
          </cell>
          <cell r="I73">
            <v>61</v>
          </cell>
          <cell r="J73">
            <v>69</v>
          </cell>
          <cell r="K73">
            <v>33</v>
          </cell>
          <cell r="L73">
            <v>3</v>
          </cell>
          <cell r="M73">
            <v>28</v>
          </cell>
          <cell r="N73">
            <v>2</v>
          </cell>
          <cell r="O73">
            <v>37</v>
          </cell>
          <cell r="P73">
            <v>71</v>
          </cell>
          <cell r="Q73">
            <v>60</v>
          </cell>
          <cell r="R73">
            <v>57</v>
          </cell>
          <cell r="S73">
            <v>53</v>
          </cell>
          <cell r="T73">
            <v>54</v>
          </cell>
          <cell r="U73">
            <v>47</v>
          </cell>
          <cell r="V73">
            <v>59</v>
          </cell>
          <cell r="W73">
            <v>53</v>
          </cell>
          <cell r="X73">
            <v>32</v>
          </cell>
          <cell r="Y73" t="str">
            <v/>
          </cell>
          <cell r="Z73">
            <v>50</v>
          </cell>
          <cell r="AA73">
            <v>73</v>
          </cell>
          <cell r="AB73">
            <v>66</v>
          </cell>
          <cell r="AC73">
            <v>47</v>
          </cell>
          <cell r="AD73">
            <v>45</v>
          </cell>
          <cell r="AE73">
            <v>68</v>
          </cell>
          <cell r="AF73">
            <v>54</v>
          </cell>
          <cell r="AG73">
            <v>56</v>
          </cell>
          <cell r="AH73">
            <v>48</v>
          </cell>
          <cell r="AI73">
            <v>74</v>
          </cell>
          <cell r="AJ73">
            <v>74</v>
          </cell>
          <cell r="AK73">
            <v>67</v>
          </cell>
          <cell r="AL73">
            <v>43</v>
          </cell>
          <cell r="AM73">
            <v>115</v>
          </cell>
          <cell r="AN73">
            <v>37</v>
          </cell>
          <cell r="AO73">
            <v>68</v>
          </cell>
          <cell r="AP73">
            <v>55</v>
          </cell>
          <cell r="AQ73">
            <v>15</v>
          </cell>
          <cell r="AR73">
            <v>19</v>
          </cell>
          <cell r="AS73">
            <v>87</v>
          </cell>
          <cell r="AT73">
            <v>82</v>
          </cell>
          <cell r="AU73">
            <v>69</v>
          </cell>
          <cell r="AV73">
            <v>57</v>
          </cell>
          <cell r="AW73">
            <v>36</v>
          </cell>
          <cell r="AX73">
            <v>17</v>
          </cell>
          <cell r="AY73">
            <v>47</v>
          </cell>
          <cell r="AZ73">
            <v>91</v>
          </cell>
          <cell r="BA73">
            <v>48</v>
          </cell>
          <cell r="BB73">
            <v>85</v>
          </cell>
          <cell r="BC73">
            <v>73</v>
          </cell>
          <cell r="BD73">
            <v>67</v>
          </cell>
          <cell r="BE73">
            <v>68</v>
          </cell>
          <cell r="BF73">
            <v>95</v>
          </cell>
          <cell r="BG73">
            <v>32</v>
          </cell>
          <cell r="BH73">
            <v>76</v>
          </cell>
          <cell r="BI73">
            <v>75</v>
          </cell>
          <cell r="BJ73">
            <v>43</v>
          </cell>
          <cell r="BK73">
            <v>87</v>
          </cell>
          <cell r="BL73">
            <v>24</v>
          </cell>
          <cell r="BM73">
            <v>58</v>
          </cell>
          <cell r="BN73">
            <v>52</v>
          </cell>
          <cell r="BO73">
            <v>64</v>
          </cell>
          <cell r="BP73" t="str">
            <v/>
          </cell>
          <cell r="BQ73">
            <v>67</v>
          </cell>
          <cell r="BR73">
            <v>64</v>
          </cell>
          <cell r="BS73">
            <v>15</v>
          </cell>
          <cell r="BT73" t="str">
            <v/>
          </cell>
          <cell r="BU73">
            <v>40</v>
          </cell>
          <cell r="BV73">
            <v>62</v>
          </cell>
          <cell r="BW73">
            <v>33</v>
          </cell>
          <cell r="BX73">
            <v>77</v>
          </cell>
          <cell r="BY73">
            <v>34</v>
          </cell>
          <cell r="BZ73">
            <v>23</v>
          </cell>
          <cell r="CA73">
            <v>73</v>
          </cell>
          <cell r="CB73">
            <v>85</v>
          </cell>
          <cell r="CC73">
            <v>58</v>
          </cell>
          <cell r="CD73" t="str">
            <v/>
          </cell>
          <cell r="CE73">
            <v>33</v>
          </cell>
          <cell r="CF73">
            <v>80</v>
          </cell>
          <cell r="CG73" t="str">
            <v/>
          </cell>
          <cell r="CI73">
            <v>69</v>
          </cell>
          <cell r="CJ73" t="str">
            <v>Greece</v>
          </cell>
          <cell r="CK73">
            <v>41.981132075471699</v>
          </cell>
          <cell r="CM73">
            <v>69</v>
          </cell>
          <cell r="CN73" t="str">
            <v>Saudi Arabia</v>
          </cell>
          <cell r="CO73">
            <v>51.904761904761905</v>
          </cell>
          <cell r="CQ73">
            <v>69</v>
          </cell>
          <cell r="CR73" t="str">
            <v>Serbia</v>
          </cell>
          <cell r="CS73">
            <v>23</v>
          </cell>
          <cell r="CU73">
            <v>69</v>
          </cell>
          <cell r="CV73" t="str">
            <v>Ghana</v>
          </cell>
          <cell r="CW73">
            <v>54.761904761904759</v>
          </cell>
          <cell r="CY73">
            <v>69</v>
          </cell>
          <cell r="CZ73" t="str">
            <v>Macedonia (the Former Yugoslav Republic of)</v>
          </cell>
          <cell r="DA73">
            <v>47.641509433962263</v>
          </cell>
          <cell r="DC73">
            <v>69</v>
          </cell>
          <cell r="DD73" t="str">
            <v>Bangladesh</v>
          </cell>
          <cell r="DE73">
            <v>28</v>
          </cell>
          <cell r="DG73">
            <v>67</v>
          </cell>
          <cell r="DH73" t="str">
            <v>Niger</v>
          </cell>
          <cell r="DI73">
            <v>17</v>
          </cell>
          <cell r="DK73">
            <v>69</v>
          </cell>
          <cell r="DL73" t="str">
            <v>Viet Nam</v>
          </cell>
          <cell r="DM73">
            <v>12.1</v>
          </cell>
          <cell r="DO73">
            <v>68</v>
          </cell>
          <cell r="DP73" t="str">
            <v>Dominican Republic</v>
          </cell>
          <cell r="DQ73">
            <v>40.700000000000003</v>
          </cell>
          <cell r="DS73">
            <v>69</v>
          </cell>
          <cell r="DT73" t="str">
            <v>Korea (Republic of )</v>
          </cell>
          <cell r="DU73">
            <v>3.9395673658112607</v>
          </cell>
          <cell r="DW73">
            <v>69</v>
          </cell>
          <cell r="DX73" t="str">
            <v>Korea (Republic of )</v>
          </cell>
          <cell r="DY73">
            <v>17.808979999999998</v>
          </cell>
          <cell r="EA73">
            <v>69</v>
          </cell>
          <cell r="EB73" t="str">
            <v>Sri Lanka</v>
          </cell>
          <cell r="EC73">
            <v>12.683490000000001</v>
          </cell>
          <cell r="EE73" t="str">
            <v/>
          </cell>
          <cell r="EF73" t="str">
            <v>Benin</v>
          </cell>
          <cell r="EG73" t="str">
            <v/>
          </cell>
          <cell r="EI73">
            <v>69</v>
          </cell>
          <cell r="EJ73" t="str">
            <v>Paraguay</v>
          </cell>
          <cell r="EK73">
            <v>15.81363</v>
          </cell>
          <cell r="EM73">
            <v>69</v>
          </cell>
          <cell r="EN73" t="str">
            <v>United Arab Emirates</v>
          </cell>
          <cell r="EO73">
            <v>30.403079999999999</v>
          </cell>
          <cell r="EQ73">
            <v>69</v>
          </cell>
          <cell r="ER73" t="str">
            <v>Netherlands</v>
          </cell>
          <cell r="ES73">
            <v>6.3286899999999999</v>
          </cell>
          <cell r="EU73">
            <v>69</v>
          </cell>
          <cell r="EV73" t="str">
            <v>Netherlands</v>
          </cell>
          <cell r="EW73">
            <v>7.6552800000000003</v>
          </cell>
          <cell r="EY73">
            <v>69</v>
          </cell>
          <cell r="EZ73" t="str">
            <v>Ukraine</v>
          </cell>
          <cell r="FA73">
            <v>1.1438299999999999</v>
          </cell>
          <cell r="FC73">
            <v>69</v>
          </cell>
          <cell r="FD73" t="str">
            <v>Yemen</v>
          </cell>
          <cell r="FE73">
            <v>2.9522475229140999</v>
          </cell>
          <cell r="FG73">
            <v>69</v>
          </cell>
          <cell r="FH73" t="str">
            <v>Kyrgyzstan</v>
          </cell>
          <cell r="FI73">
            <v>0.72128663646837898</v>
          </cell>
        </row>
        <row r="74">
          <cell r="B74" t="str">
            <v>MDG</v>
          </cell>
          <cell r="C74" t="str">
            <v>Madagascar</v>
          </cell>
          <cell r="E74" t="str">
            <v>RANK</v>
          </cell>
          <cell r="F74">
            <v>97</v>
          </cell>
          <cell r="G74">
            <v>98</v>
          </cell>
          <cell r="H74">
            <v>85</v>
          </cell>
          <cell r="I74">
            <v>104</v>
          </cell>
          <cell r="J74">
            <v>104</v>
          </cell>
          <cell r="K74">
            <v>120</v>
          </cell>
          <cell r="L74">
            <v>22</v>
          </cell>
          <cell r="M74">
            <v>72</v>
          </cell>
          <cell r="N74">
            <v>59</v>
          </cell>
          <cell r="O74">
            <v>110</v>
          </cell>
          <cell r="P74">
            <v>98</v>
          </cell>
          <cell r="Q74">
            <v>99</v>
          </cell>
          <cell r="R74" t="str">
            <v/>
          </cell>
          <cell r="S74">
            <v>102</v>
          </cell>
          <cell r="T74">
            <v>117</v>
          </cell>
          <cell r="U74">
            <v>14</v>
          </cell>
          <cell r="V74">
            <v>67</v>
          </cell>
          <cell r="W74">
            <v>57</v>
          </cell>
          <cell r="X74">
            <v>38</v>
          </cell>
          <cell r="Y74">
            <v>96</v>
          </cell>
          <cell r="Z74">
            <v>89</v>
          </cell>
          <cell r="AA74">
            <v>83</v>
          </cell>
          <cell r="AB74">
            <v>109</v>
          </cell>
          <cell r="AC74">
            <v>120</v>
          </cell>
          <cell r="AD74">
            <v>121</v>
          </cell>
          <cell r="AE74">
            <v>110</v>
          </cell>
          <cell r="AF74">
            <v>106</v>
          </cell>
          <cell r="AG74" t="str">
            <v/>
          </cell>
          <cell r="AH74" t="str">
            <v/>
          </cell>
          <cell r="AI74" t="str">
            <v/>
          </cell>
          <cell r="AJ74" t="str">
            <v/>
          </cell>
          <cell r="AK74">
            <v>58</v>
          </cell>
          <cell r="AL74">
            <v>11</v>
          </cell>
          <cell r="AM74">
            <v>19</v>
          </cell>
          <cell r="AN74">
            <v>125</v>
          </cell>
          <cell r="AO74">
            <v>116</v>
          </cell>
          <cell r="AP74">
            <v>117</v>
          </cell>
          <cell r="AQ74">
            <v>42</v>
          </cell>
          <cell r="AR74">
            <v>45</v>
          </cell>
          <cell r="AS74" t="str">
            <v/>
          </cell>
          <cell r="AT74" t="str">
            <v/>
          </cell>
          <cell r="AU74">
            <v>69</v>
          </cell>
          <cell r="AV74">
            <v>103</v>
          </cell>
          <cell r="AW74">
            <v>82</v>
          </cell>
          <cell r="AX74">
            <v>40</v>
          </cell>
          <cell r="AY74">
            <v>81</v>
          </cell>
          <cell r="AZ74">
            <v>98</v>
          </cell>
          <cell r="BA74">
            <v>104</v>
          </cell>
          <cell r="BB74">
            <v>64</v>
          </cell>
          <cell r="BC74" t="str">
            <v/>
          </cell>
          <cell r="BD74" t="str">
            <v/>
          </cell>
          <cell r="BE74">
            <v>93</v>
          </cell>
          <cell r="BF74">
            <v>114</v>
          </cell>
          <cell r="BG74">
            <v>33</v>
          </cell>
          <cell r="BH74">
            <v>76</v>
          </cell>
          <cell r="BI74">
            <v>75</v>
          </cell>
          <cell r="BJ74">
            <v>49</v>
          </cell>
          <cell r="BK74">
            <v>101</v>
          </cell>
          <cell r="BL74">
            <v>51</v>
          </cell>
          <cell r="BM74">
            <v>22</v>
          </cell>
          <cell r="BN74">
            <v>97</v>
          </cell>
          <cell r="BO74">
            <v>89</v>
          </cell>
          <cell r="BP74" t="str">
            <v/>
          </cell>
          <cell r="BQ74">
            <v>71</v>
          </cell>
          <cell r="BR74">
            <v>56</v>
          </cell>
          <cell r="BS74">
            <v>92</v>
          </cell>
          <cell r="BT74" t="str">
            <v/>
          </cell>
          <cell r="BU74">
            <v>50</v>
          </cell>
          <cell r="BV74">
            <v>71</v>
          </cell>
          <cell r="BW74">
            <v>60</v>
          </cell>
          <cell r="BX74">
            <v>94</v>
          </cell>
          <cell r="BY74">
            <v>54</v>
          </cell>
          <cell r="BZ74">
            <v>53</v>
          </cell>
          <cell r="CA74">
            <v>106</v>
          </cell>
          <cell r="CB74">
            <v>115</v>
          </cell>
          <cell r="CC74" t="str">
            <v/>
          </cell>
          <cell r="CD74" t="str">
            <v/>
          </cell>
          <cell r="CE74" t="str">
            <v/>
          </cell>
          <cell r="CF74">
            <v>23</v>
          </cell>
          <cell r="CG74">
            <v>81</v>
          </cell>
          <cell r="CI74">
            <v>70</v>
          </cell>
          <cell r="CJ74" t="str">
            <v>Albania</v>
          </cell>
          <cell r="CK74">
            <v>41.509433962264154</v>
          </cell>
          <cell r="CM74">
            <v>70</v>
          </cell>
          <cell r="CN74" t="str">
            <v>Morocco</v>
          </cell>
          <cell r="CO74">
            <v>51.428571428571431</v>
          </cell>
          <cell r="CQ74">
            <v>70</v>
          </cell>
          <cell r="CR74" t="str">
            <v>Israel</v>
          </cell>
          <cell r="CS74">
            <v>23.25</v>
          </cell>
          <cell r="CU74">
            <v>70</v>
          </cell>
          <cell r="CV74" t="str">
            <v>Tunisia</v>
          </cell>
          <cell r="CW74">
            <v>54.285714285714285</v>
          </cell>
          <cell r="CY74">
            <v>70</v>
          </cell>
          <cell r="CZ74" t="str">
            <v>Burkina Faso</v>
          </cell>
          <cell r="DA74">
            <v>46.698113207547166</v>
          </cell>
          <cell r="DC74">
            <v>69</v>
          </cell>
          <cell r="DD74" t="str">
            <v>Ethiopia</v>
          </cell>
          <cell r="DE74">
            <v>28</v>
          </cell>
          <cell r="DG74">
            <v>70</v>
          </cell>
          <cell r="DH74" t="str">
            <v>Bulgaria</v>
          </cell>
          <cell r="DI74">
            <v>18</v>
          </cell>
          <cell r="DK74">
            <v>70</v>
          </cell>
          <cell r="DL74" t="str">
            <v>Mexico</v>
          </cell>
          <cell r="DM74">
            <v>12.3</v>
          </cell>
          <cell r="DO74">
            <v>70</v>
          </cell>
          <cell r="DP74" t="str">
            <v>Azerbaijan</v>
          </cell>
          <cell r="DQ74">
            <v>40.9</v>
          </cell>
          <cell r="DS74">
            <v>70</v>
          </cell>
          <cell r="DT74" t="str">
            <v>Spain</v>
          </cell>
          <cell r="DU74">
            <v>3.9025259166766899</v>
          </cell>
          <cell r="DW74">
            <v>70</v>
          </cell>
          <cell r="DX74" t="str">
            <v>Benin</v>
          </cell>
          <cell r="DY74">
            <v>17.542310000000001</v>
          </cell>
          <cell r="EA74">
            <v>70</v>
          </cell>
          <cell r="EB74" t="str">
            <v>Malaysia</v>
          </cell>
          <cell r="EC74">
            <v>12.587529999999999</v>
          </cell>
          <cell r="EE74" t="str">
            <v/>
          </cell>
          <cell r="EF74" t="str">
            <v>Bolivia (Plurinational State of)</v>
          </cell>
          <cell r="EG74" t="str">
            <v/>
          </cell>
          <cell r="EI74">
            <v>70</v>
          </cell>
          <cell r="EJ74" t="str">
            <v>Costa Rica</v>
          </cell>
          <cell r="EK74">
            <v>15.816560000000001</v>
          </cell>
          <cell r="EM74">
            <v>70</v>
          </cell>
          <cell r="EN74" t="str">
            <v>Philippines</v>
          </cell>
          <cell r="EO74">
            <v>28.691880000000001</v>
          </cell>
          <cell r="EQ74">
            <v>70</v>
          </cell>
          <cell r="ER74" t="str">
            <v>Uruguay</v>
          </cell>
          <cell r="ES74">
            <v>6.2830000000000004</v>
          </cell>
          <cell r="EU74">
            <v>70</v>
          </cell>
          <cell r="EV74" t="str">
            <v>Australia</v>
          </cell>
          <cell r="EW74">
            <v>7.5906200000000004</v>
          </cell>
          <cell r="EY74">
            <v>70</v>
          </cell>
          <cell r="EZ74" t="str">
            <v>Moldova (Republic of)</v>
          </cell>
          <cell r="FA74">
            <v>1.0810500000000001</v>
          </cell>
          <cell r="FC74">
            <v>70</v>
          </cell>
          <cell r="FD74" t="str">
            <v>Portugal</v>
          </cell>
          <cell r="FE74">
            <v>2.8706585269436</v>
          </cell>
          <cell r="FG74">
            <v>70</v>
          </cell>
          <cell r="FH74" t="str">
            <v>Ecuador</v>
          </cell>
          <cell r="FI74">
            <v>0.68942425259476303</v>
          </cell>
        </row>
        <row r="75">
          <cell r="B75" t="str">
            <v>MWI</v>
          </cell>
          <cell r="C75" t="str">
            <v>Malawi</v>
          </cell>
          <cell r="E75" t="str">
            <v>RANK</v>
          </cell>
          <cell r="F75">
            <v>68</v>
          </cell>
          <cell r="G75">
            <v>92</v>
          </cell>
          <cell r="H75">
            <v>64</v>
          </cell>
          <cell r="I75">
            <v>108</v>
          </cell>
          <cell r="J75">
            <v>68</v>
          </cell>
          <cell r="K75">
            <v>48</v>
          </cell>
          <cell r="L75">
            <v>110</v>
          </cell>
          <cell r="M75">
            <v>123</v>
          </cell>
          <cell r="N75">
            <v>20</v>
          </cell>
          <cell r="O75">
            <v>86</v>
          </cell>
          <cell r="P75" t="str">
            <v/>
          </cell>
          <cell r="Q75">
            <v>111</v>
          </cell>
          <cell r="R75" t="str">
            <v/>
          </cell>
          <cell r="S75" t="str">
            <v/>
          </cell>
          <cell r="T75">
            <v>125</v>
          </cell>
          <cell r="U75">
            <v>60</v>
          </cell>
          <cell r="V75">
            <v>84</v>
          </cell>
          <cell r="W75" t="str">
            <v/>
          </cell>
          <cell r="X75">
            <v>10</v>
          </cell>
          <cell r="Y75">
            <v>104</v>
          </cell>
          <cell r="Z75" t="str">
            <v/>
          </cell>
          <cell r="AA75" t="str">
            <v/>
          </cell>
          <cell r="AB75">
            <v>71</v>
          </cell>
          <cell r="AC75">
            <v>123</v>
          </cell>
          <cell r="AD75">
            <v>117</v>
          </cell>
          <cell r="AE75">
            <v>127</v>
          </cell>
          <cell r="AF75" t="str">
            <v/>
          </cell>
          <cell r="AG75" t="str">
            <v/>
          </cell>
          <cell r="AH75" t="str">
            <v/>
          </cell>
          <cell r="AI75" t="str">
            <v/>
          </cell>
          <cell r="AJ75" t="str">
            <v/>
          </cell>
          <cell r="AK75">
            <v>103</v>
          </cell>
          <cell r="AL75">
            <v>56</v>
          </cell>
          <cell r="AM75">
            <v>35</v>
          </cell>
          <cell r="AN75">
            <v>37</v>
          </cell>
          <cell r="AO75">
            <v>116</v>
          </cell>
          <cell r="AP75">
            <v>112</v>
          </cell>
          <cell r="AQ75">
            <v>36</v>
          </cell>
          <cell r="AR75">
            <v>58</v>
          </cell>
          <cell r="AS75">
            <v>45</v>
          </cell>
          <cell r="AT75">
            <v>72</v>
          </cell>
          <cell r="AU75">
            <v>21</v>
          </cell>
          <cell r="AV75">
            <v>86</v>
          </cell>
          <cell r="AW75">
            <v>74</v>
          </cell>
          <cell r="AX75">
            <v>116</v>
          </cell>
          <cell r="AY75">
            <v>112</v>
          </cell>
          <cell r="AZ75">
            <v>79</v>
          </cell>
          <cell r="BA75" t="str">
            <v/>
          </cell>
          <cell r="BB75">
            <v>22</v>
          </cell>
          <cell r="BC75" t="str">
            <v/>
          </cell>
          <cell r="BD75" t="str">
            <v/>
          </cell>
          <cell r="BE75">
            <v>73</v>
          </cell>
          <cell r="BF75">
            <v>51</v>
          </cell>
          <cell r="BG75" t="str">
            <v/>
          </cell>
          <cell r="BH75">
            <v>76</v>
          </cell>
          <cell r="BI75">
            <v>75</v>
          </cell>
          <cell r="BJ75">
            <v>102</v>
          </cell>
          <cell r="BK75">
            <v>48</v>
          </cell>
          <cell r="BL75">
            <v>107</v>
          </cell>
          <cell r="BM75">
            <v>92</v>
          </cell>
          <cell r="BN75">
            <v>78</v>
          </cell>
          <cell r="BO75">
            <v>89</v>
          </cell>
          <cell r="BP75" t="str">
            <v/>
          </cell>
          <cell r="BQ75">
            <v>49</v>
          </cell>
          <cell r="BR75">
            <v>12</v>
          </cell>
          <cell r="BS75">
            <v>90</v>
          </cell>
          <cell r="BT75" t="str">
            <v/>
          </cell>
          <cell r="BU75" t="str">
            <v/>
          </cell>
          <cell r="BV75">
            <v>95</v>
          </cell>
          <cell r="BW75">
            <v>125</v>
          </cell>
          <cell r="BX75" t="str">
            <v/>
          </cell>
          <cell r="BY75">
            <v>66</v>
          </cell>
          <cell r="BZ75" t="str">
            <v/>
          </cell>
          <cell r="CA75">
            <v>79</v>
          </cell>
          <cell r="CB75">
            <v>74</v>
          </cell>
          <cell r="CC75">
            <v>60</v>
          </cell>
          <cell r="CD75" t="str">
            <v/>
          </cell>
          <cell r="CE75" t="str">
            <v/>
          </cell>
          <cell r="CF75">
            <v>73</v>
          </cell>
          <cell r="CG75" t="str">
            <v/>
          </cell>
          <cell r="CI75">
            <v>71</v>
          </cell>
          <cell r="CJ75" t="str">
            <v>Bahrain</v>
          </cell>
          <cell r="CK75">
            <v>40.566037735849058</v>
          </cell>
          <cell r="CM75">
            <v>71</v>
          </cell>
          <cell r="CN75" t="str">
            <v>Romania</v>
          </cell>
          <cell r="CO75">
            <v>50.952380952380949</v>
          </cell>
          <cell r="CQ75">
            <v>71</v>
          </cell>
          <cell r="CR75" t="str">
            <v>United Arab Emirates</v>
          </cell>
          <cell r="CS75">
            <v>23.75</v>
          </cell>
          <cell r="CU75">
            <v>71</v>
          </cell>
          <cell r="CV75" t="str">
            <v>Namibia</v>
          </cell>
          <cell r="CW75">
            <v>53.80952380952381</v>
          </cell>
          <cell r="CY75">
            <v>71</v>
          </cell>
          <cell r="CZ75" t="str">
            <v>Senegal</v>
          </cell>
          <cell r="DA75">
            <v>46.226415094339622</v>
          </cell>
          <cell r="DC75">
            <v>69</v>
          </cell>
          <cell r="DD75" t="str">
            <v>Guatemala</v>
          </cell>
          <cell r="DE75">
            <v>28</v>
          </cell>
          <cell r="DG75">
            <v>70</v>
          </cell>
          <cell r="DH75" t="str">
            <v>Zambia</v>
          </cell>
          <cell r="DI75">
            <v>18</v>
          </cell>
          <cell r="DK75">
            <v>71</v>
          </cell>
          <cell r="DL75" t="str">
            <v>Cyprus</v>
          </cell>
          <cell r="DM75">
            <v>12.6</v>
          </cell>
          <cell r="DO75">
            <v>70</v>
          </cell>
          <cell r="DP75" t="str">
            <v>Guatemala</v>
          </cell>
          <cell r="DQ75">
            <v>40.9</v>
          </cell>
          <cell r="DS75">
            <v>71</v>
          </cell>
          <cell r="DT75" t="str">
            <v>Oman</v>
          </cell>
          <cell r="DU75">
            <v>3.8946006278734999</v>
          </cell>
          <cell r="DW75">
            <v>71</v>
          </cell>
          <cell r="DX75" t="str">
            <v>Macedonia (the Former Yugoslav Republic of)</v>
          </cell>
          <cell r="DY75">
            <v>16.93037</v>
          </cell>
          <cell r="EA75">
            <v>71</v>
          </cell>
          <cell r="EB75" t="str">
            <v>Kyrgyzstan</v>
          </cell>
          <cell r="EC75">
            <v>12.35749</v>
          </cell>
          <cell r="EE75" t="str">
            <v/>
          </cell>
          <cell r="EF75" t="str">
            <v>Bosnia and Herzegovina</v>
          </cell>
          <cell r="EG75" t="str">
            <v/>
          </cell>
          <cell r="EI75">
            <v>71</v>
          </cell>
          <cell r="EJ75" t="str">
            <v>Mauritius</v>
          </cell>
          <cell r="EK75">
            <v>16.041899999999998</v>
          </cell>
          <cell r="EM75">
            <v>71</v>
          </cell>
          <cell r="EN75" t="str">
            <v>Paraguay</v>
          </cell>
          <cell r="EO75">
            <v>28.55181</v>
          </cell>
          <cell r="EQ75">
            <v>71</v>
          </cell>
          <cell r="ER75" t="str">
            <v>Georgia</v>
          </cell>
          <cell r="ES75">
            <v>6.2267400000000004</v>
          </cell>
          <cell r="EU75">
            <v>71</v>
          </cell>
          <cell r="EV75" t="str">
            <v>Latvia</v>
          </cell>
          <cell r="EW75">
            <v>7.5879200000000004</v>
          </cell>
          <cell r="EY75">
            <v>71</v>
          </cell>
          <cell r="EZ75" t="str">
            <v>Cameroon</v>
          </cell>
          <cell r="FA75">
            <v>1.0724</v>
          </cell>
          <cell r="FC75">
            <v>71</v>
          </cell>
          <cell r="FD75" t="str">
            <v>Pakistan</v>
          </cell>
          <cell r="FE75">
            <v>2.7594188491998302</v>
          </cell>
          <cell r="FG75">
            <v>71</v>
          </cell>
          <cell r="FH75" t="str">
            <v>Australia</v>
          </cell>
          <cell r="FI75">
            <v>0.65864835878632899</v>
          </cell>
        </row>
        <row r="76">
          <cell r="B76" t="str">
            <v>MYS</v>
          </cell>
          <cell r="C76" t="str">
            <v>Malaysia</v>
          </cell>
          <cell r="E76" t="str">
            <v>RANK</v>
          </cell>
          <cell r="F76">
            <v>62</v>
          </cell>
          <cell r="G76">
            <v>30</v>
          </cell>
          <cell r="H76">
            <v>107</v>
          </cell>
          <cell r="I76">
            <v>60</v>
          </cell>
          <cell r="J76">
            <v>45</v>
          </cell>
          <cell r="K76">
            <v>18</v>
          </cell>
          <cell r="L76">
            <v>67</v>
          </cell>
          <cell r="M76">
            <v>85</v>
          </cell>
          <cell r="N76">
            <v>44</v>
          </cell>
          <cell r="O76">
            <v>66</v>
          </cell>
          <cell r="P76">
            <v>80</v>
          </cell>
          <cell r="Q76">
            <v>70</v>
          </cell>
          <cell r="R76" t="str">
            <v/>
          </cell>
          <cell r="S76">
            <v>59</v>
          </cell>
          <cell r="T76">
            <v>63</v>
          </cell>
          <cell r="U76">
            <v>8</v>
          </cell>
          <cell r="V76">
            <v>2</v>
          </cell>
          <cell r="W76">
            <v>26</v>
          </cell>
          <cell r="X76">
            <v>42</v>
          </cell>
          <cell r="Y76">
            <v>37</v>
          </cell>
          <cell r="Z76">
            <v>58</v>
          </cell>
          <cell r="AA76">
            <v>47</v>
          </cell>
          <cell r="AB76">
            <v>31</v>
          </cell>
          <cell r="AC76">
            <v>57</v>
          </cell>
          <cell r="AD76">
            <v>41</v>
          </cell>
          <cell r="AE76">
            <v>16</v>
          </cell>
          <cell r="AF76">
            <v>13</v>
          </cell>
          <cell r="AG76">
            <v>52</v>
          </cell>
          <cell r="AH76">
            <v>52</v>
          </cell>
          <cell r="AI76">
            <v>84</v>
          </cell>
          <cell r="AJ76">
            <v>87</v>
          </cell>
          <cell r="AK76">
            <v>27</v>
          </cell>
          <cell r="AL76">
            <v>119</v>
          </cell>
          <cell r="AM76">
            <v>95</v>
          </cell>
          <cell r="AN76">
            <v>1</v>
          </cell>
          <cell r="AO76">
            <v>1</v>
          </cell>
          <cell r="AP76">
            <v>20</v>
          </cell>
          <cell r="AQ76">
            <v>60</v>
          </cell>
          <cell r="AR76">
            <v>4</v>
          </cell>
          <cell r="AS76">
            <v>9</v>
          </cell>
          <cell r="AT76">
            <v>31</v>
          </cell>
          <cell r="AU76">
            <v>55</v>
          </cell>
          <cell r="AV76">
            <v>53</v>
          </cell>
          <cell r="AW76">
            <v>32</v>
          </cell>
          <cell r="AX76">
            <v>10</v>
          </cell>
          <cell r="AY76">
            <v>6</v>
          </cell>
          <cell r="AZ76">
            <v>35</v>
          </cell>
          <cell r="BA76">
            <v>47</v>
          </cell>
          <cell r="BB76">
            <v>20</v>
          </cell>
          <cell r="BC76">
            <v>1</v>
          </cell>
          <cell r="BD76">
            <v>1</v>
          </cell>
          <cell r="BE76">
            <v>21</v>
          </cell>
          <cell r="BF76">
            <v>13</v>
          </cell>
          <cell r="BG76">
            <v>75</v>
          </cell>
          <cell r="BH76">
            <v>8</v>
          </cell>
          <cell r="BI76">
            <v>36</v>
          </cell>
          <cell r="BJ76">
            <v>11</v>
          </cell>
          <cell r="BK76">
            <v>2</v>
          </cell>
          <cell r="BL76">
            <v>39</v>
          </cell>
          <cell r="BM76">
            <v>110</v>
          </cell>
          <cell r="BN76">
            <v>51</v>
          </cell>
          <cell r="BO76">
            <v>31</v>
          </cell>
          <cell r="BP76">
            <v>55</v>
          </cell>
          <cell r="BQ76">
            <v>81</v>
          </cell>
          <cell r="BR76">
            <v>55</v>
          </cell>
          <cell r="BS76">
            <v>37</v>
          </cell>
          <cell r="BT76">
            <v>28</v>
          </cell>
          <cell r="BU76">
            <v>23</v>
          </cell>
          <cell r="BV76">
            <v>2</v>
          </cell>
          <cell r="BW76">
            <v>61</v>
          </cell>
          <cell r="BX76">
            <v>13</v>
          </cell>
          <cell r="BY76">
            <v>45</v>
          </cell>
          <cell r="BZ76" t="str">
            <v/>
          </cell>
          <cell r="CA76">
            <v>22</v>
          </cell>
          <cell r="CB76">
            <v>12</v>
          </cell>
          <cell r="CC76">
            <v>44</v>
          </cell>
          <cell r="CD76">
            <v>42</v>
          </cell>
          <cell r="CE76">
            <v>21</v>
          </cell>
          <cell r="CF76">
            <v>54</v>
          </cell>
          <cell r="CG76">
            <v>28</v>
          </cell>
          <cell r="CI76">
            <v>72</v>
          </cell>
          <cell r="CJ76" t="str">
            <v>Burkina Faso</v>
          </cell>
          <cell r="CK76">
            <v>39.622641509433961</v>
          </cell>
          <cell r="CM76">
            <v>72</v>
          </cell>
          <cell r="CN76" t="str">
            <v>Macedonia (the Former Yugoslav Republic of)</v>
          </cell>
          <cell r="CO76">
            <v>50.476190476190474</v>
          </cell>
          <cell r="CQ76">
            <v>72</v>
          </cell>
          <cell r="CR76" t="str">
            <v>Kuwait</v>
          </cell>
          <cell r="CS76">
            <v>23.75</v>
          </cell>
          <cell r="CU76">
            <v>72</v>
          </cell>
          <cell r="CV76" t="str">
            <v>Philippines</v>
          </cell>
          <cell r="CW76">
            <v>52.38095238095238</v>
          </cell>
          <cell r="CY76">
            <v>72</v>
          </cell>
          <cell r="CZ76" t="str">
            <v>China</v>
          </cell>
          <cell r="DA76">
            <v>45.283018867924525</v>
          </cell>
          <cell r="DC76">
            <v>72</v>
          </cell>
          <cell r="DD76" t="str">
            <v>Iran (Islamic Republic of)</v>
          </cell>
          <cell r="DE76">
            <v>29</v>
          </cell>
          <cell r="DG76">
            <v>72</v>
          </cell>
          <cell r="DH76" t="str">
            <v>Bangladesh</v>
          </cell>
          <cell r="DI76">
            <v>19</v>
          </cell>
          <cell r="DK76">
            <v>72</v>
          </cell>
          <cell r="DL76" t="str">
            <v>Algeria</v>
          </cell>
          <cell r="DM76">
            <v>12.9</v>
          </cell>
          <cell r="DO76">
            <v>72</v>
          </cell>
          <cell r="DP76" t="str">
            <v>Norway</v>
          </cell>
          <cell r="DQ76">
            <v>41.6</v>
          </cell>
          <cell r="DS76">
            <v>72</v>
          </cell>
          <cell r="DT76" t="str">
            <v>Paraguay</v>
          </cell>
          <cell r="DU76">
            <v>3.8724348646955704</v>
          </cell>
          <cell r="DW76">
            <v>72</v>
          </cell>
          <cell r="DX76" t="str">
            <v>Colombia</v>
          </cell>
          <cell r="DY76">
            <v>16.60642</v>
          </cell>
          <cell r="EA76">
            <v>72</v>
          </cell>
          <cell r="EB76" t="str">
            <v>Trinidad and Tobago</v>
          </cell>
          <cell r="EC76">
            <v>12.32948</v>
          </cell>
          <cell r="EE76" t="str">
            <v/>
          </cell>
          <cell r="EF76" t="str">
            <v>Botswana</v>
          </cell>
          <cell r="EG76" t="str">
            <v/>
          </cell>
          <cell r="EI76">
            <v>72</v>
          </cell>
          <cell r="EJ76" t="str">
            <v>Cameroon</v>
          </cell>
          <cell r="EK76">
            <v>16.170310000000001</v>
          </cell>
          <cell r="EM76">
            <v>72</v>
          </cell>
          <cell r="EN76" t="str">
            <v>Egypt</v>
          </cell>
          <cell r="EO76">
            <v>28.452680000000001</v>
          </cell>
          <cell r="EQ76">
            <v>72</v>
          </cell>
          <cell r="ER76" t="str">
            <v>Costa Rica</v>
          </cell>
          <cell r="ES76">
            <v>5.9630400000000003</v>
          </cell>
          <cell r="EU76">
            <v>72</v>
          </cell>
          <cell r="EV76" t="str">
            <v>Hungary</v>
          </cell>
          <cell r="EW76">
            <v>7.5076599999999996</v>
          </cell>
          <cell r="EY76">
            <v>72</v>
          </cell>
          <cell r="EZ76" t="str">
            <v>Belarus</v>
          </cell>
          <cell r="FA76">
            <v>1.0246599999999999</v>
          </cell>
          <cell r="FC76">
            <v>72</v>
          </cell>
          <cell r="FD76" t="str">
            <v>Algeria</v>
          </cell>
          <cell r="FE76">
            <v>2.5658801058607099</v>
          </cell>
          <cell r="FG76">
            <v>72</v>
          </cell>
          <cell r="FH76" t="str">
            <v>Tajikistan</v>
          </cell>
          <cell r="FI76">
            <v>0.65333376551813604</v>
          </cell>
        </row>
        <row r="77">
          <cell r="B77" t="str">
            <v>MLI</v>
          </cell>
          <cell r="C77" t="str">
            <v>Mali</v>
          </cell>
          <cell r="E77" t="str">
            <v>RANK</v>
          </cell>
          <cell r="F77">
            <v>78</v>
          </cell>
          <cell r="G77">
            <v>111</v>
          </cell>
          <cell r="H77">
            <v>26</v>
          </cell>
          <cell r="I77">
            <v>101</v>
          </cell>
          <cell r="J77">
            <v>77</v>
          </cell>
          <cell r="K77">
            <v>75</v>
          </cell>
          <cell r="L77">
            <v>28</v>
          </cell>
          <cell r="M77">
            <v>119</v>
          </cell>
          <cell r="N77">
            <v>105</v>
          </cell>
          <cell r="O77">
            <v>90</v>
          </cell>
          <cell r="P77">
            <v>47</v>
          </cell>
          <cell r="Q77">
            <v>117</v>
          </cell>
          <cell r="R77" t="str">
            <v/>
          </cell>
          <cell r="S77">
            <v>101</v>
          </cell>
          <cell r="T77">
            <v>108</v>
          </cell>
          <cell r="U77" t="str">
            <v/>
          </cell>
          <cell r="V77" t="str">
            <v/>
          </cell>
          <cell r="W77">
            <v>22</v>
          </cell>
          <cell r="X77">
            <v>52</v>
          </cell>
          <cell r="Y77">
            <v>93</v>
          </cell>
          <cell r="Z77">
            <v>88</v>
          </cell>
          <cell r="AA77" t="str">
            <v/>
          </cell>
          <cell r="AB77">
            <v>67</v>
          </cell>
          <cell r="AC77">
            <v>112</v>
          </cell>
          <cell r="AD77">
            <v>123</v>
          </cell>
          <cell r="AE77">
            <v>103</v>
          </cell>
          <cell r="AF77">
            <v>87</v>
          </cell>
          <cell r="AG77" t="str">
            <v/>
          </cell>
          <cell r="AH77" t="str">
            <v/>
          </cell>
          <cell r="AI77" t="str">
            <v/>
          </cell>
          <cell r="AJ77" t="str">
            <v/>
          </cell>
          <cell r="AK77">
            <v>113</v>
          </cell>
          <cell r="AL77">
            <v>54</v>
          </cell>
          <cell r="AM77">
            <v>28</v>
          </cell>
          <cell r="AN77">
            <v>99</v>
          </cell>
          <cell r="AO77">
            <v>110</v>
          </cell>
          <cell r="AP77">
            <v>102</v>
          </cell>
          <cell r="AQ77">
            <v>32</v>
          </cell>
          <cell r="AR77">
            <v>116</v>
          </cell>
          <cell r="AS77" t="str">
            <v/>
          </cell>
          <cell r="AT77" t="str">
            <v/>
          </cell>
          <cell r="AU77">
            <v>69</v>
          </cell>
          <cell r="AV77">
            <v>104</v>
          </cell>
          <cell r="AW77">
            <v>63</v>
          </cell>
          <cell r="AX77">
            <v>76</v>
          </cell>
          <cell r="AY77">
            <v>92</v>
          </cell>
          <cell r="AZ77">
            <v>70</v>
          </cell>
          <cell r="BA77" t="str">
            <v/>
          </cell>
          <cell r="BB77">
            <v>76</v>
          </cell>
          <cell r="BC77" t="str">
            <v/>
          </cell>
          <cell r="BD77" t="str">
            <v/>
          </cell>
          <cell r="BE77">
            <v>83</v>
          </cell>
          <cell r="BF77">
            <v>96</v>
          </cell>
          <cell r="BG77" t="str">
            <v/>
          </cell>
          <cell r="BH77">
            <v>18</v>
          </cell>
          <cell r="BI77">
            <v>75</v>
          </cell>
          <cell r="BJ77">
            <v>98</v>
          </cell>
          <cell r="BK77">
            <v>100</v>
          </cell>
          <cell r="BL77">
            <v>103</v>
          </cell>
          <cell r="BM77">
            <v>95</v>
          </cell>
          <cell r="BN77" t="str">
            <v/>
          </cell>
          <cell r="BO77">
            <v>89</v>
          </cell>
          <cell r="BP77" t="str">
            <v/>
          </cell>
          <cell r="BQ77">
            <v>98</v>
          </cell>
          <cell r="BR77">
            <v>52</v>
          </cell>
          <cell r="BS77" t="str">
            <v/>
          </cell>
          <cell r="BT77" t="str">
            <v/>
          </cell>
          <cell r="BU77">
            <v>77</v>
          </cell>
          <cell r="BV77">
            <v>96</v>
          </cell>
          <cell r="BW77">
            <v>56</v>
          </cell>
          <cell r="BX77">
            <v>90</v>
          </cell>
          <cell r="BY77" t="str">
            <v/>
          </cell>
          <cell r="BZ77" t="str">
            <v/>
          </cell>
          <cell r="CA77">
            <v>105</v>
          </cell>
          <cell r="CB77">
            <v>103</v>
          </cell>
          <cell r="CC77" t="str">
            <v/>
          </cell>
          <cell r="CD77" t="str">
            <v/>
          </cell>
          <cell r="CE77" t="str">
            <v/>
          </cell>
          <cell r="CF77">
            <v>113</v>
          </cell>
          <cell r="CG77">
            <v>79</v>
          </cell>
          <cell r="CI77">
            <v>73</v>
          </cell>
          <cell r="CJ77" t="str">
            <v>Senegal</v>
          </cell>
          <cell r="CK77">
            <v>38.679245283018865</v>
          </cell>
          <cell r="CM77">
            <v>73</v>
          </cell>
          <cell r="CN77" t="str">
            <v>Philippines</v>
          </cell>
          <cell r="CO77">
            <v>50</v>
          </cell>
          <cell r="CQ77">
            <v>73</v>
          </cell>
          <cell r="CR77" t="str">
            <v>Senegal</v>
          </cell>
          <cell r="CS77">
            <v>25</v>
          </cell>
          <cell r="CU77">
            <v>73</v>
          </cell>
          <cell r="CV77" t="str">
            <v>Morocco</v>
          </cell>
          <cell r="CW77">
            <v>51.904761904761905</v>
          </cell>
          <cell r="CY77">
            <v>73</v>
          </cell>
          <cell r="CZ77" t="str">
            <v>Bosnia and Herzegovina</v>
          </cell>
          <cell r="DA77">
            <v>43.867924528301884</v>
          </cell>
          <cell r="DC77">
            <v>72</v>
          </cell>
          <cell r="DD77" t="str">
            <v>Philippines</v>
          </cell>
          <cell r="DE77">
            <v>29</v>
          </cell>
          <cell r="DG77">
            <v>72</v>
          </cell>
          <cell r="DH77" t="str">
            <v>Cameroon</v>
          </cell>
          <cell r="DI77">
            <v>19</v>
          </cell>
          <cell r="DK77">
            <v>72</v>
          </cell>
          <cell r="DL77" t="str">
            <v>Madagascar</v>
          </cell>
          <cell r="DM77">
            <v>12.9</v>
          </cell>
          <cell r="DO77">
            <v>73</v>
          </cell>
          <cell r="DP77" t="str">
            <v>Morocco</v>
          </cell>
          <cell r="DQ77">
            <v>41.7</v>
          </cell>
          <cell r="DS77">
            <v>73</v>
          </cell>
          <cell r="DT77" t="str">
            <v>Mozambique</v>
          </cell>
          <cell r="DU77">
            <v>3.75269593024005</v>
          </cell>
          <cell r="DW77">
            <v>73</v>
          </cell>
          <cell r="DX77" t="str">
            <v>Argentina</v>
          </cell>
          <cell r="DY77">
            <v>16.537389999999998</v>
          </cell>
          <cell r="EA77">
            <v>73</v>
          </cell>
          <cell r="EB77" t="str">
            <v>Kuwait</v>
          </cell>
          <cell r="EC77">
            <v>12.30396</v>
          </cell>
          <cell r="EE77" t="str">
            <v/>
          </cell>
          <cell r="EF77" t="str">
            <v>Brunei Darussalam</v>
          </cell>
          <cell r="EG77" t="str">
            <v/>
          </cell>
          <cell r="EI77">
            <v>73</v>
          </cell>
          <cell r="EJ77" t="str">
            <v>Peru</v>
          </cell>
          <cell r="EK77">
            <v>16.238859999999999</v>
          </cell>
          <cell r="EM77">
            <v>73</v>
          </cell>
          <cell r="EN77" t="str">
            <v>Mexico</v>
          </cell>
          <cell r="EO77">
            <v>27.189679999999999</v>
          </cell>
          <cell r="EQ77">
            <v>73</v>
          </cell>
          <cell r="ER77" t="str">
            <v>Hungary</v>
          </cell>
          <cell r="ES77">
            <v>5.8005899999999997</v>
          </cell>
          <cell r="EU77">
            <v>73</v>
          </cell>
          <cell r="EV77" t="str">
            <v>Ecuador</v>
          </cell>
          <cell r="EW77">
            <v>7.2984499999999999</v>
          </cell>
          <cell r="EY77">
            <v>73</v>
          </cell>
          <cell r="EZ77" t="str">
            <v>Albania</v>
          </cell>
          <cell r="FA77">
            <v>0.91108</v>
          </cell>
          <cell r="FC77">
            <v>73</v>
          </cell>
          <cell r="FD77" t="str">
            <v>Uganda</v>
          </cell>
          <cell r="FE77">
            <v>2.55736670132185</v>
          </cell>
          <cell r="FG77">
            <v>73</v>
          </cell>
          <cell r="FH77" t="str">
            <v>Turkey</v>
          </cell>
          <cell r="FI77">
            <v>0.62912827321137998</v>
          </cell>
        </row>
        <row r="78">
          <cell r="B78" t="str">
            <v>MUS</v>
          </cell>
          <cell r="C78" t="str">
            <v>Mauritius</v>
          </cell>
          <cell r="E78" t="str">
            <v>RANK</v>
          </cell>
          <cell r="F78">
            <v>35</v>
          </cell>
          <cell r="G78">
            <v>38</v>
          </cell>
          <cell r="H78">
            <v>54</v>
          </cell>
          <cell r="I78">
            <v>37</v>
          </cell>
          <cell r="J78">
            <v>31</v>
          </cell>
          <cell r="K78">
            <v>40</v>
          </cell>
          <cell r="L78">
            <v>14</v>
          </cell>
          <cell r="M78">
            <v>37</v>
          </cell>
          <cell r="N78">
            <v>17</v>
          </cell>
          <cell r="O78">
            <v>87</v>
          </cell>
          <cell r="P78">
            <v>88</v>
          </cell>
          <cell r="Q78">
            <v>56</v>
          </cell>
          <cell r="R78" t="str">
            <v/>
          </cell>
          <cell r="S78">
            <v>71</v>
          </cell>
          <cell r="T78">
            <v>75</v>
          </cell>
          <cell r="U78" t="str">
            <v/>
          </cell>
          <cell r="V78" t="str">
            <v/>
          </cell>
          <cell r="W78" t="str">
            <v/>
          </cell>
          <cell r="X78">
            <v>9</v>
          </cell>
          <cell r="Y78">
            <v>4</v>
          </cell>
          <cell r="Z78" t="str">
            <v/>
          </cell>
          <cell r="AA78">
            <v>61</v>
          </cell>
          <cell r="AB78">
            <v>80</v>
          </cell>
          <cell r="AC78">
            <v>60</v>
          </cell>
          <cell r="AD78">
            <v>61</v>
          </cell>
          <cell r="AE78">
            <v>80</v>
          </cell>
          <cell r="AF78">
            <v>106</v>
          </cell>
          <cell r="AG78" t="str">
            <v/>
          </cell>
          <cell r="AH78" t="str">
            <v/>
          </cell>
          <cell r="AI78" t="str">
            <v/>
          </cell>
          <cell r="AJ78" t="str">
            <v/>
          </cell>
          <cell r="AK78">
            <v>92</v>
          </cell>
          <cell r="AL78">
            <v>64</v>
          </cell>
          <cell r="AM78">
            <v>108</v>
          </cell>
          <cell r="AN78">
            <v>72</v>
          </cell>
          <cell r="AO78">
            <v>92</v>
          </cell>
          <cell r="AP78">
            <v>27</v>
          </cell>
          <cell r="AQ78" t="str">
            <v/>
          </cell>
          <cell r="AR78">
            <v>12</v>
          </cell>
          <cell r="AS78">
            <v>34</v>
          </cell>
          <cell r="AT78">
            <v>57</v>
          </cell>
          <cell r="AU78">
            <v>69</v>
          </cell>
          <cell r="AV78">
            <v>43</v>
          </cell>
          <cell r="AW78">
            <v>87</v>
          </cell>
          <cell r="AX78">
            <v>30</v>
          </cell>
          <cell r="AY78">
            <v>39</v>
          </cell>
          <cell r="AZ78">
            <v>53</v>
          </cell>
          <cell r="BA78">
            <v>83</v>
          </cell>
          <cell r="BB78">
            <v>67</v>
          </cell>
          <cell r="BC78" t="str">
            <v/>
          </cell>
          <cell r="BD78" t="str">
            <v/>
          </cell>
          <cell r="BE78">
            <v>87</v>
          </cell>
          <cell r="BF78">
            <v>38</v>
          </cell>
          <cell r="BG78" t="str">
            <v/>
          </cell>
          <cell r="BH78">
            <v>76</v>
          </cell>
          <cell r="BI78" t="str">
            <v/>
          </cell>
          <cell r="BJ78">
            <v>82</v>
          </cell>
          <cell r="BK78">
            <v>56</v>
          </cell>
          <cell r="BL78">
            <v>38</v>
          </cell>
          <cell r="BM78">
            <v>51</v>
          </cell>
          <cell r="BN78">
            <v>92</v>
          </cell>
          <cell r="BO78" t="str">
            <v/>
          </cell>
          <cell r="BP78" t="str">
            <v/>
          </cell>
          <cell r="BQ78">
            <v>104</v>
          </cell>
          <cell r="BR78" t="str">
            <v/>
          </cell>
          <cell r="BS78">
            <v>11</v>
          </cell>
          <cell r="BT78" t="str">
            <v/>
          </cell>
          <cell r="BU78">
            <v>89</v>
          </cell>
          <cell r="BV78">
            <v>69</v>
          </cell>
          <cell r="BW78">
            <v>55</v>
          </cell>
          <cell r="BX78">
            <v>61</v>
          </cell>
          <cell r="BY78">
            <v>104</v>
          </cell>
          <cell r="BZ78" t="str">
            <v/>
          </cell>
          <cell r="CA78">
            <v>53</v>
          </cell>
          <cell r="CB78">
            <v>53</v>
          </cell>
          <cell r="CC78" t="str">
            <v/>
          </cell>
          <cell r="CD78" t="str">
            <v/>
          </cell>
          <cell r="CE78">
            <v>32</v>
          </cell>
          <cell r="CF78">
            <v>18</v>
          </cell>
          <cell r="CG78">
            <v>86</v>
          </cell>
          <cell r="CI78">
            <v>74</v>
          </cell>
          <cell r="CJ78" t="str">
            <v>Spain</v>
          </cell>
          <cell r="CK78">
            <v>38.20754716981132</v>
          </cell>
          <cell r="CM78">
            <v>74</v>
          </cell>
          <cell r="CN78" t="str">
            <v>Serbia</v>
          </cell>
          <cell r="CO78">
            <v>49.523809523809526</v>
          </cell>
          <cell r="CQ78">
            <v>74</v>
          </cell>
          <cell r="CR78" t="str">
            <v>Uganda</v>
          </cell>
          <cell r="CS78">
            <v>25.5</v>
          </cell>
          <cell r="CU78">
            <v>74</v>
          </cell>
          <cell r="CV78" t="str">
            <v>Bosnia and Herzegovina</v>
          </cell>
          <cell r="CW78">
            <v>51.428571428571431</v>
          </cell>
          <cell r="CY78">
            <v>74</v>
          </cell>
          <cell r="CZ78" t="str">
            <v>Mongolia</v>
          </cell>
          <cell r="DA78">
            <v>43.39622641509434</v>
          </cell>
          <cell r="DC78">
            <v>74</v>
          </cell>
          <cell r="DD78" t="str">
            <v>India</v>
          </cell>
          <cell r="DE78">
            <v>30</v>
          </cell>
          <cell r="DG78">
            <v>72</v>
          </cell>
          <cell r="DH78" t="str">
            <v>Dominican Republic</v>
          </cell>
          <cell r="DI78">
            <v>19</v>
          </cell>
          <cell r="DK78">
            <v>74</v>
          </cell>
          <cell r="DL78" t="str">
            <v>Brunei Darussalam</v>
          </cell>
          <cell r="DM78">
            <v>13.5</v>
          </cell>
          <cell r="DO78">
            <v>74</v>
          </cell>
          <cell r="DP78" t="str">
            <v>Uruguay</v>
          </cell>
          <cell r="DQ78">
            <v>42</v>
          </cell>
          <cell r="DS78">
            <v>74</v>
          </cell>
          <cell r="DT78" t="str">
            <v>Luxembourg</v>
          </cell>
          <cell r="DU78">
            <v>3.7238566744441779</v>
          </cell>
          <cell r="DW78">
            <v>74</v>
          </cell>
          <cell r="DX78" t="str">
            <v>Slovakia</v>
          </cell>
          <cell r="DY78">
            <v>16.109290000000001</v>
          </cell>
          <cell r="EA78">
            <v>74</v>
          </cell>
          <cell r="EB78" t="str">
            <v>Botswana</v>
          </cell>
          <cell r="EC78">
            <v>12.16662</v>
          </cell>
          <cell r="EE78" t="str">
            <v/>
          </cell>
          <cell r="EF78" t="str">
            <v>Burkina Faso</v>
          </cell>
          <cell r="EG78" t="str">
            <v/>
          </cell>
          <cell r="EI78">
            <v>74</v>
          </cell>
          <cell r="EJ78" t="str">
            <v>Tajikistan</v>
          </cell>
          <cell r="EK78">
            <v>16.5503</v>
          </cell>
          <cell r="EM78">
            <v>74</v>
          </cell>
          <cell r="EN78" t="str">
            <v>Oman</v>
          </cell>
          <cell r="EO78">
            <v>26.43665</v>
          </cell>
          <cell r="EQ78">
            <v>74</v>
          </cell>
          <cell r="ER78" t="str">
            <v>Russian Federation</v>
          </cell>
          <cell r="ES78">
            <v>5.7906599999999999</v>
          </cell>
          <cell r="EU78">
            <v>74</v>
          </cell>
          <cell r="EV78" t="str">
            <v>Iceland</v>
          </cell>
          <cell r="EW78">
            <v>6.9991700000000003</v>
          </cell>
          <cell r="EY78">
            <v>74</v>
          </cell>
          <cell r="EZ78" t="str">
            <v>Turkey</v>
          </cell>
          <cell r="FA78">
            <v>0.79834000000000005</v>
          </cell>
          <cell r="FC78">
            <v>74</v>
          </cell>
          <cell r="FD78" t="str">
            <v>Bolivia (Plurinational State of)</v>
          </cell>
          <cell r="FE78">
            <v>2.4796201432971898</v>
          </cell>
          <cell r="FG78">
            <v>74</v>
          </cell>
          <cell r="FH78" t="str">
            <v>Algeria</v>
          </cell>
          <cell r="FI78">
            <v>0.57857866969223504</v>
          </cell>
        </row>
        <row r="79">
          <cell r="B79" t="str">
            <v>MEX</v>
          </cell>
          <cell r="C79" t="str">
            <v>Mexico</v>
          </cell>
          <cell r="E79" t="str">
            <v>RANK</v>
          </cell>
          <cell r="F79">
            <v>99</v>
          </cell>
          <cell r="G79">
            <v>58</v>
          </cell>
          <cell r="H79">
            <v>103</v>
          </cell>
          <cell r="I79">
            <v>58</v>
          </cell>
          <cell r="J79">
            <v>91</v>
          </cell>
          <cell r="K79">
            <v>99</v>
          </cell>
          <cell r="L79">
            <v>35</v>
          </cell>
          <cell r="M79">
            <v>70</v>
          </cell>
          <cell r="N79">
            <v>104</v>
          </cell>
          <cell r="O79">
            <v>42</v>
          </cell>
          <cell r="P79">
            <v>77</v>
          </cell>
          <cell r="Q79">
            <v>50</v>
          </cell>
          <cell r="R79">
            <v>47</v>
          </cell>
          <cell r="S79">
            <v>80</v>
          </cell>
          <cell r="T79">
            <v>73</v>
          </cell>
          <cell r="U79">
            <v>23</v>
          </cell>
          <cell r="V79">
            <v>25</v>
          </cell>
          <cell r="W79" t="str">
            <v/>
          </cell>
          <cell r="X79">
            <v>112</v>
          </cell>
          <cell r="Y79">
            <v>92</v>
          </cell>
          <cell r="Z79">
            <v>67</v>
          </cell>
          <cell r="AA79">
            <v>60</v>
          </cell>
          <cell r="AB79">
            <v>56</v>
          </cell>
          <cell r="AC79">
            <v>70</v>
          </cell>
          <cell r="AD79">
            <v>66</v>
          </cell>
          <cell r="AE79">
            <v>37</v>
          </cell>
          <cell r="AF79">
            <v>33</v>
          </cell>
          <cell r="AG79">
            <v>69</v>
          </cell>
          <cell r="AH79">
            <v>71</v>
          </cell>
          <cell r="AI79">
            <v>50</v>
          </cell>
          <cell r="AJ79">
            <v>70</v>
          </cell>
          <cell r="AK79">
            <v>43</v>
          </cell>
          <cell r="AL79">
            <v>55</v>
          </cell>
          <cell r="AM79">
            <v>88</v>
          </cell>
          <cell r="AN79">
            <v>72</v>
          </cell>
          <cell r="AO79">
            <v>1</v>
          </cell>
          <cell r="AP79">
            <v>95</v>
          </cell>
          <cell r="AQ79">
            <v>49</v>
          </cell>
          <cell r="AR79">
            <v>34</v>
          </cell>
          <cell r="AS79">
            <v>47</v>
          </cell>
          <cell r="AT79">
            <v>51</v>
          </cell>
          <cell r="AU79">
            <v>63</v>
          </cell>
          <cell r="AV79">
            <v>41</v>
          </cell>
          <cell r="AW79">
            <v>24</v>
          </cell>
          <cell r="AX79">
            <v>93</v>
          </cell>
          <cell r="AY79">
            <v>84</v>
          </cell>
          <cell r="AZ79">
            <v>93</v>
          </cell>
          <cell r="BA79">
            <v>74</v>
          </cell>
          <cell r="BB79">
            <v>73</v>
          </cell>
          <cell r="BC79">
            <v>36</v>
          </cell>
          <cell r="BD79">
            <v>33</v>
          </cell>
          <cell r="BE79">
            <v>54</v>
          </cell>
          <cell r="BF79">
            <v>54</v>
          </cell>
          <cell r="BG79">
            <v>66</v>
          </cell>
          <cell r="BH79">
            <v>71</v>
          </cell>
          <cell r="BI79">
            <v>61</v>
          </cell>
          <cell r="BJ79">
            <v>88</v>
          </cell>
          <cell r="BK79">
            <v>8</v>
          </cell>
          <cell r="BL79">
            <v>124</v>
          </cell>
          <cell r="BM79">
            <v>77</v>
          </cell>
          <cell r="BN79">
            <v>73</v>
          </cell>
          <cell r="BO79">
            <v>54</v>
          </cell>
          <cell r="BP79">
            <v>43</v>
          </cell>
          <cell r="BQ79">
            <v>70</v>
          </cell>
          <cell r="BR79">
            <v>85</v>
          </cell>
          <cell r="BS79">
            <v>71</v>
          </cell>
          <cell r="BT79">
            <v>52</v>
          </cell>
          <cell r="BU79">
            <v>34</v>
          </cell>
          <cell r="BV79">
            <v>12</v>
          </cell>
          <cell r="BW79">
            <v>120</v>
          </cell>
          <cell r="BX79">
            <v>42</v>
          </cell>
          <cell r="BY79">
            <v>37</v>
          </cell>
          <cell r="BZ79" t="str">
            <v/>
          </cell>
          <cell r="CA79">
            <v>66</v>
          </cell>
          <cell r="CB79">
            <v>65</v>
          </cell>
          <cell r="CC79">
            <v>45</v>
          </cell>
          <cell r="CD79">
            <v>53</v>
          </cell>
          <cell r="CE79" t="str">
            <v/>
          </cell>
          <cell r="CF79">
            <v>51</v>
          </cell>
          <cell r="CG79">
            <v>62</v>
          </cell>
          <cell r="CI79">
            <v>75</v>
          </cell>
          <cell r="CJ79" t="str">
            <v>Macedonia (the Former Yugoslav Republic of)</v>
          </cell>
          <cell r="CK79">
            <v>37.264150943396224</v>
          </cell>
          <cell r="CM79">
            <v>75</v>
          </cell>
          <cell r="CN79" t="str">
            <v>Sri Lanka</v>
          </cell>
          <cell r="CO79">
            <v>49.047619047619051</v>
          </cell>
          <cell r="CQ79">
            <v>75</v>
          </cell>
          <cell r="CR79" t="str">
            <v>Dominican Republic</v>
          </cell>
          <cell r="CS79">
            <v>26.13</v>
          </cell>
          <cell r="CU79">
            <v>75</v>
          </cell>
          <cell r="CV79" t="str">
            <v>Guatemala</v>
          </cell>
          <cell r="CW79">
            <v>50.952380952380949</v>
          </cell>
          <cell r="CY79">
            <v>75</v>
          </cell>
          <cell r="CZ79" t="str">
            <v>Armenia</v>
          </cell>
          <cell r="DA79">
            <v>42.924528301886795</v>
          </cell>
          <cell r="DC79">
            <v>75</v>
          </cell>
          <cell r="DD79" t="str">
            <v>China</v>
          </cell>
          <cell r="DE79">
            <v>31</v>
          </cell>
          <cell r="DG79">
            <v>72</v>
          </cell>
          <cell r="DH79" t="str">
            <v>Greece</v>
          </cell>
          <cell r="DI79">
            <v>19</v>
          </cell>
          <cell r="DK79">
            <v>75</v>
          </cell>
          <cell r="DL79" t="str">
            <v>Peru</v>
          </cell>
          <cell r="DM79">
            <v>13.6</v>
          </cell>
          <cell r="DO79">
            <v>75</v>
          </cell>
          <cell r="DP79" t="str">
            <v>Poland</v>
          </cell>
          <cell r="DQ79">
            <v>42.3</v>
          </cell>
          <cell r="DS79">
            <v>75</v>
          </cell>
          <cell r="DT79" t="str">
            <v>Ethiopia</v>
          </cell>
          <cell r="DU79">
            <v>3.7147806803877801</v>
          </cell>
          <cell r="DW79">
            <v>75</v>
          </cell>
          <cell r="DX79" t="str">
            <v>Australia</v>
          </cell>
          <cell r="DY79">
            <v>15.790620000000001</v>
          </cell>
          <cell r="EA79">
            <v>75</v>
          </cell>
          <cell r="EB79" t="str">
            <v>Thailand</v>
          </cell>
          <cell r="EC79">
            <v>12.16206</v>
          </cell>
          <cell r="EE79" t="str">
            <v/>
          </cell>
          <cell r="EF79" t="str">
            <v>Cambodia</v>
          </cell>
          <cell r="EG79" t="str">
            <v/>
          </cell>
          <cell r="EI79">
            <v>75</v>
          </cell>
          <cell r="EJ79" t="str">
            <v>Guatemala</v>
          </cell>
          <cell r="EK79">
            <v>16.565670000000001</v>
          </cell>
          <cell r="EM79">
            <v>75</v>
          </cell>
          <cell r="EN79" t="str">
            <v>Mauritius</v>
          </cell>
          <cell r="EO79">
            <v>25.904129999999999</v>
          </cell>
          <cell r="EQ79">
            <v>75</v>
          </cell>
          <cell r="ER79" t="str">
            <v>Belgium</v>
          </cell>
          <cell r="ES79">
            <v>5.56515</v>
          </cell>
          <cell r="EU79">
            <v>75</v>
          </cell>
          <cell r="EV79" t="str">
            <v>United States of America</v>
          </cell>
          <cell r="EW79">
            <v>6.97966</v>
          </cell>
          <cell r="EY79">
            <v>75</v>
          </cell>
          <cell r="EZ79" t="str">
            <v>Thailand</v>
          </cell>
          <cell r="FA79">
            <v>0.78513999999999995</v>
          </cell>
          <cell r="FC79">
            <v>75</v>
          </cell>
          <cell r="FD79" t="str">
            <v>Belgium</v>
          </cell>
          <cell r="FE79">
            <v>2.4451515242050301</v>
          </cell>
          <cell r="FG79">
            <v>75</v>
          </cell>
          <cell r="FH79" t="str">
            <v>Peru</v>
          </cell>
          <cell r="FI79">
            <v>0.53936887543777701</v>
          </cell>
        </row>
        <row r="80">
          <cell r="B80" t="str">
            <v>MDA</v>
          </cell>
          <cell r="C80" t="str">
            <v>Moldova (Republic of)</v>
          </cell>
          <cell r="E80" t="str">
            <v>RANK</v>
          </cell>
          <cell r="F80">
            <v>89</v>
          </cell>
          <cell r="G80">
            <v>93</v>
          </cell>
          <cell r="H80">
            <v>60</v>
          </cell>
          <cell r="I80">
            <v>80</v>
          </cell>
          <cell r="J80">
            <v>82</v>
          </cell>
          <cell r="K80">
            <v>99</v>
          </cell>
          <cell r="L80">
            <v>40</v>
          </cell>
          <cell r="M80">
            <v>68</v>
          </cell>
          <cell r="N80">
            <v>33</v>
          </cell>
          <cell r="O80">
            <v>1</v>
          </cell>
          <cell r="P80">
            <v>1</v>
          </cell>
          <cell r="Q80">
            <v>81</v>
          </cell>
          <cell r="R80" t="str">
            <v/>
          </cell>
          <cell r="S80">
            <v>36</v>
          </cell>
          <cell r="T80">
            <v>58</v>
          </cell>
          <cell r="U80" t="str">
            <v/>
          </cell>
          <cell r="V80" t="str">
            <v/>
          </cell>
          <cell r="W80">
            <v>70</v>
          </cell>
          <cell r="X80">
            <v>27</v>
          </cell>
          <cell r="Y80">
            <v>11</v>
          </cell>
          <cell r="Z80">
            <v>59</v>
          </cell>
          <cell r="AA80">
            <v>52</v>
          </cell>
          <cell r="AB80">
            <v>99</v>
          </cell>
          <cell r="AC80">
            <v>69</v>
          </cell>
          <cell r="AD80">
            <v>67</v>
          </cell>
          <cell r="AE80">
            <v>80</v>
          </cell>
          <cell r="AF80">
            <v>57</v>
          </cell>
          <cell r="AG80">
            <v>88</v>
          </cell>
          <cell r="AH80">
            <v>85</v>
          </cell>
          <cell r="AI80">
            <v>98</v>
          </cell>
          <cell r="AJ80">
            <v>101</v>
          </cell>
          <cell r="AK80">
            <v>111</v>
          </cell>
          <cell r="AL80">
            <v>27</v>
          </cell>
          <cell r="AM80">
            <v>64</v>
          </cell>
          <cell r="AN80">
            <v>19</v>
          </cell>
          <cell r="AO80">
            <v>116</v>
          </cell>
          <cell r="AP80">
            <v>66</v>
          </cell>
          <cell r="AQ80">
            <v>33</v>
          </cell>
          <cell r="AR80">
            <v>90</v>
          </cell>
          <cell r="AS80" t="str">
            <v/>
          </cell>
          <cell r="AT80">
            <v>90</v>
          </cell>
          <cell r="AU80">
            <v>17</v>
          </cell>
          <cell r="AV80">
            <v>49</v>
          </cell>
          <cell r="AW80">
            <v>39</v>
          </cell>
          <cell r="AX80">
            <v>13</v>
          </cell>
          <cell r="AY80">
            <v>62</v>
          </cell>
          <cell r="AZ80">
            <v>96</v>
          </cell>
          <cell r="BA80">
            <v>45</v>
          </cell>
          <cell r="BB80">
            <v>48</v>
          </cell>
          <cell r="BC80">
            <v>67</v>
          </cell>
          <cell r="BD80" t="str">
            <v/>
          </cell>
          <cell r="BE80">
            <v>116</v>
          </cell>
          <cell r="BF80">
            <v>121</v>
          </cell>
          <cell r="BG80">
            <v>60</v>
          </cell>
          <cell r="BH80">
            <v>76</v>
          </cell>
          <cell r="BI80">
            <v>75</v>
          </cell>
          <cell r="BJ80">
            <v>48</v>
          </cell>
          <cell r="BK80">
            <v>76</v>
          </cell>
          <cell r="BL80">
            <v>83</v>
          </cell>
          <cell r="BM80">
            <v>62</v>
          </cell>
          <cell r="BN80">
            <v>8</v>
          </cell>
          <cell r="BO80">
            <v>65</v>
          </cell>
          <cell r="BP80">
            <v>4</v>
          </cell>
          <cell r="BQ80">
            <v>43</v>
          </cell>
          <cell r="BR80">
            <v>6</v>
          </cell>
          <cell r="BS80">
            <v>48</v>
          </cell>
          <cell r="BT80" t="str">
            <v/>
          </cell>
          <cell r="BU80">
            <v>32</v>
          </cell>
          <cell r="BV80">
            <v>55</v>
          </cell>
          <cell r="BW80">
            <v>48</v>
          </cell>
          <cell r="BX80">
            <v>80</v>
          </cell>
          <cell r="BY80">
            <v>3</v>
          </cell>
          <cell r="BZ80">
            <v>6</v>
          </cell>
          <cell r="CA80">
            <v>118</v>
          </cell>
          <cell r="CB80">
            <v>107</v>
          </cell>
          <cell r="CC80">
            <v>66</v>
          </cell>
          <cell r="CD80">
            <v>45</v>
          </cell>
          <cell r="CE80" t="str">
            <v/>
          </cell>
          <cell r="CF80">
            <v>7</v>
          </cell>
          <cell r="CG80">
            <v>47</v>
          </cell>
          <cell r="CI80">
            <v>76</v>
          </cell>
          <cell r="CJ80" t="str">
            <v>Jordan</v>
          </cell>
          <cell r="CK80">
            <v>36.320754716981135</v>
          </cell>
          <cell r="CM80">
            <v>76</v>
          </cell>
          <cell r="CN80" t="str">
            <v>Rwanda</v>
          </cell>
          <cell r="CO80">
            <v>48.571428571428569</v>
          </cell>
          <cell r="CQ80">
            <v>76</v>
          </cell>
          <cell r="CR80" t="str">
            <v>Mozambique</v>
          </cell>
          <cell r="CS80">
            <v>26.5</v>
          </cell>
          <cell r="CU80">
            <v>76</v>
          </cell>
          <cell r="CV80" t="str">
            <v>Lebanon</v>
          </cell>
          <cell r="CW80">
            <v>50.476190476190474</v>
          </cell>
          <cell r="CY80">
            <v>76</v>
          </cell>
          <cell r="CZ80" t="str">
            <v>Serbia</v>
          </cell>
          <cell r="DA80">
            <v>42.452830188679243</v>
          </cell>
          <cell r="DC80">
            <v>75</v>
          </cell>
          <cell r="DD80" t="str">
            <v>Mali</v>
          </cell>
          <cell r="DE80">
            <v>31</v>
          </cell>
          <cell r="DG80">
            <v>72</v>
          </cell>
          <cell r="DH80" t="str">
            <v>Kazakhstan</v>
          </cell>
          <cell r="DI80">
            <v>19</v>
          </cell>
          <cell r="DK80">
            <v>76</v>
          </cell>
          <cell r="DL80" t="str">
            <v>Mozambique</v>
          </cell>
          <cell r="DM80">
            <v>13.9</v>
          </cell>
          <cell r="DO80">
            <v>76</v>
          </cell>
          <cell r="DP80" t="str">
            <v>Egypt</v>
          </cell>
          <cell r="DQ80">
            <v>42.6</v>
          </cell>
          <cell r="DS80">
            <v>76</v>
          </cell>
          <cell r="DT80" t="str">
            <v>Slovakia</v>
          </cell>
          <cell r="DU80">
            <v>3.6983346063715401</v>
          </cell>
          <cell r="DW80">
            <v>76</v>
          </cell>
          <cell r="DX80" t="str">
            <v>Oman</v>
          </cell>
          <cell r="DY80">
            <v>15.49324</v>
          </cell>
          <cell r="EA80">
            <v>76</v>
          </cell>
          <cell r="EB80" t="str">
            <v>El Salvador</v>
          </cell>
          <cell r="EC80">
            <v>12.111750000000001</v>
          </cell>
          <cell r="EE80" t="str">
            <v/>
          </cell>
          <cell r="EF80" t="str">
            <v>Cameroon</v>
          </cell>
          <cell r="EG80" t="str">
            <v/>
          </cell>
          <cell r="EI80">
            <v>76</v>
          </cell>
          <cell r="EJ80" t="str">
            <v>Morocco</v>
          </cell>
          <cell r="EK80">
            <v>16.57723</v>
          </cell>
          <cell r="EM80">
            <v>76</v>
          </cell>
          <cell r="EN80" t="str">
            <v>Georgia</v>
          </cell>
          <cell r="EO80">
            <v>25.499890000000001</v>
          </cell>
          <cell r="EQ80">
            <v>76</v>
          </cell>
          <cell r="ER80" t="str">
            <v>Indonesia</v>
          </cell>
          <cell r="ES80">
            <v>5.5317499999999997</v>
          </cell>
          <cell r="EU80">
            <v>76</v>
          </cell>
          <cell r="EV80" t="str">
            <v>Ghana</v>
          </cell>
          <cell r="EW80">
            <v>6.7643700000000004</v>
          </cell>
          <cell r="EY80">
            <v>76</v>
          </cell>
          <cell r="EZ80" t="str">
            <v>Rwanda</v>
          </cell>
          <cell r="FA80">
            <v>0.71863999999999995</v>
          </cell>
          <cell r="FC80">
            <v>76</v>
          </cell>
          <cell r="FD80" t="str">
            <v>Czech Republic</v>
          </cell>
          <cell r="FE80">
            <v>2.4007744433688298</v>
          </cell>
          <cell r="FG80">
            <v>76</v>
          </cell>
          <cell r="FH80" t="str">
            <v>El Salvador</v>
          </cell>
          <cell r="FI80">
            <v>0.47083548933576203</v>
          </cell>
        </row>
        <row r="81">
          <cell r="B81" t="str">
            <v>MNG</v>
          </cell>
          <cell r="C81" t="str">
            <v>Mongolia</v>
          </cell>
          <cell r="E81" t="str">
            <v>RANK</v>
          </cell>
          <cell r="F81">
            <v>51</v>
          </cell>
          <cell r="G81">
            <v>114</v>
          </cell>
          <cell r="H81">
            <v>61</v>
          </cell>
          <cell r="I81">
            <v>93</v>
          </cell>
          <cell r="J81">
            <v>74</v>
          </cell>
          <cell r="K81">
            <v>35</v>
          </cell>
          <cell r="L81">
            <v>49</v>
          </cell>
          <cell r="M81">
            <v>33</v>
          </cell>
          <cell r="N81">
            <v>14</v>
          </cell>
          <cell r="O81">
            <v>49</v>
          </cell>
          <cell r="P81">
            <v>68</v>
          </cell>
          <cell r="Q81">
            <v>43</v>
          </cell>
          <cell r="R81" t="str">
            <v/>
          </cell>
          <cell r="S81">
            <v>86</v>
          </cell>
          <cell r="T81">
            <v>40</v>
          </cell>
          <cell r="U81">
            <v>80</v>
          </cell>
          <cell r="V81">
            <v>44</v>
          </cell>
          <cell r="W81">
            <v>80</v>
          </cell>
          <cell r="X81">
            <v>43</v>
          </cell>
          <cell r="Y81">
            <v>21</v>
          </cell>
          <cell r="Z81">
            <v>61</v>
          </cell>
          <cell r="AA81">
            <v>69</v>
          </cell>
          <cell r="AB81">
            <v>105</v>
          </cell>
          <cell r="AC81">
            <v>100</v>
          </cell>
          <cell r="AD81">
            <v>87</v>
          </cell>
          <cell r="AE81">
            <v>20</v>
          </cell>
          <cell r="AF81">
            <v>29</v>
          </cell>
          <cell r="AG81">
            <v>80</v>
          </cell>
          <cell r="AH81">
            <v>78</v>
          </cell>
          <cell r="AI81">
            <v>108</v>
          </cell>
          <cell r="AJ81">
            <v>98</v>
          </cell>
          <cell r="AK81">
            <v>117</v>
          </cell>
          <cell r="AL81">
            <v>1</v>
          </cell>
          <cell r="AM81">
            <v>2</v>
          </cell>
          <cell r="AN81">
            <v>57</v>
          </cell>
          <cell r="AO81">
            <v>92</v>
          </cell>
          <cell r="AP81">
            <v>56</v>
          </cell>
          <cell r="AQ81">
            <v>1</v>
          </cell>
          <cell r="AR81">
            <v>27</v>
          </cell>
          <cell r="AS81">
            <v>86</v>
          </cell>
          <cell r="AT81">
            <v>87</v>
          </cell>
          <cell r="AU81">
            <v>4</v>
          </cell>
          <cell r="AV81">
            <v>79</v>
          </cell>
          <cell r="AW81">
            <v>47</v>
          </cell>
          <cell r="AX81">
            <v>23</v>
          </cell>
          <cell r="AY81">
            <v>27</v>
          </cell>
          <cell r="AZ81">
            <v>90</v>
          </cell>
          <cell r="BA81">
            <v>65</v>
          </cell>
          <cell r="BB81">
            <v>8</v>
          </cell>
          <cell r="BC81">
            <v>77</v>
          </cell>
          <cell r="BD81">
            <v>69</v>
          </cell>
          <cell r="BE81">
            <v>80</v>
          </cell>
          <cell r="BF81">
            <v>123</v>
          </cell>
          <cell r="BG81">
            <v>65</v>
          </cell>
          <cell r="BH81">
            <v>5</v>
          </cell>
          <cell r="BI81">
            <v>75</v>
          </cell>
          <cell r="BJ81">
            <v>97</v>
          </cell>
          <cell r="BK81">
            <v>91</v>
          </cell>
          <cell r="BL81">
            <v>93</v>
          </cell>
          <cell r="BM81">
            <v>4</v>
          </cell>
          <cell r="BN81">
            <v>9</v>
          </cell>
          <cell r="BO81">
            <v>89</v>
          </cell>
          <cell r="BP81">
            <v>3</v>
          </cell>
          <cell r="BQ81">
            <v>73</v>
          </cell>
          <cell r="BR81" t="str">
            <v/>
          </cell>
          <cell r="BS81" t="str">
            <v/>
          </cell>
          <cell r="BT81" t="str">
            <v/>
          </cell>
          <cell r="BU81">
            <v>72</v>
          </cell>
          <cell r="BV81">
            <v>88</v>
          </cell>
          <cell r="BW81">
            <v>112</v>
          </cell>
          <cell r="BX81">
            <v>35</v>
          </cell>
          <cell r="BY81">
            <v>30</v>
          </cell>
          <cell r="BZ81">
            <v>40</v>
          </cell>
          <cell r="CA81">
            <v>70</v>
          </cell>
          <cell r="CB81">
            <v>89</v>
          </cell>
          <cell r="CC81">
            <v>55</v>
          </cell>
          <cell r="CD81">
            <v>62</v>
          </cell>
          <cell r="CE81">
            <v>56</v>
          </cell>
          <cell r="CF81">
            <v>97</v>
          </cell>
          <cell r="CG81">
            <v>97</v>
          </cell>
          <cell r="CI81">
            <v>77</v>
          </cell>
          <cell r="CJ81" t="str">
            <v>Angola</v>
          </cell>
          <cell r="CK81">
            <v>35.849056603773583</v>
          </cell>
          <cell r="CM81">
            <v>77</v>
          </cell>
          <cell r="CN81" t="str">
            <v>Kazakhstan</v>
          </cell>
          <cell r="CO81">
            <v>48.095238095238095</v>
          </cell>
          <cell r="CQ81">
            <v>77</v>
          </cell>
          <cell r="CR81" t="str">
            <v>Georgia</v>
          </cell>
          <cell r="CS81">
            <v>27</v>
          </cell>
          <cell r="CU81">
            <v>77</v>
          </cell>
          <cell r="CV81" t="str">
            <v>Serbia</v>
          </cell>
          <cell r="CW81">
            <v>50</v>
          </cell>
          <cell r="CY81">
            <v>77</v>
          </cell>
          <cell r="CZ81" t="str">
            <v>Mali</v>
          </cell>
          <cell r="DA81">
            <v>41.981132075471699</v>
          </cell>
          <cell r="DC81">
            <v>75</v>
          </cell>
          <cell r="DD81" t="str">
            <v>Ukraine</v>
          </cell>
          <cell r="DE81">
            <v>31</v>
          </cell>
          <cell r="DG81">
            <v>72</v>
          </cell>
          <cell r="DH81" t="str">
            <v>Luxembourg</v>
          </cell>
          <cell r="DI81">
            <v>19</v>
          </cell>
          <cell r="DK81">
            <v>77</v>
          </cell>
          <cell r="DL81" t="str">
            <v>Ethiopia</v>
          </cell>
          <cell r="DM81">
            <v>14.1</v>
          </cell>
          <cell r="DO81">
            <v>77</v>
          </cell>
          <cell r="DP81" t="str">
            <v>Syrian Arab Republic</v>
          </cell>
          <cell r="DQ81">
            <v>42.9</v>
          </cell>
          <cell r="DS81">
            <v>77</v>
          </cell>
          <cell r="DT81" t="str">
            <v>Turkey</v>
          </cell>
          <cell r="DU81">
            <v>3.6758406539603703</v>
          </cell>
          <cell r="DW81">
            <v>77</v>
          </cell>
          <cell r="DX81" t="str">
            <v>Mexico</v>
          </cell>
          <cell r="DY81">
            <v>15.344580000000001</v>
          </cell>
          <cell r="EA81">
            <v>77</v>
          </cell>
          <cell r="EB81" t="str">
            <v>Armenia</v>
          </cell>
          <cell r="EC81">
            <v>12.04792</v>
          </cell>
          <cell r="EE81" t="str">
            <v/>
          </cell>
          <cell r="EF81" t="str">
            <v>Costa Rica</v>
          </cell>
          <cell r="EG81" t="str">
            <v/>
          </cell>
          <cell r="EI81">
            <v>77</v>
          </cell>
          <cell r="EJ81" t="str">
            <v>Egypt</v>
          </cell>
          <cell r="EK81">
            <v>17.07949</v>
          </cell>
          <cell r="EM81">
            <v>77</v>
          </cell>
          <cell r="EN81" t="str">
            <v>Costa Rica</v>
          </cell>
          <cell r="EO81">
            <v>25.337730000000001</v>
          </cell>
          <cell r="EQ81">
            <v>77</v>
          </cell>
          <cell r="ER81" t="str">
            <v>Ecuador</v>
          </cell>
          <cell r="ES81">
            <v>5.5076700000000001</v>
          </cell>
          <cell r="EU81">
            <v>77</v>
          </cell>
          <cell r="EV81" t="str">
            <v>Uganda</v>
          </cell>
          <cell r="EW81">
            <v>6.3976600000000001</v>
          </cell>
          <cell r="EY81">
            <v>77</v>
          </cell>
          <cell r="EZ81" t="str">
            <v>Tunisia</v>
          </cell>
          <cell r="FA81">
            <v>0.70689999999999997</v>
          </cell>
          <cell r="FC81">
            <v>77</v>
          </cell>
          <cell r="FD81" t="str">
            <v>Cambodia</v>
          </cell>
          <cell r="FE81">
            <v>2.3949507881239098</v>
          </cell>
          <cell r="FG81">
            <v>77</v>
          </cell>
          <cell r="FH81" t="str">
            <v>Benin</v>
          </cell>
          <cell r="FI81">
            <v>0.46447062932752597</v>
          </cell>
        </row>
        <row r="82">
          <cell r="B82" t="str">
            <v>MAR</v>
          </cell>
          <cell r="C82" t="str">
            <v>Morocco</v>
          </cell>
          <cell r="E82" t="str">
            <v>RANK</v>
          </cell>
          <cell r="F82">
            <v>86</v>
          </cell>
          <cell r="G82">
            <v>70</v>
          </cell>
          <cell r="H82">
            <v>101</v>
          </cell>
          <cell r="I82">
            <v>73</v>
          </cell>
          <cell r="J82">
            <v>64</v>
          </cell>
          <cell r="K82">
            <v>125</v>
          </cell>
          <cell r="L82">
            <v>44</v>
          </cell>
          <cell r="M82">
            <v>82</v>
          </cell>
          <cell r="N82">
            <v>73</v>
          </cell>
          <cell r="O82">
            <v>32</v>
          </cell>
          <cell r="P82">
            <v>27</v>
          </cell>
          <cell r="Q82">
            <v>102</v>
          </cell>
          <cell r="R82" t="str">
            <v/>
          </cell>
          <cell r="S82">
            <v>76</v>
          </cell>
          <cell r="T82">
            <v>91</v>
          </cell>
          <cell r="U82">
            <v>1</v>
          </cell>
          <cell r="V82">
            <v>40</v>
          </cell>
          <cell r="W82">
            <v>56</v>
          </cell>
          <cell r="X82">
            <v>26</v>
          </cell>
          <cell r="Y82">
            <v>52</v>
          </cell>
          <cell r="Z82">
            <v>53</v>
          </cell>
          <cell r="AA82">
            <v>46</v>
          </cell>
          <cell r="AB82">
            <v>87</v>
          </cell>
          <cell r="AC82">
            <v>79</v>
          </cell>
          <cell r="AD82">
            <v>62</v>
          </cell>
          <cell r="AE82">
            <v>97</v>
          </cell>
          <cell r="AF82">
            <v>78</v>
          </cell>
          <cell r="AG82">
            <v>97</v>
          </cell>
          <cell r="AH82">
            <v>94</v>
          </cell>
          <cell r="AI82">
            <v>6</v>
          </cell>
          <cell r="AJ82">
            <v>94</v>
          </cell>
          <cell r="AK82">
            <v>87</v>
          </cell>
          <cell r="AL82">
            <v>9</v>
          </cell>
          <cell r="AM82">
            <v>59</v>
          </cell>
          <cell r="AN82">
            <v>99</v>
          </cell>
          <cell r="AO82">
            <v>26</v>
          </cell>
          <cell r="AP82">
            <v>29</v>
          </cell>
          <cell r="AQ82">
            <v>37</v>
          </cell>
          <cell r="AR82">
            <v>118</v>
          </cell>
          <cell r="AS82">
            <v>27</v>
          </cell>
          <cell r="AT82">
            <v>32</v>
          </cell>
          <cell r="AU82">
            <v>69</v>
          </cell>
          <cell r="AV82">
            <v>113</v>
          </cell>
          <cell r="AW82">
            <v>64</v>
          </cell>
          <cell r="AX82">
            <v>63</v>
          </cell>
          <cell r="AY82">
            <v>80</v>
          </cell>
          <cell r="AZ82">
            <v>66</v>
          </cell>
          <cell r="BA82">
            <v>98</v>
          </cell>
          <cell r="BB82">
            <v>72</v>
          </cell>
          <cell r="BC82">
            <v>61</v>
          </cell>
          <cell r="BD82">
            <v>55</v>
          </cell>
          <cell r="BE82">
            <v>97</v>
          </cell>
          <cell r="BF82">
            <v>62</v>
          </cell>
          <cell r="BG82">
            <v>61</v>
          </cell>
          <cell r="BH82">
            <v>76</v>
          </cell>
          <cell r="BI82">
            <v>72</v>
          </cell>
          <cell r="BJ82">
            <v>86</v>
          </cell>
          <cell r="BK82" t="str">
            <v/>
          </cell>
          <cell r="BL82">
            <v>64</v>
          </cell>
          <cell r="BM82">
            <v>68</v>
          </cell>
          <cell r="BN82">
            <v>63</v>
          </cell>
          <cell r="BO82">
            <v>59</v>
          </cell>
          <cell r="BP82" t="str">
            <v/>
          </cell>
          <cell r="BQ82">
            <v>68</v>
          </cell>
          <cell r="BR82">
            <v>37</v>
          </cell>
          <cell r="BS82">
            <v>50</v>
          </cell>
          <cell r="BT82">
            <v>51</v>
          </cell>
          <cell r="BU82">
            <v>78</v>
          </cell>
          <cell r="BV82" t="str">
            <v/>
          </cell>
          <cell r="BW82">
            <v>69</v>
          </cell>
          <cell r="BX82">
            <v>56</v>
          </cell>
          <cell r="BY82">
            <v>29</v>
          </cell>
          <cell r="BZ82">
            <v>37</v>
          </cell>
          <cell r="CA82">
            <v>107</v>
          </cell>
          <cell r="CB82">
            <v>90</v>
          </cell>
          <cell r="CC82" t="str">
            <v/>
          </cell>
          <cell r="CD82">
            <v>61</v>
          </cell>
          <cell r="CE82" t="str">
            <v/>
          </cell>
          <cell r="CF82">
            <v>64</v>
          </cell>
          <cell r="CG82">
            <v>57</v>
          </cell>
          <cell r="CI82">
            <v>78</v>
          </cell>
          <cell r="CJ82" t="str">
            <v>Mali</v>
          </cell>
          <cell r="CK82">
            <v>34.905660377358494</v>
          </cell>
          <cell r="CM82">
            <v>78</v>
          </cell>
          <cell r="CN82" t="str">
            <v>Albania</v>
          </cell>
          <cell r="CO82">
            <v>47.61904761904762</v>
          </cell>
          <cell r="CQ82">
            <v>78</v>
          </cell>
          <cell r="CR82" t="str">
            <v>Armenia</v>
          </cell>
          <cell r="CS82">
            <v>27.5</v>
          </cell>
          <cell r="CU82">
            <v>78</v>
          </cell>
          <cell r="CV82" t="str">
            <v>Burkina Faso</v>
          </cell>
          <cell r="CW82">
            <v>49.047619047619051</v>
          </cell>
          <cell r="CY82">
            <v>78</v>
          </cell>
          <cell r="CZ82" t="str">
            <v>Viet Nam</v>
          </cell>
          <cell r="DA82">
            <v>41.509433962264154</v>
          </cell>
          <cell r="DC82">
            <v>78</v>
          </cell>
          <cell r="DD82" t="str">
            <v>Bosnia and Herzegovina</v>
          </cell>
          <cell r="DE82">
            <v>33</v>
          </cell>
          <cell r="DG82">
            <v>78</v>
          </cell>
          <cell r="DH82" t="str">
            <v>Czech Republic</v>
          </cell>
          <cell r="DI82">
            <v>20</v>
          </cell>
          <cell r="DK82">
            <v>78</v>
          </cell>
          <cell r="DL82" t="str">
            <v>Argentina</v>
          </cell>
          <cell r="DM82">
            <v>14.2</v>
          </cell>
          <cell r="DO82">
            <v>78</v>
          </cell>
          <cell r="DP82" t="str">
            <v>Portugal</v>
          </cell>
          <cell r="DQ82">
            <v>43.3</v>
          </cell>
          <cell r="DS82">
            <v>78</v>
          </cell>
          <cell r="DT82" t="str">
            <v>Brunei Darussalam</v>
          </cell>
          <cell r="DU82">
            <v>3.6427058785141901</v>
          </cell>
          <cell r="DW82">
            <v>78</v>
          </cell>
          <cell r="DX82" t="str">
            <v>Georgia</v>
          </cell>
          <cell r="DY82">
            <v>15.13067</v>
          </cell>
          <cell r="EA82">
            <v>78</v>
          </cell>
          <cell r="EB82" t="str">
            <v>Qatar</v>
          </cell>
          <cell r="EC82">
            <v>12.005559999999999</v>
          </cell>
          <cell r="EE82" t="str">
            <v/>
          </cell>
          <cell r="EF82" t="str">
            <v>Côte d'Ivoire</v>
          </cell>
          <cell r="EG82" t="str">
            <v/>
          </cell>
          <cell r="EI82">
            <v>78</v>
          </cell>
          <cell r="EJ82" t="str">
            <v>Brazil</v>
          </cell>
          <cell r="EK82">
            <v>17.195419999999999</v>
          </cell>
          <cell r="EM82">
            <v>78</v>
          </cell>
          <cell r="EN82" t="str">
            <v>El Salvador</v>
          </cell>
          <cell r="EO82">
            <v>24.563369999999999</v>
          </cell>
          <cell r="EQ82">
            <v>78</v>
          </cell>
          <cell r="ER82" t="str">
            <v>Lithuania</v>
          </cell>
          <cell r="ES82">
            <v>5.4950999999999999</v>
          </cell>
          <cell r="EU82">
            <v>78</v>
          </cell>
          <cell r="EV82" t="str">
            <v>Ethiopia</v>
          </cell>
          <cell r="EW82">
            <v>6.3520399999999997</v>
          </cell>
          <cell r="EY82">
            <v>78</v>
          </cell>
          <cell r="EZ82" t="str">
            <v>Poland</v>
          </cell>
          <cell r="FA82">
            <v>0.69091000000000002</v>
          </cell>
          <cell r="FC82">
            <v>78</v>
          </cell>
          <cell r="FD82" t="str">
            <v>Romania</v>
          </cell>
          <cell r="FE82">
            <v>2.1863542496749102</v>
          </cell>
          <cell r="FG82">
            <v>78</v>
          </cell>
          <cell r="FH82" t="str">
            <v>Chile</v>
          </cell>
          <cell r="FI82">
            <v>0.45252380038309298</v>
          </cell>
        </row>
        <row r="83">
          <cell r="B83" t="str">
            <v>MOZ</v>
          </cell>
          <cell r="C83" t="str">
            <v>Mozambique</v>
          </cell>
          <cell r="E83" t="str">
            <v>RANK</v>
          </cell>
          <cell r="F83">
            <v>42</v>
          </cell>
          <cell r="G83">
            <v>84</v>
          </cell>
          <cell r="H83">
            <v>76</v>
          </cell>
          <cell r="I83">
            <v>91</v>
          </cell>
          <cell r="J83">
            <v>92</v>
          </cell>
          <cell r="K83">
            <v>95</v>
          </cell>
          <cell r="L83">
            <v>49</v>
          </cell>
          <cell r="M83">
            <v>76</v>
          </cell>
          <cell r="N83">
            <v>46</v>
          </cell>
          <cell r="O83">
            <v>73</v>
          </cell>
          <cell r="P83">
            <v>31</v>
          </cell>
          <cell r="Q83">
            <v>109</v>
          </cell>
          <cell r="R83" t="str">
            <v/>
          </cell>
          <cell r="S83">
            <v>119</v>
          </cell>
          <cell r="T83">
            <v>122</v>
          </cell>
          <cell r="U83">
            <v>50</v>
          </cell>
          <cell r="V83">
            <v>88</v>
          </cell>
          <cell r="W83" t="str">
            <v/>
          </cell>
          <cell r="X83">
            <v>28</v>
          </cell>
          <cell r="Y83">
            <v>113</v>
          </cell>
          <cell r="Z83">
            <v>100</v>
          </cell>
          <cell r="AA83">
            <v>53</v>
          </cell>
          <cell r="AB83">
            <v>78</v>
          </cell>
          <cell r="AC83">
            <v>122</v>
          </cell>
          <cell r="AD83">
            <v>124</v>
          </cell>
          <cell r="AE83">
            <v>108</v>
          </cell>
          <cell r="AF83">
            <v>87</v>
          </cell>
          <cell r="AG83">
            <v>95</v>
          </cell>
          <cell r="AH83">
            <v>102</v>
          </cell>
          <cell r="AI83">
            <v>92</v>
          </cell>
          <cell r="AJ83">
            <v>2</v>
          </cell>
          <cell r="AK83">
            <v>112</v>
          </cell>
          <cell r="AL83">
            <v>69</v>
          </cell>
          <cell r="AM83">
            <v>22</v>
          </cell>
          <cell r="AN83">
            <v>125</v>
          </cell>
          <cell r="AO83">
            <v>68</v>
          </cell>
          <cell r="AP83">
            <v>98</v>
          </cell>
          <cell r="AQ83">
            <v>39</v>
          </cell>
          <cell r="AR83">
            <v>34</v>
          </cell>
          <cell r="AS83" t="str">
            <v/>
          </cell>
          <cell r="AT83" t="str">
            <v/>
          </cell>
          <cell r="AU83">
            <v>69</v>
          </cell>
          <cell r="AV83">
            <v>101</v>
          </cell>
          <cell r="AW83" t="str">
            <v/>
          </cell>
          <cell r="AX83">
            <v>54</v>
          </cell>
          <cell r="AY83">
            <v>94</v>
          </cell>
          <cell r="AZ83">
            <v>114</v>
          </cell>
          <cell r="BA83" t="str">
            <v/>
          </cell>
          <cell r="BB83">
            <v>77</v>
          </cell>
          <cell r="BC83" t="str">
            <v/>
          </cell>
          <cell r="BD83" t="str">
            <v/>
          </cell>
          <cell r="BE83">
            <v>45</v>
          </cell>
          <cell r="BF83">
            <v>100</v>
          </cell>
          <cell r="BG83">
            <v>1</v>
          </cell>
          <cell r="BH83">
            <v>27</v>
          </cell>
          <cell r="BI83">
            <v>75</v>
          </cell>
          <cell r="BJ83">
            <v>91</v>
          </cell>
          <cell r="BK83" t="str">
            <v/>
          </cell>
          <cell r="BL83">
            <v>30</v>
          </cell>
          <cell r="BM83">
            <v>13</v>
          </cell>
          <cell r="BN83">
            <v>66</v>
          </cell>
          <cell r="BO83">
            <v>89</v>
          </cell>
          <cell r="BP83">
            <v>53</v>
          </cell>
          <cell r="BQ83">
            <v>99</v>
          </cell>
          <cell r="BR83">
            <v>24</v>
          </cell>
          <cell r="BS83" t="str">
            <v/>
          </cell>
          <cell r="BT83" t="str">
            <v/>
          </cell>
          <cell r="BU83">
            <v>80</v>
          </cell>
          <cell r="BV83" t="str">
            <v/>
          </cell>
          <cell r="BW83">
            <v>47</v>
          </cell>
          <cell r="BX83">
            <v>85</v>
          </cell>
          <cell r="BY83">
            <v>53</v>
          </cell>
          <cell r="BZ83">
            <v>54</v>
          </cell>
          <cell r="CA83">
            <v>93</v>
          </cell>
          <cell r="CB83">
            <v>75</v>
          </cell>
          <cell r="CC83" t="str">
            <v/>
          </cell>
          <cell r="CD83">
            <v>82</v>
          </cell>
          <cell r="CE83">
            <v>62</v>
          </cell>
          <cell r="CF83">
            <v>105</v>
          </cell>
          <cell r="CG83">
            <v>16</v>
          </cell>
          <cell r="CI83">
            <v>79</v>
          </cell>
          <cell r="CJ83" t="str">
            <v>Ukraine</v>
          </cell>
          <cell r="CK83">
            <v>34.433962264150942</v>
          </cell>
          <cell r="CM83">
            <v>79</v>
          </cell>
          <cell r="CN83" t="str">
            <v>Guyana</v>
          </cell>
          <cell r="CO83">
            <v>47.142857142857146</v>
          </cell>
          <cell r="CQ83">
            <v>79</v>
          </cell>
          <cell r="CR83" t="str">
            <v>Ecuador</v>
          </cell>
          <cell r="CS83">
            <v>27.5</v>
          </cell>
          <cell r="CU83">
            <v>79</v>
          </cell>
          <cell r="CV83" t="str">
            <v>Egypt</v>
          </cell>
          <cell r="CW83">
            <v>48.571428571428569</v>
          </cell>
          <cell r="CY83">
            <v>79</v>
          </cell>
          <cell r="CZ83" t="str">
            <v>Uganda</v>
          </cell>
          <cell r="DA83">
            <v>40.566037735849058</v>
          </cell>
          <cell r="DC83">
            <v>78</v>
          </cell>
          <cell r="DD83" t="str">
            <v>Côte d'Ivoire</v>
          </cell>
          <cell r="DE83">
            <v>33</v>
          </cell>
          <cell r="DG83">
            <v>78</v>
          </cell>
          <cell r="DH83" t="str">
            <v>Switzerland</v>
          </cell>
          <cell r="DI83">
            <v>20</v>
          </cell>
          <cell r="DK83">
            <v>79</v>
          </cell>
          <cell r="DL83" t="str">
            <v>Colombia</v>
          </cell>
          <cell r="DM83">
            <v>14.7</v>
          </cell>
          <cell r="DO83">
            <v>79</v>
          </cell>
          <cell r="DP83" t="str">
            <v>Iran (Islamic Republic of)</v>
          </cell>
          <cell r="DQ83">
            <v>44.1</v>
          </cell>
          <cell r="DS83">
            <v>79</v>
          </cell>
          <cell r="DT83" t="str">
            <v>Niger</v>
          </cell>
          <cell r="DU83">
            <v>3.6226500000000001</v>
          </cell>
          <cell r="DW83">
            <v>79</v>
          </cell>
          <cell r="DX83" t="str">
            <v>Chile</v>
          </cell>
          <cell r="DY83">
            <v>15.04692</v>
          </cell>
          <cell r="EA83">
            <v>79</v>
          </cell>
          <cell r="EB83" t="str">
            <v>Guyana</v>
          </cell>
          <cell r="EC83">
            <v>11.94759</v>
          </cell>
          <cell r="EE83" t="str">
            <v/>
          </cell>
          <cell r="EF83" t="str">
            <v>Cyprus</v>
          </cell>
          <cell r="EG83" t="str">
            <v/>
          </cell>
          <cell r="EI83">
            <v>79</v>
          </cell>
          <cell r="EJ83" t="str">
            <v>Turkey</v>
          </cell>
          <cell r="EK83">
            <v>17.47654</v>
          </cell>
          <cell r="EM83">
            <v>79</v>
          </cell>
          <cell r="EN83" t="str">
            <v>China</v>
          </cell>
          <cell r="EO83">
            <v>24.532260000000001</v>
          </cell>
          <cell r="EQ83">
            <v>79</v>
          </cell>
          <cell r="ER83" t="str">
            <v>Kyrgyzstan</v>
          </cell>
          <cell r="ES83">
            <v>5.4915500000000002</v>
          </cell>
          <cell r="EU83">
            <v>79</v>
          </cell>
          <cell r="EV83" t="str">
            <v>Azerbaijan</v>
          </cell>
          <cell r="EW83">
            <v>6.2299100000000003</v>
          </cell>
          <cell r="EY83">
            <v>79</v>
          </cell>
          <cell r="EZ83" t="str">
            <v>Honduras</v>
          </cell>
          <cell r="FA83">
            <v>0.68320000000000003</v>
          </cell>
          <cell r="FC83">
            <v>79</v>
          </cell>
          <cell r="FD83" t="str">
            <v>Denmark</v>
          </cell>
          <cell r="FE83">
            <v>2.13604268617771</v>
          </cell>
          <cell r="FG83">
            <v>79</v>
          </cell>
          <cell r="FH83" t="str">
            <v>Thailand</v>
          </cell>
          <cell r="FI83">
            <v>0.44654777715724098</v>
          </cell>
        </row>
        <row r="84">
          <cell r="B84" t="str">
            <v>NAM</v>
          </cell>
          <cell r="C84" t="str">
            <v>Namibia</v>
          </cell>
          <cell r="E84" t="str">
            <v>RANK</v>
          </cell>
          <cell r="F84">
            <v>28</v>
          </cell>
          <cell r="G84">
            <v>57</v>
          </cell>
          <cell r="H84">
            <v>21</v>
          </cell>
          <cell r="I84">
            <v>71</v>
          </cell>
          <cell r="J84">
            <v>50</v>
          </cell>
          <cell r="K84">
            <v>28</v>
          </cell>
          <cell r="L84">
            <v>124</v>
          </cell>
          <cell r="M84">
            <v>88</v>
          </cell>
          <cell r="N84">
            <v>1</v>
          </cell>
          <cell r="O84">
            <v>5</v>
          </cell>
          <cell r="P84">
            <v>57</v>
          </cell>
          <cell r="Q84">
            <v>84</v>
          </cell>
          <cell r="R84" t="str">
            <v/>
          </cell>
          <cell r="S84">
            <v>104</v>
          </cell>
          <cell r="T84">
            <v>101</v>
          </cell>
          <cell r="U84">
            <v>97</v>
          </cell>
          <cell r="V84">
            <v>97</v>
          </cell>
          <cell r="W84">
            <v>15</v>
          </cell>
          <cell r="X84">
            <v>6</v>
          </cell>
          <cell r="Y84">
            <v>13</v>
          </cell>
          <cell r="Z84" t="str">
            <v/>
          </cell>
          <cell r="AA84" t="str">
            <v/>
          </cell>
          <cell r="AB84">
            <v>74</v>
          </cell>
          <cell r="AC84">
            <v>99</v>
          </cell>
          <cell r="AD84">
            <v>110</v>
          </cell>
          <cell r="AE84">
            <v>123</v>
          </cell>
          <cell r="AF84">
            <v>121</v>
          </cell>
          <cell r="AG84">
            <v>89</v>
          </cell>
          <cell r="AH84">
            <v>73</v>
          </cell>
          <cell r="AI84">
            <v>9</v>
          </cell>
          <cell r="AJ84">
            <v>53</v>
          </cell>
          <cell r="AK84">
            <v>125</v>
          </cell>
          <cell r="AL84">
            <v>26</v>
          </cell>
          <cell r="AM84">
            <v>9</v>
          </cell>
          <cell r="AN84">
            <v>19</v>
          </cell>
          <cell r="AO84">
            <v>26</v>
          </cell>
          <cell r="AP84">
            <v>53</v>
          </cell>
          <cell r="AQ84">
            <v>79</v>
          </cell>
          <cell r="AR84">
            <v>58</v>
          </cell>
          <cell r="AS84">
            <v>89</v>
          </cell>
          <cell r="AT84">
            <v>91</v>
          </cell>
          <cell r="AU84">
            <v>69</v>
          </cell>
          <cell r="AV84">
            <v>11</v>
          </cell>
          <cell r="AW84">
            <v>26</v>
          </cell>
          <cell r="AX84">
            <v>29</v>
          </cell>
          <cell r="AY84">
            <v>44</v>
          </cell>
          <cell r="AZ84">
            <v>84</v>
          </cell>
          <cell r="BA84">
            <v>81</v>
          </cell>
          <cell r="BB84">
            <v>29</v>
          </cell>
          <cell r="BC84" t="str">
            <v/>
          </cell>
          <cell r="BD84" t="str">
            <v/>
          </cell>
          <cell r="BE84">
            <v>74</v>
          </cell>
          <cell r="BF84">
            <v>77</v>
          </cell>
          <cell r="BG84" t="str">
            <v/>
          </cell>
          <cell r="BH84">
            <v>76</v>
          </cell>
          <cell r="BI84">
            <v>1</v>
          </cell>
          <cell r="BJ84">
            <v>81</v>
          </cell>
          <cell r="BK84">
            <v>99</v>
          </cell>
          <cell r="BL84">
            <v>33</v>
          </cell>
          <cell r="BM84">
            <v>26</v>
          </cell>
          <cell r="BN84" t="str">
            <v/>
          </cell>
          <cell r="BO84">
            <v>24</v>
          </cell>
          <cell r="BP84" t="str">
            <v/>
          </cell>
          <cell r="BQ84">
            <v>107</v>
          </cell>
          <cell r="BR84" t="str">
            <v/>
          </cell>
          <cell r="BS84" t="str">
            <v/>
          </cell>
          <cell r="BT84" t="str">
            <v/>
          </cell>
          <cell r="BU84">
            <v>98</v>
          </cell>
          <cell r="BV84">
            <v>81</v>
          </cell>
          <cell r="BW84">
            <v>121</v>
          </cell>
          <cell r="BX84">
            <v>115</v>
          </cell>
          <cell r="BY84" t="str">
            <v/>
          </cell>
          <cell r="BZ84">
            <v>56</v>
          </cell>
          <cell r="CA84">
            <v>103</v>
          </cell>
          <cell r="CB84">
            <v>76</v>
          </cell>
          <cell r="CC84" t="str">
            <v/>
          </cell>
          <cell r="CD84">
            <v>57</v>
          </cell>
          <cell r="CE84">
            <v>48</v>
          </cell>
          <cell r="CF84">
            <v>68</v>
          </cell>
          <cell r="CG84">
            <v>75</v>
          </cell>
          <cell r="CI84">
            <v>80</v>
          </cell>
          <cell r="CJ84" t="str">
            <v>Honduras</v>
          </cell>
          <cell r="CK84">
            <v>33.962264150943398</v>
          </cell>
          <cell r="CM84">
            <v>80</v>
          </cell>
          <cell r="CN84" t="str">
            <v>Indonesia</v>
          </cell>
          <cell r="CO84">
            <v>46.666666666666664</v>
          </cell>
          <cell r="CQ84">
            <v>80</v>
          </cell>
          <cell r="CR84" t="str">
            <v>Bolivia (Plurinational State of)</v>
          </cell>
          <cell r="CS84">
            <v>28.13</v>
          </cell>
          <cell r="CU84">
            <v>80</v>
          </cell>
          <cell r="CV84" t="str">
            <v>Moldova (Republic of)</v>
          </cell>
          <cell r="CW84">
            <v>48.095238095238095</v>
          </cell>
          <cell r="CY84">
            <v>80</v>
          </cell>
          <cell r="CZ84" t="str">
            <v>Tanzania (United Republic of)</v>
          </cell>
          <cell r="DA84">
            <v>40.094339622641506</v>
          </cell>
          <cell r="DC84">
            <v>78</v>
          </cell>
          <cell r="DD84" t="str">
            <v>Zimbabwe</v>
          </cell>
          <cell r="DE84">
            <v>33</v>
          </cell>
          <cell r="DG84">
            <v>80</v>
          </cell>
          <cell r="DH84" t="str">
            <v>Pakistan</v>
          </cell>
          <cell r="DI84">
            <v>21</v>
          </cell>
          <cell r="DK84">
            <v>79</v>
          </cell>
          <cell r="DL84" t="str">
            <v>Korea (Republic of )</v>
          </cell>
          <cell r="DM84">
            <v>14.7</v>
          </cell>
          <cell r="DO84">
            <v>80</v>
          </cell>
          <cell r="DP84" t="str">
            <v>Côte d'Ivoire</v>
          </cell>
          <cell r="DQ84">
            <v>44.4</v>
          </cell>
          <cell r="DS84">
            <v>80</v>
          </cell>
          <cell r="DT84" t="str">
            <v>Chile</v>
          </cell>
          <cell r="DU84">
            <v>3.6004907500293899</v>
          </cell>
          <cell r="DW84">
            <v>80</v>
          </cell>
          <cell r="DX84" t="str">
            <v>Malaysia</v>
          </cell>
          <cell r="DY84">
            <v>15.03664</v>
          </cell>
          <cell r="EA84">
            <v>80</v>
          </cell>
          <cell r="EB84" t="str">
            <v>Dominican Republic</v>
          </cell>
          <cell r="EC84">
            <v>11.93605</v>
          </cell>
          <cell r="EE84" t="str">
            <v/>
          </cell>
          <cell r="EF84" t="str">
            <v>Dominican Republic</v>
          </cell>
          <cell r="EG84" t="str">
            <v/>
          </cell>
          <cell r="EI84">
            <v>80</v>
          </cell>
          <cell r="EJ84" t="str">
            <v>Mexico</v>
          </cell>
          <cell r="EK84">
            <v>18.007439999999999</v>
          </cell>
          <cell r="EM84">
            <v>80</v>
          </cell>
          <cell r="EN84" t="str">
            <v>Jamaica</v>
          </cell>
          <cell r="EO84">
            <v>24.202349999999999</v>
          </cell>
          <cell r="EQ84">
            <v>80</v>
          </cell>
          <cell r="ER84" t="str">
            <v>Mongolia</v>
          </cell>
          <cell r="ES84">
            <v>5.4170299999999996</v>
          </cell>
          <cell r="EU84">
            <v>80</v>
          </cell>
          <cell r="EV84" t="str">
            <v>New Zealand</v>
          </cell>
          <cell r="EW84">
            <v>6.0560200000000002</v>
          </cell>
          <cell r="EY84">
            <v>80</v>
          </cell>
          <cell r="EZ84" t="str">
            <v>Mongolia</v>
          </cell>
          <cell r="FA84">
            <v>0.68179999999999996</v>
          </cell>
          <cell r="FC84">
            <v>80</v>
          </cell>
          <cell r="FD84" t="str">
            <v>Finland</v>
          </cell>
          <cell r="FE84">
            <v>2.0985118586265701</v>
          </cell>
          <cell r="FG84">
            <v>80</v>
          </cell>
          <cell r="FH84" t="str">
            <v>Colombia</v>
          </cell>
          <cell r="FI84">
            <v>0.43888971837830498</v>
          </cell>
        </row>
        <row r="85">
          <cell r="B85" t="str">
            <v>NPL</v>
          </cell>
          <cell r="C85" t="str">
            <v>Nepal</v>
          </cell>
          <cell r="E85" t="str">
            <v>RANK</v>
          </cell>
          <cell r="F85">
            <v>126</v>
          </cell>
          <cell r="G85">
            <v>120</v>
          </cell>
          <cell r="H85">
            <v>88</v>
          </cell>
          <cell r="I85">
            <v>115</v>
          </cell>
          <cell r="J85">
            <v>114</v>
          </cell>
          <cell r="K85">
            <v>109</v>
          </cell>
          <cell r="L85">
            <v>96</v>
          </cell>
          <cell r="M85">
            <v>109</v>
          </cell>
          <cell r="N85">
            <v>60</v>
          </cell>
          <cell r="O85">
            <v>61</v>
          </cell>
          <cell r="P85">
            <v>91</v>
          </cell>
          <cell r="Q85">
            <v>113</v>
          </cell>
          <cell r="R85" t="str">
            <v/>
          </cell>
          <cell r="S85">
            <v>122</v>
          </cell>
          <cell r="T85">
            <v>111</v>
          </cell>
          <cell r="U85">
            <v>56</v>
          </cell>
          <cell r="V85">
            <v>87</v>
          </cell>
          <cell r="W85" t="str">
            <v/>
          </cell>
          <cell r="X85">
            <v>48</v>
          </cell>
          <cell r="Y85">
            <v>82</v>
          </cell>
          <cell r="Z85">
            <v>87</v>
          </cell>
          <cell r="AA85" t="str">
            <v/>
          </cell>
          <cell r="AB85">
            <v>124</v>
          </cell>
          <cell r="AC85">
            <v>124</v>
          </cell>
          <cell r="AD85">
            <v>119</v>
          </cell>
          <cell r="AE85">
            <v>109</v>
          </cell>
          <cell r="AF85">
            <v>106</v>
          </cell>
          <cell r="AG85">
            <v>116</v>
          </cell>
          <cell r="AH85">
            <v>117</v>
          </cell>
          <cell r="AI85">
            <v>82</v>
          </cell>
          <cell r="AJ85">
            <v>6</v>
          </cell>
          <cell r="AK85">
            <v>122</v>
          </cell>
          <cell r="AL85">
            <v>21</v>
          </cell>
          <cell r="AM85">
            <v>101</v>
          </cell>
          <cell r="AN85">
            <v>57</v>
          </cell>
          <cell r="AO85">
            <v>99</v>
          </cell>
          <cell r="AP85">
            <v>60</v>
          </cell>
          <cell r="AQ85">
            <v>35</v>
          </cell>
          <cell r="AR85">
            <v>58</v>
          </cell>
          <cell r="AS85">
            <v>42</v>
          </cell>
          <cell r="AT85">
            <v>69</v>
          </cell>
          <cell r="AU85">
            <v>69</v>
          </cell>
          <cell r="AV85">
            <v>125</v>
          </cell>
          <cell r="AW85">
            <v>7</v>
          </cell>
          <cell r="AX85">
            <v>70</v>
          </cell>
          <cell r="AY85">
            <v>118</v>
          </cell>
          <cell r="AZ85">
            <v>103</v>
          </cell>
          <cell r="BA85">
            <v>100</v>
          </cell>
          <cell r="BB85">
            <v>93</v>
          </cell>
          <cell r="BC85" t="str">
            <v/>
          </cell>
          <cell r="BD85" t="str">
            <v/>
          </cell>
          <cell r="BE85">
            <v>121</v>
          </cell>
          <cell r="BF85">
            <v>90</v>
          </cell>
          <cell r="BG85" t="str">
            <v/>
          </cell>
          <cell r="BH85">
            <v>76</v>
          </cell>
          <cell r="BI85" t="str">
            <v/>
          </cell>
          <cell r="BJ85" t="str">
            <v/>
          </cell>
          <cell r="BK85">
            <v>82</v>
          </cell>
          <cell r="BL85">
            <v>112</v>
          </cell>
          <cell r="BM85">
            <v>119</v>
          </cell>
          <cell r="BN85" t="str">
            <v/>
          </cell>
          <cell r="BO85" t="str">
            <v/>
          </cell>
          <cell r="BP85" t="str">
            <v/>
          </cell>
          <cell r="BQ85">
            <v>77</v>
          </cell>
          <cell r="BR85" t="str">
            <v/>
          </cell>
          <cell r="BS85" t="str">
            <v/>
          </cell>
          <cell r="BT85" t="str">
            <v/>
          </cell>
          <cell r="BU85" t="str">
            <v/>
          </cell>
          <cell r="BV85">
            <v>92</v>
          </cell>
          <cell r="BW85">
            <v>68</v>
          </cell>
          <cell r="BX85">
            <v>94</v>
          </cell>
          <cell r="BY85">
            <v>77</v>
          </cell>
          <cell r="BZ85" t="str">
            <v/>
          </cell>
          <cell r="CA85">
            <v>117</v>
          </cell>
          <cell r="CB85">
            <v>113</v>
          </cell>
          <cell r="CC85" t="str">
            <v/>
          </cell>
          <cell r="CD85" t="str">
            <v/>
          </cell>
          <cell r="CE85" t="str">
            <v/>
          </cell>
          <cell r="CF85">
            <v>1</v>
          </cell>
          <cell r="CG85" t="str">
            <v/>
          </cell>
          <cell r="CI85">
            <v>81</v>
          </cell>
          <cell r="CJ85" t="str">
            <v>Rwanda</v>
          </cell>
          <cell r="CK85">
            <v>33.490566037735846</v>
          </cell>
          <cell r="CM85">
            <v>81</v>
          </cell>
          <cell r="CN85" t="str">
            <v>Viet Nam</v>
          </cell>
          <cell r="CO85">
            <v>46.19047619047619</v>
          </cell>
          <cell r="CQ85">
            <v>81</v>
          </cell>
          <cell r="CR85" t="str">
            <v>Niger</v>
          </cell>
          <cell r="CS85">
            <v>28.5</v>
          </cell>
          <cell r="CU85">
            <v>81</v>
          </cell>
          <cell r="CV85" t="str">
            <v>Dominican Republic</v>
          </cell>
          <cell r="CW85">
            <v>47.61904761904762</v>
          </cell>
          <cell r="CY85">
            <v>81</v>
          </cell>
          <cell r="CZ85" t="str">
            <v>Colombia</v>
          </cell>
          <cell r="DA85">
            <v>39.622641509433961</v>
          </cell>
          <cell r="DC85">
            <v>81</v>
          </cell>
          <cell r="DD85" t="str">
            <v>Serbia</v>
          </cell>
          <cell r="DE85">
            <v>35</v>
          </cell>
          <cell r="DG85">
            <v>81</v>
          </cell>
          <cell r="DH85" t="str">
            <v>Chile</v>
          </cell>
          <cell r="DI85">
            <v>22</v>
          </cell>
          <cell r="DK85">
            <v>81</v>
          </cell>
          <cell r="DL85" t="str">
            <v>Spain</v>
          </cell>
          <cell r="DM85">
            <v>15.1</v>
          </cell>
          <cell r="DO85">
            <v>81</v>
          </cell>
          <cell r="DP85" t="str">
            <v>Turkey</v>
          </cell>
          <cell r="DQ85">
            <v>44.5</v>
          </cell>
          <cell r="DS85">
            <v>81</v>
          </cell>
          <cell r="DT85" t="str">
            <v>Honduras</v>
          </cell>
          <cell r="DU85">
            <v>3.5462322053315427</v>
          </cell>
          <cell r="DW85">
            <v>81</v>
          </cell>
          <cell r="DX85" t="str">
            <v>Rwanda</v>
          </cell>
          <cell r="DY85">
            <v>14.82508</v>
          </cell>
          <cell r="EA85">
            <v>81</v>
          </cell>
          <cell r="EB85" t="str">
            <v>Moldova (Republic of)</v>
          </cell>
          <cell r="EC85">
            <v>11.89899</v>
          </cell>
          <cell r="EE85" t="str">
            <v/>
          </cell>
          <cell r="EF85" t="str">
            <v>Ecuador</v>
          </cell>
          <cell r="EG85" t="str">
            <v/>
          </cell>
          <cell r="EI85">
            <v>81</v>
          </cell>
          <cell r="EJ85" t="str">
            <v>Korea (Republic of )</v>
          </cell>
          <cell r="EK85">
            <v>18.052879999999998</v>
          </cell>
          <cell r="EM85">
            <v>81</v>
          </cell>
          <cell r="EN85" t="str">
            <v>Indonesia</v>
          </cell>
          <cell r="EO85">
            <v>23.50048</v>
          </cell>
          <cell r="EQ85">
            <v>81</v>
          </cell>
          <cell r="ER85" t="str">
            <v>Latvia</v>
          </cell>
          <cell r="ES85">
            <v>5.0682700000000001</v>
          </cell>
          <cell r="EU85">
            <v>81</v>
          </cell>
          <cell r="EV85" t="str">
            <v>Costa Rica</v>
          </cell>
          <cell r="EW85">
            <v>5.9668200000000002</v>
          </cell>
          <cell r="EY85">
            <v>81</v>
          </cell>
          <cell r="EZ85" t="str">
            <v>Tanzania (United Republic of)</v>
          </cell>
          <cell r="FA85">
            <v>0.64031000000000005</v>
          </cell>
          <cell r="FC85">
            <v>81</v>
          </cell>
          <cell r="FD85" t="str">
            <v>France</v>
          </cell>
          <cell r="FE85">
            <v>2.0488436793440501</v>
          </cell>
          <cell r="FG85">
            <v>81</v>
          </cell>
          <cell r="FH85" t="str">
            <v>Costa Rica</v>
          </cell>
          <cell r="FI85">
            <v>0.41626856499486398</v>
          </cell>
        </row>
        <row r="86">
          <cell r="B86" t="str">
            <v>NLD</v>
          </cell>
          <cell r="C86" t="str">
            <v>Netherlands</v>
          </cell>
          <cell r="E86" t="str">
            <v>RANK</v>
          </cell>
          <cell r="F86">
            <v>16</v>
          </cell>
          <cell r="G86">
            <v>12</v>
          </cell>
          <cell r="H86">
            <v>5</v>
          </cell>
          <cell r="I86">
            <v>7</v>
          </cell>
          <cell r="J86">
            <v>7</v>
          </cell>
          <cell r="K86">
            <v>103</v>
          </cell>
          <cell r="L86">
            <v>28</v>
          </cell>
          <cell r="M86">
            <v>49</v>
          </cell>
          <cell r="N86">
            <v>66</v>
          </cell>
          <cell r="O86">
            <v>38</v>
          </cell>
          <cell r="P86">
            <v>30</v>
          </cell>
          <cell r="Q86">
            <v>10</v>
          </cell>
          <cell r="R86">
            <v>10</v>
          </cell>
          <cell r="S86">
            <v>54</v>
          </cell>
          <cell r="T86">
            <v>28</v>
          </cell>
          <cell r="U86">
            <v>69</v>
          </cell>
          <cell r="V86">
            <v>69</v>
          </cell>
          <cell r="W86">
            <v>25</v>
          </cell>
          <cell r="X86">
            <v>99</v>
          </cell>
          <cell r="Y86">
            <v>64</v>
          </cell>
          <cell r="Z86">
            <v>30</v>
          </cell>
          <cell r="AA86">
            <v>20</v>
          </cell>
          <cell r="AB86">
            <v>9</v>
          </cell>
          <cell r="AC86">
            <v>7</v>
          </cell>
          <cell r="AD86">
            <v>7</v>
          </cell>
          <cell r="AE86">
            <v>12</v>
          </cell>
          <cell r="AF86">
            <v>16</v>
          </cell>
          <cell r="AG86">
            <v>29</v>
          </cell>
          <cell r="AH86">
            <v>25</v>
          </cell>
          <cell r="AI86">
            <v>42</v>
          </cell>
          <cell r="AJ86">
            <v>88</v>
          </cell>
          <cell r="AK86">
            <v>2</v>
          </cell>
          <cell r="AL86">
            <v>94</v>
          </cell>
          <cell r="AM86">
            <v>119</v>
          </cell>
          <cell r="AN86">
            <v>57</v>
          </cell>
          <cell r="AO86">
            <v>26</v>
          </cell>
          <cell r="AP86" t="str">
            <v/>
          </cell>
          <cell r="AQ86" t="str">
            <v/>
          </cell>
          <cell r="AR86">
            <v>90</v>
          </cell>
          <cell r="AS86">
            <v>28</v>
          </cell>
          <cell r="AT86">
            <v>17</v>
          </cell>
          <cell r="AU86">
            <v>22</v>
          </cell>
          <cell r="AV86">
            <v>12</v>
          </cell>
          <cell r="AW86" t="str">
            <v/>
          </cell>
          <cell r="AX86">
            <v>24</v>
          </cell>
          <cell r="AY86">
            <v>14</v>
          </cell>
          <cell r="AZ86">
            <v>8</v>
          </cell>
          <cell r="BA86">
            <v>2</v>
          </cell>
          <cell r="BB86" t="str">
            <v/>
          </cell>
          <cell r="BC86">
            <v>27</v>
          </cell>
          <cell r="BD86">
            <v>20</v>
          </cell>
          <cell r="BE86">
            <v>11</v>
          </cell>
          <cell r="BF86">
            <v>14</v>
          </cell>
          <cell r="BG86">
            <v>22</v>
          </cell>
          <cell r="BH86">
            <v>43</v>
          </cell>
          <cell r="BI86">
            <v>16</v>
          </cell>
          <cell r="BJ86">
            <v>16</v>
          </cell>
          <cell r="BK86">
            <v>17</v>
          </cell>
          <cell r="BL86">
            <v>12</v>
          </cell>
          <cell r="BM86">
            <v>36</v>
          </cell>
          <cell r="BN86">
            <v>36</v>
          </cell>
          <cell r="BO86">
            <v>8</v>
          </cell>
          <cell r="BP86" t="str">
            <v/>
          </cell>
          <cell r="BQ86">
            <v>10</v>
          </cell>
          <cell r="BR86">
            <v>77</v>
          </cell>
          <cell r="BS86">
            <v>29</v>
          </cell>
          <cell r="BT86">
            <v>3</v>
          </cell>
          <cell r="BU86">
            <v>8</v>
          </cell>
          <cell r="BV86">
            <v>16</v>
          </cell>
          <cell r="BW86">
            <v>14</v>
          </cell>
          <cell r="BX86">
            <v>16</v>
          </cell>
          <cell r="BY86">
            <v>61</v>
          </cell>
          <cell r="BZ86">
            <v>56</v>
          </cell>
          <cell r="CA86">
            <v>15</v>
          </cell>
          <cell r="CB86">
            <v>10</v>
          </cell>
          <cell r="CC86">
            <v>23</v>
          </cell>
          <cell r="CD86">
            <v>38</v>
          </cell>
          <cell r="CE86">
            <v>7</v>
          </cell>
          <cell r="CF86">
            <v>55</v>
          </cell>
          <cell r="CG86">
            <v>1</v>
          </cell>
          <cell r="CI86">
            <v>82</v>
          </cell>
          <cell r="CJ86" t="str">
            <v>Jamaica</v>
          </cell>
          <cell r="CK86">
            <v>33.018867924528301</v>
          </cell>
          <cell r="CM86">
            <v>82</v>
          </cell>
          <cell r="CN86" t="str">
            <v>Russian Federation</v>
          </cell>
          <cell r="CO86">
            <v>44.761904761904759</v>
          </cell>
          <cell r="CQ86">
            <v>82</v>
          </cell>
          <cell r="CR86" t="str">
            <v>Angola</v>
          </cell>
          <cell r="CS86">
            <v>28.5</v>
          </cell>
          <cell r="CU86">
            <v>82</v>
          </cell>
          <cell r="CV86" t="str">
            <v>Kenya</v>
          </cell>
          <cell r="CW86">
            <v>47.142857142857146</v>
          </cell>
          <cell r="CY86">
            <v>82</v>
          </cell>
          <cell r="CZ86" t="str">
            <v>Moldova (Republic of)</v>
          </cell>
          <cell r="DA86">
            <v>39.150943396226417</v>
          </cell>
          <cell r="DC86">
            <v>81</v>
          </cell>
          <cell r="DD86" t="str">
            <v>South Africa</v>
          </cell>
          <cell r="DE86">
            <v>35</v>
          </cell>
          <cell r="DG86">
            <v>81</v>
          </cell>
          <cell r="DH86" t="str">
            <v>Lithuania</v>
          </cell>
          <cell r="DI86">
            <v>22</v>
          </cell>
          <cell r="DK86">
            <v>82</v>
          </cell>
          <cell r="DL86" t="str">
            <v>Morocco</v>
          </cell>
          <cell r="DM86">
            <v>15.8</v>
          </cell>
          <cell r="DO86">
            <v>82</v>
          </cell>
          <cell r="DP86" t="str">
            <v>Finland</v>
          </cell>
          <cell r="DQ86">
            <v>44.6</v>
          </cell>
          <cell r="DS86">
            <v>82</v>
          </cell>
          <cell r="DT86" t="str">
            <v>Russian Federation</v>
          </cell>
          <cell r="DU86">
            <v>3.5443443169590485</v>
          </cell>
          <cell r="DW86">
            <v>82</v>
          </cell>
          <cell r="DX86" t="str">
            <v>Armenia</v>
          </cell>
          <cell r="DY86">
            <v>14.255000000000001</v>
          </cell>
          <cell r="EA86">
            <v>82</v>
          </cell>
          <cell r="EB86" t="str">
            <v>Philippines</v>
          </cell>
          <cell r="EC86">
            <v>11.86914</v>
          </cell>
          <cell r="EE86" t="str">
            <v/>
          </cell>
          <cell r="EF86" t="str">
            <v>Egypt</v>
          </cell>
          <cell r="EG86" t="str">
            <v/>
          </cell>
          <cell r="EI86">
            <v>82</v>
          </cell>
          <cell r="EJ86" t="str">
            <v>Uganda</v>
          </cell>
          <cell r="EK86">
            <v>18.14048</v>
          </cell>
          <cell r="EM86">
            <v>82</v>
          </cell>
          <cell r="EN86" t="str">
            <v>Tajikistan</v>
          </cell>
          <cell r="EO86">
            <v>19.75338</v>
          </cell>
          <cell r="EQ86">
            <v>82</v>
          </cell>
          <cell r="ER86" t="str">
            <v>Bolivia (Plurinational State of)</v>
          </cell>
          <cell r="ES86">
            <v>4.8627500000000001</v>
          </cell>
          <cell r="EU86">
            <v>82</v>
          </cell>
          <cell r="EV86" t="str">
            <v>Uruguay</v>
          </cell>
          <cell r="EW86">
            <v>5.7339000000000002</v>
          </cell>
          <cell r="EY86">
            <v>82</v>
          </cell>
          <cell r="EZ86" t="str">
            <v>El Salvador</v>
          </cell>
          <cell r="FA86">
            <v>0.62763999999999998</v>
          </cell>
          <cell r="FC86">
            <v>82</v>
          </cell>
          <cell r="FD86" t="str">
            <v>Slovenia</v>
          </cell>
          <cell r="FE86">
            <v>2.0312703018753502</v>
          </cell>
          <cell r="FG86">
            <v>82</v>
          </cell>
          <cell r="FH86" t="str">
            <v>Nepal</v>
          </cell>
          <cell r="FI86">
            <v>0.40751214768827099</v>
          </cell>
        </row>
        <row r="87">
          <cell r="B87" t="str">
            <v>NZL</v>
          </cell>
          <cell r="C87" t="str">
            <v>New Zealand</v>
          </cell>
          <cell r="E87" t="str">
            <v>RANK</v>
          </cell>
          <cell r="F87">
            <v>13</v>
          </cell>
          <cell r="G87">
            <v>6</v>
          </cell>
          <cell r="H87">
            <v>8</v>
          </cell>
          <cell r="I87">
            <v>4</v>
          </cell>
          <cell r="J87">
            <v>3</v>
          </cell>
          <cell r="K87">
            <v>10</v>
          </cell>
          <cell r="L87">
            <v>1</v>
          </cell>
          <cell r="M87">
            <v>3</v>
          </cell>
          <cell r="N87">
            <v>46</v>
          </cell>
          <cell r="O87">
            <v>10</v>
          </cell>
          <cell r="P87">
            <v>52</v>
          </cell>
          <cell r="Q87">
            <v>2</v>
          </cell>
          <cell r="R87">
            <v>8</v>
          </cell>
          <cell r="S87">
            <v>62</v>
          </cell>
          <cell r="T87">
            <v>8</v>
          </cell>
          <cell r="U87">
            <v>17</v>
          </cell>
          <cell r="V87">
            <v>80</v>
          </cell>
          <cell r="W87">
            <v>11</v>
          </cell>
          <cell r="X87">
            <v>90</v>
          </cell>
          <cell r="Y87">
            <v>51</v>
          </cell>
          <cell r="Z87">
            <v>6</v>
          </cell>
          <cell r="AA87">
            <v>28</v>
          </cell>
          <cell r="AB87">
            <v>14</v>
          </cell>
          <cell r="AC87">
            <v>22</v>
          </cell>
          <cell r="AD87">
            <v>14</v>
          </cell>
          <cell r="AE87">
            <v>15</v>
          </cell>
          <cell r="AF87">
            <v>4</v>
          </cell>
          <cell r="AG87">
            <v>12</v>
          </cell>
          <cell r="AH87">
            <v>13</v>
          </cell>
          <cell r="AI87">
            <v>62</v>
          </cell>
          <cell r="AJ87">
            <v>31</v>
          </cell>
          <cell r="AK87">
            <v>25</v>
          </cell>
          <cell r="AL87">
            <v>96</v>
          </cell>
          <cell r="AM87">
            <v>8</v>
          </cell>
          <cell r="AN87">
            <v>1</v>
          </cell>
          <cell r="AO87">
            <v>26</v>
          </cell>
          <cell r="AP87">
            <v>8</v>
          </cell>
          <cell r="AQ87" t="str">
            <v/>
          </cell>
          <cell r="AR87">
            <v>1</v>
          </cell>
          <cell r="AS87">
            <v>36</v>
          </cell>
          <cell r="AT87">
            <v>33</v>
          </cell>
          <cell r="AU87">
            <v>24</v>
          </cell>
          <cell r="AV87">
            <v>42</v>
          </cell>
          <cell r="AW87">
            <v>78</v>
          </cell>
          <cell r="AX87">
            <v>106</v>
          </cell>
          <cell r="AY87">
            <v>82</v>
          </cell>
          <cell r="AZ87">
            <v>61</v>
          </cell>
          <cell r="BA87">
            <v>10</v>
          </cell>
          <cell r="BB87" t="str">
            <v/>
          </cell>
          <cell r="BC87">
            <v>41</v>
          </cell>
          <cell r="BD87">
            <v>40</v>
          </cell>
          <cell r="BE87">
            <v>20</v>
          </cell>
          <cell r="BF87">
            <v>52</v>
          </cell>
          <cell r="BG87">
            <v>52</v>
          </cell>
          <cell r="BH87">
            <v>12</v>
          </cell>
          <cell r="BI87">
            <v>32</v>
          </cell>
          <cell r="BJ87">
            <v>23</v>
          </cell>
          <cell r="BK87">
            <v>29</v>
          </cell>
          <cell r="BL87">
            <v>58</v>
          </cell>
          <cell r="BM87">
            <v>126</v>
          </cell>
          <cell r="BN87">
            <v>7</v>
          </cell>
          <cell r="BO87">
            <v>17</v>
          </cell>
          <cell r="BP87" t="str">
            <v/>
          </cell>
          <cell r="BQ87">
            <v>4</v>
          </cell>
          <cell r="BR87">
            <v>106</v>
          </cell>
          <cell r="BS87">
            <v>3</v>
          </cell>
          <cell r="BT87">
            <v>36</v>
          </cell>
          <cell r="BU87">
            <v>26</v>
          </cell>
          <cell r="BV87">
            <v>60</v>
          </cell>
          <cell r="BW87">
            <v>87</v>
          </cell>
          <cell r="BX87">
            <v>120</v>
          </cell>
          <cell r="BY87">
            <v>13</v>
          </cell>
          <cell r="BZ87" t="str">
            <v/>
          </cell>
          <cell r="CA87">
            <v>31</v>
          </cell>
          <cell r="CB87">
            <v>29</v>
          </cell>
          <cell r="CC87">
            <v>1</v>
          </cell>
          <cell r="CD87">
            <v>35</v>
          </cell>
          <cell r="CE87" t="str">
            <v/>
          </cell>
          <cell r="CF87">
            <v>75</v>
          </cell>
          <cell r="CG87">
            <v>34</v>
          </cell>
          <cell r="CI87">
            <v>83</v>
          </cell>
          <cell r="CJ87" t="str">
            <v>Saudi Arabia</v>
          </cell>
          <cell r="CK87">
            <v>32.547169811320757</v>
          </cell>
          <cell r="CM87">
            <v>83</v>
          </cell>
          <cell r="CN87" t="str">
            <v>Egypt</v>
          </cell>
          <cell r="CO87">
            <v>44.285714285714285</v>
          </cell>
          <cell r="CQ87">
            <v>83</v>
          </cell>
          <cell r="CR87" t="str">
            <v>Peru</v>
          </cell>
          <cell r="CS87">
            <v>30</v>
          </cell>
          <cell r="CU87">
            <v>83</v>
          </cell>
          <cell r="CV87" t="str">
            <v>Uganda</v>
          </cell>
          <cell r="CW87">
            <v>46.666666666666664</v>
          </cell>
          <cell r="CY87">
            <v>83</v>
          </cell>
          <cell r="CZ87" t="str">
            <v>Syrian Arab Republic</v>
          </cell>
          <cell r="DA87">
            <v>38.20754716981132</v>
          </cell>
          <cell r="DC87">
            <v>81</v>
          </cell>
          <cell r="DD87" t="str">
            <v>Turkey</v>
          </cell>
          <cell r="DE87">
            <v>35</v>
          </cell>
          <cell r="DG87">
            <v>81</v>
          </cell>
          <cell r="DH87" t="str">
            <v>South Africa</v>
          </cell>
          <cell r="DI87">
            <v>22</v>
          </cell>
          <cell r="DK87">
            <v>83</v>
          </cell>
          <cell r="DL87" t="str">
            <v>Albania</v>
          </cell>
          <cell r="DM87">
            <v>16.8</v>
          </cell>
          <cell r="DO87">
            <v>83</v>
          </cell>
          <cell r="DP87" t="str">
            <v>Burkina Faso</v>
          </cell>
          <cell r="DQ87">
            <v>44.9</v>
          </cell>
          <cell r="DS87">
            <v>83</v>
          </cell>
          <cell r="DT87" t="str">
            <v>Dominican Republic</v>
          </cell>
          <cell r="DU87">
            <v>3.5442750386178399</v>
          </cell>
          <cell r="DW87">
            <v>83</v>
          </cell>
          <cell r="DX87" t="str">
            <v>Cameroon</v>
          </cell>
          <cell r="DY87">
            <v>14.23321</v>
          </cell>
          <cell r="EA87">
            <v>83</v>
          </cell>
          <cell r="EB87" t="str">
            <v>Oman</v>
          </cell>
          <cell r="EC87">
            <v>11.84408</v>
          </cell>
          <cell r="EE87" t="str">
            <v/>
          </cell>
          <cell r="EF87" t="str">
            <v>El Salvador</v>
          </cell>
          <cell r="EG87" t="str">
            <v/>
          </cell>
          <cell r="EI87">
            <v>83</v>
          </cell>
          <cell r="EJ87" t="str">
            <v>Bolivia (Plurinational State of)</v>
          </cell>
          <cell r="EK87">
            <v>18.16573</v>
          </cell>
          <cell r="EM87">
            <v>83</v>
          </cell>
          <cell r="EN87" t="str">
            <v>Albania</v>
          </cell>
          <cell r="EO87">
            <v>19.266190000000002</v>
          </cell>
          <cell r="EQ87">
            <v>83</v>
          </cell>
          <cell r="ER87" t="str">
            <v>Panama</v>
          </cell>
          <cell r="ES87">
            <v>4.3920000000000003</v>
          </cell>
          <cell r="EU87">
            <v>83</v>
          </cell>
          <cell r="EV87" t="str">
            <v>Armenia</v>
          </cell>
          <cell r="EW87">
            <v>5.7312399999999997</v>
          </cell>
          <cell r="EY87">
            <v>83</v>
          </cell>
          <cell r="EZ87" t="str">
            <v>Algeria</v>
          </cell>
          <cell r="FA87">
            <v>0.52771999999999997</v>
          </cell>
          <cell r="FC87">
            <v>83</v>
          </cell>
          <cell r="FD87" t="str">
            <v>El Salvador</v>
          </cell>
          <cell r="FE87">
            <v>1.9168199689788299</v>
          </cell>
          <cell r="FG87">
            <v>83</v>
          </cell>
          <cell r="FH87" t="str">
            <v>Zambia</v>
          </cell>
          <cell r="FI87">
            <v>0.40356263178249502</v>
          </cell>
        </row>
        <row r="88">
          <cell r="B88" t="str">
            <v>NIC</v>
          </cell>
          <cell r="C88" t="str">
            <v>Nicaragua</v>
          </cell>
          <cell r="E88" t="str">
            <v>RANK</v>
          </cell>
          <cell r="F88">
            <v>90</v>
          </cell>
          <cell r="G88">
            <v>123</v>
          </cell>
          <cell r="H88">
            <v>68</v>
          </cell>
          <cell r="I88">
            <v>99</v>
          </cell>
          <cell r="J88">
            <v>109</v>
          </cell>
          <cell r="K88">
            <v>66</v>
          </cell>
          <cell r="L88">
            <v>110</v>
          </cell>
          <cell r="M88">
            <v>124</v>
          </cell>
          <cell r="N88">
            <v>117</v>
          </cell>
          <cell r="O88">
            <v>101</v>
          </cell>
          <cell r="P88">
            <v>100</v>
          </cell>
          <cell r="Q88">
            <v>97</v>
          </cell>
          <cell r="R88" t="str">
            <v/>
          </cell>
          <cell r="S88">
            <v>113</v>
          </cell>
          <cell r="T88">
            <v>87</v>
          </cell>
          <cell r="U88" t="str">
            <v/>
          </cell>
          <cell r="V88" t="str">
            <v/>
          </cell>
          <cell r="W88" t="str">
            <v/>
          </cell>
          <cell r="X88">
            <v>86</v>
          </cell>
          <cell r="Y88">
            <v>85</v>
          </cell>
          <cell r="Z88">
            <v>93</v>
          </cell>
          <cell r="AA88">
            <v>98</v>
          </cell>
          <cell r="AB88">
            <v>116</v>
          </cell>
          <cell r="AC88">
            <v>97</v>
          </cell>
          <cell r="AD88">
            <v>112</v>
          </cell>
          <cell r="AE88">
            <v>92</v>
          </cell>
          <cell r="AF88">
            <v>38</v>
          </cell>
          <cell r="AG88">
            <v>102</v>
          </cell>
          <cell r="AH88">
            <v>103</v>
          </cell>
          <cell r="AI88">
            <v>59</v>
          </cell>
          <cell r="AJ88">
            <v>18</v>
          </cell>
          <cell r="AK88">
            <v>96</v>
          </cell>
          <cell r="AL88">
            <v>47</v>
          </cell>
          <cell r="AM88">
            <v>20</v>
          </cell>
          <cell r="AN88">
            <v>99</v>
          </cell>
          <cell r="AO88">
            <v>26</v>
          </cell>
          <cell r="AP88">
            <v>64</v>
          </cell>
          <cell r="AQ88">
            <v>4</v>
          </cell>
          <cell r="AR88">
            <v>74</v>
          </cell>
          <cell r="AS88" t="str">
            <v/>
          </cell>
          <cell r="AT88" t="str">
            <v/>
          </cell>
          <cell r="AU88">
            <v>69</v>
          </cell>
          <cell r="AV88">
            <v>60</v>
          </cell>
          <cell r="AW88">
            <v>76</v>
          </cell>
          <cell r="AX88">
            <v>26</v>
          </cell>
          <cell r="AY88">
            <v>66</v>
          </cell>
          <cell r="AZ88">
            <v>117</v>
          </cell>
          <cell r="BA88">
            <v>86</v>
          </cell>
          <cell r="BB88">
            <v>59</v>
          </cell>
          <cell r="BC88" t="str">
            <v/>
          </cell>
          <cell r="BD88" t="str">
            <v/>
          </cell>
          <cell r="BE88">
            <v>109</v>
          </cell>
          <cell r="BF88">
            <v>86</v>
          </cell>
          <cell r="BG88" t="str">
            <v/>
          </cell>
          <cell r="BH88">
            <v>76</v>
          </cell>
          <cell r="BI88">
            <v>75</v>
          </cell>
          <cell r="BJ88" t="str">
            <v/>
          </cell>
          <cell r="BK88">
            <v>72</v>
          </cell>
          <cell r="BL88">
            <v>111</v>
          </cell>
          <cell r="BM88">
            <v>20</v>
          </cell>
          <cell r="BN88">
            <v>64</v>
          </cell>
          <cell r="BO88">
            <v>67</v>
          </cell>
          <cell r="BP88" t="str">
            <v/>
          </cell>
          <cell r="BQ88">
            <v>114</v>
          </cell>
          <cell r="BR88" t="str">
            <v/>
          </cell>
          <cell r="BS88" t="str">
            <v/>
          </cell>
          <cell r="BT88" t="str">
            <v/>
          </cell>
          <cell r="BU88" t="str">
            <v/>
          </cell>
          <cell r="BV88">
            <v>79</v>
          </cell>
          <cell r="BW88">
            <v>116</v>
          </cell>
          <cell r="BX88">
            <v>94</v>
          </cell>
          <cell r="BY88">
            <v>10</v>
          </cell>
          <cell r="BZ88" t="str">
            <v/>
          </cell>
          <cell r="CA88">
            <v>119</v>
          </cell>
          <cell r="CB88">
            <v>95</v>
          </cell>
          <cell r="CC88">
            <v>56</v>
          </cell>
          <cell r="CD88" t="str">
            <v/>
          </cell>
          <cell r="CE88" t="str">
            <v/>
          </cell>
          <cell r="CF88">
            <v>81</v>
          </cell>
          <cell r="CG88" t="str">
            <v/>
          </cell>
          <cell r="CI88">
            <v>84</v>
          </cell>
          <cell r="CJ88" t="str">
            <v>Azerbaijan</v>
          </cell>
          <cell r="CK88">
            <v>32.075471698113205</v>
          </cell>
          <cell r="CM88">
            <v>84</v>
          </cell>
          <cell r="CN88" t="str">
            <v>Mozambique</v>
          </cell>
          <cell r="CO88">
            <v>43.80952380952381</v>
          </cell>
          <cell r="CQ88">
            <v>84</v>
          </cell>
          <cell r="CR88" t="str">
            <v>Tajikistan</v>
          </cell>
          <cell r="CS88">
            <v>34.5</v>
          </cell>
          <cell r="CU88">
            <v>84</v>
          </cell>
          <cell r="CV88" t="str">
            <v>China</v>
          </cell>
          <cell r="CW88">
            <v>46.19047619047619</v>
          </cell>
          <cell r="CY88">
            <v>84</v>
          </cell>
          <cell r="CZ88" t="str">
            <v>Zambia</v>
          </cell>
          <cell r="DA88">
            <v>37.735849056603776</v>
          </cell>
          <cell r="DC88">
            <v>84</v>
          </cell>
          <cell r="DD88" t="str">
            <v>Cambodia</v>
          </cell>
          <cell r="DE88">
            <v>36</v>
          </cell>
          <cell r="DG88">
            <v>84</v>
          </cell>
          <cell r="DH88" t="str">
            <v>Japan</v>
          </cell>
          <cell r="DI88">
            <v>23</v>
          </cell>
          <cell r="DK88">
            <v>84</v>
          </cell>
          <cell r="DL88" t="str">
            <v>Turkey</v>
          </cell>
          <cell r="DM88">
            <v>17.2</v>
          </cell>
          <cell r="DO88">
            <v>83</v>
          </cell>
          <cell r="DP88" t="str">
            <v>Romania</v>
          </cell>
          <cell r="DQ88">
            <v>44.9</v>
          </cell>
          <cell r="DS88">
            <v>84</v>
          </cell>
          <cell r="DT88" t="str">
            <v>Panama</v>
          </cell>
          <cell r="DU88">
            <v>3.5337000000000001</v>
          </cell>
          <cell r="DW88">
            <v>84</v>
          </cell>
          <cell r="DX88" t="str">
            <v>Turkey</v>
          </cell>
          <cell r="DY88">
            <v>14.09736</v>
          </cell>
          <cell r="EA88">
            <v>84</v>
          </cell>
          <cell r="EB88" t="str">
            <v>Namibia</v>
          </cell>
          <cell r="EC88">
            <v>11.83736</v>
          </cell>
          <cell r="EE88" t="str">
            <v/>
          </cell>
          <cell r="EF88" t="str">
            <v>Ethiopia</v>
          </cell>
          <cell r="EG88" t="str">
            <v/>
          </cell>
          <cell r="EI88">
            <v>84</v>
          </cell>
          <cell r="EJ88" t="str">
            <v>Ghana</v>
          </cell>
          <cell r="EK88">
            <v>18.275449999999999</v>
          </cell>
          <cell r="EM88">
            <v>84</v>
          </cell>
          <cell r="EN88" t="str">
            <v>Azerbaijan</v>
          </cell>
          <cell r="EO88">
            <v>19.05771</v>
          </cell>
          <cell r="EQ88">
            <v>84</v>
          </cell>
          <cell r="ER88" t="str">
            <v>Slovenia</v>
          </cell>
          <cell r="ES88">
            <v>4.0648</v>
          </cell>
          <cell r="EU88">
            <v>84</v>
          </cell>
          <cell r="EV88" t="str">
            <v>Malawi</v>
          </cell>
          <cell r="EW88">
            <v>5.6966900000000003</v>
          </cell>
          <cell r="EY88">
            <v>84</v>
          </cell>
          <cell r="EZ88" t="str">
            <v>Georgia</v>
          </cell>
          <cell r="FA88">
            <v>0.52402000000000004</v>
          </cell>
          <cell r="FC88">
            <v>84</v>
          </cell>
          <cell r="FD88" t="str">
            <v>Panama</v>
          </cell>
          <cell r="FE88">
            <v>1.77079454911014</v>
          </cell>
          <cell r="FG88">
            <v>84</v>
          </cell>
          <cell r="FH88" t="str">
            <v>China</v>
          </cell>
          <cell r="FI88">
            <v>0.38349866341676497</v>
          </cell>
        </row>
        <row r="89">
          <cell r="B89" t="str">
            <v>NER</v>
          </cell>
          <cell r="C89" t="str">
            <v>Niger</v>
          </cell>
          <cell r="E89" t="str">
            <v>RANK</v>
          </cell>
          <cell r="F89">
            <v>111</v>
          </cell>
          <cell r="G89">
            <v>110</v>
          </cell>
          <cell r="H89">
            <v>81</v>
          </cell>
          <cell r="I89">
            <v>105</v>
          </cell>
          <cell r="J89">
            <v>96</v>
          </cell>
          <cell r="K89">
            <v>128</v>
          </cell>
          <cell r="L89">
            <v>67</v>
          </cell>
          <cell r="M89">
            <v>125</v>
          </cell>
          <cell r="N89">
            <v>88</v>
          </cell>
          <cell r="O89">
            <v>79</v>
          </cell>
          <cell r="P89">
            <v>3</v>
          </cell>
          <cell r="Q89">
            <v>123</v>
          </cell>
          <cell r="R89" t="str">
            <v/>
          </cell>
          <cell r="S89">
            <v>115</v>
          </cell>
          <cell r="T89">
            <v>124</v>
          </cell>
          <cell r="U89">
            <v>28</v>
          </cell>
          <cell r="V89" t="str">
            <v/>
          </cell>
          <cell r="W89">
            <v>21</v>
          </cell>
          <cell r="X89">
            <v>15</v>
          </cell>
          <cell r="Y89">
            <v>98</v>
          </cell>
          <cell r="Z89">
            <v>102</v>
          </cell>
          <cell r="AA89" t="str">
            <v/>
          </cell>
          <cell r="AB89" t="str">
            <v/>
          </cell>
          <cell r="AC89">
            <v>118</v>
          </cell>
          <cell r="AD89">
            <v>127</v>
          </cell>
          <cell r="AE89">
            <v>126</v>
          </cell>
          <cell r="AF89">
            <v>90</v>
          </cell>
          <cell r="AG89" t="str">
            <v/>
          </cell>
          <cell r="AH89" t="str">
            <v/>
          </cell>
          <cell r="AI89" t="str">
            <v/>
          </cell>
          <cell r="AJ89" t="str">
            <v/>
          </cell>
          <cell r="AK89">
            <v>93</v>
          </cell>
          <cell r="AL89">
            <v>49</v>
          </cell>
          <cell r="AM89">
            <v>42</v>
          </cell>
          <cell r="AN89">
            <v>99</v>
          </cell>
          <cell r="AO89">
            <v>110</v>
          </cell>
          <cell r="AP89">
            <v>114</v>
          </cell>
          <cell r="AQ89">
            <v>55</v>
          </cell>
          <cell r="AR89">
            <v>118</v>
          </cell>
          <cell r="AS89" t="str">
            <v/>
          </cell>
          <cell r="AT89" t="str">
            <v/>
          </cell>
          <cell r="AU89">
            <v>69</v>
          </cell>
          <cell r="AV89">
            <v>112</v>
          </cell>
          <cell r="AW89">
            <v>4</v>
          </cell>
          <cell r="AX89">
            <v>113</v>
          </cell>
          <cell r="AY89">
            <v>119</v>
          </cell>
          <cell r="AZ89" t="str">
            <v/>
          </cell>
          <cell r="BA89" t="str">
            <v/>
          </cell>
          <cell r="BB89">
            <v>53</v>
          </cell>
          <cell r="BC89" t="str">
            <v/>
          </cell>
          <cell r="BD89" t="str">
            <v/>
          </cell>
          <cell r="BE89" t="str">
            <v/>
          </cell>
          <cell r="BF89" t="str">
            <v/>
          </cell>
          <cell r="BG89" t="str">
            <v/>
          </cell>
          <cell r="BH89">
            <v>76</v>
          </cell>
          <cell r="BI89">
            <v>1</v>
          </cell>
          <cell r="BJ89">
            <v>103</v>
          </cell>
          <cell r="BK89">
            <v>61</v>
          </cell>
          <cell r="BL89">
            <v>102</v>
          </cell>
          <cell r="BM89">
            <v>6</v>
          </cell>
          <cell r="BN89" t="str">
            <v/>
          </cell>
          <cell r="BO89">
            <v>89</v>
          </cell>
          <cell r="BP89" t="str">
            <v/>
          </cell>
          <cell r="BQ89">
            <v>75</v>
          </cell>
          <cell r="BR89">
            <v>16</v>
          </cell>
          <cell r="BS89">
            <v>95</v>
          </cell>
          <cell r="BT89" t="str">
            <v/>
          </cell>
          <cell r="BU89">
            <v>96</v>
          </cell>
          <cell r="BV89">
            <v>82</v>
          </cell>
          <cell r="BW89">
            <v>83</v>
          </cell>
          <cell r="BX89">
            <v>60</v>
          </cell>
          <cell r="BY89" t="str">
            <v/>
          </cell>
          <cell r="BZ89" t="str">
            <v/>
          </cell>
          <cell r="CA89" t="str">
            <v/>
          </cell>
          <cell r="CB89" t="str">
            <v/>
          </cell>
          <cell r="CC89">
            <v>57</v>
          </cell>
          <cell r="CD89" t="str">
            <v/>
          </cell>
          <cell r="CE89">
            <v>67</v>
          </cell>
          <cell r="CF89">
            <v>112</v>
          </cell>
          <cell r="CG89">
            <v>63</v>
          </cell>
          <cell r="CI89">
            <v>85</v>
          </cell>
          <cell r="CJ89" t="str">
            <v>Cameroon</v>
          </cell>
          <cell r="CK89">
            <v>31.132075471698112</v>
          </cell>
          <cell r="CM89">
            <v>85</v>
          </cell>
          <cell r="CN89" t="str">
            <v>Peru</v>
          </cell>
          <cell r="CO89">
            <v>43.333333333333336</v>
          </cell>
          <cell r="CQ89">
            <v>85</v>
          </cell>
          <cell r="CR89" t="str">
            <v>Madagascar</v>
          </cell>
          <cell r="CS89">
            <v>34.880000000000003</v>
          </cell>
          <cell r="CU89">
            <v>85</v>
          </cell>
          <cell r="CV89" t="str">
            <v>Honduras</v>
          </cell>
          <cell r="CW89">
            <v>45.714285714285715</v>
          </cell>
          <cell r="CY89">
            <v>85</v>
          </cell>
          <cell r="CZ89" t="str">
            <v>Jamaica</v>
          </cell>
          <cell r="DA89">
            <v>36.79245283018868</v>
          </cell>
          <cell r="DC89">
            <v>84</v>
          </cell>
          <cell r="DD89" t="str">
            <v>Sudan</v>
          </cell>
          <cell r="DE89">
            <v>36</v>
          </cell>
          <cell r="DG89">
            <v>85</v>
          </cell>
          <cell r="DH89" t="str">
            <v>Algeria</v>
          </cell>
          <cell r="DI89">
            <v>24</v>
          </cell>
          <cell r="DK89">
            <v>85</v>
          </cell>
          <cell r="DL89" t="str">
            <v>Malaysia</v>
          </cell>
          <cell r="DM89">
            <v>17.5</v>
          </cell>
          <cell r="DO89">
            <v>85</v>
          </cell>
          <cell r="DP89" t="str">
            <v>Tanzania (United Republic of)</v>
          </cell>
          <cell r="DQ89">
            <v>45.2</v>
          </cell>
          <cell r="DS89">
            <v>85</v>
          </cell>
          <cell r="DT89" t="str">
            <v>Venezuela (Bolivarian Republic of)</v>
          </cell>
          <cell r="DU89">
            <v>3.5266849443102299</v>
          </cell>
          <cell r="DW89">
            <v>85</v>
          </cell>
          <cell r="DX89" t="str">
            <v>Paraguay</v>
          </cell>
          <cell r="DY89">
            <v>13.935980000000001</v>
          </cell>
          <cell r="EA89">
            <v>85</v>
          </cell>
          <cell r="EB89" t="str">
            <v>Turkey</v>
          </cell>
          <cell r="EC89">
            <v>11.813800000000001</v>
          </cell>
          <cell r="EE89" t="str">
            <v/>
          </cell>
          <cell r="EF89" t="str">
            <v>Georgia</v>
          </cell>
          <cell r="EG89" t="str">
            <v/>
          </cell>
          <cell r="EI89">
            <v>85</v>
          </cell>
          <cell r="EJ89" t="str">
            <v>Canada</v>
          </cell>
          <cell r="EK89">
            <v>18.404509999999998</v>
          </cell>
          <cell r="EM89">
            <v>85</v>
          </cell>
          <cell r="EN89" t="str">
            <v>Kuwait</v>
          </cell>
          <cell r="EO89">
            <v>18.90409</v>
          </cell>
          <cell r="EQ89">
            <v>85</v>
          </cell>
          <cell r="ER89" t="str">
            <v>Ukraine</v>
          </cell>
          <cell r="ES89">
            <v>3.6432199999999999</v>
          </cell>
          <cell r="EU89">
            <v>85</v>
          </cell>
          <cell r="EV89" t="str">
            <v>Argentina</v>
          </cell>
          <cell r="EW89">
            <v>5.45031</v>
          </cell>
          <cell r="EY89">
            <v>85</v>
          </cell>
          <cell r="EZ89" t="str">
            <v>Guyana</v>
          </cell>
          <cell r="FA89">
            <v>0.51937</v>
          </cell>
          <cell r="FC89">
            <v>85</v>
          </cell>
          <cell r="FD89" t="str">
            <v>Italy</v>
          </cell>
          <cell r="FE89">
            <v>1.7571100747355599</v>
          </cell>
          <cell r="FG89">
            <v>85</v>
          </cell>
          <cell r="FH89" t="str">
            <v>Nicaragua</v>
          </cell>
          <cell r="FI89">
            <v>0.37864901888903901</v>
          </cell>
        </row>
        <row r="90">
          <cell r="B90" t="str">
            <v>NGA</v>
          </cell>
          <cell r="C90" t="str">
            <v>Nigeria</v>
          </cell>
          <cell r="E90" t="str">
            <v>RANK</v>
          </cell>
          <cell r="F90">
            <v>127</v>
          </cell>
          <cell r="G90">
            <v>128</v>
          </cell>
          <cell r="H90">
            <v>112</v>
          </cell>
          <cell r="I90">
            <v>114</v>
          </cell>
          <cell r="J90">
            <v>123</v>
          </cell>
          <cell r="K90">
            <v>10</v>
          </cell>
          <cell r="L90">
            <v>96</v>
          </cell>
          <cell r="M90">
            <v>118</v>
          </cell>
          <cell r="N90">
            <v>39</v>
          </cell>
          <cell r="O90">
            <v>127</v>
          </cell>
          <cell r="P90" t="str">
            <v/>
          </cell>
          <cell r="Q90">
            <v>112</v>
          </cell>
          <cell r="R90" t="str">
            <v/>
          </cell>
          <cell r="S90">
            <v>112</v>
          </cell>
          <cell r="T90">
            <v>96</v>
          </cell>
          <cell r="U90" t="str">
            <v/>
          </cell>
          <cell r="V90" t="str">
            <v/>
          </cell>
          <cell r="W90" t="str">
            <v/>
          </cell>
          <cell r="X90">
            <v>97</v>
          </cell>
          <cell r="Y90">
            <v>101</v>
          </cell>
          <cell r="Z90">
            <v>75</v>
          </cell>
          <cell r="AA90" t="str">
            <v/>
          </cell>
          <cell r="AB90">
            <v>107</v>
          </cell>
          <cell r="AC90">
            <v>116</v>
          </cell>
          <cell r="AD90">
            <v>82</v>
          </cell>
          <cell r="AE90">
            <v>121</v>
          </cell>
          <cell r="AF90">
            <v>121</v>
          </cell>
          <cell r="AG90">
            <v>114</v>
          </cell>
          <cell r="AH90">
            <v>114</v>
          </cell>
          <cell r="AI90">
            <v>118</v>
          </cell>
          <cell r="AJ90">
            <v>9</v>
          </cell>
          <cell r="AK90">
            <v>77</v>
          </cell>
          <cell r="AL90" t="str">
            <v/>
          </cell>
          <cell r="AM90">
            <v>44</v>
          </cell>
          <cell r="AN90">
            <v>19</v>
          </cell>
          <cell r="AO90">
            <v>116</v>
          </cell>
          <cell r="AP90">
            <v>71</v>
          </cell>
          <cell r="AQ90">
            <v>65</v>
          </cell>
          <cell r="AR90">
            <v>45</v>
          </cell>
          <cell r="AS90">
            <v>71</v>
          </cell>
          <cell r="AT90">
            <v>62</v>
          </cell>
          <cell r="AU90">
            <v>52</v>
          </cell>
          <cell r="AV90">
            <v>109</v>
          </cell>
          <cell r="AW90">
            <v>6</v>
          </cell>
          <cell r="AX90">
            <v>102</v>
          </cell>
          <cell r="AY90">
            <v>64</v>
          </cell>
          <cell r="AZ90">
            <v>59</v>
          </cell>
          <cell r="BA90" t="str">
            <v/>
          </cell>
          <cell r="BB90">
            <v>66</v>
          </cell>
          <cell r="BC90" t="str">
            <v/>
          </cell>
          <cell r="BD90" t="str">
            <v/>
          </cell>
          <cell r="BE90">
            <v>95</v>
          </cell>
          <cell r="BF90">
            <v>50</v>
          </cell>
          <cell r="BG90" t="str">
            <v/>
          </cell>
          <cell r="BH90">
            <v>72</v>
          </cell>
          <cell r="BI90">
            <v>75</v>
          </cell>
          <cell r="BJ90">
            <v>60</v>
          </cell>
          <cell r="BK90">
            <v>90</v>
          </cell>
          <cell r="BL90">
            <v>55</v>
          </cell>
          <cell r="BM90">
            <v>47</v>
          </cell>
          <cell r="BN90" t="str">
            <v/>
          </cell>
          <cell r="BO90">
            <v>88</v>
          </cell>
          <cell r="BP90" t="str">
            <v/>
          </cell>
          <cell r="BQ90">
            <v>96</v>
          </cell>
          <cell r="BR90">
            <v>44</v>
          </cell>
          <cell r="BS90">
            <v>65</v>
          </cell>
          <cell r="BT90">
            <v>72</v>
          </cell>
          <cell r="BU90" t="str">
            <v/>
          </cell>
          <cell r="BV90">
            <v>100</v>
          </cell>
          <cell r="BW90">
            <v>124</v>
          </cell>
          <cell r="BX90">
            <v>81</v>
          </cell>
          <cell r="BY90" t="str">
            <v/>
          </cell>
          <cell r="BZ90" t="str">
            <v/>
          </cell>
          <cell r="CA90">
            <v>46</v>
          </cell>
          <cell r="CB90">
            <v>71</v>
          </cell>
          <cell r="CC90" t="str">
            <v/>
          </cell>
          <cell r="CD90">
            <v>5</v>
          </cell>
          <cell r="CE90" t="str">
            <v/>
          </cell>
          <cell r="CF90">
            <v>101</v>
          </cell>
          <cell r="CG90" t="str">
            <v/>
          </cell>
          <cell r="CI90">
            <v>86</v>
          </cell>
          <cell r="CJ90" t="str">
            <v>Morocco</v>
          </cell>
          <cell r="CK90">
            <v>30.188679245283019</v>
          </cell>
          <cell r="CM90">
            <v>86</v>
          </cell>
          <cell r="CN90" t="str">
            <v>Senegal</v>
          </cell>
          <cell r="CO90">
            <v>40.952380952380949</v>
          </cell>
          <cell r="CQ90">
            <v>86</v>
          </cell>
          <cell r="CR90" t="str">
            <v>Indonesia</v>
          </cell>
          <cell r="CS90">
            <v>35.83</v>
          </cell>
          <cell r="CU90">
            <v>86</v>
          </cell>
          <cell r="CV90" t="str">
            <v>Senegal</v>
          </cell>
          <cell r="CW90">
            <v>44.761904761904759</v>
          </cell>
          <cell r="CY90">
            <v>86</v>
          </cell>
          <cell r="CZ90" t="str">
            <v>Rwanda</v>
          </cell>
          <cell r="DA90">
            <v>36.320754716981135</v>
          </cell>
          <cell r="DC90">
            <v>86</v>
          </cell>
          <cell r="DD90" t="str">
            <v>Ecuador</v>
          </cell>
          <cell r="DE90">
            <v>38</v>
          </cell>
          <cell r="DG90">
            <v>86</v>
          </cell>
          <cell r="DH90" t="str">
            <v>Uganda</v>
          </cell>
          <cell r="DI90">
            <v>25</v>
          </cell>
          <cell r="DK90">
            <v>85</v>
          </cell>
          <cell r="DL90" t="str">
            <v>Poland</v>
          </cell>
          <cell r="DM90">
            <v>17.5</v>
          </cell>
          <cell r="DO90">
            <v>86</v>
          </cell>
          <cell r="DP90" t="str">
            <v>Philippines</v>
          </cell>
          <cell r="DQ90">
            <v>45.8</v>
          </cell>
          <cell r="DS90">
            <v>86</v>
          </cell>
          <cell r="DT90" t="str">
            <v>Malawi</v>
          </cell>
          <cell r="DU90">
            <v>3.5078603576657201</v>
          </cell>
          <cell r="DW90">
            <v>86</v>
          </cell>
          <cell r="DX90" t="str">
            <v>Panama</v>
          </cell>
          <cell r="DY90">
            <v>13.724690000000001</v>
          </cell>
          <cell r="EA90">
            <v>86</v>
          </cell>
          <cell r="EB90" t="str">
            <v>Azerbaijan</v>
          </cell>
          <cell r="EC90">
            <v>11.75052</v>
          </cell>
          <cell r="EE90" t="str">
            <v/>
          </cell>
          <cell r="EF90" t="str">
            <v>Ghana</v>
          </cell>
          <cell r="EG90" t="str">
            <v/>
          </cell>
          <cell r="EI90">
            <v>86</v>
          </cell>
          <cell r="EJ90" t="str">
            <v>Mongolia</v>
          </cell>
          <cell r="EK90">
            <v>18.5674068199841</v>
          </cell>
          <cell r="EM90">
            <v>86</v>
          </cell>
          <cell r="EN90" t="str">
            <v>Honduras</v>
          </cell>
          <cell r="EO90">
            <v>18.653289999999998</v>
          </cell>
          <cell r="EQ90">
            <v>86</v>
          </cell>
          <cell r="ER90" t="str">
            <v>Bulgaria</v>
          </cell>
          <cell r="ES90">
            <v>3.60954</v>
          </cell>
          <cell r="EU90">
            <v>86</v>
          </cell>
          <cell r="EV90" t="str">
            <v>Brazil</v>
          </cell>
          <cell r="EW90">
            <v>5.1719999999999997</v>
          </cell>
          <cell r="EY90" t="str">
            <v/>
          </cell>
          <cell r="EZ90" t="str">
            <v>Angola</v>
          </cell>
          <cell r="FA90" t="str">
            <v/>
          </cell>
          <cell r="FC90">
            <v>86</v>
          </cell>
          <cell r="FD90" t="str">
            <v>Nicaragua</v>
          </cell>
          <cell r="FE90">
            <v>1.7436303426436299</v>
          </cell>
          <cell r="FG90">
            <v>86</v>
          </cell>
          <cell r="FH90" t="str">
            <v>Paraguay</v>
          </cell>
          <cell r="FI90">
            <v>0.352664515574584</v>
          </cell>
        </row>
        <row r="91">
          <cell r="B91" t="str">
            <v>NOR</v>
          </cell>
          <cell r="C91" t="str">
            <v>Norway</v>
          </cell>
          <cell r="E91" t="str">
            <v>RANK</v>
          </cell>
          <cell r="F91">
            <v>6</v>
          </cell>
          <cell r="G91">
            <v>11</v>
          </cell>
          <cell r="H91">
            <v>4</v>
          </cell>
          <cell r="I91">
            <v>18</v>
          </cell>
          <cell r="J91">
            <v>4</v>
          </cell>
          <cell r="K91">
            <v>108</v>
          </cell>
          <cell r="L91">
            <v>22</v>
          </cell>
          <cell r="M91">
            <v>20</v>
          </cell>
          <cell r="N91">
            <v>72</v>
          </cell>
          <cell r="O91">
            <v>14</v>
          </cell>
          <cell r="P91">
            <v>20</v>
          </cell>
          <cell r="Q91">
            <v>5</v>
          </cell>
          <cell r="R91">
            <v>17</v>
          </cell>
          <cell r="S91">
            <v>11</v>
          </cell>
          <cell r="T91">
            <v>15</v>
          </cell>
          <cell r="U91">
            <v>53</v>
          </cell>
          <cell r="V91">
            <v>68</v>
          </cell>
          <cell r="W91">
            <v>17</v>
          </cell>
          <cell r="X91">
            <v>46</v>
          </cell>
          <cell r="Y91">
            <v>12</v>
          </cell>
          <cell r="Z91">
            <v>3</v>
          </cell>
          <cell r="AA91">
            <v>21</v>
          </cell>
          <cell r="AB91">
            <v>22</v>
          </cell>
          <cell r="AC91">
            <v>11</v>
          </cell>
          <cell r="AD91">
            <v>10</v>
          </cell>
          <cell r="AE91">
            <v>7</v>
          </cell>
          <cell r="AF91">
            <v>22</v>
          </cell>
          <cell r="AG91">
            <v>2</v>
          </cell>
          <cell r="AH91">
            <v>2</v>
          </cell>
          <cell r="AI91">
            <v>36</v>
          </cell>
          <cell r="AJ91">
            <v>24</v>
          </cell>
          <cell r="AK91">
            <v>3</v>
          </cell>
          <cell r="AL91">
            <v>77</v>
          </cell>
          <cell r="AM91">
            <v>37</v>
          </cell>
          <cell r="AN91">
            <v>37</v>
          </cell>
          <cell r="AO91">
            <v>68</v>
          </cell>
          <cell r="AP91">
            <v>26</v>
          </cell>
          <cell r="AQ91" t="str">
            <v/>
          </cell>
          <cell r="AR91">
            <v>19</v>
          </cell>
          <cell r="AS91">
            <v>31</v>
          </cell>
          <cell r="AT91">
            <v>18</v>
          </cell>
          <cell r="AU91">
            <v>8</v>
          </cell>
          <cell r="AV91">
            <v>4</v>
          </cell>
          <cell r="AW91">
            <v>15</v>
          </cell>
          <cell r="AX91">
            <v>101</v>
          </cell>
          <cell r="AY91">
            <v>52</v>
          </cell>
          <cell r="AZ91">
            <v>25</v>
          </cell>
          <cell r="BA91">
            <v>8</v>
          </cell>
          <cell r="BB91" t="str">
            <v/>
          </cell>
          <cell r="BC91">
            <v>31</v>
          </cell>
          <cell r="BD91">
            <v>31</v>
          </cell>
          <cell r="BE91">
            <v>19</v>
          </cell>
          <cell r="BF91">
            <v>21</v>
          </cell>
          <cell r="BG91">
            <v>34</v>
          </cell>
          <cell r="BH91">
            <v>20</v>
          </cell>
          <cell r="BI91">
            <v>35</v>
          </cell>
          <cell r="BJ91">
            <v>56</v>
          </cell>
          <cell r="BK91">
            <v>34</v>
          </cell>
          <cell r="BL91">
            <v>45</v>
          </cell>
          <cell r="BM91">
            <v>53</v>
          </cell>
          <cell r="BN91">
            <v>30</v>
          </cell>
          <cell r="BO91">
            <v>15</v>
          </cell>
          <cell r="BP91" t="str">
            <v/>
          </cell>
          <cell r="BQ91">
            <v>15</v>
          </cell>
          <cell r="BR91">
            <v>101</v>
          </cell>
          <cell r="BS91">
            <v>20</v>
          </cell>
          <cell r="BT91">
            <v>17</v>
          </cell>
          <cell r="BU91">
            <v>21</v>
          </cell>
          <cell r="BV91">
            <v>48</v>
          </cell>
          <cell r="BW91">
            <v>27</v>
          </cell>
          <cell r="BX91">
            <v>8</v>
          </cell>
          <cell r="BY91">
            <v>89</v>
          </cell>
          <cell r="BZ91">
            <v>21</v>
          </cell>
          <cell r="CA91">
            <v>6</v>
          </cell>
          <cell r="CB91">
            <v>4</v>
          </cell>
          <cell r="CC91">
            <v>5</v>
          </cell>
          <cell r="CD91">
            <v>11</v>
          </cell>
          <cell r="CE91">
            <v>1</v>
          </cell>
          <cell r="CF91">
            <v>98</v>
          </cell>
          <cell r="CG91">
            <v>10</v>
          </cell>
          <cell r="CI91">
            <v>87</v>
          </cell>
          <cell r="CJ91" t="str">
            <v>China</v>
          </cell>
          <cell r="CK91">
            <v>29.716981132075471</v>
          </cell>
          <cell r="CM91">
            <v>87</v>
          </cell>
          <cell r="CN91" t="str">
            <v>Ethiopia</v>
          </cell>
          <cell r="CO91">
            <v>40.476190476190474</v>
          </cell>
          <cell r="CQ91">
            <v>87</v>
          </cell>
          <cell r="CR91" t="str">
            <v>Côte d'Ivoire</v>
          </cell>
          <cell r="CS91">
            <v>36</v>
          </cell>
          <cell r="CU91">
            <v>87</v>
          </cell>
          <cell r="CV91" t="str">
            <v>India</v>
          </cell>
          <cell r="CW91">
            <v>44.285714285714285</v>
          </cell>
          <cell r="CY91">
            <v>87</v>
          </cell>
          <cell r="CZ91" t="str">
            <v>Albania</v>
          </cell>
          <cell r="DA91">
            <v>35.849056603773583</v>
          </cell>
          <cell r="DC91">
            <v>86</v>
          </cell>
          <cell r="DD91" t="str">
            <v>Italy</v>
          </cell>
          <cell r="DE91">
            <v>38</v>
          </cell>
          <cell r="DG91">
            <v>87</v>
          </cell>
          <cell r="DH91" t="str">
            <v>Argentina</v>
          </cell>
          <cell r="DI91">
            <v>26</v>
          </cell>
          <cell r="DK91">
            <v>87</v>
          </cell>
          <cell r="DL91" t="str">
            <v>Bosnia and Herzegovina</v>
          </cell>
          <cell r="DM91">
            <v>17.7</v>
          </cell>
          <cell r="DO91">
            <v>87</v>
          </cell>
          <cell r="DP91" t="str">
            <v>Senegal</v>
          </cell>
          <cell r="DQ91">
            <v>46</v>
          </cell>
          <cell r="DS91">
            <v>87</v>
          </cell>
          <cell r="DT91" t="str">
            <v>Mauritius</v>
          </cell>
          <cell r="DU91">
            <v>3.4064193745938995</v>
          </cell>
          <cell r="DW91">
            <v>87</v>
          </cell>
          <cell r="DX91" t="str">
            <v>Bangladesh</v>
          </cell>
          <cell r="DY91">
            <v>13.63833</v>
          </cell>
          <cell r="EA91">
            <v>87</v>
          </cell>
          <cell r="EB91" t="str">
            <v>Paraguay</v>
          </cell>
          <cell r="EC91">
            <v>11.74709</v>
          </cell>
          <cell r="EE91" t="str">
            <v/>
          </cell>
          <cell r="EF91" t="str">
            <v>Guatemala</v>
          </cell>
          <cell r="EG91" t="str">
            <v/>
          </cell>
          <cell r="EI91">
            <v>87</v>
          </cell>
          <cell r="EJ91" t="str">
            <v>Angola</v>
          </cell>
          <cell r="EK91">
            <v>18.961179999999999</v>
          </cell>
          <cell r="EM91">
            <v>87</v>
          </cell>
          <cell r="EN91" t="str">
            <v>Nicaragua</v>
          </cell>
          <cell r="EO91">
            <v>18.04729</v>
          </cell>
          <cell r="EQ91">
            <v>87</v>
          </cell>
          <cell r="ER91" t="str">
            <v>Uganda</v>
          </cell>
          <cell r="ES91">
            <v>3.1326800000000001</v>
          </cell>
          <cell r="EU91">
            <v>87</v>
          </cell>
          <cell r="EV91" t="str">
            <v>Nepal</v>
          </cell>
          <cell r="EW91">
            <v>5.1590400000000001</v>
          </cell>
          <cell r="EY91" t="str">
            <v/>
          </cell>
          <cell r="EZ91" t="str">
            <v>Argentina</v>
          </cell>
          <cell r="FA91" t="str">
            <v/>
          </cell>
          <cell r="FC91">
            <v>87</v>
          </cell>
          <cell r="FD91" t="str">
            <v>Honduras</v>
          </cell>
          <cell r="FE91">
            <v>1.70502233653716</v>
          </cell>
          <cell r="FG91">
            <v>87</v>
          </cell>
          <cell r="FH91" t="str">
            <v>Ghana</v>
          </cell>
          <cell r="FI91">
            <v>0.32311066702832603</v>
          </cell>
        </row>
        <row r="92">
          <cell r="B92" t="str">
            <v>OMN</v>
          </cell>
          <cell r="C92" t="str">
            <v>Oman</v>
          </cell>
          <cell r="E92" t="str">
            <v>RANK</v>
          </cell>
          <cell r="F92">
            <v>27</v>
          </cell>
          <cell r="G92">
            <v>40</v>
          </cell>
          <cell r="H92">
            <v>93</v>
          </cell>
          <cell r="I92">
            <v>41</v>
          </cell>
          <cell r="J92">
            <v>38</v>
          </cell>
          <cell r="K92">
            <v>28</v>
          </cell>
          <cell r="L92">
            <v>44</v>
          </cell>
          <cell r="M92">
            <v>34</v>
          </cell>
          <cell r="N92">
            <v>12</v>
          </cell>
          <cell r="O92">
            <v>71</v>
          </cell>
          <cell r="P92">
            <v>76</v>
          </cell>
          <cell r="Q92">
            <v>83</v>
          </cell>
          <cell r="R92" t="str">
            <v/>
          </cell>
          <cell r="S92">
            <v>65</v>
          </cell>
          <cell r="T92">
            <v>74</v>
          </cell>
          <cell r="U92">
            <v>7</v>
          </cell>
          <cell r="V92">
            <v>39</v>
          </cell>
          <cell r="W92">
            <v>47</v>
          </cell>
          <cell r="X92">
            <v>36</v>
          </cell>
          <cell r="Y92">
            <v>33</v>
          </cell>
          <cell r="Z92" t="str">
            <v/>
          </cell>
          <cell r="AA92" t="str">
            <v/>
          </cell>
          <cell r="AB92">
            <v>53</v>
          </cell>
          <cell r="AC92">
            <v>58</v>
          </cell>
          <cell r="AD92">
            <v>78</v>
          </cell>
          <cell r="AE92">
            <v>52</v>
          </cell>
          <cell r="AF92">
            <v>73</v>
          </cell>
          <cell r="AG92">
            <v>38</v>
          </cell>
          <cell r="AH92">
            <v>40</v>
          </cell>
          <cell r="AI92">
            <v>99</v>
          </cell>
          <cell r="AJ92">
            <v>116</v>
          </cell>
          <cell r="AK92">
            <v>39</v>
          </cell>
          <cell r="AL92">
            <v>20</v>
          </cell>
          <cell r="AM92">
            <v>100</v>
          </cell>
          <cell r="AN92">
            <v>84</v>
          </cell>
          <cell r="AO92">
            <v>99</v>
          </cell>
          <cell r="AP92">
            <v>68</v>
          </cell>
          <cell r="AQ92" t="str">
            <v/>
          </cell>
          <cell r="AR92">
            <v>74</v>
          </cell>
          <cell r="AS92">
            <v>63</v>
          </cell>
          <cell r="AT92">
            <v>44</v>
          </cell>
          <cell r="AU92">
            <v>69</v>
          </cell>
          <cell r="AV92">
            <v>56</v>
          </cell>
          <cell r="AW92">
            <v>14</v>
          </cell>
          <cell r="AX92">
            <v>68</v>
          </cell>
          <cell r="AY92">
            <v>24</v>
          </cell>
          <cell r="AZ92">
            <v>50</v>
          </cell>
          <cell r="BA92">
            <v>50</v>
          </cell>
          <cell r="BB92">
            <v>80</v>
          </cell>
          <cell r="BC92" t="str">
            <v/>
          </cell>
          <cell r="BD92" t="str">
            <v/>
          </cell>
          <cell r="BE92">
            <v>47</v>
          </cell>
          <cell r="BF92">
            <v>28</v>
          </cell>
          <cell r="BG92" t="str">
            <v/>
          </cell>
          <cell r="BH92">
            <v>17</v>
          </cell>
          <cell r="BI92">
            <v>1</v>
          </cell>
          <cell r="BJ92" t="str">
            <v/>
          </cell>
          <cell r="BK92">
            <v>94</v>
          </cell>
          <cell r="BL92">
            <v>46</v>
          </cell>
          <cell r="BM92">
            <v>29</v>
          </cell>
          <cell r="BN92" t="str">
            <v/>
          </cell>
          <cell r="BO92">
            <v>70</v>
          </cell>
          <cell r="BP92" t="str">
            <v/>
          </cell>
          <cell r="BQ92">
            <v>82</v>
          </cell>
          <cell r="BR92">
            <v>17</v>
          </cell>
          <cell r="BS92">
            <v>47</v>
          </cell>
          <cell r="BT92" t="str">
            <v/>
          </cell>
          <cell r="BU92" t="str">
            <v/>
          </cell>
          <cell r="BV92">
            <v>102</v>
          </cell>
          <cell r="BW92">
            <v>62</v>
          </cell>
          <cell r="BX92">
            <v>41</v>
          </cell>
          <cell r="BY92" t="str">
            <v/>
          </cell>
          <cell r="BZ92">
            <v>56</v>
          </cell>
          <cell r="CA92">
            <v>37</v>
          </cell>
          <cell r="CB92">
            <v>30</v>
          </cell>
          <cell r="CC92" t="str">
            <v/>
          </cell>
          <cell r="CD92">
            <v>65</v>
          </cell>
          <cell r="CE92" t="str">
            <v/>
          </cell>
          <cell r="CF92">
            <v>108</v>
          </cell>
          <cell r="CG92" t="str">
            <v/>
          </cell>
          <cell r="CI92">
            <v>88</v>
          </cell>
          <cell r="CJ92" t="str">
            <v>Serbia</v>
          </cell>
          <cell r="CK92">
            <v>28.30188679245283</v>
          </cell>
          <cell r="CM92">
            <v>88</v>
          </cell>
          <cell r="CN92" t="str">
            <v>Argentina</v>
          </cell>
          <cell r="CO92">
            <v>39.523809523809526</v>
          </cell>
          <cell r="CQ92">
            <v>88</v>
          </cell>
          <cell r="CR92" t="str">
            <v>Nepal</v>
          </cell>
          <cell r="CS92">
            <v>36.380000000000003</v>
          </cell>
          <cell r="CU92">
            <v>88</v>
          </cell>
          <cell r="CV92" t="str">
            <v>Azerbaijan</v>
          </cell>
          <cell r="CW92">
            <v>43.80952380952381</v>
          </cell>
          <cell r="CY92">
            <v>88</v>
          </cell>
          <cell r="CZ92" t="str">
            <v>Philippines</v>
          </cell>
          <cell r="DA92">
            <v>35.377358490566039</v>
          </cell>
          <cell r="DC92">
            <v>86</v>
          </cell>
          <cell r="DD92" t="str">
            <v>Korea (Republic of )</v>
          </cell>
          <cell r="DE92">
            <v>38</v>
          </cell>
          <cell r="DG92">
            <v>88</v>
          </cell>
          <cell r="DH92" t="str">
            <v>Peru</v>
          </cell>
          <cell r="DI92">
            <v>27</v>
          </cell>
          <cell r="DK92">
            <v>88</v>
          </cell>
          <cell r="DL92" t="str">
            <v>Italy</v>
          </cell>
          <cell r="DM92">
            <v>18.5</v>
          </cell>
          <cell r="DO92">
            <v>88</v>
          </cell>
          <cell r="DP92" t="str">
            <v>Niger</v>
          </cell>
          <cell r="DQ92">
            <v>46.5</v>
          </cell>
          <cell r="DS92">
            <v>88</v>
          </cell>
          <cell r="DT92" t="str">
            <v>Romania</v>
          </cell>
          <cell r="DU92">
            <v>3.4006346078767105</v>
          </cell>
          <cell r="DW92">
            <v>88</v>
          </cell>
          <cell r="DX92" t="str">
            <v>Mauritius</v>
          </cell>
          <cell r="DY92">
            <v>13.17384</v>
          </cell>
          <cell r="EA92">
            <v>88</v>
          </cell>
          <cell r="EB92" t="str">
            <v>Costa Rica</v>
          </cell>
          <cell r="EC92">
            <v>11.727930000000001</v>
          </cell>
          <cell r="EE92" t="str">
            <v/>
          </cell>
          <cell r="EF92" t="str">
            <v>Guyana</v>
          </cell>
          <cell r="EG92" t="str">
            <v/>
          </cell>
          <cell r="EI92">
            <v>88</v>
          </cell>
          <cell r="EJ92" t="str">
            <v>Swaziland</v>
          </cell>
          <cell r="EK92">
            <v>19.05668</v>
          </cell>
          <cell r="EM92">
            <v>88</v>
          </cell>
          <cell r="EN92" t="str">
            <v>Guatemala</v>
          </cell>
          <cell r="EO92">
            <v>17.713059999999999</v>
          </cell>
          <cell r="EQ92">
            <v>88</v>
          </cell>
          <cell r="ER92" t="str">
            <v>Japan</v>
          </cell>
          <cell r="ES92">
            <v>3.04196</v>
          </cell>
          <cell r="EU92">
            <v>88</v>
          </cell>
          <cell r="EV92" t="str">
            <v>Mozambique</v>
          </cell>
          <cell r="EW92">
            <v>4.4813299999999998</v>
          </cell>
          <cell r="EY92" t="str">
            <v/>
          </cell>
          <cell r="EZ92" t="str">
            <v>Bangladesh</v>
          </cell>
          <cell r="FA92" t="str">
            <v/>
          </cell>
          <cell r="FC92">
            <v>88</v>
          </cell>
          <cell r="FD92" t="str">
            <v>Hungary</v>
          </cell>
          <cell r="FE92">
            <v>1.69931796848878</v>
          </cell>
          <cell r="FG92">
            <v>88</v>
          </cell>
          <cell r="FH92" t="str">
            <v>Honduras</v>
          </cell>
          <cell r="FI92">
            <v>0.31804270534523899</v>
          </cell>
        </row>
        <row r="93">
          <cell r="B93" t="str">
            <v>PAK</v>
          </cell>
          <cell r="C93" t="str">
            <v>Pakistan</v>
          </cell>
          <cell r="E93" t="str">
            <v>RANK</v>
          </cell>
          <cell r="F93">
            <v>130</v>
          </cell>
          <cell r="G93">
            <v>118</v>
          </cell>
          <cell r="H93">
            <v>113</v>
          </cell>
          <cell r="I93">
            <v>106</v>
          </cell>
          <cell r="J93">
            <v>112</v>
          </cell>
          <cell r="K93">
            <v>105</v>
          </cell>
          <cell r="L93">
            <v>80</v>
          </cell>
          <cell r="M93">
            <v>67</v>
          </cell>
          <cell r="N93">
            <v>37</v>
          </cell>
          <cell r="O93">
            <v>119</v>
          </cell>
          <cell r="P93">
            <v>96</v>
          </cell>
          <cell r="Q93">
            <v>120</v>
          </cell>
          <cell r="R93" t="str">
            <v/>
          </cell>
          <cell r="S93">
            <v>123</v>
          </cell>
          <cell r="T93">
            <v>107</v>
          </cell>
          <cell r="U93" t="str">
            <v/>
          </cell>
          <cell r="V93" t="str">
            <v/>
          </cell>
          <cell r="W93" t="str">
            <v/>
          </cell>
          <cell r="X93">
            <v>71</v>
          </cell>
          <cell r="Y93">
            <v>106</v>
          </cell>
          <cell r="Z93">
            <v>70</v>
          </cell>
          <cell r="AA93">
            <v>43</v>
          </cell>
          <cell r="AB93">
            <v>73</v>
          </cell>
          <cell r="AC93">
            <v>106</v>
          </cell>
          <cell r="AD93">
            <v>99</v>
          </cell>
          <cell r="AE93">
            <v>94</v>
          </cell>
          <cell r="AF93">
            <v>67</v>
          </cell>
          <cell r="AG93">
            <v>103</v>
          </cell>
          <cell r="AH93">
            <v>104</v>
          </cell>
          <cell r="AI93">
            <v>75</v>
          </cell>
          <cell r="AJ93">
            <v>30</v>
          </cell>
          <cell r="AK93">
            <v>108</v>
          </cell>
          <cell r="AL93">
            <v>89</v>
          </cell>
          <cell r="AM93">
            <v>46</v>
          </cell>
          <cell r="AN93">
            <v>57</v>
          </cell>
          <cell r="AO93">
            <v>68</v>
          </cell>
          <cell r="AP93">
            <v>75</v>
          </cell>
          <cell r="AQ93">
            <v>56</v>
          </cell>
          <cell r="AR93">
            <v>27</v>
          </cell>
          <cell r="AS93">
            <v>70</v>
          </cell>
          <cell r="AT93">
            <v>43</v>
          </cell>
          <cell r="AU93">
            <v>69</v>
          </cell>
          <cell r="AV93">
            <v>111</v>
          </cell>
          <cell r="AW93" t="str">
            <v/>
          </cell>
          <cell r="AX93">
            <v>123</v>
          </cell>
          <cell r="AY93">
            <v>123</v>
          </cell>
          <cell r="AZ93">
            <v>83</v>
          </cell>
          <cell r="BA93">
            <v>69</v>
          </cell>
          <cell r="BB93">
            <v>94</v>
          </cell>
          <cell r="BC93" t="str">
            <v/>
          </cell>
          <cell r="BD93" t="str">
            <v/>
          </cell>
          <cell r="BE93">
            <v>75</v>
          </cell>
          <cell r="BF93">
            <v>46</v>
          </cell>
          <cell r="BG93">
            <v>68</v>
          </cell>
          <cell r="BH93">
            <v>74</v>
          </cell>
          <cell r="BI93" t="str">
            <v/>
          </cell>
          <cell r="BJ93">
            <v>84</v>
          </cell>
          <cell r="BK93">
            <v>84</v>
          </cell>
          <cell r="BL93">
            <v>65</v>
          </cell>
          <cell r="BM93">
            <v>85</v>
          </cell>
          <cell r="BN93">
            <v>77</v>
          </cell>
          <cell r="BO93" t="str">
            <v/>
          </cell>
          <cell r="BP93" t="str">
            <v/>
          </cell>
          <cell r="BQ93">
            <v>91</v>
          </cell>
          <cell r="BR93">
            <v>27</v>
          </cell>
          <cell r="BS93">
            <v>94</v>
          </cell>
          <cell r="BT93">
            <v>53</v>
          </cell>
          <cell r="BU93">
            <v>75</v>
          </cell>
          <cell r="BV93">
            <v>68</v>
          </cell>
          <cell r="BW93">
            <v>37</v>
          </cell>
          <cell r="BX93">
            <v>113</v>
          </cell>
          <cell r="BY93">
            <v>64</v>
          </cell>
          <cell r="BZ93" t="str">
            <v/>
          </cell>
          <cell r="CA93">
            <v>77</v>
          </cell>
          <cell r="CB93">
            <v>59</v>
          </cell>
          <cell r="CC93" t="str">
            <v/>
          </cell>
          <cell r="CD93">
            <v>80</v>
          </cell>
          <cell r="CE93">
            <v>24</v>
          </cell>
          <cell r="CF93">
            <v>4</v>
          </cell>
          <cell r="CG93">
            <v>48</v>
          </cell>
          <cell r="CI93">
            <v>89</v>
          </cell>
          <cell r="CJ93" t="str">
            <v>Moldova (Republic of)</v>
          </cell>
          <cell r="CK93">
            <v>27.830188679245282</v>
          </cell>
          <cell r="CM93">
            <v>89</v>
          </cell>
          <cell r="CN93" t="str">
            <v>Tanzania (United Republic of)</v>
          </cell>
          <cell r="CO93">
            <v>39.047619047619051</v>
          </cell>
          <cell r="CQ93">
            <v>89</v>
          </cell>
          <cell r="CR93" t="str">
            <v>Jordan</v>
          </cell>
          <cell r="CS93">
            <v>37</v>
          </cell>
          <cell r="CU93">
            <v>89</v>
          </cell>
          <cell r="CV93" t="str">
            <v>Sri Lanka</v>
          </cell>
          <cell r="CW93">
            <v>43.333333333333336</v>
          </cell>
          <cell r="CY93">
            <v>89</v>
          </cell>
          <cell r="CZ93" t="str">
            <v>Kazakhstan</v>
          </cell>
          <cell r="DA93">
            <v>34.905660377358494</v>
          </cell>
          <cell r="DC93">
            <v>86</v>
          </cell>
          <cell r="DD93" t="str">
            <v>Lithuania</v>
          </cell>
          <cell r="DE93">
            <v>38</v>
          </cell>
          <cell r="DG93">
            <v>88</v>
          </cell>
          <cell r="DH93" t="str">
            <v>Tajikistan</v>
          </cell>
          <cell r="DI93">
            <v>27</v>
          </cell>
          <cell r="DK93">
            <v>88</v>
          </cell>
          <cell r="DL93" t="str">
            <v>Namibia</v>
          </cell>
          <cell r="DM93">
            <v>18.5</v>
          </cell>
          <cell r="DO93">
            <v>88</v>
          </cell>
          <cell r="DP93" t="str">
            <v>Russian Federation</v>
          </cell>
          <cell r="DQ93">
            <v>46.5</v>
          </cell>
          <cell r="DS93">
            <v>89</v>
          </cell>
          <cell r="DT93" t="str">
            <v>El Salvador</v>
          </cell>
          <cell r="DU93">
            <v>3.3265899999999999</v>
          </cell>
          <cell r="DW93">
            <v>89</v>
          </cell>
          <cell r="DX93" t="str">
            <v>Brunei Darussalam</v>
          </cell>
          <cell r="DY93">
            <v>13.058199999999999</v>
          </cell>
          <cell r="EA93">
            <v>89</v>
          </cell>
          <cell r="EB93" t="str">
            <v>China</v>
          </cell>
          <cell r="EC93">
            <v>11.55518</v>
          </cell>
          <cell r="EE93" t="str">
            <v/>
          </cell>
          <cell r="EF93" t="str">
            <v>Honduras</v>
          </cell>
          <cell r="EG93" t="str">
            <v/>
          </cell>
          <cell r="EI93">
            <v>89</v>
          </cell>
          <cell r="EJ93" t="str">
            <v>Sri Lanka</v>
          </cell>
          <cell r="EK93">
            <v>19.518840000000001</v>
          </cell>
          <cell r="EM93">
            <v>89</v>
          </cell>
          <cell r="EN93" t="str">
            <v>Brunei Darussalam</v>
          </cell>
          <cell r="EO93">
            <v>17.147269999999999</v>
          </cell>
          <cell r="EQ93">
            <v>89</v>
          </cell>
          <cell r="ER93" t="str">
            <v>Tanzania (United Republic of)</v>
          </cell>
          <cell r="ES93">
            <v>3.0039699999999998</v>
          </cell>
          <cell r="EU93">
            <v>89</v>
          </cell>
          <cell r="EV93" t="str">
            <v>Botswana</v>
          </cell>
          <cell r="EW93">
            <v>4.4430500000000004</v>
          </cell>
          <cell r="EY93" t="str">
            <v/>
          </cell>
          <cell r="EZ93" t="str">
            <v>Benin</v>
          </cell>
          <cell r="FA93" t="str">
            <v/>
          </cell>
          <cell r="FC93">
            <v>89</v>
          </cell>
          <cell r="FD93" t="str">
            <v>China</v>
          </cell>
          <cell r="FE93">
            <v>1.6902485327271799</v>
          </cell>
          <cell r="FG93">
            <v>89</v>
          </cell>
          <cell r="FH93" t="str">
            <v>Kenya</v>
          </cell>
          <cell r="FI93">
            <v>0.31614986896950498</v>
          </cell>
        </row>
        <row r="94">
          <cell r="B94" t="str">
            <v>PAN</v>
          </cell>
          <cell r="C94" t="str">
            <v>Panama</v>
          </cell>
          <cell r="E94" t="str">
            <v>RANK</v>
          </cell>
          <cell r="F94">
            <v>58</v>
          </cell>
          <cell r="G94">
            <v>54</v>
          </cell>
          <cell r="H94">
            <v>66</v>
          </cell>
          <cell r="I94">
            <v>51</v>
          </cell>
          <cell r="J94">
            <v>61</v>
          </cell>
          <cell r="K94">
            <v>126</v>
          </cell>
          <cell r="L94">
            <v>35</v>
          </cell>
          <cell r="M94">
            <v>65</v>
          </cell>
          <cell r="N94">
            <v>102</v>
          </cell>
          <cell r="O94">
            <v>84</v>
          </cell>
          <cell r="P94">
            <v>86</v>
          </cell>
          <cell r="Q94">
            <v>62</v>
          </cell>
          <cell r="R94">
            <v>60</v>
          </cell>
          <cell r="S94">
            <v>63</v>
          </cell>
          <cell r="T94">
            <v>49</v>
          </cell>
          <cell r="U94">
            <v>83</v>
          </cell>
          <cell r="V94">
            <v>27</v>
          </cell>
          <cell r="W94" t="str">
            <v/>
          </cell>
          <cell r="X94">
            <v>84</v>
          </cell>
          <cell r="Y94">
            <v>66</v>
          </cell>
          <cell r="Z94">
            <v>78</v>
          </cell>
          <cell r="AA94">
            <v>74</v>
          </cell>
          <cell r="AB94">
            <v>62</v>
          </cell>
          <cell r="AC94">
            <v>56</v>
          </cell>
          <cell r="AD94">
            <v>63</v>
          </cell>
          <cell r="AE94">
            <v>84</v>
          </cell>
          <cell r="AF94" t="str">
            <v/>
          </cell>
          <cell r="AG94">
            <v>77</v>
          </cell>
          <cell r="AH94">
            <v>75</v>
          </cell>
          <cell r="AI94">
            <v>11</v>
          </cell>
          <cell r="AJ94">
            <v>44</v>
          </cell>
          <cell r="AK94">
            <v>58</v>
          </cell>
          <cell r="AL94">
            <v>36</v>
          </cell>
          <cell r="AM94">
            <v>30</v>
          </cell>
          <cell r="AN94">
            <v>57</v>
          </cell>
          <cell r="AO94">
            <v>1</v>
          </cell>
          <cell r="AP94">
            <v>25</v>
          </cell>
          <cell r="AQ94">
            <v>61</v>
          </cell>
          <cell r="AR94">
            <v>90</v>
          </cell>
          <cell r="AS94">
            <v>56</v>
          </cell>
          <cell r="AT94">
            <v>92</v>
          </cell>
          <cell r="AU94">
            <v>69</v>
          </cell>
          <cell r="AV94">
            <v>96</v>
          </cell>
          <cell r="AW94">
            <v>55</v>
          </cell>
          <cell r="AX94">
            <v>27</v>
          </cell>
          <cell r="AY94">
            <v>10</v>
          </cell>
          <cell r="AZ94">
            <v>55</v>
          </cell>
          <cell r="BA94">
            <v>78</v>
          </cell>
          <cell r="BB94">
            <v>31</v>
          </cell>
          <cell r="BC94">
            <v>81</v>
          </cell>
          <cell r="BD94">
            <v>74</v>
          </cell>
          <cell r="BE94">
            <v>78</v>
          </cell>
          <cell r="BF94">
            <v>35</v>
          </cell>
          <cell r="BG94">
            <v>2</v>
          </cell>
          <cell r="BH94">
            <v>76</v>
          </cell>
          <cell r="BI94" t="str">
            <v/>
          </cell>
          <cell r="BJ94">
            <v>68</v>
          </cell>
          <cell r="BK94">
            <v>59</v>
          </cell>
          <cell r="BL94">
            <v>115</v>
          </cell>
          <cell r="BM94">
            <v>18</v>
          </cell>
          <cell r="BN94">
            <v>83</v>
          </cell>
          <cell r="BO94" t="str">
            <v/>
          </cell>
          <cell r="BP94">
            <v>50</v>
          </cell>
          <cell r="BQ94">
            <v>84</v>
          </cell>
          <cell r="BR94" t="str">
            <v/>
          </cell>
          <cell r="BS94">
            <v>83</v>
          </cell>
          <cell r="BT94">
            <v>71</v>
          </cell>
          <cell r="BU94" t="str">
            <v/>
          </cell>
          <cell r="BV94">
            <v>98</v>
          </cell>
          <cell r="BW94">
            <v>111</v>
          </cell>
          <cell r="BX94">
            <v>94</v>
          </cell>
          <cell r="BY94">
            <v>11</v>
          </cell>
          <cell r="BZ94" t="str">
            <v/>
          </cell>
          <cell r="CA94">
            <v>29</v>
          </cell>
          <cell r="CB94">
            <v>39</v>
          </cell>
          <cell r="CC94" t="str">
            <v/>
          </cell>
          <cell r="CD94">
            <v>70</v>
          </cell>
          <cell r="CE94">
            <v>37</v>
          </cell>
          <cell r="CF94">
            <v>85</v>
          </cell>
          <cell r="CG94">
            <v>99</v>
          </cell>
          <cell r="CI94">
            <v>90</v>
          </cell>
          <cell r="CJ94" t="str">
            <v>Nicaragua</v>
          </cell>
          <cell r="CK94">
            <v>27.358490566037737</v>
          </cell>
          <cell r="CM94">
            <v>90</v>
          </cell>
          <cell r="CN94" t="str">
            <v>Dominican Republic</v>
          </cell>
          <cell r="CO94">
            <v>38.571428571428569</v>
          </cell>
          <cell r="CQ94">
            <v>90</v>
          </cell>
          <cell r="CR94" t="str">
            <v>Qatar</v>
          </cell>
          <cell r="CS94">
            <v>38</v>
          </cell>
          <cell r="CU94">
            <v>90</v>
          </cell>
          <cell r="CV94" t="str">
            <v>Indonesia</v>
          </cell>
          <cell r="CW94">
            <v>42.857142857142854</v>
          </cell>
          <cell r="CY94">
            <v>90</v>
          </cell>
          <cell r="CZ94" t="str">
            <v>Indonesia</v>
          </cell>
          <cell r="DA94">
            <v>34.433962264150942</v>
          </cell>
          <cell r="DC94">
            <v>86</v>
          </cell>
          <cell r="DD94" t="str">
            <v>Russian Federation</v>
          </cell>
          <cell r="DE94">
            <v>38</v>
          </cell>
          <cell r="DG94">
            <v>88</v>
          </cell>
          <cell r="DH94" t="str">
            <v>Ukraine</v>
          </cell>
          <cell r="DI94">
            <v>27</v>
          </cell>
          <cell r="DK94">
            <v>90</v>
          </cell>
          <cell r="DL94" t="str">
            <v>Guyana</v>
          </cell>
          <cell r="DM94">
            <v>18.7</v>
          </cell>
          <cell r="DO94">
            <v>90</v>
          </cell>
          <cell r="DP94" t="str">
            <v>United States of America</v>
          </cell>
          <cell r="DQ94">
            <v>46.8</v>
          </cell>
          <cell r="DS94">
            <v>90</v>
          </cell>
          <cell r="DT94" t="str">
            <v>Mali</v>
          </cell>
          <cell r="DU94">
            <v>3.3113899999999998</v>
          </cell>
          <cell r="DW94">
            <v>90</v>
          </cell>
          <cell r="DX94" t="str">
            <v>Azerbaijan</v>
          </cell>
          <cell r="DY94">
            <v>13.011139999999999</v>
          </cell>
          <cell r="EA94">
            <v>90</v>
          </cell>
          <cell r="EB94" t="str">
            <v>Honduras</v>
          </cell>
          <cell r="EC94">
            <v>11.416090000000001</v>
          </cell>
          <cell r="EE94" t="str">
            <v/>
          </cell>
          <cell r="EF94" t="str">
            <v>India</v>
          </cell>
          <cell r="EG94" t="str">
            <v/>
          </cell>
          <cell r="EI94">
            <v>90</v>
          </cell>
          <cell r="EJ94" t="str">
            <v>Jamaica</v>
          </cell>
          <cell r="EK94">
            <v>19.77441</v>
          </cell>
          <cell r="EM94">
            <v>90</v>
          </cell>
          <cell r="EN94" t="str">
            <v>India</v>
          </cell>
          <cell r="EO94">
            <v>13.48063</v>
          </cell>
          <cell r="EQ94">
            <v>90</v>
          </cell>
          <cell r="ER94" t="str">
            <v>Guatemala</v>
          </cell>
          <cell r="ES94">
            <v>2.6346099999999999</v>
          </cell>
          <cell r="EU94">
            <v>90</v>
          </cell>
          <cell r="EV94" t="str">
            <v>Saudi Arabia</v>
          </cell>
          <cell r="EW94">
            <v>4.2608300000000003</v>
          </cell>
          <cell r="EY94" t="str">
            <v/>
          </cell>
          <cell r="EZ94" t="str">
            <v>Bolivia (Plurinational State of)</v>
          </cell>
          <cell r="FA94" t="str">
            <v/>
          </cell>
          <cell r="FC94">
            <v>90</v>
          </cell>
          <cell r="FD94" t="str">
            <v>New Zealand</v>
          </cell>
          <cell r="FE94">
            <v>1.6803421251867201</v>
          </cell>
          <cell r="FG94">
            <v>90</v>
          </cell>
          <cell r="FH94" t="str">
            <v>Yemen</v>
          </cell>
          <cell r="FI94">
            <v>0.30883199218134599</v>
          </cell>
        </row>
        <row r="95">
          <cell r="B95" t="str">
            <v>PRY</v>
          </cell>
          <cell r="C95" t="str">
            <v>Paraguay</v>
          </cell>
          <cell r="E95" t="str">
            <v>RANK</v>
          </cell>
          <cell r="F95">
            <v>106</v>
          </cell>
          <cell r="G95">
            <v>117</v>
          </cell>
          <cell r="H95">
            <v>48</v>
          </cell>
          <cell r="I95">
            <v>100</v>
          </cell>
          <cell r="J95">
            <v>115</v>
          </cell>
          <cell r="K95">
            <v>120</v>
          </cell>
          <cell r="L95">
            <v>103</v>
          </cell>
          <cell r="M95">
            <v>114</v>
          </cell>
          <cell r="N95">
            <v>48</v>
          </cell>
          <cell r="O95">
            <v>72</v>
          </cell>
          <cell r="P95">
            <v>85</v>
          </cell>
          <cell r="Q95">
            <v>87</v>
          </cell>
          <cell r="R95" t="str">
            <v/>
          </cell>
          <cell r="S95">
            <v>69</v>
          </cell>
          <cell r="T95">
            <v>71</v>
          </cell>
          <cell r="U95" t="str">
            <v/>
          </cell>
          <cell r="V95" t="str">
            <v/>
          </cell>
          <cell r="W95" t="str">
            <v/>
          </cell>
          <cell r="X95">
            <v>105</v>
          </cell>
          <cell r="Y95">
            <v>86</v>
          </cell>
          <cell r="Z95">
            <v>82</v>
          </cell>
          <cell r="AA95">
            <v>88</v>
          </cell>
          <cell r="AB95">
            <v>125</v>
          </cell>
          <cell r="AC95">
            <v>86</v>
          </cell>
          <cell r="AD95">
            <v>85</v>
          </cell>
          <cell r="AE95">
            <v>90</v>
          </cell>
          <cell r="AF95">
            <v>121</v>
          </cell>
          <cell r="AG95">
            <v>14</v>
          </cell>
          <cell r="AH95">
            <v>89</v>
          </cell>
          <cell r="AI95">
            <v>44</v>
          </cell>
          <cell r="AJ95">
            <v>1</v>
          </cell>
          <cell r="AK95">
            <v>73</v>
          </cell>
          <cell r="AL95">
            <v>113</v>
          </cell>
          <cell r="AM95">
            <v>3</v>
          </cell>
          <cell r="AN95">
            <v>99</v>
          </cell>
          <cell r="AO95">
            <v>1</v>
          </cell>
          <cell r="AP95">
            <v>91</v>
          </cell>
          <cell r="AQ95">
            <v>12</v>
          </cell>
          <cell r="AR95">
            <v>45</v>
          </cell>
          <cell r="AS95">
            <v>99</v>
          </cell>
          <cell r="AT95">
            <v>100</v>
          </cell>
          <cell r="AU95">
            <v>69</v>
          </cell>
          <cell r="AV95">
            <v>55</v>
          </cell>
          <cell r="AW95">
            <v>60</v>
          </cell>
          <cell r="AX95">
            <v>41</v>
          </cell>
          <cell r="AY95">
            <v>45</v>
          </cell>
          <cell r="AZ95">
            <v>111</v>
          </cell>
          <cell r="BA95">
            <v>88</v>
          </cell>
          <cell r="BB95">
            <v>26</v>
          </cell>
          <cell r="BC95" t="str">
            <v/>
          </cell>
          <cell r="BD95">
            <v>75</v>
          </cell>
          <cell r="BE95">
            <v>119</v>
          </cell>
          <cell r="BF95">
            <v>113</v>
          </cell>
          <cell r="BG95">
            <v>17</v>
          </cell>
          <cell r="BH95">
            <v>76</v>
          </cell>
          <cell r="BI95" t="str">
            <v/>
          </cell>
          <cell r="BJ95">
            <v>100</v>
          </cell>
          <cell r="BK95">
            <v>6</v>
          </cell>
          <cell r="BL95">
            <v>122</v>
          </cell>
          <cell r="BM95">
            <v>86</v>
          </cell>
          <cell r="BN95" t="str">
            <v/>
          </cell>
          <cell r="BO95" t="str">
            <v/>
          </cell>
          <cell r="BP95" t="str">
            <v/>
          </cell>
          <cell r="BQ95">
            <v>121</v>
          </cell>
          <cell r="BR95" t="str">
            <v/>
          </cell>
          <cell r="BS95" t="str">
            <v/>
          </cell>
          <cell r="BT95" t="str">
            <v/>
          </cell>
          <cell r="BU95">
            <v>2</v>
          </cell>
          <cell r="BV95">
            <v>72</v>
          </cell>
          <cell r="BW95">
            <v>6</v>
          </cell>
          <cell r="BX95">
            <v>83</v>
          </cell>
          <cell r="BY95" t="str">
            <v/>
          </cell>
          <cell r="BZ95" t="str">
            <v/>
          </cell>
          <cell r="CA95">
            <v>112</v>
          </cell>
          <cell r="CB95">
            <v>98</v>
          </cell>
          <cell r="CC95" t="str">
            <v/>
          </cell>
          <cell r="CD95">
            <v>51</v>
          </cell>
          <cell r="CE95" t="str">
            <v/>
          </cell>
          <cell r="CF95">
            <v>86</v>
          </cell>
          <cell r="CG95">
            <v>52</v>
          </cell>
          <cell r="CI95">
            <v>91</v>
          </cell>
          <cell r="CJ95" t="str">
            <v>Guyana</v>
          </cell>
          <cell r="CK95">
            <v>26.886792452830189</v>
          </cell>
          <cell r="CM95">
            <v>91</v>
          </cell>
          <cell r="CN95" t="str">
            <v>Benin</v>
          </cell>
          <cell r="CO95">
            <v>38.095238095238095</v>
          </cell>
          <cell r="CQ95">
            <v>91</v>
          </cell>
          <cell r="CR95" t="str">
            <v>India</v>
          </cell>
          <cell r="CS95">
            <v>38.75</v>
          </cell>
          <cell r="CU95">
            <v>91</v>
          </cell>
          <cell r="CV95" t="str">
            <v>Mozambique</v>
          </cell>
          <cell r="CW95">
            <v>41.904761904761905</v>
          </cell>
          <cell r="CY95">
            <v>91</v>
          </cell>
          <cell r="CZ95" t="str">
            <v>Mexico</v>
          </cell>
          <cell r="DA95">
            <v>33.962264150943398</v>
          </cell>
          <cell r="DC95">
            <v>86</v>
          </cell>
          <cell r="DD95" t="str">
            <v>Sweden</v>
          </cell>
          <cell r="DE95">
            <v>38</v>
          </cell>
          <cell r="DG95">
            <v>91</v>
          </cell>
          <cell r="DH95" t="str">
            <v>Austria</v>
          </cell>
          <cell r="DI95">
            <v>28</v>
          </cell>
          <cell r="DK95">
            <v>91</v>
          </cell>
          <cell r="DL95" t="str">
            <v>Dominican Republic</v>
          </cell>
          <cell r="DM95">
            <v>19.2</v>
          </cell>
          <cell r="DO95">
            <v>91</v>
          </cell>
          <cell r="DP95" t="str">
            <v>Greece</v>
          </cell>
          <cell r="DQ95">
            <v>47.2</v>
          </cell>
          <cell r="DS95">
            <v>91</v>
          </cell>
          <cell r="DT95" t="str">
            <v>Benin</v>
          </cell>
          <cell r="DU95">
            <v>3.2773140902697104</v>
          </cell>
          <cell r="DW95">
            <v>91</v>
          </cell>
          <cell r="DX95" t="str">
            <v>Nepal</v>
          </cell>
          <cell r="DY95">
            <v>13.00095</v>
          </cell>
          <cell r="EA95">
            <v>91</v>
          </cell>
          <cell r="EB95" t="str">
            <v>Tajikistan</v>
          </cell>
          <cell r="EC95">
            <v>11.36416</v>
          </cell>
          <cell r="EE95" t="str">
            <v/>
          </cell>
          <cell r="EF95" t="str">
            <v>Iran (Islamic Republic of)</v>
          </cell>
          <cell r="EG95" t="str">
            <v/>
          </cell>
          <cell r="EI95">
            <v>91</v>
          </cell>
          <cell r="EJ95" t="str">
            <v>Viet Nam</v>
          </cell>
          <cell r="EK95">
            <v>20.670940000000002</v>
          </cell>
          <cell r="EM95">
            <v>91</v>
          </cell>
          <cell r="EN95" t="str">
            <v>Morocco</v>
          </cell>
          <cell r="EO95">
            <v>12.883010000000001</v>
          </cell>
          <cell r="EQ95">
            <v>91</v>
          </cell>
          <cell r="ER95" t="str">
            <v>Swaziland</v>
          </cell>
          <cell r="ES95">
            <v>2.38741</v>
          </cell>
          <cell r="EU95">
            <v>91</v>
          </cell>
          <cell r="EV95" t="str">
            <v>Albania</v>
          </cell>
          <cell r="EW95">
            <v>4.1906999999999996</v>
          </cell>
          <cell r="EY95" t="str">
            <v/>
          </cell>
          <cell r="EZ95" t="str">
            <v>Bosnia and Herzegovina</v>
          </cell>
          <cell r="FA95" t="str">
            <v/>
          </cell>
          <cell r="FC95">
            <v>91</v>
          </cell>
          <cell r="FD95" t="str">
            <v>Turkey</v>
          </cell>
          <cell r="FE95">
            <v>1.6398222869421499</v>
          </cell>
          <cell r="FG95">
            <v>91</v>
          </cell>
          <cell r="FH95" t="str">
            <v>Argentina</v>
          </cell>
          <cell r="FI95">
            <v>0.27153344525419898</v>
          </cell>
        </row>
        <row r="96">
          <cell r="B96" t="str">
            <v>PER</v>
          </cell>
          <cell r="C96" t="str">
            <v>Peru</v>
          </cell>
          <cell r="E96" t="str">
            <v>RANK</v>
          </cell>
          <cell r="F96">
            <v>105</v>
          </cell>
          <cell r="G96">
            <v>85</v>
          </cell>
          <cell r="H96">
            <v>83</v>
          </cell>
          <cell r="I96">
            <v>53</v>
          </cell>
          <cell r="J96">
            <v>97</v>
          </cell>
          <cell r="K96">
            <v>92</v>
          </cell>
          <cell r="L96">
            <v>88</v>
          </cell>
          <cell r="M96">
            <v>75</v>
          </cell>
          <cell r="N96">
            <v>64</v>
          </cell>
          <cell r="O96">
            <v>114</v>
          </cell>
          <cell r="P96">
            <v>105</v>
          </cell>
          <cell r="Q96">
            <v>66</v>
          </cell>
          <cell r="R96">
            <v>61</v>
          </cell>
          <cell r="S96">
            <v>73</v>
          </cell>
          <cell r="T96">
            <v>64</v>
          </cell>
          <cell r="U96" t="str">
            <v/>
          </cell>
          <cell r="V96" t="str">
            <v/>
          </cell>
          <cell r="W96" t="str">
            <v/>
          </cell>
          <cell r="X96">
            <v>107</v>
          </cell>
          <cell r="Y96">
            <v>75</v>
          </cell>
          <cell r="Z96">
            <v>77</v>
          </cell>
          <cell r="AA96">
            <v>81</v>
          </cell>
          <cell r="AB96">
            <v>103</v>
          </cell>
          <cell r="AC96">
            <v>72</v>
          </cell>
          <cell r="AD96">
            <v>75</v>
          </cell>
          <cell r="AE96">
            <v>43</v>
          </cell>
          <cell r="AF96">
            <v>67</v>
          </cell>
          <cell r="AG96">
            <v>87</v>
          </cell>
          <cell r="AH96">
            <v>87</v>
          </cell>
          <cell r="AI96">
            <v>2</v>
          </cell>
          <cell r="AJ96">
            <v>45</v>
          </cell>
          <cell r="AK96">
            <v>54</v>
          </cell>
          <cell r="AL96">
            <v>52</v>
          </cell>
          <cell r="AM96">
            <v>13</v>
          </cell>
          <cell r="AN96">
            <v>37</v>
          </cell>
          <cell r="AO96">
            <v>1</v>
          </cell>
          <cell r="AP96">
            <v>87</v>
          </cell>
          <cell r="AQ96">
            <v>9</v>
          </cell>
          <cell r="AR96">
            <v>19</v>
          </cell>
          <cell r="AS96">
            <v>35</v>
          </cell>
          <cell r="AT96">
            <v>63</v>
          </cell>
          <cell r="AU96">
            <v>56</v>
          </cell>
          <cell r="AV96">
            <v>45</v>
          </cell>
          <cell r="AW96">
            <v>27</v>
          </cell>
          <cell r="AX96">
            <v>125</v>
          </cell>
          <cell r="AY96">
            <v>99</v>
          </cell>
          <cell r="AZ96">
            <v>65</v>
          </cell>
          <cell r="BA96">
            <v>73</v>
          </cell>
          <cell r="BB96">
            <v>10</v>
          </cell>
          <cell r="BC96">
            <v>52</v>
          </cell>
          <cell r="BD96" t="str">
            <v/>
          </cell>
          <cell r="BE96">
            <v>88</v>
          </cell>
          <cell r="BF96">
            <v>76</v>
          </cell>
          <cell r="BG96" t="str">
            <v/>
          </cell>
          <cell r="BH96">
            <v>76</v>
          </cell>
          <cell r="BI96">
            <v>19</v>
          </cell>
          <cell r="BJ96">
            <v>63</v>
          </cell>
          <cell r="BK96">
            <v>42</v>
          </cell>
          <cell r="BL96">
            <v>68</v>
          </cell>
          <cell r="BM96">
            <v>43</v>
          </cell>
          <cell r="BN96">
            <v>91</v>
          </cell>
          <cell r="BO96">
            <v>83</v>
          </cell>
          <cell r="BP96">
            <v>41</v>
          </cell>
          <cell r="BQ96">
            <v>115</v>
          </cell>
          <cell r="BR96">
            <v>69</v>
          </cell>
          <cell r="BS96">
            <v>33</v>
          </cell>
          <cell r="BT96">
            <v>61</v>
          </cell>
          <cell r="BU96">
            <v>84</v>
          </cell>
          <cell r="BV96">
            <v>83</v>
          </cell>
          <cell r="BW96">
            <v>103</v>
          </cell>
          <cell r="BX96">
            <v>63</v>
          </cell>
          <cell r="BY96">
            <v>18</v>
          </cell>
          <cell r="BZ96" t="str">
            <v/>
          </cell>
          <cell r="CA96">
            <v>50</v>
          </cell>
          <cell r="CB96">
            <v>51</v>
          </cell>
          <cell r="CC96" t="str">
            <v/>
          </cell>
          <cell r="CD96">
            <v>73</v>
          </cell>
          <cell r="CE96" t="str">
            <v/>
          </cell>
          <cell r="CF96">
            <v>77</v>
          </cell>
          <cell r="CG96">
            <v>88</v>
          </cell>
          <cell r="CI96">
            <v>92</v>
          </cell>
          <cell r="CJ96" t="str">
            <v>Kyrgyzstan</v>
          </cell>
          <cell r="CK96">
            <v>26.415094339622641</v>
          </cell>
          <cell r="CM96">
            <v>92</v>
          </cell>
          <cell r="CN96" t="str">
            <v>Malawi</v>
          </cell>
          <cell r="CO96">
            <v>36.666666666666664</v>
          </cell>
          <cell r="CQ96">
            <v>92</v>
          </cell>
          <cell r="CR96" t="str">
            <v>Zimbabwe</v>
          </cell>
          <cell r="CS96">
            <v>39.5</v>
          </cell>
          <cell r="CU96">
            <v>92</v>
          </cell>
          <cell r="CV96" t="str">
            <v>Rwanda</v>
          </cell>
          <cell r="CW96">
            <v>41.428571428571431</v>
          </cell>
          <cell r="CY96">
            <v>92</v>
          </cell>
          <cell r="CZ96" t="str">
            <v>Mozambique</v>
          </cell>
          <cell r="DA96">
            <v>33.490566037735846</v>
          </cell>
          <cell r="DC96">
            <v>92</v>
          </cell>
          <cell r="DD96" t="str">
            <v>Cameroon</v>
          </cell>
          <cell r="DE96">
            <v>39</v>
          </cell>
          <cell r="DG96">
            <v>92</v>
          </cell>
          <cell r="DH96" t="str">
            <v>India</v>
          </cell>
          <cell r="DI96">
            <v>29</v>
          </cell>
          <cell r="DK96">
            <v>92</v>
          </cell>
          <cell r="DL96" t="str">
            <v>Ghana</v>
          </cell>
          <cell r="DM96">
            <v>20.3</v>
          </cell>
          <cell r="DO96">
            <v>92</v>
          </cell>
          <cell r="DP96" t="str">
            <v>Yemen</v>
          </cell>
          <cell r="DQ96">
            <v>47.8</v>
          </cell>
          <cell r="DS96">
            <v>92</v>
          </cell>
          <cell r="DT96" t="str">
            <v>Burkina Faso</v>
          </cell>
          <cell r="DU96">
            <v>3.26338380716934</v>
          </cell>
          <cell r="DW96">
            <v>92</v>
          </cell>
          <cell r="DX96" t="str">
            <v>India</v>
          </cell>
          <cell r="DY96">
            <v>12.296150000000001</v>
          </cell>
          <cell r="EA96">
            <v>92</v>
          </cell>
          <cell r="EB96" t="str">
            <v>Albania</v>
          </cell>
          <cell r="EC96">
            <v>11.271280000000001</v>
          </cell>
          <cell r="EE96" t="str">
            <v/>
          </cell>
          <cell r="EF96" t="str">
            <v>Jamaica</v>
          </cell>
          <cell r="EG96" t="str">
            <v/>
          </cell>
          <cell r="EI96">
            <v>92</v>
          </cell>
          <cell r="EJ96" t="str">
            <v>Algeria</v>
          </cell>
          <cell r="EK96">
            <v>20.848230000000001</v>
          </cell>
          <cell r="EM96">
            <v>92</v>
          </cell>
          <cell r="EN96" t="str">
            <v>Trinidad and Tobago</v>
          </cell>
          <cell r="EO96">
            <v>11.57311</v>
          </cell>
          <cell r="EQ96">
            <v>92</v>
          </cell>
          <cell r="ER96" t="str">
            <v>Belarus</v>
          </cell>
          <cell r="ES96">
            <v>2.1531099999999999</v>
          </cell>
          <cell r="EU96">
            <v>92</v>
          </cell>
          <cell r="EV96" t="str">
            <v>Cameroon</v>
          </cell>
          <cell r="EW96">
            <v>4.1882400000000004</v>
          </cell>
          <cell r="EY96" t="str">
            <v/>
          </cell>
          <cell r="EZ96" t="str">
            <v>Brazil</v>
          </cell>
          <cell r="FA96" t="str">
            <v/>
          </cell>
          <cell r="FC96">
            <v>92</v>
          </cell>
          <cell r="FD96" t="str">
            <v>Ecuador</v>
          </cell>
          <cell r="FE96">
            <v>1.62556452306921</v>
          </cell>
          <cell r="FG96">
            <v>92</v>
          </cell>
          <cell r="FH96" t="str">
            <v>Mexico</v>
          </cell>
          <cell r="FI96">
            <v>0.26442748180214898</v>
          </cell>
        </row>
        <row r="97">
          <cell r="B97" t="str">
            <v>PHL</v>
          </cell>
          <cell r="C97" t="str">
            <v>Philippines</v>
          </cell>
          <cell r="E97" t="str">
            <v>RANK</v>
          </cell>
          <cell r="F97">
            <v>117</v>
          </cell>
          <cell r="G97">
            <v>73</v>
          </cell>
          <cell r="H97">
            <v>118</v>
          </cell>
          <cell r="I97">
            <v>72</v>
          </cell>
          <cell r="J97">
            <v>88</v>
          </cell>
          <cell r="K97">
            <v>72</v>
          </cell>
          <cell r="L97">
            <v>108</v>
          </cell>
          <cell r="M97">
            <v>96</v>
          </cell>
          <cell r="N97">
            <v>86</v>
          </cell>
          <cell r="O97">
            <v>113</v>
          </cell>
          <cell r="P97">
            <v>104</v>
          </cell>
          <cell r="Q97">
            <v>82</v>
          </cell>
          <cell r="R97" t="str">
            <v/>
          </cell>
          <cell r="S97">
            <v>120</v>
          </cell>
          <cell r="T97">
            <v>70</v>
          </cell>
          <cell r="U97">
            <v>29</v>
          </cell>
          <cell r="V97">
            <v>30</v>
          </cell>
          <cell r="W97" t="str">
            <v/>
          </cell>
          <cell r="X97">
            <v>125</v>
          </cell>
          <cell r="Y97">
            <v>112</v>
          </cell>
          <cell r="Z97">
            <v>83</v>
          </cell>
          <cell r="AA97">
            <v>84</v>
          </cell>
          <cell r="AB97">
            <v>102</v>
          </cell>
          <cell r="AC97">
            <v>80</v>
          </cell>
          <cell r="AD97">
            <v>90</v>
          </cell>
          <cell r="AE97">
            <v>47</v>
          </cell>
          <cell r="AF97">
            <v>63</v>
          </cell>
          <cell r="AG97">
            <v>96</v>
          </cell>
          <cell r="AH97">
            <v>98</v>
          </cell>
          <cell r="AI97">
            <v>8</v>
          </cell>
          <cell r="AJ97">
            <v>28</v>
          </cell>
          <cell r="AK97">
            <v>63</v>
          </cell>
          <cell r="AL97">
            <v>118</v>
          </cell>
          <cell r="AM97">
            <v>62</v>
          </cell>
          <cell r="AN97">
            <v>99</v>
          </cell>
          <cell r="AO97">
            <v>92</v>
          </cell>
          <cell r="AP97">
            <v>78</v>
          </cell>
          <cell r="AQ97">
            <v>46</v>
          </cell>
          <cell r="AR97">
            <v>108</v>
          </cell>
          <cell r="AS97">
            <v>40</v>
          </cell>
          <cell r="AT97">
            <v>48</v>
          </cell>
          <cell r="AU97">
            <v>50</v>
          </cell>
          <cell r="AV97">
            <v>61</v>
          </cell>
          <cell r="AW97">
            <v>46</v>
          </cell>
          <cell r="AX97">
            <v>88</v>
          </cell>
          <cell r="AY97">
            <v>74</v>
          </cell>
          <cell r="AZ97">
            <v>62</v>
          </cell>
          <cell r="BA97">
            <v>67</v>
          </cell>
          <cell r="BB97">
            <v>55</v>
          </cell>
          <cell r="BC97">
            <v>23</v>
          </cell>
          <cell r="BD97">
            <v>13</v>
          </cell>
          <cell r="BE97">
            <v>79</v>
          </cell>
          <cell r="BF97">
            <v>58</v>
          </cell>
          <cell r="BG97">
            <v>53</v>
          </cell>
          <cell r="BH97">
            <v>10</v>
          </cell>
          <cell r="BI97">
            <v>71</v>
          </cell>
          <cell r="BJ97">
            <v>36</v>
          </cell>
          <cell r="BK97" t="str">
            <v/>
          </cell>
          <cell r="BL97">
            <v>85</v>
          </cell>
          <cell r="BM97">
            <v>96</v>
          </cell>
          <cell r="BN97">
            <v>74</v>
          </cell>
          <cell r="BO97">
            <v>73</v>
          </cell>
          <cell r="BP97">
            <v>22</v>
          </cell>
          <cell r="BQ97">
            <v>117</v>
          </cell>
          <cell r="BR97">
            <v>46</v>
          </cell>
          <cell r="BS97">
            <v>86</v>
          </cell>
          <cell r="BT97">
            <v>70</v>
          </cell>
          <cell r="BU97">
            <v>86</v>
          </cell>
          <cell r="BV97" t="str">
            <v/>
          </cell>
          <cell r="BW97">
            <v>8</v>
          </cell>
          <cell r="BX97">
            <v>70</v>
          </cell>
          <cell r="BY97">
            <v>60</v>
          </cell>
          <cell r="BZ97" t="str">
            <v/>
          </cell>
          <cell r="CA97">
            <v>74</v>
          </cell>
          <cell r="CB97">
            <v>72</v>
          </cell>
          <cell r="CC97" t="str">
            <v/>
          </cell>
          <cell r="CD97">
            <v>48</v>
          </cell>
          <cell r="CE97">
            <v>30</v>
          </cell>
          <cell r="CF97">
            <v>63</v>
          </cell>
          <cell r="CG97">
            <v>69</v>
          </cell>
          <cell r="CI97">
            <v>93</v>
          </cell>
          <cell r="CJ97" t="str">
            <v>Bosnia and Herzegovina</v>
          </cell>
          <cell r="CK97">
            <v>25.943396226415093</v>
          </cell>
          <cell r="CM97">
            <v>93</v>
          </cell>
          <cell r="CN97" t="str">
            <v>Moldova (Republic of)</v>
          </cell>
          <cell r="CO97">
            <v>35.714285714285715</v>
          </cell>
          <cell r="CQ97">
            <v>93</v>
          </cell>
          <cell r="CR97" t="str">
            <v>Oman</v>
          </cell>
          <cell r="CS97">
            <v>40.25</v>
          </cell>
          <cell r="CU97">
            <v>93</v>
          </cell>
          <cell r="CV97" t="str">
            <v>Mongolia</v>
          </cell>
          <cell r="CW97">
            <v>40.476190476190474</v>
          </cell>
          <cell r="CY97">
            <v>93</v>
          </cell>
          <cell r="CZ97" t="str">
            <v>Guyana</v>
          </cell>
          <cell r="DA97">
            <v>33.018867924528301</v>
          </cell>
          <cell r="DC97">
            <v>92</v>
          </cell>
          <cell r="DD97" t="str">
            <v>Costa Rica</v>
          </cell>
          <cell r="DE97">
            <v>39</v>
          </cell>
          <cell r="DG97">
            <v>92</v>
          </cell>
          <cell r="DH97" t="str">
            <v>Tanzania (United Republic of)</v>
          </cell>
          <cell r="DI97">
            <v>29</v>
          </cell>
          <cell r="DK97">
            <v>93</v>
          </cell>
          <cell r="DL97" t="str">
            <v>Greece</v>
          </cell>
          <cell r="DM97">
            <v>20.7</v>
          </cell>
          <cell r="DO97">
            <v>93</v>
          </cell>
          <cell r="DP97" t="str">
            <v>Australia</v>
          </cell>
          <cell r="DQ97">
            <v>47.9</v>
          </cell>
          <cell r="DS97">
            <v>93</v>
          </cell>
          <cell r="DT97" t="str">
            <v>Tajikistan</v>
          </cell>
          <cell r="DU97">
            <v>3.2011357186010398</v>
          </cell>
          <cell r="DW97">
            <v>93</v>
          </cell>
          <cell r="DX97" t="str">
            <v>Tajikistan</v>
          </cell>
          <cell r="DY97">
            <v>12.12336</v>
          </cell>
          <cell r="EA97">
            <v>93</v>
          </cell>
          <cell r="EB97" t="str">
            <v>Syrian Arab Republic</v>
          </cell>
          <cell r="EC97">
            <v>11.27003</v>
          </cell>
          <cell r="EE97" t="str">
            <v/>
          </cell>
          <cell r="EF97" t="str">
            <v>Kenya</v>
          </cell>
          <cell r="EG97" t="str">
            <v/>
          </cell>
          <cell r="EI97">
            <v>93</v>
          </cell>
          <cell r="EJ97" t="str">
            <v>Thailand</v>
          </cell>
          <cell r="EK97">
            <v>21.224340000000002</v>
          </cell>
          <cell r="EM97">
            <v>93</v>
          </cell>
          <cell r="EN97" t="str">
            <v>Guyana</v>
          </cell>
          <cell r="EO97">
            <v>11.217309999999999</v>
          </cell>
          <cell r="EQ97">
            <v>93</v>
          </cell>
          <cell r="ER97" t="str">
            <v>Albania</v>
          </cell>
          <cell r="ES97">
            <v>1.94156</v>
          </cell>
          <cell r="EU97">
            <v>93</v>
          </cell>
          <cell r="EV97" t="str">
            <v>Swaziland</v>
          </cell>
          <cell r="EW97">
            <v>3.4782600000000001</v>
          </cell>
          <cell r="EY97" t="str">
            <v/>
          </cell>
          <cell r="EZ97" t="str">
            <v>Cambodia</v>
          </cell>
          <cell r="FA97" t="str">
            <v/>
          </cell>
          <cell r="FC97">
            <v>93</v>
          </cell>
          <cell r="FD97" t="str">
            <v>Sudan</v>
          </cell>
          <cell r="FE97">
            <v>1.57950948979492</v>
          </cell>
          <cell r="FG97">
            <v>93</v>
          </cell>
          <cell r="FH97" t="str">
            <v>Mali</v>
          </cell>
          <cell r="FI97">
            <v>0.256959074273447</v>
          </cell>
        </row>
        <row r="98">
          <cell r="B98" t="str">
            <v>POL</v>
          </cell>
          <cell r="C98" t="str">
            <v>Poland</v>
          </cell>
          <cell r="E98" t="str">
            <v>RANK</v>
          </cell>
          <cell r="F98">
            <v>20</v>
          </cell>
          <cell r="G98">
            <v>41</v>
          </cell>
          <cell r="H98">
            <v>30</v>
          </cell>
          <cell r="I98">
            <v>34</v>
          </cell>
          <cell r="J98">
            <v>39</v>
          </cell>
          <cell r="K98">
            <v>63</v>
          </cell>
          <cell r="L98">
            <v>99</v>
          </cell>
          <cell r="M98">
            <v>85</v>
          </cell>
          <cell r="N98">
            <v>75</v>
          </cell>
          <cell r="O98">
            <v>24</v>
          </cell>
          <cell r="P98">
            <v>43</v>
          </cell>
          <cell r="Q98">
            <v>31</v>
          </cell>
          <cell r="R98">
            <v>15</v>
          </cell>
          <cell r="S98">
            <v>35</v>
          </cell>
          <cell r="T98">
            <v>18</v>
          </cell>
          <cell r="U98">
            <v>51</v>
          </cell>
          <cell r="V98">
            <v>63</v>
          </cell>
          <cell r="W98">
            <v>78</v>
          </cell>
          <cell r="X98">
            <v>95</v>
          </cell>
          <cell r="Y98">
            <v>56</v>
          </cell>
          <cell r="Z98">
            <v>33</v>
          </cell>
          <cell r="AA98">
            <v>49</v>
          </cell>
          <cell r="AB98">
            <v>44</v>
          </cell>
          <cell r="AC98">
            <v>40</v>
          </cell>
          <cell r="AD98">
            <v>39</v>
          </cell>
          <cell r="AE98">
            <v>48</v>
          </cell>
          <cell r="AF98">
            <v>50</v>
          </cell>
          <cell r="AG98">
            <v>50</v>
          </cell>
          <cell r="AH98">
            <v>49</v>
          </cell>
          <cell r="AI98">
            <v>52</v>
          </cell>
          <cell r="AJ98">
            <v>78</v>
          </cell>
          <cell r="AK98">
            <v>42</v>
          </cell>
          <cell r="AL98">
            <v>75</v>
          </cell>
          <cell r="AM98">
            <v>96</v>
          </cell>
          <cell r="AN98">
            <v>7</v>
          </cell>
          <cell r="AO98">
            <v>68</v>
          </cell>
          <cell r="AP98">
            <v>48</v>
          </cell>
          <cell r="AQ98">
            <v>72</v>
          </cell>
          <cell r="AR98">
            <v>34</v>
          </cell>
          <cell r="AS98">
            <v>58</v>
          </cell>
          <cell r="AT98">
            <v>46</v>
          </cell>
          <cell r="AU98">
            <v>59</v>
          </cell>
          <cell r="AV98">
            <v>12</v>
          </cell>
          <cell r="AW98" t="str">
            <v/>
          </cell>
          <cell r="AX98">
            <v>66</v>
          </cell>
          <cell r="AY98">
            <v>57</v>
          </cell>
          <cell r="AZ98">
            <v>32</v>
          </cell>
          <cell r="BA98">
            <v>33</v>
          </cell>
          <cell r="BB98">
            <v>9</v>
          </cell>
          <cell r="BC98">
            <v>48</v>
          </cell>
          <cell r="BD98">
            <v>46</v>
          </cell>
          <cell r="BE98">
            <v>58</v>
          </cell>
          <cell r="BF98">
            <v>101</v>
          </cell>
          <cell r="BG98">
            <v>47</v>
          </cell>
          <cell r="BH98">
            <v>58</v>
          </cell>
          <cell r="BI98">
            <v>59</v>
          </cell>
          <cell r="BJ98">
            <v>26</v>
          </cell>
          <cell r="BK98">
            <v>37</v>
          </cell>
          <cell r="BL98">
            <v>31</v>
          </cell>
          <cell r="BM98">
            <v>49</v>
          </cell>
          <cell r="BN98">
            <v>31</v>
          </cell>
          <cell r="BO98">
            <v>47</v>
          </cell>
          <cell r="BP98">
            <v>32</v>
          </cell>
          <cell r="BQ98">
            <v>34</v>
          </cell>
          <cell r="BR98">
            <v>74</v>
          </cell>
          <cell r="BS98">
            <v>76</v>
          </cell>
          <cell r="BT98">
            <v>24</v>
          </cell>
          <cell r="BU98">
            <v>57</v>
          </cell>
          <cell r="BV98">
            <v>37</v>
          </cell>
          <cell r="BW98">
            <v>44</v>
          </cell>
          <cell r="BX98">
            <v>37</v>
          </cell>
          <cell r="BY98">
            <v>72</v>
          </cell>
          <cell r="BZ98">
            <v>25</v>
          </cell>
          <cell r="CA98">
            <v>86</v>
          </cell>
          <cell r="CB98">
            <v>77</v>
          </cell>
          <cell r="CC98">
            <v>32</v>
          </cell>
          <cell r="CD98">
            <v>40</v>
          </cell>
          <cell r="CE98">
            <v>29</v>
          </cell>
          <cell r="CF98">
            <v>21</v>
          </cell>
          <cell r="CG98">
            <v>14</v>
          </cell>
          <cell r="CI98">
            <v>94</v>
          </cell>
          <cell r="CJ98" t="str">
            <v>Cambodia</v>
          </cell>
          <cell r="CK98">
            <v>25</v>
          </cell>
          <cell r="CM98">
            <v>94</v>
          </cell>
          <cell r="CN98" t="str">
            <v>Algeria</v>
          </cell>
          <cell r="CO98">
            <v>34.761904761904759</v>
          </cell>
          <cell r="CQ98">
            <v>94</v>
          </cell>
          <cell r="CR98" t="str">
            <v>Bangladesh</v>
          </cell>
          <cell r="CS98">
            <v>42.5</v>
          </cell>
          <cell r="CU98">
            <v>94</v>
          </cell>
          <cell r="CV98" t="str">
            <v>Benin</v>
          </cell>
          <cell r="CW98">
            <v>40</v>
          </cell>
          <cell r="CY98">
            <v>94</v>
          </cell>
          <cell r="CZ98" t="str">
            <v>Swaziland</v>
          </cell>
          <cell r="DA98">
            <v>32.547169811320757</v>
          </cell>
          <cell r="DC98">
            <v>92</v>
          </cell>
          <cell r="DD98" t="str">
            <v>Peru</v>
          </cell>
          <cell r="DE98">
            <v>39</v>
          </cell>
          <cell r="DG98">
            <v>94</v>
          </cell>
          <cell r="DH98" t="str">
            <v>Guyana</v>
          </cell>
          <cell r="DI98">
            <v>30</v>
          </cell>
          <cell r="DK98">
            <v>94</v>
          </cell>
          <cell r="DL98" t="str">
            <v>Indonesia</v>
          </cell>
          <cell r="DM98">
            <v>22.3</v>
          </cell>
          <cell r="DO98">
            <v>94</v>
          </cell>
          <cell r="DP98" t="str">
            <v>Germany</v>
          </cell>
          <cell r="DQ98">
            <v>48.2</v>
          </cell>
          <cell r="DS98">
            <v>94</v>
          </cell>
          <cell r="DT98" t="str">
            <v>Japan</v>
          </cell>
          <cell r="DU98">
            <v>3.17495260644688</v>
          </cell>
          <cell r="DW98">
            <v>94</v>
          </cell>
          <cell r="DX98" t="str">
            <v>El Salvador</v>
          </cell>
          <cell r="DY98">
            <v>11.73321</v>
          </cell>
          <cell r="EA98">
            <v>94</v>
          </cell>
          <cell r="EB98" t="str">
            <v>Rwanda</v>
          </cell>
          <cell r="EC98">
            <v>11.129709999999999</v>
          </cell>
          <cell r="EE98" t="str">
            <v/>
          </cell>
          <cell r="EF98" t="str">
            <v>Kuwait</v>
          </cell>
          <cell r="EG98" t="str">
            <v/>
          </cell>
          <cell r="EI98">
            <v>94</v>
          </cell>
          <cell r="EJ98" t="str">
            <v>Guyana</v>
          </cell>
          <cell r="EK98">
            <v>22.027819999999998</v>
          </cell>
          <cell r="EM98">
            <v>94</v>
          </cell>
          <cell r="EN98" t="str">
            <v>Qatar</v>
          </cell>
          <cell r="EO98">
            <v>10.2392</v>
          </cell>
          <cell r="EQ98">
            <v>94</v>
          </cell>
          <cell r="ER98" t="str">
            <v>Colombia</v>
          </cell>
          <cell r="ES98">
            <v>1.91438</v>
          </cell>
          <cell r="EU98">
            <v>94</v>
          </cell>
          <cell r="EV98" t="str">
            <v>Cyprus</v>
          </cell>
          <cell r="EW98">
            <v>3.1982900000000001</v>
          </cell>
          <cell r="EY98" t="str">
            <v/>
          </cell>
          <cell r="EZ98" t="str">
            <v>China</v>
          </cell>
          <cell r="FA98" t="str">
            <v/>
          </cell>
          <cell r="FC98">
            <v>94</v>
          </cell>
          <cell r="FD98" t="str">
            <v>Ethiopia</v>
          </cell>
          <cell r="FE98">
            <v>1.50856046703068</v>
          </cell>
          <cell r="FG98">
            <v>94</v>
          </cell>
          <cell r="FH98" t="str">
            <v>Dominican Republic</v>
          </cell>
          <cell r="FI98">
            <v>0.249837691208327</v>
          </cell>
        </row>
        <row r="99">
          <cell r="B99" t="str">
            <v>PRT</v>
          </cell>
          <cell r="C99" t="str">
            <v>Portugal</v>
          </cell>
          <cell r="E99" t="str">
            <v>RANK</v>
          </cell>
          <cell r="F99">
            <v>29</v>
          </cell>
          <cell r="G99">
            <v>24</v>
          </cell>
          <cell r="H99">
            <v>37</v>
          </cell>
          <cell r="I99">
            <v>30</v>
          </cell>
          <cell r="J99">
            <v>27</v>
          </cell>
          <cell r="K99">
            <v>105</v>
          </cell>
          <cell r="L99">
            <v>14</v>
          </cell>
          <cell r="M99">
            <v>54</v>
          </cell>
          <cell r="N99">
            <v>78</v>
          </cell>
          <cell r="O99">
            <v>29</v>
          </cell>
          <cell r="P99">
            <v>8</v>
          </cell>
          <cell r="Q99">
            <v>20</v>
          </cell>
          <cell r="R99">
            <v>27</v>
          </cell>
          <cell r="S99">
            <v>1</v>
          </cell>
          <cell r="T99">
            <v>29</v>
          </cell>
          <cell r="U99">
            <v>25</v>
          </cell>
          <cell r="V99">
            <v>17</v>
          </cell>
          <cell r="W99">
            <v>50</v>
          </cell>
          <cell r="X99">
            <v>70</v>
          </cell>
          <cell r="Y99">
            <v>41</v>
          </cell>
          <cell r="Z99">
            <v>17</v>
          </cell>
          <cell r="AA99">
            <v>22</v>
          </cell>
          <cell r="AB99">
            <v>27</v>
          </cell>
          <cell r="AC99">
            <v>31</v>
          </cell>
          <cell r="AD99">
            <v>30</v>
          </cell>
          <cell r="AE99">
            <v>48</v>
          </cell>
          <cell r="AF99">
            <v>44</v>
          </cell>
          <cell r="AG99">
            <v>46</v>
          </cell>
          <cell r="AH99">
            <v>42</v>
          </cell>
          <cell r="AI99">
            <v>29</v>
          </cell>
          <cell r="AJ99">
            <v>48</v>
          </cell>
          <cell r="AK99">
            <v>34</v>
          </cell>
          <cell r="AL99">
            <v>78</v>
          </cell>
          <cell r="AM99">
            <v>104</v>
          </cell>
          <cell r="AN99">
            <v>99</v>
          </cell>
          <cell r="AO99">
            <v>26</v>
          </cell>
          <cell r="AP99" t="str">
            <v/>
          </cell>
          <cell r="AQ99" t="str">
            <v/>
          </cell>
          <cell r="AR99">
            <v>34</v>
          </cell>
          <cell r="AS99">
            <v>43</v>
          </cell>
          <cell r="AT99">
            <v>40</v>
          </cell>
          <cell r="AU99">
            <v>51</v>
          </cell>
          <cell r="AV99">
            <v>12</v>
          </cell>
          <cell r="AW99" t="str">
            <v/>
          </cell>
          <cell r="AX99">
            <v>75</v>
          </cell>
          <cell r="AY99">
            <v>83</v>
          </cell>
          <cell r="AZ99">
            <v>42</v>
          </cell>
          <cell r="BA99">
            <v>49</v>
          </cell>
          <cell r="BB99">
            <v>54</v>
          </cell>
          <cell r="BC99">
            <v>35</v>
          </cell>
          <cell r="BD99">
            <v>28</v>
          </cell>
          <cell r="BE99">
            <v>29</v>
          </cell>
          <cell r="BF99">
            <v>55</v>
          </cell>
          <cell r="BG99">
            <v>46</v>
          </cell>
          <cell r="BH99">
            <v>60</v>
          </cell>
          <cell r="BI99">
            <v>45</v>
          </cell>
          <cell r="BJ99">
            <v>44</v>
          </cell>
          <cell r="BK99">
            <v>69</v>
          </cell>
          <cell r="BL99">
            <v>37</v>
          </cell>
          <cell r="BM99">
            <v>97</v>
          </cell>
          <cell r="BN99">
            <v>60</v>
          </cell>
          <cell r="BO99">
            <v>37</v>
          </cell>
          <cell r="BP99">
            <v>37</v>
          </cell>
          <cell r="BQ99">
            <v>28</v>
          </cell>
          <cell r="BR99">
            <v>94</v>
          </cell>
          <cell r="BS99">
            <v>26</v>
          </cell>
          <cell r="BT99">
            <v>21</v>
          </cell>
          <cell r="BU99">
            <v>42</v>
          </cell>
          <cell r="BV99">
            <v>52</v>
          </cell>
          <cell r="BW99">
            <v>57</v>
          </cell>
          <cell r="BX99">
            <v>54</v>
          </cell>
          <cell r="BY99">
            <v>16</v>
          </cell>
          <cell r="BZ99">
            <v>32</v>
          </cell>
          <cell r="CA99">
            <v>16</v>
          </cell>
          <cell r="CB99">
            <v>26</v>
          </cell>
          <cell r="CC99">
            <v>38</v>
          </cell>
          <cell r="CD99">
            <v>22</v>
          </cell>
          <cell r="CE99" t="str">
            <v/>
          </cell>
          <cell r="CF99">
            <v>38</v>
          </cell>
          <cell r="CG99">
            <v>25</v>
          </cell>
          <cell r="CI99">
            <v>95</v>
          </cell>
          <cell r="CJ99" t="str">
            <v>Egypt</v>
          </cell>
          <cell r="CK99">
            <v>24.528301886792452</v>
          </cell>
          <cell r="CM99">
            <v>95</v>
          </cell>
          <cell r="CN99" t="str">
            <v>Syrian Arab Republic</v>
          </cell>
          <cell r="CO99">
            <v>34.285714285714285</v>
          </cell>
          <cell r="CQ99">
            <v>95</v>
          </cell>
          <cell r="CR99" t="str">
            <v>Egypt</v>
          </cell>
          <cell r="CS99">
            <v>43.33</v>
          </cell>
          <cell r="CU99">
            <v>95</v>
          </cell>
          <cell r="CV99" t="str">
            <v>Kyrgyzstan</v>
          </cell>
          <cell r="CW99">
            <v>39.523809523809526</v>
          </cell>
          <cell r="CY99">
            <v>95</v>
          </cell>
          <cell r="CZ99" t="str">
            <v>Lebanon</v>
          </cell>
          <cell r="DA99">
            <v>32.075471698113205</v>
          </cell>
          <cell r="DC99">
            <v>95</v>
          </cell>
          <cell r="DD99" t="str">
            <v>Benin</v>
          </cell>
          <cell r="DE99">
            <v>40</v>
          </cell>
          <cell r="DG99">
            <v>94</v>
          </cell>
          <cell r="DH99" t="str">
            <v>Russian Federation</v>
          </cell>
          <cell r="DI99">
            <v>30</v>
          </cell>
          <cell r="DK99">
            <v>95</v>
          </cell>
          <cell r="DL99" t="str">
            <v>Zambia</v>
          </cell>
          <cell r="DM99">
            <v>27.9</v>
          </cell>
          <cell r="DO99">
            <v>95</v>
          </cell>
          <cell r="DP99" t="str">
            <v>Honduras</v>
          </cell>
          <cell r="DQ99">
            <v>48.3</v>
          </cell>
          <cell r="DS99">
            <v>95</v>
          </cell>
          <cell r="DT99" t="str">
            <v>India</v>
          </cell>
          <cell r="DU99">
            <v>3.1738947999888802</v>
          </cell>
          <cell r="DW99">
            <v>95</v>
          </cell>
          <cell r="DX99" t="str">
            <v>Indonesia</v>
          </cell>
          <cell r="DY99">
            <v>11.483610000000001</v>
          </cell>
          <cell r="EA99">
            <v>95</v>
          </cell>
          <cell r="EB99" t="str">
            <v>Egypt</v>
          </cell>
          <cell r="EC99">
            <v>11.03875</v>
          </cell>
          <cell r="EE99" t="str">
            <v/>
          </cell>
          <cell r="EF99" t="str">
            <v>Lebanon</v>
          </cell>
          <cell r="EG99" t="str">
            <v/>
          </cell>
          <cell r="EI99">
            <v>95</v>
          </cell>
          <cell r="EJ99" t="str">
            <v>Zambia</v>
          </cell>
          <cell r="EK99">
            <v>22.178365582544298</v>
          </cell>
          <cell r="EM99">
            <v>95</v>
          </cell>
          <cell r="EN99" t="str">
            <v>Yemen</v>
          </cell>
          <cell r="EO99">
            <v>10.226610000000001</v>
          </cell>
          <cell r="EQ99">
            <v>95</v>
          </cell>
          <cell r="ER99" t="str">
            <v>Honduras</v>
          </cell>
          <cell r="ES99">
            <v>1.71766</v>
          </cell>
          <cell r="EU99">
            <v>95</v>
          </cell>
          <cell r="EV99" t="str">
            <v>Cambodia</v>
          </cell>
          <cell r="EW99">
            <v>3.0763699999999998</v>
          </cell>
          <cell r="EY99" t="str">
            <v/>
          </cell>
          <cell r="EZ99" t="str">
            <v>Colombia</v>
          </cell>
          <cell r="FA99" t="str">
            <v/>
          </cell>
          <cell r="FC99">
            <v>95</v>
          </cell>
          <cell r="FD99" t="str">
            <v>Poland</v>
          </cell>
          <cell r="FE99">
            <v>1.5033687599454599</v>
          </cell>
          <cell r="FG99">
            <v>95</v>
          </cell>
          <cell r="FH99" t="str">
            <v>Angola</v>
          </cell>
          <cell r="FI99">
            <v>0.24401781579902901</v>
          </cell>
        </row>
        <row r="100">
          <cell r="B100" t="str">
            <v>QAT</v>
          </cell>
          <cell r="C100" t="str">
            <v>Qatar</v>
          </cell>
          <cell r="E100" t="str">
            <v>RANK</v>
          </cell>
          <cell r="F100">
            <v>9</v>
          </cell>
          <cell r="G100">
            <v>27</v>
          </cell>
          <cell r="H100">
            <v>90</v>
          </cell>
          <cell r="I100">
            <v>43</v>
          </cell>
          <cell r="J100">
            <v>30</v>
          </cell>
          <cell r="K100">
            <v>28</v>
          </cell>
          <cell r="L100">
            <v>44</v>
          </cell>
          <cell r="M100">
            <v>64</v>
          </cell>
          <cell r="N100">
            <v>3</v>
          </cell>
          <cell r="O100" t="str">
            <v/>
          </cell>
          <cell r="P100">
            <v>97</v>
          </cell>
          <cell r="Q100">
            <v>78</v>
          </cell>
          <cell r="R100">
            <v>59</v>
          </cell>
          <cell r="S100">
            <v>18</v>
          </cell>
          <cell r="T100">
            <v>94</v>
          </cell>
          <cell r="U100">
            <v>39</v>
          </cell>
          <cell r="V100">
            <v>46</v>
          </cell>
          <cell r="W100">
            <v>3</v>
          </cell>
          <cell r="X100">
            <v>16</v>
          </cell>
          <cell r="Y100">
            <v>43</v>
          </cell>
          <cell r="Z100" t="str">
            <v/>
          </cell>
          <cell r="AA100" t="str">
            <v/>
          </cell>
          <cell r="AB100">
            <v>21</v>
          </cell>
          <cell r="AC100">
            <v>32</v>
          </cell>
          <cell r="AD100">
            <v>46</v>
          </cell>
          <cell r="AE100">
            <v>86</v>
          </cell>
          <cell r="AF100">
            <v>78</v>
          </cell>
          <cell r="AG100">
            <v>6</v>
          </cell>
          <cell r="AH100">
            <v>6</v>
          </cell>
          <cell r="AI100">
            <v>119</v>
          </cell>
          <cell r="AJ100">
            <v>114</v>
          </cell>
          <cell r="AK100">
            <v>49</v>
          </cell>
          <cell r="AL100">
            <v>5</v>
          </cell>
          <cell r="AM100">
            <v>123</v>
          </cell>
          <cell r="AN100">
            <v>99</v>
          </cell>
          <cell r="AO100">
            <v>99</v>
          </cell>
          <cell r="AP100">
            <v>52</v>
          </cell>
          <cell r="AQ100" t="str">
            <v/>
          </cell>
          <cell r="AR100">
            <v>74</v>
          </cell>
          <cell r="AS100">
            <v>8</v>
          </cell>
          <cell r="AT100">
            <v>26</v>
          </cell>
          <cell r="AU100">
            <v>69</v>
          </cell>
          <cell r="AV100">
            <v>64</v>
          </cell>
          <cell r="AW100" t="str">
            <v/>
          </cell>
          <cell r="AX100">
            <v>85</v>
          </cell>
          <cell r="AY100">
            <v>43</v>
          </cell>
          <cell r="AZ100">
            <v>2</v>
          </cell>
          <cell r="BA100">
            <v>51</v>
          </cell>
          <cell r="BB100" t="str">
            <v/>
          </cell>
          <cell r="BC100" t="str">
            <v/>
          </cell>
          <cell r="BD100" t="str">
            <v/>
          </cell>
          <cell r="BE100">
            <v>26</v>
          </cell>
          <cell r="BF100">
            <v>19</v>
          </cell>
          <cell r="BG100" t="str">
            <v/>
          </cell>
          <cell r="BH100">
            <v>21</v>
          </cell>
          <cell r="BI100" t="str">
            <v/>
          </cell>
          <cell r="BJ100" t="str">
            <v/>
          </cell>
          <cell r="BK100" t="str">
            <v/>
          </cell>
          <cell r="BL100" t="str">
            <v/>
          </cell>
          <cell r="BM100" t="str">
            <v/>
          </cell>
          <cell r="BN100" t="str">
            <v/>
          </cell>
          <cell r="BO100" t="str">
            <v/>
          </cell>
          <cell r="BP100" t="str">
            <v/>
          </cell>
          <cell r="BQ100">
            <v>120</v>
          </cell>
          <cell r="BR100">
            <v>1</v>
          </cell>
          <cell r="BS100" t="str">
            <v/>
          </cell>
          <cell r="BT100" t="str">
            <v/>
          </cell>
          <cell r="BU100" t="str">
            <v/>
          </cell>
          <cell r="BV100" t="str">
            <v/>
          </cell>
          <cell r="BW100" t="str">
            <v/>
          </cell>
          <cell r="BX100" t="str">
            <v/>
          </cell>
          <cell r="BY100" t="str">
            <v/>
          </cell>
          <cell r="BZ100" t="str">
            <v/>
          </cell>
          <cell r="CA100">
            <v>19</v>
          </cell>
          <cell r="CB100">
            <v>7</v>
          </cell>
          <cell r="CC100" t="str">
            <v/>
          </cell>
          <cell r="CD100" t="str">
            <v/>
          </cell>
          <cell r="CE100" t="str">
            <v/>
          </cell>
          <cell r="CF100">
            <v>119</v>
          </cell>
          <cell r="CG100" t="str">
            <v/>
          </cell>
          <cell r="CI100">
            <v>96</v>
          </cell>
          <cell r="CJ100" t="str">
            <v>Indonesia</v>
          </cell>
          <cell r="CK100">
            <v>24.056603773584907</v>
          </cell>
          <cell r="CM100">
            <v>96</v>
          </cell>
          <cell r="CN100" t="str">
            <v>Uganda</v>
          </cell>
          <cell r="CO100">
            <v>33.80952380952381</v>
          </cell>
          <cell r="CQ100">
            <v>96</v>
          </cell>
          <cell r="CR100" t="str">
            <v>Cambodia</v>
          </cell>
          <cell r="CS100">
            <v>43.83</v>
          </cell>
          <cell r="CU100">
            <v>96</v>
          </cell>
          <cell r="CV100" t="str">
            <v>Cambodia</v>
          </cell>
          <cell r="CW100">
            <v>39.047619047619051</v>
          </cell>
          <cell r="CY100">
            <v>96</v>
          </cell>
          <cell r="CZ100" t="str">
            <v>Niger</v>
          </cell>
          <cell r="DA100">
            <v>31.60377358490566</v>
          </cell>
          <cell r="DC100">
            <v>95</v>
          </cell>
          <cell r="DD100" t="str">
            <v>Indonesia</v>
          </cell>
          <cell r="DE100">
            <v>40</v>
          </cell>
          <cell r="DG100">
            <v>96</v>
          </cell>
          <cell r="DH100" t="str">
            <v>Benin</v>
          </cell>
          <cell r="DI100">
            <v>31</v>
          </cell>
          <cell r="DK100">
            <v>96</v>
          </cell>
          <cell r="DL100" t="str">
            <v>Philippines</v>
          </cell>
          <cell r="DM100">
            <v>29.7</v>
          </cell>
          <cell r="DO100">
            <v>96</v>
          </cell>
          <cell r="DP100" t="str">
            <v>Japan</v>
          </cell>
          <cell r="DQ100">
            <v>48.6</v>
          </cell>
          <cell r="DS100">
            <v>96</v>
          </cell>
          <cell r="DT100" t="str">
            <v>Cameroon</v>
          </cell>
          <cell r="DU100">
            <v>3.0574400000000002</v>
          </cell>
          <cell r="DW100">
            <v>96</v>
          </cell>
          <cell r="DX100" t="str">
            <v>Pakistan</v>
          </cell>
          <cell r="DY100">
            <v>11.38087</v>
          </cell>
          <cell r="EA100">
            <v>96</v>
          </cell>
          <cell r="EB100" t="str">
            <v>Kenya</v>
          </cell>
          <cell r="EC100">
            <v>10.9573</v>
          </cell>
          <cell r="EE100" t="str">
            <v/>
          </cell>
          <cell r="EF100" t="str">
            <v>Madagascar</v>
          </cell>
          <cell r="EG100" t="str">
            <v/>
          </cell>
          <cell r="EI100">
            <v>96</v>
          </cell>
          <cell r="EJ100" t="str">
            <v>Sudan</v>
          </cell>
          <cell r="EK100">
            <v>22.227740000000001</v>
          </cell>
          <cell r="EM100">
            <v>96</v>
          </cell>
          <cell r="EN100" t="str">
            <v>Nigeria</v>
          </cell>
          <cell r="EO100">
            <v>10.07273</v>
          </cell>
          <cell r="EQ100">
            <v>96</v>
          </cell>
          <cell r="ER100" t="str">
            <v>Armenia</v>
          </cell>
          <cell r="ES100">
            <v>1.3466499999999999</v>
          </cell>
          <cell r="EU100">
            <v>96</v>
          </cell>
          <cell r="EV100" t="str">
            <v>Bangladesh</v>
          </cell>
          <cell r="EW100">
            <v>2.44604</v>
          </cell>
          <cell r="EY100" t="str">
            <v/>
          </cell>
          <cell r="EZ100" t="str">
            <v>Côte d'Ivoire</v>
          </cell>
          <cell r="FA100" t="str">
            <v/>
          </cell>
          <cell r="FC100">
            <v>96</v>
          </cell>
          <cell r="FD100" t="str">
            <v>Costa Rica</v>
          </cell>
          <cell r="FE100">
            <v>1.47583478598589</v>
          </cell>
          <cell r="FG100">
            <v>96</v>
          </cell>
          <cell r="FH100" t="str">
            <v>Madagascar</v>
          </cell>
          <cell r="FI100">
            <v>0.22429607520219</v>
          </cell>
        </row>
        <row r="101">
          <cell r="B101" t="str">
            <v>ROM</v>
          </cell>
          <cell r="C101" t="str">
            <v>Romania</v>
          </cell>
          <cell r="E101" t="str">
            <v>RANK</v>
          </cell>
          <cell r="F101">
            <v>48</v>
          </cell>
          <cell r="G101">
            <v>71</v>
          </cell>
          <cell r="H101">
            <v>47</v>
          </cell>
          <cell r="I101">
            <v>44</v>
          </cell>
          <cell r="J101">
            <v>55</v>
          </cell>
          <cell r="K101">
            <v>109</v>
          </cell>
          <cell r="L101">
            <v>40</v>
          </cell>
          <cell r="M101">
            <v>29</v>
          </cell>
          <cell r="N101">
            <v>83</v>
          </cell>
          <cell r="O101">
            <v>88</v>
          </cell>
          <cell r="P101">
            <v>49</v>
          </cell>
          <cell r="Q101">
            <v>36</v>
          </cell>
          <cell r="R101">
            <v>45</v>
          </cell>
          <cell r="S101">
            <v>52</v>
          </cell>
          <cell r="T101">
            <v>22</v>
          </cell>
          <cell r="U101">
            <v>67</v>
          </cell>
          <cell r="V101">
            <v>56</v>
          </cell>
          <cell r="W101">
            <v>65</v>
          </cell>
          <cell r="X101">
            <v>78</v>
          </cell>
          <cell r="Y101">
            <v>49</v>
          </cell>
          <cell r="Z101">
            <v>43</v>
          </cell>
          <cell r="AA101">
            <v>50</v>
          </cell>
          <cell r="AB101">
            <v>77</v>
          </cell>
          <cell r="AC101">
            <v>45</v>
          </cell>
          <cell r="AD101">
            <v>43</v>
          </cell>
          <cell r="AE101">
            <v>40</v>
          </cell>
          <cell r="AF101">
            <v>63</v>
          </cell>
          <cell r="AG101">
            <v>58</v>
          </cell>
          <cell r="AH101">
            <v>59</v>
          </cell>
          <cell r="AI101">
            <v>63</v>
          </cell>
          <cell r="AJ101">
            <v>57</v>
          </cell>
          <cell r="AK101">
            <v>94</v>
          </cell>
          <cell r="AL101">
            <v>17</v>
          </cell>
          <cell r="AM101">
            <v>66</v>
          </cell>
          <cell r="AN101">
            <v>19</v>
          </cell>
          <cell r="AO101">
            <v>26</v>
          </cell>
          <cell r="AP101">
            <v>63</v>
          </cell>
          <cell r="AQ101">
            <v>53</v>
          </cell>
          <cell r="AR101">
            <v>34</v>
          </cell>
          <cell r="AS101">
            <v>74</v>
          </cell>
          <cell r="AT101">
            <v>74</v>
          </cell>
          <cell r="AU101">
            <v>47</v>
          </cell>
          <cell r="AV101">
            <v>12</v>
          </cell>
          <cell r="AW101" t="str">
            <v/>
          </cell>
          <cell r="AX101">
            <v>62</v>
          </cell>
          <cell r="AY101">
            <v>72</v>
          </cell>
          <cell r="AZ101">
            <v>76</v>
          </cell>
          <cell r="BA101">
            <v>60</v>
          </cell>
          <cell r="BB101" t="str">
            <v/>
          </cell>
          <cell r="BC101">
            <v>50</v>
          </cell>
          <cell r="BD101">
            <v>54</v>
          </cell>
          <cell r="BE101">
            <v>96</v>
          </cell>
          <cell r="BF101">
            <v>102</v>
          </cell>
          <cell r="BG101">
            <v>57</v>
          </cell>
          <cell r="BH101">
            <v>76</v>
          </cell>
          <cell r="BI101">
            <v>57</v>
          </cell>
          <cell r="BJ101">
            <v>45</v>
          </cell>
          <cell r="BK101">
            <v>32</v>
          </cell>
          <cell r="BL101">
            <v>13</v>
          </cell>
          <cell r="BM101">
            <v>40</v>
          </cell>
          <cell r="BN101">
            <v>32</v>
          </cell>
          <cell r="BO101">
            <v>74</v>
          </cell>
          <cell r="BP101">
            <v>42</v>
          </cell>
          <cell r="BQ101">
            <v>56</v>
          </cell>
          <cell r="BR101">
            <v>13</v>
          </cell>
          <cell r="BS101">
            <v>27</v>
          </cell>
          <cell r="BT101">
            <v>41</v>
          </cell>
          <cell r="BU101">
            <v>27</v>
          </cell>
          <cell r="BV101">
            <v>25</v>
          </cell>
          <cell r="BW101">
            <v>17</v>
          </cell>
          <cell r="BX101">
            <v>78</v>
          </cell>
          <cell r="BY101">
            <v>35</v>
          </cell>
          <cell r="BZ101">
            <v>39</v>
          </cell>
          <cell r="CA101">
            <v>88</v>
          </cell>
          <cell r="CB101">
            <v>99</v>
          </cell>
          <cell r="CC101" t="str">
            <v/>
          </cell>
          <cell r="CD101">
            <v>44</v>
          </cell>
          <cell r="CE101">
            <v>42</v>
          </cell>
          <cell r="CF101">
            <v>24</v>
          </cell>
          <cell r="CG101">
            <v>11</v>
          </cell>
          <cell r="CI101">
            <v>97</v>
          </cell>
          <cell r="CJ101" t="str">
            <v>Madagascar</v>
          </cell>
          <cell r="CK101">
            <v>23.584905660377359</v>
          </cell>
          <cell r="CM101">
            <v>97</v>
          </cell>
          <cell r="CN101" t="str">
            <v>Azerbaijan</v>
          </cell>
          <cell r="CO101">
            <v>33.333333333333336</v>
          </cell>
          <cell r="CQ101">
            <v>97</v>
          </cell>
          <cell r="CR101" t="str">
            <v>Cameroon</v>
          </cell>
          <cell r="CS101">
            <v>44.3</v>
          </cell>
          <cell r="CU101">
            <v>97</v>
          </cell>
          <cell r="CV101" t="str">
            <v>Kazakhstan</v>
          </cell>
          <cell r="CW101">
            <v>38.571428571428569</v>
          </cell>
          <cell r="CY101">
            <v>97</v>
          </cell>
          <cell r="CZ101" t="str">
            <v>Peru</v>
          </cell>
          <cell r="DA101">
            <v>30.188679245283019</v>
          </cell>
          <cell r="DC101">
            <v>95</v>
          </cell>
          <cell r="DD101" t="str">
            <v>Mozambique</v>
          </cell>
          <cell r="DE101">
            <v>40</v>
          </cell>
          <cell r="DG101">
            <v>96</v>
          </cell>
          <cell r="DH101" t="str">
            <v>Nepal</v>
          </cell>
          <cell r="DI101">
            <v>31</v>
          </cell>
          <cell r="DK101">
            <v>97</v>
          </cell>
          <cell r="DL101" t="str">
            <v>Venezuela (Bolivarian Republic of)</v>
          </cell>
          <cell r="DM101">
            <v>30.2</v>
          </cell>
          <cell r="DO101">
            <v>97</v>
          </cell>
          <cell r="DP101" t="str">
            <v>Slovakia</v>
          </cell>
          <cell r="DQ101">
            <v>48.7</v>
          </cell>
          <cell r="DS101">
            <v>97</v>
          </cell>
          <cell r="DT101" t="str">
            <v>Bahrain</v>
          </cell>
          <cell r="DU101">
            <v>3.0284300000000002</v>
          </cell>
          <cell r="DW101">
            <v>97</v>
          </cell>
          <cell r="DX101" t="str">
            <v>Qatar</v>
          </cell>
          <cell r="DY101">
            <v>11.17435</v>
          </cell>
          <cell r="EA101">
            <v>97</v>
          </cell>
          <cell r="EB101" t="str">
            <v>Nicaragua</v>
          </cell>
          <cell r="EC101">
            <v>10.77191</v>
          </cell>
          <cell r="EE101" t="str">
            <v/>
          </cell>
          <cell r="EF101" t="str">
            <v>Malawi</v>
          </cell>
          <cell r="EG101" t="str">
            <v/>
          </cell>
          <cell r="EI101">
            <v>97</v>
          </cell>
          <cell r="EJ101" t="str">
            <v>Zimbabwe</v>
          </cell>
          <cell r="EK101">
            <v>22.3244906371452</v>
          </cell>
          <cell r="EM101">
            <v>97</v>
          </cell>
          <cell r="EN101" t="str">
            <v>Cambodia</v>
          </cell>
          <cell r="EO101">
            <v>10</v>
          </cell>
          <cell r="EQ101">
            <v>97</v>
          </cell>
          <cell r="ER101" t="str">
            <v>Namibia</v>
          </cell>
          <cell r="ES101">
            <v>1.2669699999999999</v>
          </cell>
          <cell r="EU101">
            <v>97</v>
          </cell>
          <cell r="EV101" t="str">
            <v>Namibia</v>
          </cell>
          <cell r="EW101">
            <v>1.37557</v>
          </cell>
          <cell r="EY101" t="str">
            <v/>
          </cell>
          <cell r="EZ101" t="str">
            <v>Dominican Republic</v>
          </cell>
          <cell r="FA101" t="str">
            <v/>
          </cell>
          <cell r="FC101">
            <v>97</v>
          </cell>
          <cell r="FD101" t="str">
            <v>Nigeria</v>
          </cell>
          <cell r="FE101">
            <v>1.46493743923042</v>
          </cell>
          <cell r="FG101">
            <v>97</v>
          </cell>
          <cell r="FH101" t="str">
            <v>Guatemala</v>
          </cell>
          <cell r="FI101">
            <v>0.20743360424388799</v>
          </cell>
        </row>
        <row r="102">
          <cell r="B102" t="str">
            <v>RUS</v>
          </cell>
          <cell r="C102" t="str">
            <v>Russian Federation</v>
          </cell>
          <cell r="E102" t="str">
            <v>RANK</v>
          </cell>
          <cell r="F102">
            <v>100</v>
          </cell>
          <cell r="G102">
            <v>82</v>
          </cell>
          <cell r="H102">
            <v>106</v>
          </cell>
          <cell r="I102">
            <v>103</v>
          </cell>
          <cell r="J102">
            <v>105</v>
          </cell>
          <cell r="K102">
            <v>86</v>
          </cell>
          <cell r="L102">
            <v>94</v>
          </cell>
          <cell r="M102">
            <v>35</v>
          </cell>
          <cell r="N102">
            <v>88</v>
          </cell>
          <cell r="O102">
            <v>82</v>
          </cell>
          <cell r="P102">
            <v>66</v>
          </cell>
          <cell r="Q102">
            <v>45</v>
          </cell>
          <cell r="R102">
            <v>37</v>
          </cell>
          <cell r="S102">
            <v>10</v>
          </cell>
          <cell r="T102">
            <v>11</v>
          </cell>
          <cell r="U102">
            <v>74</v>
          </cell>
          <cell r="V102">
            <v>7</v>
          </cell>
          <cell r="W102">
            <v>60</v>
          </cell>
          <cell r="X102">
            <v>121</v>
          </cell>
          <cell r="Y102" t="str">
            <v/>
          </cell>
          <cell r="Z102">
            <v>32</v>
          </cell>
          <cell r="AA102">
            <v>31</v>
          </cell>
          <cell r="AB102">
            <v>49</v>
          </cell>
          <cell r="AC102">
            <v>43</v>
          </cell>
          <cell r="AD102">
            <v>54</v>
          </cell>
          <cell r="AE102">
            <v>65</v>
          </cell>
          <cell r="AF102">
            <v>78</v>
          </cell>
          <cell r="AG102">
            <v>27</v>
          </cell>
          <cell r="AH102">
            <v>27</v>
          </cell>
          <cell r="AI102">
            <v>107</v>
          </cell>
          <cell r="AJ102">
            <v>99</v>
          </cell>
          <cell r="AK102">
            <v>78</v>
          </cell>
          <cell r="AL102">
            <v>93</v>
          </cell>
          <cell r="AM102">
            <v>18</v>
          </cell>
          <cell r="AN102">
            <v>99</v>
          </cell>
          <cell r="AO102">
            <v>26</v>
          </cell>
          <cell r="AP102">
            <v>59</v>
          </cell>
          <cell r="AQ102">
            <v>71</v>
          </cell>
          <cell r="AR102">
            <v>74</v>
          </cell>
          <cell r="AS102">
            <v>26</v>
          </cell>
          <cell r="AT102">
            <v>20</v>
          </cell>
          <cell r="AU102">
            <v>57</v>
          </cell>
          <cell r="AV102">
            <v>85</v>
          </cell>
          <cell r="AW102">
            <v>18</v>
          </cell>
          <cell r="AX102">
            <v>124</v>
          </cell>
          <cell r="AY102">
            <v>85</v>
          </cell>
          <cell r="AZ102">
            <v>109</v>
          </cell>
          <cell r="BA102">
            <v>17</v>
          </cell>
          <cell r="BB102">
            <v>16</v>
          </cell>
          <cell r="BC102">
            <v>20</v>
          </cell>
          <cell r="BD102">
            <v>50</v>
          </cell>
          <cell r="BE102">
            <v>56</v>
          </cell>
          <cell r="BF102">
            <v>83</v>
          </cell>
          <cell r="BG102">
            <v>43</v>
          </cell>
          <cell r="BH102">
            <v>35</v>
          </cell>
          <cell r="BI102">
            <v>63</v>
          </cell>
          <cell r="BJ102">
            <v>30</v>
          </cell>
          <cell r="BK102">
            <v>31</v>
          </cell>
          <cell r="BL102">
            <v>25</v>
          </cell>
          <cell r="BM102">
            <v>52</v>
          </cell>
          <cell r="BN102">
            <v>10</v>
          </cell>
          <cell r="BO102">
            <v>42</v>
          </cell>
          <cell r="BP102">
            <v>11</v>
          </cell>
          <cell r="BQ102">
            <v>44</v>
          </cell>
          <cell r="BR102">
            <v>19</v>
          </cell>
          <cell r="BS102">
            <v>34</v>
          </cell>
          <cell r="BT102">
            <v>33</v>
          </cell>
          <cell r="BU102">
            <v>51</v>
          </cell>
          <cell r="BV102">
            <v>67</v>
          </cell>
          <cell r="BW102">
            <v>30</v>
          </cell>
          <cell r="BX102">
            <v>15</v>
          </cell>
          <cell r="BY102">
            <v>93</v>
          </cell>
          <cell r="BZ102">
            <v>27</v>
          </cell>
          <cell r="CA102">
            <v>94</v>
          </cell>
          <cell r="CB102">
            <v>82</v>
          </cell>
          <cell r="CC102">
            <v>62</v>
          </cell>
          <cell r="CD102">
            <v>59</v>
          </cell>
          <cell r="CE102">
            <v>34</v>
          </cell>
          <cell r="CF102">
            <v>93</v>
          </cell>
          <cell r="CG102">
            <v>8</v>
          </cell>
          <cell r="CI102">
            <v>98</v>
          </cell>
          <cell r="CJ102" t="str">
            <v>Syrian Arab Republic</v>
          </cell>
          <cell r="CK102">
            <v>22.641509433962263</v>
          </cell>
          <cell r="CM102">
            <v>98</v>
          </cell>
          <cell r="CN102" t="str">
            <v>Madagascar</v>
          </cell>
          <cell r="CO102">
            <v>32.857142857142854</v>
          </cell>
          <cell r="CQ102">
            <v>98</v>
          </cell>
          <cell r="CR102" t="str">
            <v>Ukraine</v>
          </cell>
          <cell r="CS102">
            <v>46.83</v>
          </cell>
          <cell r="CU102">
            <v>98</v>
          </cell>
          <cell r="CV102" t="str">
            <v>Tanzania (United Republic of)</v>
          </cell>
          <cell r="CW102">
            <v>38.095238095238095</v>
          </cell>
          <cell r="CY102">
            <v>98</v>
          </cell>
          <cell r="CZ102" t="str">
            <v>Argentina</v>
          </cell>
          <cell r="DA102">
            <v>29.716981132075471</v>
          </cell>
          <cell r="DC102">
            <v>95</v>
          </cell>
          <cell r="DD102" t="str">
            <v>Tunisia</v>
          </cell>
          <cell r="DE102">
            <v>40</v>
          </cell>
          <cell r="DG102">
            <v>96</v>
          </cell>
          <cell r="DH102" t="str">
            <v>Nigeria</v>
          </cell>
          <cell r="DI102">
            <v>31</v>
          </cell>
          <cell r="DK102">
            <v>98</v>
          </cell>
          <cell r="DL102" t="str">
            <v>Tanzania (United Republic of)</v>
          </cell>
          <cell r="DM102">
            <v>30.9</v>
          </cell>
          <cell r="DO102">
            <v>98</v>
          </cell>
          <cell r="DP102" t="str">
            <v>Czech Republic</v>
          </cell>
          <cell r="DQ102">
            <v>48.8</v>
          </cell>
          <cell r="DS102">
            <v>98</v>
          </cell>
          <cell r="DT102" t="str">
            <v>Kuwait</v>
          </cell>
          <cell r="DU102">
            <v>3.0237198675526802</v>
          </cell>
          <cell r="DW102">
            <v>98</v>
          </cell>
          <cell r="DX102" t="str">
            <v>Madagascar</v>
          </cell>
          <cell r="DY102">
            <v>10.517899999999999</v>
          </cell>
          <cell r="EA102">
            <v>98</v>
          </cell>
          <cell r="EB102" t="str">
            <v>Uganda</v>
          </cell>
          <cell r="EC102">
            <v>10.7692</v>
          </cell>
          <cell r="EE102" t="str">
            <v/>
          </cell>
          <cell r="EF102" t="str">
            <v>Malaysia</v>
          </cell>
          <cell r="EG102" t="str">
            <v/>
          </cell>
          <cell r="EI102">
            <v>98</v>
          </cell>
          <cell r="EJ102" t="str">
            <v>Ecuador</v>
          </cell>
          <cell r="EK102">
            <v>22.392440000000001</v>
          </cell>
          <cell r="EM102">
            <v>98</v>
          </cell>
          <cell r="EN102" t="str">
            <v>Luxembourg</v>
          </cell>
          <cell r="EO102">
            <v>9.9537800000000001</v>
          </cell>
          <cell r="EQ102" t="str">
            <v/>
          </cell>
          <cell r="ER102" t="str">
            <v>Bahrain</v>
          </cell>
          <cell r="ES102" t="str">
            <v/>
          </cell>
          <cell r="EU102" t="str">
            <v/>
          </cell>
          <cell r="EV102" t="str">
            <v>Bahrain</v>
          </cell>
          <cell r="EW102" t="str">
            <v/>
          </cell>
          <cell r="EY102" t="str">
            <v/>
          </cell>
          <cell r="EZ102" t="str">
            <v>Ecuador</v>
          </cell>
          <cell r="FA102" t="str">
            <v/>
          </cell>
          <cell r="FC102">
            <v>98</v>
          </cell>
          <cell r="FD102" t="str">
            <v>Kyrgyzstan</v>
          </cell>
          <cell r="FE102">
            <v>1.3882747656674601</v>
          </cell>
          <cell r="FG102">
            <v>98</v>
          </cell>
          <cell r="FH102" t="str">
            <v>Niger</v>
          </cell>
          <cell r="FI102">
            <v>0.18762099833930099</v>
          </cell>
        </row>
        <row r="103">
          <cell r="B103" t="str">
            <v>RWA</v>
          </cell>
          <cell r="C103" t="str">
            <v>Rwanda</v>
          </cell>
          <cell r="E103" t="str">
            <v>RANK</v>
          </cell>
          <cell r="F103">
            <v>81</v>
          </cell>
          <cell r="G103">
            <v>76</v>
          </cell>
          <cell r="H103">
            <v>125</v>
          </cell>
          <cell r="I103">
            <v>92</v>
          </cell>
          <cell r="J103">
            <v>86</v>
          </cell>
          <cell r="K103">
            <v>10</v>
          </cell>
          <cell r="L103">
            <v>3</v>
          </cell>
          <cell r="M103">
            <v>62</v>
          </cell>
          <cell r="N103">
            <v>36</v>
          </cell>
          <cell r="O103">
            <v>51</v>
          </cell>
          <cell r="P103">
            <v>81</v>
          </cell>
          <cell r="Q103">
            <v>94</v>
          </cell>
          <cell r="R103" t="str">
            <v/>
          </cell>
          <cell r="S103">
            <v>99</v>
          </cell>
          <cell r="T103">
            <v>112</v>
          </cell>
          <cell r="U103" t="str">
            <v/>
          </cell>
          <cell r="V103" t="str">
            <v/>
          </cell>
          <cell r="W103">
            <v>76</v>
          </cell>
          <cell r="X103">
            <v>55</v>
          </cell>
          <cell r="Y103">
            <v>100</v>
          </cell>
          <cell r="Z103" t="str">
            <v/>
          </cell>
          <cell r="AA103" t="str">
            <v/>
          </cell>
          <cell r="AB103">
            <v>89</v>
          </cell>
          <cell r="AC103">
            <v>125</v>
          </cell>
          <cell r="AD103">
            <v>116</v>
          </cell>
          <cell r="AE103">
            <v>106</v>
          </cell>
          <cell r="AF103">
            <v>118</v>
          </cell>
          <cell r="AG103" t="str">
            <v/>
          </cell>
          <cell r="AH103" t="str">
            <v/>
          </cell>
          <cell r="AI103" t="str">
            <v/>
          </cell>
          <cell r="AJ103" t="str">
            <v/>
          </cell>
          <cell r="AK103">
            <v>127</v>
          </cell>
          <cell r="AL103">
            <v>50</v>
          </cell>
          <cell r="AM103">
            <v>51</v>
          </cell>
          <cell r="AN103">
            <v>19</v>
          </cell>
          <cell r="AO103">
            <v>68</v>
          </cell>
          <cell r="AP103">
            <v>115</v>
          </cell>
          <cell r="AQ103">
            <v>44</v>
          </cell>
          <cell r="AR103">
            <v>27</v>
          </cell>
          <cell r="AS103" t="str">
            <v/>
          </cell>
          <cell r="AT103" t="str">
            <v/>
          </cell>
          <cell r="AU103">
            <v>69</v>
          </cell>
          <cell r="AV103">
            <v>123</v>
          </cell>
          <cell r="AW103">
            <v>45</v>
          </cell>
          <cell r="AX103">
            <v>103</v>
          </cell>
          <cell r="AY103">
            <v>130</v>
          </cell>
          <cell r="AZ103">
            <v>95</v>
          </cell>
          <cell r="BA103" t="str">
            <v/>
          </cell>
          <cell r="BB103">
            <v>63</v>
          </cell>
          <cell r="BC103" t="str">
            <v/>
          </cell>
          <cell r="BD103" t="str">
            <v/>
          </cell>
          <cell r="BE103">
            <v>59</v>
          </cell>
          <cell r="BF103">
            <v>53</v>
          </cell>
          <cell r="BG103" t="str">
            <v/>
          </cell>
          <cell r="BH103">
            <v>76</v>
          </cell>
          <cell r="BI103" t="str">
            <v/>
          </cell>
          <cell r="BJ103">
            <v>96</v>
          </cell>
          <cell r="BK103">
            <v>16</v>
          </cell>
          <cell r="BL103">
            <v>90</v>
          </cell>
          <cell r="BM103">
            <v>64</v>
          </cell>
          <cell r="BN103" t="str">
            <v/>
          </cell>
          <cell r="BO103" t="str">
            <v/>
          </cell>
          <cell r="BP103" t="str">
            <v/>
          </cell>
          <cell r="BQ103">
            <v>101</v>
          </cell>
          <cell r="BR103" t="str">
            <v/>
          </cell>
          <cell r="BS103">
            <v>77</v>
          </cell>
          <cell r="BT103" t="str">
            <v/>
          </cell>
          <cell r="BU103">
            <v>76</v>
          </cell>
          <cell r="BV103">
            <v>33</v>
          </cell>
          <cell r="BW103">
            <v>117</v>
          </cell>
          <cell r="BX103">
            <v>94</v>
          </cell>
          <cell r="BY103">
            <v>101</v>
          </cell>
          <cell r="BZ103" t="str">
            <v/>
          </cell>
          <cell r="CA103">
            <v>26</v>
          </cell>
          <cell r="CB103">
            <v>32</v>
          </cell>
          <cell r="CC103" t="str">
            <v/>
          </cell>
          <cell r="CD103" t="str">
            <v/>
          </cell>
          <cell r="CE103" t="str">
            <v/>
          </cell>
          <cell r="CF103">
            <v>74</v>
          </cell>
          <cell r="CG103">
            <v>78</v>
          </cell>
          <cell r="CI103">
            <v>99</v>
          </cell>
          <cell r="CJ103" t="str">
            <v>Mexico</v>
          </cell>
          <cell r="CK103">
            <v>22.169811320754718</v>
          </cell>
          <cell r="CM103">
            <v>99</v>
          </cell>
          <cell r="CN103" t="str">
            <v>Bosnia and Herzegovina</v>
          </cell>
          <cell r="CO103">
            <v>32.38095238095238</v>
          </cell>
          <cell r="CQ103">
            <v>99</v>
          </cell>
          <cell r="CR103" t="str">
            <v>Algeria</v>
          </cell>
          <cell r="CS103">
            <v>47.33</v>
          </cell>
          <cell r="CU103">
            <v>99</v>
          </cell>
          <cell r="CV103" t="str">
            <v>Nicaragua</v>
          </cell>
          <cell r="CW103">
            <v>37.61904761904762</v>
          </cell>
          <cell r="CY103">
            <v>99</v>
          </cell>
          <cell r="CZ103" t="str">
            <v>Benin</v>
          </cell>
          <cell r="DA103">
            <v>28.773584905660378</v>
          </cell>
          <cell r="DC103">
            <v>99</v>
          </cell>
          <cell r="DD103" t="str">
            <v>Algeria</v>
          </cell>
          <cell r="DE103">
            <v>41</v>
          </cell>
          <cell r="DG103">
            <v>99</v>
          </cell>
          <cell r="DH103" t="str">
            <v>Poland</v>
          </cell>
          <cell r="DI103">
            <v>32</v>
          </cell>
          <cell r="DK103">
            <v>99</v>
          </cell>
          <cell r="DL103" t="str">
            <v>Ecuador</v>
          </cell>
          <cell r="DM103">
            <v>32.6</v>
          </cell>
          <cell r="DO103">
            <v>99</v>
          </cell>
          <cell r="DP103" t="str">
            <v>Cameroon</v>
          </cell>
          <cell r="DQ103">
            <v>49.1</v>
          </cell>
          <cell r="DS103">
            <v>99</v>
          </cell>
          <cell r="DT103" t="str">
            <v>Singapore</v>
          </cell>
          <cell r="DU103">
            <v>3.0129899999999998</v>
          </cell>
          <cell r="DW103">
            <v>99</v>
          </cell>
          <cell r="DX103" t="str">
            <v>Uganda</v>
          </cell>
          <cell r="DY103">
            <v>10.43337</v>
          </cell>
          <cell r="EA103">
            <v>99</v>
          </cell>
          <cell r="EB103" t="str">
            <v>Madagascar</v>
          </cell>
          <cell r="EC103">
            <v>10.747859999999999</v>
          </cell>
          <cell r="EE103" t="str">
            <v/>
          </cell>
          <cell r="EF103" t="str">
            <v>Mali</v>
          </cell>
          <cell r="EG103" t="str">
            <v/>
          </cell>
          <cell r="EI103">
            <v>99</v>
          </cell>
          <cell r="EJ103" t="str">
            <v>Rwanda</v>
          </cell>
          <cell r="EK103">
            <v>22.60539</v>
          </cell>
          <cell r="EM103">
            <v>99</v>
          </cell>
          <cell r="EN103" t="str">
            <v>Viet Nam</v>
          </cell>
          <cell r="EO103">
            <v>9.6837099999999996</v>
          </cell>
          <cell r="EQ103" t="str">
            <v/>
          </cell>
          <cell r="ER103" t="str">
            <v>Benin</v>
          </cell>
          <cell r="ES103" t="str">
            <v/>
          </cell>
          <cell r="EU103" t="str">
            <v/>
          </cell>
          <cell r="EV103" t="str">
            <v>Benin</v>
          </cell>
          <cell r="EW103" t="str">
            <v/>
          </cell>
          <cell r="EY103" t="str">
            <v/>
          </cell>
          <cell r="EZ103" t="str">
            <v>Ethiopia</v>
          </cell>
          <cell r="FA103" t="str">
            <v/>
          </cell>
          <cell r="FC103">
            <v>99</v>
          </cell>
          <cell r="FD103" t="str">
            <v>Netherlands</v>
          </cell>
          <cell r="FE103">
            <v>1.35505944573398</v>
          </cell>
          <cell r="FG103">
            <v>99</v>
          </cell>
          <cell r="FH103" t="str">
            <v>Burkina Faso</v>
          </cell>
          <cell r="FI103">
            <v>0.18347116892106899</v>
          </cell>
        </row>
        <row r="104">
          <cell r="B104" t="str">
            <v>SAU</v>
          </cell>
          <cell r="C104" t="str">
            <v>Saudi Arabia</v>
          </cell>
          <cell r="E104" t="str">
            <v>RANK</v>
          </cell>
          <cell r="F104">
            <v>83</v>
          </cell>
          <cell r="G104">
            <v>69</v>
          </cell>
          <cell r="H104">
            <v>119</v>
          </cell>
          <cell r="I104">
            <v>66</v>
          </cell>
          <cell r="J104">
            <v>53</v>
          </cell>
          <cell r="K104">
            <v>28</v>
          </cell>
          <cell r="L104">
            <v>9</v>
          </cell>
          <cell r="M104">
            <v>56</v>
          </cell>
          <cell r="N104">
            <v>5</v>
          </cell>
          <cell r="O104">
            <v>6</v>
          </cell>
          <cell r="P104">
            <v>53</v>
          </cell>
          <cell r="Q104">
            <v>51</v>
          </cell>
          <cell r="R104" t="str">
            <v/>
          </cell>
          <cell r="S104">
            <v>37</v>
          </cell>
          <cell r="T104">
            <v>67</v>
          </cell>
          <cell r="U104">
            <v>2</v>
          </cell>
          <cell r="V104">
            <v>90</v>
          </cell>
          <cell r="W104">
            <v>46</v>
          </cell>
          <cell r="X104">
            <v>67</v>
          </cell>
          <cell r="Y104">
            <v>59</v>
          </cell>
          <cell r="Z104">
            <v>96</v>
          </cell>
          <cell r="AA104">
            <v>97</v>
          </cell>
          <cell r="AB104">
            <v>34</v>
          </cell>
          <cell r="AC104">
            <v>44</v>
          </cell>
          <cell r="AD104">
            <v>52</v>
          </cell>
          <cell r="AE104">
            <v>71</v>
          </cell>
          <cell r="AF104">
            <v>90</v>
          </cell>
          <cell r="AG104">
            <v>20</v>
          </cell>
          <cell r="AH104">
            <v>21</v>
          </cell>
          <cell r="AI104">
            <v>109</v>
          </cell>
          <cell r="AJ104">
            <v>115</v>
          </cell>
          <cell r="AK104">
            <v>32</v>
          </cell>
          <cell r="AL104">
            <v>33</v>
          </cell>
          <cell r="AM104">
            <v>116</v>
          </cell>
          <cell r="AN104">
            <v>72</v>
          </cell>
          <cell r="AO104">
            <v>1</v>
          </cell>
          <cell r="AP104">
            <v>43</v>
          </cell>
          <cell r="AQ104" t="str">
            <v/>
          </cell>
          <cell r="AR104">
            <v>16</v>
          </cell>
          <cell r="AS104">
            <v>21</v>
          </cell>
          <cell r="AT104">
            <v>12</v>
          </cell>
          <cell r="AU104">
            <v>65</v>
          </cell>
          <cell r="AV104">
            <v>66</v>
          </cell>
          <cell r="AW104">
            <v>10</v>
          </cell>
          <cell r="AX104">
            <v>56</v>
          </cell>
          <cell r="AY104">
            <v>29</v>
          </cell>
          <cell r="AZ104">
            <v>22</v>
          </cell>
          <cell r="BA104">
            <v>55</v>
          </cell>
          <cell r="BB104" t="str">
            <v/>
          </cell>
          <cell r="BC104" t="str">
            <v/>
          </cell>
          <cell r="BD104" t="str">
            <v/>
          </cell>
          <cell r="BE104">
            <v>31</v>
          </cell>
          <cell r="BF104">
            <v>22</v>
          </cell>
          <cell r="BG104" t="str">
            <v/>
          </cell>
          <cell r="BH104">
            <v>56</v>
          </cell>
          <cell r="BI104" t="str">
            <v/>
          </cell>
          <cell r="BJ104" t="str">
            <v/>
          </cell>
          <cell r="BK104">
            <v>55</v>
          </cell>
          <cell r="BL104">
            <v>71</v>
          </cell>
          <cell r="BM104">
            <v>56</v>
          </cell>
          <cell r="BN104">
            <v>86</v>
          </cell>
          <cell r="BO104" t="str">
            <v/>
          </cell>
          <cell r="BP104" t="str">
            <v/>
          </cell>
          <cell r="BQ104">
            <v>108</v>
          </cell>
          <cell r="BR104">
            <v>51</v>
          </cell>
          <cell r="BS104" t="str">
            <v/>
          </cell>
          <cell r="BT104">
            <v>37</v>
          </cell>
          <cell r="BU104" t="str">
            <v/>
          </cell>
          <cell r="BV104">
            <v>108</v>
          </cell>
          <cell r="BW104">
            <v>123</v>
          </cell>
          <cell r="BX104">
            <v>50</v>
          </cell>
          <cell r="BY104" t="str">
            <v/>
          </cell>
          <cell r="BZ104" t="str">
            <v/>
          </cell>
          <cell r="CA104">
            <v>32</v>
          </cell>
          <cell r="CB104">
            <v>18</v>
          </cell>
          <cell r="CC104" t="str">
            <v/>
          </cell>
          <cell r="CD104" t="str">
            <v/>
          </cell>
          <cell r="CE104" t="str">
            <v/>
          </cell>
          <cell r="CF104">
            <v>104</v>
          </cell>
          <cell r="CG104" t="str">
            <v/>
          </cell>
          <cell r="CI104">
            <v>100</v>
          </cell>
          <cell r="CJ104" t="str">
            <v>Russian Federation</v>
          </cell>
          <cell r="CK104">
            <v>21.69811320754717</v>
          </cell>
          <cell r="CM104">
            <v>100</v>
          </cell>
          <cell r="CN104" t="str">
            <v>Burkina Faso</v>
          </cell>
          <cell r="CO104">
            <v>31.904761904761905</v>
          </cell>
          <cell r="CQ104">
            <v>100</v>
          </cell>
          <cell r="CR104" t="str">
            <v>Venezuela (Bolivarian Republic of)</v>
          </cell>
          <cell r="CS104">
            <v>47.33</v>
          </cell>
          <cell r="CU104">
            <v>100</v>
          </cell>
          <cell r="CV104" t="str">
            <v>Paraguay</v>
          </cell>
          <cell r="CW104">
            <v>36.666666666666664</v>
          </cell>
          <cell r="CY104">
            <v>100</v>
          </cell>
          <cell r="CZ104" t="str">
            <v>Dominican Republic</v>
          </cell>
          <cell r="DA104">
            <v>28.30188679245283</v>
          </cell>
          <cell r="DC104">
            <v>99</v>
          </cell>
          <cell r="DD104" t="str">
            <v>Finland</v>
          </cell>
          <cell r="DE104">
            <v>41</v>
          </cell>
          <cell r="DG104">
            <v>99</v>
          </cell>
          <cell r="DH104" t="str">
            <v>Thailand</v>
          </cell>
          <cell r="DI104">
            <v>32</v>
          </cell>
          <cell r="DK104">
            <v>100</v>
          </cell>
          <cell r="DL104" t="str">
            <v>Swaziland</v>
          </cell>
          <cell r="DM104">
            <v>33</v>
          </cell>
          <cell r="DO104">
            <v>100</v>
          </cell>
          <cell r="DP104" t="str">
            <v>Estonia</v>
          </cell>
          <cell r="DQ104">
            <v>49.6</v>
          </cell>
          <cell r="DS104">
            <v>100</v>
          </cell>
          <cell r="DT104" t="str">
            <v>Hong Kong (SAR), China</v>
          </cell>
          <cell r="DU104">
            <v>2.9825599999999999</v>
          </cell>
          <cell r="DW104">
            <v>100</v>
          </cell>
          <cell r="DX104" t="str">
            <v>Nicaragua</v>
          </cell>
          <cell r="DY104">
            <v>10.27257</v>
          </cell>
          <cell r="EA104">
            <v>100</v>
          </cell>
          <cell r="EB104" t="str">
            <v>Guatemala</v>
          </cell>
          <cell r="EC104">
            <v>10.635070000000001</v>
          </cell>
          <cell r="EE104" t="str">
            <v/>
          </cell>
          <cell r="EF104" t="str">
            <v>Mauritius</v>
          </cell>
          <cell r="EG104" t="str">
            <v/>
          </cell>
          <cell r="EI104">
            <v>100</v>
          </cell>
          <cell r="EJ104" t="str">
            <v>Chile</v>
          </cell>
          <cell r="EK104">
            <v>23.32647</v>
          </cell>
          <cell r="EM104">
            <v>100</v>
          </cell>
          <cell r="EN104" t="str">
            <v>Cameroon</v>
          </cell>
          <cell r="EO104">
            <v>9.0248600000000003</v>
          </cell>
          <cell r="EQ104" t="str">
            <v/>
          </cell>
          <cell r="ER104" t="str">
            <v>Bosnia and Herzegovina</v>
          </cell>
          <cell r="ES104" t="str">
            <v/>
          </cell>
          <cell r="EU104" t="str">
            <v/>
          </cell>
          <cell r="EV104" t="str">
            <v>Bosnia and Herzegovina</v>
          </cell>
          <cell r="EW104" t="str">
            <v/>
          </cell>
          <cell r="EY104" t="str">
            <v/>
          </cell>
          <cell r="EZ104" t="str">
            <v>Germany</v>
          </cell>
          <cell r="FA104" t="str">
            <v/>
          </cell>
          <cell r="FC104">
            <v>100</v>
          </cell>
          <cell r="FD104" t="str">
            <v>Uruguay</v>
          </cell>
          <cell r="FE104">
            <v>1.3462765696332999</v>
          </cell>
          <cell r="FG104">
            <v>100</v>
          </cell>
          <cell r="FH104" t="str">
            <v>Rwanda</v>
          </cell>
          <cell r="FI104">
            <v>0.18002536361253799</v>
          </cell>
        </row>
        <row r="105">
          <cell r="B105" t="str">
            <v>SEN</v>
          </cell>
          <cell r="C105" t="str">
            <v>Senegal</v>
          </cell>
          <cell r="E105" t="str">
            <v>RANK</v>
          </cell>
          <cell r="F105">
            <v>73</v>
          </cell>
          <cell r="G105">
            <v>86</v>
          </cell>
          <cell r="H105">
            <v>73</v>
          </cell>
          <cell r="I105">
            <v>86</v>
          </cell>
          <cell r="J105">
            <v>71</v>
          </cell>
          <cell r="K105">
            <v>124</v>
          </cell>
          <cell r="L105">
            <v>28</v>
          </cell>
          <cell r="M105">
            <v>116</v>
          </cell>
          <cell r="N105">
            <v>87</v>
          </cell>
          <cell r="O105">
            <v>26</v>
          </cell>
          <cell r="P105">
            <v>19</v>
          </cell>
          <cell r="Q105">
            <v>119</v>
          </cell>
          <cell r="R105" t="str">
            <v/>
          </cell>
          <cell r="S105">
            <v>108</v>
          </cell>
          <cell r="T105">
            <v>104</v>
          </cell>
          <cell r="U105" t="str">
            <v/>
          </cell>
          <cell r="V105" t="str">
            <v/>
          </cell>
          <cell r="W105" t="str">
            <v/>
          </cell>
          <cell r="X105">
            <v>22</v>
          </cell>
          <cell r="Y105">
            <v>57</v>
          </cell>
          <cell r="Z105">
            <v>57</v>
          </cell>
          <cell r="AA105">
            <v>86</v>
          </cell>
          <cell r="AB105">
            <v>45</v>
          </cell>
          <cell r="AC105">
            <v>102</v>
          </cell>
          <cell r="AD105">
            <v>102</v>
          </cell>
          <cell r="AE105">
            <v>105</v>
          </cell>
          <cell r="AF105">
            <v>121</v>
          </cell>
          <cell r="AG105">
            <v>112</v>
          </cell>
          <cell r="AH105">
            <v>112</v>
          </cell>
          <cell r="AI105">
            <v>30</v>
          </cell>
          <cell r="AJ105">
            <v>29</v>
          </cell>
          <cell r="AK105">
            <v>57</v>
          </cell>
          <cell r="AL105">
            <v>24</v>
          </cell>
          <cell r="AM105">
            <v>32</v>
          </cell>
          <cell r="AN105">
            <v>99</v>
          </cell>
          <cell r="AO105">
            <v>110</v>
          </cell>
          <cell r="AP105">
            <v>88</v>
          </cell>
          <cell r="AQ105">
            <v>17</v>
          </cell>
          <cell r="AR105">
            <v>124</v>
          </cell>
          <cell r="AS105" t="str">
            <v/>
          </cell>
          <cell r="AT105" t="str">
            <v/>
          </cell>
          <cell r="AU105">
            <v>69</v>
          </cell>
          <cell r="AV105">
            <v>105</v>
          </cell>
          <cell r="AW105">
            <v>33</v>
          </cell>
          <cell r="AX105">
            <v>51</v>
          </cell>
          <cell r="AY105">
            <v>97</v>
          </cell>
          <cell r="AZ105">
            <v>46</v>
          </cell>
          <cell r="BA105" t="str">
            <v/>
          </cell>
          <cell r="BB105">
            <v>87</v>
          </cell>
          <cell r="BC105" t="str">
            <v/>
          </cell>
          <cell r="BD105" t="str">
            <v/>
          </cell>
          <cell r="BE105">
            <v>48</v>
          </cell>
          <cell r="BF105">
            <v>94</v>
          </cell>
          <cell r="BG105" t="str">
            <v/>
          </cell>
          <cell r="BH105">
            <v>76</v>
          </cell>
          <cell r="BI105">
            <v>75</v>
          </cell>
          <cell r="BJ105">
            <v>79</v>
          </cell>
          <cell r="BK105">
            <v>108</v>
          </cell>
          <cell r="BL105">
            <v>92</v>
          </cell>
          <cell r="BM105">
            <v>80</v>
          </cell>
          <cell r="BN105" t="str">
            <v/>
          </cell>
          <cell r="BO105">
            <v>89</v>
          </cell>
          <cell r="BP105" t="str">
            <v/>
          </cell>
          <cell r="BQ105">
            <v>66</v>
          </cell>
          <cell r="BR105">
            <v>83</v>
          </cell>
          <cell r="BS105">
            <v>84</v>
          </cell>
          <cell r="BT105">
            <v>45</v>
          </cell>
          <cell r="BU105">
            <v>81</v>
          </cell>
          <cell r="BV105">
            <v>76</v>
          </cell>
          <cell r="BW105">
            <v>35</v>
          </cell>
          <cell r="BX105">
            <v>39</v>
          </cell>
          <cell r="BY105" t="str">
            <v/>
          </cell>
          <cell r="BZ105" t="str">
            <v/>
          </cell>
          <cell r="CA105">
            <v>51</v>
          </cell>
          <cell r="CB105">
            <v>42</v>
          </cell>
          <cell r="CC105" t="str">
            <v/>
          </cell>
          <cell r="CD105" t="str">
            <v/>
          </cell>
          <cell r="CE105">
            <v>54</v>
          </cell>
          <cell r="CF105">
            <v>88</v>
          </cell>
          <cell r="CG105">
            <v>77</v>
          </cell>
          <cell r="CI105">
            <v>101</v>
          </cell>
          <cell r="CJ105" t="str">
            <v>Guatemala</v>
          </cell>
          <cell r="CK105">
            <v>21.226415094339622</v>
          </cell>
          <cell r="CM105">
            <v>101</v>
          </cell>
          <cell r="CN105" t="str">
            <v>Kenya</v>
          </cell>
          <cell r="CO105">
            <v>30.952380952380953</v>
          </cell>
          <cell r="CQ105">
            <v>101</v>
          </cell>
          <cell r="CR105" t="str">
            <v>Morocco</v>
          </cell>
          <cell r="CS105">
            <v>47.4</v>
          </cell>
          <cell r="CU105">
            <v>101</v>
          </cell>
          <cell r="CV105" t="str">
            <v>Mali</v>
          </cell>
          <cell r="CW105">
            <v>36.19047619047619</v>
          </cell>
          <cell r="CY105">
            <v>101</v>
          </cell>
          <cell r="CZ105" t="str">
            <v>Bangladesh</v>
          </cell>
          <cell r="DA105">
            <v>27.830188679245282</v>
          </cell>
          <cell r="DC105">
            <v>99</v>
          </cell>
          <cell r="DD105" t="str">
            <v>Mexico</v>
          </cell>
          <cell r="DE105">
            <v>41</v>
          </cell>
          <cell r="DG105">
            <v>101</v>
          </cell>
          <cell r="DH105" t="str">
            <v>Kenya</v>
          </cell>
          <cell r="DI105">
            <v>33</v>
          </cell>
          <cell r="DK105">
            <v>101</v>
          </cell>
          <cell r="DL105" t="str">
            <v>Bangladesh</v>
          </cell>
          <cell r="DM105">
            <v>33.299999999999997</v>
          </cell>
          <cell r="DO105">
            <v>101</v>
          </cell>
          <cell r="DP105" t="str">
            <v>Kenya</v>
          </cell>
          <cell r="DQ105">
            <v>49.7</v>
          </cell>
          <cell r="DS105">
            <v>101</v>
          </cell>
          <cell r="DT105" t="str">
            <v>Nicaragua</v>
          </cell>
          <cell r="DU105">
            <v>2.96455181435639</v>
          </cell>
          <cell r="DW105">
            <v>101</v>
          </cell>
          <cell r="DX105" t="str">
            <v>Uruguay</v>
          </cell>
          <cell r="DY105">
            <v>10.223140000000001</v>
          </cell>
          <cell r="EA105">
            <v>101</v>
          </cell>
          <cell r="EB105" t="str">
            <v>Swaziland</v>
          </cell>
          <cell r="EC105">
            <v>10.555400000000001</v>
          </cell>
          <cell r="EE105" t="str">
            <v/>
          </cell>
          <cell r="EF105" t="str">
            <v>Moldova (Republic of)</v>
          </cell>
          <cell r="EG105" t="str">
            <v/>
          </cell>
          <cell r="EI105">
            <v>101</v>
          </cell>
          <cell r="EJ105" t="str">
            <v>Mali</v>
          </cell>
          <cell r="EK105">
            <v>23.408999999999999</v>
          </cell>
          <cell r="EM105">
            <v>101</v>
          </cell>
          <cell r="EN105" t="str">
            <v>Namibia</v>
          </cell>
          <cell r="EO105">
            <v>8.9353499999999997</v>
          </cell>
          <cell r="EQ105" t="str">
            <v/>
          </cell>
          <cell r="ER105" t="str">
            <v>Burkina Faso</v>
          </cell>
          <cell r="ES105" t="str">
            <v/>
          </cell>
          <cell r="EU105" t="str">
            <v/>
          </cell>
          <cell r="EV105" t="str">
            <v>Burkina Faso</v>
          </cell>
          <cell r="EW105" t="str">
            <v/>
          </cell>
          <cell r="EY105" t="str">
            <v/>
          </cell>
          <cell r="EZ105" t="str">
            <v>Guatemala</v>
          </cell>
          <cell r="FA105" t="str">
            <v/>
          </cell>
          <cell r="FC105">
            <v>101</v>
          </cell>
          <cell r="FD105" t="str">
            <v>Viet Nam</v>
          </cell>
          <cell r="FE105">
            <v>1.3135389514623199</v>
          </cell>
          <cell r="FG105">
            <v>101</v>
          </cell>
          <cell r="FH105" t="str">
            <v>Nigeria</v>
          </cell>
          <cell r="FI105">
            <v>0.175083593193852</v>
          </cell>
        </row>
        <row r="106">
          <cell r="B106" t="str">
            <v>SRB</v>
          </cell>
          <cell r="C106" t="str">
            <v>Serbia</v>
          </cell>
          <cell r="E106" t="str">
            <v>RANK</v>
          </cell>
          <cell r="F106">
            <v>88</v>
          </cell>
          <cell r="G106">
            <v>74</v>
          </cell>
          <cell r="H106">
            <v>69</v>
          </cell>
          <cell r="I106">
            <v>77</v>
          </cell>
          <cell r="J106">
            <v>76</v>
          </cell>
          <cell r="K106">
            <v>81</v>
          </cell>
          <cell r="L106">
            <v>49</v>
          </cell>
          <cell r="M106">
            <v>59</v>
          </cell>
          <cell r="N106">
            <v>45</v>
          </cell>
          <cell r="O106">
            <v>44</v>
          </cell>
          <cell r="P106">
            <v>13</v>
          </cell>
          <cell r="Q106">
            <v>52</v>
          </cell>
          <cell r="R106">
            <v>41</v>
          </cell>
          <cell r="S106">
            <v>22</v>
          </cell>
          <cell r="T106">
            <v>47</v>
          </cell>
          <cell r="U106">
            <v>55</v>
          </cell>
          <cell r="V106">
            <v>31</v>
          </cell>
          <cell r="W106">
            <v>29</v>
          </cell>
          <cell r="X106">
            <v>56</v>
          </cell>
          <cell r="Y106">
            <v>35</v>
          </cell>
          <cell r="Z106">
            <v>42</v>
          </cell>
          <cell r="AA106">
            <v>62</v>
          </cell>
          <cell r="AB106">
            <v>52</v>
          </cell>
          <cell r="AC106">
            <v>48</v>
          </cell>
          <cell r="AD106">
            <v>49</v>
          </cell>
          <cell r="AE106">
            <v>100</v>
          </cell>
          <cell r="AF106">
            <v>111</v>
          </cell>
          <cell r="AG106">
            <v>42</v>
          </cell>
          <cell r="AH106">
            <v>45</v>
          </cell>
          <cell r="AI106">
            <v>96</v>
          </cell>
          <cell r="AJ106">
            <v>66</v>
          </cell>
          <cell r="AK106">
            <v>90</v>
          </cell>
          <cell r="AL106">
            <v>45</v>
          </cell>
          <cell r="AM106">
            <v>72</v>
          </cell>
          <cell r="AN106">
            <v>19</v>
          </cell>
          <cell r="AO106">
            <v>26</v>
          </cell>
          <cell r="AP106">
            <v>61</v>
          </cell>
          <cell r="AQ106">
            <v>22</v>
          </cell>
          <cell r="AR106">
            <v>58</v>
          </cell>
          <cell r="AS106">
            <v>60</v>
          </cell>
          <cell r="AT106">
            <v>73</v>
          </cell>
          <cell r="AU106">
            <v>69</v>
          </cell>
          <cell r="AV106">
            <v>87</v>
          </cell>
          <cell r="AW106" t="str">
            <v/>
          </cell>
          <cell r="AX106">
            <v>53</v>
          </cell>
          <cell r="AY106">
            <v>87</v>
          </cell>
          <cell r="AZ106">
            <v>122</v>
          </cell>
          <cell r="BA106">
            <v>41</v>
          </cell>
          <cell r="BB106">
            <v>43</v>
          </cell>
          <cell r="BC106">
            <v>78</v>
          </cell>
          <cell r="BD106" t="str">
            <v/>
          </cell>
          <cell r="BE106">
            <v>65</v>
          </cell>
          <cell r="BF106">
            <v>110</v>
          </cell>
          <cell r="BG106" t="str">
            <v/>
          </cell>
          <cell r="BH106">
            <v>26</v>
          </cell>
          <cell r="BI106">
            <v>72</v>
          </cell>
          <cell r="BJ106">
            <v>29</v>
          </cell>
          <cell r="BK106">
            <v>83</v>
          </cell>
          <cell r="BL106">
            <v>35</v>
          </cell>
          <cell r="BM106">
            <v>33</v>
          </cell>
          <cell r="BN106">
            <v>34</v>
          </cell>
          <cell r="BO106">
            <v>51</v>
          </cell>
          <cell r="BP106">
            <v>33</v>
          </cell>
          <cell r="BQ106">
            <v>27</v>
          </cell>
          <cell r="BR106" t="str">
            <v/>
          </cell>
          <cell r="BS106">
            <v>44</v>
          </cell>
          <cell r="BT106" t="str">
            <v/>
          </cell>
          <cell r="BU106">
            <v>22</v>
          </cell>
          <cell r="BV106">
            <v>50</v>
          </cell>
          <cell r="BW106">
            <v>20</v>
          </cell>
          <cell r="BX106">
            <v>79</v>
          </cell>
          <cell r="BY106">
            <v>81</v>
          </cell>
          <cell r="BZ106">
            <v>5</v>
          </cell>
          <cell r="CA106">
            <v>122</v>
          </cell>
          <cell r="CB106">
            <v>120</v>
          </cell>
          <cell r="CC106">
            <v>36</v>
          </cell>
          <cell r="CD106" t="str">
            <v/>
          </cell>
          <cell r="CE106" t="str">
            <v/>
          </cell>
          <cell r="CF106">
            <v>44</v>
          </cell>
          <cell r="CG106">
            <v>4</v>
          </cell>
          <cell r="CI106">
            <v>102</v>
          </cell>
          <cell r="CJ106" t="str">
            <v>Ecuador</v>
          </cell>
          <cell r="CK106">
            <v>20.754716981132077</v>
          </cell>
          <cell r="CM106">
            <v>102</v>
          </cell>
          <cell r="CN106" t="str">
            <v>Lebanon</v>
          </cell>
          <cell r="CO106">
            <v>30.476190476190474</v>
          </cell>
          <cell r="CQ106">
            <v>102</v>
          </cell>
          <cell r="CR106" t="str">
            <v>Singapore</v>
          </cell>
          <cell r="CS106">
            <v>47.5</v>
          </cell>
          <cell r="CU106">
            <v>102</v>
          </cell>
          <cell r="CV106" t="str">
            <v>Zambia</v>
          </cell>
          <cell r="CW106">
            <v>35.714285714285715</v>
          </cell>
          <cell r="CY106">
            <v>102</v>
          </cell>
          <cell r="CZ106" t="str">
            <v>Algeria</v>
          </cell>
          <cell r="DA106">
            <v>26.886792452830189</v>
          </cell>
          <cell r="DC106">
            <v>99</v>
          </cell>
          <cell r="DD106" t="str">
            <v>Moldova (Republic of)</v>
          </cell>
          <cell r="DE106">
            <v>41</v>
          </cell>
          <cell r="DG106">
            <v>102</v>
          </cell>
          <cell r="DH106" t="str">
            <v>Israel</v>
          </cell>
          <cell r="DI106">
            <v>34</v>
          </cell>
          <cell r="DK106">
            <v>102</v>
          </cell>
          <cell r="DL106" t="str">
            <v>Sudan</v>
          </cell>
          <cell r="DM106">
            <v>33.6</v>
          </cell>
          <cell r="DO106">
            <v>102</v>
          </cell>
          <cell r="DP106" t="str">
            <v>Jamaica</v>
          </cell>
          <cell r="DQ106">
            <v>50.1</v>
          </cell>
          <cell r="DS106">
            <v>102</v>
          </cell>
          <cell r="DT106" t="str">
            <v>Uganda</v>
          </cell>
          <cell r="DU106">
            <v>2.9642400000000002</v>
          </cell>
          <cell r="DW106">
            <v>102</v>
          </cell>
          <cell r="DX106" t="str">
            <v>Guatemala</v>
          </cell>
          <cell r="DY106">
            <v>10.160119999999999</v>
          </cell>
          <cell r="EA106">
            <v>102</v>
          </cell>
          <cell r="EB106" t="str">
            <v>Morocco</v>
          </cell>
          <cell r="EC106">
            <v>10.488</v>
          </cell>
          <cell r="EE106" t="str">
            <v/>
          </cell>
          <cell r="EF106" t="str">
            <v>Mongolia</v>
          </cell>
          <cell r="EG106" t="str">
            <v/>
          </cell>
          <cell r="EI106">
            <v>102</v>
          </cell>
          <cell r="EJ106" t="str">
            <v>Madagascar</v>
          </cell>
          <cell r="EK106">
            <v>23.48387</v>
          </cell>
          <cell r="EM106">
            <v>102</v>
          </cell>
          <cell r="EN106" t="str">
            <v>Ghana</v>
          </cell>
          <cell r="EO106">
            <v>8.6294599999999999</v>
          </cell>
          <cell r="EQ106" t="str">
            <v/>
          </cell>
          <cell r="ER106" t="str">
            <v>China</v>
          </cell>
          <cell r="ES106" t="str">
            <v/>
          </cell>
          <cell r="EU106" t="str">
            <v/>
          </cell>
          <cell r="EV106" t="str">
            <v>China</v>
          </cell>
          <cell r="EW106" t="str">
            <v/>
          </cell>
          <cell r="EY106" t="str">
            <v/>
          </cell>
          <cell r="EZ106" t="str">
            <v>India</v>
          </cell>
          <cell r="FA106" t="str">
            <v/>
          </cell>
          <cell r="FC106">
            <v>102</v>
          </cell>
          <cell r="FD106" t="str">
            <v>Bangladesh</v>
          </cell>
          <cell r="FE106">
            <v>1.2950922864568799</v>
          </cell>
          <cell r="FG106">
            <v>102</v>
          </cell>
          <cell r="FH106" t="str">
            <v>Cambodia</v>
          </cell>
          <cell r="FI106">
            <v>0.168024632170796</v>
          </cell>
        </row>
        <row r="107">
          <cell r="B107" t="str">
            <v>SGP</v>
          </cell>
          <cell r="C107" t="str">
            <v>Singapore</v>
          </cell>
          <cell r="E107" t="str">
            <v>RANK</v>
          </cell>
          <cell r="F107">
            <v>7</v>
          </cell>
          <cell r="G107">
            <v>1</v>
          </cell>
          <cell r="H107">
            <v>102</v>
          </cell>
          <cell r="I107">
            <v>1</v>
          </cell>
          <cell r="J107">
            <v>16</v>
          </cell>
          <cell r="K107">
            <v>1</v>
          </cell>
          <cell r="L107">
            <v>3</v>
          </cell>
          <cell r="M107">
            <v>7</v>
          </cell>
          <cell r="N107">
            <v>21</v>
          </cell>
          <cell r="O107">
            <v>99</v>
          </cell>
          <cell r="P107" t="str">
            <v/>
          </cell>
          <cell r="Q107" t="str">
            <v/>
          </cell>
          <cell r="R107">
            <v>4</v>
          </cell>
          <cell r="S107">
            <v>66</v>
          </cell>
          <cell r="T107" t="str">
            <v/>
          </cell>
          <cell r="U107" t="str">
            <v/>
          </cell>
          <cell r="V107" t="str">
            <v/>
          </cell>
          <cell r="W107">
            <v>6</v>
          </cell>
          <cell r="X107" t="str">
            <v/>
          </cell>
          <cell r="Y107" t="str">
            <v/>
          </cell>
          <cell r="Z107">
            <v>7</v>
          </cell>
          <cell r="AA107">
            <v>12</v>
          </cell>
          <cell r="AB107">
            <v>11</v>
          </cell>
          <cell r="AC107">
            <v>10</v>
          </cell>
          <cell r="AD107">
            <v>5</v>
          </cell>
          <cell r="AE107">
            <v>10</v>
          </cell>
          <cell r="AF107">
            <v>10</v>
          </cell>
          <cell r="AG107">
            <v>16</v>
          </cell>
          <cell r="AH107">
            <v>16</v>
          </cell>
          <cell r="AI107">
            <v>32</v>
          </cell>
          <cell r="AJ107">
            <v>116</v>
          </cell>
          <cell r="AK107">
            <v>3</v>
          </cell>
          <cell r="AL107">
            <v>22</v>
          </cell>
          <cell r="AM107">
            <v>120</v>
          </cell>
          <cell r="AN107">
            <v>1</v>
          </cell>
          <cell r="AO107">
            <v>68</v>
          </cell>
          <cell r="AP107">
            <v>19</v>
          </cell>
          <cell r="AQ107" t="str">
            <v/>
          </cell>
          <cell r="AR107">
            <v>2</v>
          </cell>
          <cell r="AS107">
            <v>5</v>
          </cell>
          <cell r="AT107">
            <v>7</v>
          </cell>
          <cell r="AU107">
            <v>20</v>
          </cell>
          <cell r="AV107">
            <v>1</v>
          </cell>
          <cell r="AW107">
            <v>29</v>
          </cell>
          <cell r="AX107">
            <v>1</v>
          </cell>
          <cell r="AY107">
            <v>1</v>
          </cell>
          <cell r="AZ107">
            <v>26</v>
          </cell>
          <cell r="BA107">
            <v>1</v>
          </cell>
          <cell r="BB107" t="str">
            <v/>
          </cell>
          <cell r="BC107">
            <v>15</v>
          </cell>
          <cell r="BD107">
            <v>16</v>
          </cell>
          <cell r="BE107">
            <v>6</v>
          </cell>
          <cell r="BF107">
            <v>1</v>
          </cell>
          <cell r="BG107">
            <v>54</v>
          </cell>
          <cell r="BH107">
            <v>3</v>
          </cell>
          <cell r="BI107">
            <v>12</v>
          </cell>
          <cell r="BJ107">
            <v>2</v>
          </cell>
          <cell r="BK107">
            <v>3</v>
          </cell>
          <cell r="BL107">
            <v>29</v>
          </cell>
          <cell r="BM107">
            <v>11</v>
          </cell>
          <cell r="BN107">
            <v>41</v>
          </cell>
          <cell r="BO107">
            <v>18</v>
          </cell>
          <cell r="BP107" t="str">
            <v/>
          </cell>
          <cell r="BQ107">
            <v>18</v>
          </cell>
          <cell r="BR107">
            <v>110</v>
          </cell>
          <cell r="BS107">
            <v>9</v>
          </cell>
          <cell r="BT107">
            <v>19</v>
          </cell>
          <cell r="BU107">
            <v>6</v>
          </cell>
          <cell r="BV107">
            <v>1</v>
          </cell>
          <cell r="BW107">
            <v>26</v>
          </cell>
          <cell r="BX107">
            <v>17</v>
          </cell>
          <cell r="BY107">
            <v>82</v>
          </cell>
          <cell r="BZ107">
            <v>28</v>
          </cell>
          <cell r="CA107">
            <v>3</v>
          </cell>
          <cell r="CB107">
            <v>5</v>
          </cell>
          <cell r="CC107">
            <v>3</v>
          </cell>
          <cell r="CD107">
            <v>25</v>
          </cell>
          <cell r="CE107">
            <v>5</v>
          </cell>
          <cell r="CF107">
            <v>56</v>
          </cell>
          <cell r="CG107">
            <v>82</v>
          </cell>
          <cell r="CI107">
            <v>103</v>
          </cell>
          <cell r="CJ107" t="str">
            <v>Bolivia (Plurinational State of)</v>
          </cell>
          <cell r="CK107">
            <v>19.811320754716981</v>
          </cell>
          <cell r="CM107">
            <v>103</v>
          </cell>
          <cell r="CN107" t="str">
            <v>Zambia</v>
          </cell>
          <cell r="CO107">
            <v>30</v>
          </cell>
          <cell r="CQ107">
            <v>103</v>
          </cell>
          <cell r="CR107" t="str">
            <v>Mexico</v>
          </cell>
          <cell r="CS107">
            <v>47.5</v>
          </cell>
          <cell r="CU107">
            <v>103</v>
          </cell>
          <cell r="CV107" t="str">
            <v>Russian Federation</v>
          </cell>
          <cell r="CW107">
            <v>35.238095238095241</v>
          </cell>
          <cell r="CY107">
            <v>103</v>
          </cell>
          <cell r="CZ107" t="str">
            <v>Ukraine</v>
          </cell>
          <cell r="DA107">
            <v>26.415094339622641</v>
          </cell>
          <cell r="DC107">
            <v>103</v>
          </cell>
          <cell r="DD107" t="str">
            <v>Germany</v>
          </cell>
          <cell r="DE107">
            <v>42</v>
          </cell>
          <cell r="DG107">
            <v>103</v>
          </cell>
          <cell r="DH107" t="str">
            <v>Kuwait</v>
          </cell>
          <cell r="DI107">
            <v>35</v>
          </cell>
          <cell r="DK107">
            <v>103</v>
          </cell>
          <cell r="DL107" t="str">
            <v>Tajikistan</v>
          </cell>
          <cell r="DM107">
            <v>36.9</v>
          </cell>
          <cell r="DO107">
            <v>102</v>
          </cell>
          <cell r="DP107" t="str">
            <v>Panama</v>
          </cell>
          <cell r="DQ107">
            <v>50.1</v>
          </cell>
          <cell r="DS107">
            <v>103</v>
          </cell>
          <cell r="DT107" t="str">
            <v>Azerbaijan</v>
          </cell>
          <cell r="DU107">
            <v>2.93662</v>
          </cell>
          <cell r="DW107">
            <v>103</v>
          </cell>
          <cell r="DX107" t="str">
            <v>Kazakhstan</v>
          </cell>
          <cell r="DY107">
            <v>10.014749999999999</v>
          </cell>
          <cell r="EA107">
            <v>103</v>
          </cell>
          <cell r="EB107" t="str">
            <v>Ghana</v>
          </cell>
          <cell r="EC107">
            <v>10.478120000000001</v>
          </cell>
          <cell r="EE107" t="str">
            <v/>
          </cell>
          <cell r="EF107" t="str">
            <v>Morocco</v>
          </cell>
          <cell r="EG107" t="str">
            <v/>
          </cell>
          <cell r="EI107">
            <v>103</v>
          </cell>
          <cell r="EJ107" t="str">
            <v>Benin</v>
          </cell>
          <cell r="EK107">
            <v>23.934069999999998</v>
          </cell>
          <cell r="EM107">
            <v>103</v>
          </cell>
          <cell r="EN107" t="str">
            <v>Côte d'Ivoire</v>
          </cell>
          <cell r="EO107">
            <v>8.3718000000000004</v>
          </cell>
          <cell r="EQ107" t="str">
            <v/>
          </cell>
          <cell r="ER107" t="str">
            <v>Côte d'Ivoire</v>
          </cell>
          <cell r="ES107" t="str">
            <v/>
          </cell>
          <cell r="EU107" t="str">
            <v/>
          </cell>
          <cell r="EV107" t="str">
            <v>Côte d'Ivoire</v>
          </cell>
          <cell r="EW107" t="str">
            <v/>
          </cell>
          <cell r="EY107" t="str">
            <v/>
          </cell>
          <cell r="EZ107" t="str">
            <v>Indonesia</v>
          </cell>
          <cell r="FA107" t="str">
            <v/>
          </cell>
          <cell r="FC107">
            <v>103</v>
          </cell>
          <cell r="FD107" t="str">
            <v>Japan</v>
          </cell>
          <cell r="FE107">
            <v>1.27431301020253</v>
          </cell>
          <cell r="FG107">
            <v>103</v>
          </cell>
          <cell r="FH107" t="str">
            <v>India</v>
          </cell>
          <cell r="FI107">
            <v>0.15610965435450599</v>
          </cell>
        </row>
        <row r="108">
          <cell r="B108" t="str">
            <v>SVK</v>
          </cell>
          <cell r="C108" t="str">
            <v>Slovakia</v>
          </cell>
          <cell r="E108" t="str">
            <v>RANK</v>
          </cell>
          <cell r="F108">
            <v>22</v>
          </cell>
          <cell r="G108">
            <v>34</v>
          </cell>
          <cell r="H108">
            <v>33</v>
          </cell>
          <cell r="I108">
            <v>26</v>
          </cell>
          <cell r="J108">
            <v>40</v>
          </cell>
          <cell r="K108">
            <v>56</v>
          </cell>
          <cell r="L108">
            <v>65</v>
          </cell>
          <cell r="M108">
            <v>21</v>
          </cell>
          <cell r="N108">
            <v>97</v>
          </cell>
          <cell r="O108">
            <v>76</v>
          </cell>
          <cell r="P108">
            <v>74</v>
          </cell>
          <cell r="Q108">
            <v>35</v>
          </cell>
          <cell r="R108">
            <v>28</v>
          </cell>
          <cell r="S108">
            <v>48</v>
          </cell>
          <cell r="T108">
            <v>39</v>
          </cell>
          <cell r="U108">
            <v>54</v>
          </cell>
          <cell r="V108">
            <v>37</v>
          </cell>
          <cell r="W108">
            <v>48</v>
          </cell>
          <cell r="X108">
            <v>25</v>
          </cell>
          <cell r="Y108">
            <v>6</v>
          </cell>
          <cell r="Z108">
            <v>24</v>
          </cell>
          <cell r="AA108">
            <v>57</v>
          </cell>
          <cell r="AB108">
            <v>84</v>
          </cell>
          <cell r="AC108">
            <v>37</v>
          </cell>
          <cell r="AD108">
            <v>35</v>
          </cell>
          <cell r="AE108">
            <v>59</v>
          </cell>
          <cell r="AF108">
            <v>100</v>
          </cell>
          <cell r="AG108">
            <v>44</v>
          </cell>
          <cell r="AH108">
            <v>38</v>
          </cell>
          <cell r="AI108">
            <v>64</v>
          </cell>
          <cell r="AJ108">
            <v>81</v>
          </cell>
          <cell r="AK108">
            <v>41</v>
          </cell>
          <cell r="AL108">
            <v>8</v>
          </cell>
          <cell r="AM108">
            <v>86</v>
          </cell>
          <cell r="AN108">
            <v>7</v>
          </cell>
          <cell r="AO108">
            <v>68</v>
          </cell>
          <cell r="AP108">
            <v>54</v>
          </cell>
          <cell r="AQ108">
            <v>83</v>
          </cell>
          <cell r="AR108">
            <v>90</v>
          </cell>
          <cell r="AS108">
            <v>96</v>
          </cell>
          <cell r="AT108">
            <v>93</v>
          </cell>
          <cell r="AU108">
            <v>69</v>
          </cell>
          <cell r="AV108">
            <v>12</v>
          </cell>
          <cell r="AW108" t="str">
            <v/>
          </cell>
          <cell r="AX108">
            <v>4</v>
          </cell>
          <cell r="AY108">
            <v>4</v>
          </cell>
          <cell r="AZ108">
            <v>30</v>
          </cell>
          <cell r="BA108">
            <v>31</v>
          </cell>
          <cell r="BB108">
            <v>49</v>
          </cell>
          <cell r="BC108">
            <v>40</v>
          </cell>
          <cell r="BD108">
            <v>42</v>
          </cell>
          <cell r="BE108">
            <v>81</v>
          </cell>
          <cell r="BF108">
            <v>71</v>
          </cell>
          <cell r="BG108">
            <v>20</v>
          </cell>
          <cell r="BH108">
            <v>76</v>
          </cell>
          <cell r="BI108">
            <v>33</v>
          </cell>
          <cell r="BJ108">
            <v>51</v>
          </cell>
          <cell r="BK108">
            <v>45</v>
          </cell>
          <cell r="BL108">
            <v>43</v>
          </cell>
          <cell r="BM108">
            <v>124</v>
          </cell>
          <cell r="BN108">
            <v>59</v>
          </cell>
          <cell r="BO108">
            <v>39</v>
          </cell>
          <cell r="BP108">
            <v>18</v>
          </cell>
          <cell r="BQ108">
            <v>39</v>
          </cell>
          <cell r="BR108">
            <v>36</v>
          </cell>
          <cell r="BS108">
            <v>25</v>
          </cell>
          <cell r="BT108">
            <v>26</v>
          </cell>
          <cell r="BU108">
            <v>28</v>
          </cell>
          <cell r="BV108">
            <v>38</v>
          </cell>
          <cell r="BW108">
            <v>66</v>
          </cell>
          <cell r="BX108">
            <v>58</v>
          </cell>
          <cell r="BY108">
            <v>73</v>
          </cell>
          <cell r="BZ108">
            <v>15</v>
          </cell>
          <cell r="CA108">
            <v>89</v>
          </cell>
          <cell r="CB108">
            <v>86</v>
          </cell>
          <cell r="CC108">
            <v>13</v>
          </cell>
          <cell r="CD108">
            <v>55</v>
          </cell>
          <cell r="CE108">
            <v>27</v>
          </cell>
          <cell r="CF108">
            <v>49</v>
          </cell>
          <cell r="CG108">
            <v>30</v>
          </cell>
          <cell r="CI108">
            <v>104</v>
          </cell>
          <cell r="CJ108" t="str">
            <v>Turkey</v>
          </cell>
          <cell r="CK108">
            <v>18.867924528301888</v>
          </cell>
          <cell r="CM108">
            <v>104</v>
          </cell>
          <cell r="CN108" t="str">
            <v>Guatemala</v>
          </cell>
          <cell r="CO108">
            <v>29.047619047619047</v>
          </cell>
          <cell r="CQ108">
            <v>104</v>
          </cell>
          <cell r="CR108" t="str">
            <v>Turkey</v>
          </cell>
          <cell r="CS108">
            <v>49.25</v>
          </cell>
          <cell r="CU108">
            <v>104</v>
          </cell>
          <cell r="CV108" t="str">
            <v>Madagascar</v>
          </cell>
          <cell r="CW108">
            <v>34.761904761904759</v>
          </cell>
          <cell r="CY108">
            <v>104</v>
          </cell>
          <cell r="CZ108" t="str">
            <v>Madagascar</v>
          </cell>
          <cell r="DA108">
            <v>25.943396226415093</v>
          </cell>
          <cell r="DC108">
            <v>103</v>
          </cell>
          <cell r="DD108" t="str">
            <v>Netherlands</v>
          </cell>
          <cell r="DE108">
            <v>42</v>
          </cell>
          <cell r="DG108">
            <v>103</v>
          </cell>
          <cell r="DH108" t="str">
            <v>Paraguay</v>
          </cell>
          <cell r="DI108">
            <v>35</v>
          </cell>
          <cell r="DK108">
            <v>104</v>
          </cell>
          <cell r="DL108" t="str">
            <v>Syrian Arab Republic</v>
          </cell>
          <cell r="DM108">
            <v>38.1</v>
          </cell>
          <cell r="DO108">
            <v>104</v>
          </cell>
          <cell r="DP108" t="str">
            <v>Mexico</v>
          </cell>
          <cell r="DQ108">
            <v>50.5</v>
          </cell>
          <cell r="DS108">
            <v>104</v>
          </cell>
          <cell r="DT108" t="str">
            <v>Guatemala</v>
          </cell>
          <cell r="DU108">
            <v>2.8764599999999998</v>
          </cell>
          <cell r="DW108">
            <v>104</v>
          </cell>
          <cell r="DX108" t="str">
            <v>Philippines</v>
          </cell>
          <cell r="DY108">
            <v>9.7617499999999993</v>
          </cell>
          <cell r="EA108">
            <v>104</v>
          </cell>
          <cell r="EB108" t="str">
            <v>Viet Nam</v>
          </cell>
          <cell r="EC108">
            <v>10.37551</v>
          </cell>
          <cell r="EE108" t="str">
            <v/>
          </cell>
          <cell r="EF108" t="str">
            <v>Mozambique</v>
          </cell>
          <cell r="EG108" t="str">
            <v/>
          </cell>
          <cell r="EI108">
            <v>104</v>
          </cell>
          <cell r="EJ108" t="str">
            <v>Namibia</v>
          </cell>
          <cell r="EK108">
            <v>24.47692</v>
          </cell>
          <cell r="EM108">
            <v>104</v>
          </cell>
          <cell r="EN108" t="str">
            <v>Senegal</v>
          </cell>
          <cell r="EO108">
            <v>8.0458400000000001</v>
          </cell>
          <cell r="EQ108" t="str">
            <v/>
          </cell>
          <cell r="ER108" t="str">
            <v>Dominican Republic</v>
          </cell>
          <cell r="ES108" t="str">
            <v/>
          </cell>
          <cell r="EU108" t="str">
            <v/>
          </cell>
          <cell r="EV108" t="str">
            <v>Dominican Republic</v>
          </cell>
          <cell r="EW108" t="str">
            <v/>
          </cell>
          <cell r="EY108" t="str">
            <v/>
          </cell>
          <cell r="EZ108" t="str">
            <v>Iran (Islamic Republic of)</v>
          </cell>
          <cell r="FA108" t="str">
            <v/>
          </cell>
          <cell r="FC108">
            <v>104</v>
          </cell>
          <cell r="FD108" t="str">
            <v>Colombia</v>
          </cell>
          <cell r="FE108">
            <v>1.2412704261605501</v>
          </cell>
          <cell r="FG108">
            <v>104</v>
          </cell>
          <cell r="FH108" t="str">
            <v>Malawi</v>
          </cell>
          <cell r="FI108">
            <v>0.14769398339404599</v>
          </cell>
        </row>
        <row r="109">
          <cell r="B109" t="str">
            <v>SVN</v>
          </cell>
          <cell r="C109" t="str">
            <v>Slovenia</v>
          </cell>
          <cell r="E109" t="str">
            <v>RANK</v>
          </cell>
          <cell r="F109">
            <v>24</v>
          </cell>
          <cell r="G109">
            <v>26</v>
          </cell>
          <cell r="H109">
            <v>42</v>
          </cell>
          <cell r="I109">
            <v>36</v>
          </cell>
          <cell r="J109">
            <v>26</v>
          </cell>
          <cell r="K109">
            <v>118</v>
          </cell>
          <cell r="L109">
            <v>14</v>
          </cell>
          <cell r="M109">
            <v>1</v>
          </cell>
          <cell r="N109">
            <v>52</v>
          </cell>
          <cell r="O109">
            <v>28</v>
          </cell>
          <cell r="P109">
            <v>12</v>
          </cell>
          <cell r="Q109">
            <v>9</v>
          </cell>
          <cell r="R109">
            <v>20</v>
          </cell>
          <cell r="S109">
            <v>15</v>
          </cell>
          <cell r="T109">
            <v>4</v>
          </cell>
          <cell r="U109">
            <v>84</v>
          </cell>
          <cell r="V109">
            <v>36</v>
          </cell>
          <cell r="W109">
            <v>67</v>
          </cell>
          <cell r="X109">
            <v>82</v>
          </cell>
          <cell r="Y109">
            <v>39</v>
          </cell>
          <cell r="Z109">
            <v>21</v>
          </cell>
          <cell r="AA109">
            <v>19</v>
          </cell>
          <cell r="AB109">
            <v>26</v>
          </cell>
          <cell r="AC109">
            <v>27</v>
          </cell>
          <cell r="AD109">
            <v>28</v>
          </cell>
          <cell r="AE109">
            <v>45</v>
          </cell>
          <cell r="AF109">
            <v>21</v>
          </cell>
          <cell r="AG109">
            <v>22</v>
          </cell>
          <cell r="AH109">
            <v>24</v>
          </cell>
          <cell r="AI109">
            <v>48</v>
          </cell>
          <cell r="AJ109">
            <v>63</v>
          </cell>
          <cell r="AK109">
            <v>56</v>
          </cell>
          <cell r="AL109">
            <v>48</v>
          </cell>
          <cell r="AM109">
            <v>98</v>
          </cell>
          <cell r="AN109">
            <v>72</v>
          </cell>
          <cell r="AO109">
            <v>99</v>
          </cell>
          <cell r="AP109">
            <v>37</v>
          </cell>
          <cell r="AQ109" t="str">
            <v/>
          </cell>
          <cell r="AR109">
            <v>19</v>
          </cell>
          <cell r="AS109">
            <v>64</v>
          </cell>
          <cell r="AT109">
            <v>67</v>
          </cell>
          <cell r="AU109">
            <v>69</v>
          </cell>
          <cell r="AV109">
            <v>12</v>
          </cell>
          <cell r="AW109" t="str">
            <v/>
          </cell>
          <cell r="AX109">
            <v>34</v>
          </cell>
          <cell r="AY109">
            <v>25</v>
          </cell>
          <cell r="AZ109">
            <v>40</v>
          </cell>
          <cell r="BA109">
            <v>24</v>
          </cell>
          <cell r="BB109">
            <v>24</v>
          </cell>
          <cell r="BC109">
            <v>17</v>
          </cell>
          <cell r="BD109">
            <v>12</v>
          </cell>
          <cell r="BE109">
            <v>35</v>
          </cell>
          <cell r="BF109">
            <v>42</v>
          </cell>
          <cell r="BG109">
            <v>45</v>
          </cell>
          <cell r="BH109">
            <v>24</v>
          </cell>
          <cell r="BI109">
            <v>55</v>
          </cell>
          <cell r="BJ109">
            <v>10</v>
          </cell>
          <cell r="BK109">
            <v>73</v>
          </cell>
          <cell r="BL109">
            <v>26</v>
          </cell>
          <cell r="BM109">
            <v>127</v>
          </cell>
          <cell r="BN109">
            <v>23</v>
          </cell>
          <cell r="BO109">
            <v>20</v>
          </cell>
          <cell r="BP109">
            <v>44</v>
          </cell>
          <cell r="BQ109">
            <v>8</v>
          </cell>
          <cell r="BR109">
            <v>75</v>
          </cell>
          <cell r="BS109">
            <v>23</v>
          </cell>
          <cell r="BT109">
            <v>22</v>
          </cell>
          <cell r="BU109">
            <v>35</v>
          </cell>
          <cell r="BV109">
            <v>41</v>
          </cell>
          <cell r="BW109">
            <v>52</v>
          </cell>
          <cell r="BX109">
            <v>62</v>
          </cell>
          <cell r="BY109">
            <v>57</v>
          </cell>
          <cell r="BZ109">
            <v>2</v>
          </cell>
          <cell r="CA109">
            <v>59</v>
          </cell>
          <cell r="CB109">
            <v>62</v>
          </cell>
          <cell r="CC109">
            <v>10</v>
          </cell>
          <cell r="CD109">
            <v>34</v>
          </cell>
          <cell r="CE109">
            <v>16</v>
          </cell>
          <cell r="CF109">
            <v>28</v>
          </cell>
          <cell r="CG109">
            <v>24</v>
          </cell>
          <cell r="CI109">
            <v>105</v>
          </cell>
          <cell r="CJ109" t="str">
            <v>Peru</v>
          </cell>
          <cell r="CK109">
            <v>17.924528301886792</v>
          </cell>
          <cell r="CM109">
            <v>105</v>
          </cell>
          <cell r="CN109" t="str">
            <v>Swaziland</v>
          </cell>
          <cell r="CO109">
            <v>28.571428571428573</v>
          </cell>
          <cell r="CQ109">
            <v>105</v>
          </cell>
          <cell r="CR109" t="str">
            <v>Ethiopia</v>
          </cell>
          <cell r="CS109">
            <v>49.38</v>
          </cell>
          <cell r="CU109">
            <v>105</v>
          </cell>
          <cell r="CV109" t="str">
            <v>Niger</v>
          </cell>
          <cell r="CW109">
            <v>33.80952380952381</v>
          </cell>
          <cell r="CY109">
            <v>105</v>
          </cell>
          <cell r="CZ109" t="str">
            <v>Russian Federation</v>
          </cell>
          <cell r="DA109">
            <v>23.584905660377359</v>
          </cell>
          <cell r="DC109">
            <v>105</v>
          </cell>
          <cell r="DD109" t="str">
            <v>Latvia</v>
          </cell>
          <cell r="DE109">
            <v>43</v>
          </cell>
          <cell r="DG109">
            <v>103</v>
          </cell>
          <cell r="DH109" t="str">
            <v>Sri Lanka</v>
          </cell>
          <cell r="DI109">
            <v>35</v>
          </cell>
          <cell r="DK109">
            <v>105</v>
          </cell>
          <cell r="DL109" t="str">
            <v>Kenya</v>
          </cell>
          <cell r="DM109">
            <v>38.299999999999997</v>
          </cell>
          <cell r="DO109">
            <v>105</v>
          </cell>
          <cell r="DP109" t="str">
            <v>Mali</v>
          </cell>
          <cell r="DQ109">
            <v>52.2</v>
          </cell>
          <cell r="DS109">
            <v>105</v>
          </cell>
          <cell r="DT109" t="str">
            <v>Albania</v>
          </cell>
          <cell r="DU109">
            <v>2.8428039827998455</v>
          </cell>
          <cell r="DW109">
            <v>105</v>
          </cell>
          <cell r="DX109" t="str">
            <v>Peru</v>
          </cell>
          <cell r="DY109">
            <v>8.2991600000000005</v>
          </cell>
          <cell r="EA109">
            <v>105</v>
          </cell>
          <cell r="EB109" t="str">
            <v>India</v>
          </cell>
          <cell r="EC109">
            <v>10.34774</v>
          </cell>
          <cell r="EE109" t="str">
            <v/>
          </cell>
          <cell r="EF109" t="str">
            <v>Namibia</v>
          </cell>
          <cell r="EG109" t="str">
            <v/>
          </cell>
          <cell r="EI109">
            <v>105</v>
          </cell>
          <cell r="EJ109" t="str">
            <v>Yemen</v>
          </cell>
          <cell r="EK109">
            <v>24.584910000000001</v>
          </cell>
          <cell r="EM109">
            <v>105</v>
          </cell>
          <cell r="EN109" t="str">
            <v>Bangladesh</v>
          </cell>
          <cell r="EO109">
            <v>7.8593799999999998</v>
          </cell>
          <cell r="EQ109" t="str">
            <v/>
          </cell>
          <cell r="ER109" t="str">
            <v>Egypt</v>
          </cell>
          <cell r="ES109" t="str">
            <v/>
          </cell>
          <cell r="EU109" t="str">
            <v/>
          </cell>
          <cell r="EV109" t="str">
            <v>Egypt</v>
          </cell>
          <cell r="EW109" t="str">
            <v/>
          </cell>
          <cell r="EY109" t="str">
            <v/>
          </cell>
          <cell r="EZ109" t="str">
            <v>Israel</v>
          </cell>
          <cell r="FA109" t="str">
            <v/>
          </cell>
          <cell r="FC109">
            <v>105</v>
          </cell>
          <cell r="FD109" t="str">
            <v>Paraguay</v>
          </cell>
          <cell r="FE109">
            <v>1.19908988745384</v>
          </cell>
          <cell r="FG109">
            <v>105</v>
          </cell>
          <cell r="FH109" t="str">
            <v>Indonesia</v>
          </cell>
          <cell r="FI109">
            <v>0.145418140296008</v>
          </cell>
        </row>
        <row r="110">
          <cell r="B110" t="str">
            <v>ZAF</v>
          </cell>
          <cell r="C110" t="str">
            <v>South Africa</v>
          </cell>
          <cell r="E110" t="str">
            <v>RANK</v>
          </cell>
          <cell r="F110">
            <v>66</v>
          </cell>
          <cell r="G110">
            <v>48</v>
          </cell>
          <cell r="H110">
            <v>35</v>
          </cell>
          <cell r="I110">
            <v>52</v>
          </cell>
          <cell r="J110">
            <v>56</v>
          </cell>
          <cell r="K110">
            <v>81</v>
          </cell>
          <cell r="L110">
            <v>81</v>
          </cell>
          <cell r="M110">
            <v>50</v>
          </cell>
          <cell r="N110">
            <v>32</v>
          </cell>
          <cell r="O110">
            <v>25</v>
          </cell>
          <cell r="P110" t="str">
            <v/>
          </cell>
          <cell r="Q110" t="str">
            <v/>
          </cell>
          <cell r="R110" t="str">
            <v/>
          </cell>
          <cell r="S110">
            <v>106</v>
          </cell>
          <cell r="T110" t="str">
            <v/>
          </cell>
          <cell r="U110" t="str">
            <v/>
          </cell>
          <cell r="V110" t="str">
            <v/>
          </cell>
          <cell r="W110" t="str">
            <v/>
          </cell>
          <cell r="X110">
            <v>118</v>
          </cell>
          <cell r="Y110">
            <v>108</v>
          </cell>
          <cell r="Z110">
            <v>54</v>
          </cell>
          <cell r="AA110">
            <v>35</v>
          </cell>
          <cell r="AB110">
            <v>28</v>
          </cell>
          <cell r="AC110">
            <v>87</v>
          </cell>
          <cell r="AD110">
            <v>91</v>
          </cell>
          <cell r="AE110">
            <v>73</v>
          </cell>
          <cell r="AF110">
            <v>63</v>
          </cell>
          <cell r="AG110">
            <v>40</v>
          </cell>
          <cell r="AH110">
            <v>41</v>
          </cell>
          <cell r="AI110">
            <v>87</v>
          </cell>
          <cell r="AJ110">
            <v>65</v>
          </cell>
          <cell r="AK110">
            <v>28</v>
          </cell>
          <cell r="AL110">
            <v>84</v>
          </cell>
          <cell r="AM110">
            <v>80</v>
          </cell>
          <cell r="AN110">
            <v>7</v>
          </cell>
          <cell r="AO110">
            <v>1</v>
          </cell>
          <cell r="AP110">
            <v>9</v>
          </cell>
          <cell r="AQ110">
            <v>51</v>
          </cell>
          <cell r="AR110">
            <v>10</v>
          </cell>
          <cell r="AS110">
            <v>2</v>
          </cell>
          <cell r="AT110">
            <v>8</v>
          </cell>
          <cell r="AU110">
            <v>44</v>
          </cell>
          <cell r="AV110">
            <v>74</v>
          </cell>
          <cell r="AW110">
            <v>19</v>
          </cell>
          <cell r="AX110">
            <v>97</v>
          </cell>
          <cell r="AY110">
            <v>88</v>
          </cell>
          <cell r="AZ110">
            <v>60</v>
          </cell>
          <cell r="BA110">
            <v>54</v>
          </cell>
          <cell r="BB110">
            <v>42</v>
          </cell>
          <cell r="BC110">
            <v>25</v>
          </cell>
          <cell r="BD110">
            <v>35</v>
          </cell>
          <cell r="BE110">
            <v>23</v>
          </cell>
          <cell r="BF110">
            <v>41</v>
          </cell>
          <cell r="BG110">
            <v>24</v>
          </cell>
          <cell r="BH110">
            <v>54</v>
          </cell>
          <cell r="BI110">
            <v>56</v>
          </cell>
          <cell r="BJ110">
            <v>12</v>
          </cell>
          <cell r="BK110">
            <v>26</v>
          </cell>
          <cell r="BL110">
            <v>76</v>
          </cell>
          <cell r="BM110">
            <v>76</v>
          </cell>
          <cell r="BN110">
            <v>45</v>
          </cell>
          <cell r="BO110">
            <v>34</v>
          </cell>
          <cell r="BP110" t="str">
            <v/>
          </cell>
          <cell r="BQ110">
            <v>50</v>
          </cell>
          <cell r="BR110">
            <v>49</v>
          </cell>
          <cell r="BS110">
            <v>66</v>
          </cell>
          <cell r="BT110">
            <v>8</v>
          </cell>
          <cell r="BU110">
            <v>62</v>
          </cell>
          <cell r="BV110">
            <v>56</v>
          </cell>
          <cell r="BW110">
            <v>97</v>
          </cell>
          <cell r="BX110">
            <v>59</v>
          </cell>
          <cell r="BY110">
            <v>46</v>
          </cell>
          <cell r="BZ110" t="str">
            <v/>
          </cell>
          <cell r="CA110">
            <v>60</v>
          </cell>
          <cell r="CB110">
            <v>54</v>
          </cell>
          <cell r="CC110">
            <v>52</v>
          </cell>
          <cell r="CD110">
            <v>74</v>
          </cell>
          <cell r="CE110">
            <v>49</v>
          </cell>
          <cell r="CF110">
            <v>87</v>
          </cell>
          <cell r="CG110">
            <v>67</v>
          </cell>
          <cell r="CI110">
            <v>106</v>
          </cell>
          <cell r="CJ110" t="str">
            <v>Paraguay</v>
          </cell>
          <cell r="CK110">
            <v>17.452830188679247</v>
          </cell>
          <cell r="CM110">
            <v>106</v>
          </cell>
          <cell r="CN110" t="str">
            <v>Honduras</v>
          </cell>
          <cell r="CO110">
            <v>28.095238095238095</v>
          </cell>
          <cell r="CQ110">
            <v>106</v>
          </cell>
          <cell r="CR110" t="str">
            <v>Russian Federation</v>
          </cell>
          <cell r="CS110">
            <v>49.9</v>
          </cell>
          <cell r="CU110">
            <v>106</v>
          </cell>
          <cell r="CV110" t="str">
            <v>Pakistan</v>
          </cell>
          <cell r="CW110">
            <v>33.333333333333336</v>
          </cell>
          <cell r="CY110">
            <v>106</v>
          </cell>
          <cell r="CZ110" t="str">
            <v>Ethiopia</v>
          </cell>
          <cell r="DA110">
            <v>23.113207547169811</v>
          </cell>
          <cell r="DC110">
            <v>105</v>
          </cell>
          <cell r="DD110" t="str">
            <v>Pakistan</v>
          </cell>
          <cell r="DE110">
            <v>43</v>
          </cell>
          <cell r="DG110">
            <v>106</v>
          </cell>
          <cell r="DH110" t="str">
            <v>Sudan</v>
          </cell>
          <cell r="DI110">
            <v>36</v>
          </cell>
          <cell r="DK110">
            <v>106</v>
          </cell>
          <cell r="DL110" t="str">
            <v>Uruguay</v>
          </cell>
          <cell r="DM110">
            <v>42.1</v>
          </cell>
          <cell r="DO110">
            <v>106</v>
          </cell>
          <cell r="DP110" t="str">
            <v>Venezuela (Bolivarian Republic of)</v>
          </cell>
          <cell r="DQ110">
            <v>52.6</v>
          </cell>
          <cell r="DS110">
            <v>106</v>
          </cell>
          <cell r="DT110" t="str">
            <v>Viet Nam</v>
          </cell>
          <cell r="DU110">
            <v>2.8134767891102292</v>
          </cell>
          <cell r="DW110">
            <v>106</v>
          </cell>
          <cell r="DX110" t="str">
            <v>Dominican Republic</v>
          </cell>
          <cell r="DY110">
            <v>6.6664399999999997</v>
          </cell>
          <cell r="EA110">
            <v>106</v>
          </cell>
          <cell r="EB110" t="str">
            <v>Cameroon</v>
          </cell>
          <cell r="EC110">
            <v>10.308</v>
          </cell>
          <cell r="EE110" t="str">
            <v/>
          </cell>
          <cell r="EF110" t="str">
            <v>Nepal</v>
          </cell>
          <cell r="EG110" t="str">
            <v/>
          </cell>
          <cell r="EI110">
            <v>106</v>
          </cell>
          <cell r="EJ110" t="str">
            <v>South Africa</v>
          </cell>
          <cell r="EK110">
            <v>25.047599999999999</v>
          </cell>
          <cell r="EM110">
            <v>106</v>
          </cell>
          <cell r="EN110" t="str">
            <v>Botswana</v>
          </cell>
          <cell r="EO110">
            <v>7.5780099999999999</v>
          </cell>
          <cell r="EQ110" t="str">
            <v/>
          </cell>
          <cell r="ER110" t="str">
            <v>India</v>
          </cell>
          <cell r="ES110" t="str">
            <v/>
          </cell>
          <cell r="EU110" t="str">
            <v/>
          </cell>
          <cell r="EV110" t="str">
            <v>India</v>
          </cell>
          <cell r="EW110" t="str">
            <v/>
          </cell>
          <cell r="EY110" t="str">
            <v/>
          </cell>
          <cell r="EZ110" t="str">
            <v>Kenya</v>
          </cell>
          <cell r="FA110" t="str">
            <v/>
          </cell>
          <cell r="FC110">
            <v>106</v>
          </cell>
          <cell r="FD110" t="str">
            <v>Spain</v>
          </cell>
          <cell r="FE110">
            <v>1.18724168579897</v>
          </cell>
          <cell r="FG110">
            <v>106</v>
          </cell>
          <cell r="FH110" t="str">
            <v>Pakistan</v>
          </cell>
          <cell r="FI110">
            <v>0.14291265250584601</v>
          </cell>
        </row>
        <row r="111">
          <cell r="B111" t="str">
            <v>ESP</v>
          </cell>
          <cell r="C111" t="str">
            <v>Spain</v>
          </cell>
          <cell r="E111" t="str">
            <v>RANK</v>
          </cell>
          <cell r="F111">
            <v>74</v>
          </cell>
          <cell r="G111">
            <v>32</v>
          </cell>
          <cell r="H111">
            <v>36</v>
          </cell>
          <cell r="I111">
            <v>24</v>
          </cell>
          <cell r="J111">
            <v>24</v>
          </cell>
          <cell r="K111">
            <v>112</v>
          </cell>
          <cell r="L111">
            <v>115</v>
          </cell>
          <cell r="M111">
            <v>81</v>
          </cell>
          <cell r="N111">
            <v>113</v>
          </cell>
          <cell r="O111">
            <v>70</v>
          </cell>
          <cell r="P111">
            <v>39</v>
          </cell>
          <cell r="Q111">
            <v>12</v>
          </cell>
          <cell r="R111">
            <v>32</v>
          </cell>
          <cell r="S111">
            <v>34</v>
          </cell>
          <cell r="T111">
            <v>17</v>
          </cell>
          <cell r="U111">
            <v>41</v>
          </cell>
          <cell r="V111">
            <v>19</v>
          </cell>
          <cell r="W111">
            <v>52</v>
          </cell>
          <cell r="X111">
            <v>106</v>
          </cell>
          <cell r="Y111">
            <v>63</v>
          </cell>
          <cell r="Z111">
            <v>18</v>
          </cell>
          <cell r="AA111">
            <v>26</v>
          </cell>
          <cell r="AB111">
            <v>40</v>
          </cell>
          <cell r="AC111">
            <v>28</v>
          </cell>
          <cell r="AD111">
            <v>20</v>
          </cell>
          <cell r="AE111">
            <v>5</v>
          </cell>
          <cell r="AF111">
            <v>3</v>
          </cell>
          <cell r="AG111">
            <v>32</v>
          </cell>
          <cell r="AH111">
            <v>32</v>
          </cell>
          <cell r="AI111">
            <v>25</v>
          </cell>
          <cell r="AJ111">
            <v>71</v>
          </cell>
          <cell r="AK111">
            <v>24</v>
          </cell>
          <cell r="AL111">
            <v>39</v>
          </cell>
          <cell r="AM111">
            <v>111</v>
          </cell>
          <cell r="AN111">
            <v>57</v>
          </cell>
          <cell r="AO111">
            <v>26</v>
          </cell>
          <cell r="AP111" t="str">
            <v/>
          </cell>
          <cell r="AQ111" t="str">
            <v/>
          </cell>
          <cell r="AR111">
            <v>74</v>
          </cell>
          <cell r="AS111">
            <v>20</v>
          </cell>
          <cell r="AT111">
            <v>9</v>
          </cell>
          <cell r="AU111">
            <v>23</v>
          </cell>
          <cell r="AV111">
            <v>12</v>
          </cell>
          <cell r="AW111" t="str">
            <v/>
          </cell>
          <cell r="AX111">
            <v>108</v>
          </cell>
          <cell r="AY111">
            <v>100</v>
          </cell>
          <cell r="AZ111">
            <v>24</v>
          </cell>
          <cell r="BA111">
            <v>34</v>
          </cell>
          <cell r="BB111">
            <v>18</v>
          </cell>
          <cell r="BC111">
            <v>28</v>
          </cell>
          <cell r="BD111">
            <v>30</v>
          </cell>
          <cell r="BE111">
            <v>43</v>
          </cell>
          <cell r="BF111">
            <v>40</v>
          </cell>
          <cell r="BG111">
            <v>39</v>
          </cell>
          <cell r="BH111">
            <v>48</v>
          </cell>
          <cell r="BI111">
            <v>46</v>
          </cell>
          <cell r="BJ111">
            <v>40</v>
          </cell>
          <cell r="BK111">
            <v>52</v>
          </cell>
          <cell r="BL111">
            <v>11</v>
          </cell>
          <cell r="BM111">
            <v>116</v>
          </cell>
          <cell r="BN111">
            <v>44</v>
          </cell>
          <cell r="BO111">
            <v>29</v>
          </cell>
          <cell r="BP111">
            <v>20</v>
          </cell>
          <cell r="BQ111">
            <v>19</v>
          </cell>
          <cell r="BR111">
            <v>62</v>
          </cell>
          <cell r="BS111">
            <v>32</v>
          </cell>
          <cell r="BT111">
            <v>18</v>
          </cell>
          <cell r="BU111">
            <v>37</v>
          </cell>
          <cell r="BV111">
            <v>42</v>
          </cell>
          <cell r="BW111">
            <v>45</v>
          </cell>
          <cell r="BX111">
            <v>55</v>
          </cell>
          <cell r="BY111">
            <v>41</v>
          </cell>
          <cell r="BZ111">
            <v>33</v>
          </cell>
          <cell r="CA111">
            <v>43</v>
          </cell>
          <cell r="CB111">
            <v>44</v>
          </cell>
          <cell r="CC111">
            <v>24</v>
          </cell>
          <cell r="CD111">
            <v>18</v>
          </cell>
          <cell r="CE111">
            <v>23</v>
          </cell>
          <cell r="CF111">
            <v>39</v>
          </cell>
          <cell r="CG111">
            <v>19</v>
          </cell>
          <cell r="CI111">
            <v>107</v>
          </cell>
          <cell r="CJ111" t="str">
            <v>Georgia</v>
          </cell>
          <cell r="CK111">
            <v>16.981132075471699</v>
          </cell>
          <cell r="CM111">
            <v>107</v>
          </cell>
          <cell r="CN111" t="str">
            <v>Bolivia (Plurinational State of)</v>
          </cell>
          <cell r="CO111">
            <v>27.61904761904762</v>
          </cell>
          <cell r="CQ111">
            <v>107</v>
          </cell>
          <cell r="CR111" t="str">
            <v>Malaysia</v>
          </cell>
          <cell r="CS111">
            <v>50.75</v>
          </cell>
          <cell r="CU111">
            <v>107</v>
          </cell>
          <cell r="CV111" t="str">
            <v>Swaziland</v>
          </cell>
          <cell r="CW111">
            <v>32.857142857142854</v>
          </cell>
          <cell r="CY111">
            <v>107</v>
          </cell>
          <cell r="CZ111" t="str">
            <v>El Salvador</v>
          </cell>
          <cell r="DA111">
            <v>22.641509433962263</v>
          </cell>
          <cell r="DC111">
            <v>105</v>
          </cell>
          <cell r="DD111" t="str">
            <v>Portugal</v>
          </cell>
          <cell r="DE111">
            <v>43</v>
          </cell>
          <cell r="DG111">
            <v>107</v>
          </cell>
          <cell r="DH111" t="str">
            <v>Guatemala</v>
          </cell>
          <cell r="DI111">
            <v>37</v>
          </cell>
          <cell r="DK111">
            <v>107</v>
          </cell>
          <cell r="DL111" t="str">
            <v>Jordan</v>
          </cell>
          <cell r="DM111">
            <v>44.6</v>
          </cell>
          <cell r="DO111">
            <v>107</v>
          </cell>
          <cell r="DP111" t="str">
            <v>Angola</v>
          </cell>
          <cell r="DQ111">
            <v>53.2</v>
          </cell>
          <cell r="DS111">
            <v>107</v>
          </cell>
          <cell r="DT111" t="str">
            <v>Georgia</v>
          </cell>
          <cell r="DU111">
            <v>2.7847289297234901</v>
          </cell>
          <cell r="DW111">
            <v>107</v>
          </cell>
          <cell r="DX111" t="str">
            <v>United Arab Emirates</v>
          </cell>
          <cell r="DY111">
            <v>6.46</v>
          </cell>
          <cell r="EA111">
            <v>107</v>
          </cell>
          <cell r="EB111" t="str">
            <v>Cambodia</v>
          </cell>
          <cell r="EC111">
            <v>9.8369800000000005</v>
          </cell>
          <cell r="EE111" t="str">
            <v/>
          </cell>
          <cell r="EF111" t="str">
            <v>Nicaragua</v>
          </cell>
          <cell r="EG111" t="str">
            <v/>
          </cell>
          <cell r="EI111">
            <v>107</v>
          </cell>
          <cell r="EJ111" t="str">
            <v>El Salvador</v>
          </cell>
          <cell r="EK111">
            <v>26.326740000000001</v>
          </cell>
          <cell r="EM111">
            <v>107</v>
          </cell>
          <cell r="EN111" t="str">
            <v>Pakistan</v>
          </cell>
          <cell r="EO111">
            <v>6.41113</v>
          </cell>
          <cell r="EQ111" t="str">
            <v/>
          </cell>
          <cell r="ER111" t="str">
            <v>Jamaica</v>
          </cell>
          <cell r="ES111" t="str">
            <v/>
          </cell>
          <cell r="EU111" t="str">
            <v/>
          </cell>
          <cell r="EV111" t="str">
            <v>Jamaica</v>
          </cell>
          <cell r="EW111" t="str">
            <v/>
          </cell>
          <cell r="EY111" t="str">
            <v/>
          </cell>
          <cell r="EZ111" t="str">
            <v>Kuwait</v>
          </cell>
          <cell r="FA111" t="str">
            <v/>
          </cell>
          <cell r="FC111">
            <v>107</v>
          </cell>
          <cell r="FD111" t="str">
            <v>Peru</v>
          </cell>
          <cell r="FE111">
            <v>1.1708910930591701</v>
          </cell>
          <cell r="FG111">
            <v>107</v>
          </cell>
          <cell r="FH111" t="str">
            <v>Brazil</v>
          </cell>
          <cell r="FI111">
            <v>0.13313286903124799</v>
          </cell>
        </row>
        <row r="112">
          <cell r="B112" t="str">
            <v>LKA</v>
          </cell>
          <cell r="C112" t="str">
            <v>Sri Lanka</v>
          </cell>
          <cell r="E112" t="str">
            <v>RANK</v>
          </cell>
          <cell r="F112">
            <v>115</v>
          </cell>
          <cell r="G112">
            <v>75</v>
          </cell>
          <cell r="H112">
            <v>120</v>
          </cell>
          <cell r="I112">
            <v>89</v>
          </cell>
          <cell r="J112">
            <v>60</v>
          </cell>
          <cell r="K112">
            <v>46</v>
          </cell>
          <cell r="L112">
            <v>103</v>
          </cell>
          <cell r="M112">
            <v>46</v>
          </cell>
          <cell r="N112">
            <v>120</v>
          </cell>
          <cell r="O112">
            <v>112</v>
          </cell>
          <cell r="P112" t="str">
            <v/>
          </cell>
          <cell r="Q112">
            <v>69</v>
          </cell>
          <cell r="R112" t="str">
            <v/>
          </cell>
          <cell r="S112">
            <v>89</v>
          </cell>
          <cell r="T112" t="str">
            <v/>
          </cell>
          <cell r="U112" t="str">
            <v/>
          </cell>
          <cell r="V112" t="str">
            <v/>
          </cell>
          <cell r="W112" t="str">
            <v/>
          </cell>
          <cell r="X112" t="str">
            <v/>
          </cell>
          <cell r="Y112">
            <v>65</v>
          </cell>
          <cell r="Z112">
            <v>73</v>
          </cell>
          <cell r="AA112">
            <v>77</v>
          </cell>
          <cell r="AB112">
            <v>46</v>
          </cell>
          <cell r="AC112">
            <v>93</v>
          </cell>
          <cell r="AD112">
            <v>103</v>
          </cell>
          <cell r="AE112">
            <v>91</v>
          </cell>
          <cell r="AF112">
            <v>76</v>
          </cell>
          <cell r="AG112">
            <v>104</v>
          </cell>
          <cell r="AH112">
            <v>105</v>
          </cell>
          <cell r="AI112">
            <v>7</v>
          </cell>
          <cell r="AJ112">
            <v>21</v>
          </cell>
          <cell r="AK112">
            <v>119</v>
          </cell>
          <cell r="AL112">
            <v>38</v>
          </cell>
          <cell r="AM112">
            <v>67</v>
          </cell>
          <cell r="AN112">
            <v>84</v>
          </cell>
          <cell r="AO112">
            <v>26</v>
          </cell>
          <cell r="AP112">
            <v>77</v>
          </cell>
          <cell r="AQ112">
            <v>38</v>
          </cell>
          <cell r="AR112">
            <v>58</v>
          </cell>
          <cell r="AS112">
            <v>72</v>
          </cell>
          <cell r="AT112">
            <v>66</v>
          </cell>
          <cell r="AU112">
            <v>69</v>
          </cell>
          <cell r="AV112">
            <v>98</v>
          </cell>
          <cell r="AW112">
            <v>71</v>
          </cell>
          <cell r="AX112">
            <v>98</v>
          </cell>
          <cell r="AY112">
            <v>109</v>
          </cell>
          <cell r="AZ112">
            <v>39</v>
          </cell>
          <cell r="BA112">
            <v>68</v>
          </cell>
          <cell r="BB112">
            <v>51</v>
          </cell>
          <cell r="BC112">
            <v>64</v>
          </cell>
          <cell r="BD112">
            <v>59</v>
          </cell>
          <cell r="BE112">
            <v>46</v>
          </cell>
          <cell r="BF112">
            <v>32</v>
          </cell>
          <cell r="BG112">
            <v>51</v>
          </cell>
          <cell r="BH112">
            <v>76</v>
          </cell>
          <cell r="BI112">
            <v>33</v>
          </cell>
          <cell r="BJ112" t="str">
            <v/>
          </cell>
          <cell r="BK112">
            <v>96</v>
          </cell>
          <cell r="BL112">
            <v>105</v>
          </cell>
          <cell r="BM112">
            <v>101</v>
          </cell>
          <cell r="BN112">
            <v>47</v>
          </cell>
          <cell r="BO112">
            <v>62</v>
          </cell>
          <cell r="BP112" t="str">
            <v/>
          </cell>
          <cell r="BQ112">
            <v>95</v>
          </cell>
          <cell r="BR112">
            <v>10</v>
          </cell>
          <cell r="BS112">
            <v>82</v>
          </cell>
          <cell r="BT112">
            <v>74</v>
          </cell>
          <cell r="BU112" t="str">
            <v/>
          </cell>
          <cell r="BV112">
            <v>74</v>
          </cell>
          <cell r="BW112">
            <v>53</v>
          </cell>
          <cell r="BX112">
            <v>84</v>
          </cell>
          <cell r="BY112">
            <v>39</v>
          </cell>
          <cell r="BZ112" t="str">
            <v/>
          </cell>
          <cell r="CA112">
            <v>54</v>
          </cell>
          <cell r="CB112">
            <v>46</v>
          </cell>
          <cell r="CC112">
            <v>51</v>
          </cell>
          <cell r="CD112" t="str">
            <v/>
          </cell>
          <cell r="CE112">
            <v>53</v>
          </cell>
          <cell r="CF112">
            <v>42</v>
          </cell>
          <cell r="CG112" t="str">
            <v/>
          </cell>
          <cell r="CI112">
            <v>108</v>
          </cell>
          <cell r="CJ112" t="str">
            <v>Tajikistan</v>
          </cell>
          <cell r="CK112">
            <v>16.037735849056602</v>
          </cell>
          <cell r="CM112">
            <v>108</v>
          </cell>
          <cell r="CN112" t="str">
            <v>Iran (Islamic Republic of)</v>
          </cell>
          <cell r="CO112">
            <v>26.19047619047619</v>
          </cell>
          <cell r="CQ112">
            <v>108</v>
          </cell>
          <cell r="CR112" t="str">
            <v>Brunei Darussalam</v>
          </cell>
          <cell r="CS112">
            <v>51</v>
          </cell>
          <cell r="CU112">
            <v>108</v>
          </cell>
          <cell r="CV112" t="str">
            <v>Malawi</v>
          </cell>
          <cell r="CW112">
            <v>31.904761904761905</v>
          </cell>
          <cell r="CY112">
            <v>108</v>
          </cell>
          <cell r="CZ112" t="str">
            <v>Azerbaijan</v>
          </cell>
          <cell r="DA112">
            <v>22.169811320754718</v>
          </cell>
          <cell r="DC112">
            <v>108</v>
          </cell>
          <cell r="DD112" t="str">
            <v>Norway</v>
          </cell>
          <cell r="DE112">
            <v>44</v>
          </cell>
          <cell r="DG112">
            <v>108</v>
          </cell>
          <cell r="DH112" t="str">
            <v>China</v>
          </cell>
          <cell r="DI112">
            <v>38</v>
          </cell>
          <cell r="DK112">
            <v>108</v>
          </cell>
          <cell r="DL112" t="str">
            <v>El Salvador</v>
          </cell>
          <cell r="DM112">
            <v>45</v>
          </cell>
          <cell r="DO112">
            <v>108</v>
          </cell>
          <cell r="DP112" t="str">
            <v>Hungary</v>
          </cell>
          <cell r="DQ112">
            <v>53.3</v>
          </cell>
          <cell r="DS112">
            <v>108</v>
          </cell>
          <cell r="DT112" t="str">
            <v>Greece</v>
          </cell>
          <cell r="DU112">
            <v>2.75431398748642</v>
          </cell>
          <cell r="DW112">
            <v>108</v>
          </cell>
          <cell r="DX112" t="str">
            <v>Cambodia</v>
          </cell>
          <cell r="DY112">
            <v>6.4088900000000004</v>
          </cell>
          <cell r="EA112">
            <v>108</v>
          </cell>
          <cell r="EB112" t="str">
            <v>Benin</v>
          </cell>
          <cell r="EC112">
            <v>9.2230500000000006</v>
          </cell>
          <cell r="EE112" t="str">
            <v/>
          </cell>
          <cell r="EF112" t="str">
            <v>Niger</v>
          </cell>
          <cell r="EG112" t="str">
            <v/>
          </cell>
          <cell r="EI112">
            <v>108</v>
          </cell>
          <cell r="EJ112" t="str">
            <v>Senegal</v>
          </cell>
          <cell r="EK112">
            <v>26.367349999999998</v>
          </cell>
          <cell r="EM112">
            <v>108</v>
          </cell>
          <cell r="EN112" t="str">
            <v>Mali</v>
          </cell>
          <cell r="EO112">
            <v>6.0063899999999997</v>
          </cell>
          <cell r="EQ112" t="str">
            <v/>
          </cell>
          <cell r="ER112" t="str">
            <v>Kazakhstan</v>
          </cell>
          <cell r="ES112" t="str">
            <v/>
          </cell>
          <cell r="EU112" t="str">
            <v/>
          </cell>
          <cell r="EV112" t="str">
            <v>Kazakhstan</v>
          </cell>
          <cell r="EW112" t="str">
            <v/>
          </cell>
          <cell r="EY112" t="str">
            <v/>
          </cell>
          <cell r="EZ112" t="str">
            <v>Malawi</v>
          </cell>
          <cell r="FA112" t="str">
            <v/>
          </cell>
          <cell r="FC112">
            <v>108</v>
          </cell>
          <cell r="FD112" t="str">
            <v>Ukraine</v>
          </cell>
          <cell r="FE112">
            <v>1.13856276949257</v>
          </cell>
          <cell r="FG112">
            <v>108</v>
          </cell>
          <cell r="FH112" t="str">
            <v>South Africa</v>
          </cell>
          <cell r="FI112">
            <v>0.10625114533154</v>
          </cell>
        </row>
        <row r="113">
          <cell r="B113" t="str">
            <v>SDN</v>
          </cell>
          <cell r="C113" t="str">
            <v>Sudan</v>
          </cell>
          <cell r="E113" t="str">
            <v>RANK</v>
          </cell>
          <cell r="F113">
            <v>129</v>
          </cell>
          <cell r="G113">
            <v>129</v>
          </cell>
          <cell r="H113">
            <v>128</v>
          </cell>
          <cell r="I113">
            <v>126</v>
          </cell>
          <cell r="J113">
            <v>128</v>
          </cell>
          <cell r="K113">
            <v>84</v>
          </cell>
          <cell r="L113">
            <v>106</v>
          </cell>
          <cell r="M113">
            <v>102</v>
          </cell>
          <cell r="N113">
            <v>54</v>
          </cell>
          <cell r="O113">
            <v>126</v>
          </cell>
          <cell r="P113" t="str">
            <v/>
          </cell>
          <cell r="Q113">
            <v>124</v>
          </cell>
          <cell r="R113" t="str">
            <v/>
          </cell>
          <cell r="S113">
            <v>96</v>
          </cell>
          <cell r="T113">
            <v>109</v>
          </cell>
          <cell r="U113" t="str">
            <v/>
          </cell>
          <cell r="V113" t="str">
            <v/>
          </cell>
          <cell r="W113" t="str">
            <v/>
          </cell>
          <cell r="X113">
            <v>93</v>
          </cell>
          <cell r="Y113">
            <v>114</v>
          </cell>
          <cell r="Z113">
            <v>71</v>
          </cell>
          <cell r="AA113">
            <v>65</v>
          </cell>
          <cell r="AB113" t="str">
            <v/>
          </cell>
          <cell r="AC113">
            <v>109</v>
          </cell>
          <cell r="AD113">
            <v>98</v>
          </cell>
          <cell r="AE113">
            <v>111</v>
          </cell>
          <cell r="AF113">
            <v>90</v>
          </cell>
          <cell r="AG113">
            <v>115</v>
          </cell>
          <cell r="AH113">
            <v>116</v>
          </cell>
          <cell r="AI113">
            <v>57</v>
          </cell>
          <cell r="AJ113">
            <v>15</v>
          </cell>
          <cell r="AK113">
            <v>123</v>
          </cell>
          <cell r="AL113">
            <v>34</v>
          </cell>
          <cell r="AM113">
            <v>25</v>
          </cell>
          <cell r="AN113">
            <v>72</v>
          </cell>
          <cell r="AO113">
            <v>116</v>
          </cell>
          <cell r="AP113">
            <v>118</v>
          </cell>
          <cell r="AQ113">
            <v>77</v>
          </cell>
          <cell r="AR113">
            <v>118</v>
          </cell>
          <cell r="AS113" t="str">
            <v/>
          </cell>
          <cell r="AT113" t="str">
            <v/>
          </cell>
          <cell r="AU113">
            <v>69</v>
          </cell>
          <cell r="AV113">
            <v>122</v>
          </cell>
          <cell r="AW113">
            <v>5</v>
          </cell>
          <cell r="AX113">
            <v>121</v>
          </cell>
          <cell r="AY113">
            <v>120</v>
          </cell>
          <cell r="AZ113" t="str">
            <v/>
          </cell>
          <cell r="BA113" t="str">
            <v/>
          </cell>
          <cell r="BB113" t="str">
            <v/>
          </cell>
          <cell r="BC113">
            <v>45</v>
          </cell>
          <cell r="BD113" t="str">
            <v/>
          </cell>
          <cell r="BE113" t="str">
            <v/>
          </cell>
          <cell r="BF113" t="str">
            <v/>
          </cell>
          <cell r="BG113" t="str">
            <v/>
          </cell>
          <cell r="BH113">
            <v>76</v>
          </cell>
          <cell r="BI113">
            <v>75</v>
          </cell>
          <cell r="BJ113">
            <v>109</v>
          </cell>
          <cell r="BK113">
            <v>63</v>
          </cell>
          <cell r="BL113">
            <v>3</v>
          </cell>
          <cell r="BM113">
            <v>28</v>
          </cell>
          <cell r="BN113">
            <v>98</v>
          </cell>
          <cell r="BO113">
            <v>89</v>
          </cell>
          <cell r="BP113" t="str">
            <v/>
          </cell>
          <cell r="BQ113">
            <v>122</v>
          </cell>
          <cell r="BR113">
            <v>41</v>
          </cell>
          <cell r="BS113" t="str">
            <v/>
          </cell>
          <cell r="BT113" t="str">
            <v/>
          </cell>
          <cell r="BU113" t="str">
            <v/>
          </cell>
          <cell r="BV113">
            <v>99</v>
          </cell>
          <cell r="BW113">
            <v>72</v>
          </cell>
          <cell r="BX113">
            <v>94</v>
          </cell>
          <cell r="BY113">
            <v>67</v>
          </cell>
          <cell r="BZ113">
            <v>55</v>
          </cell>
          <cell r="CA113" t="str">
            <v/>
          </cell>
          <cell r="CB113" t="str">
            <v/>
          </cell>
          <cell r="CC113" t="str">
            <v/>
          </cell>
          <cell r="CD113" t="str">
            <v/>
          </cell>
          <cell r="CE113" t="str">
            <v/>
          </cell>
          <cell r="CF113">
            <v>124</v>
          </cell>
          <cell r="CG113">
            <v>92</v>
          </cell>
          <cell r="CI113">
            <v>109</v>
          </cell>
          <cell r="CJ113" t="str">
            <v>Uganda</v>
          </cell>
          <cell r="CK113">
            <v>15.09433962264151</v>
          </cell>
          <cell r="CM113">
            <v>109</v>
          </cell>
          <cell r="CN113" t="str">
            <v>Cambodia</v>
          </cell>
          <cell r="CO113">
            <v>25.714285714285715</v>
          </cell>
          <cell r="CQ113">
            <v>109</v>
          </cell>
          <cell r="CR113" t="str">
            <v>Honduras</v>
          </cell>
          <cell r="CS113">
            <v>51.13</v>
          </cell>
          <cell r="CU113">
            <v>109</v>
          </cell>
          <cell r="CV113" t="str">
            <v>Ukraine</v>
          </cell>
          <cell r="CW113">
            <v>31.428571428571427</v>
          </cell>
          <cell r="CY113">
            <v>109</v>
          </cell>
          <cell r="CZ113" t="str">
            <v>Nicaragua</v>
          </cell>
          <cell r="DA113">
            <v>21.69811320754717</v>
          </cell>
          <cell r="DC113">
            <v>109</v>
          </cell>
          <cell r="DD113" t="str">
            <v>Brazil</v>
          </cell>
          <cell r="DE113">
            <v>46</v>
          </cell>
          <cell r="DG113">
            <v>108</v>
          </cell>
          <cell r="DH113" t="str">
            <v>Philippines</v>
          </cell>
          <cell r="DI113">
            <v>38</v>
          </cell>
          <cell r="DK113">
            <v>109</v>
          </cell>
          <cell r="DL113" t="str">
            <v>Nepal</v>
          </cell>
          <cell r="DM113">
            <v>46.6</v>
          </cell>
          <cell r="DO113">
            <v>109</v>
          </cell>
          <cell r="DP113" t="str">
            <v>Sweden</v>
          </cell>
          <cell r="DQ113">
            <v>54.6</v>
          </cell>
          <cell r="DS113">
            <v>109</v>
          </cell>
          <cell r="DT113" t="str">
            <v>Uruguay</v>
          </cell>
          <cell r="DU113">
            <v>2.6478069806646798</v>
          </cell>
          <cell r="DW113">
            <v>109</v>
          </cell>
          <cell r="DX113" t="str">
            <v>Lebanon</v>
          </cell>
          <cell r="DY113">
            <v>6.3439800000000002</v>
          </cell>
          <cell r="EA113">
            <v>109</v>
          </cell>
          <cell r="EB113" t="str">
            <v>Mozambique</v>
          </cell>
          <cell r="EC113">
            <v>9.1812500000000004</v>
          </cell>
          <cell r="EE113" t="str">
            <v/>
          </cell>
          <cell r="EF113" t="str">
            <v>Nigeria</v>
          </cell>
          <cell r="EG113" t="str">
            <v/>
          </cell>
          <cell r="EI113">
            <v>109</v>
          </cell>
          <cell r="EJ113" t="str">
            <v>Colombia</v>
          </cell>
          <cell r="EK113">
            <v>26.656320000000001</v>
          </cell>
          <cell r="EM113">
            <v>109</v>
          </cell>
          <cell r="EN113" t="str">
            <v>Sudan</v>
          </cell>
          <cell r="EO113">
            <v>5.9290700000000003</v>
          </cell>
          <cell r="EQ113" t="str">
            <v/>
          </cell>
          <cell r="ER113" t="str">
            <v>Kuwait</v>
          </cell>
          <cell r="ES113" t="str">
            <v/>
          </cell>
          <cell r="EU113" t="str">
            <v/>
          </cell>
          <cell r="EV113" t="str">
            <v>Kuwait</v>
          </cell>
          <cell r="EW113" t="str">
            <v/>
          </cell>
          <cell r="EY113" t="str">
            <v/>
          </cell>
          <cell r="EZ113" t="str">
            <v>Mauritius</v>
          </cell>
          <cell r="FA113" t="str">
            <v/>
          </cell>
          <cell r="FC113">
            <v>109</v>
          </cell>
          <cell r="FD113" t="str">
            <v>Guatemala</v>
          </cell>
          <cell r="FE113">
            <v>1.12234645231631</v>
          </cell>
          <cell r="FG113">
            <v>109</v>
          </cell>
          <cell r="FH113" t="str">
            <v>Egypt</v>
          </cell>
          <cell r="FI113">
            <v>0.10235689558121699</v>
          </cell>
        </row>
        <row r="114">
          <cell r="B114" t="str">
            <v>SWZ</v>
          </cell>
          <cell r="C114" t="str">
            <v>Swaziland</v>
          </cell>
          <cell r="E114" t="str">
            <v>RANK</v>
          </cell>
          <cell r="F114">
            <v>64</v>
          </cell>
          <cell r="G114">
            <v>105</v>
          </cell>
          <cell r="H114">
            <v>117</v>
          </cell>
          <cell r="I114">
            <v>107</v>
          </cell>
          <cell r="J114">
            <v>94</v>
          </cell>
          <cell r="K114">
            <v>18</v>
          </cell>
          <cell r="L114">
            <v>119</v>
          </cell>
          <cell r="M114">
            <v>100</v>
          </cell>
          <cell r="N114">
            <v>55</v>
          </cell>
          <cell r="O114">
            <v>7</v>
          </cell>
          <cell r="P114">
            <v>6</v>
          </cell>
          <cell r="Q114">
            <v>101</v>
          </cell>
          <cell r="R114" t="str">
            <v/>
          </cell>
          <cell r="S114">
            <v>88</v>
          </cell>
          <cell r="T114">
            <v>113</v>
          </cell>
          <cell r="U114">
            <v>91</v>
          </cell>
          <cell r="V114">
            <v>93</v>
          </cell>
          <cell r="W114">
            <v>51</v>
          </cell>
          <cell r="X114">
            <v>3</v>
          </cell>
          <cell r="Y114">
            <v>23</v>
          </cell>
          <cell r="Z114" t="str">
            <v/>
          </cell>
          <cell r="AA114" t="str">
            <v/>
          </cell>
          <cell r="AB114">
            <v>120</v>
          </cell>
          <cell r="AC114">
            <v>101</v>
          </cell>
          <cell r="AD114">
            <v>106</v>
          </cell>
          <cell r="AE114" t="str">
            <v/>
          </cell>
          <cell r="AF114" t="str">
            <v/>
          </cell>
          <cell r="AG114" t="str">
            <v/>
          </cell>
          <cell r="AH114" t="str">
            <v/>
          </cell>
          <cell r="AI114" t="str">
            <v/>
          </cell>
          <cell r="AJ114" t="str">
            <v/>
          </cell>
          <cell r="AK114" t="str">
            <v/>
          </cell>
          <cell r="AL114">
            <v>103</v>
          </cell>
          <cell r="AM114">
            <v>52</v>
          </cell>
          <cell r="AN114">
            <v>57</v>
          </cell>
          <cell r="AO114">
            <v>26</v>
          </cell>
          <cell r="AP114">
            <v>89</v>
          </cell>
          <cell r="AQ114">
            <v>29</v>
          </cell>
          <cell r="AR114">
            <v>98</v>
          </cell>
          <cell r="AS114">
            <v>93</v>
          </cell>
          <cell r="AT114">
            <v>104</v>
          </cell>
          <cell r="AU114">
            <v>69</v>
          </cell>
          <cell r="AV114">
            <v>81</v>
          </cell>
          <cell r="AW114">
            <v>86</v>
          </cell>
          <cell r="AX114">
            <v>9</v>
          </cell>
          <cell r="AY114">
            <v>22</v>
          </cell>
          <cell r="AZ114">
            <v>97</v>
          </cell>
          <cell r="BA114" t="str">
            <v/>
          </cell>
          <cell r="BB114">
            <v>19</v>
          </cell>
          <cell r="BC114" t="str">
            <v/>
          </cell>
          <cell r="BD114" t="str">
            <v/>
          </cell>
          <cell r="BE114">
            <v>114</v>
          </cell>
          <cell r="BF114">
            <v>112</v>
          </cell>
          <cell r="BG114" t="str">
            <v/>
          </cell>
          <cell r="BH114">
            <v>76</v>
          </cell>
          <cell r="BI114">
            <v>75</v>
          </cell>
          <cell r="BJ114">
            <v>3</v>
          </cell>
          <cell r="BK114" t="str">
            <v/>
          </cell>
          <cell r="BL114">
            <v>20</v>
          </cell>
          <cell r="BM114">
            <v>66</v>
          </cell>
          <cell r="BN114" t="str">
            <v/>
          </cell>
          <cell r="BO114">
            <v>89</v>
          </cell>
          <cell r="BP114" t="str">
            <v/>
          </cell>
          <cell r="BQ114">
            <v>113</v>
          </cell>
          <cell r="BR114" t="str">
            <v/>
          </cell>
          <cell r="BS114" t="str">
            <v/>
          </cell>
          <cell r="BT114" t="str">
            <v/>
          </cell>
          <cell r="BU114">
            <v>87</v>
          </cell>
          <cell r="BV114" t="str">
            <v/>
          </cell>
          <cell r="BW114">
            <v>9</v>
          </cell>
          <cell r="BX114">
            <v>68</v>
          </cell>
          <cell r="BY114" t="str">
            <v/>
          </cell>
          <cell r="BZ114">
            <v>56</v>
          </cell>
          <cell r="CA114">
            <v>126</v>
          </cell>
          <cell r="CB114">
            <v>125</v>
          </cell>
          <cell r="CC114" t="str">
            <v/>
          </cell>
          <cell r="CD114" t="str">
            <v/>
          </cell>
          <cell r="CE114">
            <v>50</v>
          </cell>
          <cell r="CF114" t="str">
            <v/>
          </cell>
          <cell r="CG114">
            <v>64</v>
          </cell>
          <cell r="CI114">
            <v>110</v>
          </cell>
          <cell r="CJ114" t="str">
            <v>Thailand</v>
          </cell>
          <cell r="CK114">
            <v>14.622641509433961</v>
          </cell>
          <cell r="CM114">
            <v>110</v>
          </cell>
          <cell r="CN114" t="str">
            <v>Niger</v>
          </cell>
          <cell r="CO114">
            <v>24.761904761904763</v>
          </cell>
          <cell r="CQ114">
            <v>110</v>
          </cell>
          <cell r="CR114" t="str">
            <v>Bahrain</v>
          </cell>
          <cell r="CS114">
            <v>51.38</v>
          </cell>
          <cell r="CU114">
            <v>110</v>
          </cell>
          <cell r="CV114" t="str">
            <v>Viet Nam</v>
          </cell>
          <cell r="CW114">
            <v>30.952380952380953</v>
          </cell>
          <cell r="CY114">
            <v>110</v>
          </cell>
          <cell r="CZ114" t="str">
            <v>Honduras</v>
          </cell>
          <cell r="DA114">
            <v>20.754716981132077</v>
          </cell>
          <cell r="DC114">
            <v>109</v>
          </cell>
          <cell r="DD114" t="str">
            <v>Nepal</v>
          </cell>
          <cell r="DE114">
            <v>46</v>
          </cell>
          <cell r="DG114">
            <v>110</v>
          </cell>
          <cell r="DH114" t="str">
            <v>Malawi</v>
          </cell>
          <cell r="DI114">
            <v>39</v>
          </cell>
          <cell r="DK114">
            <v>110</v>
          </cell>
          <cell r="DL114" t="str">
            <v>Honduras</v>
          </cell>
          <cell r="DM114">
            <v>47.2</v>
          </cell>
          <cell r="DO114">
            <v>110</v>
          </cell>
          <cell r="DP114" t="str">
            <v>Costa Rica</v>
          </cell>
          <cell r="DQ114">
            <v>55</v>
          </cell>
          <cell r="DS114">
            <v>110</v>
          </cell>
          <cell r="DT114" t="str">
            <v>Madagascar</v>
          </cell>
          <cell r="DU114">
            <v>2.62317</v>
          </cell>
          <cell r="DW114" t="str">
            <v/>
          </cell>
          <cell r="DX114" t="str">
            <v>Albania</v>
          </cell>
          <cell r="DY114" t="str">
            <v/>
          </cell>
          <cell r="EA114">
            <v>110</v>
          </cell>
          <cell r="EB114" t="str">
            <v>Tanzania (United Republic of)</v>
          </cell>
          <cell r="EC114">
            <v>9.0821799999999993</v>
          </cell>
          <cell r="EE114" t="str">
            <v/>
          </cell>
          <cell r="EF114" t="str">
            <v>Oman</v>
          </cell>
          <cell r="EG114" t="str">
            <v/>
          </cell>
          <cell r="EI114">
            <v>110</v>
          </cell>
          <cell r="EJ114" t="str">
            <v>Dominican Republic</v>
          </cell>
          <cell r="EK114">
            <v>26.941020000000002</v>
          </cell>
          <cell r="EM114">
            <v>110</v>
          </cell>
          <cell r="EN114" t="str">
            <v>Benin</v>
          </cell>
          <cell r="EO114">
            <v>5.8469600000000002</v>
          </cell>
          <cell r="EQ114" t="str">
            <v/>
          </cell>
          <cell r="ER114" t="str">
            <v>Luxembourg</v>
          </cell>
          <cell r="ES114" t="str">
            <v/>
          </cell>
          <cell r="EU114" t="str">
            <v/>
          </cell>
          <cell r="EV114" t="str">
            <v>Luxembourg</v>
          </cell>
          <cell r="EW114" t="str">
            <v/>
          </cell>
          <cell r="EY114" t="str">
            <v/>
          </cell>
          <cell r="EZ114" t="str">
            <v>Mexico</v>
          </cell>
          <cell r="FA114" t="str">
            <v/>
          </cell>
          <cell r="FC114">
            <v>110</v>
          </cell>
          <cell r="FD114" t="str">
            <v>India</v>
          </cell>
          <cell r="FE114">
            <v>1.03273492860979</v>
          </cell>
          <cell r="FG114">
            <v>110</v>
          </cell>
          <cell r="FH114" t="str">
            <v>Uganda</v>
          </cell>
          <cell r="FI114">
            <v>9.4239906410023999E-2</v>
          </cell>
        </row>
        <row r="115">
          <cell r="B115" t="str">
            <v>SWE</v>
          </cell>
          <cell r="C115" t="str">
            <v>Sweden</v>
          </cell>
          <cell r="E115" t="str">
            <v>RANK</v>
          </cell>
          <cell r="F115">
            <v>10</v>
          </cell>
          <cell r="G115">
            <v>4</v>
          </cell>
          <cell r="H115">
            <v>2</v>
          </cell>
          <cell r="I115">
            <v>8</v>
          </cell>
          <cell r="J115">
            <v>2</v>
          </cell>
          <cell r="K115">
            <v>86</v>
          </cell>
          <cell r="L115">
            <v>61</v>
          </cell>
          <cell r="M115">
            <v>6</v>
          </cell>
          <cell r="N115">
            <v>109</v>
          </cell>
          <cell r="O115">
            <v>12</v>
          </cell>
          <cell r="P115">
            <v>7</v>
          </cell>
          <cell r="Q115">
            <v>23</v>
          </cell>
          <cell r="R115">
            <v>25</v>
          </cell>
          <cell r="S115">
            <v>20</v>
          </cell>
          <cell r="T115">
            <v>16</v>
          </cell>
          <cell r="U115">
            <v>62</v>
          </cell>
          <cell r="V115">
            <v>18</v>
          </cell>
          <cell r="W115">
            <v>24</v>
          </cell>
          <cell r="X115">
            <v>64</v>
          </cell>
          <cell r="Y115">
            <v>25</v>
          </cell>
          <cell r="Z115">
            <v>4</v>
          </cell>
          <cell r="AA115">
            <v>2</v>
          </cell>
          <cell r="AB115">
            <v>5</v>
          </cell>
          <cell r="AC115">
            <v>3</v>
          </cell>
          <cell r="AD115">
            <v>3</v>
          </cell>
          <cell r="AE115">
            <v>24</v>
          </cell>
          <cell r="AF115">
            <v>24</v>
          </cell>
          <cell r="AG115">
            <v>8</v>
          </cell>
          <cell r="AH115">
            <v>9</v>
          </cell>
          <cell r="AI115">
            <v>46</v>
          </cell>
          <cell r="AJ115">
            <v>32</v>
          </cell>
          <cell r="AK115">
            <v>10</v>
          </cell>
          <cell r="AL115">
            <v>105</v>
          </cell>
          <cell r="AM115">
            <v>12</v>
          </cell>
          <cell r="AN115">
            <v>72</v>
          </cell>
          <cell r="AO115">
            <v>68</v>
          </cell>
          <cell r="AP115">
            <v>14</v>
          </cell>
          <cell r="AQ115" t="str">
            <v/>
          </cell>
          <cell r="AR115">
            <v>27</v>
          </cell>
          <cell r="AS115">
            <v>13</v>
          </cell>
          <cell r="AT115">
            <v>10</v>
          </cell>
          <cell r="AU115">
            <v>5</v>
          </cell>
          <cell r="AV115">
            <v>12</v>
          </cell>
          <cell r="AW115" t="str">
            <v/>
          </cell>
          <cell r="AX115">
            <v>58</v>
          </cell>
          <cell r="AY115">
            <v>38</v>
          </cell>
          <cell r="AZ115">
            <v>4</v>
          </cell>
          <cell r="BA115">
            <v>6</v>
          </cell>
          <cell r="BB115" t="str">
            <v/>
          </cell>
          <cell r="BC115">
            <v>6</v>
          </cell>
          <cell r="BD115">
            <v>11</v>
          </cell>
          <cell r="BE115">
            <v>5</v>
          </cell>
          <cell r="BF115">
            <v>4</v>
          </cell>
          <cell r="BG115">
            <v>30</v>
          </cell>
          <cell r="BH115">
            <v>25</v>
          </cell>
          <cell r="BI115">
            <v>24</v>
          </cell>
          <cell r="BJ115">
            <v>19</v>
          </cell>
          <cell r="BK115">
            <v>22</v>
          </cell>
          <cell r="BL115">
            <v>7</v>
          </cell>
          <cell r="BM115">
            <v>55</v>
          </cell>
          <cell r="BN115">
            <v>25</v>
          </cell>
          <cell r="BO115">
            <v>3</v>
          </cell>
          <cell r="BP115" t="str">
            <v/>
          </cell>
          <cell r="BQ115">
            <v>3</v>
          </cell>
          <cell r="BR115">
            <v>102</v>
          </cell>
          <cell r="BS115">
            <v>24</v>
          </cell>
          <cell r="BT115">
            <v>4</v>
          </cell>
          <cell r="BU115">
            <v>3</v>
          </cell>
          <cell r="BV115">
            <v>19</v>
          </cell>
          <cell r="BW115">
            <v>12</v>
          </cell>
          <cell r="BX115">
            <v>7</v>
          </cell>
          <cell r="BY115">
            <v>42</v>
          </cell>
          <cell r="BZ115">
            <v>24</v>
          </cell>
          <cell r="CA115">
            <v>1</v>
          </cell>
          <cell r="CB115">
            <v>1</v>
          </cell>
          <cell r="CC115">
            <v>19</v>
          </cell>
          <cell r="CD115">
            <v>8</v>
          </cell>
          <cell r="CE115">
            <v>2</v>
          </cell>
          <cell r="CF115">
            <v>30</v>
          </cell>
          <cell r="CG115">
            <v>13</v>
          </cell>
          <cell r="CI115">
            <v>111</v>
          </cell>
          <cell r="CJ115" t="str">
            <v>Niger</v>
          </cell>
          <cell r="CK115">
            <v>14.150943396226415</v>
          </cell>
          <cell r="CM115">
            <v>111</v>
          </cell>
          <cell r="CN115" t="str">
            <v>Mali</v>
          </cell>
          <cell r="CO115">
            <v>24.285714285714285</v>
          </cell>
          <cell r="CQ115">
            <v>111</v>
          </cell>
          <cell r="CR115" t="str">
            <v>Colombia</v>
          </cell>
          <cell r="CS115">
            <v>51.5</v>
          </cell>
          <cell r="CU115">
            <v>111</v>
          </cell>
          <cell r="CV115" t="str">
            <v>Yemen</v>
          </cell>
          <cell r="CW115">
            <v>29.523809523809526</v>
          </cell>
          <cell r="CY115">
            <v>111</v>
          </cell>
          <cell r="CZ115" t="str">
            <v>Iran (Islamic Republic of)</v>
          </cell>
          <cell r="DA115">
            <v>19.811320754716981</v>
          </cell>
          <cell r="DC115">
            <v>109</v>
          </cell>
          <cell r="DD115" t="str">
            <v>Romania</v>
          </cell>
          <cell r="DE115">
            <v>46</v>
          </cell>
          <cell r="DG115">
            <v>110</v>
          </cell>
          <cell r="DH115" t="str">
            <v>Nicaragua</v>
          </cell>
          <cell r="DI115">
            <v>39</v>
          </cell>
          <cell r="DK115">
            <v>111</v>
          </cell>
          <cell r="DL115" t="str">
            <v>Guatemala</v>
          </cell>
          <cell r="DM115">
            <v>49.1</v>
          </cell>
          <cell r="DO115">
            <v>111</v>
          </cell>
          <cell r="DP115" t="str">
            <v>Austria</v>
          </cell>
          <cell r="DQ115">
            <v>55.5</v>
          </cell>
          <cell r="DS115">
            <v>111</v>
          </cell>
          <cell r="DT115" t="str">
            <v>Syrian Arab Republic</v>
          </cell>
          <cell r="DU115">
            <v>2.5960692864919128</v>
          </cell>
          <cell r="DW115" t="str">
            <v/>
          </cell>
          <cell r="DX115" t="str">
            <v>Algeria</v>
          </cell>
          <cell r="DY115" t="str">
            <v/>
          </cell>
          <cell r="EA115">
            <v>111</v>
          </cell>
          <cell r="EB115" t="str">
            <v>Malawi</v>
          </cell>
          <cell r="EC115">
            <v>8.9004700000000003</v>
          </cell>
          <cell r="EE115" t="str">
            <v/>
          </cell>
          <cell r="EF115" t="str">
            <v>Pakistan</v>
          </cell>
          <cell r="EG115" t="str">
            <v/>
          </cell>
          <cell r="EI115">
            <v>111</v>
          </cell>
          <cell r="EJ115" t="str">
            <v>Bangladesh</v>
          </cell>
          <cell r="EK115">
            <v>27.068200000000001</v>
          </cell>
          <cell r="EM115">
            <v>111</v>
          </cell>
          <cell r="EN115" t="str">
            <v>Nepal</v>
          </cell>
          <cell r="EO115">
            <v>5.5510799999999998</v>
          </cell>
          <cell r="EQ115" t="str">
            <v/>
          </cell>
          <cell r="ER115" t="str">
            <v>Mali</v>
          </cell>
          <cell r="ES115" t="str">
            <v/>
          </cell>
          <cell r="EU115" t="str">
            <v/>
          </cell>
          <cell r="EV115" t="str">
            <v>Mali</v>
          </cell>
          <cell r="EW115" t="str">
            <v/>
          </cell>
          <cell r="EY115" t="str">
            <v/>
          </cell>
          <cell r="EZ115" t="str">
            <v>Mozambique</v>
          </cell>
          <cell r="FA115" t="str">
            <v/>
          </cell>
          <cell r="FC115">
            <v>111</v>
          </cell>
          <cell r="FD115" t="str">
            <v>Thailand</v>
          </cell>
          <cell r="FE115">
            <v>0.99993950734286097</v>
          </cell>
          <cell r="FG115">
            <v>111</v>
          </cell>
          <cell r="FH115" t="str">
            <v>Bangladesh</v>
          </cell>
          <cell r="FI115">
            <v>9.40747267966838E-2</v>
          </cell>
        </row>
        <row r="116">
          <cell r="B116" t="str">
            <v>CHE</v>
          </cell>
          <cell r="C116" t="str">
            <v>Switzerland</v>
          </cell>
          <cell r="E116" t="str">
            <v>RANK</v>
          </cell>
          <cell r="F116">
            <v>4</v>
          </cell>
          <cell r="G116">
            <v>5</v>
          </cell>
          <cell r="H116">
            <v>3</v>
          </cell>
          <cell r="I116">
            <v>12</v>
          </cell>
          <cell r="J116">
            <v>10</v>
          </cell>
          <cell r="K116">
            <v>10</v>
          </cell>
          <cell r="L116">
            <v>78</v>
          </cell>
          <cell r="M116">
            <v>24</v>
          </cell>
          <cell r="N116">
            <v>30</v>
          </cell>
          <cell r="O116">
            <v>47</v>
          </cell>
          <cell r="P116">
            <v>15</v>
          </cell>
          <cell r="Q116">
            <v>26</v>
          </cell>
          <cell r="R116">
            <v>11</v>
          </cell>
          <cell r="S116" t="str">
            <v/>
          </cell>
          <cell r="T116">
            <v>48</v>
          </cell>
          <cell r="U116">
            <v>43</v>
          </cell>
          <cell r="V116">
            <v>43</v>
          </cell>
          <cell r="W116">
            <v>10</v>
          </cell>
          <cell r="X116">
            <v>53</v>
          </cell>
          <cell r="Y116">
            <v>29</v>
          </cell>
          <cell r="Z116">
            <v>12</v>
          </cell>
          <cell r="AA116">
            <v>6</v>
          </cell>
          <cell r="AB116">
            <v>2</v>
          </cell>
          <cell r="AC116">
            <v>6</v>
          </cell>
          <cell r="AD116">
            <v>9</v>
          </cell>
          <cell r="AE116">
            <v>36</v>
          </cell>
          <cell r="AF116">
            <v>57</v>
          </cell>
          <cell r="AG116">
            <v>15</v>
          </cell>
          <cell r="AH116">
            <v>17</v>
          </cell>
          <cell r="AI116">
            <v>13</v>
          </cell>
          <cell r="AJ116">
            <v>50</v>
          </cell>
          <cell r="AK116">
            <v>6</v>
          </cell>
          <cell r="AL116">
            <v>79</v>
          </cell>
          <cell r="AM116">
            <v>110</v>
          </cell>
          <cell r="AN116">
            <v>19</v>
          </cell>
          <cell r="AO116">
            <v>26</v>
          </cell>
          <cell r="AP116">
            <v>5</v>
          </cell>
          <cell r="AQ116" t="str">
            <v/>
          </cell>
          <cell r="AR116">
            <v>124</v>
          </cell>
          <cell r="AS116">
            <v>4</v>
          </cell>
          <cell r="AT116">
            <v>3</v>
          </cell>
          <cell r="AU116">
            <v>16</v>
          </cell>
          <cell r="AV116">
            <v>1</v>
          </cell>
          <cell r="AW116">
            <v>22</v>
          </cell>
          <cell r="AX116">
            <v>61</v>
          </cell>
          <cell r="AY116">
            <v>33</v>
          </cell>
          <cell r="AZ116">
            <v>33</v>
          </cell>
          <cell r="BA116">
            <v>3</v>
          </cell>
          <cell r="BB116" t="str">
            <v/>
          </cell>
          <cell r="BC116">
            <v>7</v>
          </cell>
          <cell r="BD116">
            <v>7</v>
          </cell>
          <cell r="BE116">
            <v>2</v>
          </cell>
          <cell r="BF116">
            <v>11</v>
          </cell>
          <cell r="BG116">
            <v>50</v>
          </cell>
          <cell r="BH116">
            <v>23</v>
          </cell>
          <cell r="BI116">
            <v>11</v>
          </cell>
          <cell r="BJ116" t="str">
            <v/>
          </cell>
          <cell r="BK116">
            <v>18</v>
          </cell>
          <cell r="BL116">
            <v>22</v>
          </cell>
          <cell r="BM116">
            <v>24</v>
          </cell>
          <cell r="BN116">
            <v>27</v>
          </cell>
          <cell r="BO116">
            <v>1</v>
          </cell>
          <cell r="BP116" t="str">
            <v/>
          </cell>
          <cell r="BQ116">
            <v>2</v>
          </cell>
          <cell r="BR116">
            <v>73</v>
          </cell>
          <cell r="BS116">
            <v>16</v>
          </cell>
          <cell r="BT116">
            <v>1</v>
          </cell>
          <cell r="BU116" t="str">
            <v/>
          </cell>
          <cell r="BV116">
            <v>6</v>
          </cell>
          <cell r="BW116">
            <v>31</v>
          </cell>
          <cell r="BX116">
            <v>9</v>
          </cell>
          <cell r="BY116">
            <v>33</v>
          </cell>
          <cell r="BZ116">
            <v>1</v>
          </cell>
          <cell r="CA116">
            <v>10</v>
          </cell>
          <cell r="CB116">
            <v>17</v>
          </cell>
          <cell r="CC116">
            <v>28</v>
          </cell>
          <cell r="CD116">
            <v>7</v>
          </cell>
          <cell r="CE116">
            <v>4</v>
          </cell>
          <cell r="CF116">
            <v>10</v>
          </cell>
          <cell r="CG116">
            <v>100</v>
          </cell>
          <cell r="CI116">
            <v>112</v>
          </cell>
          <cell r="CJ116" t="str">
            <v>India</v>
          </cell>
          <cell r="CK116">
            <v>13.20754716981132</v>
          </cell>
          <cell r="CM116">
            <v>112</v>
          </cell>
          <cell r="CN116" t="str">
            <v>Ukraine</v>
          </cell>
          <cell r="CO116">
            <v>23.80952380952381</v>
          </cell>
          <cell r="CQ116">
            <v>112</v>
          </cell>
          <cell r="CR116" t="str">
            <v>Nigeria</v>
          </cell>
          <cell r="CS116">
            <v>51.5</v>
          </cell>
          <cell r="CU116">
            <v>112</v>
          </cell>
          <cell r="CV116" t="str">
            <v>Guyana</v>
          </cell>
          <cell r="CW116">
            <v>28.095238095238095</v>
          </cell>
          <cell r="CY116">
            <v>112</v>
          </cell>
          <cell r="CZ116" t="str">
            <v>Pakistan</v>
          </cell>
          <cell r="DA116">
            <v>19.339622641509433</v>
          </cell>
          <cell r="DC116">
            <v>112</v>
          </cell>
          <cell r="DD116" t="str">
            <v>Spain</v>
          </cell>
          <cell r="DE116">
            <v>49</v>
          </cell>
          <cell r="DG116">
            <v>112</v>
          </cell>
          <cell r="DH116" t="str">
            <v>Côte d'Ivoire</v>
          </cell>
          <cell r="DI116">
            <v>40</v>
          </cell>
          <cell r="DK116">
            <v>112</v>
          </cell>
          <cell r="DL116" t="str">
            <v>Burkina Faso</v>
          </cell>
          <cell r="DM116">
            <v>49.8</v>
          </cell>
          <cell r="DO116">
            <v>111</v>
          </cell>
          <cell r="DP116" t="str">
            <v>Ukraine</v>
          </cell>
          <cell r="DQ116">
            <v>55.5</v>
          </cell>
          <cell r="DS116">
            <v>112</v>
          </cell>
          <cell r="DT116" t="str">
            <v>Sri Lanka</v>
          </cell>
          <cell r="DU116">
            <v>2.5519551507047198</v>
          </cell>
          <cell r="DW116" t="str">
            <v/>
          </cell>
          <cell r="DX116" t="str">
            <v>Angola</v>
          </cell>
          <cell r="DY116" t="str">
            <v/>
          </cell>
          <cell r="EA116">
            <v>112</v>
          </cell>
          <cell r="EB116" t="str">
            <v>Nigeria</v>
          </cell>
          <cell r="EC116">
            <v>8.8649500000000003</v>
          </cell>
          <cell r="EE116" t="str">
            <v/>
          </cell>
          <cell r="EF116" t="str">
            <v>Paraguay</v>
          </cell>
          <cell r="EG116" t="str">
            <v/>
          </cell>
          <cell r="EI116">
            <v>112</v>
          </cell>
          <cell r="EJ116" t="str">
            <v>Nigeria</v>
          </cell>
          <cell r="EK116">
            <v>28.440149999999999</v>
          </cell>
          <cell r="EM116">
            <v>112</v>
          </cell>
          <cell r="EN116" t="str">
            <v>Rwanda</v>
          </cell>
          <cell r="EO116">
            <v>4.8184800000000001</v>
          </cell>
          <cell r="EQ116" t="str">
            <v/>
          </cell>
          <cell r="ER116" t="str">
            <v>Mauritius</v>
          </cell>
          <cell r="ES116" t="str">
            <v/>
          </cell>
          <cell r="EU116" t="str">
            <v/>
          </cell>
          <cell r="EV116" t="str">
            <v>Mauritius</v>
          </cell>
          <cell r="EW116" t="str">
            <v/>
          </cell>
          <cell r="EY116" t="str">
            <v/>
          </cell>
          <cell r="EZ116" t="str">
            <v>Nepal</v>
          </cell>
          <cell r="FA116" t="str">
            <v/>
          </cell>
          <cell r="FC116">
            <v>112</v>
          </cell>
          <cell r="FD116" t="str">
            <v>Mexico</v>
          </cell>
          <cell r="FE116">
            <v>0.97252881506857203</v>
          </cell>
          <cell r="FG116">
            <v>112</v>
          </cell>
          <cell r="FH116" t="str">
            <v>Philippines</v>
          </cell>
          <cell r="FI116">
            <v>9.1438618391693205E-2</v>
          </cell>
        </row>
        <row r="117">
          <cell r="B117" t="str">
            <v>SYR</v>
          </cell>
          <cell r="C117" t="str">
            <v>Syrian Arab Republic</v>
          </cell>
          <cell r="E117" t="str">
            <v>RANK</v>
          </cell>
          <cell r="F117">
            <v>98</v>
          </cell>
          <cell r="G117">
            <v>95</v>
          </cell>
          <cell r="H117">
            <v>129</v>
          </cell>
          <cell r="I117">
            <v>123</v>
          </cell>
          <cell r="J117">
            <v>83</v>
          </cell>
          <cell r="K117">
            <v>46</v>
          </cell>
          <cell r="L117">
            <v>49</v>
          </cell>
          <cell r="M117">
            <v>104</v>
          </cell>
          <cell r="N117">
            <v>77</v>
          </cell>
          <cell r="O117">
            <v>111</v>
          </cell>
          <cell r="P117">
            <v>61</v>
          </cell>
          <cell r="Q117">
            <v>93</v>
          </cell>
          <cell r="R117" t="str">
            <v/>
          </cell>
          <cell r="S117">
            <v>4</v>
          </cell>
          <cell r="T117" t="str">
            <v/>
          </cell>
          <cell r="U117" t="str">
            <v/>
          </cell>
          <cell r="V117" t="str">
            <v/>
          </cell>
          <cell r="W117" t="str">
            <v/>
          </cell>
          <cell r="X117" t="str">
            <v/>
          </cell>
          <cell r="Y117" t="str">
            <v/>
          </cell>
          <cell r="Z117" t="str">
            <v/>
          </cell>
          <cell r="AA117" t="str">
            <v/>
          </cell>
          <cell r="AB117">
            <v>117</v>
          </cell>
          <cell r="AC117">
            <v>71</v>
          </cell>
          <cell r="AD117">
            <v>86</v>
          </cell>
          <cell r="AE117">
            <v>125</v>
          </cell>
          <cell r="AF117">
            <v>121</v>
          </cell>
          <cell r="AG117">
            <v>76</v>
          </cell>
          <cell r="AH117">
            <v>79</v>
          </cell>
          <cell r="AI117">
            <v>89</v>
          </cell>
          <cell r="AJ117">
            <v>106</v>
          </cell>
          <cell r="AK117">
            <v>72</v>
          </cell>
          <cell r="AL117">
            <v>111</v>
          </cell>
          <cell r="AM117">
            <v>69</v>
          </cell>
          <cell r="AN117">
            <v>129</v>
          </cell>
          <cell r="AO117">
            <v>99</v>
          </cell>
          <cell r="AP117">
            <v>107</v>
          </cell>
          <cell r="AQ117">
            <v>66</v>
          </cell>
          <cell r="AR117">
            <v>90</v>
          </cell>
          <cell r="AS117" t="str">
            <v/>
          </cell>
          <cell r="AT117" t="str">
            <v/>
          </cell>
          <cell r="AU117">
            <v>69</v>
          </cell>
          <cell r="AV117">
            <v>126</v>
          </cell>
          <cell r="AW117" t="str">
            <v/>
          </cell>
          <cell r="AX117">
            <v>74</v>
          </cell>
          <cell r="AY117">
            <v>69</v>
          </cell>
          <cell r="AZ117">
            <v>67</v>
          </cell>
          <cell r="BA117">
            <v>84</v>
          </cell>
          <cell r="BB117">
            <v>39</v>
          </cell>
          <cell r="BC117" t="str">
            <v/>
          </cell>
          <cell r="BD117" t="str">
            <v/>
          </cell>
          <cell r="BE117">
            <v>124</v>
          </cell>
          <cell r="BF117">
            <v>107</v>
          </cell>
          <cell r="BG117" t="str">
            <v/>
          </cell>
          <cell r="BH117">
            <v>76</v>
          </cell>
          <cell r="BI117">
            <v>75</v>
          </cell>
          <cell r="BJ117">
            <v>85</v>
          </cell>
          <cell r="BK117">
            <v>111</v>
          </cell>
          <cell r="BL117">
            <v>121</v>
          </cell>
          <cell r="BM117">
            <v>57</v>
          </cell>
          <cell r="BN117">
            <v>62</v>
          </cell>
          <cell r="BO117">
            <v>55</v>
          </cell>
          <cell r="BP117" t="str">
            <v/>
          </cell>
          <cell r="BQ117">
            <v>110</v>
          </cell>
          <cell r="BR117">
            <v>76</v>
          </cell>
          <cell r="BS117" t="str">
            <v/>
          </cell>
          <cell r="BT117" t="str">
            <v/>
          </cell>
          <cell r="BU117" t="str">
            <v/>
          </cell>
          <cell r="BV117">
            <v>77</v>
          </cell>
          <cell r="BW117">
            <v>118</v>
          </cell>
          <cell r="BX117">
            <v>94</v>
          </cell>
          <cell r="BY117" t="str">
            <v/>
          </cell>
          <cell r="BZ117">
            <v>47</v>
          </cell>
          <cell r="CA117">
            <v>125</v>
          </cell>
          <cell r="CB117">
            <v>124</v>
          </cell>
          <cell r="CC117" t="str">
            <v/>
          </cell>
          <cell r="CD117" t="str">
            <v/>
          </cell>
          <cell r="CE117" t="str">
            <v/>
          </cell>
          <cell r="CF117">
            <v>43</v>
          </cell>
          <cell r="CG117">
            <v>66</v>
          </cell>
          <cell r="CI117">
            <v>113</v>
          </cell>
          <cell r="CJ117" t="str">
            <v>Algeria</v>
          </cell>
          <cell r="CK117">
            <v>12.735849056603774</v>
          </cell>
          <cell r="CM117">
            <v>113</v>
          </cell>
          <cell r="CN117" t="str">
            <v>Cameroon</v>
          </cell>
          <cell r="CO117">
            <v>23.333333333333332</v>
          </cell>
          <cell r="CQ117">
            <v>113</v>
          </cell>
          <cell r="CR117" t="str">
            <v>Pakistan</v>
          </cell>
          <cell r="CS117">
            <v>56.17</v>
          </cell>
          <cell r="CU117">
            <v>113</v>
          </cell>
          <cell r="CV117" t="str">
            <v>Cameroon</v>
          </cell>
          <cell r="CW117">
            <v>26.19047619047619</v>
          </cell>
          <cell r="CY117">
            <v>113</v>
          </cell>
          <cell r="CZ117" t="str">
            <v>Belarus</v>
          </cell>
          <cell r="DA117">
            <v>18.867924528301888</v>
          </cell>
          <cell r="DC117">
            <v>112</v>
          </cell>
          <cell r="DD117" t="str">
            <v>Tajikistan</v>
          </cell>
          <cell r="DE117">
            <v>49</v>
          </cell>
          <cell r="DG117">
            <v>113</v>
          </cell>
          <cell r="DH117" t="str">
            <v>Trinidad and Tobago</v>
          </cell>
          <cell r="DI117">
            <v>43</v>
          </cell>
          <cell r="DK117">
            <v>113</v>
          </cell>
          <cell r="DL117" t="str">
            <v>Cameroon</v>
          </cell>
          <cell r="DM117">
            <v>51.2</v>
          </cell>
          <cell r="DO117">
            <v>113</v>
          </cell>
          <cell r="DP117" t="str">
            <v>Spain</v>
          </cell>
          <cell r="DQ117">
            <v>56.5</v>
          </cell>
          <cell r="DS117">
            <v>113</v>
          </cell>
          <cell r="DT117" t="str">
            <v>Philippines</v>
          </cell>
          <cell r="DU117">
            <v>2.4749599999999998</v>
          </cell>
          <cell r="DW117" t="str">
            <v/>
          </cell>
          <cell r="DX117" t="str">
            <v>Bahrain</v>
          </cell>
          <cell r="DY117" t="str">
            <v/>
          </cell>
          <cell r="EA117">
            <v>113</v>
          </cell>
          <cell r="EB117" t="str">
            <v>Nepal</v>
          </cell>
          <cell r="EC117">
            <v>8.8351500000000005</v>
          </cell>
          <cell r="EE117" t="str">
            <v/>
          </cell>
          <cell r="EF117" t="str">
            <v>Philippines</v>
          </cell>
          <cell r="EG117" t="str">
            <v/>
          </cell>
          <cell r="EI117">
            <v>113</v>
          </cell>
          <cell r="EJ117" t="str">
            <v>Nicaragua</v>
          </cell>
          <cell r="EK117">
            <v>28.594280000000001</v>
          </cell>
          <cell r="EM117">
            <v>113</v>
          </cell>
          <cell r="EN117" t="str">
            <v>Swaziland</v>
          </cell>
          <cell r="EO117">
            <v>4.3871700000000002</v>
          </cell>
          <cell r="EQ117" t="str">
            <v/>
          </cell>
          <cell r="ER117" t="str">
            <v>Moldova (Republic of)</v>
          </cell>
          <cell r="ES117" t="str">
            <v/>
          </cell>
          <cell r="EU117" t="str">
            <v/>
          </cell>
          <cell r="EV117" t="str">
            <v>Moldova (Republic of)</v>
          </cell>
          <cell r="EW117" t="str">
            <v/>
          </cell>
          <cell r="EY117" t="str">
            <v/>
          </cell>
          <cell r="EZ117" t="str">
            <v>Nicaragua</v>
          </cell>
          <cell r="FA117" t="str">
            <v/>
          </cell>
          <cell r="FC117">
            <v>113</v>
          </cell>
          <cell r="FD117" t="str">
            <v>United Kingdom</v>
          </cell>
          <cell r="FE117">
            <v>0.88165069324067802</v>
          </cell>
          <cell r="FG117">
            <v>113</v>
          </cell>
          <cell r="FH117" t="str">
            <v>Mozambique</v>
          </cell>
          <cell r="FI117">
            <v>8.5410966233051597E-2</v>
          </cell>
        </row>
        <row r="118">
          <cell r="B118" t="str">
            <v>TJK</v>
          </cell>
          <cell r="C118" t="str">
            <v>Tajikistan</v>
          </cell>
          <cell r="E118" t="str">
            <v>RANK</v>
          </cell>
          <cell r="F118">
            <v>108</v>
          </cell>
          <cell r="G118">
            <v>125</v>
          </cell>
          <cell r="H118">
            <v>84</v>
          </cell>
          <cell r="I118">
            <v>124</v>
          </cell>
          <cell r="J118">
            <v>122</v>
          </cell>
          <cell r="K118">
            <v>112</v>
          </cell>
          <cell r="L118">
            <v>88</v>
          </cell>
          <cell r="M118">
            <v>103</v>
          </cell>
          <cell r="N118">
            <v>129</v>
          </cell>
          <cell r="O118">
            <v>93</v>
          </cell>
          <cell r="P118">
            <v>93</v>
          </cell>
          <cell r="Q118">
            <v>91</v>
          </cell>
          <cell r="R118" t="str">
            <v/>
          </cell>
          <cell r="S118">
            <v>74</v>
          </cell>
          <cell r="T118">
            <v>82</v>
          </cell>
          <cell r="U118">
            <v>5</v>
          </cell>
          <cell r="V118">
            <v>62</v>
          </cell>
          <cell r="W118">
            <v>54</v>
          </cell>
          <cell r="X118">
            <v>65</v>
          </cell>
          <cell r="Y118">
            <v>72</v>
          </cell>
          <cell r="Z118">
            <v>76</v>
          </cell>
          <cell r="AA118">
            <v>91</v>
          </cell>
          <cell r="AB118">
            <v>94</v>
          </cell>
          <cell r="AC118">
            <v>107</v>
          </cell>
          <cell r="AD118">
            <v>101</v>
          </cell>
          <cell r="AE118">
            <v>122</v>
          </cell>
          <cell r="AF118">
            <v>118</v>
          </cell>
          <cell r="AG118">
            <v>68</v>
          </cell>
          <cell r="AH118">
            <v>69</v>
          </cell>
          <cell r="AI118">
            <v>91</v>
          </cell>
          <cell r="AJ118">
            <v>22</v>
          </cell>
          <cell r="AK118">
            <v>113</v>
          </cell>
          <cell r="AL118">
            <v>62</v>
          </cell>
          <cell r="AM118">
            <v>48</v>
          </cell>
          <cell r="AN118">
            <v>99</v>
          </cell>
          <cell r="AO118">
            <v>116</v>
          </cell>
          <cell r="AP118">
            <v>76</v>
          </cell>
          <cell r="AQ118">
            <v>19</v>
          </cell>
          <cell r="AR118">
            <v>45</v>
          </cell>
          <cell r="AS118" t="str">
            <v/>
          </cell>
          <cell r="AT118" t="str">
            <v/>
          </cell>
          <cell r="AU118">
            <v>69</v>
          </cell>
          <cell r="AV118">
            <v>66</v>
          </cell>
          <cell r="AW118" t="str">
            <v/>
          </cell>
          <cell r="AX118">
            <v>35</v>
          </cell>
          <cell r="AY118">
            <v>122</v>
          </cell>
          <cell r="AZ118">
            <v>115</v>
          </cell>
          <cell r="BA118" t="str">
            <v/>
          </cell>
          <cell r="BB118">
            <v>79</v>
          </cell>
          <cell r="BC118" t="str">
            <v/>
          </cell>
          <cell r="BD118">
            <v>71</v>
          </cell>
          <cell r="BE118">
            <v>100</v>
          </cell>
          <cell r="BF118">
            <v>116</v>
          </cell>
          <cell r="BG118">
            <v>74</v>
          </cell>
          <cell r="BH118">
            <v>76</v>
          </cell>
          <cell r="BI118">
            <v>75</v>
          </cell>
          <cell r="BJ118">
            <v>107</v>
          </cell>
          <cell r="BK118" t="str">
            <v/>
          </cell>
          <cell r="BL118">
            <v>40</v>
          </cell>
          <cell r="BM118">
            <v>118</v>
          </cell>
          <cell r="BN118">
            <v>69</v>
          </cell>
          <cell r="BO118">
            <v>89</v>
          </cell>
          <cell r="BP118">
            <v>6</v>
          </cell>
          <cell r="BQ118">
            <v>90</v>
          </cell>
          <cell r="BR118">
            <v>11</v>
          </cell>
          <cell r="BS118">
            <v>78</v>
          </cell>
          <cell r="BT118" t="str">
            <v/>
          </cell>
          <cell r="BU118">
            <v>67</v>
          </cell>
          <cell r="BV118" t="str">
            <v/>
          </cell>
          <cell r="BW118">
            <v>29</v>
          </cell>
          <cell r="BX118">
            <v>94</v>
          </cell>
          <cell r="BY118">
            <v>87</v>
          </cell>
          <cell r="BZ118">
            <v>56</v>
          </cell>
          <cell r="CA118">
            <v>111</v>
          </cell>
          <cell r="CB118">
            <v>112</v>
          </cell>
          <cell r="CC118" t="str">
            <v/>
          </cell>
          <cell r="CD118" t="str">
            <v/>
          </cell>
          <cell r="CE118" t="str">
            <v/>
          </cell>
          <cell r="CF118" t="str">
            <v/>
          </cell>
          <cell r="CG118">
            <v>70</v>
          </cell>
          <cell r="CI118">
            <v>114</v>
          </cell>
          <cell r="CJ118" t="str">
            <v>Kenya</v>
          </cell>
          <cell r="CK118">
            <v>12.264150943396226</v>
          </cell>
          <cell r="CM118">
            <v>114</v>
          </cell>
          <cell r="CN118" t="str">
            <v>Mongolia</v>
          </cell>
          <cell r="CO118">
            <v>22.857142857142858</v>
          </cell>
          <cell r="CQ118">
            <v>114</v>
          </cell>
          <cell r="CR118" t="str">
            <v>Azerbaijan</v>
          </cell>
          <cell r="CS118">
            <v>56.38</v>
          </cell>
          <cell r="CU118">
            <v>114</v>
          </cell>
          <cell r="CV118" t="str">
            <v>Nigeria</v>
          </cell>
          <cell r="CW118">
            <v>25.714285714285715</v>
          </cell>
          <cell r="CY118">
            <v>114</v>
          </cell>
          <cell r="CZ118" t="str">
            <v>Nepal</v>
          </cell>
          <cell r="DA118">
            <v>17.924528301886792</v>
          </cell>
          <cell r="DC118">
            <v>114</v>
          </cell>
          <cell r="DD118" t="str">
            <v>Croatia</v>
          </cell>
          <cell r="DE118">
            <v>50</v>
          </cell>
          <cell r="DG118">
            <v>114</v>
          </cell>
          <cell r="DH118" t="str">
            <v>Viet Nam</v>
          </cell>
          <cell r="DI118">
            <v>44</v>
          </cell>
          <cell r="DK118">
            <v>114</v>
          </cell>
          <cell r="DL118" t="str">
            <v>Paraguay</v>
          </cell>
          <cell r="DM118">
            <v>55.1</v>
          </cell>
          <cell r="DO118">
            <v>114</v>
          </cell>
          <cell r="DP118" t="str">
            <v>Belgium</v>
          </cell>
          <cell r="DQ118">
            <v>57</v>
          </cell>
          <cell r="DS118">
            <v>114</v>
          </cell>
          <cell r="DT118" t="str">
            <v>Peru</v>
          </cell>
          <cell r="DU118">
            <v>2.4023099999999999</v>
          </cell>
          <cell r="DW118" t="str">
            <v/>
          </cell>
          <cell r="DX118" t="str">
            <v>Bosnia and Herzegovina</v>
          </cell>
          <cell r="DY118" t="str">
            <v/>
          </cell>
          <cell r="EA118">
            <v>114</v>
          </cell>
          <cell r="EB118" t="str">
            <v>Yemen</v>
          </cell>
          <cell r="EC118">
            <v>8.6493599999999997</v>
          </cell>
          <cell r="EE118" t="str">
            <v/>
          </cell>
          <cell r="EF118" t="str">
            <v>Rwanda</v>
          </cell>
          <cell r="EG118" t="str">
            <v/>
          </cell>
          <cell r="EI118">
            <v>114</v>
          </cell>
          <cell r="EJ118" t="str">
            <v>Cambodia</v>
          </cell>
          <cell r="EK118">
            <v>28.921939999999999</v>
          </cell>
          <cell r="EM118">
            <v>114</v>
          </cell>
          <cell r="EN118" t="str">
            <v>Uganda</v>
          </cell>
          <cell r="EO118">
            <v>4.0956999999999999</v>
          </cell>
          <cell r="EQ118" t="str">
            <v/>
          </cell>
          <cell r="ER118" t="str">
            <v>Nicaragua</v>
          </cell>
          <cell r="ES118" t="str">
            <v/>
          </cell>
          <cell r="EU118" t="str">
            <v/>
          </cell>
          <cell r="EV118" t="str">
            <v>Nicaragua</v>
          </cell>
          <cell r="EW118" t="str">
            <v/>
          </cell>
          <cell r="EY118" t="str">
            <v/>
          </cell>
          <cell r="EZ118" t="str">
            <v>Nigeria</v>
          </cell>
          <cell r="FA118" t="str">
            <v/>
          </cell>
          <cell r="FC118">
            <v>114</v>
          </cell>
          <cell r="FD118" t="str">
            <v>Australia</v>
          </cell>
          <cell r="FE118">
            <v>0.85542724842637896</v>
          </cell>
          <cell r="FG118">
            <v>114</v>
          </cell>
          <cell r="FH118" t="str">
            <v>Sudan</v>
          </cell>
          <cell r="FI118">
            <v>7.0604450861828594E-2</v>
          </cell>
        </row>
        <row r="119">
          <cell r="B119" t="str">
            <v>TZA</v>
          </cell>
          <cell r="C119" t="str">
            <v>Tanzania (United Republic of)</v>
          </cell>
          <cell r="E119" t="str">
            <v>RANK</v>
          </cell>
          <cell r="F119">
            <v>61</v>
          </cell>
          <cell r="G119">
            <v>89</v>
          </cell>
          <cell r="H119">
            <v>38</v>
          </cell>
          <cell r="I119">
            <v>98</v>
          </cell>
          <cell r="J119">
            <v>80</v>
          </cell>
          <cell r="K119">
            <v>118</v>
          </cell>
          <cell r="L119">
            <v>92</v>
          </cell>
          <cell r="M119">
            <v>98</v>
          </cell>
          <cell r="N119">
            <v>85</v>
          </cell>
          <cell r="O119">
            <v>115</v>
          </cell>
          <cell r="P119" t="str">
            <v/>
          </cell>
          <cell r="Q119">
            <v>110</v>
          </cell>
          <cell r="R119" t="str">
            <v/>
          </cell>
          <cell r="S119">
            <v>121</v>
          </cell>
          <cell r="T119">
            <v>123</v>
          </cell>
          <cell r="U119">
            <v>89</v>
          </cell>
          <cell r="V119">
            <v>13</v>
          </cell>
          <cell r="W119">
            <v>81</v>
          </cell>
          <cell r="X119">
            <v>35</v>
          </cell>
          <cell r="Y119" t="str">
            <v/>
          </cell>
          <cell r="Z119" t="str">
            <v/>
          </cell>
          <cell r="AA119" t="str">
            <v/>
          </cell>
          <cell r="AB119">
            <v>81</v>
          </cell>
          <cell r="AC119">
            <v>119</v>
          </cell>
          <cell r="AD119">
            <v>122</v>
          </cell>
          <cell r="AE119">
            <v>106</v>
          </cell>
          <cell r="AF119">
            <v>111</v>
          </cell>
          <cell r="AG119">
            <v>117</v>
          </cell>
          <cell r="AH119">
            <v>118</v>
          </cell>
          <cell r="AI119">
            <v>117</v>
          </cell>
          <cell r="AJ119">
            <v>5</v>
          </cell>
          <cell r="AK119">
            <v>113</v>
          </cell>
          <cell r="AL119">
            <v>106</v>
          </cell>
          <cell r="AM119">
            <v>40</v>
          </cell>
          <cell r="AN119">
            <v>19</v>
          </cell>
          <cell r="AO119">
            <v>116</v>
          </cell>
          <cell r="AP119">
            <v>106</v>
          </cell>
          <cell r="AQ119">
            <v>14</v>
          </cell>
          <cell r="AR119">
            <v>74</v>
          </cell>
          <cell r="AS119">
            <v>95</v>
          </cell>
          <cell r="AT119">
            <v>95</v>
          </cell>
          <cell r="AU119">
            <v>35</v>
          </cell>
          <cell r="AV119">
            <v>118</v>
          </cell>
          <cell r="AW119" t="str">
            <v/>
          </cell>
          <cell r="AX119">
            <v>100</v>
          </cell>
          <cell r="AY119">
            <v>108</v>
          </cell>
          <cell r="AZ119">
            <v>99</v>
          </cell>
          <cell r="BA119">
            <v>102</v>
          </cell>
          <cell r="BB119">
            <v>44</v>
          </cell>
          <cell r="BC119" t="str">
            <v/>
          </cell>
          <cell r="BD119" t="str">
            <v/>
          </cell>
          <cell r="BE119">
            <v>71</v>
          </cell>
          <cell r="BF119">
            <v>67</v>
          </cell>
          <cell r="BG119" t="str">
            <v/>
          </cell>
          <cell r="BH119">
            <v>50</v>
          </cell>
          <cell r="BI119">
            <v>75</v>
          </cell>
          <cell r="BJ119">
            <v>108</v>
          </cell>
          <cell r="BK119">
            <v>89</v>
          </cell>
          <cell r="BL119">
            <v>106</v>
          </cell>
          <cell r="BM119">
            <v>74</v>
          </cell>
          <cell r="BN119" t="str">
            <v/>
          </cell>
          <cell r="BO119">
            <v>89</v>
          </cell>
          <cell r="BP119" t="str">
            <v/>
          </cell>
          <cell r="BQ119">
            <v>74</v>
          </cell>
          <cell r="BR119">
            <v>18</v>
          </cell>
          <cell r="BS119" t="str">
            <v/>
          </cell>
          <cell r="BT119" t="str">
            <v/>
          </cell>
          <cell r="BU119">
            <v>99</v>
          </cell>
          <cell r="BV119">
            <v>75</v>
          </cell>
          <cell r="BW119">
            <v>95</v>
          </cell>
          <cell r="BX119">
            <v>94</v>
          </cell>
          <cell r="BY119">
            <v>102</v>
          </cell>
          <cell r="BZ119" t="str">
            <v/>
          </cell>
          <cell r="CA119">
            <v>113</v>
          </cell>
          <cell r="CB119">
            <v>105</v>
          </cell>
          <cell r="CC119" t="str">
            <v/>
          </cell>
          <cell r="CD119" t="str">
            <v/>
          </cell>
          <cell r="CE119">
            <v>64</v>
          </cell>
          <cell r="CF119">
            <v>36</v>
          </cell>
          <cell r="CG119">
            <v>61</v>
          </cell>
          <cell r="CI119">
            <v>115</v>
          </cell>
          <cell r="CJ119" t="str">
            <v>Sri Lanka</v>
          </cell>
          <cell r="CK119">
            <v>11.79245283018868</v>
          </cell>
          <cell r="CM119">
            <v>115</v>
          </cell>
          <cell r="CN119" t="str">
            <v>Ecuador</v>
          </cell>
          <cell r="CO119">
            <v>21.904761904761905</v>
          </cell>
          <cell r="CQ119">
            <v>115</v>
          </cell>
          <cell r="CR119" t="str">
            <v>Thailand</v>
          </cell>
          <cell r="CS119">
            <v>56.83</v>
          </cell>
          <cell r="CU119">
            <v>115</v>
          </cell>
          <cell r="CV119" t="str">
            <v>Nepal</v>
          </cell>
          <cell r="CW119">
            <v>23.80952380952381</v>
          </cell>
          <cell r="CY119">
            <v>115</v>
          </cell>
          <cell r="CZ119" t="str">
            <v>Paraguay</v>
          </cell>
          <cell r="DA119">
            <v>16.509433962264151</v>
          </cell>
          <cell r="DC119">
            <v>114</v>
          </cell>
          <cell r="DD119" t="str">
            <v>Greece</v>
          </cell>
          <cell r="DE119">
            <v>50</v>
          </cell>
          <cell r="DG119">
            <v>115</v>
          </cell>
          <cell r="DH119" t="str">
            <v>Indonesia</v>
          </cell>
          <cell r="DI119">
            <v>47</v>
          </cell>
          <cell r="DK119">
            <v>115</v>
          </cell>
          <cell r="DL119" t="str">
            <v>India</v>
          </cell>
          <cell r="DM119">
            <v>56.5</v>
          </cell>
          <cell r="DO119">
            <v>115</v>
          </cell>
          <cell r="DP119" t="str">
            <v>Kyrgyzstan</v>
          </cell>
          <cell r="DQ119">
            <v>57.2</v>
          </cell>
          <cell r="DS119">
            <v>115</v>
          </cell>
          <cell r="DT119" t="str">
            <v>Tanzania (United Republic of)</v>
          </cell>
          <cell r="DU119">
            <v>2.393334637012936</v>
          </cell>
          <cell r="DW119" t="str">
            <v/>
          </cell>
          <cell r="DX119" t="str">
            <v>China</v>
          </cell>
          <cell r="DY119" t="str">
            <v/>
          </cell>
          <cell r="EA119">
            <v>115</v>
          </cell>
          <cell r="EB119" t="str">
            <v>Ethiopia</v>
          </cell>
          <cell r="EC119">
            <v>8.5478199999999998</v>
          </cell>
          <cell r="EE119" t="str">
            <v/>
          </cell>
          <cell r="EF119" t="str">
            <v>Saudi Arabia</v>
          </cell>
          <cell r="EG119" t="str">
            <v/>
          </cell>
          <cell r="EI119">
            <v>115</v>
          </cell>
          <cell r="EJ119" t="str">
            <v>Niger</v>
          </cell>
          <cell r="EK119">
            <v>29.612259999999999</v>
          </cell>
          <cell r="EM119">
            <v>115</v>
          </cell>
          <cell r="EN119" t="str">
            <v>Kenya</v>
          </cell>
          <cell r="EO119">
            <v>4.05206</v>
          </cell>
          <cell r="EQ119" t="str">
            <v/>
          </cell>
          <cell r="ER119" t="str">
            <v>Nigeria</v>
          </cell>
          <cell r="ES119" t="str">
            <v/>
          </cell>
          <cell r="EU119" t="str">
            <v/>
          </cell>
          <cell r="EV119" t="str">
            <v>Niger</v>
          </cell>
          <cell r="EW119" t="str">
            <v/>
          </cell>
          <cell r="EY119" t="str">
            <v/>
          </cell>
          <cell r="EZ119" t="str">
            <v>Pakistan</v>
          </cell>
          <cell r="FA119" t="str">
            <v/>
          </cell>
          <cell r="FC119">
            <v>115</v>
          </cell>
          <cell r="FD119" t="str">
            <v>Chile</v>
          </cell>
          <cell r="FE119">
            <v>0.82585800161742895</v>
          </cell>
          <cell r="FG119">
            <v>115</v>
          </cell>
          <cell r="FH119" t="str">
            <v>Ethiopia</v>
          </cell>
          <cell r="FI119">
            <v>5.4279994554337498E-2</v>
          </cell>
        </row>
        <row r="120">
          <cell r="B120" t="str">
            <v>THA</v>
          </cell>
          <cell r="C120" t="str">
            <v>Thailand</v>
          </cell>
          <cell r="E120" t="str">
            <v>RANK</v>
          </cell>
          <cell r="F120">
            <v>110</v>
          </cell>
          <cell r="G120">
            <v>59</v>
          </cell>
          <cell r="H120">
            <v>115</v>
          </cell>
          <cell r="I120">
            <v>56</v>
          </cell>
          <cell r="J120">
            <v>63</v>
          </cell>
          <cell r="K120">
            <v>25</v>
          </cell>
          <cell r="L120">
            <v>99</v>
          </cell>
          <cell r="M120">
            <v>48</v>
          </cell>
          <cell r="N120">
            <v>58</v>
          </cell>
          <cell r="O120">
            <v>63</v>
          </cell>
          <cell r="P120">
            <v>64</v>
          </cell>
          <cell r="Q120">
            <v>75</v>
          </cell>
          <cell r="R120">
            <v>46</v>
          </cell>
          <cell r="S120">
            <v>93</v>
          </cell>
          <cell r="T120">
            <v>50</v>
          </cell>
          <cell r="U120">
            <v>33</v>
          </cell>
          <cell r="V120">
            <v>60</v>
          </cell>
          <cell r="W120">
            <v>75</v>
          </cell>
          <cell r="X120">
            <v>111</v>
          </cell>
          <cell r="Y120">
            <v>79</v>
          </cell>
          <cell r="Z120">
            <v>64</v>
          </cell>
          <cell r="AA120">
            <v>67</v>
          </cell>
          <cell r="AB120">
            <v>55</v>
          </cell>
          <cell r="AC120">
            <v>74</v>
          </cell>
          <cell r="AD120">
            <v>79</v>
          </cell>
          <cell r="AE120">
            <v>64</v>
          </cell>
          <cell r="AF120">
            <v>95</v>
          </cell>
          <cell r="AG120">
            <v>73</v>
          </cell>
          <cell r="AH120">
            <v>68</v>
          </cell>
          <cell r="AI120">
            <v>67</v>
          </cell>
          <cell r="AJ120">
            <v>52</v>
          </cell>
          <cell r="AK120">
            <v>35</v>
          </cell>
          <cell r="AL120">
            <v>61</v>
          </cell>
          <cell r="AM120">
            <v>81</v>
          </cell>
          <cell r="AN120">
            <v>84</v>
          </cell>
          <cell r="AO120">
            <v>26</v>
          </cell>
          <cell r="AP120">
            <v>17</v>
          </cell>
          <cell r="AQ120">
            <v>82</v>
          </cell>
          <cell r="AR120">
            <v>12</v>
          </cell>
          <cell r="AS120">
            <v>39</v>
          </cell>
          <cell r="AT120">
            <v>23</v>
          </cell>
          <cell r="AU120">
            <v>67</v>
          </cell>
          <cell r="AV120">
            <v>75</v>
          </cell>
          <cell r="AW120">
            <v>58</v>
          </cell>
          <cell r="AX120">
            <v>33</v>
          </cell>
          <cell r="AY120">
            <v>16</v>
          </cell>
          <cell r="AZ120">
            <v>34</v>
          </cell>
          <cell r="BA120">
            <v>93</v>
          </cell>
          <cell r="BB120">
            <v>2</v>
          </cell>
          <cell r="BC120">
            <v>43</v>
          </cell>
          <cell r="BD120">
            <v>24</v>
          </cell>
          <cell r="BE120">
            <v>39</v>
          </cell>
          <cell r="BF120">
            <v>27</v>
          </cell>
          <cell r="BG120">
            <v>64</v>
          </cell>
          <cell r="BH120">
            <v>42</v>
          </cell>
          <cell r="BI120">
            <v>18</v>
          </cell>
          <cell r="BJ120">
            <v>7</v>
          </cell>
          <cell r="BK120">
            <v>11</v>
          </cell>
          <cell r="BL120">
            <v>41</v>
          </cell>
          <cell r="BM120">
            <v>75</v>
          </cell>
          <cell r="BN120">
            <v>61</v>
          </cell>
          <cell r="BO120">
            <v>53</v>
          </cell>
          <cell r="BP120">
            <v>15</v>
          </cell>
          <cell r="BQ120">
            <v>65</v>
          </cell>
          <cell r="BR120">
            <v>72</v>
          </cell>
          <cell r="BS120">
            <v>73</v>
          </cell>
          <cell r="BT120">
            <v>15</v>
          </cell>
          <cell r="BU120">
            <v>44</v>
          </cell>
          <cell r="BV120">
            <v>11</v>
          </cell>
          <cell r="BW120">
            <v>64</v>
          </cell>
          <cell r="BX120">
            <v>31</v>
          </cell>
          <cell r="BY120">
            <v>27</v>
          </cell>
          <cell r="BZ120" t="str">
            <v/>
          </cell>
          <cell r="CA120">
            <v>48</v>
          </cell>
          <cell r="CB120">
            <v>45</v>
          </cell>
          <cell r="CC120">
            <v>43</v>
          </cell>
          <cell r="CD120">
            <v>52</v>
          </cell>
          <cell r="CE120" t="str">
            <v/>
          </cell>
          <cell r="CF120">
            <v>25</v>
          </cell>
          <cell r="CG120" t="str">
            <v/>
          </cell>
          <cell r="CI120">
            <v>116</v>
          </cell>
          <cell r="CJ120" t="str">
            <v>Venezuela (Bolivarian Republic of)</v>
          </cell>
          <cell r="CK120">
            <v>11.320754716981131</v>
          </cell>
          <cell r="CM120">
            <v>116</v>
          </cell>
          <cell r="CN120" t="str">
            <v>Angola</v>
          </cell>
          <cell r="CO120">
            <v>20</v>
          </cell>
          <cell r="CQ120">
            <v>116</v>
          </cell>
          <cell r="CR120" t="str">
            <v>Belarus</v>
          </cell>
          <cell r="CS120">
            <v>57</v>
          </cell>
          <cell r="CU120">
            <v>116</v>
          </cell>
          <cell r="CV120" t="str">
            <v>Bangladesh</v>
          </cell>
          <cell r="CW120">
            <v>23.333333333333332</v>
          </cell>
          <cell r="CY120">
            <v>116</v>
          </cell>
          <cell r="CZ120" t="str">
            <v>Cambodia</v>
          </cell>
          <cell r="DA120">
            <v>16.037735849056602</v>
          </cell>
          <cell r="DC120">
            <v>116</v>
          </cell>
          <cell r="DD120" t="str">
            <v>Estonia</v>
          </cell>
          <cell r="DE120">
            <v>51</v>
          </cell>
          <cell r="DG120">
            <v>115</v>
          </cell>
          <cell r="DH120" t="str">
            <v>Spain</v>
          </cell>
          <cell r="DI120">
            <v>47</v>
          </cell>
          <cell r="DK120">
            <v>116</v>
          </cell>
          <cell r="DL120" t="str">
            <v>Senegal</v>
          </cell>
          <cell r="DM120">
            <v>63.1</v>
          </cell>
          <cell r="DO120">
            <v>116</v>
          </cell>
          <cell r="DP120" t="str">
            <v>Tunisia</v>
          </cell>
          <cell r="DQ120">
            <v>62.8</v>
          </cell>
          <cell r="DS120">
            <v>116</v>
          </cell>
          <cell r="DT120" t="str">
            <v>Angola</v>
          </cell>
          <cell r="DU120">
            <v>2.2694312497332199</v>
          </cell>
          <cell r="DW120" t="str">
            <v/>
          </cell>
          <cell r="DX120" t="str">
            <v>Ecuador</v>
          </cell>
          <cell r="DY120" t="str">
            <v/>
          </cell>
          <cell r="EA120">
            <v>116</v>
          </cell>
          <cell r="EB120" t="str">
            <v>Angola</v>
          </cell>
          <cell r="EC120">
            <v>8.5113299999999992</v>
          </cell>
          <cell r="EE120" t="str">
            <v/>
          </cell>
          <cell r="EF120" t="str">
            <v>Senegal</v>
          </cell>
          <cell r="EG120" t="str">
            <v/>
          </cell>
          <cell r="EI120">
            <v>116</v>
          </cell>
          <cell r="EJ120" t="str">
            <v>Kenya</v>
          </cell>
          <cell r="EK120">
            <v>29.678419999999999</v>
          </cell>
          <cell r="EM120">
            <v>116</v>
          </cell>
          <cell r="EN120" t="str">
            <v>Ethiopia</v>
          </cell>
          <cell r="EO120">
            <v>3.5981299999999998</v>
          </cell>
          <cell r="EQ120" t="str">
            <v/>
          </cell>
          <cell r="ER120" t="str">
            <v>Pakistan</v>
          </cell>
          <cell r="ES120" t="str">
            <v/>
          </cell>
          <cell r="EU120" t="str">
            <v/>
          </cell>
          <cell r="EV120" t="str">
            <v>Nigeria</v>
          </cell>
          <cell r="EW120" t="str">
            <v/>
          </cell>
          <cell r="EY120" t="str">
            <v/>
          </cell>
          <cell r="EZ120" t="str">
            <v>Panama</v>
          </cell>
          <cell r="FA120" t="str">
            <v/>
          </cell>
          <cell r="FC120">
            <v>116</v>
          </cell>
          <cell r="FD120" t="str">
            <v>Iran (Islamic Republic of)</v>
          </cell>
          <cell r="FE120">
            <v>0.80430985785936504</v>
          </cell>
          <cell r="FG120" t="str">
            <v/>
          </cell>
          <cell r="FH120" t="str">
            <v>Bosnia and Herzegovina</v>
          </cell>
          <cell r="FI120" t="str">
            <v/>
          </cell>
        </row>
        <row r="121">
          <cell r="B121" t="str">
            <v>TTO</v>
          </cell>
          <cell r="C121" t="str">
            <v>Trinidad and Tobago</v>
          </cell>
          <cell r="E121" t="str">
            <v>RANK</v>
          </cell>
          <cell r="F121">
            <v>65</v>
          </cell>
          <cell r="G121">
            <v>51</v>
          </cell>
          <cell r="H121">
            <v>29</v>
          </cell>
          <cell r="I121">
            <v>46</v>
          </cell>
          <cell r="J121">
            <v>67</v>
          </cell>
          <cell r="K121">
            <v>10</v>
          </cell>
          <cell r="L121">
            <v>113</v>
          </cell>
          <cell r="M121">
            <v>10</v>
          </cell>
          <cell r="N121">
            <v>42</v>
          </cell>
          <cell r="O121">
            <v>67</v>
          </cell>
          <cell r="P121">
            <v>58</v>
          </cell>
          <cell r="Q121">
            <v>72</v>
          </cell>
          <cell r="R121">
            <v>48</v>
          </cell>
          <cell r="S121">
            <v>56</v>
          </cell>
          <cell r="T121">
            <v>92</v>
          </cell>
          <cell r="U121">
            <v>20</v>
          </cell>
          <cell r="V121">
            <v>12</v>
          </cell>
          <cell r="W121">
            <v>23</v>
          </cell>
          <cell r="X121">
            <v>7</v>
          </cell>
          <cell r="Y121">
            <v>15</v>
          </cell>
          <cell r="Z121">
            <v>66</v>
          </cell>
          <cell r="AA121">
            <v>93</v>
          </cell>
          <cell r="AB121">
            <v>65</v>
          </cell>
          <cell r="AC121">
            <v>49</v>
          </cell>
          <cell r="AD121">
            <v>60</v>
          </cell>
          <cell r="AE121">
            <v>62</v>
          </cell>
          <cell r="AF121">
            <v>78</v>
          </cell>
          <cell r="AG121">
            <v>36</v>
          </cell>
          <cell r="AH121">
            <v>35</v>
          </cell>
          <cell r="AI121">
            <v>120</v>
          </cell>
          <cell r="AJ121">
            <v>112</v>
          </cell>
          <cell r="AK121" t="str">
            <v/>
          </cell>
          <cell r="AL121">
            <v>128</v>
          </cell>
          <cell r="AM121">
            <v>87</v>
          </cell>
          <cell r="AN121">
            <v>19</v>
          </cell>
          <cell r="AO121">
            <v>68</v>
          </cell>
          <cell r="AP121">
            <v>83</v>
          </cell>
          <cell r="AQ121">
            <v>68</v>
          </cell>
          <cell r="AR121">
            <v>19</v>
          </cell>
          <cell r="AS121">
            <v>37</v>
          </cell>
          <cell r="AT121">
            <v>75</v>
          </cell>
          <cell r="AU121">
            <v>39</v>
          </cell>
          <cell r="AV121">
            <v>73</v>
          </cell>
          <cell r="AW121">
            <v>48</v>
          </cell>
          <cell r="AX121">
            <v>65</v>
          </cell>
          <cell r="AY121">
            <v>15</v>
          </cell>
          <cell r="AZ121">
            <v>44</v>
          </cell>
          <cell r="BA121">
            <v>56</v>
          </cell>
          <cell r="BB121" t="str">
            <v/>
          </cell>
          <cell r="BC121">
            <v>55</v>
          </cell>
          <cell r="BD121" t="str">
            <v/>
          </cell>
          <cell r="BE121">
            <v>62</v>
          </cell>
          <cell r="BF121">
            <v>84</v>
          </cell>
          <cell r="BG121" t="str">
            <v/>
          </cell>
          <cell r="BH121">
            <v>76</v>
          </cell>
          <cell r="BI121">
            <v>19</v>
          </cell>
          <cell r="BJ121" t="str">
            <v/>
          </cell>
          <cell r="BK121">
            <v>74</v>
          </cell>
          <cell r="BL121">
            <v>88</v>
          </cell>
          <cell r="BM121">
            <v>48</v>
          </cell>
          <cell r="BN121">
            <v>95</v>
          </cell>
          <cell r="BO121">
            <v>81</v>
          </cell>
          <cell r="BP121">
            <v>56</v>
          </cell>
          <cell r="BQ121">
            <v>85</v>
          </cell>
          <cell r="BR121">
            <v>50</v>
          </cell>
          <cell r="BS121" t="str">
            <v/>
          </cell>
          <cell r="BT121" t="str">
            <v/>
          </cell>
          <cell r="BU121" t="str">
            <v/>
          </cell>
          <cell r="BV121">
            <v>105</v>
          </cell>
          <cell r="BW121">
            <v>114</v>
          </cell>
          <cell r="BX121">
            <v>21</v>
          </cell>
          <cell r="BY121">
            <v>85</v>
          </cell>
          <cell r="BZ121" t="str">
            <v/>
          </cell>
          <cell r="CA121">
            <v>83</v>
          </cell>
          <cell r="CB121">
            <v>68</v>
          </cell>
          <cell r="CC121" t="str">
            <v/>
          </cell>
          <cell r="CD121" t="str">
            <v/>
          </cell>
          <cell r="CE121">
            <v>19</v>
          </cell>
          <cell r="CF121">
            <v>110</v>
          </cell>
          <cell r="CG121" t="str">
            <v/>
          </cell>
          <cell r="CI121">
            <v>117</v>
          </cell>
          <cell r="CJ121" t="str">
            <v>Philippines</v>
          </cell>
          <cell r="CK121">
            <v>10.849056603773585</v>
          </cell>
          <cell r="CM121">
            <v>117</v>
          </cell>
          <cell r="CN121" t="str">
            <v>Paraguay</v>
          </cell>
          <cell r="CO121">
            <v>19.523809523809526</v>
          </cell>
          <cell r="CQ121">
            <v>117</v>
          </cell>
          <cell r="CR121" t="str">
            <v>Swaziland</v>
          </cell>
          <cell r="CS121">
            <v>57.5</v>
          </cell>
          <cell r="CU121">
            <v>117</v>
          </cell>
          <cell r="CV121" t="str">
            <v>Argentina</v>
          </cell>
          <cell r="CW121">
            <v>20.952380952380953</v>
          </cell>
          <cell r="CY121">
            <v>117</v>
          </cell>
          <cell r="CZ121" t="str">
            <v>Cameroon</v>
          </cell>
          <cell r="DA121">
            <v>15.566037735849056</v>
          </cell>
          <cell r="DC121">
            <v>117</v>
          </cell>
          <cell r="DD121" t="str">
            <v>France</v>
          </cell>
          <cell r="DE121">
            <v>52</v>
          </cell>
          <cell r="DG121">
            <v>117</v>
          </cell>
          <cell r="DH121" t="str">
            <v>Bolivia (Plurinational State of)</v>
          </cell>
          <cell r="DI121">
            <v>50</v>
          </cell>
          <cell r="DK121">
            <v>117</v>
          </cell>
          <cell r="DL121" t="str">
            <v>Lebanon</v>
          </cell>
          <cell r="DM121">
            <v>75</v>
          </cell>
          <cell r="DO121">
            <v>117</v>
          </cell>
          <cell r="DP121" t="str">
            <v>Nicaragua</v>
          </cell>
          <cell r="DQ121">
            <v>63.2</v>
          </cell>
          <cell r="DS121">
            <v>117</v>
          </cell>
          <cell r="DT121" t="str">
            <v>Armenia</v>
          </cell>
          <cell r="DU121">
            <v>2.2196904037028506</v>
          </cell>
          <cell r="DW121" t="str">
            <v/>
          </cell>
          <cell r="DX121" t="str">
            <v>Germany</v>
          </cell>
          <cell r="DY121" t="str">
            <v/>
          </cell>
          <cell r="EA121">
            <v>117</v>
          </cell>
          <cell r="EB121" t="str">
            <v>Mali</v>
          </cell>
          <cell r="EC121">
            <v>8.2580399999999994</v>
          </cell>
          <cell r="EE121" t="str">
            <v/>
          </cell>
          <cell r="EF121" t="str">
            <v>South Africa</v>
          </cell>
          <cell r="EG121" t="str">
            <v/>
          </cell>
          <cell r="EI121">
            <v>117</v>
          </cell>
          <cell r="EJ121" t="str">
            <v>Burkina Faso</v>
          </cell>
          <cell r="EK121">
            <v>30.258040000000001</v>
          </cell>
          <cell r="EM121">
            <v>117</v>
          </cell>
          <cell r="EN121" t="str">
            <v>Madagascar</v>
          </cell>
          <cell r="EO121">
            <v>3.58263</v>
          </cell>
          <cell r="EQ121" t="str">
            <v/>
          </cell>
          <cell r="ER121" t="str">
            <v>Paraguay</v>
          </cell>
          <cell r="ES121" t="str">
            <v/>
          </cell>
          <cell r="EU121" t="str">
            <v/>
          </cell>
          <cell r="EV121" t="str">
            <v>Pakistan</v>
          </cell>
          <cell r="EW121" t="str">
            <v/>
          </cell>
          <cell r="EY121" t="str">
            <v/>
          </cell>
          <cell r="EZ121" t="str">
            <v>Paraguay</v>
          </cell>
          <cell r="FA121" t="str">
            <v/>
          </cell>
          <cell r="FC121">
            <v>117</v>
          </cell>
          <cell r="FD121" t="str">
            <v>Indonesia</v>
          </cell>
          <cell r="FE121">
            <v>0.68393423171493395</v>
          </cell>
          <cell r="FG121" t="str">
            <v/>
          </cell>
          <cell r="FH121" t="str">
            <v>Brunei Darussalam</v>
          </cell>
          <cell r="FI121" t="str">
            <v/>
          </cell>
        </row>
        <row r="122">
          <cell r="B122" t="str">
            <v>TUN</v>
          </cell>
          <cell r="C122" t="str">
            <v>Tunisia</v>
          </cell>
          <cell r="E122" t="str">
            <v>RANK</v>
          </cell>
          <cell r="F122">
            <v>54</v>
          </cell>
          <cell r="G122">
            <v>50</v>
          </cell>
          <cell r="H122">
            <v>123</v>
          </cell>
          <cell r="I122">
            <v>70</v>
          </cell>
          <cell r="J122">
            <v>51</v>
          </cell>
          <cell r="K122">
            <v>95</v>
          </cell>
          <cell r="L122">
            <v>43</v>
          </cell>
          <cell r="M122">
            <v>42</v>
          </cell>
          <cell r="N122">
            <v>116</v>
          </cell>
          <cell r="O122">
            <v>9</v>
          </cell>
          <cell r="P122">
            <v>18</v>
          </cell>
          <cell r="Q122">
            <v>40</v>
          </cell>
          <cell r="R122">
            <v>54</v>
          </cell>
          <cell r="S122">
            <v>67</v>
          </cell>
          <cell r="T122">
            <v>65</v>
          </cell>
          <cell r="U122" t="str">
            <v/>
          </cell>
          <cell r="V122" t="str">
            <v/>
          </cell>
          <cell r="W122">
            <v>77</v>
          </cell>
          <cell r="X122">
            <v>47</v>
          </cell>
          <cell r="Y122">
            <v>40</v>
          </cell>
          <cell r="Z122">
            <v>31</v>
          </cell>
          <cell r="AA122">
            <v>32</v>
          </cell>
          <cell r="AB122">
            <v>35</v>
          </cell>
          <cell r="AC122">
            <v>84</v>
          </cell>
          <cell r="AD122">
            <v>70</v>
          </cell>
          <cell r="AE122">
            <v>29</v>
          </cell>
          <cell r="AF122">
            <v>38</v>
          </cell>
          <cell r="AG122">
            <v>82</v>
          </cell>
          <cell r="AH122">
            <v>84</v>
          </cell>
          <cell r="AI122">
            <v>15</v>
          </cell>
          <cell r="AJ122">
            <v>58</v>
          </cell>
          <cell r="AK122">
            <v>64</v>
          </cell>
          <cell r="AL122">
            <v>29</v>
          </cell>
          <cell r="AM122">
            <v>70</v>
          </cell>
          <cell r="AN122">
            <v>99</v>
          </cell>
          <cell r="AO122">
            <v>26</v>
          </cell>
          <cell r="AP122">
            <v>35</v>
          </cell>
          <cell r="AQ122">
            <v>59</v>
          </cell>
          <cell r="AR122">
            <v>58</v>
          </cell>
          <cell r="AS122">
            <v>66</v>
          </cell>
          <cell r="AT122">
            <v>60</v>
          </cell>
          <cell r="AU122">
            <v>53</v>
          </cell>
          <cell r="AV122">
            <v>129</v>
          </cell>
          <cell r="AW122">
            <v>59</v>
          </cell>
          <cell r="AX122">
            <v>37</v>
          </cell>
          <cell r="AY122">
            <v>32</v>
          </cell>
          <cell r="AZ122">
            <v>31</v>
          </cell>
          <cell r="BA122" t="str">
            <v/>
          </cell>
          <cell r="BB122" t="str">
            <v/>
          </cell>
          <cell r="BC122">
            <v>69</v>
          </cell>
          <cell r="BD122">
            <v>65</v>
          </cell>
          <cell r="BE122">
            <v>38</v>
          </cell>
          <cell r="BF122">
            <v>56</v>
          </cell>
          <cell r="BG122">
            <v>25</v>
          </cell>
          <cell r="BH122">
            <v>76</v>
          </cell>
          <cell r="BI122">
            <v>29</v>
          </cell>
          <cell r="BJ122">
            <v>93</v>
          </cell>
          <cell r="BK122">
            <v>54</v>
          </cell>
          <cell r="BL122">
            <v>86</v>
          </cell>
          <cell r="BM122">
            <v>38</v>
          </cell>
          <cell r="BN122">
            <v>71</v>
          </cell>
          <cell r="BO122">
            <v>60</v>
          </cell>
          <cell r="BP122" t="str">
            <v/>
          </cell>
          <cell r="BQ122">
            <v>36</v>
          </cell>
          <cell r="BR122">
            <v>59</v>
          </cell>
          <cell r="BS122">
            <v>53</v>
          </cell>
          <cell r="BT122">
            <v>42</v>
          </cell>
          <cell r="BU122">
            <v>43</v>
          </cell>
          <cell r="BV122">
            <v>40</v>
          </cell>
          <cell r="BW122">
            <v>90</v>
          </cell>
          <cell r="BX122">
            <v>73</v>
          </cell>
          <cell r="BY122" t="str">
            <v/>
          </cell>
          <cell r="BZ122" t="str">
            <v/>
          </cell>
          <cell r="CA122">
            <v>14</v>
          </cell>
          <cell r="CB122">
            <v>20</v>
          </cell>
          <cell r="CC122" t="str">
            <v/>
          </cell>
          <cell r="CD122" t="str">
            <v/>
          </cell>
          <cell r="CE122">
            <v>52</v>
          </cell>
          <cell r="CF122">
            <v>61</v>
          </cell>
          <cell r="CG122">
            <v>89</v>
          </cell>
          <cell r="CI122">
            <v>118</v>
          </cell>
          <cell r="CJ122" t="str">
            <v>Zimbabwe</v>
          </cell>
          <cell r="CK122">
            <v>9.9056603773584904</v>
          </cell>
          <cell r="CM122">
            <v>118</v>
          </cell>
          <cell r="CN122" t="str">
            <v>Pakistan</v>
          </cell>
          <cell r="CO122">
            <v>19.047619047619047</v>
          </cell>
          <cell r="CQ122">
            <v>118</v>
          </cell>
          <cell r="CR122" t="str">
            <v>Philippines</v>
          </cell>
          <cell r="CS122">
            <v>60</v>
          </cell>
          <cell r="CU122">
            <v>118</v>
          </cell>
          <cell r="CV122" t="str">
            <v>Algeria</v>
          </cell>
          <cell r="CW122">
            <v>20.476190476190474</v>
          </cell>
          <cell r="CY122">
            <v>118</v>
          </cell>
          <cell r="CZ122" t="str">
            <v>Kenya</v>
          </cell>
          <cell r="DA122">
            <v>15.09433962264151</v>
          </cell>
          <cell r="DC122">
            <v>118</v>
          </cell>
          <cell r="DD122" t="str">
            <v>Slovenia</v>
          </cell>
          <cell r="DE122">
            <v>54</v>
          </cell>
          <cell r="DG122">
            <v>118</v>
          </cell>
          <cell r="DH122" t="str">
            <v>Bosnia and Herzegovina</v>
          </cell>
          <cell r="DI122">
            <v>55</v>
          </cell>
          <cell r="DK122">
            <v>118</v>
          </cell>
          <cell r="DL122" t="str">
            <v>Nigeria</v>
          </cell>
          <cell r="DM122">
            <v>78.900000000000006</v>
          </cell>
          <cell r="DO122">
            <v>118</v>
          </cell>
          <cell r="DP122" t="str">
            <v>India</v>
          </cell>
          <cell r="DQ122">
            <v>63.3</v>
          </cell>
          <cell r="DS122">
            <v>118</v>
          </cell>
          <cell r="DT122" t="str">
            <v>Bangladesh</v>
          </cell>
          <cell r="DU122">
            <v>1.96512</v>
          </cell>
          <cell r="DW122" t="str">
            <v/>
          </cell>
          <cell r="DX122" t="str">
            <v>Honduras</v>
          </cell>
          <cell r="DY122" t="str">
            <v/>
          </cell>
          <cell r="EA122">
            <v>118</v>
          </cell>
          <cell r="EB122" t="str">
            <v>Bangladesh</v>
          </cell>
          <cell r="EC122">
            <v>8.1390100000000007</v>
          </cell>
          <cell r="EE122" t="str">
            <v/>
          </cell>
          <cell r="EF122" t="str">
            <v>Sri Lanka</v>
          </cell>
          <cell r="EG122" t="str">
            <v/>
          </cell>
          <cell r="EI122">
            <v>118</v>
          </cell>
          <cell r="EJ122" t="str">
            <v>India</v>
          </cell>
          <cell r="EK122">
            <v>32.69999</v>
          </cell>
          <cell r="EM122">
            <v>118</v>
          </cell>
          <cell r="EN122" t="str">
            <v>Burkina Faso</v>
          </cell>
          <cell r="EO122">
            <v>3.40638</v>
          </cell>
          <cell r="EQ122" t="str">
            <v/>
          </cell>
          <cell r="ER122" t="str">
            <v>Peru</v>
          </cell>
          <cell r="ES122" t="str">
            <v/>
          </cell>
          <cell r="EU122" t="str">
            <v/>
          </cell>
          <cell r="EV122" t="str">
            <v>Paraguay</v>
          </cell>
          <cell r="EW122" t="str">
            <v/>
          </cell>
          <cell r="EY122" t="str">
            <v/>
          </cell>
          <cell r="EZ122" t="str">
            <v>Peru</v>
          </cell>
          <cell r="FA122" t="str">
            <v/>
          </cell>
          <cell r="FC122">
            <v>118</v>
          </cell>
          <cell r="FD122" t="str">
            <v>South Africa</v>
          </cell>
          <cell r="FE122">
            <v>0.671553115110883</v>
          </cell>
          <cell r="FG122" t="str">
            <v/>
          </cell>
          <cell r="FH122" t="str">
            <v>Côte d'Ivoire</v>
          </cell>
          <cell r="FI122" t="str">
            <v/>
          </cell>
        </row>
        <row r="123">
          <cell r="B123" t="str">
            <v>TUR</v>
          </cell>
          <cell r="C123" t="str">
            <v>Turkey</v>
          </cell>
          <cell r="E123" t="str">
            <v>RANK</v>
          </cell>
          <cell r="F123">
            <v>104</v>
          </cell>
          <cell r="G123">
            <v>52</v>
          </cell>
          <cell r="H123">
            <v>104</v>
          </cell>
          <cell r="I123">
            <v>63</v>
          </cell>
          <cell r="J123">
            <v>54</v>
          </cell>
          <cell r="K123">
            <v>81</v>
          </cell>
          <cell r="L123">
            <v>14</v>
          </cell>
          <cell r="M123">
            <v>84</v>
          </cell>
          <cell r="N123">
            <v>81</v>
          </cell>
          <cell r="O123">
            <v>77</v>
          </cell>
          <cell r="P123">
            <v>84</v>
          </cell>
          <cell r="Q123">
            <v>85</v>
          </cell>
          <cell r="R123">
            <v>40</v>
          </cell>
          <cell r="S123">
            <v>79</v>
          </cell>
          <cell r="T123">
            <v>56</v>
          </cell>
          <cell r="U123">
            <v>48</v>
          </cell>
          <cell r="V123">
            <v>34</v>
          </cell>
          <cell r="W123">
            <v>74</v>
          </cell>
          <cell r="X123">
            <v>91</v>
          </cell>
          <cell r="Y123">
            <v>73</v>
          </cell>
          <cell r="Z123">
            <v>44</v>
          </cell>
          <cell r="AA123">
            <v>41</v>
          </cell>
          <cell r="AB123">
            <v>83</v>
          </cell>
          <cell r="AC123">
            <v>52</v>
          </cell>
          <cell r="AD123">
            <v>51</v>
          </cell>
          <cell r="AE123">
            <v>59</v>
          </cell>
          <cell r="AF123">
            <v>54</v>
          </cell>
          <cell r="AG123">
            <v>63</v>
          </cell>
          <cell r="AH123">
            <v>65</v>
          </cell>
          <cell r="AI123">
            <v>23</v>
          </cell>
          <cell r="AJ123">
            <v>64</v>
          </cell>
          <cell r="AK123">
            <v>37</v>
          </cell>
          <cell r="AL123">
            <v>114</v>
          </cell>
          <cell r="AM123">
            <v>85</v>
          </cell>
          <cell r="AN123">
            <v>84</v>
          </cell>
          <cell r="AO123">
            <v>26</v>
          </cell>
          <cell r="AP123">
            <v>73</v>
          </cell>
          <cell r="AQ123">
            <v>80</v>
          </cell>
          <cell r="AR123">
            <v>45</v>
          </cell>
          <cell r="AS123">
            <v>52</v>
          </cell>
          <cell r="AT123">
            <v>28</v>
          </cell>
          <cell r="AU123">
            <v>54</v>
          </cell>
          <cell r="AV123">
            <v>40</v>
          </cell>
          <cell r="AW123">
            <v>37</v>
          </cell>
          <cell r="AX123">
            <v>114</v>
          </cell>
          <cell r="AY123">
            <v>103</v>
          </cell>
          <cell r="AZ123">
            <v>13</v>
          </cell>
          <cell r="BA123">
            <v>59</v>
          </cell>
          <cell r="BB123">
            <v>60</v>
          </cell>
          <cell r="BC123">
            <v>42</v>
          </cell>
          <cell r="BD123">
            <v>25</v>
          </cell>
          <cell r="BE123">
            <v>76</v>
          </cell>
          <cell r="BF123">
            <v>66</v>
          </cell>
          <cell r="BG123">
            <v>71</v>
          </cell>
          <cell r="BH123">
            <v>68</v>
          </cell>
          <cell r="BI123">
            <v>74</v>
          </cell>
          <cell r="BJ123">
            <v>67</v>
          </cell>
          <cell r="BK123">
            <v>51</v>
          </cell>
          <cell r="BL123">
            <v>99</v>
          </cell>
          <cell r="BM123">
            <v>91</v>
          </cell>
          <cell r="BN123">
            <v>43</v>
          </cell>
          <cell r="BO123">
            <v>36</v>
          </cell>
          <cell r="BP123">
            <v>13</v>
          </cell>
          <cell r="BQ123">
            <v>37</v>
          </cell>
          <cell r="BR123">
            <v>99</v>
          </cell>
          <cell r="BS123">
            <v>61</v>
          </cell>
          <cell r="BT123">
            <v>48</v>
          </cell>
          <cell r="BU123" t="str">
            <v/>
          </cell>
          <cell r="BV123">
            <v>64</v>
          </cell>
          <cell r="BW123">
            <v>113</v>
          </cell>
          <cell r="BX123">
            <v>67</v>
          </cell>
          <cell r="BY123">
            <v>17</v>
          </cell>
          <cell r="BZ123">
            <v>17</v>
          </cell>
          <cell r="CA123">
            <v>49</v>
          </cell>
          <cell r="CB123">
            <v>55</v>
          </cell>
          <cell r="CC123">
            <v>47</v>
          </cell>
          <cell r="CD123">
            <v>58</v>
          </cell>
          <cell r="CE123" t="str">
            <v/>
          </cell>
          <cell r="CF123">
            <v>13</v>
          </cell>
          <cell r="CG123">
            <v>23</v>
          </cell>
          <cell r="CI123">
            <v>119</v>
          </cell>
          <cell r="CJ123" t="str">
            <v>Israel</v>
          </cell>
          <cell r="CK123">
            <v>9.433962264150944</v>
          </cell>
          <cell r="CM123">
            <v>119</v>
          </cell>
          <cell r="CN123" t="str">
            <v>Venezuela (Bolivarian Republic of)</v>
          </cell>
          <cell r="CO123">
            <v>18.571428571428573</v>
          </cell>
          <cell r="CQ123">
            <v>119</v>
          </cell>
          <cell r="CR123" t="str">
            <v>Saudi Arabia</v>
          </cell>
          <cell r="CS123">
            <v>61.5</v>
          </cell>
          <cell r="CU123">
            <v>119</v>
          </cell>
          <cell r="CV123" t="str">
            <v>Côte d'Ivoire</v>
          </cell>
          <cell r="CW123">
            <v>19.523809523809526</v>
          </cell>
          <cell r="CY123">
            <v>119</v>
          </cell>
          <cell r="CZ123" t="str">
            <v>Guatemala</v>
          </cell>
          <cell r="DA123">
            <v>13.679245283018869</v>
          </cell>
          <cell r="DC123">
            <v>118</v>
          </cell>
          <cell r="DD123" t="str">
            <v>Tanzania (United Republic of)</v>
          </cell>
          <cell r="DE123">
            <v>54</v>
          </cell>
          <cell r="DG123">
            <v>119</v>
          </cell>
          <cell r="DH123" t="str">
            <v>Ecuador</v>
          </cell>
          <cell r="DI123">
            <v>56</v>
          </cell>
          <cell r="DK123">
            <v>119</v>
          </cell>
          <cell r="DL123" t="str">
            <v>Mali</v>
          </cell>
          <cell r="DM123">
            <v>79.7</v>
          </cell>
          <cell r="DO123">
            <v>119</v>
          </cell>
          <cell r="DP123" t="str">
            <v>China</v>
          </cell>
          <cell r="DQ123">
            <v>63.5</v>
          </cell>
          <cell r="DS123">
            <v>119</v>
          </cell>
          <cell r="DT123" t="str">
            <v>Pakistan</v>
          </cell>
          <cell r="DU123">
            <v>1.91015</v>
          </cell>
          <cell r="DW123" t="str">
            <v/>
          </cell>
          <cell r="DX123" t="str">
            <v>Ireland</v>
          </cell>
          <cell r="DY123" t="str">
            <v/>
          </cell>
          <cell r="EA123">
            <v>119</v>
          </cell>
          <cell r="EB123" t="str">
            <v>Senegal</v>
          </cell>
          <cell r="EC123">
            <v>7.4855</v>
          </cell>
          <cell r="EE123" t="str">
            <v/>
          </cell>
          <cell r="EF123" t="str">
            <v>Sudan</v>
          </cell>
          <cell r="EG123" t="str">
            <v/>
          </cell>
          <cell r="EI123">
            <v>119</v>
          </cell>
          <cell r="EJ123" t="str">
            <v>Mozambique</v>
          </cell>
          <cell r="EK123">
            <v>34.954839999999997</v>
          </cell>
          <cell r="EM123">
            <v>119</v>
          </cell>
          <cell r="EN123" t="str">
            <v>Zimbabwe</v>
          </cell>
          <cell r="EO123">
            <v>3.2066954017234601</v>
          </cell>
          <cell r="EQ123" t="str">
            <v/>
          </cell>
          <cell r="ER123" t="str">
            <v>Rwanda</v>
          </cell>
          <cell r="ES123" t="str">
            <v/>
          </cell>
          <cell r="EU123" t="str">
            <v/>
          </cell>
          <cell r="EV123" t="str">
            <v>Peru</v>
          </cell>
          <cell r="EW123" t="str">
            <v/>
          </cell>
          <cell r="EY123" t="str">
            <v/>
          </cell>
          <cell r="EZ123" t="str">
            <v>Philippines</v>
          </cell>
          <cell r="FA123" t="str">
            <v/>
          </cell>
          <cell r="FC123">
            <v>119</v>
          </cell>
          <cell r="FD123" t="str">
            <v>Dominican Republic</v>
          </cell>
          <cell r="FE123">
            <v>0.61417403300802198</v>
          </cell>
          <cell r="FG123" t="str">
            <v/>
          </cell>
          <cell r="FH123" t="str">
            <v>Hong Kong (SAR), China</v>
          </cell>
          <cell r="FI123" t="str">
            <v/>
          </cell>
        </row>
        <row r="124">
          <cell r="B124" t="str">
            <v>UGA</v>
          </cell>
          <cell r="C124" t="str">
            <v>Uganda</v>
          </cell>
          <cell r="E124" t="str">
            <v>RANK</v>
          </cell>
          <cell r="F124">
            <v>109</v>
          </cell>
          <cell r="G124">
            <v>96</v>
          </cell>
          <cell r="H124">
            <v>74</v>
          </cell>
          <cell r="I124">
            <v>83</v>
          </cell>
          <cell r="J124">
            <v>79</v>
          </cell>
          <cell r="K124">
            <v>1</v>
          </cell>
          <cell r="L124">
            <v>86</v>
          </cell>
          <cell r="M124">
            <v>121</v>
          </cell>
          <cell r="N124">
            <v>53</v>
          </cell>
          <cell r="O124">
            <v>102</v>
          </cell>
          <cell r="P124">
            <v>99</v>
          </cell>
          <cell r="Q124">
            <v>98</v>
          </cell>
          <cell r="R124" t="str">
            <v/>
          </cell>
          <cell r="S124">
            <v>82</v>
          </cell>
          <cell r="T124">
            <v>114</v>
          </cell>
          <cell r="U124">
            <v>87</v>
          </cell>
          <cell r="V124">
            <v>77</v>
          </cell>
          <cell r="W124" t="str">
            <v/>
          </cell>
          <cell r="X124">
            <v>73</v>
          </cell>
          <cell r="Y124">
            <v>110</v>
          </cell>
          <cell r="Z124">
            <v>98</v>
          </cell>
          <cell r="AA124">
            <v>59</v>
          </cell>
          <cell r="AB124">
            <v>93</v>
          </cell>
          <cell r="AC124">
            <v>128</v>
          </cell>
          <cell r="AD124">
            <v>104</v>
          </cell>
          <cell r="AE124">
            <v>119</v>
          </cell>
          <cell r="AF124">
            <v>100</v>
          </cell>
          <cell r="AG124" t="str">
            <v/>
          </cell>
          <cell r="AH124" t="str">
            <v/>
          </cell>
          <cell r="AI124" t="str">
            <v/>
          </cell>
          <cell r="AJ124" t="str">
            <v/>
          </cell>
          <cell r="AK124">
            <v>84</v>
          </cell>
          <cell r="AL124">
            <v>46</v>
          </cell>
          <cell r="AM124">
            <v>63</v>
          </cell>
          <cell r="AN124">
            <v>37</v>
          </cell>
          <cell r="AO124">
            <v>68</v>
          </cell>
          <cell r="AP124">
            <v>110</v>
          </cell>
          <cell r="AQ124">
            <v>21</v>
          </cell>
          <cell r="AR124">
            <v>108</v>
          </cell>
          <cell r="AS124">
            <v>102</v>
          </cell>
          <cell r="AT124">
            <v>99</v>
          </cell>
          <cell r="AU124">
            <v>69</v>
          </cell>
          <cell r="AV124">
            <v>99</v>
          </cell>
          <cell r="AW124">
            <v>83</v>
          </cell>
          <cell r="AX124">
            <v>78</v>
          </cell>
          <cell r="AY124">
            <v>101</v>
          </cell>
          <cell r="AZ124">
            <v>64</v>
          </cell>
          <cell r="BA124">
            <v>101</v>
          </cell>
          <cell r="BB124">
            <v>46</v>
          </cell>
          <cell r="BC124">
            <v>75</v>
          </cell>
          <cell r="BD124">
            <v>68</v>
          </cell>
          <cell r="BE124">
            <v>72</v>
          </cell>
          <cell r="BF124">
            <v>111</v>
          </cell>
          <cell r="BG124">
            <v>3</v>
          </cell>
          <cell r="BH124">
            <v>76</v>
          </cell>
          <cell r="BI124">
            <v>75</v>
          </cell>
          <cell r="BJ124">
            <v>95</v>
          </cell>
          <cell r="BK124">
            <v>49</v>
          </cell>
          <cell r="BL124">
            <v>104</v>
          </cell>
          <cell r="BM124">
            <v>42</v>
          </cell>
          <cell r="BN124">
            <v>90</v>
          </cell>
          <cell r="BO124">
            <v>89</v>
          </cell>
          <cell r="BP124" t="str">
            <v/>
          </cell>
          <cell r="BQ124">
            <v>57</v>
          </cell>
          <cell r="BR124">
            <v>15</v>
          </cell>
          <cell r="BS124">
            <v>68</v>
          </cell>
          <cell r="BT124" t="str">
            <v/>
          </cell>
          <cell r="BU124">
            <v>59</v>
          </cell>
          <cell r="BV124">
            <v>91</v>
          </cell>
          <cell r="BW124">
            <v>100</v>
          </cell>
          <cell r="BX124">
            <v>94</v>
          </cell>
          <cell r="BY124" t="str">
            <v/>
          </cell>
          <cell r="BZ124" t="str">
            <v/>
          </cell>
          <cell r="CA124">
            <v>69</v>
          </cell>
          <cell r="CB124">
            <v>97</v>
          </cell>
          <cell r="CC124" t="str">
            <v/>
          </cell>
          <cell r="CD124" t="str">
            <v/>
          </cell>
          <cell r="CE124" t="str">
            <v/>
          </cell>
          <cell r="CF124">
            <v>91</v>
          </cell>
          <cell r="CG124" t="str">
            <v/>
          </cell>
          <cell r="CI124">
            <v>120</v>
          </cell>
          <cell r="CJ124" t="str">
            <v>Lebanon</v>
          </cell>
          <cell r="CK124">
            <v>8.9622641509433958</v>
          </cell>
          <cell r="CM124">
            <v>120</v>
          </cell>
          <cell r="CN124" t="str">
            <v>Nepal</v>
          </cell>
          <cell r="CO124">
            <v>18.095238095238095</v>
          </cell>
          <cell r="CQ124">
            <v>120</v>
          </cell>
          <cell r="CR124" t="str">
            <v>Sri Lanka</v>
          </cell>
          <cell r="CS124">
            <v>62.5</v>
          </cell>
          <cell r="CU124">
            <v>120</v>
          </cell>
          <cell r="CV124" t="str">
            <v>Bolivia (Plurinational State of)</v>
          </cell>
          <cell r="CW124">
            <v>18.095238095238095</v>
          </cell>
          <cell r="CY124">
            <v>120</v>
          </cell>
          <cell r="CZ124" t="str">
            <v>Yemen</v>
          </cell>
          <cell r="DA124">
            <v>13.20754716981132</v>
          </cell>
          <cell r="DC124">
            <v>120</v>
          </cell>
          <cell r="DD124" t="str">
            <v>Luxembourg</v>
          </cell>
          <cell r="DE124">
            <v>56</v>
          </cell>
          <cell r="DG124">
            <v>119</v>
          </cell>
          <cell r="DH124" t="str">
            <v>Swaziland</v>
          </cell>
          <cell r="DI124">
            <v>56</v>
          </cell>
          <cell r="DK124">
            <v>120</v>
          </cell>
          <cell r="DL124" t="str">
            <v>Yemen</v>
          </cell>
          <cell r="DM124">
            <v>82.1</v>
          </cell>
          <cell r="DO124">
            <v>120</v>
          </cell>
          <cell r="DP124" t="str">
            <v>Sri Lanka</v>
          </cell>
          <cell r="DQ124">
            <v>64.7</v>
          </cell>
          <cell r="DS124">
            <v>120</v>
          </cell>
          <cell r="DT124" t="str">
            <v>China</v>
          </cell>
          <cell r="DU124">
            <v>1.8006886280507199</v>
          </cell>
          <cell r="DW124" t="str">
            <v/>
          </cell>
          <cell r="DX124" t="str">
            <v>Jordan</v>
          </cell>
          <cell r="DY124" t="str">
            <v/>
          </cell>
          <cell r="EA124">
            <v>120</v>
          </cell>
          <cell r="EB124" t="str">
            <v>Pakistan</v>
          </cell>
          <cell r="EC124">
            <v>6.8794300000000002</v>
          </cell>
          <cell r="EE124" t="str">
            <v/>
          </cell>
          <cell r="EF124" t="str">
            <v>Swaziland</v>
          </cell>
          <cell r="EG124" t="str">
            <v/>
          </cell>
          <cell r="EI124">
            <v>120</v>
          </cell>
          <cell r="EJ124" t="str">
            <v>Philippines</v>
          </cell>
          <cell r="EK124">
            <v>35.133719999999997</v>
          </cell>
          <cell r="EM124">
            <v>120</v>
          </cell>
          <cell r="EN124" t="str">
            <v>Angola</v>
          </cell>
          <cell r="EO124">
            <v>2.78803</v>
          </cell>
          <cell r="EQ124" t="str">
            <v/>
          </cell>
          <cell r="ER124" t="str">
            <v>Senegal</v>
          </cell>
          <cell r="ES124" t="str">
            <v/>
          </cell>
          <cell r="EU124" t="str">
            <v/>
          </cell>
          <cell r="EV124" t="str">
            <v>Rwanda</v>
          </cell>
          <cell r="EW124" t="str">
            <v/>
          </cell>
          <cell r="EY124" t="str">
            <v/>
          </cell>
          <cell r="EZ124" t="str">
            <v>Senegal</v>
          </cell>
          <cell r="FA124" t="str">
            <v/>
          </cell>
          <cell r="FC124">
            <v>120</v>
          </cell>
          <cell r="FD124" t="str">
            <v>Venezuela (Bolivarian Republic of)</v>
          </cell>
          <cell r="FE124">
            <v>0.57364159536838999</v>
          </cell>
          <cell r="FG124" t="str">
            <v/>
          </cell>
          <cell r="FH124" t="str">
            <v>Iran (Islamic Republic of)</v>
          </cell>
          <cell r="FI124" t="str">
            <v/>
          </cell>
        </row>
        <row r="125">
          <cell r="B125" t="str">
            <v>UKR</v>
          </cell>
          <cell r="C125" t="str">
            <v>Ukraine</v>
          </cell>
          <cell r="E125" t="str">
            <v>RANK</v>
          </cell>
          <cell r="F125">
            <v>79</v>
          </cell>
          <cell r="G125">
            <v>112</v>
          </cell>
          <cell r="H125">
            <v>98</v>
          </cell>
          <cell r="I125">
            <v>109</v>
          </cell>
          <cell r="J125">
            <v>103</v>
          </cell>
          <cell r="K125">
            <v>75</v>
          </cell>
          <cell r="L125">
            <v>88</v>
          </cell>
          <cell r="M125">
            <v>51</v>
          </cell>
          <cell r="N125">
            <v>111</v>
          </cell>
          <cell r="O125">
            <v>17</v>
          </cell>
          <cell r="P125">
            <v>17</v>
          </cell>
          <cell r="Q125">
            <v>38</v>
          </cell>
          <cell r="R125" t="str">
            <v/>
          </cell>
          <cell r="S125">
            <v>32</v>
          </cell>
          <cell r="T125">
            <v>6</v>
          </cell>
          <cell r="U125">
            <v>85</v>
          </cell>
          <cell r="V125">
            <v>8</v>
          </cell>
          <cell r="W125">
            <v>69</v>
          </cell>
          <cell r="X125">
            <v>108</v>
          </cell>
          <cell r="Y125">
            <v>61</v>
          </cell>
          <cell r="Z125">
            <v>40</v>
          </cell>
          <cell r="AA125">
            <v>37</v>
          </cell>
          <cell r="AB125">
            <v>64</v>
          </cell>
          <cell r="AC125">
            <v>53</v>
          </cell>
          <cell r="AD125">
            <v>83</v>
          </cell>
          <cell r="AE125">
            <v>59</v>
          </cell>
          <cell r="AF125">
            <v>47</v>
          </cell>
          <cell r="AG125">
            <v>48</v>
          </cell>
          <cell r="AH125">
            <v>51</v>
          </cell>
          <cell r="AI125">
            <v>105</v>
          </cell>
          <cell r="AJ125">
            <v>105</v>
          </cell>
          <cell r="AK125">
            <v>73</v>
          </cell>
          <cell r="AL125">
            <v>100</v>
          </cell>
          <cell r="AM125">
            <v>77</v>
          </cell>
          <cell r="AN125">
            <v>7</v>
          </cell>
          <cell r="AO125">
            <v>92</v>
          </cell>
          <cell r="AP125">
            <v>33</v>
          </cell>
          <cell r="AQ125">
            <v>52</v>
          </cell>
          <cell r="AR125">
            <v>90</v>
          </cell>
          <cell r="AS125">
            <v>81</v>
          </cell>
          <cell r="AT125">
            <v>85</v>
          </cell>
          <cell r="AU125">
            <v>38</v>
          </cell>
          <cell r="AV125">
            <v>64</v>
          </cell>
          <cell r="AW125">
            <v>31</v>
          </cell>
          <cell r="AX125">
            <v>44</v>
          </cell>
          <cell r="AY125">
            <v>46</v>
          </cell>
          <cell r="AZ125">
            <v>112</v>
          </cell>
          <cell r="BA125">
            <v>35</v>
          </cell>
          <cell r="BB125">
            <v>71</v>
          </cell>
          <cell r="BC125">
            <v>26</v>
          </cell>
          <cell r="BD125">
            <v>47</v>
          </cell>
          <cell r="BE125">
            <v>66</v>
          </cell>
          <cell r="BF125">
            <v>108</v>
          </cell>
          <cell r="BG125">
            <v>11</v>
          </cell>
          <cell r="BH125">
            <v>62</v>
          </cell>
          <cell r="BI125">
            <v>43</v>
          </cell>
          <cell r="BJ125">
            <v>14</v>
          </cell>
          <cell r="BK125" t="str">
            <v/>
          </cell>
          <cell r="BL125">
            <v>79</v>
          </cell>
          <cell r="BM125">
            <v>35</v>
          </cell>
          <cell r="BN125">
            <v>14</v>
          </cell>
          <cell r="BO125">
            <v>40</v>
          </cell>
          <cell r="BP125">
            <v>2</v>
          </cell>
          <cell r="BQ125">
            <v>51</v>
          </cell>
          <cell r="BR125">
            <v>48</v>
          </cell>
          <cell r="BS125">
            <v>72</v>
          </cell>
          <cell r="BT125">
            <v>29</v>
          </cell>
          <cell r="BU125">
            <v>29</v>
          </cell>
          <cell r="BV125" t="str">
            <v/>
          </cell>
          <cell r="BW125">
            <v>74</v>
          </cell>
          <cell r="BX125">
            <v>76</v>
          </cell>
          <cell r="BY125">
            <v>22</v>
          </cell>
          <cell r="BZ125">
            <v>22</v>
          </cell>
          <cell r="CA125">
            <v>90</v>
          </cell>
          <cell r="CB125">
            <v>91</v>
          </cell>
          <cell r="CC125">
            <v>48</v>
          </cell>
          <cell r="CD125">
            <v>78</v>
          </cell>
          <cell r="CE125">
            <v>26</v>
          </cell>
          <cell r="CF125">
            <v>78</v>
          </cell>
          <cell r="CG125">
            <v>20</v>
          </cell>
          <cell r="CI125">
            <v>121</v>
          </cell>
          <cell r="CJ125" t="str">
            <v>Iran (Islamic Republic of)</v>
          </cell>
          <cell r="CK125">
            <v>8.4905660377358494</v>
          </cell>
          <cell r="CM125">
            <v>121</v>
          </cell>
          <cell r="CN125" t="str">
            <v>Kyrgyzstan</v>
          </cell>
          <cell r="CO125">
            <v>17.142857142857142</v>
          </cell>
          <cell r="CQ125">
            <v>121</v>
          </cell>
          <cell r="CR125" t="str">
            <v>Kyrgyzstan</v>
          </cell>
          <cell r="CS125">
            <v>63</v>
          </cell>
          <cell r="CU125">
            <v>121</v>
          </cell>
          <cell r="CV125" t="str">
            <v>Ethiopia</v>
          </cell>
          <cell r="CW125">
            <v>17.61904761904762</v>
          </cell>
          <cell r="CY125">
            <v>121</v>
          </cell>
          <cell r="CZ125" t="str">
            <v>Angola</v>
          </cell>
          <cell r="DA125">
            <v>12.264150943396226</v>
          </cell>
          <cell r="DC125">
            <v>120</v>
          </cell>
          <cell r="DD125" t="str">
            <v>Madagascar</v>
          </cell>
          <cell r="DE125">
            <v>56</v>
          </cell>
          <cell r="DG125">
            <v>121</v>
          </cell>
          <cell r="DH125" t="str">
            <v>Costa Rica</v>
          </cell>
          <cell r="DI125">
            <v>60</v>
          </cell>
          <cell r="DK125">
            <v>121</v>
          </cell>
          <cell r="DL125" t="str">
            <v>Uganda</v>
          </cell>
          <cell r="DM125">
            <v>94.4</v>
          </cell>
          <cell r="DO125">
            <v>121</v>
          </cell>
          <cell r="DP125" t="str">
            <v>France</v>
          </cell>
          <cell r="DQ125">
            <v>65.8</v>
          </cell>
          <cell r="DS125">
            <v>121</v>
          </cell>
          <cell r="DT125" t="str">
            <v>Cambodia</v>
          </cell>
          <cell r="DU125">
            <v>1.6646291931337203</v>
          </cell>
          <cell r="DW125" t="str">
            <v/>
          </cell>
          <cell r="DX125" t="str">
            <v>Malawi</v>
          </cell>
          <cell r="DY125" t="str">
            <v/>
          </cell>
          <cell r="EA125">
            <v>121</v>
          </cell>
          <cell r="EB125" t="str">
            <v>Côte d'Ivoire</v>
          </cell>
          <cell r="EC125">
            <v>6.3006500000000001</v>
          </cell>
          <cell r="EE125" t="str">
            <v/>
          </cell>
          <cell r="EF125" t="str">
            <v>Syrian Arab Republic</v>
          </cell>
          <cell r="EG125" t="str">
            <v/>
          </cell>
          <cell r="EI125">
            <v>121</v>
          </cell>
          <cell r="EJ125" t="str">
            <v>Tanzania (United Republic of)</v>
          </cell>
          <cell r="EK125">
            <v>35.231569999999998</v>
          </cell>
          <cell r="EM125">
            <v>121</v>
          </cell>
          <cell r="EN125" t="str">
            <v>Zambia</v>
          </cell>
          <cell r="EO125">
            <v>2.4039000000000001</v>
          </cell>
          <cell r="EQ125" t="str">
            <v/>
          </cell>
          <cell r="ER125" t="str">
            <v>Singapore</v>
          </cell>
          <cell r="ES125" t="str">
            <v/>
          </cell>
          <cell r="EU125" t="str">
            <v/>
          </cell>
          <cell r="EV125" t="str">
            <v>Senegal</v>
          </cell>
          <cell r="EW125" t="str">
            <v/>
          </cell>
          <cell r="EY125" t="str">
            <v/>
          </cell>
          <cell r="EZ125" t="str">
            <v>South Africa</v>
          </cell>
          <cell r="FA125" t="str">
            <v/>
          </cell>
          <cell r="FC125">
            <v>121</v>
          </cell>
          <cell r="FD125" t="str">
            <v>Russian Federation</v>
          </cell>
          <cell r="FE125">
            <v>0.46726226519117098</v>
          </cell>
          <cell r="FG125" t="str">
            <v/>
          </cell>
          <cell r="FH125" t="str">
            <v>Korea (Republic of )</v>
          </cell>
          <cell r="FI125" t="str">
            <v/>
          </cell>
        </row>
        <row r="126">
          <cell r="B126" t="str">
            <v>ARE</v>
          </cell>
          <cell r="C126" t="str">
            <v>United Arab Emirates</v>
          </cell>
          <cell r="E126" t="str">
            <v>RANK</v>
          </cell>
          <cell r="F126">
            <v>19</v>
          </cell>
          <cell r="G126">
            <v>33</v>
          </cell>
          <cell r="H126">
            <v>71</v>
          </cell>
          <cell r="I126">
            <v>48</v>
          </cell>
          <cell r="J126">
            <v>46</v>
          </cell>
          <cell r="K126">
            <v>10</v>
          </cell>
          <cell r="L126">
            <v>61</v>
          </cell>
          <cell r="M126">
            <v>53</v>
          </cell>
          <cell r="N126">
            <v>4</v>
          </cell>
          <cell r="O126" t="str">
            <v/>
          </cell>
          <cell r="P126">
            <v>107</v>
          </cell>
          <cell r="Q126">
            <v>59</v>
          </cell>
          <cell r="R126">
            <v>38</v>
          </cell>
          <cell r="S126">
            <v>43</v>
          </cell>
          <cell r="T126">
            <v>69</v>
          </cell>
          <cell r="U126">
            <v>4</v>
          </cell>
          <cell r="V126">
            <v>45</v>
          </cell>
          <cell r="W126">
            <v>2</v>
          </cell>
          <cell r="X126">
            <v>31</v>
          </cell>
          <cell r="Y126">
            <v>28</v>
          </cell>
          <cell r="Z126" t="str">
            <v/>
          </cell>
          <cell r="AA126" t="str">
            <v/>
          </cell>
          <cell r="AB126">
            <v>42</v>
          </cell>
          <cell r="AC126">
            <v>16</v>
          </cell>
          <cell r="AD126">
            <v>24</v>
          </cell>
          <cell r="AE126">
            <v>93</v>
          </cell>
          <cell r="AF126">
            <v>78</v>
          </cell>
          <cell r="AG126">
            <v>3</v>
          </cell>
          <cell r="AH126">
            <v>3</v>
          </cell>
          <cell r="AI126">
            <v>112</v>
          </cell>
          <cell r="AJ126">
            <v>113</v>
          </cell>
          <cell r="AK126">
            <v>17</v>
          </cell>
          <cell r="AL126">
            <v>72</v>
          </cell>
          <cell r="AM126">
            <v>124</v>
          </cell>
          <cell r="AN126">
            <v>84</v>
          </cell>
          <cell r="AO126">
            <v>26</v>
          </cell>
          <cell r="AP126">
            <v>23</v>
          </cell>
          <cell r="AQ126" t="str">
            <v/>
          </cell>
          <cell r="AR126">
            <v>98</v>
          </cell>
          <cell r="AS126">
            <v>50</v>
          </cell>
          <cell r="AT126">
            <v>21</v>
          </cell>
          <cell r="AU126">
            <v>48</v>
          </cell>
          <cell r="AV126">
            <v>63</v>
          </cell>
          <cell r="AW126">
            <v>17</v>
          </cell>
          <cell r="AX126">
            <v>20</v>
          </cell>
          <cell r="AY126">
            <v>8</v>
          </cell>
          <cell r="AZ126">
            <v>11</v>
          </cell>
          <cell r="BA126">
            <v>29</v>
          </cell>
          <cell r="BB126" t="str">
            <v/>
          </cell>
          <cell r="BC126" t="str">
            <v/>
          </cell>
          <cell r="BD126" t="str">
            <v/>
          </cell>
          <cell r="BE126">
            <v>40</v>
          </cell>
          <cell r="BF126">
            <v>24</v>
          </cell>
          <cell r="BG126" t="str">
            <v/>
          </cell>
          <cell r="BH126">
            <v>16</v>
          </cell>
          <cell r="BI126">
            <v>8</v>
          </cell>
          <cell r="BJ126" t="str">
            <v/>
          </cell>
          <cell r="BK126">
            <v>78</v>
          </cell>
          <cell r="BL126" t="str">
            <v/>
          </cell>
          <cell r="BM126" t="str">
            <v/>
          </cell>
          <cell r="BN126" t="str">
            <v/>
          </cell>
          <cell r="BO126">
            <v>57</v>
          </cell>
          <cell r="BP126" t="str">
            <v/>
          </cell>
          <cell r="BQ126">
            <v>111</v>
          </cell>
          <cell r="BR126">
            <v>35</v>
          </cell>
          <cell r="BS126" t="str">
            <v/>
          </cell>
          <cell r="BT126">
            <v>58</v>
          </cell>
          <cell r="BU126" t="str">
            <v/>
          </cell>
          <cell r="BV126">
            <v>97</v>
          </cell>
          <cell r="BW126" t="str">
            <v/>
          </cell>
          <cell r="BX126" t="str">
            <v/>
          </cell>
          <cell r="BY126" t="str">
            <v/>
          </cell>
          <cell r="BZ126" t="str">
            <v/>
          </cell>
          <cell r="CA126">
            <v>13</v>
          </cell>
          <cell r="CB126">
            <v>21</v>
          </cell>
          <cell r="CC126" t="str">
            <v/>
          </cell>
          <cell r="CD126" t="str">
            <v/>
          </cell>
          <cell r="CE126" t="str">
            <v/>
          </cell>
          <cell r="CF126">
            <v>46</v>
          </cell>
          <cell r="CG126" t="str">
            <v/>
          </cell>
          <cell r="CI126">
            <v>122</v>
          </cell>
          <cell r="CJ126" t="str">
            <v>Côte d'Ivoire</v>
          </cell>
          <cell r="CK126">
            <v>8.0188679245283012</v>
          </cell>
          <cell r="CM126">
            <v>122</v>
          </cell>
          <cell r="CN126" t="str">
            <v>Bangladesh</v>
          </cell>
          <cell r="CO126">
            <v>16.666666666666668</v>
          </cell>
          <cell r="CQ126">
            <v>122</v>
          </cell>
          <cell r="CR126" t="str">
            <v>Kazakhstan</v>
          </cell>
          <cell r="CS126">
            <v>68.5</v>
          </cell>
          <cell r="CU126">
            <v>122</v>
          </cell>
          <cell r="CV126" t="str">
            <v>Angola</v>
          </cell>
          <cell r="CW126">
            <v>16.666666666666668</v>
          </cell>
          <cell r="CY126">
            <v>122</v>
          </cell>
          <cell r="CZ126" t="str">
            <v>Tajikistan</v>
          </cell>
          <cell r="DA126">
            <v>11.320754716981131</v>
          </cell>
          <cell r="DC126">
            <v>120</v>
          </cell>
          <cell r="DD126" t="str">
            <v>Paraguay</v>
          </cell>
          <cell r="DE126">
            <v>56</v>
          </cell>
          <cell r="DG126">
            <v>122</v>
          </cell>
          <cell r="DH126" t="str">
            <v>Botswana</v>
          </cell>
          <cell r="DI126">
            <v>61</v>
          </cell>
          <cell r="DK126">
            <v>122</v>
          </cell>
          <cell r="DL126" t="str">
            <v>Bolivia (Plurinational State of)</v>
          </cell>
          <cell r="DM126">
            <v>100.8</v>
          </cell>
          <cell r="DO126">
            <v>122</v>
          </cell>
          <cell r="DP126" t="str">
            <v>Benin</v>
          </cell>
          <cell r="DQ126">
            <v>66</v>
          </cell>
          <cell r="DS126">
            <v>122</v>
          </cell>
          <cell r="DT126" t="str">
            <v>Lebanon</v>
          </cell>
          <cell r="DU126">
            <v>1.5665899999999999</v>
          </cell>
          <cell r="DW126" t="str">
            <v/>
          </cell>
          <cell r="DX126" t="str">
            <v>Nigeria</v>
          </cell>
          <cell r="DY126" t="str">
            <v/>
          </cell>
          <cell r="EA126">
            <v>122</v>
          </cell>
          <cell r="EB126" t="str">
            <v>Burkina Faso</v>
          </cell>
          <cell r="EC126">
            <v>6.27644</v>
          </cell>
          <cell r="EE126" t="str">
            <v/>
          </cell>
          <cell r="EF126" t="str">
            <v>Tajikistan</v>
          </cell>
          <cell r="EG126" t="str">
            <v/>
          </cell>
          <cell r="EI126">
            <v>122</v>
          </cell>
          <cell r="EJ126" t="str">
            <v>Nepal</v>
          </cell>
          <cell r="EK126">
            <v>40.948700000000002</v>
          </cell>
          <cell r="EM126">
            <v>122</v>
          </cell>
          <cell r="EN126" t="str">
            <v>Mozambique</v>
          </cell>
          <cell r="EO126">
            <v>1.4542600000000001</v>
          </cell>
          <cell r="EQ126" t="str">
            <v/>
          </cell>
          <cell r="ER126" t="str">
            <v>South Africa</v>
          </cell>
          <cell r="ES126" t="str">
            <v/>
          </cell>
          <cell r="EU126" t="str">
            <v/>
          </cell>
          <cell r="EV126" t="str">
            <v>Singapore</v>
          </cell>
          <cell r="EW126" t="str">
            <v/>
          </cell>
          <cell r="EY126" t="str">
            <v/>
          </cell>
          <cell r="EZ126" t="str">
            <v>Sri Lanka</v>
          </cell>
          <cell r="FA126" t="str">
            <v/>
          </cell>
          <cell r="FC126">
            <v>122</v>
          </cell>
          <cell r="FD126" t="str">
            <v>Brazil</v>
          </cell>
          <cell r="FE126">
            <v>0.38653034884238102</v>
          </cell>
          <cell r="FG126" t="str">
            <v/>
          </cell>
          <cell r="FH126" t="str">
            <v>Macedonia (the Former Yugoslav Republic of)</v>
          </cell>
          <cell r="FI126" t="str">
            <v/>
          </cell>
        </row>
        <row r="127">
          <cell r="B127" t="str">
            <v>GBR</v>
          </cell>
          <cell r="C127" t="str">
            <v>United Kingdom</v>
          </cell>
          <cell r="E127" t="str">
            <v>RANK</v>
          </cell>
          <cell r="F127">
            <v>52</v>
          </cell>
          <cell r="G127">
            <v>16</v>
          </cell>
          <cell r="H127">
            <v>18</v>
          </cell>
          <cell r="I127">
            <v>13</v>
          </cell>
          <cell r="J127">
            <v>14</v>
          </cell>
          <cell r="K127">
            <v>18</v>
          </cell>
          <cell r="L127">
            <v>49</v>
          </cell>
          <cell r="M127">
            <v>7</v>
          </cell>
          <cell r="N127">
            <v>56</v>
          </cell>
          <cell r="O127">
            <v>35</v>
          </cell>
          <cell r="P127">
            <v>21</v>
          </cell>
          <cell r="Q127">
            <v>15</v>
          </cell>
          <cell r="R127">
            <v>18</v>
          </cell>
          <cell r="S127">
            <v>60</v>
          </cell>
          <cell r="T127">
            <v>34</v>
          </cell>
          <cell r="U127">
            <v>13</v>
          </cell>
          <cell r="V127">
            <v>64</v>
          </cell>
          <cell r="W127">
            <v>9</v>
          </cell>
          <cell r="X127">
            <v>113</v>
          </cell>
          <cell r="Y127" t="str">
            <v/>
          </cell>
          <cell r="Z127">
            <v>10</v>
          </cell>
          <cell r="AA127">
            <v>16</v>
          </cell>
          <cell r="AB127">
            <v>3</v>
          </cell>
          <cell r="AC127">
            <v>9</v>
          </cell>
          <cell r="AD127">
            <v>12</v>
          </cell>
          <cell r="AE127">
            <v>4</v>
          </cell>
          <cell r="AF127">
            <v>4</v>
          </cell>
          <cell r="AG127">
            <v>35</v>
          </cell>
          <cell r="AH127">
            <v>36</v>
          </cell>
          <cell r="AI127">
            <v>20</v>
          </cell>
          <cell r="AJ127">
            <v>97</v>
          </cell>
          <cell r="AK127">
            <v>16</v>
          </cell>
          <cell r="AL127">
            <v>123</v>
          </cell>
          <cell r="AM127">
            <v>106</v>
          </cell>
          <cell r="AN127">
            <v>7</v>
          </cell>
          <cell r="AO127">
            <v>1</v>
          </cell>
          <cell r="AP127">
            <v>3</v>
          </cell>
          <cell r="AQ127" t="str">
            <v/>
          </cell>
          <cell r="AR127">
            <v>10</v>
          </cell>
          <cell r="AS127">
            <v>10</v>
          </cell>
          <cell r="AT127">
            <v>6</v>
          </cell>
          <cell r="AU127">
            <v>11</v>
          </cell>
          <cell r="AV127">
            <v>12</v>
          </cell>
          <cell r="AW127" t="str">
            <v/>
          </cell>
          <cell r="AX127">
            <v>92</v>
          </cell>
          <cell r="AY127">
            <v>86</v>
          </cell>
          <cell r="AZ127">
            <v>7</v>
          </cell>
          <cell r="BA127">
            <v>12</v>
          </cell>
          <cell r="BB127" t="str">
            <v/>
          </cell>
          <cell r="BC127">
            <v>18</v>
          </cell>
          <cell r="BD127">
            <v>27</v>
          </cell>
          <cell r="BE127">
            <v>4</v>
          </cell>
          <cell r="BF127">
            <v>16</v>
          </cell>
          <cell r="BG127">
            <v>10</v>
          </cell>
          <cell r="BH127">
            <v>28</v>
          </cell>
          <cell r="BI127">
            <v>31</v>
          </cell>
          <cell r="BJ127">
            <v>22</v>
          </cell>
          <cell r="BK127">
            <v>25</v>
          </cell>
          <cell r="BL127">
            <v>28</v>
          </cell>
          <cell r="BM127">
            <v>46</v>
          </cell>
          <cell r="BN127">
            <v>19</v>
          </cell>
          <cell r="BO127">
            <v>21</v>
          </cell>
          <cell r="BP127" t="str">
            <v/>
          </cell>
          <cell r="BQ127">
            <v>11</v>
          </cell>
          <cell r="BR127">
            <v>65</v>
          </cell>
          <cell r="BS127">
            <v>7</v>
          </cell>
          <cell r="BT127">
            <v>6</v>
          </cell>
          <cell r="BU127">
            <v>11</v>
          </cell>
          <cell r="BV127">
            <v>15</v>
          </cell>
          <cell r="BW127">
            <v>28</v>
          </cell>
          <cell r="BX127">
            <v>26</v>
          </cell>
          <cell r="BY127">
            <v>86</v>
          </cell>
          <cell r="BZ127">
            <v>35</v>
          </cell>
          <cell r="CA127">
            <v>5</v>
          </cell>
          <cell r="CB127">
            <v>3</v>
          </cell>
          <cell r="CC127">
            <v>6</v>
          </cell>
          <cell r="CD127">
            <v>31</v>
          </cell>
          <cell r="CE127">
            <v>9</v>
          </cell>
          <cell r="CF127">
            <v>12</v>
          </cell>
          <cell r="CG127">
            <v>46</v>
          </cell>
          <cell r="CI127">
            <v>123</v>
          </cell>
          <cell r="CJ127" t="str">
            <v>Bangladesh</v>
          </cell>
          <cell r="CK127">
            <v>7.5471698113207548</v>
          </cell>
          <cell r="CM127">
            <v>123</v>
          </cell>
          <cell r="CN127" t="str">
            <v>Nicaragua</v>
          </cell>
          <cell r="CO127">
            <v>14.285714285714286</v>
          </cell>
          <cell r="CQ127">
            <v>123</v>
          </cell>
          <cell r="CR127" t="str">
            <v>Tunisia</v>
          </cell>
          <cell r="CS127">
            <v>72.5</v>
          </cell>
          <cell r="CU127">
            <v>123</v>
          </cell>
          <cell r="CV127" t="str">
            <v>Syrian Arab Republic</v>
          </cell>
          <cell r="CW127">
            <v>13.333333333333334</v>
          </cell>
          <cell r="CY127">
            <v>123</v>
          </cell>
          <cell r="CZ127" t="str">
            <v>Nigeria</v>
          </cell>
          <cell r="DA127">
            <v>10.377358490566039</v>
          </cell>
          <cell r="DC127">
            <v>123</v>
          </cell>
          <cell r="DD127" t="str">
            <v>Honduras</v>
          </cell>
          <cell r="DE127">
            <v>57</v>
          </cell>
          <cell r="DG127">
            <v>123</v>
          </cell>
          <cell r="DH127" t="str">
            <v>Uruguay</v>
          </cell>
          <cell r="DI127">
            <v>65</v>
          </cell>
          <cell r="DK127">
            <v>123</v>
          </cell>
          <cell r="DL127" t="str">
            <v>Malawi</v>
          </cell>
          <cell r="DM127">
            <v>108.4</v>
          </cell>
          <cell r="DO127">
            <v>123</v>
          </cell>
          <cell r="DP127" t="str">
            <v>Italy</v>
          </cell>
          <cell r="DQ127">
            <v>68.599999999999994</v>
          </cell>
          <cell r="DS127">
            <v>123</v>
          </cell>
          <cell r="DT127" t="str">
            <v>Ecuador</v>
          </cell>
          <cell r="DU127">
            <v>1.3758946734117501</v>
          </cell>
          <cell r="DW127" t="str">
            <v/>
          </cell>
          <cell r="DX127" t="str">
            <v>Singapore</v>
          </cell>
          <cell r="DY127" t="str">
            <v/>
          </cell>
          <cell r="EA127">
            <v>123</v>
          </cell>
          <cell r="EB127" t="str">
            <v>Niger</v>
          </cell>
          <cell r="EC127">
            <v>4.9263899999999996</v>
          </cell>
          <cell r="EE127" t="str">
            <v/>
          </cell>
          <cell r="EF127" t="str">
            <v>Tanzania (United Republic of)</v>
          </cell>
          <cell r="EG127" t="str">
            <v/>
          </cell>
          <cell r="EI127">
            <v>123</v>
          </cell>
          <cell r="EJ127" t="str">
            <v>Pakistan</v>
          </cell>
          <cell r="EK127">
            <v>41.856499999999997</v>
          </cell>
          <cell r="EM127">
            <v>123</v>
          </cell>
          <cell r="EN127" t="str">
            <v>Tanzania (United Republic of)</v>
          </cell>
          <cell r="EO127">
            <v>1.4476500000000001</v>
          </cell>
          <cell r="EQ127" t="str">
            <v/>
          </cell>
          <cell r="ER127" t="str">
            <v>Sri Lanka</v>
          </cell>
          <cell r="ES127" t="str">
            <v/>
          </cell>
          <cell r="EU127" t="str">
            <v/>
          </cell>
          <cell r="EV127" t="str">
            <v>South Africa</v>
          </cell>
          <cell r="EW127" t="str">
            <v/>
          </cell>
          <cell r="EY127" t="str">
            <v/>
          </cell>
          <cell r="EZ127" t="str">
            <v>Sudan</v>
          </cell>
          <cell r="FA127" t="str">
            <v/>
          </cell>
          <cell r="FC127">
            <v>123</v>
          </cell>
          <cell r="FD127" t="str">
            <v>Argentina</v>
          </cell>
          <cell r="FE127">
            <v>0.36616550988977498</v>
          </cell>
          <cell r="FG127" t="str">
            <v/>
          </cell>
          <cell r="FH127" t="str">
            <v>Russian Federation</v>
          </cell>
          <cell r="FI127" t="str">
            <v/>
          </cell>
        </row>
        <row r="128">
          <cell r="B128" t="str">
            <v>USA</v>
          </cell>
          <cell r="C128" t="str">
            <v>United States of America</v>
          </cell>
          <cell r="E128" t="str">
            <v>RANK</v>
          </cell>
          <cell r="F128">
            <v>47</v>
          </cell>
          <cell r="G128">
            <v>19</v>
          </cell>
          <cell r="H128">
            <v>19</v>
          </cell>
          <cell r="I128">
            <v>19</v>
          </cell>
          <cell r="J128">
            <v>17</v>
          </cell>
          <cell r="K128">
            <v>1</v>
          </cell>
          <cell r="L128">
            <v>14</v>
          </cell>
          <cell r="M128">
            <v>16</v>
          </cell>
          <cell r="N128">
            <v>90</v>
          </cell>
          <cell r="O128">
            <v>39</v>
          </cell>
          <cell r="P128">
            <v>40</v>
          </cell>
          <cell r="Q128">
            <v>19</v>
          </cell>
          <cell r="R128">
            <v>23</v>
          </cell>
          <cell r="S128">
            <v>61</v>
          </cell>
          <cell r="T128">
            <v>5</v>
          </cell>
          <cell r="U128">
            <v>46</v>
          </cell>
          <cell r="V128">
            <v>75</v>
          </cell>
          <cell r="W128">
            <v>38</v>
          </cell>
          <cell r="X128">
            <v>126</v>
          </cell>
          <cell r="Y128" t="str">
            <v/>
          </cell>
          <cell r="Z128" t="str">
            <v/>
          </cell>
          <cell r="AA128">
            <v>7</v>
          </cell>
          <cell r="AB128">
            <v>4</v>
          </cell>
          <cell r="AC128">
            <v>26</v>
          </cell>
          <cell r="AD128">
            <v>18</v>
          </cell>
          <cell r="AE128">
            <v>2</v>
          </cell>
          <cell r="AF128">
            <v>6</v>
          </cell>
          <cell r="AG128">
            <v>9</v>
          </cell>
          <cell r="AH128">
            <v>11</v>
          </cell>
          <cell r="AI128">
            <v>65</v>
          </cell>
          <cell r="AJ128">
            <v>82</v>
          </cell>
          <cell r="AK128">
            <v>7</v>
          </cell>
          <cell r="AL128">
            <v>120</v>
          </cell>
          <cell r="AM128">
            <v>113</v>
          </cell>
          <cell r="AN128">
            <v>19</v>
          </cell>
          <cell r="AO128">
            <v>1</v>
          </cell>
          <cell r="AP128">
            <v>4</v>
          </cell>
          <cell r="AQ128" t="str">
            <v/>
          </cell>
          <cell r="AR128">
            <v>5</v>
          </cell>
          <cell r="AS128">
            <v>14</v>
          </cell>
          <cell r="AT128">
            <v>2</v>
          </cell>
          <cell r="AU128">
            <v>3</v>
          </cell>
          <cell r="AV128">
            <v>39</v>
          </cell>
          <cell r="AW128">
            <v>52</v>
          </cell>
          <cell r="AX128">
            <v>128</v>
          </cell>
          <cell r="AY128">
            <v>128</v>
          </cell>
          <cell r="AZ128">
            <v>14</v>
          </cell>
          <cell r="BA128">
            <v>28</v>
          </cell>
          <cell r="BB128" t="str">
            <v/>
          </cell>
          <cell r="BC128">
            <v>8</v>
          </cell>
          <cell r="BD128">
            <v>10</v>
          </cell>
          <cell r="BE128">
            <v>1</v>
          </cell>
          <cell r="BF128">
            <v>10</v>
          </cell>
          <cell r="BG128">
            <v>77</v>
          </cell>
          <cell r="BH128">
            <v>29</v>
          </cell>
          <cell r="BI128">
            <v>23</v>
          </cell>
          <cell r="BJ128">
            <v>50</v>
          </cell>
          <cell r="BK128">
            <v>12</v>
          </cell>
          <cell r="BL128">
            <v>53</v>
          </cell>
          <cell r="BM128">
            <v>102</v>
          </cell>
          <cell r="BN128">
            <v>5</v>
          </cell>
          <cell r="BO128">
            <v>14</v>
          </cell>
          <cell r="BP128" t="str">
            <v/>
          </cell>
          <cell r="BQ128">
            <v>22</v>
          </cell>
          <cell r="BR128">
            <v>39</v>
          </cell>
          <cell r="BS128" t="str">
            <v/>
          </cell>
          <cell r="BT128">
            <v>7</v>
          </cell>
          <cell r="BU128">
            <v>9</v>
          </cell>
          <cell r="BV128">
            <v>18</v>
          </cell>
          <cell r="BW128">
            <v>25</v>
          </cell>
          <cell r="BX128">
            <v>27</v>
          </cell>
          <cell r="BY128">
            <v>83</v>
          </cell>
          <cell r="BZ128">
            <v>46</v>
          </cell>
          <cell r="CA128">
            <v>9</v>
          </cell>
          <cell r="CB128">
            <v>2</v>
          </cell>
          <cell r="CC128">
            <v>11</v>
          </cell>
          <cell r="CD128">
            <v>33</v>
          </cell>
          <cell r="CE128" t="str">
            <v/>
          </cell>
          <cell r="CF128">
            <v>29</v>
          </cell>
          <cell r="CG128" t="str">
            <v/>
          </cell>
          <cell r="CI128">
            <v>124</v>
          </cell>
          <cell r="CJ128" t="str">
            <v>Colombia</v>
          </cell>
          <cell r="CK128">
            <v>7.0754716981132075</v>
          </cell>
          <cell r="CM128">
            <v>124</v>
          </cell>
          <cell r="CN128" t="str">
            <v>Belarus</v>
          </cell>
          <cell r="CO128">
            <v>13.333333333333334</v>
          </cell>
          <cell r="CQ128">
            <v>124</v>
          </cell>
          <cell r="CR128" t="str">
            <v>Viet Nam</v>
          </cell>
          <cell r="CS128">
            <v>75.75</v>
          </cell>
          <cell r="CU128">
            <v>124</v>
          </cell>
          <cell r="CV128" t="str">
            <v>Tajikistan</v>
          </cell>
          <cell r="CW128">
            <v>12.857142857142858</v>
          </cell>
          <cell r="CY128">
            <v>124</v>
          </cell>
          <cell r="CZ128" t="str">
            <v>Bolivia (Plurinational State of)</v>
          </cell>
          <cell r="DA128">
            <v>9.9056603773584904</v>
          </cell>
          <cell r="DC128">
            <v>124</v>
          </cell>
          <cell r="DD128" t="str">
            <v>Senegal</v>
          </cell>
          <cell r="DE128">
            <v>59</v>
          </cell>
          <cell r="DG128">
            <v>124</v>
          </cell>
          <cell r="DH128" t="str">
            <v>Namibia</v>
          </cell>
          <cell r="DI128">
            <v>66</v>
          </cell>
          <cell r="DK128">
            <v>124</v>
          </cell>
          <cell r="DL128" t="str">
            <v>Nicaragua</v>
          </cell>
          <cell r="DM128">
            <v>117.9</v>
          </cell>
          <cell r="DO128">
            <v>124</v>
          </cell>
          <cell r="DP128" t="str">
            <v>Brazil</v>
          </cell>
          <cell r="DQ128">
            <v>69</v>
          </cell>
          <cell r="DS128">
            <v>124</v>
          </cell>
          <cell r="DT128" t="str">
            <v>Zambia</v>
          </cell>
          <cell r="DU128">
            <v>1.32200424923884</v>
          </cell>
          <cell r="DW128" t="str">
            <v/>
          </cell>
          <cell r="DX128" t="str">
            <v>South Africa</v>
          </cell>
          <cell r="DY128" t="str">
            <v/>
          </cell>
          <cell r="EA128">
            <v>124</v>
          </cell>
          <cell r="EB128" t="str">
            <v>Sudan</v>
          </cell>
          <cell r="EC128">
            <v>4.3721300000000003</v>
          </cell>
          <cell r="EE128" t="str">
            <v/>
          </cell>
          <cell r="EF128" t="str">
            <v>Uganda</v>
          </cell>
          <cell r="EG128" t="str">
            <v/>
          </cell>
          <cell r="EI128">
            <v>124</v>
          </cell>
          <cell r="EJ128" t="str">
            <v>Ethiopia</v>
          </cell>
          <cell r="EK128">
            <v>47.948920000000001</v>
          </cell>
          <cell r="EM128">
            <v>124</v>
          </cell>
          <cell r="EN128" t="str">
            <v>Niger</v>
          </cell>
          <cell r="EO128">
            <v>1.42682</v>
          </cell>
          <cell r="EQ128" t="str">
            <v/>
          </cell>
          <cell r="ER128" t="str">
            <v>Sudan</v>
          </cell>
          <cell r="ES128" t="str">
            <v/>
          </cell>
          <cell r="EU128" t="str">
            <v/>
          </cell>
          <cell r="EV128" t="str">
            <v>Sri Lanka</v>
          </cell>
          <cell r="EW128" t="str">
            <v/>
          </cell>
          <cell r="EY128" t="str">
            <v/>
          </cell>
          <cell r="EZ128" t="str">
            <v>Syrian Arab Republic</v>
          </cell>
          <cell r="FA128" t="str">
            <v/>
          </cell>
          <cell r="FC128">
            <v>124</v>
          </cell>
          <cell r="FD128" t="str">
            <v>Egypt</v>
          </cell>
          <cell r="FE128">
            <v>0.35974432112726401</v>
          </cell>
          <cell r="FG128" t="str">
            <v/>
          </cell>
          <cell r="FH128" t="str">
            <v>Singapore</v>
          </cell>
          <cell r="FI128" t="str">
            <v/>
          </cell>
        </row>
        <row r="129">
          <cell r="B129" t="str">
            <v>URY</v>
          </cell>
          <cell r="C129" t="str">
            <v>Uruguay</v>
          </cell>
          <cell r="E129" t="str">
            <v>RANK</v>
          </cell>
          <cell r="F129">
            <v>23</v>
          </cell>
          <cell r="G129">
            <v>39</v>
          </cell>
          <cell r="H129">
            <v>34</v>
          </cell>
          <cell r="I129">
            <v>55</v>
          </cell>
          <cell r="J129">
            <v>37</v>
          </cell>
          <cell r="K129">
            <v>40</v>
          </cell>
          <cell r="L129">
            <v>123</v>
          </cell>
          <cell r="M129">
            <v>106</v>
          </cell>
          <cell r="N129">
            <v>74</v>
          </cell>
          <cell r="O129">
            <v>109</v>
          </cell>
          <cell r="P129">
            <v>101</v>
          </cell>
          <cell r="Q129">
            <v>25</v>
          </cell>
          <cell r="R129">
            <v>44</v>
          </cell>
          <cell r="S129">
            <v>50</v>
          </cell>
          <cell r="T129">
            <v>24</v>
          </cell>
          <cell r="U129">
            <v>70</v>
          </cell>
          <cell r="V129">
            <v>82</v>
          </cell>
          <cell r="W129" t="str">
            <v/>
          </cell>
          <cell r="X129">
            <v>100</v>
          </cell>
          <cell r="Y129">
            <v>62</v>
          </cell>
          <cell r="Z129">
            <v>63</v>
          </cell>
          <cell r="AA129">
            <v>45</v>
          </cell>
          <cell r="AB129">
            <v>58</v>
          </cell>
          <cell r="AC129">
            <v>51</v>
          </cell>
          <cell r="AD129">
            <v>47</v>
          </cell>
          <cell r="AE129">
            <v>31</v>
          </cell>
          <cell r="AF129">
            <v>47</v>
          </cell>
          <cell r="AG129">
            <v>64</v>
          </cell>
          <cell r="AH129">
            <v>63</v>
          </cell>
          <cell r="AI129">
            <v>12</v>
          </cell>
          <cell r="AJ129">
            <v>35</v>
          </cell>
          <cell r="AK129">
            <v>62</v>
          </cell>
          <cell r="AL129">
            <v>98</v>
          </cell>
          <cell r="AM129">
            <v>11</v>
          </cell>
          <cell r="AN129">
            <v>72</v>
          </cell>
          <cell r="AO129">
            <v>1</v>
          </cell>
          <cell r="AP129">
            <v>82</v>
          </cell>
          <cell r="AQ129">
            <v>76</v>
          </cell>
          <cell r="AR129">
            <v>74</v>
          </cell>
          <cell r="AS129">
            <v>103</v>
          </cell>
          <cell r="AT129">
            <v>97</v>
          </cell>
          <cell r="AU129">
            <v>69</v>
          </cell>
          <cell r="AV129">
            <v>62</v>
          </cell>
          <cell r="AW129">
            <v>68</v>
          </cell>
          <cell r="AX129">
            <v>109</v>
          </cell>
          <cell r="AY129">
            <v>91</v>
          </cell>
          <cell r="AZ129">
            <v>100</v>
          </cell>
          <cell r="BA129">
            <v>62</v>
          </cell>
          <cell r="BB129">
            <v>74</v>
          </cell>
          <cell r="BC129">
            <v>65</v>
          </cell>
          <cell r="BD129">
            <v>53</v>
          </cell>
          <cell r="BE129">
            <v>52</v>
          </cell>
          <cell r="BF129">
            <v>70</v>
          </cell>
          <cell r="BG129">
            <v>63</v>
          </cell>
          <cell r="BH129">
            <v>44</v>
          </cell>
          <cell r="BI129" t="str">
            <v/>
          </cell>
          <cell r="BJ129">
            <v>87</v>
          </cell>
          <cell r="BK129">
            <v>47</v>
          </cell>
          <cell r="BL129">
            <v>91</v>
          </cell>
          <cell r="BM129">
            <v>39</v>
          </cell>
          <cell r="BN129">
            <v>70</v>
          </cell>
          <cell r="BO129" t="str">
            <v/>
          </cell>
          <cell r="BP129">
            <v>23</v>
          </cell>
          <cell r="BQ129">
            <v>53</v>
          </cell>
          <cell r="BR129">
            <v>7</v>
          </cell>
          <cell r="BS129">
            <v>43</v>
          </cell>
          <cell r="BT129">
            <v>64</v>
          </cell>
          <cell r="BU129">
            <v>93</v>
          </cell>
          <cell r="BV129">
            <v>65</v>
          </cell>
          <cell r="BW129">
            <v>91</v>
          </cell>
          <cell r="BX129">
            <v>92</v>
          </cell>
          <cell r="BY129">
            <v>4</v>
          </cell>
          <cell r="BZ129" t="str">
            <v/>
          </cell>
          <cell r="CA129">
            <v>38</v>
          </cell>
          <cell r="CB129">
            <v>28</v>
          </cell>
          <cell r="CC129" t="str">
            <v/>
          </cell>
          <cell r="CD129">
            <v>54</v>
          </cell>
          <cell r="CE129" t="str">
            <v/>
          </cell>
          <cell r="CF129">
            <v>79</v>
          </cell>
          <cell r="CG129">
            <v>98</v>
          </cell>
          <cell r="CI129">
            <v>125</v>
          </cell>
          <cell r="CJ129" t="str">
            <v>Ethiopia</v>
          </cell>
          <cell r="CK129">
            <v>6.132075471698113</v>
          </cell>
          <cell r="CM129">
            <v>125</v>
          </cell>
          <cell r="CN129" t="str">
            <v>Tajikistan</v>
          </cell>
          <cell r="CO129">
            <v>12.380952380952381</v>
          </cell>
          <cell r="CQ129">
            <v>125</v>
          </cell>
          <cell r="CR129" t="str">
            <v>Rwanda</v>
          </cell>
          <cell r="CS129">
            <v>81</v>
          </cell>
          <cell r="CU129">
            <v>125</v>
          </cell>
          <cell r="CV129" t="str">
            <v>Belarus</v>
          </cell>
          <cell r="CW129">
            <v>9.0476190476190474</v>
          </cell>
          <cell r="CY129">
            <v>125</v>
          </cell>
          <cell r="CZ129" t="str">
            <v>Ecuador</v>
          </cell>
          <cell r="DA129">
            <v>7.5471698113207548</v>
          </cell>
          <cell r="DC129">
            <v>125</v>
          </cell>
          <cell r="DD129" t="str">
            <v>Morocco</v>
          </cell>
          <cell r="DE129">
            <v>60</v>
          </cell>
          <cell r="DG129">
            <v>125</v>
          </cell>
          <cell r="DH129" t="str">
            <v>Angola</v>
          </cell>
          <cell r="DI129">
            <v>68</v>
          </cell>
          <cell r="DK129">
            <v>125</v>
          </cell>
          <cell r="DL129" t="str">
            <v>Niger</v>
          </cell>
          <cell r="DM129">
            <v>118.6</v>
          </cell>
          <cell r="DO129">
            <v>125</v>
          </cell>
          <cell r="DP129" t="str">
            <v>Algeria</v>
          </cell>
          <cell r="DQ129">
            <v>72</v>
          </cell>
          <cell r="DS129">
            <v>125</v>
          </cell>
          <cell r="DT129" t="str">
            <v>Indonesia</v>
          </cell>
          <cell r="DU129">
            <v>1.1462677261869874</v>
          </cell>
          <cell r="DW129" t="str">
            <v/>
          </cell>
          <cell r="DX129" t="str">
            <v>Sri Lanka</v>
          </cell>
          <cell r="DY129" t="str">
            <v/>
          </cell>
          <cell r="EA129" t="str">
            <v/>
          </cell>
          <cell r="EB129" t="str">
            <v>Bahrain</v>
          </cell>
          <cell r="EC129" t="str">
            <v/>
          </cell>
          <cell r="EE129" t="str">
            <v/>
          </cell>
          <cell r="EF129" t="str">
            <v>Ukraine</v>
          </cell>
          <cell r="EG129" t="str">
            <v/>
          </cell>
          <cell r="EI129" t="str">
            <v/>
          </cell>
          <cell r="EJ129" t="str">
            <v>Australia</v>
          </cell>
          <cell r="EK129" t="str">
            <v/>
          </cell>
          <cell r="EM129">
            <v>125</v>
          </cell>
          <cell r="EN129" t="str">
            <v>Malawi</v>
          </cell>
          <cell r="EO129">
            <v>0.49319000000000002</v>
          </cell>
          <cell r="EQ129" t="str">
            <v/>
          </cell>
          <cell r="ER129" t="str">
            <v>Syrian Arab Republic</v>
          </cell>
          <cell r="ES129" t="str">
            <v/>
          </cell>
          <cell r="EU129" t="str">
            <v/>
          </cell>
          <cell r="EV129" t="str">
            <v>Sudan</v>
          </cell>
          <cell r="EW129" t="str">
            <v/>
          </cell>
          <cell r="EY129" t="str">
            <v/>
          </cell>
          <cell r="EZ129" t="str">
            <v>Uganda</v>
          </cell>
          <cell r="FA129" t="str">
            <v/>
          </cell>
          <cell r="FC129">
            <v>125</v>
          </cell>
          <cell r="FD129" t="str">
            <v>Philippines</v>
          </cell>
          <cell r="FE129">
            <v>0.31869162191783701</v>
          </cell>
          <cell r="FG129" t="str">
            <v/>
          </cell>
          <cell r="FH129" t="str">
            <v>Syrian Arab Republic</v>
          </cell>
          <cell r="FI129" t="str">
            <v/>
          </cell>
        </row>
        <row r="130">
          <cell r="B130" t="str">
            <v>VEN</v>
          </cell>
          <cell r="C130" t="str">
            <v>Venezuela (Bolivarian Republic of)</v>
          </cell>
          <cell r="E130" t="str">
            <v>RANK</v>
          </cell>
          <cell r="F130">
            <v>116</v>
          </cell>
          <cell r="G130">
            <v>119</v>
          </cell>
          <cell r="H130">
            <v>100</v>
          </cell>
          <cell r="I130">
            <v>128</v>
          </cell>
          <cell r="J130">
            <v>129</v>
          </cell>
          <cell r="K130">
            <v>129</v>
          </cell>
          <cell r="L130">
            <v>130</v>
          </cell>
          <cell r="M130">
            <v>97</v>
          </cell>
          <cell r="N130">
            <v>106</v>
          </cell>
          <cell r="O130">
            <v>85</v>
          </cell>
          <cell r="P130" t="str">
            <v/>
          </cell>
          <cell r="Q130">
            <v>41</v>
          </cell>
          <cell r="R130" t="str">
            <v/>
          </cell>
          <cell r="S130">
            <v>9</v>
          </cell>
          <cell r="T130">
            <v>7</v>
          </cell>
          <cell r="U130">
            <v>61</v>
          </cell>
          <cell r="V130">
            <v>11</v>
          </cell>
          <cell r="W130" t="str">
            <v/>
          </cell>
          <cell r="X130">
            <v>120</v>
          </cell>
          <cell r="Y130" t="str">
            <v/>
          </cell>
          <cell r="Z130">
            <v>74</v>
          </cell>
          <cell r="AA130" t="str">
            <v/>
          </cell>
          <cell r="AB130">
            <v>95</v>
          </cell>
          <cell r="AC130">
            <v>65</v>
          </cell>
          <cell r="AD130">
            <v>57</v>
          </cell>
          <cell r="AE130">
            <v>75</v>
          </cell>
          <cell r="AF130">
            <v>76</v>
          </cell>
          <cell r="AG130">
            <v>47</v>
          </cell>
          <cell r="AH130">
            <v>56</v>
          </cell>
          <cell r="AI130">
            <v>97</v>
          </cell>
          <cell r="AJ130">
            <v>59</v>
          </cell>
          <cell r="AK130">
            <v>73</v>
          </cell>
          <cell r="AL130">
            <v>37</v>
          </cell>
          <cell r="AM130">
            <v>38</v>
          </cell>
          <cell r="AN130">
            <v>125</v>
          </cell>
          <cell r="AO130">
            <v>116</v>
          </cell>
          <cell r="AP130">
            <v>94</v>
          </cell>
          <cell r="AQ130">
            <v>67</v>
          </cell>
          <cell r="AR130">
            <v>130</v>
          </cell>
          <cell r="AS130">
            <v>98</v>
          </cell>
          <cell r="AT130">
            <v>89</v>
          </cell>
          <cell r="AU130">
            <v>69</v>
          </cell>
          <cell r="AV130">
            <v>121</v>
          </cell>
          <cell r="AW130">
            <v>2</v>
          </cell>
          <cell r="AX130">
            <v>122</v>
          </cell>
          <cell r="AY130">
            <v>116</v>
          </cell>
          <cell r="AZ130">
            <v>126</v>
          </cell>
          <cell r="BA130">
            <v>53</v>
          </cell>
          <cell r="BB130">
            <v>34</v>
          </cell>
          <cell r="BC130" t="str">
            <v/>
          </cell>
          <cell r="BD130" t="str">
            <v/>
          </cell>
          <cell r="BE130">
            <v>70</v>
          </cell>
          <cell r="BF130">
            <v>126</v>
          </cell>
          <cell r="BG130" t="str">
            <v/>
          </cell>
          <cell r="BH130">
            <v>47</v>
          </cell>
          <cell r="BI130" t="str">
            <v/>
          </cell>
          <cell r="BJ130">
            <v>65</v>
          </cell>
          <cell r="BK130" t="str">
            <v/>
          </cell>
          <cell r="BL130">
            <v>60</v>
          </cell>
          <cell r="BM130">
            <v>125</v>
          </cell>
          <cell r="BN130">
            <v>87</v>
          </cell>
          <cell r="BO130" t="str">
            <v/>
          </cell>
          <cell r="BP130">
            <v>48</v>
          </cell>
          <cell r="BQ130">
            <v>94</v>
          </cell>
          <cell r="BR130">
            <v>67</v>
          </cell>
          <cell r="BS130" t="str">
            <v/>
          </cell>
          <cell r="BT130">
            <v>63</v>
          </cell>
          <cell r="BU130" t="str">
            <v/>
          </cell>
          <cell r="BV130" t="str">
            <v/>
          </cell>
          <cell r="BW130">
            <v>92</v>
          </cell>
          <cell r="BX130">
            <v>51</v>
          </cell>
          <cell r="BY130">
            <v>20</v>
          </cell>
          <cell r="BZ130" t="str">
            <v/>
          </cell>
          <cell r="CA130">
            <v>102</v>
          </cell>
          <cell r="CB130">
            <v>111</v>
          </cell>
          <cell r="CC130">
            <v>41</v>
          </cell>
          <cell r="CD130">
            <v>56</v>
          </cell>
          <cell r="CE130">
            <v>28</v>
          </cell>
          <cell r="CF130">
            <v>121</v>
          </cell>
          <cell r="CG130">
            <v>37</v>
          </cell>
          <cell r="CI130">
            <v>126</v>
          </cell>
          <cell r="CJ130" t="str">
            <v>Nepal</v>
          </cell>
          <cell r="CK130">
            <v>5.1886792452830193</v>
          </cell>
          <cell r="CM130">
            <v>126</v>
          </cell>
          <cell r="CN130" t="str">
            <v>Yemen</v>
          </cell>
          <cell r="CO130">
            <v>11.428571428571429</v>
          </cell>
          <cell r="CQ130">
            <v>126</v>
          </cell>
          <cell r="CR130" t="str">
            <v>Yemen</v>
          </cell>
          <cell r="CS130">
            <v>82.13</v>
          </cell>
          <cell r="CU130">
            <v>126</v>
          </cell>
          <cell r="CV130" t="str">
            <v>Sudan</v>
          </cell>
          <cell r="CW130">
            <v>8.5714285714285712</v>
          </cell>
          <cell r="CY130">
            <v>126</v>
          </cell>
          <cell r="CZ130" t="str">
            <v>Kyrgyzstan</v>
          </cell>
          <cell r="DA130">
            <v>7.0754716981132075</v>
          </cell>
          <cell r="DC130">
            <v>126</v>
          </cell>
          <cell r="DD130" t="str">
            <v>Angola</v>
          </cell>
          <cell r="DE130">
            <v>66</v>
          </cell>
          <cell r="DG130">
            <v>126</v>
          </cell>
          <cell r="DH130" t="str">
            <v>Cambodia</v>
          </cell>
          <cell r="DI130">
            <v>85</v>
          </cell>
          <cell r="DK130">
            <v>126</v>
          </cell>
          <cell r="DL130" t="str">
            <v>Cambodia</v>
          </cell>
          <cell r="DM130">
            <v>128.30000000000001</v>
          </cell>
          <cell r="DO130">
            <v>126</v>
          </cell>
          <cell r="DP130" t="str">
            <v>Colombia</v>
          </cell>
          <cell r="DQ130">
            <v>78.7</v>
          </cell>
          <cell r="DS130">
            <v>126</v>
          </cell>
          <cell r="DT130" t="str">
            <v>Sudan</v>
          </cell>
          <cell r="DU130">
            <v>0.86847641607424553</v>
          </cell>
          <cell r="DW130" t="str">
            <v/>
          </cell>
          <cell r="DX130" t="str">
            <v>Sudan</v>
          </cell>
          <cell r="DY130" t="str">
            <v/>
          </cell>
          <cell r="EA130" t="str">
            <v/>
          </cell>
          <cell r="EB130" t="str">
            <v>Germany</v>
          </cell>
          <cell r="EC130" t="str">
            <v/>
          </cell>
          <cell r="EE130" t="str">
            <v/>
          </cell>
          <cell r="EF130" t="str">
            <v>Venezuela (Bolivarian Republic of)</v>
          </cell>
          <cell r="EG130" t="str">
            <v/>
          </cell>
          <cell r="EI130" t="str">
            <v/>
          </cell>
          <cell r="EJ130" t="str">
            <v>Côte d'Ivoire</v>
          </cell>
          <cell r="EK130" t="str">
            <v/>
          </cell>
          <cell r="EM130" t="str">
            <v/>
          </cell>
          <cell r="EN130" t="str">
            <v>Germany</v>
          </cell>
          <cell r="EO130" t="str">
            <v/>
          </cell>
          <cell r="EQ130" t="str">
            <v/>
          </cell>
          <cell r="ER130" t="str">
            <v>Tunisia</v>
          </cell>
          <cell r="ES130" t="str">
            <v/>
          </cell>
          <cell r="EU130" t="str">
            <v/>
          </cell>
          <cell r="EV130" t="str">
            <v>Syrian Arab Republic</v>
          </cell>
          <cell r="EW130" t="str">
            <v/>
          </cell>
          <cell r="EY130" t="str">
            <v/>
          </cell>
          <cell r="EZ130" t="str">
            <v>Uruguay</v>
          </cell>
          <cell r="FA130" t="str">
            <v/>
          </cell>
          <cell r="FC130">
            <v>126</v>
          </cell>
          <cell r="FD130" t="str">
            <v>United States of America</v>
          </cell>
          <cell r="FE130">
            <v>0.27555161286716401</v>
          </cell>
          <cell r="FG130" t="str">
            <v/>
          </cell>
          <cell r="FH130" t="str">
            <v>Tanzania (United Republic of)</v>
          </cell>
          <cell r="FI130" t="str">
            <v/>
          </cell>
        </row>
        <row r="131">
          <cell r="B131" t="str">
            <v>VNM</v>
          </cell>
          <cell r="C131" t="str">
            <v>Viet Nam</v>
          </cell>
          <cell r="E131" t="str">
            <v>RANK</v>
          </cell>
          <cell r="F131">
            <v>56</v>
          </cell>
          <cell r="G131">
            <v>81</v>
          </cell>
          <cell r="H131">
            <v>124</v>
          </cell>
          <cell r="I131">
            <v>110</v>
          </cell>
          <cell r="J131">
            <v>78</v>
          </cell>
          <cell r="K131">
            <v>48</v>
          </cell>
          <cell r="L131">
            <v>114</v>
          </cell>
          <cell r="M131">
            <v>69</v>
          </cell>
          <cell r="N131">
            <v>42</v>
          </cell>
          <cell r="O131">
            <v>106</v>
          </cell>
          <cell r="P131">
            <v>41</v>
          </cell>
          <cell r="Q131">
            <v>104</v>
          </cell>
          <cell r="R131" t="str">
            <v/>
          </cell>
          <cell r="S131">
            <v>91</v>
          </cell>
          <cell r="T131">
            <v>99</v>
          </cell>
          <cell r="U131" t="str">
            <v/>
          </cell>
          <cell r="V131">
            <v>9</v>
          </cell>
          <cell r="W131" t="str">
            <v/>
          </cell>
          <cell r="X131">
            <v>101</v>
          </cell>
          <cell r="Y131" t="str">
            <v/>
          </cell>
          <cell r="Z131">
            <v>65</v>
          </cell>
          <cell r="AA131">
            <v>75</v>
          </cell>
          <cell r="AB131">
            <v>59</v>
          </cell>
          <cell r="AC131">
            <v>66</v>
          </cell>
          <cell r="AD131">
            <v>76</v>
          </cell>
          <cell r="AE131">
            <v>75</v>
          </cell>
          <cell r="AF131">
            <v>95</v>
          </cell>
          <cell r="AG131">
            <v>92</v>
          </cell>
          <cell r="AH131">
            <v>93</v>
          </cell>
          <cell r="AI131">
            <v>77</v>
          </cell>
          <cell r="AJ131">
            <v>26</v>
          </cell>
          <cell r="AK131">
            <v>64</v>
          </cell>
          <cell r="AL131">
            <v>7</v>
          </cell>
          <cell r="AM131">
            <v>57</v>
          </cell>
          <cell r="AN131">
            <v>19</v>
          </cell>
          <cell r="AO131">
            <v>26</v>
          </cell>
          <cell r="AP131">
            <v>16</v>
          </cell>
          <cell r="AQ131">
            <v>8</v>
          </cell>
          <cell r="AR131">
            <v>129</v>
          </cell>
          <cell r="AS131">
            <v>65</v>
          </cell>
          <cell r="AT131">
            <v>53</v>
          </cell>
          <cell r="AU131">
            <v>40</v>
          </cell>
          <cell r="AV131">
            <v>119</v>
          </cell>
          <cell r="AW131" t="str">
            <v/>
          </cell>
          <cell r="AX131">
            <v>8</v>
          </cell>
          <cell r="AY131">
            <v>17</v>
          </cell>
          <cell r="AZ131">
            <v>72</v>
          </cell>
          <cell r="BA131">
            <v>95</v>
          </cell>
          <cell r="BB131">
            <v>32</v>
          </cell>
          <cell r="BC131">
            <v>68</v>
          </cell>
          <cell r="BD131">
            <v>60</v>
          </cell>
          <cell r="BE131">
            <v>57</v>
          </cell>
          <cell r="BF131">
            <v>12</v>
          </cell>
          <cell r="BG131">
            <v>42</v>
          </cell>
          <cell r="BH131">
            <v>41</v>
          </cell>
          <cell r="BI131">
            <v>39</v>
          </cell>
          <cell r="BJ131" t="str">
            <v/>
          </cell>
          <cell r="BK131">
            <v>39</v>
          </cell>
          <cell r="BL131" t="str">
            <v/>
          </cell>
          <cell r="BM131">
            <v>16</v>
          </cell>
          <cell r="BN131">
            <v>68</v>
          </cell>
          <cell r="BO131">
            <v>79</v>
          </cell>
          <cell r="BP131">
            <v>45</v>
          </cell>
          <cell r="BQ131">
            <v>103</v>
          </cell>
          <cell r="BR131">
            <v>28</v>
          </cell>
          <cell r="BS131" t="str">
            <v/>
          </cell>
          <cell r="BT131">
            <v>40</v>
          </cell>
          <cell r="BU131" t="str">
            <v/>
          </cell>
          <cell r="BV131">
            <v>34</v>
          </cell>
          <cell r="BW131" t="str">
            <v/>
          </cell>
          <cell r="BX131">
            <v>44</v>
          </cell>
          <cell r="BY131">
            <v>15</v>
          </cell>
          <cell r="BZ131">
            <v>44</v>
          </cell>
          <cell r="CA131">
            <v>44</v>
          </cell>
          <cell r="CB131">
            <v>73</v>
          </cell>
          <cell r="CC131" t="str">
            <v/>
          </cell>
          <cell r="CD131">
            <v>79</v>
          </cell>
          <cell r="CE131" t="str">
            <v/>
          </cell>
          <cell r="CF131">
            <v>9</v>
          </cell>
          <cell r="CG131" t="str">
            <v/>
          </cell>
          <cell r="CI131">
            <v>127</v>
          </cell>
          <cell r="CJ131" t="str">
            <v>Nigeria</v>
          </cell>
          <cell r="CK131">
            <v>4.2452830188679247</v>
          </cell>
          <cell r="CM131">
            <v>127</v>
          </cell>
          <cell r="CN131" t="str">
            <v>Côte d'Ivoire</v>
          </cell>
          <cell r="CO131">
            <v>9.5238095238095237</v>
          </cell>
          <cell r="CQ131">
            <v>127</v>
          </cell>
          <cell r="CR131" t="str">
            <v>China</v>
          </cell>
          <cell r="CS131">
            <v>84.67</v>
          </cell>
          <cell r="CU131">
            <v>127</v>
          </cell>
          <cell r="CV131" t="str">
            <v>Ecuador</v>
          </cell>
          <cell r="CW131">
            <v>6.1904761904761907</v>
          </cell>
          <cell r="CY131">
            <v>127</v>
          </cell>
          <cell r="CZ131" t="str">
            <v>Côte d'Ivoire</v>
          </cell>
          <cell r="DA131">
            <v>6.132075471698113</v>
          </cell>
          <cell r="DC131">
            <v>126</v>
          </cell>
          <cell r="DD131" t="str">
            <v>Panama</v>
          </cell>
          <cell r="DE131">
            <v>66</v>
          </cell>
          <cell r="DG131">
            <v>127</v>
          </cell>
          <cell r="DH131" t="str">
            <v>Zimbabwe</v>
          </cell>
          <cell r="DI131">
            <v>90</v>
          </cell>
          <cell r="DK131">
            <v>127</v>
          </cell>
          <cell r="DL131" t="str">
            <v>Côte d'Ivoire</v>
          </cell>
          <cell r="DM131">
            <v>133</v>
          </cell>
          <cell r="DO131">
            <v>127</v>
          </cell>
          <cell r="DP131" t="str">
            <v>Bolivia (Plurinational State of)</v>
          </cell>
          <cell r="DQ131">
            <v>80</v>
          </cell>
          <cell r="DS131">
            <v>127</v>
          </cell>
          <cell r="DT131" t="str">
            <v>Nigeria</v>
          </cell>
          <cell r="DU131">
            <v>0.85000000000000009</v>
          </cell>
          <cell r="DW131" t="str">
            <v/>
          </cell>
          <cell r="DX131" t="str">
            <v>Tanzania (United Republic of)</v>
          </cell>
          <cell r="DY131" t="str">
            <v/>
          </cell>
          <cell r="EA131" t="str">
            <v/>
          </cell>
          <cell r="EB131" t="str">
            <v>Singapore</v>
          </cell>
          <cell r="EC131" t="str">
            <v/>
          </cell>
          <cell r="EE131" t="str">
            <v/>
          </cell>
          <cell r="EF131" t="str">
            <v>Viet Nam</v>
          </cell>
          <cell r="EG131" t="str">
            <v/>
          </cell>
          <cell r="EI131" t="str">
            <v/>
          </cell>
          <cell r="EJ131" t="str">
            <v>Hong Kong (SAR), China</v>
          </cell>
          <cell r="EK131" t="str">
            <v/>
          </cell>
          <cell r="EM131" t="str">
            <v/>
          </cell>
          <cell r="EN131" t="str">
            <v>Singapore</v>
          </cell>
          <cell r="EO131" t="str">
            <v/>
          </cell>
          <cell r="EQ131" t="str">
            <v/>
          </cell>
          <cell r="ER131" t="str">
            <v>Viet Nam</v>
          </cell>
          <cell r="ES131" t="str">
            <v/>
          </cell>
          <cell r="EU131" t="str">
            <v/>
          </cell>
          <cell r="EV131" t="str">
            <v>Tunisia</v>
          </cell>
          <cell r="EW131" t="str">
            <v/>
          </cell>
          <cell r="EY131" t="str">
            <v/>
          </cell>
          <cell r="EZ131" t="str">
            <v>Venezuela (Bolivarian Republic of)</v>
          </cell>
          <cell r="FA131" t="str">
            <v/>
          </cell>
          <cell r="FC131" t="str">
            <v/>
          </cell>
          <cell r="FD131" t="str">
            <v>Germany</v>
          </cell>
          <cell r="FE131" t="str">
            <v/>
          </cell>
          <cell r="FG131" t="str">
            <v/>
          </cell>
          <cell r="FH131" t="str">
            <v>United Kingdom</v>
          </cell>
          <cell r="FI131" t="str">
            <v/>
          </cell>
        </row>
        <row r="132">
          <cell r="B132" t="str">
            <v>YEM</v>
          </cell>
          <cell r="C132" t="str">
            <v>Yemen</v>
          </cell>
          <cell r="E132" t="str">
            <v>RANK</v>
          </cell>
          <cell r="F132">
            <v>128</v>
          </cell>
          <cell r="G132">
            <v>126</v>
          </cell>
          <cell r="H132">
            <v>126</v>
          </cell>
          <cell r="I132">
            <v>111</v>
          </cell>
          <cell r="J132">
            <v>120</v>
          </cell>
          <cell r="K132">
            <v>58</v>
          </cell>
          <cell r="L132">
            <v>44</v>
          </cell>
          <cell r="M132">
            <v>120</v>
          </cell>
          <cell r="N132">
            <v>92</v>
          </cell>
          <cell r="O132">
            <v>62</v>
          </cell>
          <cell r="P132">
            <v>2</v>
          </cell>
          <cell r="Q132">
            <v>114</v>
          </cell>
          <cell r="R132" t="str">
            <v/>
          </cell>
          <cell r="S132">
            <v>105</v>
          </cell>
          <cell r="T132">
            <v>95</v>
          </cell>
          <cell r="U132" t="str">
            <v/>
          </cell>
          <cell r="V132" t="str">
            <v/>
          </cell>
          <cell r="W132">
            <v>45</v>
          </cell>
          <cell r="X132">
            <v>69</v>
          </cell>
          <cell r="Y132">
            <v>90</v>
          </cell>
          <cell r="Z132" t="str">
            <v/>
          </cell>
          <cell r="AA132" t="str">
            <v/>
          </cell>
          <cell r="AB132" t="str">
            <v/>
          </cell>
          <cell r="AC132">
            <v>111</v>
          </cell>
          <cell r="AD132">
            <v>125</v>
          </cell>
          <cell r="AE132">
            <v>124</v>
          </cell>
          <cell r="AF132">
            <v>111</v>
          </cell>
          <cell r="AG132">
            <v>108</v>
          </cell>
          <cell r="AH132">
            <v>108</v>
          </cell>
          <cell r="AI132">
            <v>104</v>
          </cell>
          <cell r="AJ132">
            <v>108</v>
          </cell>
          <cell r="AK132">
            <v>84</v>
          </cell>
          <cell r="AL132">
            <v>41</v>
          </cell>
          <cell r="AM132">
            <v>45</v>
          </cell>
          <cell r="AN132">
            <v>125</v>
          </cell>
          <cell r="AO132">
            <v>99</v>
          </cell>
          <cell r="AP132">
            <v>119</v>
          </cell>
          <cell r="AQ132">
            <v>70</v>
          </cell>
          <cell r="AR132">
            <v>108</v>
          </cell>
          <cell r="AS132" t="str">
            <v/>
          </cell>
          <cell r="AT132" t="str">
            <v/>
          </cell>
          <cell r="AU132">
            <v>69</v>
          </cell>
          <cell r="AV132">
            <v>95</v>
          </cell>
          <cell r="AW132" t="str">
            <v/>
          </cell>
          <cell r="AX132">
            <v>59</v>
          </cell>
          <cell r="AY132">
            <v>59</v>
          </cell>
          <cell r="AZ132" t="str">
            <v/>
          </cell>
          <cell r="BA132">
            <v>80</v>
          </cell>
          <cell r="BB132" t="str">
            <v/>
          </cell>
          <cell r="BC132" t="str">
            <v/>
          </cell>
          <cell r="BD132" t="str">
            <v/>
          </cell>
          <cell r="BE132" t="str">
            <v/>
          </cell>
          <cell r="BF132" t="str">
            <v/>
          </cell>
          <cell r="BG132" t="str">
            <v/>
          </cell>
          <cell r="BH132">
            <v>76</v>
          </cell>
          <cell r="BI132" t="str">
            <v/>
          </cell>
          <cell r="BJ132">
            <v>111</v>
          </cell>
          <cell r="BK132">
            <v>109</v>
          </cell>
          <cell r="BL132">
            <v>52</v>
          </cell>
          <cell r="BM132">
            <v>114</v>
          </cell>
          <cell r="BN132">
            <v>88</v>
          </cell>
          <cell r="BO132" t="str">
            <v/>
          </cell>
          <cell r="BP132" t="str">
            <v/>
          </cell>
          <cell r="BQ132">
            <v>124</v>
          </cell>
          <cell r="BR132">
            <v>92</v>
          </cell>
          <cell r="BS132" t="str">
            <v/>
          </cell>
          <cell r="BT132" t="str">
            <v/>
          </cell>
          <cell r="BU132">
            <v>25</v>
          </cell>
          <cell r="BV132">
            <v>111</v>
          </cell>
          <cell r="BW132">
            <v>102</v>
          </cell>
          <cell r="BX132">
            <v>94</v>
          </cell>
          <cell r="BY132">
            <v>49</v>
          </cell>
          <cell r="BZ132" t="str">
            <v/>
          </cell>
          <cell r="CA132" t="str">
            <v/>
          </cell>
          <cell r="CB132" t="str">
            <v/>
          </cell>
          <cell r="CC132">
            <v>68</v>
          </cell>
          <cell r="CD132" t="str">
            <v/>
          </cell>
          <cell r="CE132">
            <v>59</v>
          </cell>
          <cell r="CF132">
            <v>120</v>
          </cell>
          <cell r="CG132" t="str">
            <v/>
          </cell>
          <cell r="CI132">
            <v>128</v>
          </cell>
          <cell r="CJ132" t="str">
            <v>Yemen</v>
          </cell>
          <cell r="CK132">
            <v>2.358490566037736</v>
          </cell>
          <cell r="CM132">
            <v>128</v>
          </cell>
          <cell r="CN132" t="str">
            <v>Nigeria</v>
          </cell>
          <cell r="CO132">
            <v>8.5714285714285712</v>
          </cell>
          <cell r="CQ132">
            <v>128</v>
          </cell>
          <cell r="CR132" t="str">
            <v>Sudan</v>
          </cell>
          <cell r="CS132">
            <v>85.33</v>
          </cell>
          <cell r="CU132">
            <v>128</v>
          </cell>
          <cell r="CV132" t="str">
            <v>Venezuela (Bolivarian Republic of)</v>
          </cell>
          <cell r="CW132">
            <v>3.8095238095238093</v>
          </cell>
          <cell r="CY132">
            <v>128</v>
          </cell>
          <cell r="CZ132" t="str">
            <v>Sudan</v>
          </cell>
          <cell r="DA132">
            <v>5.1886792452830193</v>
          </cell>
          <cell r="DC132">
            <v>128</v>
          </cell>
          <cell r="DD132" t="str">
            <v>Niger</v>
          </cell>
          <cell r="DE132">
            <v>68</v>
          </cell>
          <cell r="DG132">
            <v>128</v>
          </cell>
          <cell r="DH132" t="str">
            <v>Brunei Darussalam</v>
          </cell>
          <cell r="DI132">
            <v>105</v>
          </cell>
          <cell r="DK132">
            <v>128</v>
          </cell>
          <cell r="DL132" t="str">
            <v>Benin</v>
          </cell>
          <cell r="DM132">
            <v>152.6</v>
          </cell>
          <cell r="DO132">
            <v>128</v>
          </cell>
          <cell r="DP132" t="str">
            <v>Belarus</v>
          </cell>
          <cell r="DQ132">
            <v>80.400000000000006</v>
          </cell>
          <cell r="DS132" t="str">
            <v/>
          </cell>
          <cell r="DT132" t="str">
            <v>Bosnia and Herzegovina</v>
          </cell>
          <cell r="DU132" t="str">
            <v/>
          </cell>
          <cell r="DW132" t="str">
            <v/>
          </cell>
          <cell r="DX132" t="str">
            <v>Venezuela (Bolivarian Republic of)</v>
          </cell>
          <cell r="DY132" t="str">
            <v/>
          </cell>
          <cell r="EA132" t="str">
            <v/>
          </cell>
          <cell r="EB132" t="str">
            <v>South Africa</v>
          </cell>
          <cell r="EC132" t="str">
            <v/>
          </cell>
          <cell r="EE132" t="str">
            <v/>
          </cell>
          <cell r="EF132" t="str">
            <v>Yemen</v>
          </cell>
          <cell r="EG132" t="str">
            <v/>
          </cell>
          <cell r="EI132" t="str">
            <v/>
          </cell>
          <cell r="EJ132" t="str">
            <v>Iran (Islamic Republic of)</v>
          </cell>
          <cell r="EK132" t="str">
            <v/>
          </cell>
          <cell r="EM132" t="str">
            <v/>
          </cell>
          <cell r="EN132" t="str">
            <v>South Africa</v>
          </cell>
          <cell r="EO132" t="str">
            <v/>
          </cell>
          <cell r="EQ132" t="str">
            <v/>
          </cell>
          <cell r="ER132" t="str">
            <v>Yemen</v>
          </cell>
          <cell r="ES132" t="str">
            <v/>
          </cell>
          <cell r="EU132" t="str">
            <v/>
          </cell>
          <cell r="EV132" t="str">
            <v>Yemen</v>
          </cell>
          <cell r="EW132" t="str">
            <v/>
          </cell>
          <cell r="EY132" t="str">
            <v/>
          </cell>
          <cell r="EZ132" t="str">
            <v>Viet Nam</v>
          </cell>
          <cell r="FA132" t="str">
            <v/>
          </cell>
          <cell r="FC132" t="str">
            <v/>
          </cell>
          <cell r="FD132" t="str">
            <v>Singapore</v>
          </cell>
          <cell r="FE132" t="str">
            <v/>
          </cell>
          <cell r="FG132" t="str">
            <v/>
          </cell>
          <cell r="FH132" t="str">
            <v>United States of America</v>
          </cell>
          <cell r="FI132" t="str">
            <v/>
          </cell>
        </row>
        <row r="133">
          <cell r="B133" t="str">
            <v>ZMB</v>
          </cell>
          <cell r="C133" t="str">
            <v>Zambia</v>
          </cell>
          <cell r="E133" t="str">
            <v>RANK</v>
          </cell>
          <cell r="F133">
            <v>41</v>
          </cell>
          <cell r="G133">
            <v>103</v>
          </cell>
          <cell r="H133">
            <v>67</v>
          </cell>
          <cell r="I133">
            <v>102</v>
          </cell>
          <cell r="J133">
            <v>84</v>
          </cell>
          <cell r="K133">
            <v>48</v>
          </cell>
          <cell r="L133">
            <v>70</v>
          </cell>
          <cell r="M133">
            <v>95</v>
          </cell>
          <cell r="N133">
            <v>9</v>
          </cell>
          <cell r="O133">
            <v>124</v>
          </cell>
          <cell r="P133" t="str">
            <v/>
          </cell>
          <cell r="Q133" t="str">
            <v/>
          </cell>
          <cell r="R133" t="str">
            <v/>
          </cell>
          <cell r="S133">
            <v>95</v>
          </cell>
          <cell r="T133">
            <v>121</v>
          </cell>
          <cell r="U133" t="str">
            <v/>
          </cell>
          <cell r="V133" t="str">
            <v/>
          </cell>
          <cell r="W133" t="str">
            <v/>
          </cell>
          <cell r="X133">
            <v>12</v>
          </cell>
          <cell r="Y133">
            <v>83</v>
          </cell>
          <cell r="Z133">
            <v>91</v>
          </cell>
          <cell r="AA133">
            <v>101</v>
          </cell>
          <cell r="AB133">
            <v>69</v>
          </cell>
          <cell r="AC133">
            <v>127</v>
          </cell>
          <cell r="AD133">
            <v>109</v>
          </cell>
          <cell r="AE133">
            <v>118</v>
          </cell>
          <cell r="AF133">
            <v>9</v>
          </cell>
          <cell r="AG133">
            <v>93</v>
          </cell>
          <cell r="AH133">
            <v>96</v>
          </cell>
          <cell r="AI133">
            <v>116</v>
          </cell>
          <cell r="AJ133">
            <v>4</v>
          </cell>
          <cell r="AK133">
            <v>121</v>
          </cell>
          <cell r="AL133">
            <v>81</v>
          </cell>
          <cell r="AM133">
            <v>17</v>
          </cell>
          <cell r="AN133">
            <v>7</v>
          </cell>
          <cell r="AO133">
            <v>26</v>
          </cell>
          <cell r="AP133">
            <v>109</v>
          </cell>
          <cell r="AQ133">
            <v>63</v>
          </cell>
          <cell r="AR133">
            <v>58</v>
          </cell>
          <cell r="AS133">
            <v>68</v>
          </cell>
          <cell r="AT133">
            <v>83</v>
          </cell>
          <cell r="AU133">
            <v>69</v>
          </cell>
          <cell r="AV133">
            <v>78</v>
          </cell>
          <cell r="AW133">
            <v>40</v>
          </cell>
          <cell r="AX133">
            <v>86</v>
          </cell>
          <cell r="AY133">
            <v>76</v>
          </cell>
          <cell r="AZ133">
            <v>81</v>
          </cell>
          <cell r="BA133">
            <v>99</v>
          </cell>
          <cell r="BB133">
            <v>65</v>
          </cell>
          <cell r="BC133">
            <v>71</v>
          </cell>
          <cell r="BD133" t="str">
            <v/>
          </cell>
          <cell r="BE133">
            <v>61</v>
          </cell>
          <cell r="BF133">
            <v>63</v>
          </cell>
          <cell r="BG133" t="str">
            <v/>
          </cell>
          <cell r="BH133">
            <v>22</v>
          </cell>
          <cell r="BI133">
            <v>75</v>
          </cell>
          <cell r="BJ133">
            <v>104</v>
          </cell>
          <cell r="BK133">
            <v>107</v>
          </cell>
          <cell r="BL133">
            <v>77</v>
          </cell>
          <cell r="BM133">
            <v>25</v>
          </cell>
          <cell r="BN133">
            <v>75</v>
          </cell>
          <cell r="BO133">
            <v>71</v>
          </cell>
          <cell r="BP133" t="str">
            <v/>
          </cell>
          <cell r="BQ133">
            <v>80</v>
          </cell>
          <cell r="BR133">
            <v>31</v>
          </cell>
          <cell r="BS133">
            <v>60</v>
          </cell>
          <cell r="BT133" t="str">
            <v/>
          </cell>
          <cell r="BU133" t="str">
            <v/>
          </cell>
          <cell r="BV133">
            <v>103</v>
          </cell>
          <cell r="BW133">
            <v>109</v>
          </cell>
          <cell r="BX133">
            <v>94</v>
          </cell>
          <cell r="BY133">
            <v>79</v>
          </cell>
          <cell r="BZ133">
            <v>56</v>
          </cell>
          <cell r="CA133">
            <v>81</v>
          </cell>
          <cell r="CB133">
            <v>96</v>
          </cell>
          <cell r="CC133" t="str">
            <v/>
          </cell>
          <cell r="CD133" t="str">
            <v/>
          </cell>
          <cell r="CE133">
            <v>60</v>
          </cell>
          <cell r="CF133">
            <v>116</v>
          </cell>
          <cell r="CG133" t="str">
            <v/>
          </cell>
          <cell r="CI133">
            <v>129</v>
          </cell>
          <cell r="CJ133" t="str">
            <v>Sudan</v>
          </cell>
          <cell r="CK133">
            <v>1.4150943396226414</v>
          </cell>
          <cell r="CM133">
            <v>129</v>
          </cell>
          <cell r="CN133" t="str">
            <v>Sudan</v>
          </cell>
          <cell r="CO133">
            <v>7.1428571428571432</v>
          </cell>
          <cell r="CQ133">
            <v>129</v>
          </cell>
          <cell r="CR133" t="str">
            <v>Syrian Arab Republic</v>
          </cell>
          <cell r="CS133">
            <v>91.5</v>
          </cell>
          <cell r="CU133">
            <v>129</v>
          </cell>
          <cell r="CV133" t="str">
            <v>Iran (Islamic Republic of)</v>
          </cell>
          <cell r="CW133">
            <v>3.3333333333333335</v>
          </cell>
          <cell r="CY133">
            <v>129</v>
          </cell>
          <cell r="CZ133" t="str">
            <v>Venezuela (Bolivarian Republic of)</v>
          </cell>
          <cell r="DA133">
            <v>2.8301886792452828</v>
          </cell>
          <cell r="DC133">
            <v>129</v>
          </cell>
          <cell r="DD133" t="str">
            <v>Venezuela (Bolivarian Republic of)</v>
          </cell>
          <cell r="DE133">
            <v>69</v>
          </cell>
          <cell r="DG133">
            <v>129</v>
          </cell>
          <cell r="DH133" t="str">
            <v>Brazil</v>
          </cell>
          <cell r="DI133">
            <v>120</v>
          </cell>
          <cell r="DK133">
            <v>129</v>
          </cell>
          <cell r="DL133" t="str">
            <v>Angola</v>
          </cell>
          <cell r="DM133">
            <v>163</v>
          </cell>
          <cell r="DO133">
            <v>129</v>
          </cell>
          <cell r="DP133" t="str">
            <v>Tajikistan</v>
          </cell>
          <cell r="DQ133">
            <v>86</v>
          </cell>
          <cell r="DS133" t="str">
            <v/>
          </cell>
          <cell r="DT133" t="str">
            <v>Qatar</v>
          </cell>
          <cell r="DU133" t="str">
            <v/>
          </cell>
          <cell r="DW133" t="str">
            <v/>
          </cell>
          <cell r="DX133" t="str">
            <v>Zambia</v>
          </cell>
          <cell r="DY133" t="str">
            <v/>
          </cell>
          <cell r="EA133" t="str">
            <v/>
          </cell>
          <cell r="EB133" t="str">
            <v>Zambia</v>
          </cell>
          <cell r="EC133" t="str">
            <v/>
          </cell>
          <cell r="EE133" t="str">
            <v/>
          </cell>
          <cell r="EF133" t="str">
            <v>Zambia</v>
          </cell>
          <cell r="EG133" t="str">
            <v/>
          </cell>
          <cell r="EI133" t="str">
            <v/>
          </cell>
          <cell r="EJ133" t="str">
            <v>Malawi</v>
          </cell>
          <cell r="EK133" t="str">
            <v/>
          </cell>
          <cell r="EM133" t="str">
            <v/>
          </cell>
          <cell r="EN133" t="str">
            <v>Sri Lanka</v>
          </cell>
          <cell r="EO133" t="str">
            <v/>
          </cell>
          <cell r="EQ133" t="str">
            <v/>
          </cell>
          <cell r="ER133" t="str">
            <v>Zambia</v>
          </cell>
          <cell r="ES133" t="str">
            <v/>
          </cell>
          <cell r="EU133" t="str">
            <v/>
          </cell>
          <cell r="EV133" t="str">
            <v>Zambia</v>
          </cell>
          <cell r="EW133" t="str">
            <v/>
          </cell>
          <cell r="EY133" t="str">
            <v/>
          </cell>
          <cell r="EZ133" t="str">
            <v>Zambia</v>
          </cell>
          <cell r="FA133" t="str">
            <v/>
          </cell>
          <cell r="FC133" t="str">
            <v/>
          </cell>
          <cell r="FD133" t="str">
            <v>Sri Lanka</v>
          </cell>
          <cell r="FE133" t="str">
            <v/>
          </cell>
          <cell r="FG133" t="str">
            <v/>
          </cell>
          <cell r="FH133" t="str">
            <v>Venezuela (Bolivarian Republic of)</v>
          </cell>
          <cell r="FI133" t="str">
            <v/>
          </cell>
        </row>
        <row r="134">
          <cell r="B134" t="str">
            <v>ZWE</v>
          </cell>
          <cell r="C134" t="str">
            <v>Zimbabwe</v>
          </cell>
          <cell r="E134" t="str">
            <v>RANK</v>
          </cell>
          <cell r="F134">
            <v>118</v>
          </cell>
          <cell r="G134">
            <v>130</v>
          </cell>
          <cell r="H134">
            <v>92</v>
          </cell>
          <cell r="I134">
            <v>130</v>
          </cell>
          <cell r="J134">
            <v>130</v>
          </cell>
          <cell r="K134">
            <v>78</v>
          </cell>
          <cell r="L134">
            <v>127</v>
          </cell>
          <cell r="M134">
            <v>130</v>
          </cell>
          <cell r="N134">
            <v>65</v>
          </cell>
          <cell r="O134">
            <v>8</v>
          </cell>
          <cell r="P134" t="str">
            <v/>
          </cell>
          <cell r="Q134" t="str">
            <v/>
          </cell>
          <cell r="R134" t="str">
            <v/>
          </cell>
          <cell r="S134">
            <v>97</v>
          </cell>
          <cell r="T134">
            <v>119</v>
          </cell>
          <cell r="U134" t="str">
            <v/>
          </cell>
          <cell r="V134" t="str">
            <v/>
          </cell>
          <cell r="W134" t="str">
            <v/>
          </cell>
          <cell r="X134">
            <v>8</v>
          </cell>
          <cell r="Y134">
            <v>48</v>
          </cell>
          <cell r="Z134" t="str">
            <v/>
          </cell>
          <cell r="AA134" t="str">
            <v/>
          </cell>
          <cell r="AB134">
            <v>101</v>
          </cell>
          <cell r="AC134">
            <v>129</v>
          </cell>
          <cell r="AD134">
            <v>97</v>
          </cell>
          <cell r="AE134">
            <v>116</v>
          </cell>
          <cell r="AF134">
            <v>118</v>
          </cell>
          <cell r="AG134">
            <v>100</v>
          </cell>
          <cell r="AH134">
            <v>88</v>
          </cell>
          <cell r="AI134">
            <v>111</v>
          </cell>
          <cell r="AJ134">
            <v>14</v>
          </cell>
          <cell r="AK134">
            <v>120</v>
          </cell>
          <cell r="AL134">
            <v>104</v>
          </cell>
          <cell r="AM134">
            <v>53</v>
          </cell>
          <cell r="AN134">
            <v>57</v>
          </cell>
          <cell r="AO134">
            <v>116</v>
          </cell>
          <cell r="AP134">
            <v>84</v>
          </cell>
          <cell r="AQ134">
            <v>75</v>
          </cell>
          <cell r="AR134">
            <v>98</v>
          </cell>
          <cell r="AS134">
            <v>25</v>
          </cell>
          <cell r="AT134">
            <v>49</v>
          </cell>
          <cell r="AU134">
            <v>9</v>
          </cell>
          <cell r="AV134">
            <v>128</v>
          </cell>
          <cell r="AW134" t="str">
            <v/>
          </cell>
          <cell r="AX134">
            <v>14</v>
          </cell>
          <cell r="AY134">
            <v>26</v>
          </cell>
          <cell r="AZ134">
            <v>113</v>
          </cell>
          <cell r="BA134" t="str">
            <v/>
          </cell>
          <cell r="BB134" t="str">
            <v/>
          </cell>
          <cell r="BC134" t="str">
            <v/>
          </cell>
          <cell r="BD134" t="str">
            <v/>
          </cell>
          <cell r="BE134">
            <v>98</v>
          </cell>
          <cell r="BF134">
            <v>117</v>
          </cell>
          <cell r="BG134" t="str">
            <v/>
          </cell>
          <cell r="BH134">
            <v>76</v>
          </cell>
          <cell r="BI134">
            <v>75</v>
          </cell>
          <cell r="BJ134" t="str">
            <v/>
          </cell>
          <cell r="BK134">
            <v>92</v>
          </cell>
          <cell r="BL134" t="str">
            <v/>
          </cell>
          <cell r="BM134">
            <v>100</v>
          </cell>
          <cell r="BN134" t="str">
            <v/>
          </cell>
          <cell r="BO134">
            <v>89</v>
          </cell>
          <cell r="BP134">
            <v>49</v>
          </cell>
          <cell r="BQ134">
            <v>16</v>
          </cell>
          <cell r="BR134">
            <v>113</v>
          </cell>
          <cell r="BS134" t="str">
            <v/>
          </cell>
          <cell r="BT134">
            <v>73</v>
          </cell>
          <cell r="BU134" t="str">
            <v/>
          </cell>
          <cell r="BV134">
            <v>89</v>
          </cell>
          <cell r="BW134" t="str">
            <v/>
          </cell>
          <cell r="BX134" t="str">
            <v/>
          </cell>
          <cell r="BY134">
            <v>103</v>
          </cell>
          <cell r="BZ134" t="str">
            <v/>
          </cell>
          <cell r="CA134">
            <v>116</v>
          </cell>
          <cell r="CB134">
            <v>119</v>
          </cell>
          <cell r="CC134" t="str">
            <v/>
          </cell>
          <cell r="CD134" t="str">
            <v/>
          </cell>
          <cell r="CE134" t="str">
            <v/>
          </cell>
          <cell r="CF134">
            <v>14</v>
          </cell>
          <cell r="CG134" t="str">
            <v/>
          </cell>
          <cell r="CI134">
            <v>130</v>
          </cell>
          <cell r="CJ134" t="str">
            <v>Pakistan</v>
          </cell>
          <cell r="CK134">
            <v>0.47169811320754718</v>
          </cell>
          <cell r="CM134">
            <v>130</v>
          </cell>
          <cell r="CN134" t="str">
            <v>Zimbabwe</v>
          </cell>
          <cell r="CO134">
            <v>2.3809523809523809</v>
          </cell>
          <cell r="CQ134">
            <v>130</v>
          </cell>
          <cell r="CR134" t="str">
            <v>Iran (Islamic Republic of)</v>
          </cell>
          <cell r="CS134">
            <v>94.56</v>
          </cell>
          <cell r="CU134">
            <v>130</v>
          </cell>
          <cell r="CV134" t="str">
            <v>Zimbabwe</v>
          </cell>
          <cell r="CW134">
            <v>1.4285714285714286</v>
          </cell>
          <cell r="CY134">
            <v>130</v>
          </cell>
          <cell r="CZ134" t="str">
            <v>Zimbabwe</v>
          </cell>
          <cell r="DA134">
            <v>0.94339622641509435</v>
          </cell>
          <cell r="DC134">
            <v>130</v>
          </cell>
          <cell r="DD134" t="str">
            <v>Bolivia (Plurinational State of)</v>
          </cell>
          <cell r="DE134">
            <v>77</v>
          </cell>
          <cell r="DG134">
            <v>130</v>
          </cell>
          <cell r="DH134" t="str">
            <v>Venezuela (Bolivarian Republic of)</v>
          </cell>
          <cell r="DI134">
            <v>141</v>
          </cell>
          <cell r="DK134">
            <v>130</v>
          </cell>
          <cell r="DL134" t="str">
            <v>Zimbabwe</v>
          </cell>
          <cell r="DM134">
            <v>182.8</v>
          </cell>
          <cell r="DO134">
            <v>130</v>
          </cell>
          <cell r="DP134" t="str">
            <v>Argentina</v>
          </cell>
          <cell r="DQ134">
            <v>108.2</v>
          </cell>
          <cell r="DS134" t="str">
            <v/>
          </cell>
          <cell r="DT134" t="str">
            <v>United Arab Emirates</v>
          </cell>
          <cell r="DU134" t="str">
            <v/>
          </cell>
          <cell r="DW134" t="str">
            <v/>
          </cell>
          <cell r="DX134" t="str">
            <v>Zimbabwe</v>
          </cell>
          <cell r="DY134" t="str">
            <v/>
          </cell>
          <cell r="EA134" t="str">
            <v/>
          </cell>
          <cell r="EB134" t="str">
            <v>Zimbabwe</v>
          </cell>
          <cell r="EC134" t="str">
            <v/>
          </cell>
          <cell r="EE134" t="str">
            <v/>
          </cell>
          <cell r="EF134" t="str">
            <v>Zimbabwe</v>
          </cell>
          <cell r="EG134" t="str">
            <v/>
          </cell>
          <cell r="EI134" t="str">
            <v/>
          </cell>
          <cell r="EJ134" t="str">
            <v>Switzerland</v>
          </cell>
          <cell r="EK134" t="str">
            <v/>
          </cell>
          <cell r="EM134" t="str">
            <v/>
          </cell>
          <cell r="EN134" t="str">
            <v>Syrian Arab Republic</v>
          </cell>
          <cell r="EO134" t="str">
            <v/>
          </cell>
          <cell r="EQ134" t="str">
            <v/>
          </cell>
          <cell r="ER134" t="str">
            <v>Zimbabwe</v>
          </cell>
          <cell r="ES134" t="str">
            <v/>
          </cell>
          <cell r="EU134" t="str">
            <v/>
          </cell>
          <cell r="EV134" t="str">
            <v>Zimbabwe</v>
          </cell>
          <cell r="EW134" t="str">
            <v/>
          </cell>
          <cell r="EY134" t="str">
            <v/>
          </cell>
          <cell r="EZ134" t="str">
            <v>Zimbabwe</v>
          </cell>
          <cell r="FA134" t="str">
            <v/>
          </cell>
          <cell r="FC134" t="str">
            <v/>
          </cell>
          <cell r="FD134" t="str">
            <v>Syrian Arab Republic</v>
          </cell>
          <cell r="FE134" t="str">
            <v/>
          </cell>
          <cell r="FG134" t="str">
            <v/>
          </cell>
          <cell r="FH134" t="str">
            <v>Viet Nam</v>
          </cell>
          <cell r="FI134" t="str">
            <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efinition"/>
      <sheetName val="Scores"/>
      <sheetName val="Rankings"/>
      <sheetName val="Plots"/>
      <sheetName val="Database"/>
      <sheetName val="Country names"/>
      <sheetName val="copypaste"/>
      <sheetName val="Michaela"/>
      <sheetName val="All &quot;goods&quot;"/>
      <sheetName val="fakescores"/>
      <sheetName val="Normalization"/>
      <sheetName val="Weighted"/>
      <sheetName val="Weights"/>
      <sheetName val="copypaste normalization"/>
      <sheetName val="ranks per variable"/>
      <sheetName val="Sheet3"/>
      <sheetName val="ranks countries"/>
      <sheetName val="Sheet5"/>
      <sheetName val="Sheet6"/>
      <sheetName val="copypaste all &quot;goods&quot;"/>
      <sheetName val="Sheet8"/>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GII</v>
          </cell>
          <cell r="B2" t="str">
            <v>weights</v>
          </cell>
          <cell r="D2" t="str">
            <v>ECONOMY</v>
          </cell>
          <cell r="E2" t="str">
            <v>Albania</v>
          </cell>
          <cell r="F2" t="str">
            <v>Algeria</v>
          </cell>
          <cell r="G2" t="str">
            <v>Argentina</v>
          </cell>
          <cell r="H2" t="str">
            <v>Armenia</v>
          </cell>
          <cell r="I2" t="str">
            <v>Australia</v>
          </cell>
          <cell r="J2" t="str">
            <v>Austria</v>
          </cell>
          <cell r="K2" t="str">
            <v>Azerbaijan</v>
          </cell>
          <cell r="L2" t="str">
            <v>Bahrain</v>
          </cell>
          <cell r="M2" t="str">
            <v>Bangladesh</v>
          </cell>
          <cell r="N2" t="str">
            <v>Barbados</v>
          </cell>
          <cell r="O2" t="str">
            <v>Belgium</v>
          </cell>
          <cell r="P2" t="str">
            <v>Benin</v>
          </cell>
          <cell r="Q2" t="str">
            <v>Bolivia (Plurinational State of)</v>
          </cell>
          <cell r="R2" t="str">
            <v>Bosnia and Herzegovina</v>
          </cell>
          <cell r="S2" t="str">
            <v>Botswana</v>
          </cell>
          <cell r="T2" t="str">
            <v>Brazil</v>
          </cell>
          <cell r="U2" t="str">
            <v>Brunei Darussalam</v>
          </cell>
          <cell r="V2" t="str">
            <v>Bulgaria</v>
          </cell>
          <cell r="W2" t="str">
            <v>Burkina Faso</v>
          </cell>
          <cell r="X2" t="str">
            <v>Burundi</v>
          </cell>
          <cell r="Y2" t="str">
            <v>Cambodia</v>
          </cell>
          <cell r="Z2" t="str">
            <v>Cameroon</v>
          </cell>
          <cell r="AA2" t="str">
            <v>Canada</v>
          </cell>
          <cell r="AB2" t="str">
            <v>Chad</v>
          </cell>
          <cell r="AC2" t="str">
            <v>Chile</v>
          </cell>
          <cell r="AD2" t="str">
            <v>China</v>
          </cell>
          <cell r="AE2" t="str">
            <v>Colombia</v>
          </cell>
          <cell r="AF2" t="str">
            <v>Costa Rica</v>
          </cell>
          <cell r="AG2" t="str">
            <v>Côte d'Ivoire</v>
          </cell>
          <cell r="AH2" t="str">
            <v>Croatia</v>
          </cell>
          <cell r="AI2" t="str">
            <v>Cyprus</v>
          </cell>
          <cell r="AJ2" t="str">
            <v>Czech Republic</v>
          </cell>
          <cell r="AK2" t="str">
            <v>Denmark</v>
          </cell>
          <cell r="AL2" t="str">
            <v>Dominican Republic</v>
          </cell>
          <cell r="AM2" t="str">
            <v>Ecuador</v>
          </cell>
          <cell r="AN2" t="str">
            <v>Egypt</v>
          </cell>
          <cell r="AO2" t="str">
            <v>El Salvador</v>
          </cell>
          <cell r="AP2" t="str">
            <v>Estonia</v>
          </cell>
          <cell r="AQ2" t="str">
            <v>Ethiopia</v>
          </cell>
          <cell r="AR2" t="str">
            <v>Finland</v>
          </cell>
          <cell r="AS2" t="str">
            <v>France</v>
          </cell>
          <cell r="AT2" t="str">
            <v>Gambia (the)</v>
          </cell>
          <cell r="AU2" t="str">
            <v>Georgia</v>
          </cell>
          <cell r="AV2" t="str">
            <v>Germany</v>
          </cell>
          <cell r="AW2" t="str">
            <v>Ghana</v>
          </cell>
          <cell r="AX2" t="str">
            <v>Greece</v>
          </cell>
          <cell r="AY2" t="str">
            <v>Guatemala</v>
          </cell>
          <cell r="AZ2" t="str">
            <v>Guyana</v>
          </cell>
          <cell r="BA2" t="str">
            <v>Honduras</v>
          </cell>
          <cell r="BB2" t="str">
            <v>Hong Kong (SAR), China</v>
          </cell>
          <cell r="BC2" t="str">
            <v>Hungary</v>
          </cell>
          <cell r="BD2" t="str">
            <v>Iceland</v>
          </cell>
          <cell r="BE2" t="str">
            <v>India</v>
          </cell>
          <cell r="BF2" t="str">
            <v>Indonesia</v>
          </cell>
          <cell r="BG2" t="str">
            <v>Ireland</v>
          </cell>
          <cell r="BH2" t="str">
            <v>Israel</v>
          </cell>
          <cell r="BI2" t="str">
            <v>Italy</v>
          </cell>
          <cell r="BJ2" t="str">
            <v>Jamaica</v>
          </cell>
          <cell r="BK2" t="str">
            <v>Japan</v>
          </cell>
          <cell r="BL2" t="str">
            <v>Jordan</v>
          </cell>
          <cell r="BM2" t="str">
            <v>Kazakhstan</v>
          </cell>
          <cell r="BN2" t="str">
            <v>Kenya</v>
          </cell>
          <cell r="BO2" t="str">
            <v>Korea (Republic of )</v>
          </cell>
          <cell r="BP2" t="str">
            <v>Kuwait</v>
          </cell>
          <cell r="BQ2" t="str">
            <v>Kyrgyzstan</v>
          </cell>
          <cell r="BR2" t="str">
            <v>Latvia</v>
          </cell>
          <cell r="BS2" t="str">
            <v>Lesotho</v>
          </cell>
          <cell r="BT2" t="str">
            <v>Libyan Arab Jamahiriya</v>
          </cell>
          <cell r="BU2" t="str">
            <v>Lithuania</v>
          </cell>
          <cell r="BV2" t="str">
            <v>Luxembourg</v>
          </cell>
          <cell r="BW2" t="str">
            <v>Macedonia (the Former Yugoslav Republic of)</v>
          </cell>
          <cell r="BX2" t="str">
            <v>Madagascar</v>
          </cell>
          <cell r="BY2" t="str">
            <v>Malawi</v>
          </cell>
          <cell r="BZ2" t="str">
            <v>Malaysia</v>
          </cell>
          <cell r="CA2" t="str">
            <v>Mali</v>
          </cell>
          <cell r="CB2" t="str">
            <v>Malta</v>
          </cell>
          <cell r="CC2" t="str">
            <v>Mauritania</v>
          </cell>
          <cell r="CD2" t="str">
            <v>Mauritius</v>
          </cell>
          <cell r="CE2" t="str">
            <v>Mexico</v>
          </cell>
          <cell r="CF2" t="str">
            <v>Mongolia</v>
          </cell>
          <cell r="CG2" t="str">
            <v>Montenegro</v>
          </cell>
          <cell r="CH2" t="str">
            <v>Morocco</v>
          </cell>
          <cell r="CI2" t="str">
            <v>Mozambique</v>
          </cell>
          <cell r="CJ2" t="str">
            <v>Namibia</v>
          </cell>
          <cell r="CK2" t="str">
            <v>Nepal</v>
          </cell>
          <cell r="CL2" t="str">
            <v>Netherlands</v>
          </cell>
          <cell r="CM2" t="str">
            <v>New Zealand</v>
          </cell>
          <cell r="CN2" t="str">
            <v>Nicaragua</v>
          </cell>
          <cell r="CO2" t="str">
            <v>Nigeria</v>
          </cell>
          <cell r="CP2" t="str">
            <v>Norway</v>
          </cell>
          <cell r="CQ2" t="str">
            <v>Oman</v>
          </cell>
          <cell r="CR2" t="str">
            <v>Pakistan</v>
          </cell>
          <cell r="CS2" t="str">
            <v>Panama</v>
          </cell>
          <cell r="CT2" t="str">
            <v>Paraguay</v>
          </cell>
          <cell r="CU2" t="str">
            <v>Peru</v>
          </cell>
          <cell r="CV2" t="str">
            <v>Philippines</v>
          </cell>
          <cell r="CW2" t="str">
            <v>Poland</v>
          </cell>
          <cell r="CX2" t="str">
            <v>Portugal</v>
          </cell>
          <cell r="CY2" t="str">
            <v>Qatar</v>
          </cell>
          <cell r="CZ2" t="str">
            <v>Romania</v>
          </cell>
          <cell r="DA2" t="str">
            <v>Russian Federation</v>
          </cell>
          <cell r="DB2" t="str">
            <v>Saudi Arabia</v>
          </cell>
          <cell r="DC2" t="str">
            <v>Senegal</v>
          </cell>
          <cell r="DD2" t="str">
            <v>Serbia</v>
          </cell>
          <cell r="DE2" t="str">
            <v>Singapore</v>
          </cell>
          <cell r="DF2" t="str">
            <v>Slovakia</v>
          </cell>
          <cell r="DG2" t="str">
            <v>Slovenia</v>
          </cell>
          <cell r="DH2" t="str">
            <v>South Africa</v>
          </cell>
          <cell r="DI2" t="str">
            <v>Spain</v>
          </cell>
          <cell r="DJ2" t="str">
            <v>Sri Lanka</v>
          </cell>
          <cell r="DK2" t="str">
            <v>Suriname</v>
          </cell>
          <cell r="DL2" t="str">
            <v>Sweden</v>
          </cell>
          <cell r="DM2" t="str">
            <v>Switzerland</v>
          </cell>
          <cell r="DN2" t="str">
            <v>Syrian Arab Republic</v>
          </cell>
          <cell r="DO2" t="str">
            <v>Taiwan, China</v>
          </cell>
          <cell r="DP2" t="str">
            <v>Tajikistan</v>
          </cell>
          <cell r="DQ2" t="str">
            <v>Tanzania (United Republic of)</v>
          </cell>
          <cell r="DR2" t="str">
            <v>Thailand</v>
          </cell>
          <cell r="DS2" t="str">
            <v>Timor-Leste</v>
          </cell>
          <cell r="DT2" t="str">
            <v>Trinidad and Tobago</v>
          </cell>
          <cell r="DU2" t="str">
            <v>Tunisia</v>
          </cell>
          <cell r="DV2" t="str">
            <v>Turkey</v>
          </cell>
          <cell r="DW2" t="str">
            <v>Uganda</v>
          </cell>
          <cell r="DX2" t="str">
            <v>Ukraine</v>
          </cell>
          <cell r="DY2" t="str">
            <v>United Arab Emirates</v>
          </cell>
          <cell r="DZ2" t="str">
            <v>United Kingdom</v>
          </cell>
          <cell r="EA2" t="str">
            <v>United States of America</v>
          </cell>
          <cell r="EB2" t="str">
            <v>Uruguay</v>
          </cell>
          <cell r="EC2" t="str">
            <v>Venezuela (Bolivarian Republic of)</v>
          </cell>
          <cell r="ED2" t="str">
            <v>Viet Nam</v>
          </cell>
          <cell r="EE2" t="str">
            <v>Zambia</v>
          </cell>
          <cell r="EF2" t="str">
            <v>Zimbabwe</v>
          </cell>
          <cell r="EH2" t="str">
            <v>Afghanistan</v>
          </cell>
          <cell r="EI2" t="str">
            <v>American Samoa</v>
          </cell>
          <cell r="EJ2" t="str">
            <v>Andorra</v>
          </cell>
          <cell r="EK2" t="str">
            <v>Angola</v>
          </cell>
          <cell r="EL2" t="str">
            <v>Anguilla</v>
          </cell>
          <cell r="EM2" t="str">
            <v>Antigua and Barbuda</v>
          </cell>
          <cell r="EN2" t="str">
            <v>Aruba</v>
          </cell>
          <cell r="EO2" t="str">
            <v>Ascension</v>
          </cell>
          <cell r="EP2" t="str">
            <v>Bahamas</v>
          </cell>
          <cell r="EQ2" t="str">
            <v>Belarus</v>
          </cell>
          <cell r="ER2" t="str">
            <v>Belize</v>
          </cell>
          <cell r="ES2" t="str">
            <v>Bermuda</v>
          </cell>
          <cell r="ET2" t="str">
            <v>Bhutan</v>
          </cell>
          <cell r="EU2" t="str">
            <v>British Virgin Islands</v>
          </cell>
          <cell r="EV2" t="str">
            <v>Burma</v>
          </cell>
          <cell r="EW2" t="str">
            <v>Cape Verde</v>
          </cell>
          <cell r="EX2" t="str">
            <v>Cayman Islands</v>
          </cell>
          <cell r="EY2" t="str">
            <v>Central African Republic</v>
          </cell>
          <cell r="EZ2" t="str">
            <v>Channel Islands</v>
          </cell>
          <cell r="FA2" t="str">
            <v>Cocos Keeling Islands</v>
          </cell>
          <cell r="FB2" t="str">
            <v>Comoros</v>
          </cell>
          <cell r="FC2" t="str">
            <v>Congo (Democratic Republic of the)</v>
          </cell>
          <cell r="FD2" t="str">
            <v>Congo</v>
          </cell>
          <cell r="FE2" t="str">
            <v>Cook Islands</v>
          </cell>
          <cell r="FF2" t="str">
            <v>Cuba</v>
          </cell>
          <cell r="FG2" t="str">
            <v>Cyprus (North)</v>
          </cell>
          <cell r="FH2" t="str">
            <v>Czechoslovakia</v>
          </cell>
          <cell r="FI2" t="str">
            <v>Djibouti</v>
          </cell>
          <cell r="FJ2" t="str">
            <v>Dominica</v>
          </cell>
          <cell r="FK2" t="str">
            <v>Equatorial Guinea</v>
          </cell>
          <cell r="FL2" t="str">
            <v>Eritrea</v>
          </cell>
          <cell r="FM2" t="str">
            <v>Faeroe Islands</v>
          </cell>
          <cell r="FN2" t="str">
            <v>Falkland (Malvinas) Is.</v>
          </cell>
          <cell r="FO2" t="str">
            <v>Fiji</v>
          </cell>
          <cell r="FP2" t="str">
            <v>French Guiana</v>
          </cell>
          <cell r="FQ2" t="str">
            <v>French Polynesia</v>
          </cell>
          <cell r="FR2" t="str">
            <v>Gabon</v>
          </cell>
          <cell r="FS2" t="str">
            <v>Gibraltar</v>
          </cell>
          <cell r="FT2" t="str">
            <v>Greenland</v>
          </cell>
          <cell r="FU2" t="str">
            <v>Grenada</v>
          </cell>
          <cell r="FV2" t="str">
            <v>Guadeloupe</v>
          </cell>
          <cell r="FW2" t="str">
            <v>Guam</v>
          </cell>
          <cell r="FX2" t="str">
            <v>Guernsey</v>
          </cell>
          <cell r="FY2" t="str">
            <v>Guinea</v>
          </cell>
          <cell r="FZ2" t="str">
            <v>Guinea-Bissau</v>
          </cell>
          <cell r="GA2" t="str">
            <v>Haiti</v>
          </cell>
          <cell r="GB2" t="str">
            <v>Iran (Islamic Republic of)</v>
          </cell>
          <cell r="GC2" t="str">
            <v>Iraq</v>
          </cell>
          <cell r="GD2" t="str">
            <v>Isle of Man</v>
          </cell>
          <cell r="GE2" t="str">
            <v>Israel (extra-territorial)</v>
          </cell>
          <cell r="GF2" t="str">
            <v>Jersey</v>
          </cell>
          <cell r="GG2" t="str">
            <v>Kiribati</v>
          </cell>
          <cell r="GH2" t="str">
            <v>Korea (Democratic People's Republic of)</v>
          </cell>
          <cell r="GI2" t="str">
            <v>Kosovo</v>
          </cell>
          <cell r="GJ2" t="str">
            <v>Lao People's Democratic Republic</v>
          </cell>
          <cell r="GK2" t="str">
            <v>Lebanon</v>
          </cell>
          <cell r="GL2" t="str">
            <v>Liberia</v>
          </cell>
          <cell r="GM2" t="str">
            <v>Liechtenstein</v>
          </cell>
          <cell r="GN2" t="str">
            <v>Macao (SAR), China</v>
          </cell>
          <cell r="GO2" t="str">
            <v>Maldives</v>
          </cell>
          <cell r="GP2" t="str">
            <v>Marshall Islands</v>
          </cell>
          <cell r="GQ2" t="str">
            <v>Martinique</v>
          </cell>
          <cell r="GR2" t="str">
            <v>Mayotte</v>
          </cell>
          <cell r="GS2" t="str">
            <v>Micronesia (Federated States of)</v>
          </cell>
          <cell r="GT2" t="str">
            <v>Moldova (Republic of)</v>
          </cell>
          <cell r="GU2" t="str">
            <v>Monaco</v>
          </cell>
          <cell r="GV2" t="str">
            <v>Montserrat</v>
          </cell>
          <cell r="GW2" t="str">
            <v>Myanmar</v>
          </cell>
          <cell r="GX2" t="str">
            <v>Nauru</v>
          </cell>
          <cell r="GY2" t="str">
            <v>Netherlands Antilles</v>
          </cell>
          <cell r="GZ2" t="str">
            <v>New Caledonia</v>
          </cell>
          <cell r="HA2" t="str">
            <v>Niger</v>
          </cell>
          <cell r="HB2" t="str">
            <v>Niue</v>
          </cell>
          <cell r="HC2" t="str">
            <v>Norfolk Islands</v>
          </cell>
          <cell r="HD2" t="str">
            <v>Northern Marianas</v>
          </cell>
          <cell r="HE2" t="str">
            <v>Palau</v>
          </cell>
          <cell r="HF2" t="str">
            <v>Palestinian Territories</v>
          </cell>
          <cell r="HG2" t="str">
            <v>Papua New Guinea</v>
          </cell>
          <cell r="HH2" t="str">
            <v>Puerto Rico</v>
          </cell>
          <cell r="HI2" t="str">
            <v>Reunion</v>
          </cell>
          <cell r="HJ2" t="str">
            <v>Rwanda</v>
          </cell>
          <cell r="HK2" t="str">
            <v>Samoa</v>
          </cell>
          <cell r="HL2" t="str">
            <v>San Marino</v>
          </cell>
          <cell r="HM2" t="str">
            <v>Sao Tome and Principe</v>
          </cell>
          <cell r="HN2" t="str">
            <v>Serbia and Montenegro (formerly Yugoslavia)</v>
          </cell>
          <cell r="HO2" t="str">
            <v>Seychelles</v>
          </cell>
          <cell r="HP2" t="str">
            <v>Sierra Leone</v>
          </cell>
          <cell r="HQ2" t="str">
            <v>Solomon Islands</v>
          </cell>
          <cell r="HR2" t="str">
            <v>Somalia</v>
          </cell>
          <cell r="HS2" t="str">
            <v>Saint Helena</v>
          </cell>
          <cell r="HT2" t="str">
            <v>Saint Kitts and Nevis</v>
          </cell>
          <cell r="HU2" t="str">
            <v>Saint Lucia</v>
          </cell>
          <cell r="HV2" t="str">
            <v>Saint Pierre &amp; Miquelon</v>
          </cell>
          <cell r="HW2" t="str">
            <v>Saint Vincent and the Grenadines</v>
          </cell>
          <cell r="HX2" t="str">
            <v>Sudan</v>
          </cell>
          <cell r="HY2" t="str">
            <v>Swaziland</v>
          </cell>
          <cell r="HZ2" t="str">
            <v>Togo</v>
          </cell>
          <cell r="IA2" t="str">
            <v>Tokelau</v>
          </cell>
          <cell r="IB2" t="str">
            <v>Tonga</v>
          </cell>
          <cell r="IC2" t="str">
            <v>Turkmenistan</v>
          </cell>
          <cell r="ID2" t="str">
            <v>Turks and Caicos Islands</v>
          </cell>
          <cell r="IE2" t="str">
            <v>Tuvalu</v>
          </cell>
          <cell r="IF2" t="str">
            <v>United States of America (extra-territorial)</v>
          </cell>
          <cell r="IG2" t="str">
            <v>Uzbekistan</v>
          </cell>
          <cell r="IH2" t="str">
            <v>Vanuatu</v>
          </cell>
          <cell r="II2" t="str">
            <v>Holy See</v>
          </cell>
          <cell r="IJ2" t="str">
            <v>Virgin Islands (U.S.)</v>
          </cell>
          <cell r="IK2" t="str">
            <v>Wallis and Futuna</v>
          </cell>
          <cell r="IL2" t="str">
            <v>West Bank and Gaza</v>
          </cell>
          <cell r="IM2" t="str">
            <v>Yemen</v>
          </cell>
        </row>
        <row r="3">
          <cell r="C3" t="e">
            <v>#DIV/0!</v>
          </cell>
        </row>
        <row r="4">
          <cell r="A4" t="str">
            <v>GII 2011</v>
          </cell>
          <cell r="D4" t="str">
            <v>COLUMN</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cell r="Z4">
            <v>26</v>
          </cell>
          <cell r="AA4">
            <v>27</v>
          </cell>
          <cell r="AB4">
            <v>28</v>
          </cell>
          <cell r="AC4">
            <v>29</v>
          </cell>
          <cell r="AD4">
            <v>30</v>
          </cell>
          <cell r="AE4">
            <v>31</v>
          </cell>
          <cell r="AF4">
            <v>32</v>
          </cell>
          <cell r="AG4">
            <v>33</v>
          </cell>
          <cell r="AH4">
            <v>34</v>
          </cell>
          <cell r="AI4">
            <v>35</v>
          </cell>
          <cell r="AJ4">
            <v>36</v>
          </cell>
          <cell r="AK4">
            <v>37</v>
          </cell>
          <cell r="AL4">
            <v>38</v>
          </cell>
          <cell r="AM4">
            <v>39</v>
          </cell>
          <cell r="AN4">
            <v>40</v>
          </cell>
          <cell r="AO4">
            <v>41</v>
          </cell>
          <cell r="AP4">
            <v>42</v>
          </cell>
          <cell r="AQ4">
            <v>43</v>
          </cell>
          <cell r="AR4">
            <v>44</v>
          </cell>
          <cell r="AS4">
            <v>45</v>
          </cell>
          <cell r="AT4">
            <v>46</v>
          </cell>
          <cell r="AU4">
            <v>47</v>
          </cell>
          <cell r="AV4">
            <v>48</v>
          </cell>
          <cell r="AW4">
            <v>49</v>
          </cell>
          <cell r="AX4">
            <v>50</v>
          </cell>
          <cell r="AY4">
            <v>51</v>
          </cell>
          <cell r="AZ4">
            <v>52</v>
          </cell>
          <cell r="BA4">
            <v>53</v>
          </cell>
          <cell r="BB4">
            <v>54</v>
          </cell>
          <cell r="BC4">
            <v>55</v>
          </cell>
          <cell r="BD4">
            <v>56</v>
          </cell>
          <cell r="BE4">
            <v>57</v>
          </cell>
          <cell r="BF4">
            <v>58</v>
          </cell>
          <cell r="BG4">
            <v>59</v>
          </cell>
          <cell r="BH4">
            <v>60</v>
          </cell>
          <cell r="BI4">
            <v>61</v>
          </cell>
          <cell r="BJ4">
            <v>62</v>
          </cell>
          <cell r="BK4">
            <v>63</v>
          </cell>
          <cell r="BL4">
            <v>64</v>
          </cell>
          <cell r="BM4">
            <v>65</v>
          </cell>
          <cell r="BN4">
            <v>66</v>
          </cell>
          <cell r="BO4">
            <v>67</v>
          </cell>
          <cell r="BP4">
            <v>68</v>
          </cell>
          <cell r="BQ4">
            <v>69</v>
          </cell>
          <cell r="BR4">
            <v>70</v>
          </cell>
          <cell r="BS4">
            <v>71</v>
          </cell>
          <cell r="BT4">
            <v>72</v>
          </cell>
          <cell r="BU4">
            <v>73</v>
          </cell>
          <cell r="BV4">
            <v>74</v>
          </cell>
          <cell r="BW4">
            <v>75</v>
          </cell>
          <cell r="BX4">
            <v>76</v>
          </cell>
          <cell r="BY4">
            <v>77</v>
          </cell>
          <cell r="BZ4">
            <v>78</v>
          </cell>
          <cell r="CA4">
            <v>79</v>
          </cell>
          <cell r="CB4">
            <v>80</v>
          </cell>
          <cell r="CC4">
            <v>81</v>
          </cell>
          <cell r="CD4">
            <v>82</v>
          </cell>
          <cell r="CE4">
            <v>83</v>
          </cell>
          <cell r="CF4">
            <v>84</v>
          </cell>
          <cell r="CG4">
            <v>85</v>
          </cell>
          <cell r="CH4">
            <v>86</v>
          </cell>
          <cell r="CI4">
            <v>87</v>
          </cell>
          <cell r="CJ4">
            <v>88</v>
          </cell>
          <cell r="CK4">
            <v>89</v>
          </cell>
          <cell r="CL4">
            <v>90</v>
          </cell>
          <cell r="CM4">
            <v>91</v>
          </cell>
          <cell r="CN4">
            <v>92</v>
          </cell>
          <cell r="CO4">
            <v>93</v>
          </cell>
          <cell r="CP4">
            <v>94</v>
          </cell>
          <cell r="CQ4">
            <v>95</v>
          </cell>
          <cell r="CR4">
            <v>96</v>
          </cell>
          <cell r="CS4">
            <v>97</v>
          </cell>
          <cell r="CT4">
            <v>98</v>
          </cell>
          <cell r="CU4">
            <v>99</v>
          </cell>
          <cell r="CV4">
            <v>100</v>
          </cell>
          <cell r="CW4">
            <v>101</v>
          </cell>
          <cell r="CX4">
            <v>102</v>
          </cell>
          <cell r="CY4">
            <v>103</v>
          </cell>
          <cell r="CZ4">
            <v>104</v>
          </cell>
          <cell r="DA4">
            <v>105</v>
          </cell>
          <cell r="DB4">
            <v>106</v>
          </cell>
          <cell r="DC4">
            <v>107</v>
          </cell>
          <cell r="DD4">
            <v>108</v>
          </cell>
          <cell r="DE4">
            <v>109</v>
          </cell>
          <cell r="DF4">
            <v>110</v>
          </cell>
          <cell r="DG4">
            <v>111</v>
          </cell>
          <cell r="DH4">
            <v>112</v>
          </cell>
          <cell r="DI4">
            <v>113</v>
          </cell>
          <cell r="DJ4">
            <v>114</v>
          </cell>
          <cell r="DK4">
            <v>115</v>
          </cell>
          <cell r="DL4">
            <v>116</v>
          </cell>
          <cell r="DM4">
            <v>117</v>
          </cell>
          <cell r="DN4">
            <v>118</v>
          </cell>
          <cell r="DO4">
            <v>119</v>
          </cell>
          <cell r="DP4">
            <v>120</v>
          </cell>
          <cell r="DQ4">
            <v>121</v>
          </cell>
          <cell r="DR4">
            <v>122</v>
          </cell>
          <cell r="DS4">
            <v>123</v>
          </cell>
          <cell r="DT4">
            <v>124</v>
          </cell>
          <cell r="DU4">
            <v>125</v>
          </cell>
          <cell r="DV4">
            <v>126</v>
          </cell>
          <cell r="DW4">
            <v>127</v>
          </cell>
          <cell r="DX4">
            <v>128</v>
          </cell>
          <cell r="DY4">
            <v>129</v>
          </cell>
          <cell r="DZ4">
            <v>130</v>
          </cell>
          <cell r="EA4">
            <v>131</v>
          </cell>
          <cell r="EB4">
            <v>132</v>
          </cell>
          <cell r="EC4">
            <v>133</v>
          </cell>
          <cell r="ED4">
            <v>134</v>
          </cell>
          <cell r="EE4">
            <v>135</v>
          </cell>
          <cell r="EF4">
            <v>136</v>
          </cell>
          <cell r="EG4">
            <v>137</v>
          </cell>
          <cell r="EH4">
            <v>138</v>
          </cell>
          <cell r="EI4">
            <v>139</v>
          </cell>
          <cell r="EJ4">
            <v>140</v>
          </cell>
          <cell r="EK4">
            <v>141</v>
          </cell>
          <cell r="EL4">
            <v>142</v>
          </cell>
          <cell r="EM4">
            <v>143</v>
          </cell>
          <cell r="EN4">
            <v>144</v>
          </cell>
          <cell r="EO4">
            <v>145</v>
          </cell>
          <cell r="EP4">
            <v>146</v>
          </cell>
          <cell r="EQ4">
            <v>147</v>
          </cell>
          <cell r="ER4">
            <v>148</v>
          </cell>
          <cell r="ES4">
            <v>149</v>
          </cell>
          <cell r="ET4">
            <v>150</v>
          </cell>
          <cell r="EU4">
            <v>151</v>
          </cell>
          <cell r="EV4">
            <v>152</v>
          </cell>
          <cell r="EW4">
            <v>153</v>
          </cell>
          <cell r="EX4">
            <v>154</v>
          </cell>
          <cell r="EY4">
            <v>155</v>
          </cell>
          <cell r="EZ4">
            <v>156</v>
          </cell>
          <cell r="FA4">
            <v>157</v>
          </cell>
          <cell r="FB4">
            <v>158</v>
          </cell>
          <cell r="FC4">
            <v>159</v>
          </cell>
          <cell r="FD4">
            <v>160</v>
          </cell>
          <cell r="FE4">
            <v>161</v>
          </cell>
          <cell r="FF4">
            <v>162</v>
          </cell>
          <cell r="FG4">
            <v>163</v>
          </cell>
          <cell r="FH4">
            <v>164</v>
          </cell>
          <cell r="FI4">
            <v>165</v>
          </cell>
          <cell r="FJ4">
            <v>166</v>
          </cell>
          <cell r="FK4">
            <v>167</v>
          </cell>
          <cell r="FL4">
            <v>168</v>
          </cell>
          <cell r="FM4">
            <v>169</v>
          </cell>
          <cell r="FN4">
            <v>170</v>
          </cell>
          <cell r="FO4">
            <v>171</v>
          </cell>
          <cell r="FP4">
            <v>172</v>
          </cell>
          <cell r="FQ4">
            <v>173</v>
          </cell>
          <cell r="FR4">
            <v>174</v>
          </cell>
          <cell r="FS4">
            <v>175</v>
          </cell>
          <cell r="FT4">
            <v>176</v>
          </cell>
          <cell r="FU4">
            <v>177</v>
          </cell>
          <cell r="FV4">
            <v>178</v>
          </cell>
          <cell r="FW4">
            <v>179</v>
          </cell>
          <cell r="FX4">
            <v>180</v>
          </cell>
          <cell r="FY4">
            <v>181</v>
          </cell>
          <cell r="FZ4">
            <v>182</v>
          </cell>
          <cell r="GA4">
            <v>183</v>
          </cell>
          <cell r="GB4">
            <v>184</v>
          </cell>
          <cell r="GC4">
            <v>185</v>
          </cell>
          <cell r="GD4">
            <v>186</v>
          </cell>
          <cell r="GE4">
            <v>187</v>
          </cell>
          <cell r="GF4">
            <v>188</v>
          </cell>
          <cell r="GG4">
            <v>189</v>
          </cell>
          <cell r="GH4">
            <v>190</v>
          </cell>
          <cell r="GI4">
            <v>191</v>
          </cell>
          <cell r="GJ4">
            <v>192</v>
          </cell>
          <cell r="GK4">
            <v>193</v>
          </cell>
          <cell r="GL4">
            <v>194</v>
          </cell>
          <cell r="GM4">
            <v>195</v>
          </cell>
          <cell r="GN4">
            <v>196</v>
          </cell>
          <cell r="GO4">
            <v>197</v>
          </cell>
          <cell r="GP4">
            <v>198</v>
          </cell>
          <cell r="GQ4">
            <v>199</v>
          </cell>
          <cell r="GR4">
            <v>200</v>
          </cell>
          <cell r="GS4">
            <v>201</v>
          </cell>
          <cell r="GT4">
            <v>202</v>
          </cell>
          <cell r="GU4">
            <v>203</v>
          </cell>
          <cell r="GV4">
            <v>204</v>
          </cell>
          <cell r="GW4">
            <v>205</v>
          </cell>
          <cell r="GX4">
            <v>206</v>
          </cell>
          <cell r="GY4">
            <v>207</v>
          </cell>
          <cell r="GZ4">
            <v>208</v>
          </cell>
          <cell r="HA4">
            <v>209</v>
          </cell>
          <cell r="HB4">
            <v>210</v>
          </cell>
          <cell r="HC4">
            <v>211</v>
          </cell>
          <cell r="HD4">
            <v>212</v>
          </cell>
          <cell r="HE4">
            <v>213</v>
          </cell>
          <cell r="HF4">
            <v>214</v>
          </cell>
          <cell r="HG4">
            <v>215</v>
          </cell>
          <cell r="HH4">
            <v>216</v>
          </cell>
          <cell r="HI4">
            <v>217</v>
          </cell>
          <cell r="HJ4">
            <v>218</v>
          </cell>
          <cell r="HK4">
            <v>219</v>
          </cell>
          <cell r="HL4">
            <v>220</v>
          </cell>
          <cell r="HM4">
            <v>221</v>
          </cell>
          <cell r="HN4">
            <v>222</v>
          </cell>
          <cell r="HO4">
            <v>223</v>
          </cell>
          <cell r="HP4">
            <v>224</v>
          </cell>
          <cell r="HQ4">
            <v>225</v>
          </cell>
          <cell r="HR4">
            <v>226</v>
          </cell>
          <cell r="HS4">
            <v>227</v>
          </cell>
          <cell r="HT4">
            <v>228</v>
          </cell>
          <cell r="HU4">
            <v>229</v>
          </cell>
          <cell r="HV4">
            <v>230</v>
          </cell>
          <cell r="HW4">
            <v>231</v>
          </cell>
          <cell r="HX4">
            <v>232</v>
          </cell>
          <cell r="HY4">
            <v>233</v>
          </cell>
          <cell r="HZ4">
            <v>234</v>
          </cell>
          <cell r="IA4">
            <v>235</v>
          </cell>
          <cell r="IB4">
            <v>236</v>
          </cell>
          <cell r="IC4">
            <v>237</v>
          </cell>
          <cell r="ID4">
            <v>238</v>
          </cell>
          <cell r="IE4">
            <v>239</v>
          </cell>
          <cell r="IF4">
            <v>240</v>
          </cell>
          <cell r="IG4">
            <v>241</v>
          </cell>
          <cell r="IH4">
            <v>242</v>
          </cell>
          <cell r="II4">
            <v>243</v>
          </cell>
          <cell r="IJ4">
            <v>244</v>
          </cell>
          <cell r="IK4">
            <v>245</v>
          </cell>
          <cell r="IL4">
            <v>246</v>
          </cell>
          <cell r="IM4">
            <v>247</v>
          </cell>
        </row>
        <row r="5">
          <cell r="A5" t="str">
            <v>1.1.1</v>
          </cell>
          <cell r="B5">
            <v>1</v>
          </cell>
          <cell r="C5" t="str">
            <v>Political Stability &amp; Absence of Violence/Terrorism</v>
          </cell>
          <cell r="D5" t="str">
            <v>SCORE</v>
          </cell>
          <cell r="E5">
            <v>41.509433962264154</v>
          </cell>
          <cell r="F5">
            <v>12.735849056603774</v>
          </cell>
          <cell r="G5">
            <v>43.39622641509434</v>
          </cell>
          <cell r="H5">
            <v>48.113207547169814</v>
          </cell>
          <cell r="I5">
            <v>76.415094339622641</v>
          </cell>
          <cell r="J5">
            <v>89.15094339622641</v>
          </cell>
          <cell r="K5">
            <v>32.075471698113205</v>
          </cell>
          <cell r="L5">
            <v>40.566037735849058</v>
          </cell>
          <cell r="M5">
            <v>7.5471698113207548</v>
          </cell>
          <cell r="N5" t="str">
            <v/>
          </cell>
          <cell r="O5">
            <v>74.056603773584911</v>
          </cell>
          <cell r="P5">
            <v>61.79245283018868</v>
          </cell>
          <cell r="Q5">
            <v>19.811320754716981</v>
          </cell>
          <cell r="R5">
            <v>25.943396226415093</v>
          </cell>
          <cell r="S5">
            <v>79.716981132075475</v>
          </cell>
          <cell r="T5">
            <v>54.245283018867916</v>
          </cell>
          <cell r="U5">
            <v>95.283018867924525</v>
          </cell>
          <cell r="V5">
            <v>62.735849056603776</v>
          </cell>
          <cell r="W5">
            <v>39.622641509433961</v>
          </cell>
          <cell r="X5" t="str">
            <v/>
          </cell>
          <cell r="Y5">
            <v>25</v>
          </cell>
          <cell r="Z5">
            <v>31.132075471698112</v>
          </cell>
          <cell r="AA5">
            <v>85.377358490566039</v>
          </cell>
          <cell r="AB5" t="str">
            <v/>
          </cell>
          <cell r="AC5">
            <v>69.339622641509436</v>
          </cell>
          <cell r="AD5">
            <v>29.716981132075471</v>
          </cell>
          <cell r="AE5">
            <v>7.0754716981132075</v>
          </cell>
          <cell r="AF5">
            <v>70.283018867924525</v>
          </cell>
          <cell r="AG5">
            <v>8.0188679245283012</v>
          </cell>
          <cell r="AH5">
            <v>67.452830188679243</v>
          </cell>
          <cell r="AI5">
            <v>57.547169811320757</v>
          </cell>
          <cell r="AJ5">
            <v>81.132075471698116</v>
          </cell>
          <cell r="AK5">
            <v>85.84905660377359</v>
          </cell>
          <cell r="AL5">
            <v>49.056603773584904</v>
          </cell>
          <cell r="AM5">
            <v>20.754716981132077</v>
          </cell>
          <cell r="AN5">
            <v>24.528301886792452</v>
          </cell>
          <cell r="AO5">
            <v>46.226415094339622</v>
          </cell>
          <cell r="AP5">
            <v>66.981132075471692</v>
          </cell>
          <cell r="AQ5">
            <v>6.132075471698113</v>
          </cell>
          <cell r="AR5">
            <v>95.754716981132077</v>
          </cell>
          <cell r="AS5">
            <v>65.566037735849051</v>
          </cell>
          <cell r="AT5" t="str">
            <v/>
          </cell>
          <cell r="AU5">
            <v>16.981132075471699</v>
          </cell>
          <cell r="AV5">
            <v>76.886792452830193</v>
          </cell>
          <cell r="AW5">
            <v>50</v>
          </cell>
          <cell r="AX5">
            <v>41.981132075471699</v>
          </cell>
          <cell r="AY5">
            <v>21.226415094339622</v>
          </cell>
          <cell r="AZ5">
            <v>26.886792452830189</v>
          </cell>
          <cell r="BA5">
            <v>33.962264150943398</v>
          </cell>
          <cell r="BB5">
            <v>81.603773584905667</v>
          </cell>
          <cell r="BC5">
            <v>67.924528301886795</v>
          </cell>
          <cell r="BD5">
            <v>91.981132075471692</v>
          </cell>
          <cell r="BE5">
            <v>13.20754716981132</v>
          </cell>
          <cell r="BF5">
            <v>24.056603773584907</v>
          </cell>
          <cell r="BG5">
            <v>84.433962264150949</v>
          </cell>
          <cell r="BH5">
            <v>9.433962264150944</v>
          </cell>
          <cell r="BI5">
            <v>64.622641509433961</v>
          </cell>
          <cell r="BJ5">
            <v>33.018867924528301</v>
          </cell>
          <cell r="BK5">
            <v>83.490566037735846</v>
          </cell>
          <cell r="BL5">
            <v>36.320754716981135</v>
          </cell>
          <cell r="BM5">
            <v>69.811320754716988</v>
          </cell>
          <cell r="BN5">
            <v>12.264150943396226</v>
          </cell>
          <cell r="BO5">
            <v>52.358490566037744</v>
          </cell>
          <cell r="BP5">
            <v>59.433962264150942</v>
          </cell>
          <cell r="BQ5">
            <v>26.415094339622641</v>
          </cell>
          <cell r="BR5">
            <v>61.320754716981128</v>
          </cell>
          <cell r="BS5" t="str">
            <v/>
          </cell>
          <cell r="BT5" t="str">
            <v/>
          </cell>
          <cell r="BU5">
            <v>70.754716981132077</v>
          </cell>
          <cell r="BV5">
            <v>96.226415094339629</v>
          </cell>
          <cell r="BW5">
            <v>37.264150943396224</v>
          </cell>
          <cell r="BX5">
            <v>23.584905660377359</v>
          </cell>
          <cell r="BY5">
            <v>42.452830188679243</v>
          </cell>
          <cell r="BZ5">
            <v>46.698113207547166</v>
          </cell>
          <cell r="CA5">
            <v>34.905660377358494</v>
          </cell>
          <cell r="CB5">
            <v>86.320754716981128</v>
          </cell>
          <cell r="CC5" t="str">
            <v/>
          </cell>
          <cell r="CD5">
            <v>68.396226415094333</v>
          </cell>
          <cell r="CE5">
            <v>22.169811320754718</v>
          </cell>
          <cell r="CF5">
            <v>55.188679245283026</v>
          </cell>
          <cell r="CG5" t="str">
            <v/>
          </cell>
          <cell r="CH5">
            <v>30.188679245283019</v>
          </cell>
          <cell r="CI5">
            <v>63.679245283018872</v>
          </cell>
          <cell r="CJ5">
            <v>75</v>
          </cell>
          <cell r="CK5">
            <v>5.1886792452830193</v>
          </cell>
          <cell r="CL5">
            <v>83.018867924528308</v>
          </cell>
          <cell r="CM5">
            <v>84.905660377358487</v>
          </cell>
          <cell r="CN5">
            <v>27.358490566037734</v>
          </cell>
          <cell r="CO5">
            <v>4.2452830188679247</v>
          </cell>
          <cell r="CP5">
            <v>91.509433962264154</v>
          </cell>
          <cell r="CQ5">
            <v>75.471698113207552</v>
          </cell>
          <cell r="CR5">
            <v>0.47169811320754718</v>
          </cell>
          <cell r="CS5">
            <v>49.528301886792455</v>
          </cell>
          <cell r="CT5">
            <v>17.452830188679247</v>
          </cell>
          <cell r="CU5">
            <v>17.924528301886792</v>
          </cell>
          <cell r="CV5">
            <v>10.849056603773585</v>
          </cell>
          <cell r="CW5">
            <v>80.188679245283012</v>
          </cell>
          <cell r="CX5">
            <v>74.528301886792448</v>
          </cell>
          <cell r="CY5">
            <v>88.679245283018872</v>
          </cell>
          <cell r="CZ5">
            <v>58.490566037735846</v>
          </cell>
          <cell r="DA5">
            <v>21.69811320754717</v>
          </cell>
          <cell r="DB5">
            <v>32.547169811320757</v>
          </cell>
          <cell r="DC5">
            <v>38.679245283018865</v>
          </cell>
          <cell r="DD5">
            <v>28.30188679245283</v>
          </cell>
          <cell r="DE5">
            <v>90.094339622641513</v>
          </cell>
          <cell r="DF5">
            <v>78.773584905660371</v>
          </cell>
          <cell r="DG5">
            <v>77.35849056603773</v>
          </cell>
          <cell r="DH5">
            <v>44.339622641509436</v>
          </cell>
          <cell r="DI5">
            <v>38.20754716981132</v>
          </cell>
          <cell r="DJ5">
            <v>11.79245283018868</v>
          </cell>
          <cell r="DK5" t="str">
            <v/>
          </cell>
          <cell r="DL5">
            <v>88.20754716981132</v>
          </cell>
          <cell r="DM5">
            <v>92.452830188679243</v>
          </cell>
          <cell r="DN5">
            <v>22.641509433962263</v>
          </cell>
          <cell r="DO5" t="str">
            <v/>
          </cell>
          <cell r="DP5">
            <v>16.037735849056602</v>
          </cell>
          <cell r="DQ5">
            <v>47.641509433962263</v>
          </cell>
          <cell r="DR5">
            <v>14.622641509433961</v>
          </cell>
          <cell r="DS5" t="str">
            <v/>
          </cell>
          <cell r="DT5">
            <v>44.811320754716981</v>
          </cell>
          <cell r="DU5">
            <v>53.301886792452834</v>
          </cell>
          <cell r="DV5">
            <v>18.867924528301888</v>
          </cell>
          <cell r="DW5">
            <v>15.09433962264151</v>
          </cell>
          <cell r="DX5">
            <v>34.433962264150942</v>
          </cell>
          <cell r="DY5">
            <v>80.660377358490564</v>
          </cell>
          <cell r="DZ5">
            <v>54.716981132075468</v>
          </cell>
          <cell r="EA5">
            <v>58.962264150943398</v>
          </cell>
          <cell r="EB5">
            <v>78.301886792452834</v>
          </cell>
          <cell r="EC5">
            <v>11.320754716981131</v>
          </cell>
          <cell r="ED5">
            <v>51.415094339622634</v>
          </cell>
          <cell r="EE5">
            <v>64.15094339622641</v>
          </cell>
          <cell r="EF5">
            <v>9.9056603773584904</v>
          </cell>
          <cell r="EG5" t="str">
            <v/>
          </cell>
          <cell r="EH5" t="str">
            <v/>
          </cell>
          <cell r="EI5" t="str">
            <v/>
          </cell>
          <cell r="EJ5" t="str">
            <v/>
          </cell>
          <cell r="EK5">
            <v>35.849056603773583</v>
          </cell>
          <cell r="EL5" t="str">
            <v/>
          </cell>
          <cell r="EM5" t="str">
            <v/>
          </cell>
          <cell r="EN5" t="str">
            <v/>
          </cell>
          <cell r="EO5" t="str">
            <v/>
          </cell>
          <cell r="EP5" t="str">
            <v/>
          </cell>
          <cell r="EQ5">
            <v>57.075471698113198</v>
          </cell>
          <cell r="ER5" t="str">
            <v/>
          </cell>
          <cell r="ES5" t="str">
            <v/>
          </cell>
          <cell r="ET5" t="str">
            <v/>
          </cell>
          <cell r="EU5" t="str">
            <v/>
          </cell>
          <cell r="EV5" t="str">
            <v/>
          </cell>
          <cell r="EW5" t="str">
            <v/>
          </cell>
          <cell r="EX5" t="str">
            <v/>
          </cell>
          <cell r="EY5" t="str">
            <v/>
          </cell>
          <cell r="EZ5" t="str">
            <v/>
          </cell>
          <cell r="FA5" t="str">
            <v/>
          </cell>
          <cell r="FB5" t="str">
            <v/>
          </cell>
          <cell r="FC5" t="str">
            <v/>
          </cell>
          <cell r="FD5" t="str">
            <v/>
          </cell>
          <cell r="FE5" t="str">
            <v/>
          </cell>
          <cell r="FF5" t="str">
            <v/>
          </cell>
          <cell r="FG5" t="str">
            <v/>
          </cell>
          <cell r="FH5" t="str">
            <v/>
          </cell>
          <cell r="FI5" t="str">
            <v/>
          </cell>
          <cell r="FJ5" t="str">
            <v/>
          </cell>
          <cell r="FK5" t="str">
            <v/>
          </cell>
          <cell r="FL5" t="str">
            <v/>
          </cell>
          <cell r="FM5" t="str">
            <v/>
          </cell>
          <cell r="FN5" t="str">
            <v/>
          </cell>
          <cell r="FO5" t="str">
            <v/>
          </cell>
          <cell r="FP5" t="str">
            <v/>
          </cell>
          <cell r="FQ5" t="str">
            <v/>
          </cell>
          <cell r="FR5" t="str">
            <v/>
          </cell>
          <cell r="FS5" t="str">
            <v/>
          </cell>
          <cell r="FT5" t="str">
            <v/>
          </cell>
          <cell r="FU5" t="str">
            <v/>
          </cell>
          <cell r="FV5" t="str">
            <v/>
          </cell>
          <cell r="FW5" t="str">
            <v/>
          </cell>
          <cell r="FX5" t="str">
            <v/>
          </cell>
          <cell r="FY5" t="str">
            <v/>
          </cell>
          <cell r="FZ5" t="str">
            <v/>
          </cell>
          <cell r="GA5" t="str">
            <v/>
          </cell>
          <cell r="GB5">
            <v>8.4905660377358494</v>
          </cell>
          <cell r="GC5" t="str">
            <v/>
          </cell>
          <cell r="GD5" t="str">
            <v/>
          </cell>
          <cell r="GE5" t="str">
            <v/>
          </cell>
          <cell r="GF5" t="str">
            <v/>
          </cell>
          <cell r="GG5" t="str">
            <v/>
          </cell>
          <cell r="GH5" t="str">
            <v/>
          </cell>
          <cell r="GI5" t="str">
            <v/>
          </cell>
          <cell r="GJ5" t="str">
            <v/>
          </cell>
          <cell r="GK5">
            <v>8.9622641509433958</v>
          </cell>
          <cell r="GL5" t="str">
            <v/>
          </cell>
          <cell r="GM5" t="str">
            <v/>
          </cell>
          <cell r="GN5" t="str">
            <v/>
          </cell>
          <cell r="GO5" t="str">
            <v/>
          </cell>
          <cell r="GP5" t="str">
            <v/>
          </cell>
          <cell r="GQ5" t="str">
            <v/>
          </cell>
          <cell r="GR5" t="str">
            <v/>
          </cell>
          <cell r="GS5" t="str">
            <v/>
          </cell>
          <cell r="GT5">
            <v>27.830188679245282</v>
          </cell>
          <cell r="GU5" t="str">
            <v/>
          </cell>
          <cell r="GV5" t="str">
            <v/>
          </cell>
          <cell r="GW5" t="str">
            <v/>
          </cell>
          <cell r="GX5" t="str">
            <v/>
          </cell>
          <cell r="GY5" t="str">
            <v/>
          </cell>
          <cell r="GZ5" t="str">
            <v/>
          </cell>
          <cell r="HA5">
            <v>14.150943396226415</v>
          </cell>
          <cell r="HB5" t="str">
            <v/>
          </cell>
          <cell r="HC5" t="str">
            <v/>
          </cell>
          <cell r="HD5" t="str">
            <v/>
          </cell>
          <cell r="HE5" t="str">
            <v/>
          </cell>
          <cell r="HF5" t="str">
            <v/>
          </cell>
          <cell r="HG5" t="str">
            <v/>
          </cell>
          <cell r="HH5" t="str">
            <v/>
          </cell>
          <cell r="HI5" t="str">
            <v/>
          </cell>
          <cell r="HJ5">
            <v>33.490566037735846</v>
          </cell>
          <cell r="HK5" t="str">
            <v/>
          </cell>
          <cell r="HL5" t="str">
            <v/>
          </cell>
          <cell r="HM5" t="str">
            <v/>
          </cell>
          <cell r="HN5" t="str">
            <v/>
          </cell>
          <cell r="HO5" t="str">
            <v/>
          </cell>
          <cell r="HP5" t="str">
            <v/>
          </cell>
          <cell r="HQ5" t="str">
            <v/>
          </cell>
          <cell r="HR5" t="str">
            <v/>
          </cell>
          <cell r="HS5" t="str">
            <v/>
          </cell>
          <cell r="HT5" t="str">
            <v/>
          </cell>
          <cell r="HU5" t="str">
            <v/>
          </cell>
          <cell r="HV5" t="str">
            <v/>
          </cell>
          <cell r="HW5" t="str">
            <v/>
          </cell>
          <cell r="HX5">
            <v>1.4150943396226414</v>
          </cell>
          <cell r="HY5">
            <v>45.283018867924525</v>
          </cell>
          <cell r="HZ5" t="str">
            <v/>
          </cell>
          <cell r="IA5" t="str">
            <v/>
          </cell>
          <cell r="IB5" t="str">
            <v/>
          </cell>
          <cell r="IC5" t="str">
            <v/>
          </cell>
          <cell r="ID5" t="str">
            <v/>
          </cell>
          <cell r="IE5" t="str">
            <v/>
          </cell>
          <cell r="IF5" t="str">
            <v/>
          </cell>
          <cell r="IG5" t="str">
            <v/>
          </cell>
          <cell r="IH5" t="str">
            <v/>
          </cell>
          <cell r="II5" t="str">
            <v/>
          </cell>
          <cell r="IJ5" t="str">
            <v/>
          </cell>
          <cell r="IK5" t="str">
            <v/>
          </cell>
          <cell r="IL5" t="str">
            <v/>
          </cell>
          <cell r="IM5">
            <v>2.358490566037736</v>
          </cell>
        </row>
        <row r="6">
          <cell r="A6" t="str">
            <v>1.1.2</v>
          </cell>
          <cell r="B6">
            <v>1</v>
          </cell>
          <cell r="C6" t="str">
            <v>Government Effectiveness</v>
          </cell>
          <cell r="D6" t="str">
            <v>SCORE</v>
          </cell>
          <cell r="E6">
            <v>47.61904761904762</v>
          </cell>
          <cell r="F6">
            <v>34.761904761904759</v>
          </cell>
          <cell r="G6">
            <v>39.523809523809526</v>
          </cell>
          <cell r="H6">
            <v>57.142857142857153</v>
          </cell>
          <cell r="I6">
            <v>95.238095238095241</v>
          </cell>
          <cell r="J6">
            <v>93.80952380952381</v>
          </cell>
          <cell r="K6">
            <v>33.333333333333336</v>
          </cell>
          <cell r="L6">
            <v>69.047619047619051</v>
          </cell>
          <cell r="M6">
            <v>16.666666666666668</v>
          </cell>
          <cell r="N6" t="str">
            <v/>
          </cell>
          <cell r="O6">
            <v>90.476190476190482</v>
          </cell>
          <cell r="P6">
            <v>38.095238095238095</v>
          </cell>
          <cell r="Q6">
            <v>27.61904761904762</v>
          </cell>
          <cell r="R6">
            <v>32.38095238095238</v>
          </cell>
          <cell r="S6">
            <v>70</v>
          </cell>
          <cell r="T6">
            <v>57.619047619047628</v>
          </cell>
          <cell r="U6">
            <v>75.238095238095241</v>
          </cell>
          <cell r="V6">
            <v>59.047619047619051</v>
          </cell>
          <cell r="W6">
            <v>31.904761904761902</v>
          </cell>
          <cell r="X6" t="str">
            <v/>
          </cell>
          <cell r="Y6">
            <v>25.714285714285719</v>
          </cell>
          <cell r="Z6">
            <v>23.333333333333332</v>
          </cell>
          <cell r="AA6">
            <v>96.666666666666671</v>
          </cell>
          <cell r="AB6" t="str">
            <v/>
          </cell>
          <cell r="AC6">
            <v>85.714285714285708</v>
          </cell>
          <cell r="AD6">
            <v>58.095238095238102</v>
          </cell>
          <cell r="AE6">
            <v>56.19047619047619</v>
          </cell>
          <cell r="AF6">
            <v>65.714285714285708</v>
          </cell>
          <cell r="AG6">
            <v>9.5238095238095237</v>
          </cell>
          <cell r="AH6">
            <v>70.476190476190482</v>
          </cell>
          <cell r="AI6">
            <v>88.571428571428569</v>
          </cell>
          <cell r="AJ6">
            <v>79.047619047619051</v>
          </cell>
          <cell r="AK6">
            <v>99.523809523809518</v>
          </cell>
          <cell r="AL6">
            <v>38.571428571428569</v>
          </cell>
          <cell r="AM6">
            <v>21.904761904761905</v>
          </cell>
          <cell r="AN6">
            <v>44.285714285714285</v>
          </cell>
          <cell r="AO6">
            <v>52.857142857142861</v>
          </cell>
          <cell r="AP6">
            <v>84.761904761904759</v>
          </cell>
          <cell r="AQ6">
            <v>40.476190476190474</v>
          </cell>
          <cell r="AR6">
            <v>99.047619047619051</v>
          </cell>
          <cell r="AS6">
            <v>90</v>
          </cell>
          <cell r="AT6" t="str">
            <v/>
          </cell>
          <cell r="AU6">
            <v>61.904761904761905</v>
          </cell>
          <cell r="AV6">
            <v>91.904761904761898</v>
          </cell>
          <cell r="AW6">
            <v>56.666666666666664</v>
          </cell>
          <cell r="AX6">
            <v>68.571428571428569</v>
          </cell>
          <cell r="AY6">
            <v>29.047619047619051</v>
          </cell>
          <cell r="AZ6">
            <v>47.142857142857146</v>
          </cell>
          <cell r="BA6">
            <v>28.095238095238095</v>
          </cell>
          <cell r="BB6">
            <v>95.714285714285708</v>
          </cell>
          <cell r="BC6">
            <v>73.80952380952381</v>
          </cell>
          <cell r="BD6">
            <v>93.333333333333329</v>
          </cell>
          <cell r="BE6">
            <v>54.285714285714285</v>
          </cell>
          <cell r="BF6">
            <v>46.666666666666664</v>
          </cell>
          <cell r="BG6">
            <v>88.095238095238102</v>
          </cell>
          <cell r="BH6">
            <v>82.38095238095238</v>
          </cell>
          <cell r="BI6">
            <v>68.095238095238102</v>
          </cell>
          <cell r="BJ6">
            <v>58.571428571428577</v>
          </cell>
          <cell r="BK6">
            <v>86.666666666666671</v>
          </cell>
          <cell r="BL6">
            <v>63.333333333333329</v>
          </cell>
          <cell r="BM6">
            <v>48.095238095238095</v>
          </cell>
          <cell r="BN6">
            <v>30.952380952380953</v>
          </cell>
          <cell r="BO6">
            <v>83.333333333333329</v>
          </cell>
          <cell r="BP6">
            <v>61.428571428571431</v>
          </cell>
          <cell r="BQ6">
            <v>17.142857142857142</v>
          </cell>
          <cell r="BR6">
            <v>69.523809523809518</v>
          </cell>
          <cell r="BS6" t="str">
            <v/>
          </cell>
          <cell r="BT6" t="str">
            <v/>
          </cell>
          <cell r="BU6">
            <v>73.333333333333329</v>
          </cell>
          <cell r="BV6">
            <v>96.19047619047619</v>
          </cell>
          <cell r="BW6">
            <v>50.476190476190474</v>
          </cell>
          <cell r="BX6">
            <v>32.857142857142854</v>
          </cell>
          <cell r="BY6">
            <v>36.666666666666664</v>
          </cell>
          <cell r="BZ6">
            <v>79.523809523809518</v>
          </cell>
          <cell r="CA6">
            <v>24.285714285714285</v>
          </cell>
          <cell r="CB6">
            <v>82.857142857142861</v>
          </cell>
          <cell r="CC6" t="str">
            <v/>
          </cell>
          <cell r="CD6">
            <v>72.857142857142861</v>
          </cell>
          <cell r="CE6">
            <v>60.476190476190474</v>
          </cell>
          <cell r="CF6">
            <v>22.857142857142858</v>
          </cell>
          <cell r="CG6" t="str">
            <v/>
          </cell>
          <cell r="CH6">
            <v>51.428571428571438</v>
          </cell>
          <cell r="CI6">
            <v>43.80952380952381</v>
          </cell>
          <cell r="CJ6">
            <v>60.952380952380949</v>
          </cell>
          <cell r="CK6">
            <v>18.095238095238095</v>
          </cell>
          <cell r="CL6">
            <v>94.285714285714292</v>
          </cell>
          <cell r="CM6">
            <v>97.61904761904762</v>
          </cell>
          <cell r="CN6">
            <v>14.285714285714288</v>
          </cell>
          <cell r="CO6">
            <v>8.5714285714285712</v>
          </cell>
          <cell r="CP6">
            <v>94.761904761904759</v>
          </cell>
          <cell r="CQ6">
            <v>71.428571428571431</v>
          </cell>
          <cell r="CR6">
            <v>19.047619047619047</v>
          </cell>
          <cell r="CS6">
            <v>62.38095238095238</v>
          </cell>
          <cell r="CT6">
            <v>19.523809523809526</v>
          </cell>
          <cell r="CU6">
            <v>43.333333333333336</v>
          </cell>
          <cell r="CV6">
            <v>50</v>
          </cell>
          <cell r="CW6">
            <v>70.952380952380949</v>
          </cell>
          <cell r="CX6">
            <v>85.238095238095241</v>
          </cell>
          <cell r="CY6">
            <v>83.80952380952381</v>
          </cell>
          <cell r="CZ6">
            <v>50.952380952380949</v>
          </cell>
          <cell r="DA6">
            <v>44.761904761904759</v>
          </cell>
          <cell r="DB6">
            <v>51.904761904761912</v>
          </cell>
          <cell r="DC6">
            <v>40.952380952380949</v>
          </cell>
          <cell r="DD6">
            <v>49.523809523809526</v>
          </cell>
          <cell r="DE6">
            <v>100</v>
          </cell>
          <cell r="DF6">
            <v>76.666666666666671</v>
          </cell>
          <cell r="DG6">
            <v>84.285714285714292</v>
          </cell>
          <cell r="DH6">
            <v>67.61904761904762</v>
          </cell>
          <cell r="DI6">
            <v>77.61904761904762</v>
          </cell>
          <cell r="DJ6">
            <v>49.047619047619051</v>
          </cell>
          <cell r="DK6" t="str">
            <v/>
          </cell>
          <cell r="DL6">
            <v>98.571428571428569</v>
          </cell>
          <cell r="DM6">
            <v>98.095238095238102</v>
          </cell>
          <cell r="DN6">
            <v>34.285714285714285</v>
          </cell>
          <cell r="DO6" t="str">
            <v/>
          </cell>
          <cell r="DP6">
            <v>12.380952380952381</v>
          </cell>
          <cell r="DQ6">
            <v>39.047619047619051</v>
          </cell>
          <cell r="DR6">
            <v>59.523809523809526</v>
          </cell>
          <cell r="DS6" t="str">
            <v/>
          </cell>
          <cell r="DT6">
            <v>64.285714285714292</v>
          </cell>
          <cell r="DU6">
            <v>65.238095238095241</v>
          </cell>
          <cell r="DV6">
            <v>63.809523809523803</v>
          </cell>
          <cell r="DW6">
            <v>33.80952380952381</v>
          </cell>
          <cell r="DX6">
            <v>23.80952380952381</v>
          </cell>
          <cell r="DY6">
            <v>77.142857142857139</v>
          </cell>
          <cell r="DZ6">
            <v>90.952380952380949</v>
          </cell>
          <cell r="EA6">
            <v>89.047619047619051</v>
          </cell>
          <cell r="EB6">
            <v>71.904761904761898</v>
          </cell>
          <cell r="EC6">
            <v>18.571428571428573</v>
          </cell>
          <cell r="ED6">
            <v>46.19047619047619</v>
          </cell>
          <cell r="EE6">
            <v>30</v>
          </cell>
          <cell r="EF6">
            <v>2.3809523809523809</v>
          </cell>
          <cell r="EG6" t="str">
            <v/>
          </cell>
          <cell r="EH6" t="str">
            <v/>
          </cell>
          <cell r="EI6" t="str">
            <v/>
          </cell>
          <cell r="EJ6" t="str">
            <v/>
          </cell>
          <cell r="EK6">
            <v>20</v>
          </cell>
          <cell r="EL6" t="str">
            <v/>
          </cell>
          <cell r="EM6" t="str">
            <v/>
          </cell>
          <cell r="EN6" t="str">
            <v/>
          </cell>
          <cell r="EO6" t="str">
            <v/>
          </cell>
          <cell r="EP6" t="str">
            <v/>
          </cell>
          <cell r="EQ6">
            <v>13.333333333333334</v>
          </cell>
          <cell r="ER6" t="str">
            <v/>
          </cell>
          <cell r="ES6" t="str">
            <v/>
          </cell>
          <cell r="ET6" t="str">
            <v/>
          </cell>
          <cell r="EU6" t="str">
            <v/>
          </cell>
          <cell r="EV6" t="str">
            <v/>
          </cell>
          <cell r="EW6" t="str">
            <v/>
          </cell>
          <cell r="EX6" t="str">
            <v/>
          </cell>
          <cell r="EY6" t="str">
            <v/>
          </cell>
          <cell r="EZ6" t="str">
            <v/>
          </cell>
          <cell r="FA6" t="str">
            <v/>
          </cell>
          <cell r="FB6" t="str">
            <v/>
          </cell>
          <cell r="FC6" t="str">
            <v/>
          </cell>
          <cell r="FD6" t="str">
            <v/>
          </cell>
          <cell r="FE6" t="str">
            <v/>
          </cell>
          <cell r="FF6" t="str">
            <v/>
          </cell>
          <cell r="FG6" t="str">
            <v/>
          </cell>
          <cell r="FH6" t="str">
            <v/>
          </cell>
          <cell r="FI6" t="str">
            <v/>
          </cell>
          <cell r="FJ6" t="str">
            <v/>
          </cell>
          <cell r="FK6" t="str">
            <v/>
          </cell>
          <cell r="FL6" t="str">
            <v/>
          </cell>
          <cell r="FM6" t="str">
            <v/>
          </cell>
          <cell r="FN6" t="str">
            <v/>
          </cell>
          <cell r="FO6" t="str">
            <v/>
          </cell>
          <cell r="FP6" t="str">
            <v/>
          </cell>
          <cell r="FQ6" t="str">
            <v/>
          </cell>
          <cell r="FR6" t="str">
            <v/>
          </cell>
          <cell r="FS6" t="str">
            <v/>
          </cell>
          <cell r="FT6" t="str">
            <v/>
          </cell>
          <cell r="FU6" t="str">
            <v/>
          </cell>
          <cell r="FV6" t="str">
            <v/>
          </cell>
          <cell r="FW6" t="str">
            <v/>
          </cell>
          <cell r="FX6" t="str">
            <v/>
          </cell>
          <cell r="FY6" t="str">
            <v/>
          </cell>
          <cell r="FZ6" t="str">
            <v/>
          </cell>
          <cell r="GA6" t="str">
            <v/>
          </cell>
          <cell r="GB6">
            <v>26.190476190476193</v>
          </cell>
          <cell r="GC6" t="str">
            <v/>
          </cell>
          <cell r="GD6" t="str">
            <v/>
          </cell>
          <cell r="GE6" t="str">
            <v/>
          </cell>
          <cell r="GF6" t="str">
            <v/>
          </cell>
          <cell r="GG6" t="str">
            <v/>
          </cell>
          <cell r="GH6" t="str">
            <v/>
          </cell>
          <cell r="GI6" t="str">
            <v/>
          </cell>
          <cell r="GJ6" t="str">
            <v/>
          </cell>
          <cell r="GK6">
            <v>30.476190476190474</v>
          </cell>
          <cell r="GL6" t="str">
            <v/>
          </cell>
          <cell r="GM6" t="str">
            <v/>
          </cell>
          <cell r="GN6" t="str">
            <v/>
          </cell>
          <cell r="GO6" t="str">
            <v/>
          </cell>
          <cell r="GP6" t="str">
            <v/>
          </cell>
          <cell r="GQ6" t="str">
            <v/>
          </cell>
          <cell r="GR6" t="str">
            <v/>
          </cell>
          <cell r="GS6" t="str">
            <v/>
          </cell>
          <cell r="GT6">
            <v>35.714285714285715</v>
          </cell>
          <cell r="GU6" t="str">
            <v/>
          </cell>
          <cell r="GV6" t="str">
            <v/>
          </cell>
          <cell r="GW6" t="str">
            <v/>
          </cell>
          <cell r="GX6" t="str">
            <v/>
          </cell>
          <cell r="GY6" t="str">
            <v/>
          </cell>
          <cell r="GZ6" t="str">
            <v/>
          </cell>
          <cell r="HA6">
            <v>24.761904761904763</v>
          </cell>
          <cell r="HB6" t="str">
            <v/>
          </cell>
          <cell r="HC6" t="str">
            <v/>
          </cell>
          <cell r="HD6" t="str">
            <v/>
          </cell>
          <cell r="HE6" t="str">
            <v/>
          </cell>
          <cell r="HF6" t="str">
            <v/>
          </cell>
          <cell r="HG6" t="str">
            <v/>
          </cell>
          <cell r="HH6" t="str">
            <v/>
          </cell>
          <cell r="HI6" t="str">
            <v/>
          </cell>
          <cell r="HJ6">
            <v>48.571428571428569</v>
          </cell>
          <cell r="HK6" t="str">
            <v/>
          </cell>
          <cell r="HL6" t="str">
            <v/>
          </cell>
          <cell r="HM6" t="str">
            <v/>
          </cell>
          <cell r="HN6" t="str">
            <v/>
          </cell>
          <cell r="HO6" t="str">
            <v/>
          </cell>
          <cell r="HP6" t="str">
            <v/>
          </cell>
          <cell r="HQ6" t="str">
            <v/>
          </cell>
          <cell r="HR6" t="str">
            <v/>
          </cell>
          <cell r="HS6" t="str">
            <v/>
          </cell>
          <cell r="HT6" t="str">
            <v/>
          </cell>
          <cell r="HU6" t="str">
            <v/>
          </cell>
          <cell r="HV6" t="str">
            <v/>
          </cell>
          <cell r="HW6" t="str">
            <v/>
          </cell>
          <cell r="HX6">
            <v>7.1428571428571441</v>
          </cell>
          <cell r="HY6">
            <v>28.571428571428577</v>
          </cell>
          <cell r="HZ6" t="str">
            <v/>
          </cell>
          <cell r="IA6" t="str">
            <v/>
          </cell>
          <cell r="IB6" t="str">
            <v/>
          </cell>
          <cell r="IC6" t="str">
            <v/>
          </cell>
          <cell r="ID6" t="str">
            <v/>
          </cell>
          <cell r="IE6" t="str">
            <v/>
          </cell>
          <cell r="IF6" t="str">
            <v/>
          </cell>
          <cell r="IG6" t="str">
            <v/>
          </cell>
          <cell r="IH6" t="str">
            <v/>
          </cell>
          <cell r="II6" t="str">
            <v/>
          </cell>
          <cell r="IJ6" t="str">
            <v/>
          </cell>
          <cell r="IK6" t="str">
            <v/>
          </cell>
          <cell r="IL6" t="str">
            <v/>
          </cell>
          <cell r="IM6">
            <v>11.428571428571429</v>
          </cell>
        </row>
        <row r="7">
          <cell r="A7" t="str">
            <v>1.1.3</v>
          </cell>
          <cell r="B7">
            <v>1</v>
          </cell>
          <cell r="C7" t="str">
            <v>Press of Freedom Index 2010</v>
          </cell>
          <cell r="D7" t="str">
            <v>SCORE</v>
          </cell>
          <cell r="E7">
            <v>79.523809523809518</v>
          </cell>
          <cell r="F7">
            <v>54.923809523809524</v>
          </cell>
          <cell r="G7">
            <v>84.428571428571431</v>
          </cell>
          <cell r="H7">
            <v>73.80952380952381</v>
          </cell>
          <cell r="I7">
            <v>94.876190476190473</v>
          </cell>
          <cell r="J7">
            <v>99.523809523809518</v>
          </cell>
          <cell r="K7">
            <v>46.304761904761904</v>
          </cell>
          <cell r="L7">
            <v>51.066666666666663</v>
          </cell>
          <cell r="M7">
            <v>59.523809523809526</v>
          </cell>
          <cell r="N7" t="str">
            <v/>
          </cell>
          <cell r="O7">
            <v>96.19047619047619</v>
          </cell>
          <cell r="P7">
            <v>81.904761904761898</v>
          </cell>
          <cell r="Q7">
            <v>73.209523809523816</v>
          </cell>
          <cell r="R7">
            <v>87.142857142857139</v>
          </cell>
          <cell r="S7">
            <v>83.333333333333343</v>
          </cell>
          <cell r="T7">
            <v>84.19047619047619</v>
          </cell>
          <cell r="U7">
            <v>51.428571428571431</v>
          </cell>
          <cell r="V7">
            <v>81.904761904761898</v>
          </cell>
          <cell r="W7">
            <v>85.714285714285722</v>
          </cell>
          <cell r="X7" t="str">
            <v/>
          </cell>
          <cell r="Y7">
            <v>58.25714285714286</v>
          </cell>
          <cell r="Z7">
            <v>57.80952380952381</v>
          </cell>
          <cell r="AA7">
            <v>93.333333333333329</v>
          </cell>
          <cell r="AB7" t="str">
            <v/>
          </cell>
          <cell r="AC7">
            <v>90</v>
          </cell>
          <cell r="AD7">
            <v>19.361904761904754</v>
          </cell>
          <cell r="AE7">
            <v>50.952380952380956</v>
          </cell>
          <cell r="AF7">
            <v>92.304761904761904</v>
          </cell>
          <cell r="AG7">
            <v>65.714285714285722</v>
          </cell>
          <cell r="AH7">
            <v>83.333333333333343</v>
          </cell>
          <cell r="AI7">
            <v>87.238095238095241</v>
          </cell>
          <cell r="AJ7">
            <v>92.857142857142861</v>
          </cell>
          <cell r="AK7">
            <v>97.61904761904762</v>
          </cell>
          <cell r="AL7">
            <v>75.114285714285714</v>
          </cell>
          <cell r="AM7">
            <v>73.80952380952381</v>
          </cell>
          <cell r="AN7">
            <v>58.733333333333334</v>
          </cell>
          <cell r="AO7">
            <v>84.923809523809524</v>
          </cell>
          <cell r="AP7">
            <v>98.095238095238102</v>
          </cell>
          <cell r="AQ7">
            <v>52.971428571428568</v>
          </cell>
          <cell r="AR7">
            <v>100</v>
          </cell>
          <cell r="AS7">
            <v>87.257142857142853</v>
          </cell>
          <cell r="AT7" t="str">
            <v/>
          </cell>
          <cell r="AU7">
            <v>74.285714285714292</v>
          </cell>
          <cell r="AV7">
            <v>95.952380952380949</v>
          </cell>
          <cell r="AW7">
            <v>92.38095238095238</v>
          </cell>
          <cell r="AX7">
            <v>81.904761904761898</v>
          </cell>
          <cell r="AY7">
            <v>80.714285714285708</v>
          </cell>
          <cell r="AZ7">
            <v>84.161904761904765</v>
          </cell>
          <cell r="BA7">
            <v>51.304761904761904</v>
          </cell>
          <cell r="BB7">
            <v>89.761904761904759</v>
          </cell>
          <cell r="BC7">
            <v>92.857142857142861</v>
          </cell>
          <cell r="BD7">
            <v>100</v>
          </cell>
          <cell r="BE7">
            <v>63.095238095238095</v>
          </cell>
          <cell r="BF7">
            <v>65.876190476190487</v>
          </cell>
          <cell r="BG7">
            <v>98.095238095238102</v>
          </cell>
          <cell r="BH7">
            <v>77.857142857142861</v>
          </cell>
          <cell r="BI7">
            <v>85.714285714285722</v>
          </cell>
          <cell r="BJ7">
            <v>92.695238095238096</v>
          </cell>
          <cell r="BK7">
            <v>97.61904761904762</v>
          </cell>
          <cell r="BL7">
            <v>64.761904761904759</v>
          </cell>
          <cell r="BM7">
            <v>34.761904761904759</v>
          </cell>
          <cell r="BN7">
            <v>81.904761904761898</v>
          </cell>
          <cell r="BO7">
            <v>87.304761904761904</v>
          </cell>
          <cell r="BP7">
            <v>77.38095238095238</v>
          </cell>
          <cell r="BQ7">
            <v>40</v>
          </cell>
          <cell r="BR7">
            <v>91.904761904761898</v>
          </cell>
          <cell r="BS7" t="str">
            <v/>
          </cell>
          <cell r="BT7" t="str">
            <v/>
          </cell>
          <cell r="BU7">
            <v>97.61904761904762</v>
          </cell>
          <cell r="BV7">
            <v>96.19047619047619</v>
          </cell>
          <cell r="BW7">
            <v>82.476190476190482</v>
          </cell>
          <cell r="BX7">
            <v>66.780952380952385</v>
          </cell>
          <cell r="BY7">
            <v>80</v>
          </cell>
          <cell r="BZ7">
            <v>51.666666666666664</v>
          </cell>
          <cell r="CA7">
            <v>92.38095238095238</v>
          </cell>
          <cell r="CB7">
            <v>96.19047619047619</v>
          </cell>
          <cell r="CC7" t="str">
            <v/>
          </cell>
          <cell r="CD7">
            <v>82.857142857142861</v>
          </cell>
          <cell r="CE7">
            <v>54.761904761904759</v>
          </cell>
          <cell r="CF7">
            <v>81.504761904761907</v>
          </cell>
          <cell r="CG7" t="str">
            <v/>
          </cell>
          <cell r="CH7">
            <v>54.857142857142861</v>
          </cell>
          <cell r="CI7">
            <v>74.761904761904759</v>
          </cell>
          <cell r="CJ7">
            <v>93.333333333333329</v>
          </cell>
          <cell r="CK7">
            <v>65.35238095238094</v>
          </cell>
          <cell r="CL7">
            <v>100</v>
          </cell>
          <cell r="CM7">
            <v>98.571428571428569</v>
          </cell>
          <cell r="CN7">
            <v>78.733333333333334</v>
          </cell>
          <cell r="CO7">
            <v>50.952380952380956</v>
          </cell>
          <cell r="CP7">
            <v>100</v>
          </cell>
          <cell r="CQ7">
            <v>61.666666666666664</v>
          </cell>
          <cell r="CR7">
            <v>46.504761904761907</v>
          </cell>
          <cell r="CS7">
            <v>79.209523809523802</v>
          </cell>
          <cell r="CT7">
            <v>84.523809523809518</v>
          </cell>
          <cell r="CU7">
            <v>71.428571428571431</v>
          </cell>
          <cell r="CV7">
            <v>42.857142857142861</v>
          </cell>
          <cell r="CW7">
            <v>91.542857142857144</v>
          </cell>
          <cell r="CX7">
            <v>88.228571428571428</v>
          </cell>
          <cell r="CY7">
            <v>63.80952380952381</v>
          </cell>
          <cell r="CZ7">
            <v>84.761904761904759</v>
          </cell>
          <cell r="DA7">
            <v>52.476190476190474</v>
          </cell>
          <cell r="DB7">
            <v>41.428571428571423</v>
          </cell>
          <cell r="DC7">
            <v>76.19047619047619</v>
          </cell>
          <cell r="DD7">
            <v>78.095238095238102</v>
          </cell>
          <cell r="DE7">
            <v>54.761904761904759</v>
          </cell>
          <cell r="DF7">
            <v>89.047619047619051</v>
          </cell>
          <cell r="DG7">
            <v>87.2</v>
          </cell>
          <cell r="DH7">
            <v>88.571428571428569</v>
          </cell>
          <cell r="DI7">
            <v>88.333333333333329</v>
          </cell>
          <cell r="DJ7">
            <v>40.476190476190474</v>
          </cell>
          <cell r="DK7" t="str">
            <v/>
          </cell>
          <cell r="DL7">
            <v>100</v>
          </cell>
          <cell r="DM7">
            <v>100</v>
          </cell>
          <cell r="DN7">
            <v>12.857142857142861</v>
          </cell>
          <cell r="DO7" t="str">
            <v/>
          </cell>
          <cell r="DP7">
            <v>67.142857142857139</v>
          </cell>
          <cell r="DQ7">
            <v>87.61904761904762</v>
          </cell>
          <cell r="DR7">
            <v>45.87619047619048</v>
          </cell>
          <cell r="DS7" t="str">
            <v/>
          </cell>
          <cell r="DT7">
            <v>91.904761904761898</v>
          </cell>
          <cell r="DU7">
            <v>30.952380952380949</v>
          </cell>
          <cell r="DV7">
            <v>53.095238095238095</v>
          </cell>
          <cell r="DW7">
            <v>75.714285714285722</v>
          </cell>
          <cell r="DX7">
            <v>55.4</v>
          </cell>
          <cell r="DY7">
            <v>77.38095238095238</v>
          </cell>
          <cell r="DZ7">
            <v>94.285714285714292</v>
          </cell>
          <cell r="EA7">
            <v>93.571428571428569</v>
          </cell>
          <cell r="EB7">
            <v>88.80952380952381</v>
          </cell>
          <cell r="EC7">
            <v>54.923809523809524</v>
          </cell>
          <cell r="ED7">
            <v>27.857142857142861</v>
          </cell>
          <cell r="EE7">
            <v>79.047619047619051</v>
          </cell>
          <cell r="EF7">
            <v>62.38095238095238</v>
          </cell>
          <cell r="EG7" t="str">
            <v/>
          </cell>
          <cell r="EH7" t="str">
            <v/>
          </cell>
          <cell r="EI7" t="str">
            <v/>
          </cell>
          <cell r="EJ7" t="str">
            <v/>
          </cell>
          <cell r="EK7">
            <v>72.857142857142861</v>
          </cell>
          <cell r="EL7" t="str">
            <v/>
          </cell>
          <cell r="EM7" t="str">
            <v/>
          </cell>
          <cell r="EN7" t="str">
            <v/>
          </cell>
          <cell r="EO7" t="str">
            <v/>
          </cell>
          <cell r="EP7" t="str">
            <v/>
          </cell>
          <cell r="EQ7">
            <v>45.714285714285715</v>
          </cell>
          <cell r="ER7" t="str">
            <v/>
          </cell>
          <cell r="ES7" t="str">
            <v/>
          </cell>
          <cell r="ET7" t="str">
            <v/>
          </cell>
          <cell r="EU7" t="str">
            <v/>
          </cell>
          <cell r="EV7" t="str">
            <v/>
          </cell>
          <cell r="EW7" t="str">
            <v/>
          </cell>
          <cell r="EX7" t="str">
            <v/>
          </cell>
          <cell r="EY7" t="str">
            <v/>
          </cell>
          <cell r="EZ7" t="str">
            <v/>
          </cell>
          <cell r="FA7" t="str">
            <v/>
          </cell>
          <cell r="FB7" t="str">
            <v/>
          </cell>
          <cell r="FC7" t="str">
            <v/>
          </cell>
          <cell r="FD7" t="str">
            <v/>
          </cell>
          <cell r="FE7" t="str">
            <v/>
          </cell>
          <cell r="FF7" t="str">
            <v/>
          </cell>
          <cell r="FG7" t="str">
            <v/>
          </cell>
          <cell r="FH7" t="str">
            <v/>
          </cell>
          <cell r="FI7" t="str">
            <v/>
          </cell>
          <cell r="FJ7" t="str">
            <v/>
          </cell>
          <cell r="FK7" t="str">
            <v/>
          </cell>
          <cell r="FL7" t="str">
            <v/>
          </cell>
          <cell r="FM7" t="str">
            <v/>
          </cell>
          <cell r="FN7" t="str">
            <v/>
          </cell>
          <cell r="FO7" t="str">
            <v/>
          </cell>
          <cell r="FP7" t="str">
            <v/>
          </cell>
          <cell r="FQ7" t="str">
            <v/>
          </cell>
          <cell r="FR7" t="str">
            <v/>
          </cell>
          <cell r="FS7" t="str">
            <v/>
          </cell>
          <cell r="FT7" t="str">
            <v/>
          </cell>
          <cell r="FU7" t="str">
            <v/>
          </cell>
          <cell r="FV7" t="str">
            <v/>
          </cell>
          <cell r="FW7" t="str">
            <v/>
          </cell>
          <cell r="FX7" t="str">
            <v/>
          </cell>
          <cell r="FY7" t="str">
            <v/>
          </cell>
          <cell r="FZ7" t="str">
            <v/>
          </cell>
          <cell r="GA7" t="str">
            <v/>
          </cell>
          <cell r="GB7">
            <v>9.942857142857136</v>
          </cell>
          <cell r="GC7" t="str">
            <v/>
          </cell>
          <cell r="GD7" t="str">
            <v/>
          </cell>
          <cell r="GE7" t="str">
            <v/>
          </cell>
          <cell r="GF7" t="str">
            <v/>
          </cell>
          <cell r="GG7" t="str">
            <v/>
          </cell>
          <cell r="GH7" t="str">
            <v/>
          </cell>
          <cell r="GI7" t="str">
            <v/>
          </cell>
          <cell r="GJ7" t="str">
            <v/>
          </cell>
          <cell r="GK7">
            <v>80.476190476190482</v>
          </cell>
          <cell r="GL7" t="str">
            <v/>
          </cell>
          <cell r="GM7" t="str">
            <v/>
          </cell>
          <cell r="GN7" t="str">
            <v/>
          </cell>
          <cell r="GO7" t="str">
            <v/>
          </cell>
          <cell r="GP7" t="str">
            <v/>
          </cell>
          <cell r="GQ7" t="str">
            <v/>
          </cell>
          <cell r="GR7" t="str">
            <v/>
          </cell>
          <cell r="GS7" t="str">
            <v/>
          </cell>
          <cell r="GT7">
            <v>81.780952380952385</v>
          </cell>
          <cell r="GU7" t="str">
            <v/>
          </cell>
          <cell r="GV7" t="str">
            <v/>
          </cell>
          <cell r="GW7" t="str">
            <v/>
          </cell>
          <cell r="GX7" t="str">
            <v/>
          </cell>
          <cell r="GY7" t="str">
            <v/>
          </cell>
          <cell r="GZ7" t="str">
            <v/>
          </cell>
          <cell r="HA7">
            <v>72.857142857142861</v>
          </cell>
          <cell r="HB7" t="str">
            <v/>
          </cell>
          <cell r="HC7" t="str">
            <v/>
          </cell>
          <cell r="HD7" t="str">
            <v/>
          </cell>
          <cell r="HE7" t="str">
            <v/>
          </cell>
          <cell r="HF7" t="str">
            <v/>
          </cell>
          <cell r="HG7" t="str">
            <v/>
          </cell>
          <cell r="HH7" t="str">
            <v/>
          </cell>
          <cell r="HI7" t="str">
            <v/>
          </cell>
          <cell r="HJ7">
            <v>22.857142857142847</v>
          </cell>
          <cell r="HK7" t="str">
            <v/>
          </cell>
          <cell r="HL7" t="str">
            <v/>
          </cell>
          <cell r="HM7" t="str">
            <v/>
          </cell>
          <cell r="HN7" t="str">
            <v/>
          </cell>
          <cell r="HO7" t="str">
            <v/>
          </cell>
          <cell r="HP7" t="str">
            <v/>
          </cell>
          <cell r="HQ7" t="str">
            <v/>
          </cell>
          <cell r="HR7" t="str">
            <v/>
          </cell>
          <cell r="HS7" t="str">
            <v/>
          </cell>
          <cell r="HT7" t="str">
            <v/>
          </cell>
          <cell r="HU7" t="str">
            <v/>
          </cell>
          <cell r="HV7" t="str">
            <v/>
          </cell>
          <cell r="HW7" t="str">
            <v/>
          </cell>
          <cell r="HX7">
            <v>18.733333333333334</v>
          </cell>
          <cell r="HY7">
            <v>45.238095238095234</v>
          </cell>
          <cell r="HZ7" t="str">
            <v/>
          </cell>
          <cell r="IA7" t="str">
            <v/>
          </cell>
          <cell r="IB7" t="str">
            <v/>
          </cell>
          <cell r="IC7" t="str">
            <v/>
          </cell>
          <cell r="ID7" t="str">
            <v/>
          </cell>
          <cell r="IE7" t="str">
            <v/>
          </cell>
          <cell r="IF7" t="str">
            <v/>
          </cell>
          <cell r="IG7" t="str">
            <v/>
          </cell>
          <cell r="IH7" t="str">
            <v/>
          </cell>
          <cell r="II7" t="str">
            <v/>
          </cell>
          <cell r="IJ7" t="str">
            <v/>
          </cell>
          <cell r="IK7" t="str">
            <v/>
          </cell>
          <cell r="IL7" t="str">
            <v/>
          </cell>
          <cell r="IM7">
            <v>21.780952380952385</v>
          </cell>
        </row>
        <row r="8">
          <cell r="A8" t="str">
            <v>1.2.1</v>
          </cell>
          <cell r="B8">
            <v>1</v>
          </cell>
          <cell r="C8" t="str">
            <v>Regulatory Quality</v>
          </cell>
          <cell r="D8" t="str">
            <v>SCORE</v>
          </cell>
          <cell r="E8">
            <v>58.095238095238102</v>
          </cell>
          <cell r="F8">
            <v>20.476190476190474</v>
          </cell>
          <cell r="G8">
            <v>20.952380952380953</v>
          </cell>
          <cell r="H8">
            <v>60.476190476190474</v>
          </cell>
          <cell r="I8">
            <v>98.095238095238102</v>
          </cell>
          <cell r="J8">
            <v>92.857142857142861</v>
          </cell>
          <cell r="K8">
            <v>43.80952380952381</v>
          </cell>
          <cell r="L8">
            <v>74.285714285714292</v>
          </cell>
          <cell r="M8">
            <v>23.333333333333332</v>
          </cell>
          <cell r="N8" t="str">
            <v/>
          </cell>
          <cell r="O8">
            <v>86.666666666666671</v>
          </cell>
          <cell r="P8">
            <v>40</v>
          </cell>
          <cell r="Q8">
            <v>18.095238095238095</v>
          </cell>
          <cell r="R8">
            <v>51.428571428571438</v>
          </cell>
          <cell r="S8">
            <v>69.047619047619051</v>
          </cell>
          <cell r="T8">
            <v>55.238095238095241</v>
          </cell>
          <cell r="U8">
            <v>82.857142857142861</v>
          </cell>
          <cell r="V8">
            <v>71.428571428571431</v>
          </cell>
          <cell r="W8">
            <v>49.047619047619051</v>
          </cell>
          <cell r="X8" t="str">
            <v/>
          </cell>
          <cell r="Y8">
            <v>39.047619047619051</v>
          </cell>
          <cell r="Z8">
            <v>26.190476190476193</v>
          </cell>
          <cell r="AA8">
            <v>96.19047619047619</v>
          </cell>
          <cell r="AB8" t="str">
            <v/>
          </cell>
          <cell r="AC8">
            <v>93.80952380952381</v>
          </cell>
          <cell r="AD8">
            <v>46.19047619047619</v>
          </cell>
          <cell r="AE8">
            <v>57.142857142857153</v>
          </cell>
          <cell r="AF8">
            <v>67.61904761904762</v>
          </cell>
          <cell r="AG8">
            <v>19.523809523809526</v>
          </cell>
          <cell r="AH8">
            <v>68.095238095238102</v>
          </cell>
          <cell r="AI8">
            <v>87.61904761904762</v>
          </cell>
          <cell r="AJ8">
            <v>86.19047619047619</v>
          </cell>
          <cell r="AK8">
            <v>99.047619047619051</v>
          </cell>
          <cell r="AL8">
            <v>47.61904761904762</v>
          </cell>
          <cell r="AM8">
            <v>6.1904761904761907</v>
          </cell>
          <cell r="AN8">
            <v>48.571428571428569</v>
          </cell>
          <cell r="AO8">
            <v>63.333333333333329</v>
          </cell>
          <cell r="AP8">
            <v>91.904761904761898</v>
          </cell>
          <cell r="AQ8">
            <v>17.61904761904762</v>
          </cell>
          <cell r="AR8">
            <v>97.61904761904762</v>
          </cell>
          <cell r="AS8">
            <v>85.238095238095241</v>
          </cell>
          <cell r="AT8" t="str">
            <v/>
          </cell>
          <cell r="AU8">
            <v>70</v>
          </cell>
          <cell r="AV8">
            <v>92.38095238095238</v>
          </cell>
          <cell r="AW8">
            <v>54.761904761904759</v>
          </cell>
          <cell r="AX8">
            <v>74.761904761904759</v>
          </cell>
          <cell r="AY8">
            <v>50.952380952380949</v>
          </cell>
          <cell r="AZ8">
            <v>28.095238095238095</v>
          </cell>
          <cell r="BA8">
            <v>45.714285714285715</v>
          </cell>
          <cell r="BB8">
            <v>99.523809523809518</v>
          </cell>
          <cell r="BC8">
            <v>81.904761904761898</v>
          </cell>
          <cell r="BD8">
            <v>79.047619047619051</v>
          </cell>
          <cell r="BE8">
            <v>44.285714285714285</v>
          </cell>
          <cell r="BF8">
            <v>42.857142857142854</v>
          </cell>
          <cell r="BG8">
            <v>95.238095238095241</v>
          </cell>
          <cell r="BH8">
            <v>81.428571428571431</v>
          </cell>
          <cell r="BI8">
            <v>77.61904761904762</v>
          </cell>
          <cell r="BJ8">
            <v>59.047619047619051</v>
          </cell>
          <cell r="BK8">
            <v>80.952380952380949</v>
          </cell>
          <cell r="BL8">
            <v>61.428571428571431</v>
          </cell>
          <cell r="BM8">
            <v>38.571428571428569</v>
          </cell>
          <cell r="BN8">
            <v>47.142857142857146</v>
          </cell>
          <cell r="BO8">
            <v>75.238095238095241</v>
          </cell>
          <cell r="BP8">
            <v>55.714285714285715</v>
          </cell>
          <cell r="BQ8">
            <v>39.523809523809526</v>
          </cell>
          <cell r="BR8">
            <v>80</v>
          </cell>
          <cell r="BS8" t="str">
            <v/>
          </cell>
          <cell r="BT8" t="str">
            <v/>
          </cell>
          <cell r="BU8">
            <v>79.523809523809518</v>
          </cell>
          <cell r="BV8">
            <v>95.714285714285708</v>
          </cell>
          <cell r="BW8">
            <v>59.523809523809526</v>
          </cell>
          <cell r="BX8">
            <v>34.761904761904759</v>
          </cell>
          <cell r="BY8">
            <v>31.904761904761902</v>
          </cell>
          <cell r="BZ8">
            <v>60</v>
          </cell>
          <cell r="CA8">
            <v>36.19047619047619</v>
          </cell>
          <cell r="CB8">
            <v>89.047619047619051</v>
          </cell>
          <cell r="CC8" t="str">
            <v/>
          </cell>
          <cell r="CD8">
            <v>75.714285714285708</v>
          </cell>
          <cell r="CE8">
            <v>60.952380952380949</v>
          </cell>
          <cell r="CF8">
            <v>40.476190476190474</v>
          </cell>
          <cell r="CG8" t="str">
            <v/>
          </cell>
          <cell r="CH8">
            <v>51.904761904761912</v>
          </cell>
          <cell r="CI8">
            <v>41.904761904761905</v>
          </cell>
          <cell r="CJ8">
            <v>53.80952380952381</v>
          </cell>
          <cell r="CK8">
            <v>23.80952380952381</v>
          </cell>
          <cell r="CL8">
            <v>97.142857142857139</v>
          </cell>
          <cell r="CM8">
            <v>98.571428571428569</v>
          </cell>
          <cell r="CN8">
            <v>37.61904761904762</v>
          </cell>
          <cell r="CO8">
            <v>25.714285714285719</v>
          </cell>
          <cell r="CP8">
            <v>91.428571428571431</v>
          </cell>
          <cell r="CQ8">
            <v>73.333333333333329</v>
          </cell>
          <cell r="CR8">
            <v>33.333333333333336</v>
          </cell>
          <cell r="CS8">
            <v>64.761904761904759</v>
          </cell>
          <cell r="CT8">
            <v>36.666666666666664</v>
          </cell>
          <cell r="CU8">
            <v>63.809523809523803</v>
          </cell>
          <cell r="CV8">
            <v>52.380952380952387</v>
          </cell>
          <cell r="CW8">
            <v>78.571428571428569</v>
          </cell>
          <cell r="CX8">
            <v>80.476190476190482</v>
          </cell>
          <cell r="CY8">
            <v>70.952380952380949</v>
          </cell>
          <cell r="CZ8">
            <v>70.476190476190482</v>
          </cell>
          <cell r="DA8">
            <v>35.238095238095241</v>
          </cell>
          <cell r="DB8">
            <v>56.666666666666664</v>
          </cell>
          <cell r="DC8">
            <v>44.761904761904759</v>
          </cell>
          <cell r="DD8">
            <v>50</v>
          </cell>
          <cell r="DE8">
            <v>100</v>
          </cell>
          <cell r="DF8">
            <v>82.38095238095238</v>
          </cell>
          <cell r="DG8">
            <v>77.142857142857139</v>
          </cell>
          <cell r="DH8">
            <v>64.285714285714292</v>
          </cell>
          <cell r="DI8">
            <v>84.761904761904759</v>
          </cell>
          <cell r="DJ8">
            <v>43.333333333333336</v>
          </cell>
          <cell r="DK8" t="str">
            <v/>
          </cell>
          <cell r="DL8">
            <v>96.666666666666671</v>
          </cell>
          <cell r="DM8">
            <v>94.761904761904759</v>
          </cell>
          <cell r="DN8">
            <v>13.333333333333334</v>
          </cell>
          <cell r="DO8" t="str">
            <v/>
          </cell>
          <cell r="DP8">
            <v>12.857142857142859</v>
          </cell>
          <cell r="DQ8">
            <v>38.095238095238095</v>
          </cell>
          <cell r="DR8">
            <v>61.904761904761905</v>
          </cell>
          <cell r="DS8" t="str">
            <v/>
          </cell>
          <cell r="DT8">
            <v>69.523809523809518</v>
          </cell>
          <cell r="DU8">
            <v>54.285714285714285</v>
          </cell>
          <cell r="DV8">
            <v>58.571428571428577</v>
          </cell>
          <cell r="DW8">
            <v>46.666666666666664</v>
          </cell>
          <cell r="DX8">
            <v>31.428571428571427</v>
          </cell>
          <cell r="DY8">
            <v>68.571428571428569</v>
          </cell>
          <cell r="DZ8">
            <v>94.285714285714292</v>
          </cell>
          <cell r="EA8">
            <v>89.523809523809518</v>
          </cell>
          <cell r="EB8">
            <v>62.38095238095238</v>
          </cell>
          <cell r="EC8">
            <v>3.8095238095238093</v>
          </cell>
          <cell r="ED8">
            <v>30.952380952380953</v>
          </cell>
          <cell r="EE8">
            <v>35.714285714285715</v>
          </cell>
          <cell r="EF8">
            <v>1.4285714285714286</v>
          </cell>
          <cell r="EG8" t="str">
            <v/>
          </cell>
          <cell r="EH8" t="str">
            <v/>
          </cell>
          <cell r="EI8" t="str">
            <v/>
          </cell>
          <cell r="EJ8" t="str">
            <v/>
          </cell>
          <cell r="EK8">
            <v>16.666666666666668</v>
          </cell>
          <cell r="EL8" t="str">
            <v/>
          </cell>
          <cell r="EM8" t="str">
            <v/>
          </cell>
          <cell r="EN8" t="str">
            <v/>
          </cell>
          <cell r="EO8" t="str">
            <v/>
          </cell>
          <cell r="EP8" t="str">
            <v/>
          </cell>
          <cell r="EQ8">
            <v>9.0476190476190474</v>
          </cell>
          <cell r="ER8" t="str">
            <v/>
          </cell>
          <cell r="ES8" t="str">
            <v/>
          </cell>
          <cell r="ET8" t="str">
            <v/>
          </cell>
          <cell r="EU8" t="str">
            <v/>
          </cell>
          <cell r="EV8" t="str">
            <v/>
          </cell>
          <cell r="EW8" t="str">
            <v/>
          </cell>
          <cell r="EX8" t="str">
            <v/>
          </cell>
          <cell r="EY8" t="str">
            <v/>
          </cell>
          <cell r="EZ8" t="str">
            <v/>
          </cell>
          <cell r="FA8" t="str">
            <v/>
          </cell>
          <cell r="FB8" t="str">
            <v/>
          </cell>
          <cell r="FC8" t="str">
            <v/>
          </cell>
          <cell r="FD8" t="str">
            <v/>
          </cell>
          <cell r="FE8" t="str">
            <v/>
          </cell>
          <cell r="FF8" t="str">
            <v/>
          </cell>
          <cell r="FG8" t="str">
            <v/>
          </cell>
          <cell r="FH8" t="str">
            <v/>
          </cell>
          <cell r="FI8" t="str">
            <v/>
          </cell>
          <cell r="FJ8" t="str">
            <v/>
          </cell>
          <cell r="FK8" t="str">
            <v/>
          </cell>
          <cell r="FL8" t="str">
            <v/>
          </cell>
          <cell r="FM8" t="str">
            <v/>
          </cell>
          <cell r="FN8" t="str">
            <v/>
          </cell>
          <cell r="FO8" t="str">
            <v/>
          </cell>
          <cell r="FP8" t="str">
            <v/>
          </cell>
          <cell r="FQ8" t="str">
            <v/>
          </cell>
          <cell r="FR8" t="str">
            <v/>
          </cell>
          <cell r="FS8" t="str">
            <v/>
          </cell>
          <cell r="FT8" t="str">
            <v/>
          </cell>
          <cell r="FU8" t="str">
            <v/>
          </cell>
          <cell r="FV8" t="str">
            <v/>
          </cell>
          <cell r="FW8" t="str">
            <v/>
          </cell>
          <cell r="FX8" t="str">
            <v/>
          </cell>
          <cell r="FY8" t="str">
            <v/>
          </cell>
          <cell r="FZ8" t="str">
            <v/>
          </cell>
          <cell r="GA8" t="str">
            <v/>
          </cell>
          <cell r="GB8">
            <v>3.3333333333333335</v>
          </cell>
          <cell r="GC8" t="str">
            <v/>
          </cell>
          <cell r="GD8" t="str">
            <v/>
          </cell>
          <cell r="GE8" t="str">
            <v/>
          </cell>
          <cell r="GF8" t="str">
            <v/>
          </cell>
          <cell r="GG8" t="str">
            <v/>
          </cell>
          <cell r="GH8" t="str">
            <v/>
          </cell>
          <cell r="GI8" t="str">
            <v/>
          </cell>
          <cell r="GJ8" t="str">
            <v/>
          </cell>
          <cell r="GK8">
            <v>50.476190476190474</v>
          </cell>
          <cell r="GL8" t="str">
            <v/>
          </cell>
          <cell r="GM8" t="str">
            <v/>
          </cell>
          <cell r="GN8" t="str">
            <v/>
          </cell>
          <cell r="GO8" t="str">
            <v/>
          </cell>
          <cell r="GP8" t="str">
            <v/>
          </cell>
          <cell r="GQ8" t="str">
            <v/>
          </cell>
          <cell r="GR8" t="str">
            <v/>
          </cell>
          <cell r="GS8" t="str">
            <v/>
          </cell>
          <cell r="GT8">
            <v>48.095238095238095</v>
          </cell>
          <cell r="GU8" t="str">
            <v/>
          </cell>
          <cell r="GV8" t="str">
            <v/>
          </cell>
          <cell r="GW8" t="str">
            <v/>
          </cell>
          <cell r="GX8" t="str">
            <v/>
          </cell>
          <cell r="GY8" t="str">
            <v/>
          </cell>
          <cell r="GZ8" t="str">
            <v/>
          </cell>
          <cell r="HA8">
            <v>33.80952380952381</v>
          </cell>
          <cell r="HB8" t="str">
            <v/>
          </cell>
          <cell r="HC8" t="str">
            <v/>
          </cell>
          <cell r="HD8" t="str">
            <v/>
          </cell>
          <cell r="HE8" t="str">
            <v/>
          </cell>
          <cell r="HF8" t="str">
            <v/>
          </cell>
          <cell r="HG8" t="str">
            <v/>
          </cell>
          <cell r="HH8" t="str">
            <v/>
          </cell>
          <cell r="HI8" t="str">
            <v/>
          </cell>
          <cell r="HJ8">
            <v>41.428571428571431</v>
          </cell>
          <cell r="HK8" t="str">
            <v/>
          </cell>
          <cell r="HL8" t="str">
            <v/>
          </cell>
          <cell r="HM8" t="str">
            <v/>
          </cell>
          <cell r="HN8" t="str">
            <v/>
          </cell>
          <cell r="HO8" t="str">
            <v/>
          </cell>
          <cell r="HP8" t="str">
            <v/>
          </cell>
          <cell r="HQ8" t="str">
            <v/>
          </cell>
          <cell r="HR8" t="str">
            <v/>
          </cell>
          <cell r="HS8" t="str">
            <v/>
          </cell>
          <cell r="HT8" t="str">
            <v/>
          </cell>
          <cell r="HU8" t="str">
            <v/>
          </cell>
          <cell r="HV8" t="str">
            <v/>
          </cell>
          <cell r="HW8" t="str">
            <v/>
          </cell>
          <cell r="HX8">
            <v>8.5714285714285712</v>
          </cell>
          <cell r="HY8">
            <v>32.857142857142854</v>
          </cell>
          <cell r="HZ8" t="str">
            <v/>
          </cell>
          <cell r="IA8" t="str">
            <v/>
          </cell>
          <cell r="IB8" t="str">
            <v/>
          </cell>
          <cell r="IC8" t="str">
            <v/>
          </cell>
          <cell r="ID8" t="str">
            <v/>
          </cell>
          <cell r="IE8" t="str">
            <v/>
          </cell>
          <cell r="IF8" t="str">
            <v/>
          </cell>
          <cell r="IG8" t="str">
            <v/>
          </cell>
          <cell r="IH8" t="str">
            <v/>
          </cell>
          <cell r="II8" t="str">
            <v/>
          </cell>
          <cell r="IJ8" t="str">
            <v/>
          </cell>
          <cell r="IK8" t="str">
            <v/>
          </cell>
          <cell r="IL8" t="str">
            <v/>
          </cell>
          <cell r="IM8">
            <v>29.523809523809526</v>
          </cell>
        </row>
        <row r="9">
          <cell r="A9" t="str">
            <v>1.2.2</v>
          </cell>
          <cell r="B9">
            <v>1</v>
          </cell>
          <cell r="C9" t="str">
            <v>Rule of Law</v>
          </cell>
          <cell r="D9" t="str">
            <v>SCORE</v>
          </cell>
          <cell r="E9">
            <v>35.849056603773583</v>
          </cell>
          <cell r="F9">
            <v>26.886792452830189</v>
          </cell>
          <cell r="G9">
            <v>29.716981132075471</v>
          </cell>
          <cell r="H9">
            <v>42.924528301886795</v>
          </cell>
          <cell r="I9">
            <v>95.283018867924525</v>
          </cell>
          <cell r="J9">
            <v>96.226415094339629</v>
          </cell>
          <cell r="K9">
            <v>22.169811320754718</v>
          </cell>
          <cell r="L9">
            <v>64.15094339622641</v>
          </cell>
          <cell r="M9">
            <v>27.830188679245282</v>
          </cell>
          <cell r="N9" t="str">
            <v/>
          </cell>
          <cell r="O9">
            <v>88.679245283018872</v>
          </cell>
          <cell r="P9">
            <v>28.773584905660378</v>
          </cell>
          <cell r="Q9">
            <v>9.9056603773584904</v>
          </cell>
          <cell r="R9">
            <v>43.867924528301884</v>
          </cell>
          <cell r="S9">
            <v>66.981132075471692</v>
          </cell>
          <cell r="T9">
            <v>49.528301886792455</v>
          </cell>
          <cell r="U9">
            <v>72.169811320754718</v>
          </cell>
          <cell r="V9">
            <v>53.773584905660378</v>
          </cell>
          <cell r="W9">
            <v>46.698113207547166</v>
          </cell>
          <cell r="X9" t="str">
            <v/>
          </cell>
          <cell r="Y9">
            <v>16.037735849056602</v>
          </cell>
          <cell r="Z9">
            <v>15.566037735849056</v>
          </cell>
          <cell r="AA9">
            <v>96.698113207547166</v>
          </cell>
          <cell r="AB9" t="str">
            <v/>
          </cell>
          <cell r="AC9">
            <v>87.735849056603769</v>
          </cell>
          <cell r="AD9">
            <v>45.283018867924525</v>
          </cell>
          <cell r="AE9">
            <v>39.622641509433961</v>
          </cell>
          <cell r="AF9">
            <v>65.566037735849051</v>
          </cell>
          <cell r="AG9">
            <v>6.132075471698113</v>
          </cell>
          <cell r="AH9">
            <v>60.377358490566039</v>
          </cell>
          <cell r="AI9">
            <v>85.84905660377359</v>
          </cell>
          <cell r="AJ9">
            <v>81.132075471698116</v>
          </cell>
          <cell r="AK9">
            <v>98.113207547169807</v>
          </cell>
          <cell r="AL9">
            <v>28.30188679245283</v>
          </cell>
          <cell r="AM9">
            <v>7.5471698113207548</v>
          </cell>
          <cell r="AN9">
            <v>54.716981132075468</v>
          </cell>
          <cell r="AO9">
            <v>22.641509433962263</v>
          </cell>
          <cell r="AP9">
            <v>84.905660377358487</v>
          </cell>
          <cell r="AQ9">
            <v>23.113207547169811</v>
          </cell>
          <cell r="AR9">
            <v>100</v>
          </cell>
          <cell r="AS9">
            <v>89.622641509433961</v>
          </cell>
          <cell r="AT9" t="str">
            <v/>
          </cell>
          <cell r="AU9">
            <v>50</v>
          </cell>
          <cell r="AV9">
            <v>92.924528301886795</v>
          </cell>
          <cell r="AW9">
            <v>51.886792452830186</v>
          </cell>
          <cell r="AX9">
            <v>66.509433962264154</v>
          </cell>
          <cell r="AY9">
            <v>13.679245283018867</v>
          </cell>
          <cell r="AZ9">
            <v>33.018867924528301</v>
          </cell>
          <cell r="BA9">
            <v>20.754716981132077</v>
          </cell>
          <cell r="BB9">
            <v>90.566037735849051</v>
          </cell>
          <cell r="BC9">
            <v>73.584905660377359</v>
          </cell>
          <cell r="BD9">
            <v>94.811320754716988</v>
          </cell>
          <cell r="BE9">
            <v>55.660377358490564</v>
          </cell>
          <cell r="BF9">
            <v>34.433962264150942</v>
          </cell>
          <cell r="BG9">
            <v>94.339622641509436</v>
          </cell>
          <cell r="BH9">
            <v>74.528301886792448</v>
          </cell>
          <cell r="BI9">
            <v>62.735849056603776</v>
          </cell>
          <cell r="BJ9">
            <v>36.79245283018868</v>
          </cell>
          <cell r="BK9">
            <v>88.20754716981132</v>
          </cell>
          <cell r="BL9">
            <v>62.264150943396224</v>
          </cell>
          <cell r="BM9">
            <v>34.905660377358494</v>
          </cell>
          <cell r="BN9">
            <v>15.09433962264151</v>
          </cell>
          <cell r="BO9">
            <v>82.547169811320757</v>
          </cell>
          <cell r="BP9">
            <v>66.037735849056602</v>
          </cell>
          <cell r="BQ9">
            <v>7.0754716981132075</v>
          </cell>
          <cell r="BR9">
            <v>74.056603773584911</v>
          </cell>
          <cell r="BS9" t="str">
            <v/>
          </cell>
          <cell r="BT9" t="str">
            <v/>
          </cell>
          <cell r="BU9">
            <v>71.226415094339629</v>
          </cell>
          <cell r="BV9">
            <v>97.64150943396227</v>
          </cell>
          <cell r="BW9">
            <v>47.641509433962263</v>
          </cell>
          <cell r="BX9">
            <v>25.943396226415093</v>
          </cell>
          <cell r="BY9">
            <v>48.584905660377359</v>
          </cell>
          <cell r="BZ9">
            <v>65.094339622641513</v>
          </cell>
          <cell r="CA9">
            <v>41.981132075471699</v>
          </cell>
          <cell r="CB9">
            <v>91.037735849056602</v>
          </cell>
          <cell r="CC9" t="str">
            <v/>
          </cell>
          <cell r="CD9">
            <v>80.188679245283012</v>
          </cell>
          <cell r="CE9">
            <v>33.962264150943398</v>
          </cell>
          <cell r="CF9">
            <v>43.39622641509434</v>
          </cell>
          <cell r="CG9" t="str">
            <v/>
          </cell>
          <cell r="CH9">
            <v>50.471698113207545</v>
          </cell>
          <cell r="CI9">
            <v>33.490566037735846</v>
          </cell>
          <cell r="CJ9">
            <v>61.320754716981128</v>
          </cell>
          <cell r="CK9">
            <v>17.924528301886792</v>
          </cell>
          <cell r="CL9">
            <v>97.169811320754718</v>
          </cell>
          <cell r="CM9">
            <v>99.056603773584911</v>
          </cell>
          <cell r="CN9">
            <v>21.69811320754717</v>
          </cell>
          <cell r="CO9">
            <v>10.377358490566039</v>
          </cell>
          <cell r="CP9">
            <v>98.584905660377359</v>
          </cell>
          <cell r="CQ9">
            <v>69.339622641509436</v>
          </cell>
          <cell r="CR9">
            <v>19.339622641509433</v>
          </cell>
          <cell r="CS9">
            <v>52.358490566037744</v>
          </cell>
          <cell r="CT9">
            <v>16.509433962264151</v>
          </cell>
          <cell r="CU9">
            <v>30.188679245283019</v>
          </cell>
          <cell r="CV9">
            <v>35.377358490566039</v>
          </cell>
          <cell r="CW9">
            <v>68.867924528301884</v>
          </cell>
          <cell r="CX9">
            <v>83.490566037735846</v>
          </cell>
          <cell r="CY9">
            <v>80.660377358490564</v>
          </cell>
          <cell r="CZ9">
            <v>57.547169811320757</v>
          </cell>
          <cell r="DA9">
            <v>23.584905660377359</v>
          </cell>
          <cell r="DB9">
            <v>58.490566037735846</v>
          </cell>
          <cell r="DC9">
            <v>46.226415094339622</v>
          </cell>
          <cell r="DD9">
            <v>42.452830188679243</v>
          </cell>
          <cell r="DE9">
            <v>92.452830188679243</v>
          </cell>
          <cell r="DF9">
            <v>67.924528301886795</v>
          </cell>
          <cell r="DG9">
            <v>83.962264150943398</v>
          </cell>
          <cell r="DH9">
            <v>56.132075471698116</v>
          </cell>
          <cell r="DI9">
            <v>85.377358490566039</v>
          </cell>
          <cell r="DJ9">
            <v>53.301886792452834</v>
          </cell>
          <cell r="DK9" t="str">
            <v/>
          </cell>
          <cell r="DL9">
            <v>99.528301886792448</v>
          </cell>
          <cell r="DM9">
            <v>95.754716981132077</v>
          </cell>
          <cell r="DN9">
            <v>38.20754716981132</v>
          </cell>
          <cell r="DO9" t="str">
            <v/>
          </cell>
          <cell r="DP9">
            <v>11.320754716981131</v>
          </cell>
          <cell r="DQ9">
            <v>40.094339622641506</v>
          </cell>
          <cell r="DR9">
            <v>50.943396226415096</v>
          </cell>
          <cell r="DS9" t="str">
            <v/>
          </cell>
          <cell r="DT9">
            <v>49.056603773584904</v>
          </cell>
          <cell r="DU9">
            <v>60.84905660377359</v>
          </cell>
          <cell r="DV9">
            <v>58.018867924528308</v>
          </cell>
          <cell r="DW9">
            <v>40.566037735849058</v>
          </cell>
          <cell r="DX9">
            <v>26.415094339622641</v>
          </cell>
          <cell r="DY9">
            <v>64.622641509433961</v>
          </cell>
          <cell r="DZ9">
            <v>93.867924528301884</v>
          </cell>
          <cell r="EA9">
            <v>91.509433962264154</v>
          </cell>
          <cell r="EB9">
            <v>70.754716981132077</v>
          </cell>
          <cell r="EC9">
            <v>2.8301886792452828</v>
          </cell>
          <cell r="ED9">
            <v>41.509433962264154</v>
          </cell>
          <cell r="EE9">
            <v>37.735849056603776</v>
          </cell>
          <cell r="EF9">
            <v>0.94339622641509435</v>
          </cell>
          <cell r="EG9" t="str">
            <v/>
          </cell>
          <cell r="EH9" t="str">
            <v/>
          </cell>
          <cell r="EI9" t="str">
            <v/>
          </cell>
          <cell r="EJ9" t="str">
            <v/>
          </cell>
          <cell r="EK9">
            <v>12.264150943396226</v>
          </cell>
          <cell r="EL9" t="str">
            <v/>
          </cell>
          <cell r="EM9" t="str">
            <v/>
          </cell>
          <cell r="EN9" t="str">
            <v/>
          </cell>
          <cell r="EO9" t="str">
            <v/>
          </cell>
          <cell r="EP9" t="str">
            <v/>
          </cell>
          <cell r="EQ9">
            <v>18.867924528301888</v>
          </cell>
          <cell r="ER9" t="str">
            <v/>
          </cell>
          <cell r="ES9" t="str">
            <v/>
          </cell>
          <cell r="ET9" t="str">
            <v/>
          </cell>
          <cell r="EU9" t="str">
            <v/>
          </cell>
          <cell r="EV9" t="str">
            <v/>
          </cell>
          <cell r="EW9" t="str">
            <v/>
          </cell>
          <cell r="EX9" t="str">
            <v/>
          </cell>
          <cell r="EY9" t="str">
            <v/>
          </cell>
          <cell r="EZ9" t="str">
            <v/>
          </cell>
          <cell r="FA9" t="str">
            <v/>
          </cell>
          <cell r="FB9" t="str">
            <v/>
          </cell>
          <cell r="FC9" t="str">
            <v/>
          </cell>
          <cell r="FD9" t="str">
            <v/>
          </cell>
          <cell r="FE9" t="str">
            <v/>
          </cell>
          <cell r="FF9" t="str">
            <v/>
          </cell>
          <cell r="FG9" t="str">
            <v/>
          </cell>
          <cell r="FH9" t="str">
            <v/>
          </cell>
          <cell r="FI9" t="str">
            <v/>
          </cell>
          <cell r="FJ9" t="str">
            <v/>
          </cell>
          <cell r="FK9" t="str">
            <v/>
          </cell>
          <cell r="FL9" t="str">
            <v/>
          </cell>
          <cell r="FM9" t="str">
            <v/>
          </cell>
          <cell r="FN9" t="str">
            <v/>
          </cell>
          <cell r="FO9" t="str">
            <v/>
          </cell>
          <cell r="FP9" t="str">
            <v/>
          </cell>
          <cell r="FQ9" t="str">
            <v/>
          </cell>
          <cell r="FR9" t="str">
            <v/>
          </cell>
          <cell r="FS9" t="str">
            <v/>
          </cell>
          <cell r="FT9" t="str">
            <v/>
          </cell>
          <cell r="FU9" t="str">
            <v/>
          </cell>
          <cell r="FV9" t="str">
            <v/>
          </cell>
          <cell r="FW9" t="str">
            <v/>
          </cell>
          <cell r="FX9" t="str">
            <v/>
          </cell>
          <cell r="FY9" t="str">
            <v/>
          </cell>
          <cell r="FZ9" t="str">
            <v/>
          </cell>
          <cell r="GA9" t="str">
            <v/>
          </cell>
          <cell r="GB9">
            <v>19.811320754716981</v>
          </cell>
          <cell r="GC9" t="str">
            <v/>
          </cell>
          <cell r="GD9" t="str">
            <v/>
          </cell>
          <cell r="GE9" t="str">
            <v/>
          </cell>
          <cell r="GF9" t="str">
            <v/>
          </cell>
          <cell r="GG9" t="str">
            <v/>
          </cell>
          <cell r="GH9" t="str">
            <v/>
          </cell>
          <cell r="GI9" t="str">
            <v/>
          </cell>
          <cell r="GJ9" t="str">
            <v/>
          </cell>
          <cell r="GK9">
            <v>32.075471698113205</v>
          </cell>
          <cell r="GL9" t="str">
            <v/>
          </cell>
          <cell r="GM9" t="str">
            <v/>
          </cell>
          <cell r="GN9" t="str">
            <v/>
          </cell>
          <cell r="GO9" t="str">
            <v/>
          </cell>
          <cell r="GP9" t="str">
            <v/>
          </cell>
          <cell r="GQ9" t="str">
            <v/>
          </cell>
          <cell r="GR9" t="str">
            <v/>
          </cell>
          <cell r="GS9" t="str">
            <v/>
          </cell>
          <cell r="GT9">
            <v>39.150943396226417</v>
          </cell>
          <cell r="GU9" t="str">
            <v/>
          </cell>
          <cell r="GV9" t="str">
            <v/>
          </cell>
          <cell r="GW9" t="str">
            <v/>
          </cell>
          <cell r="GX9" t="str">
            <v/>
          </cell>
          <cell r="GY9" t="str">
            <v/>
          </cell>
          <cell r="GZ9" t="str">
            <v/>
          </cell>
          <cell r="HA9">
            <v>31.60377358490566</v>
          </cell>
          <cell r="HB9" t="str">
            <v/>
          </cell>
          <cell r="HC9" t="str">
            <v/>
          </cell>
          <cell r="HD9" t="str">
            <v/>
          </cell>
          <cell r="HE9" t="str">
            <v/>
          </cell>
          <cell r="HF9" t="str">
            <v/>
          </cell>
          <cell r="HG9" t="str">
            <v/>
          </cell>
          <cell r="HH9" t="str">
            <v/>
          </cell>
          <cell r="HI9" t="str">
            <v/>
          </cell>
          <cell r="HJ9">
            <v>36.320754716981135</v>
          </cell>
          <cell r="HK9" t="str">
            <v/>
          </cell>
          <cell r="HL9" t="str">
            <v/>
          </cell>
          <cell r="HM9" t="str">
            <v/>
          </cell>
          <cell r="HN9" t="str">
            <v/>
          </cell>
          <cell r="HO9" t="str">
            <v/>
          </cell>
          <cell r="HP9" t="str">
            <v/>
          </cell>
          <cell r="HQ9" t="str">
            <v/>
          </cell>
          <cell r="HR9" t="str">
            <v/>
          </cell>
          <cell r="HS9" t="str">
            <v/>
          </cell>
          <cell r="HT9" t="str">
            <v/>
          </cell>
          <cell r="HU9" t="str">
            <v/>
          </cell>
          <cell r="HV9" t="str">
            <v/>
          </cell>
          <cell r="HW9" t="str">
            <v/>
          </cell>
          <cell r="HX9">
            <v>5.1886792452830193</v>
          </cell>
          <cell r="HY9">
            <v>32.547169811320757</v>
          </cell>
          <cell r="HZ9" t="str">
            <v/>
          </cell>
          <cell r="IA9" t="str">
            <v/>
          </cell>
          <cell r="IB9" t="str">
            <v/>
          </cell>
          <cell r="IC9" t="str">
            <v/>
          </cell>
          <cell r="ID9" t="str">
            <v/>
          </cell>
          <cell r="IE9" t="str">
            <v/>
          </cell>
          <cell r="IF9" t="str">
            <v/>
          </cell>
          <cell r="IG9" t="str">
            <v/>
          </cell>
          <cell r="IH9" t="str">
            <v/>
          </cell>
          <cell r="II9" t="str">
            <v/>
          </cell>
          <cell r="IJ9" t="str">
            <v/>
          </cell>
          <cell r="IK9" t="str">
            <v/>
          </cell>
          <cell r="IL9" t="str">
            <v/>
          </cell>
          <cell r="IM9">
            <v>13.20754716981132</v>
          </cell>
        </row>
        <row r="10">
          <cell r="A10" t="str">
            <v>1.2.3</v>
          </cell>
          <cell r="B10">
            <v>1</v>
          </cell>
          <cell r="C10" t="str">
            <v>Rigidity of employment index (0=less rigid to 100=more rigid)</v>
          </cell>
          <cell r="D10" t="str">
            <v>SCORE</v>
          </cell>
          <cell r="E10">
            <v>75</v>
          </cell>
          <cell r="F10">
            <v>59</v>
          </cell>
          <cell r="G10">
            <v>79</v>
          </cell>
          <cell r="H10">
            <v>79</v>
          </cell>
          <cell r="I10">
            <v>100</v>
          </cell>
          <cell r="J10">
            <v>76</v>
          </cell>
          <cell r="K10">
            <v>90</v>
          </cell>
          <cell r="L10">
            <v>90</v>
          </cell>
          <cell r="M10">
            <v>72</v>
          </cell>
          <cell r="N10" t="str">
            <v/>
          </cell>
          <cell r="O10">
            <v>83</v>
          </cell>
          <cell r="P10">
            <v>60</v>
          </cell>
          <cell r="Q10">
            <v>23</v>
          </cell>
          <cell r="R10">
            <v>67</v>
          </cell>
          <cell r="S10">
            <v>87</v>
          </cell>
          <cell r="T10">
            <v>54</v>
          </cell>
          <cell r="U10">
            <v>100</v>
          </cell>
          <cell r="V10">
            <v>81</v>
          </cell>
          <cell r="W10">
            <v>79</v>
          </cell>
          <cell r="X10" t="str">
            <v/>
          </cell>
          <cell r="Y10">
            <v>64</v>
          </cell>
          <cell r="Z10">
            <v>61</v>
          </cell>
          <cell r="AA10">
            <v>96</v>
          </cell>
          <cell r="AB10" t="str">
            <v/>
          </cell>
          <cell r="AC10">
            <v>82</v>
          </cell>
          <cell r="AD10">
            <v>69</v>
          </cell>
          <cell r="AE10">
            <v>90</v>
          </cell>
          <cell r="AF10">
            <v>61</v>
          </cell>
          <cell r="AG10">
            <v>67</v>
          </cell>
          <cell r="AH10">
            <v>50</v>
          </cell>
          <cell r="AI10">
            <v>76</v>
          </cell>
          <cell r="AJ10">
            <v>89</v>
          </cell>
          <cell r="AK10">
            <v>93</v>
          </cell>
          <cell r="AL10">
            <v>79</v>
          </cell>
          <cell r="AM10">
            <v>62</v>
          </cell>
          <cell r="AN10">
            <v>73</v>
          </cell>
          <cell r="AO10">
            <v>76</v>
          </cell>
          <cell r="AP10">
            <v>49</v>
          </cell>
          <cell r="AQ10">
            <v>72</v>
          </cell>
          <cell r="AR10">
            <v>59</v>
          </cell>
          <cell r="AS10">
            <v>48</v>
          </cell>
          <cell r="AT10" t="str">
            <v/>
          </cell>
          <cell r="AU10">
            <v>93</v>
          </cell>
          <cell r="AV10">
            <v>58</v>
          </cell>
          <cell r="AW10">
            <v>73</v>
          </cell>
          <cell r="AX10">
            <v>50</v>
          </cell>
          <cell r="AY10">
            <v>72</v>
          </cell>
          <cell r="AZ10">
            <v>81</v>
          </cell>
          <cell r="BA10">
            <v>43.000000000000007</v>
          </cell>
          <cell r="BB10">
            <v>100</v>
          </cell>
          <cell r="BC10">
            <v>78</v>
          </cell>
          <cell r="BD10">
            <v>79</v>
          </cell>
          <cell r="BE10">
            <v>70</v>
          </cell>
          <cell r="BF10">
            <v>60</v>
          </cell>
          <cell r="BG10">
            <v>90</v>
          </cell>
          <cell r="BH10">
            <v>83</v>
          </cell>
          <cell r="BI10">
            <v>62</v>
          </cell>
          <cell r="BJ10">
            <v>96</v>
          </cell>
          <cell r="BK10">
            <v>84</v>
          </cell>
          <cell r="BL10">
            <v>76</v>
          </cell>
          <cell r="BM10">
            <v>83</v>
          </cell>
          <cell r="BN10">
            <v>83</v>
          </cell>
          <cell r="BO10">
            <v>62</v>
          </cell>
          <cell r="BP10">
            <v>100</v>
          </cell>
          <cell r="BQ10">
            <v>82</v>
          </cell>
          <cell r="BR10">
            <v>57</v>
          </cell>
          <cell r="BS10" t="str">
            <v/>
          </cell>
          <cell r="BT10" t="str">
            <v/>
          </cell>
          <cell r="BU10">
            <v>62</v>
          </cell>
          <cell r="BV10">
            <v>43.999999999999993</v>
          </cell>
          <cell r="BW10">
            <v>86</v>
          </cell>
          <cell r="BX10">
            <v>43.999999999999993</v>
          </cell>
          <cell r="BY10">
            <v>79</v>
          </cell>
          <cell r="BZ10">
            <v>90</v>
          </cell>
          <cell r="CA10">
            <v>69</v>
          </cell>
          <cell r="CB10" t="str">
            <v/>
          </cell>
          <cell r="CC10" t="str">
            <v/>
          </cell>
          <cell r="CD10">
            <v>82</v>
          </cell>
          <cell r="CE10">
            <v>59</v>
          </cell>
          <cell r="CF10">
            <v>83</v>
          </cell>
          <cell r="CG10" t="str">
            <v/>
          </cell>
          <cell r="CH10">
            <v>40</v>
          </cell>
          <cell r="CI10">
            <v>60</v>
          </cell>
          <cell r="CJ10">
            <v>87</v>
          </cell>
          <cell r="CK10">
            <v>54</v>
          </cell>
          <cell r="CL10">
            <v>58</v>
          </cell>
          <cell r="CM10">
            <v>93</v>
          </cell>
          <cell r="CN10">
            <v>73</v>
          </cell>
          <cell r="CO10">
            <v>93</v>
          </cell>
          <cell r="CP10">
            <v>56</v>
          </cell>
          <cell r="CQ10">
            <v>87</v>
          </cell>
          <cell r="CR10">
            <v>57</v>
          </cell>
          <cell r="CS10">
            <v>34</v>
          </cell>
          <cell r="CT10">
            <v>43.999999999999993</v>
          </cell>
          <cell r="CU10">
            <v>61</v>
          </cell>
          <cell r="CV10">
            <v>71</v>
          </cell>
          <cell r="CW10">
            <v>75</v>
          </cell>
          <cell r="CX10">
            <v>57</v>
          </cell>
          <cell r="CY10">
            <v>87</v>
          </cell>
          <cell r="CZ10">
            <v>54</v>
          </cell>
          <cell r="DA10">
            <v>62</v>
          </cell>
          <cell r="DB10">
            <v>87</v>
          </cell>
          <cell r="DC10">
            <v>41</v>
          </cell>
          <cell r="DD10">
            <v>65</v>
          </cell>
          <cell r="DE10">
            <v>100</v>
          </cell>
          <cell r="DF10">
            <v>78</v>
          </cell>
          <cell r="DG10">
            <v>46</v>
          </cell>
          <cell r="DH10">
            <v>65</v>
          </cell>
          <cell r="DI10">
            <v>51</v>
          </cell>
          <cell r="DJ10">
            <v>80</v>
          </cell>
          <cell r="DK10" t="str">
            <v/>
          </cell>
          <cell r="DL10">
            <v>62</v>
          </cell>
          <cell r="DM10">
            <v>93</v>
          </cell>
          <cell r="DN10">
            <v>80</v>
          </cell>
          <cell r="DO10" t="str">
            <v/>
          </cell>
          <cell r="DP10">
            <v>51</v>
          </cell>
          <cell r="DQ10">
            <v>46</v>
          </cell>
          <cell r="DR10">
            <v>89</v>
          </cell>
          <cell r="DS10" t="str">
            <v/>
          </cell>
          <cell r="DT10">
            <v>93</v>
          </cell>
          <cell r="DU10">
            <v>60</v>
          </cell>
          <cell r="DV10">
            <v>65</v>
          </cell>
          <cell r="DW10">
            <v>100</v>
          </cell>
          <cell r="DX10">
            <v>69</v>
          </cell>
          <cell r="DY10">
            <v>93</v>
          </cell>
          <cell r="DZ10">
            <v>90</v>
          </cell>
          <cell r="EA10">
            <v>100</v>
          </cell>
          <cell r="EB10">
            <v>82</v>
          </cell>
          <cell r="EC10">
            <v>31</v>
          </cell>
          <cell r="ED10">
            <v>79</v>
          </cell>
          <cell r="EE10">
            <v>79</v>
          </cell>
          <cell r="EF10">
            <v>67</v>
          </cell>
          <cell r="EG10" t="str">
            <v/>
          </cell>
          <cell r="EH10" t="str">
            <v/>
          </cell>
          <cell r="EI10" t="str">
            <v/>
          </cell>
          <cell r="EJ10" t="str">
            <v/>
          </cell>
          <cell r="EK10">
            <v>34</v>
          </cell>
          <cell r="EL10" t="str">
            <v/>
          </cell>
          <cell r="EM10" t="str">
            <v/>
          </cell>
          <cell r="EN10" t="str">
            <v/>
          </cell>
          <cell r="EO10" t="str">
            <v/>
          </cell>
          <cell r="EP10" t="str">
            <v/>
          </cell>
          <cell r="EQ10">
            <v>89</v>
          </cell>
          <cell r="ER10" t="str">
            <v/>
          </cell>
          <cell r="ES10" t="str">
            <v/>
          </cell>
          <cell r="ET10" t="str">
            <v/>
          </cell>
          <cell r="EU10" t="str">
            <v/>
          </cell>
          <cell r="EV10" t="str">
            <v/>
          </cell>
          <cell r="EW10" t="str">
            <v/>
          </cell>
          <cell r="EX10" t="str">
            <v/>
          </cell>
          <cell r="EY10" t="str">
            <v/>
          </cell>
          <cell r="EZ10" t="str">
            <v/>
          </cell>
          <cell r="FA10" t="str">
            <v/>
          </cell>
          <cell r="FB10" t="str">
            <v/>
          </cell>
          <cell r="FC10" t="str">
            <v/>
          </cell>
          <cell r="FD10" t="str">
            <v/>
          </cell>
          <cell r="FE10" t="str">
            <v/>
          </cell>
          <cell r="FF10" t="str">
            <v/>
          </cell>
          <cell r="FG10" t="str">
            <v/>
          </cell>
          <cell r="FH10" t="str">
            <v/>
          </cell>
          <cell r="FI10" t="str">
            <v/>
          </cell>
          <cell r="FJ10" t="str">
            <v/>
          </cell>
          <cell r="FK10" t="str">
            <v/>
          </cell>
          <cell r="FL10" t="str">
            <v/>
          </cell>
          <cell r="FM10" t="str">
            <v/>
          </cell>
          <cell r="FN10" t="str">
            <v/>
          </cell>
          <cell r="FO10" t="str">
            <v/>
          </cell>
          <cell r="FP10" t="str">
            <v/>
          </cell>
          <cell r="FQ10" t="str">
            <v/>
          </cell>
          <cell r="FR10" t="str">
            <v/>
          </cell>
          <cell r="FS10" t="str">
            <v/>
          </cell>
          <cell r="FT10" t="str">
            <v/>
          </cell>
          <cell r="FU10" t="str">
            <v/>
          </cell>
          <cell r="FV10" t="str">
            <v/>
          </cell>
          <cell r="FW10" t="str">
            <v/>
          </cell>
          <cell r="FX10" t="str">
            <v/>
          </cell>
          <cell r="FY10" t="str">
            <v/>
          </cell>
          <cell r="FZ10" t="str">
            <v/>
          </cell>
          <cell r="GA10" t="str">
            <v/>
          </cell>
          <cell r="GB10">
            <v>71</v>
          </cell>
          <cell r="GC10" t="str">
            <v/>
          </cell>
          <cell r="GD10" t="str">
            <v/>
          </cell>
          <cell r="GE10" t="str">
            <v/>
          </cell>
          <cell r="GF10" t="str">
            <v/>
          </cell>
          <cell r="GG10" t="str">
            <v/>
          </cell>
          <cell r="GH10" t="str">
            <v/>
          </cell>
          <cell r="GI10" t="str">
            <v/>
          </cell>
          <cell r="GJ10" t="str">
            <v/>
          </cell>
          <cell r="GK10">
            <v>75</v>
          </cell>
          <cell r="GL10" t="str">
            <v/>
          </cell>
          <cell r="GM10" t="str">
            <v/>
          </cell>
          <cell r="GN10" t="str">
            <v/>
          </cell>
          <cell r="GO10" t="str">
            <v/>
          </cell>
          <cell r="GP10" t="str">
            <v/>
          </cell>
          <cell r="GQ10" t="str">
            <v/>
          </cell>
          <cell r="GR10" t="str">
            <v/>
          </cell>
          <cell r="GS10" t="str">
            <v/>
          </cell>
          <cell r="GT10">
            <v>59</v>
          </cell>
          <cell r="GU10" t="str">
            <v/>
          </cell>
          <cell r="GV10" t="str">
            <v/>
          </cell>
          <cell r="GW10" t="str">
            <v/>
          </cell>
          <cell r="GX10" t="str">
            <v/>
          </cell>
          <cell r="GY10" t="str">
            <v/>
          </cell>
          <cell r="GZ10" t="str">
            <v/>
          </cell>
          <cell r="HA10">
            <v>32</v>
          </cell>
          <cell r="HB10" t="str">
            <v/>
          </cell>
          <cell r="HC10" t="str">
            <v/>
          </cell>
          <cell r="HD10" t="str">
            <v/>
          </cell>
          <cell r="HE10" t="str">
            <v/>
          </cell>
          <cell r="HF10" t="str">
            <v/>
          </cell>
          <cell r="HG10" t="str">
            <v/>
          </cell>
          <cell r="HH10" t="str">
            <v/>
          </cell>
          <cell r="HI10" t="str">
            <v/>
          </cell>
          <cell r="HJ10">
            <v>93</v>
          </cell>
          <cell r="HK10" t="str">
            <v/>
          </cell>
          <cell r="HL10" t="str">
            <v/>
          </cell>
          <cell r="HM10" t="str">
            <v/>
          </cell>
          <cell r="HN10" t="str">
            <v/>
          </cell>
          <cell r="HO10" t="str">
            <v/>
          </cell>
          <cell r="HP10" t="str">
            <v/>
          </cell>
          <cell r="HQ10" t="str">
            <v/>
          </cell>
          <cell r="HR10" t="str">
            <v/>
          </cell>
          <cell r="HS10" t="str">
            <v/>
          </cell>
          <cell r="HT10" t="str">
            <v/>
          </cell>
          <cell r="HU10" t="str">
            <v/>
          </cell>
          <cell r="HV10" t="str">
            <v/>
          </cell>
          <cell r="HW10" t="str">
            <v/>
          </cell>
          <cell r="HX10">
            <v>64</v>
          </cell>
          <cell r="HY10">
            <v>90</v>
          </cell>
          <cell r="HZ10" t="str">
            <v/>
          </cell>
          <cell r="IA10" t="str">
            <v/>
          </cell>
          <cell r="IB10" t="str">
            <v/>
          </cell>
          <cell r="IC10" t="str">
            <v/>
          </cell>
          <cell r="ID10" t="str">
            <v/>
          </cell>
          <cell r="IE10" t="str">
            <v/>
          </cell>
          <cell r="IF10" t="str">
            <v/>
          </cell>
          <cell r="IG10" t="str">
            <v/>
          </cell>
          <cell r="IH10" t="str">
            <v/>
          </cell>
          <cell r="II10" t="str">
            <v/>
          </cell>
          <cell r="IJ10" t="str">
            <v/>
          </cell>
          <cell r="IK10" t="str">
            <v/>
          </cell>
          <cell r="IL10" t="str">
            <v/>
          </cell>
          <cell r="IM10">
            <v>76</v>
          </cell>
        </row>
        <row r="11">
          <cell r="A11" t="str">
            <v>1.3.1</v>
          </cell>
          <cell r="B11">
            <v>1</v>
          </cell>
          <cell r="C11" t="str">
            <v>Starting a Business - Time (days)</v>
          </cell>
          <cell r="D11" t="str">
            <v>SCORE</v>
          </cell>
          <cell r="E11">
            <v>93.798449612403104</v>
          </cell>
          <cell r="F11">
            <v>64.341085271317837</v>
          </cell>
          <cell r="G11">
            <v>61.240310077519375</v>
          </cell>
          <cell r="H11">
            <v>78.294573643410857</v>
          </cell>
          <cell r="I11">
            <v>98.449612403100772</v>
          </cell>
          <cell r="J11">
            <v>58.139534883720927</v>
          </cell>
          <cell r="K11">
            <v>89.147286821705421</v>
          </cell>
          <cell r="L11">
            <v>87.596899224806208</v>
          </cell>
          <cell r="M11">
            <v>72.093023255813961</v>
          </cell>
          <cell r="N11" t="str">
            <v/>
          </cell>
          <cell r="O11">
            <v>95.348837209302332</v>
          </cell>
          <cell r="P11">
            <v>53.488372093023258</v>
          </cell>
          <cell r="Q11">
            <v>24.031007751937977</v>
          </cell>
          <cell r="R11">
            <v>16.279069767441854</v>
          </cell>
          <cell r="S11">
            <v>6.9767441860465169</v>
          </cell>
          <cell r="T11">
            <v>0</v>
          </cell>
          <cell r="U11">
            <v>0</v>
          </cell>
          <cell r="V11">
            <v>73.643410852713174</v>
          </cell>
          <cell r="W11">
            <v>79.844961240310084</v>
          </cell>
          <cell r="X11" t="str">
            <v/>
          </cell>
          <cell r="Y11">
            <v>0</v>
          </cell>
          <cell r="Z11">
            <v>72.093023255813961</v>
          </cell>
          <cell r="AA11">
            <v>93.798449612403104</v>
          </cell>
          <cell r="AB11" t="str">
            <v/>
          </cell>
          <cell r="AC11">
            <v>67.441860465116278</v>
          </cell>
          <cell r="AD11">
            <v>42.63565891472868</v>
          </cell>
          <cell r="AE11">
            <v>79.844961240310084</v>
          </cell>
          <cell r="AF11">
            <v>8.5271317829457445</v>
          </cell>
          <cell r="AG11">
            <v>39.534883720930239</v>
          </cell>
          <cell r="AH11">
            <v>90.697674418604649</v>
          </cell>
          <cell r="AI11">
            <v>89.147286821705421</v>
          </cell>
          <cell r="AJ11">
            <v>70.542635658914719</v>
          </cell>
          <cell r="AK11">
            <v>92.248062015503876</v>
          </cell>
          <cell r="AL11">
            <v>72.093023255813961</v>
          </cell>
          <cell r="AM11">
            <v>14.728682170542641</v>
          </cell>
          <cell r="AN11">
            <v>90.697674418604649</v>
          </cell>
          <cell r="AO11">
            <v>75.193798449612402</v>
          </cell>
          <cell r="AP11">
            <v>90.697674418604649</v>
          </cell>
          <cell r="AQ11">
            <v>87.596899224806208</v>
          </cell>
          <cell r="AR11">
            <v>79.844961240310084</v>
          </cell>
          <cell r="AS11">
            <v>90.697674418604649</v>
          </cell>
          <cell r="AT11" t="str">
            <v/>
          </cell>
          <cell r="AU11">
            <v>96.899224806201545</v>
          </cell>
          <cell r="AV11">
            <v>78.294573643410857</v>
          </cell>
          <cell r="AW11">
            <v>82.945736434108525</v>
          </cell>
          <cell r="AX11">
            <v>72.093023255813961</v>
          </cell>
          <cell r="AY11">
            <v>44.186046511627907</v>
          </cell>
          <cell r="AZ11">
            <v>55.038759689922479</v>
          </cell>
          <cell r="BA11">
            <v>79.844961240310084</v>
          </cell>
          <cell r="BB11">
            <v>92.248062015503876</v>
          </cell>
          <cell r="BC11">
            <v>95.348837209302332</v>
          </cell>
          <cell r="BD11">
            <v>93.798449612403104</v>
          </cell>
          <cell r="BE11">
            <v>56.589147286821706</v>
          </cell>
          <cell r="BF11">
            <v>28.68217054263566</v>
          </cell>
          <cell r="BG11">
            <v>81.395348837209298</v>
          </cell>
          <cell r="BH11">
            <v>48.837209302325576</v>
          </cell>
          <cell r="BI11">
            <v>92.248062015503876</v>
          </cell>
          <cell r="BJ11">
            <v>89.147286821705421</v>
          </cell>
          <cell r="BK11">
            <v>65.891472868217051</v>
          </cell>
          <cell r="BL11">
            <v>81.395348837209298</v>
          </cell>
          <cell r="BM11">
            <v>72.093023255813961</v>
          </cell>
          <cell r="BN11">
            <v>50.387596899224803</v>
          </cell>
          <cell r="BO11">
            <v>79.844961240310084</v>
          </cell>
          <cell r="BP11">
            <v>47.286821705426348</v>
          </cell>
          <cell r="BQ11">
            <v>86.04651162790698</v>
          </cell>
          <cell r="BR11">
            <v>76.744186046511629</v>
          </cell>
          <cell r="BS11" t="str">
            <v/>
          </cell>
          <cell r="BT11" t="str">
            <v/>
          </cell>
          <cell r="BU11">
            <v>67.441860465116278</v>
          </cell>
          <cell r="BV11">
            <v>72.093023255813961</v>
          </cell>
          <cell r="BW11">
            <v>96.899224806201545</v>
          </cell>
          <cell r="BX11">
            <v>90.697674418604649</v>
          </cell>
          <cell r="BY11">
            <v>41.085271317829452</v>
          </cell>
          <cell r="BZ11">
            <v>75.193798449612402</v>
          </cell>
          <cell r="CA11">
            <v>89.147286821705421</v>
          </cell>
          <cell r="CB11" t="str">
            <v/>
          </cell>
          <cell r="CC11" t="str">
            <v/>
          </cell>
          <cell r="CD11">
            <v>92.248062015503876</v>
          </cell>
          <cell r="CE11">
            <v>87.596899224806208</v>
          </cell>
          <cell r="CF11">
            <v>81.395348837209298</v>
          </cell>
          <cell r="CG11" t="str">
            <v/>
          </cell>
          <cell r="CH11">
            <v>82.945736434108525</v>
          </cell>
          <cell r="CI11">
            <v>81.395348837209298</v>
          </cell>
          <cell r="CJ11">
            <v>0</v>
          </cell>
          <cell r="CK11">
            <v>53.488372093023258</v>
          </cell>
          <cell r="CL11">
            <v>89.147286821705421</v>
          </cell>
          <cell r="CM11">
            <v>100</v>
          </cell>
          <cell r="CN11">
            <v>41.085271317829452</v>
          </cell>
          <cell r="CO11">
            <v>53.488372093023258</v>
          </cell>
          <cell r="CP11">
            <v>90.697674418604649</v>
          </cell>
          <cell r="CQ11">
            <v>82.945736434108525</v>
          </cell>
          <cell r="CR11">
            <v>68.992248062015506</v>
          </cell>
          <cell r="CS11">
            <v>87.596899224806208</v>
          </cell>
          <cell r="CT11">
            <v>47.286821705426348</v>
          </cell>
          <cell r="CU11">
            <v>59.689922480620154</v>
          </cell>
          <cell r="CV11">
            <v>42.63565891472868</v>
          </cell>
          <cell r="CW11">
            <v>51.937984496124031</v>
          </cell>
          <cell r="CX11">
            <v>92.248062015503876</v>
          </cell>
          <cell r="CY11">
            <v>82.945736434108525</v>
          </cell>
          <cell r="CZ11">
            <v>86.04651162790698</v>
          </cell>
          <cell r="DA11">
            <v>55.038759689922479</v>
          </cell>
          <cell r="DB11">
            <v>93.798449612403104</v>
          </cell>
          <cell r="DC11">
            <v>89.147286821705421</v>
          </cell>
          <cell r="DD11">
            <v>81.395348837209298</v>
          </cell>
          <cell r="DE11">
            <v>96.899224806201545</v>
          </cell>
          <cell r="DF11">
            <v>76.744186046511629</v>
          </cell>
          <cell r="DG11">
            <v>92.248062015503876</v>
          </cell>
          <cell r="DH11">
            <v>67.441860465116278</v>
          </cell>
          <cell r="DI11">
            <v>28.68217054263566</v>
          </cell>
          <cell r="DJ11">
            <v>47.286821705426348</v>
          </cell>
          <cell r="DK11" t="str">
            <v/>
          </cell>
          <cell r="DL11">
            <v>78.294573643410857</v>
          </cell>
          <cell r="DM11">
            <v>70.542635658914719</v>
          </cell>
          <cell r="DN11">
            <v>81.395348837209298</v>
          </cell>
          <cell r="DO11" t="str">
            <v/>
          </cell>
          <cell r="DP11">
            <v>59.689922480620154</v>
          </cell>
          <cell r="DQ11">
            <v>56.589147286821706</v>
          </cell>
          <cell r="DR11">
            <v>51.937984496124031</v>
          </cell>
          <cell r="DS11" t="str">
            <v/>
          </cell>
          <cell r="DT11">
            <v>34.883720930232556</v>
          </cell>
          <cell r="DU11">
            <v>84.496124031007753</v>
          </cell>
          <cell r="DV11">
            <v>92.248062015503876</v>
          </cell>
          <cell r="DW11">
            <v>62.790697674418603</v>
          </cell>
          <cell r="DX11">
            <v>59.689922480620154</v>
          </cell>
          <cell r="DY11">
            <v>78.294573643410857</v>
          </cell>
          <cell r="DZ11">
            <v>81.395348837209298</v>
          </cell>
          <cell r="EA11">
            <v>92.248062015503876</v>
          </cell>
          <cell r="EB11">
            <v>0.77519379844960667</v>
          </cell>
          <cell r="EC11">
            <v>0</v>
          </cell>
          <cell r="ED11">
            <v>33.333333333333343</v>
          </cell>
          <cell r="EE11">
            <v>73.643410852713174</v>
          </cell>
          <cell r="EF11">
            <v>0</v>
          </cell>
          <cell r="EG11" t="str">
            <v/>
          </cell>
          <cell r="EH11" t="str">
            <v/>
          </cell>
          <cell r="EI11" t="str">
            <v/>
          </cell>
          <cell r="EJ11" t="str">
            <v/>
          </cell>
          <cell r="EK11">
            <v>0</v>
          </cell>
          <cell r="EL11" t="str">
            <v/>
          </cell>
          <cell r="EM11" t="str">
            <v/>
          </cell>
          <cell r="EN11" t="str">
            <v/>
          </cell>
          <cell r="EO11" t="str">
            <v/>
          </cell>
          <cell r="EP11" t="str">
            <v/>
          </cell>
          <cell r="EQ11">
            <v>93.798449612403104</v>
          </cell>
          <cell r="ER11" t="str">
            <v/>
          </cell>
          <cell r="ES11" t="str">
            <v/>
          </cell>
          <cell r="ET11" t="str">
            <v/>
          </cell>
          <cell r="EU11" t="str">
            <v/>
          </cell>
          <cell r="EV11" t="str">
            <v/>
          </cell>
          <cell r="EW11" t="str">
            <v/>
          </cell>
          <cell r="EX11" t="str">
            <v/>
          </cell>
          <cell r="EY11" t="str">
            <v/>
          </cell>
          <cell r="EZ11" t="str">
            <v/>
          </cell>
          <cell r="FA11" t="str">
            <v/>
          </cell>
          <cell r="FB11" t="str">
            <v/>
          </cell>
          <cell r="FC11" t="str">
            <v/>
          </cell>
          <cell r="FD11" t="str">
            <v/>
          </cell>
          <cell r="FE11" t="str">
            <v/>
          </cell>
          <cell r="FF11" t="str">
            <v/>
          </cell>
          <cell r="FG11" t="str">
            <v/>
          </cell>
          <cell r="FH11" t="str">
            <v/>
          </cell>
          <cell r="FI11" t="str">
            <v/>
          </cell>
          <cell r="FJ11" t="str">
            <v/>
          </cell>
          <cell r="FK11" t="str">
            <v/>
          </cell>
          <cell r="FL11" t="str">
            <v/>
          </cell>
          <cell r="FM11" t="str">
            <v/>
          </cell>
          <cell r="FN11" t="str">
            <v/>
          </cell>
          <cell r="FO11" t="str">
            <v/>
          </cell>
          <cell r="FP11" t="str">
            <v/>
          </cell>
          <cell r="FQ11" t="str">
            <v/>
          </cell>
          <cell r="FR11" t="str">
            <v/>
          </cell>
          <cell r="FS11" t="str">
            <v/>
          </cell>
          <cell r="FT11" t="str">
            <v/>
          </cell>
          <cell r="FU11" t="str">
            <v/>
          </cell>
          <cell r="FV11" t="str">
            <v/>
          </cell>
          <cell r="FW11" t="str">
            <v/>
          </cell>
          <cell r="FX11" t="str">
            <v/>
          </cell>
          <cell r="FY11" t="str">
            <v/>
          </cell>
          <cell r="FZ11" t="str">
            <v/>
          </cell>
          <cell r="GA11" t="str">
            <v/>
          </cell>
          <cell r="GB11">
            <v>89.147286821705421</v>
          </cell>
          <cell r="GC11" t="str">
            <v/>
          </cell>
          <cell r="GD11" t="str">
            <v/>
          </cell>
          <cell r="GE11" t="str">
            <v/>
          </cell>
          <cell r="GF11" t="str">
            <v/>
          </cell>
          <cell r="GG11" t="str">
            <v/>
          </cell>
          <cell r="GH11" t="str">
            <v/>
          </cell>
          <cell r="GI11" t="str">
            <v/>
          </cell>
          <cell r="GJ11" t="str">
            <v/>
          </cell>
          <cell r="GK11">
            <v>87.596899224806208</v>
          </cell>
          <cell r="GL11" t="str">
            <v/>
          </cell>
          <cell r="GM11" t="str">
            <v/>
          </cell>
          <cell r="GN11" t="str">
            <v/>
          </cell>
          <cell r="GO11" t="str">
            <v/>
          </cell>
          <cell r="GP11" t="str">
            <v/>
          </cell>
          <cell r="GQ11" t="str">
            <v/>
          </cell>
          <cell r="GR11" t="str">
            <v/>
          </cell>
          <cell r="GS11" t="str">
            <v/>
          </cell>
          <cell r="GT11">
            <v>86.04651162790698</v>
          </cell>
          <cell r="GU11" t="str">
            <v/>
          </cell>
          <cell r="GV11" t="str">
            <v/>
          </cell>
          <cell r="GW11" t="str">
            <v/>
          </cell>
          <cell r="GX11" t="str">
            <v/>
          </cell>
          <cell r="GY11" t="str">
            <v/>
          </cell>
          <cell r="GZ11" t="str">
            <v/>
          </cell>
          <cell r="HA11">
            <v>75.193798449612402</v>
          </cell>
          <cell r="HB11" t="str">
            <v/>
          </cell>
          <cell r="HC11" t="str">
            <v/>
          </cell>
          <cell r="HD11" t="str">
            <v/>
          </cell>
          <cell r="HE11" t="str">
            <v/>
          </cell>
          <cell r="HF11" t="str">
            <v/>
          </cell>
          <cell r="HG11" t="str">
            <v/>
          </cell>
          <cell r="HH11" t="str">
            <v/>
          </cell>
          <cell r="HI11" t="str">
            <v/>
          </cell>
          <cell r="HJ11">
            <v>96.899224806201545</v>
          </cell>
          <cell r="HK11" t="str">
            <v/>
          </cell>
          <cell r="HL11" t="str">
            <v/>
          </cell>
          <cell r="HM11" t="str">
            <v/>
          </cell>
          <cell r="HN11" t="str">
            <v/>
          </cell>
          <cell r="HO11" t="str">
            <v/>
          </cell>
          <cell r="HP11" t="str">
            <v/>
          </cell>
          <cell r="HQ11" t="str">
            <v/>
          </cell>
          <cell r="HR11" t="str">
            <v/>
          </cell>
          <cell r="HS11" t="str">
            <v/>
          </cell>
          <cell r="HT11" t="str">
            <v/>
          </cell>
          <cell r="HU11" t="str">
            <v/>
          </cell>
          <cell r="HV11" t="str">
            <v/>
          </cell>
          <cell r="HW11" t="str">
            <v/>
          </cell>
          <cell r="HX11">
            <v>45.736434108527135</v>
          </cell>
          <cell r="HY11">
            <v>14.728682170542641</v>
          </cell>
          <cell r="HZ11" t="str">
            <v/>
          </cell>
          <cell r="IA11" t="str">
            <v/>
          </cell>
          <cell r="IB11" t="str">
            <v/>
          </cell>
          <cell r="IC11" t="str">
            <v/>
          </cell>
          <cell r="ID11" t="str">
            <v/>
          </cell>
          <cell r="IE11" t="str">
            <v/>
          </cell>
          <cell r="IF11" t="str">
            <v/>
          </cell>
          <cell r="IG11" t="str">
            <v/>
          </cell>
          <cell r="IH11" t="str">
            <v/>
          </cell>
          <cell r="II11" t="str">
            <v/>
          </cell>
          <cell r="IJ11" t="str">
            <v/>
          </cell>
          <cell r="IK11" t="str">
            <v/>
          </cell>
          <cell r="IL11" t="str">
            <v/>
          </cell>
          <cell r="IM11">
            <v>82.945736434108525</v>
          </cell>
        </row>
        <row r="12">
          <cell r="A12" t="str">
            <v>1.3.2</v>
          </cell>
          <cell r="B12">
            <v>1</v>
          </cell>
          <cell r="C12" t="str">
            <v>Starting a Business - Cost (% of income per capita)</v>
          </cell>
          <cell r="D12" t="str">
            <v>SCORE</v>
          </cell>
          <cell r="E12">
            <v>76.552686671318909</v>
          </cell>
          <cell r="F12">
            <v>81.995812979762732</v>
          </cell>
          <cell r="G12">
            <v>80.181437543614791</v>
          </cell>
          <cell r="H12">
            <v>95.673412421493367</v>
          </cell>
          <cell r="I12">
            <v>99.023028611304952</v>
          </cell>
          <cell r="J12">
            <v>92.742498255408236</v>
          </cell>
          <cell r="K12">
            <v>95.673412421493367</v>
          </cell>
          <cell r="L12">
            <v>98.88346127006281</v>
          </cell>
          <cell r="M12">
            <v>53.524075366364272</v>
          </cell>
          <cell r="N12" t="str">
            <v/>
          </cell>
          <cell r="O12">
            <v>92.463363572923939</v>
          </cell>
          <cell r="P12">
            <v>0</v>
          </cell>
          <cell r="Q12">
            <v>0</v>
          </cell>
          <cell r="R12">
            <v>75.296580600139563</v>
          </cell>
          <cell r="S12">
            <v>96.929518492672713</v>
          </cell>
          <cell r="T12">
            <v>89.811584089323105</v>
          </cell>
          <cell r="U12">
            <v>81.15840893230984</v>
          </cell>
          <cell r="V12">
            <v>97.766922540125606</v>
          </cell>
          <cell r="W12">
            <v>30.495464061409621</v>
          </cell>
          <cell r="X12" t="str">
            <v/>
          </cell>
          <cell r="Y12">
            <v>0</v>
          </cell>
          <cell r="Z12">
            <v>28.541521284019524</v>
          </cell>
          <cell r="AA12">
            <v>99.441730635031405</v>
          </cell>
          <cell r="AB12" t="str">
            <v/>
          </cell>
          <cell r="AC12">
            <v>90.509420795533842</v>
          </cell>
          <cell r="AD12">
            <v>93.719469644103285</v>
          </cell>
          <cell r="AE12">
            <v>79.48360083740404</v>
          </cell>
          <cell r="AF12">
            <v>85.345429169574317</v>
          </cell>
          <cell r="AG12">
            <v>0</v>
          </cell>
          <cell r="AH12">
            <v>87.99720865317515</v>
          </cell>
          <cell r="AI12">
            <v>82.414515003489186</v>
          </cell>
          <cell r="AJ12">
            <v>87.020237264480116</v>
          </cell>
          <cell r="AK12">
            <v>100</v>
          </cell>
          <cell r="AL12">
            <v>73.203070481507325</v>
          </cell>
          <cell r="AM12">
            <v>54.501046755059306</v>
          </cell>
          <cell r="AN12">
            <v>91.207257501744593</v>
          </cell>
          <cell r="AO12">
            <v>37.194696441032789</v>
          </cell>
          <cell r="AP12">
            <v>97.348220516399167</v>
          </cell>
          <cell r="AQ12">
            <v>80.321004884856947</v>
          </cell>
          <cell r="AR12">
            <v>98.464759246336357</v>
          </cell>
          <cell r="AS12">
            <v>98.743893928820654</v>
          </cell>
          <cell r="AT12" t="str">
            <v/>
          </cell>
          <cell r="AU12">
            <v>93.021632937892534</v>
          </cell>
          <cell r="AV12">
            <v>93.300767620376831</v>
          </cell>
          <cell r="AW12">
            <v>71.667829727843682</v>
          </cell>
          <cell r="AX12">
            <v>71.109560362875087</v>
          </cell>
          <cell r="AY12">
            <v>31.472435450104669</v>
          </cell>
          <cell r="AZ12">
            <v>73.900907187718076</v>
          </cell>
          <cell r="BA12">
            <v>34.124214933705503</v>
          </cell>
          <cell r="BB12">
            <v>97.208653175157011</v>
          </cell>
          <cell r="BC12">
            <v>88.555478018143759</v>
          </cell>
          <cell r="BD12">
            <v>96.789951151430571</v>
          </cell>
          <cell r="BE12">
            <v>21.144452198185618</v>
          </cell>
          <cell r="BF12">
            <v>68.876482903000692</v>
          </cell>
          <cell r="BG12">
            <v>99.441730635031405</v>
          </cell>
          <cell r="BH12">
            <v>93.998604326587582</v>
          </cell>
          <cell r="BI12">
            <v>74.180041870202359</v>
          </cell>
          <cell r="BJ12">
            <v>92.742498255408236</v>
          </cell>
          <cell r="BK12">
            <v>89.532449406838793</v>
          </cell>
          <cell r="BL12">
            <v>37.752965806001384</v>
          </cell>
          <cell r="BM12">
            <v>98.604326587578512</v>
          </cell>
          <cell r="BN12">
            <v>46.545708304256806</v>
          </cell>
          <cell r="BO12">
            <v>79.48360083740404</v>
          </cell>
          <cell r="BP12">
            <v>98.185624563852059</v>
          </cell>
          <cell r="BQ12">
            <v>94.836008374040475</v>
          </cell>
          <cell r="BR12">
            <v>97.906489881367762</v>
          </cell>
          <cell r="BS12" t="str">
            <v/>
          </cell>
          <cell r="BT12" t="str">
            <v/>
          </cell>
          <cell r="BU12">
            <v>96.092114445219821</v>
          </cell>
          <cell r="BV12">
            <v>97.069085833914869</v>
          </cell>
          <cell r="BW12">
            <v>96.51081646894626</v>
          </cell>
          <cell r="BX12">
            <v>81.995812979762732</v>
          </cell>
          <cell r="BY12">
            <v>0</v>
          </cell>
          <cell r="BZ12">
            <v>75.575715282623861</v>
          </cell>
          <cell r="CA12">
            <v>0</v>
          </cell>
          <cell r="CB12" t="str">
            <v/>
          </cell>
          <cell r="CC12" t="str">
            <v/>
          </cell>
          <cell r="CD12">
            <v>94.696441032798319</v>
          </cell>
          <cell r="CE12">
            <v>82.833217027215625</v>
          </cell>
          <cell r="CF12">
            <v>95.533845080251226</v>
          </cell>
          <cell r="CG12" t="str">
            <v/>
          </cell>
          <cell r="CH12">
            <v>77.948360083740397</v>
          </cell>
          <cell r="CI12">
            <v>80.600139567341245</v>
          </cell>
          <cell r="CJ12">
            <v>74.180041870202359</v>
          </cell>
          <cell r="CK12">
            <v>34.961618981158409</v>
          </cell>
          <cell r="CL12">
            <v>92.044661549197485</v>
          </cell>
          <cell r="CM12">
            <v>99.441730635031405</v>
          </cell>
          <cell r="CN12">
            <v>0</v>
          </cell>
          <cell r="CO12">
            <v>0</v>
          </cell>
          <cell r="CP12">
            <v>97.487787857641308</v>
          </cell>
          <cell r="CQ12">
            <v>95.39427773900907</v>
          </cell>
          <cell r="CR12">
            <v>85.066294487090019</v>
          </cell>
          <cell r="CS12">
            <v>85.624563852058614</v>
          </cell>
          <cell r="CT12">
            <v>23.098394975575715</v>
          </cell>
          <cell r="CU12">
            <v>81.018841591067684</v>
          </cell>
          <cell r="CV12">
            <v>58.548499651081642</v>
          </cell>
          <cell r="CW12">
            <v>75.575715282623861</v>
          </cell>
          <cell r="CX12">
            <v>90.928122819260295</v>
          </cell>
          <cell r="CY12">
            <v>86.461967899511507</v>
          </cell>
          <cell r="CZ12">
            <v>96.371249127704118</v>
          </cell>
          <cell r="DA12">
            <v>94.975575715282616</v>
          </cell>
          <cell r="DB12">
            <v>90.230286113049544</v>
          </cell>
          <cell r="DC12">
            <v>11.933007676203758</v>
          </cell>
          <cell r="DD12">
            <v>88.974180041870198</v>
          </cell>
          <cell r="DE12">
            <v>99.023028611304952</v>
          </cell>
          <cell r="DF12">
            <v>97.348220516399167</v>
          </cell>
          <cell r="DG12">
            <v>100</v>
          </cell>
          <cell r="DH12">
            <v>91.625959525471046</v>
          </cell>
          <cell r="DI12">
            <v>78.925331472435445</v>
          </cell>
          <cell r="DJ12">
            <v>92.463363572923939</v>
          </cell>
          <cell r="DK12" t="str">
            <v/>
          </cell>
          <cell r="DL12">
            <v>99.162595952547107</v>
          </cell>
          <cell r="DM12">
            <v>97.069085833914869</v>
          </cell>
          <cell r="DN12">
            <v>46.824842986741103</v>
          </cell>
          <cell r="DO12" t="str">
            <v/>
          </cell>
          <cell r="DP12">
            <v>48.499651081646888</v>
          </cell>
          <cell r="DQ12">
            <v>56.873691556175856</v>
          </cell>
          <cell r="DR12">
            <v>92.184228890439641</v>
          </cell>
          <cell r="DS12" t="str">
            <v/>
          </cell>
          <cell r="DT12">
            <v>98.88346127006281</v>
          </cell>
          <cell r="DU12">
            <v>93.021632937892534</v>
          </cell>
          <cell r="DV12">
            <v>75.994417306350314</v>
          </cell>
          <cell r="DW12">
            <v>0</v>
          </cell>
          <cell r="DX12">
            <v>91.48639218422889</v>
          </cell>
          <cell r="DY12">
            <v>91.067690160502437</v>
          </cell>
          <cell r="DZ12">
            <v>99.023028611304952</v>
          </cell>
          <cell r="EA12">
            <v>98.046057222609903</v>
          </cell>
          <cell r="EB12">
            <v>41.242149337055125</v>
          </cell>
          <cell r="EC12">
            <v>57.850662944870898</v>
          </cell>
          <cell r="ED12">
            <v>83.112351709699936</v>
          </cell>
          <cell r="EE12">
            <v>61.060711793440333</v>
          </cell>
          <cell r="EF12">
            <v>0</v>
          </cell>
          <cell r="EG12" t="str">
            <v/>
          </cell>
          <cell r="EH12" t="str">
            <v/>
          </cell>
          <cell r="EI12" t="str">
            <v/>
          </cell>
          <cell r="EJ12" t="str">
            <v/>
          </cell>
          <cell r="EK12">
            <v>0</v>
          </cell>
          <cell r="EL12" t="str">
            <v/>
          </cell>
          <cell r="EM12" t="str">
            <v/>
          </cell>
          <cell r="EN12" t="str">
            <v/>
          </cell>
          <cell r="EO12" t="str">
            <v/>
          </cell>
          <cell r="EP12" t="str">
            <v/>
          </cell>
          <cell r="EQ12">
            <v>97.766922540125606</v>
          </cell>
          <cell r="ER12" t="str">
            <v/>
          </cell>
          <cell r="ES12" t="str">
            <v/>
          </cell>
          <cell r="ET12" t="str">
            <v/>
          </cell>
          <cell r="EU12" t="str">
            <v/>
          </cell>
          <cell r="EV12" t="str">
            <v/>
          </cell>
          <cell r="EW12" t="str">
            <v/>
          </cell>
          <cell r="EX12" t="str">
            <v/>
          </cell>
          <cell r="EY12" t="str">
            <v/>
          </cell>
          <cell r="EZ12" t="str">
            <v/>
          </cell>
          <cell r="FA12" t="str">
            <v/>
          </cell>
          <cell r="FB12" t="str">
            <v/>
          </cell>
          <cell r="FC12" t="str">
            <v/>
          </cell>
          <cell r="FD12" t="str">
            <v/>
          </cell>
          <cell r="FE12" t="str">
            <v/>
          </cell>
          <cell r="FF12" t="str">
            <v/>
          </cell>
          <cell r="FG12" t="str">
            <v/>
          </cell>
          <cell r="FH12" t="str">
            <v/>
          </cell>
          <cell r="FI12" t="str">
            <v/>
          </cell>
          <cell r="FJ12" t="str">
            <v/>
          </cell>
          <cell r="FK12" t="str">
            <v/>
          </cell>
          <cell r="FL12" t="str">
            <v/>
          </cell>
          <cell r="FM12" t="str">
            <v/>
          </cell>
          <cell r="FN12" t="str">
            <v/>
          </cell>
          <cell r="FO12" t="str">
            <v/>
          </cell>
          <cell r="FP12" t="str">
            <v/>
          </cell>
          <cell r="FQ12" t="str">
            <v/>
          </cell>
          <cell r="FR12" t="str">
            <v/>
          </cell>
          <cell r="FS12" t="str">
            <v/>
          </cell>
          <cell r="FT12" t="str">
            <v/>
          </cell>
          <cell r="FU12" t="str">
            <v/>
          </cell>
          <cell r="FV12" t="str">
            <v/>
          </cell>
          <cell r="FW12" t="str">
            <v/>
          </cell>
          <cell r="FX12" t="str">
            <v/>
          </cell>
          <cell r="FY12" t="str">
            <v/>
          </cell>
          <cell r="FZ12" t="str">
            <v/>
          </cell>
          <cell r="GA12" t="str">
            <v/>
          </cell>
          <cell r="GB12">
            <v>94.417306350314021</v>
          </cell>
          <cell r="GC12" t="str">
            <v/>
          </cell>
          <cell r="GD12" t="str">
            <v/>
          </cell>
          <cell r="GE12" t="str">
            <v/>
          </cell>
          <cell r="GF12" t="str">
            <v/>
          </cell>
          <cell r="GG12" t="str">
            <v/>
          </cell>
          <cell r="GH12" t="str">
            <v/>
          </cell>
          <cell r="GI12" t="str">
            <v/>
          </cell>
          <cell r="GJ12" t="str">
            <v/>
          </cell>
          <cell r="GK12">
            <v>0</v>
          </cell>
          <cell r="GL12" t="str">
            <v/>
          </cell>
          <cell r="GM12" t="str">
            <v/>
          </cell>
          <cell r="GN12" t="str">
            <v/>
          </cell>
          <cell r="GO12" t="str">
            <v/>
          </cell>
          <cell r="GP12" t="str">
            <v/>
          </cell>
          <cell r="GQ12" t="str">
            <v/>
          </cell>
          <cell r="GR12" t="str">
            <v/>
          </cell>
          <cell r="GS12" t="str">
            <v/>
          </cell>
          <cell r="GT12">
            <v>84.787159804605722</v>
          </cell>
          <cell r="GU12" t="str">
            <v/>
          </cell>
          <cell r="GV12" t="str">
            <v/>
          </cell>
          <cell r="GW12" t="str">
            <v/>
          </cell>
          <cell r="GX12" t="str">
            <v/>
          </cell>
          <cell r="GY12" t="str">
            <v/>
          </cell>
          <cell r="GZ12" t="str">
            <v/>
          </cell>
          <cell r="HA12">
            <v>0</v>
          </cell>
          <cell r="HB12" t="str">
            <v/>
          </cell>
          <cell r="HC12" t="str">
            <v/>
          </cell>
          <cell r="HD12" t="str">
            <v/>
          </cell>
          <cell r="HE12" t="str">
            <v/>
          </cell>
          <cell r="HF12" t="str">
            <v/>
          </cell>
          <cell r="HG12" t="str">
            <v/>
          </cell>
          <cell r="HH12" t="str">
            <v/>
          </cell>
          <cell r="HI12" t="str">
            <v/>
          </cell>
          <cell r="HJ12">
            <v>87.718073970690853</v>
          </cell>
          <cell r="HK12" t="str">
            <v/>
          </cell>
          <cell r="HL12" t="str">
            <v/>
          </cell>
          <cell r="HM12" t="str">
            <v/>
          </cell>
          <cell r="HN12" t="str">
            <v/>
          </cell>
          <cell r="HO12" t="str">
            <v/>
          </cell>
          <cell r="HP12" t="str">
            <v/>
          </cell>
          <cell r="HQ12" t="str">
            <v/>
          </cell>
          <cell r="HR12" t="str">
            <v/>
          </cell>
          <cell r="HS12" t="str">
            <v/>
          </cell>
          <cell r="HT12" t="str">
            <v/>
          </cell>
          <cell r="HU12" t="str">
            <v/>
          </cell>
          <cell r="HV12" t="str">
            <v/>
          </cell>
          <cell r="HW12" t="str">
            <v/>
          </cell>
          <cell r="HX12">
            <v>53.105373342637812</v>
          </cell>
          <cell r="HY12">
            <v>53.942777390090711</v>
          </cell>
          <cell r="HZ12" t="str">
            <v/>
          </cell>
          <cell r="IA12" t="str">
            <v/>
          </cell>
          <cell r="IB12" t="str">
            <v/>
          </cell>
          <cell r="IC12" t="str">
            <v/>
          </cell>
          <cell r="ID12" t="str">
            <v/>
          </cell>
          <cell r="IE12" t="str">
            <v/>
          </cell>
          <cell r="IF12" t="str">
            <v/>
          </cell>
          <cell r="IG12" t="str">
            <v/>
          </cell>
          <cell r="IH12" t="str">
            <v/>
          </cell>
          <cell r="II12" t="str">
            <v/>
          </cell>
          <cell r="IJ12" t="str">
            <v/>
          </cell>
          <cell r="IK12" t="str">
            <v/>
          </cell>
          <cell r="IL12" t="str">
            <v/>
          </cell>
          <cell r="IM12">
            <v>0</v>
          </cell>
        </row>
        <row r="13">
          <cell r="A13" t="str">
            <v>1.3.3</v>
          </cell>
          <cell r="B13">
            <v>1</v>
          </cell>
          <cell r="C13" t="str">
            <v>Paying Taxes - Total tax rate (% profit)</v>
          </cell>
          <cell r="D13" t="str">
            <v>SCORE</v>
          </cell>
          <cell r="E13">
            <v>88.048277892257872</v>
          </cell>
          <cell r="F13">
            <v>78.804827789225783</v>
          </cell>
          <cell r="G13">
            <v>68.148366205475412</v>
          </cell>
          <cell r="H13">
            <v>88.018840153076241</v>
          </cell>
          <cell r="I13">
            <v>85.899322931998825</v>
          </cell>
          <cell r="J13">
            <v>83.662054754194884</v>
          </cell>
          <cell r="K13">
            <v>87.959964674712978</v>
          </cell>
          <cell r="L13">
            <v>95.584339122755367</v>
          </cell>
          <cell r="M13">
            <v>89.696791286429203</v>
          </cell>
          <cell r="N13" t="str">
            <v/>
          </cell>
          <cell r="O13">
            <v>83.220488666470416</v>
          </cell>
          <cell r="P13">
            <v>80.571092140123639</v>
          </cell>
          <cell r="Q13">
            <v>76.449808654695318</v>
          </cell>
          <cell r="R13">
            <v>93.229319988224901</v>
          </cell>
          <cell r="S13">
            <v>94.259640859581978</v>
          </cell>
          <cell r="T13">
            <v>79.687959964674718</v>
          </cell>
          <cell r="U13">
            <v>91.22755372387401</v>
          </cell>
          <cell r="V13">
            <v>91.463055637327059</v>
          </cell>
          <cell r="W13">
            <v>86.782455107447745</v>
          </cell>
          <cell r="X13" t="str">
            <v/>
          </cell>
          <cell r="Y13">
            <v>93.376508684133057</v>
          </cell>
          <cell r="Z13">
            <v>85.54607006181925</v>
          </cell>
          <cell r="AA13">
            <v>91.404180158963797</v>
          </cell>
          <cell r="AB13" t="str">
            <v/>
          </cell>
          <cell r="AC13">
            <v>92.640565204592292</v>
          </cell>
          <cell r="AD13">
            <v>81.307035619664404</v>
          </cell>
          <cell r="AE13">
            <v>76.832499264056523</v>
          </cell>
          <cell r="AF13">
            <v>83.809243450103025</v>
          </cell>
          <cell r="AG13">
            <v>86.929643803355901</v>
          </cell>
          <cell r="AH13">
            <v>90.432734765969968</v>
          </cell>
          <cell r="AI13">
            <v>93.170444509861639</v>
          </cell>
          <cell r="AJ13">
            <v>85.634383279364144</v>
          </cell>
          <cell r="AK13">
            <v>91.404180158963797</v>
          </cell>
          <cell r="AL13">
            <v>88.018840153076241</v>
          </cell>
          <cell r="AM13">
            <v>89.60847806888431</v>
          </cell>
          <cell r="AN13">
            <v>87.459523108625262</v>
          </cell>
          <cell r="AO13">
            <v>89.696791286429203</v>
          </cell>
          <cell r="AP13">
            <v>85.398881365911095</v>
          </cell>
          <cell r="AQ13">
            <v>90.844863114512805</v>
          </cell>
          <cell r="AR13">
            <v>86.870768324992639</v>
          </cell>
          <cell r="AS13">
            <v>80.629967618486901</v>
          </cell>
          <cell r="AT13" t="str">
            <v/>
          </cell>
          <cell r="AU13">
            <v>95.496025905210473</v>
          </cell>
          <cell r="AV13">
            <v>85.811009714453931</v>
          </cell>
          <cell r="AW13">
            <v>90.373859287606706</v>
          </cell>
          <cell r="AX13">
            <v>86.105387106270243</v>
          </cell>
          <cell r="AY13">
            <v>87.959964674712978</v>
          </cell>
          <cell r="AZ13">
            <v>88.548719458345602</v>
          </cell>
          <cell r="BA13">
            <v>85.7815719752723</v>
          </cell>
          <cell r="BB13">
            <v>92.905504857226958</v>
          </cell>
          <cell r="BC13">
            <v>84.309685016190755</v>
          </cell>
          <cell r="BD13">
            <v>92.110685899322931</v>
          </cell>
          <cell r="BE13">
            <v>81.365911098027667</v>
          </cell>
          <cell r="BF13">
            <v>89.0197232852517</v>
          </cell>
          <cell r="BG13">
            <v>92.198999116867824</v>
          </cell>
          <cell r="BH13">
            <v>90.668236679423018</v>
          </cell>
          <cell r="BI13">
            <v>79.805710921401243</v>
          </cell>
          <cell r="BJ13">
            <v>85.251692670002939</v>
          </cell>
          <cell r="BK13">
            <v>85.693258757727406</v>
          </cell>
          <cell r="BL13">
            <v>90.815425375331174</v>
          </cell>
          <cell r="BM13">
            <v>91.286429202237272</v>
          </cell>
          <cell r="BN13">
            <v>85.369443626729463</v>
          </cell>
          <cell r="BO13">
            <v>91.22755372387401</v>
          </cell>
          <cell r="BP13">
            <v>95.437150426847211</v>
          </cell>
          <cell r="BQ13">
            <v>83.161613188107154</v>
          </cell>
          <cell r="BR13">
            <v>88.666470415072126</v>
          </cell>
          <cell r="BS13" t="str">
            <v/>
          </cell>
          <cell r="BT13" t="str">
            <v/>
          </cell>
          <cell r="BU13">
            <v>88.607594936708864</v>
          </cell>
          <cell r="BV13">
            <v>93.788637032675894</v>
          </cell>
          <cell r="BW13">
            <v>96.879599646747124</v>
          </cell>
          <cell r="BX13">
            <v>88.901972328525176</v>
          </cell>
          <cell r="BY13">
            <v>92.611127465410661</v>
          </cell>
          <cell r="BZ13">
            <v>90.079481895790394</v>
          </cell>
          <cell r="CA13">
            <v>84.633500147188698</v>
          </cell>
          <cell r="CB13" t="str">
            <v/>
          </cell>
          <cell r="CC13" t="str">
            <v/>
          </cell>
          <cell r="CD13">
            <v>92.905504857226958</v>
          </cell>
          <cell r="CE13">
            <v>85.133941713276414</v>
          </cell>
          <cell r="CF13">
            <v>93.229319988224901</v>
          </cell>
          <cell r="CG13" t="str">
            <v/>
          </cell>
          <cell r="CH13">
            <v>87.724462761259929</v>
          </cell>
          <cell r="CI13">
            <v>89.902855460700621</v>
          </cell>
          <cell r="CJ13">
            <v>97.173977038563436</v>
          </cell>
          <cell r="CK13">
            <v>88.75478363261702</v>
          </cell>
          <cell r="CL13">
            <v>88.077715631439503</v>
          </cell>
          <cell r="CM13">
            <v>89.902855460700621</v>
          </cell>
          <cell r="CN13">
            <v>81.395348837209298</v>
          </cell>
          <cell r="CO13">
            <v>90.521047983514862</v>
          </cell>
          <cell r="CP13">
            <v>87.75390050044156</v>
          </cell>
          <cell r="CQ13">
            <v>93.641448336767738</v>
          </cell>
          <cell r="CR13">
            <v>90.697674418604649</v>
          </cell>
          <cell r="CS13">
            <v>85.251692670002939</v>
          </cell>
          <cell r="CT13">
            <v>89.696791286429203</v>
          </cell>
          <cell r="CU13">
            <v>88.166028848984396</v>
          </cell>
          <cell r="CV13">
            <v>86.517515454813065</v>
          </cell>
          <cell r="CW13">
            <v>87.547836326170156</v>
          </cell>
          <cell r="CX13">
            <v>87.253458934353844</v>
          </cell>
          <cell r="CY13">
            <v>96.67353547247572</v>
          </cell>
          <cell r="CZ13">
            <v>86.782455107447745</v>
          </cell>
          <cell r="DA13">
            <v>86.311451280541661</v>
          </cell>
          <cell r="DB13">
            <v>95.731527818663523</v>
          </cell>
          <cell r="DC13">
            <v>86.458639976449803</v>
          </cell>
          <cell r="DD13">
            <v>89.991168678245515</v>
          </cell>
          <cell r="DE13">
            <v>92.522814247865767</v>
          </cell>
          <cell r="DF13">
            <v>85.663821018545775</v>
          </cell>
          <cell r="DG13">
            <v>89.579040329702678</v>
          </cell>
          <cell r="DH13">
            <v>91.021489549602592</v>
          </cell>
          <cell r="DI13">
            <v>83.367677362378572</v>
          </cell>
          <cell r="DJ13">
            <v>80.953782749484844</v>
          </cell>
          <cell r="DK13" t="str">
            <v/>
          </cell>
          <cell r="DL13">
            <v>83.92699440682955</v>
          </cell>
          <cell r="DM13">
            <v>91.139240506329116</v>
          </cell>
          <cell r="DN13">
            <v>87.371209891080369</v>
          </cell>
          <cell r="DO13" t="str">
            <v/>
          </cell>
          <cell r="DP13">
            <v>74.683544303797476</v>
          </cell>
          <cell r="DQ13">
            <v>86.694141889902852</v>
          </cell>
          <cell r="DR13">
            <v>88.990285546070055</v>
          </cell>
          <cell r="DS13" t="str">
            <v/>
          </cell>
          <cell r="DT13">
            <v>90.256108330880181</v>
          </cell>
          <cell r="DU13">
            <v>81.513099793935822</v>
          </cell>
          <cell r="DV13">
            <v>86.90020606417427</v>
          </cell>
          <cell r="DW13">
            <v>89.490727112157785</v>
          </cell>
          <cell r="DX13">
            <v>83.662054754194884</v>
          </cell>
          <cell r="DY13">
            <v>95.849278775390047</v>
          </cell>
          <cell r="DZ13">
            <v>89.0197232852517</v>
          </cell>
          <cell r="EA13">
            <v>86.223138062996767</v>
          </cell>
          <cell r="EB13">
            <v>87.63614954371505</v>
          </cell>
          <cell r="EC13">
            <v>84.515749190462174</v>
          </cell>
          <cell r="ED13">
            <v>90.256108330880181</v>
          </cell>
          <cell r="EE13">
            <v>95.260523991757438</v>
          </cell>
          <cell r="EF13">
            <v>88.136591109802765</v>
          </cell>
          <cell r="EG13" t="str">
            <v/>
          </cell>
          <cell r="EH13" t="str">
            <v/>
          </cell>
          <cell r="EI13" t="str">
            <v/>
          </cell>
          <cell r="EJ13" t="str">
            <v/>
          </cell>
          <cell r="EK13">
            <v>84.339122755372387</v>
          </cell>
          <cell r="EL13" t="str">
            <v/>
          </cell>
          <cell r="EM13" t="str">
            <v/>
          </cell>
          <cell r="EN13" t="str">
            <v/>
          </cell>
          <cell r="EO13" t="str">
            <v/>
          </cell>
          <cell r="EP13" t="str">
            <v/>
          </cell>
          <cell r="EQ13">
            <v>76.332057697968793</v>
          </cell>
          <cell r="ER13" t="str">
            <v/>
          </cell>
          <cell r="ES13" t="str">
            <v/>
          </cell>
          <cell r="ET13" t="str">
            <v/>
          </cell>
          <cell r="EU13" t="str">
            <v/>
          </cell>
          <cell r="EV13" t="str">
            <v/>
          </cell>
          <cell r="EW13" t="str">
            <v/>
          </cell>
          <cell r="EX13" t="str">
            <v/>
          </cell>
          <cell r="EY13" t="str">
            <v/>
          </cell>
          <cell r="EZ13" t="str">
            <v/>
          </cell>
          <cell r="FA13" t="str">
            <v/>
          </cell>
          <cell r="FB13" t="str">
            <v/>
          </cell>
          <cell r="FC13" t="str">
            <v/>
          </cell>
          <cell r="FD13" t="str">
            <v/>
          </cell>
          <cell r="FE13" t="str">
            <v/>
          </cell>
          <cell r="FF13" t="str">
            <v/>
          </cell>
          <cell r="FG13" t="str">
            <v/>
          </cell>
          <cell r="FH13" t="str">
            <v/>
          </cell>
          <cell r="FI13" t="str">
            <v/>
          </cell>
          <cell r="FJ13" t="str">
            <v/>
          </cell>
          <cell r="FK13" t="str">
            <v/>
          </cell>
          <cell r="FL13" t="str">
            <v/>
          </cell>
          <cell r="FM13" t="str">
            <v/>
          </cell>
          <cell r="FN13" t="str">
            <v/>
          </cell>
          <cell r="FO13" t="str">
            <v/>
          </cell>
          <cell r="FP13" t="str">
            <v/>
          </cell>
          <cell r="FQ13" t="str">
            <v/>
          </cell>
          <cell r="FR13" t="str">
            <v/>
          </cell>
          <cell r="FS13" t="str">
            <v/>
          </cell>
          <cell r="FT13" t="str">
            <v/>
          </cell>
          <cell r="FU13" t="str">
            <v/>
          </cell>
          <cell r="FV13" t="str">
            <v/>
          </cell>
          <cell r="FW13" t="str">
            <v/>
          </cell>
          <cell r="FX13" t="str">
            <v/>
          </cell>
          <cell r="FY13" t="str">
            <v/>
          </cell>
          <cell r="FZ13" t="str">
            <v/>
          </cell>
          <cell r="GA13" t="str">
            <v/>
          </cell>
          <cell r="GB13">
            <v>87.017957020900795</v>
          </cell>
          <cell r="GC13" t="str">
            <v/>
          </cell>
          <cell r="GD13" t="str">
            <v/>
          </cell>
          <cell r="GE13" t="str">
            <v/>
          </cell>
          <cell r="GF13" t="str">
            <v/>
          </cell>
          <cell r="GG13" t="str">
            <v/>
          </cell>
          <cell r="GH13" t="str">
            <v/>
          </cell>
          <cell r="GI13" t="str">
            <v/>
          </cell>
          <cell r="GJ13" t="str">
            <v/>
          </cell>
          <cell r="GK13">
            <v>91.109802767147485</v>
          </cell>
          <cell r="GL13" t="str">
            <v/>
          </cell>
          <cell r="GM13" t="str">
            <v/>
          </cell>
          <cell r="GN13" t="str">
            <v/>
          </cell>
          <cell r="GO13" t="str">
            <v/>
          </cell>
          <cell r="GP13" t="str">
            <v/>
          </cell>
          <cell r="GQ13" t="str">
            <v/>
          </cell>
          <cell r="GR13" t="str">
            <v/>
          </cell>
          <cell r="GS13" t="str">
            <v/>
          </cell>
          <cell r="GT13">
            <v>90.903738592876067</v>
          </cell>
          <cell r="GU13" t="str">
            <v/>
          </cell>
          <cell r="GV13" t="str">
            <v/>
          </cell>
          <cell r="GW13" t="str">
            <v/>
          </cell>
          <cell r="GX13" t="str">
            <v/>
          </cell>
          <cell r="GY13" t="str">
            <v/>
          </cell>
          <cell r="GZ13" t="str">
            <v/>
          </cell>
          <cell r="HA13">
            <v>86.311451280541661</v>
          </cell>
          <cell r="HB13" t="str">
            <v/>
          </cell>
          <cell r="HC13" t="str">
            <v/>
          </cell>
          <cell r="HD13" t="str">
            <v/>
          </cell>
          <cell r="HE13" t="str">
            <v/>
          </cell>
          <cell r="HF13" t="str">
            <v/>
          </cell>
          <cell r="HG13" t="str">
            <v/>
          </cell>
          <cell r="HH13" t="str">
            <v/>
          </cell>
          <cell r="HI13" t="str">
            <v/>
          </cell>
          <cell r="HJ13">
            <v>90.785987636149542</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v>89.37297615543126</v>
          </cell>
          <cell r="HY13">
            <v>89.166911981159842</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v>85.928760671180456</v>
          </cell>
        </row>
        <row r="14">
          <cell r="A14" t="str">
            <v>2.1.1</v>
          </cell>
          <cell r="B14">
            <v>0.5</v>
          </cell>
          <cell r="C14" t="str">
            <v>Current expenditure on education (% of GNI)</v>
          </cell>
          <cell r="D14" t="str">
            <v>SCORE</v>
          </cell>
          <cell r="E14">
            <v>10.489889023121581</v>
          </cell>
          <cell r="F14">
            <v>16.483861254780205</v>
          </cell>
          <cell r="G14">
            <v>16.743749482767942</v>
          </cell>
          <cell r="H14">
            <v>8.1906125576756761</v>
          </cell>
          <cell r="I14">
            <v>18.840557494570898</v>
          </cell>
          <cell r="J14">
            <v>19.543282812773306</v>
          </cell>
          <cell r="K14">
            <v>10.836068223296909</v>
          </cell>
          <cell r="L14">
            <v>11.174845260700758</v>
          </cell>
          <cell r="M14">
            <v>7.2512529326113766</v>
          </cell>
          <cell r="N14" t="str">
            <v/>
          </cell>
          <cell r="O14">
            <v>21.427478761565688</v>
          </cell>
          <cell r="P14">
            <v>12.093222504557902</v>
          </cell>
          <cell r="Q14">
            <v>17.208112318225549</v>
          </cell>
          <cell r="R14" t="str">
            <v/>
          </cell>
          <cell r="S14">
            <v>27.386881826923716</v>
          </cell>
          <cell r="T14">
            <v>17.584716782099871</v>
          </cell>
          <cell r="U14">
            <v>13.441510790291037</v>
          </cell>
          <cell r="V14">
            <v>14.962713663417542</v>
          </cell>
          <cell r="W14">
            <v>12.04182004252827</v>
          </cell>
          <cell r="X14" t="str">
            <v/>
          </cell>
          <cell r="Y14">
            <v>6.1424479514845904</v>
          </cell>
          <cell r="Z14">
            <v>11.281891572160136</v>
          </cell>
          <cell r="AA14">
            <v>17.644016965165964</v>
          </cell>
          <cell r="AB14" t="str">
            <v/>
          </cell>
          <cell r="AC14">
            <v>13.285737822621901</v>
          </cell>
          <cell r="AD14">
            <v>6.6445045060213825</v>
          </cell>
          <cell r="AE14">
            <v>14.753387585875052</v>
          </cell>
          <cell r="AF14">
            <v>22.696585514172845</v>
          </cell>
          <cell r="AG14">
            <v>17.239824270276735</v>
          </cell>
          <cell r="AH14">
            <v>16.016419425217581</v>
          </cell>
          <cell r="AI14">
            <v>23.987651716609744</v>
          </cell>
          <cell r="AJ14">
            <v>16.067219983973942</v>
          </cell>
          <cell r="AK14">
            <v>27.344945928514065</v>
          </cell>
          <cell r="AL14">
            <v>13.078302987990002</v>
          </cell>
          <cell r="AM14">
            <v>5.0770234314145322</v>
          </cell>
          <cell r="AN14">
            <v>16.276963873636994</v>
          </cell>
          <cell r="AO14">
            <v>12.275049611777234</v>
          </cell>
          <cell r="AP14">
            <v>17.02126758335487</v>
          </cell>
          <cell r="AQ14">
            <v>13.70746534698643</v>
          </cell>
          <cell r="AR14">
            <v>20.825836011505285</v>
          </cell>
          <cell r="AS14">
            <v>18.645388966659965</v>
          </cell>
          <cell r="AT14" t="str">
            <v/>
          </cell>
          <cell r="AU14">
            <v>10.27559325546796</v>
          </cell>
          <cell r="AV14">
            <v>15.808568488864635</v>
          </cell>
          <cell r="AW14">
            <v>17.479561586585003</v>
          </cell>
          <cell r="AX14">
            <v>10.16336273565657</v>
          </cell>
          <cell r="AY14">
            <v>10.614079043793415</v>
          </cell>
          <cell r="AZ14">
            <v>20.996180007174168</v>
          </cell>
          <cell r="BA14">
            <v>13.085524893457528</v>
          </cell>
          <cell r="BB14">
            <v>11.005585891288769</v>
          </cell>
          <cell r="BC14">
            <v>19.695580045062773</v>
          </cell>
          <cell r="BD14">
            <v>26.967093430360862</v>
          </cell>
          <cell r="BE14">
            <v>11.711607421541364</v>
          </cell>
          <cell r="BF14">
            <v>4.2297046547137915</v>
          </cell>
          <cell r="BG14">
            <v>19.091133004689709</v>
          </cell>
          <cell r="BH14">
            <v>21.794082590988591</v>
          </cell>
          <cell r="BI14">
            <v>16.670483894309683</v>
          </cell>
          <cell r="BJ14">
            <v>20.949675318685099</v>
          </cell>
          <cell r="BK14">
            <v>11.715510705911127</v>
          </cell>
          <cell r="BL14">
            <v>20.701368598983187</v>
          </cell>
          <cell r="BM14">
            <v>16.285347749241577</v>
          </cell>
          <cell r="BN14">
            <v>21.793684378323288</v>
          </cell>
          <cell r="BO14">
            <v>14.536923655837292</v>
          </cell>
          <cell r="BP14">
            <v>11.157464967527</v>
          </cell>
          <cell r="BQ14">
            <v>19.267118369383205</v>
          </cell>
          <cell r="BR14">
            <v>20.566021048047432</v>
          </cell>
          <cell r="BS14" t="str">
            <v/>
          </cell>
          <cell r="BT14" t="str">
            <v/>
          </cell>
          <cell r="BU14">
            <v>16.93188611477235</v>
          </cell>
          <cell r="BV14">
            <v>13.740955580925233</v>
          </cell>
          <cell r="BW14">
            <v>18.090592648296248</v>
          </cell>
          <cell r="BX14">
            <v>9.6794440824164347</v>
          </cell>
          <cell r="BY14">
            <v>12.943933554039827</v>
          </cell>
          <cell r="BZ14">
            <v>14.907216395656453</v>
          </cell>
          <cell r="CA14">
            <v>12.218961920147363</v>
          </cell>
          <cell r="CB14">
            <v>17.127517093208812</v>
          </cell>
          <cell r="CC14" t="str">
            <v/>
          </cell>
          <cell r="CD14">
            <v>12.569618384489612</v>
          </cell>
          <cell r="CE14">
            <v>17.529386293391504</v>
          </cell>
          <cell r="CF14">
            <v>17.020961879641014</v>
          </cell>
          <cell r="CG14" t="str">
            <v/>
          </cell>
          <cell r="CH14">
            <v>19.261178570950303</v>
          </cell>
          <cell r="CI14">
            <v>13.847371849735355</v>
          </cell>
          <cell r="CJ14">
            <v>26.855175626797447</v>
          </cell>
          <cell r="CK14">
            <v>15.455627624959318</v>
          </cell>
          <cell r="CL14">
            <v>17.884486235186355</v>
          </cell>
          <cell r="CM14">
            <v>24.421574727858609</v>
          </cell>
          <cell r="CN14">
            <v>10.939136051605068</v>
          </cell>
          <cell r="CO14">
            <v>3.1364827556178101</v>
          </cell>
          <cell r="CP14">
            <v>22.253301325454739</v>
          </cell>
          <cell r="CQ14">
            <v>14.370997305110031</v>
          </cell>
          <cell r="CR14">
            <v>7.0484147478157162</v>
          </cell>
          <cell r="CS14">
            <v>13.03928131003136</v>
          </cell>
          <cell r="CT14">
            <v>14.28920608867158</v>
          </cell>
          <cell r="CU14">
            <v>8.8644751631155518</v>
          </cell>
          <cell r="CV14">
            <v>9.132552189228063</v>
          </cell>
          <cell r="CW14">
            <v>20.015816703919164</v>
          </cell>
          <cell r="CX14">
            <v>19.565752007802981</v>
          </cell>
          <cell r="CY14" t="str">
            <v/>
          </cell>
          <cell r="CZ14">
            <v>12.548272712661687</v>
          </cell>
          <cell r="DA14">
            <v>13.078558623663577</v>
          </cell>
          <cell r="DB14">
            <v>26.516883084573578</v>
          </cell>
          <cell r="DC14">
            <v>19.911794724952603</v>
          </cell>
          <cell r="DD14">
            <v>17.286632458094747</v>
          </cell>
          <cell r="DE14">
            <v>11.117871973939888</v>
          </cell>
          <cell r="DF14">
            <v>13.64677966751637</v>
          </cell>
          <cell r="DG14">
            <v>19.581667793630878</v>
          </cell>
          <cell r="DH14">
            <v>19.96397103808723</v>
          </cell>
          <cell r="DI14">
            <v>14.400241460009438</v>
          </cell>
          <cell r="DJ14">
            <v>9.4166627332887085</v>
          </cell>
          <cell r="DK14" t="str">
            <v/>
          </cell>
          <cell r="DL14">
            <v>23.646935813433039</v>
          </cell>
          <cell r="DM14">
            <v>17.176370089299056</v>
          </cell>
          <cell r="DN14">
            <v>9.5794429993775481</v>
          </cell>
          <cell r="DO14" t="str">
            <v/>
          </cell>
          <cell r="DP14">
            <v>11.812125858569866</v>
          </cell>
          <cell r="DQ14">
            <v>8.8313562557810386</v>
          </cell>
          <cell r="DR14">
            <v>15.0598773007946</v>
          </cell>
          <cell r="DS14" t="str">
            <v/>
          </cell>
          <cell r="DT14">
            <v>14.783524373452625</v>
          </cell>
          <cell r="DU14">
            <v>24.589436361510192</v>
          </cell>
          <cell r="DV14">
            <v>13.563777439465404</v>
          </cell>
          <cell r="DW14">
            <v>10.937985462955925</v>
          </cell>
          <cell r="DX14">
            <v>21.63308440595954</v>
          </cell>
          <cell r="DY14" t="str">
            <v/>
          </cell>
          <cell r="DZ14">
            <v>18.664187391304822</v>
          </cell>
          <cell r="EA14">
            <v>17.67250767808018</v>
          </cell>
          <cell r="EB14">
            <v>9.7703540412461507</v>
          </cell>
          <cell r="EC14">
            <v>13.013395896854107</v>
          </cell>
          <cell r="ED14">
            <v>10.381672273382588</v>
          </cell>
          <cell r="EE14">
            <v>4.8781688595189294</v>
          </cell>
          <cell r="EF14">
            <v>25.334794812193014</v>
          </cell>
          <cell r="EG14" t="str">
            <v/>
          </cell>
          <cell r="EH14" t="str">
            <v/>
          </cell>
          <cell r="EI14" t="str">
            <v/>
          </cell>
          <cell r="EJ14" t="str">
            <v/>
          </cell>
          <cell r="EK14">
            <v>8.3741552704099043</v>
          </cell>
          <cell r="EL14" t="str">
            <v/>
          </cell>
          <cell r="EM14" t="str">
            <v/>
          </cell>
          <cell r="EN14" t="str">
            <v/>
          </cell>
          <cell r="EO14" t="str">
            <v/>
          </cell>
          <cell r="EP14" t="str">
            <v/>
          </cell>
          <cell r="EQ14">
            <v>16.177129358142793</v>
          </cell>
          <cell r="ER14" t="str">
            <v/>
          </cell>
          <cell r="ES14" t="str">
            <v/>
          </cell>
          <cell r="ET14" t="str">
            <v/>
          </cell>
          <cell r="EU14" t="str">
            <v/>
          </cell>
          <cell r="EV14" t="str">
            <v/>
          </cell>
          <cell r="EW14" t="str">
            <v/>
          </cell>
          <cell r="EX14" t="str">
            <v/>
          </cell>
          <cell r="EY14" t="str">
            <v/>
          </cell>
          <cell r="EZ14" t="str">
            <v/>
          </cell>
          <cell r="FA14" t="str">
            <v/>
          </cell>
          <cell r="FB14" t="str">
            <v/>
          </cell>
          <cell r="FC14" t="str">
            <v/>
          </cell>
          <cell r="FD14" t="str">
            <v/>
          </cell>
          <cell r="FE14" t="str">
            <v/>
          </cell>
          <cell r="FF14" t="str">
            <v/>
          </cell>
          <cell r="FG14" t="str">
            <v/>
          </cell>
          <cell r="FH14" t="str">
            <v/>
          </cell>
          <cell r="FI14" t="str">
            <v/>
          </cell>
          <cell r="FJ14" t="str">
            <v/>
          </cell>
          <cell r="FK14" t="str">
            <v/>
          </cell>
          <cell r="FL14" t="str">
            <v/>
          </cell>
          <cell r="FM14" t="str">
            <v/>
          </cell>
          <cell r="FN14" t="str">
            <v/>
          </cell>
          <cell r="FO14" t="str">
            <v/>
          </cell>
          <cell r="FP14" t="str">
            <v/>
          </cell>
          <cell r="FQ14" t="str">
            <v/>
          </cell>
          <cell r="FR14" t="str">
            <v/>
          </cell>
          <cell r="FS14" t="str">
            <v/>
          </cell>
          <cell r="FT14" t="str">
            <v/>
          </cell>
          <cell r="FU14" t="str">
            <v/>
          </cell>
          <cell r="FV14" t="str">
            <v/>
          </cell>
          <cell r="FW14" t="str">
            <v/>
          </cell>
          <cell r="FX14" t="str">
            <v/>
          </cell>
          <cell r="FY14" t="str">
            <v/>
          </cell>
          <cell r="FZ14" t="str">
            <v/>
          </cell>
          <cell r="GA14" t="str">
            <v/>
          </cell>
          <cell r="GB14">
            <v>14.912130513106439</v>
          </cell>
          <cell r="GC14" t="str">
            <v/>
          </cell>
          <cell r="GD14" t="str">
            <v/>
          </cell>
          <cell r="GE14" t="str">
            <v/>
          </cell>
          <cell r="GF14" t="str">
            <v/>
          </cell>
          <cell r="GG14" t="str">
            <v/>
          </cell>
          <cell r="GH14" t="str">
            <v/>
          </cell>
          <cell r="GI14" t="str">
            <v/>
          </cell>
          <cell r="GJ14" t="str">
            <v/>
          </cell>
          <cell r="GK14">
            <v>5.7806853177921225</v>
          </cell>
          <cell r="GL14" t="str">
            <v/>
          </cell>
          <cell r="GM14" t="str">
            <v/>
          </cell>
          <cell r="GN14" t="str">
            <v/>
          </cell>
          <cell r="GO14" t="str">
            <v/>
          </cell>
          <cell r="GP14" t="str">
            <v/>
          </cell>
          <cell r="GQ14" t="str">
            <v/>
          </cell>
          <cell r="GR14" t="str">
            <v/>
          </cell>
          <cell r="GS14" t="str">
            <v/>
          </cell>
          <cell r="GT14">
            <v>30.841108735584172</v>
          </cell>
          <cell r="GU14" t="str">
            <v/>
          </cell>
          <cell r="GV14" t="str">
            <v/>
          </cell>
          <cell r="GW14" t="str">
            <v/>
          </cell>
          <cell r="GX14" t="str">
            <v/>
          </cell>
          <cell r="GY14" t="str">
            <v/>
          </cell>
          <cell r="GZ14" t="str">
            <v/>
          </cell>
          <cell r="HA14">
            <v>13.367505005457481</v>
          </cell>
          <cell r="HB14" t="str">
            <v/>
          </cell>
          <cell r="HC14" t="str">
            <v/>
          </cell>
          <cell r="HD14" t="str">
            <v/>
          </cell>
          <cell r="HE14" t="str">
            <v/>
          </cell>
          <cell r="HF14" t="str">
            <v/>
          </cell>
          <cell r="HG14" t="str">
            <v/>
          </cell>
          <cell r="HH14" t="str">
            <v/>
          </cell>
          <cell r="HI14" t="str">
            <v/>
          </cell>
          <cell r="HJ14">
            <v>16.833133951429534</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v>3.204660356091328</v>
          </cell>
          <cell r="HY14">
            <v>26.480512110144417</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v>15.332419202359226</v>
          </cell>
        </row>
        <row r="15">
          <cell r="A15" t="str">
            <v>2.1.2</v>
          </cell>
          <cell r="B15">
            <v>0.5</v>
          </cell>
          <cell r="C15" t="str">
            <v>Public expenditure per pupil as a % of GDP per capita. All levels</v>
          </cell>
          <cell r="D15" t="str">
            <v>SCORE</v>
          </cell>
          <cell r="E15" t="str">
            <v/>
          </cell>
          <cell r="F15" t="str">
            <v/>
          </cell>
          <cell r="G15">
            <v>11.205891353188733</v>
          </cell>
          <cell r="H15">
            <v>9.6593223743109053</v>
          </cell>
          <cell r="I15">
            <v>10.699872961784726</v>
          </cell>
          <cell r="J15">
            <v>18.11541369004139</v>
          </cell>
          <cell r="K15">
            <v>8.8164711131035833</v>
          </cell>
          <cell r="L15" t="str">
            <v/>
          </cell>
          <cell r="M15">
            <v>9.2414609692904701</v>
          </cell>
          <cell r="N15" t="str">
            <v/>
          </cell>
          <cell r="O15">
            <v>18.126966930762681</v>
          </cell>
          <cell r="P15">
            <v>11.886834618035632</v>
          </cell>
          <cell r="Q15">
            <v>12.147334785947246</v>
          </cell>
          <cell r="R15" t="str">
            <v/>
          </cell>
          <cell r="S15">
            <v>18.120177284309467</v>
          </cell>
          <cell r="T15">
            <v>12.296625694786826</v>
          </cell>
          <cell r="U15">
            <v>8.848359412713199</v>
          </cell>
          <cell r="V15">
            <v>15.65983166555584</v>
          </cell>
          <cell r="W15">
            <v>22.828648025540996</v>
          </cell>
          <cell r="X15" t="str">
            <v/>
          </cell>
          <cell r="Y15">
            <v>4.3427242772008015</v>
          </cell>
          <cell r="Z15">
            <v>9.6445572649081512</v>
          </cell>
          <cell r="AA15">
            <v>15.191725521562752</v>
          </cell>
          <cell r="AB15" t="str">
            <v/>
          </cell>
          <cell r="AC15">
            <v>10.195934831319974</v>
          </cell>
          <cell r="AD15" t="str">
            <v/>
          </cell>
          <cell r="AE15">
            <v>11.252666731897868</v>
          </cell>
          <cell r="AF15">
            <v>12.729855281599569</v>
          </cell>
          <cell r="AG15">
            <v>17.815618951488858</v>
          </cell>
          <cell r="AH15">
            <v>15.030766178399382</v>
          </cell>
          <cell r="AI15">
            <v>14.527105867799484</v>
          </cell>
          <cell r="AJ15">
            <v>14.197882551855418</v>
          </cell>
          <cell r="AK15">
            <v>21.050106235605881</v>
          </cell>
          <cell r="AL15">
            <v>4.5172425849878062</v>
          </cell>
          <cell r="AM15" t="str">
            <v/>
          </cell>
          <cell r="AN15">
            <v>12.447752925172132</v>
          </cell>
          <cell r="AO15">
            <v>7.9505336987364759</v>
          </cell>
          <cell r="AP15">
            <v>13.961437518583439</v>
          </cell>
          <cell r="AQ15">
            <v>17.702647907908002</v>
          </cell>
          <cell r="AR15">
            <v>16.942702160029121</v>
          </cell>
          <cell r="AS15">
            <v>15.795041850513398</v>
          </cell>
          <cell r="AT15" t="str">
            <v/>
          </cell>
          <cell r="AU15">
            <v>10.252684620786725</v>
          </cell>
          <cell r="AV15" t="str">
            <v/>
          </cell>
          <cell r="AW15">
            <v>15.116517651318992</v>
          </cell>
          <cell r="AX15">
            <v>13.885233562482771</v>
          </cell>
          <cell r="AY15">
            <v>6.884593086052873</v>
          </cell>
          <cell r="AZ15">
            <v>14.371499639105217</v>
          </cell>
          <cell r="BA15" t="str">
            <v/>
          </cell>
          <cell r="BB15">
            <v>15.922269796427155</v>
          </cell>
          <cell r="BC15">
            <v>16.43840489656834</v>
          </cell>
          <cell r="BD15">
            <v>16.818719963268148</v>
          </cell>
          <cell r="BE15">
            <v>8.3319871492727486</v>
          </cell>
          <cell r="BF15">
            <v>7.7814023858898951</v>
          </cell>
          <cell r="BG15" t="str">
            <v/>
          </cell>
          <cell r="BH15">
            <v>13.190568706749882</v>
          </cell>
          <cell r="BI15">
            <v>15.550431623652472</v>
          </cell>
          <cell r="BJ15">
            <v>12.49227864058539</v>
          </cell>
          <cell r="BK15">
            <v>13.76761411823634</v>
          </cell>
          <cell r="BL15" t="str">
            <v/>
          </cell>
          <cell r="BM15">
            <v>6.7860890037271222</v>
          </cell>
          <cell r="BN15">
            <v>16.173046269068944</v>
          </cell>
          <cell r="BO15">
            <v>12.067532723792031</v>
          </cell>
          <cell r="BP15">
            <v>16.816375434652567</v>
          </cell>
          <cell r="BQ15">
            <v>14.405895093592768</v>
          </cell>
          <cell r="BR15">
            <v>14.925872239182031</v>
          </cell>
          <cell r="BS15" t="str">
            <v/>
          </cell>
          <cell r="BT15" t="str">
            <v/>
          </cell>
          <cell r="BU15">
            <v>12.792933943109539</v>
          </cell>
          <cell r="BV15">
            <v>13.323129438849952</v>
          </cell>
          <cell r="BW15">
            <v>11.472178305602393</v>
          </cell>
          <cell r="BX15">
            <v>7.127028186654834</v>
          </cell>
          <cell r="BY15" t="str">
            <v/>
          </cell>
          <cell r="BZ15">
            <v>10.188969006415876</v>
          </cell>
          <cell r="CA15">
            <v>14.043787392182178</v>
          </cell>
          <cell r="CB15">
            <v>21.250190747053551</v>
          </cell>
          <cell r="CC15" t="str">
            <v/>
          </cell>
          <cell r="CD15">
            <v>8.9267181667900353</v>
          </cell>
          <cell r="CE15">
            <v>10.397632053202639</v>
          </cell>
          <cell r="CF15">
            <v>12.141290509863147</v>
          </cell>
          <cell r="CG15" t="str">
            <v/>
          </cell>
          <cell r="CH15">
            <v>15.965779097700707</v>
          </cell>
          <cell r="CI15">
            <v>15.82893587402536</v>
          </cell>
          <cell r="CJ15">
            <v>12.983694548848998</v>
          </cell>
          <cell r="CK15">
            <v>8.809566273047869</v>
          </cell>
          <cell r="CL15">
            <v>15.866143407632755</v>
          </cell>
          <cell r="CM15">
            <v>13.542322536124034</v>
          </cell>
          <cell r="CN15">
            <v>6.9607902660592762</v>
          </cell>
          <cell r="CO15" t="str">
            <v/>
          </cell>
          <cell r="CP15">
            <v>17.453470593512677</v>
          </cell>
          <cell r="CQ15">
            <v>10.498365470541472</v>
          </cell>
          <cell r="CR15">
            <v>7.7117847934145027</v>
          </cell>
          <cell r="CS15">
            <v>9.299979319360304</v>
          </cell>
          <cell r="CT15">
            <v>9.4431514150788693</v>
          </cell>
          <cell r="CU15">
            <v>5.6235890477717358</v>
          </cell>
          <cell r="CV15">
            <v>6.6146538188305488</v>
          </cell>
          <cell r="CW15">
            <v>14.490786002540764</v>
          </cell>
          <cell r="CX15">
            <v>18.430732460554321</v>
          </cell>
          <cell r="CY15">
            <v>7.5718448946601944</v>
          </cell>
          <cell r="CZ15">
            <v>13.926364454669418</v>
          </cell>
          <cell r="DA15">
            <v>12.207770770693989</v>
          </cell>
          <cell r="DB15">
            <v>13.327500019650673</v>
          </cell>
          <cell r="DC15">
            <v>17.505632967162231</v>
          </cell>
          <cell r="DD15">
            <v>17.98817896803337</v>
          </cell>
          <cell r="DE15" t="str">
            <v/>
          </cell>
          <cell r="DF15">
            <v>10.915806757717498</v>
          </cell>
          <cell r="DG15">
            <v>18.015202031960939</v>
          </cell>
          <cell r="DH15" t="str">
            <v/>
          </cell>
          <cell r="DI15">
            <v>14.729683981936558</v>
          </cell>
          <cell r="DJ15" t="str">
            <v/>
          </cell>
          <cell r="DK15" t="str">
            <v/>
          </cell>
          <cell r="DL15">
            <v>18.962174757639435</v>
          </cell>
          <cell r="DM15">
            <v>17.777632167041023</v>
          </cell>
          <cell r="DN15">
            <v>12.615759406370774</v>
          </cell>
          <cell r="DO15" t="str">
            <v/>
          </cell>
          <cell r="DP15">
            <v>8.214903016473226</v>
          </cell>
          <cell r="DQ15" t="str">
            <v/>
          </cell>
          <cell r="DR15">
            <v>12.425310500967491</v>
          </cell>
          <cell r="DS15" t="str">
            <v/>
          </cell>
          <cell r="DT15">
            <v>12.805320643425386</v>
          </cell>
          <cell r="DU15">
            <v>17.621388985485879</v>
          </cell>
          <cell r="DV15">
            <v>9.5525040243223831</v>
          </cell>
          <cell r="DW15">
            <v>7.0697498618354375</v>
          </cell>
          <cell r="DX15">
            <v>17.647287217765509</v>
          </cell>
          <cell r="DY15">
            <v>4.3773568949876145</v>
          </cell>
          <cell r="DZ15">
            <v>17.159333893671157</v>
          </cell>
          <cell r="EA15">
            <v>14.716700985325417</v>
          </cell>
          <cell r="EB15">
            <v>6.9272960321089299</v>
          </cell>
          <cell r="EC15" t="str">
            <v/>
          </cell>
          <cell r="ED15">
            <v>14.680801237911108</v>
          </cell>
          <cell r="EE15" t="str">
            <v/>
          </cell>
          <cell r="EF15" t="str">
            <v/>
          </cell>
          <cell r="EG15" t="str">
            <v/>
          </cell>
          <cell r="EH15" t="str">
            <v/>
          </cell>
          <cell r="EI15" t="str">
            <v/>
          </cell>
          <cell r="EJ15" t="str">
            <v/>
          </cell>
          <cell r="EK15" t="str">
            <v/>
          </cell>
          <cell r="EL15" t="str">
            <v/>
          </cell>
          <cell r="EM15" t="str">
            <v/>
          </cell>
          <cell r="EN15" t="str">
            <v/>
          </cell>
          <cell r="EO15" t="str">
            <v/>
          </cell>
          <cell r="EP15" t="str">
            <v/>
          </cell>
          <cell r="EQ15">
            <v>15.9642070438313</v>
          </cell>
          <cell r="ER15" t="str">
            <v/>
          </cell>
          <cell r="ES15" t="str">
            <v/>
          </cell>
          <cell r="ET15" t="str">
            <v/>
          </cell>
          <cell r="EU15" t="str">
            <v/>
          </cell>
          <cell r="EV15" t="str">
            <v/>
          </cell>
          <cell r="EW15" t="str">
            <v/>
          </cell>
          <cell r="EX15" t="str">
            <v/>
          </cell>
          <cell r="EY15" t="str">
            <v/>
          </cell>
          <cell r="EZ15" t="str">
            <v/>
          </cell>
          <cell r="FA15" t="str">
            <v/>
          </cell>
          <cell r="FB15" t="str">
            <v/>
          </cell>
          <cell r="FC15" t="str">
            <v/>
          </cell>
          <cell r="FD15" t="str">
            <v/>
          </cell>
          <cell r="FE15" t="str">
            <v/>
          </cell>
          <cell r="FF15" t="str">
            <v/>
          </cell>
          <cell r="FG15" t="str">
            <v/>
          </cell>
          <cell r="FH15" t="str">
            <v/>
          </cell>
          <cell r="FI15" t="str">
            <v/>
          </cell>
          <cell r="FJ15" t="str">
            <v/>
          </cell>
          <cell r="FK15" t="str">
            <v/>
          </cell>
          <cell r="FL15" t="str">
            <v/>
          </cell>
          <cell r="FM15" t="str">
            <v/>
          </cell>
          <cell r="FN15" t="str">
            <v/>
          </cell>
          <cell r="FO15" t="str">
            <v/>
          </cell>
          <cell r="FP15" t="str">
            <v/>
          </cell>
          <cell r="FQ15" t="str">
            <v/>
          </cell>
          <cell r="FR15" t="str">
            <v/>
          </cell>
          <cell r="FS15" t="str">
            <v/>
          </cell>
          <cell r="FT15" t="str">
            <v/>
          </cell>
          <cell r="FU15" t="str">
            <v/>
          </cell>
          <cell r="FV15" t="str">
            <v/>
          </cell>
          <cell r="FW15" t="str">
            <v/>
          </cell>
          <cell r="FX15" t="str">
            <v/>
          </cell>
          <cell r="FY15" t="str">
            <v/>
          </cell>
          <cell r="FZ15" t="str">
            <v/>
          </cell>
          <cell r="GA15" t="str">
            <v/>
          </cell>
          <cell r="GB15">
            <v>13.135702671488714</v>
          </cell>
          <cell r="GC15" t="str">
            <v/>
          </cell>
          <cell r="GD15" t="str">
            <v/>
          </cell>
          <cell r="GE15" t="str">
            <v/>
          </cell>
          <cell r="GF15" t="str">
            <v/>
          </cell>
          <cell r="GG15" t="str">
            <v/>
          </cell>
          <cell r="GH15" t="str">
            <v/>
          </cell>
          <cell r="GI15" t="str">
            <v/>
          </cell>
          <cell r="GJ15" t="str">
            <v/>
          </cell>
          <cell r="GK15">
            <v>4.2987406493287192</v>
          </cell>
          <cell r="GL15" t="str">
            <v/>
          </cell>
          <cell r="GM15" t="str">
            <v/>
          </cell>
          <cell r="GN15" t="str">
            <v/>
          </cell>
          <cell r="GO15" t="str">
            <v/>
          </cell>
          <cell r="GP15" t="str">
            <v/>
          </cell>
          <cell r="GQ15" t="str">
            <v/>
          </cell>
          <cell r="GR15" t="str">
            <v/>
          </cell>
          <cell r="GS15" t="str">
            <v/>
          </cell>
          <cell r="GT15">
            <v>32.51956732740814</v>
          </cell>
          <cell r="GU15" t="str">
            <v/>
          </cell>
          <cell r="GV15" t="str">
            <v/>
          </cell>
          <cell r="GW15" t="str">
            <v/>
          </cell>
          <cell r="GX15" t="str">
            <v/>
          </cell>
          <cell r="GY15" t="str">
            <v/>
          </cell>
          <cell r="GZ15" t="str">
            <v/>
          </cell>
          <cell r="HA15">
            <v>25.060673148046003</v>
          </cell>
          <cell r="HB15" t="str">
            <v/>
          </cell>
          <cell r="HC15" t="str">
            <v/>
          </cell>
          <cell r="HD15" t="str">
            <v/>
          </cell>
          <cell r="HE15" t="str">
            <v/>
          </cell>
          <cell r="HF15" t="str">
            <v/>
          </cell>
          <cell r="HG15" t="str">
            <v/>
          </cell>
          <cell r="HH15" t="str">
            <v/>
          </cell>
          <cell r="HI15" t="str">
            <v/>
          </cell>
          <cell r="HJ15">
            <v>10.045613956152165</v>
          </cell>
          <cell r="HK15" t="str">
            <v/>
          </cell>
          <cell r="HL15" t="str">
            <v/>
          </cell>
          <cell r="HM15" t="str">
            <v/>
          </cell>
          <cell r="HN15" t="str">
            <v/>
          </cell>
          <cell r="HO15" t="str">
            <v/>
          </cell>
          <cell r="HP15" t="str">
            <v/>
          </cell>
          <cell r="HQ15" t="str">
            <v/>
          </cell>
          <cell r="HR15" t="str">
            <v/>
          </cell>
          <cell r="HS15" t="str">
            <v/>
          </cell>
          <cell r="HT15" t="str">
            <v/>
          </cell>
          <cell r="HU15" t="str">
            <v/>
          </cell>
          <cell r="HV15" t="str">
            <v/>
          </cell>
          <cell r="HW15" t="str">
            <v/>
          </cell>
          <cell r="HX15" t="str">
            <v/>
          </cell>
          <cell r="HY15">
            <v>20.025296515108927</v>
          </cell>
          <cell r="HZ15" t="str">
            <v/>
          </cell>
          <cell r="IA15" t="str">
            <v/>
          </cell>
          <cell r="IB15" t="str">
            <v/>
          </cell>
          <cell r="IC15" t="str">
            <v/>
          </cell>
          <cell r="ID15" t="str">
            <v/>
          </cell>
          <cell r="IE15" t="str">
            <v/>
          </cell>
          <cell r="IF15" t="str">
            <v/>
          </cell>
          <cell r="IG15" t="str">
            <v/>
          </cell>
          <cell r="IH15" t="str">
            <v/>
          </cell>
          <cell r="II15" t="str">
            <v/>
          </cell>
          <cell r="IJ15" t="str">
            <v/>
          </cell>
          <cell r="IK15" t="str">
            <v/>
          </cell>
          <cell r="IL15" t="str">
            <v/>
          </cell>
          <cell r="IM15">
            <v>29.763519731037846</v>
          </cell>
        </row>
        <row r="16">
          <cell r="A16" t="str">
            <v>2.1.3</v>
          </cell>
          <cell r="B16">
            <v>1</v>
          </cell>
          <cell r="C16" t="str">
            <v>School life expectancy, primary to tertiary education (years)</v>
          </cell>
          <cell r="D16" t="str">
            <v>SCORE</v>
          </cell>
          <cell r="E16">
            <v>54.638378156438051</v>
          </cell>
          <cell r="F16">
            <v>61.925059394915962</v>
          </cell>
          <cell r="G16">
            <v>75.396616489415081</v>
          </cell>
          <cell r="H16">
            <v>58.403199011870257</v>
          </cell>
          <cell r="I16">
            <v>100</v>
          </cell>
          <cell r="J16">
            <v>73.690173043894319</v>
          </cell>
          <cell r="K16">
            <v>56.961530127437911</v>
          </cell>
          <cell r="L16" t="str">
            <v/>
          </cell>
          <cell r="M16">
            <v>39.45446357459231</v>
          </cell>
          <cell r="N16" t="str">
            <v/>
          </cell>
          <cell r="O16">
            <v>77.364780523605987</v>
          </cell>
          <cell r="P16">
            <v>44.709429067127772</v>
          </cell>
          <cell r="Q16">
            <v>66.474557258831922</v>
          </cell>
          <cell r="R16">
            <v>65.722116625874321</v>
          </cell>
          <cell r="S16">
            <v>58.978606196073756</v>
          </cell>
          <cell r="T16">
            <v>67.722080753817352</v>
          </cell>
          <cell r="U16">
            <v>68.409176072174589</v>
          </cell>
          <cell r="V16">
            <v>66.149915143194946</v>
          </cell>
          <cell r="W16">
            <v>30.425515309369832</v>
          </cell>
          <cell r="X16" t="str">
            <v/>
          </cell>
          <cell r="Y16">
            <v>47.685500950851896</v>
          </cell>
          <cell r="Z16">
            <v>49.968805853156283</v>
          </cell>
          <cell r="AA16">
            <v>77.323915464104445</v>
          </cell>
          <cell r="AB16" t="str">
            <v/>
          </cell>
          <cell r="AC16">
            <v>71.247819197076723</v>
          </cell>
          <cell r="AD16">
            <v>56.014604774764685</v>
          </cell>
          <cell r="AE16">
            <v>66.160676760287885</v>
          </cell>
          <cell r="AF16">
            <v>56.852023402154359</v>
          </cell>
          <cell r="AG16">
            <v>30.542875106586067</v>
          </cell>
          <cell r="AH16">
            <v>67.149000405742058</v>
          </cell>
          <cell r="AI16">
            <v>68.64239291827424</v>
          </cell>
          <cell r="AJ16">
            <v>74.716647106700464</v>
          </cell>
          <cell r="AK16">
            <v>81.594192992636053</v>
          </cell>
          <cell r="AL16">
            <v>57.860900766740983</v>
          </cell>
          <cell r="AM16">
            <v>64.608434684013233</v>
          </cell>
          <cell r="AN16">
            <v>53.511171479581776</v>
          </cell>
          <cell r="AO16">
            <v>58.712619741168567</v>
          </cell>
          <cell r="AP16">
            <v>76.232193038203249</v>
          </cell>
          <cell r="AQ16">
            <v>41.436200819531081</v>
          </cell>
          <cell r="AR16">
            <v>82.759404659586309</v>
          </cell>
          <cell r="AS16">
            <v>78.274718876991329</v>
          </cell>
          <cell r="AT16" t="str">
            <v/>
          </cell>
          <cell r="AU16">
            <v>63.52577722386151</v>
          </cell>
          <cell r="AV16" t="str">
            <v/>
          </cell>
          <cell r="AW16">
            <v>50.793475357593508</v>
          </cell>
          <cell r="AX16">
            <v>79.86903790658431</v>
          </cell>
          <cell r="AY16">
            <v>51.554302295763179</v>
          </cell>
          <cell r="AZ16">
            <v>57.916841785323193</v>
          </cell>
          <cell r="BA16">
            <v>55.340355530865246</v>
          </cell>
          <cell r="BB16">
            <v>76.268307473943082</v>
          </cell>
          <cell r="BC16">
            <v>74.081033037679717</v>
          </cell>
          <cell r="BD16">
            <v>88.898761783849523</v>
          </cell>
          <cell r="BE16">
            <v>50.16144849427041</v>
          </cell>
          <cell r="BF16">
            <v>63.909899088025668</v>
          </cell>
          <cell r="BG16">
            <v>86.668004597440401</v>
          </cell>
          <cell r="BH16">
            <v>74.663323778762489</v>
          </cell>
          <cell r="BI16">
            <v>79.147040046304042</v>
          </cell>
          <cell r="BJ16">
            <v>66.866920000950131</v>
          </cell>
          <cell r="BK16">
            <v>73.073173663899198</v>
          </cell>
          <cell r="BL16">
            <v>63.536393413696437</v>
          </cell>
          <cell r="BM16">
            <v>73.205463992938064</v>
          </cell>
          <cell r="BN16">
            <v>53.11633647407735</v>
          </cell>
          <cell r="BO16">
            <v>81.547462367061314</v>
          </cell>
          <cell r="BP16">
            <v>59.644372183255797</v>
          </cell>
          <cell r="BQ16">
            <v>59.903862887303092</v>
          </cell>
          <cell r="BR16">
            <v>74.633995948396588</v>
          </cell>
          <cell r="BS16" t="str">
            <v/>
          </cell>
          <cell r="BT16" t="str">
            <v/>
          </cell>
          <cell r="BU16">
            <v>77.345390222537631</v>
          </cell>
          <cell r="BV16">
            <v>64.349913495019365</v>
          </cell>
          <cell r="BW16">
            <v>64.468000428525656</v>
          </cell>
          <cell r="BX16">
            <v>52.101060310138166</v>
          </cell>
          <cell r="BY16">
            <v>43.145698237470107</v>
          </cell>
          <cell r="BZ16">
            <v>61.018999101744299</v>
          </cell>
          <cell r="CA16">
            <v>40.031470458633947</v>
          </cell>
          <cell r="CB16">
            <v>69.853414171498486</v>
          </cell>
          <cell r="CC16" t="str">
            <v/>
          </cell>
          <cell r="CD16">
            <v>65.970021625033269</v>
          </cell>
          <cell r="CE16">
            <v>66.644076965922039</v>
          </cell>
          <cell r="CF16">
            <v>68.412908705130235</v>
          </cell>
          <cell r="CG16" t="str">
            <v/>
          </cell>
          <cell r="CH16">
            <v>50.841369401232349</v>
          </cell>
          <cell r="CI16">
            <v>44.506800420963437</v>
          </cell>
          <cell r="CJ16">
            <v>57.38249356363194</v>
          </cell>
          <cell r="CK16">
            <v>42.829054621023843</v>
          </cell>
          <cell r="CL16">
            <v>81.009284560909066</v>
          </cell>
          <cell r="CM16">
            <v>93.932338513937026</v>
          </cell>
          <cell r="CN16">
            <v>52.217644495311667</v>
          </cell>
          <cell r="CO16">
            <v>42.973512363983104</v>
          </cell>
          <cell r="CP16">
            <v>83.970280485552536</v>
          </cell>
          <cell r="CQ16">
            <v>57.41506926942678</v>
          </cell>
          <cell r="CR16">
            <v>33.348554719671995</v>
          </cell>
          <cell r="CS16">
            <v>64.180830069703291</v>
          </cell>
          <cell r="CT16">
            <v>56.944902944271789</v>
          </cell>
          <cell r="CU16">
            <v>62.568138729848023</v>
          </cell>
          <cell r="CV16">
            <v>57.536549505620037</v>
          </cell>
          <cell r="CW16">
            <v>73.808987113690677</v>
          </cell>
          <cell r="CX16">
            <v>76.743272898612474</v>
          </cell>
          <cell r="CY16">
            <v>58.197855723556358</v>
          </cell>
          <cell r="CZ16">
            <v>71.833163910577753</v>
          </cell>
          <cell r="DA16">
            <v>68.299523919633017</v>
          </cell>
          <cell r="DB16">
            <v>66.571266385410354</v>
          </cell>
          <cell r="DC16">
            <v>36.28652466179679</v>
          </cell>
          <cell r="DD16">
            <v>66.491426820761404</v>
          </cell>
          <cell r="DE16" t="str">
            <v/>
          </cell>
          <cell r="DF16">
            <v>72.045051425502223</v>
          </cell>
          <cell r="DG16">
            <v>81.512753728148951</v>
          </cell>
          <cell r="DH16" t="str">
            <v/>
          </cell>
          <cell r="DI16">
            <v>79.336095481720534</v>
          </cell>
          <cell r="DJ16">
            <v>61.484172424374194</v>
          </cell>
          <cell r="DK16" t="str">
            <v/>
          </cell>
          <cell r="DL16">
            <v>75.629009247719338</v>
          </cell>
          <cell r="DM16">
            <v>74.981664046552225</v>
          </cell>
          <cell r="DN16">
            <v>54.632318687354186</v>
          </cell>
          <cell r="DO16" t="str">
            <v/>
          </cell>
          <cell r="DP16">
            <v>55.088620947245289</v>
          </cell>
          <cell r="DQ16">
            <v>44.026551139252902</v>
          </cell>
          <cell r="DR16">
            <v>58.95650125285583</v>
          </cell>
          <cell r="DS16" t="str">
            <v/>
          </cell>
          <cell r="DT16">
            <v>59.768082304071925</v>
          </cell>
          <cell r="DU16">
            <v>70.305886846928615</v>
          </cell>
          <cell r="DV16">
            <v>57.268284690339321</v>
          </cell>
          <cell r="DW16">
            <v>52.204507566337853</v>
          </cell>
          <cell r="DX16">
            <v>71.010142581731344</v>
          </cell>
          <cell r="DY16">
            <v>64.595879464071473</v>
          </cell>
          <cell r="DZ16">
            <v>78.212718389325246</v>
          </cell>
          <cell r="EA16">
            <v>76.837412810299355</v>
          </cell>
          <cell r="EB16">
            <v>75.187346665134839</v>
          </cell>
          <cell r="EC16">
            <v>68.774295441291741</v>
          </cell>
          <cell r="ED16">
            <v>50.296065659437481</v>
          </cell>
          <cell r="EE16" t="str">
            <v/>
          </cell>
          <cell r="EF16" t="str">
            <v/>
          </cell>
          <cell r="EG16" t="str">
            <v/>
          </cell>
          <cell r="EH16" t="str">
            <v/>
          </cell>
          <cell r="EI16" t="str">
            <v/>
          </cell>
          <cell r="EJ16" t="str">
            <v/>
          </cell>
          <cell r="EK16">
            <v>41.259312798034983</v>
          </cell>
          <cell r="EL16" t="str">
            <v/>
          </cell>
          <cell r="EM16" t="str">
            <v/>
          </cell>
          <cell r="EN16" t="str">
            <v/>
          </cell>
          <cell r="EO16" t="str">
            <v/>
          </cell>
          <cell r="EP16" t="str">
            <v/>
          </cell>
          <cell r="EQ16">
            <v>70.835678347868793</v>
          </cell>
          <cell r="ER16" t="str">
            <v/>
          </cell>
          <cell r="ES16" t="str">
            <v/>
          </cell>
          <cell r="ET16" t="str">
            <v/>
          </cell>
          <cell r="EU16" t="str">
            <v/>
          </cell>
          <cell r="EV16" t="str">
            <v/>
          </cell>
          <cell r="EW16" t="str">
            <v/>
          </cell>
          <cell r="EX16" t="str">
            <v/>
          </cell>
          <cell r="EY16" t="str">
            <v/>
          </cell>
          <cell r="EZ16" t="str">
            <v/>
          </cell>
          <cell r="FA16" t="str">
            <v/>
          </cell>
          <cell r="FB16" t="str">
            <v/>
          </cell>
          <cell r="FC16" t="str">
            <v/>
          </cell>
          <cell r="FD16" t="str">
            <v/>
          </cell>
          <cell r="FE16" t="str">
            <v/>
          </cell>
          <cell r="FF16" t="str">
            <v/>
          </cell>
          <cell r="FG16" t="str">
            <v/>
          </cell>
          <cell r="FH16" t="str">
            <v/>
          </cell>
          <cell r="FI16" t="str">
            <v/>
          </cell>
          <cell r="FJ16" t="str">
            <v/>
          </cell>
          <cell r="FK16" t="str">
            <v/>
          </cell>
          <cell r="FL16" t="str">
            <v/>
          </cell>
          <cell r="FM16" t="str">
            <v/>
          </cell>
          <cell r="FN16" t="str">
            <v/>
          </cell>
          <cell r="FO16" t="str">
            <v/>
          </cell>
          <cell r="FP16" t="str">
            <v/>
          </cell>
          <cell r="FQ16" t="str">
            <v/>
          </cell>
          <cell r="FR16" t="str">
            <v/>
          </cell>
          <cell r="FS16" t="str">
            <v/>
          </cell>
          <cell r="FT16" t="str">
            <v/>
          </cell>
          <cell r="FU16" t="str">
            <v/>
          </cell>
          <cell r="FV16" t="str">
            <v/>
          </cell>
          <cell r="FW16" t="str">
            <v/>
          </cell>
          <cell r="FX16" t="str">
            <v/>
          </cell>
          <cell r="FY16" t="str">
            <v/>
          </cell>
          <cell r="FZ16" t="str">
            <v/>
          </cell>
          <cell r="GA16" t="str">
            <v/>
          </cell>
          <cell r="GB16">
            <v>61.669398275329677</v>
          </cell>
          <cell r="GC16" t="str">
            <v/>
          </cell>
          <cell r="GD16" t="str">
            <v/>
          </cell>
          <cell r="GE16" t="str">
            <v/>
          </cell>
          <cell r="GF16" t="str">
            <v/>
          </cell>
          <cell r="GG16" t="str">
            <v/>
          </cell>
          <cell r="GH16" t="str">
            <v/>
          </cell>
          <cell r="GI16" t="str">
            <v/>
          </cell>
          <cell r="GJ16" t="str">
            <v/>
          </cell>
          <cell r="GK16">
            <v>66.67316241752458</v>
          </cell>
          <cell r="GL16" t="str">
            <v/>
          </cell>
          <cell r="GM16" t="str">
            <v/>
          </cell>
          <cell r="GN16" t="str">
            <v/>
          </cell>
          <cell r="GO16" t="str">
            <v/>
          </cell>
          <cell r="GP16" t="str">
            <v/>
          </cell>
          <cell r="GQ16" t="str">
            <v/>
          </cell>
          <cell r="GR16" t="str">
            <v/>
          </cell>
          <cell r="GS16" t="str">
            <v/>
          </cell>
          <cell r="GT16">
            <v>57.681249627342659</v>
          </cell>
          <cell r="GU16" t="str">
            <v/>
          </cell>
          <cell r="GV16" t="str">
            <v/>
          </cell>
          <cell r="GW16" t="str">
            <v/>
          </cell>
          <cell r="GX16" t="str">
            <v/>
          </cell>
          <cell r="GY16" t="str">
            <v/>
          </cell>
          <cell r="GZ16" t="str">
            <v/>
          </cell>
          <cell r="HA16">
            <v>23.881046320035949</v>
          </cell>
          <cell r="HB16" t="str">
            <v/>
          </cell>
          <cell r="HC16" t="str">
            <v/>
          </cell>
          <cell r="HD16" t="str">
            <v/>
          </cell>
          <cell r="HE16" t="str">
            <v/>
          </cell>
          <cell r="HF16" t="str">
            <v/>
          </cell>
          <cell r="HG16" t="str">
            <v/>
          </cell>
          <cell r="HH16" t="str">
            <v/>
          </cell>
          <cell r="HI16" t="str">
            <v/>
          </cell>
          <cell r="HJ16">
            <v>53.952106925876208</v>
          </cell>
          <cell r="HK16" t="str">
            <v/>
          </cell>
          <cell r="HL16" t="str">
            <v/>
          </cell>
          <cell r="HM16" t="str">
            <v/>
          </cell>
          <cell r="HN16" t="str">
            <v/>
          </cell>
          <cell r="HO16" t="str">
            <v/>
          </cell>
          <cell r="HP16" t="str">
            <v/>
          </cell>
          <cell r="HQ16" t="str">
            <v/>
          </cell>
          <cell r="HR16" t="str">
            <v/>
          </cell>
          <cell r="HS16" t="str">
            <v/>
          </cell>
          <cell r="HT16" t="str">
            <v/>
          </cell>
          <cell r="HU16" t="str">
            <v/>
          </cell>
          <cell r="HV16" t="str">
            <v/>
          </cell>
          <cell r="HW16" t="str">
            <v/>
          </cell>
          <cell r="HX16">
            <v>21.194229252499046</v>
          </cell>
          <cell r="HY16">
            <v>51.168095974234177</v>
          </cell>
          <cell r="HZ16" t="str">
            <v/>
          </cell>
          <cell r="IA16" t="str">
            <v/>
          </cell>
          <cell r="IB16" t="str">
            <v/>
          </cell>
          <cell r="IC16" t="str">
            <v/>
          </cell>
          <cell r="ID16" t="str">
            <v/>
          </cell>
          <cell r="IE16" t="str">
            <v/>
          </cell>
          <cell r="IF16" t="str">
            <v/>
          </cell>
          <cell r="IG16" t="str">
            <v/>
          </cell>
          <cell r="IH16" t="str">
            <v/>
          </cell>
          <cell r="II16" t="str">
            <v/>
          </cell>
          <cell r="IJ16" t="str">
            <v/>
          </cell>
          <cell r="IK16" t="str">
            <v/>
          </cell>
          <cell r="IL16" t="str">
            <v/>
          </cell>
          <cell r="IM16">
            <v>41.92842361215132</v>
          </cell>
        </row>
        <row r="17">
          <cell r="A17" t="str">
            <v>2.1.4</v>
          </cell>
          <cell r="B17">
            <v>1</v>
          </cell>
          <cell r="C17" t="str">
            <v>PISA average scales in reading, mathematics and science</v>
          </cell>
          <cell r="D17" t="str">
            <v>SCORE</v>
          </cell>
          <cell r="E17">
            <v>66.62576897806332</v>
          </cell>
          <cell r="F17" t="str">
            <v/>
          </cell>
          <cell r="G17">
            <v>68.601712628346064</v>
          </cell>
          <cell r="H17" t="str">
            <v/>
          </cell>
          <cell r="I17">
            <v>89.94464695061788</v>
          </cell>
          <cell r="J17">
            <v>84.397665461987614</v>
          </cell>
          <cell r="K17">
            <v>67.359695546604243</v>
          </cell>
          <cell r="L17" t="str">
            <v/>
          </cell>
          <cell r="M17" t="str">
            <v/>
          </cell>
          <cell r="N17" t="str">
            <v/>
          </cell>
          <cell r="O17">
            <v>88.285138840465933</v>
          </cell>
          <cell r="P17" t="str">
            <v/>
          </cell>
          <cell r="Q17" t="str">
            <v/>
          </cell>
          <cell r="R17" t="str">
            <v/>
          </cell>
          <cell r="S17" t="str">
            <v/>
          </cell>
          <cell r="T17">
            <v>69.515047553808273</v>
          </cell>
          <cell r="U17" t="str">
            <v/>
          </cell>
          <cell r="V17">
            <v>74.916211961571747</v>
          </cell>
          <cell r="W17" t="str">
            <v/>
          </cell>
          <cell r="X17" t="str">
            <v/>
          </cell>
          <cell r="Y17" t="str">
            <v/>
          </cell>
          <cell r="Z17" t="str">
            <v/>
          </cell>
          <cell r="AA17">
            <v>91.287612026193401</v>
          </cell>
          <cell r="AB17" t="str">
            <v/>
          </cell>
          <cell r="AC17">
            <v>76.156076076082229</v>
          </cell>
          <cell r="AD17">
            <v>100</v>
          </cell>
          <cell r="AE17">
            <v>69.099385146055369</v>
          </cell>
          <cell r="AF17" t="str">
            <v/>
          </cell>
          <cell r="AG17" t="str">
            <v/>
          </cell>
          <cell r="AH17">
            <v>82.174712680779393</v>
          </cell>
          <cell r="AI17" t="str">
            <v/>
          </cell>
          <cell r="AJ17">
            <v>85.032041806295027</v>
          </cell>
          <cell r="AK17">
            <v>86.536404645065659</v>
          </cell>
          <cell r="AL17" t="str">
            <v/>
          </cell>
          <cell r="AM17" t="str">
            <v/>
          </cell>
          <cell r="AN17" t="str">
            <v/>
          </cell>
          <cell r="AO17" t="str">
            <v/>
          </cell>
          <cell r="AP17">
            <v>89.042379847250984</v>
          </cell>
          <cell r="AQ17" t="str">
            <v/>
          </cell>
          <cell r="AR17">
            <v>94.217935842478937</v>
          </cell>
          <cell r="AS17">
            <v>86.137363452357036</v>
          </cell>
          <cell r="AT17" t="str">
            <v/>
          </cell>
          <cell r="AU17" t="str">
            <v/>
          </cell>
          <cell r="AV17">
            <v>88.440846681940684</v>
          </cell>
          <cell r="AW17" t="str">
            <v/>
          </cell>
          <cell r="AX17">
            <v>81.997721470834875</v>
          </cell>
          <cell r="AY17" t="str">
            <v/>
          </cell>
          <cell r="AZ17" t="str">
            <v/>
          </cell>
          <cell r="BA17" t="str">
            <v/>
          </cell>
          <cell r="BB17">
            <v>94.578846217001242</v>
          </cell>
          <cell r="BC17">
            <v>85.927351416479226</v>
          </cell>
          <cell r="BD17">
            <v>86.826473201737116</v>
          </cell>
          <cell r="BE17" t="str">
            <v/>
          </cell>
          <cell r="BF17">
            <v>66.776136421914117</v>
          </cell>
          <cell r="BG17">
            <v>86.145096892024938</v>
          </cell>
          <cell r="BH17">
            <v>79.49652571781094</v>
          </cell>
          <cell r="BI17">
            <v>84.239965492311242</v>
          </cell>
          <cell r="BJ17" t="str">
            <v/>
          </cell>
          <cell r="BK17">
            <v>91.780519649165356</v>
          </cell>
          <cell r="BL17">
            <v>69.751269113334246</v>
          </cell>
          <cell r="BM17">
            <v>69.093086782137945</v>
          </cell>
          <cell r="BN17" t="str">
            <v/>
          </cell>
          <cell r="BO17">
            <v>93.814607881633279</v>
          </cell>
          <cell r="BP17" t="str">
            <v/>
          </cell>
          <cell r="BQ17">
            <v>56.325269886095519</v>
          </cell>
          <cell r="BR17">
            <v>84.355652315915819</v>
          </cell>
          <cell r="BS17" t="str">
            <v/>
          </cell>
          <cell r="BT17" t="str">
            <v/>
          </cell>
          <cell r="BU17">
            <v>83.007040265564555</v>
          </cell>
          <cell r="BV17">
            <v>83.510554218208426</v>
          </cell>
          <cell r="BW17">
            <v>66.742877942982531</v>
          </cell>
          <cell r="BX17" t="str">
            <v/>
          </cell>
          <cell r="BY17" t="str">
            <v/>
          </cell>
          <cell r="BZ17" t="str">
            <v/>
          </cell>
          <cell r="CA17" t="str">
            <v/>
          </cell>
          <cell r="CB17" t="str">
            <v/>
          </cell>
          <cell r="CC17" t="str">
            <v/>
          </cell>
          <cell r="CD17" t="str">
            <v/>
          </cell>
          <cell r="CE17">
            <v>72.792098654870756</v>
          </cell>
          <cell r="CF17" t="str">
            <v/>
          </cell>
          <cell r="CG17" t="str">
            <v/>
          </cell>
          <cell r="CH17" t="str">
            <v/>
          </cell>
          <cell r="CI17" t="str">
            <v/>
          </cell>
          <cell r="CJ17" t="str">
            <v/>
          </cell>
          <cell r="CK17" t="str">
            <v/>
          </cell>
          <cell r="CL17">
            <v>89.941520494404415</v>
          </cell>
          <cell r="CM17">
            <v>90.850506456889107</v>
          </cell>
          <cell r="CN17" t="str">
            <v/>
          </cell>
          <cell r="CO17" t="str">
            <v/>
          </cell>
          <cell r="CP17">
            <v>86.740396975340289</v>
          </cell>
          <cell r="CQ17" t="str">
            <v/>
          </cell>
          <cell r="CR17" t="str">
            <v/>
          </cell>
          <cell r="CS17">
            <v>63.932795052206714</v>
          </cell>
          <cell r="CT17" t="str">
            <v/>
          </cell>
          <cell r="CU17">
            <v>63.804734752134017</v>
          </cell>
          <cell r="CV17" t="str">
            <v/>
          </cell>
          <cell r="CW17">
            <v>86.872625792500529</v>
          </cell>
          <cell r="CX17">
            <v>84.897703843877835</v>
          </cell>
          <cell r="CY17">
            <v>64.678554977843731</v>
          </cell>
          <cell r="CZ17">
            <v>73.949744718664562</v>
          </cell>
          <cell r="DA17">
            <v>81.218608527976826</v>
          </cell>
          <cell r="DB17" t="str">
            <v/>
          </cell>
          <cell r="DC17" t="str">
            <v/>
          </cell>
          <cell r="DD17">
            <v>76.692731019911847</v>
          </cell>
          <cell r="DE17">
            <v>94.168755639220208</v>
          </cell>
          <cell r="DF17">
            <v>84.621453112295356</v>
          </cell>
          <cell r="DG17">
            <v>86.466043324965852</v>
          </cell>
          <cell r="DH17" t="str">
            <v/>
          </cell>
          <cell r="DI17">
            <v>83.950990599499079</v>
          </cell>
          <cell r="DJ17" t="str">
            <v/>
          </cell>
          <cell r="DK17" t="str">
            <v/>
          </cell>
          <cell r="DL17">
            <v>85.915911911365768</v>
          </cell>
          <cell r="DM17">
            <v>89.627793530242201</v>
          </cell>
          <cell r="DN17" t="str">
            <v/>
          </cell>
          <cell r="DO17" t="str">
            <v/>
          </cell>
          <cell r="DP17" t="str">
            <v/>
          </cell>
          <cell r="DQ17" t="str">
            <v/>
          </cell>
          <cell r="DR17">
            <v>73.11405765507493</v>
          </cell>
          <cell r="DS17" t="str">
            <v/>
          </cell>
          <cell r="DT17">
            <v>71.694737912981068</v>
          </cell>
          <cell r="DU17">
            <v>67.943537445891096</v>
          </cell>
          <cell r="DV17">
            <v>78.79447035858675</v>
          </cell>
          <cell r="DW17" t="str">
            <v/>
          </cell>
          <cell r="DX17" t="str">
            <v/>
          </cell>
          <cell r="DY17">
            <v>79.654652020765042</v>
          </cell>
          <cell r="DZ17">
            <v>86.6967651342176</v>
          </cell>
          <cell r="EA17">
            <v>86.05645414339736</v>
          </cell>
          <cell r="EB17">
            <v>73.951770231990167</v>
          </cell>
          <cell r="EC17" t="str">
            <v/>
          </cell>
          <cell r="ED17" t="str">
            <v/>
          </cell>
          <cell r="EE17" t="str">
            <v/>
          </cell>
          <cell r="EF17" t="str">
            <v/>
          </cell>
          <cell r="EG17" t="str">
            <v/>
          </cell>
          <cell r="EH17" t="str">
            <v/>
          </cell>
          <cell r="EI17" t="str">
            <v/>
          </cell>
          <cell r="EJ17" t="str">
            <v/>
          </cell>
          <cell r="EK17" t="str">
            <v/>
          </cell>
          <cell r="EL17" t="str">
            <v/>
          </cell>
          <cell r="EM17" t="str">
            <v/>
          </cell>
          <cell r="EN17" t="str">
            <v/>
          </cell>
          <cell r="EO17" t="str">
            <v/>
          </cell>
          <cell r="EP17" t="str">
            <v/>
          </cell>
          <cell r="EQ17" t="str">
            <v/>
          </cell>
          <cell r="ER17" t="str">
            <v/>
          </cell>
          <cell r="ES17" t="str">
            <v/>
          </cell>
          <cell r="ET17" t="str">
            <v/>
          </cell>
          <cell r="EU17" t="str">
            <v/>
          </cell>
          <cell r="EV17" t="str">
            <v/>
          </cell>
          <cell r="EW17" t="str">
            <v/>
          </cell>
          <cell r="EX17" t="str">
            <v/>
          </cell>
          <cell r="EY17" t="str">
            <v/>
          </cell>
          <cell r="EZ17" t="str">
            <v/>
          </cell>
          <cell r="FA17" t="str">
            <v/>
          </cell>
          <cell r="FB17" t="str">
            <v/>
          </cell>
          <cell r="FC17" t="str">
            <v/>
          </cell>
          <cell r="FD17" t="str">
            <v/>
          </cell>
          <cell r="FE17" t="str">
            <v/>
          </cell>
          <cell r="FF17" t="str">
            <v/>
          </cell>
          <cell r="FG17" t="str">
            <v/>
          </cell>
          <cell r="FH17" t="str">
            <v/>
          </cell>
          <cell r="FI17" t="str">
            <v/>
          </cell>
          <cell r="FJ17" t="str">
            <v/>
          </cell>
          <cell r="FK17" t="str">
            <v/>
          </cell>
          <cell r="FL17" t="str">
            <v/>
          </cell>
          <cell r="FM17" t="str">
            <v/>
          </cell>
          <cell r="FN17" t="str">
            <v/>
          </cell>
          <cell r="FO17" t="str">
            <v/>
          </cell>
          <cell r="FP17" t="str">
            <v/>
          </cell>
          <cell r="FQ17" t="str">
            <v/>
          </cell>
          <cell r="FR17" t="str">
            <v/>
          </cell>
          <cell r="FS17" t="str">
            <v/>
          </cell>
          <cell r="FT17" t="str">
            <v/>
          </cell>
          <cell r="FU17" t="str">
            <v/>
          </cell>
          <cell r="FV17" t="str">
            <v/>
          </cell>
          <cell r="FW17" t="str">
            <v/>
          </cell>
          <cell r="FX17" t="str">
            <v/>
          </cell>
          <cell r="FY17" t="str">
            <v/>
          </cell>
          <cell r="FZ17" t="str">
            <v/>
          </cell>
          <cell r="GA17" t="str">
            <v/>
          </cell>
          <cell r="GB17" t="str">
            <v/>
          </cell>
          <cell r="GC17" t="str">
            <v/>
          </cell>
          <cell r="GD17" t="str">
            <v/>
          </cell>
          <cell r="GE17" t="str">
            <v/>
          </cell>
          <cell r="GF17" t="str">
            <v/>
          </cell>
          <cell r="GG17" t="str">
            <v/>
          </cell>
          <cell r="GH17" t="str">
            <v/>
          </cell>
          <cell r="GI17" t="str">
            <v/>
          </cell>
          <cell r="GJ17" t="str">
            <v/>
          </cell>
          <cell r="GK17" t="str">
            <v/>
          </cell>
          <cell r="GL17" t="str">
            <v/>
          </cell>
          <cell r="GM17" t="str">
            <v/>
          </cell>
          <cell r="GN17" t="str">
            <v/>
          </cell>
          <cell r="GO17" t="str">
            <v/>
          </cell>
          <cell r="GP17" t="str">
            <v/>
          </cell>
          <cell r="GQ17" t="str">
            <v/>
          </cell>
          <cell r="GR17" t="str">
            <v/>
          </cell>
          <cell r="GS17" t="str">
            <v/>
          </cell>
          <cell r="GT17" t="str">
            <v/>
          </cell>
          <cell r="GU17" t="str">
            <v/>
          </cell>
          <cell r="GV17" t="str">
            <v/>
          </cell>
          <cell r="GW17" t="str">
            <v/>
          </cell>
          <cell r="GX17" t="str">
            <v/>
          </cell>
          <cell r="GY17" t="str">
            <v/>
          </cell>
          <cell r="GZ17" t="str">
            <v/>
          </cell>
          <cell r="HA17" t="str">
            <v/>
          </cell>
          <cell r="HB17" t="str">
            <v/>
          </cell>
          <cell r="HC17" t="str">
            <v/>
          </cell>
          <cell r="HD17" t="str">
            <v/>
          </cell>
          <cell r="HE17" t="str">
            <v/>
          </cell>
          <cell r="HF17" t="str">
            <v/>
          </cell>
          <cell r="HG17" t="str">
            <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row>
        <row r="18">
          <cell r="A18" t="str">
            <v>2.1.5</v>
          </cell>
          <cell r="B18">
            <v>0.5</v>
          </cell>
          <cell r="C18" t="str">
            <v>Pupil-teacher ratio, secondary</v>
          </cell>
          <cell r="D18" t="str">
            <v>SCORE</v>
          </cell>
          <cell r="E18">
            <v>9.1543817843130597</v>
          </cell>
          <cell r="F18">
            <v>13.021627605545975</v>
          </cell>
          <cell r="G18">
            <v>7.6129523791440405</v>
          </cell>
          <cell r="H18">
            <v>4.6339568921925061</v>
          </cell>
          <cell r="I18" t="str">
            <v/>
          </cell>
          <cell r="J18">
            <v>6.6079658903077387</v>
          </cell>
          <cell r="K18">
            <v>5.0033965286702493</v>
          </cell>
          <cell r="L18">
            <v>7.7429860870990384</v>
          </cell>
          <cell r="M18">
            <v>16.906568104459684</v>
          </cell>
          <cell r="N18" t="str">
            <v/>
          </cell>
          <cell r="O18">
            <v>6.2708307834012809</v>
          </cell>
          <cell r="P18">
            <v>14.949017092821295</v>
          </cell>
          <cell r="Q18">
            <v>11.346160860797038</v>
          </cell>
          <cell r="R18">
            <v>7.9048052573616854</v>
          </cell>
          <cell r="S18">
            <v>8.6682934360927959</v>
          </cell>
          <cell r="T18">
            <v>10.740113465793371</v>
          </cell>
          <cell r="U18">
            <v>6.5322154311080558</v>
          </cell>
          <cell r="V18">
            <v>7.1679559068369283</v>
          </cell>
          <cell r="W18">
            <v>18.898915109518377</v>
          </cell>
          <cell r="X18" t="str">
            <v/>
          </cell>
          <cell r="Y18">
            <v>18.06439838345722</v>
          </cell>
          <cell r="Z18">
            <v>10.099838455650007</v>
          </cell>
          <cell r="AA18">
            <v>11.495300823261587</v>
          </cell>
          <cell r="AB18" t="str">
            <v/>
          </cell>
          <cell r="AC18">
            <v>14.569515287002302</v>
          </cell>
          <cell r="AD18">
            <v>9.8154869215533047</v>
          </cell>
          <cell r="AE18">
            <v>16.649311350376856</v>
          </cell>
          <cell r="AF18">
            <v>9.8788892064589771</v>
          </cell>
          <cell r="AG18" t="str">
            <v/>
          </cell>
          <cell r="AH18">
            <v>5.6761378058749576</v>
          </cell>
          <cell r="AI18">
            <v>6.3870915920987672</v>
          </cell>
          <cell r="AJ18">
            <v>7.0712066808307368</v>
          </cell>
          <cell r="AK18">
            <v>6.2788061607708556</v>
          </cell>
          <cell r="AL18">
            <v>16.827132555308829</v>
          </cell>
          <cell r="AM18">
            <v>13.986128072240756</v>
          </cell>
          <cell r="AN18">
            <v>10.667704571210429</v>
          </cell>
          <cell r="AO18">
            <v>16.443458478155286</v>
          </cell>
          <cell r="AP18">
            <v>5.8768253062497129</v>
          </cell>
          <cell r="AQ18">
            <v>29.948488688397788</v>
          </cell>
          <cell r="AR18">
            <v>6.265133852460492</v>
          </cell>
          <cell r="AS18">
            <v>7.6673480543724404</v>
          </cell>
          <cell r="AT18" t="str">
            <v/>
          </cell>
          <cell r="AU18">
            <v>4.7265838141855223</v>
          </cell>
          <cell r="AV18">
            <v>8.2688234394705873</v>
          </cell>
          <cell r="AW18">
            <v>11.414691042058495</v>
          </cell>
          <cell r="AX18">
            <v>4.9238735367069939</v>
          </cell>
          <cell r="AY18">
            <v>10.346776957869555</v>
          </cell>
          <cell r="AZ18">
            <v>13.758389513258329</v>
          </cell>
          <cell r="BA18">
            <v>7.0720061579726865</v>
          </cell>
          <cell r="BB18" t="str">
            <v/>
          </cell>
          <cell r="BC18">
            <v>6.3853364899355824</v>
          </cell>
          <cell r="BD18">
            <v>7.1043100312395708</v>
          </cell>
          <cell r="BE18">
            <v>20.424136364817411</v>
          </cell>
          <cell r="BF18">
            <v>7.8658307466916639</v>
          </cell>
          <cell r="BG18">
            <v>6.5860364821406794</v>
          </cell>
          <cell r="BH18">
            <v>6.0123616654707828</v>
          </cell>
          <cell r="BI18">
            <v>6.3090926034373522</v>
          </cell>
          <cell r="BJ18">
            <v>12.350928742602338</v>
          </cell>
          <cell r="BK18">
            <v>7.568081724552143</v>
          </cell>
          <cell r="BL18">
            <v>7.4105410061819574</v>
          </cell>
          <cell r="BM18">
            <v>5.8389750603105579</v>
          </cell>
          <cell r="BN18">
            <v>18.536889374349176</v>
          </cell>
          <cell r="BO18">
            <v>11.27567570808691</v>
          </cell>
          <cell r="BP18">
            <v>5.1058732588886873</v>
          </cell>
          <cell r="BQ18">
            <v>8.4714471735484995</v>
          </cell>
          <cell r="BR18">
            <v>6.146886186434072</v>
          </cell>
          <cell r="BS18" t="str">
            <v/>
          </cell>
          <cell r="BT18" t="str">
            <v/>
          </cell>
          <cell r="BU18">
            <v>5.7185600617196357</v>
          </cell>
          <cell r="BV18">
            <v>6.3687598310704807</v>
          </cell>
          <cell r="BW18">
            <v>8.1738980206944678</v>
          </cell>
          <cell r="BX18">
            <v>14.667825991801362</v>
          </cell>
          <cell r="BY18" t="str">
            <v/>
          </cell>
          <cell r="BZ18">
            <v>8.8839648869639252</v>
          </cell>
          <cell r="CA18">
            <v>14.621062824912507</v>
          </cell>
          <cell r="CB18">
            <v>5.3199520013910906</v>
          </cell>
          <cell r="CC18" t="str">
            <v/>
          </cell>
          <cell r="CD18">
            <v>10.019634658933057</v>
          </cell>
          <cell r="CE18">
            <v>11.247294269547716</v>
          </cell>
          <cell r="CF18">
            <v>11.597044795194005</v>
          </cell>
          <cell r="CG18" t="str">
            <v/>
          </cell>
          <cell r="CH18">
            <v>10.353997235807782</v>
          </cell>
          <cell r="CI18">
            <v>21.832496547258092</v>
          </cell>
          <cell r="CJ18">
            <v>15.28807659790497</v>
          </cell>
          <cell r="CK18">
            <v>25.57621065822952</v>
          </cell>
          <cell r="CL18">
            <v>8.2335340187517367</v>
          </cell>
          <cell r="CM18">
            <v>9.052267317174568</v>
          </cell>
          <cell r="CN18">
            <v>17.859744726948577</v>
          </cell>
          <cell r="CO18">
            <v>17.763476436410588</v>
          </cell>
          <cell r="CP18">
            <v>5.4924935042377916</v>
          </cell>
          <cell r="CQ18">
            <v>9.2297137671962535</v>
          </cell>
          <cell r="CR18">
            <v>26.143214837496277</v>
          </cell>
          <cell r="CS18">
            <v>9.1543130792461742</v>
          </cell>
          <cell r="CT18">
            <v>9.8770591533137324</v>
          </cell>
          <cell r="CU18">
            <v>10.142654204150485</v>
          </cell>
          <cell r="CV18">
            <v>21.94422347784549</v>
          </cell>
          <cell r="CW18">
            <v>6.8962835805383289</v>
          </cell>
          <cell r="CX18">
            <v>4.5335662976413431</v>
          </cell>
          <cell r="CY18">
            <v>6.0071962936239709</v>
          </cell>
          <cell r="CZ18">
            <v>7.948720286932347</v>
          </cell>
          <cell r="DA18">
            <v>5.3250986354923882</v>
          </cell>
          <cell r="DB18">
            <v>7.0699824814571262</v>
          </cell>
          <cell r="DC18">
            <v>16.468823139666657</v>
          </cell>
          <cell r="DD18">
            <v>6.2646404251619447</v>
          </cell>
          <cell r="DE18">
            <v>9.3127969308072522</v>
          </cell>
          <cell r="DF18">
            <v>7.862151902655663</v>
          </cell>
          <cell r="DG18">
            <v>5.8330664245583392</v>
          </cell>
          <cell r="DH18">
            <v>15.644518484910868</v>
          </cell>
          <cell r="DI18">
            <v>6.748255390974303</v>
          </cell>
          <cell r="DJ18">
            <v>12.19130188856488</v>
          </cell>
          <cell r="DK18" t="str">
            <v/>
          </cell>
          <cell r="DL18">
            <v>6.0441221441177477</v>
          </cell>
          <cell r="DM18" t="str">
            <v/>
          </cell>
          <cell r="DN18">
            <v>4.8450188576670863</v>
          </cell>
          <cell r="DO18" t="str">
            <v/>
          </cell>
          <cell r="DP18">
            <v>10.337176986250993</v>
          </cell>
          <cell r="DQ18">
            <v>22.005339757798399</v>
          </cell>
          <cell r="DR18">
            <v>13.256542721060427</v>
          </cell>
          <cell r="DS18" t="str">
            <v/>
          </cell>
          <cell r="DT18">
            <v>8.4468382677728773</v>
          </cell>
          <cell r="DU18">
            <v>9.4782012563783287</v>
          </cell>
          <cell r="DV18">
            <v>10.915698633093958</v>
          </cell>
          <cell r="DW18">
            <v>11.330389924989058</v>
          </cell>
          <cell r="DX18">
            <v>6.6049053918737153</v>
          </cell>
          <cell r="DY18">
            <v>7.4888273069412605</v>
          </cell>
          <cell r="DZ18">
            <v>8.9124337683155233</v>
          </cell>
          <cell r="EA18">
            <v>8.9794961595116796</v>
          </cell>
          <cell r="EB18">
            <v>7.8817203548879045</v>
          </cell>
          <cell r="EC18">
            <v>5.2540825799926845</v>
          </cell>
          <cell r="ED18">
            <v>12.910893775470845</v>
          </cell>
          <cell r="EE18">
            <v>13.852419007059572</v>
          </cell>
          <cell r="EF18">
            <v>13.943687476606051</v>
          </cell>
          <cell r="EG18" t="str">
            <v/>
          </cell>
          <cell r="EH18" t="str">
            <v/>
          </cell>
          <cell r="EI18" t="str">
            <v/>
          </cell>
          <cell r="EJ18" t="str">
            <v/>
          </cell>
          <cell r="EK18">
            <v>11.842992183112244</v>
          </cell>
          <cell r="EL18" t="str">
            <v/>
          </cell>
          <cell r="EM18" t="str">
            <v/>
          </cell>
          <cell r="EN18" t="str">
            <v/>
          </cell>
          <cell r="EO18" t="str">
            <v/>
          </cell>
          <cell r="EP18" t="str">
            <v/>
          </cell>
          <cell r="EQ18">
            <v>5.0578546630503656</v>
          </cell>
          <cell r="ER18" t="str">
            <v/>
          </cell>
          <cell r="ES18" t="str">
            <v/>
          </cell>
          <cell r="ET18" t="str">
            <v/>
          </cell>
          <cell r="EU18" t="str">
            <v/>
          </cell>
          <cell r="EV18" t="str">
            <v/>
          </cell>
          <cell r="EW18" t="str">
            <v/>
          </cell>
          <cell r="EX18" t="str">
            <v/>
          </cell>
          <cell r="EY18" t="str">
            <v/>
          </cell>
          <cell r="EZ18" t="str">
            <v/>
          </cell>
          <cell r="FA18" t="str">
            <v/>
          </cell>
          <cell r="FB18" t="str">
            <v/>
          </cell>
          <cell r="FC18" t="str">
            <v/>
          </cell>
          <cell r="FD18" t="str">
            <v/>
          </cell>
          <cell r="FE18" t="str">
            <v/>
          </cell>
          <cell r="FF18" t="str">
            <v/>
          </cell>
          <cell r="FG18" t="str">
            <v/>
          </cell>
          <cell r="FH18" t="str">
            <v/>
          </cell>
          <cell r="FI18" t="str">
            <v/>
          </cell>
          <cell r="FJ18" t="str">
            <v/>
          </cell>
          <cell r="FK18" t="str">
            <v/>
          </cell>
          <cell r="FL18" t="str">
            <v/>
          </cell>
          <cell r="FM18" t="str">
            <v/>
          </cell>
          <cell r="FN18" t="str">
            <v/>
          </cell>
          <cell r="FO18" t="str">
            <v/>
          </cell>
          <cell r="FP18" t="str">
            <v/>
          </cell>
          <cell r="FQ18" t="str">
            <v/>
          </cell>
          <cell r="FR18" t="str">
            <v/>
          </cell>
          <cell r="FS18" t="str">
            <v/>
          </cell>
          <cell r="FT18" t="str">
            <v/>
          </cell>
          <cell r="FU18" t="str">
            <v/>
          </cell>
          <cell r="FV18" t="str">
            <v/>
          </cell>
          <cell r="FW18" t="str">
            <v/>
          </cell>
          <cell r="FX18" t="str">
            <v/>
          </cell>
          <cell r="FY18" t="str">
            <v/>
          </cell>
          <cell r="FZ18" t="str">
            <v/>
          </cell>
          <cell r="GA18" t="str">
            <v/>
          </cell>
          <cell r="GB18" t="str">
            <v/>
          </cell>
          <cell r="GC18" t="str">
            <v/>
          </cell>
          <cell r="GD18" t="str">
            <v/>
          </cell>
          <cell r="GE18" t="str">
            <v/>
          </cell>
          <cell r="GF18" t="str">
            <v/>
          </cell>
          <cell r="GG18" t="str">
            <v/>
          </cell>
          <cell r="GH18" t="str">
            <v/>
          </cell>
          <cell r="GI18" t="str">
            <v/>
          </cell>
          <cell r="GJ18" t="str">
            <v/>
          </cell>
          <cell r="GK18">
            <v>5.7486029136944445</v>
          </cell>
          <cell r="GL18" t="str">
            <v/>
          </cell>
          <cell r="GM18" t="str">
            <v/>
          </cell>
          <cell r="GN18" t="str">
            <v/>
          </cell>
          <cell r="GO18" t="str">
            <v/>
          </cell>
          <cell r="GP18" t="str">
            <v/>
          </cell>
          <cell r="GQ18" t="str">
            <v/>
          </cell>
          <cell r="GR18" t="str">
            <v/>
          </cell>
          <cell r="GS18" t="str">
            <v/>
          </cell>
          <cell r="GT18">
            <v>6.9895350940484917</v>
          </cell>
          <cell r="GU18" t="str">
            <v/>
          </cell>
          <cell r="GV18" t="str">
            <v/>
          </cell>
          <cell r="GW18" t="str">
            <v/>
          </cell>
          <cell r="GX18" t="str">
            <v/>
          </cell>
          <cell r="GY18" t="str">
            <v/>
          </cell>
          <cell r="GZ18" t="str">
            <v/>
          </cell>
          <cell r="HA18">
            <v>18.495566399574678</v>
          </cell>
          <cell r="HB18" t="str">
            <v/>
          </cell>
          <cell r="HC18" t="str">
            <v/>
          </cell>
          <cell r="HD18" t="str">
            <v/>
          </cell>
          <cell r="HE18" t="str">
            <v/>
          </cell>
          <cell r="HF18" t="str">
            <v/>
          </cell>
          <cell r="HG18" t="str">
            <v/>
          </cell>
          <cell r="HH18" t="str">
            <v/>
          </cell>
          <cell r="HI18" t="str">
            <v/>
          </cell>
          <cell r="HJ18">
            <v>14.119134835817377</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v>13.883257849366515</v>
          </cell>
          <cell r="HY18">
            <v>11.902640672999858</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v>15.35552623584176</v>
          </cell>
        </row>
        <row r="19">
          <cell r="A19" t="str">
            <v>2.2.1</v>
          </cell>
          <cell r="B19">
            <v>1</v>
          </cell>
          <cell r="C19" t="str">
            <v>School enrollment, tertiary (% gross)</v>
          </cell>
          <cell r="D19" t="str">
            <v>SCORE</v>
          </cell>
          <cell r="E19">
            <v>16.356249628579437</v>
          </cell>
          <cell r="F19">
            <v>25.99276684975932</v>
          </cell>
          <cell r="G19">
            <v>57.503119932762267</v>
          </cell>
          <cell r="H19">
            <v>42.573193198122098</v>
          </cell>
          <cell r="I19">
            <v>65.366980499359045</v>
          </cell>
          <cell r="J19">
            <v>46.450645635065499</v>
          </cell>
          <cell r="K19">
            <v>16.179258177619683</v>
          </cell>
          <cell r="L19">
            <v>43.472175293528373</v>
          </cell>
          <cell r="M19">
            <v>6.6723094294131133</v>
          </cell>
          <cell r="N19" t="str">
            <v/>
          </cell>
          <cell r="O19">
            <v>53.459729520931141</v>
          </cell>
          <cell r="P19">
            <v>4.9638427384095563</v>
          </cell>
          <cell r="Q19">
            <v>32.535524785425032</v>
          </cell>
          <cell r="R19">
            <v>31.414293112377013</v>
          </cell>
          <cell r="S19">
            <v>6.4334371895985258</v>
          </cell>
          <cell r="T19">
            <v>31.894469906019985</v>
          </cell>
          <cell r="U19">
            <v>14.557368559567369</v>
          </cell>
          <cell r="V19">
            <v>43.321162058221766</v>
          </cell>
          <cell r="W19">
            <v>2.8918847789729267</v>
          </cell>
          <cell r="X19" t="str">
            <v/>
          </cell>
          <cell r="Y19">
            <v>8.4896129585452194</v>
          </cell>
          <cell r="Z19">
            <v>7.6617568405056415</v>
          </cell>
          <cell r="AA19">
            <v>52.864030358855942</v>
          </cell>
          <cell r="AB19" t="str">
            <v/>
          </cell>
          <cell r="AC19">
            <v>46.518307850345103</v>
          </cell>
          <cell r="AD19">
            <v>20.826939239840055</v>
          </cell>
          <cell r="AE19">
            <v>31.396159299097555</v>
          </cell>
          <cell r="AF19">
            <v>21.510752094811998</v>
          </cell>
          <cell r="AG19">
            <v>7.107334176634887</v>
          </cell>
          <cell r="AH19">
            <v>42.955799785297685</v>
          </cell>
          <cell r="AI19">
            <v>36.181032506728023</v>
          </cell>
          <cell r="AJ19">
            <v>49.467149442656911</v>
          </cell>
          <cell r="AK19">
            <v>66.262490343065267</v>
          </cell>
          <cell r="AL19">
            <v>28.22931293562327</v>
          </cell>
          <cell r="AM19">
            <v>36.005611634165597</v>
          </cell>
          <cell r="AN19">
            <v>24.155224083334044</v>
          </cell>
          <cell r="AO19">
            <v>20.853350425754087</v>
          </cell>
          <cell r="AP19">
            <v>54.084463159324571</v>
          </cell>
          <cell r="AQ19">
            <v>3.0546731074530311</v>
          </cell>
          <cell r="AR19">
            <v>80.177373483542894</v>
          </cell>
          <cell r="AS19">
            <v>46.334940700053487</v>
          </cell>
          <cell r="AT19" t="str">
            <v/>
          </cell>
          <cell r="AU19">
            <v>21.64841965854777</v>
          </cell>
          <cell r="AV19" t="str">
            <v/>
          </cell>
          <cell r="AW19">
            <v>7.3260775441247636</v>
          </cell>
          <cell r="AX19">
            <v>77.111528045436401</v>
          </cell>
          <cell r="AY19">
            <v>15.037702371148898</v>
          </cell>
          <cell r="AZ19">
            <v>9.5230620336018887</v>
          </cell>
          <cell r="BA19">
            <v>15.835921250350196</v>
          </cell>
          <cell r="BB19">
            <v>48.073740778157926</v>
          </cell>
          <cell r="BC19">
            <v>55.19710334405854</v>
          </cell>
          <cell r="BD19">
            <v>63.334117207596506</v>
          </cell>
          <cell r="BE19">
            <v>11.444533113735345</v>
          </cell>
          <cell r="BF19">
            <v>19.950997954003277</v>
          </cell>
          <cell r="BG19">
            <v>49.501209769846596</v>
          </cell>
          <cell r="BH19">
            <v>50.708186533775923</v>
          </cell>
          <cell r="BI19">
            <v>57.047677666375186</v>
          </cell>
          <cell r="BJ19">
            <v>20.546858418724689</v>
          </cell>
          <cell r="BK19">
            <v>49.265656968698792</v>
          </cell>
          <cell r="BL19">
            <v>34.513978147736239</v>
          </cell>
          <cell r="BM19">
            <v>34.041904729563385</v>
          </cell>
          <cell r="BN19">
            <v>3.4400421084802741</v>
          </cell>
          <cell r="BO19">
            <v>83.276065234185978</v>
          </cell>
          <cell r="BP19">
            <v>16.04884074335051</v>
          </cell>
          <cell r="BQ19">
            <v>43.145783633724136</v>
          </cell>
          <cell r="BR19">
            <v>58.750753453150075</v>
          </cell>
          <cell r="BS19" t="str">
            <v/>
          </cell>
          <cell r="BT19" t="str">
            <v/>
          </cell>
          <cell r="BU19">
            <v>65.626957916988573</v>
          </cell>
          <cell r="BV19">
            <v>8.4503739674508243</v>
          </cell>
          <cell r="BW19">
            <v>34.282517340034467</v>
          </cell>
          <cell r="BX19">
            <v>3.0415142073672863</v>
          </cell>
          <cell r="BY19">
            <v>0.41869922150249178</v>
          </cell>
          <cell r="BZ19">
            <v>30.949860345866831</v>
          </cell>
          <cell r="CA19">
            <v>5.0991926378076426</v>
          </cell>
          <cell r="CB19">
            <v>27.328327291558775</v>
          </cell>
          <cell r="CC19" t="str">
            <v/>
          </cell>
          <cell r="CD19">
            <v>21.991603772784</v>
          </cell>
          <cell r="CE19">
            <v>23.082985966669781</v>
          </cell>
          <cell r="CF19">
            <v>44.776069478992454</v>
          </cell>
          <cell r="CG19" t="str">
            <v/>
          </cell>
          <cell r="CH19">
            <v>10.937176864106766</v>
          </cell>
          <cell r="CI19">
            <v>1.2346104541093974</v>
          </cell>
          <cell r="CJ19">
            <v>7.5857663149137027</v>
          </cell>
          <cell r="CK19">
            <v>4.71265207019212</v>
          </cell>
          <cell r="CL19">
            <v>51.448574169503615</v>
          </cell>
          <cell r="CM19">
            <v>66.603076635736187</v>
          </cell>
          <cell r="CN19">
            <v>15.321450705062356</v>
          </cell>
          <cell r="CO19">
            <v>8.5513579135927191</v>
          </cell>
          <cell r="CP19">
            <v>62.13787131444677</v>
          </cell>
          <cell r="CQ19">
            <v>22.443692642052447</v>
          </cell>
          <cell r="CR19">
            <v>5.442801232691802</v>
          </cell>
          <cell r="CS19">
            <v>38.293884931785961</v>
          </cell>
          <cell r="CT19">
            <v>24.239381616592102</v>
          </cell>
          <cell r="CU19">
            <v>29.268101977230859</v>
          </cell>
          <cell r="CV19">
            <v>24.358295625302446</v>
          </cell>
          <cell r="CW19">
            <v>58.942949800918576</v>
          </cell>
          <cell r="CX19">
            <v>51.097672997088061</v>
          </cell>
          <cell r="CY19">
            <v>8.6926845005136233</v>
          </cell>
          <cell r="CZ19">
            <v>55.655109473559094</v>
          </cell>
          <cell r="DA19">
            <v>65.534539990321846</v>
          </cell>
          <cell r="DB19">
            <v>27.825326213377938</v>
          </cell>
          <cell r="DC19">
            <v>6.8306067526381478</v>
          </cell>
          <cell r="DD19">
            <v>42.320440441120297</v>
          </cell>
          <cell r="DE19" t="str">
            <v/>
          </cell>
          <cell r="DF19">
            <v>45.520243482099652</v>
          </cell>
          <cell r="DG19">
            <v>73.615760117496237</v>
          </cell>
          <cell r="DH19" t="str">
            <v/>
          </cell>
          <cell r="DI19">
            <v>59.921106026776236</v>
          </cell>
          <cell r="DJ19" t="str">
            <v/>
          </cell>
          <cell r="DK19" t="str">
            <v/>
          </cell>
          <cell r="DL19">
            <v>60.321518621966028</v>
          </cell>
          <cell r="DM19">
            <v>41.936540143134877</v>
          </cell>
          <cell r="DN19" t="str">
            <v/>
          </cell>
          <cell r="DO19" t="str">
            <v/>
          </cell>
          <cell r="DP19">
            <v>16.769855082306798</v>
          </cell>
          <cell r="DQ19">
            <v>1.2289988199437989</v>
          </cell>
          <cell r="DR19">
            <v>38.232403154740176</v>
          </cell>
          <cell r="DS19" t="str">
            <v/>
          </cell>
          <cell r="DT19">
            <v>9.8251224626669273</v>
          </cell>
          <cell r="DU19">
            <v>28.609902284554849</v>
          </cell>
          <cell r="DV19">
            <v>32.570943450688084</v>
          </cell>
          <cell r="DW19">
            <v>3.4770907794313661</v>
          </cell>
          <cell r="DX19">
            <v>67.445441502321913</v>
          </cell>
          <cell r="DY19">
            <v>25.811038194768699</v>
          </cell>
          <cell r="DZ19">
            <v>48.74327410413359</v>
          </cell>
          <cell r="EA19">
            <v>70.391795638036854</v>
          </cell>
          <cell r="EB19">
            <v>55.107529437732936</v>
          </cell>
          <cell r="EC19">
            <v>66.766051735701367</v>
          </cell>
          <cell r="ED19">
            <v>8.2210949902793935</v>
          </cell>
          <cell r="EE19">
            <v>2.0408180591046854</v>
          </cell>
          <cell r="EF19">
            <v>2.7223602836578857</v>
          </cell>
          <cell r="EG19" t="str">
            <v/>
          </cell>
          <cell r="EH19" t="str">
            <v/>
          </cell>
          <cell r="EI19" t="str">
            <v/>
          </cell>
          <cell r="EJ19" t="str">
            <v/>
          </cell>
          <cell r="EK19">
            <v>2.3669295616812831</v>
          </cell>
          <cell r="EL19" t="str">
            <v/>
          </cell>
          <cell r="EM19" t="str">
            <v/>
          </cell>
          <cell r="EN19" t="str">
            <v/>
          </cell>
          <cell r="EO19" t="str">
            <v/>
          </cell>
          <cell r="EP19" t="str">
            <v/>
          </cell>
          <cell r="EQ19">
            <v>65.330356309055887</v>
          </cell>
          <cell r="ER19" t="str">
            <v/>
          </cell>
          <cell r="ES19" t="str">
            <v/>
          </cell>
          <cell r="ET19" t="str">
            <v/>
          </cell>
          <cell r="EU19" t="str">
            <v/>
          </cell>
          <cell r="EV19" t="str">
            <v/>
          </cell>
          <cell r="EW19" t="str">
            <v/>
          </cell>
          <cell r="EX19" t="str">
            <v/>
          </cell>
          <cell r="EY19" t="str">
            <v/>
          </cell>
          <cell r="EZ19" t="str">
            <v/>
          </cell>
          <cell r="FA19" t="str">
            <v/>
          </cell>
          <cell r="FB19" t="str">
            <v/>
          </cell>
          <cell r="FC19" t="str">
            <v/>
          </cell>
          <cell r="FD19" t="str">
            <v/>
          </cell>
          <cell r="FE19" t="str">
            <v/>
          </cell>
          <cell r="FF19" t="str">
            <v/>
          </cell>
          <cell r="FG19" t="str">
            <v/>
          </cell>
          <cell r="FH19" t="str">
            <v/>
          </cell>
          <cell r="FI19" t="str">
            <v/>
          </cell>
          <cell r="FJ19" t="str">
            <v/>
          </cell>
          <cell r="FK19" t="str">
            <v/>
          </cell>
          <cell r="FL19" t="str">
            <v/>
          </cell>
          <cell r="FM19" t="str">
            <v/>
          </cell>
          <cell r="FN19" t="str">
            <v/>
          </cell>
          <cell r="FO19" t="str">
            <v/>
          </cell>
          <cell r="FP19" t="str">
            <v/>
          </cell>
          <cell r="FQ19" t="str">
            <v/>
          </cell>
          <cell r="FR19" t="str">
            <v/>
          </cell>
          <cell r="FS19" t="str">
            <v/>
          </cell>
          <cell r="FT19" t="str">
            <v/>
          </cell>
          <cell r="FU19" t="str">
            <v/>
          </cell>
          <cell r="FV19" t="str">
            <v/>
          </cell>
          <cell r="FW19" t="str">
            <v/>
          </cell>
          <cell r="FX19" t="str">
            <v/>
          </cell>
          <cell r="FY19" t="str">
            <v/>
          </cell>
          <cell r="FZ19" t="str">
            <v/>
          </cell>
          <cell r="GA19" t="str">
            <v/>
          </cell>
          <cell r="GB19">
            <v>30.975702727712644</v>
          </cell>
          <cell r="GC19" t="str">
            <v/>
          </cell>
          <cell r="GD19" t="str">
            <v/>
          </cell>
          <cell r="GE19" t="str">
            <v/>
          </cell>
          <cell r="GF19" t="str">
            <v/>
          </cell>
          <cell r="GG19" t="str">
            <v/>
          </cell>
          <cell r="GH19" t="str">
            <v/>
          </cell>
          <cell r="GI19" t="str">
            <v/>
          </cell>
          <cell r="GJ19" t="str">
            <v/>
          </cell>
          <cell r="GK19">
            <v>44.586309650143043</v>
          </cell>
          <cell r="GL19" t="str">
            <v/>
          </cell>
          <cell r="GM19" t="str">
            <v/>
          </cell>
          <cell r="GN19" t="str">
            <v/>
          </cell>
          <cell r="GO19" t="str">
            <v/>
          </cell>
          <cell r="GP19" t="str">
            <v/>
          </cell>
          <cell r="GQ19" t="str">
            <v/>
          </cell>
          <cell r="GR19" t="str">
            <v/>
          </cell>
          <cell r="GS19" t="str">
            <v/>
          </cell>
          <cell r="GT19">
            <v>32.509156047575786</v>
          </cell>
          <cell r="GU19" t="str">
            <v/>
          </cell>
          <cell r="GV19" t="str">
            <v/>
          </cell>
          <cell r="GW19" t="str">
            <v/>
          </cell>
          <cell r="GX19" t="str">
            <v/>
          </cell>
          <cell r="GY19" t="str">
            <v/>
          </cell>
          <cell r="GZ19" t="str">
            <v/>
          </cell>
          <cell r="HA19">
            <v>1.2113149561511489</v>
          </cell>
          <cell r="HB19" t="str">
            <v/>
          </cell>
          <cell r="HC19" t="str">
            <v/>
          </cell>
          <cell r="HD19" t="str">
            <v/>
          </cell>
          <cell r="HE19" t="str">
            <v/>
          </cell>
          <cell r="HF19" t="str">
            <v/>
          </cell>
          <cell r="HG19" t="str">
            <v/>
          </cell>
          <cell r="HH19" t="str">
            <v/>
          </cell>
          <cell r="HI19" t="str">
            <v/>
          </cell>
          <cell r="HJ19">
            <v>4.0907030248490974</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v>5.0335509504121712</v>
          </cell>
          <cell r="HY19">
            <v>3.7245375283340834</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v>8.6819960777988143</v>
          </cell>
        </row>
        <row r="20">
          <cell r="A20" t="str">
            <v>2.2.2</v>
          </cell>
          <cell r="B20">
            <v>0.5</v>
          </cell>
          <cell r="C20" t="str">
            <v>Tertiary graduates in science (% of total tertiary graduates)</v>
          </cell>
          <cell r="D20" t="str">
            <v>SCORE</v>
          </cell>
          <cell r="E20">
            <v>2.5587533016320423</v>
          </cell>
          <cell r="F20">
            <v>14.79448765497342</v>
          </cell>
          <cell r="G20">
            <v>9.4305365084527839</v>
          </cell>
          <cell r="H20">
            <v>1.7747301827616917</v>
          </cell>
          <cell r="I20">
            <v>14.300333398612583</v>
          </cell>
          <cell r="J20">
            <v>14.134662042822308</v>
          </cell>
          <cell r="K20">
            <v>12.664626931723264</v>
          </cell>
          <cell r="L20" t="str">
            <v/>
          </cell>
          <cell r="M20">
            <v>10.714934302102</v>
          </cell>
          <cell r="N20" t="str">
            <v/>
          </cell>
          <cell r="O20">
            <v>7.3342291438727418</v>
          </cell>
          <cell r="P20" t="str">
            <v/>
          </cell>
          <cell r="Q20">
            <v>6.4085465386139058</v>
          </cell>
          <cell r="R20" t="str">
            <v/>
          </cell>
          <cell r="S20">
            <v>11.216046992625376</v>
          </cell>
          <cell r="T20">
            <v>8.9234669765629917</v>
          </cell>
          <cell r="U20">
            <v>9.55329752024074</v>
          </cell>
          <cell r="V20">
            <v>4.7569595543650065</v>
          </cell>
          <cell r="W20" t="str">
            <v/>
          </cell>
          <cell r="X20" t="str">
            <v/>
          </cell>
          <cell r="Y20">
            <v>12.407428444760971</v>
          </cell>
          <cell r="Z20">
            <v>18.838010024889577</v>
          </cell>
          <cell r="AA20">
            <v>14.00462630440988</v>
          </cell>
          <cell r="AB20" t="str">
            <v/>
          </cell>
          <cell r="AC20">
            <v>8.8220952425132904</v>
          </cell>
          <cell r="AD20" t="str">
            <v/>
          </cell>
          <cell r="AE20">
            <v>2.5229331803180686</v>
          </cell>
          <cell r="AF20">
            <v>7.8586025092008152</v>
          </cell>
          <cell r="AG20" t="str">
            <v/>
          </cell>
          <cell r="AH20">
            <v>12.108413458560548</v>
          </cell>
          <cell r="AI20">
            <v>12.395172111861045</v>
          </cell>
          <cell r="AJ20">
            <v>12.348571689136168</v>
          </cell>
          <cell r="AK20">
            <v>9.2920004101258922</v>
          </cell>
          <cell r="AL20" t="str">
            <v/>
          </cell>
          <cell r="AM20">
            <v>7.2584770992396592</v>
          </cell>
          <cell r="AN20" t="str">
            <v/>
          </cell>
          <cell r="AO20">
            <v>22.41096828456411</v>
          </cell>
          <cell r="AP20">
            <v>13.265977974974414</v>
          </cell>
          <cell r="AQ20">
            <v>11.253567185922245</v>
          </cell>
          <cell r="AR20">
            <v>15.430723121005324</v>
          </cell>
          <cell r="AS20">
            <v>14.026410947725552</v>
          </cell>
          <cell r="AT20" t="str">
            <v/>
          </cell>
          <cell r="AU20">
            <v>8.2061288517502966</v>
          </cell>
          <cell r="AV20">
            <v>17.305507152558661</v>
          </cell>
          <cell r="AW20">
            <v>13.063840734093718</v>
          </cell>
          <cell r="AX20">
            <v>14.321248237657938</v>
          </cell>
          <cell r="AY20">
            <v>3.4721136797280514</v>
          </cell>
          <cell r="AZ20">
            <v>12.206648625696074</v>
          </cell>
          <cell r="BA20">
            <v>2.263678792353208</v>
          </cell>
          <cell r="BB20">
            <v>19.951135450401782</v>
          </cell>
          <cell r="BC20">
            <v>7.6445120490295473</v>
          </cell>
          <cell r="BD20">
            <v>8.6067396124942892</v>
          </cell>
          <cell r="BE20" t="str">
            <v/>
          </cell>
          <cell r="BF20">
            <v>7.290211776253658</v>
          </cell>
          <cell r="BG20">
            <v>18.298230580894824</v>
          </cell>
          <cell r="BH20">
            <v>8.4297476223373113</v>
          </cell>
          <cell r="BI20">
            <v>8.7474106849392328</v>
          </cell>
          <cell r="BJ20" t="str">
            <v/>
          </cell>
          <cell r="BK20">
            <v>4.0089542395973385</v>
          </cell>
          <cell r="BL20">
            <v>18.904022897465627</v>
          </cell>
          <cell r="BM20" t="str">
            <v/>
          </cell>
          <cell r="BN20">
            <v>16.844721750931811</v>
          </cell>
          <cell r="BO20">
            <v>10.006096537203767</v>
          </cell>
          <cell r="BP20" t="str">
            <v/>
          </cell>
          <cell r="BQ20">
            <v>7.2372327888797896</v>
          </cell>
          <cell r="BR20">
            <v>6.6793983168496638</v>
          </cell>
          <cell r="BS20" t="str">
            <v/>
          </cell>
          <cell r="BT20" t="str">
            <v/>
          </cell>
          <cell r="BU20">
            <v>7.2419112815458888</v>
          </cell>
          <cell r="BV20" t="str">
            <v/>
          </cell>
          <cell r="BW20">
            <v>10.828391043968077</v>
          </cell>
          <cell r="BX20">
            <v>17.323759863382744</v>
          </cell>
          <cell r="BY20">
            <v>9.2323002079359355</v>
          </cell>
          <cell r="BZ20">
            <v>19.520002467081202</v>
          </cell>
          <cell r="CA20" t="str">
            <v/>
          </cell>
          <cell r="CB20">
            <v>10.856501536522419</v>
          </cell>
          <cell r="CC20" t="str">
            <v/>
          </cell>
          <cell r="CD20" t="str">
            <v/>
          </cell>
          <cell r="CE20">
            <v>14.244534136786474</v>
          </cell>
          <cell r="CF20">
            <v>7.1390239794494228</v>
          </cell>
          <cell r="CG20" t="str">
            <v/>
          </cell>
          <cell r="CH20">
            <v>30.647632537743576</v>
          </cell>
          <cell r="CI20">
            <v>10.098322147562557</v>
          </cell>
          <cell r="CJ20">
            <v>1.6697210853997553</v>
          </cell>
          <cell r="CK20">
            <v>9.7617737892126861</v>
          </cell>
          <cell r="CL20">
            <v>8.3404872538091492</v>
          </cell>
          <cell r="CM20">
            <v>16.735943501731832</v>
          </cell>
          <cell r="CN20" t="str">
            <v/>
          </cell>
          <cell r="CO20" t="str">
            <v/>
          </cell>
          <cell r="CP20">
            <v>9.8856286457648288</v>
          </cell>
          <cell r="CQ20">
            <v>19.864273633043279</v>
          </cell>
          <cell r="CR20" t="str">
            <v/>
          </cell>
          <cell r="CS20">
            <v>5.7881520533838415</v>
          </cell>
          <cell r="CT20" t="str">
            <v/>
          </cell>
          <cell r="CU20" t="str">
            <v/>
          </cell>
          <cell r="CV20">
            <v>13.474678284440229</v>
          </cell>
          <cell r="CW20">
            <v>10.054950543719919</v>
          </cell>
          <cell r="CX20">
            <v>14.052122889110233</v>
          </cell>
          <cell r="CY20">
            <v>12.297029196693583</v>
          </cell>
          <cell r="CZ20">
            <v>8.4782985152441093</v>
          </cell>
          <cell r="DA20">
            <v>7.6314254484170476</v>
          </cell>
          <cell r="DB20">
            <v>26.809449869885189</v>
          </cell>
          <cell r="DC20" t="str">
            <v/>
          </cell>
          <cell r="DD20">
            <v>9.7670453302449118</v>
          </cell>
          <cell r="DE20" t="str">
            <v/>
          </cell>
          <cell r="DF20">
            <v>9.8234376404371471</v>
          </cell>
          <cell r="DG20">
            <v>5.3569399969477773</v>
          </cell>
          <cell r="DH20" t="str">
            <v/>
          </cell>
          <cell r="DI20">
            <v>12.172396787839187</v>
          </cell>
          <cell r="DJ20" t="str">
            <v/>
          </cell>
          <cell r="DK20" t="str">
            <v/>
          </cell>
          <cell r="DL20">
            <v>9.1648376615760263</v>
          </cell>
          <cell r="DM20">
            <v>11.443355841934951</v>
          </cell>
          <cell r="DN20" t="str">
            <v/>
          </cell>
          <cell r="DO20" t="str">
            <v/>
          </cell>
          <cell r="DP20">
            <v>20.347542157172573</v>
          </cell>
          <cell r="DQ20">
            <v>3.9588877786437742</v>
          </cell>
          <cell r="DR20">
            <v>12.723114679475808</v>
          </cell>
          <cell r="DS20" t="str">
            <v/>
          </cell>
          <cell r="DT20">
            <v>14.689280874822778</v>
          </cell>
          <cell r="DU20" t="str">
            <v/>
          </cell>
          <cell r="DV20">
            <v>10.780235516638696</v>
          </cell>
          <cell r="DW20">
            <v>4.1285127902082177</v>
          </cell>
          <cell r="DX20">
            <v>4.801345929856347</v>
          </cell>
          <cell r="DY20">
            <v>21.106275057940827</v>
          </cell>
          <cell r="DZ20">
            <v>17.345979408833571</v>
          </cell>
          <cell r="EA20">
            <v>11.086920595041008</v>
          </cell>
          <cell r="EB20">
            <v>8.2802730763685517</v>
          </cell>
          <cell r="EC20">
            <v>9.1714534455714709</v>
          </cell>
          <cell r="ED20" t="str">
            <v/>
          </cell>
          <cell r="EE20" t="str">
            <v/>
          </cell>
          <cell r="EF20" t="str">
            <v/>
          </cell>
          <cell r="EG20" t="str">
            <v/>
          </cell>
          <cell r="EH20" t="str">
            <v/>
          </cell>
          <cell r="EI20" t="str">
            <v/>
          </cell>
          <cell r="EJ20" t="str">
            <v/>
          </cell>
          <cell r="EK20">
            <v>13.025608882757499</v>
          </cell>
          <cell r="EL20" t="str">
            <v/>
          </cell>
          <cell r="EM20" t="str">
            <v/>
          </cell>
          <cell r="EN20" t="str">
            <v/>
          </cell>
          <cell r="EO20" t="str">
            <v/>
          </cell>
          <cell r="EP20" t="str">
            <v/>
          </cell>
          <cell r="EQ20">
            <v>2.8375519279738799</v>
          </cell>
          <cell r="ER20" t="str">
            <v/>
          </cell>
          <cell r="ES20" t="str">
            <v/>
          </cell>
          <cell r="ET20" t="str">
            <v/>
          </cell>
          <cell r="EU20" t="str">
            <v/>
          </cell>
          <cell r="EV20" t="str">
            <v/>
          </cell>
          <cell r="EW20" t="str">
            <v/>
          </cell>
          <cell r="EX20" t="str">
            <v/>
          </cell>
          <cell r="EY20" t="str">
            <v/>
          </cell>
          <cell r="EZ20" t="str">
            <v/>
          </cell>
          <cell r="FA20" t="str">
            <v/>
          </cell>
          <cell r="FB20" t="str">
            <v/>
          </cell>
          <cell r="FC20" t="str">
            <v/>
          </cell>
          <cell r="FD20" t="str">
            <v/>
          </cell>
          <cell r="FE20" t="str">
            <v/>
          </cell>
          <cell r="FF20" t="str">
            <v/>
          </cell>
          <cell r="FG20" t="str">
            <v/>
          </cell>
          <cell r="FH20" t="str">
            <v/>
          </cell>
          <cell r="FI20" t="str">
            <v/>
          </cell>
          <cell r="FJ20" t="str">
            <v/>
          </cell>
          <cell r="FK20" t="str">
            <v/>
          </cell>
          <cell r="FL20" t="str">
            <v/>
          </cell>
          <cell r="FM20" t="str">
            <v/>
          </cell>
          <cell r="FN20" t="str">
            <v/>
          </cell>
          <cell r="FO20" t="str">
            <v/>
          </cell>
          <cell r="FP20" t="str">
            <v/>
          </cell>
          <cell r="FQ20" t="str">
            <v/>
          </cell>
          <cell r="FR20" t="str">
            <v/>
          </cell>
          <cell r="FS20" t="str">
            <v/>
          </cell>
          <cell r="FT20" t="str">
            <v/>
          </cell>
          <cell r="FU20" t="str">
            <v/>
          </cell>
          <cell r="FV20" t="str">
            <v/>
          </cell>
          <cell r="FW20" t="str">
            <v/>
          </cell>
          <cell r="FX20" t="str">
            <v/>
          </cell>
          <cell r="FY20" t="str">
            <v/>
          </cell>
          <cell r="FZ20" t="str">
            <v/>
          </cell>
          <cell r="GA20" t="str">
            <v/>
          </cell>
          <cell r="GB20">
            <v>12.656561473943958</v>
          </cell>
          <cell r="GC20" t="str">
            <v/>
          </cell>
          <cell r="GD20" t="str">
            <v/>
          </cell>
          <cell r="GE20" t="str">
            <v/>
          </cell>
          <cell r="GF20" t="str">
            <v/>
          </cell>
          <cell r="GG20" t="str">
            <v/>
          </cell>
          <cell r="GH20" t="str">
            <v/>
          </cell>
          <cell r="GI20" t="str">
            <v/>
          </cell>
          <cell r="GJ20" t="str">
            <v/>
          </cell>
          <cell r="GK20">
            <v>18.48067861602016</v>
          </cell>
          <cell r="GL20" t="str">
            <v/>
          </cell>
          <cell r="GM20" t="str">
            <v/>
          </cell>
          <cell r="GN20" t="str">
            <v/>
          </cell>
          <cell r="GO20" t="str">
            <v/>
          </cell>
          <cell r="GP20" t="str">
            <v/>
          </cell>
          <cell r="GQ20" t="str">
            <v/>
          </cell>
          <cell r="GR20" t="str">
            <v/>
          </cell>
          <cell r="GS20" t="str">
            <v/>
          </cell>
          <cell r="GT20" t="str">
            <v/>
          </cell>
          <cell r="GU20" t="str">
            <v/>
          </cell>
          <cell r="GV20" t="str">
            <v/>
          </cell>
          <cell r="GW20" t="str">
            <v/>
          </cell>
          <cell r="GX20" t="str">
            <v/>
          </cell>
          <cell r="GY20" t="str">
            <v/>
          </cell>
          <cell r="GZ20" t="str">
            <v/>
          </cell>
          <cell r="HA20">
            <v>13.80472946846788</v>
          </cell>
          <cell r="HB20" t="str">
            <v/>
          </cell>
          <cell r="HC20" t="str">
            <v/>
          </cell>
          <cell r="HD20" t="str">
            <v/>
          </cell>
          <cell r="HE20" t="str">
            <v/>
          </cell>
          <cell r="HF20" t="str">
            <v/>
          </cell>
          <cell r="HG20" t="str">
            <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v>3.1463324439365019</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row>
        <row r="21">
          <cell r="A21" t="str">
            <v>2.2.3</v>
          </cell>
          <cell r="B21">
            <v>0.5</v>
          </cell>
          <cell r="C21" t="str">
            <v>Tertiary graduates in engineering, manufacturing and construction (% of total tertiary graduates)</v>
          </cell>
          <cell r="D21" t="str">
            <v>SCORE</v>
          </cell>
          <cell r="E21">
            <v>7.0038469599189481</v>
          </cell>
          <cell r="F21">
            <v>20.336509551551234</v>
          </cell>
          <cell r="G21">
            <v>9.1090121278344558</v>
          </cell>
          <cell r="H21">
            <v>9.5785257476235177</v>
          </cell>
          <cell r="I21">
            <v>12.686076505333233</v>
          </cell>
          <cell r="J21">
            <v>29.608521940440141</v>
          </cell>
          <cell r="K21">
            <v>10.411944594952791</v>
          </cell>
          <cell r="L21" t="str">
            <v/>
          </cell>
          <cell r="M21">
            <v>4.0880258233326527</v>
          </cell>
          <cell r="N21" t="str">
            <v/>
          </cell>
          <cell r="O21">
            <v>17.110163976290508</v>
          </cell>
          <cell r="P21" t="str">
            <v/>
          </cell>
          <cell r="Q21">
            <v>18.003648745718589</v>
          </cell>
          <cell r="R21" t="str">
            <v/>
          </cell>
          <cell r="S21">
            <v>7.4255953027579853</v>
          </cell>
          <cell r="T21">
            <v>8.6438772703130269</v>
          </cell>
          <cell r="U21">
            <v>13.108108966334672</v>
          </cell>
          <cell r="V21">
            <v>23.905050384177891</v>
          </cell>
          <cell r="W21" t="str">
            <v/>
          </cell>
          <cell r="X21" t="str">
            <v/>
          </cell>
          <cell r="Y21">
            <v>5.1414858310272402</v>
          </cell>
          <cell r="Z21">
            <v>6.9997356029806337</v>
          </cell>
          <cell r="AA21">
            <v>17.433356742441539</v>
          </cell>
          <cell r="AB21" t="str">
            <v/>
          </cell>
          <cell r="AC21">
            <v>25.997948332610783</v>
          </cell>
          <cell r="AD21" t="str">
            <v/>
          </cell>
          <cell r="AE21">
            <v>37.211206422541196</v>
          </cell>
          <cell r="AF21">
            <v>9.9722466693830594</v>
          </cell>
          <cell r="AG21" t="str">
            <v/>
          </cell>
          <cell r="AH21">
            <v>22.887238849448462</v>
          </cell>
          <cell r="AI21">
            <v>5.3452486919701192</v>
          </cell>
          <cell r="AJ21">
            <v>26.667197020569823</v>
          </cell>
          <cell r="AK21">
            <v>20.671852547353307</v>
          </cell>
          <cell r="AL21" t="str">
            <v/>
          </cell>
          <cell r="AM21">
            <v>12.197777661159343</v>
          </cell>
          <cell r="AN21" t="str">
            <v/>
          </cell>
          <cell r="AO21">
            <v>17.981019569724772</v>
          </cell>
          <cell r="AP21">
            <v>17.500960152260596</v>
          </cell>
          <cell r="AQ21">
            <v>10.616058425390403</v>
          </cell>
          <cell r="AR21">
            <v>25.260511285674799</v>
          </cell>
          <cell r="AS21">
            <v>26.080559866538</v>
          </cell>
          <cell r="AT21" t="str">
            <v/>
          </cell>
          <cell r="AU21">
            <v>15.812496051593183</v>
          </cell>
          <cell r="AV21">
            <v>22.006505971662389</v>
          </cell>
          <cell r="AW21">
            <v>11.305178671884637</v>
          </cell>
          <cell r="AX21">
            <v>23.388373149429775</v>
          </cell>
          <cell r="AY21">
            <v>23.612074420240177</v>
          </cell>
          <cell r="AZ21">
            <v>13.151077660189998</v>
          </cell>
          <cell r="BA21">
            <v>18.121273664953826</v>
          </cell>
          <cell r="BB21">
            <v>32.640480554117325</v>
          </cell>
          <cell r="BC21">
            <v>12.547426842080107</v>
          </cell>
          <cell r="BD21">
            <v>11.697595992663736</v>
          </cell>
          <cell r="BE21" t="str">
            <v/>
          </cell>
          <cell r="BF21">
            <v>26.994166886997519</v>
          </cell>
          <cell r="BG21">
            <v>17.471211309373594</v>
          </cell>
          <cell r="BH21">
            <v>39.140352032430911</v>
          </cell>
          <cell r="BI21">
            <v>23.128154338333921</v>
          </cell>
          <cell r="BJ21" t="str">
            <v/>
          </cell>
          <cell r="BK21">
            <v>29.571536440828378</v>
          </cell>
          <cell r="BL21">
            <v>17.995944129667517</v>
          </cell>
          <cell r="BM21" t="str">
            <v/>
          </cell>
          <cell r="BN21">
            <v>29.171932601823769</v>
          </cell>
          <cell r="BO21">
            <v>41.462199081262135</v>
          </cell>
          <cell r="BP21">
            <v>0</v>
          </cell>
          <cell r="BQ21">
            <v>16.196356401833999</v>
          </cell>
          <cell r="BR21">
            <v>12.681564040400936</v>
          </cell>
          <cell r="BS21" t="str">
            <v/>
          </cell>
          <cell r="BT21" t="str">
            <v/>
          </cell>
          <cell r="BU21">
            <v>25.984293947982312</v>
          </cell>
          <cell r="BV21" t="str">
            <v/>
          </cell>
          <cell r="BW21">
            <v>15.806813688345105</v>
          </cell>
          <cell r="BX21">
            <v>12.980840742410784</v>
          </cell>
          <cell r="BY21">
            <v>9.5207829093231879</v>
          </cell>
          <cell r="BZ21">
            <v>42.500467123684658</v>
          </cell>
          <cell r="CA21" t="str">
            <v/>
          </cell>
          <cell r="CB21">
            <v>7.7218971204791362</v>
          </cell>
          <cell r="CC21" t="str">
            <v/>
          </cell>
          <cell r="CD21" t="str">
            <v/>
          </cell>
          <cell r="CE21">
            <v>25.785160541803307</v>
          </cell>
          <cell r="CF21">
            <v>19.554933912444142</v>
          </cell>
          <cell r="CG21" t="str">
            <v/>
          </cell>
          <cell r="CH21">
            <v>20.738737305349812</v>
          </cell>
          <cell r="CI21">
            <v>7.489572027798121</v>
          </cell>
          <cell r="CJ21">
            <v>2.2989671803411622</v>
          </cell>
          <cell r="CK21">
            <v>8.6222174386379979</v>
          </cell>
          <cell r="CL21">
            <v>12.794141684045229</v>
          </cell>
          <cell r="CM21">
            <v>10.121325140479719</v>
          </cell>
          <cell r="CN21" t="str">
            <v/>
          </cell>
          <cell r="CO21" t="str">
            <v/>
          </cell>
          <cell r="CP21">
            <v>12.806475754860175</v>
          </cell>
          <cell r="CQ21">
            <v>21.053523516460302</v>
          </cell>
          <cell r="CR21" t="str">
            <v/>
          </cell>
          <cell r="CS21">
            <v>24.591931111039059</v>
          </cell>
          <cell r="CT21" t="str">
            <v/>
          </cell>
          <cell r="CU21" t="str">
            <v/>
          </cell>
          <cell r="CV21">
            <v>23.546860945551931</v>
          </cell>
          <cell r="CW21">
            <v>14.107085138180034</v>
          </cell>
          <cell r="CX21">
            <v>28.047560043359777</v>
          </cell>
          <cell r="CY21">
            <v>18.877596213273133</v>
          </cell>
          <cell r="CZ21">
            <v>16.853154029146509</v>
          </cell>
          <cell r="DA21">
            <v>35.985821500926058</v>
          </cell>
          <cell r="DB21">
            <v>7.12105405832712</v>
          </cell>
          <cell r="DC21" t="str">
            <v/>
          </cell>
          <cell r="DD21">
            <v>23.528543680493417</v>
          </cell>
          <cell r="DE21" t="str">
            <v/>
          </cell>
          <cell r="DF21">
            <v>22.250028662508736</v>
          </cell>
          <cell r="DG21">
            <v>22.680384114385301</v>
          </cell>
          <cell r="DH21" t="str">
            <v/>
          </cell>
          <cell r="DI21">
            <v>27.448722521177665</v>
          </cell>
          <cell r="DJ21" t="str">
            <v/>
          </cell>
          <cell r="DK21" t="str">
            <v/>
          </cell>
          <cell r="DL21">
            <v>27.860543441165646</v>
          </cell>
          <cell r="DM21">
            <v>19.819046813648235</v>
          </cell>
          <cell r="DN21" t="str">
            <v/>
          </cell>
          <cell r="DO21" t="str">
            <v/>
          </cell>
          <cell r="DP21">
            <v>14.195997410179388</v>
          </cell>
          <cell r="DQ21">
            <v>30.164424194433092</v>
          </cell>
          <cell r="DR21">
            <v>14.730189693998055</v>
          </cell>
          <cell r="DS21" t="str">
            <v/>
          </cell>
          <cell r="DT21">
            <v>32.152215135609602</v>
          </cell>
          <cell r="DU21" t="str">
            <v/>
          </cell>
          <cell r="DV21">
            <v>22.96953283954711</v>
          </cell>
          <cell r="DW21">
            <v>10.692302369913156</v>
          </cell>
          <cell r="DX21">
            <v>33.829916171771821</v>
          </cell>
          <cell r="DY21">
            <v>18.927567584190061</v>
          </cell>
          <cell r="DZ21">
            <v>14.08863417045686</v>
          </cell>
          <cell r="EA21">
            <v>11.664989255319611</v>
          </cell>
          <cell r="EB21">
            <v>9.5829713612234872</v>
          </cell>
          <cell r="EC21">
            <v>32.571255999489253</v>
          </cell>
          <cell r="ED21">
            <v>33.020112557588241</v>
          </cell>
          <cell r="EE21" t="str">
            <v/>
          </cell>
          <cell r="EF21" t="str">
            <v/>
          </cell>
          <cell r="EG21" t="str">
            <v/>
          </cell>
          <cell r="EH21" t="str">
            <v/>
          </cell>
          <cell r="EI21" t="str">
            <v/>
          </cell>
          <cell r="EJ21" t="str">
            <v/>
          </cell>
          <cell r="EK21">
            <v>14.575144741490911</v>
          </cell>
          <cell r="EL21" t="str">
            <v/>
          </cell>
          <cell r="EM21" t="str">
            <v/>
          </cell>
          <cell r="EN21" t="str">
            <v/>
          </cell>
          <cell r="EO21" t="str">
            <v/>
          </cell>
          <cell r="EP21" t="str">
            <v/>
          </cell>
          <cell r="EQ21">
            <v>39.730097773416098</v>
          </cell>
          <cell r="ER21" t="str">
            <v/>
          </cell>
          <cell r="ES21" t="str">
            <v/>
          </cell>
          <cell r="ET21" t="str">
            <v/>
          </cell>
          <cell r="EU21" t="str">
            <v/>
          </cell>
          <cell r="EV21" t="str">
            <v/>
          </cell>
          <cell r="EW21" t="str">
            <v/>
          </cell>
          <cell r="EX21" t="str">
            <v/>
          </cell>
          <cell r="EY21" t="str">
            <v/>
          </cell>
          <cell r="EZ21" t="str">
            <v/>
          </cell>
          <cell r="FA21" t="str">
            <v/>
          </cell>
          <cell r="FB21" t="str">
            <v/>
          </cell>
          <cell r="FC21" t="str">
            <v/>
          </cell>
          <cell r="FD21" t="str">
            <v/>
          </cell>
          <cell r="FE21" t="str">
            <v/>
          </cell>
          <cell r="FF21" t="str">
            <v/>
          </cell>
          <cell r="FG21" t="str">
            <v/>
          </cell>
          <cell r="FH21" t="str">
            <v/>
          </cell>
          <cell r="FI21" t="str">
            <v/>
          </cell>
          <cell r="FJ21" t="str">
            <v/>
          </cell>
          <cell r="FK21" t="str">
            <v/>
          </cell>
          <cell r="FL21" t="str">
            <v/>
          </cell>
          <cell r="FM21" t="str">
            <v/>
          </cell>
          <cell r="FN21" t="str">
            <v/>
          </cell>
          <cell r="FO21" t="str">
            <v/>
          </cell>
          <cell r="FP21" t="str">
            <v/>
          </cell>
          <cell r="FQ21" t="str">
            <v/>
          </cell>
          <cell r="FR21" t="str">
            <v/>
          </cell>
          <cell r="FS21" t="str">
            <v/>
          </cell>
          <cell r="FT21" t="str">
            <v/>
          </cell>
          <cell r="FU21" t="str">
            <v/>
          </cell>
          <cell r="FV21" t="str">
            <v/>
          </cell>
          <cell r="FW21" t="str">
            <v/>
          </cell>
          <cell r="FX21" t="str">
            <v/>
          </cell>
          <cell r="FY21" t="str">
            <v/>
          </cell>
          <cell r="FZ21" t="str">
            <v/>
          </cell>
          <cell r="GA21" t="str">
            <v/>
          </cell>
          <cell r="GB21">
            <v>50</v>
          </cell>
          <cell r="GC21" t="str">
            <v/>
          </cell>
          <cell r="GD21" t="str">
            <v/>
          </cell>
          <cell r="GE21" t="str">
            <v/>
          </cell>
          <cell r="GF21" t="str">
            <v/>
          </cell>
          <cell r="GG21" t="str">
            <v/>
          </cell>
          <cell r="GH21" t="str">
            <v/>
          </cell>
          <cell r="GI21" t="str">
            <v/>
          </cell>
          <cell r="GJ21" t="str">
            <v/>
          </cell>
          <cell r="GK21">
            <v>18.538425978695152</v>
          </cell>
          <cell r="GL21" t="str">
            <v/>
          </cell>
          <cell r="GM21" t="str">
            <v/>
          </cell>
          <cell r="GN21" t="str">
            <v/>
          </cell>
          <cell r="GO21" t="str">
            <v/>
          </cell>
          <cell r="GP21" t="str">
            <v/>
          </cell>
          <cell r="GQ21" t="str">
            <v/>
          </cell>
          <cell r="GR21" t="str">
            <v/>
          </cell>
          <cell r="GS21" t="str">
            <v/>
          </cell>
          <cell r="GT21" t="str">
            <v/>
          </cell>
          <cell r="GU21" t="str">
            <v/>
          </cell>
          <cell r="GV21" t="str">
            <v/>
          </cell>
          <cell r="GW21" t="str">
            <v/>
          </cell>
          <cell r="GX21" t="str">
            <v/>
          </cell>
          <cell r="GY21" t="str">
            <v/>
          </cell>
          <cell r="GZ21" t="str">
            <v/>
          </cell>
          <cell r="HA21">
            <v>0</v>
          </cell>
          <cell r="HB21" t="str">
            <v/>
          </cell>
          <cell r="HC21" t="str">
            <v/>
          </cell>
          <cell r="HD21" t="str">
            <v/>
          </cell>
          <cell r="HE21" t="str">
            <v/>
          </cell>
          <cell r="HF21" t="str">
            <v/>
          </cell>
          <cell r="HG21" t="str">
            <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v>5.8131578797832546</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row>
        <row r="22">
          <cell r="A22" t="str">
            <v>2.2.4</v>
          </cell>
          <cell r="B22">
            <v>1</v>
          </cell>
          <cell r="C22" t="str">
            <v>Tertiary inbound mobility ratio (%)</v>
          </cell>
          <cell r="D22" t="str">
            <v>SCORE</v>
          </cell>
          <cell r="E22">
            <v>6.5878585256875439</v>
          </cell>
          <cell r="F22">
            <v>3.8158500912936635</v>
          </cell>
          <cell r="G22" t="str">
            <v/>
          </cell>
          <cell r="H22">
            <v>23.183321165966646</v>
          </cell>
          <cell r="I22">
            <v>100</v>
          </cell>
          <cell r="J22">
            <v>100</v>
          </cell>
          <cell r="K22">
            <v>25.333334176929391</v>
          </cell>
          <cell r="L22">
            <v>100</v>
          </cell>
          <cell r="M22" t="str">
            <v/>
          </cell>
          <cell r="N22" t="str">
            <v/>
          </cell>
          <cell r="O22">
            <v>53.727258947624165</v>
          </cell>
          <cell r="P22" t="str">
            <v/>
          </cell>
          <cell r="Q22" t="str">
            <v/>
          </cell>
          <cell r="R22" t="str">
            <v/>
          </cell>
          <cell r="S22">
            <v>30.101556009912372</v>
          </cell>
          <cell r="T22" t="str">
            <v/>
          </cell>
          <cell r="U22">
            <v>34.928636744856874</v>
          </cell>
          <cell r="V22">
            <v>25.340131150865975</v>
          </cell>
          <cell r="W22">
            <v>22.772610400436665</v>
          </cell>
          <cell r="X22" t="str">
            <v/>
          </cell>
          <cell r="Y22" t="str">
            <v/>
          </cell>
          <cell r="Z22">
            <v>7.7543349463793776</v>
          </cell>
          <cell r="AA22">
            <v>35.426768164528703</v>
          </cell>
          <cell r="AB22" t="str">
            <v/>
          </cell>
          <cell r="AC22">
            <v>10.921941725529335</v>
          </cell>
          <cell r="AD22" t="str">
            <v/>
          </cell>
          <cell r="AE22" t="str">
            <v/>
          </cell>
          <cell r="AF22">
            <v>10.371025295498894</v>
          </cell>
          <cell r="AG22" t="str">
            <v/>
          </cell>
          <cell r="AH22">
            <v>23.843929186016275</v>
          </cell>
          <cell r="AI22">
            <v>100</v>
          </cell>
          <cell r="AJ22">
            <v>51.406381581212948</v>
          </cell>
          <cell r="AK22">
            <v>20.024391374820844</v>
          </cell>
          <cell r="AL22" t="str">
            <v/>
          </cell>
          <cell r="AM22" t="str">
            <v/>
          </cell>
          <cell r="AN22">
            <v>10.126623466715207</v>
          </cell>
          <cell r="AO22">
            <v>4.5383539591062592</v>
          </cell>
          <cell r="AP22">
            <v>10.946815757807911</v>
          </cell>
          <cell r="AQ22" t="str">
            <v/>
          </cell>
          <cell r="AR22">
            <v>26.394457501604112</v>
          </cell>
          <cell r="AS22">
            <v>81.321888506669566</v>
          </cell>
          <cell r="AT22" t="str">
            <v/>
          </cell>
          <cell r="AU22">
            <v>3.7890960449475211</v>
          </cell>
          <cell r="AV22" t="str">
            <v/>
          </cell>
          <cell r="AW22">
            <v>9.8068764587621171</v>
          </cell>
          <cell r="AX22">
            <v>25.379828370984981</v>
          </cell>
          <cell r="AY22" t="str">
            <v/>
          </cell>
          <cell r="AZ22">
            <v>3.7554727164314219</v>
          </cell>
          <cell r="BA22">
            <v>4.9400985036986107</v>
          </cell>
          <cell r="BB22">
            <v>26.290261337320892</v>
          </cell>
          <cell r="BC22">
            <v>27.01891140496976</v>
          </cell>
          <cell r="BD22">
            <v>31.304114239054808</v>
          </cell>
          <cell r="BE22" t="str">
            <v/>
          </cell>
          <cell r="BF22" t="str">
            <v/>
          </cell>
          <cell r="BG22">
            <v>51.82172007367847</v>
          </cell>
          <cell r="BH22" t="str">
            <v/>
          </cell>
          <cell r="BI22">
            <v>24.525506593742605</v>
          </cell>
          <cell r="BJ22">
            <v>16.010489032332352</v>
          </cell>
          <cell r="BK22">
            <v>23.236250792791989</v>
          </cell>
          <cell r="BL22">
            <v>75.605850350699441</v>
          </cell>
          <cell r="BM22">
            <v>14.187598469126236</v>
          </cell>
          <cell r="BN22" t="str">
            <v/>
          </cell>
          <cell r="BO22">
            <v>9.0990511623232155</v>
          </cell>
          <cell r="BP22" t="str">
            <v/>
          </cell>
          <cell r="BQ22">
            <v>62.487835269551994</v>
          </cell>
          <cell r="BR22">
            <v>8.3480578505636469</v>
          </cell>
          <cell r="BS22" t="str">
            <v/>
          </cell>
          <cell r="BT22" t="str">
            <v/>
          </cell>
          <cell r="BU22">
            <v>10.43480115732943</v>
          </cell>
          <cell r="BV22">
            <v>100</v>
          </cell>
          <cell r="BW22">
            <v>14.769824364205</v>
          </cell>
          <cell r="BX22">
            <v>13.065302379022226</v>
          </cell>
          <cell r="BY22" t="str">
            <v/>
          </cell>
          <cell r="BZ22">
            <v>35.58259240743665</v>
          </cell>
          <cell r="CA22">
            <v>47.299997008246841</v>
          </cell>
          <cell r="CB22">
            <v>33.360126546639215</v>
          </cell>
          <cell r="CC22" t="str">
            <v/>
          </cell>
          <cell r="CD22" t="str">
            <v/>
          </cell>
          <cell r="CE22" t="str">
            <v/>
          </cell>
          <cell r="CF22">
            <v>4.9299753510270969</v>
          </cell>
          <cell r="CG22" t="str">
            <v/>
          </cell>
          <cell r="CH22">
            <v>13.675005402780812</v>
          </cell>
          <cell r="CI22" t="str">
            <v/>
          </cell>
          <cell r="CJ22">
            <v>73.530097895405589</v>
          </cell>
          <cell r="CK22" t="str">
            <v/>
          </cell>
          <cell r="CL22">
            <v>36.079349970674492</v>
          </cell>
          <cell r="CM22">
            <v>93.405462001255088</v>
          </cell>
          <cell r="CN22" t="str">
            <v/>
          </cell>
          <cell r="CO22" t="str">
            <v/>
          </cell>
          <cell r="CP22">
            <v>54.753385087348796</v>
          </cell>
          <cell r="CQ22">
            <v>16.753817671354923</v>
          </cell>
          <cell r="CR22" t="str">
            <v/>
          </cell>
          <cell r="CS22" t="str">
            <v/>
          </cell>
          <cell r="CT22" t="str">
            <v/>
          </cell>
          <cell r="CU22" t="str">
            <v/>
          </cell>
          <cell r="CV22" t="str">
            <v/>
          </cell>
          <cell r="CW22">
            <v>4.9958481516253039</v>
          </cell>
          <cell r="CX22">
            <v>15.542943995375163</v>
          </cell>
          <cell r="CY22">
            <v>100</v>
          </cell>
          <cell r="CZ22">
            <v>9.4827909568069462</v>
          </cell>
          <cell r="DA22">
            <v>10.470738349313301</v>
          </cell>
          <cell r="DB22">
            <v>18.994794439894548</v>
          </cell>
          <cell r="DC22" t="str">
            <v/>
          </cell>
          <cell r="DD22">
            <v>31.897258677372143</v>
          </cell>
          <cell r="DE22">
            <v>100</v>
          </cell>
          <cell r="DF22">
            <v>16.375717919073889</v>
          </cell>
          <cell r="DG22">
            <v>8.5245622482148224</v>
          </cell>
          <cell r="DH22" t="str">
            <v/>
          </cell>
          <cell r="DI22">
            <v>15.316546916700101</v>
          </cell>
          <cell r="DJ22" t="str">
            <v/>
          </cell>
          <cell r="DK22" t="str">
            <v/>
          </cell>
          <cell r="DL22">
            <v>40.257608927608338</v>
          </cell>
          <cell r="DM22">
            <v>100</v>
          </cell>
          <cell r="DN22" t="str">
            <v/>
          </cell>
          <cell r="DO22" t="str">
            <v/>
          </cell>
          <cell r="DP22">
            <v>14.759990444466958</v>
          </cell>
          <cell r="DQ22">
            <v>4.6299684907834573</v>
          </cell>
          <cell r="DR22">
            <v>5.6772086346515334</v>
          </cell>
          <cell r="DS22" t="str">
            <v/>
          </cell>
          <cell r="DT22">
            <v>41.828360681060403</v>
          </cell>
          <cell r="DU22">
            <v>5.1114690167806609</v>
          </cell>
          <cell r="DV22">
            <v>5.7726555026972326</v>
          </cell>
          <cell r="DW22" t="str">
            <v/>
          </cell>
          <cell r="DX22">
            <v>8.2708326573266717</v>
          </cell>
          <cell r="DY22">
            <v>100</v>
          </cell>
          <cell r="DZ22">
            <v>100</v>
          </cell>
          <cell r="EA22">
            <v>24.744817465547612</v>
          </cell>
          <cell r="EB22" t="str">
            <v/>
          </cell>
          <cell r="EC22" t="str">
            <v/>
          </cell>
          <cell r="ED22" t="str">
            <v/>
          </cell>
          <cell r="EE22" t="str">
            <v/>
          </cell>
          <cell r="EF22" t="str">
            <v/>
          </cell>
          <cell r="EG22" t="str">
            <v/>
          </cell>
          <cell r="EH22" t="str">
            <v/>
          </cell>
          <cell r="EI22" t="str">
            <v/>
          </cell>
          <cell r="EJ22" t="str">
            <v/>
          </cell>
          <cell r="EK22" t="str">
            <v/>
          </cell>
          <cell r="EL22" t="str">
            <v/>
          </cell>
          <cell r="EM22" t="str">
            <v/>
          </cell>
          <cell r="EN22" t="str">
            <v/>
          </cell>
          <cell r="EO22" t="str">
            <v/>
          </cell>
          <cell r="EP22" t="str">
            <v/>
          </cell>
          <cell r="EQ22">
            <v>7.4091354402807648</v>
          </cell>
          <cell r="ER22" t="str">
            <v/>
          </cell>
          <cell r="ES22" t="str">
            <v/>
          </cell>
          <cell r="ET22" t="str">
            <v/>
          </cell>
          <cell r="EU22" t="str">
            <v/>
          </cell>
          <cell r="EV22" t="str">
            <v/>
          </cell>
          <cell r="EW22" t="str">
            <v/>
          </cell>
          <cell r="EX22" t="str">
            <v/>
          </cell>
          <cell r="EY22" t="str">
            <v/>
          </cell>
          <cell r="EZ22" t="str">
            <v/>
          </cell>
          <cell r="FA22" t="str">
            <v/>
          </cell>
          <cell r="FB22" t="str">
            <v/>
          </cell>
          <cell r="FC22" t="str">
            <v/>
          </cell>
          <cell r="FD22" t="str">
            <v/>
          </cell>
          <cell r="FE22" t="str">
            <v/>
          </cell>
          <cell r="FF22" t="str">
            <v/>
          </cell>
          <cell r="FG22" t="str">
            <v/>
          </cell>
          <cell r="FH22" t="str">
            <v/>
          </cell>
          <cell r="FI22" t="str">
            <v/>
          </cell>
          <cell r="FJ22" t="str">
            <v/>
          </cell>
          <cell r="FK22" t="str">
            <v/>
          </cell>
          <cell r="FL22" t="str">
            <v/>
          </cell>
          <cell r="FM22" t="str">
            <v/>
          </cell>
          <cell r="FN22" t="str">
            <v/>
          </cell>
          <cell r="FO22" t="str">
            <v/>
          </cell>
          <cell r="FP22" t="str">
            <v/>
          </cell>
          <cell r="FQ22" t="str">
            <v/>
          </cell>
          <cell r="FR22" t="str">
            <v/>
          </cell>
          <cell r="FS22" t="str">
            <v/>
          </cell>
          <cell r="FT22" t="str">
            <v/>
          </cell>
          <cell r="FU22" t="str">
            <v/>
          </cell>
          <cell r="FV22" t="str">
            <v/>
          </cell>
          <cell r="FW22" t="str">
            <v/>
          </cell>
          <cell r="FX22" t="str">
            <v/>
          </cell>
          <cell r="FY22" t="str">
            <v/>
          </cell>
          <cell r="FZ22" t="str">
            <v/>
          </cell>
          <cell r="GA22" t="str">
            <v/>
          </cell>
          <cell r="GB22" t="str">
            <v/>
          </cell>
          <cell r="GC22" t="str">
            <v/>
          </cell>
          <cell r="GD22" t="str">
            <v/>
          </cell>
          <cell r="GE22" t="str">
            <v/>
          </cell>
          <cell r="GF22" t="str">
            <v/>
          </cell>
          <cell r="GG22" t="str">
            <v/>
          </cell>
          <cell r="GH22" t="str">
            <v/>
          </cell>
          <cell r="GI22" t="str">
            <v/>
          </cell>
          <cell r="GJ22" t="str">
            <v/>
          </cell>
          <cell r="GK22">
            <v>87.648931234598905</v>
          </cell>
          <cell r="GL22" t="str">
            <v/>
          </cell>
          <cell r="GM22" t="str">
            <v/>
          </cell>
          <cell r="GN22" t="str">
            <v/>
          </cell>
          <cell r="GO22" t="str">
            <v/>
          </cell>
          <cell r="GP22" t="str">
            <v/>
          </cell>
          <cell r="GQ22" t="str">
            <v/>
          </cell>
          <cell r="GR22" t="str">
            <v/>
          </cell>
          <cell r="GS22" t="str">
            <v/>
          </cell>
          <cell r="GT22">
            <v>7.8168815682426578</v>
          </cell>
          <cell r="GU22" t="str">
            <v/>
          </cell>
          <cell r="GV22" t="str">
            <v/>
          </cell>
          <cell r="GW22" t="str">
            <v/>
          </cell>
          <cell r="GX22" t="str">
            <v/>
          </cell>
          <cell r="GY22" t="str">
            <v/>
          </cell>
          <cell r="GZ22" t="str">
            <v/>
          </cell>
          <cell r="HA22">
            <v>47.582360659548698</v>
          </cell>
          <cell r="HB22" t="str">
            <v/>
          </cell>
          <cell r="HC22" t="str">
            <v/>
          </cell>
          <cell r="HD22" t="str">
            <v/>
          </cell>
          <cell r="HE22" t="str">
            <v/>
          </cell>
          <cell r="HF22" t="str">
            <v/>
          </cell>
          <cell r="HG22" t="str">
            <v/>
          </cell>
          <cell r="HH22" t="str">
            <v/>
          </cell>
          <cell r="HI22" t="str">
            <v/>
          </cell>
          <cell r="HJ22">
            <v>5.1963588827546392</v>
          </cell>
          <cell r="HK22" t="str">
            <v/>
          </cell>
          <cell r="HL22" t="str">
            <v/>
          </cell>
          <cell r="HM22" t="str">
            <v/>
          </cell>
          <cell r="HN22" t="str">
            <v/>
          </cell>
          <cell r="HO22" t="str">
            <v/>
          </cell>
          <cell r="HP22" t="str">
            <v/>
          </cell>
          <cell r="HQ22" t="str">
            <v/>
          </cell>
          <cell r="HR22" t="str">
            <v/>
          </cell>
          <cell r="HS22" t="str">
            <v/>
          </cell>
          <cell r="HT22" t="str">
            <v/>
          </cell>
          <cell r="HU22" t="str">
            <v/>
          </cell>
          <cell r="HV22" t="str">
            <v/>
          </cell>
          <cell r="HW22" t="str">
            <v/>
          </cell>
          <cell r="HX22" t="str">
            <v/>
          </cell>
          <cell r="HY22">
            <v>15.498257507153767</v>
          </cell>
          <cell r="HZ22" t="str">
            <v/>
          </cell>
          <cell r="IA22" t="str">
            <v/>
          </cell>
          <cell r="IB22" t="str">
            <v/>
          </cell>
          <cell r="IC22" t="str">
            <v/>
          </cell>
          <cell r="ID22" t="str">
            <v/>
          </cell>
          <cell r="IE22" t="str">
            <v/>
          </cell>
          <cell r="IF22" t="str">
            <v/>
          </cell>
          <cell r="IG22" t="str">
            <v/>
          </cell>
          <cell r="IH22" t="str">
            <v/>
          </cell>
          <cell r="II22" t="str">
            <v/>
          </cell>
          <cell r="IJ22" t="str">
            <v/>
          </cell>
          <cell r="IK22" t="str">
            <v/>
          </cell>
          <cell r="IL22" t="str">
            <v/>
          </cell>
          <cell r="IM22">
            <v>19.598785113217065</v>
          </cell>
        </row>
        <row r="23">
          <cell r="A23" t="str">
            <v>2.2.5</v>
          </cell>
          <cell r="B23">
            <v>0.5</v>
          </cell>
          <cell r="C23" t="str">
            <v>Tertiary outbound mobility ratio (%)</v>
          </cell>
          <cell r="D23" t="str">
            <v>SCORE</v>
          </cell>
          <cell r="E23">
            <v>50</v>
          </cell>
          <cell r="F23">
            <v>6.3566727184680847</v>
          </cell>
          <cell r="G23">
            <v>0.90713291780229521</v>
          </cell>
          <cell r="H23">
            <v>8.8113355237716782</v>
          </cell>
          <cell r="I23">
            <v>2.1192225779708234</v>
          </cell>
          <cell r="J23">
            <v>8.8503198224271031</v>
          </cell>
          <cell r="K23">
            <v>12.485045151332438</v>
          </cell>
          <cell r="L23">
            <v>40.224018827580998</v>
          </cell>
          <cell r="M23">
            <v>3.2084421194954325</v>
          </cell>
          <cell r="N23" t="str">
            <v/>
          </cell>
          <cell r="O23">
            <v>6.0575815490883773</v>
          </cell>
          <cell r="P23">
            <v>21.876210887228975</v>
          </cell>
          <cell r="Q23">
            <v>6.1429735867466997</v>
          </cell>
          <cell r="R23">
            <v>36.771774695934759</v>
          </cell>
          <cell r="S23">
            <v>50</v>
          </cell>
          <cell r="T23">
            <v>0.95758446302077416</v>
          </cell>
          <cell r="U23">
            <v>50</v>
          </cell>
          <cell r="V23">
            <v>21.871484273804935</v>
          </cell>
          <cell r="W23">
            <v>14.836202653444715</v>
          </cell>
          <cell r="X23" t="str">
            <v/>
          </cell>
          <cell r="Y23">
            <v>5.933215001810896</v>
          </cell>
          <cell r="Z23">
            <v>30.36340809734822</v>
          </cell>
          <cell r="AA23">
            <v>7.3570271929355098</v>
          </cell>
          <cell r="AB23" t="str">
            <v/>
          </cell>
          <cell r="AC23">
            <v>2.0459681713963387</v>
          </cell>
          <cell r="AD23">
            <v>4.1873962508522737</v>
          </cell>
          <cell r="AE23">
            <v>3.0751046536405675</v>
          </cell>
          <cell r="AF23">
            <v>3.6562108648859697</v>
          </cell>
          <cell r="AG23">
            <v>9.1448897870945842</v>
          </cell>
          <cell r="AH23">
            <v>11.240738979148839</v>
          </cell>
          <cell r="AI23">
            <v>50</v>
          </cell>
          <cell r="AJ23">
            <v>5.9476424375794616</v>
          </cell>
          <cell r="AK23">
            <v>5.2917999705814109</v>
          </cell>
          <cell r="AL23">
            <v>1.521545496648995</v>
          </cell>
          <cell r="AM23">
            <v>4.0271490598105801</v>
          </cell>
          <cell r="AN23">
            <v>0.89122516149927988</v>
          </cell>
          <cell r="AO23">
            <v>4.7487009136521259</v>
          </cell>
          <cell r="AP23">
            <v>12.745260189445792</v>
          </cell>
          <cell r="AQ23">
            <v>3.7372849740836496</v>
          </cell>
          <cell r="AR23">
            <v>5.1988216638199445</v>
          </cell>
          <cell r="AS23">
            <v>5.0757744647321799</v>
          </cell>
          <cell r="AT23" t="str">
            <v/>
          </cell>
          <cell r="AU23">
            <v>15.842366216025219</v>
          </cell>
          <cell r="AV23" t="str">
            <v/>
          </cell>
          <cell r="AW23">
            <v>13.300172517643926</v>
          </cell>
          <cell r="AX23">
            <v>13.42130185994421</v>
          </cell>
          <cell r="AY23">
            <v>2.7804841924659365</v>
          </cell>
          <cell r="AZ23">
            <v>50</v>
          </cell>
          <cell r="BA23">
            <v>4.2239966498391155</v>
          </cell>
          <cell r="BB23">
            <v>32.478686644462314</v>
          </cell>
          <cell r="BC23">
            <v>4.2098647343741584</v>
          </cell>
          <cell r="BD23">
            <v>35.527407066469138</v>
          </cell>
          <cell r="BE23">
            <v>2.5584819536612078</v>
          </cell>
          <cell r="BF23">
            <v>1.6943683619661527</v>
          </cell>
          <cell r="BG23">
            <v>24.918452977968407</v>
          </cell>
          <cell r="BH23">
            <v>10.096277066975109</v>
          </cell>
          <cell r="BI23">
            <v>4.353038027733664</v>
          </cell>
          <cell r="BJ23">
            <v>24.174550647430554</v>
          </cell>
          <cell r="BK23">
            <v>3.1569638535492417</v>
          </cell>
          <cell r="BL23">
            <v>9.5292264535632274</v>
          </cell>
          <cell r="BM23">
            <v>15.885782346441871</v>
          </cell>
          <cell r="BN23">
            <v>30.291950871385755</v>
          </cell>
          <cell r="BO23">
            <v>8.7292310492923608</v>
          </cell>
          <cell r="BP23">
            <v>37.199399594939194</v>
          </cell>
          <cell r="BQ23">
            <v>3.4392909896683519</v>
          </cell>
          <cell r="BR23">
            <v>7.8843512401616271</v>
          </cell>
          <cell r="BS23" t="str">
            <v/>
          </cell>
          <cell r="BT23" t="str">
            <v/>
          </cell>
          <cell r="BU23">
            <v>8.6182044395540967</v>
          </cell>
          <cell r="BV23">
            <v>50</v>
          </cell>
          <cell r="BW23">
            <v>22.185423831924897</v>
          </cell>
          <cell r="BX23">
            <v>16.340546686110081</v>
          </cell>
          <cell r="BY23">
            <v>50</v>
          </cell>
          <cell r="BZ23">
            <v>14.131016763059066</v>
          </cell>
          <cell r="CA23">
            <v>11.696905829680668</v>
          </cell>
          <cell r="CB23">
            <v>26.677920538207623</v>
          </cell>
          <cell r="CC23" t="str">
            <v/>
          </cell>
          <cell r="CD23">
            <v>50</v>
          </cell>
          <cell r="CE23">
            <v>2.4093282349982412</v>
          </cell>
          <cell r="CF23">
            <v>13.836001862460201</v>
          </cell>
          <cell r="CG23" t="str">
            <v/>
          </cell>
          <cell r="CH23">
            <v>26.117688905856902</v>
          </cell>
          <cell r="CI23">
            <v>25.204577097176518</v>
          </cell>
          <cell r="CJ23">
            <v>50</v>
          </cell>
          <cell r="CK23">
            <v>12.797540495781332</v>
          </cell>
          <cell r="CL23">
            <v>3.3570038564643951</v>
          </cell>
          <cell r="CM23">
            <v>4.1628542660546861</v>
          </cell>
          <cell r="CN23">
            <v>4.3196435425255224</v>
          </cell>
          <cell r="CO23">
            <v>3.6292139422059262</v>
          </cell>
          <cell r="CP23">
            <v>13.036231757854052</v>
          </cell>
          <cell r="CQ23">
            <v>18.968484949162153</v>
          </cell>
          <cell r="CR23">
            <v>6.8361426854943481</v>
          </cell>
          <cell r="CS23">
            <v>4.3869397383883362</v>
          </cell>
          <cell r="CT23">
            <v>2.9706072225116533</v>
          </cell>
          <cell r="CU23">
            <v>2.9007479541020094</v>
          </cell>
          <cell r="CV23">
            <v>0.78952182294967788</v>
          </cell>
          <cell r="CW23">
            <v>3.7244231171654265</v>
          </cell>
          <cell r="CX23">
            <v>7.1117261872760125</v>
          </cell>
          <cell r="CY23">
            <v>38.291346260301765</v>
          </cell>
          <cell r="CZ23">
            <v>5.4164410800298386</v>
          </cell>
          <cell r="DA23">
            <v>1.1575884963315415</v>
          </cell>
          <cell r="DB23">
            <v>7.5429424206346782</v>
          </cell>
          <cell r="DC23">
            <v>31.721504138562029</v>
          </cell>
          <cell r="DD23">
            <v>10.176549029254724</v>
          </cell>
          <cell r="DE23" t="str">
            <v/>
          </cell>
          <cell r="DF23">
            <v>28.479287500271738</v>
          </cell>
          <cell r="DG23">
            <v>5.0322384441396846</v>
          </cell>
          <cell r="DH23">
            <v>1.6636955702166949</v>
          </cell>
          <cell r="DI23">
            <v>2.9412546662287644</v>
          </cell>
          <cell r="DJ23" t="str">
            <v/>
          </cell>
          <cell r="DK23" t="str">
            <v/>
          </cell>
          <cell r="DL23">
            <v>8.3665528050135105</v>
          </cell>
          <cell r="DM23">
            <v>11.243031478573551</v>
          </cell>
          <cell r="DN23" t="str">
            <v/>
          </cell>
          <cell r="DO23" t="str">
            <v/>
          </cell>
          <cell r="DP23">
            <v>8.0321340148496354</v>
          </cell>
          <cell r="DQ23">
            <v>19.186769817365459</v>
          </cell>
          <cell r="DR23">
            <v>2.4772350710878599</v>
          </cell>
          <cell r="DS23" t="str">
            <v/>
          </cell>
          <cell r="DT23">
            <v>50</v>
          </cell>
          <cell r="DU23">
            <v>12.926849799431434</v>
          </cell>
          <cell r="DV23">
            <v>4.0624710292317019</v>
          </cell>
          <cell r="DW23">
            <v>6.3355817383206308</v>
          </cell>
          <cell r="DX23">
            <v>2.8206582523344816</v>
          </cell>
          <cell r="DY23">
            <v>22.291601022824555</v>
          </cell>
          <cell r="DZ23">
            <v>2.1841881450893199</v>
          </cell>
          <cell r="EA23">
            <v>0.68264741444535226</v>
          </cell>
          <cell r="EB23">
            <v>3.3352452915293624</v>
          </cell>
          <cell r="EC23">
            <v>1.4211310462744988</v>
          </cell>
          <cell r="ED23">
            <v>3.2541416094750968</v>
          </cell>
          <cell r="EE23">
            <v>50</v>
          </cell>
          <cell r="EF23">
            <v>50</v>
          </cell>
          <cell r="EG23" t="str">
            <v/>
          </cell>
          <cell r="EH23" t="str">
            <v/>
          </cell>
          <cell r="EI23" t="str">
            <v/>
          </cell>
          <cell r="EJ23" t="str">
            <v/>
          </cell>
          <cell r="EK23">
            <v>34.336614211589023</v>
          </cell>
          <cell r="EL23" t="str">
            <v/>
          </cell>
          <cell r="EM23" t="str">
            <v/>
          </cell>
          <cell r="EN23" t="str">
            <v/>
          </cell>
          <cell r="EO23" t="str">
            <v/>
          </cell>
          <cell r="EP23" t="str">
            <v/>
          </cell>
          <cell r="EQ23">
            <v>12.775300156182535</v>
          </cell>
          <cell r="ER23" t="str">
            <v/>
          </cell>
          <cell r="ES23" t="str">
            <v/>
          </cell>
          <cell r="ET23" t="str">
            <v/>
          </cell>
          <cell r="EU23" t="str">
            <v/>
          </cell>
          <cell r="EV23" t="str">
            <v/>
          </cell>
          <cell r="EW23" t="str">
            <v/>
          </cell>
          <cell r="EX23" t="str">
            <v/>
          </cell>
          <cell r="EY23" t="str">
            <v/>
          </cell>
          <cell r="EZ23" t="str">
            <v/>
          </cell>
          <cell r="FA23" t="str">
            <v/>
          </cell>
          <cell r="FB23" t="str">
            <v/>
          </cell>
          <cell r="FC23" t="str">
            <v/>
          </cell>
          <cell r="FD23" t="str">
            <v/>
          </cell>
          <cell r="FE23" t="str">
            <v/>
          </cell>
          <cell r="FF23" t="str">
            <v/>
          </cell>
          <cell r="FG23" t="str">
            <v/>
          </cell>
          <cell r="FH23" t="str">
            <v/>
          </cell>
          <cell r="FI23" t="str">
            <v/>
          </cell>
          <cell r="FJ23" t="str">
            <v/>
          </cell>
          <cell r="FK23" t="str">
            <v/>
          </cell>
          <cell r="FL23" t="str">
            <v/>
          </cell>
          <cell r="FM23" t="str">
            <v/>
          </cell>
          <cell r="FN23" t="str">
            <v/>
          </cell>
          <cell r="FO23" t="str">
            <v/>
          </cell>
          <cell r="FP23" t="str">
            <v/>
          </cell>
          <cell r="FQ23" t="str">
            <v/>
          </cell>
          <cell r="FR23" t="str">
            <v/>
          </cell>
          <cell r="FS23" t="str">
            <v/>
          </cell>
          <cell r="FT23" t="str">
            <v/>
          </cell>
          <cell r="FU23" t="str">
            <v/>
          </cell>
          <cell r="FV23" t="str">
            <v/>
          </cell>
          <cell r="FW23" t="str">
            <v/>
          </cell>
          <cell r="FX23" t="str">
            <v/>
          </cell>
          <cell r="FY23" t="str">
            <v/>
          </cell>
          <cell r="FZ23" t="str">
            <v/>
          </cell>
          <cell r="GA23" t="str">
            <v/>
          </cell>
          <cell r="GB23">
            <v>1.992585124679678</v>
          </cell>
          <cell r="GC23" t="str">
            <v/>
          </cell>
          <cell r="GD23" t="str">
            <v/>
          </cell>
          <cell r="GE23" t="str">
            <v/>
          </cell>
          <cell r="GF23" t="str">
            <v/>
          </cell>
          <cell r="GG23" t="str">
            <v/>
          </cell>
          <cell r="GH23" t="str">
            <v/>
          </cell>
          <cell r="GI23" t="str">
            <v/>
          </cell>
          <cell r="GJ23" t="str">
            <v/>
          </cell>
          <cell r="GK23">
            <v>16.75883230594976</v>
          </cell>
          <cell r="GL23" t="str">
            <v/>
          </cell>
          <cell r="GM23" t="str">
            <v/>
          </cell>
          <cell r="GN23" t="str">
            <v/>
          </cell>
          <cell r="GO23" t="str">
            <v/>
          </cell>
          <cell r="GP23" t="str">
            <v/>
          </cell>
          <cell r="GQ23" t="str">
            <v/>
          </cell>
          <cell r="GR23" t="str">
            <v/>
          </cell>
          <cell r="GS23" t="str">
            <v/>
          </cell>
          <cell r="GT23">
            <v>25.84674277439251</v>
          </cell>
          <cell r="GU23" t="str">
            <v/>
          </cell>
          <cell r="GV23" t="str">
            <v/>
          </cell>
          <cell r="GW23" t="str">
            <v/>
          </cell>
          <cell r="GX23" t="str">
            <v/>
          </cell>
          <cell r="GY23" t="str">
            <v/>
          </cell>
          <cell r="GZ23" t="str">
            <v/>
          </cell>
          <cell r="HA23">
            <v>40.030738397161144</v>
          </cell>
          <cell r="HB23" t="str">
            <v/>
          </cell>
          <cell r="HC23" t="str">
            <v/>
          </cell>
          <cell r="HD23" t="str">
            <v/>
          </cell>
          <cell r="HE23" t="str">
            <v/>
          </cell>
          <cell r="HF23" t="str">
            <v/>
          </cell>
          <cell r="HG23" t="str">
            <v/>
          </cell>
          <cell r="HH23" t="str">
            <v/>
          </cell>
          <cell r="HI23" t="str">
            <v/>
          </cell>
          <cell r="HJ23">
            <v>11.237384686449282</v>
          </cell>
          <cell r="HK23" t="str">
            <v/>
          </cell>
          <cell r="HL23" t="str">
            <v/>
          </cell>
          <cell r="HM23" t="str">
            <v/>
          </cell>
          <cell r="HN23" t="str">
            <v/>
          </cell>
          <cell r="HO23" t="str">
            <v/>
          </cell>
          <cell r="HP23" t="str">
            <v/>
          </cell>
          <cell r="HQ23" t="str">
            <v/>
          </cell>
          <cell r="HR23" t="str">
            <v/>
          </cell>
          <cell r="HS23" t="str">
            <v/>
          </cell>
          <cell r="HT23" t="str">
            <v/>
          </cell>
          <cell r="HU23" t="str">
            <v/>
          </cell>
          <cell r="HV23" t="str">
            <v/>
          </cell>
          <cell r="HW23" t="str">
            <v/>
          </cell>
          <cell r="HX23">
            <v>3.9130530142104227</v>
          </cell>
          <cell r="HY23">
            <v>50</v>
          </cell>
          <cell r="HZ23" t="str">
            <v/>
          </cell>
          <cell r="IA23" t="str">
            <v/>
          </cell>
          <cell r="IB23" t="str">
            <v/>
          </cell>
          <cell r="IC23" t="str">
            <v/>
          </cell>
          <cell r="ID23" t="str">
            <v/>
          </cell>
          <cell r="IE23" t="str">
            <v/>
          </cell>
          <cell r="IF23" t="str">
            <v/>
          </cell>
          <cell r="IG23" t="str">
            <v/>
          </cell>
          <cell r="IH23" t="str">
            <v/>
          </cell>
          <cell r="II23" t="str">
            <v/>
          </cell>
          <cell r="IJ23" t="str">
            <v/>
          </cell>
          <cell r="IK23" t="str">
            <v/>
          </cell>
          <cell r="IL23" t="str">
            <v/>
          </cell>
          <cell r="IM23">
            <v>7.3138535367294297</v>
          </cell>
        </row>
        <row r="24">
          <cell r="A24" t="str">
            <v>2.2.6</v>
          </cell>
          <cell r="B24">
            <v>0.5</v>
          </cell>
          <cell r="C24" t="str">
            <v>Gross tertiary outbound enrolment ratio (%)</v>
          </cell>
          <cell r="D24" t="str">
            <v>SCORE</v>
          </cell>
          <cell r="E24">
            <v>50</v>
          </cell>
          <cell r="F24">
            <v>5.669846996636192</v>
          </cell>
          <cell r="G24">
            <v>2.6609226535774932</v>
          </cell>
          <cell r="H24">
            <v>16.635121172772074</v>
          </cell>
          <cell r="I24">
            <v>6.4544989549830678</v>
          </cell>
          <cell r="J24">
            <v>19.154827775914605</v>
          </cell>
          <cell r="K24">
            <v>7.7800695957020478</v>
          </cell>
          <cell r="L24">
            <v>50</v>
          </cell>
          <cell r="M24">
            <v>0.92189590651738895</v>
          </cell>
          <cell r="N24" t="str">
            <v/>
          </cell>
          <cell r="O24">
            <v>15.08876037928121</v>
          </cell>
          <cell r="P24">
            <v>4.5516323719974476</v>
          </cell>
          <cell r="Q24">
            <v>9.8357668122286341</v>
          </cell>
          <cell r="R24" t="str">
            <v/>
          </cell>
          <cell r="S24">
            <v>33.068789753447206</v>
          </cell>
          <cell r="T24">
            <v>1.3046505811075038</v>
          </cell>
          <cell r="U24" t="str">
            <v/>
          </cell>
          <cell r="V24">
            <v>44.147476787581709</v>
          </cell>
          <cell r="W24">
            <v>1.7979464341984805</v>
          </cell>
          <cell r="X24" t="str">
            <v/>
          </cell>
          <cell r="Y24">
            <v>1.646576353361328</v>
          </cell>
          <cell r="Z24">
            <v>9.3888171280098351</v>
          </cell>
          <cell r="AA24">
            <v>19.711154172223935</v>
          </cell>
          <cell r="AB24" t="str">
            <v/>
          </cell>
          <cell r="AC24">
            <v>4.4345580729294376</v>
          </cell>
          <cell r="AD24">
            <v>3.7581384501163209</v>
          </cell>
          <cell r="AE24">
            <v>4.3009493470013647</v>
          </cell>
          <cell r="AF24">
            <v>4.0792708004352178</v>
          </cell>
          <cell r="AG24" t="str">
            <v/>
          </cell>
          <cell r="AH24">
            <v>21.901001922222939</v>
          </cell>
          <cell r="AI24">
            <v>50</v>
          </cell>
          <cell r="AJ24">
            <v>13.70847847995122</v>
          </cell>
          <cell r="AK24">
            <v>16.33799271394782</v>
          </cell>
          <cell r="AL24">
            <v>2.4483126622997666</v>
          </cell>
          <cell r="AM24">
            <v>6.7560908010346408</v>
          </cell>
          <cell r="AN24">
            <v>1.0030579545991103</v>
          </cell>
          <cell r="AO24">
            <v>4.6140055362568617</v>
          </cell>
          <cell r="AP24">
            <v>32.118017671580532</v>
          </cell>
          <cell r="AQ24">
            <v>0.53192293498314858</v>
          </cell>
          <cell r="AR24">
            <v>19.421568368309817</v>
          </cell>
          <cell r="AS24">
            <v>10.958180827946867</v>
          </cell>
          <cell r="AT24" t="str">
            <v/>
          </cell>
          <cell r="AU24">
            <v>21.487804271837778</v>
          </cell>
          <cell r="AV24">
            <v>16.387350868881565</v>
          </cell>
          <cell r="AW24">
            <v>3.1663594615511244</v>
          </cell>
          <cell r="AX24">
            <v>44.692893024160412</v>
          </cell>
          <cell r="AY24">
            <v>2.0327690245636671</v>
          </cell>
          <cell r="AZ24">
            <v>22.250455534533906</v>
          </cell>
          <cell r="BA24">
            <v>3.1166953988520913</v>
          </cell>
          <cell r="BB24" t="str">
            <v/>
          </cell>
          <cell r="BC24">
            <v>10.827096166419977</v>
          </cell>
          <cell r="BD24">
            <v>50</v>
          </cell>
          <cell r="BE24">
            <v>1.5298141830196283</v>
          </cell>
          <cell r="BF24">
            <v>1.4250414839045469</v>
          </cell>
          <cell r="BG24">
            <v>50</v>
          </cell>
          <cell r="BH24">
            <v>23.854309041345921</v>
          </cell>
          <cell r="BI24">
            <v>11.57065554257548</v>
          </cell>
          <cell r="BJ24">
            <v>23.143621376479182</v>
          </cell>
          <cell r="BK24">
            <v>7.2467196418376316</v>
          </cell>
          <cell r="BL24">
            <v>15.324283879575933</v>
          </cell>
          <cell r="BM24">
            <v>29.486834125964201</v>
          </cell>
          <cell r="BN24">
            <v>3.0981463350820979</v>
          </cell>
          <cell r="BO24" t="str">
            <v/>
          </cell>
          <cell r="BP24">
            <v>30.212387242336327</v>
          </cell>
          <cell r="BQ24">
            <v>7.0683298291474239</v>
          </cell>
          <cell r="BR24">
            <v>21.582758840852051</v>
          </cell>
          <cell r="BS24" t="str">
            <v/>
          </cell>
          <cell r="BT24" t="str">
            <v/>
          </cell>
          <cell r="BU24">
            <v>26.352791438805184</v>
          </cell>
          <cell r="BV24">
            <v>50</v>
          </cell>
          <cell r="BW24" t="str">
            <v/>
          </cell>
          <cell r="BX24">
            <v>2.1980147125349339</v>
          </cell>
          <cell r="BY24">
            <v>1.4473438652921806</v>
          </cell>
          <cell r="BZ24">
            <v>19.335645251636507</v>
          </cell>
          <cell r="CA24">
            <v>2.5180994596684707</v>
          </cell>
          <cell r="CB24">
            <v>33.969771148906212</v>
          </cell>
          <cell r="CC24" t="str">
            <v/>
          </cell>
          <cell r="CD24">
            <v>50</v>
          </cell>
          <cell r="CE24">
            <v>2.5912869624479815</v>
          </cell>
          <cell r="CF24">
            <v>27.280064469585696</v>
          </cell>
          <cell r="CG24" t="str">
            <v/>
          </cell>
          <cell r="CH24">
            <v>12.695942050751107</v>
          </cell>
          <cell r="CI24">
            <v>0.83699440671371506</v>
          </cell>
          <cell r="CJ24">
            <v>37.185485616093736</v>
          </cell>
          <cell r="CK24">
            <v>3.9934613004177208</v>
          </cell>
          <cell r="CL24">
            <v>8.0473463020341178</v>
          </cell>
          <cell r="CM24">
            <v>12.918528193087612</v>
          </cell>
          <cell r="CN24">
            <v>3.7106138110298046</v>
          </cell>
          <cell r="CO24">
            <v>1.7157514388812203</v>
          </cell>
          <cell r="CP24">
            <v>37.742964714159058</v>
          </cell>
          <cell r="CQ24">
            <v>20.17541258354731</v>
          </cell>
          <cell r="CR24">
            <v>1.400488673428981</v>
          </cell>
          <cell r="CS24">
            <v>7.8274192459194314</v>
          </cell>
          <cell r="CT24">
            <v>3.4559757370840183</v>
          </cell>
          <cell r="CU24">
            <v>5.2856061909552334</v>
          </cell>
          <cell r="CV24">
            <v>0.89606306457941398</v>
          </cell>
          <cell r="CW24">
            <v>10.228652347272863</v>
          </cell>
          <cell r="CX24">
            <v>16.931822212551349</v>
          </cell>
          <cell r="CY24">
            <v>16.626663123979345</v>
          </cell>
          <cell r="CZ24">
            <v>14.045802960938492</v>
          </cell>
          <cell r="DA24" t="str">
            <v/>
          </cell>
          <cell r="DB24">
            <v>9.5508972868236945</v>
          </cell>
          <cell r="DC24">
            <v>10.036690901305608</v>
          </cell>
          <cell r="DD24">
            <v>19.590073065975261</v>
          </cell>
          <cell r="DE24" t="str">
            <v/>
          </cell>
          <cell r="DF24">
            <v>50</v>
          </cell>
          <cell r="DG24">
            <v>17.260744549816692</v>
          </cell>
          <cell r="DH24">
            <v>1.0412200946979926</v>
          </cell>
          <cell r="DI24">
            <v>8.2118305195558641</v>
          </cell>
          <cell r="DJ24">
            <v>8.0258512432071125</v>
          </cell>
          <cell r="DK24" t="str">
            <v/>
          </cell>
          <cell r="DL24">
            <v>23.515073352227752</v>
          </cell>
          <cell r="DM24">
            <v>21.968657796177872</v>
          </cell>
          <cell r="DN24" t="str">
            <v/>
          </cell>
          <cell r="DO24" t="str">
            <v/>
          </cell>
          <cell r="DP24">
            <v>6.4024179982204625</v>
          </cell>
          <cell r="DQ24" t="str">
            <v/>
          </cell>
          <cell r="DR24">
            <v>4.3759953586196474</v>
          </cell>
          <cell r="DS24" t="str">
            <v/>
          </cell>
          <cell r="DT24">
            <v>34.827223691603407</v>
          </cell>
          <cell r="DU24">
            <v>17.232037488948162</v>
          </cell>
          <cell r="DV24">
            <v>6.1652135434994406</v>
          </cell>
          <cell r="DW24">
            <v>0.92351460278751007</v>
          </cell>
          <cell r="DX24">
            <v>8.8640179041416722</v>
          </cell>
          <cell r="DY24">
            <v>22.214598615148297</v>
          </cell>
          <cell r="DZ24" t="str">
            <v/>
          </cell>
          <cell r="EA24" t="str">
            <v/>
          </cell>
          <cell r="EB24">
            <v>8.5637955349969435</v>
          </cell>
          <cell r="EC24" t="str">
            <v/>
          </cell>
          <cell r="ED24" t="str">
            <v/>
          </cell>
          <cell r="EE24">
            <v>3.9547575733887887</v>
          </cell>
          <cell r="EF24">
            <v>14.998566195848465</v>
          </cell>
          <cell r="EG24" t="str">
            <v/>
          </cell>
          <cell r="EH24" t="str">
            <v/>
          </cell>
          <cell r="EI24" t="str">
            <v/>
          </cell>
          <cell r="EJ24" t="str">
            <v/>
          </cell>
          <cell r="EK24">
            <v>2.3912801361477785</v>
          </cell>
          <cell r="EL24" t="str">
            <v/>
          </cell>
          <cell r="EM24" t="str">
            <v/>
          </cell>
          <cell r="EN24" t="str">
            <v/>
          </cell>
          <cell r="EO24" t="str">
            <v/>
          </cell>
          <cell r="EP24" t="str">
            <v/>
          </cell>
          <cell r="EQ24">
            <v>36.808951802549622</v>
          </cell>
          <cell r="ER24" t="str">
            <v/>
          </cell>
          <cell r="ES24" t="str">
            <v/>
          </cell>
          <cell r="ET24" t="str">
            <v/>
          </cell>
          <cell r="EU24" t="str">
            <v/>
          </cell>
          <cell r="EV24" t="str">
            <v/>
          </cell>
          <cell r="EW24" t="str">
            <v/>
          </cell>
          <cell r="EX24" t="str">
            <v/>
          </cell>
          <cell r="EY24" t="str">
            <v/>
          </cell>
          <cell r="EZ24" t="str">
            <v/>
          </cell>
          <cell r="FA24" t="str">
            <v/>
          </cell>
          <cell r="FB24" t="str">
            <v/>
          </cell>
          <cell r="FC24" t="str">
            <v/>
          </cell>
          <cell r="FD24" t="str">
            <v/>
          </cell>
          <cell r="FE24" t="str">
            <v/>
          </cell>
          <cell r="FF24" t="str">
            <v/>
          </cell>
          <cell r="FG24" t="str">
            <v/>
          </cell>
          <cell r="FH24" t="str">
            <v/>
          </cell>
          <cell r="FI24" t="str">
            <v/>
          </cell>
          <cell r="FJ24" t="str">
            <v/>
          </cell>
          <cell r="FK24" t="str">
            <v/>
          </cell>
          <cell r="FL24" t="str">
            <v/>
          </cell>
          <cell r="FM24" t="str">
            <v/>
          </cell>
          <cell r="FN24" t="str">
            <v/>
          </cell>
          <cell r="FO24" t="str">
            <v/>
          </cell>
          <cell r="FP24" t="str">
            <v/>
          </cell>
          <cell r="FQ24" t="str">
            <v/>
          </cell>
          <cell r="FR24" t="str">
            <v/>
          </cell>
          <cell r="FS24" t="str">
            <v/>
          </cell>
          <cell r="FT24" t="str">
            <v/>
          </cell>
          <cell r="FU24" t="str">
            <v/>
          </cell>
          <cell r="FV24" t="str">
            <v/>
          </cell>
          <cell r="FW24" t="str">
            <v/>
          </cell>
          <cell r="FX24" t="str">
            <v/>
          </cell>
          <cell r="FY24" t="str">
            <v/>
          </cell>
          <cell r="FZ24" t="str">
            <v/>
          </cell>
          <cell r="GA24" t="str">
            <v/>
          </cell>
          <cell r="GB24" t="str">
            <v/>
          </cell>
          <cell r="GC24" t="str">
            <v/>
          </cell>
          <cell r="GD24" t="str">
            <v/>
          </cell>
          <cell r="GE24" t="str">
            <v/>
          </cell>
          <cell r="GF24" t="str">
            <v/>
          </cell>
          <cell r="GG24" t="str">
            <v/>
          </cell>
          <cell r="GH24" t="str">
            <v/>
          </cell>
          <cell r="GI24" t="str">
            <v/>
          </cell>
          <cell r="GJ24" t="str">
            <v/>
          </cell>
          <cell r="GK24">
            <v>34.159708471547923</v>
          </cell>
          <cell r="GL24" t="str">
            <v/>
          </cell>
          <cell r="GM24" t="str">
            <v/>
          </cell>
          <cell r="GN24" t="str">
            <v/>
          </cell>
          <cell r="GO24" t="str">
            <v/>
          </cell>
          <cell r="GP24" t="str">
            <v/>
          </cell>
          <cell r="GQ24" t="str">
            <v/>
          </cell>
          <cell r="GR24" t="str">
            <v/>
          </cell>
          <cell r="GS24" t="str">
            <v/>
          </cell>
          <cell r="GT24">
            <v>40.894500664450852</v>
          </cell>
          <cell r="GU24" t="str">
            <v/>
          </cell>
          <cell r="GV24" t="str">
            <v/>
          </cell>
          <cell r="GW24" t="str">
            <v/>
          </cell>
          <cell r="GX24" t="str">
            <v/>
          </cell>
          <cell r="GY24" t="str">
            <v/>
          </cell>
          <cell r="GZ24" t="str">
            <v/>
          </cell>
          <cell r="HA24">
            <v>1.8386131561086247</v>
          </cell>
          <cell r="HB24" t="str">
            <v/>
          </cell>
          <cell r="HC24" t="str">
            <v/>
          </cell>
          <cell r="HD24" t="str">
            <v/>
          </cell>
          <cell r="HE24" t="str">
            <v/>
          </cell>
          <cell r="HF24" t="str">
            <v/>
          </cell>
          <cell r="HG24" t="str">
            <v/>
          </cell>
          <cell r="HH24" t="str">
            <v/>
          </cell>
          <cell r="HI24" t="str">
            <v/>
          </cell>
          <cell r="HJ24">
            <v>1.7641788760374442</v>
          </cell>
          <cell r="HK24" t="str">
            <v/>
          </cell>
          <cell r="HL24" t="str">
            <v/>
          </cell>
          <cell r="HM24" t="str">
            <v/>
          </cell>
          <cell r="HN24" t="str">
            <v/>
          </cell>
          <cell r="HO24" t="str">
            <v/>
          </cell>
          <cell r="HP24" t="str">
            <v/>
          </cell>
          <cell r="HQ24" t="str">
            <v/>
          </cell>
          <cell r="HR24" t="str">
            <v/>
          </cell>
          <cell r="HS24" t="str">
            <v/>
          </cell>
          <cell r="HT24" t="str">
            <v/>
          </cell>
          <cell r="HU24" t="str">
            <v/>
          </cell>
          <cell r="HV24" t="str">
            <v/>
          </cell>
          <cell r="HW24" t="str">
            <v/>
          </cell>
          <cell r="HX24">
            <v>0.6918962876405863</v>
          </cell>
          <cell r="HY24">
            <v>25.780869459507521</v>
          </cell>
          <cell r="HZ24" t="str">
            <v/>
          </cell>
          <cell r="IA24" t="str">
            <v/>
          </cell>
          <cell r="IB24" t="str">
            <v/>
          </cell>
          <cell r="IC24" t="str">
            <v/>
          </cell>
          <cell r="ID24" t="str">
            <v/>
          </cell>
          <cell r="IE24" t="str">
            <v/>
          </cell>
          <cell r="IF24" t="str">
            <v/>
          </cell>
          <cell r="IG24" t="str">
            <v/>
          </cell>
          <cell r="IH24" t="str">
            <v/>
          </cell>
          <cell r="II24" t="str">
            <v/>
          </cell>
          <cell r="IJ24" t="str">
            <v/>
          </cell>
          <cell r="IK24" t="str">
            <v/>
          </cell>
          <cell r="IL24" t="str">
            <v/>
          </cell>
          <cell r="IM24">
            <v>3.0264339752898373</v>
          </cell>
        </row>
        <row r="25">
          <cell r="A25" t="str">
            <v>2.3.1</v>
          </cell>
          <cell r="B25">
            <v>1</v>
          </cell>
          <cell r="C25" t="str">
            <v>Researchers, headcounts (per million people)</v>
          </cell>
          <cell r="D25" t="str">
            <v>SCORE</v>
          </cell>
          <cell r="E25" t="str">
            <v/>
          </cell>
          <cell r="F25">
            <v>3.187906326034986</v>
          </cell>
          <cell r="G25">
            <v>11.345059143696687</v>
          </cell>
          <cell r="H25">
            <v>10.158831799135246</v>
          </cell>
          <cell r="I25" t="str">
            <v/>
          </cell>
          <cell r="J25">
            <v>48.944510155448043</v>
          </cell>
          <cell r="K25">
            <v>10.302816030517555</v>
          </cell>
          <cell r="L25" t="str">
            <v/>
          </cell>
          <cell r="M25" t="str">
            <v/>
          </cell>
          <cell r="N25" t="str">
            <v/>
          </cell>
          <cell r="O25">
            <v>36.94325983395305</v>
          </cell>
          <cell r="P25">
            <v>0.90394147160108662</v>
          </cell>
          <cell r="Q25">
            <v>1.1172047424208742</v>
          </cell>
          <cell r="R25">
            <v>5.9295123670300534</v>
          </cell>
          <cell r="S25">
            <v>7.1452732460788999</v>
          </cell>
          <cell r="T25">
            <v>8.3277025873612818</v>
          </cell>
          <cell r="U25">
            <v>5.1029550225672402</v>
          </cell>
          <cell r="V25">
            <v>12.997251265305627</v>
          </cell>
          <cell r="W25">
            <v>9.6373157236273571E-2</v>
          </cell>
          <cell r="X25" t="str">
            <v/>
          </cell>
          <cell r="Y25">
            <v>0.42708076485079216</v>
          </cell>
          <cell r="Z25">
            <v>0.19666047322544253</v>
          </cell>
          <cell r="AA25" t="str">
            <v/>
          </cell>
          <cell r="AB25" t="str">
            <v/>
          </cell>
          <cell r="AC25">
            <v>8.6398580945798411</v>
          </cell>
          <cell r="AD25" t="str">
            <v/>
          </cell>
          <cell r="AE25">
            <v>2.0552963785439369</v>
          </cell>
          <cell r="AF25">
            <v>5.9912037455019149</v>
          </cell>
          <cell r="AG25">
            <v>0.94496916303570166</v>
          </cell>
          <cell r="AH25">
            <v>19.030204216648546</v>
          </cell>
          <cell r="AI25">
            <v>14.726662878273464</v>
          </cell>
          <cell r="AJ25">
            <v>32.525930135251706</v>
          </cell>
          <cell r="AK25">
            <v>59.901408204931329</v>
          </cell>
          <cell r="AL25" t="str">
            <v/>
          </cell>
          <cell r="AM25">
            <v>0.91837934663114984</v>
          </cell>
          <cell r="AN25">
            <v>9.0923788807953496</v>
          </cell>
          <cell r="AO25">
            <v>0.49598827368384313</v>
          </cell>
          <cell r="AP25">
            <v>39.252674952069746</v>
          </cell>
          <cell r="AQ25">
            <v>0.22930645850229997</v>
          </cell>
          <cell r="AR25">
            <v>76.712306941787972</v>
          </cell>
          <cell r="AS25">
            <v>33.628284275158734</v>
          </cell>
          <cell r="AT25" t="str">
            <v/>
          </cell>
          <cell r="AU25">
            <v>13.785272457041062</v>
          </cell>
          <cell r="AV25">
            <v>40.336266682649736</v>
          </cell>
          <cell r="AW25" t="str">
            <v/>
          </cell>
          <cell r="AX25">
            <v>22.901276951521968</v>
          </cell>
          <cell r="AY25">
            <v>0.3602051043161128</v>
          </cell>
          <cell r="AZ25" t="str">
            <v/>
          </cell>
          <cell r="BA25">
            <v>0.61757043111054799</v>
          </cell>
          <cell r="BB25">
            <v>22.637085840488414</v>
          </cell>
          <cell r="BC25">
            <v>25.000459007587661</v>
          </cell>
          <cell r="BD25">
            <v>100</v>
          </cell>
          <cell r="BE25" t="str">
            <v/>
          </cell>
          <cell r="BF25">
            <v>1.2308755057618728</v>
          </cell>
          <cell r="BG25">
            <v>33.762777291794535</v>
          </cell>
          <cell r="BH25" t="str">
            <v/>
          </cell>
          <cell r="BI25">
            <v>17.643417110437227</v>
          </cell>
          <cell r="BJ25" t="str">
            <v/>
          </cell>
          <cell r="BK25">
            <v>52.608908085437619</v>
          </cell>
          <cell r="BL25">
            <v>22.986508211683677</v>
          </cell>
          <cell r="BM25">
            <v>4.8979872706953618</v>
          </cell>
          <cell r="BN25" t="str">
            <v/>
          </cell>
          <cell r="BO25">
            <v>45.731092870512057</v>
          </cell>
          <cell r="BP25">
            <v>1.2560063608588676</v>
          </cell>
          <cell r="BQ25">
            <v>2.8865393938520296</v>
          </cell>
          <cell r="BR25">
            <v>26.159828718094229</v>
          </cell>
          <cell r="BS25" t="str">
            <v/>
          </cell>
          <cell r="BT25" t="str">
            <v/>
          </cell>
          <cell r="BU25">
            <v>30.276216351140047</v>
          </cell>
          <cell r="BV25">
            <v>39.44848531289523</v>
          </cell>
          <cell r="BW25">
            <v>8.2575616758253219</v>
          </cell>
          <cell r="BX25">
            <v>0.7552499467020114</v>
          </cell>
          <cell r="BY25" t="str">
            <v/>
          </cell>
          <cell r="BZ25">
            <v>5.53025087609754</v>
          </cell>
          <cell r="CA25">
            <v>0.77383520186091537</v>
          </cell>
          <cell r="CB25">
            <v>18.625480914767984</v>
          </cell>
          <cell r="CC25" t="str">
            <v/>
          </cell>
          <cell r="CD25" t="str">
            <v/>
          </cell>
          <cell r="CE25">
            <v>3.2782503996400774</v>
          </cell>
          <cell r="CF25">
            <v>5.055124155862285</v>
          </cell>
          <cell r="CG25" t="str">
            <v/>
          </cell>
          <cell r="CH25">
            <v>6.9072281176667847</v>
          </cell>
          <cell r="CI25">
            <v>0.11973633997212572</v>
          </cell>
          <cell r="CJ25" t="str">
            <v/>
          </cell>
          <cell r="CK25">
            <v>0.89038747068610635</v>
          </cell>
          <cell r="CL25">
            <v>21.382212204139261</v>
          </cell>
          <cell r="CM25">
            <v>53.742133330703204</v>
          </cell>
          <cell r="CN25">
            <v>0.45918178293720846</v>
          </cell>
          <cell r="CO25">
            <v>1.5366215979381834</v>
          </cell>
          <cell r="CP25">
            <v>67.107045880274129</v>
          </cell>
          <cell r="CQ25" t="str">
            <v/>
          </cell>
          <cell r="CR25">
            <v>2.3538652611677304</v>
          </cell>
          <cell r="CS25">
            <v>1.2980142800674626</v>
          </cell>
          <cell r="CT25">
            <v>1.0113037257001003</v>
          </cell>
          <cell r="CU25">
            <v>1.3704069841987585</v>
          </cell>
          <cell r="CV25">
            <v>0.94862984338357625</v>
          </cell>
          <cell r="CW25">
            <v>19.356949336942677</v>
          </cell>
          <cell r="CX25">
            <v>36.67815070774418</v>
          </cell>
          <cell r="CY25" t="str">
            <v/>
          </cell>
          <cell r="CZ25">
            <v>10.872782063956068</v>
          </cell>
          <cell r="DA25">
            <v>20.164802691225976</v>
          </cell>
          <cell r="DB25">
            <v>0.31478444472600281</v>
          </cell>
          <cell r="DC25">
            <v>5.5555767145830126</v>
          </cell>
          <cell r="DD25">
            <v>10.898016100924009</v>
          </cell>
          <cell r="DE25">
            <v>53.556853590235953</v>
          </cell>
          <cell r="DF25">
            <v>27.839326100992288</v>
          </cell>
          <cell r="DG25">
            <v>32.995248323104924</v>
          </cell>
          <cell r="DH25">
            <v>6.1845407761856244</v>
          </cell>
          <cell r="DI25">
            <v>35.511876916167004</v>
          </cell>
          <cell r="DJ25">
            <v>1.7404050343648736</v>
          </cell>
          <cell r="DK25" t="str">
            <v/>
          </cell>
          <cell r="DL25">
            <v>60.561794939687921</v>
          </cell>
          <cell r="DM25">
            <v>44.35202164391481</v>
          </cell>
          <cell r="DN25" t="str">
            <v/>
          </cell>
          <cell r="DO25" t="str">
            <v/>
          </cell>
          <cell r="DP25">
            <v>1.4503061694413231</v>
          </cell>
          <cell r="DQ25" t="str">
            <v/>
          </cell>
          <cell r="DR25">
            <v>3.9212881649635332</v>
          </cell>
          <cell r="DS25" t="str">
            <v/>
          </cell>
          <cell r="DT25">
            <v>3.6214659260838458</v>
          </cell>
          <cell r="DU25">
            <v>20.946154995861342</v>
          </cell>
          <cell r="DV25">
            <v>10.596284997431834</v>
          </cell>
          <cell r="DW25">
            <v>0.22064206436576153</v>
          </cell>
          <cell r="DX25">
            <v>12.920661486835586</v>
          </cell>
          <cell r="DY25" t="str">
            <v/>
          </cell>
          <cell r="DZ25">
            <v>47.180221552720241</v>
          </cell>
          <cell r="EA25" t="str">
            <v/>
          </cell>
          <cell r="EB25">
            <v>4.8769578949684425</v>
          </cell>
          <cell r="EC25">
            <v>1.6290429653862757</v>
          </cell>
          <cell r="ED25">
            <v>3.8577880689892199</v>
          </cell>
          <cell r="EE25">
            <v>0.51189345561396626</v>
          </cell>
          <cell r="EF25" t="str">
            <v/>
          </cell>
          <cell r="EG25" t="str">
            <v/>
          </cell>
          <cell r="EH25" t="str">
            <v/>
          </cell>
          <cell r="EI25" t="str">
            <v/>
          </cell>
          <cell r="EJ25" t="str">
            <v/>
          </cell>
          <cell r="EK25" t="str">
            <v/>
          </cell>
          <cell r="EL25" t="str">
            <v/>
          </cell>
          <cell r="EM25" t="str">
            <v/>
          </cell>
          <cell r="EN25" t="str">
            <v/>
          </cell>
          <cell r="EO25" t="str">
            <v/>
          </cell>
          <cell r="EP25" t="str">
            <v/>
          </cell>
          <cell r="EQ25">
            <v>14.820118340501692</v>
          </cell>
          <cell r="ER25" t="str">
            <v/>
          </cell>
          <cell r="ES25" t="str">
            <v/>
          </cell>
          <cell r="ET25" t="str">
            <v/>
          </cell>
          <cell r="EU25" t="str">
            <v/>
          </cell>
          <cell r="EV25" t="str">
            <v/>
          </cell>
          <cell r="EW25" t="str">
            <v/>
          </cell>
          <cell r="EX25" t="str">
            <v/>
          </cell>
          <cell r="EY25" t="str">
            <v/>
          </cell>
          <cell r="EZ25" t="str">
            <v/>
          </cell>
          <cell r="FA25" t="str">
            <v/>
          </cell>
          <cell r="FB25" t="str">
            <v/>
          </cell>
          <cell r="FC25" t="str">
            <v/>
          </cell>
          <cell r="FD25" t="str">
            <v/>
          </cell>
          <cell r="FE25" t="str">
            <v/>
          </cell>
          <cell r="FF25" t="str">
            <v/>
          </cell>
          <cell r="FG25" t="str">
            <v/>
          </cell>
          <cell r="FH25" t="str">
            <v/>
          </cell>
          <cell r="FI25" t="str">
            <v/>
          </cell>
          <cell r="FJ25" t="str">
            <v/>
          </cell>
          <cell r="FK25" t="str">
            <v/>
          </cell>
          <cell r="FL25" t="str">
            <v/>
          </cell>
          <cell r="FM25" t="str">
            <v/>
          </cell>
          <cell r="FN25" t="str">
            <v/>
          </cell>
          <cell r="FO25" t="str">
            <v/>
          </cell>
          <cell r="FP25" t="str">
            <v/>
          </cell>
          <cell r="FQ25" t="str">
            <v/>
          </cell>
          <cell r="FR25" t="str">
            <v/>
          </cell>
          <cell r="FS25" t="str">
            <v/>
          </cell>
          <cell r="FT25" t="str">
            <v/>
          </cell>
          <cell r="FU25" t="str">
            <v/>
          </cell>
          <cell r="FV25" t="str">
            <v/>
          </cell>
          <cell r="FW25" t="str">
            <v/>
          </cell>
          <cell r="FX25" t="str">
            <v/>
          </cell>
          <cell r="FY25" t="str">
            <v/>
          </cell>
          <cell r="FZ25" t="str">
            <v/>
          </cell>
          <cell r="GA25" t="str">
            <v/>
          </cell>
          <cell r="GB25">
            <v>7.1852410472656416</v>
          </cell>
          <cell r="GC25" t="str">
            <v/>
          </cell>
          <cell r="GD25" t="str">
            <v/>
          </cell>
          <cell r="GE25" t="str">
            <v/>
          </cell>
          <cell r="GF25" t="str">
            <v/>
          </cell>
          <cell r="GG25" t="str">
            <v/>
          </cell>
          <cell r="GH25" t="str">
            <v/>
          </cell>
          <cell r="GI25" t="str">
            <v/>
          </cell>
          <cell r="GJ25" t="str">
            <v/>
          </cell>
          <cell r="GK25" t="str">
            <v/>
          </cell>
          <cell r="GL25" t="str">
            <v/>
          </cell>
          <cell r="GM25" t="str">
            <v/>
          </cell>
          <cell r="GN25" t="str">
            <v/>
          </cell>
          <cell r="GO25" t="str">
            <v/>
          </cell>
          <cell r="GP25" t="str">
            <v/>
          </cell>
          <cell r="GQ25" t="str">
            <v/>
          </cell>
          <cell r="GR25" t="str">
            <v/>
          </cell>
          <cell r="GS25" t="str">
            <v/>
          </cell>
          <cell r="GT25">
            <v>5.5043059463863964</v>
          </cell>
          <cell r="GU25" t="str">
            <v/>
          </cell>
          <cell r="GV25" t="str">
            <v/>
          </cell>
          <cell r="GW25" t="str">
            <v/>
          </cell>
          <cell r="GX25" t="str">
            <v/>
          </cell>
          <cell r="GY25" t="str">
            <v/>
          </cell>
          <cell r="GZ25" t="str">
            <v/>
          </cell>
          <cell r="HA25">
            <v>7.4699683853782187E-2</v>
          </cell>
          <cell r="HB25" t="str">
            <v/>
          </cell>
          <cell r="HC25" t="str">
            <v/>
          </cell>
          <cell r="HD25" t="str">
            <v/>
          </cell>
          <cell r="HE25" t="str">
            <v/>
          </cell>
          <cell r="HF25" t="str">
            <v/>
          </cell>
          <cell r="HG25" t="str">
            <v/>
          </cell>
          <cell r="HH25" t="str">
            <v/>
          </cell>
          <cell r="HI25" t="str">
            <v/>
          </cell>
          <cell r="HJ25" t="str">
            <v/>
          </cell>
          <cell r="HK25" t="str">
            <v/>
          </cell>
          <cell r="HL25" t="str">
            <v/>
          </cell>
          <cell r="HM25" t="str">
            <v/>
          </cell>
          <cell r="HN25" t="str">
            <v/>
          </cell>
          <cell r="HO25" t="str">
            <v/>
          </cell>
          <cell r="HP25" t="str">
            <v/>
          </cell>
          <cell r="HQ25" t="str">
            <v/>
          </cell>
          <cell r="HR25" t="str">
            <v/>
          </cell>
          <cell r="HS25" t="str">
            <v/>
          </cell>
          <cell r="HT25" t="str">
            <v/>
          </cell>
          <cell r="HU25" t="str">
            <v/>
          </cell>
          <cell r="HV25" t="str">
            <v/>
          </cell>
          <cell r="HW25" t="str">
            <v/>
          </cell>
          <cell r="HX25">
            <v>2.197347467226479</v>
          </cell>
          <cell r="HY25" t="str">
            <v/>
          </cell>
          <cell r="HZ25" t="str">
            <v/>
          </cell>
          <cell r="IA25" t="str">
            <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row>
        <row r="26">
          <cell r="A26" t="str">
            <v>2.3.2</v>
          </cell>
          <cell r="B26">
            <v>1</v>
          </cell>
          <cell r="C26" t="str">
            <v>GERD: Gross expenditure on research &amp; development (% of GDP)</v>
          </cell>
          <cell r="D26" t="str">
            <v>SCORE</v>
          </cell>
          <cell r="E26" t="str">
            <v/>
          </cell>
          <cell r="F26">
            <v>1.3690280172148668</v>
          </cell>
          <cell r="G26">
            <v>10.441677875520083</v>
          </cell>
          <cell r="H26">
            <v>4.3390449942629887</v>
          </cell>
          <cell r="I26">
            <v>42.294700137182296</v>
          </cell>
          <cell r="J26">
            <v>54.73907831039444</v>
          </cell>
          <cell r="K26">
            <v>3.4959783092300309</v>
          </cell>
          <cell r="L26" t="str">
            <v/>
          </cell>
          <cell r="M26" t="str">
            <v/>
          </cell>
          <cell r="N26" t="str">
            <v/>
          </cell>
          <cell r="O26">
            <v>39.546649046247026</v>
          </cell>
          <cell r="P26" t="str">
            <v/>
          </cell>
          <cell r="Q26">
            <v>5.6868106629620723</v>
          </cell>
          <cell r="R26">
            <v>0.53710437321625026</v>
          </cell>
          <cell r="S26">
            <v>10.348487393799743</v>
          </cell>
          <cell r="T26">
            <v>22.574449454050626</v>
          </cell>
          <cell r="U26">
            <v>0.76090745213712507</v>
          </cell>
          <cell r="V26">
            <v>10.038822200198689</v>
          </cell>
          <cell r="W26">
            <v>2.2755397956850327</v>
          </cell>
          <cell r="X26" t="str">
            <v/>
          </cell>
          <cell r="Y26">
            <v>1.023793074126971</v>
          </cell>
          <cell r="Z26" t="str">
            <v/>
          </cell>
          <cell r="AA26">
            <v>37.840543737744845</v>
          </cell>
          <cell r="AB26" t="str">
            <v/>
          </cell>
          <cell r="AC26">
            <v>13.878681640332546</v>
          </cell>
          <cell r="AD26">
            <v>29.642847283977368</v>
          </cell>
          <cell r="AE26">
            <v>3.2659836418320918</v>
          </cell>
          <cell r="AF26">
            <v>6.5745384565639577</v>
          </cell>
          <cell r="AG26" t="str">
            <v/>
          </cell>
          <cell r="AH26">
            <v>18.469006019059982</v>
          </cell>
          <cell r="AI26">
            <v>9.626774159424496</v>
          </cell>
          <cell r="AJ26">
            <v>30.15253947595042</v>
          </cell>
          <cell r="AK26">
            <v>55.840398499978527</v>
          </cell>
          <cell r="AL26" t="str">
            <v/>
          </cell>
          <cell r="AM26">
            <v>3.02146459542326</v>
          </cell>
          <cell r="AN26">
            <v>4.6371714238064099</v>
          </cell>
          <cell r="AO26">
            <v>1.8127150562466383</v>
          </cell>
          <cell r="AP26">
            <v>26.607613942158054</v>
          </cell>
          <cell r="AQ26">
            <v>3.5432803969125191</v>
          </cell>
          <cell r="AR26">
            <v>71.180727890706081</v>
          </cell>
          <cell r="AS26">
            <v>41.558725736493678</v>
          </cell>
          <cell r="AT26" t="str">
            <v/>
          </cell>
          <cell r="AU26">
            <v>3.6299331655770017</v>
          </cell>
          <cell r="AV26">
            <v>52.165052442185058</v>
          </cell>
          <cell r="AW26" t="str">
            <v/>
          </cell>
          <cell r="AX26">
            <v>11.814735241111258</v>
          </cell>
          <cell r="AY26">
            <v>1.1840204871308502</v>
          </cell>
          <cell r="AZ26" t="str">
            <v/>
          </cell>
          <cell r="BA26">
            <v>0.85422799609564692</v>
          </cell>
          <cell r="BB26">
            <v>16.646577775811469</v>
          </cell>
          <cell r="BC26">
            <v>19.823058054127685</v>
          </cell>
          <cell r="BD26">
            <v>54.96572671859029</v>
          </cell>
          <cell r="BE26">
            <v>16.441833239351588</v>
          </cell>
          <cell r="BF26">
            <v>1.0122938261456265</v>
          </cell>
          <cell r="BG26">
            <v>29.260600056974027</v>
          </cell>
          <cell r="BH26">
            <v>100</v>
          </cell>
          <cell r="BI26">
            <v>24.303347644690309</v>
          </cell>
          <cell r="BJ26">
            <v>1.2585701667932219</v>
          </cell>
          <cell r="BK26">
            <v>70.767165455224728</v>
          </cell>
          <cell r="BL26">
            <v>6.9240464170462559</v>
          </cell>
          <cell r="BM26">
            <v>4.4515667489038364</v>
          </cell>
          <cell r="BN26" t="str">
            <v/>
          </cell>
          <cell r="BO26">
            <v>65.99643977304666</v>
          </cell>
          <cell r="BP26">
            <v>1.7646542160038408</v>
          </cell>
          <cell r="BQ26">
            <v>4.7518819090659505</v>
          </cell>
          <cell r="BR26">
            <v>12.592729383579721</v>
          </cell>
          <cell r="BS26" t="str">
            <v/>
          </cell>
          <cell r="BT26" t="str">
            <v/>
          </cell>
          <cell r="BU26">
            <v>16.411045079883039</v>
          </cell>
          <cell r="BV26">
            <v>35.774148722498396</v>
          </cell>
          <cell r="BW26">
            <v>4.2891316304747029</v>
          </cell>
          <cell r="BX26">
            <v>2.8856166882376746</v>
          </cell>
          <cell r="BY26" t="str">
            <v/>
          </cell>
          <cell r="BZ26">
            <v>13.066374077466566</v>
          </cell>
          <cell r="CA26" t="str">
            <v/>
          </cell>
          <cell r="CB26">
            <v>12.128837103815838</v>
          </cell>
          <cell r="CC26" t="str">
            <v/>
          </cell>
          <cell r="CD26">
            <v>7.6532601478646756</v>
          </cell>
          <cell r="CE26">
            <v>7.7076757086229932</v>
          </cell>
          <cell r="CF26">
            <v>4.6526817139076568</v>
          </cell>
          <cell r="CG26" t="str">
            <v/>
          </cell>
          <cell r="CH26">
            <v>13.067966904310261</v>
          </cell>
          <cell r="CI26">
            <v>10.958614438715657</v>
          </cell>
          <cell r="CJ26" t="str">
            <v/>
          </cell>
          <cell r="CK26" t="str">
            <v/>
          </cell>
          <cell r="CL26">
            <v>33.488048173421653</v>
          </cell>
          <cell r="CM26">
            <v>24.78854759630341</v>
          </cell>
          <cell r="CN26">
            <v>0.93155351651837226</v>
          </cell>
          <cell r="CO26" t="str">
            <v/>
          </cell>
          <cell r="CP26">
            <v>33.207462644180694</v>
          </cell>
          <cell r="CQ26" t="str">
            <v/>
          </cell>
          <cell r="CR26">
            <v>13.85226008630406</v>
          </cell>
          <cell r="CS26">
            <v>4.2498553976224667</v>
          </cell>
          <cell r="CT26">
            <v>1.7989607390596418</v>
          </cell>
          <cell r="CU26">
            <v>3.0682076429235177</v>
          </cell>
          <cell r="CV26">
            <v>2.3890530889939976</v>
          </cell>
          <cell r="CW26">
            <v>12.456932503158761</v>
          </cell>
          <cell r="CX26">
            <v>31.082766095056623</v>
          </cell>
          <cell r="CY26" t="str">
            <v/>
          </cell>
          <cell r="CZ26">
            <v>12.15878597177511</v>
          </cell>
          <cell r="DA26">
            <v>21.267444988281863</v>
          </cell>
          <cell r="DB26">
            <v>1.0065242591787074</v>
          </cell>
          <cell r="DC26">
            <v>1.8348153503749944</v>
          </cell>
          <cell r="DD26">
            <v>7.2332324874698903</v>
          </cell>
          <cell r="DE26">
            <v>51.792210316333787</v>
          </cell>
          <cell r="DF26">
            <v>9.677860901169371</v>
          </cell>
          <cell r="DG26">
            <v>34.161604149506758</v>
          </cell>
          <cell r="DH26">
            <v>19.151770994628325</v>
          </cell>
          <cell r="DI26">
            <v>27.596060160511076</v>
          </cell>
          <cell r="DJ26">
            <v>3.5811041474088494</v>
          </cell>
          <cell r="DK26" t="str">
            <v/>
          </cell>
          <cell r="DL26">
            <v>77.104368138287413</v>
          </cell>
          <cell r="DM26">
            <v>59.6619288293466</v>
          </cell>
          <cell r="DN26" t="str">
            <v/>
          </cell>
          <cell r="DO26" t="str">
            <v/>
          </cell>
          <cell r="DP26">
            <v>1.3229882821356569</v>
          </cell>
          <cell r="DQ26" t="str">
            <v/>
          </cell>
          <cell r="DR26">
            <v>5.1193092342668747</v>
          </cell>
          <cell r="DS26" t="str">
            <v/>
          </cell>
          <cell r="DT26">
            <v>1.2131566631514055</v>
          </cell>
          <cell r="DU26">
            <v>21.010778953594951</v>
          </cell>
          <cell r="DV26">
            <v>14.85077445492678</v>
          </cell>
          <cell r="DW26">
            <v>7.9874722992750531</v>
          </cell>
          <cell r="DX26">
            <v>17.539402421950921</v>
          </cell>
          <cell r="DY26" t="str">
            <v/>
          </cell>
          <cell r="DZ26">
            <v>38.735418125112957</v>
          </cell>
          <cell r="EA26">
            <v>58.067222454133201</v>
          </cell>
          <cell r="EB26">
            <v>13.169574427991737</v>
          </cell>
          <cell r="EC26" t="str">
            <v/>
          </cell>
          <cell r="ED26">
            <v>3.9626331772255265</v>
          </cell>
          <cell r="EE26">
            <v>0.59668388469135647</v>
          </cell>
          <cell r="EF26" t="str">
            <v/>
          </cell>
          <cell r="EG26" t="str">
            <v/>
          </cell>
          <cell r="EH26" t="str">
            <v/>
          </cell>
          <cell r="EI26" t="str">
            <v/>
          </cell>
          <cell r="EJ26" t="str">
            <v/>
          </cell>
          <cell r="EK26" t="str">
            <v/>
          </cell>
          <cell r="EL26" t="str">
            <v/>
          </cell>
          <cell r="EM26" t="str">
            <v/>
          </cell>
          <cell r="EN26" t="str">
            <v/>
          </cell>
          <cell r="EO26" t="str">
            <v/>
          </cell>
          <cell r="EP26" t="str">
            <v/>
          </cell>
          <cell r="EQ26">
            <v>19.776823619131509</v>
          </cell>
          <cell r="ER26" t="str">
            <v/>
          </cell>
          <cell r="ES26" t="str">
            <v/>
          </cell>
          <cell r="ET26" t="str">
            <v/>
          </cell>
          <cell r="EU26" t="str">
            <v/>
          </cell>
          <cell r="EV26" t="str">
            <v/>
          </cell>
          <cell r="EW26" t="str">
            <v/>
          </cell>
          <cell r="EX26" t="str">
            <v/>
          </cell>
          <cell r="EY26" t="str">
            <v/>
          </cell>
          <cell r="EZ26" t="str">
            <v/>
          </cell>
          <cell r="FA26" t="str">
            <v/>
          </cell>
          <cell r="FB26" t="str">
            <v/>
          </cell>
          <cell r="FC26" t="str">
            <v/>
          </cell>
          <cell r="FD26" t="str">
            <v/>
          </cell>
          <cell r="FE26" t="str">
            <v/>
          </cell>
          <cell r="FF26" t="str">
            <v/>
          </cell>
          <cell r="FG26" t="str">
            <v/>
          </cell>
          <cell r="FH26" t="str">
            <v/>
          </cell>
          <cell r="FI26" t="str">
            <v/>
          </cell>
          <cell r="FJ26" t="str">
            <v/>
          </cell>
          <cell r="FK26" t="str">
            <v/>
          </cell>
          <cell r="FL26" t="str">
            <v/>
          </cell>
          <cell r="FM26" t="str">
            <v/>
          </cell>
          <cell r="FN26" t="str">
            <v/>
          </cell>
          <cell r="FO26" t="str">
            <v/>
          </cell>
          <cell r="FP26" t="str">
            <v/>
          </cell>
          <cell r="FQ26" t="str">
            <v/>
          </cell>
          <cell r="FR26" t="str">
            <v/>
          </cell>
          <cell r="FS26" t="str">
            <v/>
          </cell>
          <cell r="FT26" t="str">
            <v/>
          </cell>
          <cell r="FU26" t="str">
            <v/>
          </cell>
          <cell r="FV26" t="str">
            <v/>
          </cell>
          <cell r="FW26" t="str">
            <v/>
          </cell>
          <cell r="FX26" t="str">
            <v/>
          </cell>
          <cell r="FY26" t="str">
            <v/>
          </cell>
          <cell r="FZ26" t="str">
            <v/>
          </cell>
          <cell r="GA26" t="str">
            <v/>
          </cell>
          <cell r="GB26">
            <v>13.735246891758685</v>
          </cell>
          <cell r="GC26" t="str">
            <v/>
          </cell>
          <cell r="GD26" t="str">
            <v/>
          </cell>
          <cell r="GE26" t="str">
            <v/>
          </cell>
          <cell r="GF26" t="str">
            <v/>
          </cell>
          <cell r="GG26" t="str">
            <v/>
          </cell>
          <cell r="GH26" t="str">
            <v/>
          </cell>
          <cell r="GI26" t="str">
            <v/>
          </cell>
          <cell r="GJ26" t="str">
            <v/>
          </cell>
          <cell r="GK26" t="str">
            <v/>
          </cell>
          <cell r="GL26" t="str">
            <v/>
          </cell>
          <cell r="GM26" t="str">
            <v/>
          </cell>
          <cell r="GN26" t="str">
            <v/>
          </cell>
          <cell r="GO26" t="str">
            <v/>
          </cell>
          <cell r="GP26" t="str">
            <v/>
          </cell>
          <cell r="GQ26" t="str">
            <v/>
          </cell>
          <cell r="GR26" t="str">
            <v/>
          </cell>
          <cell r="GS26" t="str">
            <v/>
          </cell>
          <cell r="GT26">
            <v>11.215639038774921</v>
          </cell>
          <cell r="GU26" t="str">
            <v/>
          </cell>
          <cell r="GV26" t="str">
            <v/>
          </cell>
          <cell r="GW26" t="str">
            <v/>
          </cell>
          <cell r="GX26" t="str">
            <v/>
          </cell>
          <cell r="GY26" t="str">
            <v/>
          </cell>
          <cell r="GZ26" t="str">
            <v/>
          </cell>
          <cell r="HA26" t="str">
            <v/>
          </cell>
          <cell r="HB26" t="str">
            <v/>
          </cell>
          <cell r="HC26" t="str">
            <v/>
          </cell>
          <cell r="HD26" t="str">
            <v/>
          </cell>
          <cell r="HE26" t="str">
            <v/>
          </cell>
          <cell r="HF26" t="str">
            <v/>
          </cell>
          <cell r="HG26" t="str">
            <v/>
          </cell>
          <cell r="HH26" t="str">
            <v/>
          </cell>
          <cell r="HI26" t="str">
            <v/>
          </cell>
          <cell r="HJ26" t="str">
            <v/>
          </cell>
          <cell r="HK26" t="str">
            <v/>
          </cell>
          <cell r="HL26" t="str">
            <v/>
          </cell>
          <cell r="HM26" t="str">
            <v/>
          </cell>
          <cell r="HN26" t="str">
            <v/>
          </cell>
          <cell r="HO26" t="str">
            <v/>
          </cell>
          <cell r="HP26" t="str">
            <v/>
          </cell>
          <cell r="HQ26" t="str">
            <v/>
          </cell>
          <cell r="HR26" t="str">
            <v/>
          </cell>
          <cell r="HS26" t="str">
            <v/>
          </cell>
          <cell r="HT26" t="str">
            <v/>
          </cell>
          <cell r="HU26" t="str">
            <v/>
          </cell>
          <cell r="HV26" t="str">
            <v/>
          </cell>
          <cell r="HW26" t="str">
            <v/>
          </cell>
          <cell r="HX26">
            <v>5.9421995095252633</v>
          </cell>
          <cell r="HY26" t="str">
            <v/>
          </cell>
          <cell r="HZ26" t="str">
            <v/>
          </cell>
          <cell r="IA26" t="str">
            <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row>
        <row r="27">
          <cell r="A27" t="str">
            <v>2.3.3</v>
          </cell>
          <cell r="B27">
            <v>1</v>
          </cell>
          <cell r="C27" t="str">
            <v>Quality of scientific research institutions</v>
          </cell>
          <cell r="D27" t="str">
            <v>SCORE</v>
          </cell>
          <cell r="E27">
            <v>24.44573855855856</v>
          </cell>
          <cell r="F27">
            <v>34.883785641025639</v>
          </cell>
          <cell r="G27">
            <v>51.907568492063483</v>
          </cell>
          <cell r="H27">
            <v>33.301179166666664</v>
          </cell>
          <cell r="I27">
            <v>76.089850744047624</v>
          </cell>
          <cell r="J27">
            <v>68.737145848303385</v>
          </cell>
          <cell r="K27">
            <v>40.566518635346753</v>
          </cell>
          <cell r="L27">
            <v>29.748712125279635</v>
          </cell>
          <cell r="M27">
            <v>29.942135833333339</v>
          </cell>
          <cell r="N27" t="str">
            <v/>
          </cell>
          <cell r="O27">
            <v>78.931790509259258</v>
          </cell>
          <cell r="P27">
            <v>38.500250491803278</v>
          </cell>
          <cell r="Q27">
            <v>26.314370485436893</v>
          </cell>
          <cell r="R27">
            <v>32.909798601340043</v>
          </cell>
          <cell r="S27">
            <v>38.930978628899844</v>
          </cell>
          <cell r="T27">
            <v>53.140729957020049</v>
          </cell>
          <cell r="U27">
            <v>36.876783225806456</v>
          </cell>
          <cell r="V27">
            <v>41.884651298798801</v>
          </cell>
          <cell r="W27">
            <v>47.403567500000008</v>
          </cell>
          <cell r="X27" t="str">
            <v/>
          </cell>
          <cell r="Y27">
            <v>32.213193565891473</v>
          </cell>
          <cell r="Z27">
            <v>34.836366369047617</v>
          </cell>
          <cell r="AA27">
            <v>78.563115263157897</v>
          </cell>
          <cell r="AB27" t="str">
            <v/>
          </cell>
          <cell r="AC27">
            <v>48.867392536231883</v>
          </cell>
          <cell r="AD27">
            <v>55.365930929705222</v>
          </cell>
          <cell r="AE27">
            <v>39.002109011627908</v>
          </cell>
          <cell r="AF27">
            <v>61.540452500000008</v>
          </cell>
          <cell r="AG27">
            <v>36.017999581151834</v>
          </cell>
          <cell r="AH27">
            <v>50.213953724394798</v>
          </cell>
          <cell r="AI27">
            <v>53.582905285451197</v>
          </cell>
          <cell r="AJ27">
            <v>68.100710243902441</v>
          </cell>
          <cell r="AK27">
            <v>75.315269583333333</v>
          </cell>
          <cell r="AL27">
            <v>26.738883493589743</v>
          </cell>
          <cell r="AM27">
            <v>23.092340905511811</v>
          </cell>
          <cell r="AN27">
            <v>31.270647499999999</v>
          </cell>
          <cell r="AO27">
            <v>22.300651666666667</v>
          </cell>
          <cell r="AP27">
            <v>62.493105863095231</v>
          </cell>
          <cell r="AQ27">
            <v>33.488287105263161</v>
          </cell>
          <cell r="AR27">
            <v>72.794751496212129</v>
          </cell>
          <cell r="AS27">
            <v>69.694179166666672</v>
          </cell>
          <cell r="AT27" t="str">
            <v/>
          </cell>
          <cell r="AU27">
            <v>28.168310113636363</v>
          </cell>
          <cell r="AV27">
            <v>81.134886255411246</v>
          </cell>
          <cell r="AW27">
            <v>46.054573901689707</v>
          </cell>
          <cell r="AX27">
            <v>38.263770512820521</v>
          </cell>
          <cell r="AY27">
            <v>35.494791960784312</v>
          </cell>
          <cell r="AZ27">
            <v>27.070178546099292</v>
          </cell>
          <cell r="BA27">
            <v>30.159117281639929</v>
          </cell>
          <cell r="BB27">
            <v>57.655944444444444</v>
          </cell>
          <cell r="BC27">
            <v>70.326311751412447</v>
          </cell>
          <cell r="BD27">
            <v>65.852648297872335</v>
          </cell>
          <cell r="BE27">
            <v>61.595298938714507</v>
          </cell>
          <cell r="BF27">
            <v>52.60731562500002</v>
          </cell>
          <cell r="BG27">
            <v>71.462976349206343</v>
          </cell>
          <cell r="BH27">
            <v>87.362216496212142</v>
          </cell>
          <cell r="BI27">
            <v>45.867323579234977</v>
          </cell>
          <cell r="BJ27">
            <v>45.31200192090396</v>
          </cell>
          <cell r="BK27">
            <v>72.030889178403754</v>
          </cell>
          <cell r="BL27">
            <v>34.685301994680849</v>
          </cell>
          <cell r="BM27">
            <v>30.881254742547419</v>
          </cell>
          <cell r="BN27">
            <v>48.901110782472621</v>
          </cell>
          <cell r="BO27">
            <v>63.737078831488304</v>
          </cell>
          <cell r="BP27">
            <v>41.116377370030577</v>
          </cell>
          <cell r="BQ27">
            <v>19.602503333333342</v>
          </cell>
          <cell r="BR27">
            <v>46.575988415545595</v>
          </cell>
          <cell r="BS27" t="str">
            <v/>
          </cell>
          <cell r="BT27" t="str">
            <v/>
          </cell>
          <cell r="BU27">
            <v>53.897363863319384</v>
          </cell>
          <cell r="BV27">
            <v>59.257669069767438</v>
          </cell>
          <cell r="BW27">
            <v>42.049670392156855</v>
          </cell>
          <cell r="BX27">
            <v>30.149793949275356</v>
          </cell>
          <cell r="BY27">
            <v>40.771896252302028</v>
          </cell>
          <cell r="BZ27">
            <v>61.100487565543069</v>
          </cell>
          <cell r="CA27">
            <v>41.88647405498282</v>
          </cell>
          <cell r="CB27">
            <v>42.398210000000006</v>
          </cell>
          <cell r="CC27" t="str">
            <v/>
          </cell>
          <cell r="CD27">
            <v>38.402069363867689</v>
          </cell>
          <cell r="CE27">
            <v>46.692585188172046</v>
          </cell>
          <cell r="CF27">
            <v>31.080849115853653</v>
          </cell>
          <cell r="CG27" t="str">
            <v/>
          </cell>
          <cell r="CH27">
            <v>35.584636717428083</v>
          </cell>
          <cell r="CI27">
            <v>38.530343067632849</v>
          </cell>
          <cell r="CJ27">
            <v>40.200990893470781</v>
          </cell>
          <cell r="CK27">
            <v>18.387600502512566</v>
          </cell>
          <cell r="CL27">
            <v>77.177233646788977</v>
          </cell>
          <cell r="CM27">
            <v>72.113132962962965</v>
          </cell>
          <cell r="CN27">
            <v>25.737555000000008</v>
          </cell>
          <cell r="CO27">
            <v>30.414278257575759</v>
          </cell>
          <cell r="CP27">
            <v>66.655634578059065</v>
          </cell>
          <cell r="CQ27">
            <v>48.037509800569801</v>
          </cell>
          <cell r="CR27">
            <v>40.236551969111957</v>
          </cell>
          <cell r="CS27">
            <v>45.621376296296283</v>
          </cell>
          <cell r="CT27">
            <v>13.604867618110239</v>
          </cell>
          <cell r="CU27">
            <v>31.543721666666663</v>
          </cell>
          <cell r="CV27">
            <v>31.729446570247937</v>
          </cell>
          <cell r="CW27">
            <v>51.454991144781147</v>
          </cell>
          <cell r="CX27">
            <v>61.715407826086953</v>
          </cell>
          <cell r="CY27">
            <v>68.059775053763445</v>
          </cell>
          <cell r="CZ27">
            <v>38.708893563218389</v>
          </cell>
          <cell r="DA27">
            <v>48.934095014005599</v>
          </cell>
          <cell r="DB27">
            <v>55.886659010416686</v>
          </cell>
          <cell r="DC27">
            <v>51.265680435510887</v>
          </cell>
          <cell r="DD27">
            <v>48.182022932489453</v>
          </cell>
          <cell r="DE27">
            <v>75.610382781954883</v>
          </cell>
          <cell r="DF27">
            <v>37.569549881889763</v>
          </cell>
          <cell r="DG27">
            <v>61.901431879936823</v>
          </cell>
          <cell r="DH27">
            <v>61.653203993399345</v>
          </cell>
          <cell r="DI27">
            <v>52.62576383928571</v>
          </cell>
          <cell r="DJ27">
            <v>51.219557306397299</v>
          </cell>
          <cell r="DK27" t="str">
            <v/>
          </cell>
          <cell r="DL27">
            <v>82.035093555555562</v>
          </cell>
          <cell r="DM27">
            <v>86.69901055555556</v>
          </cell>
          <cell r="DN27">
            <v>24.510168691983125</v>
          </cell>
          <cell r="DO27" t="str">
            <v/>
          </cell>
          <cell r="DP27">
            <v>33.767339796954317</v>
          </cell>
          <cell r="DQ27">
            <v>38.335713342440798</v>
          </cell>
          <cell r="DR27">
            <v>47.08358344827586</v>
          </cell>
          <cell r="DS27" t="str">
            <v/>
          </cell>
          <cell r="DT27">
            <v>42.580154218750003</v>
          </cell>
          <cell r="DU27">
            <v>55.654421657559197</v>
          </cell>
          <cell r="DV27">
            <v>37.749199781420764</v>
          </cell>
          <cell r="DW27">
            <v>34.022508333333334</v>
          </cell>
          <cell r="DX27">
            <v>43.547150781499198</v>
          </cell>
          <cell r="DY27">
            <v>52.283709663742698</v>
          </cell>
          <cell r="DZ27">
            <v>84.146818779761915</v>
          </cell>
          <cell r="EA27">
            <v>82.527474050733261</v>
          </cell>
          <cell r="EB27">
            <v>46.198852974051903</v>
          </cell>
          <cell r="EC27">
            <v>33.688067657657655</v>
          </cell>
          <cell r="ED27">
            <v>46.160289892473116</v>
          </cell>
          <cell r="EE27">
            <v>41.121628323970036</v>
          </cell>
          <cell r="EF27">
            <v>32.070807961165052</v>
          </cell>
          <cell r="EG27" t="str">
            <v/>
          </cell>
          <cell r="EH27" t="str">
            <v/>
          </cell>
          <cell r="EI27" t="str">
            <v/>
          </cell>
          <cell r="EJ27" t="str">
            <v/>
          </cell>
          <cell r="EK27">
            <v>7.6553833333333321</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
          </cell>
          <cell r="FP27" t="str">
            <v/>
          </cell>
          <cell r="FQ27" t="str">
            <v/>
          </cell>
          <cell r="FR27" t="str">
            <v/>
          </cell>
          <cell r="FS27" t="str">
            <v/>
          </cell>
          <cell r="FT27" t="str">
            <v/>
          </cell>
          <cell r="FU27" t="str">
            <v/>
          </cell>
          <cell r="FV27" t="str">
            <v/>
          </cell>
          <cell r="FW27" t="str">
            <v/>
          </cell>
          <cell r="FX27" t="str">
            <v/>
          </cell>
          <cell r="FY27" t="str">
            <v/>
          </cell>
          <cell r="FZ27" t="str">
            <v/>
          </cell>
          <cell r="GA27" t="str">
            <v/>
          </cell>
          <cell r="GB27">
            <v>49.222333333333331</v>
          </cell>
          <cell r="GC27" t="str">
            <v/>
          </cell>
          <cell r="GD27" t="str">
            <v/>
          </cell>
          <cell r="GE27" t="str">
            <v/>
          </cell>
          <cell r="GF27" t="str">
            <v/>
          </cell>
          <cell r="GG27" t="str">
            <v/>
          </cell>
          <cell r="GH27" t="str">
            <v/>
          </cell>
          <cell r="GI27" t="str">
            <v/>
          </cell>
          <cell r="GJ27" t="str">
            <v/>
          </cell>
          <cell r="GK27">
            <v>23.587250000000001</v>
          </cell>
          <cell r="GL27" t="str">
            <v/>
          </cell>
          <cell r="GM27" t="str">
            <v/>
          </cell>
          <cell r="GN27" t="str">
            <v/>
          </cell>
          <cell r="GO27" t="str">
            <v/>
          </cell>
          <cell r="GP27" t="str">
            <v/>
          </cell>
          <cell r="GQ27" t="str">
            <v/>
          </cell>
          <cell r="GR27" t="str">
            <v/>
          </cell>
          <cell r="GS27" t="str">
            <v/>
          </cell>
          <cell r="GT27">
            <v>32.840033333333338</v>
          </cell>
          <cell r="GU27" t="str">
            <v/>
          </cell>
          <cell r="GV27" t="str">
            <v/>
          </cell>
          <cell r="GW27" t="str">
            <v/>
          </cell>
          <cell r="GX27" t="str">
            <v/>
          </cell>
          <cell r="GY27" t="str">
            <v/>
          </cell>
          <cell r="GZ27" t="str">
            <v/>
          </cell>
          <cell r="HA27" t="str">
            <v/>
          </cell>
          <cell r="HB27" t="str">
            <v/>
          </cell>
          <cell r="HC27" t="str">
            <v/>
          </cell>
          <cell r="HD27" t="str">
            <v/>
          </cell>
          <cell r="HE27" t="str">
            <v/>
          </cell>
          <cell r="HF27" t="str">
            <v/>
          </cell>
          <cell r="HG27" t="str">
            <v/>
          </cell>
          <cell r="HH27" t="str">
            <v/>
          </cell>
          <cell r="HI27" t="str">
            <v/>
          </cell>
          <cell r="HJ27">
            <v>35.321449999999999</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v>23.335733333333334</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row>
        <row r="28">
          <cell r="A28" t="str">
            <v>3.1.1</v>
          </cell>
          <cell r="B28">
            <v>1</v>
          </cell>
          <cell r="C28" t="str">
            <v>ICT access index</v>
          </cell>
          <cell r="D28" t="str">
            <v>SCORE</v>
          </cell>
          <cell r="E28">
            <v>32.723762916624857</v>
          </cell>
          <cell r="F28">
            <v>30.527123652522793</v>
          </cell>
          <cell r="G28">
            <v>52.740110093655332</v>
          </cell>
          <cell r="H28">
            <v>34.070128924080059</v>
          </cell>
          <cell r="I28">
            <v>71.611523002232133</v>
          </cell>
          <cell r="J28">
            <v>76.892280763708257</v>
          </cell>
          <cell r="K28">
            <v>34.015963199775733</v>
          </cell>
          <cell r="L28">
            <v>72.637903541111129</v>
          </cell>
          <cell r="M28">
            <v>17.819044690677636</v>
          </cell>
          <cell r="N28" t="str">
            <v/>
          </cell>
          <cell r="O28">
            <v>72.838030185034512</v>
          </cell>
          <cell r="P28">
            <v>18.974799433673393</v>
          </cell>
          <cell r="Q28">
            <v>26.45438037057858</v>
          </cell>
          <cell r="R28">
            <v>40.201057378458565</v>
          </cell>
          <cell r="S28">
            <v>26.936161843397493</v>
          </cell>
          <cell r="T28">
            <v>42.373574909442503</v>
          </cell>
          <cell r="U28">
            <v>59.159823676169722</v>
          </cell>
          <cell r="V28">
            <v>56.662698219812867</v>
          </cell>
          <cell r="W28">
            <v>15.81228123311319</v>
          </cell>
          <cell r="X28" t="str">
            <v/>
          </cell>
          <cell r="Y28">
            <v>20.577405817300122</v>
          </cell>
          <cell r="Z28">
            <v>14.62902401185506</v>
          </cell>
          <cell r="AA28">
            <v>75.089824930210966</v>
          </cell>
          <cell r="AB28" t="str">
            <v/>
          </cell>
          <cell r="AC28">
            <v>48.357302343499391</v>
          </cell>
          <cell r="AD28">
            <v>37.475142033297757</v>
          </cell>
          <cell r="AE28">
            <v>39.483474108505526</v>
          </cell>
          <cell r="AF28">
            <v>39.062192301762678</v>
          </cell>
          <cell r="AG28">
            <v>19.752391354489323</v>
          </cell>
          <cell r="AH28">
            <v>67.427777040395597</v>
          </cell>
          <cell r="AI28">
            <v>64.698237409336059</v>
          </cell>
          <cell r="AJ28">
            <v>60.862252662763517</v>
          </cell>
          <cell r="AK28">
            <v>83.379261414906864</v>
          </cell>
          <cell r="AL28">
            <v>31.031242875677457</v>
          </cell>
          <cell r="AM28">
            <v>33.505255787871661</v>
          </cell>
          <cell r="AN28">
            <v>29.245674524844141</v>
          </cell>
          <cell r="AO28">
            <v>32.151134744590074</v>
          </cell>
          <cell r="AP28">
            <v>75.921337390863897</v>
          </cell>
          <cell r="AQ28">
            <v>13.334646907825439</v>
          </cell>
          <cell r="AR28">
            <v>73.983009717849072</v>
          </cell>
          <cell r="AS28">
            <v>75.188321520580132</v>
          </cell>
          <cell r="AT28" t="str">
            <v/>
          </cell>
          <cell r="AU28">
            <v>30.913519779286936</v>
          </cell>
          <cell r="AV28">
            <v>85.401025449219219</v>
          </cell>
          <cell r="AW28">
            <v>20.594611846029302</v>
          </cell>
          <cell r="AX28">
            <v>64.537104963294823</v>
          </cell>
          <cell r="AY28">
            <v>32.698269555839666</v>
          </cell>
          <cell r="AZ28" t="str">
            <v/>
          </cell>
          <cell r="BA28">
            <v>30.399292896338707</v>
          </cell>
          <cell r="BB28">
            <v>88.181931031911517</v>
          </cell>
          <cell r="BC28">
            <v>62.136144256946523</v>
          </cell>
          <cell r="BD28">
            <v>85.132057871033169</v>
          </cell>
          <cell r="BE28">
            <v>18.777355778555204</v>
          </cell>
          <cell r="BF28">
            <v>26.005435036028224</v>
          </cell>
          <cell r="BG28">
            <v>76.572986862451927</v>
          </cell>
          <cell r="BH28">
            <v>72.159356727056675</v>
          </cell>
          <cell r="BI28">
            <v>68.264392443405129</v>
          </cell>
          <cell r="BJ28">
            <v>34.468389150963539</v>
          </cell>
          <cell r="BK28">
            <v>71.565038957961775</v>
          </cell>
          <cell r="BL28">
            <v>37.353463026007447</v>
          </cell>
          <cell r="BM28">
            <v>41.041193000269885</v>
          </cell>
          <cell r="BN28">
            <v>16.472751220420786</v>
          </cell>
          <cell r="BO28">
            <v>76.048722448823909</v>
          </cell>
          <cell r="BP28">
            <v>44.991122590354699</v>
          </cell>
          <cell r="BQ28">
            <v>22.7067485186647</v>
          </cell>
          <cell r="BR28">
            <v>59.920834979158968</v>
          </cell>
          <cell r="BS28" t="str">
            <v/>
          </cell>
          <cell r="BT28" t="str">
            <v/>
          </cell>
          <cell r="BU28">
            <v>63.278775843917323</v>
          </cell>
          <cell r="BV28">
            <v>87.96732995330639</v>
          </cell>
          <cell r="BW28">
            <v>52.59163336971384</v>
          </cell>
          <cell r="BX28">
            <v>14.720137993649027</v>
          </cell>
          <cell r="BY28">
            <v>14.396887708503749</v>
          </cell>
          <cell r="BZ28">
            <v>43.840013023432348</v>
          </cell>
          <cell r="CA28">
            <v>18.129194336617722</v>
          </cell>
          <cell r="CB28">
            <v>71.951404749520719</v>
          </cell>
          <cell r="CC28" t="str">
            <v/>
          </cell>
          <cell r="CD28">
            <v>41.882536929529735</v>
          </cell>
          <cell r="CE28">
            <v>34.77345751784113</v>
          </cell>
          <cell r="CF28">
            <v>21.901608051853628</v>
          </cell>
          <cell r="CG28" t="str">
            <v/>
          </cell>
          <cell r="CH28">
            <v>33.313014279750561</v>
          </cell>
          <cell r="CI28">
            <v>14.554720853132022</v>
          </cell>
          <cell r="CJ28">
            <v>22.198697414282105</v>
          </cell>
          <cell r="CK28">
            <v>13.654984822533523</v>
          </cell>
          <cell r="CL28">
            <v>84.201640345944014</v>
          </cell>
          <cell r="CM28">
            <v>72.458329299039306</v>
          </cell>
          <cell r="CN28">
            <v>25.422382183130331</v>
          </cell>
          <cell r="CO28">
            <v>16.036051680889308</v>
          </cell>
          <cell r="CP28">
            <v>79.060495113473522</v>
          </cell>
          <cell r="CQ28">
            <v>43.717905513801178</v>
          </cell>
          <cell r="CR28">
            <v>19.624469589383228</v>
          </cell>
          <cell r="CS28">
            <v>44.161403475680359</v>
          </cell>
          <cell r="CT28">
            <v>31.899278852802489</v>
          </cell>
          <cell r="CU28">
            <v>34.616520158931898</v>
          </cell>
          <cell r="CV28">
            <v>33.026693256821247</v>
          </cell>
          <cell r="CW28">
            <v>59.235619006458485</v>
          </cell>
          <cell r="CX28">
            <v>66.40574242065685</v>
          </cell>
          <cell r="CY28">
            <v>65.781438090677213</v>
          </cell>
          <cell r="CZ28">
            <v>52.972553366708539</v>
          </cell>
          <cell r="DA28">
            <v>55.878237662580801</v>
          </cell>
          <cell r="DB28">
            <v>54.441480110007312</v>
          </cell>
          <cell r="DC28">
            <v>20.757158241055588</v>
          </cell>
          <cell r="DD28">
            <v>50.642739468846599</v>
          </cell>
          <cell r="DE28">
            <v>80.159304049554009</v>
          </cell>
          <cell r="DF28">
            <v>61.630080818184695</v>
          </cell>
          <cell r="DG28">
            <v>70.612869855672145</v>
          </cell>
          <cell r="DH28">
            <v>31.364582130104086</v>
          </cell>
          <cell r="DI28">
            <v>69.204454370423065</v>
          </cell>
          <cell r="DJ28">
            <v>28.794762272598319</v>
          </cell>
          <cell r="DK28" t="str">
            <v/>
          </cell>
          <cell r="DL28">
            <v>87.506213308051016</v>
          </cell>
          <cell r="DM28">
            <v>85.032271472835433</v>
          </cell>
          <cell r="DN28">
            <v>34.62118436148431</v>
          </cell>
          <cell r="DO28" t="str">
            <v/>
          </cell>
          <cell r="DP28">
            <v>19.001633832295578</v>
          </cell>
          <cell r="DQ28">
            <v>15.36916799979571</v>
          </cell>
          <cell r="DR28">
            <v>34.079955407749431</v>
          </cell>
          <cell r="DS28" t="str">
            <v/>
          </cell>
          <cell r="DT28">
            <v>49.342284281012162</v>
          </cell>
          <cell r="DU28">
            <v>32.090447021084287</v>
          </cell>
          <cell r="DV28">
            <v>46.630056048433239</v>
          </cell>
          <cell r="DW28">
            <v>12.401410474224042</v>
          </cell>
          <cell r="DX28">
            <v>45.042815779574127</v>
          </cell>
          <cell r="DY28">
            <v>75.789705599985709</v>
          </cell>
          <cell r="DZ28">
            <v>82.323049370365624</v>
          </cell>
          <cell r="EA28">
            <v>71.070262001615376</v>
          </cell>
          <cell r="EB28">
            <v>47.552203199679802</v>
          </cell>
          <cell r="EC28">
            <v>38.178051120457305</v>
          </cell>
          <cell r="ED28">
            <v>37.642352590947311</v>
          </cell>
          <cell r="EE28">
            <v>12.848003600885372</v>
          </cell>
          <cell r="EF28">
            <v>11.513552420587803</v>
          </cell>
          <cell r="EG28" t="str">
            <v/>
          </cell>
          <cell r="EH28" t="str">
            <v/>
          </cell>
          <cell r="EI28" t="str">
            <v/>
          </cell>
          <cell r="EJ28" t="str">
            <v/>
          </cell>
          <cell r="EK28">
            <v>17.745533588824028</v>
          </cell>
          <cell r="EL28" t="str">
            <v/>
          </cell>
          <cell r="EM28" t="str">
            <v/>
          </cell>
          <cell r="EN28" t="str">
            <v/>
          </cell>
          <cell r="EO28" t="str">
            <v/>
          </cell>
          <cell r="EP28" t="str">
            <v/>
          </cell>
          <cell r="EQ28">
            <v>44.983126775381891</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
          </cell>
          <cell r="FP28" t="str">
            <v/>
          </cell>
          <cell r="FQ28" t="str">
            <v/>
          </cell>
          <cell r="FR28" t="str">
            <v/>
          </cell>
          <cell r="FS28" t="str">
            <v/>
          </cell>
          <cell r="FT28" t="str">
            <v/>
          </cell>
          <cell r="FU28" t="str">
            <v/>
          </cell>
          <cell r="FV28" t="str">
            <v/>
          </cell>
          <cell r="FW28" t="str">
            <v/>
          </cell>
          <cell r="FX28" t="str">
            <v/>
          </cell>
          <cell r="FY28" t="str">
            <v/>
          </cell>
          <cell r="FZ28" t="str">
            <v/>
          </cell>
          <cell r="GA28" t="str">
            <v/>
          </cell>
          <cell r="GB28">
            <v>33.599556566883301</v>
          </cell>
          <cell r="GC28" t="str">
            <v/>
          </cell>
          <cell r="GD28" t="str">
            <v/>
          </cell>
          <cell r="GE28" t="str">
            <v/>
          </cell>
          <cell r="GF28" t="str">
            <v/>
          </cell>
          <cell r="GG28" t="str">
            <v/>
          </cell>
          <cell r="GH28" t="str">
            <v/>
          </cell>
          <cell r="GI28" t="str">
            <v/>
          </cell>
          <cell r="GJ28" t="str">
            <v/>
          </cell>
          <cell r="GK28">
            <v>31.975851723627503</v>
          </cell>
          <cell r="GL28" t="str">
            <v/>
          </cell>
          <cell r="GM28" t="str">
            <v/>
          </cell>
          <cell r="GN28" t="str">
            <v/>
          </cell>
          <cell r="GO28" t="str">
            <v/>
          </cell>
          <cell r="GP28" t="str">
            <v/>
          </cell>
          <cell r="GQ28" t="str">
            <v/>
          </cell>
          <cell r="GR28" t="str">
            <v/>
          </cell>
          <cell r="GS28" t="str">
            <v/>
          </cell>
          <cell r="GT28">
            <v>36.009813085323096</v>
          </cell>
          <cell r="GU28" t="str">
            <v/>
          </cell>
          <cell r="GV28" t="str">
            <v/>
          </cell>
          <cell r="GW28" t="str">
            <v/>
          </cell>
          <cell r="GX28" t="str">
            <v/>
          </cell>
          <cell r="GY28" t="str">
            <v/>
          </cell>
          <cell r="GZ28" t="str">
            <v/>
          </cell>
          <cell r="HA28">
            <v>15.573761067227235</v>
          </cell>
          <cell r="HB28" t="str">
            <v/>
          </cell>
          <cell r="HC28" t="str">
            <v/>
          </cell>
          <cell r="HD28" t="str">
            <v/>
          </cell>
          <cell r="HE28" t="str">
            <v/>
          </cell>
          <cell r="HF28" t="str">
            <v/>
          </cell>
          <cell r="HG28" t="str">
            <v/>
          </cell>
          <cell r="HH28" t="str">
            <v/>
          </cell>
          <cell r="HI28" t="str">
            <v/>
          </cell>
          <cell r="HJ28">
            <v>13.543341426879357</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v>18.871725779686084</v>
          </cell>
          <cell r="HY28">
            <v>21.216257635192896</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v>18.492955156822035</v>
          </cell>
        </row>
        <row r="29">
          <cell r="A29" t="str">
            <v>3.1.2</v>
          </cell>
          <cell r="B29">
            <v>1</v>
          </cell>
          <cell r="C29" t="str">
            <v>ICT use index</v>
          </cell>
          <cell r="D29" t="str">
            <v>SCORE</v>
          </cell>
          <cell r="E29">
            <v>9.0765198930038604</v>
          </cell>
          <cell r="F29">
            <v>4.7560540932405173</v>
          </cell>
          <cell r="G29">
            <v>14.416726082153339</v>
          </cell>
          <cell r="H29">
            <v>2.1574486152000252</v>
          </cell>
          <cell r="I29">
            <v>55.387358152410663</v>
          </cell>
          <cell r="J29">
            <v>49.444305818430415</v>
          </cell>
          <cell r="K29">
            <v>9.7064200118137123</v>
          </cell>
          <cell r="L29">
            <v>33.554663769928503</v>
          </cell>
          <cell r="M29">
            <v>0.13406114355108517</v>
          </cell>
          <cell r="N29" t="str">
            <v/>
          </cell>
          <cell r="O29">
            <v>42.464242903865859</v>
          </cell>
          <cell r="P29">
            <v>0.63339385986239338</v>
          </cell>
          <cell r="Q29">
            <v>4.0138261128171298</v>
          </cell>
          <cell r="R29">
            <v>14.313398425697702</v>
          </cell>
          <cell r="S29">
            <v>2.3381498530546212</v>
          </cell>
          <cell r="T29">
            <v>16.021035241578822</v>
          </cell>
          <cell r="U29">
            <v>32.931018660140722</v>
          </cell>
          <cell r="V29">
            <v>23.376470861724208</v>
          </cell>
          <cell r="W29">
            <v>0.32342269929323347</v>
          </cell>
          <cell r="X29" t="str">
            <v/>
          </cell>
          <cell r="Y29">
            <v>0.5767026910025046</v>
          </cell>
          <cell r="Z29">
            <v>1.3272966675808355</v>
          </cell>
          <cell r="AA29">
            <v>43.059799616041801</v>
          </cell>
          <cell r="AB29" t="str">
            <v/>
          </cell>
          <cell r="AC29">
            <v>16.334085489306325</v>
          </cell>
          <cell r="AD29">
            <v>10.88038643037031</v>
          </cell>
          <cell r="AE29">
            <v>15.495781217742005</v>
          </cell>
          <cell r="AF29">
            <v>12.078391734596467</v>
          </cell>
          <cell r="AG29">
            <v>1.0952969997720396</v>
          </cell>
          <cell r="AH29">
            <v>30.334627862380348</v>
          </cell>
          <cell r="AI29">
            <v>30.537117622913751</v>
          </cell>
          <cell r="AJ29">
            <v>33.270706747492454</v>
          </cell>
          <cell r="AK29">
            <v>57.613600185408941</v>
          </cell>
          <cell r="AL29">
            <v>8.6504991353612102</v>
          </cell>
          <cell r="AM29">
            <v>9.8201407899936992</v>
          </cell>
          <cell r="AN29">
            <v>7.7017454438380373</v>
          </cell>
          <cell r="AO29">
            <v>4.7811552076897126</v>
          </cell>
          <cell r="AP29">
            <v>40.165180544331683</v>
          </cell>
          <cell r="AQ29">
            <v>0.14981769867454781</v>
          </cell>
          <cell r="AR29">
            <v>52.548668432600998</v>
          </cell>
          <cell r="AS29">
            <v>46.392541400274986</v>
          </cell>
          <cell r="AT29" t="str">
            <v/>
          </cell>
          <cell r="AU29">
            <v>12.320128367445546</v>
          </cell>
          <cell r="AV29">
            <v>47.579273729859821</v>
          </cell>
          <cell r="AW29">
            <v>2.0813698788060964</v>
          </cell>
          <cell r="AX29">
            <v>37.206098125191879</v>
          </cell>
          <cell r="AY29">
            <v>5.3087204065313438</v>
          </cell>
          <cell r="AZ29" t="str">
            <v/>
          </cell>
          <cell r="BA29">
            <v>4.364300000000001</v>
          </cell>
          <cell r="BB29">
            <v>52.173402196157227</v>
          </cell>
          <cell r="BC29">
            <v>34.398897796011518</v>
          </cell>
          <cell r="BD29">
            <v>48.39924484103085</v>
          </cell>
          <cell r="BE29">
            <v>1.7076993974014547</v>
          </cell>
          <cell r="BF29">
            <v>3.898724959882792</v>
          </cell>
          <cell r="BG29">
            <v>42.770152372035952</v>
          </cell>
          <cell r="BH29">
            <v>41.249909613450178</v>
          </cell>
          <cell r="BI29">
            <v>40.723971715785602</v>
          </cell>
          <cell r="BJ29">
            <v>21.24576223738001</v>
          </cell>
          <cell r="BK29">
            <v>63.366006136452398</v>
          </cell>
          <cell r="BL29">
            <v>9.899581552192295</v>
          </cell>
          <cell r="BM29">
            <v>6.0260968769563608</v>
          </cell>
          <cell r="BN29">
            <v>3.2281678475849751</v>
          </cell>
          <cell r="BO29">
            <v>66.866889147586619</v>
          </cell>
          <cell r="BP29">
            <v>12.851315503698046</v>
          </cell>
          <cell r="BQ29">
            <v>5.2807144991960131</v>
          </cell>
          <cell r="BR29">
            <v>27.221060831106847</v>
          </cell>
          <cell r="BS29" t="str">
            <v/>
          </cell>
          <cell r="BT29" t="str">
            <v/>
          </cell>
          <cell r="BU29">
            <v>29.338864490097038</v>
          </cell>
          <cell r="BV29">
            <v>70.86119512611269</v>
          </cell>
          <cell r="BW29">
            <v>18.91625004531333</v>
          </cell>
          <cell r="BX29">
            <v>0.56848775264389129</v>
          </cell>
          <cell r="BY29">
            <v>0.72272293186221204</v>
          </cell>
          <cell r="BZ29">
            <v>24.306898681244707</v>
          </cell>
          <cell r="CA29">
            <v>0.54820135850453688</v>
          </cell>
          <cell r="CB29">
            <v>33.735735865449037</v>
          </cell>
          <cell r="CC29" t="str">
            <v/>
          </cell>
          <cell r="CD29">
            <v>12.650513361462728</v>
          </cell>
          <cell r="CE29">
            <v>11.694721487510353</v>
          </cell>
          <cell r="CF29">
            <v>5.4894740149991534</v>
          </cell>
          <cell r="CG29" t="str">
            <v/>
          </cell>
          <cell r="CH29">
            <v>12.599765884301069</v>
          </cell>
          <cell r="CI29">
            <v>0.54698827130066108</v>
          </cell>
          <cell r="CJ29">
            <v>1.783896855840823</v>
          </cell>
          <cell r="CK29">
            <v>0.59704243401991408</v>
          </cell>
          <cell r="CL29">
            <v>56.648822199339335</v>
          </cell>
          <cell r="CM29">
            <v>51.055921081871311</v>
          </cell>
          <cell r="CN29">
            <v>1.578287569532363</v>
          </cell>
          <cell r="CO29">
            <v>6.114779415959239</v>
          </cell>
          <cell r="CP29">
            <v>52.926746319846451</v>
          </cell>
          <cell r="CQ29">
            <v>9.0486550935408374</v>
          </cell>
          <cell r="CR29">
            <v>3.5351680751220145</v>
          </cell>
          <cell r="CS29">
            <v>12.353360096421614</v>
          </cell>
          <cell r="CT29">
            <v>5.6704132430138259</v>
          </cell>
          <cell r="CU29">
            <v>9.6291035936844356</v>
          </cell>
          <cell r="CV29">
            <v>5.0514548702154087</v>
          </cell>
          <cell r="CW29">
            <v>28.575577543317277</v>
          </cell>
          <cell r="CX29">
            <v>35.927721253055282</v>
          </cell>
          <cell r="CY29">
            <v>18.332814776299088</v>
          </cell>
          <cell r="CZ29">
            <v>23.349344744445137</v>
          </cell>
          <cell r="DA29">
            <v>14.499141711517776</v>
          </cell>
          <cell r="DB29">
            <v>15.697082879640922</v>
          </cell>
          <cell r="DC29">
            <v>2.9977919564864375</v>
          </cell>
          <cell r="DD29">
            <v>16.25148229630031</v>
          </cell>
          <cell r="DE29">
            <v>58.130487258676723</v>
          </cell>
          <cell r="DF29">
            <v>31.70882742987942</v>
          </cell>
          <cell r="DG29">
            <v>39.104144062598635</v>
          </cell>
          <cell r="DH29">
            <v>4.9400995090806425</v>
          </cell>
          <cell r="DI29">
            <v>43.076242050857651</v>
          </cell>
          <cell r="DJ29">
            <v>2.9967735472819954</v>
          </cell>
          <cell r="DK29" t="str">
            <v/>
          </cell>
          <cell r="DL29">
            <v>63.925223909784236</v>
          </cell>
          <cell r="DM29">
            <v>54.017578439051825</v>
          </cell>
          <cell r="DN29">
            <v>5.6225434222204624</v>
          </cell>
          <cell r="DO29" t="str">
            <v/>
          </cell>
          <cell r="DP29">
            <v>3.198474228589677</v>
          </cell>
          <cell r="DQ29">
            <v>0.55367555628043108</v>
          </cell>
          <cell r="DR29">
            <v>8.9113084241366689</v>
          </cell>
          <cell r="DS29" t="str">
            <v/>
          </cell>
          <cell r="DT29">
            <v>12.822530051267901</v>
          </cell>
          <cell r="DU29">
            <v>10.410356415475011</v>
          </cell>
          <cell r="DV29">
            <v>15.764089632501227</v>
          </cell>
          <cell r="DW29">
            <v>2.8635888582144822</v>
          </cell>
          <cell r="DX29">
            <v>6.072314104608477</v>
          </cell>
          <cell r="DY29">
            <v>42.009906431196882</v>
          </cell>
          <cell r="DZ29">
            <v>52.322910670954712</v>
          </cell>
          <cell r="EA29">
            <v>46.413745954046156</v>
          </cell>
          <cell r="EB29">
            <v>17.840884167432243</v>
          </cell>
          <cell r="EC29">
            <v>13.934339556605254</v>
          </cell>
          <cell r="ED29">
            <v>9.2722624033944374</v>
          </cell>
          <cell r="EE29">
            <v>1.8729754783970074</v>
          </cell>
          <cell r="EF29">
            <v>3.8735241575401638</v>
          </cell>
          <cell r="EG29" t="str">
            <v/>
          </cell>
          <cell r="EH29" t="str">
            <v/>
          </cell>
          <cell r="EI29" t="str">
            <v/>
          </cell>
          <cell r="EJ29" t="str">
            <v/>
          </cell>
          <cell r="EK29">
            <v>1.3228350414091201</v>
          </cell>
          <cell r="EL29" t="str">
            <v/>
          </cell>
          <cell r="EM29" t="str">
            <v/>
          </cell>
          <cell r="EN29" t="str">
            <v/>
          </cell>
          <cell r="EO29" t="str">
            <v/>
          </cell>
          <cell r="EP29" t="str">
            <v/>
          </cell>
          <cell r="EQ29">
            <v>13.430046190010669</v>
          </cell>
          <cell r="ER29" t="str">
            <v/>
          </cell>
          <cell r="ES29" t="str">
            <v/>
          </cell>
          <cell r="ET29" t="str">
            <v/>
          </cell>
          <cell r="EU29" t="str">
            <v/>
          </cell>
          <cell r="EV29" t="str">
            <v/>
          </cell>
          <cell r="EW29" t="str">
            <v/>
          </cell>
          <cell r="EX29" t="str">
            <v/>
          </cell>
          <cell r="EY29" t="str">
            <v/>
          </cell>
          <cell r="EZ29" t="str">
            <v/>
          </cell>
          <cell r="FA29" t="str">
            <v/>
          </cell>
          <cell r="FB29" t="str">
            <v/>
          </cell>
          <cell r="FC29" t="str">
            <v/>
          </cell>
          <cell r="FD29" t="str">
            <v/>
          </cell>
          <cell r="FE29" t="str">
            <v/>
          </cell>
          <cell r="FF29" t="str">
            <v/>
          </cell>
          <cell r="FG29" t="str">
            <v/>
          </cell>
          <cell r="FH29" t="str">
            <v/>
          </cell>
          <cell r="FI29" t="str">
            <v/>
          </cell>
          <cell r="FJ29" t="str">
            <v/>
          </cell>
          <cell r="FK29" t="str">
            <v/>
          </cell>
          <cell r="FL29" t="str">
            <v/>
          </cell>
          <cell r="FM29" t="str">
            <v/>
          </cell>
          <cell r="FN29" t="str">
            <v/>
          </cell>
          <cell r="FO29" t="str">
            <v/>
          </cell>
          <cell r="FP29" t="str">
            <v/>
          </cell>
          <cell r="FQ29" t="str">
            <v/>
          </cell>
          <cell r="FR29" t="str">
            <v/>
          </cell>
          <cell r="FS29" t="str">
            <v/>
          </cell>
          <cell r="FT29" t="str">
            <v/>
          </cell>
          <cell r="FU29" t="str">
            <v/>
          </cell>
          <cell r="FV29" t="str">
            <v/>
          </cell>
          <cell r="FW29" t="str">
            <v/>
          </cell>
          <cell r="FX29" t="str">
            <v/>
          </cell>
          <cell r="FY29" t="str">
            <v/>
          </cell>
          <cell r="FZ29" t="str">
            <v/>
          </cell>
          <cell r="GA29" t="str">
            <v/>
          </cell>
          <cell r="GB29">
            <v>10.675271008876361</v>
          </cell>
          <cell r="GC29" t="str">
            <v/>
          </cell>
          <cell r="GD29" t="str">
            <v/>
          </cell>
          <cell r="GE29" t="str">
            <v/>
          </cell>
          <cell r="GF29" t="str">
            <v/>
          </cell>
          <cell r="GG29" t="str">
            <v/>
          </cell>
          <cell r="GH29" t="str">
            <v/>
          </cell>
          <cell r="GI29" t="str">
            <v/>
          </cell>
          <cell r="GJ29" t="str">
            <v/>
          </cell>
          <cell r="GK29">
            <v>10.297016126824676</v>
          </cell>
          <cell r="GL29" t="str">
            <v/>
          </cell>
          <cell r="GM29" t="str">
            <v/>
          </cell>
          <cell r="GN29" t="str">
            <v/>
          </cell>
          <cell r="GO29" t="str">
            <v/>
          </cell>
          <cell r="GP29" t="str">
            <v/>
          </cell>
          <cell r="GQ29" t="str">
            <v/>
          </cell>
          <cell r="GR29" t="str">
            <v/>
          </cell>
          <cell r="GS29" t="str">
            <v/>
          </cell>
          <cell r="GT29">
            <v>11.276476047436965</v>
          </cell>
          <cell r="GU29" t="str">
            <v/>
          </cell>
          <cell r="GV29" t="str">
            <v/>
          </cell>
          <cell r="GW29" t="str">
            <v/>
          </cell>
          <cell r="GX29" t="str">
            <v/>
          </cell>
          <cell r="GY29" t="str">
            <v/>
          </cell>
          <cell r="GZ29" t="str">
            <v/>
          </cell>
          <cell r="HA29">
            <v>0.18450007800429774</v>
          </cell>
          <cell r="HB29" t="str">
            <v/>
          </cell>
          <cell r="HC29" t="str">
            <v/>
          </cell>
          <cell r="HD29" t="str">
            <v/>
          </cell>
          <cell r="HE29" t="str">
            <v/>
          </cell>
          <cell r="HF29" t="str">
            <v/>
          </cell>
          <cell r="HG29" t="str">
            <v/>
          </cell>
          <cell r="HH29" t="str">
            <v/>
          </cell>
          <cell r="HI29" t="str">
            <v/>
          </cell>
          <cell r="HJ29">
            <v>1.0543162350342477</v>
          </cell>
          <cell r="HK29" t="str">
            <v/>
          </cell>
          <cell r="HL29" t="str">
            <v/>
          </cell>
          <cell r="HM29" t="str">
            <v/>
          </cell>
          <cell r="HN29" t="str">
            <v/>
          </cell>
          <cell r="HO29" t="str">
            <v/>
          </cell>
          <cell r="HP29" t="str">
            <v/>
          </cell>
          <cell r="HQ29" t="str">
            <v/>
          </cell>
          <cell r="HR29" t="str">
            <v/>
          </cell>
          <cell r="HS29" t="str">
            <v/>
          </cell>
          <cell r="HT29" t="str">
            <v/>
          </cell>
          <cell r="HU29" t="str">
            <v/>
          </cell>
          <cell r="HV29" t="str">
            <v/>
          </cell>
          <cell r="HW29" t="str">
            <v/>
          </cell>
          <cell r="HX29">
            <v>3.5714046309152261</v>
          </cell>
          <cell r="HY29">
            <v>2.3188345552535723</v>
          </cell>
          <cell r="HZ29" t="str">
            <v/>
          </cell>
          <cell r="IA29" t="str">
            <v/>
          </cell>
          <cell r="IB29" t="str">
            <v/>
          </cell>
          <cell r="IC29" t="str">
            <v/>
          </cell>
          <cell r="ID29" t="str">
            <v/>
          </cell>
          <cell r="IE29" t="str">
            <v/>
          </cell>
          <cell r="IF29" t="str">
            <v/>
          </cell>
          <cell r="IG29" t="str">
            <v/>
          </cell>
          <cell r="IH29" t="str">
            <v/>
          </cell>
          <cell r="II29" t="str">
            <v/>
          </cell>
          <cell r="IJ29" t="str">
            <v/>
          </cell>
          <cell r="IK29" t="str">
            <v/>
          </cell>
          <cell r="IL29" t="str">
            <v/>
          </cell>
          <cell r="IM29">
            <v>0.53962443828369477</v>
          </cell>
        </row>
        <row r="30">
          <cell r="A30" t="str">
            <v>3.1.3</v>
          </cell>
          <cell r="B30">
            <v>0.5</v>
          </cell>
          <cell r="C30" t="str">
            <v>Government's Online Service Index</v>
          </cell>
          <cell r="D30" t="str">
            <v>SCORE</v>
          </cell>
          <cell r="E30">
            <v>15.555</v>
          </cell>
          <cell r="F30">
            <v>4.92</v>
          </cell>
          <cell r="G30">
            <v>20.635000000000002</v>
          </cell>
          <cell r="H30" t="str">
            <v/>
          </cell>
          <cell r="I30">
            <v>38.255000000000003</v>
          </cell>
          <cell r="J30">
            <v>23.810000000000002</v>
          </cell>
          <cell r="K30">
            <v>16.189999999999998</v>
          </cell>
          <cell r="L30">
            <v>36.51</v>
          </cell>
          <cell r="M30">
            <v>17.78</v>
          </cell>
          <cell r="N30" t="str">
            <v/>
          </cell>
          <cell r="O30">
            <v>31.269999999999996</v>
          </cell>
          <cell r="P30">
            <v>5.875</v>
          </cell>
          <cell r="Q30">
            <v>15.24</v>
          </cell>
          <cell r="R30">
            <v>13.81</v>
          </cell>
          <cell r="S30">
            <v>10</v>
          </cell>
          <cell r="T30">
            <v>18.414999999999999</v>
          </cell>
          <cell r="U30">
            <v>14.124999999999998</v>
          </cell>
          <cell r="V30">
            <v>20.474999999999998</v>
          </cell>
          <cell r="W30">
            <v>7.7799999999999994</v>
          </cell>
          <cell r="X30" t="str">
            <v/>
          </cell>
          <cell r="Y30">
            <v>6.8250000000000002</v>
          </cell>
          <cell r="Z30">
            <v>7.62</v>
          </cell>
          <cell r="AA30">
            <v>44.125</v>
          </cell>
          <cell r="AB30" t="str">
            <v/>
          </cell>
          <cell r="AC30">
            <v>30.475000000000001</v>
          </cell>
          <cell r="AD30">
            <v>18.414999999999999</v>
          </cell>
          <cell r="AE30">
            <v>35.555</v>
          </cell>
          <cell r="AF30">
            <v>15.24</v>
          </cell>
          <cell r="AG30">
            <v>16.189999999999998</v>
          </cell>
          <cell r="AH30">
            <v>21.11</v>
          </cell>
          <cell r="AI30">
            <v>18.57</v>
          </cell>
          <cell r="AJ30">
            <v>22.7</v>
          </cell>
          <cell r="AK30">
            <v>33.650000000000006</v>
          </cell>
          <cell r="AL30">
            <v>18.254999999999999</v>
          </cell>
          <cell r="AM30">
            <v>15.875</v>
          </cell>
          <cell r="AN30">
            <v>26.51</v>
          </cell>
          <cell r="AO30">
            <v>21.27</v>
          </cell>
          <cell r="AP30">
            <v>25.080000000000002</v>
          </cell>
          <cell r="AQ30">
            <v>10</v>
          </cell>
          <cell r="AR30">
            <v>23.97</v>
          </cell>
          <cell r="AS30">
            <v>34.125</v>
          </cell>
          <cell r="AT30" t="str">
            <v/>
          </cell>
          <cell r="AU30">
            <v>12.379999999999999</v>
          </cell>
          <cell r="AV30">
            <v>27.46</v>
          </cell>
          <cell r="AW30">
            <v>7.46</v>
          </cell>
          <cell r="AX30">
            <v>17.78</v>
          </cell>
          <cell r="AY30">
            <v>15.395</v>
          </cell>
          <cell r="AZ30">
            <v>9.0499999999999989</v>
          </cell>
          <cell r="BA30">
            <v>14.760000000000002</v>
          </cell>
          <cell r="BB30" t="str">
            <v/>
          </cell>
          <cell r="BC30">
            <v>25.240000000000002</v>
          </cell>
          <cell r="BD30">
            <v>19.84</v>
          </cell>
          <cell r="BE30">
            <v>18.414999999999999</v>
          </cell>
          <cell r="BF30">
            <v>12.22</v>
          </cell>
          <cell r="BG30">
            <v>24.92</v>
          </cell>
          <cell r="BH30">
            <v>29.204999999999998</v>
          </cell>
          <cell r="BI30">
            <v>14.445</v>
          </cell>
          <cell r="BJ30">
            <v>11.43</v>
          </cell>
          <cell r="BK30">
            <v>33.650000000000006</v>
          </cell>
          <cell r="BL30">
            <v>26.664999999999999</v>
          </cell>
          <cell r="BM30">
            <v>26.35</v>
          </cell>
          <cell r="BN30">
            <v>11.905000000000001</v>
          </cell>
          <cell r="BO30">
            <v>50</v>
          </cell>
          <cell r="BP30">
            <v>23.015000000000001</v>
          </cell>
          <cell r="BQ30">
            <v>15.875</v>
          </cell>
          <cell r="BR30">
            <v>20.794999999999998</v>
          </cell>
          <cell r="BS30" t="str">
            <v/>
          </cell>
          <cell r="BT30" t="str">
            <v/>
          </cell>
          <cell r="BU30">
            <v>24.125</v>
          </cell>
          <cell r="BV30">
            <v>19.05</v>
          </cell>
          <cell r="BW30">
            <v>16.03</v>
          </cell>
          <cell r="BX30">
            <v>8.254999999999999</v>
          </cell>
          <cell r="BY30">
            <v>0.79500000000000004</v>
          </cell>
          <cell r="BZ30">
            <v>31.585000000000001</v>
          </cell>
          <cell r="CA30">
            <v>9.2050000000000001</v>
          </cell>
          <cell r="CB30">
            <v>23.49</v>
          </cell>
          <cell r="CC30" t="str">
            <v/>
          </cell>
          <cell r="CD30">
            <v>14.760000000000002</v>
          </cell>
          <cell r="CE30">
            <v>22.065000000000001</v>
          </cell>
          <cell r="CF30">
            <v>27.779999999999998</v>
          </cell>
          <cell r="CG30" t="str">
            <v/>
          </cell>
          <cell r="CH30">
            <v>11.905000000000001</v>
          </cell>
          <cell r="CI30">
            <v>8.57</v>
          </cell>
          <cell r="CJ30">
            <v>3.335</v>
          </cell>
          <cell r="CK30">
            <v>8.4150000000000009</v>
          </cell>
          <cell r="CL30">
            <v>33.97</v>
          </cell>
          <cell r="CM30">
            <v>31.905000000000001</v>
          </cell>
          <cell r="CN30">
            <v>12.7</v>
          </cell>
          <cell r="CO30">
            <v>4.7600000000000007</v>
          </cell>
          <cell r="CP30">
            <v>36.825000000000003</v>
          </cell>
          <cell r="CQ30">
            <v>18.414999999999999</v>
          </cell>
          <cell r="CR30">
            <v>12.379999999999999</v>
          </cell>
          <cell r="CS30">
            <v>14.124999999999998</v>
          </cell>
          <cell r="CT30">
            <v>13.175000000000001</v>
          </cell>
          <cell r="CU30">
            <v>20.474999999999998</v>
          </cell>
          <cell r="CV30">
            <v>19.684999999999999</v>
          </cell>
          <cell r="CW30">
            <v>19.364999999999998</v>
          </cell>
          <cell r="CX30">
            <v>19.364999999999998</v>
          </cell>
          <cell r="CY30">
            <v>13.969999999999999</v>
          </cell>
          <cell r="CZ30">
            <v>20.794999999999998</v>
          </cell>
          <cell r="DA30">
            <v>16.509999999999998</v>
          </cell>
          <cell r="DB30">
            <v>15.555</v>
          </cell>
          <cell r="DC30">
            <v>8.89</v>
          </cell>
          <cell r="DD30">
            <v>11.110000000000001</v>
          </cell>
          <cell r="DE30">
            <v>34.284999999999997</v>
          </cell>
          <cell r="DF30">
            <v>17.299999999999997</v>
          </cell>
          <cell r="DG30">
            <v>20</v>
          </cell>
          <cell r="DH30">
            <v>15.395</v>
          </cell>
          <cell r="DI30">
            <v>38.255000000000003</v>
          </cell>
          <cell r="DJ30">
            <v>13.014999999999999</v>
          </cell>
          <cell r="DK30" t="str">
            <v/>
          </cell>
          <cell r="DL30">
            <v>26.35</v>
          </cell>
          <cell r="DM30">
            <v>22.220000000000002</v>
          </cell>
          <cell r="DN30">
            <v>2.0650000000000004</v>
          </cell>
          <cell r="DO30" t="str">
            <v/>
          </cell>
          <cell r="DP30">
            <v>4.4450000000000003</v>
          </cell>
          <cell r="DQ30">
            <v>8.73</v>
          </cell>
          <cell r="DR30">
            <v>16.664999999999999</v>
          </cell>
          <cell r="DS30" t="str">
            <v/>
          </cell>
          <cell r="DT30">
            <v>16.984999999999999</v>
          </cell>
          <cell r="DU30">
            <v>24.125</v>
          </cell>
          <cell r="DV30">
            <v>17.299999999999997</v>
          </cell>
          <cell r="DW30">
            <v>5.08</v>
          </cell>
          <cell r="DX30">
            <v>17.299999999999997</v>
          </cell>
          <cell r="DY30">
            <v>12.540000000000001</v>
          </cell>
          <cell r="DZ30">
            <v>38.729999999999997</v>
          </cell>
          <cell r="EA30">
            <v>46.825000000000003</v>
          </cell>
          <cell r="EB30">
            <v>23.97</v>
          </cell>
          <cell r="EC30">
            <v>15.24</v>
          </cell>
          <cell r="ED30">
            <v>15.24</v>
          </cell>
          <cell r="EE30">
            <v>5.24</v>
          </cell>
          <cell r="EF30">
            <v>6.35</v>
          </cell>
          <cell r="EG30" t="str">
            <v/>
          </cell>
          <cell r="EH30" t="str">
            <v/>
          </cell>
          <cell r="EI30" t="str">
            <v/>
          </cell>
          <cell r="EJ30" t="str">
            <v/>
          </cell>
          <cell r="EK30">
            <v>16.984999999999999</v>
          </cell>
          <cell r="EL30" t="str">
            <v/>
          </cell>
          <cell r="EM30" t="str">
            <v/>
          </cell>
          <cell r="EN30" t="str">
            <v/>
          </cell>
          <cell r="EO30" t="str">
            <v/>
          </cell>
          <cell r="EP30" t="str">
            <v/>
          </cell>
          <cell r="EQ30">
            <v>15.079999999999998</v>
          </cell>
          <cell r="ER30" t="str">
            <v/>
          </cell>
          <cell r="ES30" t="str">
            <v/>
          </cell>
          <cell r="ET30" t="str">
            <v/>
          </cell>
          <cell r="EU30" t="str">
            <v/>
          </cell>
          <cell r="EV30" t="str">
            <v/>
          </cell>
          <cell r="EW30" t="str">
            <v/>
          </cell>
          <cell r="EX30" t="str">
            <v/>
          </cell>
          <cell r="EY30" t="str">
            <v/>
          </cell>
          <cell r="EZ30" t="str">
            <v/>
          </cell>
          <cell r="FA30" t="str">
            <v/>
          </cell>
          <cell r="FB30" t="str">
            <v/>
          </cell>
          <cell r="FC30" t="str">
            <v/>
          </cell>
          <cell r="FD30" t="str">
            <v/>
          </cell>
          <cell r="FE30" t="str">
            <v/>
          </cell>
          <cell r="FF30" t="str">
            <v/>
          </cell>
          <cell r="FG30" t="str">
            <v/>
          </cell>
          <cell r="FH30" t="str">
            <v/>
          </cell>
          <cell r="FI30" t="str">
            <v/>
          </cell>
          <cell r="FJ30" t="str">
            <v/>
          </cell>
          <cell r="FK30" t="str">
            <v/>
          </cell>
          <cell r="FL30" t="str">
            <v/>
          </cell>
          <cell r="FM30" t="str">
            <v/>
          </cell>
          <cell r="FN30" t="str">
            <v/>
          </cell>
          <cell r="FO30" t="str">
            <v/>
          </cell>
          <cell r="FP30" t="str">
            <v/>
          </cell>
          <cell r="FQ30" t="str">
            <v/>
          </cell>
          <cell r="FR30" t="str">
            <v/>
          </cell>
          <cell r="FS30" t="str">
            <v/>
          </cell>
          <cell r="FT30" t="str">
            <v/>
          </cell>
          <cell r="FU30" t="str">
            <v/>
          </cell>
          <cell r="FV30" t="str">
            <v/>
          </cell>
          <cell r="FW30" t="str">
            <v/>
          </cell>
          <cell r="FX30" t="str">
            <v/>
          </cell>
          <cell r="FY30" t="str">
            <v/>
          </cell>
          <cell r="FZ30" t="str">
            <v/>
          </cell>
          <cell r="GA30" t="str">
            <v/>
          </cell>
          <cell r="GB30">
            <v>13.334999999999999</v>
          </cell>
          <cell r="GC30" t="str">
            <v/>
          </cell>
          <cell r="GD30" t="str">
            <v/>
          </cell>
          <cell r="GE30" t="str">
            <v/>
          </cell>
          <cell r="GF30" t="str">
            <v/>
          </cell>
          <cell r="GG30" t="str">
            <v/>
          </cell>
          <cell r="GH30" t="str">
            <v/>
          </cell>
          <cell r="GI30" t="str">
            <v/>
          </cell>
          <cell r="GJ30" t="str">
            <v/>
          </cell>
          <cell r="GK30">
            <v>13.334999999999999</v>
          </cell>
          <cell r="GL30" t="str">
            <v/>
          </cell>
          <cell r="GM30" t="str">
            <v/>
          </cell>
          <cell r="GN30" t="str">
            <v/>
          </cell>
          <cell r="GO30" t="str">
            <v/>
          </cell>
          <cell r="GP30" t="str">
            <v/>
          </cell>
          <cell r="GQ30" t="str">
            <v/>
          </cell>
          <cell r="GR30" t="str">
            <v/>
          </cell>
          <cell r="GS30" t="str">
            <v/>
          </cell>
          <cell r="GT30">
            <v>14.760000000000002</v>
          </cell>
          <cell r="GU30" t="str">
            <v/>
          </cell>
          <cell r="GV30" t="str">
            <v/>
          </cell>
          <cell r="GW30" t="str">
            <v/>
          </cell>
          <cell r="GX30" t="str">
            <v/>
          </cell>
          <cell r="GY30" t="str">
            <v/>
          </cell>
          <cell r="GZ30" t="str">
            <v/>
          </cell>
          <cell r="HA30">
            <v>1.905</v>
          </cell>
          <cell r="HB30" t="str">
            <v/>
          </cell>
          <cell r="HC30" t="str">
            <v/>
          </cell>
          <cell r="HD30" t="str">
            <v/>
          </cell>
          <cell r="HE30" t="str">
            <v/>
          </cell>
          <cell r="HF30" t="str">
            <v/>
          </cell>
          <cell r="HG30" t="str">
            <v/>
          </cell>
          <cell r="HH30" t="str">
            <v/>
          </cell>
          <cell r="HI30" t="str">
            <v/>
          </cell>
          <cell r="HJ30">
            <v>8.73</v>
          </cell>
          <cell r="HK30" t="str">
            <v/>
          </cell>
          <cell r="HL30" t="str">
            <v/>
          </cell>
          <cell r="HM30" t="str">
            <v/>
          </cell>
          <cell r="HN30" t="str">
            <v/>
          </cell>
          <cell r="HO30" t="str">
            <v/>
          </cell>
          <cell r="HP30" t="str">
            <v/>
          </cell>
          <cell r="HQ30" t="str">
            <v/>
          </cell>
          <cell r="HR30" t="str">
            <v/>
          </cell>
          <cell r="HS30" t="str">
            <v/>
          </cell>
          <cell r="HT30" t="str">
            <v/>
          </cell>
          <cell r="HU30" t="str">
            <v/>
          </cell>
          <cell r="HV30" t="str">
            <v/>
          </cell>
          <cell r="HW30" t="str">
            <v/>
          </cell>
          <cell r="HX30">
            <v>7.7799999999999994</v>
          </cell>
          <cell r="HY30" t="str">
            <v/>
          </cell>
          <cell r="HZ30" t="str">
            <v/>
          </cell>
          <cell r="IA30" t="str">
            <v/>
          </cell>
          <cell r="IB30" t="str">
            <v/>
          </cell>
          <cell r="IC30" t="str">
            <v/>
          </cell>
          <cell r="ID30" t="str">
            <v/>
          </cell>
          <cell r="IE30" t="str">
            <v/>
          </cell>
          <cell r="IF30" t="str">
            <v/>
          </cell>
          <cell r="IG30" t="str">
            <v/>
          </cell>
          <cell r="IH30" t="str">
            <v/>
          </cell>
          <cell r="II30" t="str">
            <v/>
          </cell>
          <cell r="IJ30" t="str">
            <v/>
          </cell>
          <cell r="IK30" t="str">
            <v/>
          </cell>
          <cell r="IL30" t="str">
            <v/>
          </cell>
          <cell r="IM30">
            <v>2.3800000000000003</v>
          </cell>
        </row>
        <row r="31">
          <cell r="A31" t="str">
            <v>3.1.4</v>
          </cell>
          <cell r="B31">
            <v>0.5</v>
          </cell>
          <cell r="C31" t="str">
            <v>E-Participation Index</v>
          </cell>
          <cell r="D31" t="str">
            <v>SCORE</v>
          </cell>
          <cell r="E31">
            <v>6.43</v>
          </cell>
          <cell r="F31">
            <v>0.71499999999999997</v>
          </cell>
          <cell r="G31">
            <v>10</v>
          </cell>
          <cell r="H31">
            <v>2.145</v>
          </cell>
          <cell r="I31">
            <v>45.715000000000003</v>
          </cell>
          <cell r="J31">
            <v>25</v>
          </cell>
          <cell r="K31">
            <v>8.57</v>
          </cell>
          <cell r="L31">
            <v>33.57</v>
          </cell>
          <cell r="M31">
            <v>5</v>
          </cell>
          <cell r="N31" t="str">
            <v/>
          </cell>
          <cell r="O31">
            <v>29.285</v>
          </cell>
          <cell r="P31">
            <v>3.5700000000000003</v>
          </cell>
          <cell r="Q31">
            <v>10</v>
          </cell>
          <cell r="R31">
            <v>2.145</v>
          </cell>
          <cell r="S31">
            <v>5</v>
          </cell>
          <cell r="T31">
            <v>14.285</v>
          </cell>
          <cell r="U31">
            <v>8.57</v>
          </cell>
          <cell r="V31">
            <v>15</v>
          </cell>
          <cell r="W31">
            <v>2.855</v>
          </cell>
          <cell r="X31" t="str">
            <v/>
          </cell>
          <cell r="Y31">
            <v>5.7149999999999999</v>
          </cell>
          <cell r="Z31">
            <v>7.8549999999999995</v>
          </cell>
          <cell r="AA31">
            <v>36.43</v>
          </cell>
          <cell r="AB31" t="str">
            <v/>
          </cell>
          <cell r="AC31">
            <v>17.145</v>
          </cell>
          <cell r="AD31">
            <v>18.57</v>
          </cell>
          <cell r="AE31">
            <v>22.145</v>
          </cell>
          <cell r="AF31">
            <v>10</v>
          </cell>
          <cell r="AG31">
            <v>8.57</v>
          </cell>
          <cell r="AH31">
            <v>22.855</v>
          </cell>
          <cell r="AI31">
            <v>24.285</v>
          </cell>
          <cell r="AJ31">
            <v>6.43</v>
          </cell>
          <cell r="AK31">
            <v>32.145000000000003</v>
          </cell>
          <cell r="AL31">
            <v>9.2850000000000001</v>
          </cell>
          <cell r="AM31">
            <v>7.8549999999999995</v>
          </cell>
          <cell r="AN31">
            <v>14.285</v>
          </cell>
          <cell r="AO31">
            <v>3.5700000000000003</v>
          </cell>
          <cell r="AP31">
            <v>34.284999999999997</v>
          </cell>
          <cell r="AQ31">
            <v>2.145</v>
          </cell>
          <cell r="AR31">
            <v>20.715</v>
          </cell>
          <cell r="AS31">
            <v>30</v>
          </cell>
          <cell r="AT31" t="str">
            <v/>
          </cell>
          <cell r="AU31">
            <v>2.855</v>
          </cell>
          <cell r="AV31">
            <v>30.714999999999996</v>
          </cell>
          <cell r="AW31">
            <v>4.2850000000000001</v>
          </cell>
          <cell r="AX31">
            <v>12.855</v>
          </cell>
          <cell r="AY31">
            <v>15.715000000000002</v>
          </cell>
          <cell r="AZ31">
            <v>4.2850000000000001</v>
          </cell>
          <cell r="BA31">
            <v>6.43</v>
          </cell>
          <cell r="BB31" t="str">
            <v/>
          </cell>
          <cell r="BC31">
            <v>15.715000000000002</v>
          </cell>
          <cell r="BD31">
            <v>2.145</v>
          </cell>
          <cell r="BE31">
            <v>10</v>
          </cell>
          <cell r="BF31">
            <v>6.43</v>
          </cell>
          <cell r="BG31">
            <v>22.145</v>
          </cell>
          <cell r="BH31">
            <v>20.715</v>
          </cell>
          <cell r="BI31">
            <v>10.715</v>
          </cell>
          <cell r="BJ31">
            <v>4.2850000000000001</v>
          </cell>
          <cell r="BK31">
            <v>37.854999999999997</v>
          </cell>
          <cell r="BL31">
            <v>14.285</v>
          </cell>
          <cell r="BM31">
            <v>27.855</v>
          </cell>
          <cell r="BN31">
            <v>11.43</v>
          </cell>
          <cell r="BO31">
            <v>50</v>
          </cell>
          <cell r="BP31">
            <v>11.43</v>
          </cell>
          <cell r="BQ31">
            <v>21.43</v>
          </cell>
          <cell r="BR31">
            <v>13.569999999999999</v>
          </cell>
          <cell r="BS31" t="str">
            <v/>
          </cell>
          <cell r="BT31" t="str">
            <v/>
          </cell>
          <cell r="BU31">
            <v>26.43</v>
          </cell>
          <cell r="BV31">
            <v>8.57</v>
          </cell>
          <cell r="BW31">
            <v>10.715</v>
          </cell>
          <cell r="BX31">
            <v>2.855</v>
          </cell>
          <cell r="BY31" t="str">
            <v/>
          </cell>
          <cell r="BZ31">
            <v>32.855000000000004</v>
          </cell>
          <cell r="CA31">
            <v>5.7149999999999999</v>
          </cell>
          <cell r="CB31">
            <v>17.145</v>
          </cell>
          <cell r="CC31" t="str">
            <v/>
          </cell>
          <cell r="CD31">
            <v>2.855</v>
          </cell>
          <cell r="CE31">
            <v>18.57</v>
          </cell>
          <cell r="CF31">
            <v>21.43</v>
          </cell>
          <cell r="CG31" t="str">
            <v/>
          </cell>
          <cell r="CH31">
            <v>6.43</v>
          </cell>
          <cell r="CI31">
            <v>5.7149999999999999</v>
          </cell>
          <cell r="CJ31">
            <v>0.71499999999999997</v>
          </cell>
          <cell r="CK31">
            <v>2.855</v>
          </cell>
          <cell r="CL31">
            <v>30</v>
          </cell>
          <cell r="CM31">
            <v>38.57</v>
          </cell>
          <cell r="CN31">
            <v>15</v>
          </cell>
          <cell r="CO31">
            <v>0.71499999999999997</v>
          </cell>
          <cell r="CP31">
            <v>25</v>
          </cell>
          <cell r="CQ31">
            <v>7.8549999999999995</v>
          </cell>
          <cell r="CR31">
            <v>8.57</v>
          </cell>
          <cell r="CS31" t="str">
            <v/>
          </cell>
          <cell r="CT31">
            <v>0.71499999999999997</v>
          </cell>
          <cell r="CU31">
            <v>8.57</v>
          </cell>
          <cell r="CV31">
            <v>9.2850000000000001</v>
          </cell>
          <cell r="CW31">
            <v>12.145</v>
          </cell>
          <cell r="CX31">
            <v>13.569999999999999</v>
          </cell>
          <cell r="CY31">
            <v>6.43</v>
          </cell>
          <cell r="CZ31">
            <v>9.2850000000000001</v>
          </cell>
          <cell r="DA31">
            <v>6.43</v>
          </cell>
          <cell r="DB31">
            <v>5</v>
          </cell>
          <cell r="DC31">
            <v>0.71499999999999997</v>
          </cell>
          <cell r="DD31">
            <v>2.145</v>
          </cell>
          <cell r="DE31">
            <v>34.284999999999997</v>
          </cell>
          <cell r="DF31">
            <v>3.5700000000000003</v>
          </cell>
          <cell r="DG31">
            <v>25.715</v>
          </cell>
          <cell r="DH31">
            <v>9.2850000000000001</v>
          </cell>
          <cell r="DI31">
            <v>41.43</v>
          </cell>
          <cell r="DJ31">
            <v>7.1449999999999996</v>
          </cell>
          <cell r="DK31" t="str">
            <v/>
          </cell>
          <cell r="DL31">
            <v>24.285</v>
          </cell>
          <cell r="DM31">
            <v>10</v>
          </cell>
          <cell r="DN31">
            <v>0.71499999999999997</v>
          </cell>
          <cell r="DO31" t="str">
            <v/>
          </cell>
          <cell r="DP31">
            <v>1.43</v>
          </cell>
          <cell r="DQ31">
            <v>2.145</v>
          </cell>
          <cell r="DR31">
            <v>4.2850000000000001</v>
          </cell>
          <cell r="DS31" t="str">
            <v/>
          </cell>
          <cell r="DT31">
            <v>6.43</v>
          </cell>
          <cell r="DU31">
            <v>15</v>
          </cell>
          <cell r="DV31">
            <v>10.715</v>
          </cell>
          <cell r="DW31">
            <v>3.5700000000000003</v>
          </cell>
          <cell r="DX31">
            <v>12.855</v>
          </cell>
          <cell r="DY31">
            <v>6.43</v>
          </cell>
          <cell r="DZ31">
            <v>38.57</v>
          </cell>
          <cell r="EA31">
            <v>37.854999999999997</v>
          </cell>
          <cell r="EB31">
            <v>12.855</v>
          </cell>
          <cell r="EC31">
            <v>7.1449999999999996</v>
          </cell>
          <cell r="ED31">
            <v>4.2850000000000001</v>
          </cell>
          <cell r="EE31">
            <v>35.04</v>
          </cell>
          <cell r="EF31">
            <v>1.43</v>
          </cell>
          <cell r="EG31" t="str">
            <v/>
          </cell>
          <cell r="EH31" t="str">
            <v/>
          </cell>
          <cell r="EI31" t="str">
            <v/>
          </cell>
          <cell r="EJ31" t="str">
            <v/>
          </cell>
          <cell r="EK31">
            <v>3.5700000000000003</v>
          </cell>
          <cell r="EL31" t="str">
            <v/>
          </cell>
          <cell r="EM31" t="str">
            <v/>
          </cell>
          <cell r="EN31" t="str">
            <v/>
          </cell>
          <cell r="EO31" t="str">
            <v/>
          </cell>
          <cell r="EP31" t="str">
            <v/>
          </cell>
          <cell r="EQ31">
            <v>12.145</v>
          </cell>
          <cell r="ER31" t="str">
            <v/>
          </cell>
          <cell r="ES31" t="str">
            <v/>
          </cell>
          <cell r="ET31" t="str">
            <v/>
          </cell>
          <cell r="EU31" t="str">
            <v/>
          </cell>
          <cell r="EV31" t="str">
            <v/>
          </cell>
          <cell r="EW31" t="str">
            <v/>
          </cell>
          <cell r="EX31" t="str">
            <v/>
          </cell>
          <cell r="EY31" t="str">
            <v/>
          </cell>
          <cell r="EZ31" t="str">
            <v/>
          </cell>
          <cell r="FA31" t="str">
            <v/>
          </cell>
          <cell r="FB31" t="str">
            <v/>
          </cell>
          <cell r="FC31" t="str">
            <v/>
          </cell>
          <cell r="FD31" t="str">
            <v/>
          </cell>
          <cell r="FE31" t="str">
            <v/>
          </cell>
          <cell r="FF31" t="str">
            <v/>
          </cell>
          <cell r="FG31" t="str">
            <v/>
          </cell>
          <cell r="FH31" t="str">
            <v/>
          </cell>
          <cell r="FI31" t="str">
            <v/>
          </cell>
          <cell r="FJ31" t="str">
            <v/>
          </cell>
          <cell r="FK31" t="str">
            <v/>
          </cell>
          <cell r="FL31" t="str">
            <v/>
          </cell>
          <cell r="FM31" t="str">
            <v/>
          </cell>
          <cell r="FN31" t="str">
            <v/>
          </cell>
          <cell r="FO31" t="str">
            <v/>
          </cell>
          <cell r="FP31" t="str">
            <v/>
          </cell>
          <cell r="FQ31" t="str">
            <v/>
          </cell>
          <cell r="FR31" t="str">
            <v/>
          </cell>
          <cell r="FS31" t="str">
            <v/>
          </cell>
          <cell r="FT31" t="str">
            <v/>
          </cell>
          <cell r="FU31" t="str">
            <v/>
          </cell>
          <cell r="FV31" t="str">
            <v/>
          </cell>
          <cell r="FW31" t="str">
            <v/>
          </cell>
          <cell r="FX31" t="str">
            <v/>
          </cell>
          <cell r="FY31" t="str">
            <v/>
          </cell>
          <cell r="FZ31" t="str">
            <v/>
          </cell>
          <cell r="GA31" t="str">
            <v/>
          </cell>
          <cell r="GB31">
            <v>3.5700000000000003</v>
          </cell>
          <cell r="GC31" t="str">
            <v/>
          </cell>
          <cell r="GD31" t="str">
            <v/>
          </cell>
          <cell r="GE31" t="str">
            <v/>
          </cell>
          <cell r="GF31" t="str">
            <v/>
          </cell>
          <cell r="GG31" t="str">
            <v/>
          </cell>
          <cell r="GH31" t="str">
            <v/>
          </cell>
          <cell r="GI31" t="str">
            <v/>
          </cell>
          <cell r="GJ31" t="str">
            <v/>
          </cell>
          <cell r="GK31">
            <v>13.569999999999999</v>
          </cell>
          <cell r="GL31" t="str">
            <v/>
          </cell>
          <cell r="GM31" t="str">
            <v/>
          </cell>
          <cell r="GN31" t="str">
            <v/>
          </cell>
          <cell r="GO31" t="str">
            <v/>
          </cell>
          <cell r="GP31" t="str">
            <v/>
          </cell>
          <cell r="GQ31" t="str">
            <v/>
          </cell>
          <cell r="GR31" t="str">
            <v/>
          </cell>
          <cell r="GS31" t="str">
            <v/>
          </cell>
          <cell r="GT31">
            <v>10</v>
          </cell>
          <cell r="GU31" t="str">
            <v/>
          </cell>
          <cell r="GV31" t="str">
            <v/>
          </cell>
          <cell r="GW31" t="str">
            <v/>
          </cell>
          <cell r="GX31" t="str">
            <v/>
          </cell>
          <cell r="GY31" t="str">
            <v/>
          </cell>
          <cell r="GZ31" t="str">
            <v/>
          </cell>
          <cell r="HA31">
            <v>5</v>
          </cell>
          <cell r="HB31" t="str">
            <v/>
          </cell>
          <cell r="HC31" t="str">
            <v/>
          </cell>
          <cell r="HD31" t="str">
            <v/>
          </cell>
          <cell r="HE31" t="str">
            <v/>
          </cell>
          <cell r="HF31" t="str">
            <v/>
          </cell>
          <cell r="HG31" t="str">
            <v/>
          </cell>
          <cell r="HH31" t="str">
            <v/>
          </cell>
          <cell r="HI31" t="str">
            <v/>
          </cell>
          <cell r="HJ31">
            <v>1.43</v>
          </cell>
          <cell r="HK31" t="str">
            <v/>
          </cell>
          <cell r="HL31" t="str">
            <v/>
          </cell>
          <cell r="HM31" t="str">
            <v/>
          </cell>
          <cell r="HN31" t="str">
            <v/>
          </cell>
          <cell r="HO31" t="str">
            <v/>
          </cell>
          <cell r="HP31" t="str">
            <v/>
          </cell>
          <cell r="HQ31" t="str">
            <v/>
          </cell>
          <cell r="HR31" t="str">
            <v/>
          </cell>
          <cell r="HS31" t="str">
            <v/>
          </cell>
          <cell r="HT31" t="str">
            <v/>
          </cell>
          <cell r="HU31" t="str">
            <v/>
          </cell>
          <cell r="HV31" t="str">
            <v/>
          </cell>
          <cell r="HW31" t="str">
            <v/>
          </cell>
          <cell r="HX31">
            <v>5</v>
          </cell>
          <cell r="HY31" t="str">
            <v/>
          </cell>
          <cell r="HZ31" t="str">
            <v/>
          </cell>
          <cell r="IA31" t="str">
            <v/>
          </cell>
          <cell r="IB31" t="str">
            <v/>
          </cell>
          <cell r="IC31" t="str">
            <v/>
          </cell>
          <cell r="ID31" t="str">
            <v/>
          </cell>
          <cell r="IE31" t="str">
            <v/>
          </cell>
          <cell r="IF31" t="str">
            <v/>
          </cell>
          <cell r="IG31" t="str">
            <v/>
          </cell>
          <cell r="IH31" t="str">
            <v/>
          </cell>
          <cell r="II31" t="str">
            <v/>
          </cell>
          <cell r="IJ31" t="str">
            <v/>
          </cell>
          <cell r="IK31" t="str">
            <v/>
          </cell>
          <cell r="IL31" t="str">
            <v/>
          </cell>
          <cell r="IM31">
            <v>2.145</v>
          </cell>
        </row>
        <row r="32">
          <cell r="A32" t="str">
            <v>3.2.1</v>
          </cell>
          <cell r="B32">
            <v>0.5</v>
          </cell>
          <cell r="C32" t="str">
            <v>Electricity output (kWh per capita)</v>
          </cell>
          <cell r="D32" t="str">
            <v>SCORE</v>
          </cell>
          <cell r="E32">
            <v>4.1957196678182118</v>
          </cell>
          <cell r="F32">
            <v>4.0630967035476466</v>
          </cell>
          <cell r="G32">
            <v>10.564401552879588</v>
          </cell>
          <cell r="H32">
            <v>6.5023616489017906</v>
          </cell>
          <cell r="I32">
            <v>39.492827078755695</v>
          </cell>
          <cell r="J32">
            <v>27.300474962383063</v>
          </cell>
          <cell r="K32">
            <v>9.5437525319273941</v>
          </cell>
          <cell r="L32">
            <v>50</v>
          </cell>
          <cell r="M32">
            <v>0.75807065680746744</v>
          </cell>
          <cell r="N32" t="str">
            <v/>
          </cell>
          <cell r="O32">
            <v>28.865374469614963</v>
          </cell>
          <cell r="P32">
            <v>5.4489965243774231E-2</v>
          </cell>
          <cell r="Q32">
            <v>2.2366845966738347</v>
          </cell>
          <cell r="R32">
            <v>12.204793602718825</v>
          </cell>
          <cell r="S32">
            <v>1.1462820891438041</v>
          </cell>
          <cell r="T32">
            <v>8.3750831052671906</v>
          </cell>
          <cell r="U32">
            <v>29.692203086671753</v>
          </cell>
          <cell r="V32">
            <v>20.301100129603025</v>
          </cell>
          <cell r="W32" t="str">
            <v/>
          </cell>
          <cell r="X32" t="str">
            <v/>
          </cell>
          <cell r="Y32">
            <v>0.3448485432448955</v>
          </cell>
          <cell r="Z32">
            <v>1.0190721609907145</v>
          </cell>
          <cell r="AA32">
            <v>50</v>
          </cell>
          <cell r="AB32" t="str">
            <v/>
          </cell>
          <cell r="AC32">
            <v>12.360183798679369</v>
          </cell>
          <cell r="AD32">
            <v>9.048112408980753</v>
          </cell>
          <cell r="AE32">
            <v>4.3653285192727012</v>
          </cell>
          <cell r="AF32">
            <v>7.2573243136119157</v>
          </cell>
          <cell r="AG32">
            <v>0.97738835752088826</v>
          </cell>
          <cell r="AH32">
            <v>9.5679921947938738</v>
          </cell>
          <cell r="AI32">
            <v>22.024102727741628</v>
          </cell>
          <cell r="AJ32">
            <v>27.205070275774553</v>
          </cell>
          <cell r="AK32">
            <v>22.84217011897508</v>
          </cell>
          <cell r="AL32">
            <v>5.4352030190076981</v>
          </cell>
          <cell r="AM32">
            <v>4.7899243920717387</v>
          </cell>
          <cell r="AN32">
            <v>5.576760024676279</v>
          </cell>
          <cell r="AO32">
            <v>3.3735045462360445</v>
          </cell>
          <cell r="AP32">
            <v>27.397909737907639</v>
          </cell>
          <cell r="AQ32">
            <v>0.16237349998222281</v>
          </cell>
          <cell r="AR32">
            <v>46.588756410614593</v>
          </cell>
          <cell r="AS32">
            <v>28.974311585041416</v>
          </cell>
          <cell r="AT32" t="str">
            <v/>
          </cell>
          <cell r="AU32">
            <v>6.7174265359426721</v>
          </cell>
          <cell r="AV32">
            <v>24.981327522592512</v>
          </cell>
          <cell r="AW32">
            <v>1.2421182846182321</v>
          </cell>
          <cell r="AX32">
            <v>16.937210630910286</v>
          </cell>
          <cell r="AY32">
            <v>2.2109374860679107</v>
          </cell>
          <cell r="AZ32" t="str">
            <v/>
          </cell>
          <cell r="BA32">
            <v>3.1328199323970809</v>
          </cell>
          <cell r="BB32">
            <v>18.886657744635045</v>
          </cell>
          <cell r="BC32">
            <v>12.44665505031001</v>
          </cell>
          <cell r="BD32">
            <v>50</v>
          </cell>
          <cell r="BE32">
            <v>2.526655948180756</v>
          </cell>
          <cell r="BF32">
            <v>2.2716575822086043</v>
          </cell>
          <cell r="BG32">
            <v>21.006860601437449</v>
          </cell>
          <cell r="BH32">
            <v>26.780039879099348</v>
          </cell>
          <cell r="BI32">
            <v>16.59388733568035</v>
          </cell>
          <cell r="BJ32">
            <v>10.036415901501345</v>
          </cell>
          <cell r="BK32">
            <v>28.343414218010786</v>
          </cell>
          <cell r="BL32">
            <v>8.1242140988795057</v>
          </cell>
          <cell r="BM32">
            <v>17.774835783296634</v>
          </cell>
          <cell r="BN32">
            <v>0.63532145759667868</v>
          </cell>
          <cell r="BO32">
            <v>31.594278472234759</v>
          </cell>
          <cell r="BP32">
            <v>50</v>
          </cell>
          <cell r="BQ32">
            <v>7.8049180689542306</v>
          </cell>
          <cell r="BR32">
            <v>8.0613872252671079</v>
          </cell>
          <cell r="BS32" t="str">
            <v/>
          </cell>
          <cell r="BT32" t="str">
            <v/>
          </cell>
          <cell r="BU32">
            <v>13.761191739805929</v>
          </cell>
          <cell r="BV32">
            <v>21.734380383863495</v>
          </cell>
          <cell r="BW32">
            <v>10.734047858488164</v>
          </cell>
          <cell r="BX32" t="str">
            <v/>
          </cell>
          <cell r="BY32" t="str">
            <v/>
          </cell>
          <cell r="BZ32">
            <v>12.520333995948278</v>
          </cell>
          <cell r="CA32" t="str">
            <v/>
          </cell>
          <cell r="CB32">
            <v>19.565884593142542</v>
          </cell>
          <cell r="CC32" t="str">
            <v/>
          </cell>
          <cell r="CD32" t="str">
            <v/>
          </cell>
          <cell r="CE32">
            <v>8.1609167665346387</v>
          </cell>
          <cell r="CF32">
            <v>5.4684506972739513</v>
          </cell>
          <cell r="CG32" t="str">
            <v/>
          </cell>
          <cell r="CH32">
            <v>2.3135968558246289</v>
          </cell>
          <cell r="CI32">
            <v>2.4098524140943796</v>
          </cell>
          <cell r="CJ32">
            <v>3.448351193986078</v>
          </cell>
          <cell r="CK32">
            <v>0.37441018949650767</v>
          </cell>
          <cell r="CL32">
            <v>23.515164146913659</v>
          </cell>
          <cell r="CM32">
            <v>34.681297158953747</v>
          </cell>
          <cell r="CN32">
            <v>2.0531264185173161</v>
          </cell>
          <cell r="CO32">
            <v>0.4840468689320257</v>
          </cell>
          <cell r="CP32">
            <v>50</v>
          </cell>
          <cell r="CQ32">
            <v>19.551112691211429</v>
          </cell>
          <cell r="CR32">
            <v>1.9147034391956257</v>
          </cell>
          <cell r="CS32">
            <v>6.561869218514869</v>
          </cell>
          <cell r="CT32">
            <v>30.890053115322925</v>
          </cell>
          <cell r="CU32">
            <v>3.9016401089503652</v>
          </cell>
          <cell r="CV32">
            <v>2.3357207237339428</v>
          </cell>
          <cell r="CW32">
            <v>13.757123465698706</v>
          </cell>
          <cell r="CX32">
            <v>16.078807679407614</v>
          </cell>
          <cell r="CY32">
            <v>50</v>
          </cell>
          <cell r="CZ32">
            <v>10.477903088633202</v>
          </cell>
          <cell r="DA32">
            <v>25.411339387017041</v>
          </cell>
          <cell r="DB32">
            <v>28.743147839775538</v>
          </cell>
          <cell r="DC32">
            <v>0.68229472029051319</v>
          </cell>
          <cell r="DD32">
            <v>17.35950100033476</v>
          </cell>
          <cell r="DE32">
            <v>29.906336961359731</v>
          </cell>
          <cell r="DF32">
            <v>16.692607610578666</v>
          </cell>
          <cell r="DG32">
            <v>28.168356656533128</v>
          </cell>
          <cell r="DH32">
            <v>18.208699934793561</v>
          </cell>
          <cell r="DI32">
            <v>21.929708353039889</v>
          </cell>
          <cell r="DJ32">
            <v>1.5906365258302864</v>
          </cell>
          <cell r="DK32" t="str">
            <v/>
          </cell>
          <cell r="DL32">
            <v>49.875575538878984</v>
          </cell>
          <cell r="DM32">
            <v>30.18392869650982</v>
          </cell>
          <cell r="DN32">
            <v>6.7046009984247226</v>
          </cell>
          <cell r="DO32" t="str">
            <v/>
          </cell>
          <cell r="DP32">
            <v>8.1908931025670668</v>
          </cell>
          <cell r="DQ32">
            <v>0.36053159947846197</v>
          </cell>
          <cell r="DR32">
            <v>7.5906171318299975</v>
          </cell>
          <cell r="DS32" t="str">
            <v/>
          </cell>
          <cell r="DT32">
            <v>20.435148251731132</v>
          </cell>
          <cell r="DU32">
            <v>5.1427895115303235</v>
          </cell>
          <cell r="DV32">
            <v>9.3453927209547221</v>
          </cell>
          <cell r="DW32" t="str">
            <v/>
          </cell>
          <cell r="DX32">
            <v>14.435151335049554</v>
          </cell>
          <cell r="DY32">
            <v>50</v>
          </cell>
          <cell r="DZ32">
            <v>20.672966907966746</v>
          </cell>
          <cell r="EA32">
            <v>46.94923224852068</v>
          </cell>
          <cell r="EB32">
            <v>9.1369521622244374</v>
          </cell>
          <cell r="EC32">
            <v>14.814896959536556</v>
          </cell>
          <cell r="ED32">
            <v>2.9400325896801873</v>
          </cell>
          <cell r="EE32">
            <v>2.6658073832452449</v>
          </cell>
          <cell r="EF32">
            <v>2.2249704708588469</v>
          </cell>
          <cell r="EG32" t="str">
            <v/>
          </cell>
          <cell r="EH32" t="str">
            <v/>
          </cell>
          <cell r="EI32" t="str">
            <v/>
          </cell>
          <cell r="EJ32" t="str">
            <v/>
          </cell>
          <cell r="EK32">
            <v>0.76846210426047856</v>
          </cell>
          <cell r="EL32" t="str">
            <v/>
          </cell>
          <cell r="EM32" t="str">
            <v/>
          </cell>
          <cell r="EN32" t="str">
            <v/>
          </cell>
          <cell r="EO32" t="str">
            <v/>
          </cell>
          <cell r="EP32" t="str">
            <v/>
          </cell>
          <cell r="EQ32">
            <v>12.562711817984704</v>
          </cell>
          <cell r="ER32" t="str">
            <v/>
          </cell>
          <cell r="ES32" t="str">
            <v/>
          </cell>
          <cell r="ET32" t="str">
            <v/>
          </cell>
          <cell r="EU32" t="str">
            <v/>
          </cell>
          <cell r="EV32" t="str">
            <v/>
          </cell>
          <cell r="EW32" t="str">
            <v/>
          </cell>
          <cell r="EX32" t="str">
            <v/>
          </cell>
          <cell r="EY32" t="str">
            <v/>
          </cell>
          <cell r="EZ32" t="str">
            <v/>
          </cell>
          <cell r="FA32" t="str">
            <v/>
          </cell>
          <cell r="FB32" t="str">
            <v/>
          </cell>
          <cell r="FC32" t="str">
            <v/>
          </cell>
          <cell r="FD32" t="str">
            <v/>
          </cell>
          <cell r="FE32" t="str">
            <v/>
          </cell>
          <cell r="FF32" t="str">
            <v/>
          </cell>
          <cell r="FG32" t="str">
            <v/>
          </cell>
          <cell r="FH32" t="str">
            <v/>
          </cell>
          <cell r="FI32" t="str">
            <v/>
          </cell>
          <cell r="FJ32" t="str">
            <v/>
          </cell>
          <cell r="FK32" t="str">
            <v/>
          </cell>
          <cell r="FL32" t="str">
            <v/>
          </cell>
          <cell r="FM32" t="str">
            <v/>
          </cell>
          <cell r="FN32" t="str">
            <v/>
          </cell>
          <cell r="FO32" t="str">
            <v/>
          </cell>
          <cell r="FP32" t="str">
            <v/>
          </cell>
          <cell r="FQ32" t="str">
            <v/>
          </cell>
          <cell r="FR32" t="str">
            <v/>
          </cell>
          <cell r="FS32" t="str">
            <v/>
          </cell>
          <cell r="FT32" t="str">
            <v/>
          </cell>
          <cell r="FU32" t="str">
            <v/>
          </cell>
          <cell r="FV32" t="str">
            <v/>
          </cell>
          <cell r="FW32" t="str">
            <v/>
          </cell>
          <cell r="FX32" t="str">
            <v/>
          </cell>
          <cell r="FY32" t="str">
            <v/>
          </cell>
          <cell r="FZ32" t="str">
            <v/>
          </cell>
          <cell r="GA32" t="str">
            <v/>
          </cell>
          <cell r="GB32">
            <v>10.344140649415838</v>
          </cell>
          <cell r="GC32" t="str">
            <v/>
          </cell>
          <cell r="GD32" t="str">
            <v/>
          </cell>
          <cell r="GE32" t="str">
            <v/>
          </cell>
          <cell r="GF32" t="str">
            <v/>
          </cell>
          <cell r="GG32" t="str">
            <v/>
          </cell>
          <cell r="GH32" t="str">
            <v/>
          </cell>
          <cell r="GI32" t="str">
            <v/>
          </cell>
          <cell r="GJ32" t="str">
            <v/>
          </cell>
          <cell r="GK32">
            <v>8.9056369176111616</v>
          </cell>
          <cell r="GL32" t="str">
            <v/>
          </cell>
          <cell r="GM32" t="str">
            <v/>
          </cell>
          <cell r="GN32" t="str">
            <v/>
          </cell>
          <cell r="GO32" t="str">
            <v/>
          </cell>
          <cell r="GP32" t="str">
            <v/>
          </cell>
          <cell r="GQ32" t="str">
            <v/>
          </cell>
          <cell r="GR32" t="str">
            <v/>
          </cell>
          <cell r="GS32" t="str">
            <v/>
          </cell>
          <cell r="GT32">
            <v>3.4659052767262071</v>
          </cell>
          <cell r="GU32" t="str">
            <v/>
          </cell>
          <cell r="GV32" t="str">
            <v/>
          </cell>
          <cell r="GW32" t="str">
            <v/>
          </cell>
          <cell r="GX32" t="str">
            <v/>
          </cell>
          <cell r="GY32" t="str">
            <v/>
          </cell>
          <cell r="GZ32" t="str">
            <v/>
          </cell>
          <cell r="HA32" t="str">
            <v/>
          </cell>
          <cell r="HB32" t="str">
            <v/>
          </cell>
          <cell r="HC32" t="str">
            <v/>
          </cell>
          <cell r="HD32" t="str">
            <v/>
          </cell>
          <cell r="HE32" t="str">
            <v/>
          </cell>
          <cell r="HF32" t="str">
            <v/>
          </cell>
          <cell r="HG32" t="str">
            <v/>
          </cell>
          <cell r="HH32" t="str">
            <v/>
          </cell>
          <cell r="HI32" t="str">
            <v/>
          </cell>
          <cell r="HJ32" t="str">
            <v/>
          </cell>
          <cell r="HK32" t="str">
            <v/>
          </cell>
          <cell r="HL32" t="str">
            <v/>
          </cell>
          <cell r="HM32" t="str">
            <v/>
          </cell>
          <cell r="HN32" t="str">
            <v/>
          </cell>
          <cell r="HO32" t="str">
            <v/>
          </cell>
          <cell r="HP32" t="str">
            <v/>
          </cell>
          <cell r="HQ32" t="str">
            <v/>
          </cell>
          <cell r="HR32" t="str">
            <v/>
          </cell>
          <cell r="HS32" t="str">
            <v/>
          </cell>
          <cell r="HT32" t="str">
            <v/>
          </cell>
          <cell r="HU32" t="str">
            <v/>
          </cell>
          <cell r="HV32" t="str">
            <v/>
          </cell>
          <cell r="HW32" t="str">
            <v/>
          </cell>
          <cell r="HX32">
            <v>0.37944650645994127</v>
          </cell>
          <cell r="HY32" t="str">
            <v/>
          </cell>
          <cell r="HZ32" t="str">
            <v/>
          </cell>
          <cell r="IA32" t="str">
            <v/>
          </cell>
          <cell r="IB32" t="str">
            <v/>
          </cell>
          <cell r="IC32" t="str">
            <v/>
          </cell>
          <cell r="ID32" t="str">
            <v/>
          </cell>
          <cell r="IE32" t="str">
            <v/>
          </cell>
          <cell r="IF32" t="str">
            <v/>
          </cell>
          <cell r="IG32" t="str">
            <v/>
          </cell>
          <cell r="IH32" t="str">
            <v/>
          </cell>
          <cell r="II32" t="str">
            <v/>
          </cell>
          <cell r="IJ32" t="str">
            <v/>
          </cell>
          <cell r="IK32" t="str">
            <v/>
          </cell>
          <cell r="IL32" t="str">
            <v/>
          </cell>
          <cell r="IM32">
            <v>0.98537283594697</v>
          </cell>
        </row>
        <row r="33">
          <cell r="A33" t="str">
            <v>3.2.2</v>
          </cell>
          <cell r="B33">
            <v>0.5</v>
          </cell>
          <cell r="C33" t="str">
            <v>Electricity consumption (kWh per capita)</v>
          </cell>
          <cell r="D33" t="str">
            <v>SCORE</v>
          </cell>
          <cell r="E33">
            <v>4.9507806584213752</v>
          </cell>
          <cell r="F33">
            <v>3.4543684419283882</v>
          </cell>
          <cell r="G33">
            <v>10.056611257346843</v>
          </cell>
          <cell r="H33">
            <v>5.6899722352432116</v>
          </cell>
          <cell r="I33">
            <v>38.250459741102652</v>
          </cell>
          <cell r="J33">
            <v>28.64096924241878</v>
          </cell>
          <cell r="K33">
            <v>8.3582735369415495</v>
          </cell>
          <cell r="L33">
            <v>47.924854866044065</v>
          </cell>
          <cell r="M33">
            <v>0.75000901453142466</v>
          </cell>
          <cell r="N33" t="str">
            <v/>
          </cell>
          <cell r="O33">
            <v>28.421014675657158</v>
          </cell>
          <cell r="P33">
            <v>0.27404175530955899</v>
          </cell>
          <cell r="Q33">
            <v>2.0228608516929292</v>
          </cell>
          <cell r="R33">
            <v>8.8955396098510811</v>
          </cell>
          <cell r="S33">
            <v>5.4664118559117298</v>
          </cell>
          <cell r="T33">
            <v>8.0481736559333648</v>
          </cell>
          <cell r="U33">
            <v>29.600115386002233</v>
          </cell>
          <cell r="V33">
            <v>16.568708758518731</v>
          </cell>
          <cell r="W33" t="str">
            <v/>
          </cell>
          <cell r="X33" t="str">
            <v/>
          </cell>
          <cell r="Y33">
            <v>0.40385100782461331</v>
          </cell>
          <cell r="Z33">
            <v>0.95554033101359381</v>
          </cell>
          <cell r="AA33">
            <v>50</v>
          </cell>
          <cell r="AB33" t="str">
            <v/>
          </cell>
          <cell r="AC33">
            <v>11.996538419932932</v>
          </cell>
          <cell r="AD33">
            <v>8.8450582338730026</v>
          </cell>
          <cell r="AE33">
            <v>3.5481195687448168</v>
          </cell>
          <cell r="AF33">
            <v>6.7176288176540586</v>
          </cell>
          <cell r="AG33">
            <v>0.67068113799444706</v>
          </cell>
          <cell r="AH33">
            <v>13.983341145927234</v>
          </cell>
          <cell r="AI33">
            <v>22.255075181192083</v>
          </cell>
          <cell r="AJ33">
            <v>22.12887174124689</v>
          </cell>
          <cell r="AK33">
            <v>22.399307683986585</v>
          </cell>
          <cell r="AL33">
            <v>5.0228969098186278</v>
          </cell>
          <cell r="AM33">
            <v>4.1034147045036597</v>
          </cell>
          <cell r="AN33">
            <v>5.1382829120542315</v>
          </cell>
          <cell r="AO33">
            <v>3.4363393790790751</v>
          </cell>
          <cell r="AP33">
            <v>22.882486568348178</v>
          </cell>
          <cell r="AQ33">
            <v>0.15144412793422998</v>
          </cell>
          <cell r="AR33">
            <v>50</v>
          </cell>
          <cell r="AS33">
            <v>27.086864024807987</v>
          </cell>
          <cell r="AT33" t="str">
            <v/>
          </cell>
          <cell r="AU33">
            <v>5.9748314282623589</v>
          </cell>
          <cell r="AV33">
            <v>24.364475534561713</v>
          </cell>
          <cell r="AW33">
            <v>0.9663577687231818</v>
          </cell>
          <cell r="AX33">
            <v>17.679299030036418</v>
          </cell>
          <cell r="AY33">
            <v>1.9579562254354019</v>
          </cell>
          <cell r="AZ33" t="str">
            <v/>
          </cell>
          <cell r="BA33">
            <v>2.5781559874517721</v>
          </cell>
          <cell r="BB33">
            <v>21.151696534814121</v>
          </cell>
          <cell r="BC33">
            <v>13.525402949554682</v>
          </cell>
          <cell r="BD33">
            <v>50</v>
          </cell>
          <cell r="BE33">
            <v>2.0408899145422423</v>
          </cell>
          <cell r="BF33">
            <v>2.1238236036490825</v>
          </cell>
          <cell r="BG33">
            <v>20.910107092633325</v>
          </cell>
          <cell r="BH33">
            <v>25.431796055241048</v>
          </cell>
          <cell r="BI33">
            <v>18.94854505462806</v>
          </cell>
          <cell r="BJ33">
            <v>9.1948220531496769</v>
          </cell>
          <cell r="BK33">
            <v>28.190242671185949</v>
          </cell>
          <cell r="BL33">
            <v>7.4063390184978175</v>
          </cell>
          <cell r="BM33">
            <v>16.907655140085819</v>
          </cell>
          <cell r="BN33">
            <v>0.56250676089856844</v>
          </cell>
          <cell r="BO33">
            <v>31.850142429596513</v>
          </cell>
          <cell r="BP33">
            <v>50</v>
          </cell>
          <cell r="BQ33">
            <v>5.2248224137309336</v>
          </cell>
          <cell r="BR33">
            <v>11.131143403165904</v>
          </cell>
          <cell r="BS33" t="str">
            <v/>
          </cell>
          <cell r="BT33" t="str">
            <v/>
          </cell>
          <cell r="BU33">
            <v>12.825875311001333</v>
          </cell>
          <cell r="BV33">
            <v>50</v>
          </cell>
          <cell r="BW33">
            <v>13.446075073017704</v>
          </cell>
          <cell r="BX33" t="str">
            <v/>
          </cell>
          <cell r="BY33" t="str">
            <v/>
          </cell>
          <cell r="BZ33">
            <v>12.595103306530126</v>
          </cell>
          <cell r="CA33" t="str">
            <v/>
          </cell>
          <cell r="CB33">
            <v>17.372804961598096</v>
          </cell>
          <cell r="CC33" t="str">
            <v/>
          </cell>
          <cell r="CD33" t="str">
            <v/>
          </cell>
          <cell r="CE33">
            <v>7.0096996358129298</v>
          </cell>
          <cell r="CF33">
            <v>5.3293909782569502</v>
          </cell>
          <cell r="CG33" t="str">
            <v/>
          </cell>
          <cell r="CH33">
            <v>2.6827245519777883</v>
          </cell>
          <cell r="CI33">
            <v>1.7091551581148814</v>
          </cell>
          <cell r="CJ33">
            <v>6.5301265640212023</v>
          </cell>
          <cell r="CK33">
            <v>0.32452313128763566</v>
          </cell>
          <cell r="CL33">
            <v>24.494284787076769</v>
          </cell>
          <cell r="CM33">
            <v>33.346554646089501</v>
          </cell>
          <cell r="CN33">
            <v>1.6442505318573541</v>
          </cell>
          <cell r="CO33">
            <v>0.45433238380268998</v>
          </cell>
          <cell r="CP33">
            <v>50</v>
          </cell>
          <cell r="CQ33">
            <v>17.650452529477516</v>
          </cell>
          <cell r="CR33">
            <v>1.5721342804601017</v>
          </cell>
          <cell r="CS33">
            <v>5.9423791151335958</v>
          </cell>
          <cell r="CT33">
            <v>3.620235820142069</v>
          </cell>
          <cell r="CU33">
            <v>3.7211985720982224</v>
          </cell>
          <cell r="CV33">
            <v>2.1202177910792197</v>
          </cell>
          <cell r="CW33">
            <v>12.9448671258068</v>
          </cell>
          <cell r="CX33">
            <v>17.15645620740634</v>
          </cell>
          <cell r="CY33">
            <v>50</v>
          </cell>
          <cell r="CZ33">
            <v>8.9712616738181961</v>
          </cell>
          <cell r="DA33">
            <v>23.232250387624852</v>
          </cell>
          <cell r="DB33">
            <v>27.317636029279196</v>
          </cell>
          <cell r="DC33">
            <v>0.56971838603829372</v>
          </cell>
          <cell r="DD33">
            <v>15.447301049291459</v>
          </cell>
          <cell r="DE33">
            <v>29.517181696895396</v>
          </cell>
          <cell r="DF33">
            <v>17.718962968304908</v>
          </cell>
          <cell r="DG33">
            <v>24.945011358309596</v>
          </cell>
          <cell r="DH33">
            <v>17.199725958244692</v>
          </cell>
          <cell r="DI33">
            <v>21.202177910792198</v>
          </cell>
          <cell r="DJ33">
            <v>1.474777341073811</v>
          </cell>
          <cell r="DK33" t="str">
            <v/>
          </cell>
          <cell r="DL33">
            <v>49.424872895106915</v>
          </cell>
          <cell r="DM33">
            <v>29.149388814769406</v>
          </cell>
          <cell r="DN33">
            <v>5.3185735405473622</v>
          </cell>
          <cell r="DO33" t="str">
            <v/>
          </cell>
          <cell r="DP33">
            <v>7.4712436447553463</v>
          </cell>
          <cell r="DQ33">
            <v>0.30288825586845997</v>
          </cell>
          <cell r="DR33">
            <v>7.4964843327443837</v>
          </cell>
          <cell r="DS33" t="str">
            <v/>
          </cell>
          <cell r="DT33">
            <v>20.801932715537447</v>
          </cell>
          <cell r="DU33">
            <v>4.6803447156816791</v>
          </cell>
          <cell r="DV33">
            <v>8.3005805358237481</v>
          </cell>
          <cell r="DW33" t="str">
            <v/>
          </cell>
          <cell r="DX33">
            <v>12.742941621894493</v>
          </cell>
          <cell r="DY33">
            <v>50</v>
          </cell>
          <cell r="DZ33">
            <v>20.217791079219701</v>
          </cell>
          <cell r="EA33">
            <v>46.576280964915448</v>
          </cell>
          <cell r="EB33">
            <v>8.6323152922511088</v>
          </cell>
          <cell r="EC33">
            <v>11.08426783975769</v>
          </cell>
          <cell r="ED33">
            <v>2.8810442433202321</v>
          </cell>
          <cell r="EE33">
            <v>2.1706991670572964</v>
          </cell>
          <cell r="EF33">
            <v>3.6851404463995965</v>
          </cell>
          <cell r="EG33" t="str">
            <v/>
          </cell>
          <cell r="EH33" t="str">
            <v/>
          </cell>
          <cell r="EI33" t="str">
            <v/>
          </cell>
          <cell r="EJ33" t="str">
            <v/>
          </cell>
          <cell r="EK33">
            <v>0.68149857570403483</v>
          </cell>
          <cell r="EL33" t="str">
            <v/>
          </cell>
          <cell r="EM33" t="str">
            <v/>
          </cell>
          <cell r="EN33" t="str">
            <v/>
          </cell>
          <cell r="EO33" t="str">
            <v/>
          </cell>
          <cell r="EP33" t="str">
            <v/>
          </cell>
          <cell r="EQ33">
            <v>12.357119676919194</v>
          </cell>
          <cell r="ER33" t="str">
            <v/>
          </cell>
          <cell r="ES33" t="str">
            <v/>
          </cell>
          <cell r="ET33" t="str">
            <v/>
          </cell>
          <cell r="EU33" t="str">
            <v/>
          </cell>
          <cell r="EV33" t="str">
            <v/>
          </cell>
          <cell r="EW33" t="str">
            <v/>
          </cell>
          <cell r="EX33" t="str">
            <v/>
          </cell>
          <cell r="EY33" t="str">
            <v/>
          </cell>
          <cell r="EZ33" t="str">
            <v/>
          </cell>
          <cell r="FA33" t="str">
            <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
          </cell>
          <cell r="FP33" t="str">
            <v/>
          </cell>
          <cell r="FQ33" t="str">
            <v/>
          </cell>
          <cell r="FR33" t="str">
            <v/>
          </cell>
          <cell r="FS33" t="str">
            <v/>
          </cell>
          <cell r="FT33" t="str">
            <v/>
          </cell>
          <cell r="FU33" t="str">
            <v/>
          </cell>
          <cell r="FV33" t="str">
            <v/>
          </cell>
          <cell r="FW33" t="str">
            <v/>
          </cell>
          <cell r="FX33" t="str">
            <v/>
          </cell>
          <cell r="FY33" t="str">
            <v/>
          </cell>
          <cell r="FZ33" t="str">
            <v/>
          </cell>
          <cell r="GA33" t="str">
            <v/>
          </cell>
          <cell r="GB33">
            <v>8.7368838567771245</v>
          </cell>
          <cell r="GC33" t="str">
            <v/>
          </cell>
          <cell r="GD33" t="str">
            <v/>
          </cell>
          <cell r="GE33" t="str">
            <v/>
          </cell>
          <cell r="GF33" t="str">
            <v/>
          </cell>
          <cell r="GG33" t="str">
            <v/>
          </cell>
          <cell r="GH33" t="str">
            <v/>
          </cell>
          <cell r="GI33" t="str">
            <v/>
          </cell>
          <cell r="GJ33" t="str">
            <v/>
          </cell>
          <cell r="GK33">
            <v>8.2825514729744345</v>
          </cell>
          <cell r="GL33" t="str">
            <v/>
          </cell>
          <cell r="GM33" t="str">
            <v/>
          </cell>
          <cell r="GN33" t="str">
            <v/>
          </cell>
          <cell r="GO33" t="str">
            <v/>
          </cell>
          <cell r="GP33" t="str">
            <v/>
          </cell>
          <cell r="GQ33" t="str">
            <v/>
          </cell>
          <cell r="GR33" t="str">
            <v/>
          </cell>
          <cell r="GS33" t="str">
            <v/>
          </cell>
          <cell r="GT33">
            <v>4.6406807774131895</v>
          </cell>
          <cell r="GU33" t="str">
            <v/>
          </cell>
          <cell r="GV33" t="str">
            <v/>
          </cell>
          <cell r="GW33" t="str">
            <v/>
          </cell>
          <cell r="GX33" t="str">
            <v/>
          </cell>
          <cell r="GY33" t="str">
            <v/>
          </cell>
          <cell r="GZ33" t="str">
            <v/>
          </cell>
          <cell r="HA33" t="str">
            <v/>
          </cell>
          <cell r="HB33" t="str">
            <v/>
          </cell>
          <cell r="HC33" t="str">
            <v/>
          </cell>
          <cell r="HD33" t="str">
            <v/>
          </cell>
          <cell r="HE33" t="str">
            <v/>
          </cell>
          <cell r="HF33" t="str">
            <v/>
          </cell>
          <cell r="HG33" t="str">
            <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v>0.34615800670681141</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v>0.78967295279991334</v>
          </cell>
        </row>
        <row r="34">
          <cell r="A34" t="str">
            <v>3.2.3</v>
          </cell>
          <cell r="B34">
            <v>1</v>
          </cell>
          <cell r="C34" t="str">
            <v>GDP per unit of energy use (2000 $ PPP per kg of oil equivalent)</v>
          </cell>
          <cell r="D34" t="str">
            <v>SCORE</v>
          </cell>
          <cell r="E34">
            <v>47.324414715719065</v>
          </cell>
          <cell r="F34">
            <v>34.034876728803368</v>
          </cell>
          <cell r="G34">
            <v>46.016260162601625</v>
          </cell>
          <cell r="H34">
            <v>34.491163924436322</v>
          </cell>
          <cell r="I34">
            <v>30.154501864677673</v>
          </cell>
          <cell r="J34">
            <v>47.009966777408636</v>
          </cell>
          <cell r="K34">
            <v>29.60251046025104</v>
          </cell>
          <cell r="L34">
            <v>10.495086222881513</v>
          </cell>
          <cell r="M34">
            <v>63.31096196868009</v>
          </cell>
          <cell r="N34" t="str">
            <v/>
          </cell>
          <cell r="O34">
            <v>32.566168009205981</v>
          </cell>
          <cell r="P34">
            <v>18.234536082474225</v>
          </cell>
          <cell r="Q34">
            <v>26.735947094945672</v>
          </cell>
          <cell r="R34">
            <v>32.416953035509735</v>
          </cell>
          <cell r="S34">
            <v>53.649289099526065</v>
          </cell>
          <cell r="T34">
            <v>37.53315649867374</v>
          </cell>
          <cell r="U34">
            <v>12.808327675944783</v>
          </cell>
          <cell r="V34">
            <v>21.76086120722799</v>
          </cell>
          <cell r="W34" t="str">
            <v/>
          </cell>
          <cell r="X34" t="str">
            <v/>
          </cell>
          <cell r="Y34">
            <v>49.649122807017534</v>
          </cell>
          <cell r="Z34">
            <v>29.618001046572473</v>
          </cell>
          <cell r="AA34">
            <v>23.417459660736448</v>
          </cell>
          <cell r="AB34" t="str">
            <v/>
          </cell>
          <cell r="AC34">
            <v>35.664776307498428</v>
          </cell>
          <cell r="AD34">
            <v>28.89229198570699</v>
          </cell>
          <cell r="AE34">
            <v>73.506493506493499</v>
          </cell>
          <cell r="AF34">
            <v>54.685990338164245</v>
          </cell>
          <cell r="AG34">
            <v>15.322144017325392</v>
          </cell>
          <cell r="AH34">
            <v>41.863905325443788</v>
          </cell>
          <cell r="AI34">
            <v>39.115411195577053</v>
          </cell>
          <cell r="AJ34">
            <v>27.055449330783937</v>
          </cell>
          <cell r="AK34">
            <v>52.651162790697668</v>
          </cell>
          <cell r="AL34">
            <v>70.749999999999986</v>
          </cell>
          <cell r="AM34">
            <v>32.104367555303455</v>
          </cell>
          <cell r="AN34">
            <v>27.677261613691932</v>
          </cell>
          <cell r="AO34">
            <v>41.832963784183292</v>
          </cell>
          <cell r="AP34">
            <v>23.62270450751252</v>
          </cell>
          <cell r="AQ34">
            <v>18.129404228058938</v>
          </cell>
          <cell r="AR34">
            <v>26.761229314420799</v>
          </cell>
          <cell r="AS34">
            <v>38.687628161312368</v>
          </cell>
          <cell r="AT34" t="str">
            <v/>
          </cell>
          <cell r="AU34">
            <v>31.923293852227857</v>
          </cell>
          <cell r="AV34">
            <v>40.39971448965025</v>
          </cell>
          <cell r="AW34">
            <v>35.024752475247524</v>
          </cell>
          <cell r="AX34">
            <v>52.700186219739287</v>
          </cell>
          <cell r="AY34">
            <v>42.878787878787875</v>
          </cell>
          <cell r="AZ34" t="str">
            <v/>
          </cell>
          <cell r="BA34">
            <v>39.803094233473978</v>
          </cell>
          <cell r="BB34">
            <v>100</v>
          </cell>
          <cell r="BC34">
            <v>35.619886721208303</v>
          </cell>
          <cell r="BD34">
            <v>10.865809176425415</v>
          </cell>
          <cell r="BE34">
            <v>39.27827897293546</v>
          </cell>
          <cell r="BF34">
            <v>25.576140985088113</v>
          </cell>
          <cell r="BG34">
            <v>58.958333333333321</v>
          </cell>
          <cell r="BH34">
            <v>48.709122203098104</v>
          </cell>
          <cell r="BI34">
            <v>52.117863720073665</v>
          </cell>
          <cell r="BJ34">
            <v>15.268411114108444</v>
          </cell>
          <cell r="BK34">
            <v>40.866425992779774</v>
          </cell>
          <cell r="BL34">
            <v>26.735947094945672</v>
          </cell>
          <cell r="BM34">
            <v>10.516536603493124</v>
          </cell>
          <cell r="BN34">
            <v>14.002968827313211</v>
          </cell>
          <cell r="BO34">
            <v>28.745556119857792</v>
          </cell>
          <cell r="BP34">
            <v>16.386797915460335</v>
          </cell>
          <cell r="BQ34">
            <v>21.05654761904762</v>
          </cell>
          <cell r="BR34">
            <v>41.678939617083941</v>
          </cell>
          <cell r="BS34" t="str">
            <v/>
          </cell>
          <cell r="BT34" t="str">
            <v/>
          </cell>
          <cell r="BU34">
            <v>33.177022274325907</v>
          </cell>
          <cell r="BV34">
            <v>44.849445324881138</v>
          </cell>
          <cell r="BW34">
            <v>27.502429543245867</v>
          </cell>
          <cell r="BX34" t="str">
            <v/>
          </cell>
          <cell r="BY34" t="str">
            <v/>
          </cell>
          <cell r="BZ34">
            <v>23.632567849686847</v>
          </cell>
          <cell r="CA34" t="str">
            <v/>
          </cell>
          <cell r="CB34">
            <v>54.214559386973171</v>
          </cell>
          <cell r="CC34" t="str">
            <v/>
          </cell>
          <cell r="CD34" t="str">
            <v/>
          </cell>
          <cell r="CE34">
            <v>35.397123202001254</v>
          </cell>
          <cell r="CF34">
            <v>13.534194165471064</v>
          </cell>
          <cell r="CG34" t="str">
            <v/>
          </cell>
          <cell r="CH34">
            <v>63.099219620958749</v>
          </cell>
          <cell r="CI34">
            <v>18.287560581583197</v>
          </cell>
          <cell r="CJ34">
            <v>59.578947368421055</v>
          </cell>
          <cell r="CK34">
            <v>24.890061565523304</v>
          </cell>
          <cell r="CL34">
            <v>38.927097661623108</v>
          </cell>
          <cell r="CM34">
            <v>31.549609810479375</v>
          </cell>
          <cell r="CN34">
            <v>32.287507130633195</v>
          </cell>
          <cell r="CO34">
            <v>8.6175395858708885</v>
          </cell>
          <cell r="CP34">
            <v>41.044234952864393</v>
          </cell>
          <cell r="CQ34">
            <v>16.439151902410686</v>
          </cell>
          <cell r="CR34">
            <v>27.237728585178054</v>
          </cell>
          <cell r="CS34">
            <v>56.827309236947784</v>
          </cell>
          <cell r="CT34">
            <v>38.634812286689417</v>
          </cell>
          <cell r="CU34">
            <v>74.571805006587624</v>
          </cell>
          <cell r="CV34">
            <v>61.388286334056389</v>
          </cell>
          <cell r="CW34">
            <v>35.003092145949282</v>
          </cell>
          <cell r="CX34">
            <v>44.253322908522271</v>
          </cell>
          <cell r="CY34">
            <v>7.9271708683473383</v>
          </cell>
          <cell r="CZ34">
            <v>31.339977851605756</v>
          </cell>
          <cell r="DA34">
            <v>13.609040634767972</v>
          </cell>
          <cell r="DB34">
            <v>13.159730295280166</v>
          </cell>
          <cell r="DC34">
            <v>43.272171253822627</v>
          </cell>
          <cell r="DD34">
            <v>18.036966220522626</v>
          </cell>
          <cell r="DE34">
            <v>42.333582647718764</v>
          </cell>
          <cell r="DF34">
            <v>30.578065910318745</v>
          </cell>
          <cell r="DG34">
            <v>35.642317380352644</v>
          </cell>
          <cell r="DH34">
            <v>22.380387504942661</v>
          </cell>
          <cell r="DI34">
            <v>47.166666666666671</v>
          </cell>
          <cell r="DJ34">
            <v>62.472406181015451</v>
          </cell>
          <cell r="DK34" t="str">
            <v/>
          </cell>
          <cell r="DL34">
            <v>37.236842105263158</v>
          </cell>
          <cell r="DM34">
            <v>55.763546798029537</v>
          </cell>
          <cell r="DN34">
            <v>21.636085626911314</v>
          </cell>
          <cell r="DO34" t="str">
            <v/>
          </cell>
          <cell r="DP34">
            <v>19.383561643835616</v>
          </cell>
          <cell r="DQ34">
            <v>8.927444794952681</v>
          </cell>
          <cell r="DR34">
            <v>29.789473684210527</v>
          </cell>
          <cell r="DS34" t="str">
            <v/>
          </cell>
          <cell r="DT34">
            <v>6.1355013550135507</v>
          </cell>
          <cell r="DU34">
            <v>54.266538830297208</v>
          </cell>
          <cell r="DV34">
            <v>48.542024013722127</v>
          </cell>
          <cell r="DW34" t="str">
            <v/>
          </cell>
          <cell r="DX34">
            <v>14.114713216957602</v>
          </cell>
          <cell r="DY34">
            <v>11.81135225375626</v>
          </cell>
          <cell r="DZ34">
            <v>50.945094509450939</v>
          </cell>
          <cell r="EA34">
            <v>30.202774813233717</v>
          </cell>
          <cell r="EB34">
            <v>56.150793650793652</v>
          </cell>
          <cell r="EC34">
            <v>17.583100341721032</v>
          </cell>
          <cell r="ED34">
            <v>27.003816793893126</v>
          </cell>
          <cell r="EE34">
            <v>9.7687262685536744</v>
          </cell>
          <cell r="EF34">
            <v>11.948490605868692</v>
          </cell>
          <cell r="EG34" t="str">
            <v/>
          </cell>
          <cell r="EH34" t="str">
            <v/>
          </cell>
          <cell r="EI34" t="str">
            <v/>
          </cell>
          <cell r="EJ34" t="str">
            <v/>
          </cell>
          <cell r="EK34">
            <v>27.964426877470355</v>
          </cell>
          <cell r="EL34" t="str">
            <v/>
          </cell>
          <cell r="EM34" t="str">
            <v/>
          </cell>
          <cell r="EN34" t="str">
            <v/>
          </cell>
          <cell r="EO34" t="str">
            <v/>
          </cell>
          <cell r="EP34" t="str">
            <v/>
          </cell>
          <cell r="EQ34">
            <v>18.240412504028356</v>
          </cell>
          <cell r="ER34" t="str">
            <v/>
          </cell>
          <cell r="ES34" t="str">
            <v/>
          </cell>
          <cell r="ET34" t="str">
            <v/>
          </cell>
          <cell r="EU34" t="str">
            <v/>
          </cell>
          <cell r="EV34" t="str">
            <v/>
          </cell>
          <cell r="EW34" t="str">
            <v/>
          </cell>
          <cell r="EX34" t="str">
            <v/>
          </cell>
          <cell r="EY34" t="str">
            <v/>
          </cell>
          <cell r="EZ34" t="str">
            <v/>
          </cell>
          <cell r="FA34" t="str">
            <v/>
          </cell>
          <cell r="FB34" t="str">
            <v/>
          </cell>
          <cell r="FC34" t="str">
            <v/>
          </cell>
          <cell r="FD34" t="str">
            <v/>
          </cell>
          <cell r="FE34" t="str">
            <v/>
          </cell>
          <cell r="FF34" t="str">
            <v/>
          </cell>
          <cell r="FG34" t="str">
            <v/>
          </cell>
          <cell r="FH34" t="str">
            <v/>
          </cell>
          <cell r="FI34" t="str">
            <v/>
          </cell>
          <cell r="FJ34" t="str">
            <v/>
          </cell>
          <cell r="FK34" t="str">
            <v/>
          </cell>
          <cell r="FL34" t="str">
            <v/>
          </cell>
          <cell r="FM34" t="str">
            <v/>
          </cell>
          <cell r="FN34" t="str">
            <v/>
          </cell>
          <cell r="FO34" t="str">
            <v/>
          </cell>
          <cell r="FP34" t="str">
            <v/>
          </cell>
          <cell r="FQ34" t="str">
            <v/>
          </cell>
          <cell r="FR34" t="str">
            <v/>
          </cell>
          <cell r="FS34" t="str">
            <v/>
          </cell>
          <cell r="FT34" t="str">
            <v/>
          </cell>
          <cell r="FU34" t="str">
            <v/>
          </cell>
          <cell r="FV34" t="str">
            <v/>
          </cell>
          <cell r="FW34" t="str">
            <v/>
          </cell>
          <cell r="FX34" t="str">
            <v/>
          </cell>
          <cell r="FY34" t="str">
            <v/>
          </cell>
          <cell r="FZ34" t="str">
            <v/>
          </cell>
          <cell r="GA34" t="str">
            <v/>
          </cell>
          <cell r="GB34">
            <v>16.386797915460335</v>
          </cell>
          <cell r="GC34" t="str">
            <v/>
          </cell>
          <cell r="GD34" t="str">
            <v/>
          </cell>
          <cell r="GE34" t="str">
            <v/>
          </cell>
          <cell r="GF34" t="str">
            <v/>
          </cell>
          <cell r="GG34" t="str">
            <v/>
          </cell>
          <cell r="GH34" t="str">
            <v/>
          </cell>
          <cell r="GI34" t="str">
            <v/>
          </cell>
          <cell r="GJ34" t="str">
            <v/>
          </cell>
          <cell r="GK34">
            <v>24.683820322721324</v>
          </cell>
          <cell r="GL34" t="str">
            <v/>
          </cell>
          <cell r="GM34" t="str">
            <v/>
          </cell>
          <cell r="GN34" t="str">
            <v/>
          </cell>
          <cell r="GO34" t="str">
            <v/>
          </cell>
          <cell r="GP34" t="str">
            <v/>
          </cell>
          <cell r="GQ34" t="str">
            <v/>
          </cell>
          <cell r="GR34" t="str">
            <v/>
          </cell>
          <cell r="GS34" t="str">
            <v/>
          </cell>
          <cell r="GT34">
            <v>16.525547445255473</v>
          </cell>
          <cell r="GU34" t="str">
            <v/>
          </cell>
          <cell r="GV34" t="str">
            <v/>
          </cell>
          <cell r="GW34" t="str">
            <v/>
          </cell>
          <cell r="GX34" t="str">
            <v/>
          </cell>
          <cell r="GY34" t="str">
            <v/>
          </cell>
          <cell r="GZ34" t="str">
            <v/>
          </cell>
          <cell r="HA34" t="str">
            <v/>
          </cell>
          <cell r="HB34" t="str">
            <v/>
          </cell>
          <cell r="HC34" t="str">
            <v/>
          </cell>
          <cell r="HD34" t="str">
            <v/>
          </cell>
          <cell r="HE34" t="str">
            <v/>
          </cell>
          <cell r="HF34" t="str">
            <v/>
          </cell>
          <cell r="HG34" t="str">
            <v/>
          </cell>
          <cell r="HH34" t="str">
            <v/>
          </cell>
          <cell r="HI34" t="str">
            <v/>
          </cell>
          <cell r="HJ34" t="str">
            <v/>
          </cell>
          <cell r="HK34" t="str">
            <v/>
          </cell>
          <cell r="HL34" t="str">
            <v/>
          </cell>
          <cell r="HM34" t="str">
            <v/>
          </cell>
          <cell r="HN34" t="str">
            <v/>
          </cell>
          <cell r="HO34" t="str">
            <v/>
          </cell>
          <cell r="HP34" t="str">
            <v/>
          </cell>
          <cell r="HQ34" t="str">
            <v/>
          </cell>
          <cell r="HR34" t="str">
            <v/>
          </cell>
          <cell r="HS34" t="str">
            <v/>
          </cell>
          <cell r="HT34" t="str">
            <v/>
          </cell>
          <cell r="HU34" t="str">
            <v/>
          </cell>
          <cell r="HV34" t="str">
            <v/>
          </cell>
          <cell r="HW34" t="str">
            <v/>
          </cell>
          <cell r="HX34">
            <v>32.472748135398732</v>
          </cell>
          <cell r="HY34" t="str">
            <v/>
          </cell>
          <cell r="HZ34" t="str">
            <v/>
          </cell>
          <cell r="IA34" t="str">
            <v/>
          </cell>
          <cell r="IB34" t="str">
            <v/>
          </cell>
          <cell r="IC34" t="str">
            <v/>
          </cell>
          <cell r="ID34" t="str">
            <v/>
          </cell>
          <cell r="IE34" t="str">
            <v/>
          </cell>
          <cell r="IF34" t="str">
            <v/>
          </cell>
          <cell r="IG34" t="str">
            <v/>
          </cell>
          <cell r="IH34" t="str">
            <v/>
          </cell>
          <cell r="II34" t="str">
            <v/>
          </cell>
          <cell r="IJ34" t="str">
            <v/>
          </cell>
          <cell r="IK34" t="str">
            <v/>
          </cell>
          <cell r="IL34" t="str">
            <v/>
          </cell>
          <cell r="IM34">
            <v>15.202793446145579</v>
          </cell>
        </row>
        <row r="35">
          <cell r="A35" t="str">
            <v>3.2.4</v>
          </cell>
          <cell r="B35">
            <v>1</v>
          </cell>
          <cell r="C35" t="str">
            <v>Share of renewables in energy use (%)</v>
          </cell>
          <cell r="D35" t="str">
            <v>SCORE</v>
          </cell>
          <cell r="E35">
            <v>16.087321632777499</v>
          </cell>
          <cell r="F35">
            <v>0.1207106727459365</v>
          </cell>
          <cell r="G35">
            <v>4.3355842069071473</v>
          </cell>
          <cell r="H35">
            <v>3.1905939399261487</v>
          </cell>
          <cell r="I35">
            <v>3.1858517796214949</v>
          </cell>
          <cell r="J35">
            <v>17.232058378943023</v>
          </cell>
          <cell r="K35">
            <v>0.89878497536024371</v>
          </cell>
          <cell r="L35">
            <v>0</v>
          </cell>
          <cell r="M35">
            <v>19.344809198240227</v>
          </cell>
          <cell r="N35" t="str">
            <v/>
          </cell>
          <cell r="O35">
            <v>2.9483922879417954</v>
          </cell>
          <cell r="P35">
            <v>37.389673193349196</v>
          </cell>
          <cell r="Q35">
            <v>10.958825100017474</v>
          </cell>
          <cell r="R35">
            <v>5.8737945312575173</v>
          </cell>
          <cell r="S35">
            <v>13.695376100536711</v>
          </cell>
          <cell r="T35">
            <v>27.257589269337807</v>
          </cell>
          <cell r="U35">
            <v>0</v>
          </cell>
          <cell r="V35">
            <v>3.2385129688399141</v>
          </cell>
          <cell r="W35" t="str">
            <v/>
          </cell>
          <cell r="X35" t="str">
            <v/>
          </cell>
          <cell r="Y35">
            <v>42.719471605871924</v>
          </cell>
          <cell r="Z35">
            <v>46.632422823374668</v>
          </cell>
          <cell r="AA35">
            <v>10.40540607804788</v>
          </cell>
          <cell r="AB35" t="str">
            <v/>
          </cell>
          <cell r="AC35">
            <v>13.535614676764762</v>
          </cell>
          <cell r="AD35">
            <v>7.536581460343184</v>
          </cell>
          <cell r="AE35">
            <v>16.950585654731608</v>
          </cell>
          <cell r="AF35">
            <v>33.420645818410065</v>
          </cell>
          <cell r="AG35">
            <v>46.30911989309319</v>
          </cell>
          <cell r="AH35">
            <v>5.3089617078727915</v>
          </cell>
          <cell r="AI35">
            <v>2.4414193634108283</v>
          </cell>
          <cell r="AJ35">
            <v>3.910842960331339</v>
          </cell>
          <cell r="AK35">
            <v>12.348576691827443</v>
          </cell>
          <cell r="AL35">
            <v>12.729366556666557</v>
          </cell>
          <cell r="AM35">
            <v>9.6275231550424749</v>
          </cell>
          <cell r="AN35">
            <v>2.480108616142473</v>
          </cell>
          <cell r="AO35">
            <v>37.741997518492518</v>
          </cell>
          <cell r="AP35">
            <v>7.3242053971596084</v>
          </cell>
          <cell r="AQ35">
            <v>57.191629773492814</v>
          </cell>
          <cell r="AR35">
            <v>15.005973963622719</v>
          </cell>
          <cell r="AS35">
            <v>4.9497376957678894</v>
          </cell>
          <cell r="AT35" t="str">
            <v/>
          </cell>
          <cell r="AU35">
            <v>20.678242281652974</v>
          </cell>
          <cell r="AV35">
            <v>6.1342743857299462</v>
          </cell>
          <cell r="AW35">
            <v>44.428255833031507</v>
          </cell>
          <cell r="AX35">
            <v>3.6972724048908243</v>
          </cell>
          <cell r="AY35">
            <v>35.075226936204835</v>
          </cell>
          <cell r="AZ35" t="str">
            <v/>
          </cell>
          <cell r="BA35">
            <v>28.155961816587105</v>
          </cell>
          <cell r="BB35">
            <v>0.24712720589520695</v>
          </cell>
          <cell r="BC35">
            <v>4.7027634411098127</v>
          </cell>
          <cell r="BD35">
            <v>51.13938377594004</v>
          </cell>
          <cell r="BE35">
            <v>17.248972743984549</v>
          </cell>
          <cell r="BF35">
            <v>21.057646135120898</v>
          </cell>
          <cell r="BG35">
            <v>2.6772256304260744</v>
          </cell>
          <cell r="BH35">
            <v>2.9911462737177477</v>
          </cell>
          <cell r="BI35">
            <v>5.9483095097033107</v>
          </cell>
          <cell r="BJ35">
            <v>7.0559813510329565</v>
          </cell>
          <cell r="BK35">
            <v>2.0978800032287213</v>
          </cell>
          <cell r="BL35">
            <v>1.0503954682392256</v>
          </cell>
          <cell r="BM35">
            <v>0.69661668423719991</v>
          </cell>
          <cell r="BN35">
            <v>51.391407838831014</v>
          </cell>
          <cell r="BO35">
            <v>0.96815799257629775</v>
          </cell>
          <cell r="BP35">
            <v>0</v>
          </cell>
          <cell r="BQ35">
            <v>19.889122546229252</v>
          </cell>
          <cell r="BR35">
            <v>18.891920950357505</v>
          </cell>
          <cell r="BS35" t="str">
            <v/>
          </cell>
          <cell r="BT35" t="str">
            <v/>
          </cell>
          <cell r="BU35">
            <v>5.6774311281722056</v>
          </cell>
          <cell r="BV35">
            <v>1.8083799620535954</v>
          </cell>
          <cell r="BW35">
            <v>5.0174796715368535</v>
          </cell>
          <cell r="BX35" t="str">
            <v/>
          </cell>
          <cell r="BY35" t="str">
            <v/>
          </cell>
          <cell r="BZ35">
            <v>3.0467796363120159</v>
          </cell>
          <cell r="CA35" t="str">
            <v/>
          </cell>
          <cell r="CB35">
            <v>7.4842757255241435E-2</v>
          </cell>
          <cell r="CC35" t="str">
            <v/>
          </cell>
          <cell r="CD35" t="str">
            <v/>
          </cell>
          <cell r="CE35">
            <v>5.8339376388629951</v>
          </cell>
          <cell r="CF35">
            <v>2.0030172822907364</v>
          </cell>
          <cell r="CG35" t="str">
            <v/>
          </cell>
          <cell r="CH35">
            <v>2.3983163424275253</v>
          </cell>
          <cell r="CI35">
            <v>58.77566294536544</v>
          </cell>
          <cell r="CJ35">
            <v>11.125683438966661</v>
          </cell>
          <cell r="CK35">
            <v>54.590478228590356</v>
          </cell>
          <cell r="CL35">
            <v>3.0454839525407946</v>
          </cell>
          <cell r="CM35">
            <v>22.356407420446956</v>
          </cell>
          <cell r="CN35">
            <v>37.683243229426274</v>
          </cell>
          <cell r="CO35">
            <v>50.06662926060622</v>
          </cell>
          <cell r="CP35">
            <v>28.339297980371793</v>
          </cell>
          <cell r="CQ35">
            <v>0</v>
          </cell>
          <cell r="CR35">
            <v>23.101790559685249</v>
          </cell>
          <cell r="CS35">
            <v>14.758454742340749</v>
          </cell>
          <cell r="CT35">
            <v>100</v>
          </cell>
          <cell r="CU35">
            <v>14.67608976698671</v>
          </cell>
          <cell r="CV35">
            <v>26.405420314009497</v>
          </cell>
          <cell r="CW35">
            <v>4.1168563974946988</v>
          </cell>
          <cell r="CX35">
            <v>13.006589252858507</v>
          </cell>
          <cell r="CY35">
            <v>2.5415133175239546E-3</v>
          </cell>
          <cell r="CZ35">
            <v>8.6496466351747454</v>
          </cell>
          <cell r="DA35">
            <v>1.85667409408404</v>
          </cell>
          <cell r="DB35">
            <v>1.5172331235654142E-3</v>
          </cell>
          <cell r="DC35">
            <v>25.963525788934504</v>
          </cell>
          <cell r="DD35">
            <v>6.404139562853767</v>
          </cell>
          <cell r="DE35">
            <v>0</v>
          </cell>
          <cell r="DF35">
            <v>3.5735155943044274</v>
          </cell>
          <cell r="DG35">
            <v>6.8784896432699538</v>
          </cell>
          <cell r="DH35">
            <v>6.4464284075891154</v>
          </cell>
          <cell r="DI35">
            <v>5.802419849449179</v>
          </cell>
          <cell r="DJ35">
            <v>34.719659795179439</v>
          </cell>
          <cell r="DK35" t="str">
            <v/>
          </cell>
          <cell r="DL35">
            <v>21.60461270253403</v>
          </cell>
          <cell r="DM35">
            <v>12.515659812886534</v>
          </cell>
          <cell r="DN35">
            <v>0.78716528108150918</v>
          </cell>
          <cell r="DO35" t="str">
            <v/>
          </cell>
          <cell r="DP35">
            <v>33.512533251405628</v>
          </cell>
          <cell r="DQ35">
            <v>54.822882283382633</v>
          </cell>
          <cell r="DR35">
            <v>11.803062863647479</v>
          </cell>
          <cell r="DS35" t="str">
            <v/>
          </cell>
          <cell r="DT35">
            <v>3.7895652668959959E-2</v>
          </cell>
          <cell r="DU35">
            <v>8.3749681426042262</v>
          </cell>
          <cell r="DV35">
            <v>6.4798194088967547</v>
          </cell>
          <cell r="DW35" t="str">
            <v/>
          </cell>
          <cell r="DX35">
            <v>0.84779077040770712</v>
          </cell>
          <cell r="DY35">
            <v>1.7831169411946242E-2</v>
          </cell>
          <cell r="DZ35">
            <v>2.0420801945263762</v>
          </cell>
          <cell r="EA35">
            <v>3.4658876960989051</v>
          </cell>
          <cell r="EB35">
            <v>20.30501367997589</v>
          </cell>
          <cell r="EC35">
            <v>7.6590388239710174</v>
          </cell>
          <cell r="ED35">
            <v>27.920909688621471</v>
          </cell>
          <cell r="EE35">
            <v>56.579201265231561</v>
          </cell>
          <cell r="EF35">
            <v>42.390210224541235</v>
          </cell>
          <cell r="EG35" t="str">
            <v/>
          </cell>
          <cell r="EH35" t="str">
            <v/>
          </cell>
          <cell r="EI35" t="str">
            <v/>
          </cell>
          <cell r="EJ35" t="str">
            <v/>
          </cell>
          <cell r="EK35">
            <v>40.759862188219451</v>
          </cell>
          <cell r="EL35" t="str">
            <v/>
          </cell>
          <cell r="EM35" t="str">
            <v/>
          </cell>
          <cell r="EN35" t="str">
            <v/>
          </cell>
          <cell r="EO35" t="str">
            <v/>
          </cell>
          <cell r="EP35" t="str">
            <v/>
          </cell>
          <cell r="EQ35">
            <v>3.3539234683157155</v>
          </cell>
          <cell r="ER35" t="str">
            <v/>
          </cell>
          <cell r="ES35" t="str">
            <v/>
          </cell>
          <cell r="ET35" t="str">
            <v/>
          </cell>
          <cell r="EU35" t="str">
            <v/>
          </cell>
          <cell r="EV35" t="str">
            <v/>
          </cell>
          <cell r="EW35" t="str">
            <v/>
          </cell>
          <cell r="EX35" t="str">
            <v/>
          </cell>
          <cell r="EY35" t="str">
            <v/>
          </cell>
          <cell r="EZ35" t="str">
            <v/>
          </cell>
          <cell r="FA35" t="str">
            <v/>
          </cell>
          <cell r="FB35" t="str">
            <v/>
          </cell>
          <cell r="FC35" t="str">
            <v/>
          </cell>
          <cell r="FD35" t="str">
            <v/>
          </cell>
          <cell r="FE35" t="str">
            <v/>
          </cell>
          <cell r="FF35" t="str">
            <v/>
          </cell>
          <cell r="FG35" t="str">
            <v/>
          </cell>
          <cell r="FH35" t="str">
            <v/>
          </cell>
          <cell r="FI35" t="str">
            <v/>
          </cell>
          <cell r="FJ35" t="str">
            <v/>
          </cell>
          <cell r="FK35" t="str">
            <v/>
          </cell>
          <cell r="FL35" t="str">
            <v/>
          </cell>
          <cell r="FM35" t="str">
            <v/>
          </cell>
          <cell r="FN35" t="str">
            <v/>
          </cell>
          <cell r="FO35" t="str">
            <v/>
          </cell>
          <cell r="FP35" t="str">
            <v/>
          </cell>
          <cell r="FQ35" t="str">
            <v/>
          </cell>
          <cell r="FR35" t="str">
            <v/>
          </cell>
          <cell r="FS35" t="str">
            <v/>
          </cell>
          <cell r="FT35" t="str">
            <v/>
          </cell>
          <cell r="FU35" t="str">
            <v/>
          </cell>
          <cell r="FV35" t="str">
            <v/>
          </cell>
          <cell r="FW35" t="str">
            <v/>
          </cell>
          <cell r="FX35" t="str">
            <v/>
          </cell>
          <cell r="FY35" t="str">
            <v/>
          </cell>
          <cell r="FZ35" t="str">
            <v/>
          </cell>
          <cell r="GA35" t="str">
            <v/>
          </cell>
          <cell r="GB35">
            <v>0.42198353652324616</v>
          </cell>
          <cell r="GC35" t="str">
            <v/>
          </cell>
          <cell r="GD35" t="str">
            <v/>
          </cell>
          <cell r="GE35" t="str">
            <v/>
          </cell>
          <cell r="GF35" t="str">
            <v/>
          </cell>
          <cell r="GG35" t="str">
            <v/>
          </cell>
          <cell r="GH35" t="str">
            <v/>
          </cell>
          <cell r="GI35" t="str">
            <v/>
          </cell>
          <cell r="GJ35" t="str">
            <v/>
          </cell>
          <cell r="GK35">
            <v>2.2801912528516466</v>
          </cell>
          <cell r="GL35" t="str">
            <v/>
          </cell>
          <cell r="GM35" t="str">
            <v/>
          </cell>
          <cell r="GN35" t="str">
            <v/>
          </cell>
          <cell r="GO35" t="str">
            <v/>
          </cell>
          <cell r="GP35" t="str">
            <v/>
          </cell>
          <cell r="GQ35" t="str">
            <v/>
          </cell>
          <cell r="GR35" t="str">
            <v/>
          </cell>
          <cell r="GS35" t="str">
            <v/>
          </cell>
          <cell r="GT35">
            <v>1.6929431691135612</v>
          </cell>
          <cell r="GU35" t="str">
            <v/>
          </cell>
          <cell r="GV35" t="str">
            <v/>
          </cell>
          <cell r="GW35" t="str">
            <v/>
          </cell>
          <cell r="GX35" t="str">
            <v/>
          </cell>
          <cell r="GY35" t="str">
            <v/>
          </cell>
          <cell r="GZ35" t="str">
            <v/>
          </cell>
          <cell r="HA35" t="str">
            <v/>
          </cell>
          <cell r="HB35" t="str">
            <v/>
          </cell>
          <cell r="HC35" t="str">
            <v/>
          </cell>
          <cell r="HD35" t="str">
            <v/>
          </cell>
          <cell r="HE35" t="str">
            <v/>
          </cell>
          <cell r="HF35" t="str">
            <v/>
          </cell>
          <cell r="HG35" t="str">
            <v/>
          </cell>
          <cell r="HH35" t="str">
            <v/>
          </cell>
          <cell r="HI35" t="str">
            <v/>
          </cell>
          <cell r="HJ35" t="str">
            <v/>
          </cell>
          <cell r="HK35" t="str">
            <v/>
          </cell>
          <cell r="HL35" t="str">
            <v/>
          </cell>
          <cell r="HM35" t="str">
            <v/>
          </cell>
          <cell r="HN35" t="str">
            <v/>
          </cell>
          <cell r="HO35" t="str">
            <v/>
          </cell>
          <cell r="HP35" t="str">
            <v/>
          </cell>
          <cell r="HQ35" t="str">
            <v/>
          </cell>
          <cell r="HR35" t="str">
            <v/>
          </cell>
          <cell r="HS35" t="str">
            <v/>
          </cell>
          <cell r="HT35" t="str">
            <v/>
          </cell>
          <cell r="HU35" t="str">
            <v/>
          </cell>
          <cell r="HV35" t="str">
            <v/>
          </cell>
          <cell r="HW35" t="str">
            <v/>
          </cell>
          <cell r="HX35">
            <v>42.188003413466838</v>
          </cell>
          <cell r="HY35" t="str">
            <v/>
          </cell>
          <cell r="HZ35" t="str">
            <v/>
          </cell>
          <cell r="IA35" t="str">
            <v/>
          </cell>
          <cell r="IB35" t="str">
            <v/>
          </cell>
          <cell r="IC35" t="str">
            <v/>
          </cell>
          <cell r="ID35" t="str">
            <v/>
          </cell>
          <cell r="IE35" t="str">
            <v/>
          </cell>
          <cell r="IF35" t="str">
            <v/>
          </cell>
          <cell r="IG35" t="str">
            <v/>
          </cell>
          <cell r="IH35" t="str">
            <v/>
          </cell>
          <cell r="II35" t="str">
            <v/>
          </cell>
          <cell r="IJ35" t="str">
            <v/>
          </cell>
          <cell r="IK35" t="str">
            <v/>
          </cell>
          <cell r="IL35" t="str">
            <v/>
          </cell>
          <cell r="IM35">
            <v>0.63115924054390093</v>
          </cell>
        </row>
        <row r="36">
          <cell r="A36" t="str">
            <v>3.2.5</v>
          </cell>
          <cell r="B36">
            <v>1</v>
          </cell>
          <cell r="C36" t="str">
            <v>Ecological footprint and biocapacity (deficit) or reserve (global hectares per capita)</v>
          </cell>
          <cell r="D36" t="str">
            <v>SCORE</v>
          </cell>
          <cell r="E36">
            <v>23.320304703395863</v>
          </cell>
          <cell r="F36">
            <v>23.424972572768375</v>
          </cell>
          <cell r="G36">
            <v>39.065327534442709</v>
          </cell>
          <cell r="H36">
            <v>23.320268537113257</v>
          </cell>
          <cell r="I36">
            <v>46.949953172136119</v>
          </cell>
          <cell r="J36">
            <v>20.801233240274357</v>
          </cell>
          <cell r="K36">
            <v>23.139875392414769</v>
          </cell>
          <cell r="L36" t="str">
            <v/>
          </cell>
          <cell r="M36">
            <v>25.418481511168917</v>
          </cell>
          <cell r="N36" t="str">
            <v/>
          </cell>
          <cell r="O36">
            <v>8.4207309778029593</v>
          </cell>
          <cell r="P36">
            <v>24.878927772401145</v>
          </cell>
          <cell r="Q36">
            <v>69.193716680137769</v>
          </cell>
          <cell r="R36">
            <v>23.028053589194055</v>
          </cell>
          <cell r="S36">
            <v>29.126201166626686</v>
          </cell>
          <cell r="T36">
            <v>42.184372400501417</v>
          </cell>
          <cell r="U36" t="str">
            <v/>
          </cell>
          <cell r="V36">
            <v>20.914039965125152</v>
          </cell>
          <cell r="W36">
            <v>26.032176989779675</v>
          </cell>
          <cell r="X36" t="str">
            <v/>
          </cell>
          <cell r="Y36">
            <v>25.818757566752449</v>
          </cell>
          <cell r="Z36">
            <v>28.208036673092973</v>
          </cell>
          <cell r="AA36">
            <v>47.036203670488774</v>
          </cell>
          <cell r="AB36" t="str">
            <v/>
          </cell>
          <cell r="AC36">
            <v>27.649525373217227</v>
          </cell>
          <cell r="AD36">
            <v>22.792873924127164</v>
          </cell>
          <cell r="AE36">
            <v>31.668304061122516</v>
          </cell>
          <cell r="AF36">
            <v>23.985193849211267</v>
          </cell>
          <cell r="AG36">
            <v>27.830433052290033</v>
          </cell>
          <cell r="AH36">
            <v>22.77546037242713</v>
          </cell>
          <cell r="AI36" t="str">
            <v/>
          </cell>
          <cell r="AJ36">
            <v>17.942469402834984</v>
          </cell>
          <cell r="AK36">
            <v>17.029198750650856</v>
          </cell>
          <cell r="AL36">
            <v>23.49397257941364</v>
          </cell>
          <cell r="AM36">
            <v>27.251645569604005</v>
          </cell>
          <cell r="AN36">
            <v>23.308433946462451</v>
          </cell>
          <cell r="AO36">
            <v>22.464604534346638</v>
          </cell>
          <cell r="AP36">
            <v>28.924700980152956</v>
          </cell>
          <cell r="AQ36">
            <v>24.902697832595976</v>
          </cell>
          <cell r="AR36">
            <v>42.791472133250046</v>
          </cell>
          <cell r="AS36">
            <v>20.738772922189892</v>
          </cell>
          <cell r="AT36" t="str">
            <v/>
          </cell>
          <cell r="AU36">
            <v>24.440831354101071</v>
          </cell>
          <cell r="AV36">
            <v>17.697990254078952</v>
          </cell>
          <cell r="AW36">
            <v>24.581479533246789</v>
          </cell>
          <cell r="AX36">
            <v>16.074542328616605</v>
          </cell>
          <cell r="AY36">
            <v>24.349591244476901</v>
          </cell>
          <cell r="AZ36" t="str">
            <v/>
          </cell>
          <cell r="BA36">
            <v>25.881099991576594</v>
          </cell>
          <cell r="BB36" t="str">
            <v/>
          </cell>
          <cell r="BC36">
            <v>24.059917744516724</v>
          </cell>
          <cell r="BD36" t="str">
            <v/>
          </cell>
          <cell r="BE36">
            <v>25.002689315939659</v>
          </cell>
          <cell r="BF36">
            <v>26.439831430159476</v>
          </cell>
          <cell r="BG36">
            <v>18.600017590582475</v>
          </cell>
          <cell r="BH36">
            <v>14.137928628942051</v>
          </cell>
          <cell r="BI36">
            <v>15.869231157816222</v>
          </cell>
          <cell r="BJ36">
            <v>21.9793899418599</v>
          </cell>
          <cell r="BK36">
            <v>15.119014351896155</v>
          </cell>
          <cell r="BL36">
            <v>21.267474715434549</v>
          </cell>
          <cell r="BM36">
            <v>24.654160997090656</v>
          </cell>
          <cell r="BN36">
            <v>24.697980554761699</v>
          </cell>
          <cell r="BO36">
            <v>14.046308902971921</v>
          </cell>
          <cell r="BP36">
            <v>10.346687550165626</v>
          </cell>
          <cell r="BQ36">
            <v>26.327673445293197</v>
          </cell>
          <cell r="BR36">
            <v>29.861946419671259</v>
          </cell>
          <cell r="BS36" t="str">
            <v/>
          </cell>
          <cell r="BT36" t="str">
            <v/>
          </cell>
          <cell r="BU36">
            <v>25.256048790414344</v>
          </cell>
          <cell r="BV36">
            <v>16.258830169372455</v>
          </cell>
          <cell r="BW36">
            <v>14.859073229240858</v>
          </cell>
          <cell r="BX36">
            <v>29.458463406158515</v>
          </cell>
          <cell r="BY36">
            <v>26.000023864058718</v>
          </cell>
          <cell r="BZ36">
            <v>20.081484531914914</v>
          </cell>
          <cell r="CA36">
            <v>27.545772617459622</v>
          </cell>
          <cell r="CB36" t="str">
            <v/>
          </cell>
          <cell r="CC36" t="str">
            <v/>
          </cell>
          <cell r="CD36">
            <v>16.246361906097864</v>
          </cell>
          <cell r="CE36">
            <v>22.021690213236074</v>
          </cell>
          <cell r="CF36">
            <v>51.53972832613848</v>
          </cell>
          <cell r="CG36" t="str">
            <v/>
          </cell>
          <cell r="CH36">
            <v>24.454817374927494</v>
          </cell>
          <cell r="CI36">
            <v>29.046966784359384</v>
          </cell>
          <cell r="CJ36">
            <v>40.404629535170955</v>
          </cell>
          <cell r="CK36">
            <v>18.080932543539667</v>
          </cell>
          <cell r="CL36">
            <v>12.370993984046656</v>
          </cell>
          <cell r="CM36">
            <v>41.65108473295426</v>
          </cell>
          <cell r="CN36">
            <v>29.418133096646404</v>
          </cell>
          <cell r="CO36">
            <v>25.222964956886841</v>
          </cell>
          <cell r="CP36">
            <v>25.861828715727626</v>
          </cell>
          <cell r="CQ36">
            <v>18.524546352432576</v>
          </cell>
          <cell r="CR36">
            <v>25.172487337994315</v>
          </cell>
          <cell r="CS36">
            <v>26.798167069708999</v>
          </cell>
          <cell r="CT36">
            <v>47.41134819500661</v>
          </cell>
          <cell r="CU36">
            <v>32.23161613698106</v>
          </cell>
          <cell r="CV36">
            <v>24.274934397461806</v>
          </cell>
          <cell r="CW36">
            <v>20.080025707861562</v>
          </cell>
          <cell r="CX36">
            <v>17.552979751125779</v>
          </cell>
          <cell r="CY36">
            <v>4.8566977475569475</v>
          </cell>
          <cell r="CZ36">
            <v>24.057966664370422</v>
          </cell>
          <cell r="DA36">
            <v>29.621752712555242</v>
          </cell>
          <cell r="DB36">
            <v>14.679860138953856</v>
          </cell>
          <cell r="DC36">
            <v>26.351424941780277</v>
          </cell>
          <cell r="DD36">
            <v>23.482172485755747</v>
          </cell>
          <cell r="DE36">
            <v>11.97120783177513</v>
          </cell>
          <cell r="DF36">
            <v>22.407296707758491</v>
          </cell>
          <cell r="DG36">
            <v>18.921100826827022</v>
          </cell>
          <cell r="DH36">
            <v>22.948252805047488</v>
          </cell>
          <cell r="DI36">
            <v>15.976320084922488</v>
          </cell>
          <cell r="DJ36">
            <v>24.038064782526263</v>
          </cell>
          <cell r="DK36" t="str">
            <v/>
          </cell>
          <cell r="DL36">
            <v>36.313891132270939</v>
          </cell>
          <cell r="DM36">
            <v>16.052549499971178</v>
          </cell>
          <cell r="DN36">
            <v>23.891178641344663</v>
          </cell>
          <cell r="DO36" t="str">
            <v/>
          </cell>
          <cell r="DP36">
            <v>24.90531361244615</v>
          </cell>
          <cell r="DQ36">
            <v>25.639692325037771</v>
          </cell>
          <cell r="DR36">
            <v>22.842134024821878</v>
          </cell>
          <cell r="DS36" t="str">
            <v/>
          </cell>
          <cell r="DT36">
            <v>22.025525313873793</v>
          </cell>
          <cell r="DU36">
            <v>23.648155121341617</v>
          </cell>
          <cell r="DV36">
            <v>22.416597409212045</v>
          </cell>
          <cell r="DW36">
            <v>24.256036652319203</v>
          </cell>
          <cell r="DX36">
            <v>23.207237004212828</v>
          </cell>
          <cell r="DY36">
            <v>0</v>
          </cell>
          <cell r="DZ36">
            <v>16.650663854544202</v>
          </cell>
          <cell r="EA36">
            <v>15.124498218786611</v>
          </cell>
          <cell r="EB36">
            <v>38.743014335542611</v>
          </cell>
          <cell r="EC36">
            <v>25.858433415221477</v>
          </cell>
          <cell r="ED36">
            <v>24.638735341810627</v>
          </cell>
          <cell r="EE36">
            <v>29.641044161605119</v>
          </cell>
          <cell r="EF36">
            <v>24.75272705624705</v>
          </cell>
          <cell r="EG36" t="str">
            <v/>
          </cell>
          <cell r="EH36" t="str">
            <v/>
          </cell>
          <cell r="EI36" t="str">
            <v/>
          </cell>
          <cell r="EJ36" t="str">
            <v/>
          </cell>
          <cell r="EK36">
            <v>31.368422143898368</v>
          </cell>
          <cell r="EL36" t="str">
            <v/>
          </cell>
          <cell r="EM36" t="str">
            <v/>
          </cell>
          <cell r="EN36" t="str">
            <v/>
          </cell>
          <cell r="EO36" t="str">
            <v/>
          </cell>
          <cell r="EP36" t="str">
            <v/>
          </cell>
          <cell r="EQ36">
            <v>24.703855465458851</v>
          </cell>
          <cell r="ER36" t="str">
            <v/>
          </cell>
          <cell r="ES36" t="str">
            <v/>
          </cell>
          <cell r="ET36" t="str">
            <v/>
          </cell>
          <cell r="EU36" t="str">
            <v/>
          </cell>
          <cell r="EV36" t="str">
            <v/>
          </cell>
          <cell r="EW36" t="str">
            <v/>
          </cell>
          <cell r="EX36" t="str">
            <v/>
          </cell>
          <cell r="EY36" t="str">
            <v/>
          </cell>
          <cell r="EZ36" t="str">
            <v/>
          </cell>
          <cell r="FA36" t="str">
            <v/>
          </cell>
          <cell r="FB36" t="str">
            <v/>
          </cell>
          <cell r="FC36" t="str">
            <v/>
          </cell>
          <cell r="FD36" t="str">
            <v/>
          </cell>
          <cell r="FE36" t="str">
            <v/>
          </cell>
          <cell r="FF36" t="str">
            <v/>
          </cell>
          <cell r="FG36" t="str">
            <v/>
          </cell>
          <cell r="FH36" t="str">
            <v/>
          </cell>
          <cell r="FI36" t="str">
            <v/>
          </cell>
          <cell r="FJ36" t="str">
            <v/>
          </cell>
          <cell r="FK36" t="str">
            <v/>
          </cell>
          <cell r="FL36" t="str">
            <v/>
          </cell>
          <cell r="FM36" t="str">
            <v/>
          </cell>
          <cell r="FN36" t="str">
            <v/>
          </cell>
          <cell r="FO36" t="str">
            <v/>
          </cell>
          <cell r="FP36" t="str">
            <v/>
          </cell>
          <cell r="FQ36" t="str">
            <v/>
          </cell>
          <cell r="FR36" t="str">
            <v/>
          </cell>
          <cell r="FS36" t="str">
            <v/>
          </cell>
          <cell r="FT36" t="str">
            <v/>
          </cell>
          <cell r="FU36" t="str">
            <v/>
          </cell>
          <cell r="FV36" t="str">
            <v/>
          </cell>
          <cell r="FW36" t="str">
            <v/>
          </cell>
          <cell r="FX36" t="str">
            <v/>
          </cell>
          <cell r="FY36" t="str">
            <v/>
          </cell>
          <cell r="FZ36" t="str">
            <v/>
          </cell>
          <cell r="GA36" t="str">
            <v/>
          </cell>
          <cell r="GB36">
            <v>21.109699350188428</v>
          </cell>
          <cell r="GC36" t="str">
            <v/>
          </cell>
          <cell r="GD36" t="str">
            <v/>
          </cell>
          <cell r="GE36" t="str">
            <v/>
          </cell>
          <cell r="GF36" t="str">
            <v/>
          </cell>
          <cell r="GG36" t="str">
            <v/>
          </cell>
          <cell r="GH36" t="str">
            <v/>
          </cell>
          <cell r="GI36" t="str">
            <v/>
          </cell>
          <cell r="GJ36" t="str">
            <v/>
          </cell>
          <cell r="GK36">
            <v>19.444140332548862</v>
          </cell>
          <cell r="GL36" t="str">
            <v/>
          </cell>
          <cell r="GM36" t="str">
            <v/>
          </cell>
          <cell r="GN36" t="str">
            <v/>
          </cell>
          <cell r="GO36" t="str">
            <v/>
          </cell>
          <cell r="GP36" t="str">
            <v/>
          </cell>
          <cell r="GQ36" t="str">
            <v/>
          </cell>
          <cell r="GR36" t="str">
            <v/>
          </cell>
          <cell r="GS36" t="str">
            <v/>
          </cell>
          <cell r="GT36">
            <v>24.148438261755469</v>
          </cell>
          <cell r="GU36" t="str">
            <v/>
          </cell>
          <cell r="GV36" t="str">
            <v/>
          </cell>
          <cell r="GW36" t="str">
            <v/>
          </cell>
          <cell r="GX36" t="str">
            <v/>
          </cell>
          <cell r="GY36" t="str">
            <v/>
          </cell>
          <cell r="GZ36" t="str">
            <v/>
          </cell>
          <cell r="HA36">
            <v>25.377253797714211</v>
          </cell>
          <cell r="HB36" t="str">
            <v/>
          </cell>
          <cell r="HC36" t="str">
            <v/>
          </cell>
          <cell r="HD36" t="str">
            <v/>
          </cell>
          <cell r="HE36" t="str">
            <v/>
          </cell>
          <cell r="HF36" t="str">
            <v/>
          </cell>
          <cell r="HG36" t="str">
            <v/>
          </cell>
          <cell r="HH36" t="str">
            <v/>
          </cell>
          <cell r="HI36" t="str">
            <v/>
          </cell>
          <cell r="HJ36">
            <v>24.863281428322175</v>
          </cell>
          <cell r="HK36" t="str">
            <v/>
          </cell>
          <cell r="HL36" t="str">
            <v/>
          </cell>
          <cell r="HM36" t="str">
            <v/>
          </cell>
          <cell r="HN36" t="str">
            <v/>
          </cell>
          <cell r="HO36" t="str">
            <v/>
          </cell>
          <cell r="HP36" t="str">
            <v/>
          </cell>
          <cell r="HQ36" t="str">
            <v/>
          </cell>
          <cell r="HR36" t="str">
            <v/>
          </cell>
          <cell r="HS36" t="str">
            <v/>
          </cell>
          <cell r="HT36" t="str">
            <v/>
          </cell>
          <cell r="HU36" t="str">
            <v/>
          </cell>
          <cell r="HV36" t="str">
            <v/>
          </cell>
          <cell r="HW36" t="str">
            <v/>
          </cell>
          <cell r="HX36">
            <v>27.890989110579856</v>
          </cell>
          <cell r="HY36">
            <v>24.7613308257048</v>
          </cell>
          <cell r="HZ36" t="str">
            <v/>
          </cell>
          <cell r="IA36" t="str">
            <v/>
          </cell>
          <cell r="IB36" t="str">
            <v/>
          </cell>
          <cell r="IC36" t="str">
            <v/>
          </cell>
          <cell r="ID36" t="str">
            <v/>
          </cell>
          <cell r="IE36" t="str">
            <v/>
          </cell>
          <cell r="IF36" t="str">
            <v/>
          </cell>
          <cell r="IG36" t="str">
            <v/>
          </cell>
          <cell r="IH36" t="str">
            <v/>
          </cell>
          <cell r="II36" t="str">
            <v/>
          </cell>
          <cell r="IJ36" t="str">
            <v/>
          </cell>
          <cell r="IK36" t="str">
            <v/>
          </cell>
          <cell r="IL36" t="str">
            <v/>
          </cell>
          <cell r="IM36">
            <v>25.210224738704696</v>
          </cell>
        </row>
        <row r="37">
          <cell r="A37" t="str">
            <v>3.3.1</v>
          </cell>
          <cell r="B37">
            <v>1</v>
          </cell>
          <cell r="C37" t="str">
            <v>Logistics performance index: quality of trade and transport-related infrastructure (1 = low to 5 = high)</v>
          </cell>
          <cell r="D37" t="str">
            <v>SCORE</v>
          </cell>
          <cell r="E37">
            <v>28.500000000000004</v>
          </cell>
          <cell r="F37">
            <v>26.5</v>
          </cell>
          <cell r="G37">
            <v>43.75</v>
          </cell>
          <cell r="H37">
            <v>32.999999999999993</v>
          </cell>
          <cell r="I37">
            <v>69.5</v>
          </cell>
          <cell r="J37">
            <v>67</v>
          </cell>
          <cell r="K37">
            <v>30.75</v>
          </cell>
          <cell r="L37">
            <v>59</v>
          </cell>
          <cell r="M37">
            <v>37.250000000000007</v>
          </cell>
          <cell r="N37" t="str">
            <v/>
          </cell>
          <cell r="O37">
            <v>75.25</v>
          </cell>
          <cell r="P37">
            <v>37</v>
          </cell>
          <cell r="Q37">
            <v>31.000000000000007</v>
          </cell>
          <cell r="R37">
            <v>30.500000000000004</v>
          </cell>
          <cell r="S37">
            <v>27.249999999999996</v>
          </cell>
          <cell r="T37">
            <v>52.5</v>
          </cell>
          <cell r="U37" t="str">
            <v/>
          </cell>
          <cell r="V37">
            <v>32.499999999999993</v>
          </cell>
          <cell r="W37">
            <v>22.249999999999996</v>
          </cell>
          <cell r="X37" t="str">
            <v/>
          </cell>
          <cell r="Y37">
            <v>28.000000000000004</v>
          </cell>
          <cell r="Z37">
            <v>27.500000000000004</v>
          </cell>
          <cell r="AA37">
            <v>75.75</v>
          </cell>
          <cell r="AB37" t="str">
            <v/>
          </cell>
          <cell r="AC37">
            <v>46.5</v>
          </cell>
          <cell r="AD37">
            <v>63.5</v>
          </cell>
          <cell r="AE37">
            <v>39.75</v>
          </cell>
          <cell r="AF37">
            <v>39</v>
          </cell>
          <cell r="AG37">
            <v>34.25</v>
          </cell>
          <cell r="AH37">
            <v>34</v>
          </cell>
          <cell r="AI37">
            <v>48.5</v>
          </cell>
          <cell r="AJ37">
            <v>56.25</v>
          </cell>
          <cell r="AK37">
            <v>74.75</v>
          </cell>
          <cell r="AL37">
            <v>33.5</v>
          </cell>
          <cell r="AM37">
            <v>34.5</v>
          </cell>
          <cell r="AN37">
            <v>30.500000000000004</v>
          </cell>
          <cell r="AO37">
            <v>36</v>
          </cell>
          <cell r="AP37">
            <v>43.75</v>
          </cell>
          <cell r="AQ37">
            <v>19.25</v>
          </cell>
          <cell r="AR37">
            <v>77</v>
          </cell>
          <cell r="AS37">
            <v>75</v>
          </cell>
          <cell r="AT37" t="str">
            <v/>
          </cell>
          <cell r="AU37">
            <v>29.25</v>
          </cell>
          <cell r="AV37">
            <v>83.5</v>
          </cell>
          <cell r="AW37">
            <v>38</v>
          </cell>
          <cell r="AX37">
            <v>48.5</v>
          </cell>
          <cell r="AY37">
            <v>34.25</v>
          </cell>
          <cell r="AZ37">
            <v>24.75</v>
          </cell>
          <cell r="BA37">
            <v>32.75</v>
          </cell>
          <cell r="BB37">
            <v>75</v>
          </cell>
          <cell r="BC37">
            <v>52</v>
          </cell>
          <cell r="BD37">
            <v>58.25</v>
          </cell>
          <cell r="BE37">
            <v>47.75</v>
          </cell>
          <cell r="BF37">
            <v>38.5</v>
          </cell>
          <cell r="BG37">
            <v>69</v>
          </cell>
          <cell r="BH37">
            <v>65</v>
          </cell>
          <cell r="BI37">
            <v>68</v>
          </cell>
          <cell r="BJ37">
            <v>26.749999999999996</v>
          </cell>
          <cell r="BK37">
            <v>79.750000000000014</v>
          </cell>
          <cell r="BL37">
            <v>42.25</v>
          </cell>
          <cell r="BM37">
            <v>41.5</v>
          </cell>
          <cell r="BN37">
            <v>28.500000000000004</v>
          </cell>
          <cell r="BO37">
            <v>65.5</v>
          </cell>
          <cell r="BP37">
            <v>58.25</v>
          </cell>
          <cell r="BQ37">
            <v>27.249999999999996</v>
          </cell>
          <cell r="BR37">
            <v>47</v>
          </cell>
          <cell r="BS37" t="str">
            <v/>
          </cell>
          <cell r="BT37" t="str">
            <v/>
          </cell>
          <cell r="BU37">
            <v>43.000000000000007</v>
          </cell>
          <cell r="BV37">
            <v>76.499999999999986</v>
          </cell>
          <cell r="BW37">
            <v>38.749999999999993</v>
          </cell>
          <cell r="BX37">
            <v>40.75</v>
          </cell>
          <cell r="BY37">
            <v>28.249999999999996</v>
          </cell>
          <cell r="BZ37">
            <v>62.5</v>
          </cell>
          <cell r="CA37">
            <v>25</v>
          </cell>
          <cell r="CB37">
            <v>47.25</v>
          </cell>
          <cell r="CC37" t="str">
            <v/>
          </cell>
          <cell r="CD37">
            <v>32.25</v>
          </cell>
          <cell r="CE37">
            <v>48.750000000000007</v>
          </cell>
          <cell r="CF37">
            <v>23.5</v>
          </cell>
          <cell r="CG37" t="str">
            <v/>
          </cell>
          <cell r="CH37">
            <v>33.25</v>
          </cell>
          <cell r="CI37">
            <v>26</v>
          </cell>
          <cell r="CJ37">
            <v>17.75</v>
          </cell>
          <cell r="CK37">
            <v>20</v>
          </cell>
          <cell r="CL37">
            <v>81.25</v>
          </cell>
          <cell r="CM37">
            <v>63.5</v>
          </cell>
          <cell r="CN37">
            <v>30.75</v>
          </cell>
          <cell r="CO37">
            <v>35.750000000000007</v>
          </cell>
          <cell r="CP37">
            <v>80.5</v>
          </cell>
          <cell r="CQ37">
            <v>51.5</v>
          </cell>
          <cell r="CR37">
            <v>27</v>
          </cell>
          <cell r="CS37">
            <v>40.75</v>
          </cell>
          <cell r="CT37">
            <v>36</v>
          </cell>
          <cell r="CU37">
            <v>41.5</v>
          </cell>
          <cell r="CV37">
            <v>39.249999999999993</v>
          </cell>
          <cell r="CW37">
            <v>49.5</v>
          </cell>
          <cell r="CX37">
            <v>54.25</v>
          </cell>
          <cell r="CY37">
            <v>43.75</v>
          </cell>
          <cell r="CZ37">
            <v>31.25</v>
          </cell>
          <cell r="DA37">
            <v>34.5</v>
          </cell>
          <cell r="DB37">
            <v>56.75</v>
          </cell>
          <cell r="DC37">
            <v>41</v>
          </cell>
          <cell r="DD37">
            <v>32.499999999999993</v>
          </cell>
          <cell r="DE37">
            <v>80.5</v>
          </cell>
          <cell r="DF37">
            <v>50</v>
          </cell>
          <cell r="DG37">
            <v>41.25</v>
          </cell>
          <cell r="DH37">
            <v>60.5</v>
          </cell>
          <cell r="DI37">
            <v>64.5</v>
          </cell>
          <cell r="DJ37">
            <v>21.999999999999996</v>
          </cell>
          <cell r="DK37" t="str">
            <v/>
          </cell>
          <cell r="DL37">
            <v>75.75</v>
          </cell>
          <cell r="DM37">
            <v>79.25</v>
          </cell>
          <cell r="DN37">
            <v>36.250000000000007</v>
          </cell>
          <cell r="DO37" t="str">
            <v/>
          </cell>
          <cell r="DP37">
            <v>25</v>
          </cell>
          <cell r="DQ37">
            <v>25</v>
          </cell>
          <cell r="DR37">
            <v>54</v>
          </cell>
          <cell r="DS37" t="str">
            <v/>
          </cell>
          <cell r="DT37" t="str">
            <v/>
          </cell>
          <cell r="DU37">
            <v>39</v>
          </cell>
          <cell r="DV37">
            <v>52</v>
          </cell>
          <cell r="DW37">
            <v>33.75</v>
          </cell>
          <cell r="DX37">
            <v>36</v>
          </cell>
          <cell r="DY37">
            <v>70.25</v>
          </cell>
          <cell r="DZ37">
            <v>73.75</v>
          </cell>
          <cell r="EA37">
            <v>78.750000000000014</v>
          </cell>
          <cell r="EB37">
            <v>39.5</v>
          </cell>
          <cell r="EC37">
            <v>36</v>
          </cell>
          <cell r="ED37">
            <v>39</v>
          </cell>
          <cell r="EE37">
            <v>20.75</v>
          </cell>
          <cell r="EF37">
            <v>21.750000000000004</v>
          </cell>
          <cell r="EG37" t="str">
            <v/>
          </cell>
          <cell r="EH37" t="str">
            <v/>
          </cell>
          <cell r="EI37" t="str">
            <v/>
          </cell>
          <cell r="EJ37" t="str">
            <v/>
          </cell>
          <cell r="EK37">
            <v>17.25</v>
          </cell>
          <cell r="EL37" t="str">
            <v/>
          </cell>
          <cell r="EM37" t="str">
            <v/>
          </cell>
          <cell r="EN37" t="str">
            <v/>
          </cell>
          <cell r="EO37" t="str">
            <v/>
          </cell>
          <cell r="EP37" t="str">
            <v/>
          </cell>
          <cell r="EQ37">
            <v>40.75</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str">
            <v/>
          </cell>
          <cell r="FE37" t="str">
            <v/>
          </cell>
          <cell r="FF37" t="str">
            <v/>
          </cell>
          <cell r="FG37" t="str">
            <v/>
          </cell>
          <cell r="FH37" t="str">
            <v/>
          </cell>
          <cell r="FI37" t="str">
            <v/>
          </cell>
          <cell r="FJ37" t="str">
            <v/>
          </cell>
          <cell r="FK37" t="str">
            <v/>
          </cell>
          <cell r="FL37" t="str">
            <v/>
          </cell>
          <cell r="FM37" t="str">
            <v/>
          </cell>
          <cell r="FN37" t="str">
            <v/>
          </cell>
          <cell r="FO37" t="str">
            <v/>
          </cell>
          <cell r="FP37" t="str">
            <v/>
          </cell>
          <cell r="FQ37" t="str">
            <v/>
          </cell>
          <cell r="FR37" t="str">
            <v/>
          </cell>
          <cell r="FS37" t="str">
            <v/>
          </cell>
          <cell r="FT37" t="str">
            <v/>
          </cell>
          <cell r="FU37" t="str">
            <v/>
          </cell>
          <cell r="FV37" t="str">
            <v/>
          </cell>
          <cell r="FW37" t="str">
            <v/>
          </cell>
          <cell r="FX37" t="str">
            <v/>
          </cell>
          <cell r="FY37" t="str">
            <v/>
          </cell>
          <cell r="FZ37" t="str">
            <v/>
          </cell>
          <cell r="GA37" t="str">
            <v/>
          </cell>
          <cell r="GB37">
            <v>34</v>
          </cell>
          <cell r="GC37" t="str">
            <v/>
          </cell>
          <cell r="GD37" t="str">
            <v/>
          </cell>
          <cell r="GE37" t="str">
            <v/>
          </cell>
          <cell r="GF37" t="str">
            <v/>
          </cell>
          <cell r="GG37" t="str">
            <v/>
          </cell>
          <cell r="GH37" t="str">
            <v/>
          </cell>
          <cell r="GI37" t="str">
            <v/>
          </cell>
          <cell r="GJ37" t="str">
            <v/>
          </cell>
          <cell r="GK37">
            <v>51.249999999999993</v>
          </cell>
          <cell r="GL37" t="str">
            <v/>
          </cell>
          <cell r="GM37" t="str">
            <v/>
          </cell>
          <cell r="GN37" t="str">
            <v/>
          </cell>
          <cell r="GO37" t="str">
            <v/>
          </cell>
          <cell r="GP37" t="str">
            <v/>
          </cell>
          <cell r="GQ37" t="str">
            <v/>
          </cell>
          <cell r="GR37" t="str">
            <v/>
          </cell>
          <cell r="GS37" t="str">
            <v/>
          </cell>
          <cell r="GT37">
            <v>26.249999999999996</v>
          </cell>
          <cell r="GU37" t="str">
            <v/>
          </cell>
          <cell r="GV37" t="str">
            <v/>
          </cell>
          <cell r="GW37" t="str">
            <v/>
          </cell>
          <cell r="GX37" t="str">
            <v/>
          </cell>
          <cell r="GY37" t="str">
            <v/>
          </cell>
          <cell r="GZ37" t="str">
            <v/>
          </cell>
          <cell r="HA37">
            <v>31.999999999999996</v>
          </cell>
          <cell r="HB37" t="str">
            <v/>
          </cell>
          <cell r="HC37" t="str">
            <v/>
          </cell>
          <cell r="HD37" t="str">
            <v/>
          </cell>
          <cell r="HE37" t="str">
            <v/>
          </cell>
          <cell r="HF37" t="str">
            <v/>
          </cell>
          <cell r="HG37" t="str">
            <v/>
          </cell>
          <cell r="HH37" t="str">
            <v/>
          </cell>
          <cell r="HI37" t="str">
            <v/>
          </cell>
          <cell r="HJ37">
            <v>15.749999999999996</v>
          </cell>
          <cell r="HK37" t="str">
            <v/>
          </cell>
          <cell r="HL37" t="str">
            <v/>
          </cell>
          <cell r="HM37" t="str">
            <v/>
          </cell>
          <cell r="HN37" t="str">
            <v/>
          </cell>
          <cell r="HO37" t="str">
            <v/>
          </cell>
          <cell r="HP37" t="str">
            <v/>
          </cell>
          <cell r="HQ37" t="str">
            <v/>
          </cell>
          <cell r="HR37" t="str">
            <v/>
          </cell>
          <cell r="HS37" t="str">
            <v/>
          </cell>
          <cell r="HT37" t="str">
            <v/>
          </cell>
          <cell r="HU37" t="str">
            <v/>
          </cell>
          <cell r="HV37" t="str">
            <v/>
          </cell>
          <cell r="HW37" t="str">
            <v/>
          </cell>
          <cell r="HX37">
            <v>19.5</v>
          </cell>
          <cell r="HY37" t="str">
            <v/>
          </cell>
          <cell r="HZ37" t="str">
            <v/>
          </cell>
          <cell r="IA37" t="str">
            <v/>
          </cell>
          <cell r="IB37" t="str">
            <v/>
          </cell>
          <cell r="IC37" t="str">
            <v/>
          </cell>
          <cell r="ID37" t="str">
            <v/>
          </cell>
          <cell r="IE37" t="str">
            <v/>
          </cell>
          <cell r="IF37" t="str">
            <v/>
          </cell>
          <cell r="IG37" t="str">
            <v/>
          </cell>
          <cell r="IH37" t="str">
            <v/>
          </cell>
          <cell r="II37" t="str">
            <v/>
          </cell>
          <cell r="IJ37" t="str">
            <v/>
          </cell>
          <cell r="IK37" t="str">
            <v/>
          </cell>
          <cell r="IL37" t="str">
            <v/>
          </cell>
          <cell r="IM37">
            <v>33.75</v>
          </cell>
        </row>
        <row r="38">
          <cell r="A38" t="str">
            <v>3.3.2</v>
          </cell>
          <cell r="B38">
            <v>1</v>
          </cell>
          <cell r="C38" t="str">
            <v>Gross capital formation (% of GDP)</v>
          </cell>
          <cell r="D38" t="str">
            <v>SCORE</v>
          </cell>
          <cell r="E38">
            <v>38.296074054791688</v>
          </cell>
          <cell r="F38">
            <v>54.307287467730113</v>
          </cell>
          <cell r="G38">
            <v>27.588166289182031</v>
          </cell>
          <cell r="H38">
            <v>41.311950324057165</v>
          </cell>
          <cell r="I38">
            <v>36.282931205513393</v>
          </cell>
          <cell r="J38">
            <v>28.080866246367393</v>
          </cell>
          <cell r="K38">
            <v>28.937458635447527</v>
          </cell>
          <cell r="L38">
            <v>43.817047332459033</v>
          </cell>
          <cell r="M38">
            <v>32.139823867546077</v>
          </cell>
          <cell r="N38" t="str">
            <v/>
          </cell>
          <cell r="O38">
            <v>26.595213950795593</v>
          </cell>
          <cell r="P38">
            <v>32.945701876449377</v>
          </cell>
          <cell r="Q38">
            <v>22.380116237829025</v>
          </cell>
          <cell r="R38">
            <v>29.143418894892203</v>
          </cell>
          <cell r="S38">
            <v>31.710640057048728</v>
          </cell>
          <cell r="T38">
            <v>21.773493923566189</v>
          </cell>
          <cell r="U38">
            <v>17.073385276589775</v>
          </cell>
          <cell r="V38">
            <v>33.791003666487718</v>
          </cell>
          <cell r="W38">
            <v>23.888100449342119</v>
          </cell>
          <cell r="X38" t="str">
            <v/>
          </cell>
          <cell r="Y38">
            <v>28.137901900872244</v>
          </cell>
          <cell r="Z38">
            <v>23.366997762864251</v>
          </cell>
          <cell r="AA38">
            <v>27.655593256820023</v>
          </cell>
          <cell r="AB38" t="str">
            <v/>
          </cell>
          <cell r="AC38">
            <v>25.109913530255241</v>
          </cell>
          <cell r="AD38">
            <v>62.854002771860941</v>
          </cell>
          <cell r="AE38">
            <v>29.727392266155249</v>
          </cell>
          <cell r="AF38">
            <v>25.9393921863849</v>
          </cell>
          <cell r="AG38">
            <v>14.809813637367867</v>
          </cell>
          <cell r="AH38">
            <v>35.171674902537667</v>
          </cell>
          <cell r="AI38">
            <v>32.045501511242271</v>
          </cell>
          <cell r="AJ38">
            <v>28.393880113114321</v>
          </cell>
          <cell r="AK38">
            <v>22.48715168043994</v>
          </cell>
          <cell r="AL38">
            <v>19.548432649305148</v>
          </cell>
          <cell r="AM38">
            <v>42.47711461310044</v>
          </cell>
          <cell r="AN38">
            <v>25.394215153886073</v>
          </cell>
          <cell r="AO38">
            <v>17.298397565190786</v>
          </cell>
          <cell r="AP38">
            <v>25.547210131493379</v>
          </cell>
          <cell r="AQ38">
            <v>29.574208017971714</v>
          </cell>
          <cell r="AR38">
            <v>24.156468978634056</v>
          </cell>
          <cell r="AS38">
            <v>25.005063443359482</v>
          </cell>
          <cell r="AT38" t="str">
            <v/>
          </cell>
          <cell r="AU38">
            <v>15.989240544622325</v>
          </cell>
          <cell r="AV38">
            <v>21.75307738822849</v>
          </cell>
          <cell r="AW38">
            <v>25.811588555820649</v>
          </cell>
          <cell r="AX38">
            <v>21.335984913519919</v>
          </cell>
          <cell r="AY38">
            <v>17.227712203596948</v>
          </cell>
          <cell r="AZ38">
            <v>52.369738835338033</v>
          </cell>
          <cell r="BA38">
            <v>25.893476694530232</v>
          </cell>
          <cell r="BB38">
            <v>26.855400227621985</v>
          </cell>
          <cell r="BC38">
            <v>29.007471899389</v>
          </cell>
          <cell r="BD38">
            <v>18.178510843045398</v>
          </cell>
          <cell r="BE38">
            <v>46.206405775435762</v>
          </cell>
          <cell r="BF38">
            <v>40.834546619736983</v>
          </cell>
          <cell r="BG38">
            <v>18.099537129940227</v>
          </cell>
          <cell r="BH38">
            <v>21.607122283537798</v>
          </cell>
          <cell r="BI38">
            <v>24.935874440380164</v>
          </cell>
          <cell r="BJ38">
            <v>28.12545363337604</v>
          </cell>
          <cell r="BK38">
            <v>26.858293389154099</v>
          </cell>
          <cell r="BL38">
            <v>19.493347521768868</v>
          </cell>
          <cell r="BM38">
            <v>40.14743476319785</v>
          </cell>
          <cell r="BN38">
            <v>27.542169675841429</v>
          </cell>
          <cell r="BO38">
            <v>34.180553783712242</v>
          </cell>
          <cell r="BP38">
            <v>24.964182133699968</v>
          </cell>
          <cell r="BQ38">
            <v>29.091385046761776</v>
          </cell>
          <cell r="BR38">
            <v>24.990350940874027</v>
          </cell>
          <cell r="BS38" t="str">
            <v/>
          </cell>
          <cell r="BT38" t="str">
            <v/>
          </cell>
          <cell r="BU38">
            <v>35.6225480572488</v>
          </cell>
          <cell r="BV38">
            <v>21.809951912227632</v>
          </cell>
          <cell r="BW38">
            <v>32.034309015641057</v>
          </cell>
          <cell r="BX38">
            <v>45.25929742614985</v>
          </cell>
          <cell r="BY38">
            <v>29.378018935331834</v>
          </cell>
          <cell r="BZ38">
            <v>19.104054895486698</v>
          </cell>
          <cell r="CA38">
            <v>29.484203517726286</v>
          </cell>
          <cell r="CB38">
            <v>28.432764784325244</v>
          </cell>
          <cell r="CC38" t="str">
            <v/>
          </cell>
          <cell r="CD38">
            <v>28.228434260784191</v>
          </cell>
          <cell r="CE38">
            <v>29.484064617526379</v>
          </cell>
          <cell r="CF38">
            <v>66.204338554437086</v>
          </cell>
          <cell r="CG38" t="str">
            <v/>
          </cell>
          <cell r="CH38">
            <v>47.438126854855476</v>
          </cell>
          <cell r="CI38">
            <v>27.628729260440494</v>
          </cell>
          <cell r="CJ38">
            <v>35.792962486195087</v>
          </cell>
          <cell r="CK38">
            <v>39.174207336258924</v>
          </cell>
          <cell r="CL38">
            <v>24.370061653362537</v>
          </cell>
          <cell r="CM38">
            <v>23.901480618854233</v>
          </cell>
          <cell r="CN38">
            <v>30.966146357390024</v>
          </cell>
          <cell r="CO38" t="str">
            <v/>
          </cell>
          <cell r="CP38">
            <v>26.367576016934862</v>
          </cell>
          <cell r="CQ38">
            <v>39.188653958043027</v>
          </cell>
          <cell r="CR38">
            <v>24.99616758086816</v>
          </cell>
          <cell r="CS38">
            <v>32.702176708066411</v>
          </cell>
          <cell r="CT38">
            <v>20.469900450695373</v>
          </cell>
          <cell r="CU38">
            <v>29.625648288814325</v>
          </cell>
          <cell r="CV38">
            <v>19.31360555448892</v>
          </cell>
          <cell r="CW38">
            <v>26.632154481727987</v>
          </cell>
          <cell r="CX38">
            <v>26.093845894103033</v>
          </cell>
          <cell r="CY38">
            <v>51.33618537704173</v>
          </cell>
          <cell r="CZ38">
            <v>40.276068238693242</v>
          </cell>
          <cell r="DA38">
            <v>24.696165550345686</v>
          </cell>
          <cell r="DB38">
            <v>33.571098546898895</v>
          </cell>
          <cell r="DC38">
            <v>36.791917971379753</v>
          </cell>
          <cell r="DD38">
            <v>31.518964240463195</v>
          </cell>
          <cell r="DE38">
            <v>38.336123844259177</v>
          </cell>
          <cell r="DF38">
            <v>49.67321777119556</v>
          </cell>
          <cell r="DG38">
            <v>30.905081076710395</v>
          </cell>
          <cell r="DH38">
            <v>25.625978722598802</v>
          </cell>
          <cell r="DI38">
            <v>32.287992209059233</v>
          </cell>
          <cell r="DJ38">
            <v>32.34953383126318</v>
          </cell>
          <cell r="DK38" t="str">
            <v/>
          </cell>
          <cell r="DL38">
            <v>21.847282189956907</v>
          </cell>
          <cell r="DM38">
            <v>26.015679386969747</v>
          </cell>
          <cell r="DN38">
            <v>21.510277727925121</v>
          </cell>
          <cell r="DO38" t="str">
            <v/>
          </cell>
          <cell r="DP38">
            <v>28.560863212933867</v>
          </cell>
          <cell r="DQ38">
            <v>21.825655994748278</v>
          </cell>
          <cell r="DR38">
            <v>28.811873911004831</v>
          </cell>
          <cell r="DS38" t="str">
            <v/>
          </cell>
          <cell r="DT38">
            <v>15.67834875477369</v>
          </cell>
          <cell r="DU38">
            <v>35.360043379443894</v>
          </cell>
          <cell r="DV38">
            <v>19.681360090911202</v>
          </cell>
          <cell r="DW38">
            <v>31.342396890569368</v>
          </cell>
          <cell r="DX38">
            <v>22.558950307928626</v>
          </cell>
          <cell r="DY38">
            <v>26.969222136827486</v>
          </cell>
          <cell r="DZ38">
            <v>17.93813457608432</v>
          </cell>
          <cell r="EA38">
            <v>18.671482672903782</v>
          </cell>
          <cell r="EB38">
            <v>23.644762767792198</v>
          </cell>
          <cell r="EC38">
            <v>32.670915049409729</v>
          </cell>
          <cell r="ED38">
            <v>50.280848074701701</v>
          </cell>
          <cell r="EE38">
            <v>25.914483382976172</v>
          </cell>
          <cell r="EF38">
            <v>22.160247161943875</v>
          </cell>
          <cell r="EG38" t="str">
            <v/>
          </cell>
          <cell r="EH38" t="str">
            <v/>
          </cell>
          <cell r="EI38" t="str">
            <v/>
          </cell>
          <cell r="EJ38" t="str">
            <v/>
          </cell>
          <cell r="EK38">
            <v>19.541704970201089</v>
          </cell>
          <cell r="EL38" t="str">
            <v/>
          </cell>
          <cell r="EM38" t="str">
            <v/>
          </cell>
          <cell r="EN38" t="str">
            <v/>
          </cell>
          <cell r="EO38" t="str">
            <v/>
          </cell>
          <cell r="EP38" t="str">
            <v/>
          </cell>
          <cell r="EQ38">
            <v>50.51813927161971</v>
          </cell>
          <cell r="ER38" t="str">
            <v/>
          </cell>
          <cell r="ES38" t="str">
            <v/>
          </cell>
          <cell r="ET38" t="str">
            <v/>
          </cell>
          <cell r="EU38" t="str">
            <v/>
          </cell>
          <cell r="EV38" t="str">
            <v/>
          </cell>
          <cell r="EW38" t="str">
            <v/>
          </cell>
          <cell r="EX38" t="str">
            <v/>
          </cell>
          <cell r="EY38" t="str">
            <v/>
          </cell>
          <cell r="EZ38" t="str">
            <v/>
          </cell>
          <cell r="FA38" t="str">
            <v/>
          </cell>
          <cell r="FB38" t="str">
            <v/>
          </cell>
          <cell r="FC38" t="str">
            <v/>
          </cell>
          <cell r="FD38" t="str">
            <v/>
          </cell>
          <cell r="FE38" t="str">
            <v/>
          </cell>
          <cell r="FF38" t="str">
            <v/>
          </cell>
          <cell r="FG38" t="str">
            <v/>
          </cell>
          <cell r="FH38" t="str">
            <v/>
          </cell>
          <cell r="FI38" t="str">
            <v/>
          </cell>
          <cell r="FJ38" t="str">
            <v/>
          </cell>
          <cell r="FK38" t="str">
            <v/>
          </cell>
          <cell r="FL38" t="str">
            <v/>
          </cell>
          <cell r="FM38" t="str">
            <v/>
          </cell>
          <cell r="FN38" t="str">
            <v/>
          </cell>
          <cell r="FO38" t="str">
            <v/>
          </cell>
          <cell r="FP38" t="str">
            <v/>
          </cell>
          <cell r="FQ38" t="str">
            <v/>
          </cell>
          <cell r="FR38" t="str">
            <v/>
          </cell>
          <cell r="FS38" t="str">
            <v/>
          </cell>
          <cell r="FT38" t="str">
            <v/>
          </cell>
          <cell r="FU38" t="str">
            <v/>
          </cell>
          <cell r="FV38" t="str">
            <v/>
          </cell>
          <cell r="FW38" t="str">
            <v/>
          </cell>
          <cell r="FX38" t="str">
            <v/>
          </cell>
          <cell r="FY38" t="str">
            <v/>
          </cell>
          <cell r="FZ38" t="str">
            <v/>
          </cell>
          <cell r="GA38" t="str">
            <v/>
          </cell>
          <cell r="GB38">
            <v>43.726957027519077</v>
          </cell>
          <cell r="GC38" t="str">
            <v/>
          </cell>
          <cell r="GD38" t="str">
            <v/>
          </cell>
          <cell r="GE38" t="str">
            <v/>
          </cell>
          <cell r="GF38" t="str">
            <v/>
          </cell>
          <cell r="GG38" t="str">
            <v/>
          </cell>
          <cell r="GH38" t="str">
            <v/>
          </cell>
          <cell r="GI38" t="str">
            <v/>
          </cell>
          <cell r="GJ38" t="str">
            <v/>
          </cell>
          <cell r="GK38">
            <v>39.804179297315585</v>
          </cell>
          <cell r="GL38" t="str">
            <v/>
          </cell>
          <cell r="GM38" t="str">
            <v/>
          </cell>
          <cell r="GN38" t="str">
            <v/>
          </cell>
          <cell r="GO38" t="str">
            <v/>
          </cell>
          <cell r="GP38" t="str">
            <v/>
          </cell>
          <cell r="GQ38" t="str">
            <v/>
          </cell>
          <cell r="GR38" t="str">
            <v/>
          </cell>
          <cell r="GS38" t="str">
            <v/>
          </cell>
          <cell r="GT38">
            <v>35.789867328321492</v>
          </cell>
          <cell r="GU38" t="str">
            <v/>
          </cell>
          <cell r="GV38" t="str">
            <v/>
          </cell>
          <cell r="GW38" t="str">
            <v/>
          </cell>
          <cell r="GX38" t="str">
            <v/>
          </cell>
          <cell r="GY38" t="str">
            <v/>
          </cell>
          <cell r="GZ38" t="str">
            <v/>
          </cell>
          <cell r="HA38">
            <v>30.462593887290208</v>
          </cell>
          <cell r="HB38" t="str">
            <v/>
          </cell>
          <cell r="HC38" t="str">
            <v/>
          </cell>
          <cell r="HD38" t="str">
            <v/>
          </cell>
          <cell r="HE38" t="str">
            <v/>
          </cell>
          <cell r="HF38" t="str">
            <v/>
          </cell>
          <cell r="HG38" t="str">
            <v/>
          </cell>
          <cell r="HH38" t="str">
            <v/>
          </cell>
          <cell r="HI38" t="str">
            <v/>
          </cell>
          <cell r="HJ38">
            <v>29.760711590872024</v>
          </cell>
          <cell r="HK38" t="str">
            <v/>
          </cell>
          <cell r="HL38" t="str">
            <v/>
          </cell>
          <cell r="HM38" t="str">
            <v/>
          </cell>
          <cell r="HN38" t="str">
            <v/>
          </cell>
          <cell r="HO38" t="str">
            <v/>
          </cell>
          <cell r="HP38" t="str">
            <v/>
          </cell>
          <cell r="HQ38" t="str">
            <v/>
          </cell>
          <cell r="HR38" t="str">
            <v/>
          </cell>
          <cell r="HS38" t="str">
            <v/>
          </cell>
          <cell r="HT38" t="str">
            <v/>
          </cell>
          <cell r="HU38" t="str">
            <v/>
          </cell>
          <cell r="HV38" t="str">
            <v/>
          </cell>
          <cell r="HW38" t="str">
            <v/>
          </cell>
          <cell r="HX38">
            <v>33.218809827796022</v>
          </cell>
          <cell r="HY38">
            <v>22.286143860799918</v>
          </cell>
          <cell r="HZ38" t="str">
            <v/>
          </cell>
          <cell r="IA38" t="str">
            <v/>
          </cell>
          <cell r="IB38" t="str">
            <v/>
          </cell>
          <cell r="IC38" t="str">
            <v/>
          </cell>
          <cell r="ID38" t="str">
            <v/>
          </cell>
          <cell r="IE38" t="str">
            <v/>
          </cell>
          <cell r="IF38" t="str">
            <v/>
          </cell>
          <cell r="IG38" t="str">
            <v/>
          </cell>
          <cell r="IH38" t="str">
            <v/>
          </cell>
          <cell r="II38" t="str">
            <v/>
          </cell>
          <cell r="IJ38" t="str">
            <v/>
          </cell>
          <cell r="IK38" t="str">
            <v/>
          </cell>
          <cell r="IL38" t="str">
            <v/>
          </cell>
          <cell r="IM38">
            <v>32.123969023104401</v>
          </cell>
        </row>
        <row r="39">
          <cell r="A39" t="str">
            <v>4.1.1</v>
          </cell>
          <cell r="B39">
            <v>0.5</v>
          </cell>
          <cell r="C39" t="str">
            <v>Getting Credit - Strength of legal rights index (0-10)</v>
          </cell>
          <cell r="D39" t="str">
            <v>SCORE</v>
          </cell>
          <cell r="E39">
            <v>45</v>
          </cell>
          <cell r="F39">
            <v>15</v>
          </cell>
          <cell r="G39">
            <v>20</v>
          </cell>
          <cell r="H39">
            <v>30</v>
          </cell>
          <cell r="I39">
            <v>45</v>
          </cell>
          <cell r="J39">
            <v>35</v>
          </cell>
          <cell r="K39">
            <v>30</v>
          </cell>
          <cell r="L39">
            <v>20</v>
          </cell>
          <cell r="M39">
            <v>35</v>
          </cell>
          <cell r="N39" t="str">
            <v/>
          </cell>
          <cell r="O39">
            <v>35</v>
          </cell>
          <cell r="P39">
            <v>15</v>
          </cell>
          <cell r="Q39">
            <v>5</v>
          </cell>
          <cell r="R39">
            <v>25</v>
          </cell>
          <cell r="S39">
            <v>35</v>
          </cell>
          <cell r="T39">
            <v>15</v>
          </cell>
          <cell r="U39">
            <v>35</v>
          </cell>
          <cell r="V39">
            <v>40</v>
          </cell>
          <cell r="W39">
            <v>15</v>
          </cell>
          <cell r="X39" t="str">
            <v/>
          </cell>
          <cell r="Y39">
            <v>40</v>
          </cell>
          <cell r="Z39">
            <v>15</v>
          </cell>
          <cell r="AA39">
            <v>30</v>
          </cell>
          <cell r="AB39" t="str">
            <v/>
          </cell>
          <cell r="AC39">
            <v>20</v>
          </cell>
          <cell r="AD39">
            <v>30</v>
          </cell>
          <cell r="AE39">
            <v>25</v>
          </cell>
          <cell r="AF39">
            <v>25</v>
          </cell>
          <cell r="AG39">
            <v>15</v>
          </cell>
          <cell r="AH39">
            <v>30</v>
          </cell>
          <cell r="AI39">
            <v>45</v>
          </cell>
          <cell r="AJ39">
            <v>30</v>
          </cell>
          <cell r="AK39">
            <v>45</v>
          </cell>
          <cell r="AL39">
            <v>15</v>
          </cell>
          <cell r="AM39">
            <v>15</v>
          </cell>
          <cell r="AN39">
            <v>15</v>
          </cell>
          <cell r="AO39">
            <v>25</v>
          </cell>
          <cell r="AP39">
            <v>35</v>
          </cell>
          <cell r="AQ39">
            <v>20</v>
          </cell>
          <cell r="AR39">
            <v>35</v>
          </cell>
          <cell r="AS39">
            <v>35</v>
          </cell>
          <cell r="AT39" t="str">
            <v/>
          </cell>
          <cell r="AU39">
            <v>35</v>
          </cell>
          <cell r="AV39">
            <v>35</v>
          </cell>
          <cell r="AW39">
            <v>40</v>
          </cell>
          <cell r="AX39">
            <v>15</v>
          </cell>
          <cell r="AY39">
            <v>40</v>
          </cell>
          <cell r="AZ39">
            <v>20</v>
          </cell>
          <cell r="BA39">
            <v>30</v>
          </cell>
          <cell r="BB39">
            <v>50</v>
          </cell>
          <cell r="BC39">
            <v>35</v>
          </cell>
          <cell r="BD39">
            <v>35</v>
          </cell>
          <cell r="BE39">
            <v>40</v>
          </cell>
          <cell r="BF39">
            <v>15</v>
          </cell>
          <cell r="BG39">
            <v>40</v>
          </cell>
          <cell r="BH39">
            <v>45</v>
          </cell>
          <cell r="BI39">
            <v>15</v>
          </cell>
          <cell r="BJ39">
            <v>40</v>
          </cell>
          <cell r="BK39">
            <v>35</v>
          </cell>
          <cell r="BL39">
            <v>20</v>
          </cell>
          <cell r="BM39">
            <v>20</v>
          </cell>
          <cell r="BN39">
            <v>50</v>
          </cell>
          <cell r="BO39">
            <v>35</v>
          </cell>
          <cell r="BP39">
            <v>20</v>
          </cell>
          <cell r="BQ39">
            <v>50</v>
          </cell>
          <cell r="BR39">
            <v>45</v>
          </cell>
          <cell r="BS39" t="str">
            <v/>
          </cell>
          <cell r="BT39" t="str">
            <v/>
          </cell>
          <cell r="BU39">
            <v>25</v>
          </cell>
          <cell r="BV39">
            <v>35</v>
          </cell>
          <cell r="BW39">
            <v>35</v>
          </cell>
          <cell r="BX39">
            <v>10</v>
          </cell>
          <cell r="BY39">
            <v>35</v>
          </cell>
          <cell r="BZ39">
            <v>50</v>
          </cell>
          <cell r="CA39">
            <v>15</v>
          </cell>
          <cell r="CB39" t="str">
            <v/>
          </cell>
          <cell r="CC39" t="str">
            <v/>
          </cell>
          <cell r="CD39">
            <v>25</v>
          </cell>
          <cell r="CE39">
            <v>25</v>
          </cell>
          <cell r="CF39">
            <v>30</v>
          </cell>
          <cell r="CG39" t="str">
            <v/>
          </cell>
          <cell r="CH39">
            <v>15</v>
          </cell>
          <cell r="CI39">
            <v>10</v>
          </cell>
          <cell r="CJ39">
            <v>40</v>
          </cell>
          <cell r="CK39">
            <v>30</v>
          </cell>
          <cell r="CL39">
            <v>30</v>
          </cell>
          <cell r="CM39">
            <v>50</v>
          </cell>
          <cell r="CN39">
            <v>15</v>
          </cell>
          <cell r="CO39">
            <v>40</v>
          </cell>
          <cell r="CP39">
            <v>35</v>
          </cell>
          <cell r="CQ39">
            <v>20</v>
          </cell>
          <cell r="CR39">
            <v>30</v>
          </cell>
          <cell r="CS39">
            <v>30</v>
          </cell>
          <cell r="CT39">
            <v>15</v>
          </cell>
          <cell r="CU39">
            <v>35</v>
          </cell>
          <cell r="CV39">
            <v>15</v>
          </cell>
          <cell r="CW39">
            <v>45</v>
          </cell>
          <cell r="CX39">
            <v>15</v>
          </cell>
          <cell r="CY39">
            <v>15</v>
          </cell>
          <cell r="CZ39">
            <v>40</v>
          </cell>
          <cell r="DA39">
            <v>15</v>
          </cell>
          <cell r="DB39">
            <v>25</v>
          </cell>
          <cell r="DC39">
            <v>15</v>
          </cell>
          <cell r="DD39">
            <v>40</v>
          </cell>
          <cell r="DE39">
            <v>50</v>
          </cell>
          <cell r="DF39">
            <v>45</v>
          </cell>
          <cell r="DG39">
            <v>25</v>
          </cell>
          <cell r="DH39">
            <v>45</v>
          </cell>
          <cell r="DI39">
            <v>30</v>
          </cell>
          <cell r="DJ39">
            <v>20</v>
          </cell>
          <cell r="DK39" t="str">
            <v/>
          </cell>
          <cell r="DL39">
            <v>25</v>
          </cell>
          <cell r="DM39">
            <v>40</v>
          </cell>
          <cell r="DN39">
            <v>5</v>
          </cell>
          <cell r="DO39" t="str">
            <v/>
          </cell>
          <cell r="DP39">
            <v>15</v>
          </cell>
          <cell r="DQ39">
            <v>40</v>
          </cell>
          <cell r="DR39">
            <v>20</v>
          </cell>
          <cell r="DS39" t="str">
            <v/>
          </cell>
          <cell r="DT39">
            <v>40</v>
          </cell>
          <cell r="DU39">
            <v>15</v>
          </cell>
          <cell r="DV39">
            <v>20</v>
          </cell>
          <cell r="DW39">
            <v>35</v>
          </cell>
          <cell r="DX39">
            <v>45</v>
          </cell>
          <cell r="DY39">
            <v>20</v>
          </cell>
          <cell r="DZ39">
            <v>45</v>
          </cell>
          <cell r="EA39">
            <v>40</v>
          </cell>
          <cell r="EB39">
            <v>25</v>
          </cell>
          <cell r="EC39">
            <v>10</v>
          </cell>
          <cell r="ED39">
            <v>40</v>
          </cell>
          <cell r="EE39">
            <v>45</v>
          </cell>
          <cell r="EF39">
            <v>30</v>
          </cell>
          <cell r="EG39" t="str">
            <v/>
          </cell>
          <cell r="EH39" t="str">
            <v/>
          </cell>
          <cell r="EI39" t="str">
            <v/>
          </cell>
          <cell r="EJ39" t="str">
            <v/>
          </cell>
          <cell r="EK39">
            <v>20</v>
          </cell>
          <cell r="EL39" t="str">
            <v/>
          </cell>
          <cell r="EM39" t="str">
            <v/>
          </cell>
          <cell r="EN39" t="str">
            <v/>
          </cell>
          <cell r="EO39" t="str">
            <v/>
          </cell>
          <cell r="EP39" t="str">
            <v/>
          </cell>
          <cell r="EQ39">
            <v>15</v>
          </cell>
          <cell r="ER39" t="str">
            <v/>
          </cell>
          <cell r="ES39" t="str">
            <v/>
          </cell>
          <cell r="ET39" t="str">
            <v/>
          </cell>
          <cell r="EU39" t="str">
            <v/>
          </cell>
          <cell r="EV39" t="str">
            <v/>
          </cell>
          <cell r="EW39" t="str">
            <v/>
          </cell>
          <cell r="EX39" t="str">
            <v/>
          </cell>
          <cell r="EY39" t="str">
            <v/>
          </cell>
          <cell r="EZ39" t="str">
            <v/>
          </cell>
          <cell r="FA39" t="str">
            <v/>
          </cell>
          <cell r="FB39" t="str">
            <v/>
          </cell>
          <cell r="FC39" t="str">
            <v/>
          </cell>
          <cell r="FD39" t="str">
            <v/>
          </cell>
          <cell r="FE39" t="str">
            <v/>
          </cell>
          <cell r="FF39" t="str">
            <v/>
          </cell>
          <cell r="FG39" t="str">
            <v/>
          </cell>
          <cell r="FH39" t="str">
            <v/>
          </cell>
          <cell r="FI39" t="str">
            <v/>
          </cell>
          <cell r="FJ39" t="str">
            <v/>
          </cell>
          <cell r="FK39" t="str">
            <v/>
          </cell>
          <cell r="FL39" t="str">
            <v/>
          </cell>
          <cell r="FM39" t="str">
            <v/>
          </cell>
          <cell r="FN39" t="str">
            <v/>
          </cell>
          <cell r="FO39" t="str">
            <v/>
          </cell>
          <cell r="FP39" t="str">
            <v/>
          </cell>
          <cell r="FQ39" t="str">
            <v/>
          </cell>
          <cell r="FR39" t="str">
            <v/>
          </cell>
          <cell r="FS39" t="str">
            <v/>
          </cell>
          <cell r="FT39" t="str">
            <v/>
          </cell>
          <cell r="FU39" t="str">
            <v/>
          </cell>
          <cell r="FV39" t="str">
            <v/>
          </cell>
          <cell r="FW39" t="str">
            <v/>
          </cell>
          <cell r="FX39" t="str">
            <v/>
          </cell>
          <cell r="FY39" t="str">
            <v/>
          </cell>
          <cell r="FZ39" t="str">
            <v/>
          </cell>
          <cell r="GA39" t="str">
            <v/>
          </cell>
          <cell r="GB39">
            <v>20</v>
          </cell>
          <cell r="GC39" t="str">
            <v/>
          </cell>
          <cell r="GD39" t="str">
            <v/>
          </cell>
          <cell r="GE39" t="str">
            <v/>
          </cell>
          <cell r="GF39" t="str">
            <v/>
          </cell>
          <cell r="GG39" t="str">
            <v/>
          </cell>
          <cell r="GH39" t="str">
            <v/>
          </cell>
          <cell r="GI39" t="str">
            <v/>
          </cell>
          <cell r="GJ39" t="str">
            <v/>
          </cell>
          <cell r="GK39">
            <v>15</v>
          </cell>
          <cell r="GL39" t="str">
            <v/>
          </cell>
          <cell r="GM39" t="str">
            <v/>
          </cell>
          <cell r="GN39" t="str">
            <v/>
          </cell>
          <cell r="GO39" t="str">
            <v/>
          </cell>
          <cell r="GP39" t="str">
            <v/>
          </cell>
          <cell r="GQ39" t="str">
            <v/>
          </cell>
          <cell r="GR39" t="str">
            <v/>
          </cell>
          <cell r="GS39" t="str">
            <v/>
          </cell>
          <cell r="GT39">
            <v>40</v>
          </cell>
          <cell r="GU39" t="str">
            <v/>
          </cell>
          <cell r="GV39" t="str">
            <v/>
          </cell>
          <cell r="GW39" t="str">
            <v/>
          </cell>
          <cell r="GX39" t="str">
            <v/>
          </cell>
          <cell r="GY39" t="str">
            <v/>
          </cell>
          <cell r="GZ39" t="str">
            <v/>
          </cell>
          <cell r="HA39">
            <v>15</v>
          </cell>
          <cell r="HB39" t="str">
            <v/>
          </cell>
          <cell r="HC39" t="str">
            <v/>
          </cell>
          <cell r="HD39" t="str">
            <v/>
          </cell>
          <cell r="HE39" t="str">
            <v/>
          </cell>
          <cell r="HF39" t="str">
            <v/>
          </cell>
          <cell r="HG39" t="str">
            <v/>
          </cell>
          <cell r="HH39" t="str">
            <v/>
          </cell>
          <cell r="HI39" t="str">
            <v/>
          </cell>
          <cell r="HJ39">
            <v>40</v>
          </cell>
          <cell r="HK39" t="str">
            <v/>
          </cell>
          <cell r="HL39" t="str">
            <v/>
          </cell>
          <cell r="HM39" t="str">
            <v/>
          </cell>
          <cell r="HN39" t="str">
            <v/>
          </cell>
          <cell r="HO39" t="str">
            <v/>
          </cell>
          <cell r="HP39" t="str">
            <v/>
          </cell>
          <cell r="HQ39" t="str">
            <v/>
          </cell>
          <cell r="HR39" t="str">
            <v/>
          </cell>
          <cell r="HS39" t="str">
            <v/>
          </cell>
          <cell r="HT39" t="str">
            <v/>
          </cell>
          <cell r="HU39" t="str">
            <v/>
          </cell>
          <cell r="HV39" t="str">
            <v/>
          </cell>
          <cell r="HW39" t="str">
            <v/>
          </cell>
          <cell r="HX39">
            <v>25</v>
          </cell>
          <cell r="HY39">
            <v>30</v>
          </cell>
          <cell r="HZ39" t="str">
            <v/>
          </cell>
          <cell r="IA39" t="str">
            <v/>
          </cell>
          <cell r="IB39" t="str">
            <v/>
          </cell>
          <cell r="IC39" t="str">
            <v/>
          </cell>
          <cell r="ID39" t="str">
            <v/>
          </cell>
          <cell r="IE39" t="str">
            <v/>
          </cell>
          <cell r="IF39" t="str">
            <v/>
          </cell>
          <cell r="IG39" t="str">
            <v/>
          </cell>
          <cell r="IH39" t="str">
            <v/>
          </cell>
          <cell r="II39" t="str">
            <v/>
          </cell>
          <cell r="IJ39" t="str">
            <v/>
          </cell>
          <cell r="IK39" t="str">
            <v/>
          </cell>
          <cell r="IL39" t="str">
            <v/>
          </cell>
          <cell r="IM39">
            <v>10</v>
          </cell>
        </row>
        <row r="40">
          <cell r="A40" t="str">
            <v>4.1.2</v>
          </cell>
          <cell r="B40">
            <v>0.5</v>
          </cell>
          <cell r="C40" t="str">
            <v>Getting Credit - Depth of credit information index (0-6)</v>
          </cell>
          <cell r="D40" t="str">
            <v>SCORE</v>
          </cell>
          <cell r="E40">
            <v>33.333333333333329</v>
          </cell>
          <cell r="F40">
            <v>16.666666666666664</v>
          </cell>
          <cell r="G40">
            <v>50</v>
          </cell>
          <cell r="H40">
            <v>41.666666666666671</v>
          </cell>
          <cell r="I40">
            <v>41.666666666666671</v>
          </cell>
          <cell r="J40">
            <v>50</v>
          </cell>
          <cell r="K40">
            <v>41.666666666666671</v>
          </cell>
          <cell r="L40">
            <v>33.333333333333329</v>
          </cell>
          <cell r="M40">
            <v>16.666666666666664</v>
          </cell>
          <cell r="N40" t="str">
            <v/>
          </cell>
          <cell r="O40">
            <v>33.333333333333329</v>
          </cell>
          <cell r="P40">
            <v>8.3333333333333321</v>
          </cell>
          <cell r="Q40">
            <v>50</v>
          </cell>
          <cell r="R40">
            <v>41.666666666666671</v>
          </cell>
          <cell r="S40">
            <v>33.333333333333329</v>
          </cell>
          <cell r="T40">
            <v>41.666666666666671</v>
          </cell>
          <cell r="U40">
            <v>0</v>
          </cell>
          <cell r="V40">
            <v>50</v>
          </cell>
          <cell r="W40">
            <v>8.3333333333333321</v>
          </cell>
          <cell r="X40" t="str">
            <v/>
          </cell>
          <cell r="Y40">
            <v>0</v>
          </cell>
          <cell r="Z40">
            <v>16.666666666666664</v>
          </cell>
          <cell r="AA40">
            <v>50</v>
          </cell>
          <cell r="AB40" t="str">
            <v/>
          </cell>
          <cell r="AC40">
            <v>41.666666666666671</v>
          </cell>
          <cell r="AD40">
            <v>33.333333333333329</v>
          </cell>
          <cell r="AE40">
            <v>41.666666666666671</v>
          </cell>
          <cell r="AF40">
            <v>41.666666666666671</v>
          </cell>
          <cell r="AG40">
            <v>8.3333333333333321</v>
          </cell>
          <cell r="AH40">
            <v>33.333333333333329</v>
          </cell>
          <cell r="AI40">
            <v>0</v>
          </cell>
          <cell r="AJ40">
            <v>41.666666666666671</v>
          </cell>
          <cell r="AK40">
            <v>33.333333333333329</v>
          </cell>
          <cell r="AL40">
            <v>50</v>
          </cell>
          <cell r="AM40">
            <v>41.666666666666671</v>
          </cell>
          <cell r="AN40">
            <v>50</v>
          </cell>
          <cell r="AO40">
            <v>50</v>
          </cell>
          <cell r="AP40">
            <v>41.666666666666671</v>
          </cell>
          <cell r="AQ40">
            <v>16.666666666666664</v>
          </cell>
          <cell r="AR40">
            <v>41.666666666666671</v>
          </cell>
          <cell r="AS40">
            <v>33.333333333333329</v>
          </cell>
          <cell r="AT40" t="str">
            <v/>
          </cell>
          <cell r="AU40">
            <v>50</v>
          </cell>
          <cell r="AV40">
            <v>50</v>
          </cell>
          <cell r="AW40">
            <v>25</v>
          </cell>
          <cell r="AX40">
            <v>41.666666666666671</v>
          </cell>
          <cell r="AY40">
            <v>50</v>
          </cell>
          <cell r="AZ40">
            <v>0</v>
          </cell>
          <cell r="BA40">
            <v>50</v>
          </cell>
          <cell r="BB40">
            <v>41.666666666666671</v>
          </cell>
          <cell r="BC40">
            <v>41.666666666666671</v>
          </cell>
          <cell r="BD40">
            <v>41.666666666666671</v>
          </cell>
          <cell r="BE40">
            <v>33.333333333333329</v>
          </cell>
          <cell r="BF40">
            <v>33.333333333333329</v>
          </cell>
          <cell r="BG40">
            <v>41.666666666666671</v>
          </cell>
          <cell r="BH40">
            <v>41.666666666666671</v>
          </cell>
          <cell r="BI40">
            <v>41.666666666666671</v>
          </cell>
          <cell r="BJ40">
            <v>0</v>
          </cell>
          <cell r="BK40">
            <v>50</v>
          </cell>
          <cell r="BL40">
            <v>16.666666666666664</v>
          </cell>
          <cell r="BM40">
            <v>41.666666666666671</v>
          </cell>
          <cell r="BN40">
            <v>33.333333333333329</v>
          </cell>
          <cell r="BO40">
            <v>50</v>
          </cell>
          <cell r="BP40">
            <v>33.333333333333329</v>
          </cell>
          <cell r="BQ40">
            <v>25</v>
          </cell>
          <cell r="BR40">
            <v>41.666666666666671</v>
          </cell>
          <cell r="BS40" t="str">
            <v/>
          </cell>
          <cell r="BT40" t="str">
            <v/>
          </cell>
          <cell r="BU40">
            <v>50</v>
          </cell>
          <cell r="BV40">
            <v>0</v>
          </cell>
          <cell r="BW40">
            <v>33.333333333333329</v>
          </cell>
          <cell r="BX40">
            <v>0</v>
          </cell>
          <cell r="BY40">
            <v>0</v>
          </cell>
          <cell r="BZ40">
            <v>50</v>
          </cell>
          <cell r="CA40">
            <v>8.3333333333333321</v>
          </cell>
          <cell r="CB40" t="str">
            <v/>
          </cell>
          <cell r="CC40" t="str">
            <v/>
          </cell>
          <cell r="CD40">
            <v>25</v>
          </cell>
          <cell r="CE40">
            <v>50</v>
          </cell>
          <cell r="CF40">
            <v>25</v>
          </cell>
          <cell r="CG40" t="str">
            <v/>
          </cell>
          <cell r="CH40">
            <v>41.666666666666671</v>
          </cell>
          <cell r="CI40">
            <v>33.333333333333329</v>
          </cell>
          <cell r="CJ40">
            <v>41.666666666666671</v>
          </cell>
          <cell r="CK40">
            <v>16.666666666666664</v>
          </cell>
          <cell r="CL40">
            <v>41.666666666666671</v>
          </cell>
          <cell r="CM40">
            <v>41.666666666666671</v>
          </cell>
          <cell r="CN40">
            <v>41.666666666666671</v>
          </cell>
          <cell r="CO40">
            <v>0</v>
          </cell>
          <cell r="CP40">
            <v>33.333333333333329</v>
          </cell>
          <cell r="CQ40">
            <v>16.666666666666664</v>
          </cell>
          <cell r="CR40">
            <v>33.333333333333329</v>
          </cell>
          <cell r="CS40">
            <v>50</v>
          </cell>
          <cell r="CT40">
            <v>50</v>
          </cell>
          <cell r="CU40">
            <v>50</v>
          </cell>
          <cell r="CV40">
            <v>25</v>
          </cell>
          <cell r="CW40">
            <v>33.333333333333329</v>
          </cell>
          <cell r="CX40">
            <v>41.666666666666671</v>
          </cell>
          <cell r="CY40">
            <v>16.666666666666664</v>
          </cell>
          <cell r="CZ40">
            <v>41.666666666666671</v>
          </cell>
          <cell r="DA40">
            <v>41.666666666666671</v>
          </cell>
          <cell r="DB40">
            <v>50</v>
          </cell>
          <cell r="DC40">
            <v>8.3333333333333321</v>
          </cell>
          <cell r="DD40">
            <v>41.666666666666671</v>
          </cell>
          <cell r="DE40">
            <v>33.333333333333329</v>
          </cell>
          <cell r="DF40">
            <v>33.333333333333329</v>
          </cell>
          <cell r="DG40">
            <v>16.666666666666664</v>
          </cell>
          <cell r="DH40">
            <v>50</v>
          </cell>
          <cell r="DI40">
            <v>41.666666666666671</v>
          </cell>
          <cell r="DJ40">
            <v>41.666666666666671</v>
          </cell>
          <cell r="DK40" t="str">
            <v/>
          </cell>
          <cell r="DL40">
            <v>33.333333333333329</v>
          </cell>
          <cell r="DM40">
            <v>41.666666666666671</v>
          </cell>
          <cell r="DN40">
            <v>16.666666666666664</v>
          </cell>
          <cell r="DO40" t="str">
            <v/>
          </cell>
          <cell r="DP40">
            <v>0</v>
          </cell>
          <cell r="DQ40">
            <v>0</v>
          </cell>
          <cell r="DR40">
            <v>41.666666666666671</v>
          </cell>
          <cell r="DS40" t="str">
            <v/>
          </cell>
          <cell r="DT40">
            <v>33.333333333333329</v>
          </cell>
          <cell r="DU40">
            <v>41.666666666666671</v>
          </cell>
          <cell r="DV40">
            <v>41.666666666666671</v>
          </cell>
          <cell r="DW40">
            <v>33.333333333333329</v>
          </cell>
          <cell r="DX40">
            <v>25</v>
          </cell>
          <cell r="DY40">
            <v>41.666666666666671</v>
          </cell>
          <cell r="DZ40">
            <v>50</v>
          </cell>
          <cell r="EA40">
            <v>50</v>
          </cell>
          <cell r="EB40">
            <v>50</v>
          </cell>
          <cell r="EC40">
            <v>0</v>
          </cell>
          <cell r="ED40">
            <v>41.666666666666671</v>
          </cell>
          <cell r="EE40">
            <v>41.666666666666671</v>
          </cell>
          <cell r="EF40">
            <v>0</v>
          </cell>
          <cell r="EG40" t="str">
            <v/>
          </cell>
          <cell r="EH40" t="str">
            <v/>
          </cell>
          <cell r="EI40" t="str">
            <v/>
          </cell>
          <cell r="EJ40" t="str">
            <v/>
          </cell>
          <cell r="EK40">
            <v>25</v>
          </cell>
          <cell r="EL40" t="str">
            <v/>
          </cell>
          <cell r="EM40" t="str">
            <v/>
          </cell>
          <cell r="EN40" t="str">
            <v/>
          </cell>
          <cell r="EO40" t="str">
            <v/>
          </cell>
          <cell r="EP40" t="str">
            <v/>
          </cell>
          <cell r="EQ40">
            <v>41.666666666666671</v>
          </cell>
          <cell r="ER40" t="str">
            <v/>
          </cell>
          <cell r="ES40" t="str">
            <v/>
          </cell>
          <cell r="ET40" t="str">
            <v/>
          </cell>
          <cell r="EU40" t="str">
            <v/>
          </cell>
          <cell r="EV40" t="str">
            <v/>
          </cell>
          <cell r="EW40" t="str">
            <v/>
          </cell>
          <cell r="EX40" t="str">
            <v/>
          </cell>
          <cell r="EY40" t="str">
            <v/>
          </cell>
          <cell r="EZ40" t="str">
            <v/>
          </cell>
          <cell r="FA40" t="str">
            <v/>
          </cell>
          <cell r="FB40" t="str">
            <v/>
          </cell>
          <cell r="FC40" t="str">
            <v/>
          </cell>
          <cell r="FD40" t="str">
            <v/>
          </cell>
          <cell r="FE40" t="str">
            <v/>
          </cell>
          <cell r="FF40" t="str">
            <v/>
          </cell>
          <cell r="FG40" t="str">
            <v/>
          </cell>
          <cell r="FH40" t="str">
            <v/>
          </cell>
          <cell r="FI40" t="str">
            <v/>
          </cell>
          <cell r="FJ40" t="str">
            <v/>
          </cell>
          <cell r="FK40" t="str">
            <v/>
          </cell>
          <cell r="FL40" t="str">
            <v/>
          </cell>
          <cell r="FM40" t="str">
            <v/>
          </cell>
          <cell r="FN40" t="str">
            <v/>
          </cell>
          <cell r="FO40" t="str">
            <v/>
          </cell>
          <cell r="FP40" t="str">
            <v/>
          </cell>
          <cell r="FQ40" t="str">
            <v/>
          </cell>
          <cell r="FR40" t="str">
            <v/>
          </cell>
          <cell r="FS40" t="str">
            <v/>
          </cell>
          <cell r="FT40" t="str">
            <v/>
          </cell>
          <cell r="FU40" t="str">
            <v/>
          </cell>
          <cell r="FV40" t="str">
            <v/>
          </cell>
          <cell r="FW40" t="str">
            <v/>
          </cell>
          <cell r="FX40" t="str">
            <v/>
          </cell>
          <cell r="FY40" t="str">
            <v/>
          </cell>
          <cell r="FZ40" t="str">
            <v/>
          </cell>
          <cell r="GA40" t="str">
            <v/>
          </cell>
          <cell r="GB40">
            <v>33.333333333333329</v>
          </cell>
          <cell r="GC40" t="str">
            <v/>
          </cell>
          <cell r="GD40" t="str">
            <v/>
          </cell>
          <cell r="GE40" t="str">
            <v/>
          </cell>
          <cell r="GF40" t="str">
            <v/>
          </cell>
          <cell r="GG40" t="str">
            <v/>
          </cell>
          <cell r="GH40" t="str">
            <v/>
          </cell>
          <cell r="GI40" t="str">
            <v/>
          </cell>
          <cell r="GJ40" t="str">
            <v/>
          </cell>
          <cell r="GK40">
            <v>41.666666666666671</v>
          </cell>
          <cell r="GL40" t="str">
            <v/>
          </cell>
          <cell r="GM40" t="str">
            <v/>
          </cell>
          <cell r="GN40" t="str">
            <v/>
          </cell>
          <cell r="GO40" t="str">
            <v/>
          </cell>
          <cell r="GP40" t="str">
            <v/>
          </cell>
          <cell r="GQ40" t="str">
            <v/>
          </cell>
          <cell r="GR40" t="str">
            <v/>
          </cell>
          <cell r="GS40" t="str">
            <v/>
          </cell>
          <cell r="GT40">
            <v>0</v>
          </cell>
          <cell r="GU40" t="str">
            <v/>
          </cell>
          <cell r="GV40" t="str">
            <v/>
          </cell>
          <cell r="GW40" t="str">
            <v/>
          </cell>
          <cell r="GX40" t="str">
            <v/>
          </cell>
          <cell r="GY40" t="str">
            <v/>
          </cell>
          <cell r="GZ40" t="str">
            <v/>
          </cell>
          <cell r="HA40">
            <v>8.3333333333333321</v>
          </cell>
          <cell r="HB40" t="str">
            <v/>
          </cell>
          <cell r="HC40" t="str">
            <v/>
          </cell>
          <cell r="HD40" t="str">
            <v/>
          </cell>
          <cell r="HE40" t="str">
            <v/>
          </cell>
          <cell r="HF40" t="str">
            <v/>
          </cell>
          <cell r="HG40" t="str">
            <v/>
          </cell>
          <cell r="HH40" t="str">
            <v/>
          </cell>
          <cell r="HI40" t="str">
            <v/>
          </cell>
          <cell r="HJ40">
            <v>33.333333333333329</v>
          </cell>
          <cell r="HK40" t="str">
            <v/>
          </cell>
          <cell r="HL40" t="str">
            <v/>
          </cell>
          <cell r="HM40" t="str">
            <v/>
          </cell>
          <cell r="HN40" t="str">
            <v/>
          </cell>
          <cell r="HO40" t="str">
            <v/>
          </cell>
          <cell r="HP40" t="str">
            <v/>
          </cell>
          <cell r="HQ40" t="str">
            <v/>
          </cell>
          <cell r="HR40" t="str">
            <v/>
          </cell>
          <cell r="HS40" t="str">
            <v/>
          </cell>
          <cell r="HT40" t="str">
            <v/>
          </cell>
          <cell r="HU40" t="str">
            <v/>
          </cell>
          <cell r="HV40" t="str">
            <v/>
          </cell>
          <cell r="HW40" t="str">
            <v/>
          </cell>
          <cell r="HX40">
            <v>0</v>
          </cell>
          <cell r="HY40">
            <v>41.666666666666671</v>
          </cell>
          <cell r="HZ40" t="str">
            <v/>
          </cell>
          <cell r="IA40" t="str">
            <v/>
          </cell>
          <cell r="IB40" t="str">
            <v/>
          </cell>
          <cell r="IC40" t="str">
            <v/>
          </cell>
          <cell r="ID40" t="str">
            <v/>
          </cell>
          <cell r="IE40" t="str">
            <v/>
          </cell>
          <cell r="IF40" t="str">
            <v/>
          </cell>
          <cell r="IG40" t="str">
            <v/>
          </cell>
          <cell r="IH40" t="str">
            <v/>
          </cell>
          <cell r="II40" t="str">
            <v/>
          </cell>
          <cell r="IJ40" t="str">
            <v/>
          </cell>
          <cell r="IK40" t="str">
            <v/>
          </cell>
          <cell r="IL40" t="str">
            <v/>
          </cell>
          <cell r="IM40">
            <v>16.666666666666664</v>
          </cell>
        </row>
        <row r="41">
          <cell r="A41" t="str">
            <v>4.1.3</v>
          </cell>
          <cell r="B41">
            <v>1</v>
          </cell>
          <cell r="C41" t="str">
            <v>Domestic credit to private sector (% of GDP)</v>
          </cell>
          <cell r="D41" t="str">
            <v>SCORE</v>
          </cell>
          <cell r="E41">
            <v>21.930078628603226</v>
          </cell>
          <cell r="F41">
            <v>8.0963031935064365</v>
          </cell>
          <cell r="G41">
            <v>8.3296320256620913</v>
          </cell>
          <cell r="H41">
            <v>10.702026343487827</v>
          </cell>
          <cell r="I41">
            <v>78.583035919238938</v>
          </cell>
          <cell r="J41" t="str">
            <v/>
          </cell>
          <cell r="K41">
            <v>10.133696049659809</v>
          </cell>
          <cell r="L41">
            <v>73.367434089206242</v>
          </cell>
          <cell r="M41">
            <v>24.128287140904195</v>
          </cell>
          <cell r="N41" t="str">
            <v/>
          </cell>
          <cell r="O41" t="str">
            <v/>
          </cell>
          <cell r="P41">
            <v>13.677996789485004</v>
          </cell>
          <cell r="Q41">
            <v>21.348448851213174</v>
          </cell>
          <cell r="R41">
            <v>35.098720015015282</v>
          </cell>
          <cell r="S41">
            <v>12.936912825211571</v>
          </cell>
          <cell r="T41">
            <v>32.970092999871518</v>
          </cell>
          <cell r="U41">
            <v>22.877099259352427</v>
          </cell>
          <cell r="V41">
            <v>45.839296466911591</v>
          </cell>
          <cell r="W41">
            <v>10.742819387098148</v>
          </cell>
          <cell r="X41" t="str">
            <v/>
          </cell>
          <cell r="Y41">
            <v>14.432778836740335</v>
          </cell>
          <cell r="Z41">
            <v>7.0878523433664551</v>
          </cell>
          <cell r="AA41">
            <v>79.106574228952979</v>
          </cell>
          <cell r="AB41" t="str">
            <v/>
          </cell>
          <cell r="AC41">
            <v>59.643944263525853</v>
          </cell>
          <cell r="AD41">
            <v>78.356739864590864</v>
          </cell>
          <cell r="AE41">
            <v>21.080251782546704</v>
          </cell>
          <cell r="AF41">
            <v>31.235906037169457</v>
          </cell>
          <cell r="AG41">
            <v>10.654916796312454</v>
          </cell>
          <cell r="AH41">
            <v>39.961885596838741</v>
          </cell>
          <cell r="AI41">
            <v>91.714008765482063</v>
          </cell>
          <cell r="AJ41">
            <v>32.469952454955454</v>
          </cell>
          <cell r="AK41">
            <v>100</v>
          </cell>
          <cell r="AL41">
            <v>12.872635733942772</v>
          </cell>
          <cell r="AM41">
            <v>16.045043296027075</v>
          </cell>
          <cell r="AN41">
            <v>26.335872432530742</v>
          </cell>
          <cell r="AO41">
            <v>25.41678632137619</v>
          </cell>
          <cell r="AP41">
            <v>59.915011550413922</v>
          </cell>
          <cell r="AQ41">
            <v>10.96830506506595</v>
          </cell>
          <cell r="AR41" t="str">
            <v/>
          </cell>
          <cell r="AS41" t="str">
            <v/>
          </cell>
          <cell r="AT41" t="str">
            <v/>
          </cell>
          <cell r="AU41">
            <v>20.463803689053307</v>
          </cell>
          <cell r="AV41" t="str">
            <v/>
          </cell>
          <cell r="AW41">
            <v>10.940186361859018</v>
          </cell>
          <cell r="AX41">
            <v>28.90535916327519</v>
          </cell>
          <cell r="AY41">
            <v>16.735388086546401</v>
          </cell>
          <cell r="AZ41">
            <v>35.071183102122902</v>
          </cell>
          <cell r="BA41">
            <v>31.916055532512782</v>
          </cell>
          <cell r="BB41">
            <v>87.899257734473125</v>
          </cell>
          <cell r="BC41">
            <v>42.830794885687581</v>
          </cell>
          <cell r="BD41">
            <v>100</v>
          </cell>
          <cell r="BE41">
            <v>30.256565467337349</v>
          </cell>
          <cell r="BF41">
            <v>16.331140167228007</v>
          </cell>
          <cell r="BG41" t="str">
            <v/>
          </cell>
          <cell r="BH41">
            <v>52.173122235470693</v>
          </cell>
          <cell r="BI41" t="str">
            <v/>
          </cell>
          <cell r="BJ41">
            <v>17.428251485857864</v>
          </cell>
          <cell r="BK41">
            <v>100</v>
          </cell>
          <cell r="BL41">
            <v>48.582488991491118</v>
          </cell>
          <cell r="BM41">
            <v>30.55103177942199</v>
          </cell>
          <cell r="BN41">
            <v>18.468872988034327</v>
          </cell>
          <cell r="BO41">
            <v>66.184339046090685</v>
          </cell>
          <cell r="BP41">
            <v>40.841488729057261</v>
          </cell>
          <cell r="BQ41">
            <v>9.263023463930379</v>
          </cell>
          <cell r="BR41">
            <v>55.393542455130586</v>
          </cell>
          <cell r="BS41" t="str">
            <v/>
          </cell>
          <cell r="BT41" t="str">
            <v/>
          </cell>
          <cell r="BU41">
            <v>38.698693652077473</v>
          </cell>
          <cell r="BV41" t="str">
            <v/>
          </cell>
          <cell r="BW41">
            <v>26.969016240136362</v>
          </cell>
          <cell r="BX41">
            <v>6.6938890918810774</v>
          </cell>
          <cell r="BY41">
            <v>8.3277815866169327</v>
          </cell>
          <cell r="BZ41">
            <v>62.055415220903797</v>
          </cell>
          <cell r="CA41">
            <v>10.729849525129234</v>
          </cell>
          <cell r="CB41">
            <v>72.910691993948603</v>
          </cell>
          <cell r="CC41" t="str">
            <v/>
          </cell>
          <cell r="CD41">
            <v>54.01500430919792</v>
          </cell>
          <cell r="CE41">
            <v>12.954144786142447</v>
          </cell>
          <cell r="CF41">
            <v>26.843664141706707</v>
          </cell>
          <cell r="CG41" t="str">
            <v/>
          </cell>
          <cell r="CH41">
            <v>49.032796116856161</v>
          </cell>
          <cell r="CI41">
            <v>11.290944982428657</v>
          </cell>
          <cell r="CJ41">
            <v>28.073458845507655</v>
          </cell>
          <cell r="CK41">
            <v>25.103861751985217</v>
          </cell>
          <cell r="CL41" t="str">
            <v/>
          </cell>
          <cell r="CM41">
            <v>91.319034304541688</v>
          </cell>
          <cell r="CN41">
            <v>23.171542078144469</v>
          </cell>
          <cell r="CO41">
            <v>20.864037766982811</v>
          </cell>
          <cell r="CP41">
            <v>54.090866025092524</v>
          </cell>
          <cell r="CQ41">
            <v>21.831027633911319</v>
          </cell>
          <cell r="CR41">
            <v>18.183496930918995</v>
          </cell>
          <cell r="CS41">
            <v>54.998293407145525</v>
          </cell>
          <cell r="CT41">
            <v>14.272162961040838</v>
          </cell>
          <cell r="CU41">
            <v>15.242739402705356</v>
          </cell>
          <cell r="CV41">
            <v>17.728096799581454</v>
          </cell>
          <cell r="CW41">
            <v>30.609521669919104</v>
          </cell>
          <cell r="CX41" t="str">
            <v/>
          </cell>
          <cell r="CY41">
            <v>28.70733110552186</v>
          </cell>
          <cell r="CZ41">
            <v>23.674027907818289</v>
          </cell>
          <cell r="DA41">
            <v>25.392020509542355</v>
          </cell>
          <cell r="DB41">
            <v>32.636043578791153</v>
          </cell>
          <cell r="DC41">
            <v>14.889799988344986</v>
          </cell>
          <cell r="DD41">
            <v>24.222197078531067</v>
          </cell>
          <cell r="DE41">
            <v>65.376386557617764</v>
          </cell>
          <cell r="DF41">
            <v>27.528459311719374</v>
          </cell>
          <cell r="DG41">
            <v>40.534865342197911</v>
          </cell>
          <cell r="DH41">
            <v>89.319266242087153</v>
          </cell>
          <cell r="DI41" t="str">
            <v/>
          </cell>
          <cell r="DJ41">
            <v>17.810483443209009</v>
          </cell>
          <cell r="DK41" t="str">
            <v/>
          </cell>
          <cell r="DL41">
            <v>78.31827102911015</v>
          </cell>
          <cell r="DM41">
            <v>100</v>
          </cell>
          <cell r="DN41">
            <v>9.7365337790098998</v>
          </cell>
          <cell r="DO41" t="str">
            <v/>
          </cell>
          <cell r="DP41">
            <v>17.838093987647078</v>
          </cell>
          <cell r="DQ41">
            <v>9.8711512878055956</v>
          </cell>
          <cell r="DR41">
            <v>69.603215333084492</v>
          </cell>
          <cell r="DS41" t="str">
            <v/>
          </cell>
          <cell r="DT41">
            <v>16.586694892757802</v>
          </cell>
          <cell r="DU41">
            <v>42.07493996690048</v>
          </cell>
          <cell r="DV41">
            <v>20.057104606086195</v>
          </cell>
          <cell r="DW41">
            <v>8.5832592063816229</v>
          </cell>
          <cell r="DX41">
            <v>45.460883639366969</v>
          </cell>
          <cell r="DY41">
            <v>57.238874121418547</v>
          </cell>
          <cell r="DZ41">
            <v>100</v>
          </cell>
          <cell r="EA41">
            <v>100</v>
          </cell>
          <cell r="EB41">
            <v>16.688015633674002</v>
          </cell>
          <cell r="EC41">
            <v>13.353119172032955</v>
          </cell>
          <cell r="ED41">
            <v>69.904466539414145</v>
          </cell>
          <cell r="EE41">
            <v>9.1655697122835509</v>
          </cell>
          <cell r="EF41">
            <v>16.361360429823918</v>
          </cell>
          <cell r="EG41" t="str">
            <v/>
          </cell>
          <cell r="EH41" t="str">
            <v/>
          </cell>
          <cell r="EI41" t="str">
            <v/>
          </cell>
          <cell r="EJ41" t="str">
            <v/>
          </cell>
          <cell r="EK41">
            <v>14.22974789031082</v>
          </cell>
          <cell r="EL41" t="str">
            <v/>
          </cell>
          <cell r="EM41" t="str">
            <v/>
          </cell>
          <cell r="EN41" t="str">
            <v/>
          </cell>
          <cell r="EO41" t="str">
            <v/>
          </cell>
          <cell r="EP41" t="str">
            <v/>
          </cell>
          <cell r="EQ41">
            <v>17.617696156572318</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str">
            <v/>
          </cell>
          <cell r="FE41" t="str">
            <v/>
          </cell>
          <cell r="FF41" t="str">
            <v/>
          </cell>
          <cell r="FG41" t="str">
            <v/>
          </cell>
          <cell r="FH41" t="str">
            <v/>
          </cell>
          <cell r="FI41" t="str">
            <v/>
          </cell>
          <cell r="FJ41" t="str">
            <v/>
          </cell>
          <cell r="FK41" t="str">
            <v/>
          </cell>
          <cell r="FL41" t="str">
            <v/>
          </cell>
          <cell r="FM41" t="str">
            <v/>
          </cell>
          <cell r="FN41" t="str">
            <v/>
          </cell>
          <cell r="FO41" t="str">
            <v/>
          </cell>
          <cell r="FP41" t="str">
            <v/>
          </cell>
          <cell r="FQ41" t="str">
            <v/>
          </cell>
          <cell r="FR41" t="str">
            <v/>
          </cell>
          <cell r="FS41" t="str">
            <v/>
          </cell>
          <cell r="FT41" t="str">
            <v/>
          </cell>
          <cell r="FU41" t="str">
            <v/>
          </cell>
          <cell r="FV41" t="str">
            <v/>
          </cell>
          <cell r="FW41" t="str">
            <v/>
          </cell>
          <cell r="FX41" t="str">
            <v/>
          </cell>
          <cell r="FY41" t="str">
            <v/>
          </cell>
          <cell r="FZ41" t="str">
            <v/>
          </cell>
          <cell r="GA41" t="str">
            <v/>
          </cell>
          <cell r="GB41">
            <v>31.005791963855238</v>
          </cell>
          <cell r="GC41" t="str">
            <v/>
          </cell>
          <cell r="GD41" t="str">
            <v/>
          </cell>
          <cell r="GE41" t="str">
            <v/>
          </cell>
          <cell r="GF41" t="str">
            <v/>
          </cell>
          <cell r="GG41" t="str">
            <v/>
          </cell>
          <cell r="GH41" t="str">
            <v/>
          </cell>
          <cell r="GI41" t="str">
            <v/>
          </cell>
          <cell r="GJ41" t="str">
            <v/>
          </cell>
          <cell r="GK41">
            <v>45.554875144735632</v>
          </cell>
          <cell r="GL41" t="str">
            <v/>
          </cell>
          <cell r="GM41" t="str">
            <v/>
          </cell>
          <cell r="GN41" t="str">
            <v/>
          </cell>
          <cell r="GO41" t="str">
            <v/>
          </cell>
          <cell r="GP41" t="str">
            <v/>
          </cell>
          <cell r="GQ41" t="str">
            <v/>
          </cell>
          <cell r="GR41" t="str">
            <v/>
          </cell>
          <cell r="GS41" t="str">
            <v/>
          </cell>
          <cell r="GT41">
            <v>22.433476658645819</v>
          </cell>
          <cell r="GU41" t="str">
            <v/>
          </cell>
          <cell r="GV41" t="str">
            <v/>
          </cell>
          <cell r="GW41" t="str">
            <v/>
          </cell>
          <cell r="GX41" t="str">
            <v/>
          </cell>
          <cell r="GY41" t="str">
            <v/>
          </cell>
          <cell r="GZ41" t="str">
            <v/>
          </cell>
          <cell r="HA41">
            <v>7.5250554898164443</v>
          </cell>
          <cell r="HB41" t="str">
            <v/>
          </cell>
          <cell r="HC41" t="str">
            <v/>
          </cell>
          <cell r="HD41" t="str">
            <v/>
          </cell>
          <cell r="HE41" t="str">
            <v/>
          </cell>
          <cell r="HF41" t="str">
            <v/>
          </cell>
          <cell r="HG41" t="str">
            <v/>
          </cell>
          <cell r="HH41" t="str">
            <v/>
          </cell>
          <cell r="HI41" t="str">
            <v/>
          </cell>
          <cell r="HJ41">
            <v>7.4490757782532464</v>
          </cell>
          <cell r="HK41" t="str">
            <v/>
          </cell>
          <cell r="HL41" t="str">
            <v/>
          </cell>
          <cell r="HM41" t="str">
            <v/>
          </cell>
          <cell r="HN41" t="str">
            <v/>
          </cell>
          <cell r="HO41" t="str">
            <v/>
          </cell>
          <cell r="HP41" t="str">
            <v/>
          </cell>
          <cell r="HQ41" t="str">
            <v/>
          </cell>
          <cell r="HR41" t="str">
            <v/>
          </cell>
          <cell r="HS41" t="str">
            <v/>
          </cell>
          <cell r="HT41" t="str">
            <v/>
          </cell>
          <cell r="HU41" t="str">
            <v/>
          </cell>
          <cell r="HV41" t="str">
            <v/>
          </cell>
          <cell r="HW41" t="str">
            <v/>
          </cell>
          <cell r="HX41">
            <v>6.4488654586078473</v>
          </cell>
          <cell r="HY41">
            <v>14.511442105158517</v>
          </cell>
          <cell r="HZ41" t="str">
            <v/>
          </cell>
          <cell r="IA41" t="str">
            <v/>
          </cell>
          <cell r="IB41" t="str">
            <v/>
          </cell>
          <cell r="IC41" t="str">
            <v/>
          </cell>
          <cell r="ID41" t="str">
            <v/>
          </cell>
          <cell r="IE41" t="str">
            <v/>
          </cell>
          <cell r="IF41" t="str">
            <v/>
          </cell>
          <cell r="IG41" t="str">
            <v/>
          </cell>
          <cell r="IH41" t="str">
            <v/>
          </cell>
          <cell r="II41" t="str">
            <v/>
          </cell>
          <cell r="IJ41" t="str">
            <v/>
          </cell>
          <cell r="IK41" t="str">
            <v/>
          </cell>
          <cell r="IL41" t="str">
            <v/>
          </cell>
          <cell r="IM41">
            <v>4.53714267033879</v>
          </cell>
        </row>
        <row r="42">
          <cell r="A42" t="str">
            <v>4.1.4</v>
          </cell>
          <cell r="B42">
            <v>0.5</v>
          </cell>
          <cell r="C42" t="str">
            <v>Microfinance Institutions: Gross loan portfolio (% of GDP)</v>
          </cell>
          <cell r="D42" t="str">
            <v>SCORE</v>
          </cell>
          <cell r="E42">
            <v>33.307539748673229</v>
          </cell>
          <cell r="F42" t="str">
            <v/>
          </cell>
          <cell r="G42">
            <v>7.6721546803693447E-2</v>
          </cell>
          <cell r="H42">
            <v>48.981439180422306</v>
          </cell>
          <cell r="I42" t="str">
            <v/>
          </cell>
          <cell r="J42" t="str">
            <v/>
          </cell>
          <cell r="K42">
            <v>21.449244991811472</v>
          </cell>
          <cell r="L42" t="str">
            <v/>
          </cell>
          <cell r="M42">
            <v>28.658505921114596</v>
          </cell>
          <cell r="N42" t="str">
            <v/>
          </cell>
          <cell r="O42" t="str">
            <v/>
          </cell>
          <cell r="P42">
            <v>19.308880060306734</v>
          </cell>
          <cell r="Q42">
            <v>50</v>
          </cell>
          <cell r="R42">
            <v>50</v>
          </cell>
          <cell r="S42" t="str">
            <v/>
          </cell>
          <cell r="T42">
            <v>0.6479927261951538</v>
          </cell>
          <cell r="U42" t="str">
            <v/>
          </cell>
          <cell r="V42">
            <v>14.334578229417424</v>
          </cell>
          <cell r="W42">
            <v>18.663789673286004</v>
          </cell>
          <cell r="X42" t="str">
            <v/>
          </cell>
          <cell r="Y42">
            <v>50</v>
          </cell>
          <cell r="Z42">
            <v>10.847761804981692</v>
          </cell>
          <cell r="AA42" t="str">
            <v/>
          </cell>
          <cell r="AB42" t="str">
            <v/>
          </cell>
          <cell r="AC42">
            <v>8.5945282150949609</v>
          </cell>
          <cell r="AD42">
            <v>4.0652518132041022</v>
          </cell>
          <cell r="AE42">
            <v>18.359348167297536</v>
          </cell>
          <cell r="AF42">
            <v>2.2175684745590676</v>
          </cell>
          <cell r="AG42">
            <v>2.9372787363427024</v>
          </cell>
          <cell r="AH42">
            <v>0.12439548933798932</v>
          </cell>
          <cell r="AI42" t="str">
            <v/>
          </cell>
          <cell r="AJ42" t="str">
            <v/>
          </cell>
          <cell r="AK42" t="str">
            <v/>
          </cell>
          <cell r="AL42">
            <v>5.2274350365033921</v>
          </cell>
          <cell r="AM42">
            <v>24.412198837264675</v>
          </cell>
          <cell r="AN42">
            <v>1.2558700105185303</v>
          </cell>
          <cell r="AO42">
            <v>19.15782227657018</v>
          </cell>
          <cell r="AP42" t="str">
            <v/>
          </cell>
          <cell r="AQ42">
            <v>15.66676592410324</v>
          </cell>
          <cell r="AR42" t="str">
            <v/>
          </cell>
          <cell r="AS42" t="str">
            <v/>
          </cell>
          <cell r="AT42" t="str">
            <v/>
          </cell>
          <cell r="AU42">
            <v>40.905049006644752</v>
          </cell>
          <cell r="AV42" t="str">
            <v/>
          </cell>
          <cell r="AW42">
            <v>5.4703324012790171</v>
          </cell>
          <cell r="AX42" t="str">
            <v/>
          </cell>
          <cell r="AY42">
            <v>3.3941378590690636</v>
          </cell>
          <cell r="AZ42" t="str">
            <v/>
          </cell>
          <cell r="BA42">
            <v>16.548322323893522</v>
          </cell>
          <cell r="BB42" t="str">
            <v/>
          </cell>
          <cell r="BC42">
            <v>7.5493733070374734E-3</v>
          </cell>
          <cell r="BD42" t="str">
            <v/>
          </cell>
          <cell r="BE42">
            <v>3.7461633905294853</v>
          </cell>
          <cell r="BF42">
            <v>0.18185202057706779</v>
          </cell>
          <cell r="BG42" t="str">
            <v/>
          </cell>
          <cell r="BH42" t="str">
            <v/>
          </cell>
          <cell r="BI42" t="str">
            <v/>
          </cell>
          <cell r="BJ42" t="str">
            <v/>
          </cell>
          <cell r="BK42" t="str">
            <v/>
          </cell>
          <cell r="BL42">
            <v>5.1074307296527603</v>
          </cell>
          <cell r="BM42">
            <v>1.3775344857541243</v>
          </cell>
          <cell r="BN42">
            <v>41.339194455605991</v>
          </cell>
          <cell r="BO42" t="str">
            <v/>
          </cell>
          <cell r="BP42" t="str">
            <v/>
          </cell>
          <cell r="BQ42">
            <v>50</v>
          </cell>
          <cell r="BR42" t="str">
            <v/>
          </cell>
          <cell r="BS42" t="str">
            <v/>
          </cell>
          <cell r="BT42" t="str">
            <v/>
          </cell>
          <cell r="BU42" t="str">
            <v/>
          </cell>
          <cell r="BV42" t="str">
            <v/>
          </cell>
          <cell r="BW42">
            <v>29.82818362872468</v>
          </cell>
          <cell r="BX42">
            <v>5.2224772251990581</v>
          </cell>
          <cell r="BY42">
            <v>7.9323036183357782</v>
          </cell>
          <cell r="BZ42">
            <v>1.0454694222645862</v>
          </cell>
          <cell r="CA42">
            <v>10.625910262498508</v>
          </cell>
          <cell r="CB42" t="str">
            <v/>
          </cell>
          <cell r="CC42" t="str">
            <v/>
          </cell>
          <cell r="CD42" t="str">
            <v/>
          </cell>
          <cell r="CE42">
            <v>3.3658409590364404</v>
          </cell>
          <cell r="CF42">
            <v>50</v>
          </cell>
          <cell r="CG42" t="str">
            <v/>
          </cell>
          <cell r="CH42">
            <v>7.3037127545896778</v>
          </cell>
          <cell r="CI42">
            <v>6.9280409917716694</v>
          </cell>
          <cell r="CJ42">
            <v>4.3616996730523369E-2</v>
          </cell>
          <cell r="CK42">
            <v>8.4882797311871592</v>
          </cell>
          <cell r="CL42" t="str">
            <v/>
          </cell>
          <cell r="CM42" t="str">
            <v/>
          </cell>
          <cell r="CN42">
            <v>50</v>
          </cell>
          <cell r="CO42">
            <v>0.40339554011574602</v>
          </cell>
          <cell r="CP42" t="str">
            <v/>
          </cell>
          <cell r="CQ42" t="str">
            <v/>
          </cell>
          <cell r="CR42">
            <v>1.4137672225882139</v>
          </cell>
          <cell r="CS42">
            <v>0.76099761753455719</v>
          </cell>
          <cell r="CT42">
            <v>39.606905304672431</v>
          </cell>
          <cell r="CU42">
            <v>45.853137064549976</v>
          </cell>
          <cell r="CV42">
            <v>3.9957013591947268</v>
          </cell>
          <cell r="CW42">
            <v>0.13564056386587134</v>
          </cell>
          <cell r="CX42" t="str">
            <v/>
          </cell>
          <cell r="CY42" t="str">
            <v/>
          </cell>
          <cell r="CZ42">
            <v>2.330584494374464</v>
          </cell>
          <cell r="DA42">
            <v>0.14850761632318737</v>
          </cell>
          <cell r="DB42" t="str">
            <v/>
          </cell>
          <cell r="DC42">
            <v>24.898501859793278</v>
          </cell>
          <cell r="DD42">
            <v>19.40051919900397</v>
          </cell>
          <cell r="DE42" t="str">
            <v/>
          </cell>
          <cell r="DF42">
            <v>3.0387561045190463E-4</v>
          </cell>
          <cell r="DG42" t="str">
            <v/>
          </cell>
          <cell r="DH42">
            <v>2.7925367789321922</v>
          </cell>
          <cell r="DI42" t="str">
            <v/>
          </cell>
          <cell r="DJ42">
            <v>7.0072157046503021</v>
          </cell>
          <cell r="DK42" t="str">
            <v/>
          </cell>
          <cell r="DL42" t="str">
            <v/>
          </cell>
          <cell r="DM42" t="str">
            <v/>
          </cell>
          <cell r="DN42">
            <v>0.38017317318210347</v>
          </cell>
          <cell r="DO42" t="str">
            <v/>
          </cell>
          <cell r="DP42">
            <v>24.125168796952629</v>
          </cell>
          <cell r="DQ42">
            <v>29.836734877107958</v>
          </cell>
          <cell r="DR42">
            <v>5.1846911225607584E-3</v>
          </cell>
          <cell r="DS42" t="str">
            <v/>
          </cell>
          <cell r="DT42">
            <v>0.18454944243362542</v>
          </cell>
          <cell r="DU42">
            <v>1.1405304492627644</v>
          </cell>
          <cell r="DV42">
            <v>1.5667252626511897E-2</v>
          </cell>
          <cell r="DW42">
            <v>21.321910272902382</v>
          </cell>
          <cell r="DX42">
            <v>2.5816482397480445</v>
          </cell>
          <cell r="DY42" t="str">
            <v/>
          </cell>
          <cell r="DZ42" t="str">
            <v/>
          </cell>
          <cell r="EA42" t="str">
            <v/>
          </cell>
          <cell r="EB42">
            <v>8.9255023585907353E-2</v>
          </cell>
          <cell r="EC42">
            <v>0.32282330724955371</v>
          </cell>
          <cell r="ED42">
            <v>48.180416448705259</v>
          </cell>
          <cell r="EE42">
            <v>0.55605639364877824</v>
          </cell>
          <cell r="EF42">
            <v>0</v>
          </cell>
          <cell r="EG42" t="str">
            <v/>
          </cell>
          <cell r="EH42" t="str">
            <v/>
          </cell>
          <cell r="EI42" t="str">
            <v/>
          </cell>
          <cell r="EJ42" t="str">
            <v/>
          </cell>
          <cell r="EK42">
            <v>0.13475444621461796</v>
          </cell>
          <cell r="EL42" t="str">
            <v/>
          </cell>
          <cell r="EM42" t="str">
            <v/>
          </cell>
          <cell r="EN42" t="str">
            <v/>
          </cell>
          <cell r="EO42" t="str">
            <v/>
          </cell>
          <cell r="EP42" t="str">
            <v/>
          </cell>
          <cell r="EQ42" t="str">
            <v/>
          </cell>
          <cell r="ER42" t="str">
            <v/>
          </cell>
          <cell r="ES42" t="str">
            <v/>
          </cell>
          <cell r="ET42" t="str">
            <v/>
          </cell>
          <cell r="EU42" t="str">
            <v/>
          </cell>
          <cell r="EV42" t="str">
            <v/>
          </cell>
          <cell r="EW42" t="str">
            <v/>
          </cell>
          <cell r="EX42" t="str">
            <v/>
          </cell>
          <cell r="EY42" t="str">
            <v/>
          </cell>
          <cell r="EZ42" t="str">
            <v/>
          </cell>
          <cell r="FA42" t="str">
            <v/>
          </cell>
          <cell r="FB42" t="str">
            <v/>
          </cell>
          <cell r="FC42" t="str">
            <v/>
          </cell>
          <cell r="FD42" t="str">
            <v/>
          </cell>
          <cell r="FE42" t="str">
            <v/>
          </cell>
          <cell r="FF42" t="str">
            <v/>
          </cell>
          <cell r="FG42" t="str">
            <v/>
          </cell>
          <cell r="FH42" t="str">
            <v/>
          </cell>
          <cell r="FI42" t="str">
            <v/>
          </cell>
          <cell r="FJ42" t="str">
            <v/>
          </cell>
          <cell r="FK42" t="str">
            <v/>
          </cell>
          <cell r="FL42" t="str">
            <v/>
          </cell>
          <cell r="FM42" t="str">
            <v/>
          </cell>
          <cell r="FN42" t="str">
            <v/>
          </cell>
          <cell r="FO42" t="str">
            <v/>
          </cell>
          <cell r="FP42" t="str">
            <v/>
          </cell>
          <cell r="FQ42" t="str">
            <v/>
          </cell>
          <cell r="FR42" t="str">
            <v/>
          </cell>
          <cell r="FS42" t="str">
            <v/>
          </cell>
          <cell r="FT42" t="str">
            <v/>
          </cell>
          <cell r="FU42" t="str">
            <v/>
          </cell>
          <cell r="FV42" t="str">
            <v/>
          </cell>
          <cell r="FW42" t="str">
            <v/>
          </cell>
          <cell r="FX42" t="str">
            <v/>
          </cell>
          <cell r="FY42" t="str">
            <v/>
          </cell>
          <cell r="FZ42" t="str">
            <v/>
          </cell>
          <cell r="GA42" t="str">
            <v/>
          </cell>
          <cell r="GB42" t="str">
            <v/>
          </cell>
          <cell r="GC42" t="str">
            <v/>
          </cell>
          <cell r="GD42" t="str">
            <v/>
          </cell>
          <cell r="GE42" t="str">
            <v/>
          </cell>
          <cell r="GF42" t="str">
            <v/>
          </cell>
          <cell r="GG42" t="str">
            <v/>
          </cell>
          <cell r="GH42" t="str">
            <v/>
          </cell>
          <cell r="GI42" t="str">
            <v/>
          </cell>
          <cell r="GJ42" t="str">
            <v/>
          </cell>
          <cell r="GK42">
            <v>0.469836382245715</v>
          </cell>
          <cell r="GL42" t="str">
            <v/>
          </cell>
          <cell r="GM42" t="str">
            <v/>
          </cell>
          <cell r="GN42" t="str">
            <v/>
          </cell>
          <cell r="GO42" t="str">
            <v/>
          </cell>
          <cell r="GP42" t="str">
            <v/>
          </cell>
          <cell r="GQ42" t="str">
            <v/>
          </cell>
          <cell r="GR42" t="str">
            <v/>
          </cell>
          <cell r="GS42" t="str">
            <v/>
          </cell>
          <cell r="GT42">
            <v>10.348425960206855</v>
          </cell>
          <cell r="GU42" t="str">
            <v/>
          </cell>
          <cell r="GV42" t="str">
            <v/>
          </cell>
          <cell r="GW42" t="str">
            <v/>
          </cell>
          <cell r="GX42" t="str">
            <v/>
          </cell>
          <cell r="GY42" t="str">
            <v/>
          </cell>
          <cell r="GZ42" t="str">
            <v/>
          </cell>
          <cell r="HA42">
            <v>2.1400892556968873</v>
          </cell>
          <cell r="HB42" t="str">
            <v/>
          </cell>
          <cell r="HC42" t="str">
            <v/>
          </cell>
          <cell r="HD42" t="str">
            <v/>
          </cell>
          <cell r="HE42" t="str">
            <v/>
          </cell>
          <cell r="HF42" t="str">
            <v/>
          </cell>
          <cell r="HG42" t="str">
            <v/>
          </cell>
          <cell r="HH42" t="str">
            <v/>
          </cell>
          <cell r="HI42" t="str">
            <v/>
          </cell>
          <cell r="HJ42">
            <v>4.4256709960095408</v>
          </cell>
          <cell r="HK42" t="str">
            <v/>
          </cell>
          <cell r="HL42" t="str">
            <v/>
          </cell>
          <cell r="HM42" t="str">
            <v/>
          </cell>
          <cell r="HN42" t="str">
            <v/>
          </cell>
          <cell r="HO42" t="str">
            <v/>
          </cell>
          <cell r="HP42" t="str">
            <v/>
          </cell>
          <cell r="HQ42" t="str">
            <v/>
          </cell>
          <cell r="HR42" t="str">
            <v/>
          </cell>
          <cell r="HS42" t="str">
            <v/>
          </cell>
          <cell r="HT42" t="str">
            <v/>
          </cell>
          <cell r="HU42" t="str">
            <v/>
          </cell>
          <cell r="HV42" t="str">
            <v/>
          </cell>
          <cell r="HW42" t="str">
            <v/>
          </cell>
          <cell r="HX42">
            <v>7.7721463835265597E-2</v>
          </cell>
          <cell r="HY42">
            <v>15.300637512011908</v>
          </cell>
          <cell r="HZ42" t="str">
            <v/>
          </cell>
          <cell r="IA42" t="str">
            <v/>
          </cell>
          <cell r="IB42" t="str">
            <v/>
          </cell>
          <cell r="IC42" t="str">
            <v/>
          </cell>
          <cell r="ID42" t="str">
            <v/>
          </cell>
          <cell r="IE42" t="str">
            <v/>
          </cell>
          <cell r="IF42" t="str">
            <v/>
          </cell>
          <cell r="IG42" t="str">
            <v/>
          </cell>
          <cell r="IH42" t="str">
            <v/>
          </cell>
          <cell r="II42" t="str">
            <v/>
          </cell>
          <cell r="IJ42" t="str">
            <v/>
          </cell>
          <cell r="IK42" t="str">
            <v/>
          </cell>
          <cell r="IL42" t="str">
            <v/>
          </cell>
          <cell r="IM42">
            <v>0.177887571501578</v>
          </cell>
        </row>
        <row r="43">
          <cell r="A43" t="str">
            <v>4.2.1</v>
          </cell>
          <cell r="B43">
            <v>1</v>
          </cell>
          <cell r="C43" t="str">
            <v>Protecting Investors - Strength of investor protection index (0-10)</v>
          </cell>
          <cell r="D43" t="str">
            <v>SCORE</v>
          </cell>
          <cell r="E43">
            <v>73</v>
          </cell>
          <cell r="F43">
            <v>53</v>
          </cell>
          <cell r="G43">
            <v>47</v>
          </cell>
          <cell r="H43">
            <v>50</v>
          </cell>
          <cell r="I43">
            <v>57.000000000000007</v>
          </cell>
          <cell r="J43">
            <v>40</v>
          </cell>
          <cell r="K43">
            <v>67</v>
          </cell>
          <cell r="L43">
            <v>57.000000000000007</v>
          </cell>
          <cell r="M43">
            <v>67</v>
          </cell>
          <cell r="N43" t="str">
            <v/>
          </cell>
          <cell r="O43">
            <v>70</v>
          </cell>
          <cell r="P43">
            <v>32.999999999999993</v>
          </cell>
          <cell r="Q43">
            <v>40</v>
          </cell>
          <cell r="R43">
            <v>50</v>
          </cell>
          <cell r="S43">
            <v>60</v>
          </cell>
          <cell r="T43">
            <v>53</v>
          </cell>
          <cell r="U43">
            <v>43</v>
          </cell>
          <cell r="V43">
            <v>60</v>
          </cell>
          <cell r="W43">
            <v>37</v>
          </cell>
          <cell r="X43" t="str">
            <v/>
          </cell>
          <cell r="Y43">
            <v>53</v>
          </cell>
          <cell r="Z43">
            <v>43</v>
          </cell>
          <cell r="AA43">
            <v>83</v>
          </cell>
          <cell r="AB43" t="str">
            <v/>
          </cell>
          <cell r="AC43">
            <v>63</v>
          </cell>
          <cell r="AD43">
            <v>50</v>
          </cell>
          <cell r="AE43">
            <v>83</v>
          </cell>
          <cell r="AF43">
            <v>30</v>
          </cell>
          <cell r="AG43">
            <v>32.999999999999993</v>
          </cell>
          <cell r="AH43">
            <v>40</v>
          </cell>
          <cell r="AI43">
            <v>50</v>
          </cell>
          <cell r="AJ43">
            <v>50</v>
          </cell>
          <cell r="AK43">
            <v>63</v>
          </cell>
          <cell r="AL43">
            <v>57.000000000000007</v>
          </cell>
          <cell r="AM43">
            <v>40</v>
          </cell>
          <cell r="AN43">
            <v>53</v>
          </cell>
          <cell r="AO43">
            <v>43</v>
          </cell>
          <cell r="AP43">
            <v>57.000000000000007</v>
          </cell>
          <cell r="AQ43">
            <v>43</v>
          </cell>
          <cell r="AR43">
            <v>57.000000000000007</v>
          </cell>
          <cell r="AS43">
            <v>53</v>
          </cell>
          <cell r="AT43" t="str">
            <v/>
          </cell>
          <cell r="AU43">
            <v>67</v>
          </cell>
          <cell r="AV43">
            <v>50</v>
          </cell>
          <cell r="AW43">
            <v>60</v>
          </cell>
          <cell r="AX43">
            <v>32.999999999999993</v>
          </cell>
          <cell r="AY43">
            <v>40</v>
          </cell>
          <cell r="AZ43">
            <v>53</v>
          </cell>
          <cell r="BA43">
            <v>30</v>
          </cell>
          <cell r="BB43">
            <v>90</v>
          </cell>
          <cell r="BC43">
            <v>43</v>
          </cell>
          <cell r="BD43">
            <v>53</v>
          </cell>
          <cell r="BE43">
            <v>60</v>
          </cell>
          <cell r="BF43">
            <v>60</v>
          </cell>
          <cell r="BG43">
            <v>83</v>
          </cell>
          <cell r="BH43">
            <v>83</v>
          </cell>
          <cell r="BI43">
            <v>57.000000000000007</v>
          </cell>
          <cell r="BJ43">
            <v>53</v>
          </cell>
          <cell r="BK43">
            <v>70</v>
          </cell>
          <cell r="BL43">
            <v>43</v>
          </cell>
          <cell r="BM43">
            <v>60</v>
          </cell>
          <cell r="BN43">
            <v>50</v>
          </cell>
          <cell r="BO43">
            <v>53</v>
          </cell>
          <cell r="BP43">
            <v>63</v>
          </cell>
          <cell r="BQ43">
            <v>77</v>
          </cell>
          <cell r="BR43">
            <v>57.000000000000007</v>
          </cell>
          <cell r="BS43" t="str">
            <v/>
          </cell>
          <cell r="BT43" t="str">
            <v/>
          </cell>
          <cell r="BU43">
            <v>50</v>
          </cell>
          <cell r="BV43">
            <v>43</v>
          </cell>
          <cell r="BW43">
            <v>67</v>
          </cell>
          <cell r="BX43">
            <v>57.000000000000007</v>
          </cell>
          <cell r="BY43">
            <v>53</v>
          </cell>
          <cell r="BZ43">
            <v>86.999999999999986</v>
          </cell>
          <cell r="CA43">
            <v>37</v>
          </cell>
          <cell r="CB43" t="str">
            <v/>
          </cell>
          <cell r="CC43" t="str">
            <v/>
          </cell>
          <cell r="CD43">
            <v>77</v>
          </cell>
          <cell r="CE43">
            <v>60</v>
          </cell>
          <cell r="CF43">
            <v>63</v>
          </cell>
          <cell r="CG43" t="str">
            <v/>
          </cell>
          <cell r="CH43">
            <v>32.999999999999993</v>
          </cell>
          <cell r="CI43">
            <v>60</v>
          </cell>
          <cell r="CJ43">
            <v>53</v>
          </cell>
          <cell r="CK43">
            <v>53</v>
          </cell>
          <cell r="CL43">
            <v>47</v>
          </cell>
          <cell r="CM43">
            <v>97</v>
          </cell>
          <cell r="CN43">
            <v>50</v>
          </cell>
          <cell r="CO43">
            <v>57.000000000000007</v>
          </cell>
          <cell r="CP43">
            <v>67</v>
          </cell>
          <cell r="CQ43">
            <v>50</v>
          </cell>
          <cell r="CR43">
            <v>63</v>
          </cell>
          <cell r="CS43">
            <v>47</v>
          </cell>
          <cell r="CT43">
            <v>57.000000000000007</v>
          </cell>
          <cell r="CU43">
            <v>67</v>
          </cell>
          <cell r="CV43">
            <v>40</v>
          </cell>
          <cell r="CW43">
            <v>60</v>
          </cell>
          <cell r="CX43">
            <v>60</v>
          </cell>
          <cell r="CY43">
            <v>50</v>
          </cell>
          <cell r="CZ43">
            <v>60</v>
          </cell>
          <cell r="DA43">
            <v>50</v>
          </cell>
          <cell r="DB43">
            <v>70</v>
          </cell>
          <cell r="DC43">
            <v>30</v>
          </cell>
          <cell r="DD43">
            <v>53</v>
          </cell>
          <cell r="DE43">
            <v>93</v>
          </cell>
          <cell r="DF43">
            <v>47</v>
          </cell>
          <cell r="DG43">
            <v>67</v>
          </cell>
          <cell r="DH43">
            <v>80</v>
          </cell>
          <cell r="DI43">
            <v>50</v>
          </cell>
          <cell r="DJ43">
            <v>53</v>
          </cell>
          <cell r="DK43" t="str">
            <v/>
          </cell>
          <cell r="DL43">
            <v>63</v>
          </cell>
          <cell r="DM43">
            <v>30</v>
          </cell>
          <cell r="DN43">
            <v>47</v>
          </cell>
          <cell r="DO43" t="str">
            <v/>
          </cell>
          <cell r="DP43">
            <v>57.000000000000007</v>
          </cell>
          <cell r="DQ43">
            <v>50</v>
          </cell>
          <cell r="DR43">
            <v>77</v>
          </cell>
          <cell r="DS43" t="str">
            <v/>
          </cell>
          <cell r="DT43">
            <v>67</v>
          </cell>
          <cell r="DU43">
            <v>53</v>
          </cell>
          <cell r="DV43">
            <v>57.000000000000007</v>
          </cell>
          <cell r="DW43">
            <v>40</v>
          </cell>
          <cell r="DX43">
            <v>47</v>
          </cell>
          <cell r="DY43">
            <v>43</v>
          </cell>
          <cell r="DZ43">
            <v>80</v>
          </cell>
          <cell r="EA43">
            <v>83</v>
          </cell>
          <cell r="EB43">
            <v>50</v>
          </cell>
          <cell r="EC43">
            <v>23</v>
          </cell>
          <cell r="ED43">
            <v>27</v>
          </cell>
          <cell r="EE43">
            <v>53</v>
          </cell>
          <cell r="EF43">
            <v>43</v>
          </cell>
          <cell r="EG43" t="str">
            <v/>
          </cell>
          <cell r="EH43" t="str">
            <v/>
          </cell>
          <cell r="EI43" t="str">
            <v/>
          </cell>
          <cell r="EJ43" t="str">
            <v/>
          </cell>
          <cell r="EK43">
            <v>57.000000000000007</v>
          </cell>
          <cell r="EL43" t="str">
            <v/>
          </cell>
          <cell r="EM43" t="str">
            <v/>
          </cell>
          <cell r="EN43" t="str">
            <v/>
          </cell>
          <cell r="EO43" t="str">
            <v/>
          </cell>
          <cell r="EP43" t="str">
            <v/>
          </cell>
          <cell r="EQ43">
            <v>47</v>
          </cell>
          <cell r="ER43" t="str">
            <v/>
          </cell>
          <cell r="ES43" t="str">
            <v/>
          </cell>
          <cell r="ET43" t="str">
            <v/>
          </cell>
          <cell r="EU43" t="str">
            <v/>
          </cell>
          <cell r="EV43" t="str">
            <v/>
          </cell>
          <cell r="EW43" t="str">
            <v/>
          </cell>
          <cell r="EX43" t="str">
            <v/>
          </cell>
          <cell r="EY43" t="str">
            <v/>
          </cell>
          <cell r="EZ43" t="str">
            <v/>
          </cell>
          <cell r="FA43" t="str">
            <v/>
          </cell>
          <cell r="FB43" t="str">
            <v/>
          </cell>
          <cell r="FC43" t="str">
            <v/>
          </cell>
          <cell r="FD43" t="str">
            <v/>
          </cell>
          <cell r="FE43" t="str">
            <v/>
          </cell>
          <cell r="FF43" t="str">
            <v/>
          </cell>
          <cell r="FG43" t="str">
            <v/>
          </cell>
          <cell r="FH43" t="str">
            <v/>
          </cell>
          <cell r="FI43" t="str">
            <v/>
          </cell>
          <cell r="FJ43" t="str">
            <v/>
          </cell>
          <cell r="FK43" t="str">
            <v/>
          </cell>
          <cell r="FL43" t="str">
            <v/>
          </cell>
          <cell r="FM43" t="str">
            <v/>
          </cell>
          <cell r="FN43" t="str">
            <v/>
          </cell>
          <cell r="FO43" t="str">
            <v/>
          </cell>
          <cell r="FP43" t="str">
            <v/>
          </cell>
          <cell r="FQ43" t="str">
            <v/>
          </cell>
          <cell r="FR43" t="str">
            <v/>
          </cell>
          <cell r="FS43" t="str">
            <v/>
          </cell>
          <cell r="FT43" t="str">
            <v/>
          </cell>
          <cell r="FU43" t="str">
            <v/>
          </cell>
          <cell r="FV43" t="str">
            <v/>
          </cell>
          <cell r="FW43" t="str">
            <v/>
          </cell>
          <cell r="FX43" t="str">
            <v/>
          </cell>
          <cell r="FY43" t="str">
            <v/>
          </cell>
          <cell r="FZ43" t="str">
            <v/>
          </cell>
          <cell r="GA43" t="str">
            <v/>
          </cell>
          <cell r="GB43">
            <v>30</v>
          </cell>
          <cell r="GC43" t="str">
            <v/>
          </cell>
          <cell r="GD43" t="str">
            <v/>
          </cell>
          <cell r="GE43" t="str">
            <v/>
          </cell>
          <cell r="GF43" t="str">
            <v/>
          </cell>
          <cell r="GG43" t="str">
            <v/>
          </cell>
          <cell r="GH43" t="str">
            <v/>
          </cell>
          <cell r="GI43" t="str">
            <v/>
          </cell>
          <cell r="GJ43" t="str">
            <v/>
          </cell>
          <cell r="GK43">
            <v>50</v>
          </cell>
          <cell r="GL43" t="str">
            <v/>
          </cell>
          <cell r="GM43" t="str">
            <v/>
          </cell>
          <cell r="GN43" t="str">
            <v/>
          </cell>
          <cell r="GO43" t="str">
            <v/>
          </cell>
          <cell r="GP43" t="str">
            <v/>
          </cell>
          <cell r="GQ43" t="str">
            <v/>
          </cell>
          <cell r="GR43" t="str">
            <v/>
          </cell>
          <cell r="GS43" t="str">
            <v/>
          </cell>
          <cell r="GT43">
            <v>47</v>
          </cell>
          <cell r="GU43" t="str">
            <v/>
          </cell>
          <cell r="GV43" t="str">
            <v/>
          </cell>
          <cell r="GW43" t="str">
            <v/>
          </cell>
          <cell r="GX43" t="str">
            <v/>
          </cell>
          <cell r="GY43" t="str">
            <v/>
          </cell>
          <cell r="GZ43" t="str">
            <v/>
          </cell>
          <cell r="HA43">
            <v>32.999999999999993</v>
          </cell>
          <cell r="HB43" t="str">
            <v/>
          </cell>
          <cell r="HC43" t="str">
            <v/>
          </cell>
          <cell r="HD43" t="str">
            <v/>
          </cell>
          <cell r="HE43" t="str">
            <v/>
          </cell>
          <cell r="HF43" t="str">
            <v/>
          </cell>
          <cell r="HG43" t="str">
            <v/>
          </cell>
          <cell r="HH43" t="str">
            <v/>
          </cell>
          <cell r="HI43" t="str">
            <v/>
          </cell>
          <cell r="HJ43">
            <v>63</v>
          </cell>
          <cell r="HK43" t="str">
            <v/>
          </cell>
          <cell r="HL43" t="str">
            <v/>
          </cell>
          <cell r="HM43" t="str">
            <v/>
          </cell>
          <cell r="HN43" t="str">
            <v/>
          </cell>
          <cell r="HO43" t="str">
            <v/>
          </cell>
          <cell r="HP43" t="str">
            <v/>
          </cell>
          <cell r="HQ43" t="str">
            <v/>
          </cell>
          <cell r="HR43" t="str">
            <v/>
          </cell>
          <cell r="HS43" t="str">
            <v/>
          </cell>
          <cell r="HT43" t="str">
            <v/>
          </cell>
          <cell r="HU43" t="str">
            <v/>
          </cell>
          <cell r="HV43" t="str">
            <v/>
          </cell>
          <cell r="HW43" t="str">
            <v/>
          </cell>
          <cell r="HX43">
            <v>32.999999999999993</v>
          </cell>
          <cell r="HY43">
            <v>43</v>
          </cell>
          <cell r="HZ43" t="str">
            <v/>
          </cell>
          <cell r="IA43" t="str">
            <v/>
          </cell>
          <cell r="IB43" t="str">
            <v/>
          </cell>
          <cell r="IC43" t="str">
            <v/>
          </cell>
          <cell r="ID43" t="str">
            <v/>
          </cell>
          <cell r="IE43" t="str">
            <v/>
          </cell>
          <cell r="IF43" t="str">
            <v/>
          </cell>
          <cell r="IG43" t="str">
            <v/>
          </cell>
          <cell r="IH43" t="str">
            <v/>
          </cell>
          <cell r="II43" t="str">
            <v/>
          </cell>
          <cell r="IJ43" t="str">
            <v/>
          </cell>
          <cell r="IK43" t="str">
            <v/>
          </cell>
          <cell r="IL43" t="str">
            <v/>
          </cell>
          <cell r="IM43">
            <v>40</v>
          </cell>
        </row>
        <row r="44">
          <cell r="A44" t="str">
            <v>4.2.2</v>
          </cell>
          <cell r="B44">
            <v>1</v>
          </cell>
          <cell r="C44" t="str">
            <v>Market capitalization of listed companies (% of GDP)</v>
          </cell>
          <cell r="D44" t="str">
            <v>SCORE</v>
          </cell>
          <cell r="E44" t="str">
            <v/>
          </cell>
          <cell r="F44" t="str">
            <v/>
          </cell>
          <cell r="G44">
            <v>10.485807926622755</v>
          </cell>
          <cell r="H44">
            <v>1.0668398417291405</v>
          </cell>
          <cell r="I44">
            <v>90.026137578333064</v>
          </cell>
          <cell r="J44">
            <v>9.2093370912794423</v>
          </cell>
          <cell r="K44" t="str">
            <v/>
          </cell>
          <cell r="L44">
            <v>63.966494561236196</v>
          </cell>
          <cell r="M44">
            <v>5.2316854156008157</v>
          </cell>
          <cell r="N44" t="str">
            <v/>
          </cell>
          <cell r="O44">
            <v>36.914263331551616</v>
          </cell>
          <cell r="P44" t="str">
            <v/>
          </cell>
          <cell r="Q44">
            <v>10.654516205641292</v>
          </cell>
          <cell r="R44" t="str">
            <v/>
          </cell>
          <cell r="S44">
            <v>22.703868356945318</v>
          </cell>
          <cell r="T44">
            <v>49.130089902829333</v>
          </cell>
          <cell r="U44" t="str">
            <v/>
          </cell>
          <cell r="V44">
            <v>9.9776963424786711</v>
          </cell>
          <cell r="W44" t="str">
            <v/>
          </cell>
          <cell r="X44" t="str">
            <v/>
          </cell>
          <cell r="Y44" t="str">
            <v/>
          </cell>
          <cell r="Z44" t="str">
            <v/>
          </cell>
          <cell r="AA44">
            <v>83.23912218318408</v>
          </cell>
          <cell r="AB44" t="str">
            <v/>
          </cell>
          <cell r="AC44">
            <v>84.67652134875388</v>
          </cell>
          <cell r="AD44">
            <v>66.464639118567561</v>
          </cell>
          <cell r="AE44">
            <v>38.204531761171786</v>
          </cell>
          <cell r="AF44">
            <v>3.2862123044804528</v>
          </cell>
          <cell r="AG44">
            <v>17.633316398885242</v>
          </cell>
          <cell r="AH44">
            <v>26.909214067502951</v>
          </cell>
          <cell r="AI44">
            <v>21.126940524493548</v>
          </cell>
          <cell r="AJ44">
            <v>18.320250301687572</v>
          </cell>
          <cell r="AK44">
            <v>39.930230320878657</v>
          </cell>
          <cell r="AL44" t="str">
            <v/>
          </cell>
          <cell r="AM44">
            <v>4.9088099378907524</v>
          </cell>
          <cell r="AN44">
            <v>31.599733030004977</v>
          </cell>
          <cell r="AO44">
            <v>13.224707542908497</v>
          </cell>
          <cell r="AP44">
            <v>9.200262172071044</v>
          </cell>
          <cell r="AQ44" t="str">
            <v/>
          </cell>
          <cell r="AR44">
            <v>25.354622947839488</v>
          </cell>
          <cell r="AS44">
            <v>49.245735052179548</v>
          </cell>
          <cell r="AT44" t="str">
            <v/>
          </cell>
          <cell r="AU44">
            <v>4.5187691718579881</v>
          </cell>
          <cell r="AV44">
            <v>25.651445204586388</v>
          </cell>
          <cell r="AW44">
            <v>10.621716469505255</v>
          </cell>
          <cell r="AX44">
            <v>10.972476713197397</v>
          </cell>
          <cell r="AY44" t="str">
            <v/>
          </cell>
          <cell r="AZ44">
            <v>16.545689245089331</v>
          </cell>
          <cell r="BA44" t="str">
            <v/>
          </cell>
          <cell r="BB44">
            <v>100</v>
          </cell>
          <cell r="BC44">
            <v>14.512180962230852</v>
          </cell>
          <cell r="BD44">
            <v>6.150979600671648</v>
          </cell>
          <cell r="BE44">
            <v>59.548571610509384</v>
          </cell>
          <cell r="BF44">
            <v>21.820677656828906</v>
          </cell>
          <cell r="BG44">
            <v>8.7020778471907345</v>
          </cell>
          <cell r="BH44">
            <v>61.848740353935639</v>
          </cell>
          <cell r="BI44">
            <v>9.9365861379870282</v>
          </cell>
          <cell r="BJ44">
            <v>27.945581379031704</v>
          </cell>
          <cell r="BK44">
            <v>44.101016719892499</v>
          </cell>
          <cell r="BL44">
            <v>92.512990188159279</v>
          </cell>
          <cell r="BM44">
            <v>34.945730181601824</v>
          </cell>
          <cell r="BN44">
            <v>23.563432020971785</v>
          </cell>
          <cell r="BO44">
            <v>66.474400498921867</v>
          </cell>
          <cell r="BP44">
            <v>47.899466728421224</v>
          </cell>
          <cell r="BQ44">
            <v>1.0381797738390737</v>
          </cell>
          <cell r="BR44">
            <v>4.605538110678264</v>
          </cell>
          <cell r="BS44" t="str">
            <v/>
          </cell>
          <cell r="BT44" t="str">
            <v/>
          </cell>
          <cell r="BU44">
            <v>7.9602435587459857</v>
          </cell>
          <cell r="BV44">
            <v>100</v>
          </cell>
          <cell r="BW44">
            <v>6.6167443186129997</v>
          </cell>
          <cell r="BX44" t="str">
            <v/>
          </cell>
          <cell r="BY44">
            <v>27.420414850760196</v>
          </cell>
          <cell r="BZ44">
            <v>88.381344792343228</v>
          </cell>
          <cell r="CA44" t="str">
            <v/>
          </cell>
          <cell r="CB44">
            <v>50.037274441147261</v>
          </cell>
          <cell r="CC44" t="str">
            <v/>
          </cell>
          <cell r="CD44">
            <v>36.467725321047453</v>
          </cell>
          <cell r="CE44">
            <v>25.753658836927336</v>
          </cell>
          <cell r="CF44">
            <v>6.7726592793080842</v>
          </cell>
          <cell r="CG44" t="str">
            <v/>
          </cell>
          <cell r="CH44">
            <v>45.808880631372226</v>
          </cell>
          <cell r="CI44" t="str">
            <v/>
          </cell>
          <cell r="CJ44">
            <v>5.9445842125482189</v>
          </cell>
          <cell r="CK44">
            <v>28.957226714204644</v>
          </cell>
          <cell r="CL44">
            <v>45.313649041821662</v>
          </cell>
          <cell r="CM44">
            <v>35.449163252218071</v>
          </cell>
          <cell r="CN44" t="str">
            <v/>
          </cell>
          <cell r="CO44">
            <v>13.04659544533558</v>
          </cell>
          <cell r="CP44">
            <v>39.379765260435036</v>
          </cell>
          <cell r="CQ44">
            <v>16.364050257474126</v>
          </cell>
          <cell r="CR44">
            <v>13.204084133654456</v>
          </cell>
          <cell r="CS44">
            <v>21.546941658423346</v>
          </cell>
          <cell r="CT44">
            <v>2.9178343471548684</v>
          </cell>
          <cell r="CU44">
            <v>36.413795992052954</v>
          </cell>
          <cell r="CV44">
            <v>33.036680203149579</v>
          </cell>
          <cell r="CW44">
            <v>20.810260248151398</v>
          </cell>
          <cell r="CX44">
            <v>28.666716532116521</v>
          </cell>
          <cell r="CY44">
            <v>88.926975644764525</v>
          </cell>
          <cell r="CZ44">
            <v>12.452921325049299</v>
          </cell>
          <cell r="DA44">
            <v>46.307848641386023</v>
          </cell>
          <cell r="DB44">
            <v>57.125876133064487</v>
          </cell>
          <cell r="DC44" t="str">
            <v/>
          </cell>
          <cell r="DD44">
            <v>17.896403700319539</v>
          </cell>
          <cell r="DE44">
            <v>100</v>
          </cell>
          <cell r="DF44">
            <v>3.5270418763390494</v>
          </cell>
          <cell r="DG44">
            <v>16.058339229889274</v>
          </cell>
          <cell r="DH44">
            <v>100</v>
          </cell>
          <cell r="DI44">
            <v>58.774292564390265</v>
          </cell>
          <cell r="DJ44">
            <v>12.818030273262316</v>
          </cell>
          <cell r="DK44" t="str">
            <v/>
          </cell>
          <cell r="DL44">
            <v>70.433161560081203</v>
          </cell>
          <cell r="DM44">
            <v>100</v>
          </cell>
          <cell r="DN44" t="str">
            <v/>
          </cell>
          <cell r="DO44" t="str">
            <v/>
          </cell>
          <cell r="DP44" t="str">
            <v/>
          </cell>
          <cell r="DQ44">
            <v>4.1212840605863477</v>
          </cell>
          <cell r="DR44">
            <v>34.650175482927111</v>
          </cell>
          <cell r="DS44" t="str">
            <v/>
          </cell>
          <cell r="DT44">
            <v>34.967884787586023</v>
          </cell>
          <cell r="DU44">
            <v>15.252255971258533</v>
          </cell>
          <cell r="DV44">
            <v>24.201543236141415</v>
          </cell>
          <cell r="DW44">
            <v>0.77578756955722505</v>
          </cell>
          <cell r="DX44">
            <v>9.7833885231922668</v>
          </cell>
          <cell r="DY44">
            <v>24.771289672562684</v>
          </cell>
          <cell r="DZ44">
            <v>85.082372794362243</v>
          </cell>
          <cell r="EA44">
            <v>69.970523179994842</v>
          </cell>
          <cell r="EB44">
            <v>0.43919238775009606</v>
          </cell>
          <cell r="EC44">
            <v>2.9717482809359184</v>
          </cell>
          <cell r="ED44">
            <v>15.268843590133461</v>
          </cell>
          <cell r="EE44">
            <v>13.447635472886763</v>
          </cell>
          <cell r="EF44">
            <v>46.487028476925033</v>
          </cell>
          <cell r="EG44" t="str">
            <v/>
          </cell>
          <cell r="EH44" t="str">
            <v/>
          </cell>
          <cell r="EI44" t="str">
            <v/>
          </cell>
          <cell r="EJ44" t="str">
            <v/>
          </cell>
          <cell r="EK44" t="str">
            <v/>
          </cell>
          <cell r="EL44" t="str">
            <v/>
          </cell>
          <cell r="EM44" t="str">
            <v/>
          </cell>
          <cell r="EN44" t="str">
            <v/>
          </cell>
          <cell r="EO44" t="str">
            <v/>
          </cell>
          <cell r="EP44" t="str">
            <v/>
          </cell>
          <cell r="EQ44" t="str">
            <v/>
          </cell>
          <cell r="ER44" t="str">
            <v/>
          </cell>
          <cell r="ES44" t="str">
            <v/>
          </cell>
          <cell r="ET44" t="str">
            <v/>
          </cell>
          <cell r="EU44" t="str">
            <v/>
          </cell>
          <cell r="EV44" t="str">
            <v/>
          </cell>
          <cell r="EW44" t="str">
            <v/>
          </cell>
          <cell r="EX44" t="str">
            <v/>
          </cell>
          <cell r="EY44" t="str">
            <v/>
          </cell>
          <cell r="EZ44" t="str">
            <v/>
          </cell>
          <cell r="FA44" t="str">
            <v/>
          </cell>
          <cell r="FB44" t="str">
            <v/>
          </cell>
          <cell r="FC44" t="str">
            <v/>
          </cell>
          <cell r="FD44" t="str">
            <v/>
          </cell>
          <cell r="FE44" t="str">
            <v/>
          </cell>
          <cell r="FF44" t="str">
            <v/>
          </cell>
          <cell r="FG44" t="str">
            <v/>
          </cell>
          <cell r="FH44" t="str">
            <v/>
          </cell>
          <cell r="FI44" t="str">
            <v/>
          </cell>
          <cell r="FJ44" t="str">
            <v/>
          </cell>
          <cell r="FK44" t="str">
            <v/>
          </cell>
          <cell r="FL44" t="str">
            <v/>
          </cell>
          <cell r="FM44" t="str">
            <v/>
          </cell>
          <cell r="FN44" t="str">
            <v/>
          </cell>
          <cell r="FO44" t="str">
            <v/>
          </cell>
          <cell r="FP44" t="str">
            <v/>
          </cell>
          <cell r="FQ44" t="str">
            <v/>
          </cell>
          <cell r="FR44" t="str">
            <v/>
          </cell>
          <cell r="FS44" t="str">
            <v/>
          </cell>
          <cell r="FT44" t="str">
            <v/>
          </cell>
          <cell r="FU44" t="str">
            <v/>
          </cell>
          <cell r="FV44" t="str">
            <v/>
          </cell>
          <cell r="FW44" t="str">
            <v/>
          </cell>
          <cell r="FX44" t="str">
            <v/>
          </cell>
          <cell r="FY44" t="str">
            <v/>
          </cell>
          <cell r="FZ44" t="str">
            <v/>
          </cell>
          <cell r="GA44" t="str">
            <v/>
          </cell>
          <cell r="GB44">
            <v>12.651635583985538</v>
          </cell>
          <cell r="GC44" t="str">
            <v/>
          </cell>
          <cell r="GD44" t="str">
            <v/>
          </cell>
          <cell r="GE44" t="str">
            <v/>
          </cell>
          <cell r="GF44" t="str">
            <v/>
          </cell>
          <cell r="GG44" t="str">
            <v/>
          </cell>
          <cell r="GH44" t="str">
            <v/>
          </cell>
          <cell r="GI44" t="str">
            <v/>
          </cell>
          <cell r="GJ44" t="str">
            <v/>
          </cell>
          <cell r="GK44">
            <v>24.760798253720885</v>
          </cell>
          <cell r="GL44" t="str">
            <v/>
          </cell>
          <cell r="GM44" t="str">
            <v/>
          </cell>
          <cell r="GN44" t="str">
            <v/>
          </cell>
          <cell r="GO44" t="str">
            <v/>
          </cell>
          <cell r="GP44" t="str">
            <v/>
          </cell>
          <cell r="GQ44" t="str">
            <v/>
          </cell>
          <cell r="GR44" t="str">
            <v/>
          </cell>
          <cell r="GS44" t="str">
            <v/>
          </cell>
          <cell r="GT44" t="str">
            <v/>
          </cell>
          <cell r="GU44" t="str">
            <v/>
          </cell>
          <cell r="GV44" t="str">
            <v/>
          </cell>
          <cell r="GW44" t="str">
            <v/>
          </cell>
          <cell r="GX44" t="str">
            <v/>
          </cell>
          <cell r="GY44" t="str">
            <v/>
          </cell>
          <cell r="GZ44" t="str">
            <v/>
          </cell>
          <cell r="HA44" t="str">
            <v/>
          </cell>
          <cell r="HB44" t="str">
            <v/>
          </cell>
          <cell r="HC44" t="str">
            <v/>
          </cell>
          <cell r="HD44" t="str">
            <v/>
          </cell>
          <cell r="HE44" t="str">
            <v/>
          </cell>
          <cell r="HF44" t="str">
            <v/>
          </cell>
          <cell r="HG44" t="str">
            <v/>
          </cell>
          <cell r="HH44" t="str">
            <v/>
          </cell>
          <cell r="HI44" t="str">
            <v/>
          </cell>
          <cell r="HJ44" t="str">
            <v/>
          </cell>
          <cell r="HK44" t="str">
            <v/>
          </cell>
          <cell r="HL44" t="str">
            <v/>
          </cell>
          <cell r="HM44" t="str">
            <v/>
          </cell>
          <cell r="HN44" t="str">
            <v/>
          </cell>
          <cell r="HO44" t="str">
            <v/>
          </cell>
          <cell r="HP44" t="str">
            <v/>
          </cell>
          <cell r="HQ44" t="str">
            <v/>
          </cell>
          <cell r="HR44" t="str">
            <v/>
          </cell>
          <cell r="HS44" t="str">
            <v/>
          </cell>
          <cell r="HT44" t="str">
            <v/>
          </cell>
          <cell r="HU44" t="str">
            <v/>
          </cell>
          <cell r="HV44" t="str">
            <v/>
          </cell>
          <cell r="HW44" t="str">
            <v/>
          </cell>
          <cell r="HX44" t="str">
            <v/>
          </cell>
          <cell r="HY44">
            <v>4.5550584134395145</v>
          </cell>
          <cell r="HZ44" t="str">
            <v/>
          </cell>
          <cell r="IA44" t="str">
            <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row>
        <row r="45">
          <cell r="A45" t="str">
            <v>4.2.3</v>
          </cell>
          <cell r="B45">
            <v>1</v>
          </cell>
          <cell r="C45" t="str">
            <v>Stocks traded, total value (% of GDP)</v>
          </cell>
          <cell r="D45" t="str">
            <v>SCORE</v>
          </cell>
          <cell r="E45" t="str">
            <v/>
          </cell>
          <cell r="F45" t="str">
            <v/>
          </cell>
          <cell r="G45">
            <v>0.86732626431803439</v>
          </cell>
          <cell r="H45">
            <v>2.9842524228740185E-3</v>
          </cell>
          <cell r="I45">
            <v>80.822982373128269</v>
          </cell>
          <cell r="J45">
            <v>6.5091058231630754</v>
          </cell>
          <cell r="K45" t="str">
            <v/>
          </cell>
          <cell r="L45">
            <v>13.254204168625435</v>
          </cell>
          <cell r="M45">
            <v>16.028908757576151</v>
          </cell>
          <cell r="N45" t="str">
            <v/>
          </cell>
          <cell r="O45">
            <v>26.761407214264921</v>
          </cell>
          <cell r="P45" t="str">
            <v/>
          </cell>
          <cell r="Q45">
            <v>8.0737700994307476E-3</v>
          </cell>
          <cell r="R45" t="str">
            <v/>
          </cell>
          <cell r="S45">
            <v>0.87087716240392776</v>
          </cell>
          <cell r="T45">
            <v>40.520395758590823</v>
          </cell>
          <cell r="U45" t="str">
            <v/>
          </cell>
          <cell r="V45">
            <v>0.83450584185604748</v>
          </cell>
          <cell r="W45" t="str">
            <v/>
          </cell>
          <cell r="X45" t="str">
            <v/>
          </cell>
          <cell r="Y45" t="str">
            <v/>
          </cell>
          <cell r="Z45" t="str">
            <v/>
          </cell>
          <cell r="AA45">
            <v>91.035974197773967</v>
          </cell>
          <cell r="AB45" t="str">
            <v/>
          </cell>
          <cell r="AC45">
            <v>22.520056200683346</v>
          </cell>
          <cell r="AD45">
            <v>100</v>
          </cell>
          <cell r="AE45">
            <v>5.5033988345071201</v>
          </cell>
          <cell r="AF45">
            <v>0.10335950335538439</v>
          </cell>
          <cell r="AG45">
            <v>0.56665101497415538</v>
          </cell>
          <cell r="AH45">
            <v>2.2078099170696919</v>
          </cell>
          <cell r="AI45">
            <v>8.9376979365420599</v>
          </cell>
          <cell r="AJ45">
            <v>10.625985633885662</v>
          </cell>
          <cell r="AK45">
            <v>47.005315511506559</v>
          </cell>
          <cell r="AL45" t="str">
            <v/>
          </cell>
          <cell r="AM45">
            <v>2.3189048390889346</v>
          </cell>
          <cell r="AN45">
            <v>27.514555479920823</v>
          </cell>
          <cell r="AO45">
            <v>0.8856303411164097</v>
          </cell>
          <cell r="AP45">
            <v>1.9230916433653069</v>
          </cell>
          <cell r="AQ45" t="str">
            <v/>
          </cell>
          <cell r="AR45">
            <v>37.662233275500959</v>
          </cell>
          <cell r="AS45">
            <v>50.581741973911122</v>
          </cell>
          <cell r="AT45" t="str">
            <v/>
          </cell>
          <cell r="AU45">
            <v>1.6956724475643108E-2</v>
          </cell>
          <cell r="AV45">
            <v>37.786932212380925</v>
          </cell>
          <cell r="AW45">
            <v>0.36289666828191303</v>
          </cell>
          <cell r="AX45">
            <v>15.380182383481969</v>
          </cell>
          <cell r="AY45" t="str">
            <v/>
          </cell>
          <cell r="AZ45">
            <v>6.1784448527394939E-2</v>
          </cell>
          <cell r="BA45" t="str">
            <v/>
          </cell>
          <cell r="BB45">
            <v>100</v>
          </cell>
          <cell r="BC45">
            <v>19.735400468054788</v>
          </cell>
          <cell r="BD45">
            <v>3.2393206574505853</v>
          </cell>
          <cell r="BE45">
            <v>81.546643976606049</v>
          </cell>
          <cell r="BF45">
            <v>20.94109401610547</v>
          </cell>
          <cell r="BG45">
            <v>7.9772760273885153</v>
          </cell>
          <cell r="BH45">
            <v>44.472330658790675</v>
          </cell>
          <cell r="BI45">
            <v>21.34996246252436</v>
          </cell>
          <cell r="BJ45">
            <v>0.84311342198513073</v>
          </cell>
          <cell r="BK45">
            <v>81.178382399203272</v>
          </cell>
          <cell r="BL45">
            <v>58.751850431986597</v>
          </cell>
          <cell r="BM45">
            <v>3.6275749543982743</v>
          </cell>
          <cell r="BN45">
            <v>1.6155893903098164</v>
          </cell>
          <cell r="BO45">
            <v>100</v>
          </cell>
          <cell r="BP45">
            <v>81.360530504258961</v>
          </cell>
          <cell r="BQ45">
            <v>1.4463478376918031</v>
          </cell>
          <cell r="BR45">
            <v>7.359511015213685E-2</v>
          </cell>
          <cell r="BS45" t="str">
            <v/>
          </cell>
          <cell r="BT45" t="str">
            <v/>
          </cell>
          <cell r="BU45">
            <v>0.79956472706669335</v>
          </cell>
          <cell r="BV45">
            <v>0.50604444398055559</v>
          </cell>
          <cell r="BW45">
            <v>0.65232993786786442</v>
          </cell>
          <cell r="BX45" t="str">
            <v/>
          </cell>
          <cell r="BY45">
            <v>1.3702716272951241</v>
          </cell>
          <cell r="BZ45">
            <v>37.36787199238826</v>
          </cell>
          <cell r="CA45" t="str">
            <v/>
          </cell>
          <cell r="CB45">
            <v>1.1784146517922722</v>
          </cell>
          <cell r="CC45" t="str">
            <v/>
          </cell>
          <cell r="CD45">
            <v>3.7626409625063708</v>
          </cell>
          <cell r="CE45">
            <v>8.6419676688160241</v>
          </cell>
          <cell r="CF45">
            <v>0.37519217568361091</v>
          </cell>
          <cell r="CG45" t="str">
            <v/>
          </cell>
          <cell r="CH45">
            <v>31.766928758266783</v>
          </cell>
          <cell r="CI45" t="str">
            <v/>
          </cell>
          <cell r="CJ45">
            <v>0.23122529120772201</v>
          </cell>
          <cell r="CK45">
            <v>1.7994118207185834</v>
          </cell>
          <cell r="CL45">
            <v>74.835267075068771</v>
          </cell>
          <cell r="CM45">
            <v>29.167816427450855</v>
          </cell>
          <cell r="CN45" t="str">
            <v/>
          </cell>
          <cell r="CO45">
            <v>2.6561000342116903</v>
          </cell>
          <cell r="CP45">
            <v>63.676682600191825</v>
          </cell>
          <cell r="CQ45">
            <v>13.669197728706484</v>
          </cell>
          <cell r="CR45">
            <v>13.860599052289654</v>
          </cell>
          <cell r="CS45">
            <v>0.21364405933198943</v>
          </cell>
          <cell r="CT45">
            <v>1.8039679004478126E-2</v>
          </cell>
          <cell r="CU45">
            <v>2.4278923003192303</v>
          </cell>
          <cell r="CV45">
            <v>10.513976018734017</v>
          </cell>
          <cell r="CW45">
            <v>12.725353181404333</v>
          </cell>
          <cell r="CX45">
            <v>19.729578655738447</v>
          </cell>
          <cell r="CY45">
            <v>41.320283191183435</v>
          </cell>
          <cell r="CZ45">
            <v>1.1477379176954645</v>
          </cell>
          <cell r="DA45">
            <v>54.414812790903923</v>
          </cell>
          <cell r="DB45">
            <v>89.559988576670975</v>
          </cell>
          <cell r="DC45" t="str">
            <v/>
          </cell>
          <cell r="DD45">
            <v>1.2949151839330013</v>
          </cell>
          <cell r="DE45">
            <v>100</v>
          </cell>
          <cell r="DF45">
            <v>0.19604090162530108</v>
          </cell>
          <cell r="DG45">
            <v>2.0657278001995159</v>
          </cell>
          <cell r="DH45">
            <v>100</v>
          </cell>
          <cell r="DI45">
            <v>100</v>
          </cell>
          <cell r="DJ45">
            <v>2.0676633920873879</v>
          </cell>
          <cell r="DK45" t="str">
            <v/>
          </cell>
          <cell r="DL45">
            <v>94.313230833268776</v>
          </cell>
          <cell r="DM45">
            <v>100</v>
          </cell>
          <cell r="DN45" t="str">
            <v/>
          </cell>
          <cell r="DO45" t="str">
            <v/>
          </cell>
          <cell r="DP45" t="str">
            <v/>
          </cell>
          <cell r="DQ45">
            <v>8.1206501901813416E-2</v>
          </cell>
          <cell r="DR45">
            <v>50.178790649682227</v>
          </cell>
          <cell r="DS45" t="str">
            <v/>
          </cell>
          <cell r="DT45">
            <v>1.0901508333886905</v>
          </cell>
          <cell r="DU45">
            <v>3.1183005453607451</v>
          </cell>
          <cell r="DV45">
            <v>38.720339441552213</v>
          </cell>
          <cell r="DW45">
            <v>5.6696634785158621E-2</v>
          </cell>
          <cell r="DX45">
            <v>0.51030487728083951</v>
          </cell>
          <cell r="DY45">
            <v>54.396377786427408</v>
          </cell>
          <cell r="DZ45">
            <v>100</v>
          </cell>
          <cell r="EA45">
            <v>100</v>
          </cell>
          <cell r="EB45">
            <v>6.9639918518575664E-2</v>
          </cell>
          <cell r="EC45">
            <v>0.35597814108001291</v>
          </cell>
          <cell r="ED45">
            <v>7.1042572600318739</v>
          </cell>
          <cell r="EE45">
            <v>0.61166592799065611</v>
          </cell>
          <cell r="EF45">
            <v>9.5199221315200333</v>
          </cell>
          <cell r="EG45" t="str">
            <v/>
          </cell>
          <cell r="EH45" t="str">
            <v/>
          </cell>
          <cell r="EI45" t="str">
            <v/>
          </cell>
          <cell r="EJ45" t="str">
            <v/>
          </cell>
          <cell r="EK45" t="str">
            <v/>
          </cell>
          <cell r="EL45" t="str">
            <v/>
          </cell>
          <cell r="EM45" t="str">
            <v/>
          </cell>
          <cell r="EN45" t="str">
            <v/>
          </cell>
          <cell r="EO45" t="str">
            <v/>
          </cell>
          <cell r="EP45" t="str">
            <v/>
          </cell>
          <cell r="EQ45" t="str">
            <v/>
          </cell>
          <cell r="ER45" t="str">
            <v/>
          </cell>
          <cell r="ES45" t="str">
            <v/>
          </cell>
          <cell r="ET45" t="str">
            <v/>
          </cell>
          <cell r="EU45" t="str">
            <v/>
          </cell>
          <cell r="EV45" t="str">
            <v/>
          </cell>
          <cell r="EW45" t="str">
            <v/>
          </cell>
          <cell r="EX45" t="str">
            <v/>
          </cell>
          <cell r="EY45" t="str">
            <v/>
          </cell>
          <cell r="EZ45" t="str">
            <v/>
          </cell>
          <cell r="FA45" t="str">
            <v/>
          </cell>
          <cell r="FB45" t="str">
            <v/>
          </cell>
          <cell r="FC45" t="str">
            <v/>
          </cell>
          <cell r="FD45" t="str">
            <v/>
          </cell>
          <cell r="FE45" t="str">
            <v/>
          </cell>
          <cell r="FF45" t="str">
            <v/>
          </cell>
          <cell r="FG45" t="str">
            <v/>
          </cell>
          <cell r="FH45" t="str">
            <v/>
          </cell>
          <cell r="FI45" t="str">
            <v/>
          </cell>
          <cell r="FJ45" t="str">
            <v/>
          </cell>
          <cell r="FK45" t="str">
            <v/>
          </cell>
          <cell r="FL45" t="str">
            <v/>
          </cell>
          <cell r="FM45" t="str">
            <v/>
          </cell>
          <cell r="FN45" t="str">
            <v/>
          </cell>
          <cell r="FO45" t="str">
            <v/>
          </cell>
          <cell r="FP45" t="str">
            <v/>
          </cell>
          <cell r="FQ45" t="str">
            <v/>
          </cell>
          <cell r="FR45" t="str">
            <v/>
          </cell>
          <cell r="FS45" t="str">
            <v/>
          </cell>
          <cell r="FT45" t="str">
            <v/>
          </cell>
          <cell r="FU45" t="str">
            <v/>
          </cell>
          <cell r="FV45" t="str">
            <v/>
          </cell>
          <cell r="FW45" t="str">
            <v/>
          </cell>
          <cell r="FX45" t="str">
            <v/>
          </cell>
          <cell r="FY45" t="str">
            <v/>
          </cell>
          <cell r="FZ45" t="str">
            <v/>
          </cell>
          <cell r="GA45" t="str">
            <v/>
          </cell>
          <cell r="GB45">
            <v>5.0572719119254481</v>
          </cell>
          <cell r="GC45" t="str">
            <v/>
          </cell>
          <cell r="GD45" t="str">
            <v/>
          </cell>
          <cell r="GE45" t="str">
            <v/>
          </cell>
          <cell r="GF45" t="str">
            <v/>
          </cell>
          <cell r="GG45" t="str">
            <v/>
          </cell>
          <cell r="GH45" t="str">
            <v/>
          </cell>
          <cell r="GI45" t="str">
            <v/>
          </cell>
          <cell r="GJ45" t="str">
            <v/>
          </cell>
          <cell r="GK45">
            <v>2.9683895221673993</v>
          </cell>
          <cell r="GL45" t="str">
            <v/>
          </cell>
          <cell r="GM45" t="str">
            <v/>
          </cell>
          <cell r="GN45" t="str">
            <v/>
          </cell>
          <cell r="GO45" t="str">
            <v/>
          </cell>
          <cell r="GP45" t="str">
            <v/>
          </cell>
          <cell r="GQ45" t="str">
            <v/>
          </cell>
          <cell r="GR45" t="str">
            <v/>
          </cell>
          <cell r="GS45" t="str">
            <v/>
          </cell>
          <cell r="GT45">
            <v>0.23341419704447258</v>
          </cell>
          <cell r="GU45" t="str">
            <v/>
          </cell>
          <cell r="GV45" t="str">
            <v/>
          </cell>
          <cell r="GW45" t="str">
            <v/>
          </cell>
          <cell r="GX45" t="str">
            <v/>
          </cell>
          <cell r="GY45" t="str">
            <v/>
          </cell>
          <cell r="GZ45" t="str">
            <v/>
          </cell>
          <cell r="HA45" t="str">
            <v/>
          </cell>
          <cell r="HB45" t="str">
            <v/>
          </cell>
          <cell r="HC45" t="str">
            <v/>
          </cell>
          <cell r="HD45" t="str">
            <v/>
          </cell>
          <cell r="HE45" t="str">
            <v/>
          </cell>
          <cell r="HF45" t="str">
            <v/>
          </cell>
          <cell r="HG45" t="str">
            <v/>
          </cell>
          <cell r="HH45" t="str">
            <v/>
          </cell>
          <cell r="HI45" t="str">
            <v/>
          </cell>
          <cell r="HJ45" t="str">
            <v/>
          </cell>
          <cell r="HK45" t="str">
            <v/>
          </cell>
          <cell r="HL45" t="str">
            <v/>
          </cell>
          <cell r="HM45" t="str">
            <v/>
          </cell>
          <cell r="HN45" t="str">
            <v/>
          </cell>
          <cell r="HO45" t="str">
            <v/>
          </cell>
          <cell r="HP45" t="str">
            <v/>
          </cell>
          <cell r="HQ45" t="str">
            <v/>
          </cell>
          <cell r="HR45" t="str">
            <v/>
          </cell>
          <cell r="HS45" t="str">
            <v/>
          </cell>
          <cell r="HT45" t="str">
            <v/>
          </cell>
          <cell r="HU45" t="str">
            <v/>
          </cell>
          <cell r="HV45" t="str">
            <v/>
          </cell>
          <cell r="HW45" t="str">
            <v/>
          </cell>
          <cell r="HX45" t="str">
            <v/>
          </cell>
          <cell r="HY45">
            <v>2.2316751415808146E-3</v>
          </cell>
          <cell r="HZ45" t="str">
            <v/>
          </cell>
          <cell r="IA45" t="str">
            <v/>
          </cell>
          <cell r="IB45" t="str">
            <v/>
          </cell>
          <cell r="IC45" t="str">
            <v/>
          </cell>
          <cell r="ID45" t="str">
            <v/>
          </cell>
          <cell r="IE45" t="str">
            <v/>
          </cell>
          <cell r="IF45" t="str">
            <v/>
          </cell>
          <cell r="IG45" t="str">
            <v/>
          </cell>
          <cell r="IH45" t="str">
            <v/>
          </cell>
          <cell r="II45" t="str">
            <v/>
          </cell>
          <cell r="IJ45" t="str">
            <v/>
          </cell>
          <cell r="IK45" t="str">
            <v/>
          </cell>
          <cell r="IL45" t="str">
            <v/>
          </cell>
          <cell r="IM45" t="str">
            <v/>
          </cell>
        </row>
        <row r="46">
          <cell r="A46" t="str">
            <v>4.2.4</v>
          </cell>
          <cell r="B46">
            <v>0.5</v>
          </cell>
          <cell r="C46" t="str">
            <v>Venture capital per investment location - number of deals (per trillion GDP)</v>
          </cell>
          <cell r="D46" t="str">
            <v>SCORE</v>
          </cell>
          <cell r="E46">
            <v>0</v>
          </cell>
          <cell r="F46">
            <v>0</v>
          </cell>
          <cell r="G46">
            <v>1.1280486679563206</v>
          </cell>
          <cell r="H46">
            <v>0</v>
          </cell>
          <cell r="I46">
            <v>20.230719172072043</v>
          </cell>
          <cell r="J46">
            <v>10.001333398222872</v>
          </cell>
          <cell r="K46">
            <v>0</v>
          </cell>
          <cell r="L46">
            <v>16.823871768158476</v>
          </cell>
          <cell r="M46">
            <v>0</v>
          </cell>
          <cell r="N46" t="str">
            <v/>
          </cell>
          <cell r="O46">
            <v>15.443137164465545</v>
          </cell>
          <cell r="P46">
            <v>0</v>
          </cell>
          <cell r="Q46">
            <v>0</v>
          </cell>
          <cell r="R46">
            <v>0</v>
          </cell>
          <cell r="S46">
            <v>0</v>
          </cell>
          <cell r="T46">
            <v>7.7074751366047813</v>
          </cell>
          <cell r="U46">
            <v>30.206166526094279</v>
          </cell>
          <cell r="V46">
            <v>0</v>
          </cell>
          <cell r="W46">
            <v>0</v>
          </cell>
          <cell r="X46" t="str">
            <v/>
          </cell>
          <cell r="Y46">
            <v>0</v>
          </cell>
          <cell r="Z46">
            <v>0</v>
          </cell>
          <cell r="AA46">
            <v>50</v>
          </cell>
          <cell r="AB46" t="str">
            <v/>
          </cell>
          <cell r="AC46">
            <v>6.3509734918276664</v>
          </cell>
          <cell r="AD46">
            <v>33.498652172688317</v>
          </cell>
          <cell r="AE46">
            <v>2.9608453612071122</v>
          </cell>
          <cell r="AF46">
            <v>0</v>
          </cell>
          <cell r="AG46">
            <v>0</v>
          </cell>
          <cell r="AH46">
            <v>0</v>
          </cell>
          <cell r="AI46">
            <v>27.818725963058789</v>
          </cell>
          <cell r="AJ46">
            <v>9.1049344213106842</v>
          </cell>
          <cell r="AK46">
            <v>39.170404257934074</v>
          </cell>
          <cell r="AL46">
            <v>0</v>
          </cell>
          <cell r="AM46">
            <v>0</v>
          </cell>
          <cell r="AN46">
            <v>5.5169152222246369</v>
          </cell>
          <cell r="AO46">
            <v>0</v>
          </cell>
          <cell r="AP46">
            <v>50</v>
          </cell>
          <cell r="AQ46">
            <v>0</v>
          </cell>
          <cell r="AR46">
            <v>40.764870069555798</v>
          </cell>
          <cell r="AS46">
            <v>43.418798221808864</v>
          </cell>
          <cell r="AT46" t="str">
            <v/>
          </cell>
          <cell r="AU46">
            <v>0</v>
          </cell>
          <cell r="AV46">
            <v>19.769280827927954</v>
          </cell>
          <cell r="AW46">
            <v>13.240150635965906</v>
          </cell>
          <cell r="AX46">
            <v>0</v>
          </cell>
          <cell r="AY46">
            <v>0</v>
          </cell>
          <cell r="AZ46">
            <v>0</v>
          </cell>
          <cell r="BA46">
            <v>0</v>
          </cell>
          <cell r="BB46">
            <v>19.306912440362296</v>
          </cell>
          <cell r="BC46">
            <v>8.0600519589019832</v>
          </cell>
          <cell r="BD46">
            <v>28.556143265420982</v>
          </cell>
          <cell r="BE46">
            <v>49.453772398655467</v>
          </cell>
          <cell r="BF46">
            <v>1.2826316710858605</v>
          </cell>
          <cell r="BG46">
            <v>50</v>
          </cell>
          <cell r="BH46">
            <v>50</v>
          </cell>
          <cell r="BI46">
            <v>1.6399527202452608</v>
          </cell>
          <cell r="BJ46">
            <v>0</v>
          </cell>
          <cell r="BK46">
            <v>1.9139107619807183</v>
          </cell>
          <cell r="BL46">
            <v>27.61687175657157</v>
          </cell>
          <cell r="BM46">
            <v>0</v>
          </cell>
          <cell r="BN46">
            <v>50</v>
          </cell>
          <cell r="BO46">
            <v>13.734386243761703</v>
          </cell>
          <cell r="BP46">
            <v>2.3407461502056135</v>
          </cell>
          <cell r="BQ46">
            <v>0</v>
          </cell>
          <cell r="BR46">
            <v>13.226971341465962</v>
          </cell>
          <cell r="BS46" t="str">
            <v/>
          </cell>
          <cell r="BT46" t="str">
            <v/>
          </cell>
          <cell r="BU46">
            <v>0</v>
          </cell>
          <cell r="BV46">
            <v>26.501704318842968</v>
          </cell>
          <cell r="BW46">
            <v>0</v>
          </cell>
          <cell r="BX46">
            <v>0</v>
          </cell>
          <cell r="BY46">
            <v>50</v>
          </cell>
          <cell r="BZ46">
            <v>7.1776012446534336</v>
          </cell>
          <cell r="CA46">
            <v>0</v>
          </cell>
          <cell r="CB46">
            <v>0</v>
          </cell>
          <cell r="CC46" t="str">
            <v/>
          </cell>
          <cell r="CD46">
            <v>0</v>
          </cell>
          <cell r="CE46">
            <v>3.1685606615219553</v>
          </cell>
          <cell r="CF46">
            <v>50</v>
          </cell>
          <cell r="CG46" t="str">
            <v/>
          </cell>
          <cell r="CH46">
            <v>0</v>
          </cell>
          <cell r="CI46">
            <v>0</v>
          </cell>
          <cell r="CJ46">
            <v>0</v>
          </cell>
          <cell r="CK46">
            <v>0</v>
          </cell>
          <cell r="CL46">
            <v>22.307982319876725</v>
          </cell>
          <cell r="CM46">
            <v>21.881148418951327</v>
          </cell>
          <cell r="CN46">
            <v>0</v>
          </cell>
          <cell r="CO46">
            <v>8.0110685450054717</v>
          </cell>
          <cell r="CP46">
            <v>49.917269690300103</v>
          </cell>
          <cell r="CQ46">
            <v>0</v>
          </cell>
          <cell r="CR46">
            <v>0</v>
          </cell>
          <cell r="CS46">
            <v>0</v>
          </cell>
          <cell r="CT46">
            <v>0</v>
          </cell>
          <cell r="CU46">
            <v>5.3172732060121177</v>
          </cell>
          <cell r="CV46">
            <v>8.5978894096071112</v>
          </cell>
          <cell r="CW46">
            <v>4.0281924839492635</v>
          </cell>
          <cell r="CX46">
            <v>4.4636121847957915</v>
          </cell>
          <cell r="CY46">
            <v>0</v>
          </cell>
          <cell r="CZ46">
            <v>8.6024521558144489</v>
          </cell>
          <cell r="DA46">
            <v>4.5002085173089901</v>
          </cell>
          <cell r="DB46">
            <v>1.8770638016204586</v>
          </cell>
          <cell r="DC46">
            <v>0</v>
          </cell>
          <cell r="DD46">
            <v>0</v>
          </cell>
          <cell r="DE46">
            <v>39.928306373522432</v>
          </cell>
          <cell r="DF46">
            <v>0</v>
          </cell>
          <cell r="DG46">
            <v>0</v>
          </cell>
          <cell r="DH46">
            <v>10.927632993232645</v>
          </cell>
          <cell r="DI46">
            <v>23.016010559876651</v>
          </cell>
          <cell r="DJ46">
            <v>0</v>
          </cell>
          <cell r="DK46" t="str">
            <v/>
          </cell>
          <cell r="DL46">
            <v>50</v>
          </cell>
          <cell r="DM46">
            <v>23.243510002038683</v>
          </cell>
          <cell r="DN46">
            <v>0</v>
          </cell>
          <cell r="DO46" t="str">
            <v/>
          </cell>
          <cell r="DP46">
            <v>0</v>
          </cell>
          <cell r="DQ46">
            <v>32.047886671551879</v>
          </cell>
          <cell r="DR46">
            <v>1.3135807444442305</v>
          </cell>
          <cell r="DS46" t="str">
            <v/>
          </cell>
          <cell r="DT46">
            <v>16.340421485166875</v>
          </cell>
          <cell r="DU46">
            <v>8.7582903131992254</v>
          </cell>
          <cell r="DV46">
            <v>5.6375563135779689</v>
          </cell>
          <cell r="DW46">
            <v>0</v>
          </cell>
          <cell r="DX46">
            <v>27.463724130667178</v>
          </cell>
          <cell r="DY46">
            <v>6.0192508807950205</v>
          </cell>
          <cell r="DZ46">
            <v>50</v>
          </cell>
          <cell r="EA46">
            <v>50</v>
          </cell>
          <cell r="EB46">
            <v>0</v>
          </cell>
          <cell r="EC46">
            <v>0</v>
          </cell>
          <cell r="ED46">
            <v>26.921696974778484</v>
          </cell>
          <cell r="EE46">
            <v>0</v>
          </cell>
          <cell r="EF46">
            <v>50</v>
          </cell>
          <cell r="EG46" t="str">
            <v/>
          </cell>
          <cell r="EH46" t="str">
            <v/>
          </cell>
          <cell r="EI46" t="str">
            <v/>
          </cell>
          <cell r="EJ46" t="str">
            <v/>
          </cell>
          <cell r="EK46">
            <v>0</v>
          </cell>
          <cell r="EL46" t="str">
            <v/>
          </cell>
          <cell r="EM46" t="str">
            <v/>
          </cell>
          <cell r="EN46" t="str">
            <v/>
          </cell>
          <cell r="EO46" t="str">
            <v/>
          </cell>
          <cell r="EP46" t="str">
            <v/>
          </cell>
          <cell r="EQ46">
            <v>0</v>
          </cell>
          <cell r="ER46" t="str">
            <v/>
          </cell>
          <cell r="ES46" t="str">
            <v/>
          </cell>
          <cell r="ET46" t="str">
            <v/>
          </cell>
          <cell r="EU46" t="str">
            <v/>
          </cell>
          <cell r="EV46" t="str">
            <v/>
          </cell>
          <cell r="EW46" t="str">
            <v/>
          </cell>
          <cell r="EX46" t="str">
            <v/>
          </cell>
          <cell r="EY46" t="str">
            <v/>
          </cell>
          <cell r="EZ46" t="str">
            <v/>
          </cell>
          <cell r="FA46" t="str">
            <v/>
          </cell>
          <cell r="FB46" t="str">
            <v/>
          </cell>
          <cell r="FC46" t="str">
            <v/>
          </cell>
          <cell r="FD46" t="str">
            <v/>
          </cell>
          <cell r="FE46" t="str">
            <v/>
          </cell>
          <cell r="FF46" t="str">
            <v/>
          </cell>
          <cell r="FG46" t="str">
            <v/>
          </cell>
          <cell r="FH46" t="str">
            <v/>
          </cell>
          <cell r="FI46" t="str">
            <v/>
          </cell>
          <cell r="FJ46" t="str">
            <v/>
          </cell>
          <cell r="FK46" t="str">
            <v/>
          </cell>
          <cell r="FL46" t="str">
            <v/>
          </cell>
          <cell r="FM46" t="str">
            <v/>
          </cell>
          <cell r="FN46" t="str">
            <v/>
          </cell>
          <cell r="FO46" t="str">
            <v/>
          </cell>
          <cell r="FP46" t="str">
            <v/>
          </cell>
          <cell r="FQ46" t="str">
            <v/>
          </cell>
          <cell r="FR46" t="str">
            <v/>
          </cell>
          <cell r="FS46" t="str">
            <v/>
          </cell>
          <cell r="FT46" t="str">
            <v/>
          </cell>
          <cell r="FU46" t="str">
            <v/>
          </cell>
          <cell r="FV46" t="str">
            <v/>
          </cell>
          <cell r="FW46" t="str">
            <v/>
          </cell>
          <cell r="FX46" t="str">
            <v/>
          </cell>
          <cell r="FY46" t="str">
            <v/>
          </cell>
          <cell r="FZ46" t="str">
            <v/>
          </cell>
          <cell r="GA46" t="str">
            <v/>
          </cell>
          <cell r="GB46">
            <v>0</v>
          </cell>
          <cell r="GC46" t="str">
            <v/>
          </cell>
          <cell r="GD46" t="str">
            <v/>
          </cell>
          <cell r="GE46" t="str">
            <v/>
          </cell>
          <cell r="GF46" t="str">
            <v/>
          </cell>
          <cell r="GG46" t="str">
            <v/>
          </cell>
          <cell r="GH46" t="str">
            <v/>
          </cell>
          <cell r="GI46" t="str">
            <v/>
          </cell>
          <cell r="GJ46" t="str">
            <v/>
          </cell>
          <cell r="GK46">
            <v>30.104653858537269</v>
          </cell>
          <cell r="GL46" t="str">
            <v/>
          </cell>
          <cell r="GM46" t="str">
            <v/>
          </cell>
          <cell r="GN46" t="str">
            <v/>
          </cell>
          <cell r="GO46" t="str">
            <v/>
          </cell>
          <cell r="GP46" t="str">
            <v/>
          </cell>
          <cell r="GQ46" t="str">
            <v/>
          </cell>
          <cell r="GR46" t="str">
            <v/>
          </cell>
          <cell r="GS46" t="str">
            <v/>
          </cell>
          <cell r="GT46">
            <v>50</v>
          </cell>
          <cell r="GU46" t="str">
            <v/>
          </cell>
          <cell r="GV46" t="str">
            <v/>
          </cell>
          <cell r="GW46" t="str">
            <v/>
          </cell>
          <cell r="GX46" t="str">
            <v/>
          </cell>
          <cell r="GY46" t="str">
            <v/>
          </cell>
          <cell r="GZ46" t="str">
            <v/>
          </cell>
          <cell r="HA46">
            <v>0</v>
          </cell>
          <cell r="HB46" t="str">
            <v/>
          </cell>
          <cell r="HC46" t="str">
            <v/>
          </cell>
          <cell r="HD46" t="str">
            <v/>
          </cell>
          <cell r="HE46" t="str">
            <v/>
          </cell>
          <cell r="HF46" t="str">
            <v/>
          </cell>
          <cell r="HG46" t="str">
            <v/>
          </cell>
          <cell r="HH46" t="str">
            <v/>
          </cell>
          <cell r="HI46" t="str">
            <v/>
          </cell>
          <cell r="HJ46">
            <v>0</v>
          </cell>
          <cell r="HK46" t="str">
            <v/>
          </cell>
          <cell r="HL46" t="str">
            <v/>
          </cell>
          <cell r="HM46" t="str">
            <v/>
          </cell>
          <cell r="HN46" t="str">
            <v/>
          </cell>
          <cell r="HO46" t="str">
            <v/>
          </cell>
          <cell r="HP46" t="str">
            <v/>
          </cell>
          <cell r="HQ46" t="str">
            <v/>
          </cell>
          <cell r="HR46" t="str">
            <v/>
          </cell>
          <cell r="HS46" t="str">
            <v/>
          </cell>
          <cell r="HT46" t="str">
            <v/>
          </cell>
          <cell r="HU46" t="str">
            <v/>
          </cell>
          <cell r="HV46" t="str">
            <v/>
          </cell>
          <cell r="HW46" t="str">
            <v/>
          </cell>
          <cell r="HX46">
            <v>0</v>
          </cell>
          <cell r="HY46">
            <v>0</v>
          </cell>
          <cell r="HZ46" t="str">
            <v/>
          </cell>
          <cell r="IA46" t="str">
            <v/>
          </cell>
          <cell r="IB46" t="str">
            <v/>
          </cell>
          <cell r="IC46" t="str">
            <v/>
          </cell>
          <cell r="ID46" t="str">
            <v/>
          </cell>
          <cell r="IE46" t="str">
            <v/>
          </cell>
          <cell r="IF46" t="str">
            <v/>
          </cell>
          <cell r="IG46" t="str">
            <v/>
          </cell>
          <cell r="IH46" t="str">
            <v/>
          </cell>
          <cell r="II46" t="str">
            <v/>
          </cell>
          <cell r="IJ46" t="str">
            <v/>
          </cell>
          <cell r="IK46" t="str">
            <v/>
          </cell>
          <cell r="IL46" t="str">
            <v/>
          </cell>
          <cell r="IM46">
            <v>0</v>
          </cell>
        </row>
        <row r="47">
          <cell r="A47" t="str">
            <v>4.3.1</v>
          </cell>
          <cell r="B47">
            <v>1</v>
          </cell>
          <cell r="C47" t="str">
            <v>Tariff rate, applied, weighted mean, all products (%)</v>
          </cell>
          <cell r="D47" t="str">
            <v>SCORE</v>
          </cell>
          <cell r="E47">
            <v>92.958700067704811</v>
          </cell>
          <cell r="F47">
            <v>67.29857819905213</v>
          </cell>
          <cell r="G47">
            <v>82.159783344617466</v>
          </cell>
          <cell r="H47">
            <v>92.383209207853753</v>
          </cell>
          <cell r="I47">
            <v>91.638456330399464</v>
          </cell>
          <cell r="J47">
            <v>96.106973595125254</v>
          </cell>
          <cell r="K47">
            <v>86.696005416384565</v>
          </cell>
          <cell r="L47">
            <v>87.948544346648617</v>
          </cell>
          <cell r="M47">
            <v>62.83006093432634</v>
          </cell>
          <cell r="N47" t="str">
            <v/>
          </cell>
          <cell r="O47">
            <v>96.106973595125254</v>
          </cell>
          <cell r="P47">
            <v>47.528774542992544</v>
          </cell>
          <cell r="Q47">
            <v>86.222071767095457</v>
          </cell>
          <cell r="R47">
            <v>84.190927555856462</v>
          </cell>
          <cell r="S47">
            <v>70.683818551117128</v>
          </cell>
          <cell r="T47">
            <v>77.183480027081913</v>
          </cell>
          <cell r="U47">
            <v>79.282329045362218</v>
          </cell>
          <cell r="V47">
            <v>96.106973595125254</v>
          </cell>
          <cell r="W47">
            <v>76.675693974272178</v>
          </cell>
          <cell r="X47" t="str">
            <v/>
          </cell>
          <cell r="Y47">
            <v>66.181448882870683</v>
          </cell>
          <cell r="Z47">
            <v>57.109004739336491</v>
          </cell>
          <cell r="AA47">
            <v>96.784021665538248</v>
          </cell>
          <cell r="AB47" t="str">
            <v/>
          </cell>
          <cell r="AC47">
            <v>96.614759647935003</v>
          </cell>
          <cell r="AD47">
            <v>86.72985781990522</v>
          </cell>
          <cell r="AE47">
            <v>70.446851726472573</v>
          </cell>
          <cell r="AF47">
            <v>87.271496276235609</v>
          </cell>
          <cell r="AG47">
            <v>77.792823290453626</v>
          </cell>
          <cell r="AH47">
            <v>96.310088016249153</v>
          </cell>
          <cell r="AI47">
            <v>96.106973595125254</v>
          </cell>
          <cell r="AJ47">
            <v>96.106973595125254</v>
          </cell>
          <cell r="AK47">
            <v>96.106973595125254</v>
          </cell>
          <cell r="AL47">
            <v>82.667569397427215</v>
          </cell>
          <cell r="AM47">
            <v>81.787406905890322</v>
          </cell>
          <cell r="AN47">
            <v>72.884224779959382</v>
          </cell>
          <cell r="AO47">
            <v>89.573459715639814</v>
          </cell>
          <cell r="AP47">
            <v>96.106973595125254</v>
          </cell>
          <cell r="AQ47">
            <v>65.978334461746783</v>
          </cell>
          <cell r="AR47">
            <v>96.106973595125254</v>
          </cell>
          <cell r="AS47">
            <v>96.106973595125254</v>
          </cell>
          <cell r="AT47" t="str">
            <v/>
          </cell>
          <cell r="AU47">
            <v>98.408937034529458</v>
          </cell>
          <cell r="AV47">
            <v>96.106973595125254</v>
          </cell>
          <cell r="AW47">
            <v>66.689234935680432</v>
          </cell>
          <cell r="AX47">
            <v>96.106973595125254</v>
          </cell>
          <cell r="AY47">
            <v>89.776574136763713</v>
          </cell>
          <cell r="AZ47">
            <v>76.743398781313473</v>
          </cell>
          <cell r="BA47">
            <v>89.268788083953964</v>
          </cell>
          <cell r="BB47">
            <v>100</v>
          </cell>
          <cell r="BC47">
            <v>96.106973595125254</v>
          </cell>
          <cell r="BD47">
            <v>96.445497630331758</v>
          </cell>
          <cell r="BE47">
            <v>79.383886255924168</v>
          </cell>
          <cell r="BF47">
            <v>87.982396750169258</v>
          </cell>
          <cell r="BG47">
            <v>96.106973595125254</v>
          </cell>
          <cell r="BH47">
            <v>96.310088016249153</v>
          </cell>
          <cell r="BI47">
            <v>96.106973595125254</v>
          </cell>
          <cell r="BJ47">
            <v>69.837508463100875</v>
          </cell>
          <cell r="BK47">
            <v>95.56533513879485</v>
          </cell>
          <cell r="BL47">
            <v>81.008801624915364</v>
          </cell>
          <cell r="BM47">
            <v>92.789438050101552</v>
          </cell>
          <cell r="BN47">
            <v>78.706838185511174</v>
          </cell>
          <cell r="BO47">
            <v>75.964793500338516</v>
          </cell>
          <cell r="BP47">
            <v>86.357481381178061</v>
          </cell>
          <cell r="BQ47">
            <v>71.191604603926876</v>
          </cell>
          <cell r="BR47">
            <v>96.106973595125254</v>
          </cell>
          <cell r="BS47" t="str">
            <v/>
          </cell>
          <cell r="BT47" t="str">
            <v/>
          </cell>
          <cell r="BU47">
            <v>96.106973595125254</v>
          </cell>
          <cell r="BV47">
            <v>96.106973595125254</v>
          </cell>
          <cell r="BW47">
            <v>88.727149627623561</v>
          </cell>
          <cell r="BX47">
            <v>71.597833446174675</v>
          </cell>
          <cell r="BY47">
            <v>79.823967501692621</v>
          </cell>
          <cell r="BZ47">
            <v>89.404197698036569</v>
          </cell>
          <cell r="CA47">
            <v>71.428571428571431</v>
          </cell>
          <cell r="CB47">
            <v>96.106973595125254</v>
          </cell>
          <cell r="CC47" t="str">
            <v/>
          </cell>
          <cell r="CD47">
            <v>93.060257278266761</v>
          </cell>
          <cell r="CE47">
            <v>93.635748138117805</v>
          </cell>
          <cell r="CF47">
            <v>82.73527420446851</v>
          </cell>
          <cell r="CG47" t="str">
            <v/>
          </cell>
          <cell r="CH47">
            <v>68.111035883547729</v>
          </cell>
          <cell r="CI47">
            <v>73.79823967501693</v>
          </cell>
          <cell r="CJ47">
            <v>96.242383209207858</v>
          </cell>
          <cell r="CK47">
            <v>55.585646580907245</v>
          </cell>
          <cell r="CL47">
            <v>96.106973595125254</v>
          </cell>
          <cell r="CM47">
            <v>93.297224102911301</v>
          </cell>
          <cell r="CN47">
            <v>87.846987136086668</v>
          </cell>
          <cell r="CO47">
            <v>69.871360866621529</v>
          </cell>
          <cell r="CP47">
            <v>98.578199052132703</v>
          </cell>
          <cell r="CQ47">
            <v>88.862559241706165</v>
          </cell>
          <cell r="CR47">
            <v>69.56668923493568</v>
          </cell>
          <cell r="CS47">
            <v>76.032498307379825</v>
          </cell>
          <cell r="CT47">
            <v>88.93026404874746</v>
          </cell>
          <cell r="CU47">
            <v>92.890995260663502</v>
          </cell>
          <cell r="CV47">
            <v>87.813134732566013</v>
          </cell>
          <cell r="CW47">
            <v>96.106973595125254</v>
          </cell>
          <cell r="CX47">
            <v>96.106973595125254</v>
          </cell>
          <cell r="CY47">
            <v>87.440758293838869</v>
          </cell>
          <cell r="CZ47">
            <v>96.106973595125254</v>
          </cell>
          <cell r="DA47">
            <v>80.399458361543665</v>
          </cell>
          <cell r="DB47">
            <v>87.305348679756264</v>
          </cell>
          <cell r="DC47">
            <v>71.259309410968172</v>
          </cell>
          <cell r="DD47">
            <v>79.587000677048067</v>
          </cell>
          <cell r="DE47">
            <v>100</v>
          </cell>
          <cell r="DF47">
            <v>96.106973595125254</v>
          </cell>
          <cell r="DG47">
            <v>96.106973595125254</v>
          </cell>
          <cell r="DH47">
            <v>84.834123222748815</v>
          </cell>
          <cell r="DI47">
            <v>96.106973595125254</v>
          </cell>
          <cell r="DJ47">
            <v>75.829383886255926</v>
          </cell>
          <cell r="DK47" t="str">
            <v/>
          </cell>
          <cell r="DL47">
            <v>96.106973595125254</v>
          </cell>
          <cell r="DM47">
            <v>100</v>
          </cell>
          <cell r="DN47" t="str">
            <v/>
          </cell>
          <cell r="DO47" t="str">
            <v/>
          </cell>
          <cell r="DP47">
            <v>87.305348679756264</v>
          </cell>
          <cell r="DQ47">
            <v>65.43669600541638</v>
          </cell>
          <cell r="DR47">
            <v>84.56330399458362</v>
          </cell>
          <cell r="DS47" t="str">
            <v/>
          </cell>
          <cell r="DT47">
            <v>85.917400135409608</v>
          </cell>
          <cell r="DU47">
            <v>38.18551117129315</v>
          </cell>
          <cell r="DV47">
            <v>93.974272173324309</v>
          </cell>
          <cell r="DW47">
            <v>75.016926201760327</v>
          </cell>
          <cell r="DX47">
            <v>87.440758293838869</v>
          </cell>
          <cell r="DY47">
            <v>87.745429925524718</v>
          </cell>
          <cell r="DZ47">
            <v>96.106973595125254</v>
          </cell>
          <cell r="EA47">
            <v>94.955991875423152</v>
          </cell>
          <cell r="EB47">
            <v>87.779282329045358</v>
          </cell>
          <cell r="EC47">
            <v>61.442112389979684</v>
          </cell>
          <cell r="ED47">
            <v>64.218009478672982</v>
          </cell>
          <cell r="EE47">
            <v>82.972241029113064</v>
          </cell>
          <cell r="EF47" t="str">
            <v/>
          </cell>
          <cell r="EG47" t="str">
            <v/>
          </cell>
          <cell r="EH47" t="str">
            <v/>
          </cell>
          <cell r="EI47" t="str">
            <v/>
          </cell>
          <cell r="EJ47" t="str">
            <v/>
          </cell>
          <cell r="EK47">
            <v>73.89979688557888</v>
          </cell>
          <cell r="EL47" t="str">
            <v/>
          </cell>
          <cell r="EM47" t="str">
            <v/>
          </cell>
          <cell r="EN47" t="str">
            <v/>
          </cell>
          <cell r="EO47" t="str">
            <v/>
          </cell>
          <cell r="EP47" t="str">
            <v/>
          </cell>
          <cell r="EQ47">
            <v>92.112389979688558</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v>31.888964116452271</v>
          </cell>
          <cell r="GC47" t="str">
            <v/>
          </cell>
          <cell r="GD47" t="str">
            <v/>
          </cell>
          <cell r="GE47" t="str">
            <v/>
          </cell>
          <cell r="GF47" t="str">
            <v/>
          </cell>
          <cell r="GG47" t="str">
            <v/>
          </cell>
          <cell r="GH47" t="str">
            <v/>
          </cell>
          <cell r="GI47" t="str">
            <v/>
          </cell>
          <cell r="GJ47" t="str">
            <v/>
          </cell>
          <cell r="GK47">
            <v>83.920108327691267</v>
          </cell>
          <cell r="GL47" t="str">
            <v/>
          </cell>
          <cell r="GM47" t="str">
            <v/>
          </cell>
          <cell r="GN47" t="str">
            <v/>
          </cell>
          <cell r="GO47" t="str">
            <v/>
          </cell>
          <cell r="GP47" t="str">
            <v/>
          </cell>
          <cell r="GQ47" t="str">
            <v/>
          </cell>
          <cell r="GR47" t="str">
            <v/>
          </cell>
          <cell r="GS47" t="str">
            <v/>
          </cell>
          <cell r="GT47">
            <v>91.740013540961414</v>
          </cell>
          <cell r="GU47" t="str">
            <v/>
          </cell>
          <cell r="GV47" t="str">
            <v/>
          </cell>
          <cell r="GW47" t="str">
            <v/>
          </cell>
          <cell r="GX47" t="str">
            <v/>
          </cell>
          <cell r="GY47" t="str">
            <v/>
          </cell>
          <cell r="GZ47" t="str">
            <v/>
          </cell>
          <cell r="HA47">
            <v>68.991198375084622</v>
          </cell>
          <cell r="HB47" t="str">
            <v/>
          </cell>
          <cell r="HC47" t="str">
            <v/>
          </cell>
          <cell r="HD47" t="str">
            <v/>
          </cell>
          <cell r="HE47" t="str">
            <v/>
          </cell>
          <cell r="HF47" t="str">
            <v/>
          </cell>
          <cell r="HG47" t="str">
            <v/>
          </cell>
          <cell r="HH47" t="str">
            <v/>
          </cell>
          <cell r="HI47" t="str">
            <v/>
          </cell>
          <cell r="HJ47">
            <v>59.478672985781991</v>
          </cell>
          <cell r="HK47" t="str">
            <v/>
          </cell>
          <cell r="HL47" t="str">
            <v/>
          </cell>
          <cell r="HM47" t="str">
            <v/>
          </cell>
          <cell r="HN47" t="str">
            <v/>
          </cell>
          <cell r="HO47" t="str">
            <v/>
          </cell>
          <cell r="HP47" t="str">
            <v/>
          </cell>
          <cell r="HQ47" t="str">
            <v/>
          </cell>
          <cell r="HR47" t="str">
            <v/>
          </cell>
          <cell r="HS47" t="str">
            <v/>
          </cell>
          <cell r="HT47" t="str">
            <v/>
          </cell>
          <cell r="HU47" t="str">
            <v/>
          </cell>
          <cell r="HV47" t="str">
            <v/>
          </cell>
          <cell r="HW47" t="str">
            <v/>
          </cell>
          <cell r="HX47">
            <v>61.272850372376439</v>
          </cell>
          <cell r="HY47">
            <v>82.39675016926202</v>
          </cell>
          <cell r="HZ47" t="str">
            <v/>
          </cell>
          <cell r="IA47" t="str">
            <v/>
          </cell>
          <cell r="IB47" t="str">
            <v/>
          </cell>
          <cell r="IC47" t="str">
            <v/>
          </cell>
          <cell r="ID47" t="str">
            <v/>
          </cell>
          <cell r="IE47" t="str">
            <v/>
          </cell>
          <cell r="IF47" t="str">
            <v/>
          </cell>
          <cell r="IG47" t="str">
            <v/>
          </cell>
          <cell r="IH47" t="str">
            <v/>
          </cell>
          <cell r="II47" t="str">
            <v/>
          </cell>
          <cell r="IJ47" t="str">
            <v/>
          </cell>
          <cell r="IK47" t="str">
            <v/>
          </cell>
          <cell r="IL47" t="str">
            <v/>
          </cell>
          <cell r="IM47">
            <v>76.540284360189574</v>
          </cell>
        </row>
        <row r="48">
          <cell r="A48" t="str">
            <v>4.3.2</v>
          </cell>
          <cell r="B48">
            <v>1</v>
          </cell>
          <cell r="C48" t="str">
            <v>Market Access - Overall Trade Restrictiveness Index (%)</v>
          </cell>
          <cell r="D48" t="str">
            <v>SCORE</v>
          </cell>
          <cell r="E48">
            <v>45.440766624415609</v>
          </cell>
          <cell r="F48">
            <v>95.787224330607359</v>
          </cell>
          <cell r="G48">
            <v>51.458036563658908</v>
          </cell>
          <cell r="H48">
            <v>88.870650307534405</v>
          </cell>
          <cell r="I48">
            <v>75.251825629416203</v>
          </cell>
          <cell r="J48" t="str">
            <v/>
          </cell>
          <cell r="K48">
            <v>97.687771709257717</v>
          </cell>
          <cell r="L48">
            <v>90.385311751343338</v>
          </cell>
          <cell r="M48">
            <v>56.557103414487479</v>
          </cell>
          <cell r="N48" t="str">
            <v/>
          </cell>
          <cell r="O48" t="str">
            <v/>
          </cell>
          <cell r="P48">
            <v>70.332371455751371</v>
          </cell>
          <cell r="Q48">
            <v>9.5019867037567849</v>
          </cell>
          <cell r="R48" t="str">
            <v/>
          </cell>
          <cell r="S48">
            <v>93.055611258728533</v>
          </cell>
          <cell r="T48">
            <v>69.409003601198108</v>
          </cell>
          <cell r="U48">
            <v>92.678496770289954</v>
          </cell>
          <cell r="V48" t="str">
            <v/>
          </cell>
          <cell r="W48">
            <v>38.504745381357374</v>
          </cell>
          <cell r="X48" t="str">
            <v/>
          </cell>
          <cell r="Y48" t="str">
            <v/>
          </cell>
          <cell r="Z48">
            <v>75.581360791807697</v>
          </cell>
          <cell r="AA48">
            <v>70.764047803228749</v>
          </cell>
          <cell r="AB48" t="str">
            <v/>
          </cell>
          <cell r="AC48">
            <v>67.268712972017056</v>
          </cell>
          <cell r="AD48">
            <v>74.32560128409358</v>
          </cell>
          <cell r="AE48">
            <v>84.969953468053902</v>
          </cell>
          <cell r="AF48">
            <v>61.071051312672914</v>
          </cell>
          <cell r="AG48">
            <v>48.920722570980182</v>
          </cell>
          <cell r="AH48">
            <v>88.013674223286984</v>
          </cell>
          <cell r="AI48" t="str">
            <v/>
          </cell>
          <cell r="AJ48" t="str">
            <v/>
          </cell>
          <cell r="AK48" t="str">
            <v/>
          </cell>
          <cell r="AL48" t="str">
            <v/>
          </cell>
          <cell r="AM48" t="str">
            <v/>
          </cell>
          <cell r="AN48">
            <v>71.18712582495597</v>
          </cell>
          <cell r="AO48">
            <v>39.756523114059661</v>
          </cell>
          <cell r="AP48" t="str">
            <v/>
          </cell>
          <cell r="AQ48">
            <v>42.485135427958568</v>
          </cell>
          <cell r="AR48" t="str">
            <v/>
          </cell>
          <cell r="AS48" t="str">
            <v/>
          </cell>
          <cell r="AT48" t="str">
            <v/>
          </cell>
          <cell r="AU48">
            <v>91.660403065274281</v>
          </cell>
          <cell r="AV48" t="str">
            <v/>
          </cell>
          <cell r="AW48">
            <v>28.793109567195458</v>
          </cell>
          <cell r="AX48" t="str">
            <v/>
          </cell>
          <cell r="AY48">
            <v>56.268944088088404</v>
          </cell>
          <cell r="AZ48">
            <v>22.923857786000355</v>
          </cell>
          <cell r="BA48">
            <v>34.539878486613858</v>
          </cell>
          <cell r="BB48">
            <v>76.402702875043531</v>
          </cell>
          <cell r="BC48" t="str">
            <v/>
          </cell>
          <cell r="BD48">
            <v>54.535342725513445</v>
          </cell>
          <cell r="BE48">
            <v>77.454324279796438</v>
          </cell>
          <cell r="BF48">
            <v>69.451360454222424</v>
          </cell>
          <cell r="BG48" t="str">
            <v/>
          </cell>
          <cell r="BH48">
            <v>88.681919942662432</v>
          </cell>
          <cell r="BI48" t="str">
            <v/>
          </cell>
          <cell r="BJ48" t="str">
            <v/>
          </cell>
          <cell r="BK48">
            <v>77.297073020271554</v>
          </cell>
          <cell r="BL48">
            <v>67.444372727611096</v>
          </cell>
          <cell r="BM48">
            <v>81.243819953367066</v>
          </cell>
          <cell r="BN48">
            <v>32.886316572464963</v>
          </cell>
          <cell r="BO48">
            <v>75.001897113819041</v>
          </cell>
          <cell r="BP48" t="str">
            <v/>
          </cell>
          <cell r="BQ48">
            <v>62.17547451649564</v>
          </cell>
          <cell r="BR48" t="str">
            <v/>
          </cell>
          <cell r="BS48" t="str">
            <v/>
          </cell>
          <cell r="BT48" t="str">
            <v/>
          </cell>
          <cell r="BU48" t="str">
            <v/>
          </cell>
          <cell r="BV48" t="str">
            <v/>
          </cell>
          <cell r="BW48">
            <v>76.645706564533171</v>
          </cell>
          <cell r="BX48">
            <v>26.626706572900659</v>
          </cell>
          <cell r="BY48">
            <v>42.466986612868453</v>
          </cell>
          <cell r="BZ48">
            <v>78.05444702233919</v>
          </cell>
          <cell r="CA48">
            <v>59.259026294430328</v>
          </cell>
          <cell r="CB48" t="str">
            <v/>
          </cell>
          <cell r="CC48" t="str">
            <v/>
          </cell>
          <cell r="CD48">
            <v>1.7276575534993128</v>
          </cell>
          <cell r="CE48">
            <v>87.875321968347194</v>
          </cell>
          <cell r="CF48">
            <v>72.722532893645337</v>
          </cell>
          <cell r="CG48" t="str">
            <v/>
          </cell>
          <cell r="CH48">
            <v>59.199963298421622</v>
          </cell>
          <cell r="CI48" t="str">
            <v/>
          </cell>
          <cell r="CJ48">
            <v>85.749082965475992</v>
          </cell>
          <cell r="CK48">
            <v>93.079675029452147</v>
          </cell>
          <cell r="CL48" t="str">
            <v/>
          </cell>
          <cell r="CM48">
            <v>37.125954796466367</v>
          </cell>
          <cell r="CN48">
            <v>38.524913937395524</v>
          </cell>
          <cell r="CO48">
            <v>94.71696360224837</v>
          </cell>
          <cell r="CP48">
            <v>90.810784608766085</v>
          </cell>
          <cell r="CQ48">
            <v>90.998880197911532</v>
          </cell>
          <cell r="CR48" t="str">
            <v/>
          </cell>
          <cell r="CS48">
            <v>68.799301515873282</v>
          </cell>
          <cell r="CT48">
            <v>62.743656498617476</v>
          </cell>
          <cell r="CU48">
            <v>85.391098309159432</v>
          </cell>
          <cell r="CV48">
            <v>73.028033138755333</v>
          </cell>
          <cell r="CW48" t="str">
            <v/>
          </cell>
          <cell r="CX48" t="str">
            <v/>
          </cell>
          <cell r="CY48" t="str">
            <v/>
          </cell>
          <cell r="CZ48" t="str">
            <v/>
          </cell>
          <cell r="DA48">
            <v>89.49815496664398</v>
          </cell>
          <cell r="DB48">
            <v>92.393309348428687</v>
          </cell>
          <cell r="DC48">
            <v>77.890097816054109</v>
          </cell>
          <cell r="DD48" t="str">
            <v/>
          </cell>
          <cell r="DE48">
            <v>82.484344843644635</v>
          </cell>
          <cell r="DF48" t="str">
            <v/>
          </cell>
          <cell r="DG48" t="str">
            <v/>
          </cell>
          <cell r="DH48">
            <v>89.099169569082491</v>
          </cell>
          <cell r="DI48" t="str">
            <v/>
          </cell>
          <cell r="DJ48">
            <v>46.484049384397373</v>
          </cell>
          <cell r="DK48" t="str">
            <v/>
          </cell>
          <cell r="DL48" t="str">
            <v/>
          </cell>
          <cell r="DM48">
            <v>88.375092439215166</v>
          </cell>
          <cell r="DN48" t="str">
            <v/>
          </cell>
          <cell r="DO48" t="str">
            <v/>
          </cell>
          <cell r="DP48" t="str">
            <v/>
          </cell>
          <cell r="DQ48" t="str">
            <v/>
          </cell>
          <cell r="DR48">
            <v>66.706503652412962</v>
          </cell>
          <cell r="DS48" t="str">
            <v/>
          </cell>
          <cell r="DT48">
            <v>72.298012199812391</v>
          </cell>
          <cell r="DU48">
            <v>66.367360293797276</v>
          </cell>
          <cell r="DV48">
            <v>76.460005811083235</v>
          </cell>
          <cell r="DW48">
            <v>24.620122794478931</v>
          </cell>
          <cell r="DX48">
            <v>79.639712839002698</v>
          </cell>
          <cell r="DY48">
            <v>89.953087188465773</v>
          </cell>
          <cell r="DZ48" t="str">
            <v/>
          </cell>
          <cell r="EA48">
            <v>69.462093934689079</v>
          </cell>
          <cell r="EB48">
            <v>52.759586484008977</v>
          </cell>
          <cell r="EC48">
            <v>95.929731481211647</v>
          </cell>
          <cell r="ED48" t="str">
            <v/>
          </cell>
          <cell r="EE48">
            <v>76.08289132264467</v>
          </cell>
          <cell r="EF48" t="str">
            <v/>
          </cell>
          <cell r="EG48" t="str">
            <v/>
          </cell>
          <cell r="EH48" t="str">
            <v/>
          </cell>
          <cell r="EI48" t="str">
            <v/>
          </cell>
          <cell r="EJ48" t="str">
            <v/>
          </cell>
          <cell r="EK48" t="str">
            <v/>
          </cell>
          <cell r="EL48" t="str">
            <v/>
          </cell>
          <cell r="EM48" t="str">
            <v/>
          </cell>
          <cell r="EN48" t="str">
            <v/>
          </cell>
          <cell r="EO48" t="str">
            <v/>
          </cell>
          <cell r="EP48" t="str">
            <v/>
          </cell>
          <cell r="EQ48">
            <v>92.339295704790047</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v>92.246329914296624</v>
          </cell>
          <cell r="GC48" t="str">
            <v/>
          </cell>
          <cell r="GD48" t="str">
            <v/>
          </cell>
          <cell r="GE48" t="str">
            <v/>
          </cell>
          <cell r="GF48" t="str">
            <v/>
          </cell>
          <cell r="GG48" t="str">
            <v/>
          </cell>
          <cell r="GH48" t="str">
            <v/>
          </cell>
          <cell r="GI48" t="str">
            <v/>
          </cell>
          <cell r="GJ48" t="str">
            <v/>
          </cell>
          <cell r="GK48">
            <v>86.927140153575323</v>
          </cell>
          <cell r="GL48" t="str">
            <v/>
          </cell>
          <cell r="GM48" t="str">
            <v/>
          </cell>
          <cell r="GN48" t="str">
            <v/>
          </cell>
          <cell r="GO48" t="str">
            <v/>
          </cell>
          <cell r="GP48" t="str">
            <v/>
          </cell>
          <cell r="GQ48" t="str">
            <v/>
          </cell>
          <cell r="GR48" t="str">
            <v/>
          </cell>
          <cell r="GS48" t="str">
            <v/>
          </cell>
          <cell r="GT48">
            <v>76.238151694663642</v>
          </cell>
          <cell r="GU48" t="str">
            <v/>
          </cell>
          <cell r="GV48" t="str">
            <v/>
          </cell>
          <cell r="GW48" t="str">
            <v/>
          </cell>
          <cell r="GX48" t="str">
            <v/>
          </cell>
          <cell r="GY48" t="str">
            <v/>
          </cell>
          <cell r="GZ48" t="str">
            <v/>
          </cell>
          <cell r="HA48">
            <v>94.993062189843528</v>
          </cell>
          <cell r="HB48" t="str">
            <v/>
          </cell>
          <cell r="HC48" t="str">
            <v/>
          </cell>
          <cell r="HD48" t="str">
            <v/>
          </cell>
          <cell r="HE48" t="str">
            <v/>
          </cell>
          <cell r="HF48" t="str">
            <v/>
          </cell>
          <cell r="HG48" t="str">
            <v/>
          </cell>
          <cell r="HH48" t="str">
            <v/>
          </cell>
          <cell r="HI48" t="str">
            <v/>
          </cell>
          <cell r="HJ48">
            <v>74.032681139745577</v>
          </cell>
          <cell r="HK48" t="str">
            <v/>
          </cell>
          <cell r="HL48" t="str">
            <v/>
          </cell>
          <cell r="HM48" t="str">
            <v/>
          </cell>
          <cell r="HN48" t="str">
            <v/>
          </cell>
          <cell r="HO48" t="str">
            <v/>
          </cell>
          <cell r="HP48" t="str">
            <v/>
          </cell>
          <cell r="HQ48" t="str">
            <v/>
          </cell>
          <cell r="HR48" t="str">
            <v/>
          </cell>
          <cell r="HS48" t="str">
            <v/>
          </cell>
          <cell r="HT48" t="str">
            <v/>
          </cell>
          <cell r="HU48" t="str">
            <v/>
          </cell>
          <cell r="HV48" t="str">
            <v/>
          </cell>
          <cell r="HW48" t="str">
            <v/>
          </cell>
          <cell r="HX48">
            <v>94.850410772028667</v>
          </cell>
          <cell r="HY48">
            <v>2.4144560361545047</v>
          </cell>
          <cell r="HZ48" t="str">
            <v/>
          </cell>
          <cell r="IA48" t="str">
            <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row>
        <row r="49">
          <cell r="A49" t="str">
            <v>4.3.3</v>
          </cell>
          <cell r="B49">
            <v>1</v>
          </cell>
          <cell r="C49" t="str">
            <v>Imports of goods and services (% of GDP)</v>
          </cell>
          <cell r="D49" t="str">
            <v>SCORE</v>
          </cell>
          <cell r="E49">
            <v>52.910959289788892</v>
          </cell>
          <cell r="F49">
            <v>35.144221905837242</v>
          </cell>
          <cell r="G49">
            <v>15.571356221130342</v>
          </cell>
          <cell r="H49">
            <v>35.468863765721188</v>
          </cell>
          <cell r="I49">
            <v>21.025241626211592</v>
          </cell>
          <cell r="J49">
            <v>44.753839164160986</v>
          </cell>
          <cell r="K49">
            <v>24.106698590744713</v>
          </cell>
          <cell r="L49">
            <v>72.310652033249738</v>
          </cell>
          <cell r="M49">
            <v>25.837261646027638</v>
          </cell>
          <cell r="N49" t="str">
            <v/>
          </cell>
          <cell r="O49">
            <v>68.332606884947026</v>
          </cell>
          <cell r="P49">
            <v>27.414431359534529</v>
          </cell>
          <cell r="Q49">
            <v>32.018226622876185</v>
          </cell>
          <cell r="R49">
            <v>56.416213839760196</v>
          </cell>
          <cell r="S49">
            <v>43.403165674716796</v>
          </cell>
          <cell r="T49">
            <v>11.043187229761701</v>
          </cell>
          <cell r="U49">
            <v>27.067448799614507</v>
          </cell>
          <cell r="V49">
            <v>54.253970936447473</v>
          </cell>
          <cell r="W49">
            <v>26.085702458148553</v>
          </cell>
          <cell r="X49" t="str">
            <v/>
          </cell>
          <cell r="Y49">
            <v>60.968107221808133</v>
          </cell>
          <cell r="Z49">
            <v>30.068379710274744</v>
          </cell>
          <cell r="AA49">
            <v>29.608962460157279</v>
          </cell>
          <cell r="AB49" t="str">
            <v/>
          </cell>
          <cell r="AC49">
            <v>29.544799631447709</v>
          </cell>
          <cell r="AD49">
            <v>21.727537435798759</v>
          </cell>
          <cell r="AE49">
            <v>17.826630882411237</v>
          </cell>
          <cell r="AF49">
            <v>40.963799722628494</v>
          </cell>
          <cell r="AG49">
            <v>32.845267698199635</v>
          </cell>
          <cell r="AH49">
            <v>38.35074182135159</v>
          </cell>
          <cell r="AI49">
            <v>56.915742703811802</v>
          </cell>
          <cell r="AJ49">
            <v>62.079301815491583</v>
          </cell>
          <cell r="AK49">
            <v>42.777814864356571</v>
          </cell>
          <cell r="AL49">
            <v>29.437346215125142</v>
          </cell>
          <cell r="AM49">
            <v>46.796295076974417</v>
          </cell>
          <cell r="AN49">
            <v>31.011817379230592</v>
          </cell>
          <cell r="AO49">
            <v>36.73770414014183</v>
          </cell>
          <cell r="AP49">
            <v>63.476726851745092</v>
          </cell>
          <cell r="AQ49">
            <v>28.069867116300085</v>
          </cell>
          <cell r="AR49">
            <v>33.971427802448304</v>
          </cell>
          <cell r="AS49">
            <v>24.31910605245827</v>
          </cell>
          <cell r="AT49" t="str">
            <v/>
          </cell>
          <cell r="AU49">
            <v>47.69786375519778</v>
          </cell>
          <cell r="AV49">
            <v>34.922993976819718</v>
          </cell>
          <cell r="AW49">
            <v>40.23372568635255</v>
          </cell>
          <cell r="AX49">
            <v>28.476657946574473</v>
          </cell>
          <cell r="AY49">
            <v>32.237062323681847</v>
          </cell>
          <cell r="AZ49">
            <v>99.673342010759995</v>
          </cell>
          <cell r="BA49">
            <v>59.135265328736878</v>
          </cell>
          <cell r="BB49">
            <v>100</v>
          </cell>
          <cell r="BC49">
            <v>78.062454204149972</v>
          </cell>
          <cell r="BD49">
            <v>43.0175444393996</v>
          </cell>
          <cell r="BE49">
            <v>24.572244500713396</v>
          </cell>
          <cell r="BF49">
            <v>20.752848129930243</v>
          </cell>
          <cell r="BG49">
            <v>71.62499653201958</v>
          </cell>
          <cell r="BH49">
            <v>31.345775059139751</v>
          </cell>
          <cell r="BI49">
            <v>23.710200591777809</v>
          </cell>
          <cell r="BJ49">
            <v>51.887328247264428</v>
          </cell>
          <cell r="BK49">
            <v>11.916981332483097</v>
          </cell>
          <cell r="BL49">
            <v>63.211028772866982</v>
          </cell>
          <cell r="BM49">
            <v>32.875165347471494</v>
          </cell>
          <cell r="BN49">
            <v>37.27533309947443</v>
          </cell>
          <cell r="BO49">
            <v>44.744432553543874</v>
          </cell>
          <cell r="BP49">
            <v>24.950932148570317</v>
          </cell>
          <cell r="BQ49">
            <v>78.584417303518293</v>
          </cell>
          <cell r="BR49">
            <v>41.949931651685787</v>
          </cell>
          <cell r="BS49" t="str">
            <v/>
          </cell>
          <cell r="BT49" t="str">
            <v/>
          </cell>
          <cell r="BU49">
            <v>69.742233456212915</v>
          </cell>
          <cell r="BV49">
            <v>100</v>
          </cell>
          <cell r="BW49">
            <v>65.453928872201288</v>
          </cell>
          <cell r="BX49">
            <v>50.434047649279435</v>
          </cell>
          <cell r="BY49">
            <v>22.505605699949832</v>
          </cell>
          <cell r="BZ49">
            <v>72.860001935440934</v>
          </cell>
          <cell r="CA49">
            <v>34.61844909516843</v>
          </cell>
          <cell r="CB49">
            <v>87.511353897722444</v>
          </cell>
          <cell r="CC49" t="str">
            <v/>
          </cell>
          <cell r="CD49">
            <v>57.483071482852196</v>
          </cell>
          <cell r="CE49">
            <v>28.494383628474431</v>
          </cell>
          <cell r="CF49">
            <v>60.939453707752044</v>
          </cell>
          <cell r="CG49" t="str">
            <v/>
          </cell>
          <cell r="CH49">
            <v>38.430537959647047</v>
          </cell>
          <cell r="CI49">
            <v>42.612600950243127</v>
          </cell>
          <cell r="CJ49">
            <v>58.273964819020932</v>
          </cell>
          <cell r="CK49">
            <v>36.407484880844621</v>
          </cell>
          <cell r="CL49">
            <v>60.510355364963729</v>
          </cell>
          <cell r="CM49">
            <v>25.811901998567521</v>
          </cell>
          <cell r="CN49">
            <v>59.568264645171041</v>
          </cell>
          <cell r="CO49">
            <v>26.434694201638852</v>
          </cell>
          <cell r="CP49">
            <v>26.601589957955206</v>
          </cell>
          <cell r="CQ49">
            <v>36.933309194713068</v>
          </cell>
          <cell r="CR49">
            <v>19.824328454901032</v>
          </cell>
          <cell r="CS49">
            <v>59.468474106611716</v>
          </cell>
          <cell r="CT49">
            <v>50.207717289614308</v>
          </cell>
          <cell r="CU49">
            <v>19.19348598599468</v>
          </cell>
          <cell r="CV49">
            <v>29.96607513220339</v>
          </cell>
          <cell r="CW49">
            <v>37.734168632482451</v>
          </cell>
          <cell r="CX49">
            <v>34.677997268695812</v>
          </cell>
          <cell r="CY49">
            <v>30.378086845625607</v>
          </cell>
          <cell r="CZ49">
            <v>39.160651755905391</v>
          </cell>
          <cell r="DA49">
            <v>19.819372159920253</v>
          </cell>
          <cell r="DB49">
            <v>41.470011683477907</v>
          </cell>
          <cell r="DC49">
            <v>42.782954640278184</v>
          </cell>
          <cell r="DD49">
            <v>42.760840208030828</v>
          </cell>
          <cell r="DE49">
            <v>100</v>
          </cell>
          <cell r="DF49">
            <v>100</v>
          </cell>
          <cell r="DG49">
            <v>55.848460262119168</v>
          </cell>
          <cell r="DH49">
            <v>27.39084180238866</v>
          </cell>
          <cell r="DI49">
            <v>24.904154187332001</v>
          </cell>
          <cell r="DJ49">
            <v>27.120053239817686</v>
          </cell>
          <cell r="DK49" t="str">
            <v/>
          </cell>
          <cell r="DL49">
            <v>40.51311498589962</v>
          </cell>
          <cell r="DM49">
            <v>39.641015358097917</v>
          </cell>
          <cell r="DN49">
            <v>34.755342119403089</v>
          </cell>
          <cell r="DO49" t="str">
            <v/>
          </cell>
          <cell r="DP49">
            <v>54.824816706447066</v>
          </cell>
          <cell r="DQ49">
            <v>26.75677835438</v>
          </cell>
          <cell r="DR49">
            <v>56.290323185563615</v>
          </cell>
          <cell r="DS49" t="str">
            <v/>
          </cell>
          <cell r="DT49">
            <v>38.323334708187609</v>
          </cell>
          <cell r="DU49">
            <v>53.852623364323918</v>
          </cell>
          <cell r="DV49">
            <v>23.761699405483352</v>
          </cell>
          <cell r="DW49">
            <v>33.702980968705852</v>
          </cell>
          <cell r="DX49">
            <v>46.742778857655686</v>
          </cell>
          <cell r="DY49">
            <v>62.113905178169993</v>
          </cell>
          <cell r="DZ49">
            <v>29.227792924621504</v>
          </cell>
          <cell r="EA49">
            <v>13.54050796032395</v>
          </cell>
          <cell r="EB49">
            <v>24.847941731016697</v>
          </cell>
          <cell r="EC49">
            <v>19.918474966078151</v>
          </cell>
          <cell r="ED49">
            <v>76.533302682087111</v>
          </cell>
          <cell r="EE49">
            <v>30.30108464784184</v>
          </cell>
          <cell r="EF49">
            <v>71.015084077058376</v>
          </cell>
          <cell r="EG49" t="str">
            <v/>
          </cell>
          <cell r="EH49" t="str">
            <v/>
          </cell>
          <cell r="EI49" t="str">
            <v/>
          </cell>
          <cell r="EJ49" t="str">
            <v/>
          </cell>
          <cell r="EK49">
            <v>44.985547645513996</v>
          </cell>
          <cell r="EL49" t="str">
            <v/>
          </cell>
          <cell r="EM49" t="str">
            <v/>
          </cell>
          <cell r="EN49" t="str">
            <v/>
          </cell>
          <cell r="EO49" t="str">
            <v/>
          </cell>
          <cell r="EP49" t="str">
            <v/>
          </cell>
          <cell r="EQ49">
            <v>60.445753810892398</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v>20.95813095112975</v>
          </cell>
          <cell r="GC49" t="str">
            <v/>
          </cell>
          <cell r="GD49" t="str">
            <v/>
          </cell>
          <cell r="GE49" t="str">
            <v/>
          </cell>
          <cell r="GF49" t="str">
            <v/>
          </cell>
          <cell r="GG49" t="str">
            <v/>
          </cell>
          <cell r="GH49" t="str">
            <v/>
          </cell>
          <cell r="GI49" t="str">
            <v/>
          </cell>
          <cell r="GJ49" t="str">
            <v/>
          </cell>
          <cell r="GK49">
            <v>45.750285775865542</v>
          </cell>
          <cell r="GL49" t="str">
            <v/>
          </cell>
          <cell r="GM49" t="str">
            <v/>
          </cell>
          <cell r="GN49" t="str">
            <v/>
          </cell>
          <cell r="GO49" t="str">
            <v/>
          </cell>
          <cell r="GP49" t="str">
            <v/>
          </cell>
          <cell r="GQ49" t="str">
            <v/>
          </cell>
          <cell r="GR49" t="str">
            <v/>
          </cell>
          <cell r="GS49" t="str">
            <v/>
          </cell>
          <cell r="GT49">
            <v>71.4214557127668</v>
          </cell>
          <cell r="GU49" t="str">
            <v/>
          </cell>
          <cell r="GV49" t="str">
            <v/>
          </cell>
          <cell r="GW49" t="str">
            <v/>
          </cell>
          <cell r="GX49" t="str">
            <v/>
          </cell>
          <cell r="GY49" t="str">
            <v/>
          </cell>
          <cell r="GZ49" t="str">
            <v/>
          </cell>
          <cell r="HA49">
            <v>24.098523171056485</v>
          </cell>
          <cell r="HB49" t="str">
            <v/>
          </cell>
          <cell r="HC49" t="str">
            <v/>
          </cell>
          <cell r="HD49" t="str">
            <v/>
          </cell>
          <cell r="HE49" t="str">
            <v/>
          </cell>
          <cell r="HF49" t="str">
            <v/>
          </cell>
          <cell r="HG49" t="str">
            <v/>
          </cell>
          <cell r="HH49" t="str">
            <v/>
          </cell>
          <cell r="HI49" t="str">
            <v/>
          </cell>
          <cell r="HJ49">
            <v>26.323923974193974</v>
          </cell>
          <cell r="HK49" t="str">
            <v/>
          </cell>
          <cell r="HL49" t="str">
            <v/>
          </cell>
          <cell r="HM49" t="str">
            <v/>
          </cell>
          <cell r="HN49" t="str">
            <v/>
          </cell>
          <cell r="HO49" t="str">
            <v/>
          </cell>
          <cell r="HP49" t="str">
            <v/>
          </cell>
          <cell r="HQ49" t="str">
            <v/>
          </cell>
          <cell r="HR49" t="str">
            <v/>
          </cell>
          <cell r="HS49" t="str">
            <v/>
          </cell>
          <cell r="HT49" t="str">
            <v/>
          </cell>
          <cell r="HU49" t="str">
            <v/>
          </cell>
          <cell r="HV49" t="str">
            <v/>
          </cell>
          <cell r="HW49" t="str">
            <v/>
          </cell>
          <cell r="HX49">
            <v>20.271443529021596</v>
          </cell>
          <cell r="HY49">
            <v>74.414920041785933</v>
          </cell>
          <cell r="HZ49" t="str">
            <v/>
          </cell>
          <cell r="IA49" t="str">
            <v/>
          </cell>
          <cell r="IB49" t="str">
            <v/>
          </cell>
          <cell r="IC49" t="str">
            <v/>
          </cell>
          <cell r="ID49" t="str">
            <v/>
          </cell>
          <cell r="IE49" t="str">
            <v/>
          </cell>
          <cell r="IF49" t="str">
            <v/>
          </cell>
          <cell r="IG49" t="str">
            <v/>
          </cell>
          <cell r="IH49" t="str">
            <v/>
          </cell>
          <cell r="II49" t="str">
            <v/>
          </cell>
          <cell r="IJ49" t="str">
            <v/>
          </cell>
          <cell r="IK49" t="str">
            <v/>
          </cell>
          <cell r="IL49" t="str">
            <v/>
          </cell>
          <cell r="IM49">
            <v>40.320559076845463</v>
          </cell>
        </row>
        <row r="50">
          <cell r="A50" t="str">
            <v>4.3.4</v>
          </cell>
          <cell r="B50">
            <v>1</v>
          </cell>
          <cell r="C50" t="str">
            <v>Exports of goods and services (% of GDP)</v>
          </cell>
          <cell r="D50" t="str">
            <v>SCORE</v>
          </cell>
          <cell r="E50">
            <v>30.616605879640353</v>
          </cell>
          <cell r="F50">
            <v>43.173992063094957</v>
          </cell>
          <cell r="G50">
            <v>22.815171079860992</v>
          </cell>
          <cell r="H50">
            <v>12.817397085885959</v>
          </cell>
          <cell r="I50">
            <v>21.143938004472677</v>
          </cell>
          <cell r="J50">
            <v>53.99633716073334</v>
          </cell>
          <cell r="K50">
            <v>56.094239491387164</v>
          </cell>
          <cell r="L50">
            <v>100</v>
          </cell>
          <cell r="M50">
            <v>20.759728137795054</v>
          </cell>
          <cell r="N50" t="str">
            <v/>
          </cell>
          <cell r="O50">
            <v>77.966279882585937</v>
          </cell>
          <cell r="P50">
            <v>14.797485829917473</v>
          </cell>
          <cell r="Q50">
            <v>38.172036830570924</v>
          </cell>
          <cell r="R50">
            <v>35.73540058014256</v>
          </cell>
          <cell r="S50">
            <v>35.892329114350183</v>
          </cell>
          <cell r="T50">
            <v>12.043341105911724</v>
          </cell>
          <cell r="U50">
            <v>72.294534719966848</v>
          </cell>
          <cell r="V50">
            <v>51.111667529658114</v>
          </cell>
          <cell r="W50">
            <v>12.318904767219673</v>
          </cell>
          <cell r="X50" t="str">
            <v/>
          </cell>
          <cell r="Y50">
            <v>63.700086675662824</v>
          </cell>
          <cell r="Z50">
            <v>28.397863500818744</v>
          </cell>
          <cell r="AA50">
            <v>30.683956951010156</v>
          </cell>
          <cell r="AB50" t="str">
            <v/>
          </cell>
          <cell r="AC50">
            <v>40.750852772446081</v>
          </cell>
          <cell r="AD50">
            <v>28.577518200813127</v>
          </cell>
          <cell r="AE50">
            <v>17.369774273348206</v>
          </cell>
          <cell r="AF50">
            <v>46.26251256282346</v>
          </cell>
          <cell r="AG50">
            <v>44.580354967807118</v>
          </cell>
          <cell r="AH50">
            <v>38.562998908348696</v>
          </cell>
          <cell r="AI50">
            <v>50.344246367535426</v>
          </cell>
          <cell r="AJ50">
            <v>74.286222311259166</v>
          </cell>
          <cell r="AK50">
            <v>51.045336881807877</v>
          </cell>
          <cell r="AL50">
            <v>23.773471009003853</v>
          </cell>
          <cell r="AM50">
            <v>39.683467719162927</v>
          </cell>
          <cell r="AN50">
            <v>26.760788026390646</v>
          </cell>
          <cell r="AO50">
            <v>23.781900700719643</v>
          </cell>
          <cell r="AP50">
            <v>75.440336660798152</v>
          </cell>
          <cell r="AQ50">
            <v>11.278773577435942</v>
          </cell>
          <cell r="AR50">
            <v>39.931485524698616</v>
          </cell>
          <cell r="AS50">
            <v>24.630318107629918</v>
          </cell>
          <cell r="AT50" t="str">
            <v/>
          </cell>
          <cell r="AU50">
            <v>31.551175257352298</v>
          </cell>
          <cell r="AV50">
            <v>43.632022379638194</v>
          </cell>
          <cell r="AW50">
            <v>32.593113322217448</v>
          </cell>
          <cell r="AX50">
            <v>19.926047071776509</v>
          </cell>
          <cell r="AY50">
            <v>24.970870794039183</v>
          </cell>
          <cell r="AZ50">
            <v>72.977489095564763</v>
          </cell>
          <cell r="BA50">
            <v>44.986165582722812</v>
          </cell>
          <cell r="BB50">
            <v>100</v>
          </cell>
          <cell r="BC50">
            <v>87.034529900029383</v>
          </cell>
          <cell r="BD50">
            <v>56.614511212285294</v>
          </cell>
          <cell r="BE50">
            <v>21.999199818764875</v>
          </cell>
          <cell r="BF50">
            <v>25.77877467119567</v>
          </cell>
          <cell r="BG50">
            <v>94.598574156284542</v>
          </cell>
          <cell r="BH50">
            <v>37.02802550374382</v>
          </cell>
          <cell r="BI50">
            <v>25.612598234084167</v>
          </cell>
          <cell r="BJ50">
            <v>37.089390156441546</v>
          </cell>
          <cell r="BK50">
            <v>13.41019222774656</v>
          </cell>
          <cell r="BL50">
            <v>46.481074297848977</v>
          </cell>
          <cell r="BM50">
            <v>44.894002431663743</v>
          </cell>
          <cell r="BN50">
            <v>26.965376247829916</v>
          </cell>
          <cell r="BO50">
            <v>53.321932570734596</v>
          </cell>
          <cell r="BP50">
            <v>70.994329740564993</v>
          </cell>
          <cell r="BQ50">
            <v>53.291995811652058</v>
          </cell>
          <cell r="BR50">
            <v>45.066628046228161</v>
          </cell>
          <cell r="BS50" t="str">
            <v/>
          </cell>
          <cell r="BT50" t="str">
            <v/>
          </cell>
          <cell r="BU50">
            <v>64.364841748936655</v>
          </cell>
          <cell r="BV50">
            <v>100</v>
          </cell>
          <cell r="BW50">
            <v>47.337299078800712</v>
          </cell>
          <cell r="BX50">
            <v>30.149759975220476</v>
          </cell>
          <cell r="BY50">
            <v>21.486312127150715</v>
          </cell>
          <cell r="BZ50">
            <v>100</v>
          </cell>
          <cell r="CA50">
            <v>27.96994997880098</v>
          </cell>
          <cell r="CB50">
            <v>93.757857165539988</v>
          </cell>
          <cell r="CC50" t="str">
            <v/>
          </cell>
          <cell r="CD50">
            <v>51.766951806065286</v>
          </cell>
          <cell r="CE50">
            <v>29.753492752515616</v>
          </cell>
          <cell r="CF50">
            <v>59.664647536167713</v>
          </cell>
          <cell r="CG50" t="str">
            <v/>
          </cell>
          <cell r="CH50">
            <v>30.547109489397378</v>
          </cell>
          <cell r="CI50">
            <v>26.785670774314447</v>
          </cell>
          <cell r="CJ50">
            <v>49.818821919118378</v>
          </cell>
          <cell r="CK50">
            <v>16.781215469606547</v>
          </cell>
          <cell r="CL50">
            <v>74.200685228245007</v>
          </cell>
          <cell r="CM50">
            <v>30.13806280035643</v>
          </cell>
          <cell r="CN50">
            <v>37.536276492962223</v>
          </cell>
          <cell r="CO50">
            <v>38.327811475825001</v>
          </cell>
          <cell r="CP50">
            <v>44.901190764171403</v>
          </cell>
          <cell r="CQ50">
            <v>63.353587267738142</v>
          </cell>
          <cell r="CR50">
            <v>13.724309581369257</v>
          </cell>
          <cell r="CS50">
            <v>82.322206938878935</v>
          </cell>
          <cell r="CT50">
            <v>49.72118418450232</v>
          </cell>
          <cell r="CU50">
            <v>25.168259195528343</v>
          </cell>
          <cell r="CV50">
            <v>33.834020276348049</v>
          </cell>
          <cell r="CW50">
            <v>41.544029661804053</v>
          </cell>
          <cell r="CX50">
            <v>29.879285376227006</v>
          </cell>
          <cell r="CY50">
            <v>49.952083003491374</v>
          </cell>
          <cell r="CZ50">
            <v>35.608299515837274</v>
          </cell>
          <cell r="DA50">
            <v>29.635173351667088</v>
          </cell>
          <cell r="DB50">
            <v>56.262617305109508</v>
          </cell>
          <cell r="DC50">
            <v>25.688284659677873</v>
          </cell>
          <cell r="DD50">
            <v>29.335146936657271</v>
          </cell>
          <cell r="DE50">
            <v>100</v>
          </cell>
          <cell r="DF50">
            <v>100</v>
          </cell>
          <cell r="DG50">
            <v>62.955448353354129</v>
          </cell>
          <cell r="DH50">
            <v>29.163634194594536</v>
          </cell>
          <cell r="DI50">
            <v>25.044600623233563</v>
          </cell>
          <cell r="DJ50">
            <v>22.829537471196794</v>
          </cell>
          <cell r="DK50" t="str">
            <v/>
          </cell>
          <cell r="DL50">
            <v>51.828070233770575</v>
          </cell>
          <cell r="DM50">
            <v>55.22426102824425</v>
          </cell>
          <cell r="DN50">
            <v>36.207811146988433</v>
          </cell>
          <cell r="DO50" t="str">
            <v/>
          </cell>
          <cell r="DP50">
            <v>14.33029943112313</v>
          </cell>
          <cell r="DQ50">
            <v>23.162530248167005</v>
          </cell>
          <cell r="DR50">
            <v>73.055344531680305</v>
          </cell>
          <cell r="DS50" t="str">
            <v/>
          </cell>
          <cell r="DT50">
            <v>73.072921927474837</v>
          </cell>
          <cell r="DU50">
            <v>55.556268708012979</v>
          </cell>
          <cell r="DV50">
            <v>24.836843897355436</v>
          </cell>
          <cell r="DW50">
            <v>24.995545286262839</v>
          </cell>
          <cell r="DX50">
            <v>49.48047533841023</v>
          </cell>
          <cell r="DY50">
            <v>93.119429005715318</v>
          </cell>
          <cell r="DZ50">
            <v>29.56429456646968</v>
          </cell>
          <cell r="EA50">
            <v>11.945796320819497</v>
          </cell>
          <cell r="EB50">
            <v>28.302385787812046</v>
          </cell>
          <cell r="EC50">
            <v>19.502564767017294</v>
          </cell>
          <cell r="ED50">
            <v>72.983653635738236</v>
          </cell>
          <cell r="EE50">
            <v>31.804817966846706</v>
          </cell>
          <cell r="EF50">
            <v>60.695068363433592</v>
          </cell>
          <cell r="EG50" t="str">
            <v/>
          </cell>
          <cell r="EH50" t="str">
            <v/>
          </cell>
          <cell r="EI50" t="str">
            <v/>
          </cell>
          <cell r="EJ50" t="str">
            <v/>
          </cell>
          <cell r="EK50">
            <v>55.814479634672423</v>
          </cell>
          <cell r="EL50" t="str">
            <v/>
          </cell>
          <cell r="EM50" t="str">
            <v/>
          </cell>
          <cell r="EN50" t="str">
            <v/>
          </cell>
          <cell r="EO50" t="str">
            <v/>
          </cell>
          <cell r="EP50" t="str">
            <v/>
          </cell>
          <cell r="EQ50">
            <v>54.224315346748675</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v>34.385385442343654</v>
          </cell>
          <cell r="GC50" t="str">
            <v/>
          </cell>
          <cell r="GD50" t="str">
            <v/>
          </cell>
          <cell r="GE50" t="str">
            <v/>
          </cell>
          <cell r="GF50" t="str">
            <v/>
          </cell>
          <cell r="GG50" t="str">
            <v/>
          </cell>
          <cell r="GH50" t="str">
            <v/>
          </cell>
          <cell r="GI50" t="str">
            <v/>
          </cell>
          <cell r="GJ50" t="str">
            <v/>
          </cell>
          <cell r="GK50">
            <v>23.794061820825227</v>
          </cell>
          <cell r="GL50" t="str">
            <v/>
          </cell>
          <cell r="GM50" t="str">
            <v/>
          </cell>
          <cell r="GN50" t="str">
            <v/>
          </cell>
          <cell r="GO50" t="str">
            <v/>
          </cell>
          <cell r="GP50" t="str">
            <v/>
          </cell>
          <cell r="GQ50" t="str">
            <v/>
          </cell>
          <cell r="GR50" t="str">
            <v/>
          </cell>
          <cell r="GS50" t="str">
            <v/>
          </cell>
          <cell r="GT50">
            <v>39.357242836871912</v>
          </cell>
          <cell r="GU50" t="str">
            <v/>
          </cell>
          <cell r="GV50" t="str">
            <v/>
          </cell>
          <cell r="GW50" t="str">
            <v/>
          </cell>
          <cell r="GX50" t="str">
            <v/>
          </cell>
          <cell r="GY50" t="str">
            <v/>
          </cell>
          <cell r="GZ50" t="str">
            <v/>
          </cell>
          <cell r="HA50">
            <v>16.431797624370791</v>
          </cell>
          <cell r="HB50" t="str">
            <v/>
          </cell>
          <cell r="HC50" t="str">
            <v/>
          </cell>
          <cell r="HD50" t="str">
            <v/>
          </cell>
          <cell r="HE50" t="str">
            <v/>
          </cell>
          <cell r="HF50" t="str">
            <v/>
          </cell>
          <cell r="HG50" t="str">
            <v/>
          </cell>
          <cell r="HH50" t="str">
            <v/>
          </cell>
          <cell r="HI50" t="str">
            <v/>
          </cell>
          <cell r="HJ50">
            <v>9.6288069998490258</v>
          </cell>
          <cell r="HK50" t="str">
            <v/>
          </cell>
          <cell r="HL50" t="str">
            <v/>
          </cell>
          <cell r="HM50" t="str">
            <v/>
          </cell>
          <cell r="HN50" t="str">
            <v/>
          </cell>
          <cell r="HO50" t="str">
            <v/>
          </cell>
          <cell r="HP50" t="str">
            <v/>
          </cell>
          <cell r="HQ50" t="str">
            <v/>
          </cell>
          <cell r="HR50" t="str">
            <v/>
          </cell>
          <cell r="HS50" t="str">
            <v/>
          </cell>
          <cell r="HT50" t="str">
            <v/>
          </cell>
          <cell r="HU50" t="str">
            <v/>
          </cell>
          <cell r="HV50" t="str">
            <v/>
          </cell>
          <cell r="HW50" t="str">
            <v/>
          </cell>
          <cell r="HX50">
            <v>16.083744729883165</v>
          </cell>
          <cell r="HY50">
            <v>63.889826448432338</v>
          </cell>
          <cell r="HZ50" t="str">
            <v/>
          </cell>
          <cell r="IA50" t="str">
            <v/>
          </cell>
          <cell r="IB50" t="str">
            <v/>
          </cell>
          <cell r="IC50" t="str">
            <v/>
          </cell>
          <cell r="ID50" t="str">
            <v/>
          </cell>
          <cell r="IE50" t="str">
            <v/>
          </cell>
          <cell r="IF50" t="str">
            <v/>
          </cell>
          <cell r="IG50" t="str">
            <v/>
          </cell>
          <cell r="IH50" t="str">
            <v/>
          </cell>
          <cell r="II50" t="str">
            <v/>
          </cell>
          <cell r="IJ50" t="str">
            <v/>
          </cell>
          <cell r="IK50" t="str">
            <v/>
          </cell>
          <cell r="IL50" t="str">
            <v/>
          </cell>
          <cell r="IM50">
            <v>40.607249488096095</v>
          </cell>
        </row>
        <row r="51">
          <cell r="A51" t="str">
            <v>4.3.5</v>
          </cell>
          <cell r="B51">
            <v>1</v>
          </cell>
          <cell r="C51" t="str">
            <v>Intensity of local competition</v>
          </cell>
          <cell r="D51" t="str">
            <v>SCORE</v>
          </cell>
          <cell r="E51">
            <v>52.922070450450455</v>
          </cell>
          <cell r="F51">
            <v>58.909279871794872</v>
          </cell>
          <cell r="G51">
            <v>54.220007989417994</v>
          </cell>
          <cell r="H51">
            <v>41.905814999999997</v>
          </cell>
          <cell r="I51">
            <v>77.967834613095235</v>
          </cell>
          <cell r="J51">
            <v>80.888423273453085</v>
          </cell>
          <cell r="K51">
            <v>45.410819272930645</v>
          </cell>
          <cell r="L51">
            <v>70.831600156599563</v>
          </cell>
          <cell r="M51">
            <v>61.20325166666666</v>
          </cell>
          <cell r="N51" t="str">
            <v/>
          </cell>
          <cell r="O51">
            <v>81.759489629629627</v>
          </cell>
          <cell r="P51">
            <v>63.218379107468124</v>
          </cell>
          <cell r="Q51">
            <v>48.302139352750814</v>
          </cell>
          <cell r="R51">
            <v>45.668431691792293</v>
          </cell>
          <cell r="S51">
            <v>60.076766954022972</v>
          </cell>
          <cell r="T51">
            <v>68.45452335243553</v>
          </cell>
          <cell r="U51">
            <v>66.647411397849467</v>
          </cell>
          <cell r="V51">
            <v>58.888080127627617</v>
          </cell>
          <cell r="W51">
            <v>47.625840833333335</v>
          </cell>
          <cell r="X51" t="str">
            <v/>
          </cell>
          <cell r="Y51">
            <v>54.377505784883731</v>
          </cell>
          <cell r="Z51">
            <v>67.257389285714282</v>
          </cell>
          <cell r="AA51">
            <v>76.50303912280701</v>
          </cell>
          <cell r="AB51" t="str">
            <v/>
          </cell>
          <cell r="AC51">
            <v>75.568967971014501</v>
          </cell>
          <cell r="AD51">
            <v>76.951420589569167</v>
          </cell>
          <cell r="AE51">
            <v>61.153382209302322</v>
          </cell>
          <cell r="AF51">
            <v>66.77217916666666</v>
          </cell>
          <cell r="AG51">
            <v>62.519669144851655</v>
          </cell>
          <cell r="AH51">
            <v>52.693579441340788</v>
          </cell>
          <cell r="AI51">
            <v>77.195920755064463</v>
          </cell>
          <cell r="AJ51">
            <v>77.804563597560971</v>
          </cell>
          <cell r="AK51">
            <v>76.131465833333337</v>
          </cell>
          <cell r="AL51">
            <v>60.6286271474359</v>
          </cell>
          <cell r="AM51">
            <v>52.169837335958</v>
          </cell>
          <cell r="AN51">
            <v>59.898651666666666</v>
          </cell>
          <cell r="AO51">
            <v>70.819626881720438</v>
          </cell>
          <cell r="AP51">
            <v>73.963540386904768</v>
          </cell>
          <cell r="AQ51">
            <v>53.550959824561417</v>
          </cell>
          <cell r="AR51">
            <v>68.266656344696969</v>
          </cell>
          <cell r="AS51">
            <v>77.242420833333341</v>
          </cell>
          <cell r="AT51" t="str">
            <v/>
          </cell>
          <cell r="AU51">
            <v>49.094519725378795</v>
          </cell>
          <cell r="AV51">
            <v>85.003882619047616</v>
          </cell>
          <cell r="AW51">
            <v>64.07102768049154</v>
          </cell>
          <cell r="AX51">
            <v>62.449984871794882</v>
          </cell>
          <cell r="AY51">
            <v>69.262473529411778</v>
          </cell>
          <cell r="AZ51">
            <v>57.74075007092199</v>
          </cell>
          <cell r="BA51">
            <v>58.114223787878792</v>
          </cell>
          <cell r="BB51">
            <v>73.570358024691359</v>
          </cell>
          <cell r="BC51">
            <v>71.333929717514124</v>
          </cell>
          <cell r="BD51">
            <v>65.505452907801413</v>
          </cell>
          <cell r="BE51">
            <v>74.099809088191321</v>
          </cell>
          <cell r="BF51">
            <v>67.795126571969718</v>
          </cell>
          <cell r="BG51">
            <v>68.350797142857147</v>
          </cell>
          <cell r="BH51">
            <v>76.188162537878796</v>
          </cell>
          <cell r="BI51">
            <v>60.990999098360668</v>
          </cell>
          <cell r="BJ51">
            <v>64.027090353107354</v>
          </cell>
          <cell r="BK51">
            <v>80.780708708920187</v>
          </cell>
          <cell r="BL51">
            <v>69.361111028368811</v>
          </cell>
          <cell r="BM51">
            <v>53.718480325203245</v>
          </cell>
          <cell r="BN51">
            <v>67.75613716744914</v>
          </cell>
          <cell r="BO51">
            <v>77.745036143911449</v>
          </cell>
          <cell r="BP51">
            <v>66.732796422018353</v>
          </cell>
          <cell r="BQ51">
            <v>47.42690166666668</v>
          </cell>
          <cell r="BR51">
            <v>59.867681240657703</v>
          </cell>
          <cell r="BS51" t="str">
            <v/>
          </cell>
          <cell r="BT51" t="str">
            <v/>
          </cell>
          <cell r="BU51">
            <v>62.166249065550915</v>
          </cell>
          <cell r="BV51">
            <v>69.780943449612394</v>
          </cell>
          <cell r="BW51">
            <v>58.392599411764699</v>
          </cell>
          <cell r="BX51">
            <v>55.048876811594205</v>
          </cell>
          <cell r="BY51">
            <v>61.002067044198895</v>
          </cell>
          <cell r="BZ51">
            <v>71.802794494382027</v>
          </cell>
          <cell r="CA51">
            <v>63.979055146048104</v>
          </cell>
          <cell r="CB51">
            <v>79.837253333333322</v>
          </cell>
          <cell r="CC51" t="str">
            <v/>
          </cell>
          <cell r="CD51">
            <v>67.749412773536889</v>
          </cell>
          <cell r="CE51">
            <v>57.926200900537637</v>
          </cell>
          <cell r="CF51">
            <v>58.873184105691045</v>
          </cell>
          <cell r="CG51" t="str">
            <v/>
          </cell>
          <cell r="CH51">
            <v>64.199513282571914</v>
          </cell>
          <cell r="CI51">
            <v>50.599957234299517</v>
          </cell>
          <cell r="CJ51">
            <v>60.402712697594509</v>
          </cell>
          <cell r="CK51">
            <v>53.983261658291461</v>
          </cell>
          <cell r="CL51">
            <v>79.525004870030585</v>
          </cell>
          <cell r="CM51">
            <v>66.172531388888885</v>
          </cell>
          <cell r="CN51">
            <v>48.774205833333333</v>
          </cell>
          <cell r="CO51">
            <v>66.259306590909091</v>
          </cell>
          <cell r="CP51">
            <v>74.895864641350201</v>
          </cell>
          <cell r="CQ51">
            <v>68.069794159544159</v>
          </cell>
          <cell r="CR51">
            <v>60.506241737451738</v>
          </cell>
          <cell r="CS51">
            <v>66.956881851851833</v>
          </cell>
          <cell r="CT51">
            <v>51.80410393044621</v>
          </cell>
          <cell r="CU51">
            <v>64.449259380952384</v>
          </cell>
          <cell r="CV51">
            <v>65.613684696969699</v>
          </cell>
          <cell r="CW51">
            <v>72.869004915824917</v>
          </cell>
          <cell r="CX51">
            <v>69.572377916666667</v>
          </cell>
          <cell r="CY51">
            <v>84.439023870967759</v>
          </cell>
          <cell r="CZ51">
            <v>61.930091091954033</v>
          </cell>
          <cell r="DA51">
            <v>52.315499150326794</v>
          </cell>
          <cell r="DB51">
            <v>76.096588958333342</v>
          </cell>
          <cell r="DC51">
            <v>68.517536700167497</v>
          </cell>
          <cell r="DD51">
            <v>46.5493211814346</v>
          </cell>
          <cell r="DE51">
            <v>74.309090802005016</v>
          </cell>
          <cell r="DF51">
            <v>73.237751902887155</v>
          </cell>
          <cell r="DG51">
            <v>69.797313127962099</v>
          </cell>
          <cell r="DH51">
            <v>66.184871518151809</v>
          </cell>
          <cell r="DI51">
            <v>75.105772470238108</v>
          </cell>
          <cell r="DJ51">
            <v>70.181681885521883</v>
          </cell>
          <cell r="DK51" t="str">
            <v/>
          </cell>
          <cell r="DL51">
            <v>81.056753333333347</v>
          </cell>
          <cell r="DM51">
            <v>72.772228273273271</v>
          </cell>
          <cell r="DN51">
            <v>64.170126371308015</v>
          </cell>
          <cell r="DO51" t="str">
            <v/>
          </cell>
          <cell r="DP51">
            <v>50.164831277495772</v>
          </cell>
          <cell r="DQ51">
            <v>54.984400346083795</v>
          </cell>
          <cell r="DR51">
            <v>72.04625540229884</v>
          </cell>
          <cell r="DS51" t="str">
            <v/>
          </cell>
          <cell r="DT51">
            <v>69.276729010416673</v>
          </cell>
          <cell r="DU51">
            <v>73.158587941712213</v>
          </cell>
          <cell r="DV51">
            <v>77.71990803278689</v>
          </cell>
          <cell r="DW51">
            <v>64.524449206349203</v>
          </cell>
          <cell r="DX51">
            <v>51.70174293460925</v>
          </cell>
          <cell r="DY51">
            <v>77.757903143274859</v>
          </cell>
          <cell r="DZ51">
            <v>80.608507410714296</v>
          </cell>
          <cell r="EA51">
            <v>77.373440646056281</v>
          </cell>
          <cell r="EB51">
            <v>54.640651377245511</v>
          </cell>
          <cell r="EC51">
            <v>36.468715405405412</v>
          </cell>
          <cell r="ED51">
            <v>63.029424408602139</v>
          </cell>
          <cell r="EE51">
            <v>60.722902687265915</v>
          </cell>
          <cell r="EF51">
            <v>51.264179320388351</v>
          </cell>
          <cell r="EG51" t="str">
            <v/>
          </cell>
          <cell r="EH51" t="str">
            <v/>
          </cell>
          <cell r="EI51" t="str">
            <v/>
          </cell>
          <cell r="EJ51" t="str">
            <v/>
          </cell>
          <cell r="EK51">
            <v>47.637483333333329</v>
          </cell>
          <cell r="EL51" t="str">
            <v/>
          </cell>
          <cell r="EM51" t="str">
            <v/>
          </cell>
          <cell r="EN51" t="str">
            <v/>
          </cell>
          <cell r="EO51" t="str">
            <v/>
          </cell>
          <cell r="EP51" t="str">
            <v/>
          </cell>
          <cell r="EQ51" t="str">
            <v/>
          </cell>
          <cell r="ER51" t="str">
            <v/>
          </cell>
          <cell r="ES51" t="str">
            <v/>
          </cell>
          <cell r="ET51" t="str">
            <v/>
          </cell>
          <cell r="EU51" t="str">
            <v/>
          </cell>
          <cell r="EV51" t="str">
            <v/>
          </cell>
          <cell r="EW51" t="str">
            <v/>
          </cell>
          <cell r="EX51" t="str">
            <v/>
          </cell>
          <cell r="EY51" t="str">
            <v/>
          </cell>
          <cell r="EZ51" t="str">
            <v/>
          </cell>
          <cell r="FA51" t="str">
            <v/>
          </cell>
          <cell r="FB51" t="str">
            <v/>
          </cell>
          <cell r="FC51" t="str">
            <v/>
          </cell>
          <cell r="FD51" t="str">
            <v/>
          </cell>
          <cell r="FE51" t="str">
            <v/>
          </cell>
          <cell r="FF51" t="str">
            <v/>
          </cell>
          <cell r="FG51" t="str">
            <v/>
          </cell>
          <cell r="FH51" t="str">
            <v/>
          </cell>
          <cell r="FI51" t="str">
            <v/>
          </cell>
          <cell r="FJ51" t="str">
            <v/>
          </cell>
          <cell r="FK51" t="str">
            <v/>
          </cell>
          <cell r="FL51" t="str">
            <v/>
          </cell>
          <cell r="FM51" t="str">
            <v/>
          </cell>
          <cell r="FN51" t="str">
            <v/>
          </cell>
          <cell r="FO51" t="str">
            <v/>
          </cell>
          <cell r="FP51" t="str">
            <v/>
          </cell>
          <cell r="FQ51" t="str">
            <v/>
          </cell>
          <cell r="FR51" t="str">
            <v/>
          </cell>
          <cell r="FS51" t="str">
            <v/>
          </cell>
          <cell r="FT51" t="str">
            <v/>
          </cell>
          <cell r="FU51" t="str">
            <v/>
          </cell>
          <cell r="FV51" t="str">
            <v/>
          </cell>
          <cell r="FW51" t="str">
            <v/>
          </cell>
          <cell r="FX51" t="str">
            <v/>
          </cell>
          <cell r="FY51" t="str">
            <v/>
          </cell>
          <cell r="FZ51" t="str">
            <v/>
          </cell>
          <cell r="GA51" t="str">
            <v/>
          </cell>
          <cell r="GB51">
            <v>53.372966666666677</v>
          </cell>
          <cell r="GC51" t="str">
            <v/>
          </cell>
          <cell r="GD51" t="str">
            <v/>
          </cell>
          <cell r="GE51" t="str">
            <v/>
          </cell>
          <cell r="GF51" t="str">
            <v/>
          </cell>
          <cell r="GG51" t="str">
            <v/>
          </cell>
          <cell r="GH51" t="str">
            <v/>
          </cell>
          <cell r="GI51" t="str">
            <v/>
          </cell>
          <cell r="GJ51" t="str">
            <v/>
          </cell>
          <cell r="GK51">
            <v>76.271699999999996</v>
          </cell>
          <cell r="GL51" t="str">
            <v/>
          </cell>
          <cell r="GM51" t="str">
            <v/>
          </cell>
          <cell r="GN51" t="str">
            <v/>
          </cell>
          <cell r="GO51" t="str">
            <v/>
          </cell>
          <cell r="GP51" t="str">
            <v/>
          </cell>
          <cell r="GQ51" t="str">
            <v/>
          </cell>
          <cell r="GR51" t="str">
            <v/>
          </cell>
          <cell r="GS51" t="str">
            <v/>
          </cell>
          <cell r="GT51">
            <v>55.391749999999995</v>
          </cell>
          <cell r="GU51" t="str">
            <v/>
          </cell>
          <cell r="GV51" t="str">
            <v/>
          </cell>
          <cell r="GW51" t="str">
            <v/>
          </cell>
          <cell r="GX51" t="str">
            <v/>
          </cell>
          <cell r="GY51" t="str">
            <v/>
          </cell>
          <cell r="GZ51" t="str">
            <v/>
          </cell>
          <cell r="HA51" t="str">
            <v/>
          </cell>
          <cell r="HB51" t="str">
            <v/>
          </cell>
          <cell r="HC51" t="str">
            <v/>
          </cell>
          <cell r="HD51" t="str">
            <v/>
          </cell>
          <cell r="HE51" t="str">
            <v/>
          </cell>
          <cell r="HF51" t="str">
            <v/>
          </cell>
          <cell r="HG51" t="str">
            <v/>
          </cell>
          <cell r="HH51" t="str">
            <v/>
          </cell>
          <cell r="HI51" t="str">
            <v/>
          </cell>
          <cell r="HJ51">
            <v>55.632316666666668</v>
          </cell>
          <cell r="HK51" t="str">
            <v/>
          </cell>
          <cell r="HL51" t="str">
            <v/>
          </cell>
          <cell r="HM51" t="str">
            <v/>
          </cell>
          <cell r="HN51" t="str">
            <v/>
          </cell>
          <cell r="HO51" t="str">
            <v/>
          </cell>
          <cell r="HP51" t="str">
            <v/>
          </cell>
          <cell r="HQ51" t="str">
            <v/>
          </cell>
          <cell r="HR51" t="str">
            <v/>
          </cell>
          <cell r="HS51" t="str">
            <v/>
          </cell>
          <cell r="HT51" t="str">
            <v/>
          </cell>
          <cell r="HU51" t="str">
            <v/>
          </cell>
          <cell r="HV51" t="str">
            <v/>
          </cell>
          <cell r="HW51" t="str">
            <v/>
          </cell>
          <cell r="HX51" t="str">
            <v/>
          </cell>
          <cell r="HY51">
            <v>55.387750000000004</v>
          </cell>
          <cell r="HZ51" t="str">
            <v/>
          </cell>
          <cell r="IA51" t="str">
            <v/>
          </cell>
          <cell r="IB51" t="str">
            <v/>
          </cell>
          <cell r="IC51" t="str">
            <v/>
          </cell>
          <cell r="ID51" t="str">
            <v/>
          </cell>
          <cell r="IE51" t="str">
            <v/>
          </cell>
          <cell r="IF51" t="str">
            <v/>
          </cell>
          <cell r="IG51" t="str">
            <v/>
          </cell>
          <cell r="IH51" t="str">
            <v/>
          </cell>
          <cell r="II51" t="str">
            <v/>
          </cell>
          <cell r="IJ51" t="str">
            <v/>
          </cell>
          <cell r="IK51" t="str">
            <v/>
          </cell>
          <cell r="IL51" t="str">
            <v/>
          </cell>
          <cell r="IM51" t="str">
            <v/>
          </cell>
        </row>
        <row r="52">
          <cell r="A52" t="str">
            <v>5.1.1</v>
          </cell>
          <cell r="B52">
            <v>1</v>
          </cell>
          <cell r="C52" t="str">
            <v>Employment in knowledge-intensive services (% of workforce)</v>
          </cell>
          <cell r="D52" t="str">
            <v>SCORE</v>
          </cell>
          <cell r="E52" t="str">
            <v/>
          </cell>
          <cell r="F52">
            <v>33.421920490698028</v>
          </cell>
          <cell r="G52">
            <v>30.991988441877417</v>
          </cell>
          <cell r="H52">
            <v>42.24440517238741</v>
          </cell>
          <cell r="I52">
            <v>75.005693628001609</v>
          </cell>
          <cell r="J52">
            <v>64.283198777544641</v>
          </cell>
          <cell r="K52">
            <v>35.455880885555814</v>
          </cell>
          <cell r="L52">
            <v>36.272118953296783</v>
          </cell>
          <cell r="M52">
            <v>12.817028876740194</v>
          </cell>
          <cell r="N52" t="str">
            <v/>
          </cell>
          <cell r="O52">
            <v>75.981213274889654</v>
          </cell>
          <cell r="P52" t="str">
            <v/>
          </cell>
          <cell r="Q52">
            <v>25.060517359054508</v>
          </cell>
          <cell r="R52" t="str">
            <v/>
          </cell>
          <cell r="S52">
            <v>29.92737501131894</v>
          </cell>
          <cell r="T52">
            <v>33.785489370100926</v>
          </cell>
          <cell r="U52">
            <v>49.610304799714974</v>
          </cell>
          <cell r="V52">
            <v>50.02829395237184</v>
          </cell>
          <cell r="W52" t="str">
            <v/>
          </cell>
          <cell r="X52" t="str">
            <v/>
          </cell>
          <cell r="Y52">
            <v>4.401870165004186</v>
          </cell>
          <cell r="Z52" t="str">
            <v/>
          </cell>
          <cell r="AA52">
            <v>74.162983242245133</v>
          </cell>
          <cell r="AB52" t="str">
            <v/>
          </cell>
          <cell r="AC52">
            <v>53.589479488056504</v>
          </cell>
          <cell r="AD52">
            <v>12.898586045950342</v>
          </cell>
          <cell r="AE52">
            <v>37.755803018114314</v>
          </cell>
          <cell r="AF52">
            <v>47.993038813198048</v>
          </cell>
          <cell r="AG52" t="str">
            <v/>
          </cell>
          <cell r="AH52">
            <v>52.643348858011926</v>
          </cell>
          <cell r="AI52">
            <v>54.996100476733879</v>
          </cell>
          <cell r="AJ52">
            <v>70.832201902363863</v>
          </cell>
          <cell r="AK52">
            <v>78.99224350491545</v>
          </cell>
          <cell r="AL52">
            <v>27.674412830735811</v>
          </cell>
          <cell r="AM52">
            <v>31.639068447637307</v>
          </cell>
          <cell r="AN52">
            <v>52.951829267884833</v>
          </cell>
          <cell r="AO52">
            <v>21.85757425652422</v>
          </cell>
          <cell r="AP52">
            <v>67.883067675933987</v>
          </cell>
          <cell r="AQ52">
            <v>21.664656917820448</v>
          </cell>
          <cell r="AR52">
            <v>76.664919008015247</v>
          </cell>
          <cell r="AS52">
            <v>71.332414448993447</v>
          </cell>
          <cell r="AT52" t="str">
            <v/>
          </cell>
          <cell r="AU52">
            <v>38.930459542659499</v>
          </cell>
          <cell r="AV52">
            <v>73.337683911076539</v>
          </cell>
          <cell r="AW52" t="str">
            <v/>
          </cell>
          <cell r="AX52">
            <v>58.598786544620971</v>
          </cell>
          <cell r="AY52" t="str">
            <v/>
          </cell>
          <cell r="AZ52">
            <v>22.181601079946873</v>
          </cell>
          <cell r="BA52">
            <v>22.454117554438703</v>
          </cell>
          <cell r="BB52">
            <v>62.906789042030077</v>
          </cell>
          <cell r="BC52">
            <v>64.154101622260328</v>
          </cell>
          <cell r="BD52">
            <v>80.529983213336294</v>
          </cell>
          <cell r="BE52" t="str">
            <v/>
          </cell>
          <cell r="BF52">
            <v>12.961671263713843</v>
          </cell>
          <cell r="BG52">
            <v>67.922290664865798</v>
          </cell>
          <cell r="BH52">
            <v>72.201079671251748</v>
          </cell>
          <cell r="BI52">
            <v>69.368038508029912</v>
          </cell>
          <cell r="BJ52">
            <v>35.195066606274317</v>
          </cell>
          <cell r="BK52">
            <v>66.152096086271044</v>
          </cell>
          <cell r="BL52" t="str">
            <v/>
          </cell>
          <cell r="BM52">
            <v>49.575101952507246</v>
          </cell>
          <cell r="BN52" t="str">
            <v/>
          </cell>
          <cell r="BO52">
            <v>39.258560762835096</v>
          </cell>
          <cell r="BP52">
            <v>32.715099141966611</v>
          </cell>
          <cell r="BQ52">
            <v>32.037617942822635</v>
          </cell>
          <cell r="BR52">
            <v>70.319699688222713</v>
          </cell>
          <cell r="BS52" t="str">
            <v/>
          </cell>
          <cell r="BT52" t="str">
            <v/>
          </cell>
          <cell r="BU52">
            <v>69.373929008955969</v>
          </cell>
          <cell r="BV52" t="str">
            <v/>
          </cell>
          <cell r="BW52">
            <v>44.65656147298467</v>
          </cell>
          <cell r="BX52">
            <v>4.1218241357674712</v>
          </cell>
          <cell r="BY52" t="str">
            <v/>
          </cell>
          <cell r="BZ52">
            <v>46.927271325621419</v>
          </cell>
          <cell r="CA52" t="str">
            <v/>
          </cell>
          <cell r="CB52">
            <v>62.86969036885661</v>
          </cell>
          <cell r="CC52" t="str">
            <v/>
          </cell>
          <cell r="CD52">
            <v>27.644818318869639</v>
          </cell>
          <cell r="CE52">
            <v>32.26767217304274</v>
          </cell>
          <cell r="CF52">
            <v>35.35853347565174</v>
          </cell>
          <cell r="CG52" t="str">
            <v/>
          </cell>
          <cell r="CH52">
            <v>11.872270641884542</v>
          </cell>
          <cell r="CI52" t="str">
            <v/>
          </cell>
          <cell r="CJ52">
            <v>29.59079370389507</v>
          </cell>
          <cell r="CK52">
            <v>8.3132956146394523</v>
          </cell>
          <cell r="CL52">
            <v>82.59265890907723</v>
          </cell>
          <cell r="CM52">
            <v>75.099719651956661</v>
          </cell>
          <cell r="CN52">
            <v>25.939366064688514</v>
          </cell>
          <cell r="CO52" t="str">
            <v/>
          </cell>
          <cell r="CP52">
            <v>76.047426636582443</v>
          </cell>
          <cell r="CQ52">
            <v>42.434514485910981</v>
          </cell>
          <cell r="CR52">
            <v>34.081833686521854</v>
          </cell>
          <cell r="CS52">
            <v>30.906641785302874</v>
          </cell>
          <cell r="CT52">
            <v>24.508591802838051</v>
          </cell>
          <cell r="CU52">
            <v>32.450520192676947</v>
          </cell>
          <cell r="CV52">
            <v>34.538503193835759</v>
          </cell>
          <cell r="CW52">
            <v>57.376609586131799</v>
          </cell>
          <cell r="CX52">
            <v>42.643784059326613</v>
          </cell>
          <cell r="CY52">
            <v>42.342655202424389</v>
          </cell>
          <cell r="CZ52">
            <v>38.144456953924497</v>
          </cell>
          <cell r="DA52">
            <v>71.194268374975337</v>
          </cell>
          <cell r="DB52">
            <v>40.040303342246759</v>
          </cell>
          <cell r="DC52" t="str">
            <v/>
          </cell>
          <cell r="DD52">
            <v>50.259868906817793</v>
          </cell>
          <cell r="DE52">
            <v>89.271352015688109</v>
          </cell>
          <cell r="DF52">
            <v>60.461421640162726</v>
          </cell>
          <cell r="DG52">
            <v>66.453811604058842</v>
          </cell>
          <cell r="DH52">
            <v>41.417443174380892</v>
          </cell>
          <cell r="DI52">
            <v>56.76667787839218</v>
          </cell>
          <cell r="DJ52">
            <v>34.459184114962234</v>
          </cell>
          <cell r="DK52" t="str">
            <v/>
          </cell>
          <cell r="DL52">
            <v>77.790495517307363</v>
          </cell>
          <cell r="DM52">
            <v>82.458771288934798</v>
          </cell>
          <cell r="DN52">
            <v>27.151143340854141</v>
          </cell>
          <cell r="DO52" t="str">
            <v/>
          </cell>
          <cell r="DP52" t="str">
            <v/>
          </cell>
          <cell r="DQ52">
            <v>4.4923776588327051</v>
          </cell>
          <cell r="DR52">
            <v>18.835825318278332</v>
          </cell>
          <cell r="DS52" t="str">
            <v/>
          </cell>
          <cell r="DT52">
            <v>39.810582314919486</v>
          </cell>
          <cell r="DU52" t="str">
            <v/>
          </cell>
          <cell r="DV52">
            <v>38.702758371978717</v>
          </cell>
          <cell r="DW52">
            <v>7.5165930430396308</v>
          </cell>
          <cell r="DX52">
            <v>56.120721188852393</v>
          </cell>
          <cell r="DY52">
            <v>63.14824238708534</v>
          </cell>
          <cell r="DZ52">
            <v>74.422980322242509</v>
          </cell>
          <cell r="EA52">
            <v>63.508137177802382</v>
          </cell>
          <cell r="EB52">
            <v>37.435701899135701</v>
          </cell>
          <cell r="EC52">
            <v>41.772864189739884</v>
          </cell>
          <cell r="ED52">
            <v>12.961556545095171</v>
          </cell>
          <cell r="EE52">
            <v>10.535449792887249</v>
          </cell>
          <cell r="EF52" t="str">
            <v/>
          </cell>
          <cell r="EG52" t="str">
            <v/>
          </cell>
          <cell r="EH52" t="str">
            <v/>
          </cell>
          <cell r="EI52" t="str">
            <v/>
          </cell>
          <cell r="EJ52" t="str">
            <v/>
          </cell>
          <cell r="EK52" t="str">
            <v/>
          </cell>
          <cell r="EL52" t="str">
            <v/>
          </cell>
          <cell r="EM52" t="str">
            <v/>
          </cell>
          <cell r="EN52" t="str">
            <v/>
          </cell>
          <cell r="EO52" t="str">
            <v/>
          </cell>
          <cell r="EP52" t="str">
            <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J52" t="str">
            <v/>
          </cell>
          <cell r="FK52" t="str">
            <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v>26.314002356455667</v>
          </cell>
          <cell r="GC52" t="str">
            <v/>
          </cell>
          <cell r="GD52" t="str">
            <v/>
          </cell>
          <cell r="GE52" t="str">
            <v/>
          </cell>
          <cell r="GF52" t="str">
            <v/>
          </cell>
          <cell r="GG52" t="str">
            <v/>
          </cell>
          <cell r="GH52" t="str">
            <v/>
          </cell>
          <cell r="GI52" t="str">
            <v/>
          </cell>
          <cell r="GJ52" t="str">
            <v/>
          </cell>
          <cell r="GK52">
            <v>55.732739941647878</v>
          </cell>
          <cell r="GL52" t="str">
            <v/>
          </cell>
          <cell r="GM52" t="str">
            <v/>
          </cell>
          <cell r="GN52" t="str">
            <v/>
          </cell>
          <cell r="GO52" t="str">
            <v/>
          </cell>
          <cell r="GP52" t="str">
            <v/>
          </cell>
          <cell r="GQ52" t="str">
            <v/>
          </cell>
          <cell r="GR52" t="str">
            <v/>
          </cell>
          <cell r="GS52" t="str">
            <v/>
          </cell>
          <cell r="GT52">
            <v>49.302513105529272</v>
          </cell>
          <cell r="GU52" t="str">
            <v/>
          </cell>
          <cell r="GV52" t="str">
            <v/>
          </cell>
          <cell r="GW52" t="str">
            <v/>
          </cell>
          <cell r="GX52" t="str">
            <v/>
          </cell>
          <cell r="GY52" t="str">
            <v/>
          </cell>
          <cell r="GZ52" t="str">
            <v/>
          </cell>
          <cell r="HA52" t="str">
            <v/>
          </cell>
          <cell r="HB52" t="str">
            <v/>
          </cell>
          <cell r="HC52" t="str">
            <v/>
          </cell>
          <cell r="HD52" t="str">
            <v/>
          </cell>
          <cell r="HE52" t="str">
            <v/>
          </cell>
          <cell r="HF52" t="str">
            <v/>
          </cell>
          <cell r="HG52" t="str">
            <v/>
          </cell>
          <cell r="HH52" t="str">
            <v/>
          </cell>
          <cell r="HI52" t="str">
            <v/>
          </cell>
          <cell r="HJ52" t="str">
            <v/>
          </cell>
          <cell r="HK52" t="str">
            <v/>
          </cell>
          <cell r="HL52" t="str">
            <v/>
          </cell>
          <cell r="HM52" t="str">
            <v/>
          </cell>
          <cell r="HN52" t="str">
            <v/>
          </cell>
          <cell r="HO52" t="str">
            <v/>
          </cell>
          <cell r="HP52" t="str">
            <v/>
          </cell>
          <cell r="HQ52" t="str">
            <v/>
          </cell>
          <cell r="HR52" t="str">
            <v/>
          </cell>
          <cell r="HS52" t="str">
            <v/>
          </cell>
          <cell r="HT52" t="str">
            <v/>
          </cell>
          <cell r="HU52" t="str">
            <v/>
          </cell>
          <cell r="HV52" t="str">
            <v/>
          </cell>
          <cell r="HW52" t="str">
            <v/>
          </cell>
          <cell r="HX52" t="str">
            <v/>
          </cell>
          <cell r="HY52" t="str">
            <v/>
          </cell>
          <cell r="HZ52" t="str">
            <v/>
          </cell>
          <cell r="IA52" t="str">
            <v/>
          </cell>
          <cell r="IB52" t="str">
            <v/>
          </cell>
          <cell r="IC52" t="str">
            <v/>
          </cell>
          <cell r="ID52" t="str">
            <v/>
          </cell>
          <cell r="IE52" t="str">
            <v/>
          </cell>
          <cell r="IF52" t="str">
            <v/>
          </cell>
          <cell r="IG52" t="str">
            <v/>
          </cell>
          <cell r="IH52" t="str">
            <v/>
          </cell>
          <cell r="II52" t="str">
            <v/>
          </cell>
          <cell r="IJ52" t="str">
            <v/>
          </cell>
          <cell r="IK52" t="str">
            <v/>
          </cell>
          <cell r="IL52" t="str">
            <v/>
          </cell>
          <cell r="IM52">
            <v>29.689061537235872</v>
          </cell>
        </row>
        <row r="53">
          <cell r="A53" t="str">
            <v>5.1.2</v>
          </cell>
          <cell r="B53">
            <v>0.5</v>
          </cell>
          <cell r="C53" t="str">
            <v>Firms offering formal training (% of firms)</v>
          </cell>
          <cell r="D53" t="str">
            <v>SCORE</v>
          </cell>
          <cell r="E53">
            <v>11.759849020995517</v>
          </cell>
          <cell r="F53">
            <v>10.202878037272942</v>
          </cell>
          <cell r="G53">
            <v>30.756074545883461</v>
          </cell>
          <cell r="H53">
            <v>17.899268695447041</v>
          </cell>
          <cell r="I53" t="str">
            <v/>
          </cell>
          <cell r="J53" t="str">
            <v/>
          </cell>
          <cell r="K53">
            <v>6.216088700165133</v>
          </cell>
          <cell r="L53" t="str">
            <v/>
          </cell>
          <cell r="M53">
            <v>9.5482425100259505</v>
          </cell>
          <cell r="N53" t="str">
            <v/>
          </cell>
          <cell r="O53" t="str">
            <v/>
          </cell>
          <cell r="P53">
            <v>19.114177872139653</v>
          </cell>
          <cell r="Q53">
            <v>31.764567114885583</v>
          </cell>
          <cell r="R53">
            <v>39.189667374380747</v>
          </cell>
          <cell r="S53">
            <v>22.210426987497048</v>
          </cell>
          <cell r="T53">
            <v>31.221986317527715</v>
          </cell>
          <cell r="U53" t="str">
            <v/>
          </cell>
          <cell r="V53">
            <v>18.076197216324605</v>
          </cell>
          <cell r="W53">
            <v>14.643783911299835</v>
          </cell>
          <cell r="X53" t="str">
            <v/>
          </cell>
          <cell r="Y53">
            <v>28.514979948100965</v>
          </cell>
          <cell r="Z53">
            <v>15.044821891955651</v>
          </cell>
          <cell r="AA53" t="str">
            <v/>
          </cell>
          <cell r="AB53" t="str">
            <v/>
          </cell>
          <cell r="AC53">
            <v>27.653927813163481</v>
          </cell>
          <cell r="AD53">
            <v>50</v>
          </cell>
          <cell r="AE53">
            <v>23.283793347487613</v>
          </cell>
          <cell r="AF53">
            <v>27.341354092946453</v>
          </cell>
          <cell r="AG53">
            <v>11.270346779900919</v>
          </cell>
          <cell r="AH53">
            <v>16.525123849964611</v>
          </cell>
          <cell r="AI53" t="str">
            <v/>
          </cell>
          <cell r="AJ53">
            <v>41.70794998820476</v>
          </cell>
          <cell r="AK53" t="str">
            <v/>
          </cell>
          <cell r="AL53">
            <v>31.451993394668555</v>
          </cell>
          <cell r="AM53">
            <v>36.335220570889362</v>
          </cell>
          <cell r="AN53">
            <v>12.797829676810569</v>
          </cell>
          <cell r="AO53">
            <v>29.25807973578674</v>
          </cell>
          <cell r="AP53">
            <v>40.846897853267286</v>
          </cell>
          <cell r="AQ53">
            <v>22.528898325076671</v>
          </cell>
          <cell r="AR53" t="str">
            <v/>
          </cell>
          <cell r="AS53" t="str">
            <v/>
          </cell>
          <cell r="AT53" t="str">
            <v/>
          </cell>
          <cell r="AU53">
            <v>8.5692380278367537</v>
          </cell>
          <cell r="AV53">
            <v>20.865770228827554</v>
          </cell>
          <cell r="AW53">
            <v>19.456239679169617</v>
          </cell>
          <cell r="AX53">
            <v>11.771644255720689</v>
          </cell>
          <cell r="AY53">
            <v>16.578202406227881</v>
          </cell>
          <cell r="AZ53">
            <v>14.932767162066526</v>
          </cell>
          <cell r="BA53">
            <v>19.63316820004718</v>
          </cell>
          <cell r="BB53" t="str">
            <v/>
          </cell>
          <cell r="BC53">
            <v>8.7284736966265637</v>
          </cell>
          <cell r="BD53" t="str">
            <v/>
          </cell>
          <cell r="BE53">
            <v>9.3949044585987256</v>
          </cell>
          <cell r="BF53">
            <v>2.7895730125029492</v>
          </cell>
          <cell r="BG53">
            <v>43.14696862467563</v>
          </cell>
          <cell r="BH53" t="str">
            <v/>
          </cell>
          <cell r="BI53" t="str">
            <v/>
          </cell>
          <cell r="BJ53">
            <v>31.546355272469924</v>
          </cell>
          <cell r="BK53" t="str">
            <v/>
          </cell>
          <cell r="BL53">
            <v>14.112998348667139</v>
          </cell>
          <cell r="BM53">
            <v>24.103562160886998</v>
          </cell>
          <cell r="BN53">
            <v>23.973814578910119</v>
          </cell>
          <cell r="BO53">
            <v>23.266100495399861</v>
          </cell>
          <cell r="BP53" t="str">
            <v/>
          </cell>
          <cell r="BQ53">
            <v>17.498230714791223</v>
          </cell>
          <cell r="BR53">
            <v>25.619249823071478</v>
          </cell>
          <cell r="BS53" t="str">
            <v/>
          </cell>
          <cell r="BT53" t="str">
            <v/>
          </cell>
          <cell r="BU53">
            <v>27.117244633168198</v>
          </cell>
          <cell r="BV53" t="str">
            <v/>
          </cell>
          <cell r="BW53">
            <v>11.17598490209955</v>
          </cell>
          <cell r="BX53">
            <v>15.94125973106865</v>
          </cell>
          <cell r="BY53">
            <v>28.556263269639064</v>
          </cell>
          <cell r="BZ53">
            <v>29.570653456003775</v>
          </cell>
          <cell r="CA53">
            <v>13.29322953526775</v>
          </cell>
          <cell r="CB53" t="str">
            <v/>
          </cell>
          <cell r="CC53" t="str">
            <v/>
          </cell>
          <cell r="CD53">
            <v>15.086105213493747</v>
          </cell>
          <cell r="CE53">
            <v>14.514036329322952</v>
          </cell>
          <cell r="CF53">
            <v>36.105213493748522</v>
          </cell>
          <cell r="CG53" t="str">
            <v/>
          </cell>
          <cell r="CH53">
            <v>14.555319650861051</v>
          </cell>
          <cell r="CI53">
            <v>13.021939136588816</v>
          </cell>
          <cell r="CJ53">
            <v>26.250294880868129</v>
          </cell>
          <cell r="CK53">
            <v>5.1840056617126677</v>
          </cell>
          <cell r="CL53" t="str">
            <v/>
          </cell>
          <cell r="CM53" t="str">
            <v/>
          </cell>
          <cell r="CN53">
            <v>17.020523708421798</v>
          </cell>
          <cell r="CO53">
            <v>15.174569473932531</v>
          </cell>
          <cell r="CP53" t="str">
            <v/>
          </cell>
          <cell r="CQ53">
            <v>12.337815522528899</v>
          </cell>
          <cell r="CR53">
            <v>3.9514036329322955</v>
          </cell>
          <cell r="CS53">
            <v>25.896437839112995</v>
          </cell>
          <cell r="CT53">
            <v>27.630337343713141</v>
          </cell>
          <cell r="CU53">
            <v>34.017456947393256</v>
          </cell>
          <cell r="CV53">
            <v>18.347487615003537</v>
          </cell>
          <cell r="CW53">
            <v>35.928284972870962</v>
          </cell>
          <cell r="CX53">
            <v>18.80750176928521</v>
          </cell>
          <cell r="CY53" t="str">
            <v/>
          </cell>
          <cell r="CZ53" t="str">
            <v/>
          </cell>
          <cell r="DA53">
            <v>30.767869780608635</v>
          </cell>
          <cell r="DB53" t="str">
            <v/>
          </cell>
          <cell r="DC53">
            <v>9.6131163010143901</v>
          </cell>
          <cell r="DD53">
            <v>21.543996225524889</v>
          </cell>
          <cell r="DE53" t="str">
            <v/>
          </cell>
          <cell r="DF53">
            <v>19.491625383345127</v>
          </cell>
          <cell r="DG53">
            <v>27.990092002830856</v>
          </cell>
          <cell r="DH53">
            <v>21.679641424864354</v>
          </cell>
          <cell r="DI53">
            <v>30.231186600613352</v>
          </cell>
          <cell r="DJ53">
            <v>19.196744515215851</v>
          </cell>
          <cell r="DK53" t="str">
            <v/>
          </cell>
          <cell r="DL53" t="str">
            <v/>
          </cell>
          <cell r="DM53" t="str">
            <v/>
          </cell>
          <cell r="DN53">
            <v>22.581976881339937</v>
          </cell>
          <cell r="DO53" t="str">
            <v/>
          </cell>
          <cell r="DP53">
            <v>12.449870252418023</v>
          </cell>
          <cell r="DQ53">
            <v>21.514508138711957</v>
          </cell>
          <cell r="DR53">
            <v>44.43264920971928</v>
          </cell>
          <cell r="DS53" t="str">
            <v/>
          </cell>
          <cell r="DT53" t="str">
            <v/>
          </cell>
          <cell r="DU53" t="str">
            <v/>
          </cell>
          <cell r="DV53">
            <v>16.955649917433359</v>
          </cell>
          <cell r="DW53">
            <v>20.612172682236377</v>
          </cell>
          <cell r="DX53">
            <v>14.63788629393725</v>
          </cell>
          <cell r="DY53" t="str">
            <v/>
          </cell>
          <cell r="DZ53" t="str">
            <v/>
          </cell>
          <cell r="EA53" t="str">
            <v/>
          </cell>
          <cell r="EB53">
            <v>14.478650625147441</v>
          </cell>
          <cell r="EC53">
            <v>24.923330974286387</v>
          </cell>
          <cell r="ED53">
            <v>25.684123614059917</v>
          </cell>
          <cell r="EE53">
            <v>15.345600377447511</v>
          </cell>
          <cell r="EF53" t="str">
            <v/>
          </cell>
          <cell r="EG53" t="str">
            <v/>
          </cell>
          <cell r="EH53" t="str">
            <v/>
          </cell>
          <cell r="EI53" t="str">
            <v/>
          </cell>
          <cell r="EJ53" t="str">
            <v/>
          </cell>
          <cell r="EK53">
            <v>11.441377683415899</v>
          </cell>
          <cell r="EL53" t="str">
            <v/>
          </cell>
          <cell r="EM53" t="str">
            <v/>
          </cell>
          <cell r="EN53" t="str">
            <v/>
          </cell>
          <cell r="EO53" t="str">
            <v/>
          </cell>
          <cell r="EP53" t="str">
            <v/>
          </cell>
          <cell r="EQ53">
            <v>26.197216324604859</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J53" t="str">
            <v/>
          </cell>
          <cell r="FK53" t="str">
            <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v>30.879924510497759</v>
          </cell>
          <cell r="GL53" t="str">
            <v/>
          </cell>
          <cell r="GM53" t="str">
            <v/>
          </cell>
          <cell r="GN53" t="str">
            <v/>
          </cell>
          <cell r="GO53" t="str">
            <v/>
          </cell>
          <cell r="GP53" t="str">
            <v/>
          </cell>
          <cell r="GQ53" t="str">
            <v/>
          </cell>
          <cell r="GR53" t="str">
            <v/>
          </cell>
          <cell r="GS53" t="str">
            <v/>
          </cell>
          <cell r="GT53">
            <v>19.527011087520641</v>
          </cell>
          <cell r="GU53" t="str">
            <v/>
          </cell>
          <cell r="GV53" t="str">
            <v/>
          </cell>
          <cell r="GW53" t="str">
            <v/>
          </cell>
          <cell r="GX53" t="str">
            <v/>
          </cell>
          <cell r="GY53" t="str">
            <v/>
          </cell>
          <cell r="GZ53" t="str">
            <v/>
          </cell>
          <cell r="HA53">
            <v>18.925454116536923</v>
          </cell>
          <cell r="HB53" t="str">
            <v/>
          </cell>
          <cell r="HC53" t="str">
            <v/>
          </cell>
          <cell r="HD53" t="str">
            <v/>
          </cell>
          <cell r="HE53" t="str">
            <v/>
          </cell>
          <cell r="HF53" t="str">
            <v/>
          </cell>
          <cell r="HG53" t="str">
            <v/>
          </cell>
          <cell r="HH53" t="str">
            <v/>
          </cell>
          <cell r="HI53" t="str">
            <v/>
          </cell>
          <cell r="HJ53">
            <v>16.265628686010849</v>
          </cell>
          <cell r="HK53" t="str">
            <v/>
          </cell>
          <cell r="HL53" t="str">
            <v/>
          </cell>
          <cell r="HM53" t="str">
            <v/>
          </cell>
          <cell r="HN53" t="str">
            <v/>
          </cell>
          <cell r="HO53" t="str">
            <v/>
          </cell>
          <cell r="HP53" t="str">
            <v/>
          </cell>
          <cell r="HQ53" t="str">
            <v/>
          </cell>
          <cell r="HR53" t="str">
            <v/>
          </cell>
          <cell r="HS53" t="str">
            <v/>
          </cell>
          <cell r="HT53" t="str">
            <v/>
          </cell>
          <cell r="HU53" t="str">
            <v/>
          </cell>
          <cell r="HV53" t="str">
            <v/>
          </cell>
          <cell r="HW53" t="str">
            <v/>
          </cell>
          <cell r="HX53" t="str">
            <v/>
          </cell>
          <cell r="HY53">
            <v>30.048360462373203</v>
          </cell>
          <cell r="HZ53" t="str">
            <v/>
          </cell>
          <cell r="IA53" t="str">
            <v/>
          </cell>
          <cell r="IB53" t="str">
            <v/>
          </cell>
          <cell r="IC53" t="str">
            <v/>
          </cell>
          <cell r="ID53" t="str">
            <v/>
          </cell>
          <cell r="IE53" t="str">
            <v/>
          </cell>
          <cell r="IF53" t="str">
            <v/>
          </cell>
          <cell r="IG53" t="str">
            <v/>
          </cell>
          <cell r="IH53" t="str">
            <v/>
          </cell>
          <cell r="II53" t="str">
            <v/>
          </cell>
          <cell r="IJ53" t="str">
            <v/>
          </cell>
          <cell r="IK53" t="str">
            <v/>
          </cell>
          <cell r="IL53" t="str">
            <v/>
          </cell>
          <cell r="IM53" t="str">
            <v/>
          </cell>
        </row>
        <row r="54">
          <cell r="A54" t="str">
            <v>5.1.3</v>
          </cell>
          <cell r="B54">
            <v>0.5</v>
          </cell>
          <cell r="C54" t="str">
            <v>Top R&amp;D spenders: R&amp;D intensities (%)</v>
          </cell>
          <cell r="D54" t="str">
            <v>SCORE</v>
          </cell>
          <cell r="E54" t="str">
            <v/>
          </cell>
          <cell r="F54" t="str">
            <v/>
          </cell>
          <cell r="G54" t="str">
            <v/>
          </cell>
          <cell r="H54" t="str">
            <v/>
          </cell>
          <cell r="I54">
            <v>2.4237980041068155</v>
          </cell>
          <cell r="J54">
            <v>2.5650631608269405</v>
          </cell>
          <cell r="K54" t="str">
            <v/>
          </cell>
          <cell r="L54" t="str">
            <v/>
          </cell>
          <cell r="M54" t="str">
            <v/>
          </cell>
          <cell r="N54" t="str">
            <v/>
          </cell>
          <cell r="O54">
            <v>8.0508629098977611</v>
          </cell>
          <cell r="P54" t="str">
            <v/>
          </cell>
          <cell r="Q54" t="str">
            <v/>
          </cell>
          <cell r="R54" t="str">
            <v/>
          </cell>
          <cell r="S54" t="str">
            <v/>
          </cell>
          <cell r="T54">
            <v>3.1808583880871906</v>
          </cell>
          <cell r="U54" t="str">
            <v/>
          </cell>
          <cell r="V54" t="str">
            <v/>
          </cell>
          <cell r="W54" t="str">
            <v/>
          </cell>
          <cell r="X54" t="str">
            <v/>
          </cell>
          <cell r="Y54" t="str">
            <v/>
          </cell>
          <cell r="Z54" t="str">
            <v/>
          </cell>
          <cell r="AA54">
            <v>7.0818505565140928</v>
          </cell>
          <cell r="AB54" t="str">
            <v/>
          </cell>
          <cell r="AC54" t="str">
            <v/>
          </cell>
          <cell r="AD54">
            <v>2.6633915615409332</v>
          </cell>
          <cell r="AE54" t="str">
            <v/>
          </cell>
          <cell r="AF54" t="str">
            <v/>
          </cell>
          <cell r="AG54" t="str">
            <v/>
          </cell>
          <cell r="AH54" t="str">
            <v/>
          </cell>
          <cell r="AI54" t="str">
            <v/>
          </cell>
          <cell r="AJ54" t="str">
            <v/>
          </cell>
          <cell r="AK54">
            <v>22.655433362677805</v>
          </cell>
          <cell r="AL54" t="str">
            <v/>
          </cell>
          <cell r="AM54" t="str">
            <v/>
          </cell>
          <cell r="AN54" t="str">
            <v/>
          </cell>
          <cell r="AO54" t="str">
            <v/>
          </cell>
          <cell r="AP54" t="str">
            <v/>
          </cell>
          <cell r="AQ54" t="str">
            <v/>
          </cell>
          <cell r="AR54">
            <v>13.578956724401092</v>
          </cell>
          <cell r="AS54">
            <v>5.8099039682712039</v>
          </cell>
          <cell r="AT54" t="str">
            <v/>
          </cell>
          <cell r="AU54" t="str">
            <v/>
          </cell>
          <cell r="AV54">
            <v>6.7569341262935216</v>
          </cell>
          <cell r="AW54" t="str">
            <v/>
          </cell>
          <cell r="AX54">
            <v>0.49880332820724543</v>
          </cell>
          <cell r="AY54" t="str">
            <v/>
          </cell>
          <cell r="AZ54" t="str">
            <v/>
          </cell>
          <cell r="BA54" t="str">
            <v/>
          </cell>
          <cell r="BB54">
            <v>3.1075637347616536</v>
          </cell>
          <cell r="BC54">
            <v>19.261782029984019</v>
          </cell>
          <cell r="BD54">
            <v>18.00899115939697</v>
          </cell>
          <cell r="BE54">
            <v>1.4372841243259487</v>
          </cell>
          <cell r="BF54" t="str">
            <v/>
          </cell>
          <cell r="BG54">
            <v>8.7020308952984191</v>
          </cell>
          <cell r="BH54">
            <v>10.662952435142191</v>
          </cell>
          <cell r="BI54">
            <v>4.6602019522112608</v>
          </cell>
          <cell r="BJ54" t="str">
            <v/>
          </cell>
          <cell r="BK54">
            <v>7.8049899984982254</v>
          </cell>
          <cell r="BL54" t="str">
            <v/>
          </cell>
          <cell r="BM54" t="str">
            <v/>
          </cell>
          <cell r="BN54" t="str">
            <v/>
          </cell>
          <cell r="BO54">
            <v>4.5269534622494403</v>
          </cell>
          <cell r="BP54" t="str">
            <v/>
          </cell>
          <cell r="BQ54" t="str">
            <v/>
          </cell>
          <cell r="BR54" t="str">
            <v/>
          </cell>
          <cell r="BS54" t="str">
            <v/>
          </cell>
          <cell r="BT54" t="str">
            <v/>
          </cell>
          <cell r="BU54" t="str">
            <v/>
          </cell>
          <cell r="BV54">
            <v>0.84812369464387893</v>
          </cell>
          <cell r="BW54" t="str">
            <v/>
          </cell>
          <cell r="BX54" t="str">
            <v/>
          </cell>
          <cell r="BY54" t="str">
            <v/>
          </cell>
          <cell r="BZ54" t="str">
            <v/>
          </cell>
          <cell r="CA54" t="str">
            <v/>
          </cell>
          <cell r="CB54" t="str">
            <v/>
          </cell>
          <cell r="CC54" t="str">
            <v/>
          </cell>
          <cell r="CD54" t="str">
            <v/>
          </cell>
          <cell r="CE54" t="str">
            <v/>
          </cell>
          <cell r="CF54" t="str">
            <v/>
          </cell>
          <cell r="CG54" t="str">
            <v/>
          </cell>
          <cell r="CH54" t="str">
            <v/>
          </cell>
          <cell r="CI54" t="str">
            <v/>
          </cell>
          <cell r="CJ54" t="str">
            <v/>
          </cell>
          <cell r="CK54" t="str">
            <v/>
          </cell>
          <cell r="CL54">
            <v>4.9353850593791693</v>
          </cell>
          <cell r="CM54">
            <v>16.216118497412214</v>
          </cell>
          <cell r="CN54" t="str">
            <v/>
          </cell>
          <cell r="CO54" t="str">
            <v/>
          </cell>
          <cell r="CP54">
            <v>1.6402155141607038</v>
          </cell>
          <cell r="CQ54" t="str">
            <v/>
          </cell>
          <cell r="CR54" t="str">
            <v/>
          </cell>
          <cell r="CS54" t="str">
            <v/>
          </cell>
          <cell r="CT54" t="str">
            <v/>
          </cell>
          <cell r="CU54" t="str">
            <v/>
          </cell>
          <cell r="CV54" t="str">
            <v/>
          </cell>
          <cell r="CW54" t="str">
            <v/>
          </cell>
          <cell r="CX54">
            <v>6.9632081903704037</v>
          </cell>
          <cell r="CY54" t="str">
            <v/>
          </cell>
          <cell r="CZ54" t="str">
            <v/>
          </cell>
          <cell r="DA54">
            <v>2.1223190220412214</v>
          </cell>
          <cell r="DB54">
            <v>1.1213429548017528</v>
          </cell>
          <cell r="DC54" t="str">
            <v/>
          </cell>
          <cell r="DD54" t="str">
            <v/>
          </cell>
          <cell r="DE54">
            <v>10.476987669624178</v>
          </cell>
          <cell r="DF54" t="str">
            <v/>
          </cell>
          <cell r="DG54">
            <v>20.218700362058023</v>
          </cell>
          <cell r="DH54">
            <v>2.4762170596346968</v>
          </cell>
          <cell r="DI54">
            <v>3.2780101092592377</v>
          </cell>
          <cell r="DJ54" t="str">
            <v/>
          </cell>
          <cell r="DK54" t="str">
            <v/>
          </cell>
          <cell r="DL54">
            <v>12.121025163830883</v>
          </cell>
          <cell r="DM54">
            <v>15.732625784575102</v>
          </cell>
          <cell r="DN54" t="str">
            <v/>
          </cell>
          <cell r="DO54" t="str">
            <v/>
          </cell>
          <cell r="DP54" t="str">
            <v/>
          </cell>
          <cell r="DQ54" t="str">
            <v/>
          </cell>
          <cell r="DR54">
            <v>12.495911985545257</v>
          </cell>
          <cell r="DS54" t="str">
            <v/>
          </cell>
          <cell r="DT54" t="str">
            <v/>
          </cell>
          <cell r="DU54" t="str">
            <v/>
          </cell>
          <cell r="DV54">
            <v>1.1541362444681806</v>
          </cell>
          <cell r="DW54" t="str">
            <v/>
          </cell>
          <cell r="DX54" t="str">
            <v/>
          </cell>
          <cell r="DY54" t="str">
            <v/>
          </cell>
          <cell r="DZ54">
            <v>6.4293301529401878</v>
          </cell>
          <cell r="EA54">
            <v>10.48209828634428</v>
          </cell>
          <cell r="EB54" t="str">
            <v/>
          </cell>
          <cell r="EC54" t="str">
            <v/>
          </cell>
          <cell r="ED54" t="str">
            <v/>
          </cell>
          <cell r="EE54" t="str">
            <v/>
          </cell>
          <cell r="EF54" t="str">
            <v/>
          </cell>
          <cell r="EG54" t="str">
            <v/>
          </cell>
          <cell r="EH54" t="str">
            <v/>
          </cell>
          <cell r="EI54" t="str">
            <v/>
          </cell>
          <cell r="EJ54" t="str">
            <v/>
          </cell>
          <cell r="EK54" t="str">
            <v/>
          </cell>
          <cell r="EL54" t="str">
            <v/>
          </cell>
          <cell r="EM54" t="str">
            <v/>
          </cell>
          <cell r="EN54" t="str">
            <v/>
          </cell>
          <cell r="EO54" t="str">
            <v/>
          </cell>
          <cell r="EP54" t="str">
            <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J54" t="str">
            <v/>
          </cell>
          <cell r="FK54" t="str">
            <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cell r="GP54" t="str">
            <v/>
          </cell>
          <cell r="GQ54" t="str">
            <v/>
          </cell>
          <cell r="GR54" t="str">
            <v/>
          </cell>
          <cell r="GS54" t="str">
            <v/>
          </cell>
          <cell r="GT54" t="str">
            <v/>
          </cell>
          <cell r="GU54" t="str">
            <v/>
          </cell>
          <cell r="GV54" t="str">
            <v/>
          </cell>
          <cell r="GW54" t="str">
            <v/>
          </cell>
          <cell r="GX54" t="str">
            <v/>
          </cell>
          <cell r="GY54" t="str">
            <v/>
          </cell>
          <cell r="GZ54" t="str">
            <v/>
          </cell>
          <cell r="HA54" t="str">
            <v/>
          </cell>
          <cell r="HB54" t="str">
            <v/>
          </cell>
          <cell r="HC54" t="str">
            <v/>
          </cell>
          <cell r="HD54" t="str">
            <v/>
          </cell>
          <cell r="HE54" t="str">
            <v/>
          </cell>
          <cell r="HF54" t="str">
            <v/>
          </cell>
          <cell r="HG54" t="str">
            <v/>
          </cell>
          <cell r="HH54" t="str">
            <v/>
          </cell>
          <cell r="HI54" t="str">
            <v/>
          </cell>
          <cell r="HJ54" t="str">
            <v/>
          </cell>
          <cell r="HK54" t="str">
            <v/>
          </cell>
          <cell r="HL54" t="str">
            <v/>
          </cell>
          <cell r="HM54" t="str">
            <v/>
          </cell>
          <cell r="HN54" t="str">
            <v/>
          </cell>
          <cell r="HO54" t="str">
            <v/>
          </cell>
          <cell r="HP54" t="str">
            <v/>
          </cell>
          <cell r="HQ54" t="str">
            <v/>
          </cell>
          <cell r="HR54" t="str">
            <v/>
          </cell>
          <cell r="HS54" t="str">
            <v/>
          </cell>
          <cell r="HT54" t="str">
            <v/>
          </cell>
          <cell r="HU54" t="str">
            <v/>
          </cell>
          <cell r="HV54" t="str">
            <v/>
          </cell>
          <cell r="HW54" t="str">
            <v/>
          </cell>
          <cell r="HX54" t="str">
            <v/>
          </cell>
          <cell r="HY54" t="str">
            <v/>
          </cell>
          <cell r="HZ54" t="str">
            <v/>
          </cell>
          <cell r="IA54" t="str">
            <v/>
          </cell>
          <cell r="IB54" t="str">
            <v/>
          </cell>
          <cell r="IC54" t="str">
            <v/>
          </cell>
          <cell r="ID54" t="str">
            <v/>
          </cell>
          <cell r="IE54" t="str">
            <v/>
          </cell>
          <cell r="IF54" t="str">
            <v/>
          </cell>
          <cell r="IG54" t="str">
            <v/>
          </cell>
          <cell r="IH54" t="str">
            <v/>
          </cell>
          <cell r="II54" t="str">
            <v/>
          </cell>
          <cell r="IJ54" t="str">
            <v/>
          </cell>
          <cell r="IK54" t="str">
            <v/>
          </cell>
          <cell r="IL54" t="str">
            <v/>
          </cell>
          <cell r="IM54" t="str">
            <v/>
          </cell>
        </row>
        <row r="55">
          <cell r="A55" t="str">
            <v>5.1.4</v>
          </cell>
          <cell r="B55">
            <v>0.5</v>
          </cell>
          <cell r="C55" t="str">
            <v>GERD - Performed by business enterprise (% of total)</v>
          </cell>
          <cell r="D55" t="str">
            <v>SCORE</v>
          </cell>
          <cell r="E55" t="str">
            <v/>
          </cell>
          <cell r="F55" t="str">
            <v/>
          </cell>
          <cell r="G55">
            <v>17.508868140123106</v>
          </cell>
          <cell r="H55" t="str">
            <v/>
          </cell>
          <cell r="I55">
            <v>33.651812565946315</v>
          </cell>
          <cell r="J55">
            <v>40.707131699019904</v>
          </cell>
          <cell r="K55">
            <v>11.757054447984112</v>
          </cell>
          <cell r="L55" t="str">
            <v/>
          </cell>
          <cell r="M55" t="str">
            <v/>
          </cell>
          <cell r="N55" t="str">
            <v/>
          </cell>
          <cell r="O55">
            <v>39.73090393040647</v>
          </cell>
          <cell r="P55" t="str">
            <v/>
          </cell>
          <cell r="Q55">
            <v>14.423076924802553</v>
          </cell>
          <cell r="R55" t="str">
            <v/>
          </cell>
          <cell r="S55">
            <v>8.9810906443061498</v>
          </cell>
          <cell r="T55">
            <v>23.193073439006533</v>
          </cell>
          <cell r="U55">
            <v>1.348950450746855</v>
          </cell>
          <cell r="V55">
            <v>17.901780286890226</v>
          </cell>
          <cell r="W55" t="str">
            <v/>
          </cell>
          <cell r="X55" t="str">
            <v/>
          </cell>
          <cell r="Y55">
            <v>6.9697360474803434</v>
          </cell>
          <cell r="Z55" t="str">
            <v/>
          </cell>
          <cell r="AA55">
            <v>31.20184899845918</v>
          </cell>
          <cell r="AB55" t="str">
            <v/>
          </cell>
          <cell r="AC55">
            <v>26.639907120813223</v>
          </cell>
          <cell r="AD55">
            <v>41.702776017806812</v>
          </cell>
          <cell r="AE55">
            <v>13.071697460175283</v>
          </cell>
          <cell r="AF55">
            <v>19.032231563381416</v>
          </cell>
          <cell r="AG55" t="str">
            <v/>
          </cell>
          <cell r="AH55">
            <v>25.552399779790779</v>
          </cell>
          <cell r="AI55">
            <v>13.095353574546515</v>
          </cell>
          <cell r="AJ55">
            <v>35.703542120290713</v>
          </cell>
          <cell r="AK55">
            <v>40.458952237381773</v>
          </cell>
          <cell r="AL55" t="str">
            <v/>
          </cell>
          <cell r="AM55">
            <v>12.429991999085592</v>
          </cell>
          <cell r="AN55" t="str">
            <v/>
          </cell>
          <cell r="AO55" t="str">
            <v/>
          </cell>
          <cell r="AP55">
            <v>24.924792574019936</v>
          </cell>
          <cell r="AQ55" t="str">
            <v/>
          </cell>
          <cell r="AR55">
            <v>41.719457224164799</v>
          </cell>
          <cell r="AS55">
            <v>36.346846044382254</v>
          </cell>
          <cell r="AT55" t="str">
            <v/>
          </cell>
          <cell r="AU55" t="str">
            <v/>
          </cell>
          <cell r="AV55">
            <v>40.381424957398423</v>
          </cell>
          <cell r="AW55" t="str">
            <v/>
          </cell>
          <cell r="AX55">
            <v>15.542696589669283</v>
          </cell>
          <cell r="AY55">
            <v>0.575388707037643</v>
          </cell>
          <cell r="AZ55" t="str">
            <v/>
          </cell>
          <cell r="BA55" t="str">
            <v/>
          </cell>
          <cell r="BB55">
            <v>30.362237516394625</v>
          </cell>
          <cell r="BC55">
            <v>29.039288868628717</v>
          </cell>
          <cell r="BD55">
            <v>31.479015462538833</v>
          </cell>
          <cell r="BE55">
            <v>17.093113250787457</v>
          </cell>
          <cell r="BF55">
            <v>2.1562010768026258</v>
          </cell>
          <cell r="BG55">
            <v>37.426775147928964</v>
          </cell>
          <cell r="BH55">
            <v>46.644183338348974</v>
          </cell>
          <cell r="BI55">
            <v>29.340905874202605</v>
          </cell>
          <cell r="BJ55" t="str">
            <v/>
          </cell>
          <cell r="BK55">
            <v>44.936849793744855</v>
          </cell>
          <cell r="BL55" t="str">
            <v/>
          </cell>
          <cell r="BM55">
            <v>7.8148382637888441</v>
          </cell>
          <cell r="BN55" t="str">
            <v/>
          </cell>
          <cell r="BO55">
            <v>43.985928867275987</v>
          </cell>
          <cell r="BP55" t="str">
            <v/>
          </cell>
          <cell r="BQ55">
            <v>16.375469043151956</v>
          </cell>
          <cell r="BR55">
            <v>14.437572477773475</v>
          </cell>
          <cell r="BS55" t="str">
            <v/>
          </cell>
          <cell r="BT55" t="str">
            <v/>
          </cell>
          <cell r="BU55">
            <v>13.702004096341783</v>
          </cell>
          <cell r="BV55">
            <v>47.02194357366772</v>
          </cell>
          <cell r="BW55">
            <v>7.0806702161719599</v>
          </cell>
          <cell r="BX55" t="str">
            <v/>
          </cell>
          <cell r="BY55" t="str">
            <v/>
          </cell>
          <cell r="BZ55">
            <v>48.986333270754791</v>
          </cell>
          <cell r="CA55" t="str">
            <v/>
          </cell>
          <cell r="CB55">
            <v>37.684064595900907</v>
          </cell>
          <cell r="CC55" t="str">
            <v/>
          </cell>
          <cell r="CD55" t="str">
            <v/>
          </cell>
          <cell r="CE55">
            <v>27.329594418609744</v>
          </cell>
          <cell r="CF55">
            <v>1.7662380846818877</v>
          </cell>
          <cell r="CG55" t="str">
            <v/>
          </cell>
          <cell r="CH55">
            <v>12.720483561037438</v>
          </cell>
          <cell r="CI55" t="str">
            <v/>
          </cell>
          <cell r="CJ55" t="str">
            <v/>
          </cell>
          <cell r="CK55" t="str">
            <v/>
          </cell>
          <cell r="CL55">
            <v>31.718678278216601</v>
          </cell>
          <cell r="CM55">
            <v>24.613587347232222</v>
          </cell>
          <cell r="CN55" t="str">
            <v/>
          </cell>
          <cell r="CO55" t="str">
            <v/>
          </cell>
          <cell r="CP55">
            <v>31.059482732040394</v>
          </cell>
          <cell r="CQ55" t="str">
            <v/>
          </cell>
          <cell r="CR55" t="str">
            <v/>
          </cell>
          <cell r="CS55">
            <v>0</v>
          </cell>
          <cell r="CT55" t="str">
            <v/>
          </cell>
          <cell r="CU55">
            <v>16.829786805369167</v>
          </cell>
          <cell r="CV55">
            <v>33.786049109229857</v>
          </cell>
          <cell r="CW55">
            <v>17.845520989093664</v>
          </cell>
          <cell r="CX55">
            <v>28.86555011490853</v>
          </cell>
          <cell r="CY55" t="str">
            <v/>
          </cell>
          <cell r="CZ55">
            <v>17.284272408907551</v>
          </cell>
          <cell r="DA55">
            <v>36.296636532559425</v>
          </cell>
          <cell r="DB55" t="str">
            <v/>
          </cell>
          <cell r="DC55" t="str">
            <v/>
          </cell>
          <cell r="DD55">
            <v>1.4421384863143207</v>
          </cell>
          <cell r="DE55">
            <v>38.542810743158121</v>
          </cell>
          <cell r="DF55">
            <v>24.740536324185396</v>
          </cell>
          <cell r="DG55">
            <v>37.243509842541506</v>
          </cell>
          <cell r="DH55">
            <v>33.264920277509873</v>
          </cell>
          <cell r="DI55">
            <v>31.682696886010834</v>
          </cell>
          <cell r="DJ55">
            <v>11.026362292185055</v>
          </cell>
          <cell r="DK55" t="str">
            <v/>
          </cell>
          <cell r="DL55">
            <v>42.722175843665639</v>
          </cell>
          <cell r="DM55">
            <v>42.5425719318849</v>
          </cell>
          <cell r="DN55" t="str">
            <v/>
          </cell>
          <cell r="DO55" t="str">
            <v/>
          </cell>
          <cell r="DP55" t="str">
            <v/>
          </cell>
          <cell r="DQ55" t="str">
            <v/>
          </cell>
          <cell r="DR55">
            <v>23.606361922899858</v>
          </cell>
          <cell r="DS55" t="str">
            <v/>
          </cell>
          <cell r="DT55">
            <v>14.501321463346784</v>
          </cell>
          <cell r="DU55">
            <v>8.3383413461538431</v>
          </cell>
          <cell r="DV55">
            <v>23.806395224166511</v>
          </cell>
          <cell r="DW55">
            <v>4.3488995921844156</v>
          </cell>
          <cell r="DX55">
            <v>31.961772533939985</v>
          </cell>
          <cell r="DY55" t="str">
            <v/>
          </cell>
          <cell r="DZ55">
            <v>37.05574945423556</v>
          </cell>
          <cell r="EA55">
            <v>41.898319999659911</v>
          </cell>
          <cell r="EB55">
            <v>10.471055012216244</v>
          </cell>
          <cell r="EC55" t="str">
            <v/>
          </cell>
          <cell r="ED55">
            <v>8.3927551093894586</v>
          </cell>
          <cell r="EE55">
            <v>7.9617834412474577</v>
          </cell>
          <cell r="EF55" t="str">
            <v/>
          </cell>
          <cell r="EG55" t="str">
            <v/>
          </cell>
          <cell r="EH55" t="str">
            <v/>
          </cell>
          <cell r="EI55" t="str">
            <v/>
          </cell>
          <cell r="EJ55" t="str">
            <v/>
          </cell>
          <cell r="EK55" t="str">
            <v/>
          </cell>
          <cell r="EL55" t="str">
            <v/>
          </cell>
          <cell r="EM55" t="str">
            <v/>
          </cell>
          <cell r="EN55" t="str">
            <v/>
          </cell>
          <cell r="EO55" t="str">
            <v/>
          </cell>
          <cell r="EP55" t="str">
            <v/>
          </cell>
          <cell r="EQ55">
            <v>35.425221403776334</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J55" t="str">
            <v/>
          </cell>
          <cell r="FK55" t="str">
            <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v>8.199514478345824</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cell r="GP55" t="str">
            <v/>
          </cell>
          <cell r="GQ55" t="str">
            <v/>
          </cell>
          <cell r="GR55" t="str">
            <v/>
          </cell>
          <cell r="GS55" t="str">
            <v/>
          </cell>
          <cell r="GT55">
            <v>8.9259796806966314</v>
          </cell>
          <cell r="GU55" t="str">
            <v/>
          </cell>
          <cell r="GV55" t="str">
            <v/>
          </cell>
          <cell r="GW55" t="str">
            <v/>
          </cell>
          <cell r="GX55" t="str">
            <v/>
          </cell>
          <cell r="GY55" t="str">
            <v/>
          </cell>
          <cell r="GZ55" t="str">
            <v/>
          </cell>
          <cell r="HA55" t="str">
            <v/>
          </cell>
          <cell r="HB55" t="str">
            <v/>
          </cell>
          <cell r="HC55" t="str">
            <v/>
          </cell>
          <cell r="HD55" t="str">
            <v/>
          </cell>
          <cell r="HE55" t="str">
            <v/>
          </cell>
          <cell r="HF55" t="str">
            <v/>
          </cell>
          <cell r="HG55" t="str">
            <v/>
          </cell>
          <cell r="HH55" t="str">
            <v/>
          </cell>
          <cell r="HI55" t="str">
            <v/>
          </cell>
          <cell r="HJ55" t="str">
            <v/>
          </cell>
          <cell r="HK55" t="str">
            <v/>
          </cell>
          <cell r="HL55" t="str">
            <v/>
          </cell>
          <cell r="HM55" t="str">
            <v/>
          </cell>
          <cell r="HN55" t="str">
            <v/>
          </cell>
          <cell r="HO55" t="str">
            <v/>
          </cell>
          <cell r="HP55" t="str">
            <v/>
          </cell>
          <cell r="HQ55" t="str">
            <v/>
          </cell>
          <cell r="HR55" t="str">
            <v/>
          </cell>
          <cell r="HS55" t="str">
            <v/>
          </cell>
          <cell r="HT55" t="str">
            <v/>
          </cell>
          <cell r="HU55" t="str">
            <v/>
          </cell>
          <cell r="HV55" t="str">
            <v/>
          </cell>
          <cell r="HW55" t="str">
            <v/>
          </cell>
          <cell r="HX55">
            <v>19.446172993154935</v>
          </cell>
          <cell r="HY55" t="str">
            <v/>
          </cell>
          <cell r="HZ55" t="str">
            <v/>
          </cell>
          <cell r="IA55" t="str">
            <v/>
          </cell>
          <cell r="IB55" t="str">
            <v/>
          </cell>
          <cell r="IC55" t="str">
            <v/>
          </cell>
          <cell r="ID55" t="str">
            <v/>
          </cell>
          <cell r="IE55" t="str">
            <v/>
          </cell>
          <cell r="IF55" t="str">
            <v/>
          </cell>
          <cell r="IG55" t="str">
            <v/>
          </cell>
          <cell r="IH55" t="str">
            <v/>
          </cell>
          <cell r="II55" t="str">
            <v/>
          </cell>
          <cell r="IJ55" t="str">
            <v/>
          </cell>
          <cell r="IK55" t="str">
            <v/>
          </cell>
          <cell r="IL55" t="str">
            <v/>
          </cell>
          <cell r="IM55" t="str">
            <v/>
          </cell>
        </row>
        <row r="56">
          <cell r="A56" t="str">
            <v>5.1.5</v>
          </cell>
          <cell r="B56">
            <v>0.5</v>
          </cell>
          <cell r="C56" t="str">
            <v>GERD - Financed by business enterprise (% of total)</v>
          </cell>
          <cell r="D56" t="str">
            <v>SCORE</v>
          </cell>
          <cell r="E56" t="str">
            <v/>
          </cell>
          <cell r="F56" t="str">
            <v/>
          </cell>
          <cell r="G56">
            <v>17.275300213483778</v>
          </cell>
          <cell r="H56" t="str">
            <v/>
          </cell>
          <cell r="I56">
            <v>34.428923154188588</v>
          </cell>
          <cell r="J56">
            <v>26.526033374835155</v>
          </cell>
          <cell r="K56">
            <v>12.255484560203907</v>
          </cell>
          <cell r="L56" t="str">
            <v/>
          </cell>
          <cell r="M56" t="str">
            <v/>
          </cell>
          <cell r="N56" t="str">
            <v/>
          </cell>
          <cell r="O56">
            <v>36.221511226775696</v>
          </cell>
          <cell r="P56" t="str">
            <v/>
          </cell>
          <cell r="Q56">
            <v>9.4416000535133797</v>
          </cell>
          <cell r="R56" t="str">
            <v/>
          </cell>
          <cell r="S56" t="str">
            <v/>
          </cell>
          <cell r="T56">
            <v>26.376786846805565</v>
          </cell>
          <cell r="U56">
            <v>0.934574624414934</v>
          </cell>
          <cell r="V56">
            <v>20.156118471119719</v>
          </cell>
          <cell r="W56" t="str">
            <v/>
          </cell>
          <cell r="X56" t="str">
            <v/>
          </cell>
          <cell r="Y56" t="str">
            <v/>
          </cell>
          <cell r="Z56" t="str">
            <v/>
          </cell>
          <cell r="AA56">
            <v>28.012652394538655</v>
          </cell>
          <cell r="AB56" t="str">
            <v/>
          </cell>
          <cell r="AC56">
            <v>27.007831519398788</v>
          </cell>
          <cell r="AD56">
            <v>41.526834044430551</v>
          </cell>
          <cell r="AE56">
            <v>16.046693581502257</v>
          </cell>
          <cell r="AF56" t="str">
            <v/>
          </cell>
          <cell r="AG56" t="str">
            <v/>
          </cell>
          <cell r="AH56">
            <v>24.095430190704857</v>
          </cell>
          <cell r="AI56">
            <v>9.6940548363458188</v>
          </cell>
          <cell r="AJ56">
            <v>30.800401215709584</v>
          </cell>
          <cell r="AK56">
            <v>36.084081431513233</v>
          </cell>
          <cell r="AL56" t="str">
            <v/>
          </cell>
          <cell r="AM56">
            <v>12.713893086072922</v>
          </cell>
          <cell r="AN56" t="str">
            <v/>
          </cell>
          <cell r="AO56">
            <v>1.0610095447697294</v>
          </cell>
          <cell r="AP56">
            <v>19.850680579515327</v>
          </cell>
          <cell r="AQ56" t="str">
            <v/>
          </cell>
          <cell r="AR56">
            <v>40.246323764980076</v>
          </cell>
          <cell r="AS56">
            <v>29.789176327483744</v>
          </cell>
          <cell r="AT56" t="str">
            <v/>
          </cell>
          <cell r="AU56" t="str">
            <v/>
          </cell>
          <cell r="AV56">
            <v>40.081632356059124</v>
          </cell>
          <cell r="AW56" t="str">
            <v/>
          </cell>
          <cell r="AX56">
            <v>18.330121709850847</v>
          </cell>
          <cell r="AY56" t="str">
            <v/>
          </cell>
          <cell r="AZ56" t="str">
            <v/>
          </cell>
          <cell r="BA56" t="str">
            <v/>
          </cell>
          <cell r="BB56">
            <v>31.149065032848672</v>
          </cell>
          <cell r="BC56">
            <v>25.88371962114438</v>
          </cell>
          <cell r="BD56">
            <v>29.711539531762597</v>
          </cell>
          <cell r="BE56">
            <v>17.483520053322252</v>
          </cell>
          <cell r="BF56">
            <v>8.6685456483694097</v>
          </cell>
          <cell r="BG56">
            <v>29.26500385781458</v>
          </cell>
          <cell r="BH56">
            <v>45.581957910857888</v>
          </cell>
          <cell r="BI56">
            <v>24.795567508763494</v>
          </cell>
          <cell r="BJ56" t="str">
            <v/>
          </cell>
          <cell r="BK56">
            <v>45.854201938781237</v>
          </cell>
          <cell r="BL56" t="str">
            <v/>
          </cell>
          <cell r="BM56">
            <v>7.9933292135724834</v>
          </cell>
          <cell r="BN56" t="str">
            <v/>
          </cell>
          <cell r="BO56">
            <v>43.462220522441406</v>
          </cell>
          <cell r="BP56">
            <v>1.3929056157473771</v>
          </cell>
          <cell r="BQ56">
            <v>21.466212692579802</v>
          </cell>
          <cell r="BR56">
            <v>15.953457373927479</v>
          </cell>
          <cell r="BS56" t="str">
            <v/>
          </cell>
          <cell r="BT56" t="str">
            <v/>
          </cell>
          <cell r="BU56">
            <v>12.649261950061335</v>
          </cell>
          <cell r="BV56">
            <v>44.855978947834132</v>
          </cell>
          <cell r="BW56">
            <v>4.5952643014307366</v>
          </cell>
          <cell r="BX56" t="str">
            <v/>
          </cell>
          <cell r="BY56" t="str">
            <v/>
          </cell>
          <cell r="BZ56">
            <v>50</v>
          </cell>
          <cell r="CA56" t="str">
            <v/>
          </cell>
          <cell r="CB56">
            <v>29.979264655407377</v>
          </cell>
          <cell r="CC56" t="str">
            <v/>
          </cell>
          <cell r="CD56" t="str">
            <v/>
          </cell>
          <cell r="CE56">
            <v>26.631345434006004</v>
          </cell>
          <cell r="CF56">
            <v>1.813948136749588</v>
          </cell>
          <cell r="CG56" t="str">
            <v/>
          </cell>
          <cell r="CH56">
            <v>13.396746738396098</v>
          </cell>
          <cell r="CI56" t="str">
            <v/>
          </cell>
          <cell r="CJ56" t="str">
            <v/>
          </cell>
          <cell r="CK56" t="str">
            <v/>
          </cell>
          <cell r="CL56">
            <v>30.132016640901082</v>
          </cell>
          <cell r="CM56">
            <v>23.686724428973115</v>
          </cell>
          <cell r="CN56" t="str">
            <v/>
          </cell>
          <cell r="CO56" t="str">
            <v/>
          </cell>
          <cell r="CP56">
            <v>26.704839823970218</v>
          </cell>
          <cell r="CQ56" t="str">
            <v/>
          </cell>
          <cell r="CR56" t="str">
            <v/>
          </cell>
          <cell r="CS56">
            <v>0.24809009208560162</v>
          </cell>
          <cell r="CT56">
            <v>0.18286139536813223</v>
          </cell>
          <cell r="CU56" t="str">
            <v/>
          </cell>
          <cell r="CV56">
            <v>36.9532622659924</v>
          </cell>
          <cell r="CW56">
            <v>17.973615109864312</v>
          </cell>
          <cell r="CX56">
            <v>27.751568015010381</v>
          </cell>
          <cell r="CY56" t="str">
            <v/>
          </cell>
          <cell r="CZ56">
            <v>13.727491604122696</v>
          </cell>
          <cell r="DA56">
            <v>16.932865199240862</v>
          </cell>
          <cell r="DB56" t="str">
            <v/>
          </cell>
          <cell r="DC56" t="str">
            <v/>
          </cell>
          <cell r="DD56" t="str">
            <v/>
          </cell>
          <cell r="DE56">
            <v>35.314363312044037</v>
          </cell>
          <cell r="DF56">
            <v>20.466722784063208</v>
          </cell>
          <cell r="DG56">
            <v>37.063065286444505</v>
          </cell>
          <cell r="DH56">
            <v>26.431019417866342</v>
          </cell>
          <cell r="DI56">
            <v>26.82406630462711</v>
          </cell>
          <cell r="DJ56">
            <v>11.239012016632341</v>
          </cell>
          <cell r="DK56" t="str">
            <v/>
          </cell>
          <cell r="DL56">
            <v>37.738854300082004</v>
          </cell>
          <cell r="DM56">
            <v>41.149339920336367</v>
          </cell>
          <cell r="DN56" t="str">
            <v/>
          </cell>
          <cell r="DO56" t="str">
            <v/>
          </cell>
          <cell r="DP56">
            <v>1.3216905483209291</v>
          </cell>
          <cell r="DQ56" t="str">
            <v/>
          </cell>
          <cell r="DR56">
            <v>28.710151354434316</v>
          </cell>
          <cell r="DS56" t="str">
            <v/>
          </cell>
          <cell r="DT56" t="str">
            <v/>
          </cell>
          <cell r="DU56">
            <v>8.2982812955111829</v>
          </cell>
          <cell r="DV56">
            <v>28.587664451717849</v>
          </cell>
          <cell r="DW56">
            <v>4.4482284832658214</v>
          </cell>
          <cell r="DX56">
            <v>17.832622884892814</v>
          </cell>
          <cell r="DY56" t="str">
            <v/>
          </cell>
          <cell r="DZ56">
            <v>27.858960518239922</v>
          </cell>
          <cell r="EA56">
            <v>39.704113072764912</v>
          </cell>
          <cell r="EB56">
            <v>14.544853075417672</v>
          </cell>
          <cell r="EC56" t="str">
            <v/>
          </cell>
          <cell r="ED56">
            <v>10.657206084737096</v>
          </cell>
          <cell r="EE56" t="str">
            <v/>
          </cell>
          <cell r="EF56" t="str">
            <v/>
          </cell>
          <cell r="EG56" t="str">
            <v/>
          </cell>
          <cell r="EH56" t="str">
            <v/>
          </cell>
          <cell r="EI56" t="str">
            <v/>
          </cell>
          <cell r="EJ56" t="str">
            <v/>
          </cell>
          <cell r="EK56" t="str">
            <v/>
          </cell>
          <cell r="EL56" t="str">
            <v/>
          </cell>
          <cell r="EM56" t="str">
            <v/>
          </cell>
          <cell r="EN56" t="str">
            <v/>
          </cell>
          <cell r="EO56" t="str">
            <v/>
          </cell>
          <cell r="EP56" t="str">
            <v/>
          </cell>
          <cell r="EQ56">
            <v>26.642409649723632</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J56" t="str">
            <v/>
          </cell>
          <cell r="FK56" t="str">
            <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v>8.3867914350278525</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cell r="GP56" t="str">
            <v/>
          </cell>
          <cell r="GQ56" t="str">
            <v/>
          </cell>
          <cell r="GR56" t="str">
            <v/>
          </cell>
          <cell r="GS56" t="str">
            <v/>
          </cell>
          <cell r="GT56" t="str">
            <v/>
          </cell>
          <cell r="GU56" t="str">
            <v/>
          </cell>
          <cell r="GV56" t="str">
            <v/>
          </cell>
          <cell r="GW56" t="str">
            <v/>
          </cell>
          <cell r="GX56" t="str">
            <v/>
          </cell>
          <cell r="GY56" t="str">
            <v/>
          </cell>
          <cell r="GZ56" t="str">
            <v/>
          </cell>
          <cell r="HA56" t="str">
            <v/>
          </cell>
          <cell r="HB56" t="str">
            <v/>
          </cell>
          <cell r="HC56" t="str">
            <v/>
          </cell>
          <cell r="HD56" t="str">
            <v/>
          </cell>
          <cell r="HE56" t="str">
            <v/>
          </cell>
          <cell r="HF56" t="str">
            <v/>
          </cell>
          <cell r="HG56" t="str">
            <v/>
          </cell>
          <cell r="HH56" t="str">
            <v/>
          </cell>
          <cell r="HI56" t="str">
            <v/>
          </cell>
          <cell r="HJ56" t="str">
            <v/>
          </cell>
          <cell r="HK56" t="str">
            <v/>
          </cell>
          <cell r="HL56" t="str">
            <v/>
          </cell>
          <cell r="HM56" t="str">
            <v/>
          </cell>
          <cell r="HN56" t="str">
            <v/>
          </cell>
          <cell r="HO56" t="str">
            <v/>
          </cell>
          <cell r="HP56" t="str">
            <v/>
          </cell>
          <cell r="HQ56" t="str">
            <v/>
          </cell>
          <cell r="HR56" t="str">
            <v/>
          </cell>
          <cell r="HS56" t="str">
            <v/>
          </cell>
          <cell r="HT56" t="str">
            <v/>
          </cell>
          <cell r="HU56" t="str">
            <v/>
          </cell>
          <cell r="HV56" t="str">
            <v/>
          </cell>
          <cell r="HW56" t="str">
            <v/>
          </cell>
          <cell r="HX56" t="str">
            <v/>
          </cell>
          <cell r="HY56" t="str">
            <v/>
          </cell>
          <cell r="HZ56" t="str">
            <v/>
          </cell>
          <cell r="IA56" t="str">
            <v/>
          </cell>
          <cell r="IB56" t="str">
            <v/>
          </cell>
          <cell r="IC56" t="str">
            <v/>
          </cell>
          <cell r="ID56" t="str">
            <v/>
          </cell>
          <cell r="IE56" t="str">
            <v/>
          </cell>
          <cell r="IF56" t="str">
            <v/>
          </cell>
          <cell r="IG56" t="str">
            <v/>
          </cell>
          <cell r="IH56" t="str">
            <v/>
          </cell>
          <cell r="II56" t="str">
            <v/>
          </cell>
          <cell r="IJ56" t="str">
            <v/>
          </cell>
          <cell r="IK56" t="str">
            <v/>
          </cell>
          <cell r="IL56" t="str">
            <v/>
          </cell>
          <cell r="IM56" t="str">
            <v/>
          </cell>
        </row>
        <row r="57">
          <cell r="A57" t="str">
            <v>5.2.1</v>
          </cell>
          <cell r="B57">
            <v>1</v>
          </cell>
          <cell r="C57" t="str">
            <v>University/industry research collaboration</v>
          </cell>
          <cell r="D57" t="str">
            <v>SCORE</v>
          </cell>
          <cell r="E57">
            <v>20.313170090090097</v>
          </cell>
          <cell r="F57">
            <v>31.309604423076927</v>
          </cell>
          <cell r="G57">
            <v>47.076152654320992</v>
          </cell>
          <cell r="H57">
            <v>29.447557500000006</v>
          </cell>
          <cell r="I57">
            <v>68.9134994345238</v>
          </cell>
          <cell r="J57">
            <v>65.27085880239521</v>
          </cell>
          <cell r="K57">
            <v>36.664272673378086</v>
          </cell>
          <cell r="L57">
            <v>37.614362416107383</v>
          </cell>
          <cell r="M57">
            <v>28.790708333333342</v>
          </cell>
          <cell r="N57" t="str">
            <v/>
          </cell>
          <cell r="O57">
            <v>70.44389708333334</v>
          </cell>
          <cell r="P57">
            <v>34.842720856102005</v>
          </cell>
          <cell r="Q57">
            <v>29.314268737864076</v>
          </cell>
          <cell r="R57">
            <v>32.556467872696821</v>
          </cell>
          <cell r="S57">
            <v>41.432742536945817</v>
          </cell>
          <cell r="T57">
            <v>54.911730697230176</v>
          </cell>
          <cell r="U57">
            <v>45.036000107526888</v>
          </cell>
          <cell r="V57">
            <v>34.048428333333334</v>
          </cell>
          <cell r="W57">
            <v>38.870160000000006</v>
          </cell>
          <cell r="X57" t="str">
            <v/>
          </cell>
          <cell r="Y57">
            <v>33.008001492248056</v>
          </cell>
          <cell r="Z57">
            <v>33.343756250000006</v>
          </cell>
          <cell r="AA57">
            <v>73.40004017543859</v>
          </cell>
          <cell r="AB57" t="str">
            <v/>
          </cell>
          <cell r="AC57">
            <v>52.58623927536231</v>
          </cell>
          <cell r="AD57">
            <v>59.780684829931964</v>
          </cell>
          <cell r="AE57">
            <v>49.534349883720921</v>
          </cell>
          <cell r="AF57">
            <v>58.480930833333332</v>
          </cell>
          <cell r="AG57">
            <v>27.009030453752182</v>
          </cell>
          <cell r="AH57">
            <v>40.721660428305398</v>
          </cell>
          <cell r="AI57">
            <v>50.557729116022102</v>
          </cell>
          <cell r="AJ57">
            <v>58.257494166666689</v>
          </cell>
          <cell r="AK57">
            <v>72.355917083333338</v>
          </cell>
          <cell r="AL57">
            <v>36.652444150641024</v>
          </cell>
          <cell r="AM57">
            <v>30.64351893700788</v>
          </cell>
          <cell r="AN57">
            <v>30.822362500000004</v>
          </cell>
          <cell r="AO57">
            <v>33.203260161290324</v>
          </cell>
          <cell r="AP57">
            <v>53.195016071428569</v>
          </cell>
          <cell r="AQ57">
            <v>35.127018684210533</v>
          </cell>
          <cell r="AR57">
            <v>77.356320246212135</v>
          </cell>
          <cell r="AS57">
            <v>50.585490833333324</v>
          </cell>
          <cell r="AT57" t="str">
            <v/>
          </cell>
          <cell r="AU57">
            <v>25.45982471590909</v>
          </cell>
          <cell r="AV57">
            <v>70.610894848484833</v>
          </cell>
          <cell r="AW57">
            <v>35.833235898617509</v>
          </cell>
          <cell r="AX57">
            <v>33.772242820512815</v>
          </cell>
          <cell r="AY57">
            <v>46.519343333333332</v>
          </cell>
          <cell r="AZ57">
            <v>30.686397748226952</v>
          </cell>
          <cell r="BA57">
            <v>36.883621693404642</v>
          </cell>
          <cell r="BB57">
            <v>59.456836851851861</v>
          </cell>
          <cell r="BC57">
            <v>55.823529661016956</v>
          </cell>
          <cell r="BD57">
            <v>66.227092978723391</v>
          </cell>
          <cell r="BE57">
            <v>45.628538400597904</v>
          </cell>
          <cell r="BF57">
            <v>52.707590776515147</v>
          </cell>
          <cell r="BG57">
            <v>66.214238412698407</v>
          </cell>
          <cell r="BH57">
            <v>67.95687011363637</v>
          </cell>
          <cell r="BI57">
            <v>41.366539972677593</v>
          </cell>
          <cell r="BJ57">
            <v>43.175601355932194</v>
          </cell>
          <cell r="BK57">
            <v>64.316978169014078</v>
          </cell>
          <cell r="BL57">
            <v>35.577357553191483</v>
          </cell>
          <cell r="BM57">
            <v>33.77571338753387</v>
          </cell>
          <cell r="BN57">
            <v>46.431792535211272</v>
          </cell>
          <cell r="BO57">
            <v>61.349691137761383</v>
          </cell>
          <cell r="BP57">
            <v>36.349302813455651</v>
          </cell>
          <cell r="BQ57">
            <v>19.696424166666674</v>
          </cell>
          <cell r="BR57">
            <v>41.017543923766823</v>
          </cell>
          <cell r="BS57" t="str">
            <v/>
          </cell>
          <cell r="BT57" t="str">
            <v/>
          </cell>
          <cell r="BU57">
            <v>54.08985175732218</v>
          </cell>
          <cell r="BV57">
            <v>67.700177674418597</v>
          </cell>
          <cell r="BW57">
            <v>40.981304901960783</v>
          </cell>
          <cell r="BX57">
            <v>35.190744148550721</v>
          </cell>
          <cell r="BY57">
            <v>39.854126344383054</v>
          </cell>
          <cell r="BZ57">
            <v>61.687775355805243</v>
          </cell>
          <cell r="CA57">
            <v>37.374957860824743</v>
          </cell>
          <cell r="CB57">
            <v>46.177690833333344</v>
          </cell>
          <cell r="CC57" t="str">
            <v/>
          </cell>
          <cell r="CD57">
            <v>36.464390992366418</v>
          </cell>
          <cell r="CE57">
            <v>45.40109221774194</v>
          </cell>
          <cell r="CF57">
            <v>37.657230955284547</v>
          </cell>
          <cell r="CG57" t="str">
            <v/>
          </cell>
          <cell r="CH57">
            <v>34.876795702199665</v>
          </cell>
          <cell r="CI57">
            <v>49.422747125603863</v>
          </cell>
          <cell r="CJ57">
            <v>39.775541615120268</v>
          </cell>
          <cell r="CK57">
            <v>25.486937093802347</v>
          </cell>
          <cell r="CL57">
            <v>69.76145731651377</v>
          </cell>
          <cell r="CM57">
            <v>63.033363148148155</v>
          </cell>
          <cell r="CN57">
            <v>32.215942499999997</v>
          </cell>
          <cell r="CO57">
            <v>34.889321742424244</v>
          </cell>
          <cell r="CP57">
            <v>64.231288396624464</v>
          </cell>
          <cell r="CQ57">
            <v>47.863704216524219</v>
          </cell>
          <cell r="CR57">
            <v>39.570321351351353</v>
          </cell>
          <cell r="CS57">
            <v>38.497794444444438</v>
          </cell>
          <cell r="CT57">
            <v>27.715965347769036</v>
          </cell>
          <cell r="CU57">
            <v>36.376260333333327</v>
          </cell>
          <cell r="CV57">
            <v>37.806403099173558</v>
          </cell>
          <cell r="CW57">
            <v>43.751010202020204</v>
          </cell>
          <cell r="CX57">
            <v>57.988808134057969</v>
          </cell>
          <cell r="CY57">
            <v>58.710363763440867</v>
          </cell>
          <cell r="CZ57">
            <v>34.878872471264373</v>
          </cell>
          <cell r="DA57">
            <v>44.477125490196087</v>
          </cell>
          <cell r="DB57">
            <v>55.114462083333336</v>
          </cell>
          <cell r="DC57">
            <v>47.613143132328311</v>
          </cell>
          <cell r="DD57">
            <v>41.163048670886077</v>
          </cell>
          <cell r="DE57">
            <v>73.969021127819531</v>
          </cell>
          <cell r="DF57">
            <v>37.647154251968502</v>
          </cell>
          <cell r="DG57">
            <v>52.886601927330176</v>
          </cell>
          <cell r="DH57">
            <v>60.079321551155118</v>
          </cell>
          <cell r="DI57">
            <v>49.646200892857159</v>
          </cell>
          <cell r="DJ57">
            <v>48.487246666666664</v>
          </cell>
          <cell r="DK57" t="str">
            <v/>
          </cell>
          <cell r="DL57">
            <v>75.735713777777775</v>
          </cell>
          <cell r="DM57">
            <v>78.454324504504484</v>
          </cell>
          <cell r="DN57">
            <v>21.659495105485231</v>
          </cell>
          <cell r="DO57" t="str">
            <v/>
          </cell>
          <cell r="DP57">
            <v>34.599223214890017</v>
          </cell>
          <cell r="DQ57">
            <v>40.549804963570132</v>
          </cell>
          <cell r="DR57">
            <v>51.091923103448288</v>
          </cell>
          <cell r="DS57" t="str">
            <v/>
          </cell>
          <cell r="DT57">
            <v>41.705125468750012</v>
          </cell>
          <cell r="DU57">
            <v>51.296512231329686</v>
          </cell>
          <cell r="DV57">
            <v>39.516962349726775</v>
          </cell>
          <cell r="DW57">
            <v>39.977179126984133</v>
          </cell>
          <cell r="DX57">
            <v>41.142944202551831</v>
          </cell>
          <cell r="DY57">
            <v>50.868533479532161</v>
          </cell>
          <cell r="DZ57">
            <v>76.54770620535713</v>
          </cell>
          <cell r="EA57">
            <v>79.816120598493868</v>
          </cell>
          <cell r="EB57">
            <v>45.862044750499003</v>
          </cell>
          <cell r="EC57">
            <v>40.569219009009004</v>
          </cell>
          <cell r="ED57">
            <v>44.314141182795701</v>
          </cell>
          <cell r="EE57">
            <v>42.46910965355805</v>
          </cell>
          <cell r="EF57">
            <v>34.874782135922324</v>
          </cell>
          <cell r="EG57" t="str">
            <v/>
          </cell>
          <cell r="EH57" t="str">
            <v/>
          </cell>
          <cell r="EI57" t="str">
            <v/>
          </cell>
          <cell r="EJ57" t="str">
            <v/>
          </cell>
          <cell r="EK57">
            <v>23.129133333333339</v>
          </cell>
          <cell r="EL57" t="str">
            <v/>
          </cell>
          <cell r="EM57" t="str">
            <v/>
          </cell>
          <cell r="EN57" t="str">
            <v/>
          </cell>
          <cell r="EO57" t="str">
            <v/>
          </cell>
          <cell r="EP57" t="str">
            <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J57" t="str">
            <v/>
          </cell>
          <cell r="FK57" t="str">
            <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v>36.287800000000004</v>
          </cell>
          <cell r="GC57" t="str">
            <v/>
          </cell>
          <cell r="GD57" t="str">
            <v/>
          </cell>
          <cell r="GE57" t="str">
            <v/>
          </cell>
          <cell r="GF57" t="str">
            <v/>
          </cell>
          <cell r="GG57" t="str">
            <v/>
          </cell>
          <cell r="GH57" t="str">
            <v/>
          </cell>
          <cell r="GI57" t="str">
            <v/>
          </cell>
          <cell r="GJ57" t="str">
            <v/>
          </cell>
          <cell r="GK57">
            <v>34.198333333333331</v>
          </cell>
          <cell r="GL57" t="str">
            <v/>
          </cell>
          <cell r="GM57" t="str">
            <v/>
          </cell>
          <cell r="GN57" t="str">
            <v/>
          </cell>
          <cell r="GO57" t="str">
            <v/>
          </cell>
          <cell r="GP57" t="str">
            <v/>
          </cell>
          <cell r="GQ57" t="str">
            <v/>
          </cell>
          <cell r="GR57" t="str">
            <v/>
          </cell>
          <cell r="GS57" t="str">
            <v/>
          </cell>
          <cell r="GT57">
            <v>29.433916666666665</v>
          </cell>
          <cell r="GU57" t="str">
            <v/>
          </cell>
          <cell r="GV57" t="str">
            <v/>
          </cell>
          <cell r="GW57" t="str">
            <v/>
          </cell>
          <cell r="GX57" t="str">
            <v/>
          </cell>
          <cell r="GY57" t="str">
            <v/>
          </cell>
          <cell r="GZ57" t="str">
            <v/>
          </cell>
          <cell r="HA57" t="str">
            <v/>
          </cell>
          <cell r="HB57" t="str">
            <v/>
          </cell>
          <cell r="HC57" t="str">
            <v/>
          </cell>
          <cell r="HD57" t="str">
            <v/>
          </cell>
          <cell r="HE57" t="str">
            <v/>
          </cell>
          <cell r="HF57" t="str">
            <v/>
          </cell>
          <cell r="HG57" t="str">
            <v/>
          </cell>
          <cell r="HH57" t="str">
            <v/>
          </cell>
          <cell r="HI57" t="str">
            <v/>
          </cell>
          <cell r="HJ57">
            <v>43.177799999999998</v>
          </cell>
          <cell r="HK57" t="str">
            <v/>
          </cell>
          <cell r="HL57" t="str">
            <v/>
          </cell>
          <cell r="HM57" t="str">
            <v/>
          </cell>
          <cell r="HN57" t="str">
            <v/>
          </cell>
          <cell r="HO57" t="str">
            <v/>
          </cell>
          <cell r="HP57" t="str">
            <v/>
          </cell>
          <cell r="HQ57" t="str">
            <v/>
          </cell>
          <cell r="HR57" t="str">
            <v/>
          </cell>
          <cell r="HS57" t="str">
            <v/>
          </cell>
          <cell r="HT57" t="str">
            <v/>
          </cell>
          <cell r="HU57" t="str">
            <v/>
          </cell>
          <cell r="HV57" t="str">
            <v/>
          </cell>
          <cell r="HW57" t="str">
            <v/>
          </cell>
          <cell r="HX57" t="str">
            <v/>
          </cell>
          <cell r="HY57">
            <v>29.710533333333334</v>
          </cell>
          <cell r="HZ57" t="str">
            <v/>
          </cell>
          <cell r="IA57" t="str">
            <v/>
          </cell>
          <cell r="IB57" t="str">
            <v/>
          </cell>
          <cell r="IC57" t="str">
            <v/>
          </cell>
          <cell r="ID57" t="str">
            <v/>
          </cell>
          <cell r="IE57" t="str">
            <v/>
          </cell>
          <cell r="IF57" t="str">
            <v/>
          </cell>
          <cell r="IG57" t="str">
            <v/>
          </cell>
          <cell r="IH57" t="str">
            <v/>
          </cell>
          <cell r="II57" t="str">
            <v/>
          </cell>
          <cell r="IJ57" t="str">
            <v/>
          </cell>
          <cell r="IK57" t="str">
            <v/>
          </cell>
          <cell r="IL57" t="str">
            <v/>
          </cell>
          <cell r="IM57" t="str">
            <v/>
          </cell>
        </row>
        <row r="58">
          <cell r="A58" t="str">
            <v>5.2.2</v>
          </cell>
          <cell r="B58">
            <v>1</v>
          </cell>
          <cell r="C58" t="str">
            <v>State of cluster development</v>
          </cell>
          <cell r="D58" t="str">
            <v>SCORE</v>
          </cell>
          <cell r="E58">
            <v>30.292291081081085</v>
          </cell>
          <cell r="F58">
            <v>25.381290908119652</v>
          </cell>
          <cell r="G58">
            <v>38.240262939447398</v>
          </cell>
          <cell r="H58">
            <v>30.448011944444449</v>
          </cell>
          <cell r="I58">
            <v>49.500315109126987</v>
          </cell>
          <cell r="J58">
            <v>59.453042807717893</v>
          </cell>
          <cell r="K58">
            <v>39.252918236390762</v>
          </cell>
          <cell r="L58">
            <v>56.387302617449656</v>
          </cell>
          <cell r="M58">
            <v>42.144154999999998</v>
          </cell>
          <cell r="N58" t="str">
            <v/>
          </cell>
          <cell r="O58">
            <v>52.623863472222219</v>
          </cell>
          <cell r="P58">
            <v>28.702273139040674</v>
          </cell>
          <cell r="Q58">
            <v>30.580414012944978</v>
          </cell>
          <cell r="R58">
            <v>37.033230968732553</v>
          </cell>
          <cell r="S58">
            <v>35.622365755336617</v>
          </cell>
          <cell r="T58">
            <v>52.270814745304051</v>
          </cell>
          <cell r="U58">
            <v>42.434409641577062</v>
          </cell>
          <cell r="V58">
            <v>33.75960494744745</v>
          </cell>
          <cell r="W58">
            <v>21.693643611111117</v>
          </cell>
          <cell r="X58" t="str">
            <v/>
          </cell>
          <cell r="Y58">
            <v>47.347712458010342</v>
          </cell>
          <cell r="Z58">
            <v>24.524612996031756</v>
          </cell>
          <cell r="AA58">
            <v>59.927430701754382</v>
          </cell>
          <cell r="AB58" t="str">
            <v/>
          </cell>
          <cell r="AC58">
            <v>47.343411111111131</v>
          </cell>
          <cell r="AD58">
            <v>64.623795003779293</v>
          </cell>
          <cell r="AE58">
            <v>48.885468326873387</v>
          </cell>
          <cell r="AF58">
            <v>46.435344722222219</v>
          </cell>
          <cell r="AG58">
            <v>22.10469690517743</v>
          </cell>
          <cell r="AH58">
            <v>35.496874618249535</v>
          </cell>
          <cell r="AI58">
            <v>50.025570798035609</v>
          </cell>
          <cell r="AJ58">
            <v>47.940509532520323</v>
          </cell>
          <cell r="AK58">
            <v>59.5860500925926</v>
          </cell>
          <cell r="AL58">
            <v>43.014039775641031</v>
          </cell>
          <cell r="AM58">
            <v>29.824682887139115</v>
          </cell>
          <cell r="AN58">
            <v>42.841408888888893</v>
          </cell>
          <cell r="AO58">
            <v>37.347979928315404</v>
          </cell>
          <cell r="AP58">
            <v>38.591061061507936</v>
          </cell>
          <cell r="AQ58">
            <v>32.806740643274864</v>
          </cell>
          <cell r="AR58">
            <v>68.561407784090918</v>
          </cell>
          <cell r="AS58">
            <v>54.664643888888889</v>
          </cell>
          <cell r="AT58" t="str">
            <v/>
          </cell>
          <cell r="AU58">
            <v>32.569949567550502</v>
          </cell>
          <cell r="AV58">
            <v>64.276997034632018</v>
          </cell>
          <cell r="AW58">
            <v>33.412351490015361</v>
          </cell>
          <cell r="AX58">
            <v>34.48898623931624</v>
          </cell>
          <cell r="AY58">
            <v>45.947240522875823</v>
          </cell>
          <cell r="AZ58">
            <v>33.637950277777769</v>
          </cell>
          <cell r="BA58">
            <v>39.058653639334523</v>
          </cell>
          <cell r="BB58">
            <v>63.464407777777787</v>
          </cell>
          <cell r="BC58">
            <v>36.233809717514134</v>
          </cell>
          <cell r="BD58">
            <v>46.415616276595742</v>
          </cell>
          <cell r="BE58">
            <v>51.780380358744395</v>
          </cell>
          <cell r="BF58">
            <v>58.251814494949492</v>
          </cell>
          <cell r="BG58">
            <v>51.165668174603162</v>
          </cell>
          <cell r="BH58">
            <v>41.42333661616162</v>
          </cell>
          <cell r="BI58">
            <v>65.148804071038256</v>
          </cell>
          <cell r="BJ58">
            <v>36.217472471751421</v>
          </cell>
          <cell r="BK58">
            <v>68.008785117370891</v>
          </cell>
          <cell r="BL58">
            <v>41.178930499408992</v>
          </cell>
          <cell r="BM58">
            <v>40.894326720867213</v>
          </cell>
          <cell r="BN58">
            <v>47.204183244653116</v>
          </cell>
          <cell r="BO58">
            <v>54.688418517835167</v>
          </cell>
          <cell r="BP58">
            <v>40.824973180428131</v>
          </cell>
          <cell r="BQ58">
            <v>24.78425138888889</v>
          </cell>
          <cell r="BR58">
            <v>34.779608629795703</v>
          </cell>
          <cell r="BS58" t="str">
            <v/>
          </cell>
          <cell r="BT58" t="str">
            <v/>
          </cell>
          <cell r="BU58">
            <v>30.879098721524873</v>
          </cell>
          <cell r="BV58">
            <v>65.256226149870798</v>
          </cell>
          <cell r="BW58">
            <v>33.069354509803922</v>
          </cell>
          <cell r="BX58">
            <v>28.790853725845405</v>
          </cell>
          <cell r="BY58">
            <v>45.11467130141191</v>
          </cell>
          <cell r="BZ58">
            <v>62.111636416978776</v>
          </cell>
          <cell r="CA58">
            <v>32.994280146048105</v>
          </cell>
          <cell r="CB58">
            <v>44.788065555555548</v>
          </cell>
          <cell r="CC58" t="str">
            <v/>
          </cell>
          <cell r="CD58">
            <v>48.279035479219672</v>
          </cell>
          <cell r="CE58">
            <v>43.666620255376351</v>
          </cell>
          <cell r="CF58">
            <v>23.210634359756092</v>
          </cell>
          <cell r="CG58" t="str">
            <v/>
          </cell>
          <cell r="CH58">
            <v>41.979345262267351</v>
          </cell>
          <cell r="CI58">
            <v>32.51718534621579</v>
          </cell>
          <cell r="CJ58">
            <v>37.385146191294382</v>
          </cell>
          <cell r="CK58">
            <v>34.368311172529317</v>
          </cell>
          <cell r="CL58">
            <v>61.348240265035678</v>
          </cell>
          <cell r="CM58">
            <v>43.861390740740738</v>
          </cell>
          <cell r="CN58">
            <v>35.566496388888893</v>
          </cell>
          <cell r="CO58">
            <v>45.692162815656573</v>
          </cell>
          <cell r="CP58">
            <v>57.9334640506329</v>
          </cell>
          <cell r="CQ58">
            <v>53.153186296296298</v>
          </cell>
          <cell r="CR58">
            <v>47.064311467181454</v>
          </cell>
          <cell r="CS58">
            <v>49.967528024691347</v>
          </cell>
          <cell r="CT58">
            <v>28.921241017060378</v>
          </cell>
          <cell r="CU58">
            <v>37.69574306349206</v>
          </cell>
          <cell r="CV58">
            <v>42.845318916437094</v>
          </cell>
          <cell r="CW58">
            <v>31.997543120089784</v>
          </cell>
          <cell r="CX58">
            <v>43.658673481280189</v>
          </cell>
          <cell r="CY58">
            <v>58.513531935483876</v>
          </cell>
          <cell r="CZ58">
            <v>31.746828984674341</v>
          </cell>
          <cell r="DA58">
            <v>35.755026174914398</v>
          </cell>
          <cell r="DB58">
            <v>56.989883350694448</v>
          </cell>
          <cell r="DC58">
            <v>33.153521982132887</v>
          </cell>
          <cell r="DD58">
            <v>29.647672974683552</v>
          </cell>
          <cell r="DE58">
            <v>68.9455457142857</v>
          </cell>
          <cell r="DF58">
            <v>40.31961571303588</v>
          </cell>
          <cell r="DG58">
            <v>47.428515397577684</v>
          </cell>
          <cell r="DH58">
            <v>47.854970220022011</v>
          </cell>
          <cell r="DI58">
            <v>47.921426835317469</v>
          </cell>
          <cell r="DJ58">
            <v>51.356457227833907</v>
          </cell>
          <cell r="DK58" t="str">
            <v/>
          </cell>
          <cell r="DL58">
            <v>65.343528444444445</v>
          </cell>
          <cell r="DM58">
            <v>62.366266624124123</v>
          </cell>
          <cell r="DN58">
            <v>30.222658959212374</v>
          </cell>
          <cell r="DO58" t="str">
            <v/>
          </cell>
          <cell r="DP58">
            <v>27.445406226734349</v>
          </cell>
          <cell r="DQ58">
            <v>40.960380391621129</v>
          </cell>
          <cell r="DR58">
            <v>53.302302528735638</v>
          </cell>
          <cell r="DS58" t="str">
            <v/>
          </cell>
          <cell r="DT58">
            <v>35.639662404513892</v>
          </cell>
          <cell r="DU58">
            <v>43.349985027322404</v>
          </cell>
          <cell r="DV58">
            <v>41.041384845173042</v>
          </cell>
          <cell r="DW58">
            <v>29.458548809523815</v>
          </cell>
          <cell r="DX58">
            <v>30.216497724614566</v>
          </cell>
          <cell r="DY58">
            <v>56.239622753411311</v>
          </cell>
          <cell r="DZ58">
            <v>59.610538581349203</v>
          </cell>
          <cell r="EA58">
            <v>63.400588093539447</v>
          </cell>
          <cell r="EB58">
            <v>40.792434863606111</v>
          </cell>
          <cell r="EC58">
            <v>21.613777777777777</v>
          </cell>
          <cell r="ED58">
            <v>62.252938602150543</v>
          </cell>
          <cell r="EE58">
            <v>41.501131785268406</v>
          </cell>
          <cell r="EF58">
            <v>26.968869913700104</v>
          </cell>
          <cell r="EG58" t="str">
            <v/>
          </cell>
          <cell r="EH58" t="str">
            <v/>
          </cell>
          <cell r="EI58" t="str">
            <v/>
          </cell>
          <cell r="EJ58" t="str">
            <v/>
          </cell>
          <cell r="EK58">
            <v>23.429549999999999</v>
          </cell>
          <cell r="EL58" t="str">
            <v/>
          </cell>
          <cell r="EM58" t="str">
            <v/>
          </cell>
          <cell r="EN58" t="str">
            <v/>
          </cell>
          <cell r="EO58" t="str">
            <v/>
          </cell>
          <cell r="EP58" t="str">
            <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J58" t="str">
            <v/>
          </cell>
          <cell r="FK58" t="str">
            <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v>36.401172222222215</v>
          </cell>
          <cell r="GC58" t="str">
            <v/>
          </cell>
          <cell r="GD58" t="str">
            <v/>
          </cell>
          <cell r="GE58" t="str">
            <v/>
          </cell>
          <cell r="GF58" t="str">
            <v/>
          </cell>
          <cell r="GG58" t="str">
            <v/>
          </cell>
          <cell r="GH58" t="str">
            <v/>
          </cell>
          <cell r="GI58" t="str">
            <v/>
          </cell>
          <cell r="GJ58" t="str">
            <v/>
          </cell>
          <cell r="GK58">
            <v>32.85593333333334</v>
          </cell>
          <cell r="GL58" t="str">
            <v/>
          </cell>
          <cell r="GM58" t="str">
            <v/>
          </cell>
          <cell r="GN58" t="str">
            <v/>
          </cell>
          <cell r="GO58" t="str">
            <v/>
          </cell>
          <cell r="GP58" t="str">
            <v/>
          </cell>
          <cell r="GQ58" t="str">
            <v/>
          </cell>
          <cell r="GR58" t="str">
            <v/>
          </cell>
          <cell r="GS58" t="str">
            <v/>
          </cell>
          <cell r="GT58">
            <v>24.233094444444443</v>
          </cell>
          <cell r="GU58" t="str">
            <v/>
          </cell>
          <cell r="GV58" t="str">
            <v/>
          </cell>
          <cell r="GW58" t="str">
            <v/>
          </cell>
          <cell r="GX58" t="str">
            <v/>
          </cell>
          <cell r="GY58" t="str">
            <v/>
          </cell>
          <cell r="GZ58" t="str">
            <v/>
          </cell>
          <cell r="HA58" t="str">
            <v/>
          </cell>
          <cell r="HB58" t="str">
            <v/>
          </cell>
          <cell r="HC58" t="str">
            <v/>
          </cell>
          <cell r="HD58" t="str">
            <v/>
          </cell>
          <cell r="HE58" t="str">
            <v/>
          </cell>
          <cell r="HF58" t="str">
            <v/>
          </cell>
          <cell r="HG58" t="str">
            <v/>
          </cell>
          <cell r="HH58" t="str">
            <v/>
          </cell>
          <cell r="HI58" t="str">
            <v/>
          </cell>
          <cell r="HJ58">
            <v>43.81059444444444</v>
          </cell>
          <cell r="HK58" t="str">
            <v/>
          </cell>
          <cell r="HL58" t="str">
            <v/>
          </cell>
          <cell r="HM58" t="str">
            <v/>
          </cell>
          <cell r="HN58" t="str">
            <v/>
          </cell>
          <cell r="HO58" t="str">
            <v/>
          </cell>
          <cell r="HP58" t="str">
            <v/>
          </cell>
          <cell r="HQ58" t="str">
            <v/>
          </cell>
          <cell r="HR58" t="str">
            <v/>
          </cell>
          <cell r="HS58" t="str">
            <v/>
          </cell>
          <cell r="HT58" t="str">
            <v/>
          </cell>
          <cell r="HU58" t="str">
            <v/>
          </cell>
          <cell r="HV58" t="str">
            <v/>
          </cell>
          <cell r="HW58" t="str">
            <v/>
          </cell>
          <cell r="HX58" t="str">
            <v/>
          </cell>
          <cell r="HY58">
            <v>29.342994444444454</v>
          </cell>
          <cell r="HZ58" t="str">
            <v/>
          </cell>
          <cell r="IA58" t="str">
            <v/>
          </cell>
          <cell r="IB58" t="str">
            <v/>
          </cell>
          <cell r="IC58" t="str">
            <v/>
          </cell>
          <cell r="ID58" t="str">
            <v/>
          </cell>
          <cell r="IE58" t="str">
            <v/>
          </cell>
          <cell r="IF58" t="str">
            <v/>
          </cell>
          <cell r="IG58" t="str">
            <v/>
          </cell>
          <cell r="IH58" t="str">
            <v/>
          </cell>
          <cell r="II58" t="str">
            <v/>
          </cell>
          <cell r="IJ58" t="str">
            <v/>
          </cell>
          <cell r="IK58" t="str">
            <v/>
          </cell>
          <cell r="IL58" t="str">
            <v/>
          </cell>
          <cell r="IM58" t="str">
            <v/>
          </cell>
        </row>
        <row r="59">
          <cell r="A59" t="str">
            <v>5.2.3</v>
          </cell>
          <cell r="B59">
            <v>1</v>
          </cell>
          <cell r="C59" t="str">
            <v>GERD - Financed by abroad (% of total)</v>
          </cell>
          <cell r="D59" t="str">
            <v>SCORE</v>
          </cell>
          <cell r="E59" t="str">
            <v/>
          </cell>
          <cell r="F59" t="str">
            <v/>
          </cell>
          <cell r="G59">
            <v>2.4223503768443475</v>
          </cell>
          <cell r="H59">
            <v>42.248278492426614</v>
          </cell>
          <cell r="I59">
            <v>9.0197541113102684</v>
          </cell>
          <cell r="J59">
            <v>55.402156237906105</v>
          </cell>
          <cell r="K59">
            <v>0.38503021628377304</v>
          </cell>
          <cell r="L59" t="str">
            <v/>
          </cell>
          <cell r="M59" t="str">
            <v/>
          </cell>
          <cell r="N59" t="str">
            <v/>
          </cell>
          <cell r="O59">
            <v>48.687095992614601</v>
          </cell>
          <cell r="P59" t="str">
            <v/>
          </cell>
          <cell r="Q59">
            <v>52.415125915926296</v>
          </cell>
          <cell r="R59" t="str">
            <v/>
          </cell>
          <cell r="S59" t="str">
            <v/>
          </cell>
          <cell r="T59" t="str">
            <v/>
          </cell>
          <cell r="U59">
            <v>0</v>
          </cell>
          <cell r="V59">
            <v>28.47233756439838</v>
          </cell>
          <cell r="W59">
            <v>91.794060261402649</v>
          </cell>
          <cell r="X59" t="str">
            <v/>
          </cell>
          <cell r="Y59">
            <v>100</v>
          </cell>
          <cell r="Z59" t="str">
            <v/>
          </cell>
          <cell r="AA59">
            <v>34.901112899561717</v>
          </cell>
          <cell r="AB59" t="str">
            <v/>
          </cell>
          <cell r="AC59">
            <v>32.393637760849884</v>
          </cell>
          <cell r="AD59">
            <v>5.0427879571877483</v>
          </cell>
          <cell r="AE59">
            <v>15.320321083745991</v>
          </cell>
          <cell r="AF59" t="str">
            <v/>
          </cell>
          <cell r="AG59" t="str">
            <v/>
          </cell>
          <cell r="AH59">
            <v>29.413172481777117</v>
          </cell>
          <cell r="AI59">
            <v>54.466601485179069</v>
          </cell>
          <cell r="AJ59">
            <v>20.016231471891395</v>
          </cell>
          <cell r="AK59">
            <v>36.347321572012959</v>
          </cell>
          <cell r="AL59" t="str">
            <v/>
          </cell>
          <cell r="AM59">
            <v>26.1463693287815</v>
          </cell>
          <cell r="AN59" t="str">
            <v/>
          </cell>
          <cell r="AO59">
            <v>27.648371946922317</v>
          </cell>
          <cell r="AP59">
            <v>58.072381090168037</v>
          </cell>
          <cell r="AQ59">
            <v>100</v>
          </cell>
          <cell r="AR59">
            <v>24.394275088681589</v>
          </cell>
          <cell r="AS59">
            <v>29.909220504619878</v>
          </cell>
          <cell r="AT59" t="str">
            <v/>
          </cell>
          <cell r="AU59" t="str">
            <v/>
          </cell>
          <cell r="AV59">
            <v>15.02982489490422</v>
          </cell>
          <cell r="AW59" t="str">
            <v/>
          </cell>
          <cell r="AX59">
            <v>71.086226587340192</v>
          </cell>
          <cell r="AY59">
            <v>100</v>
          </cell>
          <cell r="AZ59" t="str">
            <v/>
          </cell>
          <cell r="BA59" t="str">
            <v/>
          </cell>
          <cell r="BB59">
            <v>14.534634448437167</v>
          </cell>
          <cell r="BC59">
            <v>41.499156952976804</v>
          </cell>
          <cell r="BD59">
            <v>37.598038948232023</v>
          </cell>
          <cell r="BE59" t="str">
            <v/>
          </cell>
          <cell r="BF59" t="str">
            <v/>
          </cell>
          <cell r="BG59">
            <v>59.492032305067966</v>
          </cell>
          <cell r="BH59">
            <v>11.313162838799668</v>
          </cell>
          <cell r="BI59">
            <v>35.660166430695952</v>
          </cell>
          <cell r="BJ59" t="str">
            <v/>
          </cell>
          <cell r="BK59">
            <v>1.2497854908436346</v>
          </cell>
          <cell r="BL59" t="str">
            <v/>
          </cell>
          <cell r="BM59">
            <v>0</v>
          </cell>
          <cell r="BN59" t="str">
            <v/>
          </cell>
          <cell r="BO59">
            <v>0.83375195719118167</v>
          </cell>
          <cell r="BP59">
            <v>2.9078807719044928</v>
          </cell>
          <cell r="BQ59">
            <v>0</v>
          </cell>
          <cell r="BR59">
            <v>86.543280410607963</v>
          </cell>
          <cell r="BS59" t="str">
            <v/>
          </cell>
          <cell r="BT59" t="str">
            <v/>
          </cell>
          <cell r="BU59">
            <v>58.045543652547892</v>
          </cell>
          <cell r="BV59">
            <v>21.200457817316302</v>
          </cell>
          <cell r="BW59">
            <v>32.026375428657261</v>
          </cell>
          <cell r="BX59">
            <v>31.295863988929817</v>
          </cell>
          <cell r="BY59" t="str">
            <v/>
          </cell>
          <cell r="BZ59">
            <v>0.72893182098018294</v>
          </cell>
          <cell r="CA59" t="str">
            <v/>
          </cell>
          <cell r="CB59">
            <v>78.647611988301861</v>
          </cell>
          <cell r="CC59" t="str">
            <v/>
          </cell>
          <cell r="CD59" t="str">
            <v/>
          </cell>
          <cell r="CE59">
            <v>5.1557857705850116</v>
          </cell>
          <cell r="CF59">
            <v>6.0852472247619405</v>
          </cell>
          <cell r="CG59" t="str">
            <v/>
          </cell>
          <cell r="CH59">
            <v>9.7891121935749013</v>
          </cell>
          <cell r="CI59">
            <v>100</v>
          </cell>
          <cell r="CJ59" t="str">
            <v/>
          </cell>
          <cell r="CK59" t="str">
            <v/>
          </cell>
          <cell r="CL59">
            <v>42.239983279392902</v>
          </cell>
          <cell r="CM59">
            <v>18.01988641381789</v>
          </cell>
          <cell r="CN59" t="str">
            <v/>
          </cell>
          <cell r="CO59" t="str">
            <v/>
          </cell>
          <cell r="CP59">
            <v>31.120639425172147</v>
          </cell>
          <cell r="CQ59" t="str">
            <v/>
          </cell>
          <cell r="CR59">
            <v>3.5586203709745932</v>
          </cell>
          <cell r="CS59">
            <v>100</v>
          </cell>
          <cell r="CT59">
            <v>53.037695405200779</v>
          </cell>
          <cell r="CU59" t="str">
            <v/>
          </cell>
          <cell r="CV59">
            <v>17.842225669267165</v>
          </cell>
          <cell r="CW59">
            <v>20.288447320211166</v>
          </cell>
          <cell r="CX59">
            <v>20.348514081750896</v>
          </cell>
          <cell r="CY59" t="str">
            <v/>
          </cell>
          <cell r="CZ59">
            <v>14.859187909189778</v>
          </cell>
          <cell r="DA59">
            <v>22.25380932129427</v>
          </cell>
          <cell r="DB59" t="str">
            <v/>
          </cell>
          <cell r="DC59" t="str">
            <v/>
          </cell>
          <cell r="DD59" t="str">
            <v/>
          </cell>
          <cell r="DE59">
            <v>16.192846391125514</v>
          </cell>
          <cell r="DF59">
            <v>46.010850019539681</v>
          </cell>
          <cell r="DG59">
            <v>20.924090526367785</v>
          </cell>
          <cell r="DH59">
            <v>39.587982368685616</v>
          </cell>
          <cell r="DI59">
            <v>26.25102859715982</v>
          </cell>
          <cell r="DJ59">
            <v>18.057082843882068</v>
          </cell>
          <cell r="DK59" t="str">
            <v/>
          </cell>
          <cell r="DL59">
            <v>34.878879488216278</v>
          </cell>
          <cell r="DM59">
            <v>19.577078110142804</v>
          </cell>
          <cell r="DN59" t="str">
            <v/>
          </cell>
          <cell r="DO59" t="str">
            <v/>
          </cell>
          <cell r="DP59">
            <v>0.73400945606901458</v>
          </cell>
          <cell r="DQ59" t="str">
            <v/>
          </cell>
          <cell r="DR59">
            <v>6.8737318957841493</v>
          </cell>
          <cell r="DS59" t="str">
            <v/>
          </cell>
          <cell r="DT59" t="str">
            <v/>
          </cell>
          <cell r="DU59">
            <v>38.99934964155586</v>
          </cell>
          <cell r="DV59">
            <v>1.9048586496406203</v>
          </cell>
          <cell r="DW59">
            <v>100</v>
          </cell>
          <cell r="DX59">
            <v>59.587932770215779</v>
          </cell>
          <cell r="DY59" t="str">
            <v/>
          </cell>
          <cell r="DZ59">
            <v>65.763606499417591</v>
          </cell>
          <cell r="EA59">
            <v>0</v>
          </cell>
          <cell r="EB59">
            <v>8.5199801531955224</v>
          </cell>
          <cell r="EC59" t="str">
            <v/>
          </cell>
          <cell r="ED59">
            <v>23.699124801058229</v>
          </cell>
          <cell r="EE59" t="str">
            <v/>
          </cell>
          <cell r="EF59" t="str">
            <v/>
          </cell>
          <cell r="EG59" t="str">
            <v/>
          </cell>
          <cell r="EH59" t="str">
            <v/>
          </cell>
          <cell r="EI59" t="str">
            <v/>
          </cell>
          <cell r="EJ59" t="str">
            <v/>
          </cell>
          <cell r="EK59" t="str">
            <v/>
          </cell>
          <cell r="EL59" t="str">
            <v/>
          </cell>
          <cell r="EM59" t="str">
            <v/>
          </cell>
          <cell r="EN59" t="str">
            <v/>
          </cell>
          <cell r="EO59" t="str">
            <v/>
          </cell>
          <cell r="EP59" t="str">
            <v/>
          </cell>
          <cell r="EQ59">
            <v>19.686932077976444</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J59" t="str">
            <v/>
          </cell>
          <cell r="FK59" t="str">
            <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cell r="GP59" t="str">
            <v/>
          </cell>
          <cell r="GQ59" t="str">
            <v/>
          </cell>
          <cell r="GR59" t="str">
            <v/>
          </cell>
          <cell r="GS59" t="str">
            <v/>
          </cell>
          <cell r="GT59">
            <v>10.018083365899464</v>
          </cell>
          <cell r="GU59" t="str">
            <v/>
          </cell>
          <cell r="GV59" t="str">
            <v/>
          </cell>
          <cell r="GW59" t="str">
            <v/>
          </cell>
          <cell r="GX59" t="str">
            <v/>
          </cell>
          <cell r="GY59" t="str">
            <v/>
          </cell>
          <cell r="GZ59" t="str">
            <v/>
          </cell>
          <cell r="HA59" t="str">
            <v/>
          </cell>
          <cell r="HB59" t="str">
            <v/>
          </cell>
          <cell r="HC59" t="str">
            <v/>
          </cell>
          <cell r="HD59" t="str">
            <v/>
          </cell>
          <cell r="HE59" t="str">
            <v/>
          </cell>
          <cell r="HF59" t="str">
            <v/>
          </cell>
          <cell r="HG59" t="str">
            <v/>
          </cell>
          <cell r="HH59" t="str">
            <v/>
          </cell>
          <cell r="HI59" t="str">
            <v/>
          </cell>
          <cell r="HJ59" t="str">
            <v/>
          </cell>
          <cell r="HK59" t="str">
            <v/>
          </cell>
          <cell r="HL59" t="str">
            <v/>
          </cell>
          <cell r="HM59" t="str">
            <v/>
          </cell>
          <cell r="HN59" t="str">
            <v/>
          </cell>
          <cell r="HO59" t="str">
            <v/>
          </cell>
          <cell r="HP59" t="str">
            <v/>
          </cell>
          <cell r="HQ59" t="str">
            <v/>
          </cell>
          <cell r="HR59" t="str">
            <v/>
          </cell>
          <cell r="HS59" t="str">
            <v/>
          </cell>
          <cell r="HT59" t="str">
            <v/>
          </cell>
          <cell r="HU59" t="str">
            <v/>
          </cell>
          <cell r="HV59" t="str">
            <v/>
          </cell>
          <cell r="HW59" t="str">
            <v/>
          </cell>
          <cell r="HX59" t="str">
            <v/>
          </cell>
          <cell r="HY59" t="str">
            <v/>
          </cell>
          <cell r="HZ59" t="str">
            <v/>
          </cell>
          <cell r="IA59" t="str">
            <v/>
          </cell>
          <cell r="IB59" t="str">
            <v/>
          </cell>
          <cell r="IC59" t="str">
            <v/>
          </cell>
          <cell r="ID59" t="str">
            <v/>
          </cell>
          <cell r="IE59" t="str">
            <v/>
          </cell>
          <cell r="IF59" t="str">
            <v/>
          </cell>
          <cell r="IG59" t="str">
            <v/>
          </cell>
          <cell r="IH59" t="str">
            <v/>
          </cell>
          <cell r="II59" t="str">
            <v/>
          </cell>
          <cell r="IJ59" t="str">
            <v/>
          </cell>
          <cell r="IK59" t="str">
            <v/>
          </cell>
          <cell r="IL59" t="str">
            <v/>
          </cell>
          <cell r="IM59" t="str">
            <v/>
          </cell>
        </row>
        <row r="60">
          <cell r="A60" t="str">
            <v>5.2.4</v>
          </cell>
          <cell r="B60">
            <v>1</v>
          </cell>
          <cell r="C60" t="str">
            <v>Joint ventures / strategic alliances - number of deals (per trillion GDP)</v>
          </cell>
          <cell r="D60" t="str">
            <v>SCORE</v>
          </cell>
          <cell r="E60">
            <v>0</v>
          </cell>
          <cell r="F60">
            <v>0</v>
          </cell>
          <cell r="G60">
            <v>14.309141516580262</v>
          </cell>
          <cell r="H60">
            <v>0</v>
          </cell>
          <cell r="I60">
            <v>100</v>
          </cell>
          <cell r="J60">
            <v>4.6132920910211865</v>
          </cell>
          <cell r="K60">
            <v>13.622150889143178</v>
          </cell>
          <cell r="L60">
            <v>99.590628299434542</v>
          </cell>
          <cell r="M60">
            <v>39.347698488810337</v>
          </cell>
          <cell r="N60" t="str">
            <v/>
          </cell>
          <cell r="O60">
            <v>6.2188590955383454</v>
          </cell>
          <cell r="P60">
            <v>0</v>
          </cell>
          <cell r="Q60">
            <v>0</v>
          </cell>
          <cell r="R60">
            <v>0</v>
          </cell>
          <cell r="S60">
            <v>0</v>
          </cell>
          <cell r="T60">
            <v>16.387822183359138</v>
          </cell>
          <cell r="U60">
            <v>0</v>
          </cell>
          <cell r="V60">
            <v>18.041658505266977</v>
          </cell>
          <cell r="W60">
            <v>71.984640772182388</v>
          </cell>
          <cell r="X60" t="str">
            <v/>
          </cell>
          <cell r="Y60">
            <v>100</v>
          </cell>
          <cell r="Z60">
            <v>0</v>
          </cell>
          <cell r="AA60">
            <v>100</v>
          </cell>
          <cell r="AB60" t="str">
            <v/>
          </cell>
          <cell r="AC60">
            <v>41.175735370173456</v>
          </cell>
          <cell r="AD60">
            <v>42.580736382000012</v>
          </cell>
          <cell r="AE60">
            <v>3.7557914375253958</v>
          </cell>
          <cell r="AF60">
            <v>0</v>
          </cell>
          <cell r="AG60">
            <v>0</v>
          </cell>
          <cell r="AH60">
            <v>0</v>
          </cell>
          <cell r="AI60">
            <v>0</v>
          </cell>
          <cell r="AJ60">
            <v>9.2395868252565236</v>
          </cell>
          <cell r="AK60">
            <v>48.267484769155743</v>
          </cell>
          <cell r="AL60">
            <v>0</v>
          </cell>
          <cell r="AM60">
            <v>0</v>
          </cell>
          <cell r="AN60">
            <v>13.99626148981808</v>
          </cell>
          <cell r="AO60">
            <v>0</v>
          </cell>
          <cell r="AP60">
            <v>46.060947898335563</v>
          </cell>
          <cell r="AQ60">
            <v>0</v>
          </cell>
          <cell r="AR60">
            <v>59.096770890422235</v>
          </cell>
          <cell r="AS60">
            <v>17.971633896879833</v>
          </cell>
          <cell r="AT60" t="str">
            <v/>
          </cell>
          <cell r="AU60">
            <v>0</v>
          </cell>
          <cell r="AV60">
            <v>16.542060383357541</v>
          </cell>
          <cell r="AW60">
            <v>33.5898963462474</v>
          </cell>
          <cell r="AX60">
            <v>7.992978539013226</v>
          </cell>
          <cell r="AY60">
            <v>0</v>
          </cell>
          <cell r="AZ60">
            <v>0</v>
          </cell>
          <cell r="BA60">
            <v>0</v>
          </cell>
          <cell r="BB60">
            <v>100</v>
          </cell>
          <cell r="BC60">
            <v>0</v>
          </cell>
          <cell r="BD60">
            <v>72.446146475742509</v>
          </cell>
          <cell r="BE60">
            <v>87.763295259058054</v>
          </cell>
          <cell r="BF60">
            <v>34.167011667837677</v>
          </cell>
          <cell r="BG60">
            <v>27.08353102562101</v>
          </cell>
          <cell r="BH60">
            <v>70.480948802733906</v>
          </cell>
          <cell r="BI60">
            <v>12.065492747101342</v>
          </cell>
          <cell r="BJ60">
            <v>0</v>
          </cell>
          <cell r="BK60">
            <v>21.185177880581186</v>
          </cell>
          <cell r="BL60">
            <v>70.063240609284207</v>
          </cell>
          <cell r="BM60">
            <v>22.870223831552757</v>
          </cell>
          <cell r="BN60">
            <v>0</v>
          </cell>
          <cell r="BO60">
            <v>38.363329986163905</v>
          </cell>
          <cell r="BP60">
            <v>9.897347182831389</v>
          </cell>
          <cell r="BQ60">
            <v>0</v>
          </cell>
          <cell r="BR60">
            <v>0</v>
          </cell>
          <cell r="BS60" t="str">
            <v/>
          </cell>
          <cell r="BT60" t="str">
            <v/>
          </cell>
          <cell r="BU60">
            <v>0</v>
          </cell>
          <cell r="BV60">
            <v>67.234091631155394</v>
          </cell>
          <cell r="BW60">
            <v>0</v>
          </cell>
          <cell r="BX60">
            <v>0</v>
          </cell>
          <cell r="BY60">
            <v>0</v>
          </cell>
          <cell r="BZ60">
            <v>100</v>
          </cell>
          <cell r="CA60">
            <v>97.707965793880334</v>
          </cell>
          <cell r="CB60">
            <v>0</v>
          </cell>
          <cell r="CC60" t="str">
            <v/>
          </cell>
          <cell r="CD60">
            <v>0</v>
          </cell>
          <cell r="CE60">
            <v>9.043369709516865</v>
          </cell>
          <cell r="CF60">
            <v>100</v>
          </cell>
          <cell r="CG60" t="str">
            <v/>
          </cell>
          <cell r="CH60">
            <v>0</v>
          </cell>
          <cell r="CI60">
            <v>89.785818031909912</v>
          </cell>
          <cell r="CJ60">
            <v>0</v>
          </cell>
          <cell r="CK60">
            <v>0</v>
          </cell>
          <cell r="CL60">
            <v>16.830460345965758</v>
          </cell>
          <cell r="CM60">
            <v>69.389836220300964</v>
          </cell>
          <cell r="CN60">
            <v>0</v>
          </cell>
          <cell r="CO60">
            <v>5.0809648894486648</v>
          </cell>
          <cell r="CP60">
            <v>33.770329072242447</v>
          </cell>
          <cell r="CQ60">
            <v>95.309126335719228</v>
          </cell>
          <cell r="CR60">
            <v>5.426417840436156</v>
          </cell>
          <cell r="CS60">
            <v>0</v>
          </cell>
          <cell r="CT60">
            <v>0</v>
          </cell>
          <cell r="CU60">
            <v>0</v>
          </cell>
          <cell r="CV60">
            <v>100</v>
          </cell>
          <cell r="CW60">
            <v>19.757531868255871</v>
          </cell>
          <cell r="CX60">
            <v>11.324060785974551</v>
          </cell>
          <cell r="CY60">
            <v>65.567864322242102</v>
          </cell>
          <cell r="CZ60">
            <v>0</v>
          </cell>
          <cell r="DA60">
            <v>44.7162099591702</v>
          </cell>
          <cell r="DB60">
            <v>21.429265511680537</v>
          </cell>
          <cell r="DC60">
            <v>0</v>
          </cell>
          <cell r="DD60">
            <v>20.449891639998089</v>
          </cell>
          <cell r="DE60">
            <v>100</v>
          </cell>
          <cell r="DF60">
            <v>0</v>
          </cell>
          <cell r="DG60">
            <v>54.398253718891269</v>
          </cell>
          <cell r="DH60">
            <v>24.642758204506372</v>
          </cell>
          <cell r="DI60">
            <v>15.851847583869214</v>
          </cell>
          <cell r="DJ60">
            <v>0</v>
          </cell>
          <cell r="DK60" t="str">
            <v/>
          </cell>
          <cell r="DL60">
            <v>36.078384095280086</v>
          </cell>
          <cell r="DM60">
            <v>30.377528042802698</v>
          </cell>
          <cell r="DN60">
            <v>0</v>
          </cell>
          <cell r="DO60" t="str">
            <v/>
          </cell>
          <cell r="DP60">
            <v>0</v>
          </cell>
          <cell r="DQ60">
            <v>40.652301511189663</v>
          </cell>
          <cell r="DR60">
            <v>43.322734717977085</v>
          </cell>
          <cell r="DS60" t="str">
            <v/>
          </cell>
          <cell r="DT60">
            <v>0</v>
          </cell>
          <cell r="DU60">
            <v>0</v>
          </cell>
          <cell r="DV60">
            <v>10.011627223739763</v>
          </cell>
          <cell r="DW60">
            <v>0</v>
          </cell>
          <cell r="DX60">
            <v>23.224903104579742</v>
          </cell>
          <cell r="DY60">
            <v>71.263141489804326</v>
          </cell>
          <cell r="DZ60">
            <v>40.895304737816296</v>
          </cell>
          <cell r="EA60">
            <v>38.309622907487906</v>
          </cell>
          <cell r="EB60">
            <v>27.895899090375604</v>
          </cell>
          <cell r="EC60">
            <v>19.765512266706693</v>
          </cell>
          <cell r="ED60">
            <v>63.421058438331016</v>
          </cell>
          <cell r="EE60">
            <v>68.955829298542596</v>
          </cell>
          <cell r="EF60">
            <v>0</v>
          </cell>
          <cell r="EG60" t="str">
            <v/>
          </cell>
          <cell r="EH60" t="str">
            <v/>
          </cell>
          <cell r="EI60" t="str">
            <v/>
          </cell>
          <cell r="EJ60" t="str">
            <v/>
          </cell>
          <cell r="EK60">
            <v>19.406359401135155</v>
          </cell>
          <cell r="EL60" t="str">
            <v/>
          </cell>
          <cell r="EM60" t="str">
            <v/>
          </cell>
          <cell r="EN60" t="str">
            <v/>
          </cell>
          <cell r="EO60" t="str">
            <v/>
          </cell>
          <cell r="EP60" t="str">
            <v/>
          </cell>
          <cell r="EQ60">
            <v>35.851226697000101</v>
          </cell>
          <cell r="ER60" t="str">
            <v/>
          </cell>
          <cell r="ES60" t="str">
            <v/>
          </cell>
          <cell r="ET60" t="str">
            <v/>
          </cell>
          <cell r="EU60" t="str">
            <v/>
          </cell>
          <cell r="EV60" t="str">
            <v/>
          </cell>
          <cell r="EW60" t="str">
            <v/>
          </cell>
          <cell r="EX60" t="str">
            <v/>
          </cell>
          <cell r="EY60" t="str">
            <v/>
          </cell>
          <cell r="EZ60" t="str">
            <v/>
          </cell>
          <cell r="FA60" t="str">
            <v/>
          </cell>
          <cell r="FB60" t="str">
            <v/>
          </cell>
          <cell r="FC60" t="str">
            <v/>
          </cell>
          <cell r="FD60" t="str">
            <v/>
          </cell>
          <cell r="FE60" t="str">
            <v/>
          </cell>
          <cell r="FF60" t="str">
            <v/>
          </cell>
          <cell r="FG60" t="str">
            <v/>
          </cell>
          <cell r="FH60" t="str">
            <v/>
          </cell>
          <cell r="FI60" t="str">
            <v/>
          </cell>
          <cell r="FJ60" t="str">
            <v/>
          </cell>
          <cell r="FK60" t="str">
            <v/>
          </cell>
          <cell r="FL60" t="str">
            <v/>
          </cell>
          <cell r="FM60" t="str">
            <v/>
          </cell>
          <cell r="FN60" t="str">
            <v/>
          </cell>
          <cell r="FO60" t="str">
            <v/>
          </cell>
          <cell r="FP60" t="str">
            <v/>
          </cell>
          <cell r="FQ60" t="str">
            <v/>
          </cell>
          <cell r="FR60" t="str">
            <v/>
          </cell>
          <cell r="FS60" t="str">
            <v/>
          </cell>
          <cell r="FT60" t="str">
            <v/>
          </cell>
          <cell r="FU60" t="str">
            <v/>
          </cell>
          <cell r="FV60" t="str">
            <v/>
          </cell>
          <cell r="FW60" t="str">
            <v/>
          </cell>
          <cell r="FX60" t="str">
            <v/>
          </cell>
          <cell r="FY60" t="str">
            <v/>
          </cell>
          <cell r="FZ60" t="str">
            <v/>
          </cell>
          <cell r="GA60" t="str">
            <v/>
          </cell>
          <cell r="GB60">
            <v>2.6555454217741437</v>
          </cell>
          <cell r="GC60" t="str">
            <v/>
          </cell>
          <cell r="GD60" t="str">
            <v/>
          </cell>
          <cell r="GE60" t="str">
            <v/>
          </cell>
          <cell r="GF60" t="str">
            <v/>
          </cell>
          <cell r="GG60" t="str">
            <v/>
          </cell>
          <cell r="GH60" t="str">
            <v/>
          </cell>
          <cell r="GI60" t="str">
            <v/>
          </cell>
          <cell r="GJ60" t="str">
            <v/>
          </cell>
          <cell r="GK60">
            <v>0</v>
          </cell>
          <cell r="GL60" t="str">
            <v/>
          </cell>
          <cell r="GM60" t="str">
            <v/>
          </cell>
          <cell r="GN60" t="str">
            <v/>
          </cell>
          <cell r="GO60" t="str">
            <v/>
          </cell>
          <cell r="GP60" t="str">
            <v/>
          </cell>
          <cell r="GQ60" t="str">
            <v/>
          </cell>
          <cell r="GR60" t="str">
            <v/>
          </cell>
          <cell r="GS60" t="str">
            <v/>
          </cell>
          <cell r="GT60">
            <v>0</v>
          </cell>
          <cell r="GU60" t="str">
            <v/>
          </cell>
          <cell r="GV60" t="str">
            <v/>
          </cell>
          <cell r="GW60" t="str">
            <v/>
          </cell>
          <cell r="GX60" t="str">
            <v/>
          </cell>
          <cell r="GY60" t="str">
            <v/>
          </cell>
          <cell r="GZ60" t="str">
            <v/>
          </cell>
          <cell r="HA60">
            <v>0</v>
          </cell>
          <cell r="HB60" t="str">
            <v/>
          </cell>
          <cell r="HC60" t="str">
            <v/>
          </cell>
          <cell r="HD60" t="str">
            <v/>
          </cell>
          <cell r="HE60" t="str">
            <v/>
          </cell>
          <cell r="HF60" t="str">
            <v/>
          </cell>
          <cell r="HG60" t="str">
            <v/>
          </cell>
          <cell r="HH60" t="str">
            <v/>
          </cell>
          <cell r="HI60" t="str">
            <v/>
          </cell>
          <cell r="HJ60">
            <v>0</v>
          </cell>
          <cell r="HK60" t="str">
            <v/>
          </cell>
          <cell r="HL60" t="str">
            <v/>
          </cell>
          <cell r="HM60" t="str">
            <v/>
          </cell>
          <cell r="HN60" t="str">
            <v/>
          </cell>
          <cell r="HO60" t="str">
            <v/>
          </cell>
          <cell r="HP60" t="str">
            <v/>
          </cell>
          <cell r="HQ60" t="str">
            <v/>
          </cell>
          <cell r="HR60" t="str">
            <v/>
          </cell>
          <cell r="HS60" t="str">
            <v/>
          </cell>
          <cell r="HT60" t="str">
            <v/>
          </cell>
          <cell r="HU60" t="str">
            <v/>
          </cell>
          <cell r="HV60" t="str">
            <v/>
          </cell>
          <cell r="HW60" t="str">
            <v/>
          </cell>
          <cell r="HX60">
            <v>0</v>
          </cell>
          <cell r="HY60">
            <v>0</v>
          </cell>
          <cell r="HZ60" t="str">
            <v/>
          </cell>
          <cell r="IA60" t="str">
            <v/>
          </cell>
          <cell r="IB60" t="str">
            <v/>
          </cell>
          <cell r="IC60" t="str">
            <v/>
          </cell>
          <cell r="ID60" t="str">
            <v/>
          </cell>
          <cell r="IE60" t="str">
            <v/>
          </cell>
          <cell r="IF60" t="str">
            <v/>
          </cell>
          <cell r="IG60" t="str">
            <v/>
          </cell>
          <cell r="IH60" t="str">
            <v/>
          </cell>
          <cell r="II60" t="str">
            <v/>
          </cell>
          <cell r="IJ60" t="str">
            <v/>
          </cell>
          <cell r="IK60" t="str">
            <v/>
          </cell>
          <cell r="IL60" t="str">
            <v/>
          </cell>
          <cell r="IM60">
            <v>0</v>
          </cell>
        </row>
        <row r="61">
          <cell r="A61" t="str">
            <v>5.3.1</v>
          </cell>
          <cell r="B61">
            <v>1</v>
          </cell>
          <cell r="C61" t="str">
            <v>Royalty and license fees, payments (% of GDP)</v>
          </cell>
          <cell r="D61" t="str">
            <v>SCORE</v>
          </cell>
          <cell r="E61">
            <v>17.850359252696574</v>
          </cell>
          <cell r="F61" t="str">
            <v/>
          </cell>
          <cell r="G61">
            <v>58.243994581850075</v>
          </cell>
          <cell r="H61" t="str">
            <v/>
          </cell>
          <cell r="I61">
            <v>39.913554071837858</v>
          </cell>
          <cell r="J61">
            <v>45.682744933053861</v>
          </cell>
          <cell r="K61">
            <v>8.1160106023856891</v>
          </cell>
          <cell r="L61" t="str">
            <v/>
          </cell>
          <cell r="M61">
            <v>4.0071409635732715</v>
          </cell>
          <cell r="N61" t="str">
            <v/>
          </cell>
          <cell r="O61">
            <v>61.06645494949197</v>
          </cell>
          <cell r="P61">
            <v>7.6692156388093746</v>
          </cell>
          <cell r="Q61">
            <v>16.225844692401534</v>
          </cell>
          <cell r="R61">
            <v>6.8668296355848311</v>
          </cell>
          <cell r="S61">
            <v>15.008090960157441</v>
          </cell>
          <cell r="T61">
            <v>22.948042659253172</v>
          </cell>
          <cell r="U61">
            <v>11.531347964671133</v>
          </cell>
          <cell r="V61">
            <v>33.395413340199454</v>
          </cell>
          <cell r="W61">
            <v>2.6461694291722933</v>
          </cell>
          <cell r="X61" t="str">
            <v/>
          </cell>
          <cell r="Y61">
            <v>13.347948441118906</v>
          </cell>
          <cell r="Z61">
            <v>11.107068917113391</v>
          </cell>
          <cell r="AA61">
            <v>76.860388012904096</v>
          </cell>
          <cell r="AB61" t="str">
            <v/>
          </cell>
          <cell r="AC61">
            <v>38.65142767746601</v>
          </cell>
          <cell r="AD61">
            <v>30.985395602737054</v>
          </cell>
          <cell r="AE61">
            <v>16.553861654821482</v>
          </cell>
          <cell r="AF61">
            <v>30.863866376588415</v>
          </cell>
          <cell r="AG61">
            <v>14.009715893088007</v>
          </cell>
          <cell r="AH61">
            <v>45.861166629273526</v>
          </cell>
          <cell r="AI61">
            <v>24.094796256188243</v>
          </cell>
          <cell r="AJ61">
            <v>51.597833247568062</v>
          </cell>
          <cell r="AK61" t="str">
            <v/>
          </cell>
          <cell r="AL61">
            <v>17.074338602242427</v>
          </cell>
          <cell r="AM61">
            <v>13.044316857092925</v>
          </cell>
          <cell r="AN61">
            <v>21.830973683657884</v>
          </cell>
          <cell r="AO61">
            <v>18.271902739720286</v>
          </cell>
          <cell r="AP61">
            <v>33.314783866671625</v>
          </cell>
          <cell r="AQ61">
            <v>3.6271277415443501</v>
          </cell>
          <cell r="AR61">
            <v>71.824665441941477</v>
          </cell>
          <cell r="AS61">
            <v>28.033442304920893</v>
          </cell>
          <cell r="AT61" t="str">
            <v/>
          </cell>
          <cell r="AU61">
            <v>12.626995337418807</v>
          </cell>
          <cell r="AV61">
            <v>56.99626613971347</v>
          </cell>
          <cell r="AW61" t="str">
            <v/>
          </cell>
          <cell r="AX61">
            <v>27.931884376742772</v>
          </cell>
          <cell r="AY61">
            <v>34.395305194591167</v>
          </cell>
          <cell r="AZ61">
            <v>100</v>
          </cell>
          <cell r="BA61">
            <v>18.929627006049714</v>
          </cell>
          <cell r="BB61">
            <v>98.833920521274109</v>
          </cell>
          <cell r="BC61">
            <v>100</v>
          </cell>
          <cell r="BD61">
            <v>5.7544657718990742</v>
          </cell>
          <cell r="BE61">
            <v>20.668456167630421</v>
          </cell>
          <cell r="BF61">
            <v>38.889124291856383</v>
          </cell>
          <cell r="BG61">
            <v>100</v>
          </cell>
          <cell r="BH61">
            <v>61.560079973983505</v>
          </cell>
          <cell r="BI61">
            <v>13.945503098091347</v>
          </cell>
          <cell r="BJ61">
            <v>50.261546637107067</v>
          </cell>
          <cell r="BK61">
            <v>45.198473109972468</v>
          </cell>
          <cell r="BL61" t="str">
            <v/>
          </cell>
          <cell r="BM61">
            <v>9.5550259538351607</v>
          </cell>
          <cell r="BN61">
            <v>11.782225115140287</v>
          </cell>
          <cell r="BO61">
            <v>100</v>
          </cell>
          <cell r="BP61" t="str">
            <v/>
          </cell>
          <cell r="BQ61">
            <v>36.582161961637624</v>
          </cell>
          <cell r="BR61">
            <v>14.908593226494823</v>
          </cell>
          <cell r="BS61" t="str">
            <v/>
          </cell>
          <cell r="BT61" t="str">
            <v/>
          </cell>
          <cell r="BU61">
            <v>12.435763354514727</v>
          </cell>
          <cell r="BV61">
            <v>100</v>
          </cell>
          <cell r="BW61">
            <v>30.614261324852265</v>
          </cell>
          <cell r="BX61">
            <v>25.626742861072682</v>
          </cell>
          <cell r="BY61">
            <v>3.4838567137772518</v>
          </cell>
          <cell r="BZ61">
            <v>78.062178876465623</v>
          </cell>
          <cell r="CA61">
            <v>4.7338574776863229</v>
          </cell>
          <cell r="CB61">
            <v>63.122060208470742</v>
          </cell>
          <cell r="CC61" t="str">
            <v/>
          </cell>
          <cell r="CD61">
            <v>10.138548686888226</v>
          </cell>
          <cell r="CE61">
            <v>9.1562035572333826</v>
          </cell>
          <cell r="CF61">
            <v>4.7751402325465495</v>
          </cell>
          <cell r="CG61" t="str">
            <v/>
          </cell>
          <cell r="CH61">
            <v>9.246943479565509</v>
          </cell>
          <cell r="CI61">
            <v>7.0330841048243844</v>
          </cell>
          <cell r="CJ61">
            <v>10.374269493345325</v>
          </cell>
          <cell r="CK61" t="str">
            <v/>
          </cell>
          <cell r="CL61">
            <v>68.69560245660081</v>
          </cell>
          <cell r="CM61">
            <v>53.013231038538301</v>
          </cell>
          <cell r="CN61" t="str">
            <v/>
          </cell>
          <cell r="CO61">
            <v>17.892000088651454</v>
          </cell>
          <cell r="CP61">
            <v>21.021325713738914</v>
          </cell>
          <cell r="CQ61" t="str">
            <v/>
          </cell>
          <cell r="CR61">
            <v>9.5172578525530458</v>
          </cell>
          <cell r="CS61">
            <v>15.402001064253959</v>
          </cell>
          <cell r="CT61">
            <v>3.889643365721386</v>
          </cell>
          <cell r="CU61">
            <v>16.877315949239328</v>
          </cell>
          <cell r="CV61">
            <v>36.045910087312713</v>
          </cell>
          <cell r="CW61">
            <v>48.488496221075351</v>
          </cell>
          <cell r="CX61">
            <v>30.428829476744024</v>
          </cell>
          <cell r="CY61" t="str">
            <v/>
          </cell>
          <cell r="CZ61">
            <v>29.497005556021477</v>
          </cell>
          <cell r="DA61">
            <v>45.362852021881864</v>
          </cell>
          <cell r="DB61" t="str">
            <v/>
          </cell>
          <cell r="DC61">
            <v>11.192817673565088</v>
          </cell>
          <cell r="DD61">
            <v>45.506434776573776</v>
          </cell>
          <cell r="DE61">
            <v>100</v>
          </cell>
          <cell r="DF61">
            <v>25.119018640438146</v>
          </cell>
          <cell r="DG61">
            <v>79.452024899379253</v>
          </cell>
          <cell r="DH61">
            <v>77.31265550359214</v>
          </cell>
          <cell r="DI61">
            <v>32.822026161368036</v>
          </cell>
          <cell r="DJ61" t="str">
            <v/>
          </cell>
          <cell r="DK61" t="str">
            <v/>
          </cell>
          <cell r="DL61">
            <v>60.558231936774064</v>
          </cell>
          <cell r="DM61" t="str">
            <v/>
          </cell>
          <cell r="DN61">
            <v>9.4489528481619676</v>
          </cell>
          <cell r="DO61" t="str">
            <v/>
          </cell>
          <cell r="DP61">
            <v>2.5635448677571415</v>
          </cell>
          <cell r="DQ61">
            <v>2.4153781349175252</v>
          </cell>
          <cell r="DR61">
            <v>100</v>
          </cell>
          <cell r="DS61" t="str">
            <v/>
          </cell>
          <cell r="DT61" t="str">
            <v/>
          </cell>
          <cell r="DU61">
            <v>6.8414347140101803</v>
          </cell>
          <cell r="DV61">
            <v>15.952197991635783</v>
          </cell>
          <cell r="DW61">
            <v>4.9662244760824343</v>
          </cell>
          <cell r="DX61">
            <v>75.526786879966522</v>
          </cell>
          <cell r="DY61" t="str">
            <v/>
          </cell>
          <cell r="DZ61">
            <v>56.231363720723728</v>
          </cell>
          <cell r="EA61">
            <v>25.404511180218066</v>
          </cell>
          <cell r="EB61">
            <v>9.1564457206059569</v>
          </cell>
          <cell r="EC61">
            <v>16.274433812534721</v>
          </cell>
          <cell r="ED61" t="str">
            <v/>
          </cell>
          <cell r="EE61">
            <v>2.7942803287082945</v>
          </cell>
          <cell r="EF61" t="str">
            <v/>
          </cell>
          <cell r="EG61" t="str">
            <v/>
          </cell>
          <cell r="EH61" t="str">
            <v/>
          </cell>
          <cell r="EI61" t="str">
            <v/>
          </cell>
          <cell r="EJ61" t="str">
            <v/>
          </cell>
          <cell r="EK61">
            <v>2.3523656021657207</v>
          </cell>
          <cell r="EL61" t="str">
            <v/>
          </cell>
          <cell r="EM61" t="str">
            <v/>
          </cell>
          <cell r="EN61" t="str">
            <v/>
          </cell>
          <cell r="EO61" t="str">
            <v/>
          </cell>
          <cell r="EP61" t="str">
            <v/>
          </cell>
          <cell r="EQ61">
            <v>21.503255334309955</v>
          </cell>
          <cell r="ER61" t="str">
            <v/>
          </cell>
          <cell r="ES61" t="str">
            <v/>
          </cell>
          <cell r="ET61" t="str">
            <v/>
          </cell>
          <cell r="EU61" t="str">
            <v/>
          </cell>
          <cell r="EV61" t="str">
            <v/>
          </cell>
          <cell r="EW61" t="str">
            <v/>
          </cell>
          <cell r="EX61" t="str">
            <v/>
          </cell>
          <cell r="EY61" t="str">
            <v/>
          </cell>
          <cell r="EZ61" t="str">
            <v/>
          </cell>
          <cell r="FA61" t="str">
            <v/>
          </cell>
          <cell r="FB61" t="str">
            <v/>
          </cell>
          <cell r="FC61" t="str">
            <v/>
          </cell>
          <cell r="FD61" t="str">
            <v/>
          </cell>
          <cell r="FE61" t="str">
            <v/>
          </cell>
          <cell r="FF61" t="str">
            <v/>
          </cell>
          <cell r="FG61" t="str">
            <v/>
          </cell>
          <cell r="FH61" t="str">
            <v/>
          </cell>
          <cell r="FI61" t="str">
            <v/>
          </cell>
          <cell r="FJ61" t="str">
            <v/>
          </cell>
          <cell r="FK61" t="str">
            <v/>
          </cell>
          <cell r="FL61" t="str">
            <v/>
          </cell>
          <cell r="FM61" t="str">
            <v/>
          </cell>
          <cell r="FN61" t="str">
            <v/>
          </cell>
          <cell r="FO61" t="str">
            <v/>
          </cell>
          <cell r="FP61" t="str">
            <v/>
          </cell>
          <cell r="FQ61" t="str">
            <v/>
          </cell>
          <cell r="FR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cell r="GJ61" t="str">
            <v/>
          </cell>
          <cell r="GK61">
            <v>2.701019907800819</v>
          </cell>
          <cell r="GL61" t="str">
            <v/>
          </cell>
          <cell r="GM61" t="str">
            <v/>
          </cell>
          <cell r="GN61" t="str">
            <v/>
          </cell>
          <cell r="GO61" t="str">
            <v/>
          </cell>
          <cell r="GP61" t="str">
            <v/>
          </cell>
          <cell r="GQ61" t="str">
            <v/>
          </cell>
          <cell r="GR61" t="str">
            <v/>
          </cell>
          <cell r="GS61" t="str">
            <v/>
          </cell>
          <cell r="GT61">
            <v>27.725448281122411</v>
          </cell>
          <cell r="GU61" t="str">
            <v/>
          </cell>
          <cell r="GV61" t="str">
            <v/>
          </cell>
          <cell r="GW61" t="str">
            <v/>
          </cell>
          <cell r="GX61" t="str">
            <v/>
          </cell>
          <cell r="GY61" t="str">
            <v/>
          </cell>
          <cell r="GZ61" t="str">
            <v/>
          </cell>
          <cell r="HA61">
            <v>3.0269706778438046</v>
          </cell>
          <cell r="HB61" t="str">
            <v/>
          </cell>
          <cell r="HC61" t="str">
            <v/>
          </cell>
          <cell r="HD61" t="str">
            <v/>
          </cell>
          <cell r="HE61" t="str">
            <v/>
          </cell>
          <cell r="HF61" t="str">
            <v/>
          </cell>
          <cell r="HG61" t="str">
            <v/>
          </cell>
          <cell r="HH61" t="str">
            <v/>
          </cell>
          <cell r="HI61" t="str">
            <v/>
          </cell>
          <cell r="HJ61">
            <v>4.8782819361134298</v>
          </cell>
          <cell r="HK61" t="str">
            <v/>
          </cell>
          <cell r="HL61" t="str">
            <v/>
          </cell>
          <cell r="HM61" t="str">
            <v/>
          </cell>
          <cell r="HN61" t="str">
            <v/>
          </cell>
          <cell r="HO61" t="str">
            <v/>
          </cell>
          <cell r="HP61" t="str">
            <v/>
          </cell>
          <cell r="HQ61" t="str">
            <v/>
          </cell>
          <cell r="HR61" t="str">
            <v/>
          </cell>
          <cell r="HS61" t="str">
            <v/>
          </cell>
          <cell r="HT61" t="str">
            <v/>
          </cell>
          <cell r="HU61" t="str">
            <v/>
          </cell>
          <cell r="HV61" t="str">
            <v/>
          </cell>
          <cell r="HW61" t="str">
            <v/>
          </cell>
          <cell r="HX61">
            <v>2.3622871301580375</v>
          </cell>
          <cell r="HY61">
            <v>100</v>
          </cell>
          <cell r="HZ61" t="str">
            <v/>
          </cell>
          <cell r="IA61" t="str">
            <v/>
          </cell>
          <cell r="IB61" t="str">
            <v/>
          </cell>
          <cell r="IC61" t="str">
            <v/>
          </cell>
          <cell r="ID61" t="str">
            <v/>
          </cell>
          <cell r="IE61" t="str">
            <v/>
          </cell>
          <cell r="IF61" t="str">
            <v/>
          </cell>
          <cell r="IG61" t="str">
            <v/>
          </cell>
          <cell r="IH61" t="str">
            <v/>
          </cell>
          <cell r="II61" t="str">
            <v/>
          </cell>
          <cell r="IJ61" t="str">
            <v/>
          </cell>
          <cell r="IK61" t="str">
            <v/>
          </cell>
          <cell r="IL61" t="str">
            <v/>
          </cell>
          <cell r="IM61">
            <v>0</v>
          </cell>
        </row>
        <row r="62">
          <cell r="A62" t="str">
            <v>5.3.2</v>
          </cell>
          <cell r="B62">
            <v>1</v>
          </cell>
          <cell r="C62" t="str">
            <v>High-tech net imports (% of total net imports)</v>
          </cell>
          <cell r="D62" t="str">
            <v>SCORE</v>
          </cell>
          <cell r="E62">
            <v>21.61648646074218</v>
          </cell>
          <cell r="F62">
            <v>37.549862506053707</v>
          </cell>
          <cell r="G62">
            <v>76.971727737831969</v>
          </cell>
          <cell r="H62">
            <v>31.184345668920404</v>
          </cell>
          <cell r="I62">
            <v>63.929243479690967</v>
          </cell>
          <cell r="J62">
            <v>51.232120361341501</v>
          </cell>
          <cell r="K62">
            <v>57.678391814246332</v>
          </cell>
          <cell r="L62">
            <v>36.26238744739905</v>
          </cell>
          <cell r="M62" t="str">
            <v/>
          </cell>
          <cell r="N62" t="str">
            <v/>
          </cell>
          <cell r="O62">
            <v>40.429116082827491</v>
          </cell>
          <cell r="P62" t="str">
            <v/>
          </cell>
          <cell r="Q62">
            <v>49.634660343650864</v>
          </cell>
          <cell r="R62">
            <v>24.391184941136984</v>
          </cell>
          <cell r="S62" t="str">
            <v/>
          </cell>
          <cell r="T62">
            <v>71.961452017455485</v>
          </cell>
          <cell r="U62" t="str">
            <v/>
          </cell>
          <cell r="V62">
            <v>33.596972647687231</v>
          </cell>
          <cell r="W62">
            <v>16.41091391754864</v>
          </cell>
          <cell r="X62" t="str">
            <v/>
          </cell>
          <cell r="Y62">
            <v>21.801398417045117</v>
          </cell>
          <cell r="Z62" t="str">
            <v/>
          </cell>
          <cell r="AA62">
            <v>58.940589435609056</v>
          </cell>
          <cell r="AB62" t="str">
            <v/>
          </cell>
          <cell r="AC62">
            <v>37.09835497812827</v>
          </cell>
          <cell r="AD62">
            <v>100</v>
          </cell>
          <cell r="AE62">
            <v>83.856763366630815</v>
          </cell>
          <cell r="AF62">
            <v>79.198589791412061</v>
          </cell>
          <cell r="AG62">
            <v>33.376216995750838</v>
          </cell>
          <cell r="AH62">
            <v>39.101365828702264</v>
          </cell>
          <cell r="AI62">
            <v>32.521301234633476</v>
          </cell>
          <cell r="AJ62">
            <v>79.42540316873054</v>
          </cell>
          <cell r="AK62">
            <v>53.49702133746873</v>
          </cell>
          <cell r="AL62">
            <v>30.016444476876934</v>
          </cell>
          <cell r="AM62">
            <v>47.919623981460454</v>
          </cell>
          <cell r="AN62">
            <v>24.724159398586838</v>
          </cell>
          <cell r="AO62">
            <v>35.661721517549935</v>
          </cell>
          <cell r="AP62">
            <v>53.67618535959263</v>
          </cell>
          <cell r="AQ62">
            <v>47.059674175556978</v>
          </cell>
          <cell r="AR62">
            <v>52.201335965233262</v>
          </cell>
          <cell r="AS62">
            <v>67.816844618603312</v>
          </cell>
          <cell r="AT62" t="str">
            <v/>
          </cell>
          <cell r="AU62" t="str">
            <v/>
          </cell>
          <cell r="AV62">
            <v>66.315170167644467</v>
          </cell>
          <cell r="AW62" t="str">
            <v/>
          </cell>
          <cell r="AX62">
            <v>40.633853012981234</v>
          </cell>
          <cell r="AY62">
            <v>37.055690229190773</v>
          </cell>
          <cell r="AZ62">
            <v>21.902051054178667</v>
          </cell>
          <cell r="BA62">
            <v>40.493860023902982</v>
          </cell>
          <cell r="BB62">
            <v>100</v>
          </cell>
          <cell r="BC62">
            <v>91.500594576307861</v>
          </cell>
          <cell r="BD62">
            <v>36.394770879659447</v>
          </cell>
          <cell r="BE62">
            <v>48.181533954793132</v>
          </cell>
          <cell r="BF62" t="str">
            <v/>
          </cell>
          <cell r="BG62">
            <v>100</v>
          </cell>
          <cell r="BH62">
            <v>59.605299358498307</v>
          </cell>
          <cell r="BI62">
            <v>44.947900459538346</v>
          </cell>
          <cell r="BJ62">
            <v>22.750603165757813</v>
          </cell>
          <cell r="BK62">
            <v>71.005585363161174</v>
          </cell>
          <cell r="BL62">
            <v>30.907392933496862</v>
          </cell>
          <cell r="BM62">
            <v>37.460463660908296</v>
          </cell>
          <cell r="BN62">
            <v>55.078353514599421</v>
          </cell>
          <cell r="BO62">
            <v>83.336197793609188</v>
          </cell>
          <cell r="BP62" t="str">
            <v/>
          </cell>
          <cell r="BQ62">
            <v>21.446872825709498</v>
          </cell>
          <cell r="BR62">
            <v>32.975053449237258</v>
          </cell>
          <cell r="BS62" t="str">
            <v/>
          </cell>
          <cell r="BT62" t="str">
            <v/>
          </cell>
          <cell r="BU62">
            <v>22.75969633759297</v>
          </cell>
          <cell r="BV62">
            <v>44.429707623558457</v>
          </cell>
          <cell r="BW62">
            <v>30.862622188706883</v>
          </cell>
          <cell r="BX62">
            <v>22.231669590301316</v>
          </cell>
          <cell r="BY62">
            <v>45.686885555359517</v>
          </cell>
          <cell r="BZ62">
            <v>100</v>
          </cell>
          <cell r="CA62">
            <v>22.639764704404243</v>
          </cell>
          <cell r="CB62">
            <v>100</v>
          </cell>
          <cell r="CC62" t="str">
            <v/>
          </cell>
          <cell r="CD62">
            <v>41.5421625150354</v>
          </cell>
          <cell r="CE62">
            <v>88.510299899784044</v>
          </cell>
          <cell r="CF62">
            <v>26.733043139894807</v>
          </cell>
          <cell r="CG62" t="str">
            <v/>
          </cell>
          <cell r="CH62" t="str">
            <v/>
          </cell>
          <cell r="CI62" t="str">
            <v/>
          </cell>
          <cell r="CJ62">
            <v>22.734278971457929</v>
          </cell>
          <cell r="CK62">
            <v>31.878277071960575</v>
          </cell>
          <cell r="CL62">
            <v>74.574826044897961</v>
          </cell>
          <cell r="CM62">
            <v>58.201127666489349</v>
          </cell>
          <cell r="CN62">
            <v>34.438910630855972</v>
          </cell>
          <cell r="CO62">
            <v>29.815978192731507</v>
          </cell>
          <cell r="CP62">
            <v>55.054515032192356</v>
          </cell>
          <cell r="CQ62">
            <v>24.604071640293647</v>
          </cell>
          <cell r="CR62">
            <v>31.811392782086823</v>
          </cell>
          <cell r="CS62">
            <v>40.440712173200346</v>
          </cell>
          <cell r="CT62">
            <v>100</v>
          </cell>
          <cell r="CU62">
            <v>49.548916404996071</v>
          </cell>
          <cell r="CV62" t="str">
            <v/>
          </cell>
          <cell r="CW62">
            <v>53.325181534941322</v>
          </cell>
          <cell r="CX62">
            <v>36.351274646888818</v>
          </cell>
          <cell r="CY62" t="str">
            <v/>
          </cell>
          <cell r="CZ62">
            <v>55.982124413447245</v>
          </cell>
          <cell r="DA62">
            <v>56.194705102323894</v>
          </cell>
          <cell r="DB62">
            <v>41.852373578760208</v>
          </cell>
          <cell r="DC62">
            <v>17.538078411996405</v>
          </cell>
          <cell r="DD62">
            <v>31.855684442262984</v>
          </cell>
          <cell r="DE62">
            <v>100</v>
          </cell>
          <cell r="DF62">
            <v>47.064079287015694</v>
          </cell>
          <cell r="DG62">
            <v>34.39736194802893</v>
          </cell>
          <cell r="DH62">
            <v>61.488406039004595</v>
          </cell>
          <cell r="DI62">
            <v>44.450781944808796</v>
          </cell>
          <cell r="DJ62">
            <v>22.794605839783316</v>
          </cell>
          <cell r="DK62" t="str">
            <v/>
          </cell>
          <cell r="DL62">
            <v>67.040470695627377</v>
          </cell>
          <cell r="DM62">
            <v>72.357652617175646</v>
          </cell>
          <cell r="DN62">
            <v>11.059252436551454</v>
          </cell>
          <cell r="DO62" t="str">
            <v/>
          </cell>
          <cell r="DP62" t="str">
            <v/>
          </cell>
          <cell r="DQ62">
            <v>29.922574336779629</v>
          </cell>
          <cell r="DR62">
            <v>80.318740876896172</v>
          </cell>
          <cell r="DS62" t="str">
            <v/>
          </cell>
          <cell r="DT62">
            <v>34.265084132731069</v>
          </cell>
          <cell r="DU62">
            <v>43.429894462886509</v>
          </cell>
          <cell r="DV62">
            <v>44.921502382083212</v>
          </cell>
          <cell r="DW62">
            <v>45.570942643045939</v>
          </cell>
          <cell r="DX62" t="str">
            <v/>
          </cell>
          <cell r="DY62">
            <v>33.445241547236051</v>
          </cell>
          <cell r="DZ62">
            <v>63.705116426754259</v>
          </cell>
          <cell r="EA62">
            <v>79.49337455062107</v>
          </cell>
          <cell r="EB62">
            <v>46.864939535394882</v>
          </cell>
          <cell r="EC62" t="str">
            <v/>
          </cell>
          <cell r="ED62">
            <v>51.358634582006943</v>
          </cell>
          <cell r="EE62">
            <v>20.675287334150749</v>
          </cell>
          <cell r="EF62">
            <v>26.506617699881609</v>
          </cell>
          <cell r="EG62" t="str">
            <v/>
          </cell>
          <cell r="EH62" t="str">
            <v/>
          </cell>
          <cell r="EI62" t="str">
            <v/>
          </cell>
          <cell r="EJ62" t="str">
            <v/>
          </cell>
          <cell r="EK62" t="str">
            <v/>
          </cell>
          <cell r="EL62" t="str">
            <v/>
          </cell>
          <cell r="EM62" t="str">
            <v/>
          </cell>
          <cell r="EN62" t="str">
            <v/>
          </cell>
          <cell r="EO62" t="str">
            <v/>
          </cell>
          <cell r="EP62" t="str">
            <v/>
          </cell>
          <cell r="EQ62">
            <v>21.047246341736621</v>
          </cell>
          <cell r="ER62" t="str">
            <v/>
          </cell>
          <cell r="ES62" t="str">
            <v/>
          </cell>
          <cell r="ET62" t="str">
            <v/>
          </cell>
          <cell r="EU62" t="str">
            <v/>
          </cell>
          <cell r="EV62" t="str">
            <v/>
          </cell>
          <cell r="EW62" t="str">
            <v/>
          </cell>
          <cell r="EX62" t="str">
            <v/>
          </cell>
          <cell r="EY62" t="str">
            <v/>
          </cell>
          <cell r="EZ62" t="str">
            <v/>
          </cell>
          <cell r="FA62" t="str">
            <v/>
          </cell>
          <cell r="FB62" t="str">
            <v/>
          </cell>
          <cell r="FC62" t="str">
            <v/>
          </cell>
          <cell r="FD62" t="str">
            <v/>
          </cell>
          <cell r="FE62" t="str">
            <v/>
          </cell>
          <cell r="FF62" t="str">
            <v/>
          </cell>
          <cell r="FG62" t="str">
            <v/>
          </cell>
          <cell r="FH62" t="str">
            <v/>
          </cell>
          <cell r="FI62" t="str">
            <v/>
          </cell>
          <cell r="FJ62" t="str">
            <v/>
          </cell>
          <cell r="FK62" t="str">
            <v/>
          </cell>
          <cell r="FL62" t="str">
            <v/>
          </cell>
          <cell r="FM62" t="str">
            <v/>
          </cell>
          <cell r="FN62" t="str">
            <v/>
          </cell>
          <cell r="FO62" t="str">
            <v/>
          </cell>
          <cell r="FP62" t="str">
            <v/>
          </cell>
          <cell r="FQ62" t="str">
            <v/>
          </cell>
          <cell r="FR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cell r="GJ62" t="str">
            <v/>
          </cell>
          <cell r="GK62">
            <v>34.261984730858892</v>
          </cell>
          <cell r="GL62" t="str">
            <v/>
          </cell>
          <cell r="GM62" t="str">
            <v/>
          </cell>
          <cell r="GN62" t="str">
            <v/>
          </cell>
          <cell r="GO62" t="str">
            <v/>
          </cell>
          <cell r="GP62" t="str">
            <v/>
          </cell>
          <cell r="GQ62" t="str">
            <v/>
          </cell>
          <cell r="GR62" t="str">
            <v/>
          </cell>
          <cell r="GS62" t="str">
            <v/>
          </cell>
          <cell r="GT62">
            <v>33.614534719389233</v>
          </cell>
          <cell r="GU62" t="str">
            <v/>
          </cell>
          <cell r="GV62" t="str">
            <v/>
          </cell>
          <cell r="GW62" t="str">
            <v/>
          </cell>
          <cell r="GX62" t="str">
            <v/>
          </cell>
          <cell r="GY62" t="str">
            <v/>
          </cell>
          <cell r="GZ62" t="str">
            <v/>
          </cell>
          <cell r="HA62">
            <v>40.28151514066645</v>
          </cell>
          <cell r="HB62" t="str">
            <v/>
          </cell>
          <cell r="HC62" t="str">
            <v/>
          </cell>
          <cell r="HD62" t="str">
            <v/>
          </cell>
          <cell r="HE62" t="str">
            <v/>
          </cell>
          <cell r="HF62" t="str">
            <v/>
          </cell>
          <cell r="HG62" t="str">
            <v/>
          </cell>
          <cell r="HH62" t="str">
            <v/>
          </cell>
          <cell r="HI62" t="str">
            <v/>
          </cell>
          <cell r="HJ62">
            <v>75.126557064791172</v>
          </cell>
          <cell r="HK62" t="str">
            <v/>
          </cell>
          <cell r="HL62" t="str">
            <v/>
          </cell>
          <cell r="HM62" t="str">
            <v/>
          </cell>
          <cell r="HN62" t="str">
            <v/>
          </cell>
          <cell r="HO62" t="str">
            <v/>
          </cell>
          <cell r="HP62" t="str">
            <v/>
          </cell>
          <cell r="HQ62" t="str">
            <v/>
          </cell>
          <cell r="HR62" t="str">
            <v/>
          </cell>
          <cell r="HS62" t="str">
            <v/>
          </cell>
          <cell r="HT62" t="str">
            <v/>
          </cell>
          <cell r="HU62" t="str">
            <v/>
          </cell>
          <cell r="HV62" t="str">
            <v/>
          </cell>
          <cell r="HW62" t="str">
            <v/>
          </cell>
          <cell r="HX62">
            <v>37.892112437734177</v>
          </cell>
          <cell r="HY62" t="str">
            <v/>
          </cell>
          <cell r="HZ62" t="str">
            <v/>
          </cell>
          <cell r="IA62" t="str">
            <v/>
          </cell>
          <cell r="IB62" t="str">
            <v/>
          </cell>
          <cell r="IC62" t="str">
            <v/>
          </cell>
          <cell r="ID62" t="str">
            <v/>
          </cell>
          <cell r="IE62" t="str">
            <v/>
          </cell>
          <cell r="IF62" t="str">
            <v/>
          </cell>
          <cell r="IG62" t="str">
            <v/>
          </cell>
          <cell r="IH62" t="str">
            <v/>
          </cell>
          <cell r="II62" t="str">
            <v/>
          </cell>
          <cell r="IJ62" t="str">
            <v/>
          </cell>
          <cell r="IK62" t="str">
            <v/>
          </cell>
          <cell r="IL62" t="str">
            <v/>
          </cell>
          <cell r="IM62">
            <v>17.258633921035667</v>
          </cell>
        </row>
        <row r="63">
          <cell r="A63" t="str">
            <v>5.3.3</v>
          </cell>
          <cell r="B63">
            <v>1</v>
          </cell>
          <cell r="C63" t="str">
            <v>Computer, communications and other services (% of commercial service imports)</v>
          </cell>
          <cell r="D63" t="str">
            <v>SCORE</v>
          </cell>
          <cell r="E63">
            <v>11.753105223716839</v>
          </cell>
          <cell r="F63" t="str">
            <v/>
          </cell>
          <cell r="G63">
            <v>43.337236542784083</v>
          </cell>
          <cell r="H63">
            <v>11.03998573000057</v>
          </cell>
          <cell r="I63">
            <v>35.348405004189345</v>
          </cell>
          <cell r="J63">
            <v>49.873134652919617</v>
          </cell>
          <cell r="K63">
            <v>81.631743754047548</v>
          </cell>
          <cell r="L63">
            <v>15.269558492832418</v>
          </cell>
          <cell r="M63">
            <v>10.07942674864781</v>
          </cell>
          <cell r="N63" t="str">
            <v/>
          </cell>
          <cell r="O63">
            <v>61.606588881211913</v>
          </cell>
          <cell r="P63">
            <v>26.972088667124467</v>
          </cell>
          <cell r="Q63">
            <v>25.516171386339039</v>
          </cell>
          <cell r="R63">
            <v>33.546370614859221</v>
          </cell>
          <cell r="S63">
            <v>44.701165918253821</v>
          </cell>
          <cell r="T63">
            <v>65.431708462589185</v>
          </cell>
          <cell r="U63">
            <v>29.639858291543934</v>
          </cell>
          <cell r="V63">
            <v>46.215908566489823</v>
          </cell>
          <cell r="W63">
            <v>17.05495020815162</v>
          </cell>
          <cell r="X63" t="str">
            <v/>
          </cell>
          <cell r="Y63">
            <v>35.114267024265274</v>
          </cell>
          <cell r="Z63">
            <v>59.813080439990749</v>
          </cell>
          <cell r="AA63">
            <v>45.997918996619653</v>
          </cell>
          <cell r="AB63" t="str">
            <v/>
          </cell>
          <cell r="AC63">
            <v>26.974081859979737</v>
          </cell>
          <cell r="AD63">
            <v>46.721201252115144</v>
          </cell>
          <cell r="AE63">
            <v>42.959107830751634</v>
          </cell>
          <cell r="AF63">
            <v>37.96011757375485</v>
          </cell>
          <cell r="AG63">
            <v>36.020667922993354</v>
          </cell>
          <cell r="AH63">
            <v>66.949758843067812</v>
          </cell>
          <cell r="AI63">
            <v>24.503100833545847</v>
          </cell>
          <cell r="AJ63">
            <v>71.331016552062366</v>
          </cell>
          <cell r="AK63">
            <v>46.130251820670402</v>
          </cell>
          <cell r="AL63">
            <v>17.189551508739321</v>
          </cell>
          <cell r="AM63">
            <v>24.454390788234505</v>
          </cell>
          <cell r="AN63">
            <v>31.95072494532727</v>
          </cell>
          <cell r="AO63">
            <v>17.376322733089385</v>
          </cell>
          <cell r="AP63">
            <v>54.852635200870367</v>
          </cell>
          <cell r="AQ63">
            <v>28.852362681900768</v>
          </cell>
          <cell r="AR63">
            <v>82.609402374772429</v>
          </cell>
          <cell r="AS63">
            <v>54.009798698349364</v>
          </cell>
          <cell r="AT63" t="str">
            <v/>
          </cell>
          <cell r="AU63">
            <v>16.310088517879624</v>
          </cell>
          <cell r="AV63">
            <v>57.473490228005417</v>
          </cell>
          <cell r="AW63">
            <v>36.66621899455091</v>
          </cell>
          <cell r="AX63">
            <v>31.531655016557593</v>
          </cell>
          <cell r="AY63">
            <v>12.980959654220017</v>
          </cell>
          <cell r="AZ63">
            <v>53.220402971590531</v>
          </cell>
          <cell r="BA63">
            <v>32.949840815027414</v>
          </cell>
          <cell r="BB63">
            <v>31.413319056360283</v>
          </cell>
          <cell r="BC63">
            <v>74.018097675319723</v>
          </cell>
          <cell r="BD63">
            <v>48.917177797852801</v>
          </cell>
          <cell r="BE63">
            <v>45.745326904828346</v>
          </cell>
          <cell r="BF63">
            <v>42.662704350167402</v>
          </cell>
          <cell r="BG63">
            <v>100</v>
          </cell>
          <cell r="BH63">
            <v>63.897008791068934</v>
          </cell>
          <cell r="BI63">
            <v>66.635642462444338</v>
          </cell>
          <cell r="BJ63">
            <v>45.127270332080073</v>
          </cell>
          <cell r="BK63">
            <v>65.774057319263321</v>
          </cell>
          <cell r="BL63">
            <v>13.776402446490494</v>
          </cell>
          <cell r="BM63">
            <v>84.059543238767731</v>
          </cell>
          <cell r="BN63">
            <v>34.874932828983646</v>
          </cell>
          <cell r="BO63">
            <v>65.042747532449567</v>
          </cell>
          <cell r="BP63">
            <v>2.76898597310469</v>
          </cell>
          <cell r="BQ63">
            <v>25.365601898146167</v>
          </cell>
          <cell r="BR63">
            <v>45.467900914494628</v>
          </cell>
          <cell r="BS63" t="str">
            <v/>
          </cell>
          <cell r="BT63" t="str">
            <v/>
          </cell>
          <cell r="BU63">
            <v>26.308964970623798</v>
          </cell>
          <cell r="BV63">
            <v>38.268351311483038</v>
          </cell>
          <cell r="BW63">
            <v>59.618332762179747</v>
          </cell>
          <cell r="BX63">
            <v>45.883123021729908</v>
          </cell>
          <cell r="BY63">
            <v>19.511250627391394</v>
          </cell>
          <cell r="BZ63">
            <v>50.717194446096499</v>
          </cell>
          <cell r="CA63">
            <v>23.652104972038153</v>
          </cell>
          <cell r="CB63">
            <v>70.885430516879751</v>
          </cell>
          <cell r="CC63" t="str">
            <v/>
          </cell>
          <cell r="CD63">
            <v>52.819535448173248</v>
          </cell>
          <cell r="CE63">
            <v>2.1676616067747454</v>
          </cell>
          <cell r="CF63">
            <v>27.481062286100165</v>
          </cell>
          <cell r="CG63" t="str">
            <v/>
          </cell>
          <cell r="CH63">
            <v>40.191637687187956</v>
          </cell>
          <cell r="CI63">
            <v>55.705527142774017</v>
          </cell>
          <cell r="CJ63">
            <v>54.10667909050575</v>
          </cell>
          <cell r="CK63">
            <v>16.467756960130291</v>
          </cell>
          <cell r="CL63">
            <v>68.09416383203353</v>
          </cell>
          <cell r="CM63">
            <v>44.772086175749934</v>
          </cell>
          <cell r="CN63">
            <v>16.887798577731637</v>
          </cell>
          <cell r="CO63">
            <v>45.54189869179541</v>
          </cell>
          <cell r="CP63">
            <v>48.514053831068999</v>
          </cell>
          <cell r="CQ63">
            <v>47.538956537416247</v>
          </cell>
          <cell r="CR63">
            <v>39.214112452836538</v>
          </cell>
          <cell r="CS63">
            <v>15.129574942495852</v>
          </cell>
          <cell r="CT63">
            <v>3.3282243094234985</v>
          </cell>
          <cell r="CU63">
            <v>36.984352476828974</v>
          </cell>
          <cell r="CV63">
            <v>30.654084904625101</v>
          </cell>
          <cell r="CW63">
            <v>54.907077925168267</v>
          </cell>
          <cell r="CX63">
            <v>53.0194397459382</v>
          </cell>
          <cell r="CY63" t="str">
            <v/>
          </cell>
          <cell r="CZ63">
            <v>67.407607552616781</v>
          </cell>
          <cell r="DA63">
            <v>59.255481571380599</v>
          </cell>
          <cell r="DB63">
            <v>36.522656673891532</v>
          </cell>
          <cell r="DC63">
            <v>27.775407497867388</v>
          </cell>
          <cell r="DD63">
            <v>53.476885651689344</v>
          </cell>
          <cell r="DE63">
            <v>55.950729064234075</v>
          </cell>
          <cell r="DF63">
            <v>49.455857202904468</v>
          </cell>
          <cell r="DG63">
            <v>59.111942543677152</v>
          </cell>
          <cell r="DH63">
            <v>34.55041276808192</v>
          </cell>
          <cell r="DI63">
            <v>69.453864636147159</v>
          </cell>
          <cell r="DJ63">
            <v>20.155553485895059</v>
          </cell>
          <cell r="DK63" t="str">
            <v/>
          </cell>
          <cell r="DL63">
            <v>74.394243005390976</v>
          </cell>
          <cell r="DM63">
            <v>60.685715282132904</v>
          </cell>
          <cell r="DN63">
            <v>9.7815814631102498</v>
          </cell>
          <cell r="DO63" t="str">
            <v/>
          </cell>
          <cell r="DP63">
            <v>50.509438916869975</v>
          </cell>
          <cell r="DQ63">
            <v>19.580990396447202</v>
          </cell>
          <cell r="DR63">
            <v>50.177351047015726</v>
          </cell>
          <cell r="DS63" t="str">
            <v/>
          </cell>
          <cell r="DT63">
            <v>29.317042593148507</v>
          </cell>
          <cell r="DU63">
            <v>29.951565987873941</v>
          </cell>
          <cell r="DV63">
            <v>24.506632646498883</v>
          </cell>
          <cell r="DW63">
            <v>20.966468026204772</v>
          </cell>
          <cell r="DX63">
            <v>33.127424852875414</v>
          </cell>
          <cell r="DY63" t="str">
            <v/>
          </cell>
          <cell r="DZ63">
            <v>56.769068505730246</v>
          </cell>
          <cell r="EA63">
            <v>45.872099224317928</v>
          </cell>
          <cell r="EB63">
            <v>28.371762524042847</v>
          </cell>
          <cell r="EC63">
            <v>44.254439579636013</v>
          </cell>
          <cell r="ED63" t="str">
            <v/>
          </cell>
          <cell r="EE63">
            <v>34.479741875200226</v>
          </cell>
          <cell r="EF63" t="str">
            <v/>
          </cell>
          <cell r="EG63" t="str">
            <v/>
          </cell>
          <cell r="EH63" t="str">
            <v/>
          </cell>
          <cell r="EI63" t="str">
            <v/>
          </cell>
          <cell r="EJ63" t="str">
            <v/>
          </cell>
          <cell r="EK63">
            <v>95.588378715124705</v>
          </cell>
          <cell r="EL63" t="str">
            <v/>
          </cell>
          <cell r="EM63" t="str">
            <v/>
          </cell>
          <cell r="EN63" t="str">
            <v/>
          </cell>
          <cell r="EO63" t="str">
            <v/>
          </cell>
          <cell r="EP63" t="str">
            <v/>
          </cell>
          <cell r="EQ63">
            <v>36.814500402305093</v>
          </cell>
          <cell r="ER63" t="str">
            <v/>
          </cell>
          <cell r="ES63" t="str">
            <v/>
          </cell>
          <cell r="ET63" t="str">
            <v/>
          </cell>
          <cell r="EU63" t="str">
            <v/>
          </cell>
          <cell r="EV63" t="str">
            <v/>
          </cell>
          <cell r="EW63" t="str">
            <v/>
          </cell>
          <cell r="EX63" t="str">
            <v/>
          </cell>
          <cell r="EY63" t="str">
            <v/>
          </cell>
          <cell r="EZ63" t="str">
            <v/>
          </cell>
          <cell r="FA63" t="str">
            <v/>
          </cell>
          <cell r="FB63" t="str">
            <v/>
          </cell>
          <cell r="FC63" t="str">
            <v/>
          </cell>
          <cell r="FD63" t="str">
            <v/>
          </cell>
          <cell r="FE63" t="str">
            <v/>
          </cell>
          <cell r="FF63" t="str">
            <v/>
          </cell>
          <cell r="FG63" t="str">
            <v/>
          </cell>
          <cell r="FH63" t="str">
            <v/>
          </cell>
          <cell r="FI63" t="str">
            <v/>
          </cell>
          <cell r="FJ63" t="str">
            <v/>
          </cell>
          <cell r="FK63" t="str">
            <v/>
          </cell>
          <cell r="FL63" t="str">
            <v/>
          </cell>
          <cell r="FM63" t="str">
            <v/>
          </cell>
          <cell r="FN63" t="str">
            <v/>
          </cell>
          <cell r="FO63" t="str">
            <v/>
          </cell>
          <cell r="FP63" t="str">
            <v/>
          </cell>
          <cell r="FQ63" t="str">
            <v/>
          </cell>
          <cell r="FR63" t="str">
            <v/>
          </cell>
          <cell r="FS63" t="str">
            <v/>
          </cell>
          <cell r="FT63" t="str">
            <v/>
          </cell>
          <cell r="FU63" t="str">
            <v/>
          </cell>
          <cell r="FV63" t="str">
            <v/>
          </cell>
          <cell r="FW63" t="str">
            <v/>
          </cell>
          <cell r="FX63" t="str">
            <v/>
          </cell>
          <cell r="FY63" t="str">
            <v/>
          </cell>
          <cell r="FZ63" t="str">
            <v/>
          </cell>
          <cell r="GA63" t="str">
            <v/>
          </cell>
          <cell r="GB63">
            <v>1.4271603037029683</v>
          </cell>
          <cell r="GC63" t="str">
            <v/>
          </cell>
          <cell r="GD63" t="str">
            <v/>
          </cell>
          <cell r="GE63" t="str">
            <v/>
          </cell>
          <cell r="GF63" t="str">
            <v/>
          </cell>
          <cell r="GG63" t="str">
            <v/>
          </cell>
          <cell r="GH63" t="str">
            <v/>
          </cell>
          <cell r="GI63" t="str">
            <v/>
          </cell>
          <cell r="GJ63" t="str">
            <v/>
          </cell>
          <cell r="GK63">
            <v>72.660866326869623</v>
          </cell>
          <cell r="GL63" t="str">
            <v/>
          </cell>
          <cell r="GM63" t="str">
            <v/>
          </cell>
          <cell r="GN63" t="str">
            <v/>
          </cell>
          <cell r="GO63" t="str">
            <v/>
          </cell>
          <cell r="GP63" t="str">
            <v/>
          </cell>
          <cell r="GQ63" t="str">
            <v/>
          </cell>
          <cell r="GR63" t="str">
            <v/>
          </cell>
          <cell r="GS63" t="str">
            <v/>
          </cell>
          <cell r="GT63">
            <v>31.427976255822582</v>
          </cell>
          <cell r="GU63" t="str">
            <v/>
          </cell>
          <cell r="GV63" t="str">
            <v/>
          </cell>
          <cell r="GW63" t="str">
            <v/>
          </cell>
          <cell r="GX63" t="str">
            <v/>
          </cell>
          <cell r="GY63" t="str">
            <v/>
          </cell>
          <cell r="GZ63" t="str">
            <v/>
          </cell>
          <cell r="HA63">
            <v>24.227332641588376</v>
          </cell>
          <cell r="HB63" t="str">
            <v/>
          </cell>
          <cell r="HC63" t="str">
            <v/>
          </cell>
          <cell r="HD63" t="str">
            <v/>
          </cell>
          <cell r="HE63" t="str">
            <v/>
          </cell>
          <cell r="HF63" t="str">
            <v/>
          </cell>
          <cell r="HG63" t="str">
            <v/>
          </cell>
          <cell r="HH63" t="str">
            <v/>
          </cell>
          <cell r="HI63" t="str">
            <v/>
          </cell>
          <cell r="HJ63">
            <v>28.739604501451478</v>
          </cell>
          <cell r="HK63" t="str">
            <v/>
          </cell>
          <cell r="HL63" t="str">
            <v/>
          </cell>
          <cell r="HM63" t="str">
            <v/>
          </cell>
          <cell r="HN63" t="str">
            <v/>
          </cell>
          <cell r="HO63" t="str">
            <v/>
          </cell>
          <cell r="HP63" t="str">
            <v/>
          </cell>
          <cell r="HQ63" t="str">
            <v/>
          </cell>
          <cell r="HR63" t="str">
            <v/>
          </cell>
          <cell r="HS63" t="str">
            <v/>
          </cell>
          <cell r="HT63" t="str">
            <v/>
          </cell>
          <cell r="HU63" t="str">
            <v/>
          </cell>
          <cell r="HV63" t="str">
            <v/>
          </cell>
          <cell r="HW63" t="str">
            <v/>
          </cell>
          <cell r="HX63">
            <v>89.5656284037278</v>
          </cell>
          <cell r="HY63">
            <v>63.131813154425664</v>
          </cell>
          <cell r="HZ63" t="str">
            <v/>
          </cell>
          <cell r="IA63" t="str">
            <v/>
          </cell>
          <cell r="IB63" t="str">
            <v/>
          </cell>
          <cell r="IC63" t="str">
            <v/>
          </cell>
          <cell r="ID63" t="str">
            <v/>
          </cell>
          <cell r="IE63" t="str">
            <v/>
          </cell>
          <cell r="IF63" t="str">
            <v/>
          </cell>
          <cell r="IG63" t="str">
            <v/>
          </cell>
          <cell r="IH63" t="str">
            <v/>
          </cell>
          <cell r="II63" t="str">
            <v/>
          </cell>
          <cell r="IJ63" t="str">
            <v/>
          </cell>
          <cell r="IK63" t="str">
            <v/>
          </cell>
          <cell r="IL63" t="str">
            <v/>
          </cell>
          <cell r="IM63">
            <v>45.875360023286866</v>
          </cell>
        </row>
        <row r="64">
          <cell r="A64" t="str">
            <v>5.3.4</v>
          </cell>
          <cell r="B64">
            <v>1</v>
          </cell>
          <cell r="C64" t="str">
            <v>Foreign direct investment, net inflows (% of GDP)</v>
          </cell>
          <cell r="D64" t="str">
            <v>SCORE</v>
          </cell>
          <cell r="E64">
            <v>90.445532993334226</v>
          </cell>
          <cell r="F64">
            <v>43.736660906362189</v>
          </cell>
          <cell r="G64">
            <v>37.972837424350367</v>
          </cell>
          <cell r="H64">
            <v>96.429743864694274</v>
          </cell>
          <cell r="I64">
            <v>46.91228918275597</v>
          </cell>
          <cell r="J64">
            <v>45.736118688527775</v>
          </cell>
          <cell r="K64">
            <v>36.673021179045342</v>
          </cell>
          <cell r="L64">
            <v>37.806634698020765</v>
          </cell>
          <cell r="M64">
            <v>34.032304502041185</v>
          </cell>
          <cell r="N64" t="str">
            <v/>
          </cell>
          <cell r="O64">
            <v>0</v>
          </cell>
          <cell r="P64">
            <v>38.890753139183836</v>
          </cell>
          <cell r="Q64">
            <v>46.904917381195858</v>
          </cell>
          <cell r="R64">
            <v>38.783498880757882</v>
          </cell>
          <cell r="S64">
            <v>44.523120445748681</v>
          </cell>
          <cell r="T64">
            <v>40.700214380497464</v>
          </cell>
          <cell r="U64">
            <v>34.118158179673017</v>
          </cell>
          <cell r="V64">
            <v>100</v>
          </cell>
          <cell r="W64">
            <v>44.352728097083741</v>
          </cell>
          <cell r="X64" t="str">
            <v/>
          </cell>
          <cell r="Y64">
            <v>67.033055908259016</v>
          </cell>
          <cell r="Z64">
            <v>39.979456723995632</v>
          </cell>
          <cell r="AA64">
            <v>39.645383760706643</v>
          </cell>
          <cell r="AB64" t="str">
            <v/>
          </cell>
          <cell r="AC64">
            <v>87.553313453568322</v>
          </cell>
          <cell r="AD64">
            <v>40.24968959619784</v>
          </cell>
          <cell r="AE64">
            <v>51.790427361507426</v>
          </cell>
          <cell r="AF64">
            <v>63.447231923316096</v>
          </cell>
          <cell r="AG64">
            <v>40.753415056535744</v>
          </cell>
          <cell r="AH64">
            <v>64.035822815893823</v>
          </cell>
          <cell r="AI64">
            <v>100</v>
          </cell>
          <cell r="AJ64">
            <v>38.97004176096771</v>
          </cell>
          <cell r="AK64">
            <v>35.436795059026586</v>
          </cell>
          <cell r="AL64">
            <v>62.009849333937218</v>
          </cell>
          <cell r="AM64">
            <v>32.491039754293396</v>
          </cell>
          <cell r="AN64">
            <v>55.480335376358504</v>
          </cell>
          <cell r="AO64">
            <v>43.865451996683042</v>
          </cell>
          <cell r="AP64">
            <v>98.367351879504952</v>
          </cell>
          <cell r="AQ64">
            <v>34.198873334964617</v>
          </cell>
          <cell r="AR64">
            <v>28.46119579134524</v>
          </cell>
          <cell r="AS64">
            <v>45.565194637330855</v>
          </cell>
          <cell r="AT64" t="str">
            <v/>
          </cell>
          <cell r="AU64">
            <v>75.079713334344049</v>
          </cell>
          <cell r="AV64">
            <v>37.250012811911937</v>
          </cell>
          <cell r="AW64">
            <v>77.447957401215078</v>
          </cell>
          <cell r="AX64">
            <v>33.870041204765059</v>
          </cell>
          <cell r="AY64">
            <v>40.545211151770012</v>
          </cell>
          <cell r="AZ64">
            <v>82.676761943523758</v>
          </cell>
          <cell r="BA64">
            <v>54.966677194108406</v>
          </cell>
          <cell r="BB64">
            <v>100</v>
          </cell>
          <cell r="BC64">
            <v>44.755621492483904</v>
          </cell>
          <cell r="BD64">
            <v>32.094893661438526</v>
          </cell>
          <cell r="BE64">
            <v>47.446942569017665</v>
          </cell>
          <cell r="BF64">
            <v>35.164644574088214</v>
          </cell>
          <cell r="BG64">
            <v>100</v>
          </cell>
          <cell r="BH64">
            <v>43.492931706355137</v>
          </cell>
          <cell r="BI64">
            <v>38.745307339784866</v>
          </cell>
          <cell r="BJ64">
            <v>62.499999999999986</v>
          </cell>
          <cell r="BK64">
            <v>30.051772520747043</v>
          </cell>
          <cell r="BL64">
            <v>100</v>
          </cell>
          <cell r="BM64">
            <v>100</v>
          </cell>
          <cell r="BN64">
            <v>31.92261287351133</v>
          </cell>
          <cell r="BO64">
            <v>29.650516011294737</v>
          </cell>
          <cell r="BP64">
            <v>28.237615343356325</v>
          </cell>
          <cell r="BQ64">
            <v>59.867995311469954</v>
          </cell>
          <cell r="BR64">
            <v>30.994993734558062</v>
          </cell>
          <cell r="BS64" t="str">
            <v/>
          </cell>
          <cell r="BT64" t="str">
            <v/>
          </cell>
          <cell r="BU64">
            <v>32.993567912277392</v>
          </cell>
          <cell r="BV64">
            <v>100</v>
          </cell>
          <cell r="BW64">
            <v>48.802258400273928</v>
          </cell>
          <cell r="BX64">
            <v>76.603696540739506</v>
          </cell>
          <cell r="BY64">
            <v>38.035990925133802</v>
          </cell>
          <cell r="BZ64">
            <v>33.757144248593626</v>
          </cell>
          <cell r="CA64">
            <v>37.5324141017744</v>
          </cell>
          <cell r="CB64">
            <v>100</v>
          </cell>
          <cell r="CC64" t="str">
            <v/>
          </cell>
          <cell r="CD64">
            <v>51.098511516466615</v>
          </cell>
          <cell r="CE64">
            <v>40.89749624377189</v>
          </cell>
          <cell r="CF64">
            <v>100</v>
          </cell>
          <cell r="CG64" t="str">
            <v/>
          </cell>
          <cell r="CH64">
            <v>44.740723693008768</v>
          </cell>
          <cell r="CI64">
            <v>97.029042721181298</v>
          </cell>
          <cell r="CJ64">
            <v>68.687922974549693</v>
          </cell>
          <cell r="CK64">
            <v>30.595600983704969</v>
          </cell>
          <cell r="CL64">
            <v>60.370075977343681</v>
          </cell>
          <cell r="CM64">
            <v>20.673872068631326</v>
          </cell>
          <cell r="CN64">
            <v>82.293619991401272</v>
          </cell>
          <cell r="CO64">
            <v>53.820013931537027</v>
          </cell>
          <cell r="CP64">
            <v>50.822577589417207</v>
          </cell>
          <cell r="CQ64">
            <v>64.885068224682726</v>
          </cell>
          <cell r="CR64">
            <v>39.524985143046734</v>
          </cell>
          <cell r="CS64">
            <v>83.072610195482383</v>
          </cell>
          <cell r="CT64">
            <v>39.252531558894674</v>
          </cell>
          <cell r="CU64">
            <v>56.167846570826462</v>
          </cell>
          <cell r="CV64">
            <v>37.499999999999993</v>
          </cell>
          <cell r="CW64">
            <v>52.773223814122652</v>
          </cell>
          <cell r="CX64">
            <v>37.478152924777795</v>
          </cell>
          <cell r="CY64" t="str">
            <v/>
          </cell>
          <cell r="CZ64">
            <v>58.187604594089763</v>
          </cell>
          <cell r="DA64">
            <v>51.057935845760561</v>
          </cell>
          <cell r="DB64">
            <v>49.613106149026684</v>
          </cell>
          <cell r="DC64">
            <v>40.633567171013333</v>
          </cell>
          <cell r="DD64">
            <v>62.414693432333323</v>
          </cell>
          <cell r="DE64">
            <v>98.730642000151647</v>
          </cell>
          <cell r="DF64">
            <v>27.994521169906555</v>
          </cell>
          <cell r="DG64">
            <v>19.147579947146056</v>
          </cell>
          <cell r="DH64">
            <v>42.599978504102985</v>
          </cell>
          <cell r="DI64">
            <v>31.643307103342604</v>
          </cell>
          <cell r="DJ64">
            <v>35.62011321059601</v>
          </cell>
          <cell r="DK64" t="str">
            <v/>
          </cell>
          <cell r="DL64">
            <v>49.973626012790476</v>
          </cell>
          <cell r="DM64">
            <v>71.110403629548273</v>
          </cell>
          <cell r="DN64">
            <v>49.258724390642186</v>
          </cell>
          <cell r="DO64" t="str">
            <v/>
          </cell>
          <cell r="DP64">
            <v>30.695872614073139</v>
          </cell>
          <cell r="DQ64">
            <v>43.088338372704484</v>
          </cell>
          <cell r="DR64">
            <v>42.680236333872884</v>
          </cell>
          <cell r="DS64" t="str">
            <v/>
          </cell>
          <cell r="DT64">
            <v>53.814757062435362</v>
          </cell>
          <cell r="DU64">
            <v>59.076274043077582</v>
          </cell>
          <cell r="DV64">
            <v>38.712759127866327</v>
          </cell>
          <cell r="DW64">
            <v>57.017171157321876</v>
          </cell>
          <cell r="DX64">
            <v>60.669658828532768</v>
          </cell>
          <cell r="DY64" t="str">
            <v/>
          </cell>
          <cell r="DZ64">
            <v>53.886466709492474</v>
          </cell>
          <cell r="EA64">
            <v>35.556877709767775</v>
          </cell>
          <cell r="EB64">
            <v>58.855215464415942</v>
          </cell>
          <cell r="EC64">
            <v>20.995358708384298</v>
          </cell>
          <cell r="ED64">
            <v>88.010405400676404</v>
          </cell>
          <cell r="EE64">
            <v>69.977822046700993</v>
          </cell>
          <cell r="EF64">
            <v>36.416757783067681</v>
          </cell>
          <cell r="EG64" t="str">
            <v/>
          </cell>
          <cell r="EH64" t="str">
            <v/>
          </cell>
          <cell r="EI64" t="str">
            <v/>
          </cell>
          <cell r="EJ64" t="str">
            <v/>
          </cell>
          <cell r="EK64">
            <v>50.583815120759027</v>
          </cell>
          <cell r="EL64" t="str">
            <v/>
          </cell>
          <cell r="EM64" t="str">
            <v/>
          </cell>
          <cell r="EN64" t="str">
            <v/>
          </cell>
          <cell r="EO64" t="str">
            <v/>
          </cell>
          <cell r="EP64" t="str">
            <v/>
          </cell>
          <cell r="EQ64">
            <v>57.623919684356437</v>
          </cell>
          <cell r="ER64" t="str">
            <v/>
          </cell>
          <cell r="ES64" t="str">
            <v/>
          </cell>
          <cell r="ET64" t="str">
            <v/>
          </cell>
          <cell r="EU64" t="str">
            <v/>
          </cell>
          <cell r="EV64" t="str">
            <v/>
          </cell>
          <cell r="EW64" t="str">
            <v/>
          </cell>
          <cell r="EX64" t="str">
            <v/>
          </cell>
          <cell r="EY64" t="str">
            <v/>
          </cell>
          <cell r="EZ64" t="str">
            <v/>
          </cell>
          <cell r="FA64" t="str">
            <v/>
          </cell>
          <cell r="FB64" t="str">
            <v/>
          </cell>
          <cell r="FC64" t="str">
            <v/>
          </cell>
          <cell r="FD64" t="str">
            <v/>
          </cell>
          <cell r="FE64" t="str">
            <v/>
          </cell>
          <cell r="FF64" t="str">
            <v/>
          </cell>
          <cell r="FG64" t="str">
            <v/>
          </cell>
          <cell r="FH64" t="str">
            <v/>
          </cell>
          <cell r="FI64" t="str">
            <v/>
          </cell>
          <cell r="FJ64" t="str">
            <v/>
          </cell>
          <cell r="FK64" t="str">
            <v/>
          </cell>
          <cell r="FL64" t="str">
            <v/>
          </cell>
          <cell r="FM64" t="str">
            <v/>
          </cell>
          <cell r="FN64" t="str">
            <v/>
          </cell>
          <cell r="FO64" t="str">
            <v/>
          </cell>
          <cell r="FP64" t="str">
            <v/>
          </cell>
          <cell r="FQ64" t="str">
            <v/>
          </cell>
          <cell r="FR64" t="str">
            <v/>
          </cell>
          <cell r="FS64" t="str">
            <v/>
          </cell>
          <cell r="FT64" t="str">
            <v/>
          </cell>
          <cell r="FU64" t="str">
            <v/>
          </cell>
          <cell r="FV64" t="str">
            <v/>
          </cell>
          <cell r="FW64" t="str">
            <v/>
          </cell>
          <cell r="FX64" t="str">
            <v/>
          </cell>
          <cell r="FY64" t="str">
            <v/>
          </cell>
          <cell r="FZ64" t="str">
            <v/>
          </cell>
          <cell r="GA64" t="str">
            <v/>
          </cell>
          <cell r="GB64">
            <v>35.228830471695339</v>
          </cell>
          <cell r="GC64" t="str">
            <v/>
          </cell>
          <cell r="GD64" t="str">
            <v/>
          </cell>
          <cell r="GE64" t="str">
            <v/>
          </cell>
          <cell r="GF64" t="str">
            <v/>
          </cell>
          <cell r="GG64" t="str">
            <v/>
          </cell>
          <cell r="GH64" t="str">
            <v/>
          </cell>
          <cell r="GI64" t="str">
            <v/>
          </cell>
          <cell r="GJ64" t="str">
            <v/>
          </cell>
          <cell r="GK64">
            <v>100</v>
          </cell>
          <cell r="GL64" t="str">
            <v/>
          </cell>
          <cell r="GM64" t="str">
            <v/>
          </cell>
          <cell r="GN64" t="str">
            <v/>
          </cell>
          <cell r="GO64" t="str">
            <v/>
          </cell>
          <cell r="GP64" t="str">
            <v/>
          </cell>
          <cell r="GQ64" t="str">
            <v/>
          </cell>
          <cell r="GR64" t="str">
            <v/>
          </cell>
          <cell r="GS64" t="str">
            <v/>
          </cell>
          <cell r="GT64">
            <v>46.337902239975534</v>
          </cell>
          <cell r="GU64" t="str">
            <v/>
          </cell>
          <cell r="GV64" t="str">
            <v/>
          </cell>
          <cell r="GW64" t="str">
            <v/>
          </cell>
          <cell r="GX64" t="str">
            <v/>
          </cell>
          <cell r="GY64" t="str">
            <v/>
          </cell>
          <cell r="GZ64" t="str">
            <v/>
          </cell>
          <cell r="HA64">
            <v>100</v>
          </cell>
          <cell r="HB64" t="str">
            <v/>
          </cell>
          <cell r="HC64" t="str">
            <v/>
          </cell>
          <cell r="HD64" t="str">
            <v/>
          </cell>
          <cell r="HE64" t="str">
            <v/>
          </cell>
          <cell r="HF64" t="str">
            <v/>
          </cell>
          <cell r="HG64" t="str">
            <v/>
          </cell>
          <cell r="HH64" t="str">
            <v/>
          </cell>
          <cell r="HI64" t="str">
            <v/>
          </cell>
          <cell r="HJ64">
            <v>45.649022627106653</v>
          </cell>
          <cell r="HK64" t="str">
            <v/>
          </cell>
          <cell r="HL64" t="str">
            <v/>
          </cell>
          <cell r="HM64" t="str">
            <v/>
          </cell>
          <cell r="HN64" t="str">
            <v/>
          </cell>
          <cell r="HO64" t="str">
            <v/>
          </cell>
          <cell r="HP64" t="str">
            <v/>
          </cell>
          <cell r="HQ64" t="str">
            <v/>
          </cell>
          <cell r="HR64" t="str">
            <v/>
          </cell>
          <cell r="HS64" t="str">
            <v/>
          </cell>
          <cell r="HT64" t="str">
            <v/>
          </cell>
          <cell r="HU64" t="str">
            <v/>
          </cell>
          <cell r="HV64" t="str">
            <v/>
          </cell>
          <cell r="HW64" t="str">
            <v/>
          </cell>
          <cell r="HX64">
            <v>65.739585087021155</v>
          </cell>
          <cell r="HY64">
            <v>44.994012664932775</v>
          </cell>
          <cell r="HZ64" t="str">
            <v/>
          </cell>
          <cell r="IA64" t="str">
            <v/>
          </cell>
          <cell r="IB64" t="str">
            <v/>
          </cell>
          <cell r="IC64" t="str">
            <v/>
          </cell>
          <cell r="ID64" t="str">
            <v/>
          </cell>
          <cell r="IE64" t="str">
            <v/>
          </cell>
          <cell r="IF64" t="str">
            <v/>
          </cell>
          <cell r="IG64" t="str">
            <v/>
          </cell>
          <cell r="IH64" t="str">
            <v/>
          </cell>
          <cell r="II64" t="str">
            <v/>
          </cell>
          <cell r="IJ64" t="str">
            <v/>
          </cell>
          <cell r="IK64" t="str">
            <v/>
          </cell>
          <cell r="IL64" t="str">
            <v/>
          </cell>
          <cell r="IM64">
            <v>32.01164097887775</v>
          </cell>
        </row>
        <row r="65">
          <cell r="A65" t="str">
            <v>6.1.1</v>
          </cell>
          <cell r="B65">
            <v>0.5</v>
          </cell>
          <cell r="C65" t="str">
            <v>Resident patent applications at the National Patent Office (per billion GDP, current US$)</v>
          </cell>
          <cell r="D65" t="str">
            <v>SCORE</v>
          </cell>
          <cell r="E65" t="str">
            <v/>
          </cell>
          <cell r="F65">
            <v>2.3540696185192163</v>
          </cell>
          <cell r="G65" t="str">
            <v/>
          </cell>
          <cell r="H65">
            <v>50</v>
          </cell>
          <cell r="I65">
            <v>10.720806000869658</v>
          </cell>
          <cell r="J65">
            <v>22.60035688481231</v>
          </cell>
          <cell r="K65">
            <v>18.264838166253373</v>
          </cell>
          <cell r="L65" t="str">
            <v/>
          </cell>
          <cell r="M65">
            <v>2.342458033765241</v>
          </cell>
          <cell r="N65" t="str">
            <v/>
          </cell>
          <cell r="O65">
            <v>5.403907112770642</v>
          </cell>
          <cell r="P65" t="str">
            <v/>
          </cell>
          <cell r="Q65" t="str">
            <v/>
          </cell>
          <cell r="R65">
            <v>12.130004409794747</v>
          </cell>
          <cell r="S65" t="str">
            <v/>
          </cell>
          <cell r="T65">
            <v>11.208719687827118</v>
          </cell>
          <cell r="U65">
            <v>0</v>
          </cell>
          <cell r="V65">
            <v>18.903473385979314</v>
          </cell>
          <cell r="W65">
            <v>0.7012232102864544</v>
          </cell>
          <cell r="X65" t="str">
            <v/>
          </cell>
          <cell r="Y65" t="str">
            <v/>
          </cell>
          <cell r="Z65" t="str">
            <v/>
          </cell>
          <cell r="AA65">
            <v>14.433564435780896</v>
          </cell>
          <cell r="AB65" t="str">
            <v/>
          </cell>
          <cell r="AC65">
            <v>11.828510054795618</v>
          </cell>
          <cell r="AD65">
            <v>50</v>
          </cell>
          <cell r="AE65">
            <v>2.2207833284691185</v>
          </cell>
          <cell r="AF65" t="str">
            <v/>
          </cell>
          <cell r="AG65" t="str">
            <v/>
          </cell>
          <cell r="AH65">
            <v>15.094522125721577</v>
          </cell>
          <cell r="AI65">
            <v>0.98710808310659925</v>
          </cell>
          <cell r="AJ65">
            <v>15.781538694605157</v>
          </cell>
          <cell r="AK65">
            <v>18.660673078836464</v>
          </cell>
          <cell r="AL65" t="str">
            <v/>
          </cell>
          <cell r="AM65">
            <v>1.1257796090874033</v>
          </cell>
          <cell r="AN65">
            <v>9.8977540792219134</v>
          </cell>
          <cell r="AO65" t="str">
            <v/>
          </cell>
          <cell r="AP65">
            <v>15.156406667045562</v>
          </cell>
          <cell r="AQ65">
            <v>2.380850360738187</v>
          </cell>
          <cell r="AR65">
            <v>28.880938422829605</v>
          </cell>
          <cell r="AS65">
            <v>20.534748966621819</v>
          </cell>
          <cell r="AT65" t="str">
            <v/>
          </cell>
          <cell r="AU65">
            <v>50</v>
          </cell>
          <cell r="AV65">
            <v>50</v>
          </cell>
          <cell r="AW65" t="str">
            <v/>
          </cell>
          <cell r="AX65">
            <v>8.0517929918100783</v>
          </cell>
          <cell r="AY65">
            <v>0.71381506381781712</v>
          </cell>
          <cell r="AZ65" t="str">
            <v/>
          </cell>
          <cell r="BA65">
            <v>3.4258511025314471</v>
          </cell>
          <cell r="BB65">
            <v>2.6855896697666006</v>
          </cell>
          <cell r="BC65">
            <v>22.3397335947279</v>
          </cell>
          <cell r="BD65">
            <v>20.074514449995885</v>
          </cell>
          <cell r="BE65">
            <v>19.311132544820673</v>
          </cell>
          <cell r="BF65">
            <v>2.9438705764780257</v>
          </cell>
          <cell r="BG65">
            <v>15.210478604885713</v>
          </cell>
          <cell r="BH65">
            <v>27.016021032239252</v>
          </cell>
          <cell r="BI65">
            <v>15.877053098630759</v>
          </cell>
          <cell r="BJ65">
            <v>6.6661547381024988</v>
          </cell>
          <cell r="BK65">
            <v>50</v>
          </cell>
          <cell r="BL65">
            <v>9.100416337979981</v>
          </cell>
          <cell r="BM65">
            <v>49.938773795786354</v>
          </cell>
          <cell r="BN65">
            <v>6.4270104389579394</v>
          </cell>
          <cell r="BO65">
            <v>50</v>
          </cell>
          <cell r="BP65" t="str">
            <v/>
          </cell>
          <cell r="BQ65">
            <v>50</v>
          </cell>
          <cell r="BR65">
            <v>34.86881415357319</v>
          </cell>
          <cell r="BS65" t="str">
            <v/>
          </cell>
          <cell r="BT65" t="str">
            <v/>
          </cell>
          <cell r="BU65">
            <v>9.3085171790315204</v>
          </cell>
          <cell r="BV65">
            <v>4.3664710669144471</v>
          </cell>
          <cell r="BW65">
            <v>16.096599856826742</v>
          </cell>
          <cell r="BX65">
            <v>0.42045705762908064</v>
          </cell>
          <cell r="BY65">
            <v>6.5486056467879887</v>
          </cell>
          <cell r="BZ65">
            <v>14.034186124008654</v>
          </cell>
          <cell r="CA65" t="str">
            <v/>
          </cell>
          <cell r="CB65">
            <v>3.8800091686801026</v>
          </cell>
          <cell r="CC65" t="str">
            <v/>
          </cell>
          <cell r="CD65">
            <v>0.81760756200965534</v>
          </cell>
          <cell r="CE65">
            <v>3.5760977391504336</v>
          </cell>
          <cell r="CF65">
            <v>50</v>
          </cell>
          <cell r="CG65" t="str">
            <v/>
          </cell>
          <cell r="CH65">
            <v>7.578894799625628</v>
          </cell>
          <cell r="CI65">
            <v>8.531144365214228</v>
          </cell>
          <cell r="CJ65" t="str">
            <v/>
          </cell>
          <cell r="CK65" t="str">
            <v/>
          </cell>
          <cell r="CL65">
            <v>12.371799479784425</v>
          </cell>
          <cell r="CM65">
            <v>46.717117861989927</v>
          </cell>
          <cell r="CN65">
            <v>13.535924889019904</v>
          </cell>
          <cell r="CO65" t="str">
            <v/>
          </cell>
          <cell r="CP65">
            <v>12.421432943596313</v>
          </cell>
          <cell r="CQ65" t="str">
            <v/>
          </cell>
          <cell r="CR65">
            <v>3.9476912974728466</v>
          </cell>
          <cell r="CS65">
            <v>2.292579392964718</v>
          </cell>
          <cell r="CT65" t="str">
            <v/>
          </cell>
          <cell r="CU65">
            <v>1.0805036224527675</v>
          </cell>
          <cell r="CV65">
            <v>4.060933089062055</v>
          </cell>
          <cell r="CW65">
            <v>25.653932595763706</v>
          </cell>
          <cell r="CX65">
            <v>5.75789152757726</v>
          </cell>
          <cell r="CY65" t="str">
            <v/>
          </cell>
          <cell r="CZ65">
            <v>24.898226243916017</v>
          </cell>
          <cell r="DA65">
            <v>50</v>
          </cell>
          <cell r="DB65">
            <v>1.2683657805413944</v>
          </cell>
          <cell r="DC65" t="str">
            <v/>
          </cell>
          <cell r="DD65">
            <v>28.244343211800889</v>
          </cell>
          <cell r="DE65">
            <v>15.663484491530994</v>
          </cell>
          <cell r="DF65">
            <v>7.6428258505757185</v>
          </cell>
          <cell r="DG65">
            <v>29.28345539738887</v>
          </cell>
          <cell r="DH65">
            <v>17.310265600689693</v>
          </cell>
          <cell r="DI65">
            <v>9.3722425716050797</v>
          </cell>
          <cell r="DJ65">
            <v>18.788413697156752</v>
          </cell>
          <cell r="DK65" t="str">
            <v/>
          </cell>
          <cell r="DL65">
            <v>20.581662390052571</v>
          </cell>
          <cell r="DM65">
            <v>13.028528948131282</v>
          </cell>
          <cell r="DN65">
            <v>14.126699840699839</v>
          </cell>
          <cell r="DO65" t="str">
            <v/>
          </cell>
          <cell r="DP65">
            <v>8.4096028641976108</v>
          </cell>
          <cell r="DQ65" t="str">
            <v/>
          </cell>
          <cell r="DR65">
            <v>11.203995621477679</v>
          </cell>
          <cell r="DS65" t="str">
            <v/>
          </cell>
          <cell r="DT65">
            <v>0.84496669446846484</v>
          </cell>
          <cell r="DU65">
            <v>6.8331289682611072</v>
          </cell>
          <cell r="DV65">
            <v>15.821487813484451</v>
          </cell>
          <cell r="DW65">
            <v>1.9201440459354373</v>
          </cell>
          <cell r="DX65">
            <v>50</v>
          </cell>
          <cell r="DY65" t="str">
            <v/>
          </cell>
          <cell r="DZ65">
            <v>27.976825543189115</v>
          </cell>
          <cell r="EA65">
            <v>50</v>
          </cell>
          <cell r="EB65">
            <v>4.0283016058401691</v>
          </cell>
          <cell r="EC65">
            <v>1.8193059370260882</v>
          </cell>
          <cell r="ED65">
            <v>13.066815744433871</v>
          </cell>
          <cell r="EE65">
            <v>6.2786561414297113</v>
          </cell>
          <cell r="EF65" t="str">
            <v/>
          </cell>
          <cell r="EG65" t="str">
            <v/>
          </cell>
          <cell r="EH65" t="str">
            <v/>
          </cell>
          <cell r="EI65" t="str">
            <v/>
          </cell>
          <cell r="EJ65" t="str">
            <v/>
          </cell>
          <cell r="EK65" t="str">
            <v/>
          </cell>
          <cell r="EL65" t="str">
            <v/>
          </cell>
          <cell r="EM65" t="str">
            <v/>
          </cell>
          <cell r="EN65" t="str">
            <v/>
          </cell>
          <cell r="EO65" t="str">
            <v/>
          </cell>
          <cell r="EP65" t="str">
            <v/>
          </cell>
          <cell r="EQ65">
            <v>50</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cell r="FV65" t="str">
            <v/>
          </cell>
          <cell r="FW65" t="str">
            <v/>
          </cell>
          <cell r="FX65" t="str">
            <v/>
          </cell>
          <cell r="FY65" t="str">
            <v/>
          </cell>
          <cell r="FZ65" t="str">
            <v/>
          </cell>
          <cell r="GA65" t="str">
            <v/>
          </cell>
          <cell r="GB65">
            <v>50</v>
          </cell>
          <cell r="GC65" t="str">
            <v/>
          </cell>
          <cell r="GD65" t="str">
            <v/>
          </cell>
          <cell r="GE65" t="str">
            <v/>
          </cell>
          <cell r="GF65" t="str">
            <v/>
          </cell>
          <cell r="GG65" t="str">
            <v/>
          </cell>
          <cell r="GH65" t="str">
            <v/>
          </cell>
          <cell r="GI65" t="str">
            <v/>
          </cell>
          <cell r="GJ65" t="str">
            <v/>
          </cell>
          <cell r="GK65" t="str">
            <v/>
          </cell>
          <cell r="GL65" t="str">
            <v/>
          </cell>
          <cell r="GM65" t="str">
            <v/>
          </cell>
          <cell r="GN65" t="str">
            <v/>
          </cell>
          <cell r="GO65" t="str">
            <v/>
          </cell>
          <cell r="GP65" t="str">
            <v/>
          </cell>
          <cell r="GQ65" t="str">
            <v/>
          </cell>
          <cell r="GR65" t="str">
            <v/>
          </cell>
          <cell r="GS65" t="str">
            <v/>
          </cell>
          <cell r="GT65">
            <v>50</v>
          </cell>
          <cell r="GU65" t="str">
            <v/>
          </cell>
          <cell r="GV65" t="str">
            <v/>
          </cell>
          <cell r="GW65" t="str">
            <v/>
          </cell>
          <cell r="GX65" t="str">
            <v/>
          </cell>
          <cell r="GY65" t="str">
            <v/>
          </cell>
          <cell r="GZ65" t="str">
            <v/>
          </cell>
          <cell r="HA65" t="str">
            <v/>
          </cell>
          <cell r="HB65" t="str">
            <v/>
          </cell>
          <cell r="HC65" t="str">
            <v/>
          </cell>
          <cell r="HD65" t="str">
            <v/>
          </cell>
          <cell r="HE65" t="str">
            <v/>
          </cell>
          <cell r="HF65" t="str">
            <v/>
          </cell>
          <cell r="HG65" t="str">
            <v/>
          </cell>
          <cell r="HH65" t="str">
            <v/>
          </cell>
          <cell r="HI65" t="str">
            <v/>
          </cell>
          <cell r="HJ65" t="str">
            <v/>
          </cell>
          <cell r="HK65" t="str">
            <v/>
          </cell>
          <cell r="HL65" t="str">
            <v/>
          </cell>
          <cell r="HM65" t="str">
            <v/>
          </cell>
          <cell r="HN65" t="str">
            <v/>
          </cell>
          <cell r="HO65" t="str">
            <v/>
          </cell>
          <cell r="HP65" t="str">
            <v/>
          </cell>
          <cell r="HQ65" t="str">
            <v/>
          </cell>
          <cell r="HR65" t="str">
            <v/>
          </cell>
          <cell r="HS65" t="str">
            <v/>
          </cell>
          <cell r="HT65" t="str">
            <v/>
          </cell>
          <cell r="HU65" t="str">
            <v/>
          </cell>
          <cell r="HV65" t="str">
            <v/>
          </cell>
          <cell r="HW65" t="str">
            <v/>
          </cell>
          <cell r="HX65">
            <v>0.24537455880168693</v>
          </cell>
          <cell r="HY65" t="str">
            <v/>
          </cell>
          <cell r="HZ65" t="str">
            <v/>
          </cell>
          <cell r="IA65" t="str">
            <v/>
          </cell>
          <cell r="IB65" t="str">
            <v/>
          </cell>
          <cell r="IC65" t="str">
            <v/>
          </cell>
          <cell r="ID65" t="str">
            <v/>
          </cell>
          <cell r="IE65" t="str">
            <v/>
          </cell>
          <cell r="IF65" t="str">
            <v/>
          </cell>
          <cell r="IG65" t="str">
            <v/>
          </cell>
          <cell r="IH65" t="str">
            <v/>
          </cell>
          <cell r="II65" t="str">
            <v/>
          </cell>
          <cell r="IJ65" t="str">
            <v/>
          </cell>
          <cell r="IK65" t="str">
            <v/>
          </cell>
          <cell r="IL65" t="str">
            <v/>
          </cell>
          <cell r="IM65">
            <v>1.9331011059920942</v>
          </cell>
        </row>
        <row r="66">
          <cell r="A66" t="str">
            <v>6.1.2</v>
          </cell>
          <cell r="B66">
            <v>0.5</v>
          </cell>
          <cell r="C66" t="str">
            <v>Resident international patent applications at the Patent Cooperation Treaty (per billion GDP, current US$)</v>
          </cell>
          <cell r="D66" t="str">
            <v>SCORE</v>
          </cell>
          <cell r="E66">
            <v>0.45915936251209444</v>
          </cell>
          <cell r="F66">
            <v>0.11773706278388205</v>
          </cell>
          <cell r="G66">
            <v>0.28738687794230566</v>
          </cell>
          <cell r="H66">
            <v>3.1656922924494282</v>
          </cell>
          <cell r="I66">
            <v>10.564653014573038</v>
          </cell>
          <cell r="J66">
            <v>16.503998891128891</v>
          </cell>
          <cell r="K66">
            <v>0.25648992968631801</v>
          </cell>
          <cell r="L66">
            <v>0.26788294466453688</v>
          </cell>
          <cell r="M66">
            <v>6.1739444947939724E-2</v>
          </cell>
          <cell r="N66" t="str">
            <v/>
          </cell>
          <cell r="O66">
            <v>12.365146523859615</v>
          </cell>
          <cell r="P66">
            <v>50</v>
          </cell>
          <cell r="Q66">
            <v>50</v>
          </cell>
          <cell r="R66">
            <v>4.2084023780540978</v>
          </cell>
          <cell r="S66">
            <v>0.46664492120150647</v>
          </cell>
          <cell r="T66">
            <v>1.7076236617924099</v>
          </cell>
          <cell r="U66">
            <v>50</v>
          </cell>
          <cell r="V66">
            <v>3.623512916356332</v>
          </cell>
          <cell r="W66">
            <v>50</v>
          </cell>
          <cell r="X66" t="str">
            <v/>
          </cell>
          <cell r="Y66" t="str">
            <v/>
          </cell>
          <cell r="Z66">
            <v>0.49734319173609437</v>
          </cell>
          <cell r="AA66">
            <v>11.103683765543087</v>
          </cell>
          <cell r="AB66" t="str">
            <v/>
          </cell>
          <cell r="AC66">
            <v>2.9326309433253388</v>
          </cell>
          <cell r="AD66">
            <v>13.602601070429325</v>
          </cell>
          <cell r="AE66">
            <v>1.0843330034068743</v>
          </cell>
          <cell r="AF66">
            <v>0.56605155842004495</v>
          </cell>
          <cell r="AG66">
            <v>0.23673966821334225</v>
          </cell>
          <cell r="AH66">
            <v>4.3762583781632287</v>
          </cell>
          <cell r="AI66">
            <v>10.254996220004546</v>
          </cell>
          <cell r="AJ66">
            <v>3.9723407881329837</v>
          </cell>
          <cell r="AK66">
            <v>20.902928556032332</v>
          </cell>
          <cell r="AL66">
            <v>0.35374405869819253</v>
          </cell>
          <cell r="AM66">
            <v>3.1801591235333206</v>
          </cell>
          <cell r="AN66">
            <v>1.4055147500505816</v>
          </cell>
          <cell r="AO66">
            <v>50</v>
          </cell>
          <cell r="AP66">
            <v>13.009145233971578</v>
          </cell>
          <cell r="AQ66">
            <v>50</v>
          </cell>
          <cell r="AR66">
            <v>49.585869189944511</v>
          </cell>
          <cell r="AS66">
            <v>15.082638248180738</v>
          </cell>
          <cell r="AT66" t="str">
            <v/>
          </cell>
          <cell r="AU66">
            <v>2.5673847158778687</v>
          </cell>
          <cell r="AV66">
            <v>29.090833409532767</v>
          </cell>
          <cell r="AW66">
            <v>50</v>
          </cell>
          <cell r="AX66">
            <v>1.5217109359658372</v>
          </cell>
          <cell r="AY66">
            <v>0.29564548814213432</v>
          </cell>
          <cell r="AZ66" t="str">
            <v/>
          </cell>
          <cell r="BA66">
            <v>50</v>
          </cell>
          <cell r="BB66" t="str">
            <v/>
          </cell>
          <cell r="BC66">
            <v>7.3580739522287626</v>
          </cell>
          <cell r="BD66">
            <v>25.917524785159436</v>
          </cell>
          <cell r="BE66">
            <v>5.3141803456752505</v>
          </cell>
          <cell r="BF66">
            <v>0.16338457815437127</v>
          </cell>
          <cell r="BG66">
            <v>10.75757415450294</v>
          </cell>
          <cell r="BH66">
            <v>41.675889066891067</v>
          </cell>
          <cell r="BI66">
            <v>6.9407342917151666</v>
          </cell>
          <cell r="BJ66">
            <v>50</v>
          </cell>
          <cell r="BK66">
            <v>35.025335437430989</v>
          </cell>
          <cell r="BL66">
            <v>50</v>
          </cell>
          <cell r="BM66">
            <v>0.90908844681519918</v>
          </cell>
          <cell r="BN66">
            <v>0.75123429508027373</v>
          </cell>
          <cell r="BO66">
            <v>50</v>
          </cell>
          <cell r="BP66">
            <v>50</v>
          </cell>
          <cell r="BQ66">
            <v>1.2050748495650634</v>
          </cell>
          <cell r="BR66">
            <v>5.4758667980897746</v>
          </cell>
          <cell r="BS66" t="str">
            <v/>
          </cell>
          <cell r="BT66" t="str">
            <v/>
          </cell>
          <cell r="BU66">
            <v>1.6311180310973807</v>
          </cell>
          <cell r="BV66">
            <v>26.479309088860553</v>
          </cell>
          <cell r="BW66">
            <v>1.1966113778478891</v>
          </cell>
          <cell r="BX66">
            <v>50</v>
          </cell>
          <cell r="BY66" t="str">
            <v/>
          </cell>
          <cell r="BZ66">
            <v>10.000149552965008</v>
          </cell>
          <cell r="CA66">
            <v>50</v>
          </cell>
          <cell r="CB66">
            <v>14.764394837146492</v>
          </cell>
          <cell r="CC66" t="str">
            <v/>
          </cell>
          <cell r="CD66">
            <v>1.2847120862058228</v>
          </cell>
          <cell r="CE66">
            <v>1.2045491375458077</v>
          </cell>
          <cell r="CF66">
            <v>50</v>
          </cell>
          <cell r="CG66" t="str">
            <v/>
          </cell>
          <cell r="CH66">
            <v>0.9056700805112462</v>
          </cell>
          <cell r="CI66" t="str">
            <v/>
          </cell>
          <cell r="CJ66">
            <v>16.673492165192769</v>
          </cell>
          <cell r="CK66" t="str">
            <v/>
          </cell>
          <cell r="CL66">
            <v>28.242301745415027</v>
          </cell>
          <cell r="CM66">
            <v>12.978231114558969</v>
          </cell>
          <cell r="CN66">
            <v>0.89860117554950536</v>
          </cell>
          <cell r="CO66">
            <v>6.3779273324205063E-2</v>
          </cell>
          <cell r="CP66">
            <v>10.231528204246843</v>
          </cell>
          <cell r="CQ66">
            <v>0.478550586443169</v>
          </cell>
          <cell r="CR66">
            <v>3.4057801436025534E-2</v>
          </cell>
          <cell r="CS66">
            <v>1.1163090207877953</v>
          </cell>
          <cell r="CT66">
            <v>50</v>
          </cell>
          <cell r="CU66">
            <v>0.29633035027519061</v>
          </cell>
          <cell r="CV66">
            <v>0.47915829818476707</v>
          </cell>
          <cell r="CW66">
            <v>2.5527741978790166</v>
          </cell>
          <cell r="CX66">
            <v>2.7481618325086341</v>
          </cell>
          <cell r="CY66">
            <v>0.39281768257744593</v>
          </cell>
          <cell r="CZ66">
            <v>0.3424375563770139</v>
          </cell>
          <cell r="DA66">
            <v>3.0185033757838782</v>
          </cell>
          <cell r="DB66">
            <v>1.1955235642082838</v>
          </cell>
          <cell r="DC66">
            <v>50</v>
          </cell>
          <cell r="DD66">
            <v>2.4386416633443297</v>
          </cell>
          <cell r="DE66">
            <v>19.406121170377418</v>
          </cell>
          <cell r="DF66">
            <v>2.769794596911229</v>
          </cell>
          <cell r="DG66">
            <v>14.339619446993451</v>
          </cell>
          <cell r="DH66">
            <v>5.70328037254487</v>
          </cell>
          <cell r="DI66">
            <v>6.6079574539671126</v>
          </cell>
          <cell r="DJ66">
            <v>1.3142287846644225</v>
          </cell>
          <cell r="DK66" t="str">
            <v/>
          </cell>
          <cell r="DL66">
            <v>45.011464279628264</v>
          </cell>
          <cell r="DM66">
            <v>41.776606876972366</v>
          </cell>
          <cell r="DN66">
            <v>1.2688452415156461</v>
          </cell>
          <cell r="DO66" t="str">
            <v/>
          </cell>
          <cell r="DP66" t="str">
            <v/>
          </cell>
          <cell r="DQ66">
            <v>50</v>
          </cell>
          <cell r="DR66">
            <v>1.5059424819825993</v>
          </cell>
          <cell r="DS66" t="str">
            <v/>
          </cell>
          <cell r="DT66">
            <v>0.26018506826656013</v>
          </cell>
          <cell r="DU66">
            <v>1.2551076045351712</v>
          </cell>
          <cell r="DV66">
            <v>4.2907963687116819</v>
          </cell>
          <cell r="DW66" t="str">
            <v/>
          </cell>
          <cell r="DX66">
            <v>5.2475887070194327</v>
          </cell>
          <cell r="DY66">
            <v>0.71882442081811959</v>
          </cell>
          <cell r="DZ66">
            <v>12.406470420091475</v>
          </cell>
          <cell r="EA66">
            <v>17.522866662876197</v>
          </cell>
          <cell r="EB66">
            <v>0.87541451841372941</v>
          </cell>
          <cell r="EC66">
            <v>1.6916481014029733E-2</v>
          </cell>
          <cell r="ED66">
            <v>0.55114518264097345</v>
          </cell>
          <cell r="EE66">
            <v>0.43278715557176345</v>
          </cell>
          <cell r="EF66">
            <v>1.4103433399750083</v>
          </cell>
          <cell r="EG66" t="str">
            <v/>
          </cell>
          <cell r="EH66" t="str">
            <v/>
          </cell>
          <cell r="EI66" t="str">
            <v/>
          </cell>
          <cell r="EJ66" t="str">
            <v/>
          </cell>
          <cell r="EK66">
            <v>7.3080026770686507E-2</v>
          </cell>
          <cell r="EL66" t="str">
            <v/>
          </cell>
          <cell r="EM66" t="str">
            <v/>
          </cell>
          <cell r="EN66" t="str">
            <v/>
          </cell>
          <cell r="EO66" t="str">
            <v/>
          </cell>
          <cell r="EP66" t="str">
            <v/>
          </cell>
          <cell r="EQ66">
            <v>1.6875966742540227</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cell r="FV66" t="str">
            <v/>
          </cell>
          <cell r="FW66" t="str">
            <v/>
          </cell>
          <cell r="FX66" t="str">
            <v/>
          </cell>
          <cell r="FY66" t="str">
            <v/>
          </cell>
          <cell r="FZ66" t="str">
            <v/>
          </cell>
          <cell r="GA66" t="str">
            <v/>
          </cell>
          <cell r="GB66">
            <v>0.1000019254011531</v>
          </cell>
          <cell r="GC66" t="str">
            <v/>
          </cell>
          <cell r="GD66" t="str">
            <v/>
          </cell>
          <cell r="GE66" t="str">
            <v/>
          </cell>
          <cell r="GF66" t="str">
            <v/>
          </cell>
          <cell r="GG66" t="str">
            <v/>
          </cell>
          <cell r="GH66" t="str">
            <v/>
          </cell>
          <cell r="GI66" t="str">
            <v/>
          </cell>
          <cell r="GJ66" t="str">
            <v/>
          </cell>
          <cell r="GK66">
            <v>0.63913336437373558</v>
          </cell>
          <cell r="GL66" t="str">
            <v/>
          </cell>
          <cell r="GM66" t="str">
            <v/>
          </cell>
          <cell r="GN66" t="str">
            <v/>
          </cell>
          <cell r="GO66" t="str">
            <v/>
          </cell>
          <cell r="GP66" t="str">
            <v/>
          </cell>
          <cell r="GQ66" t="str">
            <v/>
          </cell>
          <cell r="GR66" t="str">
            <v/>
          </cell>
          <cell r="GS66" t="str">
            <v/>
          </cell>
          <cell r="GT66">
            <v>1.0208003019105301</v>
          </cell>
          <cell r="GU66" t="str">
            <v/>
          </cell>
          <cell r="GV66" t="str">
            <v/>
          </cell>
          <cell r="GW66" t="str">
            <v/>
          </cell>
          <cell r="GX66" t="str">
            <v/>
          </cell>
          <cell r="GY66" t="str">
            <v/>
          </cell>
          <cell r="GZ66" t="str">
            <v/>
          </cell>
          <cell r="HA66">
            <v>50</v>
          </cell>
          <cell r="HB66" t="str">
            <v/>
          </cell>
          <cell r="HC66" t="str">
            <v/>
          </cell>
          <cell r="HD66" t="str">
            <v/>
          </cell>
          <cell r="HE66" t="str">
            <v/>
          </cell>
          <cell r="HF66" t="str">
            <v/>
          </cell>
          <cell r="HG66" t="str">
            <v/>
          </cell>
          <cell r="HH66" t="str">
            <v/>
          </cell>
          <cell r="HI66" t="str">
            <v/>
          </cell>
          <cell r="HJ66" t="str">
            <v/>
          </cell>
          <cell r="HK66" t="str">
            <v/>
          </cell>
          <cell r="HL66" t="str">
            <v/>
          </cell>
          <cell r="HM66" t="str">
            <v/>
          </cell>
          <cell r="HN66" t="str">
            <v/>
          </cell>
          <cell r="HO66" t="str">
            <v/>
          </cell>
          <cell r="HP66" t="str">
            <v/>
          </cell>
          <cell r="HQ66" t="str">
            <v/>
          </cell>
          <cell r="HR66" t="str">
            <v/>
          </cell>
          <cell r="HS66" t="str">
            <v/>
          </cell>
          <cell r="HT66" t="str">
            <v/>
          </cell>
          <cell r="HU66" t="str">
            <v/>
          </cell>
          <cell r="HV66" t="str">
            <v/>
          </cell>
          <cell r="HW66" t="str">
            <v/>
          </cell>
          <cell r="HX66">
            <v>50</v>
          </cell>
          <cell r="HY66">
            <v>50</v>
          </cell>
          <cell r="HZ66" t="str">
            <v/>
          </cell>
          <cell r="IA66" t="str">
            <v/>
          </cell>
          <cell r="IB66" t="str">
            <v/>
          </cell>
          <cell r="IC66" t="str">
            <v/>
          </cell>
          <cell r="ID66" t="str">
            <v/>
          </cell>
          <cell r="IE66" t="str">
            <v/>
          </cell>
          <cell r="IF66" t="str">
            <v/>
          </cell>
          <cell r="IG66" t="str">
            <v/>
          </cell>
          <cell r="IH66" t="str">
            <v/>
          </cell>
          <cell r="II66" t="str">
            <v/>
          </cell>
          <cell r="IJ66" t="str">
            <v/>
          </cell>
          <cell r="IK66" t="str">
            <v/>
          </cell>
          <cell r="IL66" t="str">
            <v/>
          </cell>
          <cell r="IM66">
            <v>0.62776289683148301</v>
          </cell>
        </row>
        <row r="67">
          <cell r="A67" t="str">
            <v>6.1.3</v>
          </cell>
          <cell r="B67">
            <v>0.5</v>
          </cell>
          <cell r="C67" t="str">
            <v>Resident utility model applications at the National Office (per billion GDP, current US$)</v>
          </cell>
          <cell r="D67" t="str">
            <v>SCORE</v>
          </cell>
          <cell r="E67" t="str">
            <v/>
          </cell>
          <cell r="F67" t="str">
            <v/>
          </cell>
          <cell r="G67" t="str">
            <v/>
          </cell>
          <cell r="H67">
            <v>24.240344526386586</v>
          </cell>
          <cell r="I67">
            <v>5.0754192717181503</v>
          </cell>
          <cell r="J67">
            <v>9.6930337973933813</v>
          </cell>
          <cell r="K67">
            <v>1.0023402993923025</v>
          </cell>
          <cell r="L67" t="str">
            <v/>
          </cell>
          <cell r="M67" t="str">
            <v/>
          </cell>
          <cell r="N67" t="str">
            <v/>
          </cell>
          <cell r="O67" t="str">
            <v/>
          </cell>
          <cell r="P67" t="str">
            <v/>
          </cell>
          <cell r="Q67" t="str">
            <v/>
          </cell>
          <cell r="R67">
            <v>4.3085637343838608</v>
          </cell>
          <cell r="S67" t="str">
            <v/>
          </cell>
          <cell r="T67">
            <v>9.3825407979895399</v>
          </cell>
          <cell r="U67" t="str">
            <v/>
          </cell>
          <cell r="V67">
            <v>17.975666153405584</v>
          </cell>
          <cell r="W67" t="str">
            <v/>
          </cell>
          <cell r="X67" t="str">
            <v/>
          </cell>
          <cell r="Y67" t="str">
            <v/>
          </cell>
          <cell r="Z67" t="str">
            <v/>
          </cell>
          <cell r="AA67" t="str">
            <v/>
          </cell>
          <cell r="AB67" t="str">
            <v/>
          </cell>
          <cell r="AC67">
            <v>2.9249408281433573</v>
          </cell>
          <cell r="AD67">
            <v>50</v>
          </cell>
          <cell r="AE67">
            <v>3.9005899614638384</v>
          </cell>
          <cell r="AF67" t="str">
            <v/>
          </cell>
          <cell r="AG67" t="str">
            <v/>
          </cell>
          <cell r="AH67">
            <v>9.9712365318870262</v>
          </cell>
          <cell r="AI67" t="str">
            <v/>
          </cell>
          <cell r="AJ67">
            <v>35.87550702953115</v>
          </cell>
          <cell r="AK67">
            <v>3.2954639963178809</v>
          </cell>
          <cell r="AL67" t="str">
            <v/>
          </cell>
          <cell r="AM67">
            <v>1.1251133590629723</v>
          </cell>
          <cell r="AN67" t="str">
            <v/>
          </cell>
          <cell r="AO67" t="str">
            <v/>
          </cell>
          <cell r="AP67">
            <v>34.554328284074025</v>
          </cell>
          <cell r="AQ67">
            <v>19.337181735032914</v>
          </cell>
          <cell r="AR67">
            <v>12.222779198619884</v>
          </cell>
          <cell r="AS67">
            <v>0.24031136891296792</v>
          </cell>
          <cell r="AT67" t="str">
            <v/>
          </cell>
          <cell r="AU67">
            <v>50</v>
          </cell>
          <cell r="AV67">
            <v>22.033505730164617</v>
          </cell>
          <cell r="AW67" t="str">
            <v/>
          </cell>
          <cell r="AX67">
            <v>0.32791878869309016</v>
          </cell>
          <cell r="AY67">
            <v>1.9325268318514495</v>
          </cell>
          <cell r="AZ67" t="str">
            <v/>
          </cell>
          <cell r="BA67">
            <v>2.5027232273467015</v>
          </cell>
          <cell r="BB67">
            <v>8.8322588370312705</v>
          </cell>
          <cell r="BC67">
            <v>9.1480266417282294</v>
          </cell>
          <cell r="BD67" t="str">
            <v/>
          </cell>
          <cell r="BE67" t="str">
            <v/>
          </cell>
          <cell r="BF67">
            <v>3.4197534681147466</v>
          </cell>
          <cell r="BG67" t="str">
            <v/>
          </cell>
          <cell r="BH67" t="str">
            <v/>
          </cell>
          <cell r="BI67">
            <v>5.1426060795603128</v>
          </cell>
          <cell r="BJ67" t="str">
            <v/>
          </cell>
          <cell r="BK67">
            <v>7.9264354113588533</v>
          </cell>
          <cell r="BL67" t="str">
            <v/>
          </cell>
          <cell r="BM67">
            <v>2.0847961600555265</v>
          </cell>
          <cell r="BN67">
            <v>3.8407966310473829</v>
          </cell>
          <cell r="BO67">
            <v>50</v>
          </cell>
          <cell r="BP67" t="str">
            <v/>
          </cell>
          <cell r="BQ67">
            <v>6.013851305367214</v>
          </cell>
          <cell r="BR67" t="str">
            <v/>
          </cell>
          <cell r="BS67" t="str">
            <v/>
          </cell>
          <cell r="BT67" t="str">
            <v/>
          </cell>
          <cell r="BU67" t="str">
            <v/>
          </cell>
          <cell r="BV67" t="str">
            <v/>
          </cell>
          <cell r="BW67" t="str">
            <v/>
          </cell>
          <cell r="BX67" t="str">
            <v/>
          </cell>
          <cell r="BY67" t="str">
            <v/>
          </cell>
          <cell r="BZ67">
            <v>0.76640388266871495</v>
          </cell>
          <cell r="CA67" t="str">
            <v/>
          </cell>
          <cell r="CB67" t="str">
            <v/>
          </cell>
          <cell r="CC67" t="str">
            <v/>
          </cell>
          <cell r="CD67" t="str">
            <v/>
          </cell>
          <cell r="CE67">
            <v>2.0746281878208492</v>
          </cell>
          <cell r="CF67">
            <v>50</v>
          </cell>
          <cell r="CG67" t="str">
            <v/>
          </cell>
          <cell r="CH67" t="str">
            <v/>
          </cell>
          <cell r="CI67">
            <v>1.2831416728893641</v>
          </cell>
          <cell r="CJ67" t="str">
            <v/>
          </cell>
          <cell r="CK67" t="str">
            <v/>
          </cell>
          <cell r="CL67" t="str">
            <v/>
          </cell>
          <cell r="CM67" t="str">
            <v/>
          </cell>
          <cell r="CN67" t="str">
            <v/>
          </cell>
          <cell r="CO67" t="str">
            <v/>
          </cell>
          <cell r="CP67" t="str">
            <v/>
          </cell>
          <cell r="CQ67" t="str">
            <v/>
          </cell>
          <cell r="CR67" t="str">
            <v/>
          </cell>
          <cell r="CS67">
            <v>1.7777169216884308</v>
          </cell>
          <cell r="CT67" t="str">
            <v/>
          </cell>
          <cell r="CU67">
            <v>2.8857399470059932</v>
          </cell>
          <cell r="CV67">
            <v>15.832944260256598</v>
          </cell>
          <cell r="CW67">
            <v>8.7924847148701772</v>
          </cell>
          <cell r="CX67">
            <v>1.697955968101555</v>
          </cell>
          <cell r="CY67" t="str">
            <v/>
          </cell>
          <cell r="CZ67">
            <v>2.3343205122668094</v>
          </cell>
          <cell r="DA67">
            <v>44.864906923777518</v>
          </cell>
          <cell r="DB67" t="str">
            <v/>
          </cell>
          <cell r="DC67" t="str">
            <v/>
          </cell>
          <cell r="DD67">
            <v>7.6706223096178343</v>
          </cell>
          <cell r="DE67" t="str">
            <v/>
          </cell>
          <cell r="DF67">
            <v>13.931551033477444</v>
          </cell>
          <cell r="DG67">
            <v>1.4878232921933525</v>
          </cell>
          <cell r="DH67" t="str">
            <v/>
          </cell>
          <cell r="DI67">
            <v>8.6331171618306364</v>
          </cell>
          <cell r="DJ67" t="str">
            <v/>
          </cell>
          <cell r="DK67" t="str">
            <v/>
          </cell>
          <cell r="DL67" t="str">
            <v/>
          </cell>
          <cell r="DM67" t="str">
            <v/>
          </cell>
          <cell r="DN67" t="str">
            <v/>
          </cell>
          <cell r="DO67" t="str">
            <v/>
          </cell>
          <cell r="DP67">
            <v>50</v>
          </cell>
          <cell r="DQ67" t="str">
            <v/>
          </cell>
          <cell r="DR67">
            <v>26.909974755400619</v>
          </cell>
          <cell r="DS67" t="str">
            <v/>
          </cell>
          <cell r="DT67">
            <v>0.91702416156899647</v>
          </cell>
          <cell r="DU67" t="str">
            <v/>
          </cell>
          <cell r="DV67">
            <v>23.814281251529966</v>
          </cell>
          <cell r="DW67" t="str">
            <v/>
          </cell>
          <cell r="DX67">
            <v>50</v>
          </cell>
          <cell r="DY67" t="str">
            <v/>
          </cell>
          <cell r="DZ67" t="str">
            <v/>
          </cell>
          <cell r="EA67" t="str">
            <v/>
          </cell>
          <cell r="EB67">
            <v>19.19747165405699</v>
          </cell>
          <cell r="EC67">
            <v>2.2428370100925976</v>
          </cell>
          <cell r="ED67">
            <v>5.4538482922043263</v>
          </cell>
          <cell r="EE67" t="str">
            <v/>
          </cell>
          <cell r="EF67">
            <v>1.3169857896613046</v>
          </cell>
          <cell r="EG67" t="str">
            <v/>
          </cell>
          <cell r="EH67" t="str">
            <v/>
          </cell>
          <cell r="EI67" t="str">
            <v/>
          </cell>
          <cell r="EJ67" t="str">
            <v/>
          </cell>
          <cell r="EK67" t="str">
            <v/>
          </cell>
          <cell r="EL67" t="str">
            <v/>
          </cell>
          <cell r="EM67" t="str">
            <v/>
          </cell>
          <cell r="EN67" t="str">
            <v/>
          </cell>
          <cell r="EO67" t="str">
            <v/>
          </cell>
          <cell r="EP67" t="str">
            <v/>
          </cell>
          <cell r="EQ67">
            <v>50</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cell r="GJ67" t="str">
            <v/>
          </cell>
          <cell r="GK67" t="str">
            <v/>
          </cell>
          <cell r="GL67" t="str">
            <v/>
          </cell>
          <cell r="GM67" t="str">
            <v/>
          </cell>
          <cell r="GN67" t="str">
            <v/>
          </cell>
          <cell r="GO67" t="str">
            <v/>
          </cell>
          <cell r="GP67" t="str">
            <v/>
          </cell>
          <cell r="GQ67" t="str">
            <v/>
          </cell>
          <cell r="GR67" t="str">
            <v/>
          </cell>
          <cell r="GS67" t="str">
            <v/>
          </cell>
          <cell r="GT67">
            <v>50</v>
          </cell>
          <cell r="GU67" t="str">
            <v/>
          </cell>
          <cell r="GV67" t="str">
            <v/>
          </cell>
          <cell r="GW67" t="str">
            <v/>
          </cell>
          <cell r="GX67" t="str">
            <v/>
          </cell>
          <cell r="GY67" t="str">
            <v/>
          </cell>
          <cell r="GZ67" t="str">
            <v/>
          </cell>
          <cell r="HA67" t="str">
            <v/>
          </cell>
          <cell r="HB67" t="str">
            <v/>
          </cell>
          <cell r="HC67" t="str">
            <v/>
          </cell>
          <cell r="HD67" t="str">
            <v/>
          </cell>
          <cell r="HE67" t="str">
            <v/>
          </cell>
          <cell r="HF67" t="str">
            <v/>
          </cell>
          <cell r="HG67" t="str">
            <v/>
          </cell>
          <cell r="HH67" t="str">
            <v/>
          </cell>
          <cell r="HI67" t="str">
            <v/>
          </cell>
          <cell r="HJ67" t="str">
            <v/>
          </cell>
          <cell r="HK67" t="str">
            <v/>
          </cell>
          <cell r="HL67" t="str">
            <v/>
          </cell>
          <cell r="HM67" t="str">
            <v/>
          </cell>
          <cell r="HN67" t="str">
            <v/>
          </cell>
          <cell r="HO67" t="str">
            <v/>
          </cell>
          <cell r="HP67" t="str">
            <v/>
          </cell>
          <cell r="HQ67" t="str">
            <v/>
          </cell>
          <cell r="HR67" t="str">
            <v/>
          </cell>
          <cell r="HS67" t="str">
            <v/>
          </cell>
          <cell r="HT67" t="str">
            <v/>
          </cell>
          <cell r="HU67" t="str">
            <v/>
          </cell>
          <cell r="HV67" t="str">
            <v/>
          </cell>
          <cell r="HW67" t="str">
            <v/>
          </cell>
          <cell r="HX67" t="str">
            <v/>
          </cell>
          <cell r="HY67" t="str">
            <v/>
          </cell>
          <cell r="HZ67" t="str">
            <v/>
          </cell>
          <cell r="IA67" t="str">
            <v/>
          </cell>
          <cell r="IB67" t="str">
            <v/>
          </cell>
          <cell r="IC67" t="str">
            <v/>
          </cell>
          <cell r="ID67" t="str">
            <v/>
          </cell>
          <cell r="IE67" t="str">
            <v/>
          </cell>
          <cell r="IF67" t="str">
            <v/>
          </cell>
          <cell r="IG67" t="str">
            <v/>
          </cell>
          <cell r="IH67" t="str">
            <v/>
          </cell>
          <cell r="II67" t="str">
            <v/>
          </cell>
          <cell r="IJ67" t="str">
            <v/>
          </cell>
          <cell r="IK67" t="str">
            <v/>
          </cell>
          <cell r="IL67" t="str">
            <v/>
          </cell>
          <cell r="IM67" t="str">
            <v/>
          </cell>
        </row>
        <row r="68">
          <cell r="A68" t="str">
            <v>6.1.4</v>
          </cell>
          <cell r="B68">
            <v>1</v>
          </cell>
          <cell r="C68" t="str">
            <v>Scientific and technical journal articles (per billion GDP, current US$)</v>
          </cell>
          <cell r="D68" t="str">
            <v>SCORE</v>
          </cell>
          <cell r="E68">
            <v>2.8627401006915747</v>
          </cell>
          <cell r="F68">
            <v>8.9254567904933246</v>
          </cell>
          <cell r="G68">
            <v>32.507881760581611</v>
          </cell>
          <cell r="H68">
            <v>47.876769726647431</v>
          </cell>
          <cell r="I68">
            <v>52.474182215260399</v>
          </cell>
          <cell r="J68">
            <v>32.681342857361159</v>
          </cell>
          <cell r="K68">
            <v>7.3854931799018901</v>
          </cell>
          <cell r="L68">
            <v>6.5928755317833252</v>
          </cell>
          <cell r="M68">
            <v>8.6723219831074765</v>
          </cell>
          <cell r="N68" t="str">
            <v/>
          </cell>
          <cell r="O68">
            <v>38.876154078059713</v>
          </cell>
          <cell r="P68">
            <v>19.595256563203275</v>
          </cell>
          <cell r="Q68">
            <v>9.7248039708809664</v>
          </cell>
          <cell r="R68">
            <v>8.8927289472760833</v>
          </cell>
          <cell r="S68">
            <v>12.540864713141344</v>
          </cell>
          <cell r="T68">
            <v>21.939050156524981</v>
          </cell>
          <cell r="U68">
            <v>3.3255590048572494</v>
          </cell>
          <cell r="V68">
            <v>47.98371483314785</v>
          </cell>
          <cell r="W68">
            <v>15.985619316220939</v>
          </cell>
          <cell r="X68" t="str">
            <v/>
          </cell>
          <cell r="Y68">
            <v>7.6935933389921036</v>
          </cell>
          <cell r="Z68">
            <v>18.796499017010422</v>
          </cell>
          <cell r="AA68">
            <v>49.223718953694153</v>
          </cell>
          <cell r="AB68" t="str">
            <v/>
          </cell>
          <cell r="AC68">
            <v>26.704769894087683</v>
          </cell>
          <cell r="AD68">
            <v>40.99494505284337</v>
          </cell>
          <cell r="AE68">
            <v>5.9499367268093648</v>
          </cell>
          <cell r="AF68">
            <v>9.6188271188648944</v>
          </cell>
          <cell r="AG68">
            <v>4.7639620520128423</v>
          </cell>
          <cell r="AH68">
            <v>47.435496389853135</v>
          </cell>
          <cell r="AI68">
            <v>16.354089262074634</v>
          </cell>
          <cell r="AJ68">
            <v>53.389444612013527</v>
          </cell>
          <cell r="AK68">
            <v>42.489330884830686</v>
          </cell>
          <cell r="AL68">
            <v>0.49436559234633021</v>
          </cell>
          <cell r="AM68">
            <v>3.6345169797717554</v>
          </cell>
          <cell r="AN68">
            <v>37.384662057774001</v>
          </cell>
          <cell r="AO68">
            <v>0.55686014361362612</v>
          </cell>
          <cell r="AP68">
            <v>59.230232690699836</v>
          </cell>
          <cell r="AQ68">
            <v>19.520620630907406</v>
          </cell>
          <cell r="AR68">
            <v>51.144095265126666</v>
          </cell>
          <cell r="AS68">
            <v>29.881675598463371</v>
          </cell>
          <cell r="AT68" t="str">
            <v/>
          </cell>
          <cell r="AU68">
            <v>32.074379869603703</v>
          </cell>
          <cell r="AV68">
            <v>33.635274027945883</v>
          </cell>
          <cell r="AW68">
            <v>11.198933061399279</v>
          </cell>
          <cell r="AX68">
            <v>40.521600969198708</v>
          </cell>
          <cell r="AY68">
            <v>1.6557481777408618</v>
          </cell>
          <cell r="AZ68">
            <v>15.009993326791129</v>
          </cell>
          <cell r="BA68">
            <v>1.1801538530829416</v>
          </cell>
          <cell r="BB68" t="str">
            <v/>
          </cell>
          <cell r="BC68">
            <v>44.560509492955532</v>
          </cell>
          <cell r="BD68">
            <v>28.637092860194375</v>
          </cell>
          <cell r="BE68">
            <v>37.212612331006191</v>
          </cell>
          <cell r="BF68">
            <v>1.1525108593366724</v>
          </cell>
          <cell r="BG68">
            <v>24.150765117684006</v>
          </cell>
          <cell r="BH68">
            <v>100</v>
          </cell>
          <cell r="BI68">
            <v>31.628367657761835</v>
          </cell>
          <cell r="BJ68">
            <v>9.6608555075458185</v>
          </cell>
          <cell r="BK68">
            <v>30.466155507952706</v>
          </cell>
          <cell r="BL68">
            <v>48.840219082754892</v>
          </cell>
          <cell r="BM68">
            <v>2.5370970634472751</v>
          </cell>
          <cell r="BN68">
            <v>24.29064443235136</v>
          </cell>
          <cell r="BO68">
            <v>44.380824121130111</v>
          </cell>
          <cell r="BP68">
            <v>5.3182668609533428</v>
          </cell>
          <cell r="BQ68">
            <v>10.676196746928801</v>
          </cell>
          <cell r="BR68">
            <v>12.868228889518599</v>
          </cell>
          <cell r="BS68" t="str">
            <v/>
          </cell>
          <cell r="BT68" t="str">
            <v/>
          </cell>
          <cell r="BU68">
            <v>29.410787962677361</v>
          </cell>
          <cell r="BV68">
            <v>3.6093647958906363</v>
          </cell>
          <cell r="BW68">
            <v>18.303587492359028</v>
          </cell>
          <cell r="BX68">
            <v>16.449010214568755</v>
          </cell>
          <cell r="BY68">
            <v>44.230824400425583</v>
          </cell>
          <cell r="BZ68">
            <v>10.917491142496569</v>
          </cell>
          <cell r="CA68">
            <v>6.8452430344332491</v>
          </cell>
          <cell r="CB68">
            <v>7.6169044127601113</v>
          </cell>
          <cell r="CC68" t="str">
            <v/>
          </cell>
          <cell r="CD68">
            <v>5.9675801546901885</v>
          </cell>
          <cell r="CE68">
            <v>10.382633051499718</v>
          </cell>
          <cell r="CF68">
            <v>13.731315747127098</v>
          </cell>
          <cell r="CG68" t="str">
            <v/>
          </cell>
          <cell r="CH68">
            <v>12.656967088744697</v>
          </cell>
          <cell r="CI68">
            <v>7.5049706893487205</v>
          </cell>
          <cell r="CJ68">
            <v>4.0375414930837534</v>
          </cell>
          <cell r="CK68">
            <v>17.656232926180078</v>
          </cell>
          <cell r="CL68">
            <v>46.036140000509128</v>
          </cell>
          <cell r="CM68">
            <v>57.839117959584996</v>
          </cell>
          <cell r="CN68">
            <v>4.7574979108201179</v>
          </cell>
          <cell r="CO68">
            <v>6.4953264593423192</v>
          </cell>
          <cell r="CP68">
            <v>26.539864272200749</v>
          </cell>
          <cell r="CQ68">
            <v>7.7856473849595442</v>
          </cell>
          <cell r="CR68">
            <v>13.054110093380567</v>
          </cell>
          <cell r="CS68">
            <v>9.8981703913249461</v>
          </cell>
          <cell r="CT68">
            <v>2.5581985717029951</v>
          </cell>
          <cell r="CU68">
            <v>3.5984524921668184</v>
          </cell>
          <cell r="CV68">
            <v>3.4094287392695115</v>
          </cell>
          <cell r="CW68">
            <v>42.306304005786224</v>
          </cell>
          <cell r="CX68">
            <v>37.386820089931241</v>
          </cell>
          <cell r="CY68">
            <v>1.5082302688741762</v>
          </cell>
          <cell r="CZ68">
            <v>18.649180753928668</v>
          </cell>
          <cell r="DA68">
            <v>27.069528049648007</v>
          </cell>
          <cell r="DB68">
            <v>3.868241665861766</v>
          </cell>
          <cell r="DC68">
            <v>15.217077461805861</v>
          </cell>
          <cell r="DD68">
            <v>67.67171991229111</v>
          </cell>
          <cell r="DE68">
            <v>54.096681953913304</v>
          </cell>
          <cell r="DF68">
            <v>29.055261433771733</v>
          </cell>
          <cell r="DG68">
            <v>68.204336944762815</v>
          </cell>
          <cell r="DH68">
            <v>24.700971811895371</v>
          </cell>
          <cell r="DI68">
            <v>36.717466151439091</v>
          </cell>
          <cell r="DJ68">
            <v>9.7039073491460108</v>
          </cell>
          <cell r="DK68" t="str">
            <v/>
          </cell>
          <cell r="DL68">
            <v>54.051247552994063</v>
          </cell>
          <cell r="DM68">
            <v>53.380333810674294</v>
          </cell>
          <cell r="DN68">
            <v>4.9499869161070613</v>
          </cell>
          <cell r="DO68" t="str">
            <v/>
          </cell>
          <cell r="DP68">
            <v>14.739423214268319</v>
          </cell>
          <cell r="DQ68">
            <v>18.40333330331357</v>
          </cell>
          <cell r="DR68">
            <v>17.62962284268265</v>
          </cell>
          <cell r="DS68" t="str">
            <v/>
          </cell>
          <cell r="DT68">
            <v>8.0461108633246283</v>
          </cell>
          <cell r="DU68">
            <v>53.595922837766253</v>
          </cell>
          <cell r="DV68">
            <v>33.655588562393298</v>
          </cell>
          <cell r="DW68">
            <v>34.836654103566481</v>
          </cell>
          <cell r="DX68">
            <v>32.630898317146787</v>
          </cell>
          <cell r="DY68">
            <v>2.5996633912279878</v>
          </cell>
          <cell r="DZ68">
            <v>42.449792836882693</v>
          </cell>
          <cell r="EA68">
            <v>37.60226536478644</v>
          </cell>
          <cell r="EB68">
            <v>22.644745464760138</v>
          </cell>
          <cell r="EC68">
            <v>5.5280598265192333</v>
          </cell>
          <cell r="ED68">
            <v>10.434723531007375</v>
          </cell>
          <cell r="EE68">
            <v>7.8433636241713014</v>
          </cell>
          <cell r="EF68">
            <v>45.780985240746197</v>
          </cell>
          <cell r="EG68" t="str">
            <v/>
          </cell>
          <cell r="EH68" t="str">
            <v/>
          </cell>
          <cell r="EI68" t="str">
            <v/>
          </cell>
          <cell r="EJ68" t="str">
            <v/>
          </cell>
          <cell r="EK68">
            <v>0.1361541021810842</v>
          </cell>
          <cell r="EL68" t="str">
            <v/>
          </cell>
          <cell r="EM68" t="str">
            <v/>
          </cell>
          <cell r="EN68" t="str">
            <v/>
          </cell>
          <cell r="EO68" t="str">
            <v/>
          </cell>
          <cell r="EP68" t="str">
            <v/>
          </cell>
          <cell r="EQ68">
            <v>22.91775243299227</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cell r="FV68" t="str">
            <v/>
          </cell>
          <cell r="FW68" t="str">
            <v/>
          </cell>
          <cell r="FX68" t="str">
            <v/>
          </cell>
          <cell r="FY68" t="str">
            <v/>
          </cell>
          <cell r="FZ68" t="str">
            <v/>
          </cell>
          <cell r="GA68" t="str">
            <v/>
          </cell>
          <cell r="GB68">
            <v>38.487269543459512</v>
          </cell>
          <cell r="GC68" t="str">
            <v/>
          </cell>
          <cell r="GD68" t="str">
            <v/>
          </cell>
          <cell r="GE68" t="str">
            <v/>
          </cell>
          <cell r="GF68" t="str">
            <v/>
          </cell>
          <cell r="GG68" t="str">
            <v/>
          </cell>
          <cell r="GH68" t="str">
            <v/>
          </cell>
          <cell r="GI68" t="str">
            <v/>
          </cell>
          <cell r="GJ68" t="str">
            <v/>
          </cell>
          <cell r="GK68">
            <v>23.960877033088241</v>
          </cell>
          <cell r="GL68" t="str">
            <v/>
          </cell>
          <cell r="GM68" t="str">
            <v/>
          </cell>
          <cell r="GN68" t="str">
            <v/>
          </cell>
          <cell r="GO68" t="str">
            <v/>
          </cell>
          <cell r="GP68" t="str">
            <v/>
          </cell>
          <cell r="GQ68" t="str">
            <v/>
          </cell>
          <cell r="GR68" t="str">
            <v/>
          </cell>
          <cell r="GS68" t="str">
            <v/>
          </cell>
          <cell r="GT68">
            <v>39.978264144695984</v>
          </cell>
          <cell r="GU68" t="str">
            <v/>
          </cell>
          <cell r="GV68" t="str">
            <v/>
          </cell>
          <cell r="GW68" t="str">
            <v/>
          </cell>
          <cell r="GX68" t="str">
            <v/>
          </cell>
          <cell r="GY68" t="str">
            <v/>
          </cell>
          <cell r="GZ68" t="str">
            <v/>
          </cell>
          <cell r="HA68">
            <v>13.303507733353509</v>
          </cell>
          <cell r="HB68" t="str">
            <v/>
          </cell>
          <cell r="HC68" t="str">
            <v/>
          </cell>
          <cell r="HD68" t="str">
            <v/>
          </cell>
          <cell r="HE68" t="str">
            <v/>
          </cell>
          <cell r="HF68" t="str">
            <v/>
          </cell>
          <cell r="HG68" t="str">
            <v/>
          </cell>
          <cell r="HH68" t="str">
            <v/>
          </cell>
          <cell r="HI68" t="str">
            <v/>
          </cell>
          <cell r="HJ68">
            <v>9.0904937053443415</v>
          </cell>
          <cell r="HK68" t="str">
            <v/>
          </cell>
          <cell r="HL68" t="str">
            <v/>
          </cell>
          <cell r="HM68" t="str">
            <v/>
          </cell>
          <cell r="HN68" t="str">
            <v/>
          </cell>
          <cell r="HO68" t="str">
            <v/>
          </cell>
          <cell r="HP68" t="str">
            <v/>
          </cell>
          <cell r="HQ68" t="str">
            <v/>
          </cell>
          <cell r="HR68" t="str">
            <v/>
          </cell>
          <cell r="HS68" t="str">
            <v/>
          </cell>
          <cell r="HT68" t="str">
            <v/>
          </cell>
          <cell r="HU68" t="str">
            <v/>
          </cell>
          <cell r="HV68" t="str">
            <v/>
          </cell>
          <cell r="HW68" t="str">
            <v/>
          </cell>
          <cell r="HX68">
            <v>1.9454453658419666</v>
          </cell>
          <cell r="HY68">
            <v>3.675788235611487</v>
          </cell>
          <cell r="HZ68" t="str">
            <v/>
          </cell>
          <cell r="IA68" t="str">
            <v/>
          </cell>
          <cell r="IB68" t="str">
            <v/>
          </cell>
          <cell r="IC68" t="str">
            <v/>
          </cell>
          <cell r="ID68" t="str">
            <v/>
          </cell>
          <cell r="IE68" t="str">
            <v/>
          </cell>
          <cell r="IF68" t="str">
            <v/>
          </cell>
          <cell r="IG68" t="str">
            <v/>
          </cell>
          <cell r="IH68" t="str">
            <v/>
          </cell>
          <cell r="II68" t="str">
            <v/>
          </cell>
          <cell r="IJ68" t="str">
            <v/>
          </cell>
          <cell r="IK68" t="str">
            <v/>
          </cell>
          <cell r="IL68" t="str">
            <v/>
          </cell>
          <cell r="IM68">
            <v>2.1190908952289389</v>
          </cell>
        </row>
        <row r="69">
          <cell r="A69" t="str">
            <v>6.2.1</v>
          </cell>
          <cell r="B69">
            <v>1</v>
          </cell>
          <cell r="C69" t="str">
            <v>Growth rate of GDP per person engaged (constant 1990 US$ at PPP, 2007 to 2008)</v>
          </cell>
          <cell r="D69" t="str">
            <v>SCORE</v>
          </cell>
          <cell r="E69">
            <v>64.064266024099183</v>
          </cell>
          <cell r="F69">
            <v>33.269094317565326</v>
          </cell>
          <cell r="G69">
            <v>45.834335796713447</v>
          </cell>
          <cell r="H69">
            <v>67.206685709504754</v>
          </cell>
          <cell r="I69">
            <v>34.724878733504674</v>
          </cell>
          <cell r="J69">
            <v>35.008268251394867</v>
          </cell>
          <cell r="K69">
            <v>76.53155233819075</v>
          </cell>
          <cell r="L69">
            <v>55.29633306358037</v>
          </cell>
          <cell r="M69">
            <v>51.149567823849083</v>
          </cell>
          <cell r="N69" t="str">
            <v/>
          </cell>
          <cell r="O69">
            <v>33.02618197581689</v>
          </cell>
          <cell r="P69" t="str">
            <v/>
          </cell>
          <cell r="Q69">
            <v>46.135909036819392</v>
          </cell>
          <cell r="R69">
            <v>32.329514228007547</v>
          </cell>
          <cell r="S69" t="str">
            <v/>
          </cell>
          <cell r="T69">
            <v>51.743133378599502</v>
          </cell>
          <cell r="U69" t="str">
            <v/>
          </cell>
          <cell r="V69">
            <v>46.332544911088164</v>
          </cell>
          <cell r="W69">
            <v>42.251563564521483</v>
          </cell>
          <cell r="X69" t="str">
            <v/>
          </cell>
          <cell r="Y69">
            <v>51.331860693913534</v>
          </cell>
          <cell r="Z69">
            <v>39.622709772919855</v>
          </cell>
          <cell r="AA69">
            <v>30.929057644091422</v>
          </cell>
          <cell r="AB69" t="str">
            <v/>
          </cell>
          <cell r="AC69">
            <v>40.770917605645096</v>
          </cell>
          <cell r="AD69">
            <v>71.066353946790244</v>
          </cell>
          <cell r="AE69">
            <v>34.637525970126831</v>
          </cell>
          <cell r="AF69">
            <v>27.079103534949251</v>
          </cell>
          <cell r="AG69">
            <v>35.455084022593844</v>
          </cell>
          <cell r="AH69">
            <v>40.542445217707645</v>
          </cell>
          <cell r="AI69">
            <v>39.434980419493151</v>
          </cell>
          <cell r="AJ69">
            <v>43.775042531704287</v>
          </cell>
          <cell r="AK69">
            <v>25.582074745775795</v>
          </cell>
          <cell r="AL69">
            <v>43.712924156358845</v>
          </cell>
          <cell r="AM69">
            <v>47.045947873979379</v>
          </cell>
          <cell r="AN69">
            <v>54.218324181376744</v>
          </cell>
          <cell r="AO69" t="str">
            <v/>
          </cell>
          <cell r="AP69">
            <v>18.705540046101724</v>
          </cell>
          <cell r="AQ69">
            <v>67.357829273759435</v>
          </cell>
          <cell r="AR69">
            <v>32.625446750864775</v>
          </cell>
          <cell r="AS69">
            <v>35.923316178793705</v>
          </cell>
          <cell r="AT69" t="str">
            <v/>
          </cell>
          <cell r="AU69">
            <v>54.972022596963541</v>
          </cell>
          <cell r="AV69">
            <v>34.465987810661694</v>
          </cell>
          <cell r="AW69">
            <v>53.734741192236058</v>
          </cell>
          <cell r="AX69">
            <v>42.340874908407109</v>
          </cell>
          <cell r="AY69">
            <v>34.530289144579918</v>
          </cell>
          <cell r="AZ69" t="str">
            <v/>
          </cell>
          <cell r="BA69" t="str">
            <v/>
          </cell>
          <cell r="BB69">
            <v>35.62322853392071</v>
          </cell>
          <cell r="BC69">
            <v>42.094357160161664</v>
          </cell>
          <cell r="BD69">
            <v>44.980261403267171</v>
          </cell>
          <cell r="BE69">
            <v>54.363552974095533</v>
          </cell>
          <cell r="BF69">
            <v>49.951000391570801</v>
          </cell>
          <cell r="BG69">
            <v>29.092317350545226</v>
          </cell>
          <cell r="BH69">
            <v>33.813305700393769</v>
          </cell>
          <cell r="BI69">
            <v>29.162307985772596</v>
          </cell>
          <cell r="BJ69">
            <v>20.592632168130315</v>
          </cell>
          <cell r="BK69">
            <v>34.031560707167415</v>
          </cell>
          <cell r="BL69">
            <v>42.467481825238842</v>
          </cell>
          <cell r="BM69">
            <v>35.359721614876669</v>
          </cell>
          <cell r="BN69">
            <v>32.168114095489095</v>
          </cell>
          <cell r="BO69">
            <v>41.846155697248037</v>
          </cell>
          <cell r="BP69">
            <v>46.100896293447057</v>
          </cell>
          <cell r="BQ69">
            <v>55.398200544147358</v>
          </cell>
          <cell r="BR69">
            <v>12.351187661372162</v>
          </cell>
          <cell r="BS69" t="str">
            <v/>
          </cell>
          <cell r="BT69" t="str">
            <v/>
          </cell>
          <cell r="BU69">
            <v>49.978857185258285</v>
          </cell>
          <cell r="BV69">
            <v>10.732083891876879</v>
          </cell>
          <cell r="BW69">
            <v>41.330364512152023</v>
          </cell>
          <cell r="BX69">
            <v>42.532615696730723</v>
          </cell>
          <cell r="BY69">
            <v>64.501715125136471</v>
          </cell>
          <cell r="BZ69">
            <v>43.527545945383373</v>
          </cell>
          <cell r="CA69">
            <v>43.841444475613287</v>
          </cell>
          <cell r="CB69">
            <v>35.558495406279029</v>
          </cell>
          <cell r="CC69" t="str">
            <v/>
          </cell>
          <cell r="CD69" t="str">
            <v/>
          </cell>
          <cell r="CE69">
            <v>34.923455639605386</v>
          </cell>
          <cell r="CF69" t="str">
            <v/>
          </cell>
          <cell r="CG69" t="str">
            <v/>
          </cell>
          <cell r="CH69">
            <v>48.768076521177306</v>
          </cell>
          <cell r="CI69">
            <v>54.249656906212294</v>
          </cell>
          <cell r="CJ69" t="str">
            <v/>
          </cell>
          <cell r="CK69" t="str">
            <v/>
          </cell>
          <cell r="CL69">
            <v>37.553287486744203</v>
          </cell>
          <cell r="CM69">
            <v>27.023438964074199</v>
          </cell>
          <cell r="CN69" t="str">
            <v/>
          </cell>
          <cell r="CO69">
            <v>45.947409663564628</v>
          </cell>
          <cell r="CP69">
            <v>30.581146758057354</v>
          </cell>
          <cell r="CQ69">
            <v>57.124173506226569</v>
          </cell>
          <cell r="CR69">
            <v>53.004128225795419</v>
          </cell>
          <cell r="CS69" t="str">
            <v/>
          </cell>
          <cell r="CT69" t="str">
            <v/>
          </cell>
          <cell r="CU69">
            <v>40.213152356755039</v>
          </cell>
          <cell r="CV69">
            <v>45.284807916816931</v>
          </cell>
          <cell r="CW69">
            <v>38.148013858002436</v>
          </cell>
          <cell r="CX69">
            <v>33.139474358234274</v>
          </cell>
          <cell r="CY69">
            <v>100</v>
          </cell>
          <cell r="CZ69">
            <v>64.210964037733973</v>
          </cell>
          <cell r="DA69">
            <v>55.512876532374811</v>
          </cell>
          <cell r="DB69">
            <v>43.896069382717407</v>
          </cell>
          <cell r="DC69">
            <v>35.09960839009009</v>
          </cell>
          <cell r="DD69" t="str">
            <v/>
          </cell>
          <cell r="DE69">
            <v>12.828743417190664</v>
          </cell>
          <cell r="DF69">
            <v>49.002514141992634</v>
          </cell>
          <cell r="DG69">
            <v>38.058379887994626</v>
          </cell>
          <cell r="DH69">
            <v>44.488630479383076</v>
          </cell>
          <cell r="DI69">
            <v>41.942495876027728</v>
          </cell>
          <cell r="DJ69">
            <v>64.840791638436329</v>
          </cell>
          <cell r="DK69" t="str">
            <v/>
          </cell>
          <cell r="DL69">
            <v>30.110427291911812</v>
          </cell>
          <cell r="DM69">
            <v>38.932465309583201</v>
          </cell>
          <cell r="DN69">
            <v>37.884251999126271</v>
          </cell>
          <cell r="DO69" t="str">
            <v/>
          </cell>
          <cell r="DP69">
            <v>64.818359397486105</v>
          </cell>
          <cell r="DQ69">
            <v>55.815279578883334</v>
          </cell>
          <cell r="DR69">
            <v>39.302640242358336</v>
          </cell>
          <cell r="DS69" t="str">
            <v/>
          </cell>
          <cell r="DT69">
            <v>44.236017212737707</v>
          </cell>
          <cell r="DU69">
            <v>42.279834164653352</v>
          </cell>
          <cell r="DV69">
            <v>31.930609972156649</v>
          </cell>
          <cell r="DW69">
            <v>61.067363790891193</v>
          </cell>
          <cell r="DX69">
            <v>44.881218886268108</v>
          </cell>
          <cell r="DY69">
            <v>49.11500843115784</v>
          </cell>
          <cell r="DZ69">
            <v>40.941699614086822</v>
          </cell>
          <cell r="EA69">
            <v>46.412377790945563</v>
          </cell>
          <cell r="EB69">
            <v>68.666610248782561</v>
          </cell>
          <cell r="EC69">
            <v>40.598157314013712</v>
          </cell>
          <cell r="ED69">
            <v>52.330410462507857</v>
          </cell>
          <cell r="EE69">
            <v>51.219587719075555</v>
          </cell>
          <cell r="EF69">
            <v>0</v>
          </cell>
          <cell r="EG69" t="str">
            <v/>
          </cell>
          <cell r="EH69" t="str">
            <v/>
          </cell>
          <cell r="EI69" t="str">
            <v/>
          </cell>
          <cell r="EJ69" t="str">
            <v/>
          </cell>
          <cell r="EK69">
            <v>84.140834934535775</v>
          </cell>
          <cell r="EL69" t="str">
            <v/>
          </cell>
          <cell r="EM69" t="str">
            <v/>
          </cell>
          <cell r="EN69" t="str">
            <v/>
          </cell>
          <cell r="EO69" t="str">
            <v/>
          </cell>
          <cell r="EP69" t="str">
            <v/>
          </cell>
          <cell r="EQ69">
            <v>75.595676976423249</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cell r="FV69" t="str">
            <v/>
          </cell>
          <cell r="FW69" t="str">
            <v/>
          </cell>
          <cell r="FX69" t="str">
            <v/>
          </cell>
          <cell r="FY69" t="str">
            <v/>
          </cell>
          <cell r="FZ69" t="str">
            <v/>
          </cell>
          <cell r="GA69" t="str">
            <v/>
          </cell>
          <cell r="GB69">
            <v>35.753435151728262</v>
          </cell>
          <cell r="GC69" t="str">
            <v/>
          </cell>
          <cell r="GD69" t="str">
            <v/>
          </cell>
          <cell r="GE69" t="str">
            <v/>
          </cell>
          <cell r="GF69" t="str">
            <v/>
          </cell>
          <cell r="GG69" t="str">
            <v/>
          </cell>
          <cell r="GH69" t="str">
            <v/>
          </cell>
          <cell r="GI69" t="str">
            <v/>
          </cell>
          <cell r="GJ69" t="str">
            <v/>
          </cell>
          <cell r="GK69" t="str">
            <v/>
          </cell>
          <cell r="GL69" t="str">
            <v/>
          </cell>
          <cell r="GM69" t="str">
            <v/>
          </cell>
          <cell r="GN69" t="str">
            <v/>
          </cell>
          <cell r="GO69" t="str">
            <v/>
          </cell>
          <cell r="GP69" t="str">
            <v/>
          </cell>
          <cell r="GQ69" t="str">
            <v/>
          </cell>
          <cell r="GR69" t="str">
            <v/>
          </cell>
          <cell r="GS69" t="str">
            <v/>
          </cell>
          <cell r="GT69">
            <v>69.709255467501151</v>
          </cell>
          <cell r="GU69" t="str">
            <v/>
          </cell>
          <cell r="GV69" t="str">
            <v/>
          </cell>
          <cell r="GW69" t="str">
            <v/>
          </cell>
          <cell r="GX69" t="str">
            <v/>
          </cell>
          <cell r="GY69" t="str">
            <v/>
          </cell>
          <cell r="GZ69" t="str">
            <v/>
          </cell>
          <cell r="HA69">
            <v>59.927060597858485</v>
          </cell>
          <cell r="HB69" t="str">
            <v/>
          </cell>
          <cell r="HC69" t="str">
            <v/>
          </cell>
          <cell r="HD69" t="str">
            <v/>
          </cell>
          <cell r="HE69" t="str">
            <v/>
          </cell>
          <cell r="HF69" t="str">
            <v/>
          </cell>
          <cell r="HG69" t="str">
            <v/>
          </cell>
          <cell r="HH69" t="str">
            <v/>
          </cell>
          <cell r="HI69" t="str">
            <v/>
          </cell>
          <cell r="HJ69" t="str">
            <v/>
          </cell>
          <cell r="HK69" t="str">
            <v/>
          </cell>
          <cell r="HL69" t="str">
            <v/>
          </cell>
          <cell r="HM69" t="str">
            <v/>
          </cell>
          <cell r="HN69" t="str">
            <v/>
          </cell>
          <cell r="HO69" t="str">
            <v/>
          </cell>
          <cell r="HP69" t="str">
            <v/>
          </cell>
          <cell r="HQ69" t="str">
            <v/>
          </cell>
          <cell r="HR69" t="str">
            <v/>
          </cell>
          <cell r="HS69" t="str">
            <v/>
          </cell>
          <cell r="HT69" t="str">
            <v/>
          </cell>
          <cell r="HU69" t="str">
            <v/>
          </cell>
          <cell r="HV69" t="str">
            <v/>
          </cell>
          <cell r="HW69" t="str">
            <v/>
          </cell>
          <cell r="HX69">
            <v>46.219453665623419</v>
          </cell>
          <cell r="HY69" t="str">
            <v/>
          </cell>
          <cell r="HZ69" t="str">
            <v/>
          </cell>
          <cell r="IA69" t="str">
            <v/>
          </cell>
          <cell r="IB69" t="str">
            <v/>
          </cell>
          <cell r="IC69" t="str">
            <v/>
          </cell>
          <cell r="ID69" t="str">
            <v/>
          </cell>
          <cell r="IE69" t="str">
            <v/>
          </cell>
          <cell r="IF69" t="str">
            <v/>
          </cell>
          <cell r="IG69" t="str">
            <v/>
          </cell>
          <cell r="IH69" t="str">
            <v/>
          </cell>
          <cell r="II69" t="str">
            <v/>
          </cell>
          <cell r="IJ69" t="str">
            <v/>
          </cell>
          <cell r="IK69" t="str">
            <v/>
          </cell>
          <cell r="IL69" t="str">
            <v/>
          </cell>
          <cell r="IM69">
            <v>33.352346798351647</v>
          </cell>
        </row>
        <row r="70">
          <cell r="A70" t="str">
            <v>6.2.2</v>
          </cell>
          <cell r="B70">
            <v>1</v>
          </cell>
          <cell r="C70" t="str">
            <v>New business density (new registrations per one thousand people ages 15-64)</v>
          </cell>
          <cell r="D70" t="str">
            <v>SCORE</v>
          </cell>
          <cell r="E70">
            <v>8.9616424672251114</v>
          </cell>
          <cell r="F70">
            <v>4.7497397946113962</v>
          </cell>
          <cell r="G70">
            <v>4.9092036501248932</v>
          </cell>
          <cell r="H70">
            <v>13.679625817552616</v>
          </cell>
          <cell r="I70">
            <v>68.307911551705701</v>
          </cell>
          <cell r="J70">
            <v>6.2333083747712976</v>
          </cell>
          <cell r="K70">
            <v>9.9482323784685693</v>
          </cell>
          <cell r="L70" t="str">
            <v/>
          </cell>
          <cell r="M70" t="str">
            <v/>
          </cell>
          <cell r="N70" t="str">
            <v/>
          </cell>
          <cell r="O70">
            <v>45.825147270349866</v>
          </cell>
          <cell r="P70" t="str">
            <v/>
          </cell>
          <cell r="Q70">
            <v>4.5649302795194968</v>
          </cell>
          <cell r="R70">
            <v>6.2188720709052063</v>
          </cell>
          <cell r="S70" t="str">
            <v/>
          </cell>
          <cell r="T70">
            <v>25.423956543333247</v>
          </cell>
          <cell r="U70" t="str">
            <v/>
          </cell>
          <cell r="V70">
            <v>77.075791234663342</v>
          </cell>
          <cell r="W70">
            <v>0.80777064365303053</v>
          </cell>
          <cell r="X70" t="str">
            <v/>
          </cell>
          <cell r="Y70">
            <v>2.3190775581704148</v>
          </cell>
          <cell r="Z70" t="str">
            <v/>
          </cell>
          <cell r="AA70">
            <v>80.897896581785076</v>
          </cell>
          <cell r="AB70" t="str">
            <v/>
          </cell>
          <cell r="AC70">
            <v>22.652241844643324</v>
          </cell>
          <cell r="AD70" t="str">
            <v/>
          </cell>
          <cell r="AE70">
            <v>11.483576257906565</v>
          </cell>
          <cell r="AF70">
            <v>93.923132267674418</v>
          </cell>
          <cell r="AG70" t="str">
            <v/>
          </cell>
          <cell r="AH70">
            <v>27.554036335479147</v>
          </cell>
          <cell r="AI70">
            <v>100</v>
          </cell>
          <cell r="AJ70">
            <v>32.071365655753283</v>
          </cell>
          <cell r="AK70">
            <v>48.873720978696127</v>
          </cell>
          <cell r="AL70">
            <v>22.791522054502515</v>
          </cell>
          <cell r="AM70" t="str">
            <v/>
          </cell>
          <cell r="AN70">
            <v>1.3912098355904721</v>
          </cell>
          <cell r="AO70">
            <v>12.705755819144102</v>
          </cell>
          <cell r="AP70">
            <v>86.70374975502439</v>
          </cell>
          <cell r="AQ70">
            <v>0.32507739884245745</v>
          </cell>
          <cell r="AR70">
            <v>36.072964414074924</v>
          </cell>
          <cell r="AS70">
            <v>32.926811093427958</v>
          </cell>
          <cell r="AT70" t="str">
            <v/>
          </cell>
          <cell r="AU70">
            <v>24.786302294292884</v>
          </cell>
          <cell r="AV70">
            <v>12.729982186316906</v>
          </cell>
          <cell r="AW70">
            <v>7.6659074177768254</v>
          </cell>
          <cell r="AX70">
            <v>12.635334563682873</v>
          </cell>
          <cell r="AY70">
            <v>7.2851703683825404</v>
          </cell>
          <cell r="AZ70" t="str">
            <v/>
          </cell>
          <cell r="BA70" t="str">
            <v/>
          </cell>
          <cell r="BB70">
            <v>100</v>
          </cell>
          <cell r="BC70">
            <v>66.99693764647526</v>
          </cell>
          <cell r="BD70">
            <v>100</v>
          </cell>
          <cell r="BE70">
            <v>1.2426382146817443</v>
          </cell>
          <cell r="BF70">
            <v>1.9581164580570736</v>
          </cell>
          <cell r="BG70">
            <v>50.023371248106251</v>
          </cell>
          <cell r="BH70">
            <v>47.762058166646185</v>
          </cell>
          <cell r="BI70">
            <v>19.035290168651017</v>
          </cell>
          <cell r="BJ70">
            <v>12.414386670845396</v>
          </cell>
          <cell r="BK70">
            <v>13.725050256001623</v>
          </cell>
          <cell r="BL70">
            <v>7.8697117316180369</v>
          </cell>
          <cell r="BM70">
            <v>27.6851091144101</v>
          </cell>
          <cell r="BN70">
            <v>9.1481137998178674</v>
          </cell>
          <cell r="BO70">
            <v>18.431578515313895</v>
          </cell>
          <cell r="BP70" t="str">
            <v/>
          </cell>
          <cell r="BQ70">
            <v>13.469560528696913</v>
          </cell>
          <cell r="BR70">
            <v>49.407171886955226</v>
          </cell>
          <cell r="BS70" t="str">
            <v/>
          </cell>
          <cell r="BT70" t="str">
            <v/>
          </cell>
          <cell r="BU70">
            <v>23.331746500933175</v>
          </cell>
          <cell r="BV70">
            <v>78.951526273571446</v>
          </cell>
          <cell r="BW70">
            <v>60.263805288727788</v>
          </cell>
          <cell r="BX70">
            <v>0.70169896201118642</v>
          </cell>
          <cell r="BY70">
            <v>0.84872005261808592</v>
          </cell>
          <cell r="BZ70">
            <v>27.245406970639042</v>
          </cell>
          <cell r="CA70" t="str">
            <v/>
          </cell>
          <cell r="CB70">
            <v>100</v>
          </cell>
          <cell r="CC70" t="str">
            <v/>
          </cell>
          <cell r="CD70">
            <v>78.412072276980211</v>
          </cell>
          <cell r="CE70">
            <v>6.5641620072709443</v>
          </cell>
          <cell r="CF70" t="str">
            <v/>
          </cell>
          <cell r="CG70" t="str">
            <v/>
          </cell>
          <cell r="CH70">
            <v>13.693643724353135</v>
          </cell>
          <cell r="CI70" t="str">
            <v/>
          </cell>
          <cell r="CJ70" t="str">
            <v/>
          </cell>
          <cell r="CK70" t="str">
            <v/>
          </cell>
          <cell r="CL70">
            <v>33.166816919098814</v>
          </cell>
          <cell r="CM70">
            <v>100</v>
          </cell>
          <cell r="CN70" t="str">
            <v/>
          </cell>
          <cell r="CO70">
            <v>8.4110608208003956</v>
          </cell>
          <cell r="CP70">
            <v>48.024909970194223</v>
          </cell>
          <cell r="CQ70">
            <v>17.915334320135123</v>
          </cell>
          <cell r="CR70">
            <v>0.28619108333628746</v>
          </cell>
          <cell r="CS70">
            <v>2.731287483504917</v>
          </cell>
          <cell r="CT70" t="str">
            <v/>
          </cell>
          <cell r="CU70">
            <v>28.40536200665138</v>
          </cell>
          <cell r="CV70">
            <v>2.0593749683409994</v>
          </cell>
          <cell r="CW70">
            <v>5.6046138153218319</v>
          </cell>
          <cell r="CX70">
            <v>41.953508418968902</v>
          </cell>
          <cell r="CY70" t="str">
            <v/>
          </cell>
          <cell r="CZ70">
            <v>39.154806574514936</v>
          </cell>
          <cell r="DA70">
            <v>27.955633314275673</v>
          </cell>
          <cell r="DB70" t="str">
            <v/>
          </cell>
          <cell r="DC70">
            <v>2.3296230903474457</v>
          </cell>
          <cell r="DD70">
            <v>20.766523059899431</v>
          </cell>
          <cell r="DE70">
            <v>79.148376207542697</v>
          </cell>
          <cell r="DF70">
            <v>43.218726164291695</v>
          </cell>
          <cell r="DG70">
            <v>44.521086012289764</v>
          </cell>
          <cell r="DH70">
            <v>8.1931283830288617</v>
          </cell>
          <cell r="DI70">
            <v>31.25464602320157</v>
          </cell>
          <cell r="DJ70">
            <v>3.1148880381357054</v>
          </cell>
          <cell r="DK70" t="str">
            <v/>
          </cell>
          <cell r="DL70">
            <v>43.716533066785516</v>
          </cell>
          <cell r="DM70">
            <v>52.191759518378753</v>
          </cell>
          <cell r="DN70" t="str">
            <v/>
          </cell>
          <cell r="DO70" t="str">
            <v/>
          </cell>
          <cell r="DP70">
            <v>5.0905589817700685</v>
          </cell>
          <cell r="DQ70" t="str">
            <v/>
          </cell>
          <cell r="DR70">
            <v>6.3303208503846538</v>
          </cell>
          <cell r="DS70" t="str">
            <v/>
          </cell>
          <cell r="DT70" t="str">
            <v/>
          </cell>
          <cell r="DU70">
            <v>13.210742886113607</v>
          </cell>
          <cell r="DV70">
            <v>9.2902489543597913</v>
          </cell>
          <cell r="DW70">
            <v>7.7027755827314097</v>
          </cell>
          <cell r="DX70">
            <v>6.425322665930973</v>
          </cell>
          <cell r="DY70" t="str">
            <v/>
          </cell>
          <cell r="DZ70">
            <v>86.110118153752992</v>
          </cell>
          <cell r="EA70" t="str">
            <v/>
          </cell>
          <cell r="EB70">
            <v>22.226386396597356</v>
          </cell>
          <cell r="EC70" t="str">
            <v/>
          </cell>
          <cell r="ED70" t="str">
            <v/>
          </cell>
          <cell r="EE70">
            <v>9.4484190961845993</v>
          </cell>
          <cell r="EF70" t="str">
            <v/>
          </cell>
          <cell r="EG70" t="str">
            <v/>
          </cell>
          <cell r="EH70" t="str">
            <v/>
          </cell>
          <cell r="EI70" t="str">
            <v/>
          </cell>
          <cell r="EJ70" t="str">
            <v/>
          </cell>
          <cell r="EK70" t="str">
            <v/>
          </cell>
          <cell r="EL70" t="str">
            <v/>
          </cell>
          <cell r="EM70" t="str">
            <v/>
          </cell>
          <cell r="EN70" t="str">
            <v/>
          </cell>
          <cell r="EO70" t="str">
            <v/>
          </cell>
          <cell r="EP70" t="str">
            <v/>
          </cell>
          <cell r="EQ70">
            <v>8.5690554712728915</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cell r="GJ70" t="str">
            <v/>
          </cell>
          <cell r="GK70" t="str">
            <v/>
          </cell>
          <cell r="GL70" t="str">
            <v/>
          </cell>
          <cell r="GM70" t="str">
            <v/>
          </cell>
          <cell r="GN70" t="str">
            <v/>
          </cell>
          <cell r="GO70" t="str">
            <v/>
          </cell>
          <cell r="GP70" t="str">
            <v/>
          </cell>
          <cell r="GQ70" t="str">
            <v/>
          </cell>
          <cell r="GR70" t="str">
            <v/>
          </cell>
          <cell r="GS70" t="str">
            <v/>
          </cell>
          <cell r="GT70">
            <v>14.127235772869923</v>
          </cell>
          <cell r="GU70" t="str">
            <v/>
          </cell>
          <cell r="GV70" t="str">
            <v/>
          </cell>
          <cell r="GW70" t="str">
            <v/>
          </cell>
          <cell r="GX70" t="str">
            <v/>
          </cell>
          <cell r="GY70" t="str">
            <v/>
          </cell>
          <cell r="GZ70" t="str">
            <v/>
          </cell>
          <cell r="HA70">
            <v>3.4947390702146607E-2</v>
          </cell>
          <cell r="HB70" t="str">
            <v/>
          </cell>
          <cell r="HC70" t="str">
            <v/>
          </cell>
          <cell r="HD70" t="str">
            <v/>
          </cell>
          <cell r="HE70" t="str">
            <v/>
          </cell>
          <cell r="HF70" t="str">
            <v/>
          </cell>
          <cell r="HG70" t="str">
            <v/>
          </cell>
          <cell r="HH70" t="str">
            <v/>
          </cell>
          <cell r="HI70" t="str">
            <v/>
          </cell>
          <cell r="HJ70">
            <v>5.4974164208590599</v>
          </cell>
          <cell r="HK70" t="str">
            <v/>
          </cell>
          <cell r="HL70" t="str">
            <v/>
          </cell>
          <cell r="HM70" t="str">
            <v/>
          </cell>
          <cell r="HN70" t="str">
            <v/>
          </cell>
          <cell r="HO70" t="str">
            <v/>
          </cell>
          <cell r="HP70" t="str">
            <v/>
          </cell>
          <cell r="HQ70" t="str">
            <v/>
          </cell>
          <cell r="HR70" t="str">
            <v/>
          </cell>
          <cell r="HS70" t="str">
            <v/>
          </cell>
          <cell r="HT70" t="str">
            <v/>
          </cell>
          <cell r="HU70" t="str">
            <v/>
          </cell>
          <cell r="HV70" t="str">
            <v/>
          </cell>
          <cell r="HW70" t="str">
            <v/>
          </cell>
          <cell r="HX70" t="str">
            <v/>
          </cell>
          <cell r="HY70" t="str">
            <v/>
          </cell>
          <cell r="HZ70" t="str">
            <v/>
          </cell>
          <cell r="IA70" t="str">
            <v/>
          </cell>
          <cell r="IB70" t="str">
            <v/>
          </cell>
          <cell r="IC70" t="str">
            <v/>
          </cell>
          <cell r="ID70" t="str">
            <v/>
          </cell>
          <cell r="IE70" t="str">
            <v/>
          </cell>
          <cell r="IF70" t="str">
            <v/>
          </cell>
          <cell r="IG70" t="str">
            <v/>
          </cell>
          <cell r="IH70" t="str">
            <v/>
          </cell>
          <cell r="II70" t="str">
            <v/>
          </cell>
          <cell r="IJ70" t="str">
            <v/>
          </cell>
          <cell r="IK70" t="str">
            <v/>
          </cell>
          <cell r="IL70" t="str">
            <v/>
          </cell>
          <cell r="IM70" t="str">
            <v/>
          </cell>
        </row>
        <row r="71">
          <cell r="A71" t="str">
            <v>6.2.3</v>
          </cell>
          <cell r="B71">
            <v>1</v>
          </cell>
          <cell r="C71" t="str">
            <v>Total computer software spending (% of GDP)</v>
          </cell>
          <cell r="D71" t="str">
            <v>SCORE</v>
          </cell>
          <cell r="E71" t="str">
            <v/>
          </cell>
          <cell r="F71">
            <v>6.338323326897223</v>
          </cell>
          <cell r="G71">
            <v>9.6201826249405737</v>
          </cell>
          <cell r="H71" t="str">
            <v/>
          </cell>
          <cell r="I71">
            <v>30.564104739905339</v>
          </cell>
          <cell r="J71">
            <v>54.026064781921853</v>
          </cell>
          <cell r="K71" t="str">
            <v/>
          </cell>
          <cell r="L71" t="str">
            <v/>
          </cell>
          <cell r="M71">
            <v>5.4213843433112094</v>
          </cell>
          <cell r="N71" t="str">
            <v/>
          </cell>
          <cell r="O71">
            <v>53.577063771863209</v>
          </cell>
          <cell r="P71" t="str">
            <v/>
          </cell>
          <cell r="Q71">
            <v>5.5259067287034949</v>
          </cell>
          <cell r="R71" t="str">
            <v/>
          </cell>
          <cell r="S71" t="str">
            <v/>
          </cell>
          <cell r="T71">
            <v>12.578820732704818</v>
          </cell>
          <cell r="U71" t="str">
            <v/>
          </cell>
          <cell r="V71">
            <v>17.38892399292331</v>
          </cell>
          <cell r="W71" t="str">
            <v/>
          </cell>
          <cell r="X71" t="str">
            <v/>
          </cell>
          <cell r="Y71" t="str">
            <v/>
          </cell>
          <cell r="Z71">
            <v>5.5466999132286476</v>
          </cell>
          <cell r="AA71">
            <v>51.784781743158973</v>
          </cell>
          <cell r="AB71" t="str">
            <v/>
          </cell>
          <cell r="AC71">
            <v>13.91259797163141</v>
          </cell>
          <cell r="AD71">
            <v>23.634954107777077</v>
          </cell>
          <cell r="AE71">
            <v>7.6401985802044212</v>
          </cell>
          <cell r="AF71">
            <v>9.4867588648550747</v>
          </cell>
          <cell r="AG71" t="str">
            <v/>
          </cell>
          <cell r="AH71" t="str">
            <v/>
          </cell>
          <cell r="AI71" t="str">
            <v/>
          </cell>
          <cell r="AJ71">
            <v>96.14759423035089</v>
          </cell>
          <cell r="AK71">
            <v>56.664709868913533</v>
          </cell>
          <cell r="AL71" t="str">
            <v/>
          </cell>
          <cell r="AM71">
            <v>6.2587412195063736</v>
          </cell>
          <cell r="AN71">
            <v>8.6327935020087825</v>
          </cell>
          <cell r="AO71" t="str">
            <v/>
          </cell>
          <cell r="AP71" t="str">
            <v/>
          </cell>
          <cell r="AQ71" t="str">
            <v/>
          </cell>
          <cell r="AR71">
            <v>60.502471247790503</v>
          </cell>
          <cell r="AS71">
            <v>41.013191139066073</v>
          </cell>
          <cell r="AT71" t="str">
            <v/>
          </cell>
          <cell r="AU71" t="str">
            <v/>
          </cell>
          <cell r="AV71">
            <v>45.686350534662395</v>
          </cell>
          <cell r="AW71" t="str">
            <v/>
          </cell>
          <cell r="AX71">
            <v>20.057693324482692</v>
          </cell>
          <cell r="AY71" t="str">
            <v/>
          </cell>
          <cell r="AZ71" t="str">
            <v/>
          </cell>
          <cell r="BA71">
            <v>11.966612600277092</v>
          </cell>
          <cell r="BB71">
            <v>16.81771142551408</v>
          </cell>
          <cell r="BC71">
            <v>70.037562197353438</v>
          </cell>
          <cell r="BD71" t="str">
            <v/>
          </cell>
          <cell r="BE71">
            <v>11.002878513601674</v>
          </cell>
          <cell r="BF71">
            <v>13.891491118731878</v>
          </cell>
          <cell r="BG71">
            <v>57.674206002805839</v>
          </cell>
          <cell r="BH71">
            <v>28.793629630147578</v>
          </cell>
          <cell r="BI71">
            <v>33.498995495848156</v>
          </cell>
          <cell r="BJ71">
            <v>9.2406588816980211</v>
          </cell>
          <cell r="BK71">
            <v>19.808333187019809</v>
          </cell>
          <cell r="BL71">
            <v>9.500405818231787</v>
          </cell>
          <cell r="BM71" t="str">
            <v/>
          </cell>
          <cell r="BN71">
            <v>23.342256367213302</v>
          </cell>
          <cell r="BO71">
            <v>22.545604871551493</v>
          </cell>
          <cell r="BP71">
            <v>11.146928642071119</v>
          </cell>
          <cell r="BQ71" t="str">
            <v/>
          </cell>
          <cell r="BR71" t="str">
            <v/>
          </cell>
          <cell r="BS71" t="str">
            <v/>
          </cell>
          <cell r="BT71" t="str">
            <v/>
          </cell>
          <cell r="BU71" t="str">
            <v/>
          </cell>
          <cell r="BV71" t="str">
            <v/>
          </cell>
          <cell r="BW71" t="str">
            <v/>
          </cell>
          <cell r="BX71" t="str">
            <v/>
          </cell>
          <cell r="BY71" t="str">
            <v/>
          </cell>
          <cell r="BZ71">
            <v>25.54435566963042</v>
          </cell>
          <cell r="CA71" t="str">
            <v/>
          </cell>
          <cell r="CB71" t="str">
            <v/>
          </cell>
          <cell r="CC71" t="str">
            <v/>
          </cell>
          <cell r="CD71" t="str">
            <v/>
          </cell>
          <cell r="CE71">
            <v>10.883837071653289</v>
          </cell>
          <cell r="CF71" t="str">
            <v/>
          </cell>
          <cell r="CG71" t="str">
            <v/>
          </cell>
          <cell r="CH71">
            <v>10.956011900241336</v>
          </cell>
          <cell r="CI71" t="str">
            <v/>
          </cell>
          <cell r="CJ71" t="str">
            <v/>
          </cell>
          <cell r="CK71" t="str">
            <v/>
          </cell>
          <cell r="CL71">
            <v>75.040051490180687</v>
          </cell>
          <cell r="CM71">
            <v>19.783900861780911</v>
          </cell>
          <cell r="CN71" t="str">
            <v/>
          </cell>
          <cell r="CO71">
            <v>2.1015441590823807</v>
          </cell>
          <cell r="CP71">
            <v>44.712146434967771</v>
          </cell>
          <cell r="CQ71" t="str">
            <v/>
          </cell>
          <cell r="CR71">
            <v>10.816500776238698</v>
          </cell>
          <cell r="CS71">
            <v>3.5966880437221946</v>
          </cell>
          <cell r="CT71" t="str">
            <v/>
          </cell>
          <cell r="CU71">
            <v>8.5950654397704973</v>
          </cell>
          <cell r="CV71">
            <v>5.144265985719831</v>
          </cell>
          <cell r="CW71">
            <v>32.18861349596947</v>
          </cell>
          <cell r="CX71">
            <v>36.402870465159594</v>
          </cell>
          <cell r="CY71" t="str">
            <v/>
          </cell>
          <cell r="CZ71">
            <v>15.638457308412038</v>
          </cell>
          <cell r="DA71">
            <v>21.121580426220483</v>
          </cell>
          <cell r="DB71">
            <v>18.267888611141021</v>
          </cell>
          <cell r="DC71">
            <v>13.545814538101697</v>
          </cell>
          <cell r="DD71" t="str">
            <v/>
          </cell>
          <cell r="DE71">
            <v>43.305575923562259</v>
          </cell>
          <cell r="DF71">
            <v>30.321978985105495</v>
          </cell>
          <cell r="DG71">
            <v>33.979378884657237</v>
          </cell>
          <cell r="DH71">
            <v>61.594950731565149</v>
          </cell>
          <cell r="DI71">
            <v>43.959016993088404</v>
          </cell>
          <cell r="DJ71">
            <v>0.47622173956195812</v>
          </cell>
          <cell r="DK71" t="str">
            <v/>
          </cell>
          <cell r="DL71">
            <v>72.635837948536647</v>
          </cell>
          <cell r="DM71">
            <v>100</v>
          </cell>
          <cell r="DN71" t="str">
            <v/>
          </cell>
          <cell r="DO71" t="str">
            <v/>
          </cell>
          <cell r="DP71" t="str">
            <v/>
          </cell>
          <cell r="DQ71" t="str">
            <v/>
          </cell>
          <cell r="DR71">
            <v>47.302669467743982</v>
          </cell>
          <cell r="DS71" t="str">
            <v/>
          </cell>
          <cell r="DT71" t="str">
            <v/>
          </cell>
          <cell r="DU71">
            <v>15.061509014874053</v>
          </cell>
          <cell r="DV71">
            <v>11.543061691868918</v>
          </cell>
          <cell r="DW71" t="str">
            <v/>
          </cell>
          <cell r="DX71">
            <v>23.735341586871513</v>
          </cell>
          <cell r="DY71">
            <v>9.2954216701448509</v>
          </cell>
          <cell r="DZ71">
            <v>69.228703944461671</v>
          </cell>
          <cell r="EA71">
            <v>64.918910861592963</v>
          </cell>
          <cell r="EB71">
            <v>6.5701869555683317</v>
          </cell>
          <cell r="EC71">
            <v>6.590941669910019</v>
          </cell>
          <cell r="ED71">
            <v>16.214390400327723</v>
          </cell>
          <cell r="EE71" t="str">
            <v/>
          </cell>
          <cell r="EF71">
            <v>0.59430770314670478</v>
          </cell>
          <cell r="EG71" t="str">
            <v/>
          </cell>
          <cell r="EH71" t="str">
            <v/>
          </cell>
          <cell r="EI71" t="str">
            <v/>
          </cell>
          <cell r="EJ71" t="str">
            <v/>
          </cell>
          <cell r="EK71" t="str">
            <v/>
          </cell>
          <cell r="EL71" t="str">
            <v/>
          </cell>
          <cell r="EM71" t="str">
            <v/>
          </cell>
          <cell r="EN71" t="str">
            <v/>
          </cell>
          <cell r="EO71" t="str">
            <v/>
          </cell>
          <cell r="EP71" t="str">
            <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cell r="FV71" t="str">
            <v/>
          </cell>
          <cell r="FW71" t="str">
            <v/>
          </cell>
          <cell r="FX71" t="str">
            <v/>
          </cell>
          <cell r="FY71" t="str">
            <v/>
          </cell>
          <cell r="FZ71" t="str">
            <v/>
          </cell>
          <cell r="GA71" t="str">
            <v/>
          </cell>
          <cell r="GB71">
            <v>9.5896032524995078</v>
          </cell>
          <cell r="GC71" t="str">
            <v/>
          </cell>
          <cell r="GD71" t="str">
            <v/>
          </cell>
          <cell r="GE71" t="str">
            <v/>
          </cell>
          <cell r="GF71" t="str">
            <v/>
          </cell>
          <cell r="GG71" t="str">
            <v/>
          </cell>
          <cell r="GH71" t="str">
            <v/>
          </cell>
          <cell r="GI71" t="str">
            <v/>
          </cell>
          <cell r="GJ71" t="str">
            <v/>
          </cell>
          <cell r="GK71" t="str">
            <v/>
          </cell>
          <cell r="GL71" t="str">
            <v/>
          </cell>
          <cell r="GM71" t="str">
            <v/>
          </cell>
          <cell r="GN71" t="str">
            <v/>
          </cell>
          <cell r="GO71" t="str">
            <v/>
          </cell>
          <cell r="GP71" t="str">
            <v/>
          </cell>
          <cell r="GQ71" t="str">
            <v/>
          </cell>
          <cell r="GR71" t="str">
            <v/>
          </cell>
          <cell r="GS71" t="str">
            <v/>
          </cell>
          <cell r="GT71" t="str">
            <v/>
          </cell>
          <cell r="GU71" t="str">
            <v/>
          </cell>
          <cell r="GV71" t="str">
            <v/>
          </cell>
          <cell r="GW71" t="str">
            <v/>
          </cell>
          <cell r="GX71" t="str">
            <v/>
          </cell>
          <cell r="GY71" t="str">
            <v/>
          </cell>
          <cell r="GZ71" t="str">
            <v/>
          </cell>
          <cell r="HA71" t="str">
            <v/>
          </cell>
          <cell r="HB71" t="str">
            <v/>
          </cell>
          <cell r="HC71" t="str">
            <v/>
          </cell>
          <cell r="HD71" t="str">
            <v/>
          </cell>
          <cell r="HE71" t="str">
            <v/>
          </cell>
          <cell r="HF71" t="str">
            <v/>
          </cell>
          <cell r="HG71" t="str">
            <v/>
          </cell>
          <cell r="HH71" t="str">
            <v/>
          </cell>
          <cell r="HI71" t="str">
            <v/>
          </cell>
          <cell r="HJ71" t="str">
            <v/>
          </cell>
          <cell r="HK71" t="str">
            <v/>
          </cell>
          <cell r="HL71" t="str">
            <v/>
          </cell>
          <cell r="HM71" t="str">
            <v/>
          </cell>
          <cell r="HN71" t="str">
            <v/>
          </cell>
          <cell r="HO71" t="str">
            <v/>
          </cell>
          <cell r="HP71" t="str">
            <v/>
          </cell>
          <cell r="HQ71" t="str">
            <v/>
          </cell>
          <cell r="HR71" t="str">
            <v/>
          </cell>
          <cell r="HS71" t="str">
            <v/>
          </cell>
          <cell r="HT71" t="str">
            <v/>
          </cell>
          <cell r="HU71" t="str">
            <v/>
          </cell>
          <cell r="HV71" t="str">
            <v/>
          </cell>
          <cell r="HW71" t="str">
            <v/>
          </cell>
          <cell r="HX71" t="str">
            <v/>
          </cell>
          <cell r="HY71" t="str">
            <v/>
          </cell>
          <cell r="HZ71" t="str">
            <v/>
          </cell>
          <cell r="IA71" t="str">
            <v/>
          </cell>
          <cell r="IB71" t="str">
            <v/>
          </cell>
          <cell r="IC71" t="str">
            <v/>
          </cell>
          <cell r="ID71" t="str">
            <v/>
          </cell>
          <cell r="IE71" t="str">
            <v/>
          </cell>
          <cell r="IF71" t="str">
            <v/>
          </cell>
          <cell r="IG71" t="str">
            <v/>
          </cell>
          <cell r="IH71" t="str">
            <v/>
          </cell>
          <cell r="II71" t="str">
            <v/>
          </cell>
          <cell r="IJ71" t="str">
            <v/>
          </cell>
          <cell r="IK71" t="str">
            <v/>
          </cell>
          <cell r="IL71" t="str">
            <v/>
          </cell>
          <cell r="IM71" t="str">
            <v/>
          </cell>
        </row>
        <row r="72">
          <cell r="A72" t="str">
            <v>6.3.1</v>
          </cell>
          <cell r="B72">
            <v>1</v>
          </cell>
          <cell r="C72" t="str">
            <v>Royalty and license fees, receipts (% of GDP)</v>
          </cell>
          <cell r="D72" t="str">
            <v>SCORE</v>
          </cell>
          <cell r="E72">
            <v>15.248650776429701</v>
          </cell>
          <cell r="F72" t="str">
            <v/>
          </cell>
          <cell r="G72">
            <v>11.039421645931714</v>
          </cell>
          <cell r="H72" t="str">
            <v/>
          </cell>
          <cell r="I72">
            <v>21.705483850869271</v>
          </cell>
          <cell r="J72">
            <v>63.328993807982492</v>
          </cell>
          <cell r="K72">
            <v>1.3422276765041365</v>
          </cell>
          <cell r="L72" t="str">
            <v/>
          </cell>
          <cell r="M72">
            <v>0.11954842954902385</v>
          </cell>
          <cell r="N72" t="str">
            <v/>
          </cell>
          <cell r="O72">
            <v>100</v>
          </cell>
          <cell r="P72">
            <v>9.647539190112521E-2</v>
          </cell>
          <cell r="Q72">
            <v>4.624973231156206</v>
          </cell>
          <cell r="R72">
            <v>23.322649327507364</v>
          </cell>
          <cell r="S72">
            <v>1.4410050603331062</v>
          </cell>
          <cell r="T72">
            <v>8.8445129263121665</v>
          </cell>
          <cell r="U72" t="str">
            <v/>
          </cell>
          <cell r="V72">
            <v>6.0870941938107626</v>
          </cell>
          <cell r="W72">
            <v>0.1513586943798759</v>
          </cell>
          <cell r="X72" t="str">
            <v/>
          </cell>
          <cell r="Y72">
            <v>0.12997600492101052</v>
          </cell>
          <cell r="Z72">
            <v>0.55532615627903359</v>
          </cell>
          <cell r="AA72">
            <v>77.328239001314017</v>
          </cell>
          <cell r="AB72" t="str">
            <v/>
          </cell>
          <cell r="AC72">
            <v>11.595458738322149</v>
          </cell>
          <cell r="AD72">
            <v>2.7632993007019824</v>
          </cell>
          <cell r="AE72">
            <v>6.6038593720695298</v>
          </cell>
          <cell r="AF72">
            <v>0.64520730647902091</v>
          </cell>
          <cell r="AG72">
            <v>0.40691608314070721</v>
          </cell>
          <cell r="AH72">
            <v>16.439061512159789</v>
          </cell>
          <cell r="AI72">
            <v>16.639204658100667</v>
          </cell>
          <cell r="AJ72">
            <v>16.246371127742858</v>
          </cell>
          <cell r="AK72" t="str">
            <v/>
          </cell>
          <cell r="AL72" t="str">
            <v/>
          </cell>
          <cell r="AM72" t="str">
            <v/>
          </cell>
          <cell r="AN72">
            <v>29.995606375885885</v>
          </cell>
          <cell r="AO72">
            <v>0.59795746508513903</v>
          </cell>
          <cell r="AP72">
            <v>41.141382462814491</v>
          </cell>
          <cell r="AQ72">
            <v>2.4264073121875103</v>
          </cell>
          <cell r="AR72">
            <v>100</v>
          </cell>
          <cell r="AS72">
            <v>100</v>
          </cell>
          <cell r="AT72" t="str">
            <v/>
          </cell>
          <cell r="AU72">
            <v>22.285638541910181</v>
          </cell>
          <cell r="AV72">
            <v>100</v>
          </cell>
          <cell r="AW72" t="str">
            <v/>
          </cell>
          <cell r="AX72">
            <v>4.6627628546387845</v>
          </cell>
          <cell r="AY72">
            <v>9.970400662508494</v>
          </cell>
          <cell r="AZ72">
            <v>100</v>
          </cell>
          <cell r="BA72">
            <v>3.1595905914837941</v>
          </cell>
          <cell r="BB72">
            <v>56.567354576822162</v>
          </cell>
          <cell r="BC72">
            <v>100</v>
          </cell>
          <cell r="BD72">
            <v>4.5595088442795639E-2</v>
          </cell>
          <cell r="BE72">
            <v>4.7146215055370462</v>
          </cell>
          <cell r="BF72">
            <v>2.263862633852749</v>
          </cell>
          <cell r="BG72">
            <v>100</v>
          </cell>
          <cell r="BH72">
            <v>100</v>
          </cell>
          <cell r="BI72">
            <v>16.936043081865478</v>
          </cell>
          <cell r="BJ72">
            <v>24.276311591757906</v>
          </cell>
          <cell r="BK72">
            <v>100</v>
          </cell>
          <cell r="BL72" t="str">
            <v/>
          </cell>
          <cell r="BM72">
            <v>1.1978235655750652E-2</v>
          </cell>
          <cell r="BN72">
            <v>20.983938904237416</v>
          </cell>
          <cell r="BO72">
            <v>100</v>
          </cell>
          <cell r="BP72" t="str">
            <v/>
          </cell>
          <cell r="BQ72">
            <v>26.032283939051766</v>
          </cell>
          <cell r="BR72">
            <v>8.572173035663214</v>
          </cell>
          <cell r="BS72" t="str">
            <v/>
          </cell>
          <cell r="BT72" t="str">
            <v/>
          </cell>
          <cell r="BU72">
            <v>0.31710198114212951</v>
          </cell>
          <cell r="BV72">
            <v>100</v>
          </cell>
          <cell r="BW72">
            <v>21.450889065309145</v>
          </cell>
          <cell r="BX72">
            <v>14.776836599080784</v>
          </cell>
          <cell r="BY72" t="str">
            <v/>
          </cell>
          <cell r="BZ72">
            <v>44.145226510821431</v>
          </cell>
          <cell r="CA72">
            <v>0.82127853957816299</v>
          </cell>
          <cell r="CB72">
            <v>100</v>
          </cell>
          <cell r="CC72" t="str">
            <v/>
          </cell>
          <cell r="CD72">
            <v>0.15229257402026536</v>
          </cell>
          <cell r="CE72">
            <v>24.055165812294945</v>
          </cell>
          <cell r="CF72">
            <v>1.4865312357466853</v>
          </cell>
          <cell r="CG72" t="str">
            <v/>
          </cell>
          <cell r="CH72">
            <v>0.67071111138329997</v>
          </cell>
          <cell r="CI72">
            <v>0.63221665767542934</v>
          </cell>
          <cell r="CJ72">
            <v>1.0166056718622514E-2</v>
          </cell>
          <cell r="CK72" t="str">
            <v/>
          </cell>
          <cell r="CL72">
            <v>100</v>
          </cell>
          <cell r="CM72">
            <v>38.923115707135132</v>
          </cell>
          <cell r="CN72" t="str">
            <v/>
          </cell>
          <cell r="CO72" t="str">
            <v/>
          </cell>
          <cell r="CP72">
            <v>53.551217110530047</v>
          </cell>
          <cell r="CQ72" t="str">
            <v/>
          </cell>
          <cell r="CR72">
            <v>1.1881772186071726</v>
          </cell>
          <cell r="CS72" t="str">
            <v/>
          </cell>
          <cell r="CT72">
            <v>100</v>
          </cell>
          <cell r="CU72">
            <v>0.53807351241078738</v>
          </cell>
          <cell r="CV72">
            <v>0.3980103222312667</v>
          </cell>
          <cell r="CW72">
            <v>7.6080412501693946</v>
          </cell>
          <cell r="CX72">
            <v>20.40453481503625</v>
          </cell>
          <cell r="CY72" t="str">
            <v/>
          </cell>
          <cell r="CZ72">
            <v>38.428378532234781</v>
          </cell>
          <cell r="DA72">
            <v>12.855289675577591</v>
          </cell>
          <cell r="DB72" t="str">
            <v/>
          </cell>
          <cell r="DC72">
            <v>0.59810795282643148</v>
          </cell>
          <cell r="DD72">
            <v>47.139245992104449</v>
          </cell>
          <cell r="DE72">
            <v>100</v>
          </cell>
          <cell r="DF72">
            <v>33.5820416793795</v>
          </cell>
          <cell r="DG72">
            <v>23.531276594622092</v>
          </cell>
          <cell r="DH72">
            <v>5.3649990789050781</v>
          </cell>
          <cell r="DI72">
            <v>22.876144937099717</v>
          </cell>
          <cell r="DJ72" t="str">
            <v/>
          </cell>
          <cell r="DK72" t="str">
            <v/>
          </cell>
          <cell r="DL72">
            <v>100</v>
          </cell>
          <cell r="DM72" t="str">
            <v/>
          </cell>
          <cell r="DN72" t="str">
            <v/>
          </cell>
          <cell r="DO72" t="str">
            <v/>
          </cell>
          <cell r="DP72">
            <v>4.0145585990919983</v>
          </cell>
          <cell r="DQ72">
            <v>2.3259940267511968E-4</v>
          </cell>
          <cell r="DR72">
            <v>17.65371396171944</v>
          </cell>
          <cell r="DS72" t="str">
            <v/>
          </cell>
          <cell r="DT72" t="str">
            <v/>
          </cell>
          <cell r="DU72">
            <v>20.297674632882455</v>
          </cell>
          <cell r="DV72" t="str">
            <v/>
          </cell>
          <cell r="DW72">
            <v>6.0921406853369557</v>
          </cell>
          <cell r="DX72">
            <v>31.642254383830977</v>
          </cell>
          <cell r="DY72" t="str">
            <v/>
          </cell>
          <cell r="DZ72">
            <v>100</v>
          </cell>
          <cell r="EA72">
            <v>100</v>
          </cell>
          <cell r="EB72">
            <v>9.7730098245688332E-2</v>
          </cell>
          <cell r="EC72" t="str">
            <v/>
          </cell>
          <cell r="ED72" t="str">
            <v/>
          </cell>
          <cell r="EE72" t="str">
            <v/>
          </cell>
          <cell r="EF72" t="str">
            <v/>
          </cell>
          <cell r="EG72" t="str">
            <v/>
          </cell>
          <cell r="EH72" t="str">
            <v/>
          </cell>
          <cell r="EI72" t="str">
            <v/>
          </cell>
          <cell r="EJ72" t="str">
            <v/>
          </cell>
          <cell r="EK72">
            <v>4.5729674613902001</v>
          </cell>
          <cell r="EL72" t="str">
            <v/>
          </cell>
          <cell r="EM72" t="str">
            <v/>
          </cell>
          <cell r="EN72" t="str">
            <v/>
          </cell>
          <cell r="EO72" t="str">
            <v/>
          </cell>
          <cell r="EP72" t="str">
            <v/>
          </cell>
          <cell r="EQ72">
            <v>6.0837829589679249</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cell r="GJ72" t="str">
            <v/>
          </cell>
          <cell r="GK72" t="str">
            <v/>
          </cell>
          <cell r="GL72" t="str">
            <v/>
          </cell>
          <cell r="GM72" t="str">
            <v/>
          </cell>
          <cell r="GN72" t="str">
            <v/>
          </cell>
          <cell r="GO72" t="str">
            <v/>
          </cell>
          <cell r="GP72" t="str">
            <v/>
          </cell>
          <cell r="GQ72" t="str">
            <v/>
          </cell>
          <cell r="GR72" t="str">
            <v/>
          </cell>
          <cell r="GS72" t="str">
            <v/>
          </cell>
          <cell r="GT72">
            <v>25.759882697164283</v>
          </cell>
          <cell r="GU72" t="str">
            <v/>
          </cell>
          <cell r="GV72" t="str">
            <v/>
          </cell>
          <cell r="GW72" t="str">
            <v/>
          </cell>
          <cell r="GX72" t="str">
            <v/>
          </cell>
          <cell r="GY72" t="str">
            <v/>
          </cell>
          <cell r="GZ72" t="str">
            <v/>
          </cell>
          <cell r="HA72">
            <v>1.5764908629562809E-2</v>
          </cell>
          <cell r="HB72" t="str">
            <v/>
          </cell>
          <cell r="HC72" t="str">
            <v/>
          </cell>
          <cell r="HD72" t="str">
            <v/>
          </cell>
          <cell r="HE72" t="str">
            <v/>
          </cell>
          <cell r="HF72" t="str">
            <v/>
          </cell>
          <cell r="HG72" t="str">
            <v/>
          </cell>
          <cell r="HH72" t="str">
            <v/>
          </cell>
          <cell r="HI72" t="str">
            <v/>
          </cell>
          <cell r="HJ72">
            <v>0.88715893113799071</v>
          </cell>
          <cell r="HK72" t="str">
            <v/>
          </cell>
          <cell r="HL72" t="str">
            <v/>
          </cell>
          <cell r="HM72" t="str">
            <v/>
          </cell>
          <cell r="HN72" t="str">
            <v/>
          </cell>
          <cell r="HO72" t="str">
            <v/>
          </cell>
          <cell r="HP72" t="str">
            <v/>
          </cell>
          <cell r="HQ72" t="str">
            <v/>
          </cell>
          <cell r="HR72" t="str">
            <v/>
          </cell>
          <cell r="HS72" t="str">
            <v/>
          </cell>
          <cell r="HT72" t="str">
            <v/>
          </cell>
          <cell r="HU72" t="str">
            <v/>
          </cell>
          <cell r="HV72" t="str">
            <v/>
          </cell>
          <cell r="HW72" t="str">
            <v/>
          </cell>
          <cell r="HX72" t="str">
            <v/>
          </cell>
          <cell r="HY72">
            <v>0.37071926214740253</v>
          </cell>
          <cell r="HZ72" t="str">
            <v/>
          </cell>
          <cell r="IA72" t="str">
            <v/>
          </cell>
          <cell r="IB72" t="str">
            <v/>
          </cell>
          <cell r="IC72" t="str">
            <v/>
          </cell>
          <cell r="ID72" t="str">
            <v/>
          </cell>
          <cell r="IE72" t="str">
            <v/>
          </cell>
          <cell r="IF72" t="str">
            <v/>
          </cell>
          <cell r="IG72" t="str">
            <v/>
          </cell>
          <cell r="IH72" t="str">
            <v/>
          </cell>
          <cell r="II72" t="str">
            <v/>
          </cell>
          <cell r="IJ72" t="str">
            <v/>
          </cell>
          <cell r="IK72" t="str">
            <v/>
          </cell>
          <cell r="IL72" t="str">
            <v/>
          </cell>
          <cell r="IM72">
            <v>40.662511228685752</v>
          </cell>
        </row>
        <row r="73">
          <cell r="A73" t="str">
            <v>6.3.2</v>
          </cell>
          <cell r="B73">
            <v>1</v>
          </cell>
          <cell r="C73" t="str">
            <v>High tech net exports (% of total net exports)</v>
          </cell>
          <cell r="D73" t="str">
            <v>SCORE</v>
          </cell>
          <cell r="E73">
            <v>4.9030424834926292</v>
          </cell>
          <cell r="F73">
            <v>5.5143312575052422E-2</v>
          </cell>
          <cell r="G73">
            <v>15.570985651266636</v>
          </cell>
          <cell r="H73">
            <v>2.944388465562005</v>
          </cell>
          <cell r="I73">
            <v>11.605215012705852</v>
          </cell>
          <cell r="J73">
            <v>58.386181653763693</v>
          </cell>
          <cell r="K73">
            <v>0.16667299023694435</v>
          </cell>
          <cell r="L73">
            <v>0.13049063111509196</v>
          </cell>
          <cell r="M73" t="str">
            <v/>
          </cell>
          <cell r="N73" t="str">
            <v/>
          </cell>
          <cell r="O73">
            <v>46.793971454783758</v>
          </cell>
          <cell r="P73" t="str">
            <v/>
          </cell>
          <cell r="Q73">
            <v>1.5094815701770967</v>
          </cell>
          <cell r="R73">
            <v>8.3723335016813039</v>
          </cell>
          <cell r="S73" t="str">
            <v/>
          </cell>
          <cell r="T73">
            <v>23.569634571610628</v>
          </cell>
          <cell r="U73" t="str">
            <v/>
          </cell>
          <cell r="V73">
            <v>24.689135773235776</v>
          </cell>
          <cell r="W73">
            <v>0.25438233935518245</v>
          </cell>
          <cell r="X73" t="str">
            <v/>
          </cell>
          <cell r="Y73">
            <v>0.47147343563029132</v>
          </cell>
          <cell r="Z73" t="str">
            <v/>
          </cell>
          <cell r="AA73">
            <v>39.68538007789742</v>
          </cell>
          <cell r="AB73" t="str">
            <v/>
          </cell>
          <cell r="AC73">
            <v>2.7276123117357098</v>
          </cell>
          <cell r="AD73">
            <v>100</v>
          </cell>
          <cell r="AE73">
            <v>6.1737876582106654</v>
          </cell>
          <cell r="AF73">
            <v>100</v>
          </cell>
          <cell r="AG73">
            <v>10.285990424701398</v>
          </cell>
          <cell r="AH73">
            <v>37.391239348377809</v>
          </cell>
          <cell r="AI73">
            <v>88.67999910627104</v>
          </cell>
          <cell r="AJ73">
            <v>81.510303197916684</v>
          </cell>
          <cell r="AK73">
            <v>66.559459309088538</v>
          </cell>
          <cell r="AL73">
            <v>18.079450621750208</v>
          </cell>
          <cell r="AM73">
            <v>2.0472718747690517</v>
          </cell>
          <cell r="AN73">
            <v>2.147207374061344</v>
          </cell>
          <cell r="AO73">
            <v>25.026916761413066</v>
          </cell>
          <cell r="AP73">
            <v>52.125352997875886</v>
          </cell>
          <cell r="AQ73">
            <v>2.1844199819804206</v>
          </cell>
          <cell r="AR73">
            <v>54.230001627234678</v>
          </cell>
          <cell r="AS73">
            <v>100</v>
          </cell>
          <cell r="AT73" t="str">
            <v/>
          </cell>
          <cell r="AU73" t="str">
            <v/>
          </cell>
          <cell r="AV73">
            <v>73.878298167654037</v>
          </cell>
          <cell r="AW73" t="str">
            <v/>
          </cell>
          <cell r="AX73">
            <v>31.119150307036254</v>
          </cell>
          <cell r="AY73">
            <v>11.208231725478749</v>
          </cell>
          <cell r="AZ73">
            <v>3.9818153396274501E-2</v>
          </cell>
          <cell r="BA73">
            <v>2.3893355689411813</v>
          </cell>
          <cell r="BB73">
            <v>67.496443539286417</v>
          </cell>
          <cell r="BC73">
            <v>100</v>
          </cell>
          <cell r="BD73">
            <v>16.60906579536454</v>
          </cell>
          <cell r="BE73">
            <v>34.213905599283308</v>
          </cell>
          <cell r="BF73" t="str">
            <v/>
          </cell>
          <cell r="BG73">
            <v>100</v>
          </cell>
          <cell r="BH73">
            <v>100</v>
          </cell>
          <cell r="BI73">
            <v>36.782602839101919</v>
          </cell>
          <cell r="BJ73">
            <v>1.8696203298520546</v>
          </cell>
          <cell r="BK73">
            <v>90.991451863421617</v>
          </cell>
          <cell r="BL73">
            <v>11.14050638685586</v>
          </cell>
          <cell r="BM73">
            <v>22.653376288255124</v>
          </cell>
          <cell r="BN73">
            <v>11.926136550440491</v>
          </cell>
          <cell r="BO73">
            <v>100</v>
          </cell>
          <cell r="BP73" t="str">
            <v/>
          </cell>
          <cell r="BQ73">
            <v>1.2349199965945385</v>
          </cell>
          <cell r="BR73">
            <v>28.310823556696018</v>
          </cell>
          <cell r="BS73" t="str">
            <v/>
          </cell>
          <cell r="BT73" t="str">
            <v/>
          </cell>
          <cell r="BU73">
            <v>32.791980661818883</v>
          </cell>
          <cell r="BV73">
            <v>37.187714661952953</v>
          </cell>
          <cell r="BW73">
            <v>8.6964026981288622</v>
          </cell>
          <cell r="BX73">
            <v>5.2878559449052247</v>
          </cell>
          <cell r="BY73">
            <v>1.0645997343116185</v>
          </cell>
          <cell r="BZ73">
            <v>100</v>
          </cell>
          <cell r="CA73">
            <v>0.94862131667887284</v>
          </cell>
          <cell r="CB73">
            <v>100</v>
          </cell>
          <cell r="CC73" t="str">
            <v/>
          </cell>
          <cell r="CD73">
            <v>6.9399881693690979</v>
          </cell>
          <cell r="CE73">
            <v>91.378537997168252</v>
          </cell>
          <cell r="CF73">
            <v>2.0311155860855683</v>
          </cell>
          <cell r="CG73" t="str">
            <v/>
          </cell>
          <cell r="CH73" t="str">
            <v/>
          </cell>
          <cell r="CI73" t="str">
            <v/>
          </cell>
          <cell r="CJ73">
            <v>2.7246968978742481</v>
          </cell>
          <cell r="CK73">
            <v>1.5395890710581466</v>
          </cell>
          <cell r="CL73">
            <v>84.795881425689018</v>
          </cell>
          <cell r="CM73">
            <v>11.020352309300831</v>
          </cell>
          <cell r="CN73">
            <v>2.8930502704485588</v>
          </cell>
          <cell r="CO73">
            <v>0.51148314115053128</v>
          </cell>
          <cell r="CP73">
            <v>20.260844075704188</v>
          </cell>
          <cell r="CQ73">
            <v>0.39311263427535964</v>
          </cell>
          <cell r="CR73">
            <v>7.2611727527423966</v>
          </cell>
          <cell r="CS73">
            <v>0.67096367546760571</v>
          </cell>
          <cell r="CT73">
            <v>4.9780353225710723</v>
          </cell>
          <cell r="CU73">
            <v>2.4536168595062748</v>
          </cell>
          <cell r="CV73" t="str">
            <v/>
          </cell>
          <cell r="CW73">
            <v>30.331667242826914</v>
          </cell>
          <cell r="CX73">
            <v>15.755352223516065</v>
          </cell>
          <cell r="CY73" t="str">
            <v/>
          </cell>
          <cell r="CZ73">
            <v>53.088139114174673</v>
          </cell>
          <cell r="DA73">
            <v>7.8040562178062958</v>
          </cell>
          <cell r="DB73">
            <v>0.11586408367189095</v>
          </cell>
          <cell r="DC73">
            <v>3.6632986701249015</v>
          </cell>
          <cell r="DD73">
            <v>17.067290483250865</v>
          </cell>
          <cell r="DE73">
            <v>100</v>
          </cell>
          <cell r="DF73">
            <v>29.70341274802049</v>
          </cell>
          <cell r="DG73">
            <v>26.695144669909944</v>
          </cell>
          <cell r="DH73">
            <v>11.644917459090872</v>
          </cell>
          <cell r="DI73">
            <v>26.39300683780565</v>
          </cell>
          <cell r="DJ73">
            <v>4.0615462924198784</v>
          </cell>
          <cell r="DK73" t="str">
            <v/>
          </cell>
          <cell r="DL73">
            <v>76.637115663774907</v>
          </cell>
          <cell r="DM73">
            <v>100</v>
          </cell>
          <cell r="DN73">
            <v>3.248956055187719</v>
          </cell>
          <cell r="DO73" t="str">
            <v/>
          </cell>
          <cell r="DP73" t="str">
            <v/>
          </cell>
          <cell r="DQ73">
            <v>3.7881740648513822</v>
          </cell>
          <cell r="DR73">
            <v>100</v>
          </cell>
          <cell r="DS73" t="str">
            <v/>
          </cell>
          <cell r="DT73">
            <v>0.21370896896517586</v>
          </cell>
          <cell r="DU73">
            <v>27.916042876283122</v>
          </cell>
          <cell r="DV73">
            <v>8.3032213479994823</v>
          </cell>
          <cell r="DW73">
            <v>1.8068700035660308</v>
          </cell>
          <cell r="DX73" t="str">
            <v/>
          </cell>
          <cell r="DY73">
            <v>0.68770560612156717</v>
          </cell>
          <cell r="DZ73">
            <v>87.795278440804381</v>
          </cell>
          <cell r="EA73">
            <v>79.490172591271076</v>
          </cell>
          <cell r="EB73">
            <v>8.2320154590344554</v>
          </cell>
          <cell r="EC73" t="str">
            <v/>
          </cell>
          <cell r="ED73">
            <v>33.41630231017966</v>
          </cell>
          <cell r="EE73">
            <v>0.35302546606577073</v>
          </cell>
          <cell r="EF73">
            <v>1.8964540720382757</v>
          </cell>
          <cell r="EG73" t="str">
            <v/>
          </cell>
          <cell r="EH73" t="str">
            <v/>
          </cell>
          <cell r="EI73" t="str">
            <v/>
          </cell>
          <cell r="EJ73" t="str">
            <v/>
          </cell>
          <cell r="EK73" t="str">
            <v/>
          </cell>
          <cell r="EL73" t="str">
            <v/>
          </cell>
          <cell r="EM73" t="str">
            <v/>
          </cell>
          <cell r="EN73" t="str">
            <v/>
          </cell>
          <cell r="EO73" t="str">
            <v/>
          </cell>
          <cell r="EP73" t="str">
            <v/>
          </cell>
          <cell r="EQ73">
            <v>8.082242022908444</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cell r="GJ73" t="str">
            <v/>
          </cell>
          <cell r="GK73">
            <v>25.1170342107905</v>
          </cell>
          <cell r="GL73" t="str">
            <v/>
          </cell>
          <cell r="GM73" t="str">
            <v/>
          </cell>
          <cell r="GN73" t="str">
            <v/>
          </cell>
          <cell r="GO73" t="str">
            <v/>
          </cell>
          <cell r="GP73" t="str">
            <v/>
          </cell>
          <cell r="GQ73" t="str">
            <v/>
          </cell>
          <cell r="GR73" t="str">
            <v/>
          </cell>
          <cell r="GS73" t="str">
            <v/>
          </cell>
          <cell r="GT73">
            <v>11.856503411319352</v>
          </cell>
          <cell r="GU73" t="str">
            <v/>
          </cell>
          <cell r="GV73" t="str">
            <v/>
          </cell>
          <cell r="GW73" t="str">
            <v/>
          </cell>
          <cell r="GX73" t="str">
            <v/>
          </cell>
          <cell r="GY73" t="str">
            <v/>
          </cell>
          <cell r="GZ73" t="str">
            <v/>
          </cell>
          <cell r="HA73">
            <v>2.7201282706924825</v>
          </cell>
          <cell r="HB73" t="str">
            <v/>
          </cell>
          <cell r="HC73" t="str">
            <v/>
          </cell>
          <cell r="HD73" t="str">
            <v/>
          </cell>
          <cell r="HE73" t="str">
            <v/>
          </cell>
          <cell r="HF73" t="str">
            <v/>
          </cell>
          <cell r="HG73" t="str">
            <v/>
          </cell>
          <cell r="HH73" t="str">
            <v/>
          </cell>
          <cell r="HI73" t="str">
            <v/>
          </cell>
          <cell r="HJ73">
            <v>33.794518752574653</v>
          </cell>
          <cell r="HK73" t="str">
            <v/>
          </cell>
          <cell r="HL73" t="str">
            <v/>
          </cell>
          <cell r="HM73" t="str">
            <v/>
          </cell>
          <cell r="HN73" t="str">
            <v/>
          </cell>
          <cell r="HO73" t="str">
            <v/>
          </cell>
          <cell r="HP73" t="str">
            <v/>
          </cell>
          <cell r="HQ73" t="str">
            <v/>
          </cell>
          <cell r="HR73" t="str">
            <v/>
          </cell>
          <cell r="HS73" t="str">
            <v/>
          </cell>
          <cell r="HT73" t="str">
            <v/>
          </cell>
          <cell r="HU73" t="str">
            <v/>
          </cell>
          <cell r="HV73" t="str">
            <v/>
          </cell>
          <cell r="HW73" t="str">
            <v/>
          </cell>
          <cell r="HX73">
            <v>0.64097587663917854</v>
          </cell>
          <cell r="HY73" t="str">
            <v/>
          </cell>
          <cell r="HZ73" t="str">
            <v/>
          </cell>
          <cell r="IA73" t="str">
            <v/>
          </cell>
          <cell r="IB73" t="str">
            <v/>
          </cell>
          <cell r="IC73" t="str">
            <v/>
          </cell>
          <cell r="ID73" t="str">
            <v/>
          </cell>
          <cell r="IE73" t="str">
            <v/>
          </cell>
          <cell r="IF73" t="str">
            <v/>
          </cell>
          <cell r="IG73" t="str">
            <v/>
          </cell>
          <cell r="IH73" t="str">
            <v/>
          </cell>
          <cell r="II73" t="str">
            <v/>
          </cell>
          <cell r="IJ73" t="str">
            <v/>
          </cell>
          <cell r="IK73" t="str">
            <v/>
          </cell>
          <cell r="IL73" t="str">
            <v/>
          </cell>
          <cell r="IM73">
            <v>3.4195267941067573E-2</v>
          </cell>
        </row>
        <row r="74">
          <cell r="A74" t="str">
            <v>6.3.3</v>
          </cell>
          <cell r="B74">
            <v>1</v>
          </cell>
          <cell r="C74" t="str">
            <v>Computer, communications and other services (% of commercial service exports)</v>
          </cell>
          <cell r="D74" t="str">
            <v>SCORE</v>
          </cell>
          <cell r="E74">
            <v>13.093661045658958</v>
          </cell>
          <cell r="F74" t="str">
            <v/>
          </cell>
          <cell r="G74">
            <v>57.763809571286473</v>
          </cell>
          <cell r="H74">
            <v>25.034774653270585</v>
          </cell>
          <cell r="I74">
            <v>26.804823079127289</v>
          </cell>
          <cell r="J74">
            <v>45.595173892043995</v>
          </cell>
          <cell r="K74">
            <v>46.634938142776846</v>
          </cell>
          <cell r="L74">
            <v>30.316347437297665</v>
          </cell>
          <cell r="M74">
            <v>85.643698108229927</v>
          </cell>
          <cell r="N74" t="str">
            <v/>
          </cell>
          <cell r="O74">
            <v>66.168172825173329</v>
          </cell>
          <cell r="P74">
            <v>26.268636539861294</v>
          </cell>
          <cell r="Q74">
            <v>20.589816301296267</v>
          </cell>
          <cell r="R74">
            <v>35.8462785445181</v>
          </cell>
          <cell r="S74">
            <v>39.272391900417176</v>
          </cell>
          <cell r="T74">
            <v>67.995754089128795</v>
          </cell>
          <cell r="U74">
            <v>25.522346456102163</v>
          </cell>
          <cell r="V74">
            <v>26.463655549988285</v>
          </cell>
          <cell r="W74">
            <v>25.297225674122021</v>
          </cell>
          <cell r="X74" t="str">
            <v/>
          </cell>
          <cell r="Y74">
            <v>15.691896469348945</v>
          </cell>
          <cell r="Z74">
            <v>44.752146541431856</v>
          </cell>
          <cell r="AA74">
            <v>59.649002854860235</v>
          </cell>
          <cell r="AB74" t="str">
            <v/>
          </cell>
          <cell r="AC74">
            <v>26.282296657153015</v>
          </cell>
          <cell r="AD74">
            <v>58.748891806270706</v>
          </cell>
          <cell r="AE74">
            <v>26.846566381976078</v>
          </cell>
          <cell r="AF74">
            <v>51.337180577680577</v>
          </cell>
          <cell r="AG74">
            <v>68.481287021522846</v>
          </cell>
          <cell r="AH74">
            <v>17.59668828141271</v>
          </cell>
          <cell r="AI74">
            <v>31.902217386698073</v>
          </cell>
          <cell r="AJ74">
            <v>47.7625619199924</v>
          </cell>
          <cell r="AK74">
            <v>44.573298000550544</v>
          </cell>
          <cell r="AL74">
            <v>7.925768115781584</v>
          </cell>
          <cell r="AM74">
            <v>12.080234041238123</v>
          </cell>
          <cell r="AN74">
            <v>20.038240076443302</v>
          </cell>
          <cell r="AO74">
            <v>27.233518955218976</v>
          </cell>
          <cell r="AP74">
            <v>42.804348974669267</v>
          </cell>
          <cell r="AQ74">
            <v>23.665071708311235</v>
          </cell>
          <cell r="AR74">
            <v>92.566998633921955</v>
          </cell>
          <cell r="AS74">
            <v>48.616637092454987</v>
          </cell>
          <cell r="AT74" t="str">
            <v/>
          </cell>
          <cell r="AU74">
            <v>9.647897435140063</v>
          </cell>
          <cell r="AV74">
            <v>64.810959401015069</v>
          </cell>
          <cell r="AW74">
            <v>28.887342389387243</v>
          </cell>
          <cell r="AX74">
            <v>11.15182484274667</v>
          </cell>
          <cell r="AY74">
            <v>29.085319044962066</v>
          </cell>
          <cell r="AZ74">
            <v>76.120811608973298</v>
          </cell>
          <cell r="BA74">
            <v>33.06230895705081</v>
          </cell>
          <cell r="BB74">
            <v>46.001390192705024</v>
          </cell>
          <cell r="BC74">
            <v>57.729186045988776</v>
          </cell>
          <cell r="BD74">
            <v>37.464871457102092</v>
          </cell>
          <cell r="BE74">
            <v>83.554142435804252</v>
          </cell>
          <cell r="BF74">
            <v>38.590141852921278</v>
          </cell>
          <cell r="BG74">
            <v>84.04511161018803</v>
          </cell>
          <cell r="BH74">
            <v>81.659191502783585</v>
          </cell>
          <cell r="BI74">
            <v>45.42704758228713</v>
          </cell>
          <cell r="BJ74">
            <v>12.99543243774775</v>
          </cell>
          <cell r="BK74">
            <v>74.203781933844439</v>
          </cell>
          <cell r="BL74">
            <v>13.963704830955439</v>
          </cell>
          <cell r="BM74">
            <v>16.33145936733937</v>
          </cell>
          <cell r="BN74">
            <v>23.982572766501463</v>
          </cell>
          <cell r="BO74">
            <v>33.627052201130972</v>
          </cell>
          <cell r="BP74">
            <v>79.030246808332521</v>
          </cell>
          <cell r="BQ74">
            <v>33.889955397658966</v>
          </cell>
          <cell r="BR74">
            <v>27.277858039799657</v>
          </cell>
          <cell r="BS74" t="str">
            <v/>
          </cell>
          <cell r="BT74" t="str">
            <v/>
          </cell>
          <cell r="BU74">
            <v>16.306936882963548</v>
          </cell>
          <cell r="BV74">
            <v>27.798145515548505</v>
          </cell>
          <cell r="BW74">
            <v>51.182181691686523</v>
          </cell>
          <cell r="BX74">
            <v>33.551810526571735</v>
          </cell>
          <cell r="BY74">
            <v>0</v>
          </cell>
          <cell r="BZ74">
            <v>33.44381623732788</v>
          </cell>
          <cell r="CA74">
            <v>35.642784844295718</v>
          </cell>
          <cell r="CB74">
            <v>65.569194762487541</v>
          </cell>
          <cell r="CC74" t="str">
            <v/>
          </cell>
          <cell r="CD74">
            <v>35.807118915663096</v>
          </cell>
          <cell r="CE74">
            <v>7.2544471765630307</v>
          </cell>
          <cell r="CF74">
            <v>10.669459892700814</v>
          </cell>
          <cell r="CG74" t="str">
            <v/>
          </cell>
          <cell r="CH74">
            <v>29.637515394788259</v>
          </cell>
          <cell r="CI74">
            <v>41.343753580980227</v>
          </cell>
          <cell r="CJ74">
            <v>4.5907361579956518</v>
          </cell>
          <cell r="CK74">
            <v>29.957123571591431</v>
          </cell>
          <cell r="CL74">
            <v>68.220380490632394</v>
          </cell>
          <cell r="CM74">
            <v>24.636596404010731</v>
          </cell>
          <cell r="CN74">
            <v>9.3768126016551889</v>
          </cell>
          <cell r="CO74">
            <v>3.2239211980800446</v>
          </cell>
          <cell r="CP74">
            <v>52.634105710162835</v>
          </cell>
          <cell r="CQ74">
            <v>33.420904506717207</v>
          </cell>
          <cell r="CR74">
            <v>46.988051365335174</v>
          </cell>
          <cell r="CS74">
            <v>10.875666799585924</v>
          </cell>
          <cell r="CT74">
            <v>79.622389938334166</v>
          </cell>
          <cell r="CU74">
            <v>14.325420362001729</v>
          </cell>
          <cell r="CV74">
            <v>77.166428368351461</v>
          </cell>
          <cell r="CW74">
            <v>44.225566389478431</v>
          </cell>
          <cell r="CX74">
            <v>35.475386356075816</v>
          </cell>
          <cell r="CY74" t="str">
            <v/>
          </cell>
          <cell r="CZ74">
            <v>66.241625915421764</v>
          </cell>
          <cell r="DA74">
            <v>52.044652916432341</v>
          </cell>
          <cell r="DB74">
            <v>3.3448099400385427</v>
          </cell>
          <cell r="DC74">
            <v>47.998147782777885</v>
          </cell>
          <cell r="DD74">
            <v>62.925557411701597</v>
          </cell>
          <cell r="DE74">
            <v>52.728974306173392</v>
          </cell>
          <cell r="DF74">
            <v>31.577009924738263</v>
          </cell>
          <cell r="DG74">
            <v>37.34564692613754</v>
          </cell>
          <cell r="DH74">
            <v>17.463148720298122</v>
          </cell>
          <cell r="DI74">
            <v>43.448645667006843</v>
          </cell>
          <cell r="DJ74">
            <v>37.172015390089861</v>
          </cell>
          <cell r="DK74" t="str">
            <v/>
          </cell>
          <cell r="DL74">
            <v>74.118068503683631</v>
          </cell>
          <cell r="DM74">
            <v>51.635587948985638</v>
          </cell>
          <cell r="DN74">
            <v>8.8934060638461414</v>
          </cell>
          <cell r="DO74" t="str">
            <v/>
          </cell>
          <cell r="DP74">
            <v>52.254520850262807</v>
          </cell>
          <cell r="DQ74">
            <v>18.565610796491679</v>
          </cell>
          <cell r="DR74">
            <v>32.327144750374472</v>
          </cell>
          <cell r="DS74" t="str">
            <v/>
          </cell>
          <cell r="DT74">
            <v>10.065028295954741</v>
          </cell>
          <cell r="DU74">
            <v>22.028728342895786</v>
          </cell>
          <cell r="DV74">
            <v>10.205419580419578</v>
          </cell>
          <cell r="DW74">
            <v>16.237795120724428</v>
          </cell>
          <cell r="DX74">
            <v>27.562214223033045</v>
          </cell>
          <cell r="DY74" t="str">
            <v/>
          </cell>
          <cell r="DZ74">
            <v>52.511023089274964</v>
          </cell>
          <cell r="EA74">
            <v>55.878370186134333</v>
          </cell>
          <cell r="EB74">
            <v>21.511433959342543</v>
          </cell>
          <cell r="EC74">
            <v>21.085970239363601</v>
          </cell>
          <cell r="ED74" t="str">
            <v/>
          </cell>
          <cell r="EE74">
            <v>10.94145518249325</v>
          </cell>
          <cell r="EF74" t="str">
            <v/>
          </cell>
          <cell r="EG74" t="str">
            <v/>
          </cell>
          <cell r="EH74" t="str">
            <v/>
          </cell>
          <cell r="EI74" t="str">
            <v/>
          </cell>
          <cell r="EJ74" t="str">
            <v/>
          </cell>
          <cell r="EK74">
            <v>10.925174231088892</v>
          </cell>
          <cell r="EL74" t="str">
            <v/>
          </cell>
          <cell r="EM74" t="str">
            <v/>
          </cell>
          <cell r="EN74" t="str">
            <v/>
          </cell>
          <cell r="EO74" t="str">
            <v/>
          </cell>
          <cell r="EP74" t="str">
            <v/>
          </cell>
          <cell r="EQ74">
            <v>27.281328800933807</v>
          </cell>
          <cell r="ER74" t="str">
            <v/>
          </cell>
          <cell r="ES74" t="str">
            <v/>
          </cell>
          <cell r="ET74" t="str">
            <v/>
          </cell>
          <cell r="EU74" t="str">
            <v/>
          </cell>
          <cell r="EV74" t="str">
            <v/>
          </cell>
          <cell r="EW74" t="str">
            <v/>
          </cell>
          <cell r="EX74" t="str">
            <v/>
          </cell>
          <cell r="EY74" t="str">
            <v/>
          </cell>
          <cell r="EZ74" t="str">
            <v/>
          </cell>
          <cell r="FA74" t="str">
            <v/>
          </cell>
          <cell r="FB74" t="str">
            <v/>
          </cell>
          <cell r="FC74" t="str">
            <v/>
          </cell>
          <cell r="FD74" t="str">
            <v/>
          </cell>
          <cell r="FE74" t="str">
            <v/>
          </cell>
          <cell r="FF74" t="str">
            <v/>
          </cell>
          <cell r="FG74" t="str">
            <v/>
          </cell>
          <cell r="FH74" t="str">
            <v/>
          </cell>
          <cell r="FI74" t="str">
            <v/>
          </cell>
          <cell r="FJ74" t="str">
            <v/>
          </cell>
          <cell r="FK74" t="str">
            <v/>
          </cell>
          <cell r="FL74" t="str">
            <v/>
          </cell>
          <cell r="FM74" t="str">
            <v/>
          </cell>
          <cell r="FN74" t="str">
            <v/>
          </cell>
          <cell r="FO74" t="str">
            <v/>
          </cell>
          <cell r="FP74" t="str">
            <v/>
          </cell>
          <cell r="FQ74" t="str">
            <v/>
          </cell>
          <cell r="FR74" t="str">
            <v/>
          </cell>
          <cell r="FS74" t="str">
            <v/>
          </cell>
          <cell r="FT74" t="str">
            <v/>
          </cell>
          <cell r="FU74" t="str">
            <v/>
          </cell>
          <cell r="FV74" t="str">
            <v/>
          </cell>
          <cell r="FW74" t="str">
            <v/>
          </cell>
          <cell r="FX74" t="str">
            <v/>
          </cell>
          <cell r="FY74" t="str">
            <v/>
          </cell>
          <cell r="FZ74" t="str">
            <v/>
          </cell>
          <cell r="GA74" t="str">
            <v/>
          </cell>
          <cell r="GB74">
            <v>3.516901914101616</v>
          </cell>
          <cell r="GC74" t="str">
            <v/>
          </cell>
          <cell r="GD74" t="str">
            <v/>
          </cell>
          <cell r="GE74" t="str">
            <v/>
          </cell>
          <cell r="GF74" t="str">
            <v/>
          </cell>
          <cell r="GG74" t="str">
            <v/>
          </cell>
          <cell r="GH74" t="str">
            <v/>
          </cell>
          <cell r="GI74" t="str">
            <v/>
          </cell>
          <cell r="GJ74" t="str">
            <v/>
          </cell>
          <cell r="GK74">
            <v>66.328213567919491</v>
          </cell>
          <cell r="GL74" t="str">
            <v/>
          </cell>
          <cell r="GM74" t="str">
            <v/>
          </cell>
          <cell r="GN74" t="str">
            <v/>
          </cell>
          <cell r="GO74" t="str">
            <v/>
          </cell>
          <cell r="GP74" t="str">
            <v/>
          </cell>
          <cell r="GQ74" t="str">
            <v/>
          </cell>
          <cell r="GR74" t="str">
            <v/>
          </cell>
          <cell r="GS74" t="str">
            <v/>
          </cell>
          <cell r="GT74">
            <v>40.583957123640765</v>
          </cell>
          <cell r="GU74" t="str">
            <v/>
          </cell>
          <cell r="GV74" t="str">
            <v/>
          </cell>
          <cell r="GW74" t="str">
            <v/>
          </cell>
          <cell r="GX74" t="str">
            <v/>
          </cell>
          <cell r="GY74" t="str">
            <v/>
          </cell>
          <cell r="GZ74" t="str">
            <v/>
          </cell>
          <cell r="HA74">
            <v>25.525872209447662</v>
          </cell>
          <cell r="HB74" t="str">
            <v/>
          </cell>
          <cell r="HC74" t="str">
            <v/>
          </cell>
          <cell r="HD74" t="str">
            <v/>
          </cell>
          <cell r="HE74" t="str">
            <v/>
          </cell>
          <cell r="HF74" t="str">
            <v/>
          </cell>
          <cell r="HG74" t="str">
            <v/>
          </cell>
          <cell r="HH74" t="str">
            <v/>
          </cell>
          <cell r="HI74" t="str">
            <v/>
          </cell>
          <cell r="HJ74">
            <v>9.2216360856500899</v>
          </cell>
          <cell r="HK74" t="str">
            <v/>
          </cell>
          <cell r="HL74" t="str">
            <v/>
          </cell>
          <cell r="HM74" t="str">
            <v/>
          </cell>
          <cell r="HN74" t="str">
            <v/>
          </cell>
          <cell r="HO74" t="str">
            <v/>
          </cell>
          <cell r="HP74" t="str">
            <v/>
          </cell>
          <cell r="HQ74" t="str">
            <v/>
          </cell>
          <cell r="HR74" t="str">
            <v/>
          </cell>
          <cell r="HS74" t="str">
            <v/>
          </cell>
          <cell r="HT74" t="str">
            <v/>
          </cell>
          <cell r="HU74" t="str">
            <v/>
          </cell>
          <cell r="HV74" t="str">
            <v/>
          </cell>
          <cell r="HW74" t="str">
            <v/>
          </cell>
          <cell r="HX74">
            <v>28.416477594428518</v>
          </cell>
          <cell r="HY74">
            <v>76.567653311833396</v>
          </cell>
          <cell r="HZ74" t="str">
            <v/>
          </cell>
          <cell r="IA74" t="str">
            <v/>
          </cell>
          <cell r="IB74" t="str">
            <v/>
          </cell>
          <cell r="IC74" t="str">
            <v/>
          </cell>
          <cell r="ID74" t="str">
            <v/>
          </cell>
          <cell r="IE74" t="str">
            <v/>
          </cell>
          <cell r="IF74" t="str">
            <v/>
          </cell>
          <cell r="IG74" t="str">
            <v/>
          </cell>
          <cell r="IH74" t="str">
            <v/>
          </cell>
          <cell r="II74" t="str">
            <v/>
          </cell>
          <cell r="IJ74" t="str">
            <v/>
          </cell>
          <cell r="IK74" t="str">
            <v/>
          </cell>
          <cell r="IL74" t="str">
            <v/>
          </cell>
          <cell r="IM74">
            <v>15.427478819831764</v>
          </cell>
        </row>
        <row r="75">
          <cell r="A75" t="str">
            <v>6.3.4</v>
          </cell>
          <cell r="B75">
            <v>1</v>
          </cell>
          <cell r="C75" t="str">
            <v>Foreign direct investment, net outflows (% of GDP)</v>
          </cell>
          <cell r="D75" t="str">
            <v>SCORE</v>
          </cell>
          <cell r="E75">
            <v>42.643788610025581</v>
          </cell>
          <cell r="F75" t="str">
            <v/>
          </cell>
          <cell r="G75">
            <v>41.464488091659646</v>
          </cell>
          <cell r="H75">
            <v>47.877322689445172</v>
          </cell>
          <cell r="I75">
            <v>100</v>
          </cell>
          <cell r="J75">
            <v>61.956354445144122</v>
          </cell>
          <cell r="K75">
            <v>50.502929989570291</v>
          </cell>
          <cell r="L75">
            <v>0</v>
          </cell>
          <cell r="M75">
            <v>37.499999999999993</v>
          </cell>
          <cell r="N75" t="str">
            <v/>
          </cell>
          <cell r="O75">
            <v>0</v>
          </cell>
          <cell r="P75">
            <v>36.475182965335996</v>
          </cell>
          <cell r="Q75">
            <v>37.796753089252242</v>
          </cell>
          <cell r="R75">
            <v>36.494406895136919</v>
          </cell>
          <cell r="S75">
            <v>37.532441929127799</v>
          </cell>
          <cell r="T75">
            <v>26.652148023960926</v>
          </cell>
          <cell r="U75">
            <v>40.110324731687861</v>
          </cell>
          <cell r="V75">
            <v>32.490424965526422</v>
          </cell>
          <cell r="W75">
            <v>47.866243221461843</v>
          </cell>
          <cell r="X75" t="str">
            <v/>
          </cell>
          <cell r="Y75">
            <v>40.5887148097286</v>
          </cell>
          <cell r="Z75">
            <v>67.659252582500244</v>
          </cell>
          <cell r="AA75">
            <v>89.302053823188913</v>
          </cell>
          <cell r="AB75" t="str">
            <v/>
          </cell>
          <cell r="AC75">
            <v>100</v>
          </cell>
          <cell r="AD75">
            <v>52.603060540205874</v>
          </cell>
          <cell r="AE75">
            <v>60.131840402953443</v>
          </cell>
          <cell r="AF75">
            <v>37.937851786177369</v>
          </cell>
          <cell r="AG75">
            <v>37.499999999999993</v>
          </cell>
          <cell r="AH75">
            <v>73.044479084128895</v>
          </cell>
          <cell r="AI75">
            <v>100</v>
          </cell>
          <cell r="AJ75">
            <v>49.059485781715921</v>
          </cell>
          <cell r="AK75">
            <v>73.157065312621</v>
          </cell>
          <cell r="AL75">
            <v>37.499999999999993</v>
          </cell>
          <cell r="AM75">
            <v>37.499999999999993</v>
          </cell>
          <cell r="AN75">
            <v>42.699966071576256</v>
          </cell>
          <cell r="AO75">
            <v>26.843052243284106</v>
          </cell>
          <cell r="AP75">
            <v>100</v>
          </cell>
          <cell r="AQ75">
            <v>37.499999999999993</v>
          </cell>
          <cell r="AR75">
            <v>65.034582111956837</v>
          </cell>
          <cell r="AS75">
            <v>100</v>
          </cell>
          <cell r="AT75" t="str">
            <v/>
          </cell>
          <cell r="AU75">
            <v>37.330325197069605</v>
          </cell>
          <cell r="AV75">
            <v>68.432295198016632</v>
          </cell>
          <cell r="AW75">
            <v>37.952250725896519</v>
          </cell>
          <cell r="AX75">
            <v>48.401701188531256</v>
          </cell>
          <cell r="AY75">
            <v>38.713286395097533</v>
          </cell>
          <cell r="AZ75">
            <v>37.499999999999993</v>
          </cell>
          <cell r="BA75">
            <v>37.582060759562538</v>
          </cell>
          <cell r="BB75">
            <v>100</v>
          </cell>
          <cell r="BC75">
            <v>74.016637158866217</v>
          </cell>
          <cell r="BD75">
            <v>100</v>
          </cell>
          <cell r="BE75">
            <v>56.000160161283276</v>
          </cell>
          <cell r="BF75">
            <v>46.862717368340221</v>
          </cell>
          <cell r="BG75">
            <v>100</v>
          </cell>
          <cell r="BH75">
            <v>47.786559689508543</v>
          </cell>
          <cell r="BI75">
            <v>72.995730082405714</v>
          </cell>
          <cell r="BJ75">
            <v>46.184798325338647</v>
          </cell>
          <cell r="BK75">
            <v>62.750953064834427</v>
          </cell>
          <cell r="BL75">
            <v>42.44864743267464</v>
          </cell>
          <cell r="BM75">
            <v>83.889264042314039</v>
          </cell>
          <cell r="BN75">
            <v>40.185198076264719</v>
          </cell>
          <cell r="BO75">
            <v>59.281803450465887</v>
          </cell>
          <cell r="BP75">
            <v>100</v>
          </cell>
          <cell r="BQ75">
            <v>37.399892038620614</v>
          </cell>
          <cell r="BR75">
            <v>33.787378057367057</v>
          </cell>
          <cell r="BS75" t="str">
            <v/>
          </cell>
          <cell r="BT75" t="str">
            <v/>
          </cell>
          <cell r="BU75">
            <v>46.751206198764955</v>
          </cell>
          <cell r="BV75">
            <v>100</v>
          </cell>
          <cell r="BW75">
            <v>39.93039065376567</v>
          </cell>
          <cell r="BX75">
            <v>37.499999999999993</v>
          </cell>
          <cell r="BY75">
            <v>37.499999999999993</v>
          </cell>
          <cell r="BZ75">
            <v>100</v>
          </cell>
          <cell r="CA75">
            <v>37.619004818076654</v>
          </cell>
          <cell r="CB75">
            <v>62.249046935165552</v>
          </cell>
          <cell r="CC75" t="str">
            <v/>
          </cell>
          <cell r="CD75">
            <v>45.05330779184952</v>
          </cell>
          <cell r="CE75">
            <v>52.397442168576646</v>
          </cell>
          <cell r="CF75">
            <v>59.460516231878557</v>
          </cell>
          <cell r="CG75" t="str">
            <v/>
          </cell>
          <cell r="CH75">
            <v>46.491950119149799</v>
          </cell>
          <cell r="CI75">
            <v>37.996563916896918</v>
          </cell>
          <cell r="CJ75">
            <v>36.948567311394243</v>
          </cell>
          <cell r="CK75">
            <v>37.499999999999993</v>
          </cell>
          <cell r="CL75">
            <v>98.33346196708284</v>
          </cell>
          <cell r="CM75">
            <v>29.20288508362437</v>
          </cell>
          <cell r="CN75">
            <v>37.499999999999993</v>
          </cell>
          <cell r="CO75">
            <v>38.88312442735252</v>
          </cell>
          <cell r="CP75">
            <v>100</v>
          </cell>
          <cell r="CQ75">
            <v>52.552174724142461</v>
          </cell>
          <cell r="CR75">
            <v>37.35176089448121</v>
          </cell>
          <cell r="CS75">
            <v>37.499999999999993</v>
          </cell>
          <cell r="CT75">
            <v>38.463869958972595</v>
          </cell>
          <cell r="CU75">
            <v>42.708369596103353</v>
          </cell>
          <cell r="CV75">
            <v>41.320001800694293</v>
          </cell>
          <cell r="CW75">
            <v>57.839845148879078</v>
          </cell>
          <cell r="CX75">
            <v>46.671633914565774</v>
          </cell>
          <cell r="CY75" t="str">
            <v/>
          </cell>
          <cell r="CZ75">
            <v>39.884775759467402</v>
          </cell>
          <cell r="DA75">
            <v>99.450932502621498</v>
          </cell>
          <cell r="DB75">
            <v>47.305282632784476</v>
          </cell>
          <cell r="DC75">
            <v>53.938524659085076</v>
          </cell>
          <cell r="DD75">
            <v>39.707633431760122</v>
          </cell>
          <cell r="DE75">
            <v>93.778849136446041</v>
          </cell>
          <cell r="DF75">
            <v>45.530347624530393</v>
          </cell>
          <cell r="DG75">
            <v>43.425397861803887</v>
          </cell>
          <cell r="DH75">
            <v>45.381752419317728</v>
          </cell>
          <cell r="DI75">
            <v>46.527040709750111</v>
          </cell>
          <cell r="DJ75">
            <v>38.317182601641193</v>
          </cell>
          <cell r="DK75" t="str">
            <v/>
          </cell>
          <cell r="DL75">
            <v>100</v>
          </cell>
          <cell r="DM75">
            <v>100</v>
          </cell>
          <cell r="DN75">
            <v>37.499999999999993</v>
          </cell>
          <cell r="DO75" t="str">
            <v/>
          </cell>
          <cell r="DP75">
            <v>37.499999999999993</v>
          </cell>
          <cell r="DQ75">
            <v>37.499999999999993</v>
          </cell>
          <cell r="DR75">
            <v>64.254508153569162</v>
          </cell>
          <cell r="DS75" t="str">
            <v/>
          </cell>
          <cell r="DT75">
            <v>83.81365755022172</v>
          </cell>
          <cell r="DU75">
            <v>40.543986365985518</v>
          </cell>
          <cell r="DV75">
            <v>41.834106756003756</v>
          </cell>
          <cell r="DW75">
            <v>37.499999999999993</v>
          </cell>
          <cell r="DX75">
            <v>39.947198449378092</v>
          </cell>
          <cell r="DY75" t="str">
            <v/>
          </cell>
          <cell r="DZ75">
            <v>71.310146698366168</v>
          </cell>
          <cell r="EA75">
            <v>70.140432850344993</v>
          </cell>
          <cell r="EB75">
            <v>37.58054238549952</v>
          </cell>
          <cell r="EC75">
            <v>47.14556113397402</v>
          </cell>
          <cell r="ED75">
            <v>49.854995450934304</v>
          </cell>
          <cell r="EE75">
            <v>37.499999999999993</v>
          </cell>
          <cell r="EF75" t="str">
            <v/>
          </cell>
          <cell r="EG75" t="str">
            <v/>
          </cell>
          <cell r="EH75" t="str">
            <v/>
          </cell>
          <cell r="EI75" t="str">
            <v/>
          </cell>
          <cell r="EJ75" t="str">
            <v/>
          </cell>
          <cell r="EK75">
            <v>37.653433997565315</v>
          </cell>
          <cell r="EL75" t="str">
            <v/>
          </cell>
          <cell r="EM75" t="str">
            <v/>
          </cell>
          <cell r="EN75" t="str">
            <v/>
          </cell>
          <cell r="EO75" t="str">
            <v/>
          </cell>
          <cell r="EP75" t="str">
            <v/>
          </cell>
          <cell r="EQ75">
            <v>41.074756286301529</v>
          </cell>
          <cell r="ER75" t="str">
            <v/>
          </cell>
          <cell r="ES75" t="str">
            <v/>
          </cell>
          <cell r="ET75" t="str">
            <v/>
          </cell>
          <cell r="EU75" t="str">
            <v/>
          </cell>
          <cell r="EV75" t="str">
            <v/>
          </cell>
          <cell r="EW75" t="str">
            <v/>
          </cell>
          <cell r="EX75" t="str">
            <v/>
          </cell>
          <cell r="EY75" t="str">
            <v/>
          </cell>
          <cell r="EZ75" t="str">
            <v/>
          </cell>
          <cell r="FA75" t="str">
            <v/>
          </cell>
          <cell r="FB75" t="str">
            <v/>
          </cell>
          <cell r="FC75" t="str">
            <v/>
          </cell>
          <cell r="FD75" t="str">
            <v/>
          </cell>
          <cell r="FE75" t="str">
            <v/>
          </cell>
          <cell r="FF75" t="str">
            <v/>
          </cell>
          <cell r="FG75" t="str">
            <v/>
          </cell>
          <cell r="FH75" t="str">
            <v/>
          </cell>
          <cell r="FI75" t="str">
            <v/>
          </cell>
          <cell r="FJ75" t="str">
            <v/>
          </cell>
          <cell r="FK75" t="str">
            <v/>
          </cell>
          <cell r="FL75" t="str">
            <v/>
          </cell>
          <cell r="FM75" t="str">
            <v/>
          </cell>
          <cell r="FN75" t="str">
            <v/>
          </cell>
          <cell r="FO75" t="str">
            <v/>
          </cell>
          <cell r="FP75" t="str">
            <v/>
          </cell>
          <cell r="FQ75" t="str">
            <v/>
          </cell>
          <cell r="FR75" t="str">
            <v/>
          </cell>
          <cell r="FS75" t="str">
            <v/>
          </cell>
          <cell r="FT75" t="str">
            <v/>
          </cell>
          <cell r="FU75" t="str">
            <v/>
          </cell>
          <cell r="FV75" t="str">
            <v/>
          </cell>
          <cell r="FW75" t="str">
            <v/>
          </cell>
          <cell r="FX75" t="str">
            <v/>
          </cell>
          <cell r="FY75" t="str">
            <v/>
          </cell>
          <cell r="FZ75" t="str">
            <v/>
          </cell>
          <cell r="GA75" t="str">
            <v/>
          </cell>
          <cell r="GB75">
            <v>37.499999999999993</v>
          </cell>
          <cell r="GC75" t="str">
            <v/>
          </cell>
          <cell r="GD75" t="str">
            <v/>
          </cell>
          <cell r="GE75" t="str">
            <v/>
          </cell>
          <cell r="GF75" t="str">
            <v/>
          </cell>
          <cell r="GG75" t="str">
            <v/>
          </cell>
          <cell r="GH75" t="str">
            <v/>
          </cell>
          <cell r="GI75" t="str">
            <v/>
          </cell>
          <cell r="GJ75" t="str">
            <v/>
          </cell>
          <cell r="GK75">
            <v>93.424261773609572</v>
          </cell>
          <cell r="GL75" t="str">
            <v/>
          </cell>
          <cell r="GM75" t="str">
            <v/>
          </cell>
          <cell r="GN75" t="str">
            <v/>
          </cell>
          <cell r="GO75" t="str">
            <v/>
          </cell>
          <cell r="GP75" t="str">
            <v/>
          </cell>
          <cell r="GQ75" t="str">
            <v/>
          </cell>
          <cell r="GR75" t="str">
            <v/>
          </cell>
          <cell r="GS75" t="str">
            <v/>
          </cell>
          <cell r="GT75">
            <v>39.645386911300342</v>
          </cell>
          <cell r="GU75" t="str">
            <v/>
          </cell>
          <cell r="GV75" t="str">
            <v/>
          </cell>
          <cell r="GW75" t="str">
            <v/>
          </cell>
          <cell r="GX75" t="str">
            <v/>
          </cell>
          <cell r="GY75" t="str">
            <v/>
          </cell>
          <cell r="GZ75" t="str">
            <v/>
          </cell>
          <cell r="HA75">
            <v>45.303351936327864</v>
          </cell>
          <cell r="HB75" t="str">
            <v/>
          </cell>
          <cell r="HC75" t="str">
            <v/>
          </cell>
          <cell r="HD75" t="str">
            <v/>
          </cell>
          <cell r="HE75" t="str">
            <v/>
          </cell>
          <cell r="HF75" t="str">
            <v/>
          </cell>
          <cell r="HG75" t="str">
            <v/>
          </cell>
          <cell r="HH75" t="str">
            <v/>
          </cell>
          <cell r="HI75" t="str">
            <v/>
          </cell>
          <cell r="HJ75">
            <v>37.499999999999993</v>
          </cell>
          <cell r="HK75" t="str">
            <v/>
          </cell>
          <cell r="HL75" t="str">
            <v/>
          </cell>
          <cell r="HM75" t="str">
            <v/>
          </cell>
          <cell r="HN75" t="str">
            <v/>
          </cell>
          <cell r="HO75" t="str">
            <v/>
          </cell>
          <cell r="HP75" t="str">
            <v/>
          </cell>
          <cell r="HQ75" t="str">
            <v/>
          </cell>
          <cell r="HR75" t="str">
            <v/>
          </cell>
          <cell r="HS75" t="str">
            <v/>
          </cell>
          <cell r="HT75" t="str">
            <v/>
          </cell>
          <cell r="HU75" t="str">
            <v/>
          </cell>
          <cell r="HV75" t="str">
            <v/>
          </cell>
          <cell r="HW75" t="str">
            <v/>
          </cell>
          <cell r="HX75">
            <v>37.499999999999993</v>
          </cell>
          <cell r="HY75">
            <v>41.510296480668345</v>
          </cell>
          <cell r="HZ75" t="str">
            <v/>
          </cell>
          <cell r="IA75" t="str">
            <v/>
          </cell>
          <cell r="IB75" t="str">
            <v/>
          </cell>
          <cell r="IC75" t="str">
            <v/>
          </cell>
          <cell r="ID75" t="str">
            <v/>
          </cell>
          <cell r="IE75" t="str">
            <v/>
          </cell>
          <cell r="IF75" t="str">
            <v/>
          </cell>
          <cell r="IG75" t="str">
            <v/>
          </cell>
          <cell r="IH75" t="str">
            <v/>
          </cell>
          <cell r="II75" t="str">
            <v/>
          </cell>
          <cell r="IJ75" t="str">
            <v/>
          </cell>
          <cell r="IK75" t="str">
            <v/>
          </cell>
          <cell r="IL75" t="str">
            <v/>
          </cell>
          <cell r="IM75">
            <v>37.499999999999993</v>
          </cell>
        </row>
        <row r="76">
          <cell r="A76" t="str">
            <v>7.1.1</v>
          </cell>
          <cell r="B76">
            <v>0.5</v>
          </cell>
          <cell r="C76" t="str">
            <v>Resident trademark applications at the National Office (per billion GDP, current US$)</v>
          </cell>
          <cell r="D76" t="str">
            <v>SCORE</v>
          </cell>
          <cell r="E76">
            <v>2.2404744983340996</v>
          </cell>
          <cell r="F76">
            <v>2.5659297232614131</v>
          </cell>
          <cell r="G76">
            <v>28.499662475685362</v>
          </cell>
          <cell r="H76">
            <v>17.212737782308899</v>
          </cell>
          <cell r="I76">
            <v>4.9671629521351468</v>
          </cell>
          <cell r="J76">
            <v>3.0646473467004594</v>
          </cell>
          <cell r="K76">
            <v>2.6404544789772761</v>
          </cell>
          <cell r="L76">
            <v>2.2403484710155803</v>
          </cell>
          <cell r="M76">
            <v>9.8349198001135072</v>
          </cell>
          <cell r="N76" t="str">
            <v/>
          </cell>
          <cell r="O76">
            <v>1.923438421708052</v>
          </cell>
          <cell r="P76" t="str">
            <v/>
          </cell>
          <cell r="Q76">
            <v>19.20356169398196</v>
          </cell>
          <cell r="R76">
            <v>3.0229590202218701</v>
          </cell>
          <cell r="S76" t="str">
            <v/>
          </cell>
          <cell r="T76">
            <v>8.0376312070983893</v>
          </cell>
          <cell r="U76">
            <v>0.44215424142855675</v>
          </cell>
          <cell r="V76">
            <v>13.473364166452217</v>
          </cell>
          <cell r="W76">
            <v>0.74354544851189297</v>
          </cell>
          <cell r="X76" t="str">
            <v/>
          </cell>
          <cell r="Y76">
            <v>8.7559165747155614</v>
          </cell>
          <cell r="Z76" t="str">
            <v/>
          </cell>
          <cell r="AA76">
            <v>1.8790317968155081</v>
          </cell>
          <cell r="AB76" t="str">
            <v/>
          </cell>
          <cell r="AC76">
            <v>18.508137263273515</v>
          </cell>
          <cell r="AD76">
            <v>20.014325898200301</v>
          </cell>
          <cell r="AE76">
            <v>9.1584921575991274</v>
          </cell>
          <cell r="AF76">
            <v>30.071432246571643</v>
          </cell>
          <cell r="AG76" t="str">
            <v/>
          </cell>
          <cell r="AH76">
            <v>3.494282534233454</v>
          </cell>
          <cell r="AI76">
            <v>4.2498879385592589</v>
          </cell>
          <cell r="AJ76">
            <v>5.4578252189035048</v>
          </cell>
          <cell r="AK76">
            <v>1.8683316484126071</v>
          </cell>
          <cell r="AL76" t="str">
            <v/>
          </cell>
          <cell r="AM76">
            <v>17.855710298092305</v>
          </cell>
          <cell r="AN76" t="str">
            <v/>
          </cell>
          <cell r="AO76" t="str">
            <v/>
          </cell>
          <cell r="AP76">
            <v>8.0426335964970832</v>
          </cell>
          <cell r="AQ76">
            <v>2.9873797686094923</v>
          </cell>
          <cell r="AR76">
            <v>2.2315194714934838</v>
          </cell>
          <cell r="AS76">
            <v>4.2201734903356689</v>
          </cell>
          <cell r="AT76" t="str">
            <v/>
          </cell>
          <cell r="AU76">
            <v>7.7747948474899466</v>
          </cell>
          <cell r="AV76">
            <v>3.3124697736111743</v>
          </cell>
          <cell r="AW76" t="str">
            <v/>
          </cell>
          <cell r="AX76">
            <v>2.6243127530590407</v>
          </cell>
          <cell r="AY76">
            <v>23.482357846031782</v>
          </cell>
          <cell r="AZ76" t="str">
            <v/>
          </cell>
          <cell r="BA76">
            <v>25.715167915256409</v>
          </cell>
          <cell r="BB76">
            <v>6.0228073173622363</v>
          </cell>
          <cell r="BC76">
            <v>3.6945423504695913</v>
          </cell>
          <cell r="BD76">
            <v>5.3880463994256225</v>
          </cell>
          <cell r="BE76">
            <v>13.224685418979448</v>
          </cell>
          <cell r="BF76">
            <v>13.520802253836514</v>
          </cell>
          <cell r="BG76">
            <v>1.3985142837743121</v>
          </cell>
          <cell r="BH76">
            <v>2.1285809597974183</v>
          </cell>
          <cell r="BI76">
            <v>2.6634579443771997</v>
          </cell>
          <cell r="BJ76">
            <v>6.1971035270679886</v>
          </cell>
          <cell r="BK76">
            <v>2.400657172754439</v>
          </cell>
          <cell r="BL76">
            <v>34.1645488748796</v>
          </cell>
          <cell r="BM76">
            <v>1.8659345719879685</v>
          </cell>
          <cell r="BN76">
            <v>8.6740676160032422</v>
          </cell>
          <cell r="BO76">
            <v>17.478238131389272</v>
          </cell>
          <cell r="BP76" t="str">
            <v/>
          </cell>
          <cell r="BQ76">
            <v>6.2548873193500398</v>
          </cell>
          <cell r="BR76">
            <v>5.9978936506498357</v>
          </cell>
          <cell r="BS76" t="str">
            <v/>
          </cell>
          <cell r="BT76" t="str">
            <v/>
          </cell>
          <cell r="BU76">
            <v>7.0393903081043039</v>
          </cell>
          <cell r="BV76">
            <v>2.9786390437247805</v>
          </cell>
          <cell r="BW76">
            <v>15.510419025543875</v>
          </cell>
          <cell r="BX76">
            <v>8.4857012367769471</v>
          </cell>
          <cell r="BY76">
            <v>9.4391974670841012</v>
          </cell>
          <cell r="BZ76">
            <v>8.9240906108252762</v>
          </cell>
          <cell r="CA76" t="str">
            <v/>
          </cell>
          <cell r="CB76">
            <v>9.7711932501459788</v>
          </cell>
          <cell r="CC76" t="str">
            <v/>
          </cell>
          <cell r="CD76">
            <v>2.8898472102429969E-2</v>
          </cell>
          <cell r="CE76">
            <v>8.2120098961117929</v>
          </cell>
          <cell r="CF76">
            <v>14.558352127975377</v>
          </cell>
          <cell r="CG76" t="str">
            <v/>
          </cell>
          <cell r="CH76">
            <v>11.552600099280063</v>
          </cell>
          <cell r="CI76">
            <v>8.6774981141315095</v>
          </cell>
          <cell r="CJ76" t="str">
            <v/>
          </cell>
          <cell r="CK76">
            <v>8.0062775949924454</v>
          </cell>
          <cell r="CL76">
            <v>2.9869418653669335</v>
          </cell>
          <cell r="CM76">
            <v>8.9601473480186797</v>
          </cell>
          <cell r="CN76">
            <v>28.612401788666382</v>
          </cell>
          <cell r="CO76" t="str">
            <v/>
          </cell>
          <cell r="CP76">
            <v>1.2128148473118283</v>
          </cell>
          <cell r="CQ76" t="str">
            <v/>
          </cell>
          <cell r="CR76">
            <v>8.3604165602107834</v>
          </cell>
          <cell r="CS76">
            <v>19.439302187453627</v>
          </cell>
          <cell r="CT76" t="str">
            <v/>
          </cell>
          <cell r="CU76">
            <v>15.607610624293445</v>
          </cell>
          <cell r="CV76">
            <v>7.3711559475185888</v>
          </cell>
          <cell r="CW76">
            <v>4.6206642632899637</v>
          </cell>
          <cell r="CX76">
            <v>9.4635512109387818</v>
          </cell>
          <cell r="CY76" t="str">
            <v/>
          </cell>
          <cell r="CZ76">
            <v>7.8317825105159473</v>
          </cell>
          <cell r="DA76">
            <v>2.8880253200160029</v>
          </cell>
          <cell r="DB76" t="str">
            <v/>
          </cell>
          <cell r="DC76" t="str">
            <v/>
          </cell>
          <cell r="DD76">
            <v>4.2967621774909492</v>
          </cell>
          <cell r="DE76">
            <v>3.0294546263641826</v>
          </cell>
          <cell r="DF76">
            <v>3.5885234203488716</v>
          </cell>
          <cell r="DG76">
            <v>4.3399049747353171</v>
          </cell>
          <cell r="DH76">
            <v>7.6053840488612732</v>
          </cell>
          <cell r="DI76">
            <v>4.4014924871732362</v>
          </cell>
          <cell r="DJ76">
            <v>10.97217976935559</v>
          </cell>
          <cell r="DK76" t="str">
            <v/>
          </cell>
          <cell r="DL76">
            <v>3.8012881391085913</v>
          </cell>
          <cell r="DM76">
            <v>3.2385082406675161</v>
          </cell>
          <cell r="DN76" t="str">
            <v/>
          </cell>
          <cell r="DO76" t="str">
            <v/>
          </cell>
          <cell r="DP76">
            <v>5.539449979808647</v>
          </cell>
          <cell r="DQ76">
            <v>0.37575922509561577</v>
          </cell>
          <cell r="DR76">
            <v>12.613820184447883</v>
          </cell>
          <cell r="DS76" t="str">
            <v/>
          </cell>
          <cell r="DT76">
            <v>5.0771324642414157</v>
          </cell>
          <cell r="DU76" t="str">
            <v/>
          </cell>
          <cell r="DV76">
            <v>13.092589376941783</v>
          </cell>
          <cell r="DW76" t="str">
            <v/>
          </cell>
          <cell r="DX76">
            <v>17.467379116924668</v>
          </cell>
          <cell r="DY76" t="str">
            <v/>
          </cell>
          <cell r="DZ76">
            <v>2.0287260761968202</v>
          </cell>
          <cell r="EA76">
            <v>2.1435264020704956</v>
          </cell>
          <cell r="EB76">
            <v>19.005702830957965</v>
          </cell>
          <cell r="EC76">
            <v>15.287047811746717</v>
          </cell>
          <cell r="ED76">
            <v>33.05810542194854</v>
          </cell>
          <cell r="EE76">
            <v>7.8781643064485998</v>
          </cell>
          <cell r="EF76">
            <v>1.3115458542820219E-2</v>
          </cell>
          <cell r="EG76" t="str">
            <v/>
          </cell>
          <cell r="EH76" t="str">
            <v/>
          </cell>
          <cell r="EI76" t="str">
            <v/>
          </cell>
          <cell r="EJ76" t="str">
            <v/>
          </cell>
          <cell r="EK76" t="str">
            <v/>
          </cell>
          <cell r="EL76" t="str">
            <v/>
          </cell>
          <cell r="EM76" t="str">
            <v/>
          </cell>
          <cell r="EN76" t="str">
            <v/>
          </cell>
          <cell r="EO76" t="str">
            <v/>
          </cell>
          <cell r="EP76" t="str">
            <v/>
          </cell>
          <cell r="EQ76">
            <v>7.7195223318024091</v>
          </cell>
          <cell r="ER76" t="str">
            <v/>
          </cell>
          <cell r="ES76" t="str">
            <v/>
          </cell>
          <cell r="ET76" t="str">
            <v/>
          </cell>
          <cell r="EU76" t="str">
            <v/>
          </cell>
          <cell r="EV76" t="str">
            <v/>
          </cell>
          <cell r="EW76" t="str">
            <v/>
          </cell>
          <cell r="EX76" t="str">
            <v/>
          </cell>
          <cell r="EY76" t="str">
            <v/>
          </cell>
          <cell r="EZ76" t="str">
            <v/>
          </cell>
          <cell r="FA76" t="str">
            <v/>
          </cell>
          <cell r="FB76" t="str">
            <v/>
          </cell>
          <cell r="FC76" t="str">
            <v/>
          </cell>
          <cell r="FD76" t="str">
            <v/>
          </cell>
          <cell r="FE76" t="str">
            <v/>
          </cell>
          <cell r="FF76" t="str">
            <v/>
          </cell>
          <cell r="FG76" t="str">
            <v/>
          </cell>
          <cell r="FH76" t="str">
            <v/>
          </cell>
          <cell r="FI76" t="str">
            <v/>
          </cell>
          <cell r="FJ76" t="str">
            <v/>
          </cell>
          <cell r="FK76" t="str">
            <v/>
          </cell>
          <cell r="FL76" t="str">
            <v/>
          </cell>
          <cell r="FM76" t="str">
            <v/>
          </cell>
          <cell r="FN76" t="str">
            <v/>
          </cell>
          <cell r="FO76" t="str">
            <v/>
          </cell>
          <cell r="FP76" t="str">
            <v/>
          </cell>
          <cell r="FQ76" t="str">
            <v/>
          </cell>
          <cell r="FR76" t="str">
            <v/>
          </cell>
          <cell r="FS76" t="str">
            <v/>
          </cell>
          <cell r="FT76" t="str">
            <v/>
          </cell>
          <cell r="FU76" t="str">
            <v/>
          </cell>
          <cell r="FV76" t="str">
            <v/>
          </cell>
          <cell r="FW76" t="str">
            <v/>
          </cell>
          <cell r="FX76" t="str">
            <v/>
          </cell>
          <cell r="FY76" t="str">
            <v/>
          </cell>
          <cell r="FZ76" t="str">
            <v/>
          </cell>
          <cell r="GA76" t="str">
            <v/>
          </cell>
          <cell r="GB76">
            <v>14.380645074110324</v>
          </cell>
          <cell r="GC76" t="str">
            <v/>
          </cell>
          <cell r="GD76" t="str">
            <v/>
          </cell>
          <cell r="GE76" t="str">
            <v/>
          </cell>
          <cell r="GF76" t="str">
            <v/>
          </cell>
          <cell r="GG76" t="str">
            <v/>
          </cell>
          <cell r="GH76" t="str">
            <v/>
          </cell>
          <cell r="GI76" t="str">
            <v/>
          </cell>
          <cell r="GJ76" t="str">
            <v/>
          </cell>
          <cell r="GK76" t="str">
            <v/>
          </cell>
          <cell r="GL76" t="str">
            <v/>
          </cell>
          <cell r="GM76" t="str">
            <v/>
          </cell>
          <cell r="GN76" t="str">
            <v/>
          </cell>
          <cell r="GO76" t="str">
            <v/>
          </cell>
          <cell r="GP76" t="str">
            <v/>
          </cell>
          <cell r="GQ76" t="str">
            <v/>
          </cell>
          <cell r="GR76" t="str">
            <v/>
          </cell>
          <cell r="GS76" t="str">
            <v/>
          </cell>
          <cell r="GT76">
            <v>26.13403568588345</v>
          </cell>
          <cell r="GU76" t="str">
            <v/>
          </cell>
          <cell r="GV76" t="str">
            <v/>
          </cell>
          <cell r="GW76" t="str">
            <v/>
          </cell>
          <cell r="GX76" t="str">
            <v/>
          </cell>
          <cell r="GY76" t="str">
            <v/>
          </cell>
          <cell r="GZ76" t="str">
            <v/>
          </cell>
          <cell r="HA76" t="str">
            <v/>
          </cell>
          <cell r="HB76" t="str">
            <v/>
          </cell>
          <cell r="HC76" t="str">
            <v/>
          </cell>
          <cell r="HD76" t="str">
            <v/>
          </cell>
          <cell r="HE76" t="str">
            <v/>
          </cell>
          <cell r="HF76" t="str">
            <v/>
          </cell>
          <cell r="HG76" t="str">
            <v/>
          </cell>
          <cell r="HH76" t="str">
            <v/>
          </cell>
          <cell r="HI76" t="str">
            <v/>
          </cell>
          <cell r="HJ76">
            <v>0.55198091668754867</v>
          </cell>
          <cell r="HK76" t="str">
            <v/>
          </cell>
          <cell r="HL76" t="str">
            <v/>
          </cell>
          <cell r="HM76" t="str">
            <v/>
          </cell>
          <cell r="HN76" t="str">
            <v/>
          </cell>
          <cell r="HO76" t="str">
            <v/>
          </cell>
          <cell r="HP76" t="str">
            <v/>
          </cell>
          <cell r="HQ76" t="str">
            <v/>
          </cell>
          <cell r="HR76" t="str">
            <v/>
          </cell>
          <cell r="HS76" t="str">
            <v/>
          </cell>
          <cell r="HT76" t="str">
            <v/>
          </cell>
          <cell r="HU76" t="str">
            <v/>
          </cell>
          <cell r="HV76" t="str">
            <v/>
          </cell>
          <cell r="HW76" t="str">
            <v/>
          </cell>
          <cell r="HX76">
            <v>5.3540107821540266</v>
          </cell>
          <cell r="HY76" t="str">
            <v/>
          </cell>
          <cell r="HZ76" t="str">
            <v/>
          </cell>
          <cell r="IA76" t="str">
            <v/>
          </cell>
          <cell r="IB76" t="str">
            <v/>
          </cell>
          <cell r="IC76" t="str">
            <v/>
          </cell>
          <cell r="ID76" t="str">
            <v/>
          </cell>
          <cell r="IE76" t="str">
            <v/>
          </cell>
          <cell r="IF76" t="str">
            <v/>
          </cell>
          <cell r="IG76" t="str">
            <v/>
          </cell>
          <cell r="IH76" t="str">
            <v/>
          </cell>
          <cell r="II76" t="str">
            <v/>
          </cell>
          <cell r="IJ76" t="str">
            <v/>
          </cell>
          <cell r="IK76" t="str">
            <v/>
          </cell>
          <cell r="IL76" t="str">
            <v/>
          </cell>
          <cell r="IM76">
            <v>8.7255508566294857</v>
          </cell>
        </row>
        <row r="77">
          <cell r="A77" t="str">
            <v>7.1.2</v>
          </cell>
          <cell r="B77">
            <v>0.5</v>
          </cell>
          <cell r="C77" t="str">
            <v>Resident international trademark applications (Madrid) (per billion GDP, current US$)</v>
          </cell>
          <cell r="D77" t="str">
            <v>SCORE</v>
          </cell>
          <cell r="E77">
            <v>0.92422490545238534</v>
          </cell>
          <cell r="F77">
            <v>0.30041866547562884</v>
          </cell>
          <cell r="G77" t="str">
            <v/>
          </cell>
          <cell r="H77">
            <v>8.2531122006540372</v>
          </cell>
          <cell r="I77">
            <v>7.8704134226924554</v>
          </cell>
          <cell r="J77">
            <v>39.724230157266554</v>
          </cell>
          <cell r="K77">
            <v>1.1542717990633085</v>
          </cell>
          <cell r="L77" t="str">
            <v/>
          </cell>
          <cell r="M77" t="str">
            <v/>
          </cell>
          <cell r="N77" t="str">
            <v/>
          </cell>
          <cell r="O77" t="str">
            <v/>
          </cell>
          <cell r="P77" t="str">
            <v/>
          </cell>
          <cell r="Q77" t="str">
            <v/>
          </cell>
          <cell r="R77">
            <v>17.88395925706882</v>
          </cell>
          <cell r="S77" t="str">
            <v/>
          </cell>
          <cell r="T77" t="str">
            <v/>
          </cell>
          <cell r="U77" t="str">
            <v/>
          </cell>
          <cell r="V77">
            <v>50</v>
          </cell>
          <cell r="W77" t="str">
            <v/>
          </cell>
          <cell r="X77" t="str">
            <v/>
          </cell>
          <cell r="Y77" t="str">
            <v/>
          </cell>
          <cell r="Z77" t="str">
            <v/>
          </cell>
          <cell r="AA77" t="str">
            <v/>
          </cell>
          <cell r="AB77" t="str">
            <v/>
          </cell>
          <cell r="AC77" t="str">
            <v/>
          </cell>
          <cell r="AD77">
            <v>6.3394826269965119</v>
          </cell>
          <cell r="AE77" t="str">
            <v/>
          </cell>
          <cell r="AF77" t="str">
            <v/>
          </cell>
          <cell r="AG77" t="str">
            <v/>
          </cell>
          <cell r="AH77">
            <v>39.334286541110664</v>
          </cell>
          <cell r="AI77">
            <v>14.063402753754792</v>
          </cell>
          <cell r="AJ77">
            <v>39.793710415621781</v>
          </cell>
          <cell r="AK77">
            <v>16.968140196300578</v>
          </cell>
          <cell r="AL77" t="str">
            <v/>
          </cell>
          <cell r="AM77" t="str">
            <v/>
          </cell>
          <cell r="AN77">
            <v>3.6624270322365251</v>
          </cell>
          <cell r="AO77" t="str">
            <v/>
          </cell>
          <cell r="AP77">
            <v>18.662479677920928</v>
          </cell>
          <cell r="AQ77" t="str">
            <v/>
          </cell>
          <cell r="AR77">
            <v>11.425294632346217</v>
          </cell>
          <cell r="AS77">
            <v>19.43593098745837</v>
          </cell>
          <cell r="AT77" t="str">
            <v/>
          </cell>
          <cell r="AU77">
            <v>13.067862733484484</v>
          </cell>
          <cell r="AV77">
            <v>25.530195990098658</v>
          </cell>
          <cell r="AW77" t="str">
            <v/>
          </cell>
          <cell r="AX77">
            <v>3.228129276709943</v>
          </cell>
          <cell r="AY77" t="str">
            <v/>
          </cell>
          <cell r="AZ77" t="str">
            <v/>
          </cell>
          <cell r="BA77" t="str">
            <v/>
          </cell>
          <cell r="BB77" t="str">
            <v/>
          </cell>
          <cell r="BC77">
            <v>50</v>
          </cell>
          <cell r="BD77">
            <v>19.756793791414005</v>
          </cell>
          <cell r="BE77" t="str">
            <v/>
          </cell>
          <cell r="BF77" t="str">
            <v/>
          </cell>
          <cell r="BG77">
            <v>2.4494227525975036</v>
          </cell>
          <cell r="BH77" t="str">
            <v/>
          </cell>
          <cell r="BI77">
            <v>17.870174794661779</v>
          </cell>
          <cell r="BJ77" t="str">
            <v/>
          </cell>
          <cell r="BK77">
            <v>2.4432673836530361</v>
          </cell>
          <cell r="BL77" t="str">
            <v/>
          </cell>
          <cell r="BM77">
            <v>2.6878243058666516</v>
          </cell>
          <cell r="BN77">
            <v>1.5737978339790091</v>
          </cell>
          <cell r="BO77">
            <v>4.2842367857586074</v>
          </cell>
          <cell r="BP77" t="str">
            <v/>
          </cell>
          <cell r="BQ77">
            <v>17.561529674402994</v>
          </cell>
          <cell r="BR77">
            <v>50</v>
          </cell>
          <cell r="BS77" t="str">
            <v/>
          </cell>
          <cell r="BT77" t="str">
            <v/>
          </cell>
          <cell r="BU77">
            <v>12.794027027860743</v>
          </cell>
          <cell r="BV77" t="str">
            <v/>
          </cell>
          <cell r="BW77">
            <v>24.511327233594987</v>
          </cell>
          <cell r="BX77">
            <v>1.1350010226232266</v>
          </cell>
          <cell r="BY77" t="str">
            <v/>
          </cell>
          <cell r="BZ77" t="str">
            <v/>
          </cell>
          <cell r="CA77" t="str">
            <v/>
          </cell>
          <cell r="CB77">
            <v>0.82991268919480177</v>
          </cell>
          <cell r="CC77" t="str">
            <v/>
          </cell>
          <cell r="CD77" t="str">
            <v/>
          </cell>
          <cell r="CE77" t="str">
            <v/>
          </cell>
          <cell r="CF77">
            <v>7.3339827960255581</v>
          </cell>
          <cell r="CG77" t="str">
            <v/>
          </cell>
          <cell r="CH77">
            <v>7.0271592209058511</v>
          </cell>
          <cell r="CI77">
            <v>0.52468921848742456</v>
          </cell>
          <cell r="CJ77" t="str">
            <v/>
          </cell>
          <cell r="CK77" t="str">
            <v/>
          </cell>
          <cell r="CL77" t="str">
            <v/>
          </cell>
          <cell r="CM77" t="str">
            <v/>
          </cell>
          <cell r="CN77" t="str">
            <v/>
          </cell>
          <cell r="CO77" t="str">
            <v/>
          </cell>
          <cell r="CP77">
            <v>8.9075087305608065</v>
          </cell>
          <cell r="CQ77" t="str">
            <v/>
          </cell>
          <cell r="CR77" t="str">
            <v/>
          </cell>
          <cell r="CS77" t="str">
            <v/>
          </cell>
          <cell r="CT77" t="str">
            <v/>
          </cell>
          <cell r="CU77" t="str">
            <v/>
          </cell>
          <cell r="CV77" t="str">
            <v/>
          </cell>
          <cell r="CW77">
            <v>18.178791006607828</v>
          </cell>
          <cell r="CX77">
            <v>8.5660381502814236</v>
          </cell>
          <cell r="CY77" t="str">
            <v/>
          </cell>
          <cell r="CZ77">
            <v>5.3139952034648639</v>
          </cell>
          <cell r="DA77">
            <v>16.639181713180093</v>
          </cell>
          <cell r="DB77" t="str">
            <v/>
          </cell>
          <cell r="DC77" t="str">
            <v/>
          </cell>
          <cell r="DD77">
            <v>50</v>
          </cell>
          <cell r="DE77">
            <v>12.8633451209163</v>
          </cell>
          <cell r="DF77">
            <v>27.664823581722775</v>
          </cell>
          <cell r="DG77">
            <v>50</v>
          </cell>
          <cell r="DH77" t="str">
            <v/>
          </cell>
          <cell r="DI77">
            <v>6.7388903539553526</v>
          </cell>
          <cell r="DJ77" t="str">
            <v/>
          </cell>
          <cell r="DK77" t="str">
            <v/>
          </cell>
          <cell r="DL77">
            <v>9.2176800079164956</v>
          </cell>
          <cell r="DM77">
            <v>50</v>
          </cell>
          <cell r="DN77">
            <v>3.380137742800525</v>
          </cell>
          <cell r="DO77" t="str">
            <v/>
          </cell>
          <cell r="DP77">
            <v>9.9158723250534333</v>
          </cell>
          <cell r="DQ77" t="str">
            <v/>
          </cell>
          <cell r="DR77" t="str">
            <v/>
          </cell>
          <cell r="DS77" t="str">
            <v/>
          </cell>
          <cell r="DT77" t="str">
            <v/>
          </cell>
          <cell r="DU77" t="str">
            <v/>
          </cell>
          <cell r="DV77">
            <v>25.750918556060792</v>
          </cell>
          <cell r="DW77" t="str">
            <v/>
          </cell>
          <cell r="DX77">
            <v>29.813465908698134</v>
          </cell>
          <cell r="DY77" t="str">
            <v/>
          </cell>
          <cell r="DZ77">
            <v>6.0521478621758575</v>
          </cell>
          <cell r="EA77">
            <v>2.2785109936095655</v>
          </cell>
          <cell r="EB77" t="str">
            <v/>
          </cell>
          <cell r="EC77" t="str">
            <v/>
          </cell>
          <cell r="ED77">
            <v>7.8495240139529354</v>
          </cell>
          <cell r="EE77" t="str">
            <v/>
          </cell>
          <cell r="EF77" t="str">
            <v/>
          </cell>
          <cell r="EG77" t="str">
            <v/>
          </cell>
          <cell r="EH77" t="str">
            <v/>
          </cell>
          <cell r="EI77" t="str">
            <v/>
          </cell>
          <cell r="EJ77" t="str">
            <v/>
          </cell>
          <cell r="EK77" t="str">
            <v/>
          </cell>
          <cell r="EL77" t="str">
            <v/>
          </cell>
          <cell r="EM77" t="str">
            <v/>
          </cell>
          <cell r="EN77" t="str">
            <v/>
          </cell>
          <cell r="EO77" t="str">
            <v/>
          </cell>
          <cell r="EP77" t="str">
            <v/>
          </cell>
          <cell r="EQ77">
            <v>21.369708023370361</v>
          </cell>
          <cell r="ER77" t="str">
            <v/>
          </cell>
          <cell r="ES77" t="str">
            <v/>
          </cell>
          <cell r="ET77" t="str">
            <v/>
          </cell>
          <cell r="EU77" t="str">
            <v/>
          </cell>
          <cell r="EV77" t="str">
            <v/>
          </cell>
          <cell r="EW77" t="str">
            <v/>
          </cell>
          <cell r="EX77" t="str">
            <v/>
          </cell>
          <cell r="EY77" t="str">
            <v/>
          </cell>
          <cell r="EZ77" t="str">
            <v/>
          </cell>
          <cell r="FA77" t="str">
            <v/>
          </cell>
          <cell r="FB77" t="str">
            <v/>
          </cell>
          <cell r="FC77" t="str">
            <v/>
          </cell>
          <cell r="FD77" t="str">
            <v/>
          </cell>
          <cell r="FE77" t="str">
            <v/>
          </cell>
          <cell r="FF77" t="str">
            <v/>
          </cell>
          <cell r="FG77" t="str">
            <v/>
          </cell>
          <cell r="FH77" t="str">
            <v/>
          </cell>
          <cell r="FI77" t="str">
            <v/>
          </cell>
          <cell r="FJ77" t="str">
            <v/>
          </cell>
          <cell r="FK77" t="str">
            <v/>
          </cell>
          <cell r="FL77" t="str">
            <v/>
          </cell>
          <cell r="FM77" t="str">
            <v/>
          </cell>
          <cell r="FN77" t="str">
            <v/>
          </cell>
          <cell r="FO77" t="str">
            <v/>
          </cell>
          <cell r="FP77" t="str">
            <v/>
          </cell>
          <cell r="FQ77" t="str">
            <v/>
          </cell>
          <cell r="FR77" t="str">
            <v/>
          </cell>
          <cell r="FS77" t="str">
            <v/>
          </cell>
          <cell r="FT77" t="str">
            <v/>
          </cell>
          <cell r="FU77" t="str">
            <v/>
          </cell>
          <cell r="FV77" t="str">
            <v/>
          </cell>
          <cell r="FW77" t="str">
            <v/>
          </cell>
          <cell r="FX77" t="str">
            <v/>
          </cell>
          <cell r="FY77" t="str">
            <v/>
          </cell>
          <cell r="FZ77" t="str">
            <v/>
          </cell>
          <cell r="GA77" t="str">
            <v/>
          </cell>
          <cell r="GB77">
            <v>2.291556671828396</v>
          </cell>
          <cell r="GC77" t="str">
            <v/>
          </cell>
          <cell r="GD77" t="str">
            <v/>
          </cell>
          <cell r="GE77" t="str">
            <v/>
          </cell>
          <cell r="GF77" t="str">
            <v/>
          </cell>
          <cell r="GG77" t="str">
            <v/>
          </cell>
          <cell r="GH77" t="str">
            <v/>
          </cell>
          <cell r="GI77" t="str">
            <v/>
          </cell>
          <cell r="GJ77" t="str">
            <v/>
          </cell>
          <cell r="GK77" t="str">
            <v/>
          </cell>
          <cell r="GL77" t="str">
            <v/>
          </cell>
          <cell r="GM77" t="str">
            <v/>
          </cell>
          <cell r="GN77" t="str">
            <v/>
          </cell>
          <cell r="GO77" t="str">
            <v/>
          </cell>
          <cell r="GP77" t="str">
            <v/>
          </cell>
          <cell r="GQ77" t="str">
            <v/>
          </cell>
          <cell r="GR77" t="str">
            <v/>
          </cell>
          <cell r="GS77" t="str">
            <v/>
          </cell>
          <cell r="GT77">
            <v>50</v>
          </cell>
          <cell r="GU77" t="str">
            <v/>
          </cell>
          <cell r="GV77" t="str">
            <v/>
          </cell>
          <cell r="GW77" t="str">
            <v/>
          </cell>
          <cell r="GX77" t="str">
            <v/>
          </cell>
          <cell r="GY77" t="str">
            <v/>
          </cell>
          <cell r="GZ77" t="str">
            <v/>
          </cell>
          <cell r="HA77" t="str">
            <v/>
          </cell>
          <cell r="HB77" t="str">
            <v/>
          </cell>
          <cell r="HC77" t="str">
            <v/>
          </cell>
          <cell r="HD77" t="str">
            <v/>
          </cell>
          <cell r="HE77" t="str">
            <v/>
          </cell>
          <cell r="HF77" t="str">
            <v/>
          </cell>
          <cell r="HG77" t="str">
            <v/>
          </cell>
          <cell r="HH77" t="str">
            <v/>
          </cell>
          <cell r="HI77" t="str">
            <v/>
          </cell>
          <cell r="HJ77" t="str">
            <v/>
          </cell>
          <cell r="HK77" t="str">
            <v/>
          </cell>
          <cell r="HL77" t="str">
            <v/>
          </cell>
          <cell r="HM77" t="str">
            <v/>
          </cell>
          <cell r="HN77" t="str">
            <v/>
          </cell>
          <cell r="HO77" t="str">
            <v/>
          </cell>
          <cell r="HP77" t="str">
            <v/>
          </cell>
          <cell r="HQ77" t="str">
            <v/>
          </cell>
          <cell r="HR77" t="str">
            <v/>
          </cell>
          <cell r="HS77" t="str">
            <v/>
          </cell>
          <cell r="HT77" t="str">
            <v/>
          </cell>
          <cell r="HU77" t="str">
            <v/>
          </cell>
          <cell r="HV77" t="str">
            <v/>
          </cell>
          <cell r="HW77" t="str">
            <v/>
          </cell>
          <cell r="HX77">
            <v>0.18788453161384666</v>
          </cell>
          <cell r="HY77" t="str">
            <v/>
          </cell>
          <cell r="HZ77" t="str">
            <v/>
          </cell>
          <cell r="IA77" t="str">
            <v/>
          </cell>
          <cell r="IB77" t="str">
            <v/>
          </cell>
          <cell r="IC77" t="str">
            <v/>
          </cell>
          <cell r="ID77" t="str">
            <v/>
          </cell>
          <cell r="IE77" t="str">
            <v/>
          </cell>
          <cell r="IF77" t="str">
            <v/>
          </cell>
          <cell r="IG77" t="str">
            <v/>
          </cell>
          <cell r="IH77" t="str">
            <v/>
          </cell>
          <cell r="II77" t="str">
            <v/>
          </cell>
          <cell r="IJ77" t="str">
            <v/>
          </cell>
          <cell r="IK77" t="str">
            <v/>
          </cell>
          <cell r="IL77" t="str">
            <v/>
          </cell>
          <cell r="IM77" t="str">
            <v/>
          </cell>
        </row>
        <row r="78">
          <cell r="A78" t="str">
            <v>7.1.3</v>
          </cell>
          <cell r="B78">
            <v>1</v>
          </cell>
          <cell r="C78" t="str">
            <v>ICT and business model creation</v>
          </cell>
          <cell r="D78" t="str">
            <v>SCORE</v>
          </cell>
          <cell r="E78">
            <v>58.634600000000013</v>
          </cell>
          <cell r="F78">
            <v>31.289233333333332</v>
          </cell>
          <cell r="G78">
            <v>54.274849999999994</v>
          </cell>
          <cell r="H78">
            <v>44.719216666666668</v>
          </cell>
          <cell r="I78">
            <v>70.235950000000003</v>
          </cell>
          <cell r="J78">
            <v>73.21541666666667</v>
          </cell>
          <cell r="K78">
            <v>56.383749999999999</v>
          </cell>
          <cell r="L78">
            <v>66.666583333333335</v>
          </cell>
          <cell r="M78">
            <v>49.372050000000009</v>
          </cell>
          <cell r="N78" t="str">
            <v/>
          </cell>
          <cell r="O78">
            <v>66.053716666666674</v>
          </cell>
          <cell r="P78">
            <v>53.00663333333334</v>
          </cell>
          <cell r="Q78">
            <v>46.508483333333331</v>
          </cell>
          <cell r="R78">
            <v>43.875649999999993</v>
          </cell>
          <cell r="S78">
            <v>47.387950000000004</v>
          </cell>
          <cell r="T78">
            <v>71.571266666666673</v>
          </cell>
          <cell r="U78">
            <v>54.507666666666665</v>
          </cell>
          <cell r="V78">
            <v>55.054583333333341</v>
          </cell>
          <cell r="W78">
            <v>61.349683333333346</v>
          </cell>
          <cell r="X78" t="str">
            <v/>
          </cell>
          <cell r="Y78">
            <v>53.550466666666672</v>
          </cell>
          <cell r="Z78">
            <v>54.698966666666671</v>
          </cell>
          <cell r="AA78">
            <v>78.084616666666662</v>
          </cell>
          <cell r="AB78" t="str">
            <v/>
          </cell>
          <cell r="AC78">
            <v>70.79343333333334</v>
          </cell>
          <cell r="AD78">
            <v>68.066800000000001</v>
          </cell>
          <cell r="AE78">
            <v>63.391850000000005</v>
          </cell>
          <cell r="AF78">
            <v>69.54561666666666</v>
          </cell>
          <cell r="AG78">
            <v>57.887783333333331</v>
          </cell>
          <cell r="AH78">
            <v>49.53005000000001</v>
          </cell>
          <cell r="AI78">
            <v>60.98478333333334</v>
          </cell>
          <cell r="AJ78">
            <v>61.199366666666663</v>
          </cell>
          <cell r="AK78">
            <v>67.539550000000006</v>
          </cell>
          <cell r="AL78">
            <v>64.721383333333321</v>
          </cell>
          <cell r="AM78">
            <v>48.997299999999996</v>
          </cell>
          <cell r="AN78">
            <v>57.538366666666676</v>
          </cell>
          <cell r="AO78">
            <v>53.558733333333329</v>
          </cell>
          <cell r="AP78">
            <v>75.989016666666657</v>
          </cell>
          <cell r="AQ78">
            <v>39.389533333333333</v>
          </cell>
          <cell r="AR78">
            <v>73.858850000000004</v>
          </cell>
          <cell r="AS78">
            <v>80.450599999999994</v>
          </cell>
          <cell r="AT78" t="str">
            <v/>
          </cell>
          <cell r="AU78">
            <v>49.013816666666663</v>
          </cell>
          <cell r="AV78">
            <v>77.417866666666669</v>
          </cell>
          <cell r="AW78">
            <v>58.989566666666661</v>
          </cell>
          <cell r="AX78">
            <v>51.700049999999997</v>
          </cell>
          <cell r="AY78">
            <v>65.629616666666664</v>
          </cell>
          <cell r="AZ78">
            <v>49.080450000000006</v>
          </cell>
          <cell r="BA78">
            <v>58.543866666666666</v>
          </cell>
          <cell r="BB78">
            <v>73.50803333333333</v>
          </cell>
          <cell r="BC78">
            <v>55.529583333333342</v>
          </cell>
          <cell r="BD78">
            <v>79.066766666666666</v>
          </cell>
          <cell r="BE78">
            <v>68.018833333333333</v>
          </cell>
          <cell r="BF78">
            <v>59.098449999999993</v>
          </cell>
          <cell r="BG78">
            <v>66.058849999999993</v>
          </cell>
          <cell r="BH78">
            <v>72.698200000000014</v>
          </cell>
          <cell r="BI78">
            <v>53.764633333333336</v>
          </cell>
          <cell r="BJ78">
            <v>60.412216666666666</v>
          </cell>
          <cell r="BK78">
            <v>71.063483333333338</v>
          </cell>
          <cell r="BL78">
            <v>57.10915</v>
          </cell>
          <cell r="BM78">
            <v>48.628733333333336</v>
          </cell>
          <cell r="BN78">
            <v>62.197299999999998</v>
          </cell>
          <cell r="BO78">
            <v>81.275833333333338</v>
          </cell>
          <cell r="BP78">
            <v>45.856583333333326</v>
          </cell>
          <cell r="BQ78">
            <v>35.141800000000003</v>
          </cell>
          <cell r="BR78">
            <v>51.607650000000007</v>
          </cell>
          <cell r="BS78" t="str">
            <v/>
          </cell>
          <cell r="BT78" t="str">
            <v/>
          </cell>
          <cell r="BU78">
            <v>69.867149999999995</v>
          </cell>
          <cell r="BV78">
            <v>68.168999999999997</v>
          </cell>
          <cell r="BW78">
            <v>55.452566666666669</v>
          </cell>
          <cell r="BX78">
            <v>47.017316666666666</v>
          </cell>
          <cell r="BY78">
            <v>54.485233333333341</v>
          </cell>
          <cell r="BZ78">
            <v>72.459583333333327</v>
          </cell>
          <cell r="CA78">
            <v>47.379666666666658</v>
          </cell>
          <cell r="CB78">
            <v>71.183483333333356</v>
          </cell>
          <cell r="CC78" t="str">
            <v/>
          </cell>
          <cell r="CD78">
            <v>61.891433333333325</v>
          </cell>
          <cell r="CE78">
            <v>57.552383333333331</v>
          </cell>
          <cell r="CF78">
            <v>56.747233333333334</v>
          </cell>
          <cell r="CG78" t="str">
            <v/>
          </cell>
          <cell r="CH78">
            <v>46.806983333333335</v>
          </cell>
          <cell r="CI78">
            <v>50.682483333333337</v>
          </cell>
          <cell r="CJ78">
            <v>47.398516666666659</v>
          </cell>
          <cell r="CK78">
            <v>43.046199999999999</v>
          </cell>
          <cell r="CL78">
            <v>74.096699999999984</v>
          </cell>
          <cell r="CM78">
            <v>68.457383333333325</v>
          </cell>
          <cell r="CN78">
            <v>41.643233333333335</v>
          </cell>
          <cell r="CO78">
            <v>64.278833333333338</v>
          </cell>
          <cell r="CP78">
            <v>79.403349999999989</v>
          </cell>
          <cell r="CQ78">
            <v>67.160066666666665</v>
          </cell>
          <cell r="CR78">
            <v>54.556916666666666</v>
          </cell>
          <cell r="CS78">
            <v>69.623416666666671</v>
          </cell>
          <cell r="CT78">
            <v>45.558333333333337</v>
          </cell>
          <cell r="CU78">
            <v>62.870900000000006</v>
          </cell>
          <cell r="CV78">
            <v>55.294733333333333</v>
          </cell>
          <cell r="CW78">
            <v>53.114283333333333</v>
          </cell>
          <cell r="CX78">
            <v>73.908216666666661</v>
          </cell>
          <cell r="CY78">
            <v>73.467466666666681</v>
          </cell>
          <cell r="CZ78">
            <v>52.588316666666692</v>
          </cell>
          <cell r="DA78">
            <v>50.544083333333312</v>
          </cell>
          <cell r="DB78">
            <v>68.346766666666667</v>
          </cell>
          <cell r="DC78">
            <v>62.729833333333339</v>
          </cell>
          <cell r="DD78">
            <v>35.752566666666667</v>
          </cell>
          <cell r="DE78">
            <v>80.517666666666656</v>
          </cell>
          <cell r="DF78">
            <v>52.555166666666672</v>
          </cell>
          <cell r="DG78">
            <v>60.106516666666678</v>
          </cell>
          <cell r="DH78">
            <v>59.204333333333338</v>
          </cell>
          <cell r="DI78">
            <v>65.146966666666671</v>
          </cell>
          <cell r="DJ78">
            <v>61.787016666666659</v>
          </cell>
          <cell r="DK78" t="str">
            <v/>
          </cell>
          <cell r="DL78">
            <v>88.835849999999994</v>
          </cell>
          <cell r="DM78">
            <v>77.551233333333329</v>
          </cell>
          <cell r="DN78">
            <v>30.064433333333334</v>
          </cell>
          <cell r="DO78" t="str">
            <v/>
          </cell>
          <cell r="DP78">
            <v>45.820433333333341</v>
          </cell>
          <cell r="DQ78">
            <v>45.358116666666668</v>
          </cell>
          <cell r="DR78">
            <v>63.254099999999994</v>
          </cell>
          <cell r="DS78" t="str">
            <v/>
          </cell>
          <cell r="DT78">
            <v>53.656016666666687</v>
          </cell>
          <cell r="DU78">
            <v>74.810716666666664</v>
          </cell>
          <cell r="DV78">
            <v>63.001033333333332</v>
          </cell>
          <cell r="DW78">
            <v>56.932433333333336</v>
          </cell>
          <cell r="DX78">
            <v>51.8765</v>
          </cell>
          <cell r="DY78">
            <v>75.110983333333337</v>
          </cell>
          <cell r="DZ78">
            <v>80.254266666666666</v>
          </cell>
          <cell r="EA78">
            <v>77.784683333333334</v>
          </cell>
          <cell r="EB78">
            <v>66.928799999999995</v>
          </cell>
          <cell r="EC78">
            <v>47.900499999999994</v>
          </cell>
          <cell r="ED78">
            <v>65.13624999999999</v>
          </cell>
          <cell r="EE78">
            <v>54.038633333333323</v>
          </cell>
          <cell r="EF78">
            <v>43.206683333333331</v>
          </cell>
          <cell r="EG78" t="str">
            <v/>
          </cell>
          <cell r="EH78" t="str">
            <v/>
          </cell>
          <cell r="EI78" t="str">
            <v/>
          </cell>
          <cell r="EJ78" t="str">
            <v/>
          </cell>
          <cell r="EK78">
            <v>39.25181666666667</v>
          </cell>
          <cell r="EL78" t="str">
            <v/>
          </cell>
          <cell r="EM78" t="str">
            <v/>
          </cell>
          <cell r="EN78" t="str">
            <v/>
          </cell>
          <cell r="EO78" t="str">
            <v/>
          </cell>
          <cell r="EP78" t="str">
            <v/>
          </cell>
          <cell r="EQ78" t="str">
            <v/>
          </cell>
          <cell r="ER78" t="str">
            <v/>
          </cell>
          <cell r="ES78" t="str">
            <v/>
          </cell>
          <cell r="ET78" t="str">
            <v/>
          </cell>
          <cell r="EU78" t="str">
            <v/>
          </cell>
          <cell r="EV78" t="str">
            <v/>
          </cell>
          <cell r="EW78" t="str">
            <v/>
          </cell>
          <cell r="EX78" t="str">
            <v/>
          </cell>
          <cell r="EY78" t="str">
            <v/>
          </cell>
          <cell r="EZ78" t="str">
            <v/>
          </cell>
          <cell r="FA78" t="str">
            <v/>
          </cell>
          <cell r="FB78" t="str">
            <v/>
          </cell>
          <cell r="FC78" t="str">
            <v/>
          </cell>
          <cell r="FD78" t="str">
            <v/>
          </cell>
          <cell r="FE78" t="str">
            <v/>
          </cell>
          <cell r="FF78" t="str">
            <v/>
          </cell>
          <cell r="FG78" t="str">
            <v/>
          </cell>
          <cell r="FH78" t="str">
            <v/>
          </cell>
          <cell r="FI78" t="str">
            <v/>
          </cell>
          <cell r="FJ78" t="str">
            <v/>
          </cell>
          <cell r="FK78" t="str">
            <v/>
          </cell>
          <cell r="FL78" t="str">
            <v/>
          </cell>
          <cell r="FM78" t="str">
            <v/>
          </cell>
          <cell r="FN78" t="str">
            <v/>
          </cell>
          <cell r="FO78" t="str">
            <v/>
          </cell>
          <cell r="FP78" t="str">
            <v/>
          </cell>
          <cell r="FQ78" t="str">
            <v/>
          </cell>
          <cell r="FR78" t="str">
            <v/>
          </cell>
          <cell r="FS78" t="str">
            <v/>
          </cell>
          <cell r="FT78" t="str">
            <v/>
          </cell>
          <cell r="FU78" t="str">
            <v/>
          </cell>
          <cell r="FV78" t="str">
            <v/>
          </cell>
          <cell r="FW78" t="str">
            <v/>
          </cell>
          <cell r="FX78" t="str">
            <v/>
          </cell>
          <cell r="FY78" t="str">
            <v/>
          </cell>
          <cell r="FZ78" t="str">
            <v/>
          </cell>
          <cell r="GA78" t="str">
            <v/>
          </cell>
          <cell r="GB78">
            <v>48.339350000000003</v>
          </cell>
          <cell r="GC78" t="str">
            <v/>
          </cell>
          <cell r="GD78" t="str">
            <v/>
          </cell>
          <cell r="GE78" t="str">
            <v/>
          </cell>
          <cell r="GF78" t="str">
            <v/>
          </cell>
          <cell r="GG78" t="str">
            <v/>
          </cell>
          <cell r="GH78" t="str">
            <v/>
          </cell>
          <cell r="GI78" t="str">
            <v/>
          </cell>
          <cell r="GJ78" t="str">
            <v/>
          </cell>
          <cell r="GK78">
            <v>46.563866666666669</v>
          </cell>
          <cell r="GL78" t="str">
            <v/>
          </cell>
          <cell r="GM78" t="str">
            <v/>
          </cell>
          <cell r="GN78" t="str">
            <v/>
          </cell>
          <cell r="GO78" t="str">
            <v/>
          </cell>
          <cell r="GP78" t="str">
            <v/>
          </cell>
          <cell r="GQ78" t="str">
            <v/>
          </cell>
          <cell r="GR78" t="str">
            <v/>
          </cell>
          <cell r="GS78" t="str">
            <v/>
          </cell>
          <cell r="GT78">
            <v>42.742733333333334</v>
          </cell>
          <cell r="GU78" t="str">
            <v/>
          </cell>
          <cell r="GV78" t="str">
            <v/>
          </cell>
          <cell r="GW78" t="str">
            <v/>
          </cell>
          <cell r="GX78" t="str">
            <v/>
          </cell>
          <cell r="GY78" t="str">
            <v/>
          </cell>
          <cell r="GZ78" t="str">
            <v/>
          </cell>
          <cell r="HA78" t="str">
            <v/>
          </cell>
          <cell r="HB78" t="str">
            <v/>
          </cell>
          <cell r="HC78" t="str">
            <v/>
          </cell>
          <cell r="HD78" t="str">
            <v/>
          </cell>
          <cell r="HE78" t="str">
            <v/>
          </cell>
          <cell r="HF78" t="str">
            <v/>
          </cell>
          <cell r="HG78" t="str">
            <v/>
          </cell>
          <cell r="HH78" t="str">
            <v/>
          </cell>
          <cell r="HI78" t="str">
            <v/>
          </cell>
          <cell r="HJ78">
            <v>70.450916666666657</v>
          </cell>
          <cell r="HK78" t="str">
            <v/>
          </cell>
          <cell r="HL78" t="str">
            <v/>
          </cell>
          <cell r="HM78" t="str">
            <v/>
          </cell>
          <cell r="HN78" t="str">
            <v/>
          </cell>
          <cell r="HO78" t="str">
            <v/>
          </cell>
          <cell r="HP78" t="str">
            <v/>
          </cell>
          <cell r="HQ78" t="str">
            <v/>
          </cell>
          <cell r="HR78" t="str">
            <v/>
          </cell>
          <cell r="HS78" t="str">
            <v/>
          </cell>
          <cell r="HT78" t="str">
            <v/>
          </cell>
          <cell r="HU78" t="str">
            <v/>
          </cell>
          <cell r="HV78" t="str">
            <v/>
          </cell>
          <cell r="HW78" t="str">
            <v/>
          </cell>
          <cell r="HX78" t="str">
            <v/>
          </cell>
          <cell r="HY78">
            <v>30.044150000000002</v>
          </cell>
          <cell r="HZ78" t="str">
            <v/>
          </cell>
          <cell r="IA78" t="str">
            <v/>
          </cell>
          <cell r="IB78" t="str">
            <v/>
          </cell>
          <cell r="IC78" t="str">
            <v/>
          </cell>
          <cell r="ID78" t="str">
            <v/>
          </cell>
          <cell r="IE78" t="str">
            <v/>
          </cell>
          <cell r="IF78" t="str">
            <v/>
          </cell>
          <cell r="IG78" t="str">
            <v/>
          </cell>
          <cell r="IH78" t="str">
            <v/>
          </cell>
          <cell r="II78" t="str">
            <v/>
          </cell>
          <cell r="IJ78" t="str">
            <v/>
          </cell>
          <cell r="IK78" t="str">
            <v/>
          </cell>
          <cell r="IL78" t="str">
            <v/>
          </cell>
          <cell r="IM78" t="str">
            <v/>
          </cell>
        </row>
        <row r="79">
          <cell r="A79" t="str">
            <v>7.1.4</v>
          </cell>
          <cell r="B79">
            <v>1</v>
          </cell>
          <cell r="C79" t="str">
            <v>ICT and organizational models creation</v>
          </cell>
          <cell r="D79" t="str">
            <v>SCORE</v>
          </cell>
          <cell r="E79">
            <v>56.748916666666673</v>
          </cell>
          <cell r="F79">
            <v>25.979616666666665</v>
          </cell>
          <cell r="G79">
            <v>50.946666666666665</v>
          </cell>
          <cell r="H79">
            <v>43.039183333333334</v>
          </cell>
          <cell r="I79">
            <v>67.865416666666661</v>
          </cell>
          <cell r="J79">
            <v>61.605549999999987</v>
          </cell>
          <cell r="K79">
            <v>50.736666666666665</v>
          </cell>
          <cell r="L79">
            <v>57.25396666666667</v>
          </cell>
          <cell r="M79">
            <v>41.649900000000009</v>
          </cell>
          <cell r="N79" t="str">
            <v/>
          </cell>
          <cell r="O79">
            <v>64.236050000000006</v>
          </cell>
          <cell r="P79">
            <v>39.545366666666666</v>
          </cell>
          <cell r="Q79">
            <v>44.041016666666664</v>
          </cell>
          <cell r="R79">
            <v>42.665383333333331</v>
          </cell>
          <cell r="S79">
            <v>41.836650000000006</v>
          </cell>
          <cell r="T79">
            <v>64.770500000000013</v>
          </cell>
          <cell r="U79">
            <v>52.498550000000002</v>
          </cell>
          <cell r="V79">
            <v>52.389666666666656</v>
          </cell>
          <cell r="W79">
            <v>42.972999999999999</v>
          </cell>
          <cell r="X79" t="str">
            <v/>
          </cell>
          <cell r="Y79">
            <v>37.787233333333333</v>
          </cell>
          <cell r="Z79">
            <v>34.609666666666669</v>
          </cell>
          <cell r="AA79">
            <v>74.70989999999999</v>
          </cell>
          <cell r="AB79" t="str">
            <v/>
          </cell>
          <cell r="AC79">
            <v>63.334299999999999</v>
          </cell>
          <cell r="AD79">
            <v>61.636083333333339</v>
          </cell>
          <cell r="AE79">
            <v>62.067599999999999</v>
          </cell>
          <cell r="AF79">
            <v>60.82405</v>
          </cell>
          <cell r="AG79">
            <v>44.005500000000005</v>
          </cell>
          <cell r="AH79">
            <v>46.569399999999987</v>
          </cell>
          <cell r="AI79">
            <v>50.42228333333334</v>
          </cell>
          <cell r="AJ79">
            <v>52.264700000000005</v>
          </cell>
          <cell r="AK79">
            <v>67.157633333333337</v>
          </cell>
          <cell r="AL79">
            <v>56.754666666666672</v>
          </cell>
          <cell r="AM79">
            <v>44.98811666666667</v>
          </cell>
          <cell r="AN79">
            <v>50.661566666666666</v>
          </cell>
          <cell r="AO79">
            <v>50.371766666666673</v>
          </cell>
          <cell r="AP79">
            <v>69.407199999999989</v>
          </cell>
          <cell r="AQ79">
            <v>31.919966666666671</v>
          </cell>
          <cell r="AR79">
            <v>73.240583333333333</v>
          </cell>
          <cell r="AS79">
            <v>70.210716666666656</v>
          </cell>
          <cell r="AT79" t="str">
            <v/>
          </cell>
          <cell r="AU79">
            <v>43.025000000000006</v>
          </cell>
          <cell r="AV79">
            <v>69.41834999999999</v>
          </cell>
          <cell r="AW79">
            <v>46.602166666666662</v>
          </cell>
          <cell r="AX79">
            <v>37.95538333333333</v>
          </cell>
          <cell r="AY79">
            <v>61.533099999999997</v>
          </cell>
          <cell r="AZ79">
            <v>42.006533333333337</v>
          </cell>
          <cell r="BA79">
            <v>56.444966666666666</v>
          </cell>
          <cell r="BB79">
            <v>69.895116666666667</v>
          </cell>
          <cell r="BC79">
            <v>44.883000000000003</v>
          </cell>
          <cell r="BD79">
            <v>71.623249999999999</v>
          </cell>
          <cell r="BE79">
            <v>62.117783333333335</v>
          </cell>
          <cell r="BF79">
            <v>56.803900000000006</v>
          </cell>
          <cell r="BG79">
            <v>62.116233333333341</v>
          </cell>
          <cell r="BH79">
            <v>72.529466666666679</v>
          </cell>
          <cell r="BI79">
            <v>46.444283333333331</v>
          </cell>
          <cell r="BJ79">
            <v>50.988049999999994</v>
          </cell>
          <cell r="BK79">
            <v>59.330099999999995</v>
          </cell>
          <cell r="BL79">
            <v>53.062166666666663</v>
          </cell>
          <cell r="BM79">
            <v>47.100133333333332</v>
          </cell>
          <cell r="BN79">
            <v>53.062299999999993</v>
          </cell>
          <cell r="BO79">
            <v>68.599149999999995</v>
          </cell>
          <cell r="BP79">
            <v>46.479716666666661</v>
          </cell>
          <cell r="BQ79">
            <v>29.897316666666669</v>
          </cell>
          <cell r="BR79">
            <v>47.151083333333332</v>
          </cell>
          <cell r="BS79" t="str">
            <v/>
          </cell>
          <cell r="BT79" t="str">
            <v/>
          </cell>
          <cell r="BU79">
            <v>65.377716666666657</v>
          </cell>
          <cell r="BV79">
            <v>60.964333333333343</v>
          </cell>
          <cell r="BW79">
            <v>46.290416666666665</v>
          </cell>
          <cell r="BX79">
            <v>37.837316666666673</v>
          </cell>
          <cell r="BY79">
            <v>48.823983333333338</v>
          </cell>
          <cell r="BZ79">
            <v>70.820633333333333</v>
          </cell>
          <cell r="CA79">
            <v>42.831133333333334</v>
          </cell>
          <cell r="CB79">
            <v>66.898966666666666</v>
          </cell>
          <cell r="CC79" t="str">
            <v/>
          </cell>
          <cell r="CD79">
            <v>55.48255000000001</v>
          </cell>
          <cell r="CE79">
            <v>50.862316666666672</v>
          </cell>
          <cell r="CF79">
            <v>44.298933333333324</v>
          </cell>
          <cell r="CG79" t="str">
            <v/>
          </cell>
          <cell r="CH79">
            <v>44.059266666666666</v>
          </cell>
          <cell r="CI79">
            <v>48.572550000000007</v>
          </cell>
          <cell r="CJ79">
            <v>48.539116666666658</v>
          </cell>
          <cell r="CK79">
            <v>38.759183333333333</v>
          </cell>
          <cell r="CL79">
            <v>71.627250000000004</v>
          </cell>
          <cell r="CM79">
            <v>63.675633333333337</v>
          </cell>
          <cell r="CN79">
            <v>43.66426666666667</v>
          </cell>
          <cell r="CO79">
            <v>50.182033333333329</v>
          </cell>
          <cell r="CP79">
            <v>75.496849999999995</v>
          </cell>
          <cell r="CQ79">
            <v>63.451816666666659</v>
          </cell>
          <cell r="CR79">
            <v>52.419549999999994</v>
          </cell>
          <cell r="CS79">
            <v>61.474499999999999</v>
          </cell>
          <cell r="CT79">
            <v>43.266350000000003</v>
          </cell>
          <cell r="CU79">
            <v>56.586416666666665</v>
          </cell>
          <cell r="CV79">
            <v>49.900033333333333</v>
          </cell>
          <cell r="CW79">
            <v>48.135766666666662</v>
          </cell>
          <cell r="CX79">
            <v>64.599933333333325</v>
          </cell>
          <cell r="CY79">
            <v>73.764333333333326</v>
          </cell>
          <cell r="CZ79">
            <v>43.23545</v>
          </cell>
          <cell r="DA79">
            <v>46.559466666666665</v>
          </cell>
          <cell r="DB79">
            <v>69.306733333333341</v>
          </cell>
          <cell r="DC79">
            <v>60.48429999999999</v>
          </cell>
          <cell r="DD79">
            <v>33.48778333333334</v>
          </cell>
          <cell r="DE79">
            <v>75.281900000000007</v>
          </cell>
          <cell r="DF79">
            <v>45.265283333333336</v>
          </cell>
          <cell r="DG79">
            <v>51.24228333333334</v>
          </cell>
          <cell r="DH79">
            <v>54.690783333333336</v>
          </cell>
          <cell r="DI79">
            <v>58.836783333333329</v>
          </cell>
          <cell r="DJ79">
            <v>57.658416666666668</v>
          </cell>
          <cell r="DK79" t="str">
            <v/>
          </cell>
          <cell r="DL79">
            <v>83.778683333333333</v>
          </cell>
          <cell r="DM79">
            <v>69.384833333333347</v>
          </cell>
          <cell r="DN79">
            <v>28.555083333333336</v>
          </cell>
          <cell r="DO79" t="str">
            <v/>
          </cell>
          <cell r="DP79">
            <v>38.892816666666661</v>
          </cell>
          <cell r="DQ79">
            <v>42.04515</v>
          </cell>
          <cell r="DR79">
            <v>58.433700000000002</v>
          </cell>
          <cell r="DS79" t="str">
            <v/>
          </cell>
          <cell r="DT79">
            <v>50.424116666666663</v>
          </cell>
          <cell r="DU79">
            <v>68.569966666666673</v>
          </cell>
          <cell r="DV79">
            <v>53.069933333333331</v>
          </cell>
          <cell r="DW79">
            <v>43.535583333333335</v>
          </cell>
          <cell r="DX79">
            <v>44.058283333333328</v>
          </cell>
          <cell r="DY79">
            <v>67.94468333333333</v>
          </cell>
          <cell r="DZ79">
            <v>75.511233333333337</v>
          </cell>
          <cell r="EA79">
            <v>77.289266666666677</v>
          </cell>
          <cell r="EB79">
            <v>64.047416666666663</v>
          </cell>
          <cell r="EC79">
            <v>39.532316666666659</v>
          </cell>
          <cell r="ED79">
            <v>48.938933333333331</v>
          </cell>
          <cell r="EE79">
            <v>43.607283333333328</v>
          </cell>
          <cell r="EF79">
            <v>33.84291666666666</v>
          </cell>
          <cell r="EG79" t="str">
            <v/>
          </cell>
          <cell r="EH79" t="str">
            <v/>
          </cell>
          <cell r="EI79" t="str">
            <v/>
          </cell>
          <cell r="EJ79" t="str">
            <v/>
          </cell>
          <cell r="EK79">
            <v>28.667933333333334</v>
          </cell>
          <cell r="EL79" t="str">
            <v/>
          </cell>
          <cell r="EM79" t="str">
            <v/>
          </cell>
          <cell r="EN79" t="str">
            <v/>
          </cell>
          <cell r="EO79" t="str">
            <v/>
          </cell>
          <cell r="EP79" t="str">
            <v/>
          </cell>
          <cell r="EQ79" t="str">
            <v/>
          </cell>
          <cell r="ER79" t="str">
            <v/>
          </cell>
          <cell r="ES79" t="str">
            <v/>
          </cell>
          <cell r="ET79" t="str">
            <v/>
          </cell>
          <cell r="EU79" t="str">
            <v/>
          </cell>
          <cell r="EV79" t="str">
            <v/>
          </cell>
          <cell r="EW79" t="str">
            <v/>
          </cell>
          <cell r="EX79" t="str">
            <v/>
          </cell>
          <cell r="EY79" t="str">
            <v/>
          </cell>
          <cell r="EZ79" t="str">
            <v/>
          </cell>
          <cell r="FA79" t="str">
            <v/>
          </cell>
          <cell r="FB79" t="str">
            <v/>
          </cell>
          <cell r="FC79" t="str">
            <v/>
          </cell>
          <cell r="FD79" t="str">
            <v/>
          </cell>
          <cell r="FE79" t="str">
            <v/>
          </cell>
          <cell r="FF79" t="str">
            <v/>
          </cell>
          <cell r="FG79" t="str">
            <v/>
          </cell>
          <cell r="FH79" t="str">
            <v/>
          </cell>
          <cell r="FI79" t="str">
            <v/>
          </cell>
          <cell r="FJ79" t="str">
            <v/>
          </cell>
          <cell r="FK79" t="str">
            <v/>
          </cell>
          <cell r="FL79" t="str">
            <v/>
          </cell>
          <cell r="FM79" t="str">
            <v/>
          </cell>
          <cell r="FN79" t="str">
            <v/>
          </cell>
          <cell r="FO79" t="str">
            <v/>
          </cell>
          <cell r="FP79" t="str">
            <v/>
          </cell>
          <cell r="FQ79" t="str">
            <v/>
          </cell>
          <cell r="FR79" t="str">
            <v/>
          </cell>
          <cell r="FS79" t="str">
            <v/>
          </cell>
          <cell r="FT79" t="str">
            <v/>
          </cell>
          <cell r="FU79" t="str">
            <v/>
          </cell>
          <cell r="FV79" t="str">
            <v/>
          </cell>
          <cell r="FW79" t="str">
            <v/>
          </cell>
          <cell r="FX79" t="str">
            <v/>
          </cell>
          <cell r="FY79" t="str">
            <v/>
          </cell>
          <cell r="FZ79" t="str">
            <v/>
          </cell>
          <cell r="GA79" t="str">
            <v/>
          </cell>
          <cell r="GB79">
            <v>43.692183333333332</v>
          </cell>
          <cell r="GC79" t="str">
            <v/>
          </cell>
          <cell r="GD79" t="str">
            <v/>
          </cell>
          <cell r="GE79" t="str">
            <v/>
          </cell>
          <cell r="GF79" t="str">
            <v/>
          </cell>
          <cell r="GG79" t="str">
            <v/>
          </cell>
          <cell r="GH79" t="str">
            <v/>
          </cell>
          <cell r="GI79" t="str">
            <v/>
          </cell>
          <cell r="GJ79" t="str">
            <v/>
          </cell>
          <cell r="GK79">
            <v>37.735816666666672</v>
          </cell>
          <cell r="GL79" t="str">
            <v/>
          </cell>
          <cell r="GM79" t="str">
            <v/>
          </cell>
          <cell r="GN79" t="str">
            <v/>
          </cell>
          <cell r="GO79" t="str">
            <v/>
          </cell>
          <cell r="GP79" t="str">
            <v/>
          </cell>
          <cell r="GQ79" t="str">
            <v/>
          </cell>
          <cell r="GR79" t="str">
            <v/>
          </cell>
          <cell r="GS79" t="str">
            <v/>
          </cell>
          <cell r="GT79">
            <v>41.890916666666669</v>
          </cell>
          <cell r="GU79" t="str">
            <v/>
          </cell>
          <cell r="GV79" t="str">
            <v/>
          </cell>
          <cell r="GW79" t="str">
            <v/>
          </cell>
          <cell r="GX79" t="str">
            <v/>
          </cell>
          <cell r="GY79" t="str">
            <v/>
          </cell>
          <cell r="GZ79" t="str">
            <v/>
          </cell>
          <cell r="HA79" t="str">
            <v/>
          </cell>
          <cell r="HB79" t="str">
            <v/>
          </cell>
          <cell r="HC79" t="str">
            <v/>
          </cell>
          <cell r="HD79" t="str">
            <v/>
          </cell>
          <cell r="HE79" t="str">
            <v/>
          </cell>
          <cell r="HF79" t="str">
            <v/>
          </cell>
          <cell r="HG79" t="str">
            <v/>
          </cell>
          <cell r="HH79" t="str">
            <v/>
          </cell>
          <cell r="HI79" t="str">
            <v/>
          </cell>
          <cell r="HJ79">
            <v>62.815783333333329</v>
          </cell>
          <cell r="HK79" t="str">
            <v/>
          </cell>
          <cell r="HL79" t="str">
            <v/>
          </cell>
          <cell r="HM79" t="str">
            <v/>
          </cell>
          <cell r="HN79" t="str">
            <v/>
          </cell>
          <cell r="HO79" t="str">
            <v/>
          </cell>
          <cell r="HP79" t="str">
            <v/>
          </cell>
          <cell r="HQ79" t="str">
            <v/>
          </cell>
          <cell r="HR79" t="str">
            <v/>
          </cell>
          <cell r="HS79" t="str">
            <v/>
          </cell>
          <cell r="HT79" t="str">
            <v/>
          </cell>
          <cell r="HU79" t="str">
            <v/>
          </cell>
          <cell r="HV79" t="str">
            <v/>
          </cell>
          <cell r="HW79" t="str">
            <v/>
          </cell>
          <cell r="HX79" t="str">
            <v/>
          </cell>
          <cell r="HY79">
            <v>26.660883333333334</v>
          </cell>
          <cell r="HZ79" t="str">
            <v/>
          </cell>
          <cell r="IA79" t="str">
            <v/>
          </cell>
          <cell r="IB79" t="str">
            <v/>
          </cell>
          <cell r="IC79" t="str">
            <v/>
          </cell>
          <cell r="ID79" t="str">
            <v/>
          </cell>
          <cell r="IE79" t="str">
            <v/>
          </cell>
          <cell r="IF79" t="str">
            <v/>
          </cell>
          <cell r="IG79" t="str">
            <v/>
          </cell>
          <cell r="IH79" t="str">
            <v/>
          </cell>
          <cell r="II79" t="str">
            <v/>
          </cell>
          <cell r="IJ79" t="str">
            <v/>
          </cell>
          <cell r="IK79" t="str">
            <v/>
          </cell>
          <cell r="IL79" t="str">
            <v/>
          </cell>
          <cell r="IM79" t="str">
            <v/>
          </cell>
        </row>
        <row r="80">
          <cell r="A80" t="str">
            <v>7.2.1</v>
          </cell>
          <cell r="B80">
            <v>1</v>
          </cell>
          <cell r="C80" t="str">
            <v>Recreation and culture (% total individual consumption)</v>
          </cell>
          <cell r="D80" t="str">
            <v>SCORE</v>
          </cell>
          <cell r="E80" t="str">
            <v/>
          </cell>
          <cell r="F80" t="str">
            <v/>
          </cell>
          <cell r="G80" t="str">
            <v/>
          </cell>
          <cell r="H80">
            <v>3.0322130739951465</v>
          </cell>
          <cell r="I80">
            <v>77.391389055994253</v>
          </cell>
          <cell r="J80">
            <v>81.564226940052635</v>
          </cell>
          <cell r="K80">
            <v>7.5250748446209519</v>
          </cell>
          <cell r="L80" t="str">
            <v/>
          </cell>
          <cell r="M80" t="str">
            <v/>
          </cell>
          <cell r="N80" t="str">
            <v/>
          </cell>
          <cell r="O80">
            <v>59.163037838877372</v>
          </cell>
          <cell r="P80" t="str">
            <v/>
          </cell>
          <cell r="Q80" t="str">
            <v/>
          </cell>
          <cell r="R80" t="str">
            <v/>
          </cell>
          <cell r="S80" t="str">
            <v/>
          </cell>
          <cell r="T80" t="str">
            <v/>
          </cell>
          <cell r="U80" t="str">
            <v/>
          </cell>
          <cell r="V80">
            <v>50.124646778036855</v>
          </cell>
          <cell r="W80" t="str">
            <v/>
          </cell>
          <cell r="X80" t="str">
            <v/>
          </cell>
          <cell r="Y80" t="str">
            <v/>
          </cell>
          <cell r="Z80">
            <v>14.416688221822616</v>
          </cell>
          <cell r="AA80">
            <v>65.775929313939756</v>
          </cell>
          <cell r="AB80" t="str">
            <v/>
          </cell>
          <cell r="AC80">
            <v>44.117947373591107</v>
          </cell>
          <cell r="AD80" t="str">
            <v/>
          </cell>
          <cell r="AE80">
            <v>38.587936870652499</v>
          </cell>
          <cell r="AF80" t="str">
            <v/>
          </cell>
          <cell r="AG80" t="str">
            <v/>
          </cell>
          <cell r="AH80">
            <v>67.763634952007024</v>
          </cell>
          <cell r="AI80">
            <v>68.176835451609847</v>
          </cell>
          <cell r="AJ80">
            <v>75.112193924461494</v>
          </cell>
          <cell r="AK80">
            <v>64.857284216461267</v>
          </cell>
          <cell r="AL80" t="str">
            <v/>
          </cell>
          <cell r="AM80" t="str">
            <v/>
          </cell>
          <cell r="AN80" t="str">
            <v/>
          </cell>
          <cell r="AO80" t="str">
            <v/>
          </cell>
          <cell r="AP80">
            <v>68.946526079560343</v>
          </cell>
          <cell r="AQ80" t="str">
            <v/>
          </cell>
          <cell r="AR80">
            <v>73.494290665775608</v>
          </cell>
          <cell r="AS80">
            <v>57.719217585360184</v>
          </cell>
          <cell r="AT80" t="str">
            <v/>
          </cell>
          <cell r="AU80" t="str">
            <v/>
          </cell>
          <cell r="AV80">
            <v>62.017048593036307</v>
          </cell>
          <cell r="AW80">
            <v>25.679971881858275</v>
          </cell>
          <cell r="AX80">
            <v>66.677808501676282</v>
          </cell>
          <cell r="AY80">
            <v>28.96051018166127</v>
          </cell>
          <cell r="AZ80" t="str">
            <v/>
          </cell>
          <cell r="BA80">
            <v>30.902445330375912</v>
          </cell>
          <cell r="BB80">
            <v>56.145743104201706</v>
          </cell>
          <cell r="BC80">
            <v>49.893026459871841</v>
          </cell>
          <cell r="BD80">
            <v>55.390675813885338</v>
          </cell>
          <cell r="BE80">
            <v>11.102092390506758</v>
          </cell>
          <cell r="BF80" t="str">
            <v/>
          </cell>
          <cell r="BG80">
            <v>44.011059652493564</v>
          </cell>
          <cell r="BH80">
            <v>49.578720779360644</v>
          </cell>
          <cell r="BI80">
            <v>47.558684934063592</v>
          </cell>
          <cell r="BJ80" t="str">
            <v/>
          </cell>
          <cell r="BK80">
            <v>70.765942107566104</v>
          </cell>
          <cell r="BL80" t="str">
            <v/>
          </cell>
          <cell r="BM80">
            <v>8.5615882870264972</v>
          </cell>
          <cell r="BN80" t="str">
            <v/>
          </cell>
          <cell r="BO80">
            <v>64.55408274067689</v>
          </cell>
          <cell r="BP80" t="str">
            <v/>
          </cell>
          <cell r="BQ80">
            <v>5.5034937477319072</v>
          </cell>
          <cell r="BR80">
            <v>68.664299021976063</v>
          </cell>
          <cell r="BS80" t="str">
            <v/>
          </cell>
          <cell r="BT80" t="str">
            <v/>
          </cell>
          <cell r="BU80">
            <v>64.393685113581839</v>
          </cell>
          <cell r="BV80">
            <v>59.467310535494875</v>
          </cell>
          <cell r="BW80">
            <v>21.673372121143931</v>
          </cell>
          <cell r="BX80" t="str">
            <v/>
          </cell>
          <cell r="BY80">
            <v>12.343020271597267</v>
          </cell>
          <cell r="BZ80">
            <v>39.94205065467974</v>
          </cell>
          <cell r="CA80" t="str">
            <v/>
          </cell>
          <cell r="CB80">
            <v>100</v>
          </cell>
          <cell r="CC80" t="str">
            <v/>
          </cell>
          <cell r="CD80" t="str">
            <v/>
          </cell>
          <cell r="CE80">
            <v>39.59579428419341</v>
          </cell>
          <cell r="CF80">
            <v>22.1958631657889</v>
          </cell>
          <cell r="CG80" t="str">
            <v/>
          </cell>
          <cell r="CH80" t="str">
            <v/>
          </cell>
          <cell r="CI80" t="str">
            <v/>
          </cell>
          <cell r="CJ80" t="str">
            <v/>
          </cell>
          <cell r="CK80" t="str">
            <v/>
          </cell>
          <cell r="CL80">
            <v>64.044030714940888</v>
          </cell>
          <cell r="CM80">
            <v>92.976742051892998</v>
          </cell>
          <cell r="CN80">
            <v>21.851947270555762</v>
          </cell>
          <cell r="CO80" t="str">
            <v/>
          </cell>
          <cell r="CP80">
            <v>75.719708991094805</v>
          </cell>
          <cell r="CQ80" t="str">
            <v/>
          </cell>
          <cell r="CR80" t="str">
            <v/>
          </cell>
          <cell r="CS80" t="str">
            <v/>
          </cell>
          <cell r="CT80" t="str">
            <v/>
          </cell>
          <cell r="CU80" t="str">
            <v/>
          </cell>
          <cell r="CV80" t="str">
            <v/>
          </cell>
          <cell r="CW80">
            <v>52.900632209878516</v>
          </cell>
          <cell r="CX80">
            <v>47.391114943195035</v>
          </cell>
          <cell r="CY80" t="str">
            <v/>
          </cell>
          <cell r="CZ80" t="str">
            <v/>
          </cell>
          <cell r="DA80">
            <v>9.7938281019969171</v>
          </cell>
          <cell r="DB80" t="str">
            <v/>
          </cell>
          <cell r="DC80" t="str">
            <v/>
          </cell>
          <cell r="DD80">
            <v>48.628798943953925</v>
          </cell>
          <cell r="DE80">
            <v>80.049705172726021</v>
          </cell>
          <cell r="DF80">
            <v>68.763078842925623</v>
          </cell>
          <cell r="DG80">
            <v>70.202314857206517</v>
          </cell>
          <cell r="DH80">
            <v>29.403588525555374</v>
          </cell>
          <cell r="DI80">
            <v>62.598244723547779</v>
          </cell>
          <cell r="DJ80">
            <v>29.623151805851343</v>
          </cell>
          <cell r="DK80" t="str">
            <v/>
          </cell>
          <cell r="DL80">
            <v>65.058577350712483</v>
          </cell>
          <cell r="DM80">
            <v>58.327192191372347</v>
          </cell>
          <cell r="DN80" t="str">
            <v/>
          </cell>
          <cell r="DO80" t="str">
            <v/>
          </cell>
          <cell r="DP80" t="str">
            <v/>
          </cell>
          <cell r="DQ80" t="str">
            <v/>
          </cell>
          <cell r="DR80">
            <v>42.859070063947065</v>
          </cell>
          <cell r="DS80" t="str">
            <v/>
          </cell>
          <cell r="DT80" t="str">
            <v/>
          </cell>
          <cell r="DU80" t="str">
            <v/>
          </cell>
          <cell r="DV80">
            <v>33.048999851184796</v>
          </cell>
          <cell r="DW80" t="str">
            <v/>
          </cell>
          <cell r="DX80">
            <v>31.500749154100493</v>
          </cell>
          <cell r="DY80" t="str">
            <v/>
          </cell>
          <cell r="DZ80">
            <v>75.183817411233022</v>
          </cell>
          <cell r="EA80">
            <v>70.024883770197704</v>
          </cell>
          <cell r="EB80" t="str">
            <v/>
          </cell>
          <cell r="EC80">
            <v>43.469233129180886</v>
          </cell>
          <cell r="ED80" t="str">
            <v/>
          </cell>
          <cell r="EE80" t="str">
            <v/>
          </cell>
          <cell r="EF80" t="str">
            <v/>
          </cell>
          <cell r="EG80" t="str">
            <v/>
          </cell>
          <cell r="EH80" t="str">
            <v/>
          </cell>
          <cell r="EI80" t="str">
            <v/>
          </cell>
          <cell r="EJ80" t="str">
            <v/>
          </cell>
          <cell r="EK80" t="str">
            <v/>
          </cell>
          <cell r="EL80" t="str">
            <v/>
          </cell>
          <cell r="EM80" t="str">
            <v/>
          </cell>
          <cell r="EN80" t="str">
            <v/>
          </cell>
          <cell r="EO80" t="str">
            <v/>
          </cell>
          <cell r="EP80" t="str">
            <v/>
          </cell>
          <cell r="EQ80">
            <v>42.923438289518941</v>
          </cell>
          <cell r="ER80" t="str">
            <v/>
          </cell>
          <cell r="ES80" t="str">
            <v/>
          </cell>
          <cell r="ET80" t="str">
            <v/>
          </cell>
          <cell r="EU80" t="str">
            <v/>
          </cell>
          <cell r="EV80" t="str">
            <v/>
          </cell>
          <cell r="EW80" t="str">
            <v/>
          </cell>
          <cell r="EX80" t="str">
            <v/>
          </cell>
          <cell r="EY80" t="str">
            <v/>
          </cell>
          <cell r="EZ80" t="str">
            <v/>
          </cell>
          <cell r="FA80" t="str">
            <v/>
          </cell>
          <cell r="FB80" t="str">
            <v/>
          </cell>
          <cell r="FC80" t="str">
            <v/>
          </cell>
          <cell r="FD80" t="str">
            <v/>
          </cell>
          <cell r="FE80" t="str">
            <v/>
          </cell>
          <cell r="FF80" t="str">
            <v/>
          </cell>
          <cell r="FG80" t="str">
            <v/>
          </cell>
          <cell r="FH80" t="str">
            <v/>
          </cell>
          <cell r="FI80" t="str">
            <v/>
          </cell>
          <cell r="FJ80" t="str">
            <v/>
          </cell>
          <cell r="FK80" t="str">
            <v/>
          </cell>
          <cell r="FL80" t="str">
            <v/>
          </cell>
          <cell r="FM80" t="str">
            <v/>
          </cell>
          <cell r="FN80" t="str">
            <v/>
          </cell>
          <cell r="FO80" t="str">
            <v/>
          </cell>
          <cell r="FP80" t="str">
            <v/>
          </cell>
          <cell r="FQ80" t="str">
            <v/>
          </cell>
          <cell r="FR80" t="str">
            <v/>
          </cell>
          <cell r="FS80" t="str">
            <v/>
          </cell>
          <cell r="FT80" t="str">
            <v/>
          </cell>
          <cell r="FU80" t="str">
            <v/>
          </cell>
          <cell r="FV80" t="str">
            <v/>
          </cell>
          <cell r="FW80" t="str">
            <v/>
          </cell>
          <cell r="FX80" t="str">
            <v/>
          </cell>
          <cell r="FY80" t="str">
            <v/>
          </cell>
          <cell r="FZ80" t="str">
            <v/>
          </cell>
          <cell r="GA80" t="str">
            <v/>
          </cell>
          <cell r="GB80">
            <v>29.813704859145361</v>
          </cell>
          <cell r="GC80" t="str">
            <v/>
          </cell>
          <cell r="GD80" t="str">
            <v/>
          </cell>
          <cell r="GE80" t="str">
            <v/>
          </cell>
          <cell r="GF80" t="str">
            <v/>
          </cell>
          <cell r="GG80" t="str">
            <v/>
          </cell>
          <cell r="GH80" t="str">
            <v/>
          </cell>
          <cell r="GI80" t="str">
            <v/>
          </cell>
          <cell r="GJ80" t="str">
            <v/>
          </cell>
          <cell r="GK80" t="str">
            <v/>
          </cell>
          <cell r="GL80" t="str">
            <v/>
          </cell>
          <cell r="GM80" t="str">
            <v/>
          </cell>
          <cell r="GN80" t="str">
            <v/>
          </cell>
          <cell r="GO80" t="str">
            <v/>
          </cell>
          <cell r="GP80" t="str">
            <v/>
          </cell>
          <cell r="GQ80" t="str">
            <v/>
          </cell>
          <cell r="GR80" t="str">
            <v/>
          </cell>
          <cell r="GS80" t="str">
            <v/>
          </cell>
          <cell r="GT80">
            <v>4.3963999341040623</v>
          </cell>
          <cell r="GU80" t="str">
            <v/>
          </cell>
          <cell r="GV80" t="str">
            <v/>
          </cell>
          <cell r="GW80" t="str">
            <v/>
          </cell>
          <cell r="GX80" t="str">
            <v/>
          </cell>
          <cell r="GY80" t="str">
            <v/>
          </cell>
          <cell r="GZ80" t="str">
            <v/>
          </cell>
          <cell r="HA80">
            <v>21.747163897391971</v>
          </cell>
          <cell r="HB80" t="str">
            <v/>
          </cell>
          <cell r="HC80" t="str">
            <v/>
          </cell>
          <cell r="HD80" t="str">
            <v/>
          </cell>
          <cell r="HE80" t="str">
            <v/>
          </cell>
          <cell r="HF80" t="str">
            <v/>
          </cell>
          <cell r="HG80" t="str">
            <v/>
          </cell>
          <cell r="HH80" t="str">
            <v/>
          </cell>
          <cell r="HI80" t="str">
            <v/>
          </cell>
          <cell r="HJ80" t="str">
            <v/>
          </cell>
          <cell r="HK80" t="str">
            <v/>
          </cell>
          <cell r="HL80" t="str">
            <v/>
          </cell>
          <cell r="HM80" t="str">
            <v/>
          </cell>
          <cell r="HN80" t="str">
            <v/>
          </cell>
          <cell r="HO80" t="str">
            <v/>
          </cell>
          <cell r="HP80" t="str">
            <v/>
          </cell>
          <cell r="HQ80" t="str">
            <v/>
          </cell>
          <cell r="HR80" t="str">
            <v/>
          </cell>
          <cell r="HS80" t="str">
            <v/>
          </cell>
          <cell r="HT80" t="str">
            <v/>
          </cell>
          <cell r="HU80" t="str">
            <v/>
          </cell>
          <cell r="HV80" t="str">
            <v/>
          </cell>
          <cell r="HW80" t="str">
            <v/>
          </cell>
          <cell r="HX80" t="str">
            <v/>
          </cell>
          <cell r="HY80" t="str">
            <v/>
          </cell>
          <cell r="HZ80" t="str">
            <v/>
          </cell>
          <cell r="IA80" t="str">
            <v/>
          </cell>
          <cell r="IB80" t="str">
            <v/>
          </cell>
          <cell r="IC80" t="str">
            <v/>
          </cell>
          <cell r="ID80" t="str">
            <v/>
          </cell>
          <cell r="IE80" t="str">
            <v/>
          </cell>
          <cell r="IF80" t="str">
            <v/>
          </cell>
          <cell r="IG80" t="str">
            <v/>
          </cell>
          <cell r="IH80" t="str">
            <v/>
          </cell>
          <cell r="II80" t="str">
            <v/>
          </cell>
          <cell r="IJ80" t="str">
            <v/>
          </cell>
          <cell r="IK80" t="str">
            <v/>
          </cell>
          <cell r="IL80" t="str">
            <v/>
          </cell>
          <cell r="IM80">
            <v>2.3391278871373449</v>
          </cell>
        </row>
        <row r="81">
          <cell r="A81" t="str">
            <v>7.2.2</v>
          </cell>
          <cell r="B81">
            <v>1</v>
          </cell>
          <cell r="C81" t="str">
            <v>National feature films produced (per million people)</v>
          </cell>
          <cell r="D81" t="str">
            <v>SCORE</v>
          </cell>
          <cell r="E81" t="str">
            <v/>
          </cell>
          <cell r="F81" t="str">
            <v/>
          </cell>
          <cell r="G81">
            <v>26.892503107427512</v>
          </cell>
          <cell r="H81">
            <v>43.520534414250037</v>
          </cell>
          <cell r="I81">
            <v>22.581800638165252</v>
          </cell>
          <cell r="J81">
            <v>66.50944171979836</v>
          </cell>
          <cell r="K81">
            <v>5.9022725941608218</v>
          </cell>
          <cell r="L81" t="str">
            <v/>
          </cell>
          <cell r="M81">
            <v>11.11960320694766</v>
          </cell>
          <cell r="N81" t="str">
            <v/>
          </cell>
          <cell r="O81">
            <v>100</v>
          </cell>
          <cell r="P81" t="str">
            <v/>
          </cell>
          <cell r="Q81">
            <v>12.492103536795547</v>
          </cell>
          <cell r="R81" t="str">
            <v/>
          </cell>
          <cell r="S81" t="str">
            <v/>
          </cell>
          <cell r="T81">
            <v>5.3229743476917255</v>
          </cell>
          <cell r="U81" t="str">
            <v/>
          </cell>
          <cell r="V81">
            <v>21.681602307301102</v>
          </cell>
          <cell r="W81">
            <v>5.8675573570833937</v>
          </cell>
          <cell r="X81" t="str">
            <v/>
          </cell>
          <cell r="Y81">
            <v>73.443156129262718</v>
          </cell>
          <cell r="Z81">
            <v>6.406938507712912</v>
          </cell>
          <cell r="AA81">
            <v>37.834557398085217</v>
          </cell>
          <cell r="AB81" t="str">
            <v/>
          </cell>
          <cell r="AC81">
            <v>11.150600851505137</v>
          </cell>
          <cell r="AD81">
            <v>5.0918471716405334</v>
          </cell>
          <cell r="AE81">
            <v>3.055559830557574</v>
          </cell>
          <cell r="AF81">
            <v>0</v>
          </cell>
          <cell r="AG81" t="str">
            <v/>
          </cell>
          <cell r="AH81">
            <v>7.5192382790971779</v>
          </cell>
          <cell r="AI81">
            <v>79.015280891112369</v>
          </cell>
          <cell r="AJ81">
            <v>56.893289569096162</v>
          </cell>
          <cell r="AK81">
            <v>61.401044419318119</v>
          </cell>
          <cell r="AL81">
            <v>15.530099823322132</v>
          </cell>
          <cell r="AM81" t="str">
            <v/>
          </cell>
          <cell r="AN81">
            <v>12.529818768998599</v>
          </cell>
          <cell r="AO81" t="str">
            <v/>
          </cell>
          <cell r="AP81">
            <v>86.970506321825837</v>
          </cell>
          <cell r="AQ81" t="str">
            <v/>
          </cell>
          <cell r="AR81">
            <v>60.225091205445466</v>
          </cell>
          <cell r="AS81">
            <v>55.23191306238855</v>
          </cell>
          <cell r="AT81" t="str">
            <v/>
          </cell>
          <cell r="AU81" t="str">
            <v/>
          </cell>
          <cell r="AV81">
            <v>35.259243718203606</v>
          </cell>
          <cell r="AW81" t="str">
            <v/>
          </cell>
          <cell r="AX81">
            <v>32.94083645194997</v>
          </cell>
          <cell r="AY81">
            <v>1.3133794716772078</v>
          </cell>
          <cell r="AZ81" t="str">
            <v/>
          </cell>
          <cell r="BA81">
            <v>0</v>
          </cell>
          <cell r="BB81">
            <v>100</v>
          </cell>
          <cell r="BC81">
            <v>76.242319869233654</v>
          </cell>
          <cell r="BD81">
            <v>100</v>
          </cell>
          <cell r="BE81">
            <v>16.409769841091695</v>
          </cell>
          <cell r="BF81">
            <v>5.7210170847945472</v>
          </cell>
          <cell r="BG81">
            <v>74.437542345560047</v>
          </cell>
          <cell r="BH81">
            <v>52.06339900351675</v>
          </cell>
          <cell r="BI81">
            <v>32.852137704083582</v>
          </cell>
          <cell r="BJ81" t="str">
            <v/>
          </cell>
          <cell r="BK81">
            <v>53.172831455520644</v>
          </cell>
          <cell r="BL81" t="str">
            <v/>
          </cell>
          <cell r="BM81" t="str">
            <v/>
          </cell>
          <cell r="BN81">
            <v>0</v>
          </cell>
          <cell r="BO81">
            <v>42.717019842122149</v>
          </cell>
          <cell r="BP81" t="str">
            <v/>
          </cell>
          <cell r="BQ81">
            <v>3.2150207006020173</v>
          </cell>
          <cell r="BR81">
            <v>14.591860461510256</v>
          </cell>
          <cell r="BS81" t="str">
            <v/>
          </cell>
          <cell r="BT81" t="str">
            <v/>
          </cell>
          <cell r="BU81">
            <v>4.9181808157833942</v>
          </cell>
          <cell r="BV81">
            <v>100</v>
          </cell>
          <cell r="BW81">
            <v>0</v>
          </cell>
          <cell r="BX81" t="str">
            <v/>
          </cell>
          <cell r="BY81" t="str">
            <v/>
          </cell>
          <cell r="BZ81">
            <v>15.448009125298665</v>
          </cell>
          <cell r="CA81" t="str">
            <v/>
          </cell>
          <cell r="CB81" t="str">
            <v/>
          </cell>
          <cell r="CC81" t="str">
            <v/>
          </cell>
          <cell r="CD81">
            <v>0</v>
          </cell>
          <cell r="CE81">
            <v>10.250618163805841</v>
          </cell>
          <cell r="CF81">
            <v>6.4673049157471851</v>
          </cell>
          <cell r="CG81" t="str">
            <v/>
          </cell>
          <cell r="CH81">
            <v>6.4924868258278536</v>
          </cell>
          <cell r="CI81">
            <v>0.78173299733147461</v>
          </cell>
          <cell r="CJ81">
            <v>8.3088442126000839</v>
          </cell>
          <cell r="CK81" t="str">
            <v/>
          </cell>
          <cell r="CL81">
            <v>21.445290749855907</v>
          </cell>
          <cell r="CM81">
            <v>23.93448689900454</v>
          </cell>
          <cell r="CN81">
            <v>0</v>
          </cell>
          <cell r="CO81">
            <v>100</v>
          </cell>
          <cell r="CP81">
            <v>75.213727227076745</v>
          </cell>
          <cell r="CQ81">
            <v>6.2518221458343497</v>
          </cell>
          <cell r="CR81">
            <v>1.9289009682916261</v>
          </cell>
          <cell r="CS81">
            <v>5.16542425096352</v>
          </cell>
          <cell r="CT81">
            <v>11.100019602815273</v>
          </cell>
          <cell r="CU81">
            <v>3.5546677264903987</v>
          </cell>
          <cell r="CV81">
            <v>12.457371797164404</v>
          </cell>
          <cell r="CW81">
            <v>16.193227987026287</v>
          </cell>
          <cell r="CX81">
            <v>50.467623439588081</v>
          </cell>
          <cell r="CY81" t="str">
            <v/>
          </cell>
          <cell r="CZ81">
            <v>13.918538559598023</v>
          </cell>
          <cell r="DA81">
            <v>7.848501765845012</v>
          </cell>
          <cell r="DB81" t="str">
            <v/>
          </cell>
          <cell r="DC81" t="str">
            <v/>
          </cell>
          <cell r="DD81" t="str">
            <v/>
          </cell>
          <cell r="DE81">
            <v>37.925907619384134</v>
          </cell>
          <cell r="DF81">
            <v>9.288504533562044</v>
          </cell>
          <cell r="DG81">
            <v>24.953373584504408</v>
          </cell>
          <cell r="DH81">
            <v>3.4972508149316237</v>
          </cell>
          <cell r="DI81">
            <v>56.756762109150195</v>
          </cell>
          <cell r="DJ81" t="str">
            <v/>
          </cell>
          <cell r="DK81" t="str">
            <v/>
          </cell>
          <cell r="DL81">
            <v>84.561884285224636</v>
          </cell>
          <cell r="DM81">
            <v>84.757955003964213</v>
          </cell>
          <cell r="DN81" t="str">
            <v/>
          </cell>
          <cell r="DO81" t="str">
            <v/>
          </cell>
          <cell r="DP81" t="str">
            <v/>
          </cell>
          <cell r="DQ81" t="str">
            <v/>
          </cell>
          <cell r="DR81">
            <v>10.541724611728053</v>
          </cell>
          <cell r="DS81" t="str">
            <v/>
          </cell>
          <cell r="DT81" t="str">
            <v/>
          </cell>
          <cell r="DU81" t="str">
            <v/>
          </cell>
          <cell r="DV81">
            <v>8.104613775081047</v>
          </cell>
          <cell r="DW81" t="str">
            <v/>
          </cell>
          <cell r="DX81">
            <v>2.4974264173244092</v>
          </cell>
          <cell r="DY81" t="str">
            <v/>
          </cell>
          <cell r="DZ81">
            <v>29.471541597217421</v>
          </cell>
          <cell r="EA81">
            <v>25.073934504134449</v>
          </cell>
          <cell r="EB81">
            <v>10.072638536401177</v>
          </cell>
          <cell r="EC81">
            <v>8.6455523552343703</v>
          </cell>
          <cell r="ED81">
            <v>2.4103167600428463</v>
          </cell>
          <cell r="EE81" t="str">
            <v/>
          </cell>
          <cell r="EF81" t="str">
            <v/>
          </cell>
          <cell r="EG81" t="str">
            <v/>
          </cell>
          <cell r="EH81" t="str">
            <v/>
          </cell>
          <cell r="EI81" t="str">
            <v/>
          </cell>
          <cell r="EJ81" t="str">
            <v/>
          </cell>
          <cell r="EK81" t="str">
            <v/>
          </cell>
          <cell r="EL81" t="str">
            <v/>
          </cell>
          <cell r="EM81" t="str">
            <v/>
          </cell>
          <cell r="EN81" t="str">
            <v/>
          </cell>
          <cell r="EO81" t="str">
            <v/>
          </cell>
          <cell r="EP81" t="str">
            <v/>
          </cell>
          <cell r="EQ81">
            <v>3.430302384710143</v>
          </cell>
          <cell r="ER81" t="str">
            <v/>
          </cell>
          <cell r="ES81" t="str">
            <v/>
          </cell>
          <cell r="ET81" t="str">
            <v/>
          </cell>
          <cell r="EU81" t="str">
            <v/>
          </cell>
          <cell r="EV81" t="str">
            <v/>
          </cell>
          <cell r="EW81" t="str">
            <v/>
          </cell>
          <cell r="EX81" t="str">
            <v/>
          </cell>
          <cell r="EY81" t="str">
            <v/>
          </cell>
          <cell r="EZ81" t="str">
            <v/>
          </cell>
          <cell r="FA81" t="str">
            <v/>
          </cell>
          <cell r="FB81" t="str">
            <v/>
          </cell>
          <cell r="FC81" t="str">
            <v/>
          </cell>
          <cell r="FD81" t="str">
            <v/>
          </cell>
          <cell r="FE81" t="str">
            <v/>
          </cell>
          <cell r="FF81" t="str">
            <v/>
          </cell>
          <cell r="FG81" t="str">
            <v/>
          </cell>
          <cell r="FH81" t="str">
            <v/>
          </cell>
          <cell r="FI81" t="str">
            <v/>
          </cell>
          <cell r="FJ81" t="str">
            <v/>
          </cell>
          <cell r="FK81" t="str">
            <v/>
          </cell>
          <cell r="FL81" t="str">
            <v/>
          </cell>
          <cell r="FM81" t="str">
            <v/>
          </cell>
          <cell r="FN81" t="str">
            <v/>
          </cell>
          <cell r="FO81" t="str">
            <v/>
          </cell>
          <cell r="FP81" t="str">
            <v/>
          </cell>
          <cell r="FQ81" t="str">
            <v/>
          </cell>
          <cell r="FR81" t="str">
            <v/>
          </cell>
          <cell r="FS81" t="str">
            <v/>
          </cell>
          <cell r="FT81" t="str">
            <v/>
          </cell>
          <cell r="FU81" t="str">
            <v/>
          </cell>
          <cell r="FV81" t="str">
            <v/>
          </cell>
          <cell r="FW81" t="str">
            <v/>
          </cell>
          <cell r="FX81" t="str">
            <v/>
          </cell>
          <cell r="FY81" t="str">
            <v/>
          </cell>
          <cell r="FZ81" t="str">
            <v/>
          </cell>
          <cell r="GA81" t="str">
            <v/>
          </cell>
          <cell r="GB81">
            <v>6.2820789848215801</v>
          </cell>
          <cell r="GC81" t="str">
            <v/>
          </cell>
          <cell r="GD81" t="str">
            <v/>
          </cell>
          <cell r="GE81" t="str">
            <v/>
          </cell>
          <cell r="GF81" t="str">
            <v/>
          </cell>
          <cell r="GG81" t="str">
            <v/>
          </cell>
          <cell r="GH81" t="str">
            <v/>
          </cell>
          <cell r="GI81" t="str">
            <v/>
          </cell>
          <cell r="GJ81" t="str">
            <v/>
          </cell>
          <cell r="GK81">
            <v>32.366708185753076</v>
          </cell>
          <cell r="GL81" t="str">
            <v/>
          </cell>
          <cell r="GM81" t="str">
            <v/>
          </cell>
          <cell r="GN81" t="str">
            <v/>
          </cell>
          <cell r="GO81" t="str">
            <v/>
          </cell>
          <cell r="GP81" t="str">
            <v/>
          </cell>
          <cell r="GQ81" t="str">
            <v/>
          </cell>
          <cell r="GR81" t="str">
            <v/>
          </cell>
          <cell r="GS81" t="str">
            <v/>
          </cell>
          <cell r="GT81">
            <v>13.502340063218337</v>
          </cell>
          <cell r="GU81" t="str">
            <v/>
          </cell>
          <cell r="GV81" t="str">
            <v/>
          </cell>
          <cell r="GW81" t="str">
            <v/>
          </cell>
          <cell r="GX81" t="str">
            <v/>
          </cell>
          <cell r="GY81" t="str">
            <v/>
          </cell>
          <cell r="GZ81" t="str">
            <v/>
          </cell>
          <cell r="HA81">
            <v>0</v>
          </cell>
          <cell r="HB81" t="str">
            <v/>
          </cell>
          <cell r="HC81" t="str">
            <v/>
          </cell>
          <cell r="HD81" t="str">
            <v/>
          </cell>
          <cell r="HE81" t="str">
            <v/>
          </cell>
          <cell r="HF81" t="str">
            <v/>
          </cell>
          <cell r="HG81" t="str">
            <v/>
          </cell>
          <cell r="HH81" t="str">
            <v/>
          </cell>
          <cell r="HI81" t="str">
            <v/>
          </cell>
          <cell r="HJ81" t="str">
            <v/>
          </cell>
          <cell r="HK81" t="str">
            <v/>
          </cell>
          <cell r="HL81" t="str">
            <v/>
          </cell>
          <cell r="HM81" t="str">
            <v/>
          </cell>
          <cell r="HN81" t="str">
            <v/>
          </cell>
          <cell r="HO81" t="str">
            <v/>
          </cell>
          <cell r="HP81" t="str">
            <v/>
          </cell>
          <cell r="HQ81" t="str">
            <v/>
          </cell>
          <cell r="HR81" t="str">
            <v/>
          </cell>
          <cell r="HS81" t="str">
            <v/>
          </cell>
          <cell r="HT81" t="str">
            <v/>
          </cell>
          <cell r="HU81" t="str">
            <v/>
          </cell>
          <cell r="HV81" t="str">
            <v/>
          </cell>
          <cell r="HW81" t="str">
            <v/>
          </cell>
          <cell r="HX81" t="str">
            <v/>
          </cell>
          <cell r="HY81" t="str">
            <v/>
          </cell>
          <cell r="HZ81" t="str">
            <v/>
          </cell>
          <cell r="IA81" t="str">
            <v/>
          </cell>
          <cell r="IB81" t="str">
            <v/>
          </cell>
          <cell r="IC81" t="str">
            <v/>
          </cell>
          <cell r="ID81" t="str">
            <v/>
          </cell>
          <cell r="IE81" t="str">
            <v/>
          </cell>
          <cell r="IF81" t="str">
            <v/>
          </cell>
          <cell r="IG81" t="str">
            <v/>
          </cell>
          <cell r="IH81" t="str">
            <v/>
          </cell>
          <cell r="II81" t="str">
            <v/>
          </cell>
          <cell r="IJ81" t="str">
            <v/>
          </cell>
          <cell r="IK81" t="str">
            <v/>
          </cell>
          <cell r="IL81" t="str">
            <v/>
          </cell>
          <cell r="IM81" t="str">
            <v/>
          </cell>
        </row>
        <row r="82">
          <cell r="A82" t="str">
            <v>7.2.3</v>
          </cell>
          <cell r="B82">
            <v>0.5</v>
          </cell>
          <cell r="C82" t="str">
            <v>Daily newspapers: total average circulation (per thousand literate people)</v>
          </cell>
          <cell r="D82" t="str">
            <v>SCORE</v>
          </cell>
          <cell r="E82" t="str">
            <v/>
          </cell>
          <cell r="F82" t="str">
            <v/>
          </cell>
          <cell r="G82">
            <v>3.8368930011113593</v>
          </cell>
          <cell r="H82">
            <v>0.75151270448746166</v>
          </cell>
          <cell r="I82" t="str">
            <v/>
          </cell>
          <cell r="J82">
            <v>28.504042840978823</v>
          </cell>
          <cell r="K82">
            <v>1.8179846437018046</v>
          </cell>
          <cell r="L82" t="str">
            <v/>
          </cell>
          <cell r="M82" t="str">
            <v/>
          </cell>
          <cell r="N82" t="str">
            <v/>
          </cell>
          <cell r="O82">
            <v>15.288015580628104</v>
          </cell>
          <cell r="P82">
            <v>0.14577216966081755</v>
          </cell>
          <cell r="Q82" t="str">
            <v/>
          </cell>
          <cell r="R82" t="str">
            <v/>
          </cell>
          <cell r="S82">
            <v>6.1488589203519552</v>
          </cell>
          <cell r="T82">
            <v>4.2914579319859403</v>
          </cell>
          <cell r="U82">
            <v>8.1004182039188741</v>
          </cell>
          <cell r="V82">
            <v>7.1984833022562364</v>
          </cell>
          <cell r="W82" t="str">
            <v/>
          </cell>
          <cell r="X82" t="str">
            <v/>
          </cell>
          <cell r="Y82" t="str">
            <v/>
          </cell>
          <cell r="Z82" t="str">
            <v/>
          </cell>
          <cell r="AA82" t="str">
            <v/>
          </cell>
          <cell r="AB82" t="str">
            <v/>
          </cell>
          <cell r="AC82">
            <v>5.4569201454459044</v>
          </cell>
          <cell r="AD82">
            <v>8.061471841516374</v>
          </cell>
          <cell r="AE82">
            <v>2.7128831539017884</v>
          </cell>
          <cell r="AF82">
            <v>7.3888171065926977</v>
          </cell>
          <cell r="AG82" t="str">
            <v/>
          </cell>
          <cell r="AH82" t="str">
            <v/>
          </cell>
          <cell r="AI82" t="str">
            <v/>
          </cell>
          <cell r="AJ82">
            <v>16.554142641958606</v>
          </cell>
          <cell r="AK82">
            <v>35.106769341422357</v>
          </cell>
          <cell r="AL82">
            <v>5.2238196279325431</v>
          </cell>
          <cell r="AM82" t="str">
            <v/>
          </cell>
          <cell r="AN82" t="str">
            <v/>
          </cell>
          <cell r="AO82">
            <v>5.4966173567630667</v>
          </cell>
          <cell r="AP82">
            <v>17.415221616039389</v>
          </cell>
          <cell r="AQ82">
            <v>1.4326098302334005</v>
          </cell>
          <cell r="AR82">
            <v>40.205130683711758</v>
          </cell>
          <cell r="AS82">
            <v>15.605693182866212</v>
          </cell>
          <cell r="AT82" t="str">
            <v/>
          </cell>
          <cell r="AU82" t="str">
            <v/>
          </cell>
          <cell r="AV82">
            <v>24.090591397608577</v>
          </cell>
          <cell r="AW82" t="str">
            <v/>
          </cell>
          <cell r="AX82" t="str">
            <v/>
          </cell>
          <cell r="AY82" t="str">
            <v/>
          </cell>
          <cell r="AZ82" t="str">
            <v/>
          </cell>
          <cell r="BA82" t="str">
            <v/>
          </cell>
          <cell r="BB82" t="str">
            <v/>
          </cell>
          <cell r="BC82">
            <v>19.875307176479307</v>
          </cell>
          <cell r="BD82" t="str">
            <v/>
          </cell>
          <cell r="BE82">
            <v>13.430641772727672</v>
          </cell>
          <cell r="BF82" t="str">
            <v/>
          </cell>
          <cell r="BG82">
            <v>17.828117977577325</v>
          </cell>
          <cell r="BH82" t="str">
            <v/>
          </cell>
          <cell r="BI82">
            <v>12.463332832180523</v>
          </cell>
          <cell r="BJ82" t="str">
            <v/>
          </cell>
          <cell r="BK82" t="str">
            <v/>
          </cell>
          <cell r="BL82" t="str">
            <v/>
          </cell>
          <cell r="BM82" t="str">
            <v/>
          </cell>
          <cell r="BN82" t="str">
            <v/>
          </cell>
          <cell r="BO82" t="str">
            <v/>
          </cell>
          <cell r="BP82" t="str">
            <v/>
          </cell>
          <cell r="BQ82">
            <v>0.10909172252558953</v>
          </cell>
          <cell r="BR82">
            <v>13.973895986067889</v>
          </cell>
          <cell r="BS82" t="str">
            <v/>
          </cell>
          <cell r="BT82" t="str">
            <v/>
          </cell>
          <cell r="BU82">
            <v>10.075512413982411</v>
          </cell>
          <cell r="BV82">
            <v>25.125703345722233</v>
          </cell>
          <cell r="BW82">
            <v>8.898949223852723</v>
          </cell>
          <cell r="BX82" t="str">
            <v/>
          </cell>
          <cell r="BY82" t="str">
            <v/>
          </cell>
          <cell r="BZ82">
            <v>13.898804883157078</v>
          </cell>
          <cell r="CA82" t="str">
            <v/>
          </cell>
          <cell r="CB82" t="str">
            <v/>
          </cell>
          <cell r="CC82" t="str">
            <v/>
          </cell>
          <cell r="CD82">
            <v>9.3478231681573831</v>
          </cell>
          <cell r="CE82" t="str">
            <v/>
          </cell>
          <cell r="CF82">
            <v>2.195030834897262</v>
          </cell>
          <cell r="CG82" t="str">
            <v/>
          </cell>
          <cell r="CH82" t="str">
            <v/>
          </cell>
          <cell r="CI82">
            <v>0.74737394996126238</v>
          </cell>
          <cell r="CJ82">
            <v>4.2076456654396832</v>
          </cell>
          <cell r="CK82" t="str">
            <v/>
          </cell>
          <cell r="CL82">
            <v>30.187444712401785</v>
          </cell>
          <cell r="CM82" t="str">
            <v/>
          </cell>
          <cell r="CN82" t="str">
            <v/>
          </cell>
          <cell r="CO82" t="str">
            <v/>
          </cell>
          <cell r="CP82">
            <v>50</v>
          </cell>
          <cell r="CQ82" t="str">
            <v/>
          </cell>
          <cell r="CR82">
            <v>12.532084467442891</v>
          </cell>
          <cell r="CS82">
            <v>7.8579986794344441</v>
          </cell>
          <cell r="CT82" t="str">
            <v/>
          </cell>
          <cell r="CU82" t="str">
            <v/>
          </cell>
          <cell r="CV82">
            <v>10.28084600411453</v>
          </cell>
          <cell r="CW82">
            <v>10.70745371404025</v>
          </cell>
          <cell r="CX82" t="str">
            <v/>
          </cell>
          <cell r="CY82" t="str">
            <v/>
          </cell>
          <cell r="CZ82">
            <v>6.6256958105318562</v>
          </cell>
          <cell r="DA82">
            <v>8.4025138350103834</v>
          </cell>
          <cell r="DB82" t="str">
            <v/>
          </cell>
          <cell r="DC82">
            <v>2.9678173737220681</v>
          </cell>
          <cell r="DD82" t="str">
            <v/>
          </cell>
          <cell r="DE82">
            <v>37.560526743979239</v>
          </cell>
          <cell r="DF82">
            <v>11.735866334254178</v>
          </cell>
          <cell r="DG82">
            <v>15.70556952361229</v>
          </cell>
          <cell r="DH82">
            <v>4.082656408027006</v>
          </cell>
          <cell r="DI82">
            <v>13.348453545962963</v>
          </cell>
          <cell r="DJ82">
            <v>2.9915829790141775</v>
          </cell>
          <cell r="DK82" t="str">
            <v/>
          </cell>
          <cell r="DL82">
            <v>44.885315114983783</v>
          </cell>
          <cell r="DM82">
            <v>38.897745055213989</v>
          </cell>
          <cell r="DN82" t="str">
            <v/>
          </cell>
          <cell r="DO82" t="str">
            <v/>
          </cell>
          <cell r="DP82" t="str">
            <v/>
          </cell>
          <cell r="DQ82">
            <v>0.31884709279132339</v>
          </cell>
          <cell r="DR82" t="str">
            <v/>
          </cell>
          <cell r="DS82" t="str">
            <v/>
          </cell>
          <cell r="DT82">
            <v>14.7562468036783</v>
          </cell>
          <cell r="DU82">
            <v>3.3796818356467568</v>
          </cell>
          <cell r="DV82" t="str">
            <v/>
          </cell>
          <cell r="DW82" t="str">
            <v/>
          </cell>
          <cell r="DX82">
            <v>11.936485050281156</v>
          </cell>
          <cell r="DY82" t="str">
            <v/>
          </cell>
          <cell r="DZ82">
            <v>27.287575510694822</v>
          </cell>
          <cell r="EA82" t="str">
            <v/>
          </cell>
          <cell r="EB82" t="str">
            <v/>
          </cell>
          <cell r="EC82">
            <v>11.311326952535227</v>
          </cell>
          <cell r="ED82" t="str">
            <v/>
          </cell>
          <cell r="EE82">
            <v>1.0168886431616384</v>
          </cell>
          <cell r="EF82" t="str">
            <v/>
          </cell>
          <cell r="EG82" t="str">
            <v/>
          </cell>
          <cell r="EH82" t="str">
            <v/>
          </cell>
          <cell r="EI82" t="str">
            <v/>
          </cell>
          <cell r="EJ82" t="str">
            <v/>
          </cell>
          <cell r="EK82">
            <v>0.47772838161192704</v>
          </cell>
          <cell r="EL82" t="str">
            <v/>
          </cell>
          <cell r="EM82" t="str">
            <v/>
          </cell>
          <cell r="EN82" t="str">
            <v/>
          </cell>
          <cell r="EO82" t="str">
            <v/>
          </cell>
          <cell r="EP82" t="str">
            <v/>
          </cell>
          <cell r="EQ82">
            <v>7.4879427795536149</v>
          </cell>
          <cell r="ER82" t="str">
            <v/>
          </cell>
          <cell r="ES82" t="str">
            <v/>
          </cell>
          <cell r="ET82" t="str">
            <v/>
          </cell>
          <cell r="EU82" t="str">
            <v/>
          </cell>
          <cell r="EV82" t="str">
            <v/>
          </cell>
          <cell r="EW82" t="str">
            <v/>
          </cell>
          <cell r="EX82" t="str">
            <v/>
          </cell>
          <cell r="EY82" t="str">
            <v/>
          </cell>
          <cell r="EZ82" t="str">
            <v/>
          </cell>
          <cell r="FA82" t="str">
            <v/>
          </cell>
          <cell r="FB82" t="str">
            <v/>
          </cell>
          <cell r="FC82" t="str">
            <v/>
          </cell>
          <cell r="FD82" t="str">
            <v/>
          </cell>
          <cell r="FE82" t="str">
            <v/>
          </cell>
          <cell r="FF82" t="str">
            <v/>
          </cell>
          <cell r="FG82" t="str">
            <v/>
          </cell>
          <cell r="FH82" t="str">
            <v/>
          </cell>
          <cell r="FI82" t="str">
            <v/>
          </cell>
          <cell r="FJ82" t="str">
            <v/>
          </cell>
          <cell r="FK82" t="str">
            <v/>
          </cell>
          <cell r="FL82" t="str">
            <v/>
          </cell>
          <cell r="FM82" t="str">
            <v/>
          </cell>
          <cell r="FN82" t="str">
            <v/>
          </cell>
          <cell r="FO82" t="str">
            <v/>
          </cell>
          <cell r="FP82" t="str">
            <v/>
          </cell>
          <cell r="FQ82" t="str">
            <v/>
          </cell>
          <cell r="FR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cell r="GJ82" t="str">
            <v/>
          </cell>
          <cell r="GK82">
            <v>6.6530594868224613</v>
          </cell>
          <cell r="GL82" t="str">
            <v/>
          </cell>
          <cell r="GM82" t="str">
            <v/>
          </cell>
          <cell r="GN82" t="str">
            <v/>
          </cell>
          <cell r="GO82" t="str">
            <v/>
          </cell>
          <cell r="GP82" t="str">
            <v/>
          </cell>
          <cell r="GQ82" t="str">
            <v/>
          </cell>
          <cell r="GR82" t="str">
            <v/>
          </cell>
          <cell r="GS82" t="str">
            <v/>
          </cell>
          <cell r="GT82" t="str">
            <v/>
          </cell>
          <cell r="GU82" t="str">
            <v/>
          </cell>
          <cell r="GV82" t="str">
            <v/>
          </cell>
          <cell r="GW82" t="str">
            <v/>
          </cell>
          <cell r="GX82" t="str">
            <v/>
          </cell>
          <cell r="GY82" t="str">
            <v/>
          </cell>
          <cell r="GZ82" t="str">
            <v/>
          </cell>
          <cell r="HA82">
            <v>0.10055034899171025</v>
          </cell>
          <cell r="HB82" t="str">
            <v/>
          </cell>
          <cell r="HC82" t="str">
            <v/>
          </cell>
          <cell r="HD82" t="str">
            <v/>
          </cell>
          <cell r="HE82" t="str">
            <v/>
          </cell>
          <cell r="HF82" t="str">
            <v/>
          </cell>
          <cell r="HG82" t="str">
            <v/>
          </cell>
          <cell r="HH82" t="str">
            <v/>
          </cell>
          <cell r="HI82" t="str">
            <v/>
          </cell>
          <cell r="HJ82" t="str">
            <v/>
          </cell>
          <cell r="HK82" t="str">
            <v/>
          </cell>
          <cell r="HL82" t="str">
            <v/>
          </cell>
          <cell r="HM82" t="str">
            <v/>
          </cell>
          <cell r="HN82" t="str">
            <v/>
          </cell>
          <cell r="HO82" t="str">
            <v/>
          </cell>
          <cell r="HP82" t="str">
            <v/>
          </cell>
          <cell r="HQ82" t="str">
            <v/>
          </cell>
          <cell r="HR82" t="str">
            <v/>
          </cell>
          <cell r="HS82" t="str">
            <v/>
          </cell>
          <cell r="HT82" t="str">
            <v/>
          </cell>
          <cell r="HU82" t="str">
            <v/>
          </cell>
          <cell r="HV82" t="str">
            <v/>
          </cell>
          <cell r="HW82" t="str">
            <v/>
          </cell>
          <cell r="HX82" t="str">
            <v/>
          </cell>
          <cell r="HY82">
            <v>3.928174710175778</v>
          </cell>
          <cell r="HZ82" t="str">
            <v/>
          </cell>
          <cell r="IA82" t="str">
            <v/>
          </cell>
          <cell r="IB82" t="str">
            <v/>
          </cell>
          <cell r="IC82" t="str">
            <v/>
          </cell>
          <cell r="ID82" t="str">
            <v/>
          </cell>
          <cell r="IE82" t="str">
            <v/>
          </cell>
          <cell r="IF82" t="str">
            <v/>
          </cell>
          <cell r="IG82" t="str">
            <v/>
          </cell>
          <cell r="IH82" t="str">
            <v/>
          </cell>
          <cell r="II82" t="str">
            <v/>
          </cell>
          <cell r="IJ82" t="str">
            <v/>
          </cell>
          <cell r="IK82" t="str">
            <v/>
          </cell>
          <cell r="IL82" t="str">
            <v/>
          </cell>
          <cell r="IM82">
            <v>1.1003059805475579</v>
          </cell>
        </row>
        <row r="83">
          <cell r="A83" t="str">
            <v>7.3.1</v>
          </cell>
          <cell r="B83">
            <v>1</v>
          </cell>
          <cell r="C83" t="str">
            <v>Creative goods exports (% of total exports)</v>
          </cell>
          <cell r="D83" t="str">
            <v>SCORE</v>
          </cell>
          <cell r="E83">
            <v>35.736434304658211</v>
          </cell>
          <cell r="F83">
            <v>6.1284438406366042E-2</v>
          </cell>
          <cell r="G83">
            <v>6.8127346230821502</v>
          </cell>
          <cell r="H83">
            <v>40.999472001499925</v>
          </cell>
          <cell r="I83">
            <v>8.8941741627285111</v>
          </cell>
          <cell r="J83">
            <v>56.899726508994654</v>
          </cell>
          <cell r="K83">
            <v>0.57932662537413415</v>
          </cell>
          <cell r="L83">
            <v>3.9241587127435356</v>
          </cell>
          <cell r="M83">
            <v>23.49417092994722</v>
          </cell>
          <cell r="N83" t="str">
            <v/>
          </cell>
          <cell r="O83">
            <v>31.932413724820098</v>
          </cell>
          <cell r="P83">
            <v>0.96828313384375364</v>
          </cell>
          <cell r="Q83">
            <v>22.400434091832715</v>
          </cell>
          <cell r="R83">
            <v>41.718142548529372</v>
          </cell>
          <cell r="S83" t="str">
            <v/>
          </cell>
          <cell r="T83">
            <v>10.047759345677973</v>
          </cell>
          <cell r="U83" t="str">
            <v/>
          </cell>
          <cell r="V83">
            <v>27.513546591290925</v>
          </cell>
          <cell r="W83">
            <v>9.3808110513502303</v>
          </cell>
          <cell r="X83" t="str">
            <v/>
          </cell>
          <cell r="Y83">
            <v>4.9138558974597002</v>
          </cell>
          <cell r="Z83">
            <v>0.58069302422728153</v>
          </cell>
          <cell r="AA83">
            <v>33.168037321653813</v>
          </cell>
          <cell r="AB83" t="str">
            <v/>
          </cell>
          <cell r="AC83">
            <v>5.5693366951177365</v>
          </cell>
          <cell r="AD83">
            <v>96.607772227894358</v>
          </cell>
          <cell r="AE83">
            <v>31.829592598095225</v>
          </cell>
          <cell r="AF83">
            <v>18.522314868715291</v>
          </cell>
          <cell r="AG83">
            <v>2.4029148997963925</v>
          </cell>
          <cell r="AH83">
            <v>47.460281070847607</v>
          </cell>
          <cell r="AI83">
            <v>28.948362467758265</v>
          </cell>
          <cell r="AJ83">
            <v>54.460377724741846</v>
          </cell>
          <cell r="AK83">
            <v>60.544931415841795</v>
          </cell>
          <cell r="AL83">
            <v>100</v>
          </cell>
          <cell r="AM83">
            <v>4.1707198564143635</v>
          </cell>
          <cell r="AN83">
            <v>43.588292038252725</v>
          </cell>
          <cell r="AO83">
            <v>35.016825977471385</v>
          </cell>
          <cell r="AP83">
            <v>50.145973581012591</v>
          </cell>
          <cell r="AQ83">
            <v>4.2068847162462895</v>
          </cell>
          <cell r="AR83">
            <v>18.848807204865579</v>
          </cell>
          <cell r="AS83">
            <v>46.941459771489455</v>
          </cell>
          <cell r="AT83" t="str">
            <v/>
          </cell>
          <cell r="AU83">
            <v>5.5200562357510208</v>
          </cell>
          <cell r="AV83">
            <v>38.879824443427218</v>
          </cell>
          <cell r="AW83">
            <v>1.0315470488759242</v>
          </cell>
          <cell r="AX83">
            <v>60.128724974516793</v>
          </cell>
          <cell r="AY83">
            <v>22.095703452304218</v>
          </cell>
          <cell r="AZ83">
            <v>3.7249698543085188</v>
          </cell>
          <cell r="BA83">
            <v>6.2592794867934414</v>
          </cell>
          <cell r="BB83">
            <v>100</v>
          </cell>
          <cell r="BC83">
            <v>16.500772693380554</v>
          </cell>
          <cell r="BD83">
            <v>1.6206223747251634</v>
          </cell>
          <cell r="BE83">
            <v>79.056584172153322</v>
          </cell>
          <cell r="BF83" t="str">
            <v/>
          </cell>
          <cell r="BG83">
            <v>28.492297559795038</v>
          </cell>
          <cell r="BH83">
            <v>15.66768595834259</v>
          </cell>
          <cell r="BI83">
            <v>83.676589675971229</v>
          </cell>
          <cell r="BJ83">
            <v>2.438445939165732</v>
          </cell>
          <cell r="BK83">
            <v>14.461676717236335</v>
          </cell>
          <cell r="BL83">
            <v>41.423486283031913</v>
          </cell>
          <cell r="BM83">
            <v>0.26581275873717869</v>
          </cell>
          <cell r="BN83">
            <v>18.972521258860773</v>
          </cell>
          <cell r="BO83">
            <v>16.473399808341334</v>
          </cell>
          <cell r="BP83">
            <v>1.4161529233151495</v>
          </cell>
          <cell r="BQ83">
            <v>7.2038756216578221</v>
          </cell>
          <cell r="BR83">
            <v>41.981943992462121</v>
          </cell>
          <cell r="BS83" t="str">
            <v/>
          </cell>
          <cell r="BT83" t="str">
            <v/>
          </cell>
          <cell r="BU83">
            <v>52.915647241701826</v>
          </cell>
          <cell r="BV83">
            <v>21.103539144485595</v>
          </cell>
          <cell r="BW83">
            <v>12.368781090186232</v>
          </cell>
          <cell r="BX83">
            <v>48.690795719765418</v>
          </cell>
          <cell r="BY83">
            <v>15.56201711147372</v>
          </cell>
          <cell r="BZ83">
            <v>27.355539020717629</v>
          </cell>
          <cell r="CA83">
            <v>1.3065907656053251</v>
          </cell>
          <cell r="CB83">
            <v>72.429379218005508</v>
          </cell>
          <cell r="CC83" t="str">
            <v/>
          </cell>
          <cell r="CD83">
            <v>55.384357142767307</v>
          </cell>
          <cell r="CE83">
            <v>28.812813856259439</v>
          </cell>
          <cell r="CF83">
            <v>4.4112756548926439</v>
          </cell>
          <cell r="CG83" t="str">
            <v/>
          </cell>
          <cell r="CH83">
            <v>19.032951597379892</v>
          </cell>
          <cell r="CI83">
            <v>2.7681250574342746</v>
          </cell>
          <cell r="CJ83">
            <v>18.153858347488928</v>
          </cell>
          <cell r="CK83">
            <v>100</v>
          </cell>
          <cell r="CL83">
            <v>26.967251892526033</v>
          </cell>
          <cell r="CM83">
            <v>14.475958384621054</v>
          </cell>
          <cell r="CN83">
            <v>12.214710032298754</v>
          </cell>
          <cell r="CO83">
            <v>3.9832467931669142</v>
          </cell>
          <cell r="CP83">
            <v>4.2094354152744069</v>
          </cell>
          <cell r="CQ83">
            <v>1.9554321073675045</v>
          </cell>
          <cell r="CR83">
            <v>100</v>
          </cell>
          <cell r="CS83">
            <v>8.7199506044029498</v>
          </cell>
          <cell r="CT83">
            <v>8.609863700002613</v>
          </cell>
          <cell r="CU83">
            <v>13.556337390530876</v>
          </cell>
          <cell r="CV83">
            <v>19.171429490378795</v>
          </cell>
          <cell r="CW83">
            <v>50.324702553041746</v>
          </cell>
          <cell r="CX83">
            <v>36.525647415067048</v>
          </cell>
          <cell r="CY83">
            <v>0.44638071970409993</v>
          </cell>
          <cell r="CZ83">
            <v>48.513208150924072</v>
          </cell>
          <cell r="DA83">
            <v>5.9804867304212115</v>
          </cell>
          <cell r="DB83">
            <v>3.5891945274671766</v>
          </cell>
          <cell r="DC83">
            <v>7.4985194285379242</v>
          </cell>
          <cell r="DD83">
            <v>33.213626210355201</v>
          </cell>
          <cell r="DE83">
            <v>24.290553607907675</v>
          </cell>
          <cell r="DF83">
            <v>29.032347765392586</v>
          </cell>
          <cell r="DG83">
            <v>46.798645959342053</v>
          </cell>
          <cell r="DH83">
            <v>7.7086895293221422</v>
          </cell>
          <cell r="DI83">
            <v>36.497069996370676</v>
          </cell>
          <cell r="DJ83">
            <v>34.508891058669278</v>
          </cell>
          <cell r="DK83" t="str">
            <v/>
          </cell>
          <cell r="DL83">
            <v>43.647644866205439</v>
          </cell>
          <cell r="DM83">
            <v>80.441059080434016</v>
          </cell>
          <cell r="DN83">
            <v>34.013122642420747</v>
          </cell>
          <cell r="DO83" t="str">
            <v/>
          </cell>
          <cell r="DP83" t="str">
            <v/>
          </cell>
          <cell r="DQ83">
            <v>40.713697718160134</v>
          </cell>
          <cell r="DR83">
            <v>47.803545012908955</v>
          </cell>
          <cell r="DS83" t="str">
            <v/>
          </cell>
          <cell r="DT83">
            <v>1.489618165779717</v>
          </cell>
          <cell r="DU83">
            <v>22.075689896353676</v>
          </cell>
          <cell r="DV83">
            <v>66.184575827015962</v>
          </cell>
          <cell r="DW83">
            <v>6.4642506420995369</v>
          </cell>
          <cell r="DX83">
            <v>13.435460398975213</v>
          </cell>
          <cell r="DY83">
            <v>32.383581389052033</v>
          </cell>
          <cell r="DZ83">
            <v>70.736938609753707</v>
          </cell>
          <cell r="EA83">
            <v>43.778840690996553</v>
          </cell>
          <cell r="EB83">
            <v>13.184981847376232</v>
          </cell>
          <cell r="EC83">
            <v>0.27694667020445207</v>
          </cell>
          <cell r="ED83">
            <v>81.492057552609623</v>
          </cell>
          <cell r="EE83">
            <v>0.75220198838630692</v>
          </cell>
          <cell r="EF83">
            <v>62.795101631222025</v>
          </cell>
          <cell r="EG83" t="str">
            <v/>
          </cell>
          <cell r="EH83" t="str">
            <v/>
          </cell>
          <cell r="EI83" t="str">
            <v/>
          </cell>
          <cell r="EJ83" t="str">
            <v/>
          </cell>
          <cell r="EK83" t="str">
            <v/>
          </cell>
          <cell r="EL83" t="str">
            <v/>
          </cell>
          <cell r="EM83" t="str">
            <v/>
          </cell>
          <cell r="EN83" t="str">
            <v/>
          </cell>
          <cell r="EO83" t="str">
            <v/>
          </cell>
          <cell r="EP83" t="str">
            <v/>
          </cell>
          <cell r="EQ83">
            <v>22.297321459724934</v>
          </cell>
          <cell r="ER83" t="str">
            <v/>
          </cell>
          <cell r="ES83" t="str">
            <v/>
          </cell>
          <cell r="ET83" t="str">
            <v/>
          </cell>
          <cell r="EU83" t="str">
            <v/>
          </cell>
          <cell r="EV83" t="str">
            <v/>
          </cell>
          <cell r="EW83" t="str">
            <v/>
          </cell>
          <cell r="EX83" t="str">
            <v/>
          </cell>
          <cell r="EY83" t="str">
            <v/>
          </cell>
          <cell r="EZ83" t="str">
            <v/>
          </cell>
          <cell r="FA83" t="str">
            <v/>
          </cell>
          <cell r="FB83" t="str">
            <v/>
          </cell>
          <cell r="FC83" t="str">
            <v/>
          </cell>
          <cell r="FD83" t="str">
            <v/>
          </cell>
          <cell r="FE83" t="str">
            <v/>
          </cell>
          <cell r="FF83" t="str">
            <v/>
          </cell>
          <cell r="FG83" t="str">
            <v/>
          </cell>
          <cell r="FH83" t="str">
            <v/>
          </cell>
          <cell r="FI83" t="str">
            <v/>
          </cell>
          <cell r="FJ83" t="str">
            <v/>
          </cell>
          <cell r="FK83" t="str">
            <v/>
          </cell>
          <cell r="FL83" t="str">
            <v/>
          </cell>
          <cell r="FM83" t="str">
            <v/>
          </cell>
          <cell r="FN83" t="str">
            <v/>
          </cell>
          <cell r="FO83" t="str">
            <v/>
          </cell>
          <cell r="FP83" t="str">
            <v/>
          </cell>
          <cell r="FQ83" t="str">
            <v/>
          </cell>
          <cell r="FR83" t="str">
            <v/>
          </cell>
          <cell r="FS83" t="str">
            <v/>
          </cell>
          <cell r="FT83" t="str">
            <v/>
          </cell>
          <cell r="FU83" t="str">
            <v/>
          </cell>
          <cell r="FV83" t="str">
            <v/>
          </cell>
          <cell r="FW83" t="str">
            <v/>
          </cell>
          <cell r="FX83" t="str">
            <v/>
          </cell>
          <cell r="FY83" t="str">
            <v/>
          </cell>
          <cell r="FZ83" t="str">
            <v/>
          </cell>
          <cell r="GA83" t="str">
            <v/>
          </cell>
          <cell r="GB83">
            <v>18.044764204735934</v>
          </cell>
          <cell r="GC83" t="str">
            <v/>
          </cell>
          <cell r="GD83" t="str">
            <v/>
          </cell>
          <cell r="GE83" t="str">
            <v/>
          </cell>
          <cell r="GF83" t="str">
            <v/>
          </cell>
          <cell r="GG83" t="str">
            <v/>
          </cell>
          <cell r="GH83" t="str">
            <v/>
          </cell>
          <cell r="GI83" t="str">
            <v/>
          </cell>
          <cell r="GJ83" t="str">
            <v/>
          </cell>
          <cell r="GK83">
            <v>100</v>
          </cell>
          <cell r="GL83" t="str">
            <v/>
          </cell>
          <cell r="GM83" t="str">
            <v/>
          </cell>
          <cell r="GN83" t="str">
            <v/>
          </cell>
          <cell r="GO83" t="str">
            <v/>
          </cell>
          <cell r="GP83" t="str">
            <v/>
          </cell>
          <cell r="GQ83" t="str">
            <v/>
          </cell>
          <cell r="GR83" t="str">
            <v/>
          </cell>
          <cell r="GS83" t="str">
            <v/>
          </cell>
          <cell r="GT83">
            <v>94.128957052675247</v>
          </cell>
          <cell r="GU83" t="str">
            <v/>
          </cell>
          <cell r="GV83" t="str">
            <v/>
          </cell>
          <cell r="GW83" t="str">
            <v/>
          </cell>
          <cell r="GX83" t="str">
            <v/>
          </cell>
          <cell r="GY83" t="str">
            <v/>
          </cell>
          <cell r="GZ83" t="str">
            <v/>
          </cell>
          <cell r="HA83">
            <v>1.3642521458079457</v>
          </cell>
          <cell r="HB83" t="str">
            <v/>
          </cell>
          <cell r="HC83" t="str">
            <v/>
          </cell>
          <cell r="HD83" t="str">
            <v/>
          </cell>
          <cell r="HE83" t="str">
            <v/>
          </cell>
          <cell r="HF83" t="str">
            <v/>
          </cell>
          <cell r="HG83" t="str">
            <v/>
          </cell>
          <cell r="HH83" t="str">
            <v/>
          </cell>
          <cell r="HI83" t="str">
            <v/>
          </cell>
          <cell r="HJ83">
            <v>14.872878984811013</v>
          </cell>
          <cell r="HK83" t="str">
            <v/>
          </cell>
          <cell r="HL83" t="str">
            <v/>
          </cell>
          <cell r="HM83" t="str">
            <v/>
          </cell>
          <cell r="HN83" t="str">
            <v/>
          </cell>
          <cell r="HO83" t="str">
            <v/>
          </cell>
          <cell r="HP83" t="str">
            <v/>
          </cell>
          <cell r="HQ83" t="str">
            <v/>
          </cell>
          <cell r="HR83" t="str">
            <v/>
          </cell>
          <cell r="HS83" t="str">
            <v/>
          </cell>
          <cell r="HT83" t="str">
            <v/>
          </cell>
          <cell r="HU83" t="str">
            <v/>
          </cell>
          <cell r="HV83" t="str">
            <v/>
          </cell>
          <cell r="HW83" t="str">
            <v/>
          </cell>
          <cell r="HX83">
            <v>4.9005295812274308E-2</v>
          </cell>
          <cell r="HY83" t="str">
            <v/>
          </cell>
          <cell r="HZ83" t="str">
            <v/>
          </cell>
          <cell r="IA83" t="str">
            <v/>
          </cell>
          <cell r="IB83" t="str">
            <v/>
          </cell>
          <cell r="IC83" t="str">
            <v/>
          </cell>
          <cell r="ID83" t="str">
            <v/>
          </cell>
          <cell r="IE83" t="str">
            <v/>
          </cell>
          <cell r="IF83" t="str">
            <v/>
          </cell>
          <cell r="IG83" t="str">
            <v/>
          </cell>
          <cell r="IH83" t="str">
            <v/>
          </cell>
          <cell r="II83" t="str">
            <v/>
          </cell>
          <cell r="IJ83" t="str">
            <v/>
          </cell>
          <cell r="IK83" t="str">
            <v/>
          </cell>
          <cell r="IL83" t="str">
            <v/>
          </cell>
          <cell r="IM83">
            <v>0.42015189368027434</v>
          </cell>
        </row>
        <row r="84">
          <cell r="A84" t="str">
            <v>7.3.2</v>
          </cell>
          <cell r="B84">
            <v>1</v>
          </cell>
          <cell r="C84" t="str">
            <v>Creative services - exports (% of total services exports)</v>
          </cell>
          <cell r="D84" t="str">
            <v>SCORE</v>
          </cell>
          <cell r="E84">
            <v>21.462496106321556</v>
          </cell>
          <cell r="F84" t="str">
            <v/>
          </cell>
          <cell r="G84">
            <v>91.270350110187891</v>
          </cell>
          <cell r="H84">
            <v>16.361736795148865</v>
          </cell>
          <cell r="I84">
            <v>46.01502474801682</v>
          </cell>
          <cell r="J84">
            <v>3.1238214619435678</v>
          </cell>
          <cell r="K84">
            <v>3.4810309190585489</v>
          </cell>
          <cell r="L84" t="str">
            <v/>
          </cell>
          <cell r="M84">
            <v>19.192857134132666</v>
          </cell>
          <cell r="N84" t="str">
            <v/>
          </cell>
          <cell r="O84">
            <v>56.545237520499491</v>
          </cell>
          <cell r="P84">
            <v>2.0324132294462065</v>
          </cell>
          <cell r="Q84" t="str">
            <v/>
          </cell>
          <cell r="R84">
            <v>1.9409089707065328</v>
          </cell>
          <cell r="S84">
            <v>18.485238101433623</v>
          </cell>
          <cell r="T84">
            <v>100</v>
          </cell>
          <cell r="U84" t="str">
            <v/>
          </cell>
          <cell r="V84">
            <v>33.30272842870778</v>
          </cell>
          <cell r="W84">
            <v>3.489649198538427</v>
          </cell>
          <cell r="X84" t="str">
            <v/>
          </cell>
          <cell r="Y84">
            <v>0.78306219291396362</v>
          </cell>
          <cell r="Z84">
            <v>9.8441829798942138</v>
          </cell>
          <cell r="AA84">
            <v>100</v>
          </cell>
          <cell r="AB84" t="str">
            <v/>
          </cell>
          <cell r="AC84">
            <v>6.6057613809118161</v>
          </cell>
          <cell r="AD84">
            <v>13.302490580323568</v>
          </cell>
          <cell r="AE84">
            <v>60.515225302055534</v>
          </cell>
          <cell r="AF84">
            <v>0.56230640602077253</v>
          </cell>
          <cell r="AG84">
            <v>4.0446551285422103</v>
          </cell>
          <cell r="AH84">
            <v>36.786117726489195</v>
          </cell>
          <cell r="AI84">
            <v>10.584139613522471</v>
          </cell>
          <cell r="AJ84">
            <v>62.198007449405956</v>
          </cell>
          <cell r="AK84" t="str">
            <v/>
          </cell>
          <cell r="AL84" t="str">
            <v/>
          </cell>
          <cell r="AM84">
            <v>45.889370134904553</v>
          </cell>
          <cell r="AN84">
            <v>5.0522118163852108</v>
          </cell>
          <cell r="AO84">
            <v>0.24922504856977681</v>
          </cell>
          <cell r="AP84">
            <v>34.171833735055976</v>
          </cell>
          <cell r="AQ84">
            <v>2.5430272508319893</v>
          </cell>
          <cell r="AR84">
            <v>0.23788777189044041</v>
          </cell>
          <cell r="AS84">
            <v>13.089795758700829</v>
          </cell>
          <cell r="AT84" t="str">
            <v/>
          </cell>
          <cell r="AU84">
            <v>10.341422891517739</v>
          </cell>
          <cell r="AV84">
            <v>91.626875044042606</v>
          </cell>
          <cell r="AW84" t="str">
            <v/>
          </cell>
          <cell r="AX84">
            <v>8.9514316984622084</v>
          </cell>
          <cell r="AY84">
            <v>1.5132195016149093</v>
          </cell>
          <cell r="AZ84">
            <v>22.617615359074126</v>
          </cell>
          <cell r="BA84">
            <v>8.5661677255546884</v>
          </cell>
          <cell r="BB84">
            <v>1.8544113989446065</v>
          </cell>
          <cell r="BC84">
            <v>99.755824617417971</v>
          </cell>
          <cell r="BD84">
            <v>3.6728587516317455</v>
          </cell>
          <cell r="BE84">
            <v>35.046850569785626</v>
          </cell>
          <cell r="BF84">
            <v>3.2612618428601454</v>
          </cell>
          <cell r="BG84">
            <v>11.259760639894068</v>
          </cell>
          <cell r="BH84" t="str">
            <v/>
          </cell>
          <cell r="BI84">
            <v>39.12367267567641</v>
          </cell>
          <cell r="BJ84">
            <v>15.482318186233677</v>
          </cell>
          <cell r="BK84">
            <v>1.1882808781263026</v>
          </cell>
          <cell r="BL84" t="str">
            <v/>
          </cell>
          <cell r="BM84">
            <v>30.585698188264303</v>
          </cell>
          <cell r="BN84">
            <v>0.37222254167485291</v>
          </cell>
          <cell r="BO84">
            <v>19.128379679089523</v>
          </cell>
          <cell r="BP84" t="str">
            <v/>
          </cell>
          <cell r="BQ84">
            <v>100</v>
          </cell>
          <cell r="BR84">
            <v>41.528377477074777</v>
          </cell>
          <cell r="BS84" t="str">
            <v/>
          </cell>
          <cell r="BT84" t="str">
            <v/>
          </cell>
          <cell r="BU84">
            <v>15.277793955085739</v>
          </cell>
          <cell r="BV84">
            <v>8.1469940170219797</v>
          </cell>
          <cell r="BW84" t="str">
            <v/>
          </cell>
          <cell r="BX84">
            <v>2.3874771290667911</v>
          </cell>
          <cell r="BY84" t="str">
            <v/>
          </cell>
          <cell r="BZ84">
            <v>37.030637359422656</v>
          </cell>
          <cell r="CA84">
            <v>2.5796483033903419</v>
          </cell>
          <cell r="CB84">
            <v>100</v>
          </cell>
          <cell r="CC84" t="str">
            <v/>
          </cell>
          <cell r="CD84">
            <v>1.56945655719541</v>
          </cell>
          <cell r="CE84">
            <v>6.0717946739209268</v>
          </cell>
          <cell r="CF84">
            <v>0.17094776489097904</v>
          </cell>
          <cell r="CG84" t="str">
            <v/>
          </cell>
          <cell r="CH84">
            <v>8.928045062514796</v>
          </cell>
          <cell r="CI84">
            <v>57.009488716438973</v>
          </cell>
          <cell r="CJ84">
            <v>3.1899740285774998</v>
          </cell>
          <cell r="CK84" t="str">
            <v/>
          </cell>
          <cell r="CL84">
            <v>100</v>
          </cell>
          <cell r="CM84">
            <v>32.451262546236904</v>
          </cell>
          <cell r="CN84" t="str">
            <v/>
          </cell>
          <cell r="CO84" t="str">
            <v/>
          </cell>
          <cell r="CP84">
            <v>70.070801701702749</v>
          </cell>
          <cell r="CQ84" t="str">
            <v/>
          </cell>
          <cell r="CR84">
            <v>13.601052828656069</v>
          </cell>
          <cell r="CS84">
            <v>0.11271460081553844</v>
          </cell>
          <cell r="CT84">
            <v>11.057972893547117</v>
          </cell>
          <cell r="CU84">
            <v>1.3817130007467928</v>
          </cell>
          <cell r="CV84">
            <v>4.0443699311993724</v>
          </cell>
          <cell r="CW84">
            <v>60.777923792419571</v>
          </cell>
          <cell r="CX84">
            <v>42.002828523856714</v>
          </cell>
          <cell r="CY84" t="str">
            <v/>
          </cell>
          <cell r="CZ84">
            <v>63.680069628158584</v>
          </cell>
          <cell r="DA84">
            <v>91.353636328545079</v>
          </cell>
          <cell r="DB84" t="str">
            <v/>
          </cell>
          <cell r="DC84">
            <v>2.808589375733237</v>
          </cell>
          <cell r="DD84">
            <v>100</v>
          </cell>
          <cell r="DE84">
            <v>2.0760616301507708</v>
          </cell>
          <cell r="DF84">
            <v>36.311774002460069</v>
          </cell>
          <cell r="DG84">
            <v>43.427139163840742</v>
          </cell>
          <cell r="DH84">
            <v>4.9795751280281548</v>
          </cell>
          <cell r="DI84">
            <v>50.650762135272387</v>
          </cell>
          <cell r="DJ84" t="str">
            <v/>
          </cell>
          <cell r="DK84" t="str">
            <v/>
          </cell>
          <cell r="DL84">
            <v>61.557528392342654</v>
          </cell>
          <cell r="DM84">
            <v>3.1852590052517199E-2</v>
          </cell>
          <cell r="DN84">
            <v>5.0039410930817905</v>
          </cell>
          <cell r="DO84" t="str">
            <v/>
          </cell>
          <cell r="DP84">
            <v>3.9987157795016106</v>
          </cell>
          <cell r="DQ84">
            <v>6.1839971742601669</v>
          </cell>
          <cell r="DR84" t="str">
            <v/>
          </cell>
          <cell r="DS84" t="str">
            <v/>
          </cell>
          <cell r="DT84" t="str">
            <v/>
          </cell>
          <cell r="DU84">
            <v>1.2517903098992424</v>
          </cell>
          <cell r="DV84">
            <v>45.056437317502073</v>
          </cell>
          <cell r="DW84" t="str">
            <v/>
          </cell>
          <cell r="DX84">
            <v>50.247858609389255</v>
          </cell>
          <cell r="DY84" t="str">
            <v/>
          </cell>
          <cell r="DZ84">
            <v>15.01530826521055</v>
          </cell>
          <cell r="EA84" t="str">
            <v/>
          </cell>
          <cell r="EB84">
            <v>0.11794275070915916</v>
          </cell>
          <cell r="EC84">
            <v>24.429917792354953</v>
          </cell>
          <cell r="ED84" t="str">
            <v/>
          </cell>
          <cell r="EE84" t="str">
            <v/>
          </cell>
          <cell r="EF84" t="str">
            <v/>
          </cell>
          <cell r="EG84" t="str">
            <v/>
          </cell>
          <cell r="EH84" t="str">
            <v/>
          </cell>
          <cell r="EI84" t="str">
            <v/>
          </cell>
          <cell r="EJ84" t="str">
            <v/>
          </cell>
          <cell r="EK84">
            <v>51.057284032576952</v>
          </cell>
          <cell r="EL84" t="str">
            <v/>
          </cell>
          <cell r="EM84" t="str">
            <v/>
          </cell>
          <cell r="EN84" t="str">
            <v/>
          </cell>
          <cell r="EO84" t="str">
            <v/>
          </cell>
          <cell r="EP84" t="str">
            <v/>
          </cell>
          <cell r="EQ84">
            <v>24.751786692028499</v>
          </cell>
          <cell r="ER84" t="str">
            <v/>
          </cell>
          <cell r="ES84" t="str">
            <v/>
          </cell>
          <cell r="ET84" t="str">
            <v/>
          </cell>
          <cell r="EU84" t="str">
            <v/>
          </cell>
          <cell r="EV84" t="str">
            <v/>
          </cell>
          <cell r="EW84" t="str">
            <v/>
          </cell>
          <cell r="EX84" t="str">
            <v/>
          </cell>
          <cell r="EY84" t="str">
            <v/>
          </cell>
          <cell r="EZ84" t="str">
            <v/>
          </cell>
          <cell r="FA84" t="str">
            <v/>
          </cell>
          <cell r="FB84" t="str">
            <v/>
          </cell>
          <cell r="FC84" t="str">
            <v/>
          </cell>
          <cell r="FD84" t="str">
            <v/>
          </cell>
          <cell r="FE84" t="str">
            <v/>
          </cell>
          <cell r="FF84" t="str">
            <v/>
          </cell>
          <cell r="FG84" t="str">
            <v/>
          </cell>
          <cell r="FH84" t="str">
            <v/>
          </cell>
          <cell r="FI84" t="str">
            <v/>
          </cell>
          <cell r="FJ84" t="str">
            <v/>
          </cell>
          <cell r="FK84" t="str">
            <v/>
          </cell>
          <cell r="FL84" t="str">
            <v/>
          </cell>
          <cell r="FM84" t="str">
            <v/>
          </cell>
          <cell r="FN84" t="str">
            <v/>
          </cell>
          <cell r="FO84" t="str">
            <v/>
          </cell>
          <cell r="FP84" t="str">
            <v/>
          </cell>
          <cell r="FQ84" t="str">
            <v/>
          </cell>
          <cell r="FR84" t="str">
            <v/>
          </cell>
          <cell r="FS84" t="str">
            <v/>
          </cell>
          <cell r="FT84" t="str">
            <v/>
          </cell>
          <cell r="FU84" t="str">
            <v/>
          </cell>
          <cell r="FV84" t="str">
            <v/>
          </cell>
          <cell r="FW84" t="str">
            <v/>
          </cell>
          <cell r="FX84" t="str">
            <v/>
          </cell>
          <cell r="FY84" t="str">
            <v/>
          </cell>
          <cell r="FZ84" t="str">
            <v/>
          </cell>
          <cell r="GA84" t="str">
            <v/>
          </cell>
          <cell r="GB84" t="str">
            <v/>
          </cell>
          <cell r="GC84" t="str">
            <v/>
          </cell>
          <cell r="GD84" t="str">
            <v/>
          </cell>
          <cell r="GE84" t="str">
            <v/>
          </cell>
          <cell r="GF84" t="str">
            <v/>
          </cell>
          <cell r="GG84" t="str">
            <v/>
          </cell>
          <cell r="GH84" t="str">
            <v/>
          </cell>
          <cell r="GI84" t="str">
            <v/>
          </cell>
          <cell r="GJ84" t="str">
            <v/>
          </cell>
          <cell r="GK84">
            <v>4.5534122585559497E-4</v>
          </cell>
          <cell r="GL84" t="str">
            <v/>
          </cell>
          <cell r="GM84" t="str">
            <v/>
          </cell>
          <cell r="GN84" t="str">
            <v/>
          </cell>
          <cell r="GO84" t="str">
            <v/>
          </cell>
          <cell r="GP84" t="str">
            <v/>
          </cell>
          <cell r="GQ84" t="str">
            <v/>
          </cell>
          <cell r="GR84" t="str">
            <v/>
          </cell>
          <cell r="GS84" t="str">
            <v/>
          </cell>
          <cell r="GT84">
            <v>14.394720053291199</v>
          </cell>
          <cell r="GU84" t="str">
            <v/>
          </cell>
          <cell r="GV84" t="str">
            <v/>
          </cell>
          <cell r="GW84" t="str">
            <v/>
          </cell>
          <cell r="GX84" t="str">
            <v/>
          </cell>
          <cell r="GY84" t="str">
            <v/>
          </cell>
          <cell r="GZ84" t="str">
            <v/>
          </cell>
          <cell r="HA84">
            <v>5.3832524502161156</v>
          </cell>
          <cell r="HB84" t="str">
            <v/>
          </cell>
          <cell r="HC84" t="str">
            <v/>
          </cell>
          <cell r="HD84" t="str">
            <v/>
          </cell>
          <cell r="HE84" t="str">
            <v/>
          </cell>
          <cell r="HF84" t="str">
            <v/>
          </cell>
          <cell r="HG84" t="str">
            <v/>
          </cell>
          <cell r="HH84" t="str">
            <v/>
          </cell>
          <cell r="HI84" t="str">
            <v/>
          </cell>
          <cell r="HJ84">
            <v>2.6002231974668515</v>
          </cell>
          <cell r="HK84" t="str">
            <v/>
          </cell>
          <cell r="HL84" t="str">
            <v/>
          </cell>
          <cell r="HM84" t="str">
            <v/>
          </cell>
          <cell r="HN84" t="str">
            <v/>
          </cell>
          <cell r="HO84" t="str">
            <v/>
          </cell>
          <cell r="HP84" t="str">
            <v/>
          </cell>
          <cell r="HQ84" t="str">
            <v/>
          </cell>
          <cell r="HR84" t="str">
            <v/>
          </cell>
          <cell r="HS84" t="str">
            <v/>
          </cell>
          <cell r="HT84" t="str">
            <v/>
          </cell>
          <cell r="HU84" t="str">
            <v/>
          </cell>
          <cell r="HV84" t="str">
            <v/>
          </cell>
          <cell r="HW84" t="str">
            <v/>
          </cell>
          <cell r="HX84">
            <v>0.57505657101180174</v>
          </cell>
          <cell r="HY84">
            <v>5.3465002116003122</v>
          </cell>
          <cell r="HZ84" t="str">
            <v/>
          </cell>
          <cell r="IA84" t="str">
            <v/>
          </cell>
          <cell r="IB84" t="str">
            <v/>
          </cell>
          <cell r="IC84" t="str">
            <v/>
          </cell>
          <cell r="ID84" t="str">
            <v/>
          </cell>
          <cell r="IE84" t="str">
            <v/>
          </cell>
          <cell r="IF84" t="str">
            <v/>
          </cell>
          <cell r="IG84" t="str">
            <v/>
          </cell>
          <cell r="IH84" t="str">
            <v/>
          </cell>
          <cell r="II84" t="str">
            <v/>
          </cell>
          <cell r="IJ84" t="str">
            <v/>
          </cell>
          <cell r="IK84" t="str">
            <v/>
          </cell>
          <cell r="IL84" t="str">
            <v/>
          </cell>
          <cell r="IM84" t="str">
            <v/>
          </cell>
        </row>
        <row r="85">
          <cell r="A85" t="str">
            <v>8..</v>
          </cell>
          <cell r="B85" t="e">
            <v>#N/A</v>
          </cell>
          <cell r="C85">
            <v>0</v>
          </cell>
          <cell r="D85" t="str">
            <v>SCORE</v>
          </cell>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D85" t="str">
            <v/>
          </cell>
          <cell r="AE85" t="str">
            <v/>
          </cell>
          <cell r="AF85" t="str">
            <v/>
          </cell>
          <cell r="AG85" t="str">
            <v/>
          </cell>
          <cell r="AH85" t="str">
            <v/>
          </cell>
          <cell r="AI85" t="str">
            <v/>
          </cell>
          <cell r="AJ85" t="str">
            <v/>
          </cell>
          <cell r="AK85" t="str">
            <v/>
          </cell>
          <cell r="AL85" t="str">
            <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cell r="CF85" t="str">
            <v/>
          </cell>
          <cell r="CG85" t="str">
            <v/>
          </cell>
          <cell r="CH85" t="str">
            <v/>
          </cell>
          <cell r="CI85" t="str">
            <v/>
          </cell>
          <cell r="CJ85" t="str">
            <v/>
          </cell>
          <cell r="CK85" t="str">
            <v/>
          </cell>
          <cell r="CL85" t="str">
            <v/>
          </cell>
          <cell r="CM85" t="str">
            <v/>
          </cell>
          <cell r="CN85" t="str">
            <v/>
          </cell>
          <cell r="CO85" t="str">
            <v/>
          </cell>
          <cell r="CP85" t="str">
            <v/>
          </cell>
          <cell r="CQ85" t="str">
            <v/>
          </cell>
          <cell r="CR85" t="str">
            <v/>
          </cell>
          <cell r="CS85" t="str">
            <v/>
          </cell>
          <cell r="CT85" t="str">
            <v/>
          </cell>
          <cell r="CU85" t="str">
            <v/>
          </cell>
          <cell r="CV85" t="str">
            <v/>
          </cell>
          <cell r="CW85" t="str">
            <v/>
          </cell>
          <cell r="CX85" t="str">
            <v/>
          </cell>
          <cell r="CY85" t="str">
            <v/>
          </cell>
          <cell r="CZ85" t="str">
            <v/>
          </cell>
          <cell r="DA85" t="str">
            <v/>
          </cell>
          <cell r="DB85" t="str">
            <v/>
          </cell>
          <cell r="DC85" t="str">
            <v/>
          </cell>
          <cell r="DD85" t="str">
            <v/>
          </cell>
          <cell r="DE85" t="str">
            <v/>
          </cell>
          <cell r="DF85" t="str">
            <v/>
          </cell>
          <cell r="DG85" t="str">
            <v/>
          </cell>
          <cell r="DH85" t="str">
            <v/>
          </cell>
          <cell r="DI85" t="str">
            <v/>
          </cell>
          <cell r="DJ85" t="str">
            <v/>
          </cell>
          <cell r="DK85" t="str">
            <v/>
          </cell>
          <cell r="DL85" t="str">
            <v/>
          </cell>
          <cell r="DM85" t="str">
            <v/>
          </cell>
          <cell r="DN85" t="str">
            <v/>
          </cell>
          <cell r="DO85" t="str">
            <v/>
          </cell>
          <cell r="DP85" t="str">
            <v/>
          </cell>
          <cell r="DQ85" t="str">
            <v/>
          </cell>
          <cell r="DR85" t="str">
            <v/>
          </cell>
          <cell r="DS85" t="str">
            <v/>
          </cell>
          <cell r="DT85" t="str">
            <v/>
          </cell>
          <cell r="DU85" t="str">
            <v/>
          </cell>
          <cell r="DV85" t="str">
            <v/>
          </cell>
          <cell r="DW85" t="str">
            <v/>
          </cell>
          <cell r="DX85" t="str">
            <v/>
          </cell>
          <cell r="DY85" t="str">
            <v/>
          </cell>
          <cell r="DZ85" t="str">
            <v/>
          </cell>
          <cell r="EA85" t="str">
            <v/>
          </cell>
          <cell r="EB85" t="str">
            <v/>
          </cell>
          <cell r="EC85" t="str">
            <v/>
          </cell>
          <cell r="ED85" t="str">
            <v/>
          </cell>
          <cell r="EE85" t="str">
            <v/>
          </cell>
          <cell r="EF85" t="str">
            <v/>
          </cell>
          <cell r="EG85" t="str">
            <v/>
          </cell>
          <cell r="EH85" t="str">
            <v/>
          </cell>
          <cell r="EI85" t="str">
            <v/>
          </cell>
          <cell r="EJ85" t="str">
            <v/>
          </cell>
          <cell r="EK85" t="str">
            <v/>
          </cell>
          <cell r="EL85" t="str">
            <v/>
          </cell>
          <cell r="EM85" t="str">
            <v/>
          </cell>
          <cell r="EN85" t="str">
            <v/>
          </cell>
          <cell r="EO85" t="str">
            <v/>
          </cell>
          <cell r="EP85" t="str">
            <v/>
          </cell>
          <cell r="EQ85" t="str">
            <v/>
          </cell>
          <cell r="ER85" t="str">
            <v/>
          </cell>
          <cell r="ES85" t="str">
            <v/>
          </cell>
          <cell r="ET85" t="str">
            <v/>
          </cell>
          <cell r="EU85" t="str">
            <v/>
          </cell>
          <cell r="EV85" t="str">
            <v/>
          </cell>
          <cell r="EW85" t="str">
            <v/>
          </cell>
          <cell r="EX85" t="str">
            <v/>
          </cell>
          <cell r="EY85" t="str">
            <v/>
          </cell>
          <cell r="EZ85" t="str">
            <v/>
          </cell>
          <cell r="FA85" t="str">
            <v/>
          </cell>
          <cell r="FB85" t="str">
            <v/>
          </cell>
          <cell r="FC85" t="str">
            <v/>
          </cell>
          <cell r="FD85" t="str">
            <v/>
          </cell>
          <cell r="FE85" t="str">
            <v/>
          </cell>
          <cell r="FF85" t="str">
            <v/>
          </cell>
          <cell r="FG85" t="str">
            <v/>
          </cell>
          <cell r="FH85" t="str">
            <v/>
          </cell>
          <cell r="FI85" t="str">
            <v/>
          </cell>
          <cell r="FJ85" t="str">
            <v/>
          </cell>
          <cell r="FK85" t="str">
            <v/>
          </cell>
          <cell r="FL85" t="str">
            <v/>
          </cell>
          <cell r="FM85" t="str">
            <v/>
          </cell>
          <cell r="FN85" t="str">
            <v/>
          </cell>
          <cell r="FO85" t="str">
            <v/>
          </cell>
          <cell r="FP85" t="str">
            <v/>
          </cell>
          <cell r="FQ85" t="str">
            <v/>
          </cell>
          <cell r="FR85" t="str">
            <v/>
          </cell>
          <cell r="FS85" t="str">
            <v/>
          </cell>
          <cell r="FT85" t="str">
            <v/>
          </cell>
          <cell r="FU85" t="str">
            <v/>
          </cell>
          <cell r="FV85" t="str">
            <v/>
          </cell>
          <cell r="FW85" t="str">
            <v/>
          </cell>
          <cell r="FX85" t="str">
            <v/>
          </cell>
          <cell r="FY85" t="str">
            <v/>
          </cell>
          <cell r="FZ85" t="str">
            <v/>
          </cell>
          <cell r="GA85" t="str">
            <v/>
          </cell>
          <cell r="GB85" t="str">
            <v/>
          </cell>
          <cell r="GC85" t="str">
            <v/>
          </cell>
          <cell r="GD85" t="str">
            <v/>
          </cell>
          <cell r="GE85" t="str">
            <v/>
          </cell>
          <cell r="GF85" t="str">
            <v/>
          </cell>
          <cell r="GG85" t="str">
            <v/>
          </cell>
          <cell r="GH85" t="str">
            <v/>
          </cell>
          <cell r="GI85" t="str">
            <v/>
          </cell>
          <cell r="GJ85" t="str">
            <v/>
          </cell>
          <cell r="GK85" t="str">
            <v/>
          </cell>
          <cell r="GL85" t="str">
            <v/>
          </cell>
          <cell r="GM85" t="str">
            <v/>
          </cell>
          <cell r="GN85" t="str">
            <v/>
          </cell>
          <cell r="GO85" t="str">
            <v/>
          </cell>
          <cell r="GP85" t="str">
            <v/>
          </cell>
          <cell r="GQ85" t="str">
            <v/>
          </cell>
          <cell r="GR85" t="str">
            <v/>
          </cell>
          <cell r="GS85" t="str">
            <v/>
          </cell>
          <cell r="GT85" t="str">
            <v/>
          </cell>
          <cell r="GU85" t="str">
            <v/>
          </cell>
          <cell r="GV85" t="str">
            <v/>
          </cell>
          <cell r="GW85" t="str">
            <v/>
          </cell>
          <cell r="GX85" t="str">
            <v/>
          </cell>
          <cell r="GY85" t="str">
            <v/>
          </cell>
          <cell r="GZ85" t="str">
            <v/>
          </cell>
          <cell r="HA85" t="str">
            <v/>
          </cell>
          <cell r="HB85" t="str">
            <v/>
          </cell>
          <cell r="HC85" t="str">
            <v/>
          </cell>
          <cell r="HD85" t="str">
            <v/>
          </cell>
          <cell r="HE85" t="str">
            <v/>
          </cell>
          <cell r="HF85" t="str">
            <v/>
          </cell>
          <cell r="HG85" t="str">
            <v/>
          </cell>
          <cell r="HH85" t="str">
            <v/>
          </cell>
          <cell r="HI85" t="str">
            <v/>
          </cell>
          <cell r="HJ85" t="str">
            <v/>
          </cell>
          <cell r="HK85" t="str">
            <v/>
          </cell>
          <cell r="HL85" t="str">
            <v/>
          </cell>
          <cell r="HM85" t="str">
            <v/>
          </cell>
          <cell r="HN85" t="str">
            <v/>
          </cell>
          <cell r="HO85" t="str">
            <v/>
          </cell>
          <cell r="HP85" t="str">
            <v/>
          </cell>
          <cell r="HQ85" t="str">
            <v/>
          </cell>
          <cell r="HR85" t="str">
            <v/>
          </cell>
          <cell r="HS85" t="str">
            <v/>
          </cell>
          <cell r="HT85" t="str">
            <v/>
          </cell>
          <cell r="HU85" t="str">
            <v/>
          </cell>
          <cell r="HV85" t="str">
            <v/>
          </cell>
          <cell r="HW85" t="str">
            <v/>
          </cell>
          <cell r="HX85" t="str">
            <v/>
          </cell>
          <cell r="HY85" t="str">
            <v/>
          </cell>
          <cell r="HZ85" t="str">
            <v/>
          </cell>
          <cell r="IA85" t="str">
            <v/>
          </cell>
          <cell r="IB85" t="str">
            <v/>
          </cell>
          <cell r="IC85" t="str">
            <v/>
          </cell>
          <cell r="ID85" t="str">
            <v/>
          </cell>
          <cell r="IE85" t="str">
            <v/>
          </cell>
          <cell r="IF85" t="str">
            <v/>
          </cell>
          <cell r="IG85" t="str">
            <v/>
          </cell>
          <cell r="IH85" t="str">
            <v/>
          </cell>
          <cell r="II85" t="str">
            <v/>
          </cell>
          <cell r="IJ85" t="str">
            <v/>
          </cell>
          <cell r="IK85" t="str">
            <v/>
          </cell>
          <cell r="IL85" t="str">
            <v/>
          </cell>
          <cell r="IM85" t="str">
            <v/>
          </cell>
        </row>
        <row r="86">
          <cell r="A86" t="str">
            <v>8..</v>
          </cell>
          <cell r="B86" t="e">
            <v>#N/A</v>
          </cell>
          <cell r="C86">
            <v>0</v>
          </cell>
          <cell r="D86" t="str">
            <v>SCORE</v>
          </cell>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AD86" t="str">
            <v/>
          </cell>
          <cell r="AE86" t="str">
            <v/>
          </cell>
          <cell r="AF86" t="str">
            <v/>
          </cell>
          <cell r="AG86" t="str">
            <v/>
          </cell>
          <cell r="AH86" t="str">
            <v/>
          </cell>
          <cell r="AI86" t="str">
            <v/>
          </cell>
          <cell r="AJ86" t="str">
            <v/>
          </cell>
          <cell r="AK86" t="str">
            <v/>
          </cell>
          <cell r="AL86" t="str">
            <v/>
          </cell>
          <cell r="AM86" t="str">
            <v/>
          </cell>
          <cell r="AN86" t="str">
            <v/>
          </cell>
          <cell r="AO86" t="str">
            <v/>
          </cell>
          <cell r="AP86" t="str">
            <v/>
          </cell>
          <cell r="AQ86" t="str">
            <v/>
          </cell>
          <cell r="AR86" t="str">
            <v/>
          </cell>
          <cell r="AS86" t="str">
            <v/>
          </cell>
          <cell r="AT86" t="str">
            <v/>
          </cell>
          <cell r="AU86" t="str">
            <v/>
          </cell>
          <cell r="AV86" t="str">
            <v/>
          </cell>
          <cell r="AW86" t="str">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cell r="BY86" t="str">
            <v/>
          </cell>
          <cell r="BZ86" t="str">
            <v/>
          </cell>
          <cell r="CA86" t="str">
            <v/>
          </cell>
          <cell r="CB86" t="str">
            <v/>
          </cell>
          <cell r="CC86" t="str">
            <v/>
          </cell>
          <cell r="CD86" t="str">
            <v/>
          </cell>
          <cell r="CE86" t="str">
            <v/>
          </cell>
          <cell r="CF86" t="str">
            <v/>
          </cell>
          <cell r="CG86" t="str">
            <v/>
          </cell>
          <cell r="CH86" t="str">
            <v/>
          </cell>
          <cell r="CI86" t="str">
            <v/>
          </cell>
          <cell r="CJ86" t="str">
            <v/>
          </cell>
          <cell r="CK86" t="str">
            <v/>
          </cell>
          <cell r="CL86" t="str">
            <v/>
          </cell>
          <cell r="CM86" t="str">
            <v/>
          </cell>
          <cell r="CN86" t="str">
            <v/>
          </cell>
          <cell r="CO86" t="str">
            <v/>
          </cell>
          <cell r="CP86" t="str">
            <v/>
          </cell>
          <cell r="CQ86" t="str">
            <v/>
          </cell>
          <cell r="CR86" t="str">
            <v/>
          </cell>
          <cell r="CS86" t="str">
            <v/>
          </cell>
          <cell r="CT86" t="str">
            <v/>
          </cell>
          <cell r="CU86" t="str">
            <v/>
          </cell>
          <cell r="CV86" t="str">
            <v/>
          </cell>
          <cell r="CW86" t="str">
            <v/>
          </cell>
          <cell r="CX86" t="str">
            <v/>
          </cell>
          <cell r="CY86" t="str">
            <v/>
          </cell>
          <cell r="CZ86" t="str">
            <v/>
          </cell>
          <cell r="DA86" t="str">
            <v/>
          </cell>
          <cell r="DB86" t="str">
            <v/>
          </cell>
          <cell r="DC86" t="str">
            <v/>
          </cell>
          <cell r="DD86" t="str">
            <v/>
          </cell>
          <cell r="DE86" t="str">
            <v/>
          </cell>
          <cell r="DF86" t="str">
            <v/>
          </cell>
          <cell r="DG86" t="str">
            <v/>
          </cell>
          <cell r="DH86" t="str">
            <v/>
          </cell>
          <cell r="DI86" t="str">
            <v/>
          </cell>
          <cell r="DJ86" t="str">
            <v/>
          </cell>
          <cell r="DK86" t="str">
            <v/>
          </cell>
          <cell r="DL86" t="str">
            <v/>
          </cell>
          <cell r="DM86" t="str">
            <v/>
          </cell>
          <cell r="DN86" t="str">
            <v/>
          </cell>
          <cell r="DO86" t="str">
            <v/>
          </cell>
          <cell r="DP86" t="str">
            <v/>
          </cell>
          <cell r="DQ86" t="str">
            <v/>
          </cell>
          <cell r="DR86" t="str">
            <v/>
          </cell>
          <cell r="DS86" t="str">
            <v/>
          </cell>
          <cell r="DT86" t="str">
            <v/>
          </cell>
          <cell r="DU86" t="str">
            <v/>
          </cell>
          <cell r="DV86" t="str">
            <v/>
          </cell>
          <cell r="DW86" t="str">
            <v/>
          </cell>
          <cell r="DX86" t="str">
            <v/>
          </cell>
          <cell r="DY86" t="str">
            <v/>
          </cell>
          <cell r="DZ86" t="str">
            <v/>
          </cell>
          <cell r="EA86" t="str">
            <v/>
          </cell>
          <cell r="EB86" t="str">
            <v/>
          </cell>
          <cell r="EC86" t="str">
            <v/>
          </cell>
          <cell r="ED86" t="str">
            <v/>
          </cell>
          <cell r="EE86" t="str">
            <v/>
          </cell>
          <cell r="EF86" t="str">
            <v/>
          </cell>
          <cell r="EG86" t="str">
            <v/>
          </cell>
          <cell r="EH86" t="str">
            <v/>
          </cell>
          <cell r="EI86" t="str">
            <v/>
          </cell>
          <cell r="EJ86" t="str">
            <v/>
          </cell>
          <cell r="EK86" t="str">
            <v/>
          </cell>
          <cell r="EL86" t="str">
            <v/>
          </cell>
          <cell r="EM86" t="str">
            <v/>
          </cell>
          <cell r="EN86" t="str">
            <v/>
          </cell>
          <cell r="EO86" t="str">
            <v/>
          </cell>
          <cell r="EP86" t="str">
            <v/>
          </cell>
          <cell r="EQ86" t="str">
            <v/>
          </cell>
          <cell r="ER86" t="str">
            <v/>
          </cell>
          <cell r="ES86" t="str">
            <v/>
          </cell>
          <cell r="ET86" t="str">
            <v/>
          </cell>
          <cell r="EU86" t="str">
            <v/>
          </cell>
          <cell r="EV86" t="str">
            <v/>
          </cell>
          <cell r="EW86" t="str">
            <v/>
          </cell>
          <cell r="EX86" t="str">
            <v/>
          </cell>
          <cell r="EY86" t="str">
            <v/>
          </cell>
          <cell r="EZ86" t="str">
            <v/>
          </cell>
          <cell r="FA86" t="str">
            <v/>
          </cell>
          <cell r="FB86" t="str">
            <v/>
          </cell>
          <cell r="FC86" t="str">
            <v/>
          </cell>
          <cell r="FD86" t="str">
            <v/>
          </cell>
          <cell r="FE86" t="str">
            <v/>
          </cell>
          <cell r="FF86" t="str">
            <v/>
          </cell>
          <cell r="FG86" t="str">
            <v/>
          </cell>
          <cell r="FH86" t="str">
            <v/>
          </cell>
          <cell r="FI86" t="str">
            <v/>
          </cell>
          <cell r="FJ86" t="str">
            <v/>
          </cell>
          <cell r="FK86" t="str">
            <v/>
          </cell>
          <cell r="FL86" t="str">
            <v/>
          </cell>
          <cell r="FM86" t="str">
            <v/>
          </cell>
          <cell r="FN86" t="str">
            <v/>
          </cell>
          <cell r="FO86" t="str">
            <v/>
          </cell>
          <cell r="FP86" t="str">
            <v/>
          </cell>
          <cell r="FQ86" t="str">
            <v/>
          </cell>
          <cell r="FR86" t="str">
            <v/>
          </cell>
          <cell r="FS86" t="str">
            <v/>
          </cell>
          <cell r="FT86" t="str">
            <v/>
          </cell>
          <cell r="FU86" t="str">
            <v/>
          </cell>
          <cell r="FV86" t="str">
            <v/>
          </cell>
          <cell r="FW86" t="str">
            <v/>
          </cell>
          <cell r="FX86" t="str">
            <v/>
          </cell>
          <cell r="FY86" t="str">
            <v/>
          </cell>
          <cell r="FZ86" t="str">
            <v/>
          </cell>
          <cell r="GA86" t="str">
            <v/>
          </cell>
          <cell r="GB86" t="str">
            <v/>
          </cell>
          <cell r="GC86" t="str">
            <v/>
          </cell>
          <cell r="GD86" t="str">
            <v/>
          </cell>
          <cell r="GE86" t="str">
            <v/>
          </cell>
          <cell r="GF86" t="str">
            <v/>
          </cell>
          <cell r="GG86" t="str">
            <v/>
          </cell>
          <cell r="GH86" t="str">
            <v/>
          </cell>
          <cell r="GI86" t="str">
            <v/>
          </cell>
          <cell r="GJ86" t="str">
            <v/>
          </cell>
          <cell r="GK86" t="str">
            <v/>
          </cell>
          <cell r="GL86" t="str">
            <v/>
          </cell>
          <cell r="GM86" t="str">
            <v/>
          </cell>
          <cell r="GN86" t="str">
            <v/>
          </cell>
          <cell r="GO86" t="str">
            <v/>
          </cell>
          <cell r="GP86" t="str">
            <v/>
          </cell>
          <cell r="GQ86" t="str">
            <v/>
          </cell>
          <cell r="GR86" t="str">
            <v/>
          </cell>
          <cell r="GS86" t="str">
            <v/>
          </cell>
          <cell r="GT86" t="str">
            <v/>
          </cell>
          <cell r="GU86" t="str">
            <v/>
          </cell>
          <cell r="GV86" t="str">
            <v/>
          </cell>
          <cell r="GW86" t="str">
            <v/>
          </cell>
          <cell r="GX86" t="str">
            <v/>
          </cell>
          <cell r="GY86" t="str">
            <v/>
          </cell>
          <cell r="GZ86" t="str">
            <v/>
          </cell>
          <cell r="HA86" t="str">
            <v/>
          </cell>
          <cell r="HB86" t="str">
            <v/>
          </cell>
          <cell r="HC86" t="str">
            <v/>
          </cell>
          <cell r="HD86" t="str">
            <v/>
          </cell>
          <cell r="HE86" t="str">
            <v/>
          </cell>
          <cell r="HF86" t="str">
            <v/>
          </cell>
          <cell r="HG86" t="str">
            <v/>
          </cell>
          <cell r="HH86" t="str">
            <v/>
          </cell>
          <cell r="HI86" t="str">
            <v/>
          </cell>
          <cell r="HJ86" t="str">
            <v/>
          </cell>
          <cell r="HK86" t="str">
            <v/>
          </cell>
          <cell r="HL86" t="str">
            <v/>
          </cell>
          <cell r="HM86" t="str">
            <v/>
          </cell>
          <cell r="HN86" t="str">
            <v/>
          </cell>
          <cell r="HO86" t="str">
            <v/>
          </cell>
          <cell r="HP86" t="str">
            <v/>
          </cell>
          <cell r="HQ86" t="str">
            <v/>
          </cell>
          <cell r="HR86" t="str">
            <v/>
          </cell>
          <cell r="HS86" t="str">
            <v/>
          </cell>
          <cell r="HT86" t="str">
            <v/>
          </cell>
          <cell r="HU86" t="str">
            <v/>
          </cell>
          <cell r="HV86" t="str">
            <v/>
          </cell>
          <cell r="HW86" t="str">
            <v/>
          </cell>
          <cell r="HX86" t="str">
            <v/>
          </cell>
          <cell r="HY86" t="str">
            <v/>
          </cell>
          <cell r="HZ86" t="str">
            <v/>
          </cell>
          <cell r="IA86" t="str">
            <v/>
          </cell>
          <cell r="IB86" t="str">
            <v/>
          </cell>
          <cell r="IC86" t="str">
            <v/>
          </cell>
          <cell r="ID86" t="str">
            <v/>
          </cell>
          <cell r="IE86" t="str">
            <v/>
          </cell>
          <cell r="IF86" t="str">
            <v/>
          </cell>
          <cell r="IG86" t="str">
            <v/>
          </cell>
          <cell r="IH86" t="str">
            <v/>
          </cell>
          <cell r="II86" t="str">
            <v/>
          </cell>
          <cell r="IJ86" t="str">
            <v/>
          </cell>
          <cell r="IK86" t="str">
            <v/>
          </cell>
          <cell r="IL86" t="str">
            <v/>
          </cell>
          <cell r="IM86" t="str">
            <v/>
          </cell>
        </row>
        <row r="87">
          <cell r="A87" t="str">
            <v>8..</v>
          </cell>
          <cell r="B87" t="e">
            <v>#N/A</v>
          </cell>
          <cell r="C87">
            <v>0</v>
          </cell>
          <cell r="D87" t="str">
            <v>SCORE</v>
          </cell>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cell r="AI87" t="str">
            <v/>
          </cell>
          <cell r="AJ87" t="str">
            <v/>
          </cell>
          <cell r="AK87" t="str">
            <v/>
          </cell>
          <cell r="AL87" t="str">
            <v/>
          </cell>
          <cell r="AM87" t="str">
            <v/>
          </cell>
          <cell r="AN87" t="str">
            <v/>
          </cell>
          <cell r="AO87" t="str">
            <v/>
          </cell>
          <cell r="AP87" t="str">
            <v/>
          </cell>
          <cell r="AQ87" t="str">
            <v/>
          </cell>
          <cell r="AR87" t="str">
            <v/>
          </cell>
          <cell r="AS87" t="str">
            <v/>
          </cell>
          <cell r="AT87" t="str">
            <v/>
          </cell>
          <cell r="AU87" t="str">
            <v/>
          </cell>
          <cell r="AV87" t="str">
            <v/>
          </cell>
          <cell r="AW87" t="str">
            <v/>
          </cell>
          <cell r="AX87" t="str">
            <v/>
          </cell>
          <cell r="AY87" t="str">
            <v/>
          </cell>
          <cell r="AZ87" t="str">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cell r="CF87" t="str">
            <v/>
          </cell>
          <cell r="CG87" t="str">
            <v/>
          </cell>
          <cell r="CH87" t="str">
            <v/>
          </cell>
          <cell r="CI87" t="str">
            <v/>
          </cell>
          <cell r="CJ87" t="str">
            <v/>
          </cell>
          <cell r="CK87" t="str">
            <v/>
          </cell>
          <cell r="CL87" t="str">
            <v/>
          </cell>
          <cell r="CM87" t="str">
            <v/>
          </cell>
          <cell r="CN87" t="str">
            <v/>
          </cell>
          <cell r="CO87" t="str">
            <v/>
          </cell>
          <cell r="CP87" t="str">
            <v/>
          </cell>
          <cell r="CQ87" t="str">
            <v/>
          </cell>
          <cell r="CR87" t="str">
            <v/>
          </cell>
          <cell r="CS87" t="str">
            <v/>
          </cell>
          <cell r="CT87" t="str">
            <v/>
          </cell>
          <cell r="CU87" t="str">
            <v/>
          </cell>
          <cell r="CV87" t="str">
            <v/>
          </cell>
          <cell r="CW87" t="str">
            <v/>
          </cell>
          <cell r="CX87" t="str">
            <v/>
          </cell>
          <cell r="CY87" t="str">
            <v/>
          </cell>
          <cell r="CZ87" t="str">
            <v/>
          </cell>
          <cell r="DA87" t="str">
            <v/>
          </cell>
          <cell r="DB87" t="str">
            <v/>
          </cell>
          <cell r="DC87" t="str">
            <v/>
          </cell>
          <cell r="DD87" t="str">
            <v/>
          </cell>
          <cell r="DE87" t="str">
            <v/>
          </cell>
          <cell r="DF87" t="str">
            <v/>
          </cell>
          <cell r="DG87" t="str">
            <v/>
          </cell>
          <cell r="DH87" t="str">
            <v/>
          </cell>
          <cell r="DI87" t="str">
            <v/>
          </cell>
          <cell r="DJ87" t="str">
            <v/>
          </cell>
          <cell r="DK87" t="str">
            <v/>
          </cell>
          <cell r="DL87" t="str">
            <v/>
          </cell>
          <cell r="DM87" t="str">
            <v/>
          </cell>
          <cell r="DN87" t="str">
            <v/>
          </cell>
          <cell r="DO87" t="str">
            <v/>
          </cell>
          <cell r="DP87" t="str">
            <v/>
          </cell>
          <cell r="DQ87" t="str">
            <v/>
          </cell>
          <cell r="DR87" t="str">
            <v/>
          </cell>
          <cell r="DS87" t="str">
            <v/>
          </cell>
          <cell r="DT87" t="str">
            <v/>
          </cell>
          <cell r="DU87" t="str">
            <v/>
          </cell>
          <cell r="DV87" t="str">
            <v/>
          </cell>
          <cell r="DW87" t="str">
            <v/>
          </cell>
          <cell r="DX87" t="str">
            <v/>
          </cell>
          <cell r="DY87" t="str">
            <v/>
          </cell>
          <cell r="DZ87" t="str">
            <v/>
          </cell>
          <cell r="EA87" t="str">
            <v/>
          </cell>
          <cell r="EB87" t="str">
            <v/>
          </cell>
          <cell r="EC87" t="str">
            <v/>
          </cell>
          <cell r="ED87" t="str">
            <v/>
          </cell>
          <cell r="EE87" t="str">
            <v/>
          </cell>
          <cell r="EF87" t="str">
            <v/>
          </cell>
          <cell r="EG87" t="str">
            <v/>
          </cell>
          <cell r="EH87" t="str">
            <v/>
          </cell>
          <cell r="EI87" t="str">
            <v/>
          </cell>
          <cell r="EJ87" t="str">
            <v/>
          </cell>
          <cell r="EK87" t="str">
            <v/>
          </cell>
          <cell r="EL87" t="str">
            <v/>
          </cell>
          <cell r="EM87" t="str">
            <v/>
          </cell>
          <cell r="EN87" t="str">
            <v/>
          </cell>
          <cell r="EO87" t="str">
            <v/>
          </cell>
          <cell r="EP87" t="str">
            <v/>
          </cell>
          <cell r="EQ87" t="str">
            <v/>
          </cell>
          <cell r="ER87" t="str">
            <v/>
          </cell>
          <cell r="ES87" t="str">
            <v/>
          </cell>
          <cell r="ET87" t="str">
            <v/>
          </cell>
          <cell r="EU87" t="str">
            <v/>
          </cell>
          <cell r="EV87" t="str">
            <v/>
          </cell>
          <cell r="EW87" t="str">
            <v/>
          </cell>
          <cell r="EX87" t="str">
            <v/>
          </cell>
          <cell r="EY87" t="str">
            <v/>
          </cell>
          <cell r="EZ87" t="str">
            <v/>
          </cell>
          <cell r="FA87" t="str">
            <v/>
          </cell>
          <cell r="FB87" t="str">
            <v/>
          </cell>
          <cell r="FC87" t="str">
            <v/>
          </cell>
          <cell r="FD87" t="str">
            <v/>
          </cell>
          <cell r="FE87" t="str">
            <v/>
          </cell>
          <cell r="FF87" t="str">
            <v/>
          </cell>
          <cell r="FG87" t="str">
            <v/>
          </cell>
          <cell r="FH87" t="str">
            <v/>
          </cell>
          <cell r="FI87" t="str">
            <v/>
          </cell>
          <cell r="FJ87" t="str">
            <v/>
          </cell>
          <cell r="FK87" t="str">
            <v/>
          </cell>
          <cell r="FL87" t="str">
            <v/>
          </cell>
          <cell r="FM87" t="str">
            <v/>
          </cell>
          <cell r="FN87" t="str">
            <v/>
          </cell>
          <cell r="FO87" t="str">
            <v/>
          </cell>
          <cell r="FP87" t="str">
            <v/>
          </cell>
          <cell r="FQ87" t="str">
            <v/>
          </cell>
          <cell r="FR87" t="str">
            <v/>
          </cell>
          <cell r="FS87" t="str">
            <v/>
          </cell>
          <cell r="FT87" t="str">
            <v/>
          </cell>
          <cell r="FU87" t="str">
            <v/>
          </cell>
          <cell r="FV87" t="str">
            <v/>
          </cell>
          <cell r="FW87" t="str">
            <v/>
          </cell>
          <cell r="FX87" t="str">
            <v/>
          </cell>
          <cell r="FY87" t="str">
            <v/>
          </cell>
          <cell r="FZ87" t="str">
            <v/>
          </cell>
          <cell r="GA87" t="str">
            <v/>
          </cell>
          <cell r="GB87" t="str">
            <v/>
          </cell>
          <cell r="GC87" t="str">
            <v/>
          </cell>
          <cell r="GD87" t="str">
            <v/>
          </cell>
          <cell r="GE87" t="str">
            <v/>
          </cell>
          <cell r="GF87" t="str">
            <v/>
          </cell>
          <cell r="GG87" t="str">
            <v/>
          </cell>
          <cell r="GH87" t="str">
            <v/>
          </cell>
          <cell r="GI87" t="str">
            <v/>
          </cell>
          <cell r="GJ87" t="str">
            <v/>
          </cell>
          <cell r="GK87" t="str">
            <v/>
          </cell>
          <cell r="GL87" t="str">
            <v/>
          </cell>
          <cell r="GM87" t="str">
            <v/>
          </cell>
          <cell r="GN87" t="str">
            <v/>
          </cell>
          <cell r="GO87" t="str">
            <v/>
          </cell>
          <cell r="GP87" t="str">
            <v/>
          </cell>
          <cell r="GQ87" t="str">
            <v/>
          </cell>
          <cell r="GR87" t="str">
            <v/>
          </cell>
          <cell r="GS87" t="str">
            <v/>
          </cell>
          <cell r="GT87" t="str">
            <v/>
          </cell>
          <cell r="GU87" t="str">
            <v/>
          </cell>
          <cell r="GV87" t="str">
            <v/>
          </cell>
          <cell r="GW87" t="str">
            <v/>
          </cell>
          <cell r="GX87" t="str">
            <v/>
          </cell>
          <cell r="GY87" t="str">
            <v/>
          </cell>
          <cell r="GZ87" t="str">
            <v/>
          </cell>
          <cell r="HA87" t="str">
            <v/>
          </cell>
          <cell r="HB87" t="str">
            <v/>
          </cell>
          <cell r="HC87" t="str">
            <v/>
          </cell>
          <cell r="HD87" t="str">
            <v/>
          </cell>
          <cell r="HE87" t="str">
            <v/>
          </cell>
          <cell r="HF87" t="str">
            <v/>
          </cell>
          <cell r="HG87" t="str">
            <v/>
          </cell>
          <cell r="HH87" t="str">
            <v/>
          </cell>
          <cell r="HI87" t="str">
            <v/>
          </cell>
          <cell r="HJ87" t="str">
            <v/>
          </cell>
          <cell r="HK87" t="str">
            <v/>
          </cell>
          <cell r="HL87" t="str">
            <v/>
          </cell>
          <cell r="HM87" t="str">
            <v/>
          </cell>
          <cell r="HN87" t="str">
            <v/>
          </cell>
          <cell r="HO87" t="str">
            <v/>
          </cell>
          <cell r="HP87" t="str">
            <v/>
          </cell>
          <cell r="HQ87" t="str">
            <v/>
          </cell>
          <cell r="HR87" t="str">
            <v/>
          </cell>
          <cell r="HS87" t="str">
            <v/>
          </cell>
          <cell r="HT87" t="str">
            <v/>
          </cell>
          <cell r="HU87" t="str">
            <v/>
          </cell>
          <cell r="HV87" t="str">
            <v/>
          </cell>
          <cell r="HW87" t="str">
            <v/>
          </cell>
          <cell r="HX87" t="str">
            <v/>
          </cell>
          <cell r="HY87" t="str">
            <v/>
          </cell>
          <cell r="HZ87" t="str">
            <v/>
          </cell>
          <cell r="IA87" t="str">
            <v/>
          </cell>
          <cell r="IB87" t="str">
            <v/>
          </cell>
          <cell r="IC87" t="str">
            <v/>
          </cell>
          <cell r="ID87" t="str">
            <v/>
          </cell>
          <cell r="IE87" t="str">
            <v/>
          </cell>
          <cell r="IF87" t="str">
            <v/>
          </cell>
          <cell r="IG87" t="str">
            <v/>
          </cell>
          <cell r="IH87" t="str">
            <v/>
          </cell>
          <cell r="II87" t="str">
            <v/>
          </cell>
          <cell r="IJ87" t="str">
            <v/>
          </cell>
          <cell r="IK87" t="str">
            <v/>
          </cell>
          <cell r="IL87" t="str">
            <v/>
          </cell>
          <cell r="IM87" t="str">
            <v/>
          </cell>
        </row>
        <row r="88">
          <cell r="A88" t="str">
            <v>8..</v>
          </cell>
          <cell r="B88" t="e">
            <v>#N/A</v>
          </cell>
          <cell r="C88">
            <v>0</v>
          </cell>
          <cell r="D88" t="str">
            <v>SCORE</v>
          </cell>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cell r="AI88" t="str">
            <v/>
          </cell>
          <cell r="AJ88" t="str">
            <v/>
          </cell>
          <cell r="AK88" t="str">
            <v/>
          </cell>
          <cell r="AL88" t="str">
            <v/>
          </cell>
          <cell r="AM88" t="str">
            <v/>
          </cell>
          <cell r="AN88" t="str">
            <v/>
          </cell>
          <cell r="AO88" t="str">
            <v/>
          </cell>
          <cell r="AP88" t="str">
            <v/>
          </cell>
          <cell r="AQ88" t="str">
            <v/>
          </cell>
          <cell r="AR88" t="str">
            <v/>
          </cell>
          <cell r="AS88" t="str">
            <v/>
          </cell>
          <cell r="AT88" t="str">
            <v/>
          </cell>
          <cell r="AU88" t="str">
            <v/>
          </cell>
          <cell r="AV88" t="str">
            <v/>
          </cell>
          <cell r="AW88" t="str">
            <v/>
          </cell>
          <cell r="AX88" t="str">
            <v/>
          </cell>
          <cell r="AY88" t="str">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cell r="CF88" t="str">
            <v/>
          </cell>
          <cell r="CG88" t="str">
            <v/>
          </cell>
          <cell r="CH88" t="str">
            <v/>
          </cell>
          <cell r="CI88" t="str">
            <v/>
          </cell>
          <cell r="CJ88" t="str">
            <v/>
          </cell>
          <cell r="CK88" t="str">
            <v/>
          </cell>
          <cell r="CL88" t="str">
            <v/>
          </cell>
          <cell r="CM88" t="str">
            <v/>
          </cell>
          <cell r="CN88" t="str">
            <v/>
          </cell>
          <cell r="CO88" t="str">
            <v/>
          </cell>
          <cell r="CP88" t="str">
            <v/>
          </cell>
          <cell r="CQ88" t="str">
            <v/>
          </cell>
          <cell r="CR88" t="str">
            <v/>
          </cell>
          <cell r="CS88" t="str">
            <v/>
          </cell>
          <cell r="CT88" t="str">
            <v/>
          </cell>
          <cell r="CU88" t="str">
            <v/>
          </cell>
          <cell r="CV88" t="str">
            <v/>
          </cell>
          <cell r="CW88" t="str">
            <v/>
          </cell>
          <cell r="CX88" t="str">
            <v/>
          </cell>
          <cell r="CY88" t="str">
            <v/>
          </cell>
          <cell r="CZ88" t="str">
            <v/>
          </cell>
          <cell r="DA88" t="str">
            <v/>
          </cell>
          <cell r="DB88" t="str">
            <v/>
          </cell>
          <cell r="DC88" t="str">
            <v/>
          </cell>
          <cell r="DD88" t="str">
            <v/>
          </cell>
          <cell r="DE88" t="str">
            <v/>
          </cell>
          <cell r="DF88" t="str">
            <v/>
          </cell>
          <cell r="DG88" t="str">
            <v/>
          </cell>
          <cell r="DH88" t="str">
            <v/>
          </cell>
          <cell r="DI88" t="str">
            <v/>
          </cell>
          <cell r="DJ88" t="str">
            <v/>
          </cell>
          <cell r="DK88" t="str">
            <v/>
          </cell>
          <cell r="DL88" t="str">
            <v/>
          </cell>
          <cell r="DM88" t="str">
            <v/>
          </cell>
          <cell r="DN88" t="str">
            <v/>
          </cell>
          <cell r="DO88" t="str">
            <v/>
          </cell>
          <cell r="DP88" t="str">
            <v/>
          </cell>
          <cell r="DQ88" t="str">
            <v/>
          </cell>
          <cell r="DR88" t="str">
            <v/>
          </cell>
          <cell r="DS88" t="str">
            <v/>
          </cell>
          <cell r="DT88" t="str">
            <v/>
          </cell>
          <cell r="DU88" t="str">
            <v/>
          </cell>
          <cell r="DV88" t="str">
            <v/>
          </cell>
          <cell r="DW88" t="str">
            <v/>
          </cell>
          <cell r="DX88" t="str">
            <v/>
          </cell>
          <cell r="DY88" t="str">
            <v/>
          </cell>
          <cell r="DZ88" t="str">
            <v/>
          </cell>
          <cell r="EA88" t="str">
            <v/>
          </cell>
          <cell r="EB88" t="str">
            <v/>
          </cell>
          <cell r="EC88" t="str">
            <v/>
          </cell>
          <cell r="ED88" t="str">
            <v/>
          </cell>
          <cell r="EE88" t="str">
            <v/>
          </cell>
          <cell r="EF88" t="str">
            <v/>
          </cell>
          <cell r="EG88" t="str">
            <v/>
          </cell>
          <cell r="EH88" t="str">
            <v/>
          </cell>
          <cell r="EI88" t="str">
            <v/>
          </cell>
          <cell r="EJ88" t="str">
            <v/>
          </cell>
          <cell r="EK88" t="str">
            <v/>
          </cell>
          <cell r="EL88" t="str">
            <v/>
          </cell>
          <cell r="EM88" t="str">
            <v/>
          </cell>
          <cell r="EN88" t="str">
            <v/>
          </cell>
          <cell r="EO88" t="str">
            <v/>
          </cell>
          <cell r="EP88" t="str">
            <v/>
          </cell>
          <cell r="EQ88" t="str">
            <v/>
          </cell>
          <cell r="ER88" t="str">
            <v/>
          </cell>
          <cell r="ES88" t="str">
            <v/>
          </cell>
          <cell r="ET88" t="str">
            <v/>
          </cell>
          <cell r="EU88" t="str">
            <v/>
          </cell>
          <cell r="EV88" t="str">
            <v/>
          </cell>
          <cell r="EW88" t="str">
            <v/>
          </cell>
          <cell r="EX88" t="str">
            <v/>
          </cell>
          <cell r="EY88" t="str">
            <v/>
          </cell>
          <cell r="EZ88" t="str">
            <v/>
          </cell>
          <cell r="FA88" t="str">
            <v/>
          </cell>
          <cell r="FB88" t="str">
            <v/>
          </cell>
          <cell r="FC88" t="str">
            <v/>
          </cell>
          <cell r="FD88" t="str">
            <v/>
          </cell>
          <cell r="FE88" t="str">
            <v/>
          </cell>
          <cell r="FF88" t="str">
            <v/>
          </cell>
          <cell r="FG88" t="str">
            <v/>
          </cell>
          <cell r="FH88" t="str">
            <v/>
          </cell>
          <cell r="FI88" t="str">
            <v/>
          </cell>
          <cell r="FJ88" t="str">
            <v/>
          </cell>
          <cell r="FK88" t="str">
            <v/>
          </cell>
          <cell r="FL88" t="str">
            <v/>
          </cell>
          <cell r="FM88" t="str">
            <v/>
          </cell>
          <cell r="FN88" t="str">
            <v/>
          </cell>
          <cell r="FO88" t="str">
            <v/>
          </cell>
          <cell r="FP88" t="str">
            <v/>
          </cell>
          <cell r="FQ88" t="str">
            <v/>
          </cell>
          <cell r="FR88" t="str">
            <v/>
          </cell>
          <cell r="FS88" t="str">
            <v/>
          </cell>
          <cell r="FT88" t="str">
            <v/>
          </cell>
          <cell r="FU88" t="str">
            <v/>
          </cell>
          <cell r="FV88" t="str">
            <v/>
          </cell>
          <cell r="FW88" t="str">
            <v/>
          </cell>
          <cell r="FX88" t="str">
            <v/>
          </cell>
          <cell r="FY88" t="str">
            <v/>
          </cell>
          <cell r="FZ88" t="str">
            <v/>
          </cell>
          <cell r="GA88" t="str">
            <v/>
          </cell>
          <cell r="GB88" t="str">
            <v/>
          </cell>
          <cell r="GC88" t="str">
            <v/>
          </cell>
          <cell r="GD88" t="str">
            <v/>
          </cell>
          <cell r="GE88" t="str">
            <v/>
          </cell>
          <cell r="GF88" t="str">
            <v/>
          </cell>
          <cell r="GG88" t="str">
            <v/>
          </cell>
          <cell r="GH88" t="str">
            <v/>
          </cell>
          <cell r="GI88" t="str">
            <v/>
          </cell>
          <cell r="GJ88" t="str">
            <v/>
          </cell>
          <cell r="GK88" t="str">
            <v/>
          </cell>
          <cell r="GL88" t="str">
            <v/>
          </cell>
          <cell r="GM88" t="str">
            <v/>
          </cell>
          <cell r="GN88" t="str">
            <v/>
          </cell>
          <cell r="GO88" t="str">
            <v/>
          </cell>
          <cell r="GP88" t="str">
            <v/>
          </cell>
          <cell r="GQ88" t="str">
            <v/>
          </cell>
          <cell r="GR88" t="str">
            <v/>
          </cell>
          <cell r="GS88" t="str">
            <v/>
          </cell>
          <cell r="GT88" t="str">
            <v/>
          </cell>
          <cell r="GU88" t="str">
            <v/>
          </cell>
          <cell r="GV88" t="str">
            <v/>
          </cell>
          <cell r="GW88" t="str">
            <v/>
          </cell>
          <cell r="GX88" t="str">
            <v/>
          </cell>
          <cell r="GY88" t="str">
            <v/>
          </cell>
          <cell r="GZ88" t="str">
            <v/>
          </cell>
          <cell r="HA88" t="str">
            <v/>
          </cell>
          <cell r="HB88" t="str">
            <v/>
          </cell>
          <cell r="HC88" t="str">
            <v/>
          </cell>
          <cell r="HD88" t="str">
            <v/>
          </cell>
          <cell r="HE88" t="str">
            <v/>
          </cell>
          <cell r="HF88" t="str">
            <v/>
          </cell>
          <cell r="HG88" t="str">
            <v/>
          </cell>
          <cell r="HH88" t="str">
            <v/>
          </cell>
          <cell r="HI88" t="str">
            <v/>
          </cell>
          <cell r="HJ88" t="str">
            <v/>
          </cell>
          <cell r="HK88" t="str">
            <v/>
          </cell>
          <cell r="HL88" t="str">
            <v/>
          </cell>
          <cell r="HM88" t="str">
            <v/>
          </cell>
          <cell r="HN88" t="str">
            <v/>
          </cell>
          <cell r="HO88" t="str">
            <v/>
          </cell>
          <cell r="HP88" t="str">
            <v/>
          </cell>
          <cell r="HQ88" t="str">
            <v/>
          </cell>
          <cell r="HR88" t="str">
            <v/>
          </cell>
          <cell r="HS88" t="str">
            <v/>
          </cell>
          <cell r="HT88" t="str">
            <v/>
          </cell>
          <cell r="HU88" t="str">
            <v/>
          </cell>
          <cell r="HV88" t="str">
            <v/>
          </cell>
          <cell r="HW88" t="str">
            <v/>
          </cell>
          <cell r="HX88" t="str">
            <v/>
          </cell>
          <cell r="HY88" t="str">
            <v/>
          </cell>
          <cell r="HZ88" t="str">
            <v/>
          </cell>
          <cell r="IA88" t="str">
            <v/>
          </cell>
          <cell r="IB88" t="str">
            <v/>
          </cell>
          <cell r="IC88" t="str">
            <v/>
          </cell>
          <cell r="ID88" t="str">
            <v/>
          </cell>
          <cell r="IE88" t="str">
            <v/>
          </cell>
          <cell r="IF88" t="str">
            <v/>
          </cell>
          <cell r="IG88" t="str">
            <v/>
          </cell>
          <cell r="IH88" t="str">
            <v/>
          </cell>
          <cell r="II88" t="str">
            <v/>
          </cell>
          <cell r="IJ88" t="str">
            <v/>
          </cell>
          <cell r="IK88" t="str">
            <v/>
          </cell>
          <cell r="IL88" t="str">
            <v/>
          </cell>
          <cell r="IM88" t="str">
            <v/>
          </cell>
        </row>
        <row r="89">
          <cell r="A89" t="str">
            <v>8..</v>
          </cell>
          <cell r="B89" t="e">
            <v>#N/A</v>
          </cell>
          <cell r="C89">
            <v>0</v>
          </cell>
          <cell r="D89" t="str">
            <v>SCORE</v>
          </cell>
          <cell r="E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cell r="AI89" t="str">
            <v/>
          </cell>
          <cell r="AJ89" t="str">
            <v/>
          </cell>
          <cell r="AK89" t="str">
            <v/>
          </cell>
          <cell r="AL89" t="str">
            <v/>
          </cell>
          <cell r="AM89" t="str">
            <v/>
          </cell>
          <cell r="AN89" t="str">
            <v/>
          </cell>
          <cell r="AO89" t="str">
            <v/>
          </cell>
          <cell r="AP89" t="str">
            <v/>
          </cell>
          <cell r="AQ89" t="str">
            <v/>
          </cell>
          <cell r="AR89" t="str">
            <v/>
          </cell>
          <cell r="AS89" t="str">
            <v/>
          </cell>
          <cell r="AT89" t="str">
            <v/>
          </cell>
          <cell r="AU89" t="str">
            <v/>
          </cell>
          <cell r="AV89" t="str">
            <v/>
          </cell>
          <cell r="AW89" t="str">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cell r="CF89" t="str">
            <v/>
          </cell>
          <cell r="CG89" t="str">
            <v/>
          </cell>
          <cell r="CH89" t="str">
            <v/>
          </cell>
          <cell r="CI89" t="str">
            <v/>
          </cell>
          <cell r="CJ89" t="str">
            <v/>
          </cell>
          <cell r="CK89" t="str">
            <v/>
          </cell>
          <cell r="CL89" t="str">
            <v/>
          </cell>
          <cell r="CM89" t="str">
            <v/>
          </cell>
          <cell r="CN89" t="str">
            <v/>
          </cell>
          <cell r="CO89" t="str">
            <v/>
          </cell>
          <cell r="CP89" t="str">
            <v/>
          </cell>
          <cell r="CQ89" t="str">
            <v/>
          </cell>
          <cell r="CR89" t="str">
            <v/>
          </cell>
          <cell r="CS89" t="str">
            <v/>
          </cell>
          <cell r="CT89" t="str">
            <v/>
          </cell>
          <cell r="CU89" t="str">
            <v/>
          </cell>
          <cell r="CV89" t="str">
            <v/>
          </cell>
          <cell r="CW89" t="str">
            <v/>
          </cell>
          <cell r="CX89" t="str">
            <v/>
          </cell>
          <cell r="CY89" t="str">
            <v/>
          </cell>
          <cell r="CZ89" t="str">
            <v/>
          </cell>
          <cell r="DA89" t="str">
            <v/>
          </cell>
          <cell r="DB89" t="str">
            <v/>
          </cell>
          <cell r="DC89" t="str">
            <v/>
          </cell>
          <cell r="DD89" t="str">
            <v/>
          </cell>
          <cell r="DE89" t="str">
            <v/>
          </cell>
          <cell r="DF89" t="str">
            <v/>
          </cell>
          <cell r="DG89" t="str">
            <v/>
          </cell>
          <cell r="DH89" t="str">
            <v/>
          </cell>
          <cell r="DI89" t="str">
            <v/>
          </cell>
          <cell r="DJ89" t="str">
            <v/>
          </cell>
          <cell r="DK89" t="str">
            <v/>
          </cell>
          <cell r="DL89" t="str">
            <v/>
          </cell>
          <cell r="DM89" t="str">
            <v/>
          </cell>
          <cell r="DN89" t="str">
            <v/>
          </cell>
          <cell r="DO89" t="str">
            <v/>
          </cell>
          <cell r="DP89" t="str">
            <v/>
          </cell>
          <cell r="DQ89" t="str">
            <v/>
          </cell>
          <cell r="DR89" t="str">
            <v/>
          </cell>
          <cell r="DS89" t="str">
            <v/>
          </cell>
          <cell r="DT89" t="str">
            <v/>
          </cell>
          <cell r="DU89" t="str">
            <v/>
          </cell>
          <cell r="DV89" t="str">
            <v/>
          </cell>
          <cell r="DW89" t="str">
            <v/>
          </cell>
          <cell r="DX89" t="str">
            <v/>
          </cell>
          <cell r="DY89" t="str">
            <v/>
          </cell>
          <cell r="DZ89" t="str">
            <v/>
          </cell>
          <cell r="EA89" t="str">
            <v/>
          </cell>
          <cell r="EB89" t="str">
            <v/>
          </cell>
          <cell r="EC89" t="str">
            <v/>
          </cell>
          <cell r="ED89" t="str">
            <v/>
          </cell>
          <cell r="EE89" t="str">
            <v/>
          </cell>
          <cell r="EF89" t="str">
            <v/>
          </cell>
          <cell r="EG89" t="str">
            <v/>
          </cell>
          <cell r="EH89" t="str">
            <v/>
          </cell>
          <cell r="EI89" t="str">
            <v/>
          </cell>
          <cell r="EJ89" t="str">
            <v/>
          </cell>
          <cell r="EK89" t="str">
            <v/>
          </cell>
          <cell r="EL89" t="str">
            <v/>
          </cell>
          <cell r="EM89" t="str">
            <v/>
          </cell>
          <cell r="EN89" t="str">
            <v/>
          </cell>
          <cell r="EO89" t="str">
            <v/>
          </cell>
          <cell r="EP89" t="str">
            <v/>
          </cell>
          <cell r="EQ89" t="str">
            <v/>
          </cell>
          <cell r="ER89" t="str">
            <v/>
          </cell>
          <cell r="ES89" t="str">
            <v/>
          </cell>
          <cell r="ET89" t="str">
            <v/>
          </cell>
          <cell r="EU89" t="str">
            <v/>
          </cell>
          <cell r="EV89" t="str">
            <v/>
          </cell>
          <cell r="EW89" t="str">
            <v/>
          </cell>
          <cell r="EX89" t="str">
            <v/>
          </cell>
          <cell r="EY89" t="str">
            <v/>
          </cell>
          <cell r="EZ89" t="str">
            <v/>
          </cell>
          <cell r="FA89" t="str">
            <v/>
          </cell>
          <cell r="FB89" t="str">
            <v/>
          </cell>
          <cell r="FC89" t="str">
            <v/>
          </cell>
          <cell r="FD89" t="str">
            <v/>
          </cell>
          <cell r="FE89" t="str">
            <v/>
          </cell>
          <cell r="FF89" t="str">
            <v/>
          </cell>
          <cell r="FG89" t="str">
            <v/>
          </cell>
          <cell r="FH89" t="str">
            <v/>
          </cell>
          <cell r="FI89" t="str">
            <v/>
          </cell>
          <cell r="FJ89" t="str">
            <v/>
          </cell>
          <cell r="FK89" t="str">
            <v/>
          </cell>
          <cell r="FL89" t="str">
            <v/>
          </cell>
          <cell r="FM89" t="str">
            <v/>
          </cell>
          <cell r="FN89" t="str">
            <v/>
          </cell>
          <cell r="FO89" t="str">
            <v/>
          </cell>
          <cell r="FP89" t="str">
            <v/>
          </cell>
          <cell r="FQ89" t="str">
            <v/>
          </cell>
          <cell r="FR89" t="str">
            <v/>
          </cell>
          <cell r="FS89" t="str">
            <v/>
          </cell>
          <cell r="FT89" t="str">
            <v/>
          </cell>
          <cell r="FU89" t="str">
            <v/>
          </cell>
          <cell r="FV89" t="str">
            <v/>
          </cell>
          <cell r="FW89" t="str">
            <v/>
          </cell>
          <cell r="FX89" t="str">
            <v/>
          </cell>
          <cell r="FY89" t="str">
            <v/>
          </cell>
          <cell r="FZ89" t="str">
            <v/>
          </cell>
          <cell r="GA89" t="str">
            <v/>
          </cell>
          <cell r="GB89" t="str">
            <v/>
          </cell>
          <cell r="GC89" t="str">
            <v/>
          </cell>
          <cell r="GD89" t="str">
            <v/>
          </cell>
          <cell r="GE89" t="str">
            <v/>
          </cell>
          <cell r="GF89" t="str">
            <v/>
          </cell>
          <cell r="GG89" t="str">
            <v/>
          </cell>
          <cell r="GH89" t="str">
            <v/>
          </cell>
          <cell r="GI89" t="str">
            <v/>
          </cell>
          <cell r="GJ89" t="str">
            <v/>
          </cell>
          <cell r="GK89" t="str">
            <v/>
          </cell>
          <cell r="GL89" t="str">
            <v/>
          </cell>
          <cell r="GM89" t="str">
            <v/>
          </cell>
          <cell r="GN89" t="str">
            <v/>
          </cell>
          <cell r="GO89" t="str">
            <v/>
          </cell>
          <cell r="GP89" t="str">
            <v/>
          </cell>
          <cell r="GQ89" t="str">
            <v/>
          </cell>
          <cell r="GR89" t="str">
            <v/>
          </cell>
          <cell r="GS89" t="str">
            <v/>
          </cell>
          <cell r="GT89" t="str">
            <v/>
          </cell>
          <cell r="GU89" t="str">
            <v/>
          </cell>
          <cell r="GV89" t="str">
            <v/>
          </cell>
          <cell r="GW89" t="str">
            <v/>
          </cell>
          <cell r="GX89" t="str">
            <v/>
          </cell>
          <cell r="GY89" t="str">
            <v/>
          </cell>
          <cell r="GZ89" t="str">
            <v/>
          </cell>
          <cell r="HA89" t="str">
            <v/>
          </cell>
          <cell r="HB89" t="str">
            <v/>
          </cell>
          <cell r="HC89" t="str">
            <v/>
          </cell>
          <cell r="HD89" t="str">
            <v/>
          </cell>
          <cell r="HE89" t="str">
            <v/>
          </cell>
          <cell r="HF89" t="str">
            <v/>
          </cell>
          <cell r="HG89" t="str">
            <v/>
          </cell>
          <cell r="HH89" t="str">
            <v/>
          </cell>
          <cell r="HI89" t="str">
            <v/>
          </cell>
          <cell r="HJ89" t="str">
            <v/>
          </cell>
          <cell r="HK89" t="str">
            <v/>
          </cell>
          <cell r="HL89" t="str">
            <v/>
          </cell>
          <cell r="HM89" t="str">
            <v/>
          </cell>
          <cell r="HN89" t="str">
            <v/>
          </cell>
          <cell r="HO89" t="str">
            <v/>
          </cell>
          <cell r="HP89" t="str">
            <v/>
          </cell>
          <cell r="HQ89" t="str">
            <v/>
          </cell>
          <cell r="HR89" t="str">
            <v/>
          </cell>
          <cell r="HS89" t="str">
            <v/>
          </cell>
          <cell r="HT89" t="str">
            <v/>
          </cell>
          <cell r="HU89" t="str">
            <v/>
          </cell>
          <cell r="HV89" t="str">
            <v/>
          </cell>
          <cell r="HW89" t="str">
            <v/>
          </cell>
          <cell r="HX89" t="str">
            <v/>
          </cell>
          <cell r="HY89" t="str">
            <v/>
          </cell>
          <cell r="HZ89" t="str">
            <v/>
          </cell>
          <cell r="IA89" t="str">
            <v/>
          </cell>
          <cell r="IB89" t="str">
            <v/>
          </cell>
          <cell r="IC89" t="str">
            <v/>
          </cell>
          <cell r="ID89" t="str">
            <v/>
          </cell>
          <cell r="IE89" t="str">
            <v/>
          </cell>
          <cell r="IF89" t="str">
            <v/>
          </cell>
          <cell r="IG89" t="str">
            <v/>
          </cell>
          <cell r="IH89" t="str">
            <v/>
          </cell>
          <cell r="II89" t="str">
            <v/>
          </cell>
          <cell r="IJ89" t="str">
            <v/>
          </cell>
          <cell r="IK89" t="str">
            <v/>
          </cell>
          <cell r="IL89" t="str">
            <v/>
          </cell>
          <cell r="IM89" t="str">
            <v/>
          </cell>
        </row>
        <row r="90">
          <cell r="A90" t="str">
            <v>8..</v>
          </cell>
          <cell r="B90" t="e">
            <v>#N/A</v>
          </cell>
          <cell r="C90">
            <v>0</v>
          </cell>
          <cell r="D90" t="str">
            <v>SCORE</v>
          </cell>
          <cell r="E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D90" t="str">
            <v/>
          </cell>
          <cell r="AE90" t="str">
            <v/>
          </cell>
          <cell r="AF90" t="str">
            <v/>
          </cell>
          <cell r="AG90" t="str">
            <v/>
          </cell>
          <cell r="AH90" t="str">
            <v/>
          </cell>
          <cell r="AI90" t="str">
            <v/>
          </cell>
          <cell r="AJ90" t="str">
            <v/>
          </cell>
          <cell r="AK90" t="str">
            <v/>
          </cell>
          <cell r="AL90" t="str">
            <v/>
          </cell>
          <cell r="AM90" t="str">
            <v/>
          </cell>
          <cell r="AN90" t="str">
            <v/>
          </cell>
          <cell r="AO90" t="str">
            <v/>
          </cell>
          <cell r="AP90" t="str">
            <v/>
          </cell>
          <cell r="AQ90" t="str">
            <v/>
          </cell>
          <cell r="AR90" t="str">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cell>
          <cell r="CL90" t="str">
            <v/>
          </cell>
          <cell r="CM90" t="str">
            <v/>
          </cell>
          <cell r="CN90" t="str">
            <v/>
          </cell>
          <cell r="CO90" t="str">
            <v/>
          </cell>
          <cell r="CP90" t="str">
            <v/>
          </cell>
          <cell r="CQ90" t="str">
            <v/>
          </cell>
          <cell r="CR90" t="str">
            <v/>
          </cell>
          <cell r="CS90" t="str">
            <v/>
          </cell>
          <cell r="CT90" t="str">
            <v/>
          </cell>
          <cell r="CU90" t="str">
            <v/>
          </cell>
          <cell r="CV90" t="str">
            <v/>
          </cell>
          <cell r="CW90" t="str">
            <v/>
          </cell>
          <cell r="CX90" t="str">
            <v/>
          </cell>
          <cell r="CY90" t="str">
            <v/>
          </cell>
          <cell r="CZ90" t="str">
            <v/>
          </cell>
          <cell r="DA90" t="str">
            <v/>
          </cell>
          <cell r="DB90" t="str">
            <v/>
          </cell>
          <cell r="DC90" t="str">
            <v/>
          </cell>
          <cell r="DD90" t="str">
            <v/>
          </cell>
          <cell r="DE90" t="str">
            <v/>
          </cell>
          <cell r="DF90" t="str">
            <v/>
          </cell>
          <cell r="DG90" t="str">
            <v/>
          </cell>
          <cell r="DH90" t="str">
            <v/>
          </cell>
          <cell r="DI90" t="str">
            <v/>
          </cell>
          <cell r="DJ90" t="str">
            <v/>
          </cell>
          <cell r="DK90" t="str">
            <v/>
          </cell>
          <cell r="DL90" t="str">
            <v/>
          </cell>
          <cell r="DM90" t="str">
            <v/>
          </cell>
          <cell r="DN90" t="str">
            <v/>
          </cell>
          <cell r="DO90" t="str">
            <v/>
          </cell>
          <cell r="DP90" t="str">
            <v/>
          </cell>
          <cell r="DQ90" t="str">
            <v/>
          </cell>
          <cell r="DR90" t="str">
            <v/>
          </cell>
          <cell r="DS90" t="str">
            <v/>
          </cell>
          <cell r="DT90" t="str">
            <v/>
          </cell>
          <cell r="DU90" t="str">
            <v/>
          </cell>
          <cell r="DV90" t="str">
            <v/>
          </cell>
          <cell r="DW90" t="str">
            <v/>
          </cell>
          <cell r="DX90" t="str">
            <v/>
          </cell>
          <cell r="DY90" t="str">
            <v/>
          </cell>
          <cell r="DZ90" t="str">
            <v/>
          </cell>
          <cell r="EA90" t="str">
            <v/>
          </cell>
          <cell r="EB90" t="str">
            <v/>
          </cell>
          <cell r="EC90" t="str">
            <v/>
          </cell>
          <cell r="ED90" t="str">
            <v/>
          </cell>
          <cell r="EE90" t="str">
            <v/>
          </cell>
          <cell r="EF90" t="str">
            <v/>
          </cell>
          <cell r="EG90" t="str">
            <v/>
          </cell>
          <cell r="EH90" t="str">
            <v/>
          </cell>
          <cell r="EI90" t="str">
            <v/>
          </cell>
          <cell r="EJ90" t="str">
            <v/>
          </cell>
          <cell r="EK90" t="str">
            <v/>
          </cell>
          <cell r="EL90" t="str">
            <v/>
          </cell>
          <cell r="EM90" t="str">
            <v/>
          </cell>
          <cell r="EN90" t="str">
            <v/>
          </cell>
          <cell r="EO90" t="str">
            <v/>
          </cell>
          <cell r="EP90" t="str">
            <v/>
          </cell>
          <cell r="EQ90" t="str">
            <v/>
          </cell>
          <cell r="ER90" t="str">
            <v/>
          </cell>
          <cell r="ES90" t="str">
            <v/>
          </cell>
          <cell r="ET90" t="str">
            <v/>
          </cell>
          <cell r="EU90" t="str">
            <v/>
          </cell>
          <cell r="EV90" t="str">
            <v/>
          </cell>
          <cell r="EW90" t="str">
            <v/>
          </cell>
          <cell r="EX90" t="str">
            <v/>
          </cell>
          <cell r="EY90" t="str">
            <v/>
          </cell>
          <cell r="EZ90" t="str">
            <v/>
          </cell>
          <cell r="FA90" t="str">
            <v/>
          </cell>
          <cell r="FB90" t="str">
            <v/>
          </cell>
          <cell r="FC90" t="str">
            <v/>
          </cell>
          <cell r="FD90" t="str">
            <v/>
          </cell>
          <cell r="FE90" t="str">
            <v/>
          </cell>
          <cell r="FF90" t="str">
            <v/>
          </cell>
          <cell r="FG90" t="str">
            <v/>
          </cell>
          <cell r="FH90" t="str">
            <v/>
          </cell>
          <cell r="FI90" t="str">
            <v/>
          </cell>
          <cell r="FJ90" t="str">
            <v/>
          </cell>
          <cell r="FK90" t="str">
            <v/>
          </cell>
          <cell r="FL90" t="str">
            <v/>
          </cell>
          <cell r="FM90" t="str">
            <v/>
          </cell>
          <cell r="FN90" t="str">
            <v/>
          </cell>
          <cell r="FO90" t="str">
            <v/>
          </cell>
          <cell r="FP90" t="str">
            <v/>
          </cell>
          <cell r="FQ90" t="str">
            <v/>
          </cell>
          <cell r="FR90" t="str">
            <v/>
          </cell>
          <cell r="FS90" t="str">
            <v/>
          </cell>
          <cell r="FT90" t="str">
            <v/>
          </cell>
          <cell r="FU90" t="str">
            <v/>
          </cell>
          <cell r="FV90" t="str">
            <v/>
          </cell>
          <cell r="FW90" t="str">
            <v/>
          </cell>
          <cell r="FX90" t="str">
            <v/>
          </cell>
          <cell r="FY90" t="str">
            <v/>
          </cell>
          <cell r="FZ90" t="str">
            <v/>
          </cell>
          <cell r="GA90" t="str">
            <v/>
          </cell>
          <cell r="GB90" t="str">
            <v/>
          </cell>
          <cell r="GC90" t="str">
            <v/>
          </cell>
          <cell r="GD90" t="str">
            <v/>
          </cell>
          <cell r="GE90" t="str">
            <v/>
          </cell>
          <cell r="GF90" t="str">
            <v/>
          </cell>
          <cell r="GG90" t="str">
            <v/>
          </cell>
          <cell r="GH90" t="str">
            <v/>
          </cell>
          <cell r="GI90" t="str">
            <v/>
          </cell>
          <cell r="GJ90" t="str">
            <v/>
          </cell>
          <cell r="GK90" t="str">
            <v/>
          </cell>
          <cell r="GL90" t="str">
            <v/>
          </cell>
          <cell r="GM90" t="str">
            <v/>
          </cell>
          <cell r="GN90" t="str">
            <v/>
          </cell>
          <cell r="GO90" t="str">
            <v/>
          </cell>
          <cell r="GP90" t="str">
            <v/>
          </cell>
          <cell r="GQ90" t="str">
            <v/>
          </cell>
          <cell r="GR90" t="str">
            <v/>
          </cell>
          <cell r="GS90" t="str">
            <v/>
          </cell>
          <cell r="GT90" t="str">
            <v/>
          </cell>
          <cell r="GU90" t="str">
            <v/>
          </cell>
          <cell r="GV90" t="str">
            <v/>
          </cell>
          <cell r="GW90" t="str">
            <v/>
          </cell>
          <cell r="GX90" t="str">
            <v/>
          </cell>
          <cell r="GY90" t="str">
            <v/>
          </cell>
          <cell r="GZ90" t="str">
            <v/>
          </cell>
          <cell r="HA90" t="str">
            <v/>
          </cell>
          <cell r="HB90" t="str">
            <v/>
          </cell>
          <cell r="HC90" t="str">
            <v/>
          </cell>
          <cell r="HD90" t="str">
            <v/>
          </cell>
          <cell r="HE90" t="str">
            <v/>
          </cell>
          <cell r="HF90" t="str">
            <v/>
          </cell>
          <cell r="HG90" t="str">
            <v/>
          </cell>
          <cell r="HH90" t="str">
            <v/>
          </cell>
          <cell r="HI90" t="str">
            <v/>
          </cell>
          <cell r="HJ90" t="str">
            <v/>
          </cell>
          <cell r="HK90" t="str">
            <v/>
          </cell>
          <cell r="HL90" t="str">
            <v/>
          </cell>
          <cell r="HM90" t="str">
            <v/>
          </cell>
          <cell r="HN90" t="str">
            <v/>
          </cell>
          <cell r="HO90" t="str">
            <v/>
          </cell>
          <cell r="HP90" t="str">
            <v/>
          </cell>
          <cell r="HQ90" t="str">
            <v/>
          </cell>
          <cell r="HR90" t="str">
            <v/>
          </cell>
          <cell r="HS90" t="str">
            <v/>
          </cell>
          <cell r="HT90" t="str">
            <v/>
          </cell>
          <cell r="HU90" t="str">
            <v/>
          </cell>
          <cell r="HV90" t="str">
            <v/>
          </cell>
          <cell r="HW90" t="str">
            <v/>
          </cell>
          <cell r="HX90" t="str">
            <v/>
          </cell>
          <cell r="HY90" t="str">
            <v/>
          </cell>
          <cell r="HZ90" t="str">
            <v/>
          </cell>
          <cell r="IA90" t="str">
            <v/>
          </cell>
          <cell r="IB90" t="str">
            <v/>
          </cell>
          <cell r="IC90" t="str">
            <v/>
          </cell>
          <cell r="ID90" t="str">
            <v/>
          </cell>
          <cell r="IE90" t="str">
            <v/>
          </cell>
          <cell r="IF90" t="str">
            <v/>
          </cell>
          <cell r="IG90" t="str">
            <v/>
          </cell>
          <cell r="IH90" t="str">
            <v/>
          </cell>
          <cell r="II90" t="str">
            <v/>
          </cell>
          <cell r="IJ90" t="str">
            <v/>
          </cell>
          <cell r="IK90" t="str">
            <v/>
          </cell>
          <cell r="IL90" t="str">
            <v/>
          </cell>
          <cell r="IM90" t="str">
            <v/>
          </cell>
        </row>
        <row r="91">
          <cell r="A91" t="str">
            <v>8..</v>
          </cell>
          <cell r="B91" t="e">
            <v>#N/A</v>
          </cell>
          <cell r="C91">
            <v>0</v>
          </cell>
          <cell r="D91" t="str">
            <v>SCORE</v>
          </cell>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D91" t="str">
            <v/>
          </cell>
          <cell r="AE91" t="str">
            <v/>
          </cell>
          <cell r="AF91" t="str">
            <v/>
          </cell>
          <cell r="AG91" t="str">
            <v/>
          </cell>
          <cell r="AH91" t="str">
            <v/>
          </cell>
          <cell r="AI91" t="str">
            <v/>
          </cell>
          <cell r="AJ91" t="str">
            <v/>
          </cell>
          <cell r="AK91" t="str">
            <v/>
          </cell>
          <cell r="AL91" t="str">
            <v/>
          </cell>
          <cell r="AM91" t="str">
            <v/>
          </cell>
          <cell r="AN91" t="str">
            <v/>
          </cell>
          <cell r="AO91" t="str">
            <v/>
          </cell>
          <cell r="AP91" t="str">
            <v/>
          </cell>
          <cell r="AQ91" t="str">
            <v/>
          </cell>
          <cell r="AR91" t="str">
            <v/>
          </cell>
          <cell r="AS91" t="str">
            <v/>
          </cell>
          <cell r="AT91" t="str">
            <v/>
          </cell>
          <cell r="AU91" t="str">
            <v/>
          </cell>
          <cell r="AV91" t="str">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cell r="CF91" t="str">
            <v/>
          </cell>
          <cell r="CG91" t="str">
            <v/>
          </cell>
          <cell r="CH91" t="str">
            <v/>
          </cell>
          <cell r="CI91" t="str">
            <v/>
          </cell>
          <cell r="CJ91" t="str">
            <v/>
          </cell>
          <cell r="CK91" t="str">
            <v/>
          </cell>
          <cell r="CL91" t="str">
            <v/>
          </cell>
          <cell r="CM91" t="str">
            <v/>
          </cell>
          <cell r="CN91" t="str">
            <v/>
          </cell>
          <cell r="CO91" t="str">
            <v/>
          </cell>
          <cell r="CP91" t="str">
            <v/>
          </cell>
          <cell r="CQ91" t="str">
            <v/>
          </cell>
          <cell r="CR91" t="str">
            <v/>
          </cell>
          <cell r="CS91" t="str">
            <v/>
          </cell>
          <cell r="CT91" t="str">
            <v/>
          </cell>
          <cell r="CU91" t="str">
            <v/>
          </cell>
          <cell r="CV91" t="str">
            <v/>
          </cell>
          <cell r="CW91" t="str">
            <v/>
          </cell>
          <cell r="CX91" t="str">
            <v/>
          </cell>
          <cell r="CY91" t="str">
            <v/>
          </cell>
          <cell r="CZ91" t="str">
            <v/>
          </cell>
          <cell r="DA91" t="str">
            <v/>
          </cell>
          <cell r="DB91" t="str">
            <v/>
          </cell>
          <cell r="DC91" t="str">
            <v/>
          </cell>
          <cell r="DD91" t="str">
            <v/>
          </cell>
          <cell r="DE91" t="str">
            <v/>
          </cell>
          <cell r="DF91" t="str">
            <v/>
          </cell>
          <cell r="DG91" t="str">
            <v/>
          </cell>
          <cell r="DH91" t="str">
            <v/>
          </cell>
          <cell r="DI91" t="str">
            <v/>
          </cell>
          <cell r="DJ91" t="str">
            <v/>
          </cell>
          <cell r="DK91" t="str">
            <v/>
          </cell>
          <cell r="DL91" t="str">
            <v/>
          </cell>
          <cell r="DM91" t="str">
            <v/>
          </cell>
          <cell r="DN91" t="str">
            <v/>
          </cell>
          <cell r="DO91" t="str">
            <v/>
          </cell>
          <cell r="DP91" t="str">
            <v/>
          </cell>
          <cell r="DQ91" t="str">
            <v/>
          </cell>
          <cell r="DR91" t="str">
            <v/>
          </cell>
          <cell r="DS91" t="str">
            <v/>
          </cell>
          <cell r="DT91" t="str">
            <v/>
          </cell>
          <cell r="DU91" t="str">
            <v/>
          </cell>
          <cell r="DV91" t="str">
            <v/>
          </cell>
          <cell r="DW91" t="str">
            <v/>
          </cell>
          <cell r="DX91" t="str">
            <v/>
          </cell>
          <cell r="DY91" t="str">
            <v/>
          </cell>
          <cell r="DZ91" t="str">
            <v/>
          </cell>
          <cell r="EA91" t="str">
            <v/>
          </cell>
          <cell r="EB91" t="str">
            <v/>
          </cell>
          <cell r="EC91" t="str">
            <v/>
          </cell>
          <cell r="ED91" t="str">
            <v/>
          </cell>
          <cell r="EE91" t="str">
            <v/>
          </cell>
          <cell r="EF91" t="str">
            <v/>
          </cell>
          <cell r="EG91" t="str">
            <v/>
          </cell>
          <cell r="EH91" t="str">
            <v/>
          </cell>
          <cell r="EI91" t="str">
            <v/>
          </cell>
          <cell r="EJ91" t="str">
            <v/>
          </cell>
          <cell r="EK91" t="str">
            <v/>
          </cell>
          <cell r="EL91" t="str">
            <v/>
          </cell>
          <cell r="EM91" t="str">
            <v/>
          </cell>
          <cell r="EN91" t="str">
            <v/>
          </cell>
          <cell r="EO91" t="str">
            <v/>
          </cell>
          <cell r="EP91" t="str">
            <v/>
          </cell>
          <cell r="EQ91" t="str">
            <v/>
          </cell>
          <cell r="ER91" t="str">
            <v/>
          </cell>
          <cell r="ES91" t="str">
            <v/>
          </cell>
          <cell r="ET91" t="str">
            <v/>
          </cell>
          <cell r="EU91" t="str">
            <v/>
          </cell>
          <cell r="EV91" t="str">
            <v/>
          </cell>
          <cell r="EW91" t="str">
            <v/>
          </cell>
          <cell r="EX91" t="str">
            <v/>
          </cell>
          <cell r="EY91" t="str">
            <v/>
          </cell>
          <cell r="EZ91" t="str">
            <v/>
          </cell>
          <cell r="FA91" t="str">
            <v/>
          </cell>
          <cell r="FB91" t="str">
            <v/>
          </cell>
          <cell r="FC91" t="str">
            <v/>
          </cell>
          <cell r="FD91" t="str">
            <v/>
          </cell>
          <cell r="FE91" t="str">
            <v/>
          </cell>
          <cell r="FF91" t="str">
            <v/>
          </cell>
          <cell r="FG91" t="str">
            <v/>
          </cell>
          <cell r="FH91" t="str">
            <v/>
          </cell>
          <cell r="FI91" t="str">
            <v/>
          </cell>
          <cell r="FJ91" t="str">
            <v/>
          </cell>
          <cell r="FK91" t="str">
            <v/>
          </cell>
          <cell r="FL91" t="str">
            <v/>
          </cell>
          <cell r="FM91" t="str">
            <v/>
          </cell>
          <cell r="FN91" t="str">
            <v/>
          </cell>
          <cell r="FO91" t="str">
            <v/>
          </cell>
          <cell r="FP91" t="str">
            <v/>
          </cell>
          <cell r="FQ91" t="str">
            <v/>
          </cell>
          <cell r="FR91" t="str">
            <v/>
          </cell>
          <cell r="FS91" t="str">
            <v/>
          </cell>
          <cell r="FT91" t="str">
            <v/>
          </cell>
          <cell r="FU91" t="str">
            <v/>
          </cell>
          <cell r="FV91" t="str">
            <v/>
          </cell>
          <cell r="FW91" t="str">
            <v/>
          </cell>
          <cell r="FX91" t="str">
            <v/>
          </cell>
          <cell r="FY91" t="str">
            <v/>
          </cell>
          <cell r="FZ91" t="str">
            <v/>
          </cell>
          <cell r="GA91" t="str">
            <v/>
          </cell>
          <cell r="GB91" t="str">
            <v/>
          </cell>
          <cell r="GC91" t="str">
            <v/>
          </cell>
          <cell r="GD91" t="str">
            <v/>
          </cell>
          <cell r="GE91" t="str">
            <v/>
          </cell>
          <cell r="GF91" t="str">
            <v/>
          </cell>
          <cell r="GG91" t="str">
            <v/>
          </cell>
          <cell r="GH91" t="str">
            <v/>
          </cell>
          <cell r="GI91" t="str">
            <v/>
          </cell>
          <cell r="GJ91" t="str">
            <v/>
          </cell>
          <cell r="GK91" t="str">
            <v/>
          </cell>
          <cell r="GL91" t="str">
            <v/>
          </cell>
          <cell r="GM91" t="str">
            <v/>
          </cell>
          <cell r="GN91" t="str">
            <v/>
          </cell>
          <cell r="GO91" t="str">
            <v/>
          </cell>
          <cell r="GP91" t="str">
            <v/>
          </cell>
          <cell r="GQ91" t="str">
            <v/>
          </cell>
          <cell r="GR91" t="str">
            <v/>
          </cell>
          <cell r="GS91" t="str">
            <v/>
          </cell>
          <cell r="GT91" t="str">
            <v/>
          </cell>
          <cell r="GU91" t="str">
            <v/>
          </cell>
          <cell r="GV91" t="str">
            <v/>
          </cell>
          <cell r="GW91" t="str">
            <v/>
          </cell>
          <cell r="GX91" t="str">
            <v/>
          </cell>
          <cell r="GY91" t="str">
            <v/>
          </cell>
          <cell r="GZ91" t="str">
            <v/>
          </cell>
          <cell r="HA91" t="str">
            <v/>
          </cell>
          <cell r="HB91" t="str">
            <v/>
          </cell>
          <cell r="HC91" t="str">
            <v/>
          </cell>
          <cell r="HD91" t="str">
            <v/>
          </cell>
          <cell r="HE91" t="str">
            <v/>
          </cell>
          <cell r="HF91" t="str">
            <v/>
          </cell>
          <cell r="HG91" t="str">
            <v/>
          </cell>
          <cell r="HH91" t="str">
            <v/>
          </cell>
          <cell r="HI91" t="str">
            <v/>
          </cell>
          <cell r="HJ91" t="str">
            <v/>
          </cell>
          <cell r="HK91" t="str">
            <v/>
          </cell>
          <cell r="HL91" t="str">
            <v/>
          </cell>
          <cell r="HM91" t="str">
            <v/>
          </cell>
          <cell r="HN91" t="str">
            <v/>
          </cell>
          <cell r="HO91" t="str">
            <v/>
          </cell>
          <cell r="HP91" t="str">
            <v/>
          </cell>
          <cell r="HQ91" t="str">
            <v/>
          </cell>
          <cell r="HR91" t="str">
            <v/>
          </cell>
          <cell r="HS91" t="str">
            <v/>
          </cell>
          <cell r="HT91" t="str">
            <v/>
          </cell>
          <cell r="HU91" t="str">
            <v/>
          </cell>
          <cell r="HV91" t="str">
            <v/>
          </cell>
          <cell r="HW91" t="str">
            <v/>
          </cell>
          <cell r="HX91" t="str">
            <v/>
          </cell>
          <cell r="HY91" t="str">
            <v/>
          </cell>
          <cell r="HZ91" t="str">
            <v/>
          </cell>
          <cell r="IA91" t="str">
            <v/>
          </cell>
          <cell r="IB91" t="str">
            <v/>
          </cell>
          <cell r="IC91" t="str">
            <v/>
          </cell>
          <cell r="ID91" t="str">
            <v/>
          </cell>
          <cell r="IE91" t="str">
            <v/>
          </cell>
          <cell r="IF91" t="str">
            <v/>
          </cell>
          <cell r="IG91" t="str">
            <v/>
          </cell>
          <cell r="IH91" t="str">
            <v/>
          </cell>
          <cell r="II91" t="str">
            <v/>
          </cell>
          <cell r="IJ91" t="str">
            <v/>
          </cell>
          <cell r="IK91" t="str">
            <v/>
          </cell>
          <cell r="IL91" t="str">
            <v/>
          </cell>
          <cell r="IM91" t="str">
            <v/>
          </cell>
        </row>
      </sheetData>
      <sheetData sheetId="13">
        <row r="2">
          <cell r="A2" t="str">
            <v>GII</v>
          </cell>
          <cell r="B2" t="str">
            <v>weights</v>
          </cell>
          <cell r="D2" t="str">
            <v>ECONOMY</v>
          </cell>
          <cell r="E2" t="str">
            <v>Albania</v>
          </cell>
          <cell r="F2" t="str">
            <v>Algeria</v>
          </cell>
          <cell r="G2" t="str">
            <v>Argentina</v>
          </cell>
          <cell r="H2" t="str">
            <v>Armenia</v>
          </cell>
          <cell r="I2" t="str">
            <v>Australia</v>
          </cell>
          <cell r="J2" t="str">
            <v>Austria</v>
          </cell>
          <cell r="K2" t="str">
            <v>Azerbaijan</v>
          </cell>
          <cell r="L2" t="str">
            <v>Bahrain</v>
          </cell>
          <cell r="M2" t="str">
            <v>Bangladesh</v>
          </cell>
          <cell r="N2" t="str">
            <v>Barbados</v>
          </cell>
          <cell r="O2" t="str">
            <v>Belgium</v>
          </cell>
          <cell r="P2" t="str">
            <v>Benin</v>
          </cell>
          <cell r="Q2" t="str">
            <v>Bolivia (Plurinational State of)</v>
          </cell>
          <cell r="R2" t="str">
            <v>Bosnia and Herzegovina</v>
          </cell>
          <cell r="S2" t="str">
            <v>Botswana</v>
          </cell>
          <cell r="T2" t="str">
            <v>Brazil</v>
          </cell>
          <cell r="U2" t="str">
            <v>Brunei Darussalam</v>
          </cell>
          <cell r="V2" t="str">
            <v>Bulgaria</v>
          </cell>
          <cell r="W2" t="str">
            <v>Burkina Faso</v>
          </cell>
          <cell r="X2" t="str">
            <v>Burundi</v>
          </cell>
          <cell r="Y2" t="str">
            <v>Cambodia</v>
          </cell>
          <cell r="Z2" t="str">
            <v>Cameroon</v>
          </cell>
          <cell r="AA2" t="str">
            <v>Canada</v>
          </cell>
          <cell r="AB2" t="str">
            <v>Chad</v>
          </cell>
          <cell r="AC2" t="str">
            <v>Chile</v>
          </cell>
          <cell r="AD2" t="str">
            <v>China</v>
          </cell>
          <cell r="AE2" t="str">
            <v>Colombia</v>
          </cell>
          <cell r="AF2" t="str">
            <v>Costa Rica</v>
          </cell>
          <cell r="AG2" t="str">
            <v>Côte d'Ivoire</v>
          </cell>
          <cell r="AH2" t="str">
            <v>Croatia</v>
          </cell>
          <cell r="AI2" t="str">
            <v>Cyprus</v>
          </cell>
          <cell r="AJ2" t="str">
            <v>Czech Republic</v>
          </cell>
          <cell r="AK2" t="str">
            <v>Denmark</v>
          </cell>
          <cell r="AL2" t="str">
            <v>Dominican Republic</v>
          </cell>
          <cell r="AM2" t="str">
            <v>Ecuador</v>
          </cell>
          <cell r="AN2" t="str">
            <v>Egypt</v>
          </cell>
          <cell r="AO2" t="str">
            <v>El Salvador</v>
          </cell>
          <cell r="AP2" t="str">
            <v>Estonia</v>
          </cell>
          <cell r="AQ2" t="str">
            <v>Ethiopia</v>
          </cell>
          <cell r="AR2" t="str">
            <v>Finland</v>
          </cell>
          <cell r="AS2" t="str">
            <v>France</v>
          </cell>
          <cell r="AT2" t="str">
            <v>Gambia (the)</v>
          </cell>
          <cell r="AU2" t="str">
            <v>Georgia</v>
          </cell>
          <cell r="AV2" t="str">
            <v>Germany</v>
          </cell>
          <cell r="AW2" t="str">
            <v>Ghana</v>
          </cell>
          <cell r="AX2" t="str">
            <v>Greece</v>
          </cell>
          <cell r="AY2" t="str">
            <v>Guatemala</v>
          </cell>
          <cell r="AZ2" t="str">
            <v>Guyana</v>
          </cell>
          <cell r="BA2" t="str">
            <v>Honduras</v>
          </cell>
          <cell r="BB2" t="str">
            <v>Hong Kong (SAR), China</v>
          </cell>
          <cell r="BC2" t="str">
            <v>Hungary</v>
          </cell>
          <cell r="BD2" t="str">
            <v>Iceland</v>
          </cell>
          <cell r="BE2" t="str">
            <v>India</v>
          </cell>
          <cell r="BF2" t="str">
            <v>Indonesia</v>
          </cell>
          <cell r="BG2" t="str">
            <v>Ireland</v>
          </cell>
          <cell r="BH2" t="str">
            <v>Israel</v>
          </cell>
          <cell r="BI2" t="str">
            <v>Italy</v>
          </cell>
          <cell r="BJ2" t="str">
            <v>Jamaica</v>
          </cell>
          <cell r="BK2" t="str">
            <v>Japan</v>
          </cell>
          <cell r="BL2" t="str">
            <v>Jordan</v>
          </cell>
          <cell r="BM2" t="str">
            <v>Kazakhstan</v>
          </cell>
          <cell r="BN2" t="str">
            <v>Kenya</v>
          </cell>
          <cell r="BO2" t="str">
            <v>Korea (Republic of )</v>
          </cell>
          <cell r="BP2" t="str">
            <v>Kuwait</v>
          </cell>
          <cell r="BQ2" t="str">
            <v>Kyrgyzstan</v>
          </cell>
          <cell r="BR2" t="str">
            <v>Latvia</v>
          </cell>
          <cell r="BS2" t="str">
            <v>Lesotho</v>
          </cell>
          <cell r="BT2" t="str">
            <v>Libyan Arab Jamahiriya</v>
          </cell>
          <cell r="BU2" t="str">
            <v>Lithuania</v>
          </cell>
          <cell r="BV2" t="str">
            <v>Luxembourg</v>
          </cell>
          <cell r="BW2" t="str">
            <v>Macedonia (the Former Yugoslav Republic of)</v>
          </cell>
          <cell r="BX2" t="str">
            <v>Madagascar</v>
          </cell>
          <cell r="BY2" t="str">
            <v>Malawi</v>
          </cell>
          <cell r="BZ2" t="str">
            <v>Malaysia</v>
          </cell>
          <cell r="CA2" t="str">
            <v>Mali</v>
          </cell>
          <cell r="CB2" t="str">
            <v>Malta</v>
          </cell>
          <cell r="CC2" t="str">
            <v>Mauritania</v>
          </cell>
          <cell r="CD2" t="str">
            <v>Mauritius</v>
          </cell>
          <cell r="CE2" t="str">
            <v>Mexico</v>
          </cell>
          <cell r="CF2" t="str">
            <v>Mongolia</v>
          </cell>
          <cell r="CG2" t="str">
            <v>Montenegro</v>
          </cell>
          <cell r="CH2" t="str">
            <v>Morocco</v>
          </cell>
          <cell r="CI2" t="str">
            <v>Mozambique</v>
          </cell>
          <cell r="CJ2" t="str">
            <v>Namibia</v>
          </cell>
          <cell r="CK2" t="str">
            <v>Nepal</v>
          </cell>
          <cell r="CL2" t="str">
            <v>Netherlands</v>
          </cell>
          <cell r="CM2" t="str">
            <v>New Zealand</v>
          </cell>
          <cell r="CN2" t="str">
            <v>Nicaragua</v>
          </cell>
          <cell r="CO2" t="str">
            <v>Nigeria</v>
          </cell>
          <cell r="CP2" t="str">
            <v>Norway</v>
          </cell>
          <cell r="CQ2" t="str">
            <v>Oman</v>
          </cell>
          <cell r="CR2" t="str">
            <v>Pakistan</v>
          </cell>
          <cell r="CS2" t="str">
            <v>Panama</v>
          </cell>
          <cell r="CT2" t="str">
            <v>Paraguay</v>
          </cell>
          <cell r="CU2" t="str">
            <v>Peru</v>
          </cell>
          <cell r="CV2" t="str">
            <v>Philippines</v>
          </cell>
          <cell r="CW2" t="str">
            <v>Poland</v>
          </cell>
          <cell r="CX2" t="str">
            <v>Portugal</v>
          </cell>
          <cell r="CY2" t="str">
            <v>Qatar</v>
          </cell>
          <cell r="CZ2" t="str">
            <v>Romania</v>
          </cell>
          <cell r="DA2" t="str">
            <v>Russian Federation</v>
          </cell>
          <cell r="DB2" t="str">
            <v>Saudi Arabia</v>
          </cell>
          <cell r="DC2" t="str">
            <v>Senegal</v>
          </cell>
          <cell r="DD2" t="str">
            <v>Serbia</v>
          </cell>
          <cell r="DE2" t="str">
            <v>Singapore</v>
          </cell>
          <cell r="DF2" t="str">
            <v>Slovakia</v>
          </cell>
          <cell r="DG2" t="str">
            <v>Slovenia</v>
          </cell>
          <cell r="DH2" t="str">
            <v>South Africa</v>
          </cell>
          <cell r="DI2" t="str">
            <v>Spain</v>
          </cell>
          <cell r="DJ2" t="str">
            <v>Sri Lanka</v>
          </cell>
          <cell r="DK2" t="str">
            <v>Suriname</v>
          </cell>
          <cell r="DL2" t="str">
            <v>Sweden</v>
          </cell>
          <cell r="DM2" t="str">
            <v>Switzerland</v>
          </cell>
          <cell r="DN2" t="str">
            <v>Syrian Arab Republic</v>
          </cell>
          <cell r="DO2" t="str">
            <v>Taiwan, China</v>
          </cell>
          <cell r="DP2" t="str">
            <v>Tajikistan</v>
          </cell>
          <cell r="DQ2" t="str">
            <v>Tanzania (United Republic of)</v>
          </cell>
          <cell r="DR2" t="str">
            <v>Thailand</v>
          </cell>
          <cell r="DS2" t="str">
            <v>Timor-Leste</v>
          </cell>
          <cell r="DT2" t="str">
            <v>Trinidad and Tobago</v>
          </cell>
          <cell r="DU2" t="str">
            <v>Tunisia</v>
          </cell>
          <cell r="DV2" t="str">
            <v>Turkey</v>
          </cell>
          <cell r="DW2" t="str">
            <v>Uganda</v>
          </cell>
          <cell r="DX2" t="str">
            <v>Ukraine</v>
          </cell>
          <cell r="DY2" t="str">
            <v>United Arab Emirates</v>
          </cell>
          <cell r="DZ2" t="str">
            <v>United Kingdom</v>
          </cell>
          <cell r="EA2" t="str">
            <v>United States of America</v>
          </cell>
          <cell r="EB2" t="str">
            <v>Uruguay</v>
          </cell>
          <cell r="EC2" t="str">
            <v>Venezuela (Bolivarian Republic of)</v>
          </cell>
          <cell r="ED2" t="str">
            <v>Viet Nam</v>
          </cell>
          <cell r="EE2" t="str">
            <v>Zambia</v>
          </cell>
          <cell r="EF2" t="str">
            <v>Zimbabwe</v>
          </cell>
          <cell r="EH2" t="str">
            <v>Afghanistan</v>
          </cell>
          <cell r="EI2" t="str">
            <v>American Samoa</v>
          </cell>
          <cell r="EJ2" t="str">
            <v>Andorra</v>
          </cell>
          <cell r="EK2" t="str">
            <v>Angola</v>
          </cell>
          <cell r="EL2" t="str">
            <v>Anguilla</v>
          </cell>
          <cell r="EM2" t="str">
            <v>Antigua and Barbuda</v>
          </cell>
          <cell r="EN2" t="str">
            <v>Aruba</v>
          </cell>
          <cell r="EO2" t="str">
            <v>Ascension</v>
          </cell>
          <cell r="EP2" t="str">
            <v>Bahamas</v>
          </cell>
          <cell r="EQ2" t="str">
            <v>Belarus</v>
          </cell>
          <cell r="ER2" t="str">
            <v>Belize</v>
          </cell>
          <cell r="ES2" t="str">
            <v>Bermuda</v>
          </cell>
          <cell r="ET2" t="str">
            <v>Bhutan</v>
          </cell>
          <cell r="EU2" t="str">
            <v>British Virgin Islands</v>
          </cell>
          <cell r="EV2" t="str">
            <v>Burma</v>
          </cell>
          <cell r="EW2" t="str">
            <v>Cape Verde</v>
          </cell>
          <cell r="EX2" t="str">
            <v>Cayman Islands</v>
          </cell>
          <cell r="EY2" t="str">
            <v>Central African Republic</v>
          </cell>
          <cell r="EZ2" t="str">
            <v>Channel Islands</v>
          </cell>
          <cell r="FA2" t="str">
            <v>Cocos Keeling Islands</v>
          </cell>
          <cell r="FB2" t="str">
            <v>Comoros</v>
          </cell>
          <cell r="FC2" t="str">
            <v>Congo (Democratic Republic of the)</v>
          </cell>
          <cell r="FD2" t="str">
            <v>Congo</v>
          </cell>
          <cell r="FE2" t="str">
            <v>Cook Islands</v>
          </cell>
          <cell r="FF2" t="str">
            <v>Cuba</v>
          </cell>
          <cell r="FG2" t="str">
            <v>Cyprus (North)</v>
          </cell>
          <cell r="FH2" t="str">
            <v>Czechoslovakia</v>
          </cell>
          <cell r="FI2" t="str">
            <v>Djibouti</v>
          </cell>
          <cell r="FJ2" t="str">
            <v>Dominica</v>
          </cell>
          <cell r="FK2" t="str">
            <v>Equatorial Guinea</v>
          </cell>
          <cell r="FL2" t="str">
            <v>Eritrea</v>
          </cell>
          <cell r="FM2" t="str">
            <v>Faeroe Islands</v>
          </cell>
          <cell r="FN2" t="str">
            <v>Falkland (Malvinas) Is.</v>
          </cell>
          <cell r="FO2" t="str">
            <v>Fiji</v>
          </cell>
          <cell r="FP2" t="str">
            <v>French Guiana</v>
          </cell>
          <cell r="FQ2" t="str">
            <v>French Polynesia</v>
          </cell>
          <cell r="FR2" t="str">
            <v>Gabon</v>
          </cell>
          <cell r="FS2" t="str">
            <v>Gibraltar</v>
          </cell>
          <cell r="FT2" t="str">
            <v>Greenland</v>
          </cell>
          <cell r="FU2" t="str">
            <v>Grenada</v>
          </cell>
          <cell r="FV2" t="str">
            <v>Guadeloupe</v>
          </cell>
          <cell r="FW2" t="str">
            <v>Guam</v>
          </cell>
          <cell r="FX2" t="str">
            <v>Guernsey</v>
          </cell>
          <cell r="FY2" t="str">
            <v>Guinea</v>
          </cell>
          <cell r="FZ2" t="str">
            <v>Guinea-Bissau</v>
          </cell>
          <cell r="GA2" t="str">
            <v>Haiti</v>
          </cell>
          <cell r="GB2" t="str">
            <v>Iran (Islamic Republic of)</v>
          </cell>
          <cell r="GC2" t="str">
            <v>Iraq</v>
          </cell>
          <cell r="GD2" t="str">
            <v>Isle of Man</v>
          </cell>
          <cell r="GE2" t="str">
            <v>Israel (extra-territorial)</v>
          </cell>
          <cell r="GF2" t="str">
            <v>Jersey</v>
          </cell>
          <cell r="GG2" t="str">
            <v>Kiribati</v>
          </cell>
          <cell r="GH2" t="str">
            <v>Korea (Democratic People's Republic of)</v>
          </cell>
          <cell r="GI2" t="str">
            <v>Kosovo</v>
          </cell>
          <cell r="GJ2" t="str">
            <v>Lao People's Democratic Republic</v>
          </cell>
          <cell r="GK2" t="str">
            <v>Lebanon</v>
          </cell>
          <cell r="GL2" t="str">
            <v>Liberia</v>
          </cell>
          <cell r="GM2" t="str">
            <v>Liechtenstein</v>
          </cell>
          <cell r="GN2" t="str">
            <v>Macao (SAR), China</v>
          </cell>
          <cell r="GO2" t="str">
            <v>Maldives</v>
          </cell>
          <cell r="GP2" t="str">
            <v>Marshall Islands</v>
          </cell>
          <cell r="GQ2" t="str">
            <v>Martinique</v>
          </cell>
          <cell r="GR2" t="str">
            <v>Mayotte</v>
          </cell>
          <cell r="GS2" t="str">
            <v>Micronesia (Federated States of)</v>
          </cell>
          <cell r="GT2" t="str">
            <v>Moldova (Republic of)</v>
          </cell>
          <cell r="GU2" t="str">
            <v>Monaco</v>
          </cell>
          <cell r="GV2" t="str">
            <v>Montserrat</v>
          </cell>
          <cell r="GW2" t="str">
            <v>Myanmar</v>
          </cell>
          <cell r="GX2" t="str">
            <v>Nauru</v>
          </cell>
          <cell r="GY2" t="str">
            <v>Netherlands Antilles</v>
          </cell>
          <cell r="GZ2" t="str">
            <v>New Caledonia</v>
          </cell>
          <cell r="HA2" t="str">
            <v>Niger</v>
          </cell>
          <cell r="HB2" t="str">
            <v>Niue</v>
          </cell>
          <cell r="HC2" t="str">
            <v>Norfolk Islands</v>
          </cell>
          <cell r="HD2" t="str">
            <v>Northern Marianas</v>
          </cell>
          <cell r="HE2" t="str">
            <v>Palau</v>
          </cell>
          <cell r="HF2" t="str">
            <v>Palestinian Territories</v>
          </cell>
          <cell r="HG2" t="str">
            <v>Papua New Guinea</v>
          </cell>
          <cell r="HH2" t="str">
            <v>Puerto Rico</v>
          </cell>
          <cell r="HI2" t="str">
            <v>Reunion</v>
          </cell>
          <cell r="HJ2" t="str">
            <v>Rwanda</v>
          </cell>
          <cell r="HK2" t="str">
            <v>Samoa</v>
          </cell>
          <cell r="HL2" t="str">
            <v>San Marino</v>
          </cell>
          <cell r="HM2" t="str">
            <v>Sao Tome and Principe</v>
          </cell>
          <cell r="HN2" t="str">
            <v>Serbia and Montenegro (formerly Yugoslavia)</v>
          </cell>
          <cell r="HO2" t="str">
            <v>Seychelles</v>
          </cell>
          <cell r="HP2" t="str">
            <v>Sierra Leone</v>
          </cell>
          <cell r="HQ2" t="str">
            <v>Solomon Islands</v>
          </cell>
          <cell r="HR2" t="str">
            <v>Somalia</v>
          </cell>
          <cell r="HS2" t="str">
            <v>Saint Helena</v>
          </cell>
          <cell r="HT2" t="str">
            <v>Saint Kitts and Nevis</v>
          </cell>
          <cell r="HU2" t="str">
            <v>Saint Lucia</v>
          </cell>
          <cell r="HV2" t="str">
            <v>Saint Pierre &amp; Miquelon</v>
          </cell>
          <cell r="HW2" t="str">
            <v>Saint Vincent and the Grenadines</v>
          </cell>
          <cell r="HX2" t="str">
            <v>Sudan</v>
          </cell>
          <cell r="HY2" t="str">
            <v>Swaziland</v>
          </cell>
          <cell r="HZ2" t="str">
            <v>Togo</v>
          </cell>
          <cell r="IA2" t="str">
            <v>Tokelau</v>
          </cell>
          <cell r="IB2" t="str">
            <v>Tonga</v>
          </cell>
          <cell r="IC2" t="str">
            <v>Turkmenistan</v>
          </cell>
          <cell r="ID2" t="str">
            <v>Turks and Caicos Islands</v>
          </cell>
          <cell r="IE2" t="str">
            <v>Tuvalu</v>
          </cell>
          <cell r="IF2" t="str">
            <v>United States of America (extra-territorial)</v>
          </cell>
          <cell r="IG2" t="str">
            <v>Uzbekistan</v>
          </cell>
          <cell r="IH2" t="str">
            <v>Vanuatu</v>
          </cell>
          <cell r="II2" t="str">
            <v>Holy See</v>
          </cell>
          <cell r="IJ2" t="str">
            <v>Virgin Islands (U.S.)</v>
          </cell>
          <cell r="IK2" t="str">
            <v>Wallis and Futuna</v>
          </cell>
          <cell r="IL2" t="str">
            <v>West Bank and Gaza</v>
          </cell>
          <cell r="IM2" t="str">
            <v>Yemen</v>
          </cell>
        </row>
        <row r="4">
          <cell r="A4" t="str">
            <v>GII 2011</v>
          </cell>
          <cell r="D4" t="str">
            <v>COLUMN</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cell r="Z4">
            <v>26</v>
          </cell>
          <cell r="AA4">
            <v>27</v>
          </cell>
          <cell r="AB4">
            <v>28</v>
          </cell>
          <cell r="AC4">
            <v>29</v>
          </cell>
          <cell r="AD4">
            <v>30</v>
          </cell>
          <cell r="AE4">
            <v>31</v>
          </cell>
          <cell r="AF4">
            <v>32</v>
          </cell>
          <cell r="AG4">
            <v>33</v>
          </cell>
          <cell r="AH4">
            <v>34</v>
          </cell>
          <cell r="AI4">
            <v>35</v>
          </cell>
          <cell r="AJ4">
            <v>36</v>
          </cell>
          <cell r="AK4">
            <v>37</v>
          </cell>
          <cell r="AL4">
            <v>38</v>
          </cell>
          <cell r="AM4">
            <v>39</v>
          </cell>
          <cell r="AN4">
            <v>40</v>
          </cell>
          <cell r="AO4">
            <v>41</v>
          </cell>
          <cell r="AP4">
            <v>42</v>
          </cell>
          <cell r="AQ4">
            <v>43</v>
          </cell>
          <cell r="AR4">
            <v>44</v>
          </cell>
          <cell r="AS4">
            <v>45</v>
          </cell>
          <cell r="AT4">
            <v>46</v>
          </cell>
          <cell r="AU4">
            <v>47</v>
          </cell>
          <cell r="AV4">
            <v>48</v>
          </cell>
          <cell r="AW4">
            <v>49</v>
          </cell>
          <cell r="AX4">
            <v>50</v>
          </cell>
          <cell r="AY4">
            <v>51</v>
          </cell>
          <cell r="AZ4">
            <v>52</v>
          </cell>
          <cell r="BA4">
            <v>53</v>
          </cell>
          <cell r="BB4">
            <v>54</v>
          </cell>
          <cell r="BC4">
            <v>55</v>
          </cell>
          <cell r="BD4">
            <v>56</v>
          </cell>
          <cell r="BE4">
            <v>57</v>
          </cell>
          <cell r="BF4">
            <v>58</v>
          </cell>
          <cell r="BG4">
            <v>59</v>
          </cell>
          <cell r="BH4">
            <v>60</v>
          </cell>
          <cell r="BI4">
            <v>61</v>
          </cell>
          <cell r="BJ4">
            <v>62</v>
          </cell>
          <cell r="BK4">
            <v>63</v>
          </cell>
          <cell r="BL4">
            <v>64</v>
          </cell>
          <cell r="BM4">
            <v>65</v>
          </cell>
          <cell r="BN4">
            <v>66</v>
          </cell>
          <cell r="BO4">
            <v>67</v>
          </cell>
          <cell r="BP4">
            <v>68</v>
          </cell>
          <cell r="BQ4">
            <v>69</v>
          </cell>
          <cell r="BR4">
            <v>70</v>
          </cell>
          <cell r="BS4">
            <v>71</v>
          </cell>
          <cell r="BT4">
            <v>72</v>
          </cell>
          <cell r="BU4">
            <v>73</v>
          </cell>
          <cell r="BV4">
            <v>74</v>
          </cell>
          <cell r="BW4">
            <v>75</v>
          </cell>
          <cell r="BX4">
            <v>76</v>
          </cell>
          <cell r="BY4">
            <v>77</v>
          </cell>
          <cell r="BZ4">
            <v>78</v>
          </cell>
          <cell r="CA4">
            <v>79</v>
          </cell>
          <cell r="CB4">
            <v>80</v>
          </cell>
          <cell r="CC4">
            <v>81</v>
          </cell>
          <cell r="CD4">
            <v>82</v>
          </cell>
          <cell r="CE4">
            <v>83</v>
          </cell>
          <cell r="CF4">
            <v>84</v>
          </cell>
          <cell r="CG4">
            <v>85</v>
          </cell>
          <cell r="CH4">
            <v>86</v>
          </cell>
          <cell r="CI4">
            <v>87</v>
          </cell>
          <cell r="CJ4">
            <v>88</v>
          </cell>
          <cell r="CK4">
            <v>89</v>
          </cell>
          <cell r="CL4">
            <v>90</v>
          </cell>
          <cell r="CM4">
            <v>91</v>
          </cell>
          <cell r="CN4">
            <v>92</v>
          </cell>
          <cell r="CO4">
            <v>93</v>
          </cell>
          <cell r="CP4">
            <v>94</v>
          </cell>
          <cell r="CQ4">
            <v>95</v>
          </cell>
          <cell r="CR4">
            <v>96</v>
          </cell>
          <cell r="CS4">
            <v>97</v>
          </cell>
          <cell r="CT4">
            <v>98</v>
          </cell>
          <cell r="CU4">
            <v>99</v>
          </cell>
          <cell r="CV4">
            <v>100</v>
          </cell>
          <cell r="CW4">
            <v>101</v>
          </cell>
          <cell r="CX4">
            <v>102</v>
          </cell>
          <cell r="CY4">
            <v>103</v>
          </cell>
          <cell r="CZ4">
            <v>104</v>
          </cell>
          <cell r="DA4">
            <v>105</v>
          </cell>
          <cell r="DB4">
            <v>106</v>
          </cell>
          <cell r="DC4">
            <v>107</v>
          </cell>
          <cell r="DD4">
            <v>108</v>
          </cell>
          <cell r="DE4">
            <v>109</v>
          </cell>
          <cell r="DF4">
            <v>110</v>
          </cell>
          <cell r="DG4">
            <v>111</v>
          </cell>
          <cell r="DH4">
            <v>112</v>
          </cell>
          <cell r="DI4">
            <v>113</v>
          </cell>
          <cell r="DJ4">
            <v>114</v>
          </cell>
          <cell r="DK4">
            <v>115</v>
          </cell>
          <cell r="DL4">
            <v>116</v>
          </cell>
          <cell r="DM4">
            <v>117</v>
          </cell>
          <cell r="DN4">
            <v>118</v>
          </cell>
          <cell r="DO4">
            <v>119</v>
          </cell>
          <cell r="DP4">
            <v>120</v>
          </cell>
          <cell r="DQ4">
            <v>121</v>
          </cell>
          <cell r="DR4">
            <v>122</v>
          </cell>
          <cell r="DS4">
            <v>123</v>
          </cell>
          <cell r="DT4">
            <v>124</v>
          </cell>
          <cell r="DU4">
            <v>125</v>
          </cell>
          <cell r="DV4">
            <v>126</v>
          </cell>
          <cell r="DW4">
            <v>127</v>
          </cell>
          <cell r="DX4">
            <v>128</v>
          </cell>
          <cell r="DY4">
            <v>129</v>
          </cell>
          <cell r="DZ4">
            <v>130</v>
          </cell>
          <cell r="EA4">
            <v>131</v>
          </cell>
          <cell r="EB4">
            <v>132</v>
          </cell>
          <cell r="EC4">
            <v>133</v>
          </cell>
          <cell r="ED4">
            <v>134</v>
          </cell>
          <cell r="EE4">
            <v>135</v>
          </cell>
          <cell r="EF4">
            <v>136</v>
          </cell>
          <cell r="EG4">
            <v>137</v>
          </cell>
          <cell r="EH4">
            <v>138</v>
          </cell>
          <cell r="EI4">
            <v>139</v>
          </cell>
          <cell r="EJ4">
            <v>140</v>
          </cell>
          <cell r="EK4">
            <v>141</v>
          </cell>
          <cell r="EL4">
            <v>142</v>
          </cell>
          <cell r="EM4">
            <v>143</v>
          </cell>
          <cell r="EN4">
            <v>144</v>
          </cell>
          <cell r="EO4">
            <v>145</v>
          </cell>
          <cell r="EP4">
            <v>146</v>
          </cell>
          <cell r="EQ4">
            <v>147</v>
          </cell>
          <cell r="ER4">
            <v>148</v>
          </cell>
          <cell r="ES4">
            <v>149</v>
          </cell>
          <cell r="ET4">
            <v>150</v>
          </cell>
          <cell r="EU4">
            <v>151</v>
          </cell>
          <cell r="EV4">
            <v>152</v>
          </cell>
          <cell r="EW4">
            <v>153</v>
          </cell>
          <cell r="EX4">
            <v>154</v>
          </cell>
          <cell r="EY4">
            <v>155</v>
          </cell>
          <cell r="EZ4">
            <v>156</v>
          </cell>
          <cell r="FA4">
            <v>157</v>
          </cell>
          <cell r="FB4">
            <v>158</v>
          </cell>
          <cell r="FC4">
            <v>159</v>
          </cell>
          <cell r="FD4">
            <v>160</v>
          </cell>
          <cell r="FE4">
            <v>161</v>
          </cell>
          <cell r="FF4">
            <v>162</v>
          </cell>
          <cell r="FG4">
            <v>163</v>
          </cell>
          <cell r="FH4">
            <v>164</v>
          </cell>
          <cell r="FI4">
            <v>165</v>
          </cell>
          <cell r="FJ4">
            <v>166</v>
          </cell>
          <cell r="FK4">
            <v>167</v>
          </cell>
          <cell r="FL4">
            <v>168</v>
          </cell>
          <cell r="FM4">
            <v>169</v>
          </cell>
          <cell r="FN4">
            <v>170</v>
          </cell>
          <cell r="FO4">
            <v>171</v>
          </cell>
          <cell r="FP4">
            <v>172</v>
          </cell>
          <cell r="FQ4">
            <v>173</v>
          </cell>
          <cell r="FR4">
            <v>174</v>
          </cell>
          <cell r="FS4">
            <v>175</v>
          </cell>
          <cell r="FT4">
            <v>176</v>
          </cell>
          <cell r="FU4">
            <v>177</v>
          </cell>
          <cell r="FV4">
            <v>178</v>
          </cell>
          <cell r="FW4">
            <v>179</v>
          </cell>
          <cell r="FX4">
            <v>180</v>
          </cell>
          <cell r="FY4">
            <v>181</v>
          </cell>
          <cell r="FZ4">
            <v>182</v>
          </cell>
          <cell r="GA4">
            <v>183</v>
          </cell>
          <cell r="GB4">
            <v>184</v>
          </cell>
          <cell r="GC4">
            <v>185</v>
          </cell>
          <cell r="GD4">
            <v>186</v>
          </cell>
          <cell r="GE4">
            <v>187</v>
          </cell>
          <cell r="GF4">
            <v>188</v>
          </cell>
          <cell r="GG4">
            <v>189</v>
          </cell>
          <cell r="GH4">
            <v>190</v>
          </cell>
          <cell r="GI4">
            <v>191</v>
          </cell>
          <cell r="GJ4">
            <v>192</v>
          </cell>
          <cell r="GK4">
            <v>193</v>
          </cell>
          <cell r="GL4">
            <v>194</v>
          </cell>
          <cell r="GM4">
            <v>195</v>
          </cell>
          <cell r="GN4">
            <v>196</v>
          </cell>
          <cell r="GO4">
            <v>197</v>
          </cell>
          <cell r="GP4">
            <v>198</v>
          </cell>
          <cell r="GQ4">
            <v>199</v>
          </cell>
          <cell r="GR4">
            <v>200</v>
          </cell>
          <cell r="GS4">
            <v>201</v>
          </cell>
          <cell r="GT4">
            <v>202</v>
          </cell>
          <cell r="GU4">
            <v>203</v>
          </cell>
          <cell r="GV4">
            <v>204</v>
          </cell>
          <cell r="GW4">
            <v>205</v>
          </cell>
          <cell r="GX4">
            <v>206</v>
          </cell>
          <cell r="GY4">
            <v>207</v>
          </cell>
          <cell r="GZ4">
            <v>208</v>
          </cell>
          <cell r="HA4">
            <v>209</v>
          </cell>
          <cell r="HB4">
            <v>210</v>
          </cell>
          <cell r="HC4">
            <v>211</v>
          </cell>
          <cell r="HD4">
            <v>212</v>
          </cell>
          <cell r="HE4">
            <v>213</v>
          </cell>
          <cell r="HF4">
            <v>214</v>
          </cell>
          <cell r="HG4">
            <v>215</v>
          </cell>
          <cell r="HH4">
            <v>216</v>
          </cell>
          <cell r="HI4">
            <v>217</v>
          </cell>
          <cell r="HJ4">
            <v>218</v>
          </cell>
          <cell r="HK4">
            <v>219</v>
          </cell>
          <cell r="HL4">
            <v>220</v>
          </cell>
          <cell r="HM4">
            <v>221</v>
          </cell>
          <cell r="HN4">
            <v>222</v>
          </cell>
          <cell r="HO4">
            <v>223</v>
          </cell>
          <cell r="HP4">
            <v>224</v>
          </cell>
          <cell r="HQ4">
            <v>225</v>
          </cell>
          <cell r="HR4">
            <v>226</v>
          </cell>
          <cell r="HS4">
            <v>227</v>
          </cell>
          <cell r="HT4">
            <v>228</v>
          </cell>
          <cell r="HU4">
            <v>229</v>
          </cell>
          <cell r="HV4">
            <v>230</v>
          </cell>
          <cell r="HW4">
            <v>231</v>
          </cell>
          <cell r="HX4">
            <v>232</v>
          </cell>
          <cell r="HY4">
            <v>233</v>
          </cell>
          <cell r="HZ4">
            <v>234</v>
          </cell>
          <cell r="IA4">
            <v>235</v>
          </cell>
          <cell r="IB4">
            <v>236</v>
          </cell>
          <cell r="IC4">
            <v>237</v>
          </cell>
          <cell r="ID4">
            <v>238</v>
          </cell>
          <cell r="IE4">
            <v>239</v>
          </cell>
          <cell r="IF4">
            <v>240</v>
          </cell>
          <cell r="IG4">
            <v>241</v>
          </cell>
          <cell r="IH4">
            <v>242</v>
          </cell>
          <cell r="II4">
            <v>243</v>
          </cell>
          <cell r="IJ4">
            <v>244</v>
          </cell>
          <cell r="IK4">
            <v>245</v>
          </cell>
          <cell r="IL4">
            <v>246</v>
          </cell>
          <cell r="IM4">
            <v>247</v>
          </cell>
        </row>
        <row r="5">
          <cell r="A5" t="str">
            <v>1.1.1</v>
          </cell>
          <cell r="B5">
            <v>1</v>
          </cell>
          <cell r="C5" t="str">
            <v>Political Stability &amp; Absence of Violence/Terrorism</v>
          </cell>
          <cell r="D5" t="str">
            <v>SCORE</v>
          </cell>
          <cell r="E5">
            <v>1</v>
          </cell>
          <cell r="F5">
            <v>1</v>
          </cell>
          <cell r="G5">
            <v>1</v>
          </cell>
          <cell r="H5">
            <v>1</v>
          </cell>
          <cell r="I5">
            <v>1</v>
          </cell>
          <cell r="J5">
            <v>1</v>
          </cell>
          <cell r="K5">
            <v>1</v>
          </cell>
          <cell r="L5">
            <v>1</v>
          </cell>
          <cell r="M5">
            <v>1</v>
          </cell>
          <cell r="N5" t="str">
            <v/>
          </cell>
          <cell r="O5">
            <v>1</v>
          </cell>
          <cell r="P5">
            <v>1</v>
          </cell>
          <cell r="Q5">
            <v>1</v>
          </cell>
          <cell r="R5">
            <v>1</v>
          </cell>
          <cell r="S5">
            <v>1</v>
          </cell>
          <cell r="T5">
            <v>1</v>
          </cell>
          <cell r="U5">
            <v>1</v>
          </cell>
          <cell r="V5">
            <v>1</v>
          </cell>
          <cell r="W5">
            <v>1</v>
          </cell>
          <cell r="X5" t="str">
            <v/>
          </cell>
          <cell r="Y5">
            <v>1</v>
          </cell>
          <cell r="Z5">
            <v>1</v>
          </cell>
          <cell r="AA5">
            <v>1</v>
          </cell>
          <cell r="AB5" t="str">
            <v/>
          </cell>
          <cell r="AC5">
            <v>1</v>
          </cell>
          <cell r="AD5">
            <v>1</v>
          </cell>
          <cell r="AE5">
            <v>1</v>
          </cell>
          <cell r="AF5">
            <v>1</v>
          </cell>
          <cell r="AG5">
            <v>1</v>
          </cell>
          <cell r="AH5">
            <v>1</v>
          </cell>
          <cell r="AI5">
            <v>1</v>
          </cell>
          <cell r="AJ5">
            <v>1</v>
          </cell>
          <cell r="AK5">
            <v>1</v>
          </cell>
          <cell r="AL5">
            <v>1</v>
          </cell>
          <cell r="AM5">
            <v>1</v>
          </cell>
          <cell r="AN5">
            <v>1</v>
          </cell>
          <cell r="AO5">
            <v>1</v>
          </cell>
          <cell r="AP5">
            <v>1</v>
          </cell>
          <cell r="AQ5">
            <v>1</v>
          </cell>
          <cell r="AR5">
            <v>1</v>
          </cell>
          <cell r="AS5">
            <v>1</v>
          </cell>
          <cell r="AT5" t="str">
            <v/>
          </cell>
          <cell r="AU5">
            <v>1</v>
          </cell>
          <cell r="AV5">
            <v>1</v>
          </cell>
          <cell r="AW5">
            <v>1</v>
          </cell>
          <cell r="AX5">
            <v>1</v>
          </cell>
          <cell r="AY5">
            <v>1</v>
          </cell>
          <cell r="AZ5">
            <v>1</v>
          </cell>
          <cell r="BA5">
            <v>1</v>
          </cell>
          <cell r="BB5">
            <v>1</v>
          </cell>
          <cell r="BC5">
            <v>1</v>
          </cell>
          <cell r="BD5">
            <v>1</v>
          </cell>
          <cell r="BE5">
            <v>1</v>
          </cell>
          <cell r="BF5">
            <v>1</v>
          </cell>
          <cell r="BG5">
            <v>1</v>
          </cell>
          <cell r="BH5">
            <v>1</v>
          </cell>
          <cell r="BI5">
            <v>1</v>
          </cell>
          <cell r="BJ5">
            <v>1</v>
          </cell>
          <cell r="BK5">
            <v>1</v>
          </cell>
          <cell r="BL5">
            <v>1</v>
          </cell>
          <cell r="BM5">
            <v>1</v>
          </cell>
          <cell r="BN5">
            <v>1</v>
          </cell>
          <cell r="BO5">
            <v>1</v>
          </cell>
          <cell r="BP5">
            <v>1</v>
          </cell>
          <cell r="BQ5">
            <v>1</v>
          </cell>
          <cell r="BR5">
            <v>1</v>
          </cell>
          <cell r="BS5" t="str">
            <v/>
          </cell>
          <cell r="BT5" t="str">
            <v/>
          </cell>
          <cell r="BU5">
            <v>1</v>
          </cell>
          <cell r="BV5">
            <v>1</v>
          </cell>
          <cell r="BW5">
            <v>1</v>
          </cell>
          <cell r="BX5">
            <v>1</v>
          </cell>
          <cell r="BY5">
            <v>1</v>
          </cell>
          <cell r="BZ5">
            <v>1</v>
          </cell>
          <cell r="CA5">
            <v>1</v>
          </cell>
          <cell r="CB5">
            <v>1</v>
          </cell>
          <cell r="CC5" t="str">
            <v/>
          </cell>
          <cell r="CD5">
            <v>1</v>
          </cell>
          <cell r="CE5">
            <v>1</v>
          </cell>
          <cell r="CF5">
            <v>1</v>
          </cell>
          <cell r="CG5" t="str">
            <v/>
          </cell>
          <cell r="CH5">
            <v>1</v>
          </cell>
          <cell r="CI5">
            <v>1</v>
          </cell>
          <cell r="CJ5">
            <v>1</v>
          </cell>
          <cell r="CK5">
            <v>1</v>
          </cell>
          <cell r="CL5">
            <v>1</v>
          </cell>
          <cell r="CM5">
            <v>1</v>
          </cell>
          <cell r="CN5">
            <v>1</v>
          </cell>
          <cell r="CO5">
            <v>1</v>
          </cell>
          <cell r="CP5">
            <v>1</v>
          </cell>
          <cell r="CQ5">
            <v>1</v>
          </cell>
          <cell r="CR5">
            <v>1</v>
          </cell>
          <cell r="CS5">
            <v>1</v>
          </cell>
          <cell r="CT5">
            <v>1</v>
          </cell>
          <cell r="CU5">
            <v>1</v>
          </cell>
          <cell r="CV5">
            <v>1</v>
          </cell>
          <cell r="CW5">
            <v>1</v>
          </cell>
          <cell r="CX5">
            <v>1</v>
          </cell>
          <cell r="CY5">
            <v>1</v>
          </cell>
          <cell r="CZ5">
            <v>1</v>
          </cell>
          <cell r="DA5">
            <v>1</v>
          </cell>
          <cell r="DB5">
            <v>1</v>
          </cell>
          <cell r="DC5">
            <v>1</v>
          </cell>
          <cell r="DD5">
            <v>1</v>
          </cell>
          <cell r="DE5">
            <v>1</v>
          </cell>
          <cell r="DF5">
            <v>1</v>
          </cell>
          <cell r="DG5">
            <v>1</v>
          </cell>
          <cell r="DH5">
            <v>1</v>
          </cell>
          <cell r="DI5">
            <v>1</v>
          </cell>
          <cell r="DJ5">
            <v>1</v>
          </cell>
          <cell r="DK5" t="str">
            <v/>
          </cell>
          <cell r="DL5">
            <v>1</v>
          </cell>
          <cell r="DM5">
            <v>1</v>
          </cell>
          <cell r="DN5">
            <v>1</v>
          </cell>
          <cell r="DO5" t="str">
            <v/>
          </cell>
          <cell r="DP5">
            <v>1</v>
          </cell>
          <cell r="DQ5">
            <v>1</v>
          </cell>
          <cell r="DR5">
            <v>1</v>
          </cell>
          <cell r="DS5" t="str">
            <v/>
          </cell>
          <cell r="DT5">
            <v>1</v>
          </cell>
          <cell r="DU5">
            <v>1</v>
          </cell>
          <cell r="DV5">
            <v>1</v>
          </cell>
          <cell r="DW5">
            <v>1</v>
          </cell>
          <cell r="DX5">
            <v>1</v>
          </cell>
          <cell r="DY5">
            <v>1</v>
          </cell>
          <cell r="DZ5">
            <v>1</v>
          </cell>
          <cell r="EA5">
            <v>1</v>
          </cell>
          <cell r="EB5">
            <v>1</v>
          </cell>
          <cell r="EC5">
            <v>1</v>
          </cell>
          <cell r="ED5">
            <v>1</v>
          </cell>
          <cell r="EE5">
            <v>1</v>
          </cell>
          <cell r="EF5">
            <v>1</v>
          </cell>
          <cell r="EG5" t="str">
            <v/>
          </cell>
          <cell r="EH5" t="str">
            <v/>
          </cell>
          <cell r="EI5" t="str">
            <v/>
          </cell>
          <cell r="EJ5" t="str">
            <v/>
          </cell>
          <cell r="EK5">
            <v>1</v>
          </cell>
          <cell r="EL5" t="str">
            <v/>
          </cell>
          <cell r="EM5" t="str">
            <v/>
          </cell>
          <cell r="EN5" t="str">
            <v/>
          </cell>
          <cell r="EO5" t="str">
            <v/>
          </cell>
          <cell r="EP5" t="str">
            <v/>
          </cell>
          <cell r="EQ5">
            <v>1</v>
          </cell>
          <cell r="ER5" t="str">
            <v/>
          </cell>
          <cell r="ES5" t="str">
            <v/>
          </cell>
          <cell r="ET5" t="str">
            <v/>
          </cell>
          <cell r="EU5" t="str">
            <v/>
          </cell>
          <cell r="EV5" t="str">
            <v/>
          </cell>
          <cell r="EW5" t="str">
            <v/>
          </cell>
          <cell r="EX5" t="str">
            <v/>
          </cell>
          <cell r="EY5" t="str">
            <v/>
          </cell>
          <cell r="EZ5" t="str">
            <v/>
          </cell>
          <cell r="FA5" t="str">
            <v/>
          </cell>
          <cell r="FB5" t="str">
            <v/>
          </cell>
          <cell r="FC5" t="str">
            <v/>
          </cell>
          <cell r="FD5" t="str">
            <v/>
          </cell>
          <cell r="FE5" t="str">
            <v/>
          </cell>
          <cell r="FF5" t="str">
            <v/>
          </cell>
          <cell r="FG5" t="str">
            <v/>
          </cell>
          <cell r="FH5" t="str">
            <v/>
          </cell>
          <cell r="FI5" t="str">
            <v/>
          </cell>
          <cell r="FJ5" t="str">
            <v/>
          </cell>
          <cell r="FK5" t="str">
            <v/>
          </cell>
          <cell r="FL5" t="str">
            <v/>
          </cell>
          <cell r="FM5" t="str">
            <v/>
          </cell>
          <cell r="FN5" t="str">
            <v/>
          </cell>
          <cell r="FO5" t="str">
            <v/>
          </cell>
          <cell r="FP5" t="str">
            <v/>
          </cell>
          <cell r="FQ5" t="str">
            <v/>
          </cell>
          <cell r="FR5" t="str">
            <v/>
          </cell>
          <cell r="FS5" t="str">
            <v/>
          </cell>
          <cell r="FT5" t="str">
            <v/>
          </cell>
          <cell r="FU5" t="str">
            <v/>
          </cell>
          <cell r="FV5" t="str">
            <v/>
          </cell>
          <cell r="FW5" t="str">
            <v/>
          </cell>
          <cell r="FX5" t="str">
            <v/>
          </cell>
          <cell r="FY5" t="str">
            <v/>
          </cell>
          <cell r="FZ5" t="str">
            <v/>
          </cell>
          <cell r="GA5" t="str">
            <v/>
          </cell>
          <cell r="GB5">
            <v>1</v>
          </cell>
          <cell r="GC5" t="str">
            <v/>
          </cell>
          <cell r="GD5" t="str">
            <v/>
          </cell>
          <cell r="GE5" t="str">
            <v/>
          </cell>
          <cell r="GF5" t="str">
            <v/>
          </cell>
          <cell r="GG5" t="str">
            <v/>
          </cell>
          <cell r="GH5" t="str">
            <v/>
          </cell>
          <cell r="GI5" t="str">
            <v/>
          </cell>
          <cell r="GJ5" t="str">
            <v/>
          </cell>
          <cell r="GK5">
            <v>1</v>
          </cell>
          <cell r="GL5" t="str">
            <v/>
          </cell>
          <cell r="GM5" t="str">
            <v/>
          </cell>
          <cell r="GN5" t="str">
            <v/>
          </cell>
          <cell r="GO5" t="str">
            <v/>
          </cell>
          <cell r="GP5" t="str">
            <v/>
          </cell>
          <cell r="GQ5" t="str">
            <v/>
          </cell>
          <cell r="GR5" t="str">
            <v/>
          </cell>
          <cell r="GS5" t="str">
            <v/>
          </cell>
          <cell r="GT5">
            <v>1</v>
          </cell>
          <cell r="GU5" t="str">
            <v/>
          </cell>
          <cell r="GV5" t="str">
            <v/>
          </cell>
          <cell r="GW5" t="str">
            <v/>
          </cell>
          <cell r="GX5" t="str">
            <v/>
          </cell>
          <cell r="GY5" t="str">
            <v/>
          </cell>
          <cell r="GZ5" t="str">
            <v/>
          </cell>
          <cell r="HA5">
            <v>1</v>
          </cell>
          <cell r="HB5" t="str">
            <v/>
          </cell>
          <cell r="HC5" t="str">
            <v/>
          </cell>
          <cell r="HD5" t="str">
            <v/>
          </cell>
          <cell r="HE5" t="str">
            <v/>
          </cell>
          <cell r="HF5" t="str">
            <v/>
          </cell>
          <cell r="HG5" t="str">
            <v/>
          </cell>
          <cell r="HH5" t="str">
            <v/>
          </cell>
          <cell r="HI5" t="str">
            <v/>
          </cell>
          <cell r="HJ5">
            <v>1</v>
          </cell>
          <cell r="HK5" t="str">
            <v/>
          </cell>
          <cell r="HL5" t="str">
            <v/>
          </cell>
          <cell r="HM5" t="str">
            <v/>
          </cell>
          <cell r="HN5" t="str">
            <v/>
          </cell>
          <cell r="HO5" t="str">
            <v/>
          </cell>
          <cell r="HP5" t="str">
            <v/>
          </cell>
          <cell r="HQ5" t="str">
            <v/>
          </cell>
          <cell r="HR5" t="str">
            <v/>
          </cell>
          <cell r="HS5" t="str">
            <v/>
          </cell>
          <cell r="HT5" t="str">
            <v/>
          </cell>
          <cell r="HU5" t="str">
            <v/>
          </cell>
          <cell r="HV5" t="str">
            <v/>
          </cell>
          <cell r="HW5" t="str">
            <v/>
          </cell>
          <cell r="HX5">
            <v>1</v>
          </cell>
          <cell r="HY5">
            <v>1</v>
          </cell>
          <cell r="HZ5" t="str">
            <v/>
          </cell>
          <cell r="IA5" t="str">
            <v/>
          </cell>
          <cell r="IB5" t="str">
            <v/>
          </cell>
          <cell r="IC5" t="str">
            <v/>
          </cell>
          <cell r="ID5" t="str">
            <v/>
          </cell>
          <cell r="IE5" t="str">
            <v/>
          </cell>
          <cell r="IF5" t="str">
            <v/>
          </cell>
          <cell r="IG5" t="str">
            <v/>
          </cell>
          <cell r="IH5" t="str">
            <v/>
          </cell>
          <cell r="II5" t="str">
            <v/>
          </cell>
          <cell r="IJ5" t="str">
            <v/>
          </cell>
          <cell r="IK5" t="str">
            <v/>
          </cell>
          <cell r="IL5" t="str">
            <v/>
          </cell>
          <cell r="IM5">
            <v>1</v>
          </cell>
        </row>
        <row r="6">
          <cell r="A6" t="str">
            <v>1.1.2</v>
          </cell>
          <cell r="B6">
            <v>1</v>
          </cell>
          <cell r="C6" t="str">
            <v>Government Effectiveness</v>
          </cell>
          <cell r="D6" t="str">
            <v>SCORE</v>
          </cell>
          <cell r="E6">
            <v>1</v>
          </cell>
          <cell r="F6">
            <v>1</v>
          </cell>
          <cell r="G6">
            <v>1</v>
          </cell>
          <cell r="H6">
            <v>1</v>
          </cell>
          <cell r="I6">
            <v>1</v>
          </cell>
          <cell r="J6">
            <v>1</v>
          </cell>
          <cell r="K6">
            <v>1</v>
          </cell>
          <cell r="L6">
            <v>1</v>
          </cell>
          <cell r="M6">
            <v>1</v>
          </cell>
          <cell r="N6" t="str">
            <v/>
          </cell>
          <cell r="O6">
            <v>1</v>
          </cell>
          <cell r="P6">
            <v>1</v>
          </cell>
          <cell r="Q6">
            <v>1</v>
          </cell>
          <cell r="R6">
            <v>1</v>
          </cell>
          <cell r="S6">
            <v>1</v>
          </cell>
          <cell r="T6">
            <v>1</v>
          </cell>
          <cell r="U6">
            <v>1</v>
          </cell>
          <cell r="V6">
            <v>1</v>
          </cell>
          <cell r="W6">
            <v>1</v>
          </cell>
          <cell r="X6" t="str">
            <v/>
          </cell>
          <cell r="Y6">
            <v>1</v>
          </cell>
          <cell r="Z6">
            <v>1</v>
          </cell>
          <cell r="AA6">
            <v>1</v>
          </cell>
          <cell r="AB6" t="str">
            <v/>
          </cell>
          <cell r="AC6">
            <v>1</v>
          </cell>
          <cell r="AD6">
            <v>1</v>
          </cell>
          <cell r="AE6">
            <v>1</v>
          </cell>
          <cell r="AF6">
            <v>1</v>
          </cell>
          <cell r="AG6">
            <v>1</v>
          </cell>
          <cell r="AH6">
            <v>1</v>
          </cell>
          <cell r="AI6">
            <v>1</v>
          </cell>
          <cell r="AJ6">
            <v>1</v>
          </cell>
          <cell r="AK6">
            <v>1</v>
          </cell>
          <cell r="AL6">
            <v>1</v>
          </cell>
          <cell r="AM6">
            <v>1</v>
          </cell>
          <cell r="AN6">
            <v>1</v>
          </cell>
          <cell r="AO6">
            <v>1</v>
          </cell>
          <cell r="AP6">
            <v>1</v>
          </cell>
          <cell r="AQ6">
            <v>1</v>
          </cell>
          <cell r="AR6">
            <v>1</v>
          </cell>
          <cell r="AS6">
            <v>1</v>
          </cell>
          <cell r="AT6" t="str">
            <v/>
          </cell>
          <cell r="AU6">
            <v>1</v>
          </cell>
          <cell r="AV6">
            <v>1</v>
          </cell>
          <cell r="AW6">
            <v>1</v>
          </cell>
          <cell r="AX6">
            <v>1</v>
          </cell>
          <cell r="AY6">
            <v>1</v>
          </cell>
          <cell r="AZ6">
            <v>1</v>
          </cell>
          <cell r="BA6">
            <v>1</v>
          </cell>
          <cell r="BB6">
            <v>1</v>
          </cell>
          <cell r="BC6">
            <v>1</v>
          </cell>
          <cell r="BD6">
            <v>1</v>
          </cell>
          <cell r="BE6">
            <v>1</v>
          </cell>
          <cell r="BF6">
            <v>1</v>
          </cell>
          <cell r="BG6">
            <v>1</v>
          </cell>
          <cell r="BH6">
            <v>1</v>
          </cell>
          <cell r="BI6">
            <v>1</v>
          </cell>
          <cell r="BJ6">
            <v>1</v>
          </cell>
          <cell r="BK6">
            <v>1</v>
          </cell>
          <cell r="BL6">
            <v>1</v>
          </cell>
          <cell r="BM6">
            <v>1</v>
          </cell>
          <cell r="BN6">
            <v>1</v>
          </cell>
          <cell r="BO6">
            <v>1</v>
          </cell>
          <cell r="BP6">
            <v>1</v>
          </cell>
          <cell r="BQ6">
            <v>1</v>
          </cell>
          <cell r="BR6">
            <v>1</v>
          </cell>
          <cell r="BS6" t="str">
            <v/>
          </cell>
          <cell r="BT6" t="str">
            <v/>
          </cell>
          <cell r="BU6">
            <v>1</v>
          </cell>
          <cell r="BV6">
            <v>1</v>
          </cell>
          <cell r="BW6">
            <v>1</v>
          </cell>
          <cell r="BX6">
            <v>1</v>
          </cell>
          <cell r="BY6">
            <v>1</v>
          </cell>
          <cell r="BZ6">
            <v>1</v>
          </cell>
          <cell r="CA6">
            <v>1</v>
          </cell>
          <cell r="CB6">
            <v>1</v>
          </cell>
          <cell r="CC6" t="str">
            <v/>
          </cell>
          <cell r="CD6">
            <v>1</v>
          </cell>
          <cell r="CE6">
            <v>1</v>
          </cell>
          <cell r="CF6">
            <v>1</v>
          </cell>
          <cell r="CG6" t="str">
            <v/>
          </cell>
          <cell r="CH6">
            <v>1</v>
          </cell>
          <cell r="CI6">
            <v>1</v>
          </cell>
          <cell r="CJ6">
            <v>1</v>
          </cell>
          <cell r="CK6">
            <v>1</v>
          </cell>
          <cell r="CL6">
            <v>1</v>
          </cell>
          <cell r="CM6">
            <v>1</v>
          </cell>
          <cell r="CN6">
            <v>1</v>
          </cell>
          <cell r="CO6">
            <v>1</v>
          </cell>
          <cell r="CP6">
            <v>1</v>
          </cell>
          <cell r="CQ6">
            <v>1</v>
          </cell>
          <cell r="CR6">
            <v>1</v>
          </cell>
          <cell r="CS6">
            <v>1</v>
          </cell>
          <cell r="CT6">
            <v>1</v>
          </cell>
          <cell r="CU6">
            <v>1</v>
          </cell>
          <cell r="CV6">
            <v>1</v>
          </cell>
          <cell r="CW6">
            <v>1</v>
          </cell>
          <cell r="CX6">
            <v>1</v>
          </cell>
          <cell r="CY6">
            <v>1</v>
          </cell>
          <cell r="CZ6">
            <v>1</v>
          </cell>
          <cell r="DA6">
            <v>1</v>
          </cell>
          <cell r="DB6">
            <v>1</v>
          </cell>
          <cell r="DC6">
            <v>1</v>
          </cell>
          <cell r="DD6">
            <v>1</v>
          </cell>
          <cell r="DE6">
            <v>1</v>
          </cell>
          <cell r="DF6">
            <v>1</v>
          </cell>
          <cell r="DG6">
            <v>1</v>
          </cell>
          <cell r="DH6">
            <v>1</v>
          </cell>
          <cell r="DI6">
            <v>1</v>
          </cell>
          <cell r="DJ6">
            <v>1</v>
          </cell>
          <cell r="DK6" t="str">
            <v/>
          </cell>
          <cell r="DL6">
            <v>1</v>
          </cell>
          <cell r="DM6">
            <v>1</v>
          </cell>
          <cell r="DN6">
            <v>1</v>
          </cell>
          <cell r="DO6" t="str">
            <v/>
          </cell>
          <cell r="DP6">
            <v>1</v>
          </cell>
          <cell r="DQ6">
            <v>1</v>
          </cell>
          <cell r="DR6">
            <v>1</v>
          </cell>
          <cell r="DS6" t="str">
            <v/>
          </cell>
          <cell r="DT6">
            <v>1</v>
          </cell>
          <cell r="DU6">
            <v>1</v>
          </cell>
          <cell r="DV6">
            <v>1</v>
          </cell>
          <cell r="DW6">
            <v>1</v>
          </cell>
          <cell r="DX6">
            <v>1</v>
          </cell>
          <cell r="DY6">
            <v>1</v>
          </cell>
          <cell r="DZ6">
            <v>1</v>
          </cell>
          <cell r="EA6">
            <v>1</v>
          </cell>
          <cell r="EB6">
            <v>1</v>
          </cell>
          <cell r="EC6">
            <v>1</v>
          </cell>
          <cell r="ED6">
            <v>1</v>
          </cell>
          <cell r="EE6">
            <v>1</v>
          </cell>
          <cell r="EF6">
            <v>1</v>
          </cell>
          <cell r="EG6" t="str">
            <v/>
          </cell>
          <cell r="EH6" t="str">
            <v/>
          </cell>
          <cell r="EI6" t="str">
            <v/>
          </cell>
          <cell r="EJ6" t="str">
            <v/>
          </cell>
          <cell r="EK6">
            <v>1</v>
          </cell>
          <cell r="EL6" t="str">
            <v/>
          </cell>
          <cell r="EM6" t="str">
            <v/>
          </cell>
          <cell r="EN6" t="str">
            <v/>
          </cell>
          <cell r="EO6" t="str">
            <v/>
          </cell>
          <cell r="EP6" t="str">
            <v/>
          </cell>
          <cell r="EQ6">
            <v>1</v>
          </cell>
          <cell r="ER6" t="str">
            <v/>
          </cell>
          <cell r="ES6" t="str">
            <v/>
          </cell>
          <cell r="ET6" t="str">
            <v/>
          </cell>
          <cell r="EU6" t="str">
            <v/>
          </cell>
          <cell r="EV6" t="str">
            <v/>
          </cell>
          <cell r="EW6" t="str">
            <v/>
          </cell>
          <cell r="EX6" t="str">
            <v/>
          </cell>
          <cell r="EY6" t="str">
            <v/>
          </cell>
          <cell r="EZ6" t="str">
            <v/>
          </cell>
          <cell r="FA6" t="str">
            <v/>
          </cell>
          <cell r="FB6" t="str">
            <v/>
          </cell>
          <cell r="FC6" t="str">
            <v/>
          </cell>
          <cell r="FD6" t="str">
            <v/>
          </cell>
          <cell r="FE6" t="str">
            <v/>
          </cell>
          <cell r="FF6" t="str">
            <v/>
          </cell>
          <cell r="FG6" t="str">
            <v/>
          </cell>
          <cell r="FH6" t="str">
            <v/>
          </cell>
          <cell r="FI6" t="str">
            <v/>
          </cell>
          <cell r="FJ6" t="str">
            <v/>
          </cell>
          <cell r="FK6" t="str">
            <v/>
          </cell>
          <cell r="FL6" t="str">
            <v/>
          </cell>
          <cell r="FM6" t="str">
            <v/>
          </cell>
          <cell r="FN6" t="str">
            <v/>
          </cell>
          <cell r="FO6" t="str">
            <v/>
          </cell>
          <cell r="FP6" t="str">
            <v/>
          </cell>
          <cell r="FQ6" t="str">
            <v/>
          </cell>
          <cell r="FR6" t="str">
            <v/>
          </cell>
          <cell r="FS6" t="str">
            <v/>
          </cell>
          <cell r="FT6" t="str">
            <v/>
          </cell>
          <cell r="FU6" t="str">
            <v/>
          </cell>
          <cell r="FV6" t="str">
            <v/>
          </cell>
          <cell r="FW6" t="str">
            <v/>
          </cell>
          <cell r="FX6" t="str">
            <v/>
          </cell>
          <cell r="FY6" t="str">
            <v/>
          </cell>
          <cell r="FZ6" t="str">
            <v/>
          </cell>
          <cell r="GA6" t="str">
            <v/>
          </cell>
          <cell r="GB6">
            <v>1</v>
          </cell>
          <cell r="GC6" t="str">
            <v/>
          </cell>
          <cell r="GD6" t="str">
            <v/>
          </cell>
          <cell r="GE6" t="str">
            <v/>
          </cell>
          <cell r="GF6" t="str">
            <v/>
          </cell>
          <cell r="GG6" t="str">
            <v/>
          </cell>
          <cell r="GH6" t="str">
            <v/>
          </cell>
          <cell r="GI6" t="str">
            <v/>
          </cell>
          <cell r="GJ6" t="str">
            <v/>
          </cell>
          <cell r="GK6">
            <v>1</v>
          </cell>
          <cell r="GL6" t="str">
            <v/>
          </cell>
          <cell r="GM6" t="str">
            <v/>
          </cell>
          <cell r="GN6" t="str">
            <v/>
          </cell>
          <cell r="GO6" t="str">
            <v/>
          </cell>
          <cell r="GP6" t="str">
            <v/>
          </cell>
          <cell r="GQ6" t="str">
            <v/>
          </cell>
          <cell r="GR6" t="str">
            <v/>
          </cell>
          <cell r="GS6" t="str">
            <v/>
          </cell>
          <cell r="GT6">
            <v>1</v>
          </cell>
          <cell r="GU6" t="str">
            <v/>
          </cell>
          <cell r="GV6" t="str">
            <v/>
          </cell>
          <cell r="GW6" t="str">
            <v/>
          </cell>
          <cell r="GX6" t="str">
            <v/>
          </cell>
          <cell r="GY6" t="str">
            <v/>
          </cell>
          <cell r="GZ6" t="str">
            <v/>
          </cell>
          <cell r="HA6">
            <v>1</v>
          </cell>
          <cell r="HB6" t="str">
            <v/>
          </cell>
          <cell r="HC6" t="str">
            <v/>
          </cell>
          <cell r="HD6" t="str">
            <v/>
          </cell>
          <cell r="HE6" t="str">
            <v/>
          </cell>
          <cell r="HF6" t="str">
            <v/>
          </cell>
          <cell r="HG6" t="str">
            <v/>
          </cell>
          <cell r="HH6" t="str">
            <v/>
          </cell>
          <cell r="HI6" t="str">
            <v/>
          </cell>
          <cell r="HJ6">
            <v>1</v>
          </cell>
          <cell r="HK6" t="str">
            <v/>
          </cell>
          <cell r="HL6" t="str">
            <v/>
          </cell>
          <cell r="HM6" t="str">
            <v/>
          </cell>
          <cell r="HN6" t="str">
            <v/>
          </cell>
          <cell r="HO6" t="str">
            <v/>
          </cell>
          <cell r="HP6" t="str">
            <v/>
          </cell>
          <cell r="HQ6" t="str">
            <v/>
          </cell>
          <cell r="HR6" t="str">
            <v/>
          </cell>
          <cell r="HS6" t="str">
            <v/>
          </cell>
          <cell r="HT6" t="str">
            <v/>
          </cell>
          <cell r="HU6" t="str">
            <v/>
          </cell>
          <cell r="HV6" t="str">
            <v/>
          </cell>
          <cell r="HW6" t="str">
            <v/>
          </cell>
          <cell r="HX6">
            <v>1</v>
          </cell>
          <cell r="HY6">
            <v>1</v>
          </cell>
          <cell r="HZ6" t="str">
            <v/>
          </cell>
          <cell r="IA6" t="str">
            <v/>
          </cell>
          <cell r="IB6" t="str">
            <v/>
          </cell>
          <cell r="IC6" t="str">
            <v/>
          </cell>
          <cell r="ID6" t="str">
            <v/>
          </cell>
          <cell r="IE6" t="str">
            <v/>
          </cell>
          <cell r="IF6" t="str">
            <v/>
          </cell>
          <cell r="IG6" t="str">
            <v/>
          </cell>
          <cell r="IH6" t="str">
            <v/>
          </cell>
          <cell r="II6" t="str">
            <v/>
          </cell>
          <cell r="IJ6" t="str">
            <v/>
          </cell>
          <cell r="IK6" t="str">
            <v/>
          </cell>
          <cell r="IL6" t="str">
            <v/>
          </cell>
          <cell r="IM6">
            <v>1</v>
          </cell>
        </row>
        <row r="7">
          <cell r="A7" t="str">
            <v>1.1.3</v>
          </cell>
          <cell r="B7">
            <v>1</v>
          </cell>
          <cell r="C7" t="str">
            <v>Press of Freedom Index 2010</v>
          </cell>
          <cell r="D7" t="str">
            <v>SCORE</v>
          </cell>
          <cell r="E7">
            <v>1</v>
          </cell>
          <cell r="F7">
            <v>1</v>
          </cell>
          <cell r="G7">
            <v>1</v>
          </cell>
          <cell r="H7">
            <v>1</v>
          </cell>
          <cell r="I7">
            <v>1</v>
          </cell>
          <cell r="J7">
            <v>1</v>
          </cell>
          <cell r="K7">
            <v>1</v>
          </cell>
          <cell r="L7">
            <v>1</v>
          </cell>
          <cell r="M7">
            <v>1</v>
          </cell>
          <cell r="N7" t="str">
            <v/>
          </cell>
          <cell r="O7">
            <v>1</v>
          </cell>
          <cell r="P7">
            <v>1</v>
          </cell>
          <cell r="Q7">
            <v>1</v>
          </cell>
          <cell r="R7">
            <v>1</v>
          </cell>
          <cell r="S7">
            <v>1</v>
          </cell>
          <cell r="T7">
            <v>1</v>
          </cell>
          <cell r="U7">
            <v>1</v>
          </cell>
          <cell r="V7">
            <v>1</v>
          </cell>
          <cell r="W7">
            <v>1</v>
          </cell>
          <cell r="X7" t="str">
            <v/>
          </cell>
          <cell r="Y7">
            <v>1</v>
          </cell>
          <cell r="Z7">
            <v>1</v>
          </cell>
          <cell r="AA7">
            <v>1</v>
          </cell>
          <cell r="AB7" t="str">
            <v/>
          </cell>
          <cell r="AC7">
            <v>1</v>
          </cell>
          <cell r="AD7">
            <v>1</v>
          </cell>
          <cell r="AE7">
            <v>1</v>
          </cell>
          <cell r="AF7">
            <v>1</v>
          </cell>
          <cell r="AG7">
            <v>1</v>
          </cell>
          <cell r="AH7">
            <v>1</v>
          </cell>
          <cell r="AI7">
            <v>1</v>
          </cell>
          <cell r="AJ7">
            <v>1</v>
          </cell>
          <cell r="AK7">
            <v>1</v>
          </cell>
          <cell r="AL7">
            <v>1</v>
          </cell>
          <cell r="AM7">
            <v>1</v>
          </cell>
          <cell r="AN7">
            <v>1</v>
          </cell>
          <cell r="AO7">
            <v>1</v>
          </cell>
          <cell r="AP7">
            <v>1</v>
          </cell>
          <cell r="AQ7">
            <v>1</v>
          </cell>
          <cell r="AR7">
            <v>1</v>
          </cell>
          <cell r="AS7">
            <v>1</v>
          </cell>
          <cell r="AT7" t="str">
            <v/>
          </cell>
          <cell r="AU7">
            <v>1</v>
          </cell>
          <cell r="AV7">
            <v>1</v>
          </cell>
          <cell r="AW7">
            <v>1</v>
          </cell>
          <cell r="AX7">
            <v>1</v>
          </cell>
          <cell r="AY7">
            <v>1</v>
          </cell>
          <cell r="AZ7">
            <v>1</v>
          </cell>
          <cell r="BA7">
            <v>1</v>
          </cell>
          <cell r="BB7">
            <v>1</v>
          </cell>
          <cell r="BC7">
            <v>1</v>
          </cell>
          <cell r="BD7">
            <v>1</v>
          </cell>
          <cell r="BE7">
            <v>1</v>
          </cell>
          <cell r="BF7">
            <v>1</v>
          </cell>
          <cell r="BG7">
            <v>1</v>
          </cell>
          <cell r="BH7">
            <v>1</v>
          </cell>
          <cell r="BI7">
            <v>1</v>
          </cell>
          <cell r="BJ7">
            <v>1</v>
          </cell>
          <cell r="BK7">
            <v>1</v>
          </cell>
          <cell r="BL7">
            <v>1</v>
          </cell>
          <cell r="BM7">
            <v>1</v>
          </cell>
          <cell r="BN7">
            <v>1</v>
          </cell>
          <cell r="BO7">
            <v>1</v>
          </cell>
          <cell r="BP7">
            <v>1</v>
          </cell>
          <cell r="BQ7">
            <v>1</v>
          </cell>
          <cell r="BR7">
            <v>1</v>
          </cell>
          <cell r="BS7" t="str">
            <v/>
          </cell>
          <cell r="BT7" t="str">
            <v/>
          </cell>
          <cell r="BU7">
            <v>1</v>
          </cell>
          <cell r="BV7">
            <v>1</v>
          </cell>
          <cell r="BW7">
            <v>1</v>
          </cell>
          <cell r="BX7">
            <v>1</v>
          </cell>
          <cell r="BY7">
            <v>1</v>
          </cell>
          <cell r="BZ7">
            <v>1</v>
          </cell>
          <cell r="CA7">
            <v>1</v>
          </cell>
          <cell r="CB7">
            <v>1</v>
          </cell>
          <cell r="CC7" t="str">
            <v/>
          </cell>
          <cell r="CD7">
            <v>1</v>
          </cell>
          <cell r="CE7">
            <v>1</v>
          </cell>
          <cell r="CF7">
            <v>1</v>
          </cell>
          <cell r="CG7" t="str">
            <v/>
          </cell>
          <cell r="CH7">
            <v>1</v>
          </cell>
          <cell r="CI7">
            <v>1</v>
          </cell>
          <cell r="CJ7">
            <v>1</v>
          </cell>
          <cell r="CK7">
            <v>1</v>
          </cell>
          <cell r="CL7">
            <v>1</v>
          </cell>
          <cell r="CM7">
            <v>1</v>
          </cell>
          <cell r="CN7">
            <v>1</v>
          </cell>
          <cell r="CO7">
            <v>1</v>
          </cell>
          <cell r="CP7">
            <v>1</v>
          </cell>
          <cell r="CQ7">
            <v>1</v>
          </cell>
          <cell r="CR7">
            <v>1</v>
          </cell>
          <cell r="CS7">
            <v>1</v>
          </cell>
          <cell r="CT7">
            <v>1</v>
          </cell>
          <cell r="CU7">
            <v>1</v>
          </cell>
          <cell r="CV7">
            <v>1</v>
          </cell>
          <cell r="CW7">
            <v>1</v>
          </cell>
          <cell r="CX7">
            <v>1</v>
          </cell>
          <cell r="CY7">
            <v>1</v>
          </cell>
          <cell r="CZ7">
            <v>1</v>
          </cell>
          <cell r="DA7">
            <v>1</v>
          </cell>
          <cell r="DB7">
            <v>1</v>
          </cell>
          <cell r="DC7">
            <v>1</v>
          </cell>
          <cell r="DD7">
            <v>1</v>
          </cell>
          <cell r="DE7">
            <v>1</v>
          </cell>
          <cell r="DF7">
            <v>1</v>
          </cell>
          <cell r="DG7">
            <v>1</v>
          </cell>
          <cell r="DH7">
            <v>1</v>
          </cell>
          <cell r="DI7">
            <v>1</v>
          </cell>
          <cell r="DJ7">
            <v>1</v>
          </cell>
          <cell r="DK7" t="str">
            <v/>
          </cell>
          <cell r="DL7">
            <v>1</v>
          </cell>
          <cell r="DM7">
            <v>1</v>
          </cell>
          <cell r="DN7">
            <v>1</v>
          </cell>
          <cell r="DO7" t="str">
            <v/>
          </cell>
          <cell r="DP7">
            <v>1</v>
          </cell>
          <cell r="DQ7">
            <v>1</v>
          </cell>
          <cell r="DR7">
            <v>1</v>
          </cell>
          <cell r="DS7" t="str">
            <v/>
          </cell>
          <cell r="DT7">
            <v>1</v>
          </cell>
          <cell r="DU7">
            <v>1</v>
          </cell>
          <cell r="DV7">
            <v>1</v>
          </cell>
          <cell r="DW7">
            <v>1</v>
          </cell>
          <cell r="DX7">
            <v>1</v>
          </cell>
          <cell r="DY7">
            <v>1</v>
          </cell>
          <cell r="DZ7">
            <v>1</v>
          </cell>
          <cell r="EA7">
            <v>1</v>
          </cell>
          <cell r="EB7">
            <v>1</v>
          </cell>
          <cell r="EC7">
            <v>1</v>
          </cell>
          <cell r="ED7">
            <v>1</v>
          </cell>
          <cell r="EE7">
            <v>1</v>
          </cell>
          <cell r="EF7">
            <v>1</v>
          </cell>
          <cell r="EG7" t="str">
            <v/>
          </cell>
          <cell r="EH7" t="str">
            <v/>
          </cell>
          <cell r="EI7" t="str">
            <v/>
          </cell>
          <cell r="EJ7" t="str">
            <v/>
          </cell>
          <cell r="EK7">
            <v>1</v>
          </cell>
          <cell r="EL7" t="str">
            <v/>
          </cell>
          <cell r="EM7" t="str">
            <v/>
          </cell>
          <cell r="EN7" t="str">
            <v/>
          </cell>
          <cell r="EO7" t="str">
            <v/>
          </cell>
          <cell r="EP7" t="str">
            <v/>
          </cell>
          <cell r="EQ7">
            <v>1</v>
          </cell>
          <cell r="ER7" t="str">
            <v/>
          </cell>
          <cell r="ES7" t="str">
            <v/>
          </cell>
          <cell r="ET7" t="str">
            <v/>
          </cell>
          <cell r="EU7" t="str">
            <v/>
          </cell>
          <cell r="EV7" t="str">
            <v/>
          </cell>
          <cell r="EW7" t="str">
            <v/>
          </cell>
          <cell r="EX7" t="str">
            <v/>
          </cell>
          <cell r="EY7" t="str">
            <v/>
          </cell>
          <cell r="EZ7" t="str">
            <v/>
          </cell>
          <cell r="FA7" t="str">
            <v/>
          </cell>
          <cell r="FB7" t="str">
            <v/>
          </cell>
          <cell r="FC7" t="str">
            <v/>
          </cell>
          <cell r="FD7" t="str">
            <v/>
          </cell>
          <cell r="FE7" t="str">
            <v/>
          </cell>
          <cell r="FF7" t="str">
            <v/>
          </cell>
          <cell r="FG7" t="str">
            <v/>
          </cell>
          <cell r="FH7" t="str">
            <v/>
          </cell>
          <cell r="FI7" t="str">
            <v/>
          </cell>
          <cell r="FJ7" t="str">
            <v/>
          </cell>
          <cell r="FK7" t="str">
            <v/>
          </cell>
          <cell r="FL7" t="str">
            <v/>
          </cell>
          <cell r="FM7" t="str">
            <v/>
          </cell>
          <cell r="FN7" t="str">
            <v/>
          </cell>
          <cell r="FO7" t="str">
            <v/>
          </cell>
          <cell r="FP7" t="str">
            <v/>
          </cell>
          <cell r="FQ7" t="str">
            <v/>
          </cell>
          <cell r="FR7" t="str">
            <v/>
          </cell>
          <cell r="FS7" t="str">
            <v/>
          </cell>
          <cell r="FT7" t="str">
            <v/>
          </cell>
          <cell r="FU7" t="str">
            <v/>
          </cell>
          <cell r="FV7" t="str">
            <v/>
          </cell>
          <cell r="FW7" t="str">
            <v/>
          </cell>
          <cell r="FX7" t="str">
            <v/>
          </cell>
          <cell r="FY7" t="str">
            <v/>
          </cell>
          <cell r="FZ7" t="str">
            <v/>
          </cell>
          <cell r="GA7" t="str">
            <v/>
          </cell>
          <cell r="GB7">
            <v>1</v>
          </cell>
          <cell r="GC7" t="str">
            <v/>
          </cell>
          <cell r="GD7" t="str">
            <v/>
          </cell>
          <cell r="GE7" t="str">
            <v/>
          </cell>
          <cell r="GF7" t="str">
            <v/>
          </cell>
          <cell r="GG7" t="str">
            <v/>
          </cell>
          <cell r="GH7" t="str">
            <v/>
          </cell>
          <cell r="GI7" t="str">
            <v/>
          </cell>
          <cell r="GJ7" t="str">
            <v/>
          </cell>
          <cell r="GK7">
            <v>1</v>
          </cell>
          <cell r="GL7" t="str">
            <v/>
          </cell>
          <cell r="GM7" t="str">
            <v/>
          </cell>
          <cell r="GN7" t="str">
            <v/>
          </cell>
          <cell r="GO7" t="str">
            <v/>
          </cell>
          <cell r="GP7" t="str">
            <v/>
          </cell>
          <cell r="GQ7" t="str">
            <v/>
          </cell>
          <cell r="GR7" t="str">
            <v/>
          </cell>
          <cell r="GS7" t="str">
            <v/>
          </cell>
          <cell r="GT7">
            <v>1</v>
          </cell>
          <cell r="GU7" t="str">
            <v/>
          </cell>
          <cell r="GV7" t="str">
            <v/>
          </cell>
          <cell r="GW7" t="str">
            <v/>
          </cell>
          <cell r="GX7" t="str">
            <v/>
          </cell>
          <cell r="GY7" t="str">
            <v/>
          </cell>
          <cell r="GZ7" t="str">
            <v/>
          </cell>
          <cell r="HA7">
            <v>1</v>
          </cell>
          <cell r="HB7" t="str">
            <v/>
          </cell>
          <cell r="HC7" t="str">
            <v/>
          </cell>
          <cell r="HD7" t="str">
            <v/>
          </cell>
          <cell r="HE7" t="str">
            <v/>
          </cell>
          <cell r="HF7" t="str">
            <v/>
          </cell>
          <cell r="HG7" t="str">
            <v/>
          </cell>
          <cell r="HH7" t="str">
            <v/>
          </cell>
          <cell r="HI7" t="str">
            <v/>
          </cell>
          <cell r="HJ7">
            <v>1</v>
          </cell>
          <cell r="HK7" t="str">
            <v/>
          </cell>
          <cell r="HL7" t="str">
            <v/>
          </cell>
          <cell r="HM7" t="str">
            <v/>
          </cell>
          <cell r="HN7" t="str">
            <v/>
          </cell>
          <cell r="HO7" t="str">
            <v/>
          </cell>
          <cell r="HP7" t="str">
            <v/>
          </cell>
          <cell r="HQ7" t="str">
            <v/>
          </cell>
          <cell r="HR7" t="str">
            <v/>
          </cell>
          <cell r="HS7" t="str">
            <v/>
          </cell>
          <cell r="HT7" t="str">
            <v/>
          </cell>
          <cell r="HU7" t="str">
            <v/>
          </cell>
          <cell r="HV7" t="str">
            <v/>
          </cell>
          <cell r="HW7" t="str">
            <v/>
          </cell>
          <cell r="HX7">
            <v>1</v>
          </cell>
          <cell r="HY7">
            <v>1</v>
          </cell>
          <cell r="HZ7" t="str">
            <v/>
          </cell>
          <cell r="IA7" t="str">
            <v/>
          </cell>
          <cell r="IB7" t="str">
            <v/>
          </cell>
          <cell r="IC7" t="str">
            <v/>
          </cell>
          <cell r="ID7" t="str">
            <v/>
          </cell>
          <cell r="IE7" t="str">
            <v/>
          </cell>
          <cell r="IF7" t="str">
            <v/>
          </cell>
          <cell r="IG7" t="str">
            <v/>
          </cell>
          <cell r="IH7" t="str">
            <v/>
          </cell>
          <cell r="II7" t="str">
            <v/>
          </cell>
          <cell r="IJ7" t="str">
            <v/>
          </cell>
          <cell r="IK7" t="str">
            <v/>
          </cell>
          <cell r="IL7" t="str">
            <v/>
          </cell>
          <cell r="IM7">
            <v>1</v>
          </cell>
        </row>
        <row r="8">
          <cell r="A8" t="str">
            <v>1.2.1</v>
          </cell>
          <cell r="B8">
            <v>1</v>
          </cell>
          <cell r="C8" t="str">
            <v>Regulatory Quality</v>
          </cell>
          <cell r="D8" t="str">
            <v>SCORE</v>
          </cell>
          <cell r="E8">
            <v>1</v>
          </cell>
          <cell r="F8">
            <v>1</v>
          </cell>
          <cell r="G8">
            <v>1</v>
          </cell>
          <cell r="H8">
            <v>1</v>
          </cell>
          <cell r="I8">
            <v>1</v>
          </cell>
          <cell r="J8">
            <v>1</v>
          </cell>
          <cell r="K8">
            <v>1</v>
          </cell>
          <cell r="L8">
            <v>1</v>
          </cell>
          <cell r="M8">
            <v>1</v>
          </cell>
          <cell r="N8" t="str">
            <v/>
          </cell>
          <cell r="O8">
            <v>1</v>
          </cell>
          <cell r="P8">
            <v>1</v>
          </cell>
          <cell r="Q8">
            <v>1</v>
          </cell>
          <cell r="R8">
            <v>1</v>
          </cell>
          <cell r="S8">
            <v>1</v>
          </cell>
          <cell r="T8">
            <v>1</v>
          </cell>
          <cell r="U8">
            <v>1</v>
          </cell>
          <cell r="V8">
            <v>1</v>
          </cell>
          <cell r="W8">
            <v>1</v>
          </cell>
          <cell r="X8" t="str">
            <v/>
          </cell>
          <cell r="Y8">
            <v>1</v>
          </cell>
          <cell r="Z8">
            <v>1</v>
          </cell>
          <cell r="AA8">
            <v>1</v>
          </cell>
          <cell r="AB8" t="str">
            <v/>
          </cell>
          <cell r="AC8">
            <v>1</v>
          </cell>
          <cell r="AD8">
            <v>1</v>
          </cell>
          <cell r="AE8">
            <v>1</v>
          </cell>
          <cell r="AF8">
            <v>1</v>
          </cell>
          <cell r="AG8">
            <v>1</v>
          </cell>
          <cell r="AH8">
            <v>1</v>
          </cell>
          <cell r="AI8">
            <v>1</v>
          </cell>
          <cell r="AJ8">
            <v>1</v>
          </cell>
          <cell r="AK8">
            <v>1</v>
          </cell>
          <cell r="AL8">
            <v>1</v>
          </cell>
          <cell r="AM8">
            <v>1</v>
          </cell>
          <cell r="AN8">
            <v>1</v>
          </cell>
          <cell r="AO8">
            <v>1</v>
          </cell>
          <cell r="AP8">
            <v>1</v>
          </cell>
          <cell r="AQ8">
            <v>1</v>
          </cell>
          <cell r="AR8">
            <v>1</v>
          </cell>
          <cell r="AS8">
            <v>1</v>
          </cell>
          <cell r="AT8" t="str">
            <v/>
          </cell>
          <cell r="AU8">
            <v>1</v>
          </cell>
          <cell r="AV8">
            <v>1</v>
          </cell>
          <cell r="AW8">
            <v>1</v>
          </cell>
          <cell r="AX8">
            <v>1</v>
          </cell>
          <cell r="AY8">
            <v>1</v>
          </cell>
          <cell r="AZ8">
            <v>1</v>
          </cell>
          <cell r="BA8">
            <v>1</v>
          </cell>
          <cell r="BB8">
            <v>1</v>
          </cell>
          <cell r="BC8">
            <v>1</v>
          </cell>
          <cell r="BD8">
            <v>1</v>
          </cell>
          <cell r="BE8">
            <v>1</v>
          </cell>
          <cell r="BF8">
            <v>1</v>
          </cell>
          <cell r="BG8">
            <v>1</v>
          </cell>
          <cell r="BH8">
            <v>1</v>
          </cell>
          <cell r="BI8">
            <v>1</v>
          </cell>
          <cell r="BJ8">
            <v>1</v>
          </cell>
          <cell r="BK8">
            <v>1</v>
          </cell>
          <cell r="BL8">
            <v>1</v>
          </cell>
          <cell r="BM8">
            <v>1</v>
          </cell>
          <cell r="BN8">
            <v>1</v>
          </cell>
          <cell r="BO8">
            <v>1</v>
          </cell>
          <cell r="BP8">
            <v>1</v>
          </cell>
          <cell r="BQ8">
            <v>1</v>
          </cell>
          <cell r="BR8">
            <v>1</v>
          </cell>
          <cell r="BS8" t="str">
            <v/>
          </cell>
          <cell r="BT8" t="str">
            <v/>
          </cell>
          <cell r="BU8">
            <v>1</v>
          </cell>
          <cell r="BV8">
            <v>1</v>
          </cell>
          <cell r="BW8">
            <v>1</v>
          </cell>
          <cell r="BX8">
            <v>1</v>
          </cell>
          <cell r="BY8">
            <v>1</v>
          </cell>
          <cell r="BZ8">
            <v>1</v>
          </cell>
          <cell r="CA8">
            <v>1</v>
          </cell>
          <cell r="CB8">
            <v>1</v>
          </cell>
          <cell r="CC8" t="str">
            <v/>
          </cell>
          <cell r="CD8">
            <v>1</v>
          </cell>
          <cell r="CE8">
            <v>1</v>
          </cell>
          <cell r="CF8">
            <v>1</v>
          </cell>
          <cell r="CG8" t="str">
            <v/>
          </cell>
          <cell r="CH8">
            <v>1</v>
          </cell>
          <cell r="CI8">
            <v>1</v>
          </cell>
          <cell r="CJ8">
            <v>1</v>
          </cell>
          <cell r="CK8">
            <v>1</v>
          </cell>
          <cell r="CL8">
            <v>1</v>
          </cell>
          <cell r="CM8">
            <v>1</v>
          </cell>
          <cell r="CN8">
            <v>1</v>
          </cell>
          <cell r="CO8">
            <v>1</v>
          </cell>
          <cell r="CP8">
            <v>1</v>
          </cell>
          <cell r="CQ8">
            <v>1</v>
          </cell>
          <cell r="CR8">
            <v>1</v>
          </cell>
          <cell r="CS8">
            <v>1</v>
          </cell>
          <cell r="CT8">
            <v>1</v>
          </cell>
          <cell r="CU8">
            <v>1</v>
          </cell>
          <cell r="CV8">
            <v>1</v>
          </cell>
          <cell r="CW8">
            <v>1</v>
          </cell>
          <cell r="CX8">
            <v>1</v>
          </cell>
          <cell r="CY8">
            <v>1</v>
          </cell>
          <cell r="CZ8">
            <v>1</v>
          </cell>
          <cell r="DA8">
            <v>1</v>
          </cell>
          <cell r="DB8">
            <v>1</v>
          </cell>
          <cell r="DC8">
            <v>1</v>
          </cell>
          <cell r="DD8">
            <v>1</v>
          </cell>
          <cell r="DE8">
            <v>1</v>
          </cell>
          <cell r="DF8">
            <v>1</v>
          </cell>
          <cell r="DG8">
            <v>1</v>
          </cell>
          <cell r="DH8">
            <v>1</v>
          </cell>
          <cell r="DI8">
            <v>1</v>
          </cell>
          <cell r="DJ8">
            <v>1</v>
          </cell>
          <cell r="DK8" t="str">
            <v/>
          </cell>
          <cell r="DL8">
            <v>1</v>
          </cell>
          <cell r="DM8">
            <v>1</v>
          </cell>
          <cell r="DN8">
            <v>1</v>
          </cell>
          <cell r="DO8" t="str">
            <v/>
          </cell>
          <cell r="DP8">
            <v>1</v>
          </cell>
          <cell r="DQ8">
            <v>1</v>
          </cell>
          <cell r="DR8">
            <v>1</v>
          </cell>
          <cell r="DS8" t="str">
            <v/>
          </cell>
          <cell r="DT8">
            <v>1</v>
          </cell>
          <cell r="DU8">
            <v>1</v>
          </cell>
          <cell r="DV8">
            <v>1</v>
          </cell>
          <cell r="DW8">
            <v>1</v>
          </cell>
          <cell r="DX8">
            <v>1</v>
          </cell>
          <cell r="DY8">
            <v>1</v>
          </cell>
          <cell r="DZ8">
            <v>1</v>
          </cell>
          <cell r="EA8">
            <v>1</v>
          </cell>
          <cell r="EB8">
            <v>1</v>
          </cell>
          <cell r="EC8">
            <v>1</v>
          </cell>
          <cell r="ED8">
            <v>1</v>
          </cell>
          <cell r="EE8">
            <v>1</v>
          </cell>
          <cell r="EF8">
            <v>1</v>
          </cell>
          <cell r="EG8" t="str">
            <v/>
          </cell>
          <cell r="EH8" t="str">
            <v/>
          </cell>
          <cell r="EI8" t="str">
            <v/>
          </cell>
          <cell r="EJ8" t="str">
            <v/>
          </cell>
          <cell r="EK8">
            <v>1</v>
          </cell>
          <cell r="EL8" t="str">
            <v/>
          </cell>
          <cell r="EM8" t="str">
            <v/>
          </cell>
          <cell r="EN8" t="str">
            <v/>
          </cell>
          <cell r="EO8" t="str">
            <v/>
          </cell>
          <cell r="EP8" t="str">
            <v/>
          </cell>
          <cell r="EQ8">
            <v>1</v>
          </cell>
          <cell r="ER8" t="str">
            <v/>
          </cell>
          <cell r="ES8" t="str">
            <v/>
          </cell>
          <cell r="ET8" t="str">
            <v/>
          </cell>
          <cell r="EU8" t="str">
            <v/>
          </cell>
          <cell r="EV8" t="str">
            <v/>
          </cell>
          <cell r="EW8" t="str">
            <v/>
          </cell>
          <cell r="EX8" t="str">
            <v/>
          </cell>
          <cell r="EY8" t="str">
            <v/>
          </cell>
          <cell r="EZ8" t="str">
            <v/>
          </cell>
          <cell r="FA8" t="str">
            <v/>
          </cell>
          <cell r="FB8" t="str">
            <v/>
          </cell>
          <cell r="FC8" t="str">
            <v/>
          </cell>
          <cell r="FD8" t="str">
            <v/>
          </cell>
          <cell r="FE8" t="str">
            <v/>
          </cell>
          <cell r="FF8" t="str">
            <v/>
          </cell>
          <cell r="FG8" t="str">
            <v/>
          </cell>
          <cell r="FH8" t="str">
            <v/>
          </cell>
          <cell r="FI8" t="str">
            <v/>
          </cell>
          <cell r="FJ8" t="str">
            <v/>
          </cell>
          <cell r="FK8" t="str">
            <v/>
          </cell>
          <cell r="FL8" t="str">
            <v/>
          </cell>
          <cell r="FM8" t="str">
            <v/>
          </cell>
          <cell r="FN8" t="str">
            <v/>
          </cell>
          <cell r="FO8" t="str">
            <v/>
          </cell>
          <cell r="FP8" t="str">
            <v/>
          </cell>
          <cell r="FQ8" t="str">
            <v/>
          </cell>
          <cell r="FR8" t="str">
            <v/>
          </cell>
          <cell r="FS8" t="str">
            <v/>
          </cell>
          <cell r="FT8" t="str">
            <v/>
          </cell>
          <cell r="FU8" t="str">
            <v/>
          </cell>
          <cell r="FV8" t="str">
            <v/>
          </cell>
          <cell r="FW8" t="str">
            <v/>
          </cell>
          <cell r="FX8" t="str">
            <v/>
          </cell>
          <cell r="FY8" t="str">
            <v/>
          </cell>
          <cell r="FZ8" t="str">
            <v/>
          </cell>
          <cell r="GA8" t="str">
            <v/>
          </cell>
          <cell r="GB8">
            <v>1</v>
          </cell>
          <cell r="GC8" t="str">
            <v/>
          </cell>
          <cell r="GD8" t="str">
            <v/>
          </cell>
          <cell r="GE8" t="str">
            <v/>
          </cell>
          <cell r="GF8" t="str">
            <v/>
          </cell>
          <cell r="GG8" t="str">
            <v/>
          </cell>
          <cell r="GH8" t="str">
            <v/>
          </cell>
          <cell r="GI8" t="str">
            <v/>
          </cell>
          <cell r="GJ8" t="str">
            <v/>
          </cell>
          <cell r="GK8">
            <v>1</v>
          </cell>
          <cell r="GL8" t="str">
            <v/>
          </cell>
          <cell r="GM8" t="str">
            <v/>
          </cell>
          <cell r="GN8" t="str">
            <v/>
          </cell>
          <cell r="GO8" t="str">
            <v/>
          </cell>
          <cell r="GP8" t="str">
            <v/>
          </cell>
          <cell r="GQ8" t="str">
            <v/>
          </cell>
          <cell r="GR8" t="str">
            <v/>
          </cell>
          <cell r="GS8" t="str">
            <v/>
          </cell>
          <cell r="GT8">
            <v>1</v>
          </cell>
          <cell r="GU8" t="str">
            <v/>
          </cell>
          <cell r="GV8" t="str">
            <v/>
          </cell>
          <cell r="GW8" t="str">
            <v/>
          </cell>
          <cell r="GX8" t="str">
            <v/>
          </cell>
          <cell r="GY8" t="str">
            <v/>
          </cell>
          <cell r="GZ8" t="str">
            <v/>
          </cell>
          <cell r="HA8">
            <v>1</v>
          </cell>
          <cell r="HB8" t="str">
            <v/>
          </cell>
          <cell r="HC8" t="str">
            <v/>
          </cell>
          <cell r="HD8" t="str">
            <v/>
          </cell>
          <cell r="HE8" t="str">
            <v/>
          </cell>
          <cell r="HF8" t="str">
            <v/>
          </cell>
          <cell r="HG8" t="str">
            <v/>
          </cell>
          <cell r="HH8" t="str">
            <v/>
          </cell>
          <cell r="HI8" t="str">
            <v/>
          </cell>
          <cell r="HJ8">
            <v>1</v>
          </cell>
          <cell r="HK8" t="str">
            <v/>
          </cell>
          <cell r="HL8" t="str">
            <v/>
          </cell>
          <cell r="HM8" t="str">
            <v/>
          </cell>
          <cell r="HN8" t="str">
            <v/>
          </cell>
          <cell r="HO8" t="str">
            <v/>
          </cell>
          <cell r="HP8" t="str">
            <v/>
          </cell>
          <cell r="HQ8" t="str">
            <v/>
          </cell>
          <cell r="HR8" t="str">
            <v/>
          </cell>
          <cell r="HS8" t="str">
            <v/>
          </cell>
          <cell r="HT8" t="str">
            <v/>
          </cell>
          <cell r="HU8" t="str">
            <v/>
          </cell>
          <cell r="HV8" t="str">
            <v/>
          </cell>
          <cell r="HW8" t="str">
            <v/>
          </cell>
          <cell r="HX8">
            <v>1</v>
          </cell>
          <cell r="HY8">
            <v>1</v>
          </cell>
          <cell r="HZ8" t="str">
            <v/>
          </cell>
          <cell r="IA8" t="str">
            <v/>
          </cell>
          <cell r="IB8" t="str">
            <v/>
          </cell>
          <cell r="IC8" t="str">
            <v/>
          </cell>
          <cell r="ID8" t="str">
            <v/>
          </cell>
          <cell r="IE8" t="str">
            <v/>
          </cell>
          <cell r="IF8" t="str">
            <v/>
          </cell>
          <cell r="IG8" t="str">
            <v/>
          </cell>
          <cell r="IH8" t="str">
            <v/>
          </cell>
          <cell r="II8" t="str">
            <v/>
          </cell>
          <cell r="IJ8" t="str">
            <v/>
          </cell>
          <cell r="IK8" t="str">
            <v/>
          </cell>
          <cell r="IL8" t="str">
            <v/>
          </cell>
          <cell r="IM8">
            <v>1</v>
          </cell>
        </row>
        <row r="9">
          <cell r="A9" t="str">
            <v>1.2.2</v>
          </cell>
          <cell r="B9">
            <v>1</v>
          </cell>
          <cell r="C9" t="str">
            <v>Rule of Law</v>
          </cell>
          <cell r="D9" t="str">
            <v>SCORE</v>
          </cell>
          <cell r="E9">
            <v>1</v>
          </cell>
          <cell r="F9">
            <v>1</v>
          </cell>
          <cell r="G9">
            <v>1</v>
          </cell>
          <cell r="H9">
            <v>1</v>
          </cell>
          <cell r="I9">
            <v>1</v>
          </cell>
          <cell r="J9">
            <v>1</v>
          </cell>
          <cell r="K9">
            <v>1</v>
          </cell>
          <cell r="L9">
            <v>1</v>
          </cell>
          <cell r="M9">
            <v>1</v>
          </cell>
          <cell r="N9" t="str">
            <v/>
          </cell>
          <cell r="O9">
            <v>1</v>
          </cell>
          <cell r="P9">
            <v>1</v>
          </cell>
          <cell r="Q9">
            <v>1</v>
          </cell>
          <cell r="R9">
            <v>1</v>
          </cell>
          <cell r="S9">
            <v>1</v>
          </cell>
          <cell r="T9">
            <v>1</v>
          </cell>
          <cell r="U9">
            <v>1</v>
          </cell>
          <cell r="V9">
            <v>1</v>
          </cell>
          <cell r="W9">
            <v>1</v>
          </cell>
          <cell r="X9" t="str">
            <v/>
          </cell>
          <cell r="Y9">
            <v>1</v>
          </cell>
          <cell r="Z9">
            <v>1</v>
          </cell>
          <cell r="AA9">
            <v>1</v>
          </cell>
          <cell r="AB9" t="str">
            <v/>
          </cell>
          <cell r="AC9">
            <v>1</v>
          </cell>
          <cell r="AD9">
            <v>1</v>
          </cell>
          <cell r="AE9">
            <v>1</v>
          </cell>
          <cell r="AF9">
            <v>1</v>
          </cell>
          <cell r="AG9">
            <v>1</v>
          </cell>
          <cell r="AH9">
            <v>1</v>
          </cell>
          <cell r="AI9">
            <v>1</v>
          </cell>
          <cell r="AJ9">
            <v>1</v>
          </cell>
          <cell r="AK9">
            <v>1</v>
          </cell>
          <cell r="AL9">
            <v>1</v>
          </cell>
          <cell r="AM9">
            <v>1</v>
          </cell>
          <cell r="AN9">
            <v>1</v>
          </cell>
          <cell r="AO9">
            <v>1</v>
          </cell>
          <cell r="AP9">
            <v>1</v>
          </cell>
          <cell r="AQ9">
            <v>1</v>
          </cell>
          <cell r="AR9">
            <v>1</v>
          </cell>
          <cell r="AS9">
            <v>1</v>
          </cell>
          <cell r="AT9" t="str">
            <v/>
          </cell>
          <cell r="AU9">
            <v>1</v>
          </cell>
          <cell r="AV9">
            <v>1</v>
          </cell>
          <cell r="AW9">
            <v>1</v>
          </cell>
          <cell r="AX9">
            <v>1</v>
          </cell>
          <cell r="AY9">
            <v>1</v>
          </cell>
          <cell r="AZ9">
            <v>1</v>
          </cell>
          <cell r="BA9">
            <v>1</v>
          </cell>
          <cell r="BB9">
            <v>1</v>
          </cell>
          <cell r="BC9">
            <v>1</v>
          </cell>
          <cell r="BD9">
            <v>1</v>
          </cell>
          <cell r="BE9">
            <v>1</v>
          </cell>
          <cell r="BF9">
            <v>1</v>
          </cell>
          <cell r="BG9">
            <v>1</v>
          </cell>
          <cell r="BH9">
            <v>1</v>
          </cell>
          <cell r="BI9">
            <v>1</v>
          </cell>
          <cell r="BJ9">
            <v>1</v>
          </cell>
          <cell r="BK9">
            <v>1</v>
          </cell>
          <cell r="BL9">
            <v>1</v>
          </cell>
          <cell r="BM9">
            <v>1</v>
          </cell>
          <cell r="BN9">
            <v>1</v>
          </cell>
          <cell r="BO9">
            <v>1</v>
          </cell>
          <cell r="BP9">
            <v>1</v>
          </cell>
          <cell r="BQ9">
            <v>1</v>
          </cell>
          <cell r="BR9">
            <v>1</v>
          </cell>
          <cell r="BS9" t="str">
            <v/>
          </cell>
          <cell r="BT9" t="str">
            <v/>
          </cell>
          <cell r="BU9">
            <v>1</v>
          </cell>
          <cell r="BV9">
            <v>1</v>
          </cell>
          <cell r="BW9">
            <v>1</v>
          </cell>
          <cell r="BX9">
            <v>1</v>
          </cell>
          <cell r="BY9">
            <v>1</v>
          </cell>
          <cell r="BZ9">
            <v>1</v>
          </cell>
          <cell r="CA9">
            <v>1</v>
          </cell>
          <cell r="CB9">
            <v>1</v>
          </cell>
          <cell r="CC9" t="str">
            <v/>
          </cell>
          <cell r="CD9">
            <v>1</v>
          </cell>
          <cell r="CE9">
            <v>1</v>
          </cell>
          <cell r="CF9">
            <v>1</v>
          </cell>
          <cell r="CG9" t="str">
            <v/>
          </cell>
          <cell r="CH9">
            <v>1</v>
          </cell>
          <cell r="CI9">
            <v>1</v>
          </cell>
          <cell r="CJ9">
            <v>1</v>
          </cell>
          <cell r="CK9">
            <v>1</v>
          </cell>
          <cell r="CL9">
            <v>1</v>
          </cell>
          <cell r="CM9">
            <v>1</v>
          </cell>
          <cell r="CN9">
            <v>1</v>
          </cell>
          <cell r="CO9">
            <v>1</v>
          </cell>
          <cell r="CP9">
            <v>1</v>
          </cell>
          <cell r="CQ9">
            <v>1</v>
          </cell>
          <cell r="CR9">
            <v>1</v>
          </cell>
          <cell r="CS9">
            <v>1</v>
          </cell>
          <cell r="CT9">
            <v>1</v>
          </cell>
          <cell r="CU9">
            <v>1</v>
          </cell>
          <cell r="CV9">
            <v>1</v>
          </cell>
          <cell r="CW9">
            <v>1</v>
          </cell>
          <cell r="CX9">
            <v>1</v>
          </cell>
          <cell r="CY9">
            <v>1</v>
          </cell>
          <cell r="CZ9">
            <v>1</v>
          </cell>
          <cell r="DA9">
            <v>1</v>
          </cell>
          <cell r="DB9">
            <v>1</v>
          </cell>
          <cell r="DC9">
            <v>1</v>
          </cell>
          <cell r="DD9">
            <v>1</v>
          </cell>
          <cell r="DE9">
            <v>1</v>
          </cell>
          <cell r="DF9">
            <v>1</v>
          </cell>
          <cell r="DG9">
            <v>1</v>
          </cell>
          <cell r="DH9">
            <v>1</v>
          </cell>
          <cell r="DI9">
            <v>1</v>
          </cell>
          <cell r="DJ9">
            <v>1</v>
          </cell>
          <cell r="DK9" t="str">
            <v/>
          </cell>
          <cell r="DL9">
            <v>1</v>
          </cell>
          <cell r="DM9">
            <v>1</v>
          </cell>
          <cell r="DN9">
            <v>1</v>
          </cell>
          <cell r="DO9" t="str">
            <v/>
          </cell>
          <cell r="DP9">
            <v>1</v>
          </cell>
          <cell r="DQ9">
            <v>1</v>
          </cell>
          <cell r="DR9">
            <v>1</v>
          </cell>
          <cell r="DS9" t="str">
            <v/>
          </cell>
          <cell r="DT9">
            <v>1</v>
          </cell>
          <cell r="DU9">
            <v>1</v>
          </cell>
          <cell r="DV9">
            <v>1</v>
          </cell>
          <cell r="DW9">
            <v>1</v>
          </cell>
          <cell r="DX9">
            <v>1</v>
          </cell>
          <cell r="DY9">
            <v>1</v>
          </cell>
          <cell r="DZ9">
            <v>1</v>
          </cell>
          <cell r="EA9">
            <v>1</v>
          </cell>
          <cell r="EB9">
            <v>1</v>
          </cell>
          <cell r="EC9">
            <v>1</v>
          </cell>
          <cell r="ED9">
            <v>1</v>
          </cell>
          <cell r="EE9">
            <v>1</v>
          </cell>
          <cell r="EF9">
            <v>1</v>
          </cell>
          <cell r="EG9" t="str">
            <v/>
          </cell>
          <cell r="EH9" t="str">
            <v/>
          </cell>
          <cell r="EI9" t="str">
            <v/>
          </cell>
          <cell r="EJ9" t="str">
            <v/>
          </cell>
          <cell r="EK9">
            <v>1</v>
          </cell>
          <cell r="EL9" t="str">
            <v/>
          </cell>
          <cell r="EM9" t="str">
            <v/>
          </cell>
          <cell r="EN9" t="str">
            <v/>
          </cell>
          <cell r="EO9" t="str">
            <v/>
          </cell>
          <cell r="EP9" t="str">
            <v/>
          </cell>
          <cell r="EQ9">
            <v>1</v>
          </cell>
          <cell r="ER9" t="str">
            <v/>
          </cell>
          <cell r="ES9" t="str">
            <v/>
          </cell>
          <cell r="ET9" t="str">
            <v/>
          </cell>
          <cell r="EU9" t="str">
            <v/>
          </cell>
          <cell r="EV9" t="str">
            <v/>
          </cell>
          <cell r="EW9" t="str">
            <v/>
          </cell>
          <cell r="EX9" t="str">
            <v/>
          </cell>
          <cell r="EY9" t="str">
            <v/>
          </cell>
          <cell r="EZ9" t="str">
            <v/>
          </cell>
          <cell r="FA9" t="str">
            <v/>
          </cell>
          <cell r="FB9" t="str">
            <v/>
          </cell>
          <cell r="FC9" t="str">
            <v/>
          </cell>
          <cell r="FD9" t="str">
            <v/>
          </cell>
          <cell r="FE9" t="str">
            <v/>
          </cell>
          <cell r="FF9" t="str">
            <v/>
          </cell>
          <cell r="FG9" t="str">
            <v/>
          </cell>
          <cell r="FH9" t="str">
            <v/>
          </cell>
          <cell r="FI9" t="str">
            <v/>
          </cell>
          <cell r="FJ9" t="str">
            <v/>
          </cell>
          <cell r="FK9" t="str">
            <v/>
          </cell>
          <cell r="FL9" t="str">
            <v/>
          </cell>
          <cell r="FM9" t="str">
            <v/>
          </cell>
          <cell r="FN9" t="str">
            <v/>
          </cell>
          <cell r="FO9" t="str">
            <v/>
          </cell>
          <cell r="FP9" t="str">
            <v/>
          </cell>
          <cell r="FQ9" t="str">
            <v/>
          </cell>
          <cell r="FR9" t="str">
            <v/>
          </cell>
          <cell r="FS9" t="str">
            <v/>
          </cell>
          <cell r="FT9" t="str">
            <v/>
          </cell>
          <cell r="FU9" t="str">
            <v/>
          </cell>
          <cell r="FV9" t="str">
            <v/>
          </cell>
          <cell r="FW9" t="str">
            <v/>
          </cell>
          <cell r="FX9" t="str">
            <v/>
          </cell>
          <cell r="FY9" t="str">
            <v/>
          </cell>
          <cell r="FZ9" t="str">
            <v/>
          </cell>
          <cell r="GA9" t="str">
            <v/>
          </cell>
          <cell r="GB9">
            <v>1</v>
          </cell>
          <cell r="GC9" t="str">
            <v/>
          </cell>
          <cell r="GD9" t="str">
            <v/>
          </cell>
          <cell r="GE9" t="str">
            <v/>
          </cell>
          <cell r="GF9" t="str">
            <v/>
          </cell>
          <cell r="GG9" t="str">
            <v/>
          </cell>
          <cell r="GH9" t="str">
            <v/>
          </cell>
          <cell r="GI9" t="str">
            <v/>
          </cell>
          <cell r="GJ9" t="str">
            <v/>
          </cell>
          <cell r="GK9">
            <v>1</v>
          </cell>
          <cell r="GL9" t="str">
            <v/>
          </cell>
          <cell r="GM9" t="str">
            <v/>
          </cell>
          <cell r="GN9" t="str">
            <v/>
          </cell>
          <cell r="GO9" t="str">
            <v/>
          </cell>
          <cell r="GP9" t="str">
            <v/>
          </cell>
          <cell r="GQ9" t="str">
            <v/>
          </cell>
          <cell r="GR9" t="str">
            <v/>
          </cell>
          <cell r="GS9" t="str">
            <v/>
          </cell>
          <cell r="GT9">
            <v>1</v>
          </cell>
          <cell r="GU9" t="str">
            <v/>
          </cell>
          <cell r="GV9" t="str">
            <v/>
          </cell>
          <cell r="GW9" t="str">
            <v/>
          </cell>
          <cell r="GX9" t="str">
            <v/>
          </cell>
          <cell r="GY9" t="str">
            <v/>
          </cell>
          <cell r="GZ9" t="str">
            <v/>
          </cell>
          <cell r="HA9">
            <v>1</v>
          </cell>
          <cell r="HB9" t="str">
            <v/>
          </cell>
          <cell r="HC9" t="str">
            <v/>
          </cell>
          <cell r="HD9" t="str">
            <v/>
          </cell>
          <cell r="HE9" t="str">
            <v/>
          </cell>
          <cell r="HF9" t="str">
            <v/>
          </cell>
          <cell r="HG9" t="str">
            <v/>
          </cell>
          <cell r="HH9" t="str">
            <v/>
          </cell>
          <cell r="HI9" t="str">
            <v/>
          </cell>
          <cell r="HJ9">
            <v>1</v>
          </cell>
          <cell r="HK9" t="str">
            <v/>
          </cell>
          <cell r="HL9" t="str">
            <v/>
          </cell>
          <cell r="HM9" t="str">
            <v/>
          </cell>
          <cell r="HN9" t="str">
            <v/>
          </cell>
          <cell r="HO9" t="str">
            <v/>
          </cell>
          <cell r="HP9" t="str">
            <v/>
          </cell>
          <cell r="HQ9" t="str">
            <v/>
          </cell>
          <cell r="HR9" t="str">
            <v/>
          </cell>
          <cell r="HS9" t="str">
            <v/>
          </cell>
          <cell r="HT9" t="str">
            <v/>
          </cell>
          <cell r="HU9" t="str">
            <v/>
          </cell>
          <cell r="HV9" t="str">
            <v/>
          </cell>
          <cell r="HW9" t="str">
            <v/>
          </cell>
          <cell r="HX9">
            <v>1</v>
          </cell>
          <cell r="HY9">
            <v>1</v>
          </cell>
          <cell r="HZ9" t="str">
            <v/>
          </cell>
          <cell r="IA9" t="str">
            <v/>
          </cell>
          <cell r="IB9" t="str">
            <v/>
          </cell>
          <cell r="IC9" t="str">
            <v/>
          </cell>
          <cell r="ID9" t="str">
            <v/>
          </cell>
          <cell r="IE9" t="str">
            <v/>
          </cell>
          <cell r="IF9" t="str">
            <v/>
          </cell>
          <cell r="IG9" t="str">
            <v/>
          </cell>
          <cell r="IH9" t="str">
            <v/>
          </cell>
          <cell r="II9" t="str">
            <v/>
          </cell>
          <cell r="IJ9" t="str">
            <v/>
          </cell>
          <cell r="IK9" t="str">
            <v/>
          </cell>
          <cell r="IL9" t="str">
            <v/>
          </cell>
          <cell r="IM9">
            <v>1</v>
          </cell>
        </row>
        <row r="10">
          <cell r="A10" t="str">
            <v>1.2.3</v>
          </cell>
          <cell r="B10">
            <v>1</v>
          </cell>
          <cell r="C10" t="str">
            <v>Rigidity of employment index (0=less rigid to 100=more rigid)</v>
          </cell>
          <cell r="D10" t="str">
            <v>SCORE</v>
          </cell>
          <cell r="E10">
            <v>1</v>
          </cell>
          <cell r="F10">
            <v>1</v>
          </cell>
          <cell r="G10">
            <v>1</v>
          </cell>
          <cell r="H10">
            <v>1</v>
          </cell>
          <cell r="I10">
            <v>1</v>
          </cell>
          <cell r="J10">
            <v>1</v>
          </cell>
          <cell r="K10">
            <v>1</v>
          </cell>
          <cell r="L10">
            <v>1</v>
          </cell>
          <cell r="M10">
            <v>1</v>
          </cell>
          <cell r="N10" t="str">
            <v/>
          </cell>
          <cell r="O10">
            <v>1</v>
          </cell>
          <cell r="P10">
            <v>1</v>
          </cell>
          <cell r="Q10">
            <v>1</v>
          </cell>
          <cell r="R10">
            <v>1</v>
          </cell>
          <cell r="S10">
            <v>1</v>
          </cell>
          <cell r="T10">
            <v>1</v>
          </cell>
          <cell r="U10">
            <v>1</v>
          </cell>
          <cell r="V10">
            <v>1</v>
          </cell>
          <cell r="W10">
            <v>1</v>
          </cell>
          <cell r="X10" t="str">
            <v/>
          </cell>
          <cell r="Y10">
            <v>1</v>
          </cell>
          <cell r="Z10">
            <v>1</v>
          </cell>
          <cell r="AA10">
            <v>1</v>
          </cell>
          <cell r="AB10" t="str">
            <v/>
          </cell>
          <cell r="AC10">
            <v>1</v>
          </cell>
          <cell r="AD10">
            <v>1</v>
          </cell>
          <cell r="AE10">
            <v>1</v>
          </cell>
          <cell r="AF10">
            <v>1</v>
          </cell>
          <cell r="AG10">
            <v>1</v>
          </cell>
          <cell r="AH10">
            <v>1</v>
          </cell>
          <cell r="AI10">
            <v>1</v>
          </cell>
          <cell r="AJ10">
            <v>1</v>
          </cell>
          <cell r="AK10">
            <v>1</v>
          </cell>
          <cell r="AL10">
            <v>1</v>
          </cell>
          <cell r="AM10">
            <v>1</v>
          </cell>
          <cell r="AN10">
            <v>1</v>
          </cell>
          <cell r="AO10">
            <v>1</v>
          </cell>
          <cell r="AP10">
            <v>1</v>
          </cell>
          <cell r="AQ10">
            <v>1</v>
          </cell>
          <cell r="AR10">
            <v>1</v>
          </cell>
          <cell r="AS10">
            <v>1</v>
          </cell>
          <cell r="AT10" t="str">
            <v/>
          </cell>
          <cell r="AU10">
            <v>1</v>
          </cell>
          <cell r="AV10">
            <v>1</v>
          </cell>
          <cell r="AW10">
            <v>1</v>
          </cell>
          <cell r="AX10">
            <v>1</v>
          </cell>
          <cell r="AY10">
            <v>1</v>
          </cell>
          <cell r="AZ10">
            <v>1</v>
          </cell>
          <cell r="BA10">
            <v>1</v>
          </cell>
          <cell r="BB10">
            <v>1</v>
          </cell>
          <cell r="BC10">
            <v>1</v>
          </cell>
          <cell r="BD10">
            <v>1</v>
          </cell>
          <cell r="BE10">
            <v>1</v>
          </cell>
          <cell r="BF10">
            <v>1</v>
          </cell>
          <cell r="BG10">
            <v>1</v>
          </cell>
          <cell r="BH10">
            <v>1</v>
          </cell>
          <cell r="BI10">
            <v>1</v>
          </cell>
          <cell r="BJ10">
            <v>1</v>
          </cell>
          <cell r="BK10">
            <v>1</v>
          </cell>
          <cell r="BL10">
            <v>1</v>
          </cell>
          <cell r="BM10">
            <v>1</v>
          </cell>
          <cell r="BN10">
            <v>1</v>
          </cell>
          <cell r="BO10">
            <v>1</v>
          </cell>
          <cell r="BP10">
            <v>1</v>
          </cell>
          <cell r="BQ10">
            <v>1</v>
          </cell>
          <cell r="BR10">
            <v>1</v>
          </cell>
          <cell r="BS10" t="str">
            <v/>
          </cell>
          <cell r="BT10" t="str">
            <v/>
          </cell>
          <cell r="BU10">
            <v>1</v>
          </cell>
          <cell r="BV10">
            <v>1</v>
          </cell>
          <cell r="BW10">
            <v>1</v>
          </cell>
          <cell r="BX10">
            <v>1</v>
          </cell>
          <cell r="BY10">
            <v>1</v>
          </cell>
          <cell r="BZ10">
            <v>1</v>
          </cell>
          <cell r="CA10">
            <v>1</v>
          </cell>
          <cell r="CB10" t="str">
            <v/>
          </cell>
          <cell r="CC10" t="str">
            <v/>
          </cell>
          <cell r="CD10">
            <v>1</v>
          </cell>
          <cell r="CE10">
            <v>1</v>
          </cell>
          <cell r="CF10">
            <v>1</v>
          </cell>
          <cell r="CG10" t="str">
            <v/>
          </cell>
          <cell r="CH10">
            <v>1</v>
          </cell>
          <cell r="CI10">
            <v>1</v>
          </cell>
          <cell r="CJ10">
            <v>1</v>
          </cell>
          <cell r="CK10">
            <v>1</v>
          </cell>
          <cell r="CL10">
            <v>1</v>
          </cell>
          <cell r="CM10">
            <v>1</v>
          </cell>
          <cell r="CN10">
            <v>1</v>
          </cell>
          <cell r="CO10">
            <v>1</v>
          </cell>
          <cell r="CP10">
            <v>1</v>
          </cell>
          <cell r="CQ10">
            <v>1</v>
          </cell>
          <cell r="CR10">
            <v>1</v>
          </cell>
          <cell r="CS10">
            <v>1</v>
          </cell>
          <cell r="CT10">
            <v>1</v>
          </cell>
          <cell r="CU10">
            <v>1</v>
          </cell>
          <cell r="CV10">
            <v>1</v>
          </cell>
          <cell r="CW10">
            <v>1</v>
          </cell>
          <cell r="CX10">
            <v>1</v>
          </cell>
          <cell r="CY10">
            <v>1</v>
          </cell>
          <cell r="CZ10">
            <v>1</v>
          </cell>
          <cell r="DA10">
            <v>1</v>
          </cell>
          <cell r="DB10">
            <v>1</v>
          </cell>
          <cell r="DC10">
            <v>1</v>
          </cell>
          <cell r="DD10">
            <v>1</v>
          </cell>
          <cell r="DE10">
            <v>1</v>
          </cell>
          <cell r="DF10">
            <v>1</v>
          </cell>
          <cell r="DG10">
            <v>1</v>
          </cell>
          <cell r="DH10">
            <v>1</v>
          </cell>
          <cell r="DI10">
            <v>1</v>
          </cell>
          <cell r="DJ10">
            <v>1</v>
          </cell>
          <cell r="DK10" t="str">
            <v/>
          </cell>
          <cell r="DL10">
            <v>1</v>
          </cell>
          <cell r="DM10">
            <v>1</v>
          </cell>
          <cell r="DN10">
            <v>1</v>
          </cell>
          <cell r="DO10" t="str">
            <v/>
          </cell>
          <cell r="DP10">
            <v>1</v>
          </cell>
          <cell r="DQ10">
            <v>1</v>
          </cell>
          <cell r="DR10">
            <v>1</v>
          </cell>
          <cell r="DS10" t="str">
            <v/>
          </cell>
          <cell r="DT10">
            <v>1</v>
          </cell>
          <cell r="DU10">
            <v>1</v>
          </cell>
          <cell r="DV10">
            <v>1</v>
          </cell>
          <cell r="DW10">
            <v>1</v>
          </cell>
          <cell r="DX10">
            <v>1</v>
          </cell>
          <cell r="DY10">
            <v>1</v>
          </cell>
          <cell r="DZ10">
            <v>1</v>
          </cell>
          <cell r="EA10">
            <v>1</v>
          </cell>
          <cell r="EB10">
            <v>1</v>
          </cell>
          <cell r="EC10">
            <v>1</v>
          </cell>
          <cell r="ED10">
            <v>1</v>
          </cell>
          <cell r="EE10">
            <v>1</v>
          </cell>
          <cell r="EF10">
            <v>1</v>
          </cell>
          <cell r="EG10" t="str">
            <v/>
          </cell>
          <cell r="EH10" t="str">
            <v/>
          </cell>
          <cell r="EI10" t="str">
            <v/>
          </cell>
          <cell r="EJ10" t="str">
            <v/>
          </cell>
          <cell r="EK10">
            <v>1</v>
          </cell>
          <cell r="EL10" t="str">
            <v/>
          </cell>
          <cell r="EM10" t="str">
            <v/>
          </cell>
          <cell r="EN10" t="str">
            <v/>
          </cell>
          <cell r="EO10" t="str">
            <v/>
          </cell>
          <cell r="EP10" t="str">
            <v/>
          </cell>
          <cell r="EQ10">
            <v>1</v>
          </cell>
          <cell r="ER10" t="str">
            <v/>
          </cell>
          <cell r="ES10" t="str">
            <v/>
          </cell>
          <cell r="ET10" t="str">
            <v/>
          </cell>
          <cell r="EU10" t="str">
            <v/>
          </cell>
          <cell r="EV10" t="str">
            <v/>
          </cell>
          <cell r="EW10" t="str">
            <v/>
          </cell>
          <cell r="EX10" t="str">
            <v/>
          </cell>
          <cell r="EY10" t="str">
            <v/>
          </cell>
          <cell r="EZ10" t="str">
            <v/>
          </cell>
          <cell r="FA10" t="str">
            <v/>
          </cell>
          <cell r="FB10" t="str">
            <v/>
          </cell>
          <cell r="FC10" t="str">
            <v/>
          </cell>
          <cell r="FD10" t="str">
            <v/>
          </cell>
          <cell r="FE10" t="str">
            <v/>
          </cell>
          <cell r="FF10" t="str">
            <v/>
          </cell>
          <cell r="FG10" t="str">
            <v/>
          </cell>
          <cell r="FH10" t="str">
            <v/>
          </cell>
          <cell r="FI10" t="str">
            <v/>
          </cell>
          <cell r="FJ10" t="str">
            <v/>
          </cell>
          <cell r="FK10" t="str">
            <v/>
          </cell>
          <cell r="FL10" t="str">
            <v/>
          </cell>
          <cell r="FM10" t="str">
            <v/>
          </cell>
          <cell r="FN10" t="str">
            <v/>
          </cell>
          <cell r="FO10" t="str">
            <v/>
          </cell>
          <cell r="FP10" t="str">
            <v/>
          </cell>
          <cell r="FQ10" t="str">
            <v/>
          </cell>
          <cell r="FR10" t="str">
            <v/>
          </cell>
          <cell r="FS10" t="str">
            <v/>
          </cell>
          <cell r="FT10" t="str">
            <v/>
          </cell>
          <cell r="FU10" t="str">
            <v/>
          </cell>
          <cell r="FV10" t="str">
            <v/>
          </cell>
          <cell r="FW10" t="str">
            <v/>
          </cell>
          <cell r="FX10" t="str">
            <v/>
          </cell>
          <cell r="FY10" t="str">
            <v/>
          </cell>
          <cell r="FZ10" t="str">
            <v/>
          </cell>
          <cell r="GA10" t="str">
            <v/>
          </cell>
          <cell r="GB10">
            <v>1</v>
          </cell>
          <cell r="GC10" t="str">
            <v/>
          </cell>
          <cell r="GD10" t="str">
            <v/>
          </cell>
          <cell r="GE10" t="str">
            <v/>
          </cell>
          <cell r="GF10" t="str">
            <v/>
          </cell>
          <cell r="GG10" t="str">
            <v/>
          </cell>
          <cell r="GH10" t="str">
            <v/>
          </cell>
          <cell r="GI10" t="str">
            <v/>
          </cell>
          <cell r="GJ10" t="str">
            <v/>
          </cell>
          <cell r="GK10">
            <v>1</v>
          </cell>
          <cell r="GL10" t="str">
            <v/>
          </cell>
          <cell r="GM10" t="str">
            <v/>
          </cell>
          <cell r="GN10" t="str">
            <v/>
          </cell>
          <cell r="GO10" t="str">
            <v/>
          </cell>
          <cell r="GP10" t="str">
            <v/>
          </cell>
          <cell r="GQ10" t="str">
            <v/>
          </cell>
          <cell r="GR10" t="str">
            <v/>
          </cell>
          <cell r="GS10" t="str">
            <v/>
          </cell>
          <cell r="GT10">
            <v>1</v>
          </cell>
          <cell r="GU10" t="str">
            <v/>
          </cell>
          <cell r="GV10" t="str">
            <v/>
          </cell>
          <cell r="GW10" t="str">
            <v/>
          </cell>
          <cell r="GX10" t="str">
            <v/>
          </cell>
          <cell r="GY10" t="str">
            <v/>
          </cell>
          <cell r="GZ10" t="str">
            <v/>
          </cell>
          <cell r="HA10">
            <v>1</v>
          </cell>
          <cell r="HB10" t="str">
            <v/>
          </cell>
          <cell r="HC10" t="str">
            <v/>
          </cell>
          <cell r="HD10" t="str">
            <v/>
          </cell>
          <cell r="HE10" t="str">
            <v/>
          </cell>
          <cell r="HF10" t="str">
            <v/>
          </cell>
          <cell r="HG10" t="str">
            <v/>
          </cell>
          <cell r="HH10" t="str">
            <v/>
          </cell>
          <cell r="HI10" t="str">
            <v/>
          </cell>
          <cell r="HJ10">
            <v>1</v>
          </cell>
          <cell r="HK10" t="str">
            <v/>
          </cell>
          <cell r="HL10" t="str">
            <v/>
          </cell>
          <cell r="HM10" t="str">
            <v/>
          </cell>
          <cell r="HN10" t="str">
            <v/>
          </cell>
          <cell r="HO10" t="str">
            <v/>
          </cell>
          <cell r="HP10" t="str">
            <v/>
          </cell>
          <cell r="HQ10" t="str">
            <v/>
          </cell>
          <cell r="HR10" t="str">
            <v/>
          </cell>
          <cell r="HS10" t="str">
            <v/>
          </cell>
          <cell r="HT10" t="str">
            <v/>
          </cell>
          <cell r="HU10" t="str">
            <v/>
          </cell>
          <cell r="HV10" t="str">
            <v/>
          </cell>
          <cell r="HW10" t="str">
            <v/>
          </cell>
          <cell r="HX10">
            <v>1</v>
          </cell>
          <cell r="HY10">
            <v>1</v>
          </cell>
          <cell r="HZ10" t="str">
            <v/>
          </cell>
          <cell r="IA10" t="str">
            <v/>
          </cell>
          <cell r="IB10" t="str">
            <v/>
          </cell>
          <cell r="IC10" t="str">
            <v/>
          </cell>
          <cell r="ID10" t="str">
            <v/>
          </cell>
          <cell r="IE10" t="str">
            <v/>
          </cell>
          <cell r="IF10" t="str">
            <v/>
          </cell>
          <cell r="IG10" t="str">
            <v/>
          </cell>
          <cell r="IH10" t="str">
            <v/>
          </cell>
          <cell r="II10" t="str">
            <v/>
          </cell>
          <cell r="IJ10" t="str">
            <v/>
          </cell>
          <cell r="IK10" t="str">
            <v/>
          </cell>
          <cell r="IL10" t="str">
            <v/>
          </cell>
          <cell r="IM10">
            <v>1</v>
          </cell>
        </row>
        <row r="11">
          <cell r="A11" t="str">
            <v>1.3.1</v>
          </cell>
          <cell r="B11">
            <v>1</v>
          </cell>
          <cell r="C11" t="str">
            <v>Starting a Business - Time (days)</v>
          </cell>
          <cell r="D11" t="str">
            <v>SCORE</v>
          </cell>
          <cell r="E11">
            <v>1</v>
          </cell>
          <cell r="F11">
            <v>1</v>
          </cell>
          <cell r="G11">
            <v>1</v>
          </cell>
          <cell r="H11">
            <v>1</v>
          </cell>
          <cell r="I11">
            <v>1</v>
          </cell>
          <cell r="J11">
            <v>1</v>
          </cell>
          <cell r="K11">
            <v>1</v>
          </cell>
          <cell r="L11">
            <v>1</v>
          </cell>
          <cell r="M11">
            <v>1</v>
          </cell>
          <cell r="N11" t="str">
            <v/>
          </cell>
          <cell r="O11">
            <v>1</v>
          </cell>
          <cell r="P11">
            <v>1</v>
          </cell>
          <cell r="Q11">
            <v>1</v>
          </cell>
          <cell r="R11">
            <v>1</v>
          </cell>
          <cell r="S11">
            <v>1</v>
          </cell>
          <cell r="T11">
            <v>1</v>
          </cell>
          <cell r="U11">
            <v>1</v>
          </cell>
          <cell r="V11">
            <v>1</v>
          </cell>
          <cell r="W11">
            <v>1</v>
          </cell>
          <cell r="X11" t="str">
            <v/>
          </cell>
          <cell r="Y11">
            <v>1</v>
          </cell>
          <cell r="Z11">
            <v>1</v>
          </cell>
          <cell r="AA11">
            <v>1</v>
          </cell>
          <cell r="AB11" t="str">
            <v/>
          </cell>
          <cell r="AC11">
            <v>1</v>
          </cell>
          <cell r="AD11">
            <v>1</v>
          </cell>
          <cell r="AE11">
            <v>1</v>
          </cell>
          <cell r="AF11">
            <v>1</v>
          </cell>
          <cell r="AG11">
            <v>1</v>
          </cell>
          <cell r="AH11">
            <v>1</v>
          </cell>
          <cell r="AI11">
            <v>1</v>
          </cell>
          <cell r="AJ11">
            <v>1</v>
          </cell>
          <cell r="AK11">
            <v>1</v>
          </cell>
          <cell r="AL11">
            <v>1</v>
          </cell>
          <cell r="AM11">
            <v>1</v>
          </cell>
          <cell r="AN11">
            <v>1</v>
          </cell>
          <cell r="AO11">
            <v>1</v>
          </cell>
          <cell r="AP11">
            <v>1</v>
          </cell>
          <cell r="AQ11">
            <v>1</v>
          </cell>
          <cell r="AR11">
            <v>1</v>
          </cell>
          <cell r="AS11">
            <v>1</v>
          </cell>
          <cell r="AT11" t="str">
            <v/>
          </cell>
          <cell r="AU11">
            <v>1</v>
          </cell>
          <cell r="AV11">
            <v>1</v>
          </cell>
          <cell r="AW11">
            <v>1</v>
          </cell>
          <cell r="AX11">
            <v>1</v>
          </cell>
          <cell r="AY11">
            <v>1</v>
          </cell>
          <cell r="AZ11">
            <v>1</v>
          </cell>
          <cell r="BA11">
            <v>1</v>
          </cell>
          <cell r="BB11">
            <v>1</v>
          </cell>
          <cell r="BC11">
            <v>1</v>
          </cell>
          <cell r="BD11">
            <v>1</v>
          </cell>
          <cell r="BE11">
            <v>1</v>
          </cell>
          <cell r="BF11">
            <v>1</v>
          </cell>
          <cell r="BG11">
            <v>1</v>
          </cell>
          <cell r="BH11">
            <v>1</v>
          </cell>
          <cell r="BI11">
            <v>1</v>
          </cell>
          <cell r="BJ11">
            <v>1</v>
          </cell>
          <cell r="BK11">
            <v>1</v>
          </cell>
          <cell r="BL11">
            <v>1</v>
          </cell>
          <cell r="BM11">
            <v>1</v>
          </cell>
          <cell r="BN11">
            <v>1</v>
          </cell>
          <cell r="BO11">
            <v>1</v>
          </cell>
          <cell r="BP11">
            <v>1</v>
          </cell>
          <cell r="BQ11">
            <v>1</v>
          </cell>
          <cell r="BR11">
            <v>1</v>
          </cell>
          <cell r="BS11" t="str">
            <v/>
          </cell>
          <cell r="BT11" t="str">
            <v/>
          </cell>
          <cell r="BU11">
            <v>1</v>
          </cell>
          <cell r="BV11">
            <v>1</v>
          </cell>
          <cell r="BW11">
            <v>1</v>
          </cell>
          <cell r="BX11">
            <v>1</v>
          </cell>
          <cell r="BY11">
            <v>1</v>
          </cell>
          <cell r="BZ11">
            <v>1</v>
          </cell>
          <cell r="CA11">
            <v>1</v>
          </cell>
          <cell r="CB11" t="str">
            <v/>
          </cell>
          <cell r="CC11" t="str">
            <v/>
          </cell>
          <cell r="CD11">
            <v>1</v>
          </cell>
          <cell r="CE11">
            <v>1</v>
          </cell>
          <cell r="CF11">
            <v>1</v>
          </cell>
          <cell r="CG11" t="str">
            <v/>
          </cell>
          <cell r="CH11">
            <v>1</v>
          </cell>
          <cell r="CI11">
            <v>1</v>
          </cell>
          <cell r="CJ11">
            <v>1</v>
          </cell>
          <cell r="CK11">
            <v>1</v>
          </cell>
          <cell r="CL11">
            <v>1</v>
          </cell>
          <cell r="CM11">
            <v>1</v>
          </cell>
          <cell r="CN11">
            <v>1</v>
          </cell>
          <cell r="CO11">
            <v>1</v>
          </cell>
          <cell r="CP11">
            <v>1</v>
          </cell>
          <cell r="CQ11">
            <v>1</v>
          </cell>
          <cell r="CR11">
            <v>1</v>
          </cell>
          <cell r="CS11">
            <v>1</v>
          </cell>
          <cell r="CT11">
            <v>1</v>
          </cell>
          <cell r="CU11">
            <v>1</v>
          </cell>
          <cell r="CV11">
            <v>1</v>
          </cell>
          <cell r="CW11">
            <v>1</v>
          </cell>
          <cell r="CX11">
            <v>1</v>
          </cell>
          <cell r="CY11">
            <v>1</v>
          </cell>
          <cell r="CZ11">
            <v>1</v>
          </cell>
          <cell r="DA11">
            <v>1</v>
          </cell>
          <cell r="DB11">
            <v>1</v>
          </cell>
          <cell r="DC11">
            <v>1</v>
          </cell>
          <cell r="DD11">
            <v>1</v>
          </cell>
          <cell r="DE11">
            <v>1</v>
          </cell>
          <cell r="DF11">
            <v>1</v>
          </cell>
          <cell r="DG11">
            <v>1</v>
          </cell>
          <cell r="DH11">
            <v>1</v>
          </cell>
          <cell r="DI11">
            <v>1</v>
          </cell>
          <cell r="DJ11">
            <v>1</v>
          </cell>
          <cell r="DK11" t="str">
            <v/>
          </cell>
          <cell r="DL11">
            <v>1</v>
          </cell>
          <cell r="DM11">
            <v>1</v>
          </cell>
          <cell r="DN11">
            <v>1</v>
          </cell>
          <cell r="DO11" t="str">
            <v/>
          </cell>
          <cell r="DP11">
            <v>1</v>
          </cell>
          <cell r="DQ11">
            <v>1</v>
          </cell>
          <cell r="DR11">
            <v>1</v>
          </cell>
          <cell r="DS11" t="str">
            <v/>
          </cell>
          <cell r="DT11">
            <v>1</v>
          </cell>
          <cell r="DU11">
            <v>1</v>
          </cell>
          <cell r="DV11">
            <v>1</v>
          </cell>
          <cell r="DW11">
            <v>1</v>
          </cell>
          <cell r="DX11">
            <v>1</v>
          </cell>
          <cell r="DY11">
            <v>1</v>
          </cell>
          <cell r="DZ11">
            <v>1</v>
          </cell>
          <cell r="EA11">
            <v>1</v>
          </cell>
          <cell r="EB11">
            <v>1</v>
          </cell>
          <cell r="EC11">
            <v>1</v>
          </cell>
          <cell r="ED11">
            <v>1</v>
          </cell>
          <cell r="EE11">
            <v>1</v>
          </cell>
          <cell r="EF11">
            <v>1</v>
          </cell>
          <cell r="EG11" t="str">
            <v/>
          </cell>
          <cell r="EH11" t="str">
            <v/>
          </cell>
          <cell r="EI11" t="str">
            <v/>
          </cell>
          <cell r="EJ11" t="str">
            <v/>
          </cell>
          <cell r="EK11">
            <v>1</v>
          </cell>
          <cell r="EL11" t="str">
            <v/>
          </cell>
          <cell r="EM11" t="str">
            <v/>
          </cell>
          <cell r="EN11" t="str">
            <v/>
          </cell>
          <cell r="EO11" t="str">
            <v/>
          </cell>
          <cell r="EP11" t="str">
            <v/>
          </cell>
          <cell r="EQ11">
            <v>1</v>
          </cell>
          <cell r="ER11" t="str">
            <v/>
          </cell>
          <cell r="ES11" t="str">
            <v/>
          </cell>
          <cell r="ET11" t="str">
            <v/>
          </cell>
          <cell r="EU11" t="str">
            <v/>
          </cell>
          <cell r="EV11" t="str">
            <v/>
          </cell>
          <cell r="EW11" t="str">
            <v/>
          </cell>
          <cell r="EX11" t="str">
            <v/>
          </cell>
          <cell r="EY11" t="str">
            <v/>
          </cell>
          <cell r="EZ11" t="str">
            <v/>
          </cell>
          <cell r="FA11" t="str">
            <v/>
          </cell>
          <cell r="FB11" t="str">
            <v/>
          </cell>
          <cell r="FC11" t="str">
            <v/>
          </cell>
          <cell r="FD11" t="str">
            <v/>
          </cell>
          <cell r="FE11" t="str">
            <v/>
          </cell>
          <cell r="FF11" t="str">
            <v/>
          </cell>
          <cell r="FG11" t="str">
            <v/>
          </cell>
          <cell r="FH11" t="str">
            <v/>
          </cell>
          <cell r="FI11" t="str">
            <v/>
          </cell>
          <cell r="FJ11" t="str">
            <v/>
          </cell>
          <cell r="FK11" t="str">
            <v/>
          </cell>
          <cell r="FL11" t="str">
            <v/>
          </cell>
          <cell r="FM11" t="str">
            <v/>
          </cell>
          <cell r="FN11" t="str">
            <v/>
          </cell>
          <cell r="FO11" t="str">
            <v/>
          </cell>
          <cell r="FP11" t="str">
            <v/>
          </cell>
          <cell r="FQ11" t="str">
            <v/>
          </cell>
          <cell r="FR11" t="str">
            <v/>
          </cell>
          <cell r="FS11" t="str">
            <v/>
          </cell>
          <cell r="FT11" t="str">
            <v/>
          </cell>
          <cell r="FU11" t="str">
            <v/>
          </cell>
          <cell r="FV11" t="str">
            <v/>
          </cell>
          <cell r="FW11" t="str">
            <v/>
          </cell>
          <cell r="FX11" t="str">
            <v/>
          </cell>
          <cell r="FY11" t="str">
            <v/>
          </cell>
          <cell r="FZ11" t="str">
            <v/>
          </cell>
          <cell r="GA11" t="str">
            <v/>
          </cell>
          <cell r="GB11">
            <v>1</v>
          </cell>
          <cell r="GC11" t="str">
            <v/>
          </cell>
          <cell r="GD11" t="str">
            <v/>
          </cell>
          <cell r="GE11" t="str">
            <v/>
          </cell>
          <cell r="GF11" t="str">
            <v/>
          </cell>
          <cell r="GG11" t="str">
            <v/>
          </cell>
          <cell r="GH11" t="str">
            <v/>
          </cell>
          <cell r="GI11" t="str">
            <v/>
          </cell>
          <cell r="GJ11" t="str">
            <v/>
          </cell>
          <cell r="GK11">
            <v>1</v>
          </cell>
          <cell r="GL11" t="str">
            <v/>
          </cell>
          <cell r="GM11" t="str">
            <v/>
          </cell>
          <cell r="GN11" t="str">
            <v/>
          </cell>
          <cell r="GO11" t="str">
            <v/>
          </cell>
          <cell r="GP11" t="str">
            <v/>
          </cell>
          <cell r="GQ11" t="str">
            <v/>
          </cell>
          <cell r="GR11" t="str">
            <v/>
          </cell>
          <cell r="GS11" t="str">
            <v/>
          </cell>
          <cell r="GT11">
            <v>1</v>
          </cell>
          <cell r="GU11" t="str">
            <v/>
          </cell>
          <cell r="GV11" t="str">
            <v/>
          </cell>
          <cell r="GW11" t="str">
            <v/>
          </cell>
          <cell r="GX11" t="str">
            <v/>
          </cell>
          <cell r="GY11" t="str">
            <v/>
          </cell>
          <cell r="GZ11" t="str">
            <v/>
          </cell>
          <cell r="HA11">
            <v>1</v>
          </cell>
          <cell r="HB11" t="str">
            <v/>
          </cell>
          <cell r="HC11" t="str">
            <v/>
          </cell>
          <cell r="HD11" t="str">
            <v/>
          </cell>
          <cell r="HE11" t="str">
            <v/>
          </cell>
          <cell r="HF11" t="str">
            <v/>
          </cell>
          <cell r="HG11" t="str">
            <v/>
          </cell>
          <cell r="HH11" t="str">
            <v/>
          </cell>
          <cell r="HI11" t="str">
            <v/>
          </cell>
          <cell r="HJ11">
            <v>1</v>
          </cell>
          <cell r="HK11" t="str">
            <v/>
          </cell>
          <cell r="HL11" t="str">
            <v/>
          </cell>
          <cell r="HM11" t="str">
            <v/>
          </cell>
          <cell r="HN11" t="str">
            <v/>
          </cell>
          <cell r="HO11" t="str">
            <v/>
          </cell>
          <cell r="HP11" t="str">
            <v/>
          </cell>
          <cell r="HQ11" t="str">
            <v/>
          </cell>
          <cell r="HR11" t="str">
            <v/>
          </cell>
          <cell r="HS11" t="str">
            <v/>
          </cell>
          <cell r="HT11" t="str">
            <v/>
          </cell>
          <cell r="HU11" t="str">
            <v/>
          </cell>
          <cell r="HV11" t="str">
            <v/>
          </cell>
          <cell r="HW11" t="str">
            <v/>
          </cell>
          <cell r="HX11">
            <v>1</v>
          </cell>
          <cell r="HY11">
            <v>1</v>
          </cell>
          <cell r="HZ11" t="str">
            <v/>
          </cell>
          <cell r="IA11" t="str">
            <v/>
          </cell>
          <cell r="IB11" t="str">
            <v/>
          </cell>
          <cell r="IC11" t="str">
            <v/>
          </cell>
          <cell r="ID11" t="str">
            <v/>
          </cell>
          <cell r="IE11" t="str">
            <v/>
          </cell>
          <cell r="IF11" t="str">
            <v/>
          </cell>
          <cell r="IG11" t="str">
            <v/>
          </cell>
          <cell r="IH11" t="str">
            <v/>
          </cell>
          <cell r="II11" t="str">
            <v/>
          </cell>
          <cell r="IJ11" t="str">
            <v/>
          </cell>
          <cell r="IK11" t="str">
            <v/>
          </cell>
          <cell r="IL11" t="str">
            <v/>
          </cell>
          <cell r="IM11">
            <v>1</v>
          </cell>
        </row>
        <row r="12">
          <cell r="A12" t="str">
            <v>1.3.2</v>
          </cell>
          <cell r="B12">
            <v>1</v>
          </cell>
          <cell r="C12" t="str">
            <v>Starting a Business - Cost (% of income per capita)</v>
          </cell>
          <cell r="D12" t="str">
            <v>SCORE</v>
          </cell>
          <cell r="E12">
            <v>1</v>
          </cell>
          <cell r="F12">
            <v>1</v>
          </cell>
          <cell r="G12">
            <v>1</v>
          </cell>
          <cell r="H12">
            <v>1</v>
          </cell>
          <cell r="I12">
            <v>1</v>
          </cell>
          <cell r="J12">
            <v>1</v>
          </cell>
          <cell r="K12">
            <v>1</v>
          </cell>
          <cell r="L12">
            <v>1</v>
          </cell>
          <cell r="M12">
            <v>1</v>
          </cell>
          <cell r="N12" t="str">
            <v/>
          </cell>
          <cell r="O12">
            <v>1</v>
          </cell>
          <cell r="P12">
            <v>1</v>
          </cell>
          <cell r="Q12">
            <v>1</v>
          </cell>
          <cell r="R12">
            <v>1</v>
          </cell>
          <cell r="S12">
            <v>1</v>
          </cell>
          <cell r="T12">
            <v>1</v>
          </cell>
          <cell r="U12">
            <v>1</v>
          </cell>
          <cell r="V12">
            <v>1</v>
          </cell>
          <cell r="W12">
            <v>1</v>
          </cell>
          <cell r="X12" t="str">
            <v/>
          </cell>
          <cell r="Y12">
            <v>1</v>
          </cell>
          <cell r="Z12">
            <v>1</v>
          </cell>
          <cell r="AA12">
            <v>1</v>
          </cell>
          <cell r="AB12" t="str">
            <v/>
          </cell>
          <cell r="AC12">
            <v>1</v>
          </cell>
          <cell r="AD12">
            <v>1</v>
          </cell>
          <cell r="AE12">
            <v>1</v>
          </cell>
          <cell r="AF12">
            <v>1</v>
          </cell>
          <cell r="AG12">
            <v>1</v>
          </cell>
          <cell r="AH12">
            <v>1</v>
          </cell>
          <cell r="AI12">
            <v>1</v>
          </cell>
          <cell r="AJ12">
            <v>1</v>
          </cell>
          <cell r="AK12">
            <v>1</v>
          </cell>
          <cell r="AL12">
            <v>1</v>
          </cell>
          <cell r="AM12">
            <v>1</v>
          </cell>
          <cell r="AN12">
            <v>1</v>
          </cell>
          <cell r="AO12">
            <v>1</v>
          </cell>
          <cell r="AP12">
            <v>1</v>
          </cell>
          <cell r="AQ12">
            <v>1</v>
          </cell>
          <cell r="AR12">
            <v>1</v>
          </cell>
          <cell r="AS12">
            <v>1</v>
          </cell>
          <cell r="AT12" t="str">
            <v/>
          </cell>
          <cell r="AU12">
            <v>1</v>
          </cell>
          <cell r="AV12">
            <v>1</v>
          </cell>
          <cell r="AW12">
            <v>1</v>
          </cell>
          <cell r="AX12">
            <v>1</v>
          </cell>
          <cell r="AY12">
            <v>1</v>
          </cell>
          <cell r="AZ12">
            <v>1</v>
          </cell>
          <cell r="BA12">
            <v>1</v>
          </cell>
          <cell r="BB12">
            <v>1</v>
          </cell>
          <cell r="BC12">
            <v>1</v>
          </cell>
          <cell r="BD12">
            <v>1</v>
          </cell>
          <cell r="BE12">
            <v>1</v>
          </cell>
          <cell r="BF12">
            <v>1</v>
          </cell>
          <cell r="BG12">
            <v>1</v>
          </cell>
          <cell r="BH12">
            <v>1</v>
          </cell>
          <cell r="BI12">
            <v>1</v>
          </cell>
          <cell r="BJ12">
            <v>1</v>
          </cell>
          <cell r="BK12">
            <v>1</v>
          </cell>
          <cell r="BL12">
            <v>1</v>
          </cell>
          <cell r="BM12">
            <v>1</v>
          </cell>
          <cell r="BN12">
            <v>1</v>
          </cell>
          <cell r="BO12">
            <v>1</v>
          </cell>
          <cell r="BP12">
            <v>1</v>
          </cell>
          <cell r="BQ12">
            <v>1</v>
          </cell>
          <cell r="BR12">
            <v>1</v>
          </cell>
          <cell r="BS12" t="str">
            <v/>
          </cell>
          <cell r="BT12" t="str">
            <v/>
          </cell>
          <cell r="BU12">
            <v>1</v>
          </cell>
          <cell r="BV12">
            <v>1</v>
          </cell>
          <cell r="BW12">
            <v>1</v>
          </cell>
          <cell r="BX12">
            <v>1</v>
          </cell>
          <cell r="BY12">
            <v>1</v>
          </cell>
          <cell r="BZ12">
            <v>1</v>
          </cell>
          <cell r="CA12">
            <v>1</v>
          </cell>
          <cell r="CB12" t="str">
            <v/>
          </cell>
          <cell r="CC12" t="str">
            <v/>
          </cell>
          <cell r="CD12">
            <v>1</v>
          </cell>
          <cell r="CE12">
            <v>1</v>
          </cell>
          <cell r="CF12">
            <v>1</v>
          </cell>
          <cell r="CG12" t="str">
            <v/>
          </cell>
          <cell r="CH12">
            <v>1</v>
          </cell>
          <cell r="CI12">
            <v>1</v>
          </cell>
          <cell r="CJ12">
            <v>1</v>
          </cell>
          <cell r="CK12">
            <v>1</v>
          </cell>
          <cell r="CL12">
            <v>1</v>
          </cell>
          <cell r="CM12">
            <v>1</v>
          </cell>
          <cell r="CN12">
            <v>1</v>
          </cell>
          <cell r="CO12">
            <v>1</v>
          </cell>
          <cell r="CP12">
            <v>1</v>
          </cell>
          <cell r="CQ12">
            <v>1</v>
          </cell>
          <cell r="CR12">
            <v>1</v>
          </cell>
          <cell r="CS12">
            <v>1</v>
          </cell>
          <cell r="CT12">
            <v>1</v>
          </cell>
          <cell r="CU12">
            <v>1</v>
          </cell>
          <cell r="CV12">
            <v>1</v>
          </cell>
          <cell r="CW12">
            <v>1</v>
          </cell>
          <cell r="CX12">
            <v>1</v>
          </cell>
          <cell r="CY12">
            <v>1</v>
          </cell>
          <cell r="CZ12">
            <v>1</v>
          </cell>
          <cell r="DA12">
            <v>1</v>
          </cell>
          <cell r="DB12">
            <v>1</v>
          </cell>
          <cell r="DC12">
            <v>1</v>
          </cell>
          <cell r="DD12">
            <v>1</v>
          </cell>
          <cell r="DE12">
            <v>1</v>
          </cell>
          <cell r="DF12">
            <v>1</v>
          </cell>
          <cell r="DG12">
            <v>1</v>
          </cell>
          <cell r="DH12">
            <v>1</v>
          </cell>
          <cell r="DI12">
            <v>1</v>
          </cell>
          <cell r="DJ12">
            <v>1</v>
          </cell>
          <cell r="DK12" t="str">
            <v/>
          </cell>
          <cell r="DL12">
            <v>1</v>
          </cell>
          <cell r="DM12">
            <v>1</v>
          </cell>
          <cell r="DN12">
            <v>1</v>
          </cell>
          <cell r="DO12" t="str">
            <v/>
          </cell>
          <cell r="DP12">
            <v>1</v>
          </cell>
          <cell r="DQ12">
            <v>1</v>
          </cell>
          <cell r="DR12">
            <v>1</v>
          </cell>
          <cell r="DS12" t="str">
            <v/>
          </cell>
          <cell r="DT12">
            <v>1</v>
          </cell>
          <cell r="DU12">
            <v>1</v>
          </cell>
          <cell r="DV12">
            <v>1</v>
          </cell>
          <cell r="DW12">
            <v>1</v>
          </cell>
          <cell r="DX12">
            <v>1</v>
          </cell>
          <cell r="DY12">
            <v>1</v>
          </cell>
          <cell r="DZ12">
            <v>1</v>
          </cell>
          <cell r="EA12">
            <v>1</v>
          </cell>
          <cell r="EB12">
            <v>1</v>
          </cell>
          <cell r="EC12">
            <v>1</v>
          </cell>
          <cell r="ED12">
            <v>1</v>
          </cell>
          <cell r="EE12">
            <v>1</v>
          </cell>
          <cell r="EF12">
            <v>1</v>
          </cell>
          <cell r="EG12" t="str">
            <v/>
          </cell>
          <cell r="EH12" t="str">
            <v/>
          </cell>
          <cell r="EI12" t="str">
            <v/>
          </cell>
          <cell r="EJ12" t="str">
            <v/>
          </cell>
          <cell r="EK12">
            <v>1</v>
          </cell>
          <cell r="EL12" t="str">
            <v/>
          </cell>
          <cell r="EM12" t="str">
            <v/>
          </cell>
          <cell r="EN12" t="str">
            <v/>
          </cell>
          <cell r="EO12" t="str">
            <v/>
          </cell>
          <cell r="EP12" t="str">
            <v/>
          </cell>
          <cell r="EQ12">
            <v>1</v>
          </cell>
          <cell r="ER12" t="str">
            <v/>
          </cell>
          <cell r="ES12" t="str">
            <v/>
          </cell>
          <cell r="ET12" t="str">
            <v/>
          </cell>
          <cell r="EU12" t="str">
            <v/>
          </cell>
          <cell r="EV12" t="str">
            <v/>
          </cell>
          <cell r="EW12" t="str">
            <v/>
          </cell>
          <cell r="EX12" t="str">
            <v/>
          </cell>
          <cell r="EY12" t="str">
            <v/>
          </cell>
          <cell r="EZ12" t="str">
            <v/>
          </cell>
          <cell r="FA12" t="str">
            <v/>
          </cell>
          <cell r="FB12" t="str">
            <v/>
          </cell>
          <cell r="FC12" t="str">
            <v/>
          </cell>
          <cell r="FD12" t="str">
            <v/>
          </cell>
          <cell r="FE12" t="str">
            <v/>
          </cell>
          <cell r="FF12" t="str">
            <v/>
          </cell>
          <cell r="FG12" t="str">
            <v/>
          </cell>
          <cell r="FH12" t="str">
            <v/>
          </cell>
          <cell r="FI12" t="str">
            <v/>
          </cell>
          <cell r="FJ12" t="str">
            <v/>
          </cell>
          <cell r="FK12" t="str">
            <v/>
          </cell>
          <cell r="FL12" t="str">
            <v/>
          </cell>
          <cell r="FM12" t="str">
            <v/>
          </cell>
          <cell r="FN12" t="str">
            <v/>
          </cell>
          <cell r="FO12" t="str">
            <v/>
          </cell>
          <cell r="FP12" t="str">
            <v/>
          </cell>
          <cell r="FQ12" t="str">
            <v/>
          </cell>
          <cell r="FR12" t="str">
            <v/>
          </cell>
          <cell r="FS12" t="str">
            <v/>
          </cell>
          <cell r="FT12" t="str">
            <v/>
          </cell>
          <cell r="FU12" t="str">
            <v/>
          </cell>
          <cell r="FV12" t="str">
            <v/>
          </cell>
          <cell r="FW12" t="str">
            <v/>
          </cell>
          <cell r="FX12" t="str">
            <v/>
          </cell>
          <cell r="FY12" t="str">
            <v/>
          </cell>
          <cell r="FZ12" t="str">
            <v/>
          </cell>
          <cell r="GA12" t="str">
            <v/>
          </cell>
          <cell r="GB12">
            <v>1</v>
          </cell>
          <cell r="GC12" t="str">
            <v/>
          </cell>
          <cell r="GD12" t="str">
            <v/>
          </cell>
          <cell r="GE12" t="str">
            <v/>
          </cell>
          <cell r="GF12" t="str">
            <v/>
          </cell>
          <cell r="GG12" t="str">
            <v/>
          </cell>
          <cell r="GH12" t="str">
            <v/>
          </cell>
          <cell r="GI12" t="str">
            <v/>
          </cell>
          <cell r="GJ12" t="str">
            <v/>
          </cell>
          <cell r="GK12">
            <v>1</v>
          </cell>
          <cell r="GL12" t="str">
            <v/>
          </cell>
          <cell r="GM12" t="str">
            <v/>
          </cell>
          <cell r="GN12" t="str">
            <v/>
          </cell>
          <cell r="GO12" t="str">
            <v/>
          </cell>
          <cell r="GP12" t="str">
            <v/>
          </cell>
          <cell r="GQ12" t="str">
            <v/>
          </cell>
          <cell r="GR12" t="str">
            <v/>
          </cell>
          <cell r="GS12" t="str">
            <v/>
          </cell>
          <cell r="GT12">
            <v>1</v>
          </cell>
          <cell r="GU12" t="str">
            <v/>
          </cell>
          <cell r="GV12" t="str">
            <v/>
          </cell>
          <cell r="GW12" t="str">
            <v/>
          </cell>
          <cell r="GX12" t="str">
            <v/>
          </cell>
          <cell r="GY12" t="str">
            <v/>
          </cell>
          <cell r="GZ12" t="str">
            <v/>
          </cell>
          <cell r="HA12">
            <v>1</v>
          </cell>
          <cell r="HB12" t="str">
            <v/>
          </cell>
          <cell r="HC12" t="str">
            <v/>
          </cell>
          <cell r="HD12" t="str">
            <v/>
          </cell>
          <cell r="HE12" t="str">
            <v/>
          </cell>
          <cell r="HF12" t="str">
            <v/>
          </cell>
          <cell r="HG12" t="str">
            <v/>
          </cell>
          <cell r="HH12" t="str">
            <v/>
          </cell>
          <cell r="HI12" t="str">
            <v/>
          </cell>
          <cell r="HJ12">
            <v>1</v>
          </cell>
          <cell r="HK12" t="str">
            <v/>
          </cell>
          <cell r="HL12" t="str">
            <v/>
          </cell>
          <cell r="HM12" t="str">
            <v/>
          </cell>
          <cell r="HN12" t="str">
            <v/>
          </cell>
          <cell r="HO12" t="str">
            <v/>
          </cell>
          <cell r="HP12" t="str">
            <v/>
          </cell>
          <cell r="HQ12" t="str">
            <v/>
          </cell>
          <cell r="HR12" t="str">
            <v/>
          </cell>
          <cell r="HS12" t="str">
            <v/>
          </cell>
          <cell r="HT12" t="str">
            <v/>
          </cell>
          <cell r="HU12" t="str">
            <v/>
          </cell>
          <cell r="HV12" t="str">
            <v/>
          </cell>
          <cell r="HW12" t="str">
            <v/>
          </cell>
          <cell r="HX12">
            <v>1</v>
          </cell>
          <cell r="HY12">
            <v>1</v>
          </cell>
          <cell r="HZ12" t="str">
            <v/>
          </cell>
          <cell r="IA12" t="str">
            <v/>
          </cell>
          <cell r="IB12" t="str">
            <v/>
          </cell>
          <cell r="IC12" t="str">
            <v/>
          </cell>
          <cell r="ID12" t="str">
            <v/>
          </cell>
          <cell r="IE12" t="str">
            <v/>
          </cell>
          <cell r="IF12" t="str">
            <v/>
          </cell>
          <cell r="IG12" t="str">
            <v/>
          </cell>
          <cell r="IH12" t="str">
            <v/>
          </cell>
          <cell r="II12" t="str">
            <v/>
          </cell>
          <cell r="IJ12" t="str">
            <v/>
          </cell>
          <cell r="IK12" t="str">
            <v/>
          </cell>
          <cell r="IL12" t="str">
            <v/>
          </cell>
          <cell r="IM12">
            <v>1</v>
          </cell>
        </row>
        <row r="13">
          <cell r="A13" t="str">
            <v>1.3.3</v>
          </cell>
          <cell r="B13">
            <v>1</v>
          </cell>
          <cell r="C13" t="str">
            <v>Paying Taxes - Total tax rate (% profit)</v>
          </cell>
          <cell r="D13" t="str">
            <v>SCORE</v>
          </cell>
          <cell r="E13">
            <v>1</v>
          </cell>
          <cell r="F13">
            <v>1</v>
          </cell>
          <cell r="G13">
            <v>1</v>
          </cell>
          <cell r="H13">
            <v>1</v>
          </cell>
          <cell r="I13">
            <v>1</v>
          </cell>
          <cell r="J13">
            <v>1</v>
          </cell>
          <cell r="K13">
            <v>1</v>
          </cell>
          <cell r="L13">
            <v>1</v>
          </cell>
          <cell r="M13">
            <v>1</v>
          </cell>
          <cell r="N13" t="str">
            <v/>
          </cell>
          <cell r="O13">
            <v>1</v>
          </cell>
          <cell r="P13">
            <v>1</v>
          </cell>
          <cell r="Q13">
            <v>1</v>
          </cell>
          <cell r="R13">
            <v>1</v>
          </cell>
          <cell r="S13">
            <v>1</v>
          </cell>
          <cell r="T13">
            <v>1</v>
          </cell>
          <cell r="U13">
            <v>1</v>
          </cell>
          <cell r="V13">
            <v>1</v>
          </cell>
          <cell r="W13">
            <v>1</v>
          </cell>
          <cell r="X13" t="str">
            <v/>
          </cell>
          <cell r="Y13">
            <v>1</v>
          </cell>
          <cell r="Z13">
            <v>1</v>
          </cell>
          <cell r="AA13">
            <v>1</v>
          </cell>
          <cell r="AB13" t="str">
            <v/>
          </cell>
          <cell r="AC13">
            <v>1</v>
          </cell>
          <cell r="AD13">
            <v>1</v>
          </cell>
          <cell r="AE13">
            <v>1</v>
          </cell>
          <cell r="AF13">
            <v>1</v>
          </cell>
          <cell r="AG13">
            <v>1</v>
          </cell>
          <cell r="AH13">
            <v>1</v>
          </cell>
          <cell r="AI13">
            <v>1</v>
          </cell>
          <cell r="AJ13">
            <v>1</v>
          </cell>
          <cell r="AK13">
            <v>1</v>
          </cell>
          <cell r="AL13">
            <v>1</v>
          </cell>
          <cell r="AM13">
            <v>1</v>
          </cell>
          <cell r="AN13">
            <v>1</v>
          </cell>
          <cell r="AO13">
            <v>1</v>
          </cell>
          <cell r="AP13">
            <v>1</v>
          </cell>
          <cell r="AQ13">
            <v>1</v>
          </cell>
          <cell r="AR13">
            <v>1</v>
          </cell>
          <cell r="AS13">
            <v>1</v>
          </cell>
          <cell r="AT13" t="str">
            <v/>
          </cell>
          <cell r="AU13">
            <v>1</v>
          </cell>
          <cell r="AV13">
            <v>1</v>
          </cell>
          <cell r="AW13">
            <v>1</v>
          </cell>
          <cell r="AX13">
            <v>1</v>
          </cell>
          <cell r="AY13">
            <v>1</v>
          </cell>
          <cell r="AZ13">
            <v>1</v>
          </cell>
          <cell r="BA13">
            <v>1</v>
          </cell>
          <cell r="BB13">
            <v>1</v>
          </cell>
          <cell r="BC13">
            <v>1</v>
          </cell>
          <cell r="BD13">
            <v>1</v>
          </cell>
          <cell r="BE13">
            <v>1</v>
          </cell>
          <cell r="BF13">
            <v>1</v>
          </cell>
          <cell r="BG13">
            <v>1</v>
          </cell>
          <cell r="BH13">
            <v>1</v>
          </cell>
          <cell r="BI13">
            <v>1</v>
          </cell>
          <cell r="BJ13">
            <v>1</v>
          </cell>
          <cell r="BK13">
            <v>1</v>
          </cell>
          <cell r="BL13">
            <v>1</v>
          </cell>
          <cell r="BM13">
            <v>1</v>
          </cell>
          <cell r="BN13">
            <v>1</v>
          </cell>
          <cell r="BO13">
            <v>1</v>
          </cell>
          <cell r="BP13">
            <v>1</v>
          </cell>
          <cell r="BQ13">
            <v>1</v>
          </cell>
          <cell r="BR13">
            <v>1</v>
          </cell>
          <cell r="BS13" t="str">
            <v/>
          </cell>
          <cell r="BT13" t="str">
            <v/>
          </cell>
          <cell r="BU13">
            <v>1</v>
          </cell>
          <cell r="BV13">
            <v>1</v>
          </cell>
          <cell r="BW13">
            <v>1</v>
          </cell>
          <cell r="BX13">
            <v>1</v>
          </cell>
          <cell r="BY13">
            <v>1</v>
          </cell>
          <cell r="BZ13">
            <v>1</v>
          </cell>
          <cell r="CA13">
            <v>1</v>
          </cell>
          <cell r="CB13" t="str">
            <v/>
          </cell>
          <cell r="CC13" t="str">
            <v/>
          </cell>
          <cell r="CD13">
            <v>1</v>
          </cell>
          <cell r="CE13">
            <v>1</v>
          </cell>
          <cell r="CF13">
            <v>1</v>
          </cell>
          <cell r="CG13" t="str">
            <v/>
          </cell>
          <cell r="CH13">
            <v>1</v>
          </cell>
          <cell r="CI13">
            <v>1</v>
          </cell>
          <cell r="CJ13">
            <v>1</v>
          </cell>
          <cell r="CK13">
            <v>1</v>
          </cell>
          <cell r="CL13">
            <v>1</v>
          </cell>
          <cell r="CM13">
            <v>1</v>
          </cell>
          <cell r="CN13">
            <v>1</v>
          </cell>
          <cell r="CO13">
            <v>1</v>
          </cell>
          <cell r="CP13">
            <v>1</v>
          </cell>
          <cell r="CQ13">
            <v>1</v>
          </cell>
          <cell r="CR13">
            <v>1</v>
          </cell>
          <cell r="CS13">
            <v>1</v>
          </cell>
          <cell r="CT13">
            <v>1</v>
          </cell>
          <cell r="CU13">
            <v>1</v>
          </cell>
          <cell r="CV13">
            <v>1</v>
          </cell>
          <cell r="CW13">
            <v>1</v>
          </cell>
          <cell r="CX13">
            <v>1</v>
          </cell>
          <cell r="CY13">
            <v>1</v>
          </cell>
          <cell r="CZ13">
            <v>1</v>
          </cell>
          <cell r="DA13">
            <v>1</v>
          </cell>
          <cell r="DB13">
            <v>1</v>
          </cell>
          <cell r="DC13">
            <v>1</v>
          </cell>
          <cell r="DD13">
            <v>1</v>
          </cell>
          <cell r="DE13">
            <v>1</v>
          </cell>
          <cell r="DF13">
            <v>1</v>
          </cell>
          <cell r="DG13">
            <v>1</v>
          </cell>
          <cell r="DH13">
            <v>1</v>
          </cell>
          <cell r="DI13">
            <v>1</v>
          </cell>
          <cell r="DJ13">
            <v>1</v>
          </cell>
          <cell r="DK13" t="str">
            <v/>
          </cell>
          <cell r="DL13">
            <v>1</v>
          </cell>
          <cell r="DM13">
            <v>1</v>
          </cell>
          <cell r="DN13">
            <v>1</v>
          </cell>
          <cell r="DO13" t="str">
            <v/>
          </cell>
          <cell r="DP13">
            <v>1</v>
          </cell>
          <cell r="DQ13">
            <v>1</v>
          </cell>
          <cell r="DR13">
            <v>1</v>
          </cell>
          <cell r="DS13" t="str">
            <v/>
          </cell>
          <cell r="DT13">
            <v>1</v>
          </cell>
          <cell r="DU13">
            <v>1</v>
          </cell>
          <cell r="DV13">
            <v>1</v>
          </cell>
          <cell r="DW13">
            <v>1</v>
          </cell>
          <cell r="DX13">
            <v>1</v>
          </cell>
          <cell r="DY13">
            <v>1</v>
          </cell>
          <cell r="DZ13">
            <v>1</v>
          </cell>
          <cell r="EA13">
            <v>1</v>
          </cell>
          <cell r="EB13">
            <v>1</v>
          </cell>
          <cell r="EC13">
            <v>1</v>
          </cell>
          <cell r="ED13">
            <v>1</v>
          </cell>
          <cell r="EE13">
            <v>1</v>
          </cell>
          <cell r="EF13">
            <v>1</v>
          </cell>
          <cell r="EG13" t="str">
            <v/>
          </cell>
          <cell r="EH13" t="str">
            <v/>
          </cell>
          <cell r="EI13" t="str">
            <v/>
          </cell>
          <cell r="EJ13" t="str">
            <v/>
          </cell>
          <cell r="EK13">
            <v>1</v>
          </cell>
          <cell r="EL13" t="str">
            <v/>
          </cell>
          <cell r="EM13" t="str">
            <v/>
          </cell>
          <cell r="EN13" t="str">
            <v/>
          </cell>
          <cell r="EO13" t="str">
            <v/>
          </cell>
          <cell r="EP13" t="str">
            <v/>
          </cell>
          <cell r="EQ13">
            <v>1</v>
          </cell>
          <cell r="ER13" t="str">
            <v/>
          </cell>
          <cell r="ES13" t="str">
            <v/>
          </cell>
          <cell r="ET13" t="str">
            <v/>
          </cell>
          <cell r="EU13" t="str">
            <v/>
          </cell>
          <cell r="EV13" t="str">
            <v/>
          </cell>
          <cell r="EW13" t="str">
            <v/>
          </cell>
          <cell r="EX13" t="str">
            <v/>
          </cell>
          <cell r="EY13" t="str">
            <v/>
          </cell>
          <cell r="EZ13" t="str">
            <v/>
          </cell>
          <cell r="FA13" t="str">
            <v/>
          </cell>
          <cell r="FB13" t="str">
            <v/>
          </cell>
          <cell r="FC13" t="str">
            <v/>
          </cell>
          <cell r="FD13" t="str">
            <v/>
          </cell>
          <cell r="FE13" t="str">
            <v/>
          </cell>
          <cell r="FF13" t="str">
            <v/>
          </cell>
          <cell r="FG13" t="str">
            <v/>
          </cell>
          <cell r="FH13" t="str">
            <v/>
          </cell>
          <cell r="FI13" t="str">
            <v/>
          </cell>
          <cell r="FJ13" t="str">
            <v/>
          </cell>
          <cell r="FK13" t="str">
            <v/>
          </cell>
          <cell r="FL13" t="str">
            <v/>
          </cell>
          <cell r="FM13" t="str">
            <v/>
          </cell>
          <cell r="FN13" t="str">
            <v/>
          </cell>
          <cell r="FO13" t="str">
            <v/>
          </cell>
          <cell r="FP13" t="str">
            <v/>
          </cell>
          <cell r="FQ13" t="str">
            <v/>
          </cell>
          <cell r="FR13" t="str">
            <v/>
          </cell>
          <cell r="FS13" t="str">
            <v/>
          </cell>
          <cell r="FT13" t="str">
            <v/>
          </cell>
          <cell r="FU13" t="str">
            <v/>
          </cell>
          <cell r="FV13" t="str">
            <v/>
          </cell>
          <cell r="FW13" t="str">
            <v/>
          </cell>
          <cell r="FX13" t="str">
            <v/>
          </cell>
          <cell r="FY13" t="str">
            <v/>
          </cell>
          <cell r="FZ13" t="str">
            <v/>
          </cell>
          <cell r="GA13" t="str">
            <v/>
          </cell>
          <cell r="GB13">
            <v>1</v>
          </cell>
          <cell r="GC13" t="str">
            <v/>
          </cell>
          <cell r="GD13" t="str">
            <v/>
          </cell>
          <cell r="GE13" t="str">
            <v/>
          </cell>
          <cell r="GF13" t="str">
            <v/>
          </cell>
          <cell r="GG13" t="str">
            <v/>
          </cell>
          <cell r="GH13" t="str">
            <v/>
          </cell>
          <cell r="GI13" t="str">
            <v/>
          </cell>
          <cell r="GJ13" t="str">
            <v/>
          </cell>
          <cell r="GK13">
            <v>1</v>
          </cell>
          <cell r="GL13" t="str">
            <v/>
          </cell>
          <cell r="GM13" t="str">
            <v/>
          </cell>
          <cell r="GN13" t="str">
            <v/>
          </cell>
          <cell r="GO13" t="str">
            <v/>
          </cell>
          <cell r="GP13" t="str">
            <v/>
          </cell>
          <cell r="GQ13" t="str">
            <v/>
          </cell>
          <cell r="GR13" t="str">
            <v/>
          </cell>
          <cell r="GS13" t="str">
            <v/>
          </cell>
          <cell r="GT13">
            <v>1</v>
          </cell>
          <cell r="GU13" t="str">
            <v/>
          </cell>
          <cell r="GV13" t="str">
            <v/>
          </cell>
          <cell r="GW13" t="str">
            <v/>
          </cell>
          <cell r="GX13" t="str">
            <v/>
          </cell>
          <cell r="GY13" t="str">
            <v/>
          </cell>
          <cell r="GZ13" t="str">
            <v/>
          </cell>
          <cell r="HA13">
            <v>1</v>
          </cell>
          <cell r="HB13" t="str">
            <v/>
          </cell>
          <cell r="HC13" t="str">
            <v/>
          </cell>
          <cell r="HD13" t="str">
            <v/>
          </cell>
          <cell r="HE13" t="str">
            <v/>
          </cell>
          <cell r="HF13" t="str">
            <v/>
          </cell>
          <cell r="HG13" t="str">
            <v/>
          </cell>
          <cell r="HH13" t="str">
            <v/>
          </cell>
          <cell r="HI13" t="str">
            <v/>
          </cell>
          <cell r="HJ13">
            <v>1</v>
          </cell>
          <cell r="HK13" t="str">
            <v/>
          </cell>
          <cell r="HL13" t="str">
            <v/>
          </cell>
          <cell r="HM13" t="str">
            <v/>
          </cell>
          <cell r="HN13" t="str">
            <v/>
          </cell>
          <cell r="HO13" t="str">
            <v/>
          </cell>
          <cell r="HP13" t="str">
            <v/>
          </cell>
          <cell r="HQ13" t="str">
            <v/>
          </cell>
          <cell r="HR13" t="str">
            <v/>
          </cell>
          <cell r="HS13" t="str">
            <v/>
          </cell>
          <cell r="HT13" t="str">
            <v/>
          </cell>
          <cell r="HU13" t="str">
            <v/>
          </cell>
          <cell r="HV13" t="str">
            <v/>
          </cell>
          <cell r="HW13" t="str">
            <v/>
          </cell>
          <cell r="HX13">
            <v>1</v>
          </cell>
          <cell r="HY13">
            <v>1</v>
          </cell>
          <cell r="HZ13" t="str">
            <v/>
          </cell>
          <cell r="IA13" t="str">
            <v/>
          </cell>
          <cell r="IB13" t="str">
            <v/>
          </cell>
          <cell r="IC13" t="str">
            <v/>
          </cell>
          <cell r="ID13" t="str">
            <v/>
          </cell>
          <cell r="IE13" t="str">
            <v/>
          </cell>
          <cell r="IF13" t="str">
            <v/>
          </cell>
          <cell r="IG13" t="str">
            <v/>
          </cell>
          <cell r="IH13" t="str">
            <v/>
          </cell>
          <cell r="II13" t="str">
            <v/>
          </cell>
          <cell r="IJ13" t="str">
            <v/>
          </cell>
          <cell r="IK13" t="str">
            <v/>
          </cell>
          <cell r="IL13" t="str">
            <v/>
          </cell>
          <cell r="IM13">
            <v>1</v>
          </cell>
        </row>
        <row r="14">
          <cell r="A14" t="str">
            <v>2.1.1</v>
          </cell>
          <cell r="B14">
            <v>0.5</v>
          </cell>
          <cell r="C14" t="str">
            <v>Current expenditure on education (% of GNI)</v>
          </cell>
          <cell r="D14" t="str">
            <v>SCORE</v>
          </cell>
          <cell r="E14">
            <v>0.5</v>
          </cell>
          <cell r="F14">
            <v>0.5</v>
          </cell>
          <cell r="G14">
            <v>0.5</v>
          </cell>
          <cell r="H14">
            <v>0.5</v>
          </cell>
          <cell r="I14">
            <v>0.5</v>
          </cell>
          <cell r="J14">
            <v>0.5</v>
          </cell>
          <cell r="K14">
            <v>0.5</v>
          </cell>
          <cell r="L14">
            <v>0.5</v>
          </cell>
          <cell r="M14">
            <v>0.5</v>
          </cell>
          <cell r="N14" t="str">
            <v/>
          </cell>
          <cell r="O14">
            <v>0.5</v>
          </cell>
          <cell r="P14">
            <v>0.5</v>
          </cell>
          <cell r="Q14">
            <v>0.5</v>
          </cell>
          <cell r="R14" t="str">
            <v/>
          </cell>
          <cell r="S14">
            <v>0.5</v>
          </cell>
          <cell r="T14">
            <v>0.5</v>
          </cell>
          <cell r="U14">
            <v>0.5</v>
          </cell>
          <cell r="V14">
            <v>0.5</v>
          </cell>
          <cell r="W14">
            <v>0.5</v>
          </cell>
          <cell r="X14" t="str">
            <v/>
          </cell>
          <cell r="Y14">
            <v>0.5</v>
          </cell>
          <cell r="Z14">
            <v>0.5</v>
          </cell>
          <cell r="AA14">
            <v>0.5</v>
          </cell>
          <cell r="AB14" t="str">
            <v/>
          </cell>
          <cell r="AC14">
            <v>0.5</v>
          </cell>
          <cell r="AD14">
            <v>0.5</v>
          </cell>
          <cell r="AE14">
            <v>0.5</v>
          </cell>
          <cell r="AF14">
            <v>0.5</v>
          </cell>
          <cell r="AG14">
            <v>0.5</v>
          </cell>
          <cell r="AH14">
            <v>0.5</v>
          </cell>
          <cell r="AI14">
            <v>0.5</v>
          </cell>
          <cell r="AJ14">
            <v>0.5</v>
          </cell>
          <cell r="AK14">
            <v>0.5</v>
          </cell>
          <cell r="AL14">
            <v>0.5</v>
          </cell>
          <cell r="AM14">
            <v>0.5</v>
          </cell>
          <cell r="AN14">
            <v>0.5</v>
          </cell>
          <cell r="AO14">
            <v>0.5</v>
          </cell>
          <cell r="AP14">
            <v>0.5</v>
          </cell>
          <cell r="AQ14">
            <v>0.5</v>
          </cell>
          <cell r="AR14">
            <v>0.5</v>
          </cell>
          <cell r="AS14">
            <v>0.5</v>
          </cell>
          <cell r="AT14" t="str">
            <v/>
          </cell>
          <cell r="AU14">
            <v>0.5</v>
          </cell>
          <cell r="AV14">
            <v>0.5</v>
          </cell>
          <cell r="AW14">
            <v>0.5</v>
          </cell>
          <cell r="AX14">
            <v>0.5</v>
          </cell>
          <cell r="AY14">
            <v>0.5</v>
          </cell>
          <cell r="AZ14">
            <v>0.5</v>
          </cell>
          <cell r="BA14">
            <v>0.5</v>
          </cell>
          <cell r="BB14">
            <v>0.5</v>
          </cell>
          <cell r="BC14">
            <v>0.5</v>
          </cell>
          <cell r="BD14">
            <v>0.5</v>
          </cell>
          <cell r="BE14">
            <v>0.5</v>
          </cell>
          <cell r="BF14">
            <v>0.5</v>
          </cell>
          <cell r="BG14">
            <v>0.5</v>
          </cell>
          <cell r="BH14">
            <v>0.5</v>
          </cell>
          <cell r="BI14">
            <v>0.5</v>
          </cell>
          <cell r="BJ14">
            <v>0.5</v>
          </cell>
          <cell r="BK14">
            <v>0.5</v>
          </cell>
          <cell r="BL14">
            <v>0.5</v>
          </cell>
          <cell r="BM14">
            <v>0.5</v>
          </cell>
          <cell r="BN14">
            <v>0.5</v>
          </cell>
          <cell r="BO14">
            <v>0.5</v>
          </cell>
          <cell r="BP14">
            <v>0.5</v>
          </cell>
          <cell r="BQ14">
            <v>0.5</v>
          </cell>
          <cell r="BR14">
            <v>0.5</v>
          </cell>
          <cell r="BS14" t="str">
            <v/>
          </cell>
          <cell r="BT14" t="str">
            <v/>
          </cell>
          <cell r="BU14">
            <v>0.5</v>
          </cell>
          <cell r="BV14">
            <v>0.5</v>
          </cell>
          <cell r="BW14">
            <v>0.5</v>
          </cell>
          <cell r="BX14">
            <v>0.5</v>
          </cell>
          <cell r="BY14">
            <v>0.5</v>
          </cell>
          <cell r="BZ14">
            <v>0.5</v>
          </cell>
          <cell r="CA14">
            <v>0.5</v>
          </cell>
          <cell r="CB14">
            <v>0.5</v>
          </cell>
          <cell r="CC14" t="str">
            <v/>
          </cell>
          <cell r="CD14">
            <v>0.5</v>
          </cell>
          <cell r="CE14">
            <v>0.5</v>
          </cell>
          <cell r="CF14">
            <v>0.5</v>
          </cell>
          <cell r="CG14" t="str">
            <v/>
          </cell>
          <cell r="CH14">
            <v>0.5</v>
          </cell>
          <cell r="CI14">
            <v>0.5</v>
          </cell>
          <cell r="CJ14">
            <v>0.5</v>
          </cell>
          <cell r="CK14">
            <v>0.5</v>
          </cell>
          <cell r="CL14">
            <v>0.5</v>
          </cell>
          <cell r="CM14">
            <v>0.5</v>
          </cell>
          <cell r="CN14">
            <v>0.5</v>
          </cell>
          <cell r="CO14">
            <v>0.5</v>
          </cell>
          <cell r="CP14">
            <v>0.5</v>
          </cell>
          <cell r="CQ14">
            <v>0.5</v>
          </cell>
          <cell r="CR14">
            <v>0.5</v>
          </cell>
          <cell r="CS14">
            <v>0.5</v>
          </cell>
          <cell r="CT14">
            <v>0.5</v>
          </cell>
          <cell r="CU14">
            <v>0.5</v>
          </cell>
          <cell r="CV14">
            <v>0.5</v>
          </cell>
          <cell r="CW14">
            <v>0.5</v>
          </cell>
          <cell r="CX14">
            <v>0.5</v>
          </cell>
          <cell r="CY14" t="str">
            <v/>
          </cell>
          <cell r="CZ14">
            <v>0.5</v>
          </cell>
          <cell r="DA14">
            <v>0.5</v>
          </cell>
          <cell r="DB14">
            <v>0.5</v>
          </cell>
          <cell r="DC14">
            <v>0.5</v>
          </cell>
          <cell r="DD14">
            <v>0.5</v>
          </cell>
          <cell r="DE14">
            <v>0.5</v>
          </cell>
          <cell r="DF14">
            <v>0.5</v>
          </cell>
          <cell r="DG14">
            <v>0.5</v>
          </cell>
          <cell r="DH14">
            <v>0.5</v>
          </cell>
          <cell r="DI14">
            <v>0.5</v>
          </cell>
          <cell r="DJ14">
            <v>0.5</v>
          </cell>
          <cell r="DK14" t="str">
            <v/>
          </cell>
          <cell r="DL14">
            <v>0.5</v>
          </cell>
          <cell r="DM14">
            <v>0.5</v>
          </cell>
          <cell r="DN14">
            <v>0.5</v>
          </cell>
          <cell r="DO14" t="str">
            <v/>
          </cell>
          <cell r="DP14">
            <v>0.5</v>
          </cell>
          <cell r="DQ14">
            <v>0.5</v>
          </cell>
          <cell r="DR14">
            <v>0.5</v>
          </cell>
          <cell r="DS14" t="str">
            <v/>
          </cell>
          <cell r="DT14">
            <v>0.5</v>
          </cell>
          <cell r="DU14">
            <v>0.5</v>
          </cell>
          <cell r="DV14">
            <v>0.5</v>
          </cell>
          <cell r="DW14">
            <v>0.5</v>
          </cell>
          <cell r="DX14">
            <v>0.5</v>
          </cell>
          <cell r="DY14" t="str">
            <v/>
          </cell>
          <cell r="DZ14">
            <v>0.5</v>
          </cell>
          <cell r="EA14">
            <v>0.5</v>
          </cell>
          <cell r="EB14">
            <v>0.5</v>
          </cell>
          <cell r="EC14">
            <v>0.5</v>
          </cell>
          <cell r="ED14">
            <v>0.5</v>
          </cell>
          <cell r="EE14">
            <v>0.5</v>
          </cell>
          <cell r="EF14">
            <v>0.5</v>
          </cell>
          <cell r="EG14" t="str">
            <v/>
          </cell>
          <cell r="EH14" t="str">
            <v/>
          </cell>
          <cell r="EI14" t="str">
            <v/>
          </cell>
          <cell r="EJ14" t="str">
            <v/>
          </cell>
          <cell r="EK14">
            <v>0.5</v>
          </cell>
          <cell r="EL14" t="str">
            <v/>
          </cell>
          <cell r="EM14" t="str">
            <v/>
          </cell>
          <cell r="EN14" t="str">
            <v/>
          </cell>
          <cell r="EO14" t="str">
            <v/>
          </cell>
          <cell r="EP14" t="str">
            <v/>
          </cell>
          <cell r="EQ14">
            <v>0.5</v>
          </cell>
          <cell r="ER14" t="str">
            <v/>
          </cell>
          <cell r="ES14" t="str">
            <v/>
          </cell>
          <cell r="ET14" t="str">
            <v/>
          </cell>
          <cell r="EU14" t="str">
            <v/>
          </cell>
          <cell r="EV14" t="str">
            <v/>
          </cell>
          <cell r="EW14" t="str">
            <v/>
          </cell>
          <cell r="EX14" t="str">
            <v/>
          </cell>
          <cell r="EY14" t="str">
            <v/>
          </cell>
          <cell r="EZ14" t="str">
            <v/>
          </cell>
          <cell r="FA14" t="str">
            <v/>
          </cell>
          <cell r="FB14" t="str">
            <v/>
          </cell>
          <cell r="FC14" t="str">
            <v/>
          </cell>
          <cell r="FD14" t="str">
            <v/>
          </cell>
          <cell r="FE14" t="str">
            <v/>
          </cell>
          <cell r="FF14" t="str">
            <v/>
          </cell>
          <cell r="FG14" t="str">
            <v/>
          </cell>
          <cell r="FH14" t="str">
            <v/>
          </cell>
          <cell r="FI14" t="str">
            <v/>
          </cell>
          <cell r="FJ14" t="str">
            <v/>
          </cell>
          <cell r="FK14" t="str">
            <v/>
          </cell>
          <cell r="FL14" t="str">
            <v/>
          </cell>
          <cell r="FM14" t="str">
            <v/>
          </cell>
          <cell r="FN14" t="str">
            <v/>
          </cell>
          <cell r="FO14" t="str">
            <v/>
          </cell>
          <cell r="FP14" t="str">
            <v/>
          </cell>
          <cell r="FQ14" t="str">
            <v/>
          </cell>
          <cell r="FR14" t="str">
            <v/>
          </cell>
          <cell r="FS14" t="str">
            <v/>
          </cell>
          <cell r="FT14" t="str">
            <v/>
          </cell>
          <cell r="FU14" t="str">
            <v/>
          </cell>
          <cell r="FV14" t="str">
            <v/>
          </cell>
          <cell r="FW14" t="str">
            <v/>
          </cell>
          <cell r="FX14" t="str">
            <v/>
          </cell>
          <cell r="FY14" t="str">
            <v/>
          </cell>
          <cell r="FZ14" t="str">
            <v/>
          </cell>
          <cell r="GA14" t="str">
            <v/>
          </cell>
          <cell r="GB14">
            <v>0.5</v>
          </cell>
          <cell r="GC14" t="str">
            <v/>
          </cell>
          <cell r="GD14" t="str">
            <v/>
          </cell>
          <cell r="GE14" t="str">
            <v/>
          </cell>
          <cell r="GF14" t="str">
            <v/>
          </cell>
          <cell r="GG14" t="str">
            <v/>
          </cell>
          <cell r="GH14" t="str">
            <v/>
          </cell>
          <cell r="GI14" t="str">
            <v/>
          </cell>
          <cell r="GJ14" t="str">
            <v/>
          </cell>
          <cell r="GK14">
            <v>0.5</v>
          </cell>
          <cell r="GL14" t="str">
            <v/>
          </cell>
          <cell r="GM14" t="str">
            <v/>
          </cell>
          <cell r="GN14" t="str">
            <v/>
          </cell>
          <cell r="GO14" t="str">
            <v/>
          </cell>
          <cell r="GP14" t="str">
            <v/>
          </cell>
          <cell r="GQ14" t="str">
            <v/>
          </cell>
          <cell r="GR14" t="str">
            <v/>
          </cell>
          <cell r="GS14" t="str">
            <v/>
          </cell>
          <cell r="GT14">
            <v>0.5</v>
          </cell>
          <cell r="GU14" t="str">
            <v/>
          </cell>
          <cell r="GV14" t="str">
            <v/>
          </cell>
          <cell r="GW14" t="str">
            <v/>
          </cell>
          <cell r="GX14" t="str">
            <v/>
          </cell>
          <cell r="GY14" t="str">
            <v/>
          </cell>
          <cell r="GZ14" t="str">
            <v/>
          </cell>
          <cell r="HA14">
            <v>0.5</v>
          </cell>
          <cell r="HB14" t="str">
            <v/>
          </cell>
          <cell r="HC14" t="str">
            <v/>
          </cell>
          <cell r="HD14" t="str">
            <v/>
          </cell>
          <cell r="HE14" t="str">
            <v/>
          </cell>
          <cell r="HF14" t="str">
            <v/>
          </cell>
          <cell r="HG14" t="str">
            <v/>
          </cell>
          <cell r="HH14" t="str">
            <v/>
          </cell>
          <cell r="HI14" t="str">
            <v/>
          </cell>
          <cell r="HJ14">
            <v>0.5</v>
          </cell>
          <cell r="HK14" t="str">
            <v/>
          </cell>
          <cell r="HL14" t="str">
            <v/>
          </cell>
          <cell r="HM14" t="str">
            <v/>
          </cell>
          <cell r="HN14" t="str">
            <v/>
          </cell>
          <cell r="HO14" t="str">
            <v/>
          </cell>
          <cell r="HP14" t="str">
            <v/>
          </cell>
          <cell r="HQ14" t="str">
            <v/>
          </cell>
          <cell r="HR14" t="str">
            <v/>
          </cell>
          <cell r="HS14" t="str">
            <v/>
          </cell>
          <cell r="HT14" t="str">
            <v/>
          </cell>
          <cell r="HU14" t="str">
            <v/>
          </cell>
          <cell r="HV14" t="str">
            <v/>
          </cell>
          <cell r="HW14" t="str">
            <v/>
          </cell>
          <cell r="HX14">
            <v>0.5</v>
          </cell>
          <cell r="HY14">
            <v>0.5</v>
          </cell>
          <cell r="HZ14" t="str">
            <v/>
          </cell>
          <cell r="IA14" t="str">
            <v/>
          </cell>
          <cell r="IB14" t="str">
            <v/>
          </cell>
          <cell r="IC14" t="str">
            <v/>
          </cell>
          <cell r="ID14" t="str">
            <v/>
          </cell>
          <cell r="IE14" t="str">
            <v/>
          </cell>
          <cell r="IF14" t="str">
            <v/>
          </cell>
          <cell r="IG14" t="str">
            <v/>
          </cell>
          <cell r="IH14" t="str">
            <v/>
          </cell>
          <cell r="II14" t="str">
            <v/>
          </cell>
          <cell r="IJ14" t="str">
            <v/>
          </cell>
          <cell r="IK14" t="str">
            <v/>
          </cell>
          <cell r="IL14" t="str">
            <v/>
          </cell>
          <cell r="IM14">
            <v>0.5</v>
          </cell>
        </row>
        <row r="15">
          <cell r="A15" t="str">
            <v>2.1.2</v>
          </cell>
          <cell r="B15">
            <v>0.5</v>
          </cell>
          <cell r="C15" t="str">
            <v>Public expenditure per pupil as a % of GDP per capita. All levels</v>
          </cell>
          <cell r="D15" t="str">
            <v>SCORE</v>
          </cell>
          <cell r="E15" t="str">
            <v/>
          </cell>
          <cell r="F15" t="str">
            <v/>
          </cell>
          <cell r="G15">
            <v>0.5</v>
          </cell>
          <cell r="H15">
            <v>0.5</v>
          </cell>
          <cell r="I15">
            <v>0.5</v>
          </cell>
          <cell r="J15">
            <v>0.5</v>
          </cell>
          <cell r="K15">
            <v>0.5</v>
          </cell>
          <cell r="L15" t="str">
            <v/>
          </cell>
          <cell r="M15">
            <v>0.5</v>
          </cell>
          <cell r="N15" t="str">
            <v/>
          </cell>
          <cell r="O15">
            <v>0.5</v>
          </cell>
          <cell r="P15">
            <v>0.5</v>
          </cell>
          <cell r="Q15">
            <v>0.5</v>
          </cell>
          <cell r="R15" t="str">
            <v/>
          </cell>
          <cell r="S15">
            <v>0.5</v>
          </cell>
          <cell r="T15">
            <v>0.5</v>
          </cell>
          <cell r="U15">
            <v>0.5</v>
          </cell>
          <cell r="V15">
            <v>0.5</v>
          </cell>
          <cell r="W15">
            <v>0.5</v>
          </cell>
          <cell r="X15" t="str">
            <v/>
          </cell>
          <cell r="Y15">
            <v>0.5</v>
          </cell>
          <cell r="Z15">
            <v>0.5</v>
          </cell>
          <cell r="AA15">
            <v>0.5</v>
          </cell>
          <cell r="AB15" t="str">
            <v/>
          </cell>
          <cell r="AC15">
            <v>0.5</v>
          </cell>
          <cell r="AD15" t="str">
            <v/>
          </cell>
          <cell r="AE15">
            <v>0.5</v>
          </cell>
          <cell r="AF15">
            <v>0.5</v>
          </cell>
          <cell r="AG15">
            <v>0.5</v>
          </cell>
          <cell r="AH15">
            <v>0.5</v>
          </cell>
          <cell r="AI15">
            <v>0.5</v>
          </cell>
          <cell r="AJ15">
            <v>0.5</v>
          </cell>
          <cell r="AK15">
            <v>0.5</v>
          </cell>
          <cell r="AL15">
            <v>0.5</v>
          </cell>
          <cell r="AM15" t="str">
            <v/>
          </cell>
          <cell r="AN15">
            <v>0.5</v>
          </cell>
          <cell r="AO15">
            <v>0.5</v>
          </cell>
          <cell r="AP15">
            <v>0.5</v>
          </cell>
          <cell r="AQ15">
            <v>0.5</v>
          </cell>
          <cell r="AR15">
            <v>0.5</v>
          </cell>
          <cell r="AS15">
            <v>0.5</v>
          </cell>
          <cell r="AT15" t="str">
            <v/>
          </cell>
          <cell r="AU15">
            <v>0.5</v>
          </cell>
          <cell r="AV15" t="str">
            <v/>
          </cell>
          <cell r="AW15">
            <v>0.5</v>
          </cell>
          <cell r="AX15">
            <v>0.5</v>
          </cell>
          <cell r="AY15">
            <v>0.5</v>
          </cell>
          <cell r="AZ15">
            <v>0.5</v>
          </cell>
          <cell r="BA15" t="str">
            <v/>
          </cell>
          <cell r="BB15">
            <v>0.5</v>
          </cell>
          <cell r="BC15">
            <v>0.5</v>
          </cell>
          <cell r="BD15">
            <v>0.5</v>
          </cell>
          <cell r="BE15">
            <v>0.5</v>
          </cell>
          <cell r="BF15">
            <v>0.5</v>
          </cell>
          <cell r="BG15" t="str">
            <v/>
          </cell>
          <cell r="BH15">
            <v>0.5</v>
          </cell>
          <cell r="BI15">
            <v>0.5</v>
          </cell>
          <cell r="BJ15">
            <v>0.5</v>
          </cell>
          <cell r="BK15">
            <v>0.5</v>
          </cell>
          <cell r="BL15" t="str">
            <v/>
          </cell>
          <cell r="BM15">
            <v>0.5</v>
          </cell>
          <cell r="BN15">
            <v>0.5</v>
          </cell>
          <cell r="BO15">
            <v>0.5</v>
          </cell>
          <cell r="BP15">
            <v>0.5</v>
          </cell>
          <cell r="BQ15">
            <v>0.5</v>
          </cell>
          <cell r="BR15">
            <v>0.5</v>
          </cell>
          <cell r="BS15" t="str">
            <v/>
          </cell>
          <cell r="BT15" t="str">
            <v/>
          </cell>
          <cell r="BU15">
            <v>0.5</v>
          </cell>
          <cell r="BV15">
            <v>0.5</v>
          </cell>
          <cell r="BW15">
            <v>0.5</v>
          </cell>
          <cell r="BX15">
            <v>0.5</v>
          </cell>
          <cell r="BY15" t="str">
            <v/>
          </cell>
          <cell r="BZ15">
            <v>0.5</v>
          </cell>
          <cell r="CA15">
            <v>0.5</v>
          </cell>
          <cell r="CB15">
            <v>0.5</v>
          </cell>
          <cell r="CC15" t="str">
            <v/>
          </cell>
          <cell r="CD15">
            <v>0.5</v>
          </cell>
          <cell r="CE15">
            <v>0.5</v>
          </cell>
          <cell r="CF15">
            <v>0.5</v>
          </cell>
          <cell r="CG15" t="str">
            <v/>
          </cell>
          <cell r="CH15">
            <v>0.5</v>
          </cell>
          <cell r="CI15">
            <v>0.5</v>
          </cell>
          <cell r="CJ15">
            <v>0.5</v>
          </cell>
          <cell r="CK15">
            <v>0.5</v>
          </cell>
          <cell r="CL15">
            <v>0.5</v>
          </cell>
          <cell r="CM15">
            <v>0.5</v>
          </cell>
          <cell r="CN15">
            <v>0.5</v>
          </cell>
          <cell r="CO15" t="str">
            <v/>
          </cell>
          <cell r="CP15">
            <v>0.5</v>
          </cell>
          <cell r="CQ15">
            <v>0.5</v>
          </cell>
          <cell r="CR15">
            <v>0.5</v>
          </cell>
          <cell r="CS15">
            <v>0.5</v>
          </cell>
          <cell r="CT15">
            <v>0.5</v>
          </cell>
          <cell r="CU15">
            <v>0.5</v>
          </cell>
          <cell r="CV15">
            <v>0.5</v>
          </cell>
          <cell r="CW15">
            <v>0.5</v>
          </cell>
          <cell r="CX15">
            <v>0.5</v>
          </cell>
          <cell r="CY15">
            <v>0.5</v>
          </cell>
          <cell r="CZ15">
            <v>0.5</v>
          </cell>
          <cell r="DA15">
            <v>0.5</v>
          </cell>
          <cell r="DB15">
            <v>0.5</v>
          </cell>
          <cell r="DC15">
            <v>0.5</v>
          </cell>
          <cell r="DD15">
            <v>0.5</v>
          </cell>
          <cell r="DE15" t="str">
            <v/>
          </cell>
          <cell r="DF15">
            <v>0.5</v>
          </cell>
          <cell r="DG15">
            <v>0.5</v>
          </cell>
          <cell r="DH15" t="str">
            <v/>
          </cell>
          <cell r="DI15">
            <v>0.5</v>
          </cell>
          <cell r="DJ15" t="str">
            <v/>
          </cell>
          <cell r="DK15" t="str">
            <v/>
          </cell>
          <cell r="DL15">
            <v>0.5</v>
          </cell>
          <cell r="DM15">
            <v>0.5</v>
          </cell>
          <cell r="DN15">
            <v>0.5</v>
          </cell>
          <cell r="DO15" t="str">
            <v/>
          </cell>
          <cell r="DP15">
            <v>0.5</v>
          </cell>
          <cell r="DQ15" t="str">
            <v/>
          </cell>
          <cell r="DR15">
            <v>0.5</v>
          </cell>
          <cell r="DS15" t="str">
            <v/>
          </cell>
          <cell r="DT15">
            <v>0.5</v>
          </cell>
          <cell r="DU15">
            <v>0.5</v>
          </cell>
          <cell r="DV15">
            <v>0.5</v>
          </cell>
          <cell r="DW15">
            <v>0.5</v>
          </cell>
          <cell r="DX15">
            <v>0.5</v>
          </cell>
          <cell r="DY15">
            <v>0.5</v>
          </cell>
          <cell r="DZ15">
            <v>0.5</v>
          </cell>
          <cell r="EA15">
            <v>0.5</v>
          </cell>
          <cell r="EB15">
            <v>0.5</v>
          </cell>
          <cell r="EC15" t="str">
            <v/>
          </cell>
          <cell r="ED15">
            <v>0.5</v>
          </cell>
          <cell r="EE15" t="str">
            <v/>
          </cell>
          <cell r="EF15" t="str">
            <v/>
          </cell>
          <cell r="EG15" t="str">
            <v/>
          </cell>
          <cell r="EH15" t="str">
            <v/>
          </cell>
          <cell r="EI15" t="str">
            <v/>
          </cell>
          <cell r="EJ15" t="str">
            <v/>
          </cell>
          <cell r="EK15" t="str">
            <v/>
          </cell>
          <cell r="EL15" t="str">
            <v/>
          </cell>
          <cell r="EM15" t="str">
            <v/>
          </cell>
          <cell r="EN15" t="str">
            <v/>
          </cell>
          <cell r="EO15" t="str">
            <v/>
          </cell>
          <cell r="EP15" t="str">
            <v/>
          </cell>
          <cell r="EQ15">
            <v>0.5</v>
          </cell>
          <cell r="ER15" t="str">
            <v/>
          </cell>
          <cell r="ES15" t="str">
            <v/>
          </cell>
          <cell r="ET15" t="str">
            <v/>
          </cell>
          <cell r="EU15" t="str">
            <v/>
          </cell>
          <cell r="EV15" t="str">
            <v/>
          </cell>
          <cell r="EW15" t="str">
            <v/>
          </cell>
          <cell r="EX15" t="str">
            <v/>
          </cell>
          <cell r="EY15" t="str">
            <v/>
          </cell>
          <cell r="EZ15" t="str">
            <v/>
          </cell>
          <cell r="FA15" t="str">
            <v/>
          </cell>
          <cell r="FB15" t="str">
            <v/>
          </cell>
          <cell r="FC15" t="str">
            <v/>
          </cell>
          <cell r="FD15" t="str">
            <v/>
          </cell>
          <cell r="FE15" t="str">
            <v/>
          </cell>
          <cell r="FF15" t="str">
            <v/>
          </cell>
          <cell r="FG15" t="str">
            <v/>
          </cell>
          <cell r="FH15" t="str">
            <v/>
          </cell>
          <cell r="FI15" t="str">
            <v/>
          </cell>
          <cell r="FJ15" t="str">
            <v/>
          </cell>
          <cell r="FK15" t="str">
            <v/>
          </cell>
          <cell r="FL15" t="str">
            <v/>
          </cell>
          <cell r="FM15" t="str">
            <v/>
          </cell>
          <cell r="FN15" t="str">
            <v/>
          </cell>
          <cell r="FO15" t="str">
            <v/>
          </cell>
          <cell r="FP15" t="str">
            <v/>
          </cell>
          <cell r="FQ15" t="str">
            <v/>
          </cell>
          <cell r="FR15" t="str">
            <v/>
          </cell>
          <cell r="FS15" t="str">
            <v/>
          </cell>
          <cell r="FT15" t="str">
            <v/>
          </cell>
          <cell r="FU15" t="str">
            <v/>
          </cell>
          <cell r="FV15" t="str">
            <v/>
          </cell>
          <cell r="FW15" t="str">
            <v/>
          </cell>
          <cell r="FX15" t="str">
            <v/>
          </cell>
          <cell r="FY15" t="str">
            <v/>
          </cell>
          <cell r="FZ15" t="str">
            <v/>
          </cell>
          <cell r="GA15" t="str">
            <v/>
          </cell>
          <cell r="GB15">
            <v>0.5</v>
          </cell>
          <cell r="GC15" t="str">
            <v/>
          </cell>
          <cell r="GD15" t="str">
            <v/>
          </cell>
          <cell r="GE15" t="str">
            <v/>
          </cell>
          <cell r="GF15" t="str">
            <v/>
          </cell>
          <cell r="GG15" t="str">
            <v/>
          </cell>
          <cell r="GH15" t="str">
            <v/>
          </cell>
          <cell r="GI15" t="str">
            <v/>
          </cell>
          <cell r="GJ15" t="str">
            <v/>
          </cell>
          <cell r="GK15">
            <v>0.5</v>
          </cell>
          <cell r="GL15" t="str">
            <v/>
          </cell>
          <cell r="GM15" t="str">
            <v/>
          </cell>
          <cell r="GN15" t="str">
            <v/>
          </cell>
          <cell r="GO15" t="str">
            <v/>
          </cell>
          <cell r="GP15" t="str">
            <v/>
          </cell>
          <cell r="GQ15" t="str">
            <v/>
          </cell>
          <cell r="GR15" t="str">
            <v/>
          </cell>
          <cell r="GS15" t="str">
            <v/>
          </cell>
          <cell r="GT15">
            <v>0.5</v>
          </cell>
          <cell r="GU15" t="str">
            <v/>
          </cell>
          <cell r="GV15" t="str">
            <v/>
          </cell>
          <cell r="GW15" t="str">
            <v/>
          </cell>
          <cell r="GX15" t="str">
            <v/>
          </cell>
          <cell r="GY15" t="str">
            <v/>
          </cell>
          <cell r="GZ15" t="str">
            <v/>
          </cell>
          <cell r="HA15">
            <v>0.5</v>
          </cell>
          <cell r="HB15" t="str">
            <v/>
          </cell>
          <cell r="HC15" t="str">
            <v/>
          </cell>
          <cell r="HD15" t="str">
            <v/>
          </cell>
          <cell r="HE15" t="str">
            <v/>
          </cell>
          <cell r="HF15" t="str">
            <v/>
          </cell>
          <cell r="HG15" t="str">
            <v/>
          </cell>
          <cell r="HH15" t="str">
            <v/>
          </cell>
          <cell r="HI15" t="str">
            <v/>
          </cell>
          <cell r="HJ15">
            <v>0.5</v>
          </cell>
          <cell r="HK15" t="str">
            <v/>
          </cell>
          <cell r="HL15" t="str">
            <v/>
          </cell>
          <cell r="HM15" t="str">
            <v/>
          </cell>
          <cell r="HN15" t="str">
            <v/>
          </cell>
          <cell r="HO15" t="str">
            <v/>
          </cell>
          <cell r="HP15" t="str">
            <v/>
          </cell>
          <cell r="HQ15" t="str">
            <v/>
          </cell>
          <cell r="HR15" t="str">
            <v/>
          </cell>
          <cell r="HS15" t="str">
            <v/>
          </cell>
          <cell r="HT15" t="str">
            <v/>
          </cell>
          <cell r="HU15" t="str">
            <v/>
          </cell>
          <cell r="HV15" t="str">
            <v/>
          </cell>
          <cell r="HW15" t="str">
            <v/>
          </cell>
          <cell r="HX15" t="str">
            <v/>
          </cell>
          <cell r="HY15">
            <v>0.5</v>
          </cell>
          <cell r="HZ15" t="str">
            <v/>
          </cell>
          <cell r="IA15" t="str">
            <v/>
          </cell>
          <cell r="IB15" t="str">
            <v/>
          </cell>
          <cell r="IC15" t="str">
            <v/>
          </cell>
          <cell r="ID15" t="str">
            <v/>
          </cell>
          <cell r="IE15" t="str">
            <v/>
          </cell>
          <cell r="IF15" t="str">
            <v/>
          </cell>
          <cell r="IG15" t="str">
            <v/>
          </cell>
          <cell r="IH15" t="str">
            <v/>
          </cell>
          <cell r="II15" t="str">
            <v/>
          </cell>
          <cell r="IJ15" t="str">
            <v/>
          </cell>
          <cell r="IK15" t="str">
            <v/>
          </cell>
          <cell r="IL15" t="str">
            <v/>
          </cell>
          <cell r="IM15">
            <v>0.5</v>
          </cell>
        </row>
        <row r="16">
          <cell r="A16" t="str">
            <v>2.1.3</v>
          </cell>
          <cell r="B16">
            <v>1</v>
          </cell>
          <cell r="C16" t="str">
            <v>School life expectancy, primary to tertiary education (years)</v>
          </cell>
          <cell r="D16" t="str">
            <v>SCORE</v>
          </cell>
          <cell r="E16">
            <v>1</v>
          </cell>
          <cell r="F16">
            <v>1</v>
          </cell>
          <cell r="G16">
            <v>1</v>
          </cell>
          <cell r="H16">
            <v>1</v>
          </cell>
          <cell r="I16">
            <v>1</v>
          </cell>
          <cell r="J16">
            <v>1</v>
          </cell>
          <cell r="K16">
            <v>1</v>
          </cell>
          <cell r="L16" t="str">
            <v/>
          </cell>
          <cell r="M16">
            <v>1</v>
          </cell>
          <cell r="N16" t="str">
            <v/>
          </cell>
          <cell r="O16">
            <v>1</v>
          </cell>
          <cell r="P16">
            <v>1</v>
          </cell>
          <cell r="Q16">
            <v>1</v>
          </cell>
          <cell r="R16">
            <v>1</v>
          </cell>
          <cell r="S16">
            <v>1</v>
          </cell>
          <cell r="T16">
            <v>1</v>
          </cell>
          <cell r="U16">
            <v>1</v>
          </cell>
          <cell r="V16">
            <v>1</v>
          </cell>
          <cell r="W16">
            <v>1</v>
          </cell>
          <cell r="X16" t="str">
            <v/>
          </cell>
          <cell r="Y16">
            <v>1</v>
          </cell>
          <cell r="Z16">
            <v>1</v>
          </cell>
          <cell r="AA16">
            <v>1</v>
          </cell>
          <cell r="AB16" t="str">
            <v/>
          </cell>
          <cell r="AC16">
            <v>1</v>
          </cell>
          <cell r="AD16">
            <v>1</v>
          </cell>
          <cell r="AE16">
            <v>1</v>
          </cell>
          <cell r="AF16">
            <v>1</v>
          </cell>
          <cell r="AG16">
            <v>1</v>
          </cell>
          <cell r="AH16">
            <v>1</v>
          </cell>
          <cell r="AI16">
            <v>1</v>
          </cell>
          <cell r="AJ16">
            <v>1</v>
          </cell>
          <cell r="AK16">
            <v>1</v>
          </cell>
          <cell r="AL16">
            <v>1</v>
          </cell>
          <cell r="AM16">
            <v>1</v>
          </cell>
          <cell r="AN16">
            <v>1</v>
          </cell>
          <cell r="AO16">
            <v>1</v>
          </cell>
          <cell r="AP16">
            <v>1</v>
          </cell>
          <cell r="AQ16">
            <v>1</v>
          </cell>
          <cell r="AR16">
            <v>1</v>
          </cell>
          <cell r="AS16">
            <v>1</v>
          </cell>
          <cell r="AT16" t="str">
            <v/>
          </cell>
          <cell r="AU16">
            <v>1</v>
          </cell>
          <cell r="AV16" t="str">
            <v/>
          </cell>
          <cell r="AW16">
            <v>1</v>
          </cell>
          <cell r="AX16">
            <v>1</v>
          </cell>
          <cell r="AY16">
            <v>1</v>
          </cell>
          <cell r="AZ16">
            <v>1</v>
          </cell>
          <cell r="BA16">
            <v>1</v>
          </cell>
          <cell r="BB16">
            <v>1</v>
          </cell>
          <cell r="BC16">
            <v>1</v>
          </cell>
          <cell r="BD16">
            <v>1</v>
          </cell>
          <cell r="BE16">
            <v>1</v>
          </cell>
          <cell r="BF16">
            <v>1</v>
          </cell>
          <cell r="BG16">
            <v>1</v>
          </cell>
          <cell r="BH16">
            <v>1</v>
          </cell>
          <cell r="BI16">
            <v>1</v>
          </cell>
          <cell r="BJ16">
            <v>1</v>
          </cell>
          <cell r="BK16">
            <v>1</v>
          </cell>
          <cell r="BL16">
            <v>1</v>
          </cell>
          <cell r="BM16">
            <v>1</v>
          </cell>
          <cell r="BN16">
            <v>1</v>
          </cell>
          <cell r="BO16">
            <v>1</v>
          </cell>
          <cell r="BP16">
            <v>1</v>
          </cell>
          <cell r="BQ16">
            <v>1</v>
          </cell>
          <cell r="BR16">
            <v>1</v>
          </cell>
          <cell r="BS16" t="str">
            <v/>
          </cell>
          <cell r="BT16" t="str">
            <v/>
          </cell>
          <cell r="BU16">
            <v>1</v>
          </cell>
          <cell r="BV16">
            <v>1</v>
          </cell>
          <cell r="BW16">
            <v>1</v>
          </cell>
          <cell r="BX16">
            <v>1</v>
          </cell>
          <cell r="BY16">
            <v>1</v>
          </cell>
          <cell r="BZ16">
            <v>1</v>
          </cell>
          <cell r="CA16">
            <v>1</v>
          </cell>
          <cell r="CB16">
            <v>1</v>
          </cell>
          <cell r="CC16" t="str">
            <v/>
          </cell>
          <cell r="CD16">
            <v>1</v>
          </cell>
          <cell r="CE16">
            <v>1</v>
          </cell>
          <cell r="CF16">
            <v>1</v>
          </cell>
          <cell r="CG16" t="str">
            <v/>
          </cell>
          <cell r="CH16">
            <v>1</v>
          </cell>
          <cell r="CI16">
            <v>1</v>
          </cell>
          <cell r="CJ16">
            <v>1</v>
          </cell>
          <cell r="CK16">
            <v>1</v>
          </cell>
          <cell r="CL16">
            <v>1</v>
          </cell>
          <cell r="CM16">
            <v>1</v>
          </cell>
          <cell r="CN16">
            <v>1</v>
          </cell>
          <cell r="CO16">
            <v>1</v>
          </cell>
          <cell r="CP16">
            <v>1</v>
          </cell>
          <cell r="CQ16">
            <v>1</v>
          </cell>
          <cell r="CR16">
            <v>1</v>
          </cell>
          <cell r="CS16">
            <v>1</v>
          </cell>
          <cell r="CT16">
            <v>1</v>
          </cell>
          <cell r="CU16">
            <v>1</v>
          </cell>
          <cell r="CV16">
            <v>1</v>
          </cell>
          <cell r="CW16">
            <v>1</v>
          </cell>
          <cell r="CX16">
            <v>1</v>
          </cell>
          <cell r="CY16">
            <v>1</v>
          </cell>
          <cell r="CZ16">
            <v>1</v>
          </cell>
          <cell r="DA16">
            <v>1</v>
          </cell>
          <cell r="DB16">
            <v>1</v>
          </cell>
          <cell r="DC16">
            <v>1</v>
          </cell>
          <cell r="DD16">
            <v>1</v>
          </cell>
          <cell r="DE16" t="str">
            <v/>
          </cell>
          <cell r="DF16">
            <v>1</v>
          </cell>
          <cell r="DG16">
            <v>1</v>
          </cell>
          <cell r="DH16" t="str">
            <v/>
          </cell>
          <cell r="DI16">
            <v>1</v>
          </cell>
          <cell r="DJ16">
            <v>1</v>
          </cell>
          <cell r="DK16" t="str">
            <v/>
          </cell>
          <cell r="DL16">
            <v>1</v>
          </cell>
          <cell r="DM16">
            <v>1</v>
          </cell>
          <cell r="DN16">
            <v>1</v>
          </cell>
          <cell r="DO16" t="str">
            <v/>
          </cell>
          <cell r="DP16">
            <v>1</v>
          </cell>
          <cell r="DQ16">
            <v>1</v>
          </cell>
          <cell r="DR16">
            <v>1</v>
          </cell>
          <cell r="DS16" t="str">
            <v/>
          </cell>
          <cell r="DT16">
            <v>1</v>
          </cell>
          <cell r="DU16">
            <v>1</v>
          </cell>
          <cell r="DV16">
            <v>1</v>
          </cell>
          <cell r="DW16">
            <v>1</v>
          </cell>
          <cell r="DX16">
            <v>1</v>
          </cell>
          <cell r="DY16">
            <v>1</v>
          </cell>
          <cell r="DZ16">
            <v>1</v>
          </cell>
          <cell r="EA16">
            <v>1</v>
          </cell>
          <cell r="EB16">
            <v>1</v>
          </cell>
          <cell r="EC16">
            <v>1</v>
          </cell>
          <cell r="ED16">
            <v>1</v>
          </cell>
          <cell r="EE16" t="str">
            <v/>
          </cell>
          <cell r="EF16" t="str">
            <v/>
          </cell>
          <cell r="EG16" t="str">
            <v/>
          </cell>
          <cell r="EH16" t="str">
            <v/>
          </cell>
          <cell r="EI16" t="str">
            <v/>
          </cell>
          <cell r="EJ16" t="str">
            <v/>
          </cell>
          <cell r="EK16">
            <v>1</v>
          </cell>
          <cell r="EL16" t="str">
            <v/>
          </cell>
          <cell r="EM16" t="str">
            <v/>
          </cell>
          <cell r="EN16" t="str">
            <v/>
          </cell>
          <cell r="EO16" t="str">
            <v/>
          </cell>
          <cell r="EP16" t="str">
            <v/>
          </cell>
          <cell r="EQ16">
            <v>1</v>
          </cell>
          <cell r="ER16" t="str">
            <v/>
          </cell>
          <cell r="ES16" t="str">
            <v/>
          </cell>
          <cell r="ET16" t="str">
            <v/>
          </cell>
          <cell r="EU16" t="str">
            <v/>
          </cell>
          <cell r="EV16" t="str">
            <v/>
          </cell>
          <cell r="EW16" t="str">
            <v/>
          </cell>
          <cell r="EX16" t="str">
            <v/>
          </cell>
          <cell r="EY16" t="str">
            <v/>
          </cell>
          <cell r="EZ16" t="str">
            <v/>
          </cell>
          <cell r="FA16" t="str">
            <v/>
          </cell>
          <cell r="FB16" t="str">
            <v/>
          </cell>
          <cell r="FC16" t="str">
            <v/>
          </cell>
          <cell r="FD16" t="str">
            <v/>
          </cell>
          <cell r="FE16" t="str">
            <v/>
          </cell>
          <cell r="FF16" t="str">
            <v/>
          </cell>
          <cell r="FG16" t="str">
            <v/>
          </cell>
          <cell r="FH16" t="str">
            <v/>
          </cell>
          <cell r="FI16" t="str">
            <v/>
          </cell>
          <cell r="FJ16" t="str">
            <v/>
          </cell>
          <cell r="FK16" t="str">
            <v/>
          </cell>
          <cell r="FL16" t="str">
            <v/>
          </cell>
          <cell r="FM16" t="str">
            <v/>
          </cell>
          <cell r="FN16" t="str">
            <v/>
          </cell>
          <cell r="FO16" t="str">
            <v/>
          </cell>
          <cell r="FP16" t="str">
            <v/>
          </cell>
          <cell r="FQ16" t="str">
            <v/>
          </cell>
          <cell r="FR16" t="str">
            <v/>
          </cell>
          <cell r="FS16" t="str">
            <v/>
          </cell>
          <cell r="FT16" t="str">
            <v/>
          </cell>
          <cell r="FU16" t="str">
            <v/>
          </cell>
          <cell r="FV16" t="str">
            <v/>
          </cell>
          <cell r="FW16" t="str">
            <v/>
          </cell>
          <cell r="FX16" t="str">
            <v/>
          </cell>
          <cell r="FY16" t="str">
            <v/>
          </cell>
          <cell r="FZ16" t="str">
            <v/>
          </cell>
          <cell r="GA16" t="str">
            <v/>
          </cell>
          <cell r="GB16">
            <v>1</v>
          </cell>
          <cell r="GC16" t="str">
            <v/>
          </cell>
          <cell r="GD16" t="str">
            <v/>
          </cell>
          <cell r="GE16" t="str">
            <v/>
          </cell>
          <cell r="GF16" t="str">
            <v/>
          </cell>
          <cell r="GG16" t="str">
            <v/>
          </cell>
          <cell r="GH16" t="str">
            <v/>
          </cell>
          <cell r="GI16" t="str">
            <v/>
          </cell>
          <cell r="GJ16" t="str">
            <v/>
          </cell>
          <cell r="GK16">
            <v>1</v>
          </cell>
          <cell r="GL16" t="str">
            <v/>
          </cell>
          <cell r="GM16" t="str">
            <v/>
          </cell>
          <cell r="GN16" t="str">
            <v/>
          </cell>
          <cell r="GO16" t="str">
            <v/>
          </cell>
          <cell r="GP16" t="str">
            <v/>
          </cell>
          <cell r="GQ16" t="str">
            <v/>
          </cell>
          <cell r="GR16" t="str">
            <v/>
          </cell>
          <cell r="GS16" t="str">
            <v/>
          </cell>
          <cell r="GT16">
            <v>1</v>
          </cell>
          <cell r="GU16" t="str">
            <v/>
          </cell>
          <cell r="GV16" t="str">
            <v/>
          </cell>
          <cell r="GW16" t="str">
            <v/>
          </cell>
          <cell r="GX16" t="str">
            <v/>
          </cell>
          <cell r="GY16" t="str">
            <v/>
          </cell>
          <cell r="GZ16" t="str">
            <v/>
          </cell>
          <cell r="HA16">
            <v>1</v>
          </cell>
          <cell r="HB16" t="str">
            <v/>
          </cell>
          <cell r="HC16" t="str">
            <v/>
          </cell>
          <cell r="HD16" t="str">
            <v/>
          </cell>
          <cell r="HE16" t="str">
            <v/>
          </cell>
          <cell r="HF16" t="str">
            <v/>
          </cell>
          <cell r="HG16" t="str">
            <v/>
          </cell>
          <cell r="HH16" t="str">
            <v/>
          </cell>
          <cell r="HI16" t="str">
            <v/>
          </cell>
          <cell r="HJ16">
            <v>1</v>
          </cell>
          <cell r="HK16" t="str">
            <v/>
          </cell>
          <cell r="HL16" t="str">
            <v/>
          </cell>
          <cell r="HM16" t="str">
            <v/>
          </cell>
          <cell r="HN16" t="str">
            <v/>
          </cell>
          <cell r="HO16" t="str">
            <v/>
          </cell>
          <cell r="HP16" t="str">
            <v/>
          </cell>
          <cell r="HQ16" t="str">
            <v/>
          </cell>
          <cell r="HR16" t="str">
            <v/>
          </cell>
          <cell r="HS16" t="str">
            <v/>
          </cell>
          <cell r="HT16" t="str">
            <v/>
          </cell>
          <cell r="HU16" t="str">
            <v/>
          </cell>
          <cell r="HV16" t="str">
            <v/>
          </cell>
          <cell r="HW16" t="str">
            <v/>
          </cell>
          <cell r="HX16">
            <v>1</v>
          </cell>
          <cell r="HY16">
            <v>1</v>
          </cell>
          <cell r="HZ16" t="str">
            <v/>
          </cell>
          <cell r="IA16" t="str">
            <v/>
          </cell>
          <cell r="IB16" t="str">
            <v/>
          </cell>
          <cell r="IC16" t="str">
            <v/>
          </cell>
          <cell r="ID16" t="str">
            <v/>
          </cell>
          <cell r="IE16" t="str">
            <v/>
          </cell>
          <cell r="IF16" t="str">
            <v/>
          </cell>
          <cell r="IG16" t="str">
            <v/>
          </cell>
          <cell r="IH16" t="str">
            <v/>
          </cell>
          <cell r="II16" t="str">
            <v/>
          </cell>
          <cell r="IJ16" t="str">
            <v/>
          </cell>
          <cell r="IK16" t="str">
            <v/>
          </cell>
          <cell r="IL16" t="str">
            <v/>
          </cell>
          <cell r="IM16">
            <v>1</v>
          </cell>
        </row>
        <row r="17">
          <cell r="A17" t="str">
            <v>2.1.4</v>
          </cell>
          <cell r="B17">
            <v>1</v>
          </cell>
          <cell r="C17" t="str">
            <v>PISA average scales in reading, mathematics and science</v>
          </cell>
          <cell r="D17" t="str">
            <v>SCORE</v>
          </cell>
          <cell r="E17">
            <v>1</v>
          </cell>
          <cell r="F17" t="str">
            <v/>
          </cell>
          <cell r="G17">
            <v>1</v>
          </cell>
          <cell r="H17" t="str">
            <v/>
          </cell>
          <cell r="I17">
            <v>1</v>
          </cell>
          <cell r="J17">
            <v>1</v>
          </cell>
          <cell r="K17">
            <v>1</v>
          </cell>
          <cell r="L17" t="str">
            <v/>
          </cell>
          <cell r="M17" t="str">
            <v/>
          </cell>
          <cell r="N17" t="str">
            <v/>
          </cell>
          <cell r="O17">
            <v>1</v>
          </cell>
          <cell r="P17" t="str">
            <v/>
          </cell>
          <cell r="Q17" t="str">
            <v/>
          </cell>
          <cell r="R17" t="str">
            <v/>
          </cell>
          <cell r="S17" t="str">
            <v/>
          </cell>
          <cell r="T17">
            <v>1</v>
          </cell>
          <cell r="U17" t="str">
            <v/>
          </cell>
          <cell r="V17">
            <v>1</v>
          </cell>
          <cell r="W17" t="str">
            <v/>
          </cell>
          <cell r="X17" t="str">
            <v/>
          </cell>
          <cell r="Y17" t="str">
            <v/>
          </cell>
          <cell r="Z17" t="str">
            <v/>
          </cell>
          <cell r="AA17">
            <v>1</v>
          </cell>
          <cell r="AB17" t="str">
            <v/>
          </cell>
          <cell r="AC17">
            <v>1</v>
          </cell>
          <cell r="AD17">
            <v>1</v>
          </cell>
          <cell r="AE17">
            <v>1</v>
          </cell>
          <cell r="AF17" t="str">
            <v/>
          </cell>
          <cell r="AG17" t="str">
            <v/>
          </cell>
          <cell r="AH17">
            <v>1</v>
          </cell>
          <cell r="AI17" t="str">
            <v/>
          </cell>
          <cell r="AJ17">
            <v>1</v>
          </cell>
          <cell r="AK17">
            <v>1</v>
          </cell>
          <cell r="AL17" t="str">
            <v/>
          </cell>
          <cell r="AM17" t="str">
            <v/>
          </cell>
          <cell r="AN17" t="str">
            <v/>
          </cell>
          <cell r="AO17" t="str">
            <v/>
          </cell>
          <cell r="AP17">
            <v>1</v>
          </cell>
          <cell r="AQ17" t="str">
            <v/>
          </cell>
          <cell r="AR17">
            <v>1</v>
          </cell>
          <cell r="AS17">
            <v>1</v>
          </cell>
          <cell r="AT17" t="str">
            <v/>
          </cell>
          <cell r="AU17" t="str">
            <v/>
          </cell>
          <cell r="AV17">
            <v>1</v>
          </cell>
          <cell r="AW17" t="str">
            <v/>
          </cell>
          <cell r="AX17">
            <v>1</v>
          </cell>
          <cell r="AY17" t="str">
            <v/>
          </cell>
          <cell r="AZ17" t="str">
            <v/>
          </cell>
          <cell r="BA17" t="str">
            <v/>
          </cell>
          <cell r="BB17">
            <v>1</v>
          </cell>
          <cell r="BC17">
            <v>1</v>
          </cell>
          <cell r="BD17">
            <v>1</v>
          </cell>
          <cell r="BE17" t="str">
            <v/>
          </cell>
          <cell r="BF17">
            <v>1</v>
          </cell>
          <cell r="BG17">
            <v>1</v>
          </cell>
          <cell r="BH17">
            <v>1</v>
          </cell>
          <cell r="BI17">
            <v>1</v>
          </cell>
          <cell r="BJ17" t="str">
            <v/>
          </cell>
          <cell r="BK17">
            <v>1</v>
          </cell>
          <cell r="BL17">
            <v>1</v>
          </cell>
          <cell r="BM17">
            <v>1</v>
          </cell>
          <cell r="BN17" t="str">
            <v/>
          </cell>
          <cell r="BO17">
            <v>1</v>
          </cell>
          <cell r="BP17" t="str">
            <v/>
          </cell>
          <cell r="BQ17">
            <v>1</v>
          </cell>
          <cell r="BR17">
            <v>1</v>
          </cell>
          <cell r="BS17" t="str">
            <v/>
          </cell>
          <cell r="BT17" t="str">
            <v/>
          </cell>
          <cell r="BU17">
            <v>1</v>
          </cell>
          <cell r="BV17">
            <v>1</v>
          </cell>
          <cell r="BW17">
            <v>1</v>
          </cell>
          <cell r="BX17" t="str">
            <v/>
          </cell>
          <cell r="BY17" t="str">
            <v/>
          </cell>
          <cell r="BZ17" t="str">
            <v/>
          </cell>
          <cell r="CA17" t="str">
            <v/>
          </cell>
          <cell r="CB17" t="str">
            <v/>
          </cell>
          <cell r="CC17" t="str">
            <v/>
          </cell>
          <cell r="CD17" t="str">
            <v/>
          </cell>
          <cell r="CE17">
            <v>1</v>
          </cell>
          <cell r="CF17" t="str">
            <v/>
          </cell>
          <cell r="CG17" t="str">
            <v/>
          </cell>
          <cell r="CH17" t="str">
            <v/>
          </cell>
          <cell r="CI17" t="str">
            <v/>
          </cell>
          <cell r="CJ17" t="str">
            <v/>
          </cell>
          <cell r="CK17" t="str">
            <v/>
          </cell>
          <cell r="CL17">
            <v>1</v>
          </cell>
          <cell r="CM17">
            <v>1</v>
          </cell>
          <cell r="CN17" t="str">
            <v/>
          </cell>
          <cell r="CO17" t="str">
            <v/>
          </cell>
          <cell r="CP17">
            <v>1</v>
          </cell>
          <cell r="CQ17" t="str">
            <v/>
          </cell>
          <cell r="CR17" t="str">
            <v/>
          </cell>
          <cell r="CS17">
            <v>1</v>
          </cell>
          <cell r="CT17" t="str">
            <v/>
          </cell>
          <cell r="CU17">
            <v>1</v>
          </cell>
          <cell r="CV17" t="str">
            <v/>
          </cell>
          <cell r="CW17">
            <v>1</v>
          </cell>
          <cell r="CX17">
            <v>1</v>
          </cell>
          <cell r="CY17">
            <v>1</v>
          </cell>
          <cell r="CZ17">
            <v>1</v>
          </cell>
          <cell r="DA17">
            <v>1</v>
          </cell>
          <cell r="DB17" t="str">
            <v/>
          </cell>
          <cell r="DC17" t="str">
            <v/>
          </cell>
          <cell r="DD17">
            <v>1</v>
          </cell>
          <cell r="DE17">
            <v>1</v>
          </cell>
          <cell r="DF17">
            <v>1</v>
          </cell>
          <cell r="DG17">
            <v>1</v>
          </cell>
          <cell r="DH17" t="str">
            <v/>
          </cell>
          <cell r="DI17">
            <v>1</v>
          </cell>
          <cell r="DJ17" t="str">
            <v/>
          </cell>
          <cell r="DK17" t="str">
            <v/>
          </cell>
          <cell r="DL17">
            <v>1</v>
          </cell>
          <cell r="DM17">
            <v>1</v>
          </cell>
          <cell r="DN17" t="str">
            <v/>
          </cell>
          <cell r="DO17" t="str">
            <v/>
          </cell>
          <cell r="DP17" t="str">
            <v/>
          </cell>
          <cell r="DQ17" t="str">
            <v/>
          </cell>
          <cell r="DR17">
            <v>1</v>
          </cell>
          <cell r="DS17" t="str">
            <v/>
          </cell>
          <cell r="DT17">
            <v>1</v>
          </cell>
          <cell r="DU17">
            <v>1</v>
          </cell>
          <cell r="DV17">
            <v>1</v>
          </cell>
          <cell r="DW17" t="str">
            <v/>
          </cell>
          <cell r="DX17" t="str">
            <v/>
          </cell>
          <cell r="DY17">
            <v>1</v>
          </cell>
          <cell r="DZ17">
            <v>1</v>
          </cell>
          <cell r="EA17">
            <v>1</v>
          </cell>
          <cell r="EB17">
            <v>1</v>
          </cell>
          <cell r="EC17" t="str">
            <v/>
          </cell>
          <cell r="ED17" t="str">
            <v/>
          </cell>
          <cell r="EE17" t="str">
            <v/>
          </cell>
          <cell r="EF17" t="str">
            <v/>
          </cell>
          <cell r="EG17" t="str">
            <v/>
          </cell>
          <cell r="EH17" t="str">
            <v/>
          </cell>
          <cell r="EI17" t="str">
            <v/>
          </cell>
          <cell r="EJ17" t="str">
            <v/>
          </cell>
          <cell r="EK17" t="str">
            <v/>
          </cell>
          <cell r="EL17" t="str">
            <v/>
          </cell>
          <cell r="EM17" t="str">
            <v/>
          </cell>
          <cell r="EN17" t="str">
            <v/>
          </cell>
          <cell r="EO17" t="str">
            <v/>
          </cell>
          <cell r="EP17" t="str">
            <v/>
          </cell>
          <cell r="EQ17" t="str">
            <v/>
          </cell>
          <cell r="ER17" t="str">
            <v/>
          </cell>
          <cell r="ES17" t="str">
            <v/>
          </cell>
          <cell r="ET17" t="str">
            <v/>
          </cell>
          <cell r="EU17" t="str">
            <v/>
          </cell>
          <cell r="EV17" t="str">
            <v/>
          </cell>
          <cell r="EW17" t="str">
            <v/>
          </cell>
          <cell r="EX17" t="str">
            <v/>
          </cell>
          <cell r="EY17" t="str">
            <v/>
          </cell>
          <cell r="EZ17" t="str">
            <v/>
          </cell>
          <cell r="FA17" t="str">
            <v/>
          </cell>
          <cell r="FB17" t="str">
            <v/>
          </cell>
          <cell r="FC17" t="str">
            <v/>
          </cell>
          <cell r="FD17" t="str">
            <v/>
          </cell>
          <cell r="FE17" t="str">
            <v/>
          </cell>
          <cell r="FF17" t="str">
            <v/>
          </cell>
          <cell r="FG17" t="str">
            <v/>
          </cell>
          <cell r="FH17" t="str">
            <v/>
          </cell>
          <cell r="FI17" t="str">
            <v/>
          </cell>
          <cell r="FJ17" t="str">
            <v/>
          </cell>
          <cell r="FK17" t="str">
            <v/>
          </cell>
          <cell r="FL17" t="str">
            <v/>
          </cell>
          <cell r="FM17" t="str">
            <v/>
          </cell>
          <cell r="FN17" t="str">
            <v/>
          </cell>
          <cell r="FO17" t="str">
            <v/>
          </cell>
          <cell r="FP17" t="str">
            <v/>
          </cell>
          <cell r="FQ17" t="str">
            <v/>
          </cell>
          <cell r="FR17" t="str">
            <v/>
          </cell>
          <cell r="FS17" t="str">
            <v/>
          </cell>
          <cell r="FT17" t="str">
            <v/>
          </cell>
          <cell r="FU17" t="str">
            <v/>
          </cell>
          <cell r="FV17" t="str">
            <v/>
          </cell>
          <cell r="FW17" t="str">
            <v/>
          </cell>
          <cell r="FX17" t="str">
            <v/>
          </cell>
          <cell r="FY17" t="str">
            <v/>
          </cell>
          <cell r="FZ17" t="str">
            <v/>
          </cell>
          <cell r="GA17" t="str">
            <v/>
          </cell>
          <cell r="GB17" t="str">
            <v/>
          </cell>
          <cell r="GC17" t="str">
            <v/>
          </cell>
          <cell r="GD17" t="str">
            <v/>
          </cell>
          <cell r="GE17" t="str">
            <v/>
          </cell>
          <cell r="GF17" t="str">
            <v/>
          </cell>
          <cell r="GG17" t="str">
            <v/>
          </cell>
          <cell r="GH17" t="str">
            <v/>
          </cell>
          <cell r="GI17" t="str">
            <v/>
          </cell>
          <cell r="GJ17" t="str">
            <v/>
          </cell>
          <cell r="GK17" t="str">
            <v/>
          </cell>
          <cell r="GL17" t="str">
            <v/>
          </cell>
          <cell r="GM17" t="str">
            <v/>
          </cell>
          <cell r="GN17" t="str">
            <v/>
          </cell>
          <cell r="GO17" t="str">
            <v/>
          </cell>
          <cell r="GP17" t="str">
            <v/>
          </cell>
          <cell r="GQ17" t="str">
            <v/>
          </cell>
          <cell r="GR17" t="str">
            <v/>
          </cell>
          <cell r="GS17" t="str">
            <v/>
          </cell>
          <cell r="GT17" t="str">
            <v/>
          </cell>
          <cell r="GU17" t="str">
            <v/>
          </cell>
          <cell r="GV17" t="str">
            <v/>
          </cell>
          <cell r="GW17" t="str">
            <v/>
          </cell>
          <cell r="GX17" t="str">
            <v/>
          </cell>
          <cell r="GY17" t="str">
            <v/>
          </cell>
          <cell r="GZ17" t="str">
            <v/>
          </cell>
          <cell r="HA17" t="str">
            <v/>
          </cell>
          <cell r="HB17" t="str">
            <v/>
          </cell>
          <cell r="HC17" t="str">
            <v/>
          </cell>
          <cell r="HD17" t="str">
            <v/>
          </cell>
          <cell r="HE17" t="str">
            <v/>
          </cell>
          <cell r="HF17" t="str">
            <v/>
          </cell>
          <cell r="HG17" t="str">
            <v/>
          </cell>
          <cell r="HH17" t="str">
            <v/>
          </cell>
          <cell r="HI17" t="str">
            <v/>
          </cell>
          <cell r="HJ17" t="str">
            <v/>
          </cell>
          <cell r="HK17" t="str">
            <v/>
          </cell>
          <cell r="HL17" t="str">
            <v/>
          </cell>
          <cell r="HM17" t="str">
            <v/>
          </cell>
          <cell r="HN17" t="str">
            <v/>
          </cell>
          <cell r="HO17" t="str">
            <v/>
          </cell>
          <cell r="HP17" t="str">
            <v/>
          </cell>
          <cell r="HQ17" t="str">
            <v/>
          </cell>
          <cell r="HR17" t="str">
            <v/>
          </cell>
          <cell r="HS17" t="str">
            <v/>
          </cell>
          <cell r="HT17" t="str">
            <v/>
          </cell>
          <cell r="HU17" t="str">
            <v/>
          </cell>
          <cell r="HV17" t="str">
            <v/>
          </cell>
          <cell r="HW17" t="str">
            <v/>
          </cell>
          <cell r="HX17" t="str">
            <v/>
          </cell>
          <cell r="HY17" t="str">
            <v/>
          </cell>
          <cell r="HZ17" t="str">
            <v/>
          </cell>
          <cell r="IA17" t="str">
            <v/>
          </cell>
          <cell r="IB17" t="str">
            <v/>
          </cell>
          <cell r="IC17" t="str">
            <v/>
          </cell>
          <cell r="ID17" t="str">
            <v/>
          </cell>
          <cell r="IE17" t="str">
            <v/>
          </cell>
          <cell r="IF17" t="str">
            <v/>
          </cell>
          <cell r="IG17" t="str">
            <v/>
          </cell>
          <cell r="IH17" t="str">
            <v/>
          </cell>
          <cell r="II17" t="str">
            <v/>
          </cell>
          <cell r="IJ17" t="str">
            <v/>
          </cell>
          <cell r="IK17" t="str">
            <v/>
          </cell>
          <cell r="IL17" t="str">
            <v/>
          </cell>
          <cell r="IM17" t="str">
            <v/>
          </cell>
        </row>
        <row r="18">
          <cell r="A18" t="str">
            <v>2.1.5</v>
          </cell>
          <cell r="B18">
            <v>0.5</v>
          </cell>
          <cell r="C18" t="str">
            <v>Pupil-teacher ratio, secondary</v>
          </cell>
          <cell r="D18" t="str">
            <v>SCORE</v>
          </cell>
          <cell r="E18">
            <v>0.5</v>
          </cell>
          <cell r="F18">
            <v>0.5</v>
          </cell>
          <cell r="G18">
            <v>0.5</v>
          </cell>
          <cell r="H18">
            <v>0.5</v>
          </cell>
          <cell r="I18" t="str">
            <v/>
          </cell>
          <cell r="J18">
            <v>0.5</v>
          </cell>
          <cell r="K18">
            <v>0.5</v>
          </cell>
          <cell r="L18">
            <v>0.5</v>
          </cell>
          <cell r="M18">
            <v>0.5</v>
          </cell>
          <cell r="N18" t="str">
            <v/>
          </cell>
          <cell r="O18">
            <v>0.5</v>
          </cell>
          <cell r="P18">
            <v>0.5</v>
          </cell>
          <cell r="Q18">
            <v>0.5</v>
          </cell>
          <cell r="R18">
            <v>0.5</v>
          </cell>
          <cell r="S18">
            <v>0.5</v>
          </cell>
          <cell r="T18">
            <v>0.5</v>
          </cell>
          <cell r="U18">
            <v>0.5</v>
          </cell>
          <cell r="V18">
            <v>0.5</v>
          </cell>
          <cell r="W18">
            <v>0.5</v>
          </cell>
          <cell r="X18" t="str">
            <v/>
          </cell>
          <cell r="Y18">
            <v>0.5</v>
          </cell>
          <cell r="Z18">
            <v>0.5</v>
          </cell>
          <cell r="AA18">
            <v>0.5</v>
          </cell>
          <cell r="AB18" t="str">
            <v/>
          </cell>
          <cell r="AC18">
            <v>0.5</v>
          </cell>
          <cell r="AD18">
            <v>0.5</v>
          </cell>
          <cell r="AE18">
            <v>0.5</v>
          </cell>
          <cell r="AF18">
            <v>0.5</v>
          </cell>
          <cell r="AG18" t="str">
            <v/>
          </cell>
          <cell r="AH18">
            <v>0.5</v>
          </cell>
          <cell r="AI18">
            <v>0.5</v>
          </cell>
          <cell r="AJ18">
            <v>0.5</v>
          </cell>
          <cell r="AK18">
            <v>0.5</v>
          </cell>
          <cell r="AL18">
            <v>0.5</v>
          </cell>
          <cell r="AM18">
            <v>0.5</v>
          </cell>
          <cell r="AN18">
            <v>0.5</v>
          </cell>
          <cell r="AO18">
            <v>0.5</v>
          </cell>
          <cell r="AP18">
            <v>0.5</v>
          </cell>
          <cell r="AQ18">
            <v>0.5</v>
          </cell>
          <cell r="AR18">
            <v>0.5</v>
          </cell>
          <cell r="AS18">
            <v>0.5</v>
          </cell>
          <cell r="AT18" t="str">
            <v/>
          </cell>
          <cell r="AU18">
            <v>0.5</v>
          </cell>
          <cell r="AV18">
            <v>0.5</v>
          </cell>
          <cell r="AW18">
            <v>0.5</v>
          </cell>
          <cell r="AX18">
            <v>0.5</v>
          </cell>
          <cell r="AY18">
            <v>0.5</v>
          </cell>
          <cell r="AZ18">
            <v>0.5</v>
          </cell>
          <cell r="BA18">
            <v>0.5</v>
          </cell>
          <cell r="BB18" t="str">
            <v/>
          </cell>
          <cell r="BC18">
            <v>0.5</v>
          </cell>
          <cell r="BD18">
            <v>0.5</v>
          </cell>
          <cell r="BE18">
            <v>0.5</v>
          </cell>
          <cell r="BF18">
            <v>0.5</v>
          </cell>
          <cell r="BG18">
            <v>0.5</v>
          </cell>
          <cell r="BH18">
            <v>0.5</v>
          </cell>
          <cell r="BI18">
            <v>0.5</v>
          </cell>
          <cell r="BJ18">
            <v>0.5</v>
          </cell>
          <cell r="BK18">
            <v>0.5</v>
          </cell>
          <cell r="BL18">
            <v>0.5</v>
          </cell>
          <cell r="BM18">
            <v>0.5</v>
          </cell>
          <cell r="BN18">
            <v>0.5</v>
          </cell>
          <cell r="BO18">
            <v>0.5</v>
          </cell>
          <cell r="BP18">
            <v>0.5</v>
          </cell>
          <cell r="BQ18">
            <v>0.5</v>
          </cell>
          <cell r="BR18">
            <v>0.5</v>
          </cell>
          <cell r="BS18" t="str">
            <v/>
          </cell>
          <cell r="BT18" t="str">
            <v/>
          </cell>
          <cell r="BU18">
            <v>0.5</v>
          </cell>
          <cell r="BV18">
            <v>0.5</v>
          </cell>
          <cell r="BW18">
            <v>0.5</v>
          </cell>
          <cell r="BX18">
            <v>0.5</v>
          </cell>
          <cell r="BY18" t="str">
            <v/>
          </cell>
          <cell r="BZ18">
            <v>0.5</v>
          </cell>
          <cell r="CA18">
            <v>0.5</v>
          </cell>
          <cell r="CB18">
            <v>0.5</v>
          </cell>
          <cell r="CC18" t="str">
            <v/>
          </cell>
          <cell r="CD18">
            <v>0.5</v>
          </cell>
          <cell r="CE18">
            <v>0.5</v>
          </cell>
          <cell r="CF18">
            <v>0.5</v>
          </cell>
          <cell r="CG18" t="str">
            <v/>
          </cell>
          <cell r="CH18">
            <v>0.5</v>
          </cell>
          <cell r="CI18">
            <v>0.5</v>
          </cell>
          <cell r="CJ18">
            <v>0.5</v>
          </cell>
          <cell r="CK18">
            <v>0.5</v>
          </cell>
          <cell r="CL18">
            <v>0.5</v>
          </cell>
          <cell r="CM18">
            <v>0.5</v>
          </cell>
          <cell r="CN18">
            <v>0.5</v>
          </cell>
          <cell r="CO18">
            <v>0.5</v>
          </cell>
          <cell r="CP18">
            <v>0.5</v>
          </cell>
          <cell r="CQ18">
            <v>0.5</v>
          </cell>
          <cell r="CR18">
            <v>0.5</v>
          </cell>
          <cell r="CS18">
            <v>0.5</v>
          </cell>
          <cell r="CT18">
            <v>0.5</v>
          </cell>
          <cell r="CU18">
            <v>0.5</v>
          </cell>
          <cell r="CV18">
            <v>0.5</v>
          </cell>
          <cell r="CW18">
            <v>0.5</v>
          </cell>
          <cell r="CX18">
            <v>0.5</v>
          </cell>
          <cell r="CY18">
            <v>0.5</v>
          </cell>
          <cell r="CZ18">
            <v>0.5</v>
          </cell>
          <cell r="DA18">
            <v>0.5</v>
          </cell>
          <cell r="DB18">
            <v>0.5</v>
          </cell>
          <cell r="DC18">
            <v>0.5</v>
          </cell>
          <cell r="DD18">
            <v>0.5</v>
          </cell>
          <cell r="DE18">
            <v>0.5</v>
          </cell>
          <cell r="DF18">
            <v>0.5</v>
          </cell>
          <cell r="DG18">
            <v>0.5</v>
          </cell>
          <cell r="DH18">
            <v>0.5</v>
          </cell>
          <cell r="DI18">
            <v>0.5</v>
          </cell>
          <cell r="DJ18">
            <v>0.5</v>
          </cell>
          <cell r="DK18" t="str">
            <v/>
          </cell>
          <cell r="DL18">
            <v>0.5</v>
          </cell>
          <cell r="DM18" t="str">
            <v/>
          </cell>
          <cell r="DN18">
            <v>0.5</v>
          </cell>
          <cell r="DO18" t="str">
            <v/>
          </cell>
          <cell r="DP18">
            <v>0.5</v>
          </cell>
          <cell r="DQ18">
            <v>0.5</v>
          </cell>
          <cell r="DR18">
            <v>0.5</v>
          </cell>
          <cell r="DS18" t="str">
            <v/>
          </cell>
          <cell r="DT18">
            <v>0.5</v>
          </cell>
          <cell r="DU18">
            <v>0.5</v>
          </cell>
          <cell r="DV18">
            <v>0.5</v>
          </cell>
          <cell r="DW18">
            <v>0.5</v>
          </cell>
          <cell r="DX18">
            <v>0.5</v>
          </cell>
          <cell r="DY18">
            <v>0.5</v>
          </cell>
          <cell r="DZ18">
            <v>0.5</v>
          </cell>
          <cell r="EA18">
            <v>0.5</v>
          </cell>
          <cell r="EB18">
            <v>0.5</v>
          </cell>
          <cell r="EC18">
            <v>0.5</v>
          </cell>
          <cell r="ED18">
            <v>0.5</v>
          </cell>
          <cell r="EE18">
            <v>0.5</v>
          </cell>
          <cell r="EF18">
            <v>0.5</v>
          </cell>
          <cell r="EG18" t="str">
            <v/>
          </cell>
          <cell r="EH18" t="str">
            <v/>
          </cell>
          <cell r="EI18" t="str">
            <v/>
          </cell>
          <cell r="EJ18" t="str">
            <v/>
          </cell>
          <cell r="EK18">
            <v>0.5</v>
          </cell>
          <cell r="EL18" t="str">
            <v/>
          </cell>
          <cell r="EM18" t="str">
            <v/>
          </cell>
          <cell r="EN18" t="str">
            <v/>
          </cell>
          <cell r="EO18" t="str">
            <v/>
          </cell>
          <cell r="EP18" t="str">
            <v/>
          </cell>
          <cell r="EQ18">
            <v>0.5</v>
          </cell>
          <cell r="ER18" t="str">
            <v/>
          </cell>
          <cell r="ES18" t="str">
            <v/>
          </cell>
          <cell r="ET18" t="str">
            <v/>
          </cell>
          <cell r="EU18" t="str">
            <v/>
          </cell>
          <cell r="EV18" t="str">
            <v/>
          </cell>
          <cell r="EW18" t="str">
            <v/>
          </cell>
          <cell r="EX18" t="str">
            <v/>
          </cell>
          <cell r="EY18" t="str">
            <v/>
          </cell>
          <cell r="EZ18" t="str">
            <v/>
          </cell>
          <cell r="FA18" t="str">
            <v/>
          </cell>
          <cell r="FB18" t="str">
            <v/>
          </cell>
          <cell r="FC18" t="str">
            <v/>
          </cell>
          <cell r="FD18" t="str">
            <v/>
          </cell>
          <cell r="FE18" t="str">
            <v/>
          </cell>
          <cell r="FF18" t="str">
            <v/>
          </cell>
          <cell r="FG18" t="str">
            <v/>
          </cell>
          <cell r="FH18" t="str">
            <v/>
          </cell>
          <cell r="FI18" t="str">
            <v/>
          </cell>
          <cell r="FJ18" t="str">
            <v/>
          </cell>
          <cell r="FK18" t="str">
            <v/>
          </cell>
          <cell r="FL18" t="str">
            <v/>
          </cell>
          <cell r="FM18" t="str">
            <v/>
          </cell>
          <cell r="FN18" t="str">
            <v/>
          </cell>
          <cell r="FO18" t="str">
            <v/>
          </cell>
          <cell r="FP18" t="str">
            <v/>
          </cell>
          <cell r="FQ18" t="str">
            <v/>
          </cell>
          <cell r="FR18" t="str">
            <v/>
          </cell>
          <cell r="FS18" t="str">
            <v/>
          </cell>
          <cell r="FT18" t="str">
            <v/>
          </cell>
          <cell r="FU18" t="str">
            <v/>
          </cell>
          <cell r="FV18" t="str">
            <v/>
          </cell>
          <cell r="FW18" t="str">
            <v/>
          </cell>
          <cell r="FX18" t="str">
            <v/>
          </cell>
          <cell r="FY18" t="str">
            <v/>
          </cell>
          <cell r="FZ18" t="str">
            <v/>
          </cell>
          <cell r="GA18" t="str">
            <v/>
          </cell>
          <cell r="GB18" t="str">
            <v/>
          </cell>
          <cell r="GC18" t="str">
            <v/>
          </cell>
          <cell r="GD18" t="str">
            <v/>
          </cell>
          <cell r="GE18" t="str">
            <v/>
          </cell>
          <cell r="GF18" t="str">
            <v/>
          </cell>
          <cell r="GG18" t="str">
            <v/>
          </cell>
          <cell r="GH18" t="str">
            <v/>
          </cell>
          <cell r="GI18" t="str">
            <v/>
          </cell>
          <cell r="GJ18" t="str">
            <v/>
          </cell>
          <cell r="GK18">
            <v>0.5</v>
          </cell>
          <cell r="GL18" t="str">
            <v/>
          </cell>
          <cell r="GM18" t="str">
            <v/>
          </cell>
          <cell r="GN18" t="str">
            <v/>
          </cell>
          <cell r="GO18" t="str">
            <v/>
          </cell>
          <cell r="GP18" t="str">
            <v/>
          </cell>
          <cell r="GQ18" t="str">
            <v/>
          </cell>
          <cell r="GR18" t="str">
            <v/>
          </cell>
          <cell r="GS18" t="str">
            <v/>
          </cell>
          <cell r="GT18">
            <v>0.5</v>
          </cell>
          <cell r="GU18" t="str">
            <v/>
          </cell>
          <cell r="GV18" t="str">
            <v/>
          </cell>
          <cell r="GW18" t="str">
            <v/>
          </cell>
          <cell r="GX18" t="str">
            <v/>
          </cell>
          <cell r="GY18" t="str">
            <v/>
          </cell>
          <cell r="GZ18" t="str">
            <v/>
          </cell>
          <cell r="HA18">
            <v>0.5</v>
          </cell>
          <cell r="HB18" t="str">
            <v/>
          </cell>
          <cell r="HC18" t="str">
            <v/>
          </cell>
          <cell r="HD18" t="str">
            <v/>
          </cell>
          <cell r="HE18" t="str">
            <v/>
          </cell>
          <cell r="HF18" t="str">
            <v/>
          </cell>
          <cell r="HG18" t="str">
            <v/>
          </cell>
          <cell r="HH18" t="str">
            <v/>
          </cell>
          <cell r="HI18" t="str">
            <v/>
          </cell>
          <cell r="HJ18">
            <v>0.5</v>
          </cell>
          <cell r="HK18" t="str">
            <v/>
          </cell>
          <cell r="HL18" t="str">
            <v/>
          </cell>
          <cell r="HM18" t="str">
            <v/>
          </cell>
          <cell r="HN18" t="str">
            <v/>
          </cell>
          <cell r="HO18" t="str">
            <v/>
          </cell>
          <cell r="HP18" t="str">
            <v/>
          </cell>
          <cell r="HQ18" t="str">
            <v/>
          </cell>
          <cell r="HR18" t="str">
            <v/>
          </cell>
          <cell r="HS18" t="str">
            <v/>
          </cell>
          <cell r="HT18" t="str">
            <v/>
          </cell>
          <cell r="HU18" t="str">
            <v/>
          </cell>
          <cell r="HV18" t="str">
            <v/>
          </cell>
          <cell r="HW18" t="str">
            <v/>
          </cell>
          <cell r="HX18">
            <v>0.5</v>
          </cell>
          <cell r="HY18">
            <v>0.5</v>
          </cell>
          <cell r="HZ18" t="str">
            <v/>
          </cell>
          <cell r="IA18" t="str">
            <v/>
          </cell>
          <cell r="IB18" t="str">
            <v/>
          </cell>
          <cell r="IC18" t="str">
            <v/>
          </cell>
          <cell r="ID18" t="str">
            <v/>
          </cell>
          <cell r="IE18" t="str">
            <v/>
          </cell>
          <cell r="IF18" t="str">
            <v/>
          </cell>
          <cell r="IG18" t="str">
            <v/>
          </cell>
          <cell r="IH18" t="str">
            <v/>
          </cell>
          <cell r="II18" t="str">
            <v/>
          </cell>
          <cell r="IJ18" t="str">
            <v/>
          </cell>
          <cell r="IK18" t="str">
            <v/>
          </cell>
          <cell r="IL18" t="str">
            <v/>
          </cell>
          <cell r="IM18">
            <v>0.5</v>
          </cell>
        </row>
        <row r="19">
          <cell r="A19" t="str">
            <v>2.2.1</v>
          </cell>
          <cell r="B19">
            <v>1</v>
          </cell>
          <cell r="C19" t="str">
            <v>School enrollment, tertiary (% gross)</v>
          </cell>
          <cell r="D19" t="str">
            <v>SCORE</v>
          </cell>
          <cell r="E19">
            <v>1</v>
          </cell>
          <cell r="F19">
            <v>1</v>
          </cell>
          <cell r="G19">
            <v>1</v>
          </cell>
          <cell r="H19">
            <v>1</v>
          </cell>
          <cell r="I19">
            <v>1</v>
          </cell>
          <cell r="J19">
            <v>1</v>
          </cell>
          <cell r="K19">
            <v>1</v>
          </cell>
          <cell r="L19">
            <v>1</v>
          </cell>
          <cell r="M19">
            <v>1</v>
          </cell>
          <cell r="N19" t="str">
            <v/>
          </cell>
          <cell r="O19">
            <v>1</v>
          </cell>
          <cell r="P19">
            <v>1</v>
          </cell>
          <cell r="Q19">
            <v>1</v>
          </cell>
          <cell r="R19">
            <v>1</v>
          </cell>
          <cell r="S19">
            <v>1</v>
          </cell>
          <cell r="T19">
            <v>1</v>
          </cell>
          <cell r="U19">
            <v>1</v>
          </cell>
          <cell r="V19">
            <v>1</v>
          </cell>
          <cell r="W19">
            <v>1</v>
          </cell>
          <cell r="X19" t="str">
            <v/>
          </cell>
          <cell r="Y19">
            <v>1</v>
          </cell>
          <cell r="Z19">
            <v>1</v>
          </cell>
          <cell r="AA19">
            <v>1</v>
          </cell>
          <cell r="AB19" t="str">
            <v/>
          </cell>
          <cell r="AC19">
            <v>1</v>
          </cell>
          <cell r="AD19">
            <v>1</v>
          </cell>
          <cell r="AE19">
            <v>1</v>
          </cell>
          <cell r="AF19">
            <v>1</v>
          </cell>
          <cell r="AG19">
            <v>1</v>
          </cell>
          <cell r="AH19">
            <v>1</v>
          </cell>
          <cell r="AI19">
            <v>1</v>
          </cell>
          <cell r="AJ19">
            <v>1</v>
          </cell>
          <cell r="AK19">
            <v>1</v>
          </cell>
          <cell r="AL19">
            <v>1</v>
          </cell>
          <cell r="AM19">
            <v>1</v>
          </cell>
          <cell r="AN19">
            <v>1</v>
          </cell>
          <cell r="AO19">
            <v>1</v>
          </cell>
          <cell r="AP19">
            <v>1</v>
          </cell>
          <cell r="AQ19">
            <v>1</v>
          </cell>
          <cell r="AR19">
            <v>1</v>
          </cell>
          <cell r="AS19">
            <v>1</v>
          </cell>
          <cell r="AT19" t="str">
            <v/>
          </cell>
          <cell r="AU19">
            <v>1</v>
          </cell>
          <cell r="AV19" t="str">
            <v/>
          </cell>
          <cell r="AW19">
            <v>1</v>
          </cell>
          <cell r="AX19">
            <v>1</v>
          </cell>
          <cell r="AY19">
            <v>1</v>
          </cell>
          <cell r="AZ19">
            <v>1</v>
          </cell>
          <cell r="BA19">
            <v>1</v>
          </cell>
          <cell r="BB19">
            <v>1</v>
          </cell>
          <cell r="BC19">
            <v>1</v>
          </cell>
          <cell r="BD19">
            <v>1</v>
          </cell>
          <cell r="BE19">
            <v>1</v>
          </cell>
          <cell r="BF19">
            <v>1</v>
          </cell>
          <cell r="BG19">
            <v>1</v>
          </cell>
          <cell r="BH19">
            <v>1</v>
          </cell>
          <cell r="BI19">
            <v>1</v>
          </cell>
          <cell r="BJ19">
            <v>1</v>
          </cell>
          <cell r="BK19">
            <v>1</v>
          </cell>
          <cell r="BL19">
            <v>1</v>
          </cell>
          <cell r="BM19">
            <v>1</v>
          </cell>
          <cell r="BN19">
            <v>1</v>
          </cell>
          <cell r="BO19">
            <v>1</v>
          </cell>
          <cell r="BP19">
            <v>1</v>
          </cell>
          <cell r="BQ19">
            <v>1</v>
          </cell>
          <cell r="BR19">
            <v>1</v>
          </cell>
          <cell r="BS19" t="str">
            <v/>
          </cell>
          <cell r="BT19" t="str">
            <v/>
          </cell>
          <cell r="BU19">
            <v>1</v>
          </cell>
          <cell r="BV19">
            <v>1</v>
          </cell>
          <cell r="BW19">
            <v>1</v>
          </cell>
          <cell r="BX19">
            <v>1</v>
          </cell>
          <cell r="BY19">
            <v>1</v>
          </cell>
          <cell r="BZ19">
            <v>1</v>
          </cell>
          <cell r="CA19">
            <v>1</v>
          </cell>
          <cell r="CB19">
            <v>1</v>
          </cell>
          <cell r="CC19" t="str">
            <v/>
          </cell>
          <cell r="CD19">
            <v>1</v>
          </cell>
          <cell r="CE19">
            <v>1</v>
          </cell>
          <cell r="CF19">
            <v>1</v>
          </cell>
          <cell r="CG19" t="str">
            <v/>
          </cell>
          <cell r="CH19">
            <v>1</v>
          </cell>
          <cell r="CI19">
            <v>1</v>
          </cell>
          <cell r="CJ19">
            <v>1</v>
          </cell>
          <cell r="CK19">
            <v>1</v>
          </cell>
          <cell r="CL19">
            <v>1</v>
          </cell>
          <cell r="CM19">
            <v>1</v>
          </cell>
          <cell r="CN19">
            <v>1</v>
          </cell>
          <cell r="CO19">
            <v>1</v>
          </cell>
          <cell r="CP19">
            <v>1</v>
          </cell>
          <cell r="CQ19">
            <v>1</v>
          </cell>
          <cell r="CR19">
            <v>1</v>
          </cell>
          <cell r="CS19">
            <v>1</v>
          </cell>
          <cell r="CT19">
            <v>1</v>
          </cell>
          <cell r="CU19">
            <v>1</v>
          </cell>
          <cell r="CV19">
            <v>1</v>
          </cell>
          <cell r="CW19">
            <v>1</v>
          </cell>
          <cell r="CX19">
            <v>1</v>
          </cell>
          <cell r="CY19">
            <v>1</v>
          </cell>
          <cell r="CZ19">
            <v>1</v>
          </cell>
          <cell r="DA19">
            <v>1</v>
          </cell>
          <cell r="DB19">
            <v>1</v>
          </cell>
          <cell r="DC19">
            <v>1</v>
          </cell>
          <cell r="DD19">
            <v>1</v>
          </cell>
          <cell r="DE19" t="str">
            <v/>
          </cell>
          <cell r="DF19">
            <v>1</v>
          </cell>
          <cell r="DG19">
            <v>1</v>
          </cell>
          <cell r="DH19" t="str">
            <v/>
          </cell>
          <cell r="DI19">
            <v>1</v>
          </cell>
          <cell r="DJ19" t="str">
            <v/>
          </cell>
          <cell r="DK19" t="str">
            <v/>
          </cell>
          <cell r="DL19">
            <v>1</v>
          </cell>
          <cell r="DM19">
            <v>1</v>
          </cell>
          <cell r="DN19" t="str">
            <v/>
          </cell>
          <cell r="DO19" t="str">
            <v/>
          </cell>
          <cell r="DP19">
            <v>1</v>
          </cell>
          <cell r="DQ19">
            <v>1</v>
          </cell>
          <cell r="DR19">
            <v>1</v>
          </cell>
          <cell r="DS19" t="str">
            <v/>
          </cell>
          <cell r="DT19">
            <v>1</v>
          </cell>
          <cell r="DU19">
            <v>1</v>
          </cell>
          <cell r="DV19">
            <v>1</v>
          </cell>
          <cell r="DW19">
            <v>1</v>
          </cell>
          <cell r="DX19">
            <v>1</v>
          </cell>
          <cell r="DY19">
            <v>1</v>
          </cell>
          <cell r="DZ19">
            <v>1</v>
          </cell>
          <cell r="EA19">
            <v>1</v>
          </cell>
          <cell r="EB19">
            <v>1</v>
          </cell>
          <cell r="EC19">
            <v>1</v>
          </cell>
          <cell r="ED19">
            <v>1</v>
          </cell>
          <cell r="EE19">
            <v>1</v>
          </cell>
          <cell r="EF19">
            <v>1</v>
          </cell>
          <cell r="EG19" t="str">
            <v/>
          </cell>
          <cell r="EH19" t="str">
            <v/>
          </cell>
          <cell r="EI19" t="str">
            <v/>
          </cell>
          <cell r="EJ19" t="str">
            <v/>
          </cell>
          <cell r="EK19">
            <v>1</v>
          </cell>
          <cell r="EL19" t="str">
            <v/>
          </cell>
          <cell r="EM19" t="str">
            <v/>
          </cell>
          <cell r="EN19" t="str">
            <v/>
          </cell>
          <cell r="EO19" t="str">
            <v/>
          </cell>
          <cell r="EP19" t="str">
            <v/>
          </cell>
          <cell r="EQ19">
            <v>1</v>
          </cell>
          <cell r="ER19" t="str">
            <v/>
          </cell>
          <cell r="ES19" t="str">
            <v/>
          </cell>
          <cell r="ET19" t="str">
            <v/>
          </cell>
          <cell r="EU19" t="str">
            <v/>
          </cell>
          <cell r="EV19" t="str">
            <v/>
          </cell>
          <cell r="EW19" t="str">
            <v/>
          </cell>
          <cell r="EX19" t="str">
            <v/>
          </cell>
          <cell r="EY19" t="str">
            <v/>
          </cell>
          <cell r="EZ19" t="str">
            <v/>
          </cell>
          <cell r="FA19" t="str">
            <v/>
          </cell>
          <cell r="FB19" t="str">
            <v/>
          </cell>
          <cell r="FC19" t="str">
            <v/>
          </cell>
          <cell r="FD19" t="str">
            <v/>
          </cell>
          <cell r="FE19" t="str">
            <v/>
          </cell>
          <cell r="FF19" t="str">
            <v/>
          </cell>
          <cell r="FG19" t="str">
            <v/>
          </cell>
          <cell r="FH19" t="str">
            <v/>
          </cell>
          <cell r="FI19" t="str">
            <v/>
          </cell>
          <cell r="FJ19" t="str">
            <v/>
          </cell>
          <cell r="FK19" t="str">
            <v/>
          </cell>
          <cell r="FL19" t="str">
            <v/>
          </cell>
          <cell r="FM19" t="str">
            <v/>
          </cell>
          <cell r="FN19" t="str">
            <v/>
          </cell>
          <cell r="FO19" t="str">
            <v/>
          </cell>
          <cell r="FP19" t="str">
            <v/>
          </cell>
          <cell r="FQ19" t="str">
            <v/>
          </cell>
          <cell r="FR19" t="str">
            <v/>
          </cell>
          <cell r="FS19" t="str">
            <v/>
          </cell>
          <cell r="FT19" t="str">
            <v/>
          </cell>
          <cell r="FU19" t="str">
            <v/>
          </cell>
          <cell r="FV19" t="str">
            <v/>
          </cell>
          <cell r="FW19" t="str">
            <v/>
          </cell>
          <cell r="FX19" t="str">
            <v/>
          </cell>
          <cell r="FY19" t="str">
            <v/>
          </cell>
          <cell r="FZ19" t="str">
            <v/>
          </cell>
          <cell r="GA19" t="str">
            <v/>
          </cell>
          <cell r="GB19">
            <v>1</v>
          </cell>
          <cell r="GC19" t="str">
            <v/>
          </cell>
          <cell r="GD19" t="str">
            <v/>
          </cell>
          <cell r="GE19" t="str">
            <v/>
          </cell>
          <cell r="GF19" t="str">
            <v/>
          </cell>
          <cell r="GG19" t="str">
            <v/>
          </cell>
          <cell r="GH19" t="str">
            <v/>
          </cell>
          <cell r="GI19" t="str">
            <v/>
          </cell>
          <cell r="GJ19" t="str">
            <v/>
          </cell>
          <cell r="GK19">
            <v>1</v>
          </cell>
          <cell r="GL19" t="str">
            <v/>
          </cell>
          <cell r="GM19" t="str">
            <v/>
          </cell>
          <cell r="GN19" t="str">
            <v/>
          </cell>
          <cell r="GO19" t="str">
            <v/>
          </cell>
          <cell r="GP19" t="str">
            <v/>
          </cell>
          <cell r="GQ19" t="str">
            <v/>
          </cell>
          <cell r="GR19" t="str">
            <v/>
          </cell>
          <cell r="GS19" t="str">
            <v/>
          </cell>
          <cell r="GT19">
            <v>1</v>
          </cell>
          <cell r="GU19" t="str">
            <v/>
          </cell>
          <cell r="GV19" t="str">
            <v/>
          </cell>
          <cell r="GW19" t="str">
            <v/>
          </cell>
          <cell r="GX19" t="str">
            <v/>
          </cell>
          <cell r="GY19" t="str">
            <v/>
          </cell>
          <cell r="GZ19" t="str">
            <v/>
          </cell>
          <cell r="HA19">
            <v>1</v>
          </cell>
          <cell r="HB19" t="str">
            <v/>
          </cell>
          <cell r="HC19" t="str">
            <v/>
          </cell>
          <cell r="HD19" t="str">
            <v/>
          </cell>
          <cell r="HE19" t="str">
            <v/>
          </cell>
          <cell r="HF19" t="str">
            <v/>
          </cell>
          <cell r="HG19" t="str">
            <v/>
          </cell>
          <cell r="HH19" t="str">
            <v/>
          </cell>
          <cell r="HI19" t="str">
            <v/>
          </cell>
          <cell r="HJ19">
            <v>1</v>
          </cell>
          <cell r="HK19" t="str">
            <v/>
          </cell>
          <cell r="HL19" t="str">
            <v/>
          </cell>
          <cell r="HM19" t="str">
            <v/>
          </cell>
          <cell r="HN19" t="str">
            <v/>
          </cell>
          <cell r="HO19" t="str">
            <v/>
          </cell>
          <cell r="HP19" t="str">
            <v/>
          </cell>
          <cell r="HQ19" t="str">
            <v/>
          </cell>
          <cell r="HR19" t="str">
            <v/>
          </cell>
          <cell r="HS19" t="str">
            <v/>
          </cell>
          <cell r="HT19" t="str">
            <v/>
          </cell>
          <cell r="HU19" t="str">
            <v/>
          </cell>
          <cell r="HV19" t="str">
            <v/>
          </cell>
          <cell r="HW19" t="str">
            <v/>
          </cell>
          <cell r="HX19">
            <v>1</v>
          </cell>
          <cell r="HY19">
            <v>1</v>
          </cell>
          <cell r="HZ19" t="str">
            <v/>
          </cell>
          <cell r="IA19" t="str">
            <v/>
          </cell>
          <cell r="IB19" t="str">
            <v/>
          </cell>
          <cell r="IC19" t="str">
            <v/>
          </cell>
          <cell r="ID19" t="str">
            <v/>
          </cell>
          <cell r="IE19" t="str">
            <v/>
          </cell>
          <cell r="IF19" t="str">
            <v/>
          </cell>
          <cell r="IG19" t="str">
            <v/>
          </cell>
          <cell r="IH19" t="str">
            <v/>
          </cell>
          <cell r="II19" t="str">
            <v/>
          </cell>
          <cell r="IJ19" t="str">
            <v/>
          </cell>
          <cell r="IK19" t="str">
            <v/>
          </cell>
          <cell r="IL19" t="str">
            <v/>
          </cell>
          <cell r="IM19">
            <v>1</v>
          </cell>
        </row>
        <row r="20">
          <cell r="A20" t="str">
            <v>2.2.2</v>
          </cell>
          <cell r="B20">
            <v>0.5</v>
          </cell>
          <cell r="C20" t="str">
            <v>Tertiary graduates in science (% of total tertiary graduates)</v>
          </cell>
          <cell r="D20" t="str">
            <v>SCORE</v>
          </cell>
          <cell r="E20">
            <v>0.5</v>
          </cell>
          <cell r="F20">
            <v>0.5</v>
          </cell>
          <cell r="G20">
            <v>0.5</v>
          </cell>
          <cell r="H20">
            <v>0.5</v>
          </cell>
          <cell r="I20">
            <v>0.5</v>
          </cell>
          <cell r="J20">
            <v>0.5</v>
          </cell>
          <cell r="K20">
            <v>0.5</v>
          </cell>
          <cell r="L20" t="str">
            <v/>
          </cell>
          <cell r="M20">
            <v>0.5</v>
          </cell>
          <cell r="N20" t="str">
            <v/>
          </cell>
          <cell r="O20">
            <v>0.5</v>
          </cell>
          <cell r="P20" t="str">
            <v/>
          </cell>
          <cell r="Q20">
            <v>0.5</v>
          </cell>
          <cell r="R20" t="str">
            <v/>
          </cell>
          <cell r="S20">
            <v>0.5</v>
          </cell>
          <cell r="T20">
            <v>0.5</v>
          </cell>
          <cell r="U20">
            <v>0.5</v>
          </cell>
          <cell r="V20">
            <v>0.5</v>
          </cell>
          <cell r="W20" t="str">
            <v/>
          </cell>
          <cell r="X20" t="str">
            <v/>
          </cell>
          <cell r="Y20">
            <v>0.5</v>
          </cell>
          <cell r="Z20">
            <v>0.5</v>
          </cell>
          <cell r="AA20">
            <v>0.5</v>
          </cell>
          <cell r="AB20" t="str">
            <v/>
          </cell>
          <cell r="AC20">
            <v>0.5</v>
          </cell>
          <cell r="AD20" t="str">
            <v/>
          </cell>
          <cell r="AE20">
            <v>0.5</v>
          </cell>
          <cell r="AF20">
            <v>0.5</v>
          </cell>
          <cell r="AG20" t="str">
            <v/>
          </cell>
          <cell r="AH20">
            <v>0.5</v>
          </cell>
          <cell r="AI20">
            <v>0.5</v>
          </cell>
          <cell r="AJ20">
            <v>0.5</v>
          </cell>
          <cell r="AK20">
            <v>0.5</v>
          </cell>
          <cell r="AL20" t="str">
            <v/>
          </cell>
          <cell r="AM20">
            <v>0.5</v>
          </cell>
          <cell r="AN20" t="str">
            <v/>
          </cell>
          <cell r="AO20">
            <v>0.5</v>
          </cell>
          <cell r="AP20">
            <v>0.5</v>
          </cell>
          <cell r="AQ20">
            <v>0.5</v>
          </cell>
          <cell r="AR20">
            <v>0.5</v>
          </cell>
          <cell r="AS20">
            <v>0.5</v>
          </cell>
          <cell r="AT20" t="str">
            <v/>
          </cell>
          <cell r="AU20">
            <v>0.5</v>
          </cell>
          <cell r="AV20">
            <v>0.5</v>
          </cell>
          <cell r="AW20">
            <v>0.5</v>
          </cell>
          <cell r="AX20">
            <v>0.5</v>
          </cell>
          <cell r="AY20">
            <v>0.5</v>
          </cell>
          <cell r="AZ20">
            <v>0.5</v>
          </cell>
          <cell r="BA20">
            <v>0.5</v>
          </cell>
          <cell r="BB20">
            <v>0.5</v>
          </cell>
          <cell r="BC20">
            <v>0.5</v>
          </cell>
          <cell r="BD20">
            <v>0.5</v>
          </cell>
          <cell r="BE20" t="str">
            <v/>
          </cell>
          <cell r="BF20">
            <v>0.5</v>
          </cell>
          <cell r="BG20">
            <v>0.5</v>
          </cell>
          <cell r="BH20">
            <v>0.5</v>
          </cell>
          <cell r="BI20">
            <v>0.5</v>
          </cell>
          <cell r="BJ20" t="str">
            <v/>
          </cell>
          <cell r="BK20">
            <v>0.5</v>
          </cell>
          <cell r="BL20">
            <v>0.5</v>
          </cell>
          <cell r="BM20" t="str">
            <v/>
          </cell>
          <cell r="BN20">
            <v>0.5</v>
          </cell>
          <cell r="BO20">
            <v>0.5</v>
          </cell>
          <cell r="BP20" t="str">
            <v/>
          </cell>
          <cell r="BQ20">
            <v>0.5</v>
          </cell>
          <cell r="BR20">
            <v>0.5</v>
          </cell>
          <cell r="BS20" t="str">
            <v/>
          </cell>
          <cell r="BT20" t="str">
            <v/>
          </cell>
          <cell r="BU20">
            <v>0.5</v>
          </cell>
          <cell r="BV20" t="str">
            <v/>
          </cell>
          <cell r="BW20">
            <v>0.5</v>
          </cell>
          <cell r="BX20">
            <v>0.5</v>
          </cell>
          <cell r="BY20">
            <v>0.5</v>
          </cell>
          <cell r="BZ20">
            <v>0.5</v>
          </cell>
          <cell r="CA20" t="str">
            <v/>
          </cell>
          <cell r="CB20">
            <v>0.5</v>
          </cell>
          <cell r="CC20" t="str">
            <v/>
          </cell>
          <cell r="CD20" t="str">
            <v/>
          </cell>
          <cell r="CE20">
            <v>0.5</v>
          </cell>
          <cell r="CF20">
            <v>0.5</v>
          </cell>
          <cell r="CG20" t="str">
            <v/>
          </cell>
          <cell r="CH20">
            <v>0.5</v>
          </cell>
          <cell r="CI20">
            <v>0.5</v>
          </cell>
          <cell r="CJ20">
            <v>0.5</v>
          </cell>
          <cell r="CK20">
            <v>0.5</v>
          </cell>
          <cell r="CL20">
            <v>0.5</v>
          </cell>
          <cell r="CM20">
            <v>0.5</v>
          </cell>
          <cell r="CN20" t="str">
            <v/>
          </cell>
          <cell r="CO20" t="str">
            <v/>
          </cell>
          <cell r="CP20">
            <v>0.5</v>
          </cell>
          <cell r="CQ20">
            <v>0.5</v>
          </cell>
          <cell r="CR20" t="str">
            <v/>
          </cell>
          <cell r="CS20">
            <v>0.5</v>
          </cell>
          <cell r="CT20" t="str">
            <v/>
          </cell>
          <cell r="CU20" t="str">
            <v/>
          </cell>
          <cell r="CV20">
            <v>0.5</v>
          </cell>
          <cell r="CW20">
            <v>0.5</v>
          </cell>
          <cell r="CX20">
            <v>0.5</v>
          </cell>
          <cell r="CY20">
            <v>0.5</v>
          </cell>
          <cell r="CZ20">
            <v>0.5</v>
          </cell>
          <cell r="DA20">
            <v>0.5</v>
          </cell>
          <cell r="DB20">
            <v>0.5</v>
          </cell>
          <cell r="DC20" t="str">
            <v/>
          </cell>
          <cell r="DD20">
            <v>0.5</v>
          </cell>
          <cell r="DE20" t="str">
            <v/>
          </cell>
          <cell r="DF20">
            <v>0.5</v>
          </cell>
          <cell r="DG20">
            <v>0.5</v>
          </cell>
          <cell r="DH20" t="str">
            <v/>
          </cell>
          <cell r="DI20">
            <v>0.5</v>
          </cell>
          <cell r="DJ20" t="str">
            <v/>
          </cell>
          <cell r="DK20" t="str">
            <v/>
          </cell>
          <cell r="DL20">
            <v>0.5</v>
          </cell>
          <cell r="DM20">
            <v>0.5</v>
          </cell>
          <cell r="DN20" t="str">
            <v/>
          </cell>
          <cell r="DO20" t="str">
            <v/>
          </cell>
          <cell r="DP20">
            <v>0.5</v>
          </cell>
          <cell r="DQ20">
            <v>0.5</v>
          </cell>
          <cell r="DR20">
            <v>0.5</v>
          </cell>
          <cell r="DS20" t="str">
            <v/>
          </cell>
          <cell r="DT20">
            <v>0.5</v>
          </cell>
          <cell r="DU20" t="str">
            <v/>
          </cell>
          <cell r="DV20">
            <v>0.5</v>
          </cell>
          <cell r="DW20">
            <v>0.5</v>
          </cell>
          <cell r="DX20">
            <v>0.5</v>
          </cell>
          <cell r="DY20">
            <v>0.5</v>
          </cell>
          <cell r="DZ20">
            <v>0.5</v>
          </cell>
          <cell r="EA20">
            <v>0.5</v>
          </cell>
          <cell r="EB20">
            <v>0.5</v>
          </cell>
          <cell r="EC20">
            <v>0.5</v>
          </cell>
          <cell r="ED20" t="str">
            <v/>
          </cell>
          <cell r="EE20" t="str">
            <v/>
          </cell>
          <cell r="EF20" t="str">
            <v/>
          </cell>
          <cell r="EG20" t="str">
            <v/>
          </cell>
          <cell r="EH20" t="str">
            <v/>
          </cell>
          <cell r="EI20" t="str">
            <v/>
          </cell>
          <cell r="EJ20" t="str">
            <v/>
          </cell>
          <cell r="EK20">
            <v>0.5</v>
          </cell>
          <cell r="EL20" t="str">
            <v/>
          </cell>
          <cell r="EM20" t="str">
            <v/>
          </cell>
          <cell r="EN20" t="str">
            <v/>
          </cell>
          <cell r="EO20" t="str">
            <v/>
          </cell>
          <cell r="EP20" t="str">
            <v/>
          </cell>
          <cell r="EQ20">
            <v>0.5</v>
          </cell>
          <cell r="ER20" t="str">
            <v/>
          </cell>
          <cell r="ES20" t="str">
            <v/>
          </cell>
          <cell r="ET20" t="str">
            <v/>
          </cell>
          <cell r="EU20" t="str">
            <v/>
          </cell>
          <cell r="EV20" t="str">
            <v/>
          </cell>
          <cell r="EW20" t="str">
            <v/>
          </cell>
          <cell r="EX20" t="str">
            <v/>
          </cell>
          <cell r="EY20" t="str">
            <v/>
          </cell>
          <cell r="EZ20" t="str">
            <v/>
          </cell>
          <cell r="FA20" t="str">
            <v/>
          </cell>
          <cell r="FB20" t="str">
            <v/>
          </cell>
          <cell r="FC20" t="str">
            <v/>
          </cell>
          <cell r="FD20" t="str">
            <v/>
          </cell>
          <cell r="FE20" t="str">
            <v/>
          </cell>
          <cell r="FF20" t="str">
            <v/>
          </cell>
          <cell r="FG20" t="str">
            <v/>
          </cell>
          <cell r="FH20" t="str">
            <v/>
          </cell>
          <cell r="FI20" t="str">
            <v/>
          </cell>
          <cell r="FJ20" t="str">
            <v/>
          </cell>
          <cell r="FK20" t="str">
            <v/>
          </cell>
          <cell r="FL20" t="str">
            <v/>
          </cell>
          <cell r="FM20" t="str">
            <v/>
          </cell>
          <cell r="FN20" t="str">
            <v/>
          </cell>
          <cell r="FO20" t="str">
            <v/>
          </cell>
          <cell r="FP20" t="str">
            <v/>
          </cell>
          <cell r="FQ20" t="str">
            <v/>
          </cell>
          <cell r="FR20" t="str">
            <v/>
          </cell>
          <cell r="FS20" t="str">
            <v/>
          </cell>
          <cell r="FT20" t="str">
            <v/>
          </cell>
          <cell r="FU20" t="str">
            <v/>
          </cell>
          <cell r="FV20" t="str">
            <v/>
          </cell>
          <cell r="FW20" t="str">
            <v/>
          </cell>
          <cell r="FX20" t="str">
            <v/>
          </cell>
          <cell r="FY20" t="str">
            <v/>
          </cell>
          <cell r="FZ20" t="str">
            <v/>
          </cell>
          <cell r="GA20" t="str">
            <v/>
          </cell>
          <cell r="GB20">
            <v>0.5</v>
          </cell>
          <cell r="GC20" t="str">
            <v/>
          </cell>
          <cell r="GD20" t="str">
            <v/>
          </cell>
          <cell r="GE20" t="str">
            <v/>
          </cell>
          <cell r="GF20" t="str">
            <v/>
          </cell>
          <cell r="GG20" t="str">
            <v/>
          </cell>
          <cell r="GH20" t="str">
            <v/>
          </cell>
          <cell r="GI20" t="str">
            <v/>
          </cell>
          <cell r="GJ20" t="str">
            <v/>
          </cell>
          <cell r="GK20">
            <v>0.5</v>
          </cell>
          <cell r="GL20" t="str">
            <v/>
          </cell>
          <cell r="GM20" t="str">
            <v/>
          </cell>
          <cell r="GN20" t="str">
            <v/>
          </cell>
          <cell r="GO20" t="str">
            <v/>
          </cell>
          <cell r="GP20" t="str">
            <v/>
          </cell>
          <cell r="GQ20" t="str">
            <v/>
          </cell>
          <cell r="GR20" t="str">
            <v/>
          </cell>
          <cell r="GS20" t="str">
            <v/>
          </cell>
          <cell r="GT20" t="str">
            <v/>
          </cell>
          <cell r="GU20" t="str">
            <v/>
          </cell>
          <cell r="GV20" t="str">
            <v/>
          </cell>
          <cell r="GW20" t="str">
            <v/>
          </cell>
          <cell r="GX20" t="str">
            <v/>
          </cell>
          <cell r="GY20" t="str">
            <v/>
          </cell>
          <cell r="GZ20" t="str">
            <v/>
          </cell>
          <cell r="HA20">
            <v>0.5</v>
          </cell>
          <cell r="HB20" t="str">
            <v/>
          </cell>
          <cell r="HC20" t="str">
            <v/>
          </cell>
          <cell r="HD20" t="str">
            <v/>
          </cell>
          <cell r="HE20" t="str">
            <v/>
          </cell>
          <cell r="HF20" t="str">
            <v/>
          </cell>
          <cell r="HG20" t="str">
            <v/>
          </cell>
          <cell r="HH20" t="str">
            <v/>
          </cell>
          <cell r="HI20" t="str">
            <v/>
          </cell>
          <cell r="HJ20" t="str">
            <v/>
          </cell>
          <cell r="HK20" t="str">
            <v/>
          </cell>
          <cell r="HL20" t="str">
            <v/>
          </cell>
          <cell r="HM20" t="str">
            <v/>
          </cell>
          <cell r="HN20" t="str">
            <v/>
          </cell>
          <cell r="HO20" t="str">
            <v/>
          </cell>
          <cell r="HP20" t="str">
            <v/>
          </cell>
          <cell r="HQ20" t="str">
            <v/>
          </cell>
          <cell r="HR20" t="str">
            <v/>
          </cell>
          <cell r="HS20" t="str">
            <v/>
          </cell>
          <cell r="HT20" t="str">
            <v/>
          </cell>
          <cell r="HU20" t="str">
            <v/>
          </cell>
          <cell r="HV20" t="str">
            <v/>
          </cell>
          <cell r="HW20" t="str">
            <v/>
          </cell>
          <cell r="HX20" t="str">
            <v/>
          </cell>
          <cell r="HY20">
            <v>0.5</v>
          </cell>
          <cell r="HZ20" t="str">
            <v/>
          </cell>
          <cell r="IA20" t="str">
            <v/>
          </cell>
          <cell r="IB20" t="str">
            <v/>
          </cell>
          <cell r="IC20" t="str">
            <v/>
          </cell>
          <cell r="ID20" t="str">
            <v/>
          </cell>
          <cell r="IE20" t="str">
            <v/>
          </cell>
          <cell r="IF20" t="str">
            <v/>
          </cell>
          <cell r="IG20" t="str">
            <v/>
          </cell>
          <cell r="IH20" t="str">
            <v/>
          </cell>
          <cell r="II20" t="str">
            <v/>
          </cell>
          <cell r="IJ20" t="str">
            <v/>
          </cell>
          <cell r="IK20" t="str">
            <v/>
          </cell>
          <cell r="IL20" t="str">
            <v/>
          </cell>
          <cell r="IM20" t="str">
            <v/>
          </cell>
        </row>
        <row r="21">
          <cell r="A21" t="str">
            <v>2.2.3</v>
          </cell>
          <cell r="B21">
            <v>0.5</v>
          </cell>
          <cell r="C21" t="str">
            <v>Tertiary graduates in engineering, manufacturing and construction (% of total tertiary graduates)</v>
          </cell>
          <cell r="D21" t="str">
            <v>SCORE</v>
          </cell>
          <cell r="E21">
            <v>0.5</v>
          </cell>
          <cell r="F21">
            <v>0.5</v>
          </cell>
          <cell r="G21">
            <v>0.5</v>
          </cell>
          <cell r="H21">
            <v>0.5</v>
          </cell>
          <cell r="I21">
            <v>0.5</v>
          </cell>
          <cell r="J21">
            <v>0.5</v>
          </cell>
          <cell r="K21">
            <v>0.5</v>
          </cell>
          <cell r="L21" t="str">
            <v/>
          </cell>
          <cell r="M21">
            <v>0.5</v>
          </cell>
          <cell r="N21" t="str">
            <v/>
          </cell>
          <cell r="O21">
            <v>0.5</v>
          </cell>
          <cell r="P21" t="str">
            <v/>
          </cell>
          <cell r="Q21">
            <v>0.5</v>
          </cell>
          <cell r="R21" t="str">
            <v/>
          </cell>
          <cell r="S21">
            <v>0.5</v>
          </cell>
          <cell r="T21">
            <v>0.5</v>
          </cell>
          <cell r="U21">
            <v>0.5</v>
          </cell>
          <cell r="V21">
            <v>0.5</v>
          </cell>
          <cell r="W21" t="str">
            <v/>
          </cell>
          <cell r="X21" t="str">
            <v/>
          </cell>
          <cell r="Y21">
            <v>0.5</v>
          </cell>
          <cell r="Z21">
            <v>0.5</v>
          </cell>
          <cell r="AA21">
            <v>0.5</v>
          </cell>
          <cell r="AB21" t="str">
            <v/>
          </cell>
          <cell r="AC21">
            <v>0.5</v>
          </cell>
          <cell r="AD21" t="str">
            <v/>
          </cell>
          <cell r="AE21">
            <v>0.5</v>
          </cell>
          <cell r="AF21">
            <v>0.5</v>
          </cell>
          <cell r="AG21" t="str">
            <v/>
          </cell>
          <cell r="AH21">
            <v>0.5</v>
          </cell>
          <cell r="AI21">
            <v>0.5</v>
          </cell>
          <cell r="AJ21">
            <v>0.5</v>
          </cell>
          <cell r="AK21">
            <v>0.5</v>
          </cell>
          <cell r="AL21" t="str">
            <v/>
          </cell>
          <cell r="AM21">
            <v>0.5</v>
          </cell>
          <cell r="AN21" t="str">
            <v/>
          </cell>
          <cell r="AO21">
            <v>0.5</v>
          </cell>
          <cell r="AP21">
            <v>0.5</v>
          </cell>
          <cell r="AQ21">
            <v>0.5</v>
          </cell>
          <cell r="AR21">
            <v>0.5</v>
          </cell>
          <cell r="AS21">
            <v>0.5</v>
          </cell>
          <cell r="AT21" t="str">
            <v/>
          </cell>
          <cell r="AU21">
            <v>0.5</v>
          </cell>
          <cell r="AV21">
            <v>0.5</v>
          </cell>
          <cell r="AW21">
            <v>0.5</v>
          </cell>
          <cell r="AX21">
            <v>0.5</v>
          </cell>
          <cell r="AY21">
            <v>0.5</v>
          </cell>
          <cell r="AZ21">
            <v>0.5</v>
          </cell>
          <cell r="BA21">
            <v>0.5</v>
          </cell>
          <cell r="BB21">
            <v>0.5</v>
          </cell>
          <cell r="BC21">
            <v>0.5</v>
          </cell>
          <cell r="BD21">
            <v>0.5</v>
          </cell>
          <cell r="BE21" t="str">
            <v/>
          </cell>
          <cell r="BF21">
            <v>0.5</v>
          </cell>
          <cell r="BG21">
            <v>0.5</v>
          </cell>
          <cell r="BH21">
            <v>0.5</v>
          </cell>
          <cell r="BI21">
            <v>0.5</v>
          </cell>
          <cell r="BJ21" t="str">
            <v/>
          </cell>
          <cell r="BK21">
            <v>0.5</v>
          </cell>
          <cell r="BL21">
            <v>0.5</v>
          </cell>
          <cell r="BM21" t="str">
            <v/>
          </cell>
          <cell r="BN21">
            <v>0.5</v>
          </cell>
          <cell r="BO21">
            <v>0.5</v>
          </cell>
          <cell r="BP21">
            <v>0.5</v>
          </cell>
          <cell r="BQ21">
            <v>0.5</v>
          </cell>
          <cell r="BR21">
            <v>0.5</v>
          </cell>
          <cell r="BS21" t="str">
            <v/>
          </cell>
          <cell r="BT21" t="str">
            <v/>
          </cell>
          <cell r="BU21">
            <v>0.5</v>
          </cell>
          <cell r="BV21" t="str">
            <v/>
          </cell>
          <cell r="BW21">
            <v>0.5</v>
          </cell>
          <cell r="BX21">
            <v>0.5</v>
          </cell>
          <cell r="BY21">
            <v>0.5</v>
          </cell>
          <cell r="BZ21">
            <v>0.5</v>
          </cell>
          <cell r="CA21" t="str">
            <v/>
          </cell>
          <cell r="CB21">
            <v>0.5</v>
          </cell>
          <cell r="CC21" t="str">
            <v/>
          </cell>
          <cell r="CD21" t="str">
            <v/>
          </cell>
          <cell r="CE21">
            <v>0.5</v>
          </cell>
          <cell r="CF21">
            <v>0.5</v>
          </cell>
          <cell r="CG21" t="str">
            <v/>
          </cell>
          <cell r="CH21">
            <v>0.5</v>
          </cell>
          <cell r="CI21">
            <v>0.5</v>
          </cell>
          <cell r="CJ21">
            <v>0.5</v>
          </cell>
          <cell r="CK21">
            <v>0.5</v>
          </cell>
          <cell r="CL21">
            <v>0.5</v>
          </cell>
          <cell r="CM21">
            <v>0.5</v>
          </cell>
          <cell r="CN21" t="str">
            <v/>
          </cell>
          <cell r="CO21" t="str">
            <v/>
          </cell>
          <cell r="CP21">
            <v>0.5</v>
          </cell>
          <cell r="CQ21">
            <v>0.5</v>
          </cell>
          <cell r="CR21" t="str">
            <v/>
          </cell>
          <cell r="CS21">
            <v>0.5</v>
          </cell>
          <cell r="CT21" t="str">
            <v/>
          </cell>
          <cell r="CU21" t="str">
            <v/>
          </cell>
          <cell r="CV21">
            <v>0.5</v>
          </cell>
          <cell r="CW21">
            <v>0.5</v>
          </cell>
          <cell r="CX21">
            <v>0.5</v>
          </cell>
          <cell r="CY21">
            <v>0.5</v>
          </cell>
          <cell r="CZ21">
            <v>0.5</v>
          </cell>
          <cell r="DA21">
            <v>0.5</v>
          </cell>
          <cell r="DB21">
            <v>0.5</v>
          </cell>
          <cell r="DC21" t="str">
            <v/>
          </cell>
          <cell r="DD21">
            <v>0.5</v>
          </cell>
          <cell r="DE21" t="str">
            <v/>
          </cell>
          <cell r="DF21">
            <v>0.5</v>
          </cell>
          <cell r="DG21">
            <v>0.5</v>
          </cell>
          <cell r="DH21" t="str">
            <v/>
          </cell>
          <cell r="DI21">
            <v>0.5</v>
          </cell>
          <cell r="DJ21" t="str">
            <v/>
          </cell>
          <cell r="DK21" t="str">
            <v/>
          </cell>
          <cell r="DL21">
            <v>0.5</v>
          </cell>
          <cell r="DM21">
            <v>0.5</v>
          </cell>
          <cell r="DN21" t="str">
            <v/>
          </cell>
          <cell r="DO21" t="str">
            <v/>
          </cell>
          <cell r="DP21">
            <v>0.5</v>
          </cell>
          <cell r="DQ21">
            <v>0.5</v>
          </cell>
          <cell r="DR21">
            <v>0.5</v>
          </cell>
          <cell r="DS21" t="str">
            <v/>
          </cell>
          <cell r="DT21">
            <v>0.5</v>
          </cell>
          <cell r="DU21" t="str">
            <v/>
          </cell>
          <cell r="DV21">
            <v>0.5</v>
          </cell>
          <cell r="DW21">
            <v>0.5</v>
          </cell>
          <cell r="DX21">
            <v>0.5</v>
          </cell>
          <cell r="DY21">
            <v>0.5</v>
          </cell>
          <cell r="DZ21">
            <v>0.5</v>
          </cell>
          <cell r="EA21">
            <v>0.5</v>
          </cell>
          <cell r="EB21">
            <v>0.5</v>
          </cell>
          <cell r="EC21">
            <v>0.5</v>
          </cell>
          <cell r="ED21">
            <v>0.5</v>
          </cell>
          <cell r="EE21" t="str">
            <v/>
          </cell>
          <cell r="EF21" t="str">
            <v/>
          </cell>
          <cell r="EG21" t="str">
            <v/>
          </cell>
          <cell r="EH21" t="str">
            <v/>
          </cell>
          <cell r="EI21" t="str">
            <v/>
          </cell>
          <cell r="EJ21" t="str">
            <v/>
          </cell>
          <cell r="EK21">
            <v>0.5</v>
          </cell>
          <cell r="EL21" t="str">
            <v/>
          </cell>
          <cell r="EM21" t="str">
            <v/>
          </cell>
          <cell r="EN21" t="str">
            <v/>
          </cell>
          <cell r="EO21" t="str">
            <v/>
          </cell>
          <cell r="EP21" t="str">
            <v/>
          </cell>
          <cell r="EQ21">
            <v>0.5</v>
          </cell>
          <cell r="ER21" t="str">
            <v/>
          </cell>
          <cell r="ES21" t="str">
            <v/>
          </cell>
          <cell r="ET21" t="str">
            <v/>
          </cell>
          <cell r="EU21" t="str">
            <v/>
          </cell>
          <cell r="EV21" t="str">
            <v/>
          </cell>
          <cell r="EW21" t="str">
            <v/>
          </cell>
          <cell r="EX21" t="str">
            <v/>
          </cell>
          <cell r="EY21" t="str">
            <v/>
          </cell>
          <cell r="EZ21" t="str">
            <v/>
          </cell>
          <cell r="FA21" t="str">
            <v/>
          </cell>
          <cell r="FB21" t="str">
            <v/>
          </cell>
          <cell r="FC21" t="str">
            <v/>
          </cell>
          <cell r="FD21" t="str">
            <v/>
          </cell>
          <cell r="FE21" t="str">
            <v/>
          </cell>
          <cell r="FF21" t="str">
            <v/>
          </cell>
          <cell r="FG21" t="str">
            <v/>
          </cell>
          <cell r="FH21" t="str">
            <v/>
          </cell>
          <cell r="FI21" t="str">
            <v/>
          </cell>
          <cell r="FJ21" t="str">
            <v/>
          </cell>
          <cell r="FK21" t="str">
            <v/>
          </cell>
          <cell r="FL21" t="str">
            <v/>
          </cell>
          <cell r="FM21" t="str">
            <v/>
          </cell>
          <cell r="FN21" t="str">
            <v/>
          </cell>
          <cell r="FO21" t="str">
            <v/>
          </cell>
          <cell r="FP21" t="str">
            <v/>
          </cell>
          <cell r="FQ21" t="str">
            <v/>
          </cell>
          <cell r="FR21" t="str">
            <v/>
          </cell>
          <cell r="FS21" t="str">
            <v/>
          </cell>
          <cell r="FT21" t="str">
            <v/>
          </cell>
          <cell r="FU21" t="str">
            <v/>
          </cell>
          <cell r="FV21" t="str">
            <v/>
          </cell>
          <cell r="FW21" t="str">
            <v/>
          </cell>
          <cell r="FX21" t="str">
            <v/>
          </cell>
          <cell r="FY21" t="str">
            <v/>
          </cell>
          <cell r="FZ21" t="str">
            <v/>
          </cell>
          <cell r="GA21" t="str">
            <v/>
          </cell>
          <cell r="GB21">
            <v>0.5</v>
          </cell>
          <cell r="GC21" t="str">
            <v/>
          </cell>
          <cell r="GD21" t="str">
            <v/>
          </cell>
          <cell r="GE21" t="str">
            <v/>
          </cell>
          <cell r="GF21" t="str">
            <v/>
          </cell>
          <cell r="GG21" t="str">
            <v/>
          </cell>
          <cell r="GH21" t="str">
            <v/>
          </cell>
          <cell r="GI21" t="str">
            <v/>
          </cell>
          <cell r="GJ21" t="str">
            <v/>
          </cell>
          <cell r="GK21">
            <v>0.5</v>
          </cell>
          <cell r="GL21" t="str">
            <v/>
          </cell>
          <cell r="GM21" t="str">
            <v/>
          </cell>
          <cell r="GN21" t="str">
            <v/>
          </cell>
          <cell r="GO21" t="str">
            <v/>
          </cell>
          <cell r="GP21" t="str">
            <v/>
          </cell>
          <cell r="GQ21" t="str">
            <v/>
          </cell>
          <cell r="GR21" t="str">
            <v/>
          </cell>
          <cell r="GS21" t="str">
            <v/>
          </cell>
          <cell r="GT21" t="str">
            <v/>
          </cell>
          <cell r="GU21" t="str">
            <v/>
          </cell>
          <cell r="GV21" t="str">
            <v/>
          </cell>
          <cell r="GW21" t="str">
            <v/>
          </cell>
          <cell r="GX21" t="str">
            <v/>
          </cell>
          <cell r="GY21" t="str">
            <v/>
          </cell>
          <cell r="GZ21" t="str">
            <v/>
          </cell>
          <cell r="HA21">
            <v>0.5</v>
          </cell>
          <cell r="HB21" t="str">
            <v/>
          </cell>
          <cell r="HC21" t="str">
            <v/>
          </cell>
          <cell r="HD21" t="str">
            <v/>
          </cell>
          <cell r="HE21" t="str">
            <v/>
          </cell>
          <cell r="HF21" t="str">
            <v/>
          </cell>
          <cell r="HG21" t="str">
            <v/>
          </cell>
          <cell r="HH21" t="str">
            <v/>
          </cell>
          <cell r="HI21" t="str">
            <v/>
          </cell>
          <cell r="HJ21" t="str">
            <v/>
          </cell>
          <cell r="HK21" t="str">
            <v/>
          </cell>
          <cell r="HL21" t="str">
            <v/>
          </cell>
          <cell r="HM21" t="str">
            <v/>
          </cell>
          <cell r="HN21" t="str">
            <v/>
          </cell>
          <cell r="HO21" t="str">
            <v/>
          </cell>
          <cell r="HP21" t="str">
            <v/>
          </cell>
          <cell r="HQ21" t="str">
            <v/>
          </cell>
          <cell r="HR21" t="str">
            <v/>
          </cell>
          <cell r="HS21" t="str">
            <v/>
          </cell>
          <cell r="HT21" t="str">
            <v/>
          </cell>
          <cell r="HU21" t="str">
            <v/>
          </cell>
          <cell r="HV21" t="str">
            <v/>
          </cell>
          <cell r="HW21" t="str">
            <v/>
          </cell>
          <cell r="HX21" t="str">
            <v/>
          </cell>
          <cell r="HY21">
            <v>0.5</v>
          </cell>
          <cell r="HZ21" t="str">
            <v/>
          </cell>
          <cell r="IA21" t="str">
            <v/>
          </cell>
          <cell r="IB21" t="str">
            <v/>
          </cell>
          <cell r="IC21" t="str">
            <v/>
          </cell>
          <cell r="ID21" t="str">
            <v/>
          </cell>
          <cell r="IE21" t="str">
            <v/>
          </cell>
          <cell r="IF21" t="str">
            <v/>
          </cell>
          <cell r="IG21" t="str">
            <v/>
          </cell>
          <cell r="IH21" t="str">
            <v/>
          </cell>
          <cell r="II21" t="str">
            <v/>
          </cell>
          <cell r="IJ21" t="str">
            <v/>
          </cell>
          <cell r="IK21" t="str">
            <v/>
          </cell>
          <cell r="IL21" t="str">
            <v/>
          </cell>
          <cell r="IM21" t="str">
            <v/>
          </cell>
        </row>
        <row r="22">
          <cell r="A22" t="str">
            <v>2.2.4</v>
          </cell>
          <cell r="B22">
            <v>1</v>
          </cell>
          <cell r="C22" t="str">
            <v>Tertiary inbound mobility ratio (%)</v>
          </cell>
          <cell r="D22" t="str">
            <v>SCORE</v>
          </cell>
          <cell r="E22">
            <v>1</v>
          </cell>
          <cell r="F22">
            <v>1</v>
          </cell>
          <cell r="G22" t="str">
            <v/>
          </cell>
          <cell r="H22">
            <v>1</v>
          </cell>
          <cell r="I22">
            <v>1</v>
          </cell>
          <cell r="J22">
            <v>1</v>
          </cell>
          <cell r="K22">
            <v>1</v>
          </cell>
          <cell r="L22">
            <v>1</v>
          </cell>
          <cell r="M22" t="str">
            <v/>
          </cell>
          <cell r="N22" t="str">
            <v/>
          </cell>
          <cell r="O22">
            <v>1</v>
          </cell>
          <cell r="P22" t="str">
            <v/>
          </cell>
          <cell r="Q22" t="str">
            <v/>
          </cell>
          <cell r="R22" t="str">
            <v/>
          </cell>
          <cell r="S22">
            <v>1</v>
          </cell>
          <cell r="T22" t="str">
            <v/>
          </cell>
          <cell r="U22">
            <v>1</v>
          </cell>
          <cell r="V22">
            <v>1</v>
          </cell>
          <cell r="W22">
            <v>1</v>
          </cell>
          <cell r="X22" t="str">
            <v/>
          </cell>
          <cell r="Y22" t="str">
            <v/>
          </cell>
          <cell r="Z22">
            <v>1</v>
          </cell>
          <cell r="AA22">
            <v>1</v>
          </cell>
          <cell r="AB22" t="str">
            <v/>
          </cell>
          <cell r="AC22">
            <v>1</v>
          </cell>
          <cell r="AD22" t="str">
            <v/>
          </cell>
          <cell r="AE22" t="str">
            <v/>
          </cell>
          <cell r="AF22">
            <v>1</v>
          </cell>
          <cell r="AG22" t="str">
            <v/>
          </cell>
          <cell r="AH22">
            <v>1</v>
          </cell>
          <cell r="AI22">
            <v>1</v>
          </cell>
          <cell r="AJ22">
            <v>1</v>
          </cell>
          <cell r="AK22">
            <v>1</v>
          </cell>
          <cell r="AL22" t="str">
            <v/>
          </cell>
          <cell r="AM22" t="str">
            <v/>
          </cell>
          <cell r="AN22">
            <v>1</v>
          </cell>
          <cell r="AO22">
            <v>1</v>
          </cell>
          <cell r="AP22">
            <v>1</v>
          </cell>
          <cell r="AQ22" t="str">
            <v/>
          </cell>
          <cell r="AR22">
            <v>1</v>
          </cell>
          <cell r="AS22">
            <v>1</v>
          </cell>
          <cell r="AT22" t="str">
            <v/>
          </cell>
          <cell r="AU22">
            <v>1</v>
          </cell>
          <cell r="AV22" t="str">
            <v/>
          </cell>
          <cell r="AW22">
            <v>1</v>
          </cell>
          <cell r="AX22">
            <v>1</v>
          </cell>
          <cell r="AY22" t="str">
            <v/>
          </cell>
          <cell r="AZ22">
            <v>1</v>
          </cell>
          <cell r="BA22">
            <v>1</v>
          </cell>
          <cell r="BB22">
            <v>1</v>
          </cell>
          <cell r="BC22">
            <v>1</v>
          </cell>
          <cell r="BD22">
            <v>1</v>
          </cell>
          <cell r="BE22" t="str">
            <v/>
          </cell>
          <cell r="BF22" t="str">
            <v/>
          </cell>
          <cell r="BG22">
            <v>1</v>
          </cell>
          <cell r="BH22" t="str">
            <v/>
          </cell>
          <cell r="BI22">
            <v>1</v>
          </cell>
          <cell r="BJ22">
            <v>1</v>
          </cell>
          <cell r="BK22">
            <v>1</v>
          </cell>
          <cell r="BL22">
            <v>1</v>
          </cell>
          <cell r="BM22">
            <v>1</v>
          </cell>
          <cell r="BN22" t="str">
            <v/>
          </cell>
          <cell r="BO22">
            <v>1</v>
          </cell>
          <cell r="BP22" t="str">
            <v/>
          </cell>
          <cell r="BQ22">
            <v>1</v>
          </cell>
          <cell r="BR22">
            <v>1</v>
          </cell>
          <cell r="BS22" t="str">
            <v/>
          </cell>
          <cell r="BT22" t="str">
            <v/>
          </cell>
          <cell r="BU22">
            <v>1</v>
          </cell>
          <cell r="BV22">
            <v>1</v>
          </cell>
          <cell r="BW22">
            <v>1</v>
          </cell>
          <cell r="BX22">
            <v>1</v>
          </cell>
          <cell r="BY22" t="str">
            <v/>
          </cell>
          <cell r="BZ22">
            <v>1</v>
          </cell>
          <cell r="CA22">
            <v>1</v>
          </cell>
          <cell r="CB22">
            <v>1</v>
          </cell>
          <cell r="CC22" t="str">
            <v/>
          </cell>
          <cell r="CD22" t="str">
            <v/>
          </cell>
          <cell r="CE22" t="str">
            <v/>
          </cell>
          <cell r="CF22">
            <v>1</v>
          </cell>
          <cell r="CG22" t="str">
            <v/>
          </cell>
          <cell r="CH22">
            <v>1</v>
          </cell>
          <cell r="CI22" t="str">
            <v/>
          </cell>
          <cell r="CJ22">
            <v>1</v>
          </cell>
          <cell r="CK22" t="str">
            <v/>
          </cell>
          <cell r="CL22">
            <v>1</v>
          </cell>
          <cell r="CM22">
            <v>1</v>
          </cell>
          <cell r="CN22" t="str">
            <v/>
          </cell>
          <cell r="CO22" t="str">
            <v/>
          </cell>
          <cell r="CP22">
            <v>1</v>
          </cell>
          <cell r="CQ22">
            <v>1</v>
          </cell>
          <cell r="CR22" t="str">
            <v/>
          </cell>
          <cell r="CS22" t="str">
            <v/>
          </cell>
          <cell r="CT22" t="str">
            <v/>
          </cell>
          <cell r="CU22" t="str">
            <v/>
          </cell>
          <cell r="CV22" t="str">
            <v/>
          </cell>
          <cell r="CW22">
            <v>1</v>
          </cell>
          <cell r="CX22">
            <v>1</v>
          </cell>
          <cell r="CY22">
            <v>1</v>
          </cell>
          <cell r="CZ22">
            <v>1</v>
          </cell>
          <cell r="DA22">
            <v>1</v>
          </cell>
          <cell r="DB22">
            <v>1</v>
          </cell>
          <cell r="DC22" t="str">
            <v/>
          </cell>
          <cell r="DD22">
            <v>1</v>
          </cell>
          <cell r="DE22">
            <v>1</v>
          </cell>
          <cell r="DF22">
            <v>1</v>
          </cell>
          <cell r="DG22">
            <v>1</v>
          </cell>
          <cell r="DH22" t="str">
            <v/>
          </cell>
          <cell r="DI22">
            <v>1</v>
          </cell>
          <cell r="DJ22" t="str">
            <v/>
          </cell>
          <cell r="DK22" t="str">
            <v/>
          </cell>
          <cell r="DL22">
            <v>1</v>
          </cell>
          <cell r="DM22">
            <v>1</v>
          </cell>
          <cell r="DN22" t="str">
            <v/>
          </cell>
          <cell r="DO22" t="str">
            <v/>
          </cell>
          <cell r="DP22">
            <v>1</v>
          </cell>
          <cell r="DQ22">
            <v>1</v>
          </cell>
          <cell r="DR22">
            <v>1</v>
          </cell>
          <cell r="DS22" t="str">
            <v/>
          </cell>
          <cell r="DT22">
            <v>1</v>
          </cell>
          <cell r="DU22">
            <v>1</v>
          </cell>
          <cell r="DV22">
            <v>1</v>
          </cell>
          <cell r="DW22" t="str">
            <v/>
          </cell>
          <cell r="DX22">
            <v>1</v>
          </cell>
          <cell r="DY22">
            <v>1</v>
          </cell>
          <cell r="DZ22">
            <v>1</v>
          </cell>
          <cell r="EA22">
            <v>1</v>
          </cell>
          <cell r="EB22" t="str">
            <v/>
          </cell>
          <cell r="EC22" t="str">
            <v/>
          </cell>
          <cell r="ED22" t="str">
            <v/>
          </cell>
          <cell r="EE22" t="str">
            <v/>
          </cell>
          <cell r="EF22" t="str">
            <v/>
          </cell>
          <cell r="EG22" t="str">
            <v/>
          </cell>
          <cell r="EH22" t="str">
            <v/>
          </cell>
          <cell r="EI22" t="str">
            <v/>
          </cell>
          <cell r="EJ22" t="str">
            <v/>
          </cell>
          <cell r="EK22" t="str">
            <v/>
          </cell>
          <cell r="EL22" t="str">
            <v/>
          </cell>
          <cell r="EM22" t="str">
            <v/>
          </cell>
          <cell r="EN22" t="str">
            <v/>
          </cell>
          <cell r="EO22" t="str">
            <v/>
          </cell>
          <cell r="EP22" t="str">
            <v/>
          </cell>
          <cell r="EQ22">
            <v>1</v>
          </cell>
          <cell r="ER22" t="str">
            <v/>
          </cell>
          <cell r="ES22" t="str">
            <v/>
          </cell>
          <cell r="ET22" t="str">
            <v/>
          </cell>
          <cell r="EU22" t="str">
            <v/>
          </cell>
          <cell r="EV22" t="str">
            <v/>
          </cell>
          <cell r="EW22" t="str">
            <v/>
          </cell>
          <cell r="EX22" t="str">
            <v/>
          </cell>
          <cell r="EY22" t="str">
            <v/>
          </cell>
          <cell r="EZ22" t="str">
            <v/>
          </cell>
          <cell r="FA22" t="str">
            <v/>
          </cell>
          <cell r="FB22" t="str">
            <v/>
          </cell>
          <cell r="FC22" t="str">
            <v/>
          </cell>
          <cell r="FD22" t="str">
            <v/>
          </cell>
          <cell r="FE22" t="str">
            <v/>
          </cell>
          <cell r="FF22" t="str">
            <v/>
          </cell>
          <cell r="FG22" t="str">
            <v/>
          </cell>
          <cell r="FH22" t="str">
            <v/>
          </cell>
          <cell r="FI22" t="str">
            <v/>
          </cell>
          <cell r="FJ22" t="str">
            <v/>
          </cell>
          <cell r="FK22" t="str">
            <v/>
          </cell>
          <cell r="FL22" t="str">
            <v/>
          </cell>
          <cell r="FM22" t="str">
            <v/>
          </cell>
          <cell r="FN22" t="str">
            <v/>
          </cell>
          <cell r="FO22" t="str">
            <v/>
          </cell>
          <cell r="FP22" t="str">
            <v/>
          </cell>
          <cell r="FQ22" t="str">
            <v/>
          </cell>
          <cell r="FR22" t="str">
            <v/>
          </cell>
          <cell r="FS22" t="str">
            <v/>
          </cell>
          <cell r="FT22" t="str">
            <v/>
          </cell>
          <cell r="FU22" t="str">
            <v/>
          </cell>
          <cell r="FV22" t="str">
            <v/>
          </cell>
          <cell r="FW22" t="str">
            <v/>
          </cell>
          <cell r="FX22" t="str">
            <v/>
          </cell>
          <cell r="FY22" t="str">
            <v/>
          </cell>
          <cell r="FZ22" t="str">
            <v/>
          </cell>
          <cell r="GA22" t="str">
            <v/>
          </cell>
          <cell r="GB22" t="str">
            <v/>
          </cell>
          <cell r="GC22" t="str">
            <v/>
          </cell>
          <cell r="GD22" t="str">
            <v/>
          </cell>
          <cell r="GE22" t="str">
            <v/>
          </cell>
          <cell r="GF22" t="str">
            <v/>
          </cell>
          <cell r="GG22" t="str">
            <v/>
          </cell>
          <cell r="GH22" t="str">
            <v/>
          </cell>
          <cell r="GI22" t="str">
            <v/>
          </cell>
          <cell r="GJ22" t="str">
            <v/>
          </cell>
          <cell r="GK22">
            <v>1</v>
          </cell>
          <cell r="GL22" t="str">
            <v/>
          </cell>
          <cell r="GM22" t="str">
            <v/>
          </cell>
          <cell r="GN22" t="str">
            <v/>
          </cell>
          <cell r="GO22" t="str">
            <v/>
          </cell>
          <cell r="GP22" t="str">
            <v/>
          </cell>
          <cell r="GQ22" t="str">
            <v/>
          </cell>
          <cell r="GR22" t="str">
            <v/>
          </cell>
          <cell r="GS22" t="str">
            <v/>
          </cell>
          <cell r="GT22">
            <v>1</v>
          </cell>
          <cell r="GU22" t="str">
            <v/>
          </cell>
          <cell r="GV22" t="str">
            <v/>
          </cell>
          <cell r="GW22" t="str">
            <v/>
          </cell>
          <cell r="GX22" t="str">
            <v/>
          </cell>
          <cell r="GY22" t="str">
            <v/>
          </cell>
          <cell r="GZ22" t="str">
            <v/>
          </cell>
          <cell r="HA22">
            <v>1</v>
          </cell>
          <cell r="HB22" t="str">
            <v/>
          </cell>
          <cell r="HC22" t="str">
            <v/>
          </cell>
          <cell r="HD22" t="str">
            <v/>
          </cell>
          <cell r="HE22" t="str">
            <v/>
          </cell>
          <cell r="HF22" t="str">
            <v/>
          </cell>
          <cell r="HG22" t="str">
            <v/>
          </cell>
          <cell r="HH22" t="str">
            <v/>
          </cell>
          <cell r="HI22" t="str">
            <v/>
          </cell>
          <cell r="HJ22">
            <v>1</v>
          </cell>
          <cell r="HK22" t="str">
            <v/>
          </cell>
          <cell r="HL22" t="str">
            <v/>
          </cell>
          <cell r="HM22" t="str">
            <v/>
          </cell>
          <cell r="HN22" t="str">
            <v/>
          </cell>
          <cell r="HO22" t="str">
            <v/>
          </cell>
          <cell r="HP22" t="str">
            <v/>
          </cell>
          <cell r="HQ22" t="str">
            <v/>
          </cell>
          <cell r="HR22" t="str">
            <v/>
          </cell>
          <cell r="HS22" t="str">
            <v/>
          </cell>
          <cell r="HT22" t="str">
            <v/>
          </cell>
          <cell r="HU22" t="str">
            <v/>
          </cell>
          <cell r="HV22" t="str">
            <v/>
          </cell>
          <cell r="HW22" t="str">
            <v/>
          </cell>
          <cell r="HX22" t="str">
            <v/>
          </cell>
          <cell r="HY22">
            <v>1</v>
          </cell>
          <cell r="HZ22" t="str">
            <v/>
          </cell>
          <cell r="IA22" t="str">
            <v/>
          </cell>
          <cell r="IB22" t="str">
            <v/>
          </cell>
          <cell r="IC22" t="str">
            <v/>
          </cell>
          <cell r="ID22" t="str">
            <v/>
          </cell>
          <cell r="IE22" t="str">
            <v/>
          </cell>
          <cell r="IF22" t="str">
            <v/>
          </cell>
          <cell r="IG22" t="str">
            <v/>
          </cell>
          <cell r="IH22" t="str">
            <v/>
          </cell>
          <cell r="II22" t="str">
            <v/>
          </cell>
          <cell r="IJ22" t="str">
            <v/>
          </cell>
          <cell r="IK22" t="str">
            <v/>
          </cell>
          <cell r="IL22" t="str">
            <v/>
          </cell>
          <cell r="IM22">
            <v>1</v>
          </cell>
        </row>
        <row r="23">
          <cell r="A23" t="str">
            <v>2.2.5</v>
          </cell>
          <cell r="B23">
            <v>0.5</v>
          </cell>
          <cell r="C23" t="str">
            <v>Tertiary outbound mobility ratio (%)</v>
          </cell>
          <cell r="D23" t="str">
            <v>SCORE</v>
          </cell>
          <cell r="E23">
            <v>0.5</v>
          </cell>
          <cell r="F23">
            <v>0.5</v>
          </cell>
          <cell r="G23">
            <v>0.5</v>
          </cell>
          <cell r="H23">
            <v>0.5</v>
          </cell>
          <cell r="I23">
            <v>0.5</v>
          </cell>
          <cell r="J23">
            <v>0.5</v>
          </cell>
          <cell r="K23">
            <v>0.5</v>
          </cell>
          <cell r="L23">
            <v>0.5</v>
          </cell>
          <cell r="M23">
            <v>0.5</v>
          </cell>
          <cell r="N23" t="str">
            <v/>
          </cell>
          <cell r="O23">
            <v>0.5</v>
          </cell>
          <cell r="P23">
            <v>0.5</v>
          </cell>
          <cell r="Q23">
            <v>0.5</v>
          </cell>
          <cell r="R23">
            <v>0.5</v>
          </cell>
          <cell r="S23">
            <v>0.5</v>
          </cell>
          <cell r="T23">
            <v>0.5</v>
          </cell>
          <cell r="U23">
            <v>0.5</v>
          </cell>
          <cell r="V23">
            <v>0.5</v>
          </cell>
          <cell r="W23">
            <v>0.5</v>
          </cell>
          <cell r="X23" t="str">
            <v/>
          </cell>
          <cell r="Y23">
            <v>0.5</v>
          </cell>
          <cell r="Z23">
            <v>0.5</v>
          </cell>
          <cell r="AA23">
            <v>0.5</v>
          </cell>
          <cell r="AB23" t="str">
            <v/>
          </cell>
          <cell r="AC23">
            <v>0.5</v>
          </cell>
          <cell r="AD23">
            <v>0.5</v>
          </cell>
          <cell r="AE23">
            <v>0.5</v>
          </cell>
          <cell r="AF23">
            <v>0.5</v>
          </cell>
          <cell r="AG23">
            <v>0.5</v>
          </cell>
          <cell r="AH23">
            <v>0.5</v>
          </cell>
          <cell r="AI23">
            <v>0.5</v>
          </cell>
          <cell r="AJ23">
            <v>0.5</v>
          </cell>
          <cell r="AK23">
            <v>0.5</v>
          </cell>
          <cell r="AL23">
            <v>0.5</v>
          </cell>
          <cell r="AM23">
            <v>0.5</v>
          </cell>
          <cell r="AN23">
            <v>0.5</v>
          </cell>
          <cell r="AO23">
            <v>0.5</v>
          </cell>
          <cell r="AP23">
            <v>0.5</v>
          </cell>
          <cell r="AQ23">
            <v>0.5</v>
          </cell>
          <cell r="AR23">
            <v>0.5</v>
          </cell>
          <cell r="AS23">
            <v>0.5</v>
          </cell>
          <cell r="AT23" t="str">
            <v/>
          </cell>
          <cell r="AU23">
            <v>0.5</v>
          </cell>
          <cell r="AV23" t="str">
            <v/>
          </cell>
          <cell r="AW23">
            <v>0.5</v>
          </cell>
          <cell r="AX23">
            <v>0.5</v>
          </cell>
          <cell r="AY23">
            <v>0.5</v>
          </cell>
          <cell r="AZ23">
            <v>0.5</v>
          </cell>
          <cell r="BA23">
            <v>0.5</v>
          </cell>
          <cell r="BB23">
            <v>0.5</v>
          </cell>
          <cell r="BC23">
            <v>0.5</v>
          </cell>
          <cell r="BD23">
            <v>0.5</v>
          </cell>
          <cell r="BE23">
            <v>0.5</v>
          </cell>
          <cell r="BF23">
            <v>0.5</v>
          </cell>
          <cell r="BG23">
            <v>0.5</v>
          </cell>
          <cell r="BH23">
            <v>0.5</v>
          </cell>
          <cell r="BI23">
            <v>0.5</v>
          </cell>
          <cell r="BJ23">
            <v>0.5</v>
          </cell>
          <cell r="BK23">
            <v>0.5</v>
          </cell>
          <cell r="BL23">
            <v>0.5</v>
          </cell>
          <cell r="BM23">
            <v>0.5</v>
          </cell>
          <cell r="BN23">
            <v>0.5</v>
          </cell>
          <cell r="BO23">
            <v>0.5</v>
          </cell>
          <cell r="BP23">
            <v>0.5</v>
          </cell>
          <cell r="BQ23">
            <v>0.5</v>
          </cell>
          <cell r="BR23">
            <v>0.5</v>
          </cell>
          <cell r="BS23" t="str">
            <v/>
          </cell>
          <cell r="BT23" t="str">
            <v/>
          </cell>
          <cell r="BU23">
            <v>0.5</v>
          </cell>
          <cell r="BV23">
            <v>0.5</v>
          </cell>
          <cell r="BW23">
            <v>0.5</v>
          </cell>
          <cell r="BX23">
            <v>0.5</v>
          </cell>
          <cell r="BY23">
            <v>0.5</v>
          </cell>
          <cell r="BZ23">
            <v>0.5</v>
          </cell>
          <cell r="CA23">
            <v>0.5</v>
          </cell>
          <cell r="CB23">
            <v>0.5</v>
          </cell>
          <cell r="CC23" t="str">
            <v/>
          </cell>
          <cell r="CD23">
            <v>0.5</v>
          </cell>
          <cell r="CE23">
            <v>0.5</v>
          </cell>
          <cell r="CF23">
            <v>0.5</v>
          </cell>
          <cell r="CG23" t="str">
            <v/>
          </cell>
          <cell r="CH23">
            <v>0.5</v>
          </cell>
          <cell r="CI23">
            <v>0.5</v>
          </cell>
          <cell r="CJ23">
            <v>0.5</v>
          </cell>
          <cell r="CK23">
            <v>0.5</v>
          </cell>
          <cell r="CL23">
            <v>0.5</v>
          </cell>
          <cell r="CM23">
            <v>0.5</v>
          </cell>
          <cell r="CN23">
            <v>0.5</v>
          </cell>
          <cell r="CO23">
            <v>0.5</v>
          </cell>
          <cell r="CP23">
            <v>0.5</v>
          </cell>
          <cell r="CQ23">
            <v>0.5</v>
          </cell>
          <cell r="CR23">
            <v>0.5</v>
          </cell>
          <cell r="CS23">
            <v>0.5</v>
          </cell>
          <cell r="CT23">
            <v>0.5</v>
          </cell>
          <cell r="CU23">
            <v>0.5</v>
          </cell>
          <cell r="CV23">
            <v>0.5</v>
          </cell>
          <cell r="CW23">
            <v>0.5</v>
          </cell>
          <cell r="CX23">
            <v>0.5</v>
          </cell>
          <cell r="CY23">
            <v>0.5</v>
          </cell>
          <cell r="CZ23">
            <v>0.5</v>
          </cell>
          <cell r="DA23">
            <v>0.5</v>
          </cell>
          <cell r="DB23">
            <v>0.5</v>
          </cell>
          <cell r="DC23">
            <v>0.5</v>
          </cell>
          <cell r="DD23">
            <v>0.5</v>
          </cell>
          <cell r="DE23" t="str">
            <v/>
          </cell>
          <cell r="DF23">
            <v>0.5</v>
          </cell>
          <cell r="DG23">
            <v>0.5</v>
          </cell>
          <cell r="DH23">
            <v>0.5</v>
          </cell>
          <cell r="DI23">
            <v>0.5</v>
          </cell>
          <cell r="DJ23" t="str">
            <v/>
          </cell>
          <cell r="DK23" t="str">
            <v/>
          </cell>
          <cell r="DL23">
            <v>0.5</v>
          </cell>
          <cell r="DM23">
            <v>0.5</v>
          </cell>
          <cell r="DN23" t="str">
            <v/>
          </cell>
          <cell r="DO23" t="str">
            <v/>
          </cell>
          <cell r="DP23">
            <v>0.5</v>
          </cell>
          <cell r="DQ23">
            <v>0.5</v>
          </cell>
          <cell r="DR23">
            <v>0.5</v>
          </cell>
          <cell r="DS23" t="str">
            <v/>
          </cell>
          <cell r="DT23">
            <v>0.5</v>
          </cell>
          <cell r="DU23">
            <v>0.5</v>
          </cell>
          <cell r="DV23">
            <v>0.5</v>
          </cell>
          <cell r="DW23">
            <v>0.5</v>
          </cell>
          <cell r="DX23">
            <v>0.5</v>
          </cell>
          <cell r="DY23">
            <v>0.5</v>
          </cell>
          <cell r="DZ23">
            <v>0.5</v>
          </cell>
          <cell r="EA23">
            <v>0.5</v>
          </cell>
          <cell r="EB23">
            <v>0.5</v>
          </cell>
          <cell r="EC23">
            <v>0.5</v>
          </cell>
          <cell r="ED23">
            <v>0.5</v>
          </cell>
          <cell r="EE23">
            <v>0.5</v>
          </cell>
          <cell r="EF23">
            <v>0.5</v>
          </cell>
          <cell r="EG23" t="str">
            <v/>
          </cell>
          <cell r="EH23" t="str">
            <v/>
          </cell>
          <cell r="EI23" t="str">
            <v/>
          </cell>
          <cell r="EJ23" t="str">
            <v/>
          </cell>
          <cell r="EK23">
            <v>0.5</v>
          </cell>
          <cell r="EL23" t="str">
            <v/>
          </cell>
          <cell r="EM23" t="str">
            <v/>
          </cell>
          <cell r="EN23" t="str">
            <v/>
          </cell>
          <cell r="EO23" t="str">
            <v/>
          </cell>
          <cell r="EP23" t="str">
            <v/>
          </cell>
          <cell r="EQ23">
            <v>0.5</v>
          </cell>
          <cell r="ER23" t="str">
            <v/>
          </cell>
          <cell r="ES23" t="str">
            <v/>
          </cell>
          <cell r="ET23" t="str">
            <v/>
          </cell>
          <cell r="EU23" t="str">
            <v/>
          </cell>
          <cell r="EV23" t="str">
            <v/>
          </cell>
          <cell r="EW23" t="str">
            <v/>
          </cell>
          <cell r="EX23" t="str">
            <v/>
          </cell>
          <cell r="EY23" t="str">
            <v/>
          </cell>
          <cell r="EZ23" t="str">
            <v/>
          </cell>
          <cell r="FA23" t="str">
            <v/>
          </cell>
          <cell r="FB23" t="str">
            <v/>
          </cell>
          <cell r="FC23" t="str">
            <v/>
          </cell>
          <cell r="FD23" t="str">
            <v/>
          </cell>
          <cell r="FE23" t="str">
            <v/>
          </cell>
          <cell r="FF23" t="str">
            <v/>
          </cell>
          <cell r="FG23" t="str">
            <v/>
          </cell>
          <cell r="FH23" t="str">
            <v/>
          </cell>
          <cell r="FI23" t="str">
            <v/>
          </cell>
          <cell r="FJ23" t="str">
            <v/>
          </cell>
          <cell r="FK23" t="str">
            <v/>
          </cell>
          <cell r="FL23" t="str">
            <v/>
          </cell>
          <cell r="FM23" t="str">
            <v/>
          </cell>
          <cell r="FN23" t="str">
            <v/>
          </cell>
          <cell r="FO23" t="str">
            <v/>
          </cell>
          <cell r="FP23" t="str">
            <v/>
          </cell>
          <cell r="FQ23" t="str">
            <v/>
          </cell>
          <cell r="FR23" t="str">
            <v/>
          </cell>
          <cell r="FS23" t="str">
            <v/>
          </cell>
          <cell r="FT23" t="str">
            <v/>
          </cell>
          <cell r="FU23" t="str">
            <v/>
          </cell>
          <cell r="FV23" t="str">
            <v/>
          </cell>
          <cell r="FW23" t="str">
            <v/>
          </cell>
          <cell r="FX23" t="str">
            <v/>
          </cell>
          <cell r="FY23" t="str">
            <v/>
          </cell>
          <cell r="FZ23" t="str">
            <v/>
          </cell>
          <cell r="GA23" t="str">
            <v/>
          </cell>
          <cell r="GB23">
            <v>0.5</v>
          </cell>
          <cell r="GC23" t="str">
            <v/>
          </cell>
          <cell r="GD23" t="str">
            <v/>
          </cell>
          <cell r="GE23" t="str">
            <v/>
          </cell>
          <cell r="GF23" t="str">
            <v/>
          </cell>
          <cell r="GG23" t="str">
            <v/>
          </cell>
          <cell r="GH23" t="str">
            <v/>
          </cell>
          <cell r="GI23" t="str">
            <v/>
          </cell>
          <cell r="GJ23" t="str">
            <v/>
          </cell>
          <cell r="GK23">
            <v>0.5</v>
          </cell>
          <cell r="GL23" t="str">
            <v/>
          </cell>
          <cell r="GM23" t="str">
            <v/>
          </cell>
          <cell r="GN23" t="str">
            <v/>
          </cell>
          <cell r="GO23" t="str">
            <v/>
          </cell>
          <cell r="GP23" t="str">
            <v/>
          </cell>
          <cell r="GQ23" t="str">
            <v/>
          </cell>
          <cell r="GR23" t="str">
            <v/>
          </cell>
          <cell r="GS23" t="str">
            <v/>
          </cell>
          <cell r="GT23">
            <v>0.5</v>
          </cell>
          <cell r="GU23" t="str">
            <v/>
          </cell>
          <cell r="GV23" t="str">
            <v/>
          </cell>
          <cell r="GW23" t="str">
            <v/>
          </cell>
          <cell r="GX23" t="str">
            <v/>
          </cell>
          <cell r="GY23" t="str">
            <v/>
          </cell>
          <cell r="GZ23" t="str">
            <v/>
          </cell>
          <cell r="HA23">
            <v>0.5</v>
          </cell>
          <cell r="HB23" t="str">
            <v/>
          </cell>
          <cell r="HC23" t="str">
            <v/>
          </cell>
          <cell r="HD23" t="str">
            <v/>
          </cell>
          <cell r="HE23" t="str">
            <v/>
          </cell>
          <cell r="HF23" t="str">
            <v/>
          </cell>
          <cell r="HG23" t="str">
            <v/>
          </cell>
          <cell r="HH23" t="str">
            <v/>
          </cell>
          <cell r="HI23" t="str">
            <v/>
          </cell>
          <cell r="HJ23">
            <v>0.5</v>
          </cell>
          <cell r="HK23" t="str">
            <v/>
          </cell>
          <cell r="HL23" t="str">
            <v/>
          </cell>
          <cell r="HM23" t="str">
            <v/>
          </cell>
          <cell r="HN23" t="str">
            <v/>
          </cell>
          <cell r="HO23" t="str">
            <v/>
          </cell>
          <cell r="HP23" t="str">
            <v/>
          </cell>
          <cell r="HQ23" t="str">
            <v/>
          </cell>
          <cell r="HR23" t="str">
            <v/>
          </cell>
          <cell r="HS23" t="str">
            <v/>
          </cell>
          <cell r="HT23" t="str">
            <v/>
          </cell>
          <cell r="HU23" t="str">
            <v/>
          </cell>
          <cell r="HV23" t="str">
            <v/>
          </cell>
          <cell r="HW23" t="str">
            <v/>
          </cell>
          <cell r="HX23">
            <v>0.5</v>
          </cell>
          <cell r="HY23">
            <v>0.5</v>
          </cell>
          <cell r="HZ23" t="str">
            <v/>
          </cell>
          <cell r="IA23" t="str">
            <v/>
          </cell>
          <cell r="IB23" t="str">
            <v/>
          </cell>
          <cell r="IC23" t="str">
            <v/>
          </cell>
          <cell r="ID23" t="str">
            <v/>
          </cell>
          <cell r="IE23" t="str">
            <v/>
          </cell>
          <cell r="IF23" t="str">
            <v/>
          </cell>
          <cell r="IG23" t="str">
            <v/>
          </cell>
          <cell r="IH23" t="str">
            <v/>
          </cell>
          <cell r="II23" t="str">
            <v/>
          </cell>
          <cell r="IJ23" t="str">
            <v/>
          </cell>
          <cell r="IK23" t="str">
            <v/>
          </cell>
          <cell r="IL23" t="str">
            <v/>
          </cell>
          <cell r="IM23">
            <v>0.5</v>
          </cell>
        </row>
        <row r="24">
          <cell r="A24" t="str">
            <v>2.2.6</v>
          </cell>
          <cell r="B24">
            <v>0.5</v>
          </cell>
          <cell r="C24" t="str">
            <v>Gross tertiary outbound enrolment ratio (%)</v>
          </cell>
          <cell r="D24" t="str">
            <v>SCORE</v>
          </cell>
          <cell r="E24">
            <v>0.5</v>
          </cell>
          <cell r="F24">
            <v>0.5</v>
          </cell>
          <cell r="G24">
            <v>0.5</v>
          </cell>
          <cell r="H24">
            <v>0.5</v>
          </cell>
          <cell r="I24">
            <v>0.5</v>
          </cell>
          <cell r="J24">
            <v>0.5</v>
          </cell>
          <cell r="K24">
            <v>0.5</v>
          </cell>
          <cell r="L24">
            <v>0.5</v>
          </cell>
          <cell r="M24">
            <v>0.5</v>
          </cell>
          <cell r="N24" t="str">
            <v/>
          </cell>
          <cell r="O24">
            <v>0.5</v>
          </cell>
          <cell r="P24">
            <v>0.5</v>
          </cell>
          <cell r="Q24">
            <v>0.5</v>
          </cell>
          <cell r="R24" t="str">
            <v/>
          </cell>
          <cell r="S24">
            <v>0.5</v>
          </cell>
          <cell r="T24">
            <v>0.5</v>
          </cell>
          <cell r="U24" t="str">
            <v/>
          </cell>
          <cell r="V24">
            <v>0.5</v>
          </cell>
          <cell r="W24">
            <v>0.5</v>
          </cell>
          <cell r="X24" t="str">
            <v/>
          </cell>
          <cell r="Y24">
            <v>0.5</v>
          </cell>
          <cell r="Z24">
            <v>0.5</v>
          </cell>
          <cell r="AA24">
            <v>0.5</v>
          </cell>
          <cell r="AB24" t="str">
            <v/>
          </cell>
          <cell r="AC24">
            <v>0.5</v>
          </cell>
          <cell r="AD24">
            <v>0.5</v>
          </cell>
          <cell r="AE24">
            <v>0.5</v>
          </cell>
          <cell r="AF24">
            <v>0.5</v>
          </cell>
          <cell r="AG24" t="str">
            <v/>
          </cell>
          <cell r="AH24">
            <v>0.5</v>
          </cell>
          <cell r="AI24">
            <v>0.5</v>
          </cell>
          <cell r="AJ24">
            <v>0.5</v>
          </cell>
          <cell r="AK24">
            <v>0.5</v>
          </cell>
          <cell r="AL24">
            <v>0.5</v>
          </cell>
          <cell r="AM24">
            <v>0.5</v>
          </cell>
          <cell r="AN24">
            <v>0.5</v>
          </cell>
          <cell r="AO24">
            <v>0.5</v>
          </cell>
          <cell r="AP24">
            <v>0.5</v>
          </cell>
          <cell r="AQ24">
            <v>0.5</v>
          </cell>
          <cell r="AR24">
            <v>0.5</v>
          </cell>
          <cell r="AS24">
            <v>0.5</v>
          </cell>
          <cell r="AT24" t="str">
            <v/>
          </cell>
          <cell r="AU24">
            <v>0.5</v>
          </cell>
          <cell r="AV24">
            <v>0.5</v>
          </cell>
          <cell r="AW24">
            <v>0.5</v>
          </cell>
          <cell r="AX24">
            <v>0.5</v>
          </cell>
          <cell r="AY24">
            <v>0.5</v>
          </cell>
          <cell r="AZ24">
            <v>0.5</v>
          </cell>
          <cell r="BA24">
            <v>0.5</v>
          </cell>
          <cell r="BB24" t="str">
            <v/>
          </cell>
          <cell r="BC24">
            <v>0.5</v>
          </cell>
          <cell r="BD24">
            <v>0.5</v>
          </cell>
          <cell r="BE24">
            <v>0.5</v>
          </cell>
          <cell r="BF24">
            <v>0.5</v>
          </cell>
          <cell r="BG24">
            <v>0.5</v>
          </cell>
          <cell r="BH24">
            <v>0.5</v>
          </cell>
          <cell r="BI24">
            <v>0.5</v>
          </cell>
          <cell r="BJ24">
            <v>0.5</v>
          </cell>
          <cell r="BK24">
            <v>0.5</v>
          </cell>
          <cell r="BL24">
            <v>0.5</v>
          </cell>
          <cell r="BM24">
            <v>0.5</v>
          </cell>
          <cell r="BN24">
            <v>0.5</v>
          </cell>
          <cell r="BO24" t="str">
            <v/>
          </cell>
          <cell r="BP24">
            <v>0.5</v>
          </cell>
          <cell r="BQ24">
            <v>0.5</v>
          </cell>
          <cell r="BR24">
            <v>0.5</v>
          </cell>
          <cell r="BS24" t="str">
            <v/>
          </cell>
          <cell r="BT24" t="str">
            <v/>
          </cell>
          <cell r="BU24">
            <v>0.5</v>
          </cell>
          <cell r="BV24">
            <v>0.5</v>
          </cell>
          <cell r="BW24" t="str">
            <v/>
          </cell>
          <cell r="BX24">
            <v>0.5</v>
          </cell>
          <cell r="BY24">
            <v>0.5</v>
          </cell>
          <cell r="BZ24">
            <v>0.5</v>
          </cell>
          <cell r="CA24">
            <v>0.5</v>
          </cell>
          <cell r="CB24">
            <v>0.5</v>
          </cell>
          <cell r="CC24" t="str">
            <v/>
          </cell>
          <cell r="CD24">
            <v>0.5</v>
          </cell>
          <cell r="CE24">
            <v>0.5</v>
          </cell>
          <cell r="CF24">
            <v>0.5</v>
          </cell>
          <cell r="CG24" t="str">
            <v/>
          </cell>
          <cell r="CH24">
            <v>0.5</v>
          </cell>
          <cell r="CI24">
            <v>0.5</v>
          </cell>
          <cell r="CJ24">
            <v>0.5</v>
          </cell>
          <cell r="CK24">
            <v>0.5</v>
          </cell>
          <cell r="CL24">
            <v>0.5</v>
          </cell>
          <cell r="CM24">
            <v>0.5</v>
          </cell>
          <cell r="CN24">
            <v>0.5</v>
          </cell>
          <cell r="CO24">
            <v>0.5</v>
          </cell>
          <cell r="CP24">
            <v>0.5</v>
          </cell>
          <cell r="CQ24">
            <v>0.5</v>
          </cell>
          <cell r="CR24">
            <v>0.5</v>
          </cell>
          <cell r="CS24">
            <v>0.5</v>
          </cell>
          <cell r="CT24">
            <v>0.5</v>
          </cell>
          <cell r="CU24">
            <v>0.5</v>
          </cell>
          <cell r="CV24">
            <v>0.5</v>
          </cell>
          <cell r="CW24">
            <v>0.5</v>
          </cell>
          <cell r="CX24">
            <v>0.5</v>
          </cell>
          <cell r="CY24">
            <v>0.5</v>
          </cell>
          <cell r="CZ24">
            <v>0.5</v>
          </cell>
          <cell r="DA24" t="str">
            <v/>
          </cell>
          <cell r="DB24">
            <v>0.5</v>
          </cell>
          <cell r="DC24">
            <v>0.5</v>
          </cell>
          <cell r="DD24">
            <v>0.5</v>
          </cell>
          <cell r="DE24" t="str">
            <v/>
          </cell>
          <cell r="DF24">
            <v>0.5</v>
          </cell>
          <cell r="DG24">
            <v>0.5</v>
          </cell>
          <cell r="DH24">
            <v>0.5</v>
          </cell>
          <cell r="DI24">
            <v>0.5</v>
          </cell>
          <cell r="DJ24">
            <v>0.5</v>
          </cell>
          <cell r="DK24" t="str">
            <v/>
          </cell>
          <cell r="DL24">
            <v>0.5</v>
          </cell>
          <cell r="DM24">
            <v>0.5</v>
          </cell>
          <cell r="DN24" t="str">
            <v/>
          </cell>
          <cell r="DO24" t="str">
            <v/>
          </cell>
          <cell r="DP24">
            <v>0.5</v>
          </cell>
          <cell r="DQ24" t="str">
            <v/>
          </cell>
          <cell r="DR24">
            <v>0.5</v>
          </cell>
          <cell r="DS24" t="str">
            <v/>
          </cell>
          <cell r="DT24">
            <v>0.5</v>
          </cell>
          <cell r="DU24">
            <v>0.5</v>
          </cell>
          <cell r="DV24">
            <v>0.5</v>
          </cell>
          <cell r="DW24">
            <v>0.5</v>
          </cell>
          <cell r="DX24">
            <v>0.5</v>
          </cell>
          <cell r="DY24">
            <v>0.5</v>
          </cell>
          <cell r="DZ24" t="str">
            <v/>
          </cell>
          <cell r="EA24" t="str">
            <v/>
          </cell>
          <cell r="EB24">
            <v>0.5</v>
          </cell>
          <cell r="EC24" t="str">
            <v/>
          </cell>
          <cell r="ED24" t="str">
            <v/>
          </cell>
          <cell r="EE24">
            <v>0.5</v>
          </cell>
          <cell r="EF24">
            <v>0.5</v>
          </cell>
          <cell r="EG24" t="str">
            <v/>
          </cell>
          <cell r="EH24" t="str">
            <v/>
          </cell>
          <cell r="EI24" t="str">
            <v/>
          </cell>
          <cell r="EJ24" t="str">
            <v/>
          </cell>
          <cell r="EK24">
            <v>0.5</v>
          </cell>
          <cell r="EL24" t="str">
            <v/>
          </cell>
          <cell r="EM24" t="str">
            <v/>
          </cell>
          <cell r="EN24" t="str">
            <v/>
          </cell>
          <cell r="EO24" t="str">
            <v/>
          </cell>
          <cell r="EP24" t="str">
            <v/>
          </cell>
          <cell r="EQ24">
            <v>0.5</v>
          </cell>
          <cell r="ER24" t="str">
            <v/>
          </cell>
          <cell r="ES24" t="str">
            <v/>
          </cell>
          <cell r="ET24" t="str">
            <v/>
          </cell>
          <cell r="EU24" t="str">
            <v/>
          </cell>
          <cell r="EV24" t="str">
            <v/>
          </cell>
          <cell r="EW24" t="str">
            <v/>
          </cell>
          <cell r="EX24" t="str">
            <v/>
          </cell>
          <cell r="EY24" t="str">
            <v/>
          </cell>
          <cell r="EZ24" t="str">
            <v/>
          </cell>
          <cell r="FA24" t="str">
            <v/>
          </cell>
          <cell r="FB24" t="str">
            <v/>
          </cell>
          <cell r="FC24" t="str">
            <v/>
          </cell>
          <cell r="FD24" t="str">
            <v/>
          </cell>
          <cell r="FE24" t="str">
            <v/>
          </cell>
          <cell r="FF24" t="str">
            <v/>
          </cell>
          <cell r="FG24" t="str">
            <v/>
          </cell>
          <cell r="FH24" t="str">
            <v/>
          </cell>
          <cell r="FI24" t="str">
            <v/>
          </cell>
          <cell r="FJ24" t="str">
            <v/>
          </cell>
          <cell r="FK24" t="str">
            <v/>
          </cell>
          <cell r="FL24" t="str">
            <v/>
          </cell>
          <cell r="FM24" t="str">
            <v/>
          </cell>
          <cell r="FN24" t="str">
            <v/>
          </cell>
          <cell r="FO24" t="str">
            <v/>
          </cell>
          <cell r="FP24" t="str">
            <v/>
          </cell>
          <cell r="FQ24" t="str">
            <v/>
          </cell>
          <cell r="FR24" t="str">
            <v/>
          </cell>
          <cell r="FS24" t="str">
            <v/>
          </cell>
          <cell r="FT24" t="str">
            <v/>
          </cell>
          <cell r="FU24" t="str">
            <v/>
          </cell>
          <cell r="FV24" t="str">
            <v/>
          </cell>
          <cell r="FW24" t="str">
            <v/>
          </cell>
          <cell r="FX24" t="str">
            <v/>
          </cell>
          <cell r="FY24" t="str">
            <v/>
          </cell>
          <cell r="FZ24" t="str">
            <v/>
          </cell>
          <cell r="GA24" t="str">
            <v/>
          </cell>
          <cell r="GB24" t="str">
            <v/>
          </cell>
          <cell r="GC24" t="str">
            <v/>
          </cell>
          <cell r="GD24" t="str">
            <v/>
          </cell>
          <cell r="GE24" t="str">
            <v/>
          </cell>
          <cell r="GF24" t="str">
            <v/>
          </cell>
          <cell r="GG24" t="str">
            <v/>
          </cell>
          <cell r="GH24" t="str">
            <v/>
          </cell>
          <cell r="GI24" t="str">
            <v/>
          </cell>
          <cell r="GJ24" t="str">
            <v/>
          </cell>
          <cell r="GK24">
            <v>0.5</v>
          </cell>
          <cell r="GL24" t="str">
            <v/>
          </cell>
          <cell r="GM24" t="str">
            <v/>
          </cell>
          <cell r="GN24" t="str">
            <v/>
          </cell>
          <cell r="GO24" t="str">
            <v/>
          </cell>
          <cell r="GP24" t="str">
            <v/>
          </cell>
          <cell r="GQ24" t="str">
            <v/>
          </cell>
          <cell r="GR24" t="str">
            <v/>
          </cell>
          <cell r="GS24" t="str">
            <v/>
          </cell>
          <cell r="GT24">
            <v>0.5</v>
          </cell>
          <cell r="GU24" t="str">
            <v/>
          </cell>
          <cell r="GV24" t="str">
            <v/>
          </cell>
          <cell r="GW24" t="str">
            <v/>
          </cell>
          <cell r="GX24" t="str">
            <v/>
          </cell>
          <cell r="GY24" t="str">
            <v/>
          </cell>
          <cell r="GZ24" t="str">
            <v/>
          </cell>
          <cell r="HA24">
            <v>0.5</v>
          </cell>
          <cell r="HB24" t="str">
            <v/>
          </cell>
          <cell r="HC24" t="str">
            <v/>
          </cell>
          <cell r="HD24" t="str">
            <v/>
          </cell>
          <cell r="HE24" t="str">
            <v/>
          </cell>
          <cell r="HF24" t="str">
            <v/>
          </cell>
          <cell r="HG24" t="str">
            <v/>
          </cell>
          <cell r="HH24" t="str">
            <v/>
          </cell>
          <cell r="HI24" t="str">
            <v/>
          </cell>
          <cell r="HJ24">
            <v>0.5</v>
          </cell>
          <cell r="HK24" t="str">
            <v/>
          </cell>
          <cell r="HL24" t="str">
            <v/>
          </cell>
          <cell r="HM24" t="str">
            <v/>
          </cell>
          <cell r="HN24" t="str">
            <v/>
          </cell>
          <cell r="HO24" t="str">
            <v/>
          </cell>
          <cell r="HP24" t="str">
            <v/>
          </cell>
          <cell r="HQ24" t="str">
            <v/>
          </cell>
          <cell r="HR24" t="str">
            <v/>
          </cell>
          <cell r="HS24" t="str">
            <v/>
          </cell>
          <cell r="HT24" t="str">
            <v/>
          </cell>
          <cell r="HU24" t="str">
            <v/>
          </cell>
          <cell r="HV24" t="str">
            <v/>
          </cell>
          <cell r="HW24" t="str">
            <v/>
          </cell>
          <cell r="HX24">
            <v>0.5</v>
          </cell>
          <cell r="HY24">
            <v>0.5</v>
          </cell>
          <cell r="HZ24" t="str">
            <v/>
          </cell>
          <cell r="IA24" t="str">
            <v/>
          </cell>
          <cell r="IB24" t="str">
            <v/>
          </cell>
          <cell r="IC24" t="str">
            <v/>
          </cell>
          <cell r="ID24" t="str">
            <v/>
          </cell>
          <cell r="IE24" t="str">
            <v/>
          </cell>
          <cell r="IF24" t="str">
            <v/>
          </cell>
          <cell r="IG24" t="str">
            <v/>
          </cell>
          <cell r="IH24" t="str">
            <v/>
          </cell>
          <cell r="II24" t="str">
            <v/>
          </cell>
          <cell r="IJ24" t="str">
            <v/>
          </cell>
          <cell r="IK24" t="str">
            <v/>
          </cell>
          <cell r="IL24" t="str">
            <v/>
          </cell>
          <cell r="IM24">
            <v>0.5</v>
          </cell>
        </row>
        <row r="25">
          <cell r="A25" t="str">
            <v>2.3.1</v>
          </cell>
          <cell r="B25">
            <v>1</v>
          </cell>
          <cell r="C25" t="str">
            <v>Researchers, headcounts (per million people)</v>
          </cell>
          <cell r="D25" t="str">
            <v>SCORE</v>
          </cell>
          <cell r="E25" t="str">
            <v/>
          </cell>
          <cell r="F25">
            <v>1</v>
          </cell>
          <cell r="G25">
            <v>1</v>
          </cell>
          <cell r="H25">
            <v>1</v>
          </cell>
          <cell r="I25" t="str">
            <v/>
          </cell>
          <cell r="J25">
            <v>1</v>
          </cell>
          <cell r="K25">
            <v>1</v>
          </cell>
          <cell r="L25" t="str">
            <v/>
          </cell>
          <cell r="M25" t="str">
            <v/>
          </cell>
          <cell r="N25" t="str">
            <v/>
          </cell>
          <cell r="O25">
            <v>1</v>
          </cell>
          <cell r="P25">
            <v>1</v>
          </cell>
          <cell r="Q25">
            <v>1</v>
          </cell>
          <cell r="R25">
            <v>1</v>
          </cell>
          <cell r="S25">
            <v>1</v>
          </cell>
          <cell r="T25">
            <v>1</v>
          </cell>
          <cell r="U25">
            <v>1</v>
          </cell>
          <cell r="V25">
            <v>1</v>
          </cell>
          <cell r="W25">
            <v>1</v>
          </cell>
          <cell r="X25" t="str">
            <v/>
          </cell>
          <cell r="Y25">
            <v>1</v>
          </cell>
          <cell r="Z25">
            <v>1</v>
          </cell>
          <cell r="AA25" t="str">
            <v/>
          </cell>
          <cell r="AB25" t="str">
            <v/>
          </cell>
          <cell r="AC25">
            <v>1</v>
          </cell>
          <cell r="AD25" t="str">
            <v/>
          </cell>
          <cell r="AE25">
            <v>1</v>
          </cell>
          <cell r="AF25">
            <v>1</v>
          </cell>
          <cell r="AG25">
            <v>1</v>
          </cell>
          <cell r="AH25">
            <v>1</v>
          </cell>
          <cell r="AI25">
            <v>1</v>
          </cell>
          <cell r="AJ25">
            <v>1</v>
          </cell>
          <cell r="AK25">
            <v>1</v>
          </cell>
          <cell r="AL25" t="str">
            <v/>
          </cell>
          <cell r="AM25">
            <v>1</v>
          </cell>
          <cell r="AN25">
            <v>1</v>
          </cell>
          <cell r="AO25">
            <v>1</v>
          </cell>
          <cell r="AP25">
            <v>1</v>
          </cell>
          <cell r="AQ25">
            <v>1</v>
          </cell>
          <cell r="AR25">
            <v>1</v>
          </cell>
          <cell r="AS25">
            <v>1</v>
          </cell>
          <cell r="AT25" t="str">
            <v/>
          </cell>
          <cell r="AU25">
            <v>1</v>
          </cell>
          <cell r="AV25">
            <v>1</v>
          </cell>
          <cell r="AW25" t="str">
            <v/>
          </cell>
          <cell r="AX25">
            <v>1</v>
          </cell>
          <cell r="AY25">
            <v>1</v>
          </cell>
          <cell r="AZ25" t="str">
            <v/>
          </cell>
          <cell r="BA25">
            <v>1</v>
          </cell>
          <cell r="BB25">
            <v>1</v>
          </cell>
          <cell r="BC25">
            <v>1</v>
          </cell>
          <cell r="BD25">
            <v>1</v>
          </cell>
          <cell r="BE25" t="str">
            <v/>
          </cell>
          <cell r="BF25">
            <v>1</v>
          </cell>
          <cell r="BG25">
            <v>1</v>
          </cell>
          <cell r="BH25" t="str">
            <v/>
          </cell>
          <cell r="BI25">
            <v>1</v>
          </cell>
          <cell r="BJ25" t="str">
            <v/>
          </cell>
          <cell r="BK25">
            <v>1</v>
          </cell>
          <cell r="BL25">
            <v>1</v>
          </cell>
          <cell r="BM25">
            <v>1</v>
          </cell>
          <cell r="BN25" t="str">
            <v/>
          </cell>
          <cell r="BO25">
            <v>1</v>
          </cell>
          <cell r="BP25">
            <v>1</v>
          </cell>
          <cell r="BQ25">
            <v>1</v>
          </cell>
          <cell r="BR25">
            <v>1</v>
          </cell>
          <cell r="BS25" t="str">
            <v/>
          </cell>
          <cell r="BT25" t="str">
            <v/>
          </cell>
          <cell r="BU25">
            <v>1</v>
          </cell>
          <cell r="BV25">
            <v>1</v>
          </cell>
          <cell r="BW25">
            <v>1</v>
          </cell>
          <cell r="BX25">
            <v>1</v>
          </cell>
          <cell r="BY25" t="str">
            <v/>
          </cell>
          <cell r="BZ25">
            <v>1</v>
          </cell>
          <cell r="CA25">
            <v>1</v>
          </cell>
          <cell r="CB25">
            <v>1</v>
          </cell>
          <cell r="CC25" t="str">
            <v/>
          </cell>
          <cell r="CD25" t="str">
            <v/>
          </cell>
          <cell r="CE25">
            <v>1</v>
          </cell>
          <cell r="CF25">
            <v>1</v>
          </cell>
          <cell r="CG25" t="str">
            <v/>
          </cell>
          <cell r="CH25">
            <v>1</v>
          </cell>
          <cell r="CI25">
            <v>1</v>
          </cell>
          <cell r="CJ25" t="str">
            <v/>
          </cell>
          <cell r="CK25">
            <v>1</v>
          </cell>
          <cell r="CL25">
            <v>1</v>
          </cell>
          <cell r="CM25">
            <v>1</v>
          </cell>
          <cell r="CN25">
            <v>1</v>
          </cell>
          <cell r="CO25">
            <v>1</v>
          </cell>
          <cell r="CP25">
            <v>1</v>
          </cell>
          <cell r="CQ25" t="str">
            <v/>
          </cell>
          <cell r="CR25">
            <v>1</v>
          </cell>
          <cell r="CS25">
            <v>1</v>
          </cell>
          <cell r="CT25">
            <v>1</v>
          </cell>
          <cell r="CU25">
            <v>1</v>
          </cell>
          <cell r="CV25">
            <v>1</v>
          </cell>
          <cell r="CW25">
            <v>1</v>
          </cell>
          <cell r="CX25">
            <v>1</v>
          </cell>
          <cell r="CY25" t="str">
            <v/>
          </cell>
          <cell r="CZ25">
            <v>1</v>
          </cell>
          <cell r="DA25">
            <v>1</v>
          </cell>
          <cell r="DB25">
            <v>1</v>
          </cell>
          <cell r="DC25">
            <v>1</v>
          </cell>
          <cell r="DD25">
            <v>1</v>
          </cell>
          <cell r="DE25">
            <v>1</v>
          </cell>
          <cell r="DF25">
            <v>1</v>
          </cell>
          <cell r="DG25">
            <v>1</v>
          </cell>
          <cell r="DH25">
            <v>1</v>
          </cell>
          <cell r="DI25">
            <v>1</v>
          </cell>
          <cell r="DJ25">
            <v>1</v>
          </cell>
          <cell r="DK25" t="str">
            <v/>
          </cell>
          <cell r="DL25">
            <v>1</v>
          </cell>
          <cell r="DM25">
            <v>1</v>
          </cell>
          <cell r="DN25" t="str">
            <v/>
          </cell>
          <cell r="DO25" t="str">
            <v/>
          </cell>
          <cell r="DP25">
            <v>1</v>
          </cell>
          <cell r="DQ25" t="str">
            <v/>
          </cell>
          <cell r="DR25">
            <v>1</v>
          </cell>
          <cell r="DS25" t="str">
            <v/>
          </cell>
          <cell r="DT25">
            <v>1</v>
          </cell>
          <cell r="DU25">
            <v>1</v>
          </cell>
          <cell r="DV25">
            <v>1</v>
          </cell>
          <cell r="DW25">
            <v>1</v>
          </cell>
          <cell r="DX25">
            <v>1</v>
          </cell>
          <cell r="DY25" t="str">
            <v/>
          </cell>
          <cell r="DZ25">
            <v>1</v>
          </cell>
          <cell r="EA25" t="str">
            <v/>
          </cell>
          <cell r="EB25">
            <v>1</v>
          </cell>
          <cell r="EC25">
            <v>1</v>
          </cell>
          <cell r="ED25">
            <v>1</v>
          </cell>
          <cell r="EE25">
            <v>1</v>
          </cell>
          <cell r="EF25" t="str">
            <v/>
          </cell>
          <cell r="EG25" t="str">
            <v/>
          </cell>
          <cell r="EH25" t="str">
            <v/>
          </cell>
          <cell r="EI25" t="str">
            <v/>
          </cell>
          <cell r="EJ25" t="str">
            <v/>
          </cell>
          <cell r="EK25" t="str">
            <v/>
          </cell>
          <cell r="EL25" t="str">
            <v/>
          </cell>
          <cell r="EM25" t="str">
            <v/>
          </cell>
          <cell r="EN25" t="str">
            <v/>
          </cell>
          <cell r="EO25" t="str">
            <v/>
          </cell>
          <cell r="EP25" t="str">
            <v/>
          </cell>
          <cell r="EQ25">
            <v>1</v>
          </cell>
          <cell r="ER25" t="str">
            <v/>
          </cell>
          <cell r="ES25" t="str">
            <v/>
          </cell>
          <cell r="ET25" t="str">
            <v/>
          </cell>
          <cell r="EU25" t="str">
            <v/>
          </cell>
          <cell r="EV25" t="str">
            <v/>
          </cell>
          <cell r="EW25" t="str">
            <v/>
          </cell>
          <cell r="EX25" t="str">
            <v/>
          </cell>
          <cell r="EY25" t="str">
            <v/>
          </cell>
          <cell r="EZ25" t="str">
            <v/>
          </cell>
          <cell r="FA25" t="str">
            <v/>
          </cell>
          <cell r="FB25" t="str">
            <v/>
          </cell>
          <cell r="FC25" t="str">
            <v/>
          </cell>
          <cell r="FD25" t="str">
            <v/>
          </cell>
          <cell r="FE25" t="str">
            <v/>
          </cell>
          <cell r="FF25" t="str">
            <v/>
          </cell>
          <cell r="FG25" t="str">
            <v/>
          </cell>
          <cell r="FH25" t="str">
            <v/>
          </cell>
          <cell r="FI25" t="str">
            <v/>
          </cell>
          <cell r="FJ25" t="str">
            <v/>
          </cell>
          <cell r="FK25" t="str">
            <v/>
          </cell>
          <cell r="FL25" t="str">
            <v/>
          </cell>
          <cell r="FM25" t="str">
            <v/>
          </cell>
          <cell r="FN25" t="str">
            <v/>
          </cell>
          <cell r="FO25" t="str">
            <v/>
          </cell>
          <cell r="FP25" t="str">
            <v/>
          </cell>
          <cell r="FQ25" t="str">
            <v/>
          </cell>
          <cell r="FR25" t="str">
            <v/>
          </cell>
          <cell r="FS25" t="str">
            <v/>
          </cell>
          <cell r="FT25" t="str">
            <v/>
          </cell>
          <cell r="FU25" t="str">
            <v/>
          </cell>
          <cell r="FV25" t="str">
            <v/>
          </cell>
          <cell r="FW25" t="str">
            <v/>
          </cell>
          <cell r="FX25" t="str">
            <v/>
          </cell>
          <cell r="FY25" t="str">
            <v/>
          </cell>
          <cell r="FZ25" t="str">
            <v/>
          </cell>
          <cell r="GA25" t="str">
            <v/>
          </cell>
          <cell r="GB25">
            <v>1</v>
          </cell>
          <cell r="GC25" t="str">
            <v/>
          </cell>
          <cell r="GD25" t="str">
            <v/>
          </cell>
          <cell r="GE25" t="str">
            <v/>
          </cell>
          <cell r="GF25" t="str">
            <v/>
          </cell>
          <cell r="GG25" t="str">
            <v/>
          </cell>
          <cell r="GH25" t="str">
            <v/>
          </cell>
          <cell r="GI25" t="str">
            <v/>
          </cell>
          <cell r="GJ25" t="str">
            <v/>
          </cell>
          <cell r="GK25" t="str">
            <v/>
          </cell>
          <cell r="GL25" t="str">
            <v/>
          </cell>
          <cell r="GM25" t="str">
            <v/>
          </cell>
          <cell r="GN25" t="str">
            <v/>
          </cell>
          <cell r="GO25" t="str">
            <v/>
          </cell>
          <cell r="GP25" t="str">
            <v/>
          </cell>
          <cell r="GQ25" t="str">
            <v/>
          </cell>
          <cell r="GR25" t="str">
            <v/>
          </cell>
          <cell r="GS25" t="str">
            <v/>
          </cell>
          <cell r="GT25">
            <v>1</v>
          </cell>
          <cell r="GU25" t="str">
            <v/>
          </cell>
          <cell r="GV25" t="str">
            <v/>
          </cell>
          <cell r="GW25" t="str">
            <v/>
          </cell>
          <cell r="GX25" t="str">
            <v/>
          </cell>
          <cell r="GY25" t="str">
            <v/>
          </cell>
          <cell r="GZ25" t="str">
            <v/>
          </cell>
          <cell r="HA25">
            <v>1</v>
          </cell>
          <cell r="HB25" t="str">
            <v/>
          </cell>
          <cell r="HC25" t="str">
            <v/>
          </cell>
          <cell r="HD25" t="str">
            <v/>
          </cell>
          <cell r="HE25" t="str">
            <v/>
          </cell>
          <cell r="HF25" t="str">
            <v/>
          </cell>
          <cell r="HG25" t="str">
            <v/>
          </cell>
          <cell r="HH25" t="str">
            <v/>
          </cell>
          <cell r="HI25" t="str">
            <v/>
          </cell>
          <cell r="HJ25" t="str">
            <v/>
          </cell>
          <cell r="HK25" t="str">
            <v/>
          </cell>
          <cell r="HL25" t="str">
            <v/>
          </cell>
          <cell r="HM25" t="str">
            <v/>
          </cell>
          <cell r="HN25" t="str">
            <v/>
          </cell>
          <cell r="HO25" t="str">
            <v/>
          </cell>
          <cell r="HP25" t="str">
            <v/>
          </cell>
          <cell r="HQ25" t="str">
            <v/>
          </cell>
          <cell r="HR25" t="str">
            <v/>
          </cell>
          <cell r="HS25" t="str">
            <v/>
          </cell>
          <cell r="HT25" t="str">
            <v/>
          </cell>
          <cell r="HU25" t="str">
            <v/>
          </cell>
          <cell r="HV25" t="str">
            <v/>
          </cell>
          <cell r="HW25" t="str">
            <v/>
          </cell>
          <cell r="HX25">
            <v>1</v>
          </cell>
          <cell r="HY25" t="str">
            <v/>
          </cell>
          <cell r="HZ25" t="str">
            <v/>
          </cell>
          <cell r="IA25" t="str">
            <v/>
          </cell>
          <cell r="IB25" t="str">
            <v/>
          </cell>
          <cell r="IC25" t="str">
            <v/>
          </cell>
          <cell r="ID25" t="str">
            <v/>
          </cell>
          <cell r="IE25" t="str">
            <v/>
          </cell>
          <cell r="IF25" t="str">
            <v/>
          </cell>
          <cell r="IG25" t="str">
            <v/>
          </cell>
          <cell r="IH25" t="str">
            <v/>
          </cell>
          <cell r="II25" t="str">
            <v/>
          </cell>
          <cell r="IJ25" t="str">
            <v/>
          </cell>
          <cell r="IK25" t="str">
            <v/>
          </cell>
          <cell r="IL25" t="str">
            <v/>
          </cell>
          <cell r="IM25" t="str">
            <v/>
          </cell>
        </row>
        <row r="26">
          <cell r="A26" t="str">
            <v>2.3.2</v>
          </cell>
          <cell r="B26">
            <v>1</v>
          </cell>
          <cell r="C26" t="str">
            <v>GERD: Gross expenditure on research &amp; development (% of GDP)</v>
          </cell>
          <cell r="D26" t="str">
            <v>SCORE</v>
          </cell>
          <cell r="E26" t="str">
            <v/>
          </cell>
          <cell r="F26">
            <v>1</v>
          </cell>
          <cell r="G26">
            <v>1</v>
          </cell>
          <cell r="H26">
            <v>1</v>
          </cell>
          <cell r="I26">
            <v>1</v>
          </cell>
          <cell r="J26">
            <v>1</v>
          </cell>
          <cell r="K26">
            <v>1</v>
          </cell>
          <cell r="L26" t="str">
            <v/>
          </cell>
          <cell r="M26" t="str">
            <v/>
          </cell>
          <cell r="N26" t="str">
            <v/>
          </cell>
          <cell r="O26">
            <v>1</v>
          </cell>
          <cell r="P26" t="str">
            <v/>
          </cell>
          <cell r="Q26">
            <v>1</v>
          </cell>
          <cell r="R26">
            <v>1</v>
          </cell>
          <cell r="S26">
            <v>1</v>
          </cell>
          <cell r="T26">
            <v>1</v>
          </cell>
          <cell r="U26">
            <v>1</v>
          </cell>
          <cell r="V26">
            <v>1</v>
          </cell>
          <cell r="W26">
            <v>1</v>
          </cell>
          <cell r="X26" t="str">
            <v/>
          </cell>
          <cell r="Y26">
            <v>1</v>
          </cell>
          <cell r="Z26" t="str">
            <v/>
          </cell>
          <cell r="AA26">
            <v>1</v>
          </cell>
          <cell r="AB26" t="str">
            <v/>
          </cell>
          <cell r="AC26">
            <v>1</v>
          </cell>
          <cell r="AD26">
            <v>1</v>
          </cell>
          <cell r="AE26">
            <v>1</v>
          </cell>
          <cell r="AF26">
            <v>1</v>
          </cell>
          <cell r="AG26" t="str">
            <v/>
          </cell>
          <cell r="AH26">
            <v>1</v>
          </cell>
          <cell r="AI26">
            <v>1</v>
          </cell>
          <cell r="AJ26">
            <v>1</v>
          </cell>
          <cell r="AK26">
            <v>1</v>
          </cell>
          <cell r="AL26" t="str">
            <v/>
          </cell>
          <cell r="AM26">
            <v>1</v>
          </cell>
          <cell r="AN26">
            <v>1</v>
          </cell>
          <cell r="AO26">
            <v>1</v>
          </cell>
          <cell r="AP26">
            <v>1</v>
          </cell>
          <cell r="AQ26">
            <v>1</v>
          </cell>
          <cell r="AR26">
            <v>1</v>
          </cell>
          <cell r="AS26">
            <v>1</v>
          </cell>
          <cell r="AT26" t="str">
            <v/>
          </cell>
          <cell r="AU26">
            <v>1</v>
          </cell>
          <cell r="AV26">
            <v>1</v>
          </cell>
          <cell r="AW26" t="str">
            <v/>
          </cell>
          <cell r="AX26">
            <v>1</v>
          </cell>
          <cell r="AY26">
            <v>1</v>
          </cell>
          <cell r="AZ26" t="str">
            <v/>
          </cell>
          <cell r="BA26">
            <v>1</v>
          </cell>
          <cell r="BB26">
            <v>1</v>
          </cell>
          <cell r="BC26">
            <v>1</v>
          </cell>
          <cell r="BD26">
            <v>1</v>
          </cell>
          <cell r="BE26">
            <v>1</v>
          </cell>
          <cell r="BF26">
            <v>1</v>
          </cell>
          <cell r="BG26">
            <v>1</v>
          </cell>
          <cell r="BH26">
            <v>1</v>
          </cell>
          <cell r="BI26">
            <v>1</v>
          </cell>
          <cell r="BJ26">
            <v>1</v>
          </cell>
          <cell r="BK26">
            <v>1</v>
          </cell>
          <cell r="BL26">
            <v>1</v>
          </cell>
          <cell r="BM26">
            <v>1</v>
          </cell>
          <cell r="BN26" t="str">
            <v/>
          </cell>
          <cell r="BO26">
            <v>1</v>
          </cell>
          <cell r="BP26">
            <v>1</v>
          </cell>
          <cell r="BQ26">
            <v>1</v>
          </cell>
          <cell r="BR26">
            <v>1</v>
          </cell>
          <cell r="BS26" t="str">
            <v/>
          </cell>
          <cell r="BT26" t="str">
            <v/>
          </cell>
          <cell r="BU26">
            <v>1</v>
          </cell>
          <cell r="BV26">
            <v>1</v>
          </cell>
          <cell r="BW26">
            <v>1</v>
          </cell>
          <cell r="BX26">
            <v>1</v>
          </cell>
          <cell r="BY26" t="str">
            <v/>
          </cell>
          <cell r="BZ26">
            <v>1</v>
          </cell>
          <cell r="CA26" t="str">
            <v/>
          </cell>
          <cell r="CB26">
            <v>1</v>
          </cell>
          <cell r="CC26" t="str">
            <v/>
          </cell>
          <cell r="CD26">
            <v>1</v>
          </cell>
          <cell r="CE26">
            <v>1</v>
          </cell>
          <cell r="CF26">
            <v>1</v>
          </cell>
          <cell r="CG26" t="str">
            <v/>
          </cell>
          <cell r="CH26">
            <v>1</v>
          </cell>
          <cell r="CI26">
            <v>1</v>
          </cell>
          <cell r="CJ26" t="str">
            <v/>
          </cell>
          <cell r="CK26" t="str">
            <v/>
          </cell>
          <cell r="CL26">
            <v>1</v>
          </cell>
          <cell r="CM26">
            <v>1</v>
          </cell>
          <cell r="CN26">
            <v>1</v>
          </cell>
          <cell r="CO26" t="str">
            <v/>
          </cell>
          <cell r="CP26">
            <v>1</v>
          </cell>
          <cell r="CQ26" t="str">
            <v/>
          </cell>
          <cell r="CR26">
            <v>1</v>
          </cell>
          <cell r="CS26">
            <v>1</v>
          </cell>
          <cell r="CT26">
            <v>1</v>
          </cell>
          <cell r="CU26">
            <v>1</v>
          </cell>
          <cell r="CV26">
            <v>1</v>
          </cell>
          <cell r="CW26">
            <v>1</v>
          </cell>
          <cell r="CX26">
            <v>1</v>
          </cell>
          <cell r="CY26" t="str">
            <v/>
          </cell>
          <cell r="CZ26">
            <v>1</v>
          </cell>
          <cell r="DA26">
            <v>1</v>
          </cell>
          <cell r="DB26">
            <v>1</v>
          </cell>
          <cell r="DC26">
            <v>1</v>
          </cell>
          <cell r="DD26">
            <v>1</v>
          </cell>
          <cell r="DE26">
            <v>1</v>
          </cell>
          <cell r="DF26">
            <v>1</v>
          </cell>
          <cell r="DG26">
            <v>1</v>
          </cell>
          <cell r="DH26">
            <v>1</v>
          </cell>
          <cell r="DI26">
            <v>1</v>
          </cell>
          <cell r="DJ26">
            <v>1</v>
          </cell>
          <cell r="DK26" t="str">
            <v/>
          </cell>
          <cell r="DL26">
            <v>1</v>
          </cell>
          <cell r="DM26">
            <v>1</v>
          </cell>
          <cell r="DN26" t="str">
            <v/>
          </cell>
          <cell r="DO26" t="str">
            <v/>
          </cell>
          <cell r="DP26">
            <v>1</v>
          </cell>
          <cell r="DQ26" t="str">
            <v/>
          </cell>
          <cell r="DR26">
            <v>1</v>
          </cell>
          <cell r="DS26" t="str">
            <v/>
          </cell>
          <cell r="DT26">
            <v>1</v>
          </cell>
          <cell r="DU26">
            <v>1</v>
          </cell>
          <cell r="DV26">
            <v>1</v>
          </cell>
          <cell r="DW26">
            <v>1</v>
          </cell>
          <cell r="DX26">
            <v>1</v>
          </cell>
          <cell r="DY26" t="str">
            <v/>
          </cell>
          <cell r="DZ26">
            <v>1</v>
          </cell>
          <cell r="EA26">
            <v>1</v>
          </cell>
          <cell r="EB26">
            <v>1</v>
          </cell>
          <cell r="EC26" t="str">
            <v/>
          </cell>
          <cell r="ED26">
            <v>1</v>
          </cell>
          <cell r="EE26">
            <v>1</v>
          </cell>
          <cell r="EF26" t="str">
            <v/>
          </cell>
          <cell r="EG26" t="str">
            <v/>
          </cell>
          <cell r="EH26" t="str">
            <v/>
          </cell>
          <cell r="EI26" t="str">
            <v/>
          </cell>
          <cell r="EJ26" t="str">
            <v/>
          </cell>
          <cell r="EK26" t="str">
            <v/>
          </cell>
          <cell r="EL26" t="str">
            <v/>
          </cell>
          <cell r="EM26" t="str">
            <v/>
          </cell>
          <cell r="EN26" t="str">
            <v/>
          </cell>
          <cell r="EO26" t="str">
            <v/>
          </cell>
          <cell r="EP26" t="str">
            <v/>
          </cell>
          <cell r="EQ26">
            <v>1</v>
          </cell>
          <cell r="ER26" t="str">
            <v/>
          </cell>
          <cell r="ES26" t="str">
            <v/>
          </cell>
          <cell r="ET26" t="str">
            <v/>
          </cell>
          <cell r="EU26" t="str">
            <v/>
          </cell>
          <cell r="EV26" t="str">
            <v/>
          </cell>
          <cell r="EW26" t="str">
            <v/>
          </cell>
          <cell r="EX26" t="str">
            <v/>
          </cell>
          <cell r="EY26" t="str">
            <v/>
          </cell>
          <cell r="EZ26" t="str">
            <v/>
          </cell>
          <cell r="FA26" t="str">
            <v/>
          </cell>
          <cell r="FB26" t="str">
            <v/>
          </cell>
          <cell r="FC26" t="str">
            <v/>
          </cell>
          <cell r="FD26" t="str">
            <v/>
          </cell>
          <cell r="FE26" t="str">
            <v/>
          </cell>
          <cell r="FF26" t="str">
            <v/>
          </cell>
          <cell r="FG26" t="str">
            <v/>
          </cell>
          <cell r="FH26" t="str">
            <v/>
          </cell>
          <cell r="FI26" t="str">
            <v/>
          </cell>
          <cell r="FJ26" t="str">
            <v/>
          </cell>
          <cell r="FK26" t="str">
            <v/>
          </cell>
          <cell r="FL26" t="str">
            <v/>
          </cell>
          <cell r="FM26" t="str">
            <v/>
          </cell>
          <cell r="FN26" t="str">
            <v/>
          </cell>
          <cell r="FO26" t="str">
            <v/>
          </cell>
          <cell r="FP26" t="str">
            <v/>
          </cell>
          <cell r="FQ26" t="str">
            <v/>
          </cell>
          <cell r="FR26" t="str">
            <v/>
          </cell>
          <cell r="FS26" t="str">
            <v/>
          </cell>
          <cell r="FT26" t="str">
            <v/>
          </cell>
          <cell r="FU26" t="str">
            <v/>
          </cell>
          <cell r="FV26" t="str">
            <v/>
          </cell>
          <cell r="FW26" t="str">
            <v/>
          </cell>
          <cell r="FX26" t="str">
            <v/>
          </cell>
          <cell r="FY26" t="str">
            <v/>
          </cell>
          <cell r="FZ26" t="str">
            <v/>
          </cell>
          <cell r="GA26" t="str">
            <v/>
          </cell>
          <cell r="GB26">
            <v>1</v>
          </cell>
          <cell r="GC26" t="str">
            <v/>
          </cell>
          <cell r="GD26" t="str">
            <v/>
          </cell>
          <cell r="GE26" t="str">
            <v/>
          </cell>
          <cell r="GF26" t="str">
            <v/>
          </cell>
          <cell r="GG26" t="str">
            <v/>
          </cell>
          <cell r="GH26" t="str">
            <v/>
          </cell>
          <cell r="GI26" t="str">
            <v/>
          </cell>
          <cell r="GJ26" t="str">
            <v/>
          </cell>
          <cell r="GK26" t="str">
            <v/>
          </cell>
          <cell r="GL26" t="str">
            <v/>
          </cell>
          <cell r="GM26" t="str">
            <v/>
          </cell>
          <cell r="GN26" t="str">
            <v/>
          </cell>
          <cell r="GO26" t="str">
            <v/>
          </cell>
          <cell r="GP26" t="str">
            <v/>
          </cell>
          <cell r="GQ26" t="str">
            <v/>
          </cell>
          <cell r="GR26" t="str">
            <v/>
          </cell>
          <cell r="GS26" t="str">
            <v/>
          </cell>
          <cell r="GT26">
            <v>1</v>
          </cell>
          <cell r="GU26" t="str">
            <v/>
          </cell>
          <cell r="GV26" t="str">
            <v/>
          </cell>
          <cell r="GW26" t="str">
            <v/>
          </cell>
          <cell r="GX26" t="str">
            <v/>
          </cell>
          <cell r="GY26" t="str">
            <v/>
          </cell>
          <cell r="GZ26" t="str">
            <v/>
          </cell>
          <cell r="HA26" t="str">
            <v/>
          </cell>
          <cell r="HB26" t="str">
            <v/>
          </cell>
          <cell r="HC26" t="str">
            <v/>
          </cell>
          <cell r="HD26" t="str">
            <v/>
          </cell>
          <cell r="HE26" t="str">
            <v/>
          </cell>
          <cell r="HF26" t="str">
            <v/>
          </cell>
          <cell r="HG26" t="str">
            <v/>
          </cell>
          <cell r="HH26" t="str">
            <v/>
          </cell>
          <cell r="HI26" t="str">
            <v/>
          </cell>
          <cell r="HJ26" t="str">
            <v/>
          </cell>
          <cell r="HK26" t="str">
            <v/>
          </cell>
          <cell r="HL26" t="str">
            <v/>
          </cell>
          <cell r="HM26" t="str">
            <v/>
          </cell>
          <cell r="HN26" t="str">
            <v/>
          </cell>
          <cell r="HO26" t="str">
            <v/>
          </cell>
          <cell r="HP26" t="str">
            <v/>
          </cell>
          <cell r="HQ26" t="str">
            <v/>
          </cell>
          <cell r="HR26" t="str">
            <v/>
          </cell>
          <cell r="HS26" t="str">
            <v/>
          </cell>
          <cell r="HT26" t="str">
            <v/>
          </cell>
          <cell r="HU26" t="str">
            <v/>
          </cell>
          <cell r="HV26" t="str">
            <v/>
          </cell>
          <cell r="HW26" t="str">
            <v/>
          </cell>
          <cell r="HX26">
            <v>1</v>
          </cell>
          <cell r="HY26" t="str">
            <v/>
          </cell>
          <cell r="HZ26" t="str">
            <v/>
          </cell>
          <cell r="IA26" t="str">
            <v/>
          </cell>
          <cell r="IB26" t="str">
            <v/>
          </cell>
          <cell r="IC26" t="str">
            <v/>
          </cell>
          <cell r="ID26" t="str">
            <v/>
          </cell>
          <cell r="IE26" t="str">
            <v/>
          </cell>
          <cell r="IF26" t="str">
            <v/>
          </cell>
          <cell r="IG26" t="str">
            <v/>
          </cell>
          <cell r="IH26" t="str">
            <v/>
          </cell>
          <cell r="II26" t="str">
            <v/>
          </cell>
          <cell r="IJ26" t="str">
            <v/>
          </cell>
          <cell r="IK26" t="str">
            <v/>
          </cell>
          <cell r="IL26" t="str">
            <v/>
          </cell>
          <cell r="IM26" t="str">
            <v/>
          </cell>
        </row>
        <row r="27">
          <cell r="A27" t="str">
            <v>2.3.3</v>
          </cell>
          <cell r="B27">
            <v>1</v>
          </cell>
          <cell r="C27" t="str">
            <v>Quality of scientific research institutions</v>
          </cell>
          <cell r="D27" t="str">
            <v>SCORE</v>
          </cell>
          <cell r="E27">
            <v>1</v>
          </cell>
          <cell r="F27">
            <v>1</v>
          </cell>
          <cell r="G27">
            <v>1</v>
          </cell>
          <cell r="H27">
            <v>1</v>
          </cell>
          <cell r="I27">
            <v>1</v>
          </cell>
          <cell r="J27">
            <v>1</v>
          </cell>
          <cell r="K27">
            <v>1</v>
          </cell>
          <cell r="L27">
            <v>1</v>
          </cell>
          <cell r="M27">
            <v>1</v>
          </cell>
          <cell r="N27" t="str">
            <v/>
          </cell>
          <cell r="O27">
            <v>1</v>
          </cell>
          <cell r="P27">
            <v>1</v>
          </cell>
          <cell r="Q27">
            <v>1</v>
          </cell>
          <cell r="R27">
            <v>1</v>
          </cell>
          <cell r="S27">
            <v>1</v>
          </cell>
          <cell r="T27">
            <v>1</v>
          </cell>
          <cell r="U27">
            <v>1</v>
          </cell>
          <cell r="V27">
            <v>1</v>
          </cell>
          <cell r="W27">
            <v>1</v>
          </cell>
          <cell r="X27" t="str">
            <v/>
          </cell>
          <cell r="Y27">
            <v>1</v>
          </cell>
          <cell r="Z27">
            <v>1</v>
          </cell>
          <cell r="AA27">
            <v>1</v>
          </cell>
          <cell r="AB27" t="str">
            <v/>
          </cell>
          <cell r="AC27">
            <v>1</v>
          </cell>
          <cell r="AD27">
            <v>1</v>
          </cell>
          <cell r="AE27">
            <v>1</v>
          </cell>
          <cell r="AF27">
            <v>1</v>
          </cell>
          <cell r="AG27">
            <v>1</v>
          </cell>
          <cell r="AH27">
            <v>1</v>
          </cell>
          <cell r="AI27">
            <v>1</v>
          </cell>
          <cell r="AJ27">
            <v>1</v>
          </cell>
          <cell r="AK27">
            <v>1</v>
          </cell>
          <cell r="AL27">
            <v>1</v>
          </cell>
          <cell r="AM27">
            <v>1</v>
          </cell>
          <cell r="AN27">
            <v>1</v>
          </cell>
          <cell r="AO27">
            <v>1</v>
          </cell>
          <cell r="AP27">
            <v>1</v>
          </cell>
          <cell r="AQ27">
            <v>1</v>
          </cell>
          <cell r="AR27">
            <v>1</v>
          </cell>
          <cell r="AS27">
            <v>1</v>
          </cell>
          <cell r="AT27" t="str">
            <v/>
          </cell>
          <cell r="AU27">
            <v>1</v>
          </cell>
          <cell r="AV27">
            <v>1</v>
          </cell>
          <cell r="AW27">
            <v>1</v>
          </cell>
          <cell r="AX27">
            <v>1</v>
          </cell>
          <cell r="AY27">
            <v>1</v>
          </cell>
          <cell r="AZ27">
            <v>1</v>
          </cell>
          <cell r="BA27">
            <v>1</v>
          </cell>
          <cell r="BB27">
            <v>1</v>
          </cell>
          <cell r="BC27">
            <v>1</v>
          </cell>
          <cell r="BD27">
            <v>1</v>
          </cell>
          <cell r="BE27">
            <v>1</v>
          </cell>
          <cell r="BF27">
            <v>1</v>
          </cell>
          <cell r="BG27">
            <v>1</v>
          </cell>
          <cell r="BH27">
            <v>1</v>
          </cell>
          <cell r="BI27">
            <v>1</v>
          </cell>
          <cell r="BJ27">
            <v>1</v>
          </cell>
          <cell r="BK27">
            <v>1</v>
          </cell>
          <cell r="BL27">
            <v>1</v>
          </cell>
          <cell r="BM27">
            <v>1</v>
          </cell>
          <cell r="BN27">
            <v>1</v>
          </cell>
          <cell r="BO27">
            <v>1</v>
          </cell>
          <cell r="BP27">
            <v>1</v>
          </cell>
          <cell r="BQ27">
            <v>1</v>
          </cell>
          <cell r="BR27">
            <v>1</v>
          </cell>
          <cell r="BS27" t="str">
            <v/>
          </cell>
          <cell r="BT27" t="str">
            <v/>
          </cell>
          <cell r="BU27">
            <v>1</v>
          </cell>
          <cell r="BV27">
            <v>1</v>
          </cell>
          <cell r="BW27">
            <v>1</v>
          </cell>
          <cell r="BX27">
            <v>1</v>
          </cell>
          <cell r="BY27">
            <v>1</v>
          </cell>
          <cell r="BZ27">
            <v>1</v>
          </cell>
          <cell r="CA27">
            <v>1</v>
          </cell>
          <cell r="CB27">
            <v>1</v>
          </cell>
          <cell r="CC27" t="str">
            <v/>
          </cell>
          <cell r="CD27">
            <v>1</v>
          </cell>
          <cell r="CE27">
            <v>1</v>
          </cell>
          <cell r="CF27">
            <v>1</v>
          </cell>
          <cell r="CG27" t="str">
            <v/>
          </cell>
          <cell r="CH27">
            <v>1</v>
          </cell>
          <cell r="CI27">
            <v>1</v>
          </cell>
          <cell r="CJ27">
            <v>1</v>
          </cell>
          <cell r="CK27">
            <v>1</v>
          </cell>
          <cell r="CL27">
            <v>1</v>
          </cell>
          <cell r="CM27">
            <v>1</v>
          </cell>
          <cell r="CN27">
            <v>1</v>
          </cell>
          <cell r="CO27">
            <v>1</v>
          </cell>
          <cell r="CP27">
            <v>1</v>
          </cell>
          <cell r="CQ27">
            <v>1</v>
          </cell>
          <cell r="CR27">
            <v>1</v>
          </cell>
          <cell r="CS27">
            <v>1</v>
          </cell>
          <cell r="CT27">
            <v>1</v>
          </cell>
          <cell r="CU27">
            <v>1</v>
          </cell>
          <cell r="CV27">
            <v>1</v>
          </cell>
          <cell r="CW27">
            <v>1</v>
          </cell>
          <cell r="CX27">
            <v>1</v>
          </cell>
          <cell r="CY27">
            <v>1</v>
          </cell>
          <cell r="CZ27">
            <v>1</v>
          </cell>
          <cell r="DA27">
            <v>1</v>
          </cell>
          <cell r="DB27">
            <v>1</v>
          </cell>
          <cell r="DC27">
            <v>1</v>
          </cell>
          <cell r="DD27">
            <v>1</v>
          </cell>
          <cell r="DE27">
            <v>1</v>
          </cell>
          <cell r="DF27">
            <v>1</v>
          </cell>
          <cell r="DG27">
            <v>1</v>
          </cell>
          <cell r="DH27">
            <v>1</v>
          </cell>
          <cell r="DI27">
            <v>1</v>
          </cell>
          <cell r="DJ27">
            <v>1</v>
          </cell>
          <cell r="DK27" t="str">
            <v/>
          </cell>
          <cell r="DL27">
            <v>1</v>
          </cell>
          <cell r="DM27">
            <v>1</v>
          </cell>
          <cell r="DN27">
            <v>1</v>
          </cell>
          <cell r="DO27" t="str">
            <v/>
          </cell>
          <cell r="DP27">
            <v>1</v>
          </cell>
          <cell r="DQ27">
            <v>1</v>
          </cell>
          <cell r="DR27">
            <v>1</v>
          </cell>
          <cell r="DS27" t="str">
            <v/>
          </cell>
          <cell r="DT27">
            <v>1</v>
          </cell>
          <cell r="DU27">
            <v>1</v>
          </cell>
          <cell r="DV27">
            <v>1</v>
          </cell>
          <cell r="DW27">
            <v>1</v>
          </cell>
          <cell r="DX27">
            <v>1</v>
          </cell>
          <cell r="DY27">
            <v>1</v>
          </cell>
          <cell r="DZ27">
            <v>1</v>
          </cell>
          <cell r="EA27">
            <v>1</v>
          </cell>
          <cell r="EB27">
            <v>1</v>
          </cell>
          <cell r="EC27">
            <v>1</v>
          </cell>
          <cell r="ED27">
            <v>1</v>
          </cell>
          <cell r="EE27">
            <v>1</v>
          </cell>
          <cell r="EF27">
            <v>1</v>
          </cell>
          <cell r="EG27" t="str">
            <v/>
          </cell>
          <cell r="EH27" t="str">
            <v/>
          </cell>
          <cell r="EI27" t="str">
            <v/>
          </cell>
          <cell r="EJ27" t="str">
            <v/>
          </cell>
          <cell r="EK27">
            <v>1</v>
          </cell>
          <cell r="EL27" t="str">
            <v/>
          </cell>
          <cell r="EM27" t="str">
            <v/>
          </cell>
          <cell r="EN27" t="str">
            <v/>
          </cell>
          <cell r="EO27" t="str">
            <v/>
          </cell>
          <cell r="EP27" t="str">
            <v/>
          </cell>
          <cell r="EQ27" t="str">
            <v/>
          </cell>
          <cell r="ER27" t="str">
            <v/>
          </cell>
          <cell r="ES27" t="str">
            <v/>
          </cell>
          <cell r="ET27" t="str">
            <v/>
          </cell>
          <cell r="EU27" t="str">
            <v/>
          </cell>
          <cell r="EV27" t="str">
            <v/>
          </cell>
          <cell r="EW27" t="str">
            <v/>
          </cell>
          <cell r="EX27" t="str">
            <v/>
          </cell>
          <cell r="EY27" t="str">
            <v/>
          </cell>
          <cell r="EZ27" t="str">
            <v/>
          </cell>
          <cell r="FA27" t="str">
            <v/>
          </cell>
          <cell r="FB27" t="str">
            <v/>
          </cell>
          <cell r="FC27" t="str">
            <v/>
          </cell>
          <cell r="FD27" t="str">
            <v/>
          </cell>
          <cell r="FE27" t="str">
            <v/>
          </cell>
          <cell r="FF27" t="str">
            <v/>
          </cell>
          <cell r="FG27" t="str">
            <v/>
          </cell>
          <cell r="FH27" t="str">
            <v/>
          </cell>
          <cell r="FI27" t="str">
            <v/>
          </cell>
          <cell r="FJ27" t="str">
            <v/>
          </cell>
          <cell r="FK27" t="str">
            <v/>
          </cell>
          <cell r="FL27" t="str">
            <v/>
          </cell>
          <cell r="FM27" t="str">
            <v/>
          </cell>
          <cell r="FN27" t="str">
            <v/>
          </cell>
          <cell r="FO27" t="str">
            <v/>
          </cell>
          <cell r="FP27" t="str">
            <v/>
          </cell>
          <cell r="FQ27" t="str">
            <v/>
          </cell>
          <cell r="FR27" t="str">
            <v/>
          </cell>
          <cell r="FS27" t="str">
            <v/>
          </cell>
          <cell r="FT27" t="str">
            <v/>
          </cell>
          <cell r="FU27" t="str">
            <v/>
          </cell>
          <cell r="FV27" t="str">
            <v/>
          </cell>
          <cell r="FW27" t="str">
            <v/>
          </cell>
          <cell r="FX27" t="str">
            <v/>
          </cell>
          <cell r="FY27" t="str">
            <v/>
          </cell>
          <cell r="FZ27" t="str">
            <v/>
          </cell>
          <cell r="GA27" t="str">
            <v/>
          </cell>
          <cell r="GB27">
            <v>1</v>
          </cell>
          <cell r="GC27" t="str">
            <v/>
          </cell>
          <cell r="GD27" t="str">
            <v/>
          </cell>
          <cell r="GE27" t="str">
            <v/>
          </cell>
          <cell r="GF27" t="str">
            <v/>
          </cell>
          <cell r="GG27" t="str">
            <v/>
          </cell>
          <cell r="GH27" t="str">
            <v/>
          </cell>
          <cell r="GI27" t="str">
            <v/>
          </cell>
          <cell r="GJ27" t="str">
            <v/>
          </cell>
          <cell r="GK27">
            <v>1</v>
          </cell>
          <cell r="GL27" t="str">
            <v/>
          </cell>
          <cell r="GM27" t="str">
            <v/>
          </cell>
          <cell r="GN27" t="str">
            <v/>
          </cell>
          <cell r="GO27" t="str">
            <v/>
          </cell>
          <cell r="GP27" t="str">
            <v/>
          </cell>
          <cell r="GQ27" t="str">
            <v/>
          </cell>
          <cell r="GR27" t="str">
            <v/>
          </cell>
          <cell r="GS27" t="str">
            <v/>
          </cell>
          <cell r="GT27">
            <v>1</v>
          </cell>
          <cell r="GU27" t="str">
            <v/>
          </cell>
          <cell r="GV27" t="str">
            <v/>
          </cell>
          <cell r="GW27" t="str">
            <v/>
          </cell>
          <cell r="GX27" t="str">
            <v/>
          </cell>
          <cell r="GY27" t="str">
            <v/>
          </cell>
          <cell r="GZ27" t="str">
            <v/>
          </cell>
          <cell r="HA27" t="str">
            <v/>
          </cell>
          <cell r="HB27" t="str">
            <v/>
          </cell>
          <cell r="HC27" t="str">
            <v/>
          </cell>
          <cell r="HD27" t="str">
            <v/>
          </cell>
          <cell r="HE27" t="str">
            <v/>
          </cell>
          <cell r="HF27" t="str">
            <v/>
          </cell>
          <cell r="HG27" t="str">
            <v/>
          </cell>
          <cell r="HH27" t="str">
            <v/>
          </cell>
          <cell r="HI27" t="str">
            <v/>
          </cell>
          <cell r="HJ27">
            <v>1</v>
          </cell>
          <cell r="HK27" t="str">
            <v/>
          </cell>
          <cell r="HL27" t="str">
            <v/>
          </cell>
          <cell r="HM27" t="str">
            <v/>
          </cell>
          <cell r="HN27" t="str">
            <v/>
          </cell>
          <cell r="HO27" t="str">
            <v/>
          </cell>
          <cell r="HP27" t="str">
            <v/>
          </cell>
          <cell r="HQ27" t="str">
            <v/>
          </cell>
          <cell r="HR27" t="str">
            <v/>
          </cell>
          <cell r="HS27" t="str">
            <v/>
          </cell>
          <cell r="HT27" t="str">
            <v/>
          </cell>
          <cell r="HU27" t="str">
            <v/>
          </cell>
          <cell r="HV27" t="str">
            <v/>
          </cell>
          <cell r="HW27" t="str">
            <v/>
          </cell>
          <cell r="HX27" t="str">
            <v/>
          </cell>
          <cell r="HY27">
            <v>1</v>
          </cell>
          <cell r="HZ27" t="str">
            <v/>
          </cell>
          <cell r="IA27" t="str">
            <v/>
          </cell>
          <cell r="IB27" t="str">
            <v/>
          </cell>
          <cell r="IC27" t="str">
            <v/>
          </cell>
          <cell r="ID27" t="str">
            <v/>
          </cell>
          <cell r="IE27" t="str">
            <v/>
          </cell>
          <cell r="IF27" t="str">
            <v/>
          </cell>
          <cell r="IG27" t="str">
            <v/>
          </cell>
          <cell r="IH27" t="str">
            <v/>
          </cell>
          <cell r="II27" t="str">
            <v/>
          </cell>
          <cell r="IJ27" t="str">
            <v/>
          </cell>
          <cell r="IK27" t="str">
            <v/>
          </cell>
          <cell r="IL27" t="str">
            <v/>
          </cell>
          <cell r="IM27" t="str">
            <v/>
          </cell>
        </row>
        <row r="28">
          <cell r="A28" t="str">
            <v>3.1.1</v>
          </cell>
          <cell r="B28">
            <v>1</v>
          </cell>
          <cell r="C28" t="str">
            <v>ICT access index</v>
          </cell>
          <cell r="D28" t="str">
            <v>SCORE</v>
          </cell>
          <cell r="E28">
            <v>1</v>
          </cell>
          <cell r="F28">
            <v>1</v>
          </cell>
          <cell r="G28">
            <v>1</v>
          </cell>
          <cell r="H28">
            <v>1</v>
          </cell>
          <cell r="I28">
            <v>1</v>
          </cell>
          <cell r="J28">
            <v>1</v>
          </cell>
          <cell r="K28">
            <v>1</v>
          </cell>
          <cell r="L28">
            <v>1</v>
          </cell>
          <cell r="M28">
            <v>1</v>
          </cell>
          <cell r="N28" t="str">
            <v/>
          </cell>
          <cell r="O28">
            <v>1</v>
          </cell>
          <cell r="P28">
            <v>1</v>
          </cell>
          <cell r="Q28">
            <v>1</v>
          </cell>
          <cell r="R28">
            <v>1</v>
          </cell>
          <cell r="S28">
            <v>1</v>
          </cell>
          <cell r="T28">
            <v>1</v>
          </cell>
          <cell r="U28">
            <v>1</v>
          </cell>
          <cell r="V28">
            <v>1</v>
          </cell>
          <cell r="W28">
            <v>1</v>
          </cell>
          <cell r="X28" t="str">
            <v/>
          </cell>
          <cell r="Y28">
            <v>1</v>
          </cell>
          <cell r="Z28">
            <v>1</v>
          </cell>
          <cell r="AA28">
            <v>1</v>
          </cell>
          <cell r="AB28" t="str">
            <v/>
          </cell>
          <cell r="AC28">
            <v>1</v>
          </cell>
          <cell r="AD28">
            <v>1</v>
          </cell>
          <cell r="AE28">
            <v>1</v>
          </cell>
          <cell r="AF28">
            <v>1</v>
          </cell>
          <cell r="AG28">
            <v>1</v>
          </cell>
          <cell r="AH28">
            <v>1</v>
          </cell>
          <cell r="AI28">
            <v>1</v>
          </cell>
          <cell r="AJ28">
            <v>1</v>
          </cell>
          <cell r="AK28">
            <v>1</v>
          </cell>
          <cell r="AL28">
            <v>1</v>
          </cell>
          <cell r="AM28">
            <v>1</v>
          </cell>
          <cell r="AN28">
            <v>1</v>
          </cell>
          <cell r="AO28">
            <v>1</v>
          </cell>
          <cell r="AP28">
            <v>1</v>
          </cell>
          <cell r="AQ28">
            <v>1</v>
          </cell>
          <cell r="AR28">
            <v>1</v>
          </cell>
          <cell r="AS28">
            <v>1</v>
          </cell>
          <cell r="AT28" t="str">
            <v/>
          </cell>
          <cell r="AU28">
            <v>1</v>
          </cell>
          <cell r="AV28">
            <v>1</v>
          </cell>
          <cell r="AW28">
            <v>1</v>
          </cell>
          <cell r="AX28">
            <v>1</v>
          </cell>
          <cell r="AY28">
            <v>1</v>
          </cell>
          <cell r="AZ28" t="str">
            <v/>
          </cell>
          <cell r="BA28">
            <v>1</v>
          </cell>
          <cell r="BB28">
            <v>1</v>
          </cell>
          <cell r="BC28">
            <v>1</v>
          </cell>
          <cell r="BD28">
            <v>1</v>
          </cell>
          <cell r="BE28">
            <v>1</v>
          </cell>
          <cell r="BF28">
            <v>1</v>
          </cell>
          <cell r="BG28">
            <v>1</v>
          </cell>
          <cell r="BH28">
            <v>1</v>
          </cell>
          <cell r="BI28">
            <v>1</v>
          </cell>
          <cell r="BJ28">
            <v>1</v>
          </cell>
          <cell r="BK28">
            <v>1</v>
          </cell>
          <cell r="BL28">
            <v>1</v>
          </cell>
          <cell r="BM28">
            <v>1</v>
          </cell>
          <cell r="BN28">
            <v>1</v>
          </cell>
          <cell r="BO28">
            <v>1</v>
          </cell>
          <cell r="BP28">
            <v>1</v>
          </cell>
          <cell r="BQ28">
            <v>1</v>
          </cell>
          <cell r="BR28">
            <v>1</v>
          </cell>
          <cell r="BS28" t="str">
            <v/>
          </cell>
          <cell r="BT28" t="str">
            <v/>
          </cell>
          <cell r="BU28">
            <v>1</v>
          </cell>
          <cell r="BV28">
            <v>1</v>
          </cell>
          <cell r="BW28">
            <v>1</v>
          </cell>
          <cell r="BX28">
            <v>1</v>
          </cell>
          <cell r="BY28">
            <v>1</v>
          </cell>
          <cell r="BZ28">
            <v>1</v>
          </cell>
          <cell r="CA28">
            <v>1</v>
          </cell>
          <cell r="CB28">
            <v>1</v>
          </cell>
          <cell r="CC28" t="str">
            <v/>
          </cell>
          <cell r="CD28">
            <v>1</v>
          </cell>
          <cell r="CE28">
            <v>1</v>
          </cell>
          <cell r="CF28">
            <v>1</v>
          </cell>
          <cell r="CG28" t="str">
            <v/>
          </cell>
          <cell r="CH28">
            <v>1</v>
          </cell>
          <cell r="CI28">
            <v>1</v>
          </cell>
          <cell r="CJ28">
            <v>1</v>
          </cell>
          <cell r="CK28">
            <v>1</v>
          </cell>
          <cell r="CL28">
            <v>1</v>
          </cell>
          <cell r="CM28">
            <v>1</v>
          </cell>
          <cell r="CN28">
            <v>1</v>
          </cell>
          <cell r="CO28">
            <v>1</v>
          </cell>
          <cell r="CP28">
            <v>1</v>
          </cell>
          <cell r="CQ28">
            <v>1</v>
          </cell>
          <cell r="CR28">
            <v>1</v>
          </cell>
          <cell r="CS28">
            <v>1</v>
          </cell>
          <cell r="CT28">
            <v>1</v>
          </cell>
          <cell r="CU28">
            <v>1</v>
          </cell>
          <cell r="CV28">
            <v>1</v>
          </cell>
          <cell r="CW28">
            <v>1</v>
          </cell>
          <cell r="CX28">
            <v>1</v>
          </cell>
          <cell r="CY28">
            <v>1</v>
          </cell>
          <cell r="CZ28">
            <v>1</v>
          </cell>
          <cell r="DA28">
            <v>1</v>
          </cell>
          <cell r="DB28">
            <v>1</v>
          </cell>
          <cell r="DC28">
            <v>1</v>
          </cell>
          <cell r="DD28">
            <v>1</v>
          </cell>
          <cell r="DE28">
            <v>1</v>
          </cell>
          <cell r="DF28">
            <v>1</v>
          </cell>
          <cell r="DG28">
            <v>1</v>
          </cell>
          <cell r="DH28">
            <v>1</v>
          </cell>
          <cell r="DI28">
            <v>1</v>
          </cell>
          <cell r="DJ28">
            <v>1</v>
          </cell>
          <cell r="DK28" t="str">
            <v/>
          </cell>
          <cell r="DL28">
            <v>1</v>
          </cell>
          <cell r="DM28">
            <v>1</v>
          </cell>
          <cell r="DN28">
            <v>1</v>
          </cell>
          <cell r="DO28" t="str">
            <v/>
          </cell>
          <cell r="DP28">
            <v>1</v>
          </cell>
          <cell r="DQ28">
            <v>1</v>
          </cell>
          <cell r="DR28">
            <v>1</v>
          </cell>
          <cell r="DS28" t="str">
            <v/>
          </cell>
          <cell r="DT28">
            <v>1</v>
          </cell>
          <cell r="DU28">
            <v>1</v>
          </cell>
          <cell r="DV28">
            <v>1</v>
          </cell>
          <cell r="DW28">
            <v>1</v>
          </cell>
          <cell r="DX28">
            <v>1</v>
          </cell>
          <cell r="DY28">
            <v>1</v>
          </cell>
          <cell r="DZ28">
            <v>1</v>
          </cell>
          <cell r="EA28">
            <v>1</v>
          </cell>
          <cell r="EB28">
            <v>1</v>
          </cell>
          <cell r="EC28">
            <v>1</v>
          </cell>
          <cell r="ED28">
            <v>1</v>
          </cell>
          <cell r="EE28">
            <v>1</v>
          </cell>
          <cell r="EF28">
            <v>1</v>
          </cell>
          <cell r="EG28" t="str">
            <v/>
          </cell>
          <cell r="EH28" t="str">
            <v/>
          </cell>
          <cell r="EI28" t="str">
            <v/>
          </cell>
          <cell r="EJ28" t="str">
            <v/>
          </cell>
          <cell r="EK28">
            <v>1</v>
          </cell>
          <cell r="EL28" t="str">
            <v/>
          </cell>
          <cell r="EM28" t="str">
            <v/>
          </cell>
          <cell r="EN28" t="str">
            <v/>
          </cell>
          <cell r="EO28" t="str">
            <v/>
          </cell>
          <cell r="EP28" t="str">
            <v/>
          </cell>
          <cell r="EQ28">
            <v>1</v>
          </cell>
          <cell r="ER28" t="str">
            <v/>
          </cell>
          <cell r="ES28" t="str">
            <v/>
          </cell>
          <cell r="ET28" t="str">
            <v/>
          </cell>
          <cell r="EU28" t="str">
            <v/>
          </cell>
          <cell r="EV28" t="str">
            <v/>
          </cell>
          <cell r="EW28" t="str">
            <v/>
          </cell>
          <cell r="EX28" t="str">
            <v/>
          </cell>
          <cell r="EY28" t="str">
            <v/>
          </cell>
          <cell r="EZ28" t="str">
            <v/>
          </cell>
          <cell r="FA28" t="str">
            <v/>
          </cell>
          <cell r="FB28" t="str">
            <v/>
          </cell>
          <cell r="FC28" t="str">
            <v/>
          </cell>
          <cell r="FD28" t="str">
            <v/>
          </cell>
          <cell r="FE28" t="str">
            <v/>
          </cell>
          <cell r="FF28" t="str">
            <v/>
          </cell>
          <cell r="FG28" t="str">
            <v/>
          </cell>
          <cell r="FH28" t="str">
            <v/>
          </cell>
          <cell r="FI28" t="str">
            <v/>
          </cell>
          <cell r="FJ28" t="str">
            <v/>
          </cell>
          <cell r="FK28" t="str">
            <v/>
          </cell>
          <cell r="FL28" t="str">
            <v/>
          </cell>
          <cell r="FM28" t="str">
            <v/>
          </cell>
          <cell r="FN28" t="str">
            <v/>
          </cell>
          <cell r="FO28" t="str">
            <v/>
          </cell>
          <cell r="FP28" t="str">
            <v/>
          </cell>
          <cell r="FQ28" t="str">
            <v/>
          </cell>
          <cell r="FR28" t="str">
            <v/>
          </cell>
          <cell r="FS28" t="str">
            <v/>
          </cell>
          <cell r="FT28" t="str">
            <v/>
          </cell>
          <cell r="FU28" t="str">
            <v/>
          </cell>
          <cell r="FV28" t="str">
            <v/>
          </cell>
          <cell r="FW28" t="str">
            <v/>
          </cell>
          <cell r="FX28" t="str">
            <v/>
          </cell>
          <cell r="FY28" t="str">
            <v/>
          </cell>
          <cell r="FZ28" t="str">
            <v/>
          </cell>
          <cell r="GA28" t="str">
            <v/>
          </cell>
          <cell r="GB28">
            <v>1</v>
          </cell>
          <cell r="GC28" t="str">
            <v/>
          </cell>
          <cell r="GD28" t="str">
            <v/>
          </cell>
          <cell r="GE28" t="str">
            <v/>
          </cell>
          <cell r="GF28" t="str">
            <v/>
          </cell>
          <cell r="GG28" t="str">
            <v/>
          </cell>
          <cell r="GH28" t="str">
            <v/>
          </cell>
          <cell r="GI28" t="str">
            <v/>
          </cell>
          <cell r="GJ28" t="str">
            <v/>
          </cell>
          <cell r="GK28">
            <v>1</v>
          </cell>
          <cell r="GL28" t="str">
            <v/>
          </cell>
          <cell r="GM28" t="str">
            <v/>
          </cell>
          <cell r="GN28" t="str">
            <v/>
          </cell>
          <cell r="GO28" t="str">
            <v/>
          </cell>
          <cell r="GP28" t="str">
            <v/>
          </cell>
          <cell r="GQ28" t="str">
            <v/>
          </cell>
          <cell r="GR28" t="str">
            <v/>
          </cell>
          <cell r="GS28" t="str">
            <v/>
          </cell>
          <cell r="GT28">
            <v>1</v>
          </cell>
          <cell r="GU28" t="str">
            <v/>
          </cell>
          <cell r="GV28" t="str">
            <v/>
          </cell>
          <cell r="GW28" t="str">
            <v/>
          </cell>
          <cell r="GX28" t="str">
            <v/>
          </cell>
          <cell r="GY28" t="str">
            <v/>
          </cell>
          <cell r="GZ28" t="str">
            <v/>
          </cell>
          <cell r="HA28">
            <v>1</v>
          </cell>
          <cell r="HB28" t="str">
            <v/>
          </cell>
          <cell r="HC28" t="str">
            <v/>
          </cell>
          <cell r="HD28" t="str">
            <v/>
          </cell>
          <cell r="HE28" t="str">
            <v/>
          </cell>
          <cell r="HF28" t="str">
            <v/>
          </cell>
          <cell r="HG28" t="str">
            <v/>
          </cell>
          <cell r="HH28" t="str">
            <v/>
          </cell>
          <cell r="HI28" t="str">
            <v/>
          </cell>
          <cell r="HJ28">
            <v>1</v>
          </cell>
          <cell r="HK28" t="str">
            <v/>
          </cell>
          <cell r="HL28" t="str">
            <v/>
          </cell>
          <cell r="HM28" t="str">
            <v/>
          </cell>
          <cell r="HN28" t="str">
            <v/>
          </cell>
          <cell r="HO28" t="str">
            <v/>
          </cell>
          <cell r="HP28" t="str">
            <v/>
          </cell>
          <cell r="HQ28" t="str">
            <v/>
          </cell>
          <cell r="HR28" t="str">
            <v/>
          </cell>
          <cell r="HS28" t="str">
            <v/>
          </cell>
          <cell r="HT28" t="str">
            <v/>
          </cell>
          <cell r="HU28" t="str">
            <v/>
          </cell>
          <cell r="HV28" t="str">
            <v/>
          </cell>
          <cell r="HW28" t="str">
            <v/>
          </cell>
          <cell r="HX28">
            <v>1</v>
          </cell>
          <cell r="HY28">
            <v>1</v>
          </cell>
          <cell r="HZ28" t="str">
            <v/>
          </cell>
          <cell r="IA28" t="str">
            <v/>
          </cell>
          <cell r="IB28" t="str">
            <v/>
          </cell>
          <cell r="IC28" t="str">
            <v/>
          </cell>
          <cell r="ID28" t="str">
            <v/>
          </cell>
          <cell r="IE28" t="str">
            <v/>
          </cell>
          <cell r="IF28" t="str">
            <v/>
          </cell>
          <cell r="IG28" t="str">
            <v/>
          </cell>
          <cell r="IH28" t="str">
            <v/>
          </cell>
          <cell r="II28" t="str">
            <v/>
          </cell>
          <cell r="IJ28" t="str">
            <v/>
          </cell>
          <cell r="IK28" t="str">
            <v/>
          </cell>
          <cell r="IL28" t="str">
            <v/>
          </cell>
          <cell r="IM28">
            <v>1</v>
          </cell>
        </row>
        <row r="29">
          <cell r="A29" t="str">
            <v>3.1.2</v>
          </cell>
          <cell r="B29">
            <v>1</v>
          </cell>
          <cell r="C29" t="str">
            <v>ICT use index</v>
          </cell>
          <cell r="D29" t="str">
            <v>SCORE</v>
          </cell>
          <cell r="E29">
            <v>1</v>
          </cell>
          <cell r="F29">
            <v>1</v>
          </cell>
          <cell r="G29">
            <v>1</v>
          </cell>
          <cell r="H29">
            <v>1</v>
          </cell>
          <cell r="I29">
            <v>1</v>
          </cell>
          <cell r="J29">
            <v>1</v>
          </cell>
          <cell r="K29">
            <v>1</v>
          </cell>
          <cell r="L29">
            <v>1</v>
          </cell>
          <cell r="M29">
            <v>1</v>
          </cell>
          <cell r="N29" t="str">
            <v/>
          </cell>
          <cell r="O29">
            <v>1</v>
          </cell>
          <cell r="P29">
            <v>1</v>
          </cell>
          <cell r="Q29">
            <v>1</v>
          </cell>
          <cell r="R29">
            <v>1</v>
          </cell>
          <cell r="S29">
            <v>1</v>
          </cell>
          <cell r="T29">
            <v>1</v>
          </cell>
          <cell r="U29">
            <v>1</v>
          </cell>
          <cell r="V29">
            <v>1</v>
          </cell>
          <cell r="W29">
            <v>1</v>
          </cell>
          <cell r="X29" t="str">
            <v/>
          </cell>
          <cell r="Y29">
            <v>1</v>
          </cell>
          <cell r="Z29">
            <v>1</v>
          </cell>
          <cell r="AA29">
            <v>1</v>
          </cell>
          <cell r="AB29" t="str">
            <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t="str">
            <v/>
          </cell>
          <cell r="AU29">
            <v>1</v>
          </cell>
          <cell r="AV29">
            <v>1</v>
          </cell>
          <cell r="AW29">
            <v>1</v>
          </cell>
          <cell r="AX29">
            <v>1</v>
          </cell>
          <cell r="AY29">
            <v>1</v>
          </cell>
          <cell r="AZ29" t="str">
            <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t="str">
            <v/>
          </cell>
          <cell r="BT29" t="str">
            <v/>
          </cell>
          <cell r="BU29">
            <v>1</v>
          </cell>
          <cell r="BV29">
            <v>1</v>
          </cell>
          <cell r="BW29">
            <v>1</v>
          </cell>
          <cell r="BX29">
            <v>1</v>
          </cell>
          <cell r="BY29">
            <v>1</v>
          </cell>
          <cell r="BZ29">
            <v>1</v>
          </cell>
          <cell r="CA29">
            <v>1</v>
          </cell>
          <cell r="CB29">
            <v>1</v>
          </cell>
          <cell r="CC29" t="str">
            <v/>
          </cell>
          <cell r="CD29">
            <v>1</v>
          </cell>
          <cell r="CE29">
            <v>1</v>
          </cell>
          <cell r="CF29">
            <v>1</v>
          </cell>
          <cell r="CG29" t="str">
            <v/>
          </cell>
          <cell r="CH29">
            <v>1</v>
          </cell>
          <cell r="CI29">
            <v>1</v>
          </cell>
          <cell r="CJ29">
            <v>1</v>
          </cell>
          <cell r="CK29">
            <v>1</v>
          </cell>
          <cell r="CL29">
            <v>1</v>
          </cell>
          <cell r="CM29">
            <v>1</v>
          </cell>
          <cell r="CN29">
            <v>1</v>
          </cell>
          <cell r="CO29">
            <v>1</v>
          </cell>
          <cell r="CP29">
            <v>1</v>
          </cell>
          <cell r="CQ29">
            <v>1</v>
          </cell>
          <cell r="CR29">
            <v>1</v>
          </cell>
          <cell r="CS29">
            <v>1</v>
          </cell>
          <cell r="CT29">
            <v>1</v>
          </cell>
          <cell r="CU29">
            <v>1</v>
          </cell>
          <cell r="CV29">
            <v>1</v>
          </cell>
          <cell r="CW29">
            <v>1</v>
          </cell>
          <cell r="CX29">
            <v>1</v>
          </cell>
          <cell r="CY29">
            <v>1</v>
          </cell>
          <cell r="CZ29">
            <v>1</v>
          </cell>
          <cell r="DA29">
            <v>1</v>
          </cell>
          <cell r="DB29">
            <v>1</v>
          </cell>
          <cell r="DC29">
            <v>1</v>
          </cell>
          <cell r="DD29">
            <v>1</v>
          </cell>
          <cell r="DE29">
            <v>1</v>
          </cell>
          <cell r="DF29">
            <v>1</v>
          </cell>
          <cell r="DG29">
            <v>1</v>
          </cell>
          <cell r="DH29">
            <v>1</v>
          </cell>
          <cell r="DI29">
            <v>1</v>
          </cell>
          <cell r="DJ29">
            <v>1</v>
          </cell>
          <cell r="DK29" t="str">
            <v/>
          </cell>
          <cell r="DL29">
            <v>1</v>
          </cell>
          <cell r="DM29">
            <v>1</v>
          </cell>
          <cell r="DN29">
            <v>1</v>
          </cell>
          <cell r="DO29" t="str">
            <v/>
          </cell>
          <cell r="DP29">
            <v>1</v>
          </cell>
          <cell r="DQ29">
            <v>1</v>
          </cell>
          <cell r="DR29">
            <v>1</v>
          </cell>
          <cell r="DS29" t="str">
            <v/>
          </cell>
          <cell r="DT29">
            <v>1</v>
          </cell>
          <cell r="DU29">
            <v>1</v>
          </cell>
          <cell r="DV29">
            <v>1</v>
          </cell>
          <cell r="DW29">
            <v>1</v>
          </cell>
          <cell r="DX29">
            <v>1</v>
          </cell>
          <cell r="DY29">
            <v>1</v>
          </cell>
          <cell r="DZ29">
            <v>1</v>
          </cell>
          <cell r="EA29">
            <v>1</v>
          </cell>
          <cell r="EB29">
            <v>1</v>
          </cell>
          <cell r="EC29">
            <v>1</v>
          </cell>
          <cell r="ED29">
            <v>1</v>
          </cell>
          <cell r="EE29">
            <v>1</v>
          </cell>
          <cell r="EF29">
            <v>1</v>
          </cell>
          <cell r="EG29" t="str">
            <v/>
          </cell>
          <cell r="EH29" t="str">
            <v/>
          </cell>
          <cell r="EI29" t="str">
            <v/>
          </cell>
          <cell r="EJ29" t="str">
            <v/>
          </cell>
          <cell r="EK29">
            <v>1</v>
          </cell>
          <cell r="EL29" t="str">
            <v/>
          </cell>
          <cell r="EM29" t="str">
            <v/>
          </cell>
          <cell r="EN29" t="str">
            <v/>
          </cell>
          <cell r="EO29" t="str">
            <v/>
          </cell>
          <cell r="EP29" t="str">
            <v/>
          </cell>
          <cell r="EQ29">
            <v>1</v>
          </cell>
          <cell r="ER29" t="str">
            <v/>
          </cell>
          <cell r="ES29" t="str">
            <v/>
          </cell>
          <cell r="ET29" t="str">
            <v/>
          </cell>
          <cell r="EU29" t="str">
            <v/>
          </cell>
          <cell r="EV29" t="str">
            <v/>
          </cell>
          <cell r="EW29" t="str">
            <v/>
          </cell>
          <cell r="EX29" t="str">
            <v/>
          </cell>
          <cell r="EY29" t="str">
            <v/>
          </cell>
          <cell r="EZ29" t="str">
            <v/>
          </cell>
          <cell r="FA29" t="str">
            <v/>
          </cell>
          <cell r="FB29" t="str">
            <v/>
          </cell>
          <cell r="FC29" t="str">
            <v/>
          </cell>
          <cell r="FD29" t="str">
            <v/>
          </cell>
          <cell r="FE29" t="str">
            <v/>
          </cell>
          <cell r="FF29" t="str">
            <v/>
          </cell>
          <cell r="FG29" t="str">
            <v/>
          </cell>
          <cell r="FH29" t="str">
            <v/>
          </cell>
          <cell r="FI29" t="str">
            <v/>
          </cell>
          <cell r="FJ29" t="str">
            <v/>
          </cell>
          <cell r="FK29" t="str">
            <v/>
          </cell>
          <cell r="FL29" t="str">
            <v/>
          </cell>
          <cell r="FM29" t="str">
            <v/>
          </cell>
          <cell r="FN29" t="str">
            <v/>
          </cell>
          <cell r="FO29" t="str">
            <v/>
          </cell>
          <cell r="FP29" t="str">
            <v/>
          </cell>
          <cell r="FQ29" t="str">
            <v/>
          </cell>
          <cell r="FR29" t="str">
            <v/>
          </cell>
          <cell r="FS29" t="str">
            <v/>
          </cell>
          <cell r="FT29" t="str">
            <v/>
          </cell>
          <cell r="FU29" t="str">
            <v/>
          </cell>
          <cell r="FV29" t="str">
            <v/>
          </cell>
          <cell r="FW29" t="str">
            <v/>
          </cell>
          <cell r="FX29" t="str">
            <v/>
          </cell>
          <cell r="FY29" t="str">
            <v/>
          </cell>
          <cell r="FZ29" t="str">
            <v/>
          </cell>
          <cell r="GA29" t="str">
            <v/>
          </cell>
          <cell r="GB29">
            <v>1</v>
          </cell>
          <cell r="GC29" t="str">
            <v/>
          </cell>
          <cell r="GD29" t="str">
            <v/>
          </cell>
          <cell r="GE29" t="str">
            <v/>
          </cell>
          <cell r="GF29" t="str">
            <v/>
          </cell>
          <cell r="GG29" t="str">
            <v/>
          </cell>
          <cell r="GH29" t="str">
            <v/>
          </cell>
          <cell r="GI29" t="str">
            <v/>
          </cell>
          <cell r="GJ29" t="str">
            <v/>
          </cell>
          <cell r="GK29">
            <v>1</v>
          </cell>
          <cell r="GL29" t="str">
            <v/>
          </cell>
          <cell r="GM29" t="str">
            <v/>
          </cell>
          <cell r="GN29" t="str">
            <v/>
          </cell>
          <cell r="GO29" t="str">
            <v/>
          </cell>
          <cell r="GP29" t="str">
            <v/>
          </cell>
          <cell r="GQ29" t="str">
            <v/>
          </cell>
          <cell r="GR29" t="str">
            <v/>
          </cell>
          <cell r="GS29" t="str">
            <v/>
          </cell>
          <cell r="GT29">
            <v>1</v>
          </cell>
          <cell r="GU29" t="str">
            <v/>
          </cell>
          <cell r="GV29" t="str">
            <v/>
          </cell>
          <cell r="GW29" t="str">
            <v/>
          </cell>
          <cell r="GX29" t="str">
            <v/>
          </cell>
          <cell r="GY29" t="str">
            <v/>
          </cell>
          <cell r="GZ29" t="str">
            <v/>
          </cell>
          <cell r="HA29">
            <v>1</v>
          </cell>
          <cell r="HB29" t="str">
            <v/>
          </cell>
          <cell r="HC29" t="str">
            <v/>
          </cell>
          <cell r="HD29" t="str">
            <v/>
          </cell>
          <cell r="HE29" t="str">
            <v/>
          </cell>
          <cell r="HF29" t="str">
            <v/>
          </cell>
          <cell r="HG29" t="str">
            <v/>
          </cell>
          <cell r="HH29" t="str">
            <v/>
          </cell>
          <cell r="HI29" t="str">
            <v/>
          </cell>
          <cell r="HJ29">
            <v>1</v>
          </cell>
          <cell r="HK29" t="str">
            <v/>
          </cell>
          <cell r="HL29" t="str">
            <v/>
          </cell>
          <cell r="HM29" t="str">
            <v/>
          </cell>
          <cell r="HN29" t="str">
            <v/>
          </cell>
          <cell r="HO29" t="str">
            <v/>
          </cell>
          <cell r="HP29" t="str">
            <v/>
          </cell>
          <cell r="HQ29" t="str">
            <v/>
          </cell>
          <cell r="HR29" t="str">
            <v/>
          </cell>
          <cell r="HS29" t="str">
            <v/>
          </cell>
          <cell r="HT29" t="str">
            <v/>
          </cell>
          <cell r="HU29" t="str">
            <v/>
          </cell>
          <cell r="HV29" t="str">
            <v/>
          </cell>
          <cell r="HW29" t="str">
            <v/>
          </cell>
          <cell r="HX29">
            <v>1</v>
          </cell>
          <cell r="HY29">
            <v>1</v>
          </cell>
          <cell r="HZ29" t="str">
            <v/>
          </cell>
          <cell r="IA29" t="str">
            <v/>
          </cell>
          <cell r="IB29" t="str">
            <v/>
          </cell>
          <cell r="IC29" t="str">
            <v/>
          </cell>
          <cell r="ID29" t="str">
            <v/>
          </cell>
          <cell r="IE29" t="str">
            <v/>
          </cell>
          <cell r="IF29" t="str">
            <v/>
          </cell>
          <cell r="IG29" t="str">
            <v/>
          </cell>
          <cell r="IH29" t="str">
            <v/>
          </cell>
          <cell r="II29" t="str">
            <v/>
          </cell>
          <cell r="IJ29" t="str">
            <v/>
          </cell>
          <cell r="IK29" t="str">
            <v/>
          </cell>
          <cell r="IL29" t="str">
            <v/>
          </cell>
          <cell r="IM29">
            <v>1</v>
          </cell>
        </row>
        <row r="30">
          <cell r="A30" t="str">
            <v>3.1.3</v>
          </cell>
          <cell r="B30">
            <v>0.5</v>
          </cell>
          <cell r="C30" t="str">
            <v>Government's Online Service Index</v>
          </cell>
          <cell r="D30" t="str">
            <v>SCORE</v>
          </cell>
          <cell r="E30">
            <v>0.5</v>
          </cell>
          <cell r="F30">
            <v>0.5</v>
          </cell>
          <cell r="G30">
            <v>0.5</v>
          </cell>
          <cell r="H30" t="str">
            <v/>
          </cell>
          <cell r="I30">
            <v>0.5</v>
          </cell>
          <cell r="J30">
            <v>0.5</v>
          </cell>
          <cell r="K30">
            <v>0.5</v>
          </cell>
          <cell r="L30">
            <v>0.5</v>
          </cell>
          <cell r="M30">
            <v>0.5</v>
          </cell>
          <cell r="N30" t="str">
            <v/>
          </cell>
          <cell r="O30">
            <v>0.5</v>
          </cell>
          <cell r="P30">
            <v>0.5</v>
          </cell>
          <cell r="Q30">
            <v>0.5</v>
          </cell>
          <cell r="R30">
            <v>0.5</v>
          </cell>
          <cell r="S30">
            <v>0.5</v>
          </cell>
          <cell r="T30">
            <v>0.5</v>
          </cell>
          <cell r="U30">
            <v>0.5</v>
          </cell>
          <cell r="V30">
            <v>0.5</v>
          </cell>
          <cell r="W30">
            <v>0.5</v>
          </cell>
          <cell r="X30" t="str">
            <v/>
          </cell>
          <cell r="Y30">
            <v>0.5</v>
          </cell>
          <cell r="Z30">
            <v>0.5</v>
          </cell>
          <cell r="AA30">
            <v>0.5</v>
          </cell>
          <cell r="AB30" t="str">
            <v/>
          </cell>
          <cell r="AC30">
            <v>0.5</v>
          </cell>
          <cell r="AD30">
            <v>0.5</v>
          </cell>
          <cell r="AE30">
            <v>0.5</v>
          </cell>
          <cell r="AF30">
            <v>0.5</v>
          </cell>
          <cell r="AG30">
            <v>0.5</v>
          </cell>
          <cell r="AH30">
            <v>0.5</v>
          </cell>
          <cell r="AI30">
            <v>0.5</v>
          </cell>
          <cell r="AJ30">
            <v>0.5</v>
          </cell>
          <cell r="AK30">
            <v>0.5</v>
          </cell>
          <cell r="AL30">
            <v>0.5</v>
          </cell>
          <cell r="AM30">
            <v>0.5</v>
          </cell>
          <cell r="AN30">
            <v>0.5</v>
          </cell>
          <cell r="AO30">
            <v>0.5</v>
          </cell>
          <cell r="AP30">
            <v>0.5</v>
          </cell>
          <cell r="AQ30">
            <v>0.5</v>
          </cell>
          <cell r="AR30">
            <v>0.5</v>
          </cell>
          <cell r="AS30">
            <v>0.5</v>
          </cell>
          <cell r="AT30" t="str">
            <v/>
          </cell>
          <cell r="AU30">
            <v>0.5</v>
          </cell>
          <cell r="AV30">
            <v>0.5</v>
          </cell>
          <cell r="AW30">
            <v>0.5</v>
          </cell>
          <cell r="AX30">
            <v>0.5</v>
          </cell>
          <cell r="AY30">
            <v>0.5</v>
          </cell>
          <cell r="AZ30">
            <v>0.5</v>
          </cell>
          <cell r="BA30">
            <v>0.5</v>
          </cell>
          <cell r="BB30" t="str">
            <v/>
          </cell>
          <cell r="BC30">
            <v>0.5</v>
          </cell>
          <cell r="BD30">
            <v>0.5</v>
          </cell>
          <cell r="BE30">
            <v>0.5</v>
          </cell>
          <cell r="BF30">
            <v>0.5</v>
          </cell>
          <cell r="BG30">
            <v>0.5</v>
          </cell>
          <cell r="BH30">
            <v>0.5</v>
          </cell>
          <cell r="BI30">
            <v>0.5</v>
          </cell>
          <cell r="BJ30">
            <v>0.5</v>
          </cell>
          <cell r="BK30">
            <v>0.5</v>
          </cell>
          <cell r="BL30">
            <v>0.5</v>
          </cell>
          <cell r="BM30">
            <v>0.5</v>
          </cell>
          <cell r="BN30">
            <v>0.5</v>
          </cell>
          <cell r="BO30">
            <v>0.5</v>
          </cell>
          <cell r="BP30">
            <v>0.5</v>
          </cell>
          <cell r="BQ30">
            <v>0.5</v>
          </cell>
          <cell r="BR30">
            <v>0.5</v>
          </cell>
          <cell r="BS30" t="str">
            <v/>
          </cell>
          <cell r="BT30" t="str">
            <v/>
          </cell>
          <cell r="BU30">
            <v>0.5</v>
          </cell>
          <cell r="BV30">
            <v>0.5</v>
          </cell>
          <cell r="BW30">
            <v>0.5</v>
          </cell>
          <cell r="BX30">
            <v>0.5</v>
          </cell>
          <cell r="BY30">
            <v>0.5</v>
          </cell>
          <cell r="BZ30">
            <v>0.5</v>
          </cell>
          <cell r="CA30">
            <v>0.5</v>
          </cell>
          <cell r="CB30">
            <v>0.5</v>
          </cell>
          <cell r="CC30" t="str">
            <v/>
          </cell>
          <cell r="CD30">
            <v>0.5</v>
          </cell>
          <cell r="CE30">
            <v>0.5</v>
          </cell>
          <cell r="CF30">
            <v>0.5</v>
          </cell>
          <cell r="CG30" t="str">
            <v/>
          </cell>
          <cell r="CH30">
            <v>0.5</v>
          </cell>
          <cell r="CI30">
            <v>0.5</v>
          </cell>
          <cell r="CJ30">
            <v>0.5</v>
          </cell>
          <cell r="CK30">
            <v>0.5</v>
          </cell>
          <cell r="CL30">
            <v>0.5</v>
          </cell>
          <cell r="CM30">
            <v>0.5</v>
          </cell>
          <cell r="CN30">
            <v>0.5</v>
          </cell>
          <cell r="CO30">
            <v>0.5</v>
          </cell>
          <cell r="CP30">
            <v>0.5</v>
          </cell>
          <cell r="CQ30">
            <v>0.5</v>
          </cell>
          <cell r="CR30">
            <v>0.5</v>
          </cell>
          <cell r="CS30">
            <v>0.5</v>
          </cell>
          <cell r="CT30">
            <v>0.5</v>
          </cell>
          <cell r="CU30">
            <v>0.5</v>
          </cell>
          <cell r="CV30">
            <v>0.5</v>
          </cell>
          <cell r="CW30">
            <v>0.5</v>
          </cell>
          <cell r="CX30">
            <v>0.5</v>
          </cell>
          <cell r="CY30">
            <v>0.5</v>
          </cell>
          <cell r="CZ30">
            <v>0.5</v>
          </cell>
          <cell r="DA30">
            <v>0.5</v>
          </cell>
          <cell r="DB30">
            <v>0.5</v>
          </cell>
          <cell r="DC30">
            <v>0.5</v>
          </cell>
          <cell r="DD30">
            <v>0.5</v>
          </cell>
          <cell r="DE30">
            <v>0.5</v>
          </cell>
          <cell r="DF30">
            <v>0.5</v>
          </cell>
          <cell r="DG30">
            <v>0.5</v>
          </cell>
          <cell r="DH30">
            <v>0.5</v>
          </cell>
          <cell r="DI30">
            <v>0.5</v>
          </cell>
          <cell r="DJ30">
            <v>0.5</v>
          </cell>
          <cell r="DK30" t="str">
            <v/>
          </cell>
          <cell r="DL30">
            <v>0.5</v>
          </cell>
          <cell r="DM30">
            <v>0.5</v>
          </cell>
          <cell r="DN30">
            <v>0.5</v>
          </cell>
          <cell r="DO30" t="str">
            <v/>
          </cell>
          <cell r="DP30">
            <v>0.5</v>
          </cell>
          <cell r="DQ30">
            <v>0.5</v>
          </cell>
          <cell r="DR30">
            <v>0.5</v>
          </cell>
          <cell r="DS30" t="str">
            <v/>
          </cell>
          <cell r="DT30">
            <v>0.5</v>
          </cell>
          <cell r="DU30">
            <v>0.5</v>
          </cell>
          <cell r="DV30">
            <v>0.5</v>
          </cell>
          <cell r="DW30">
            <v>0.5</v>
          </cell>
          <cell r="DX30">
            <v>0.5</v>
          </cell>
          <cell r="DY30">
            <v>0.5</v>
          </cell>
          <cell r="DZ30">
            <v>0.5</v>
          </cell>
          <cell r="EA30">
            <v>0.5</v>
          </cell>
          <cell r="EB30">
            <v>0.5</v>
          </cell>
          <cell r="EC30">
            <v>0.5</v>
          </cell>
          <cell r="ED30">
            <v>0.5</v>
          </cell>
          <cell r="EE30">
            <v>0.5</v>
          </cell>
          <cell r="EF30">
            <v>0.5</v>
          </cell>
          <cell r="EG30" t="str">
            <v/>
          </cell>
          <cell r="EH30" t="str">
            <v/>
          </cell>
          <cell r="EI30" t="str">
            <v/>
          </cell>
          <cell r="EJ30" t="str">
            <v/>
          </cell>
          <cell r="EK30">
            <v>0.5</v>
          </cell>
          <cell r="EL30" t="str">
            <v/>
          </cell>
          <cell r="EM30" t="str">
            <v/>
          </cell>
          <cell r="EN30" t="str">
            <v/>
          </cell>
          <cell r="EO30" t="str">
            <v/>
          </cell>
          <cell r="EP30" t="str">
            <v/>
          </cell>
          <cell r="EQ30">
            <v>0.5</v>
          </cell>
          <cell r="ER30" t="str">
            <v/>
          </cell>
          <cell r="ES30" t="str">
            <v/>
          </cell>
          <cell r="ET30" t="str">
            <v/>
          </cell>
          <cell r="EU30" t="str">
            <v/>
          </cell>
          <cell r="EV30" t="str">
            <v/>
          </cell>
          <cell r="EW30" t="str">
            <v/>
          </cell>
          <cell r="EX30" t="str">
            <v/>
          </cell>
          <cell r="EY30" t="str">
            <v/>
          </cell>
          <cell r="EZ30" t="str">
            <v/>
          </cell>
          <cell r="FA30" t="str">
            <v/>
          </cell>
          <cell r="FB30" t="str">
            <v/>
          </cell>
          <cell r="FC30" t="str">
            <v/>
          </cell>
          <cell r="FD30" t="str">
            <v/>
          </cell>
          <cell r="FE30" t="str">
            <v/>
          </cell>
          <cell r="FF30" t="str">
            <v/>
          </cell>
          <cell r="FG30" t="str">
            <v/>
          </cell>
          <cell r="FH30" t="str">
            <v/>
          </cell>
          <cell r="FI30" t="str">
            <v/>
          </cell>
          <cell r="FJ30" t="str">
            <v/>
          </cell>
          <cell r="FK30" t="str">
            <v/>
          </cell>
          <cell r="FL30" t="str">
            <v/>
          </cell>
          <cell r="FM30" t="str">
            <v/>
          </cell>
          <cell r="FN30" t="str">
            <v/>
          </cell>
          <cell r="FO30" t="str">
            <v/>
          </cell>
          <cell r="FP30" t="str">
            <v/>
          </cell>
          <cell r="FQ30" t="str">
            <v/>
          </cell>
          <cell r="FR30" t="str">
            <v/>
          </cell>
          <cell r="FS30" t="str">
            <v/>
          </cell>
          <cell r="FT30" t="str">
            <v/>
          </cell>
          <cell r="FU30" t="str">
            <v/>
          </cell>
          <cell r="FV30" t="str">
            <v/>
          </cell>
          <cell r="FW30" t="str">
            <v/>
          </cell>
          <cell r="FX30" t="str">
            <v/>
          </cell>
          <cell r="FY30" t="str">
            <v/>
          </cell>
          <cell r="FZ30" t="str">
            <v/>
          </cell>
          <cell r="GA30" t="str">
            <v/>
          </cell>
          <cell r="GB30">
            <v>0.5</v>
          </cell>
          <cell r="GC30" t="str">
            <v/>
          </cell>
          <cell r="GD30" t="str">
            <v/>
          </cell>
          <cell r="GE30" t="str">
            <v/>
          </cell>
          <cell r="GF30" t="str">
            <v/>
          </cell>
          <cell r="GG30" t="str">
            <v/>
          </cell>
          <cell r="GH30" t="str">
            <v/>
          </cell>
          <cell r="GI30" t="str">
            <v/>
          </cell>
          <cell r="GJ30" t="str">
            <v/>
          </cell>
          <cell r="GK30">
            <v>0.5</v>
          </cell>
          <cell r="GL30" t="str">
            <v/>
          </cell>
          <cell r="GM30" t="str">
            <v/>
          </cell>
          <cell r="GN30" t="str">
            <v/>
          </cell>
          <cell r="GO30" t="str">
            <v/>
          </cell>
          <cell r="GP30" t="str">
            <v/>
          </cell>
          <cell r="GQ30" t="str">
            <v/>
          </cell>
          <cell r="GR30" t="str">
            <v/>
          </cell>
          <cell r="GS30" t="str">
            <v/>
          </cell>
          <cell r="GT30">
            <v>0.5</v>
          </cell>
          <cell r="GU30" t="str">
            <v/>
          </cell>
          <cell r="GV30" t="str">
            <v/>
          </cell>
          <cell r="GW30" t="str">
            <v/>
          </cell>
          <cell r="GX30" t="str">
            <v/>
          </cell>
          <cell r="GY30" t="str">
            <v/>
          </cell>
          <cell r="GZ30" t="str">
            <v/>
          </cell>
          <cell r="HA30">
            <v>0.5</v>
          </cell>
          <cell r="HB30" t="str">
            <v/>
          </cell>
          <cell r="HC30" t="str">
            <v/>
          </cell>
          <cell r="HD30" t="str">
            <v/>
          </cell>
          <cell r="HE30" t="str">
            <v/>
          </cell>
          <cell r="HF30" t="str">
            <v/>
          </cell>
          <cell r="HG30" t="str">
            <v/>
          </cell>
          <cell r="HH30" t="str">
            <v/>
          </cell>
          <cell r="HI30" t="str">
            <v/>
          </cell>
          <cell r="HJ30">
            <v>0.5</v>
          </cell>
          <cell r="HK30" t="str">
            <v/>
          </cell>
          <cell r="HL30" t="str">
            <v/>
          </cell>
          <cell r="HM30" t="str">
            <v/>
          </cell>
          <cell r="HN30" t="str">
            <v/>
          </cell>
          <cell r="HO30" t="str">
            <v/>
          </cell>
          <cell r="HP30" t="str">
            <v/>
          </cell>
          <cell r="HQ30" t="str">
            <v/>
          </cell>
          <cell r="HR30" t="str">
            <v/>
          </cell>
          <cell r="HS30" t="str">
            <v/>
          </cell>
          <cell r="HT30" t="str">
            <v/>
          </cell>
          <cell r="HU30" t="str">
            <v/>
          </cell>
          <cell r="HV30" t="str">
            <v/>
          </cell>
          <cell r="HW30" t="str">
            <v/>
          </cell>
          <cell r="HX30">
            <v>0.5</v>
          </cell>
          <cell r="HY30" t="str">
            <v/>
          </cell>
          <cell r="HZ30" t="str">
            <v/>
          </cell>
          <cell r="IA30" t="str">
            <v/>
          </cell>
          <cell r="IB30" t="str">
            <v/>
          </cell>
          <cell r="IC30" t="str">
            <v/>
          </cell>
          <cell r="ID30" t="str">
            <v/>
          </cell>
          <cell r="IE30" t="str">
            <v/>
          </cell>
          <cell r="IF30" t="str">
            <v/>
          </cell>
          <cell r="IG30" t="str">
            <v/>
          </cell>
          <cell r="IH30" t="str">
            <v/>
          </cell>
          <cell r="II30" t="str">
            <v/>
          </cell>
          <cell r="IJ30" t="str">
            <v/>
          </cell>
          <cell r="IK30" t="str">
            <v/>
          </cell>
          <cell r="IL30" t="str">
            <v/>
          </cell>
          <cell r="IM30">
            <v>0.5</v>
          </cell>
        </row>
        <row r="31">
          <cell r="A31" t="str">
            <v>3.1.4</v>
          </cell>
          <cell r="B31">
            <v>0.5</v>
          </cell>
          <cell r="C31" t="str">
            <v>E-Participation Index</v>
          </cell>
          <cell r="D31" t="str">
            <v>SCORE</v>
          </cell>
          <cell r="E31">
            <v>0.5</v>
          </cell>
          <cell r="F31">
            <v>0.5</v>
          </cell>
          <cell r="G31">
            <v>0.5</v>
          </cell>
          <cell r="H31">
            <v>0.5</v>
          </cell>
          <cell r="I31">
            <v>0.5</v>
          </cell>
          <cell r="J31">
            <v>0.5</v>
          </cell>
          <cell r="K31">
            <v>0.5</v>
          </cell>
          <cell r="L31">
            <v>0.5</v>
          </cell>
          <cell r="M31">
            <v>0.5</v>
          </cell>
          <cell r="N31" t="str">
            <v/>
          </cell>
          <cell r="O31">
            <v>0.5</v>
          </cell>
          <cell r="P31">
            <v>0.5</v>
          </cell>
          <cell r="Q31">
            <v>0.5</v>
          </cell>
          <cell r="R31">
            <v>0.5</v>
          </cell>
          <cell r="S31">
            <v>0.5</v>
          </cell>
          <cell r="T31">
            <v>0.5</v>
          </cell>
          <cell r="U31">
            <v>0.5</v>
          </cell>
          <cell r="V31">
            <v>0.5</v>
          </cell>
          <cell r="W31">
            <v>0.5</v>
          </cell>
          <cell r="X31" t="str">
            <v/>
          </cell>
          <cell r="Y31">
            <v>0.5</v>
          </cell>
          <cell r="Z31">
            <v>0.5</v>
          </cell>
          <cell r="AA31">
            <v>0.5</v>
          </cell>
          <cell r="AB31" t="str">
            <v/>
          </cell>
          <cell r="AC31">
            <v>0.5</v>
          </cell>
          <cell r="AD31">
            <v>0.5</v>
          </cell>
          <cell r="AE31">
            <v>0.5</v>
          </cell>
          <cell r="AF31">
            <v>0.5</v>
          </cell>
          <cell r="AG31">
            <v>0.5</v>
          </cell>
          <cell r="AH31">
            <v>0.5</v>
          </cell>
          <cell r="AI31">
            <v>0.5</v>
          </cell>
          <cell r="AJ31">
            <v>0.5</v>
          </cell>
          <cell r="AK31">
            <v>0.5</v>
          </cell>
          <cell r="AL31">
            <v>0.5</v>
          </cell>
          <cell r="AM31">
            <v>0.5</v>
          </cell>
          <cell r="AN31">
            <v>0.5</v>
          </cell>
          <cell r="AO31">
            <v>0.5</v>
          </cell>
          <cell r="AP31">
            <v>0.5</v>
          </cell>
          <cell r="AQ31">
            <v>0.5</v>
          </cell>
          <cell r="AR31">
            <v>0.5</v>
          </cell>
          <cell r="AS31">
            <v>0.5</v>
          </cell>
          <cell r="AT31" t="str">
            <v/>
          </cell>
          <cell r="AU31">
            <v>0.5</v>
          </cell>
          <cell r="AV31">
            <v>0.5</v>
          </cell>
          <cell r="AW31">
            <v>0.5</v>
          </cell>
          <cell r="AX31">
            <v>0.5</v>
          </cell>
          <cell r="AY31">
            <v>0.5</v>
          </cell>
          <cell r="AZ31">
            <v>0.5</v>
          </cell>
          <cell r="BA31">
            <v>0.5</v>
          </cell>
          <cell r="BB31" t="str">
            <v/>
          </cell>
          <cell r="BC31">
            <v>0.5</v>
          </cell>
          <cell r="BD31">
            <v>0.5</v>
          </cell>
          <cell r="BE31">
            <v>0.5</v>
          </cell>
          <cell r="BF31">
            <v>0.5</v>
          </cell>
          <cell r="BG31">
            <v>0.5</v>
          </cell>
          <cell r="BH31">
            <v>0.5</v>
          </cell>
          <cell r="BI31">
            <v>0.5</v>
          </cell>
          <cell r="BJ31">
            <v>0.5</v>
          </cell>
          <cell r="BK31">
            <v>0.5</v>
          </cell>
          <cell r="BL31">
            <v>0.5</v>
          </cell>
          <cell r="BM31">
            <v>0.5</v>
          </cell>
          <cell r="BN31">
            <v>0.5</v>
          </cell>
          <cell r="BO31">
            <v>0.5</v>
          </cell>
          <cell r="BP31">
            <v>0.5</v>
          </cell>
          <cell r="BQ31">
            <v>0.5</v>
          </cell>
          <cell r="BR31">
            <v>0.5</v>
          </cell>
          <cell r="BS31" t="str">
            <v/>
          </cell>
          <cell r="BT31" t="str">
            <v/>
          </cell>
          <cell r="BU31">
            <v>0.5</v>
          </cell>
          <cell r="BV31">
            <v>0.5</v>
          </cell>
          <cell r="BW31">
            <v>0.5</v>
          </cell>
          <cell r="BX31">
            <v>0.5</v>
          </cell>
          <cell r="BY31" t="str">
            <v/>
          </cell>
          <cell r="BZ31">
            <v>0.5</v>
          </cell>
          <cell r="CA31">
            <v>0.5</v>
          </cell>
          <cell r="CB31">
            <v>0.5</v>
          </cell>
          <cell r="CC31" t="str">
            <v/>
          </cell>
          <cell r="CD31">
            <v>0.5</v>
          </cell>
          <cell r="CE31">
            <v>0.5</v>
          </cell>
          <cell r="CF31">
            <v>0.5</v>
          </cell>
          <cell r="CG31" t="str">
            <v/>
          </cell>
          <cell r="CH31">
            <v>0.5</v>
          </cell>
          <cell r="CI31">
            <v>0.5</v>
          </cell>
          <cell r="CJ31">
            <v>0.5</v>
          </cell>
          <cell r="CK31">
            <v>0.5</v>
          </cell>
          <cell r="CL31">
            <v>0.5</v>
          </cell>
          <cell r="CM31">
            <v>0.5</v>
          </cell>
          <cell r="CN31">
            <v>0.5</v>
          </cell>
          <cell r="CO31">
            <v>0.5</v>
          </cell>
          <cell r="CP31">
            <v>0.5</v>
          </cell>
          <cell r="CQ31">
            <v>0.5</v>
          </cell>
          <cell r="CR31">
            <v>0.5</v>
          </cell>
          <cell r="CS31" t="str">
            <v/>
          </cell>
          <cell r="CT31">
            <v>0.5</v>
          </cell>
          <cell r="CU31">
            <v>0.5</v>
          </cell>
          <cell r="CV31">
            <v>0.5</v>
          </cell>
          <cell r="CW31">
            <v>0.5</v>
          </cell>
          <cell r="CX31">
            <v>0.5</v>
          </cell>
          <cell r="CY31">
            <v>0.5</v>
          </cell>
          <cell r="CZ31">
            <v>0.5</v>
          </cell>
          <cell r="DA31">
            <v>0.5</v>
          </cell>
          <cell r="DB31">
            <v>0.5</v>
          </cell>
          <cell r="DC31">
            <v>0.5</v>
          </cell>
          <cell r="DD31">
            <v>0.5</v>
          </cell>
          <cell r="DE31">
            <v>0.5</v>
          </cell>
          <cell r="DF31">
            <v>0.5</v>
          </cell>
          <cell r="DG31">
            <v>0.5</v>
          </cell>
          <cell r="DH31">
            <v>0.5</v>
          </cell>
          <cell r="DI31">
            <v>0.5</v>
          </cell>
          <cell r="DJ31">
            <v>0.5</v>
          </cell>
          <cell r="DK31" t="str">
            <v/>
          </cell>
          <cell r="DL31">
            <v>0.5</v>
          </cell>
          <cell r="DM31">
            <v>0.5</v>
          </cell>
          <cell r="DN31">
            <v>0.5</v>
          </cell>
          <cell r="DO31" t="str">
            <v/>
          </cell>
          <cell r="DP31">
            <v>0.5</v>
          </cell>
          <cell r="DQ31">
            <v>0.5</v>
          </cell>
          <cell r="DR31">
            <v>0.5</v>
          </cell>
          <cell r="DS31" t="str">
            <v/>
          </cell>
          <cell r="DT31">
            <v>0.5</v>
          </cell>
          <cell r="DU31">
            <v>0.5</v>
          </cell>
          <cell r="DV31">
            <v>0.5</v>
          </cell>
          <cell r="DW31">
            <v>0.5</v>
          </cell>
          <cell r="DX31">
            <v>0.5</v>
          </cell>
          <cell r="DY31">
            <v>0.5</v>
          </cell>
          <cell r="DZ31">
            <v>0.5</v>
          </cell>
          <cell r="EA31">
            <v>0.5</v>
          </cell>
          <cell r="EB31">
            <v>0.5</v>
          </cell>
          <cell r="EC31">
            <v>0.5</v>
          </cell>
          <cell r="ED31">
            <v>0.5</v>
          </cell>
          <cell r="EE31">
            <v>0.5</v>
          </cell>
          <cell r="EF31">
            <v>0.5</v>
          </cell>
          <cell r="EG31" t="str">
            <v/>
          </cell>
          <cell r="EH31" t="str">
            <v/>
          </cell>
          <cell r="EI31" t="str">
            <v/>
          </cell>
          <cell r="EJ31" t="str">
            <v/>
          </cell>
          <cell r="EK31">
            <v>0.5</v>
          </cell>
          <cell r="EL31" t="str">
            <v/>
          </cell>
          <cell r="EM31" t="str">
            <v/>
          </cell>
          <cell r="EN31" t="str">
            <v/>
          </cell>
          <cell r="EO31" t="str">
            <v/>
          </cell>
          <cell r="EP31" t="str">
            <v/>
          </cell>
          <cell r="EQ31">
            <v>0.5</v>
          </cell>
          <cell r="ER31" t="str">
            <v/>
          </cell>
          <cell r="ES31" t="str">
            <v/>
          </cell>
          <cell r="ET31" t="str">
            <v/>
          </cell>
          <cell r="EU31" t="str">
            <v/>
          </cell>
          <cell r="EV31" t="str">
            <v/>
          </cell>
          <cell r="EW31" t="str">
            <v/>
          </cell>
          <cell r="EX31" t="str">
            <v/>
          </cell>
          <cell r="EY31" t="str">
            <v/>
          </cell>
          <cell r="EZ31" t="str">
            <v/>
          </cell>
          <cell r="FA31" t="str">
            <v/>
          </cell>
          <cell r="FB31" t="str">
            <v/>
          </cell>
          <cell r="FC31" t="str">
            <v/>
          </cell>
          <cell r="FD31" t="str">
            <v/>
          </cell>
          <cell r="FE31" t="str">
            <v/>
          </cell>
          <cell r="FF31" t="str">
            <v/>
          </cell>
          <cell r="FG31" t="str">
            <v/>
          </cell>
          <cell r="FH31" t="str">
            <v/>
          </cell>
          <cell r="FI31" t="str">
            <v/>
          </cell>
          <cell r="FJ31" t="str">
            <v/>
          </cell>
          <cell r="FK31" t="str">
            <v/>
          </cell>
          <cell r="FL31" t="str">
            <v/>
          </cell>
          <cell r="FM31" t="str">
            <v/>
          </cell>
          <cell r="FN31" t="str">
            <v/>
          </cell>
          <cell r="FO31" t="str">
            <v/>
          </cell>
          <cell r="FP31" t="str">
            <v/>
          </cell>
          <cell r="FQ31" t="str">
            <v/>
          </cell>
          <cell r="FR31" t="str">
            <v/>
          </cell>
          <cell r="FS31" t="str">
            <v/>
          </cell>
          <cell r="FT31" t="str">
            <v/>
          </cell>
          <cell r="FU31" t="str">
            <v/>
          </cell>
          <cell r="FV31" t="str">
            <v/>
          </cell>
          <cell r="FW31" t="str">
            <v/>
          </cell>
          <cell r="FX31" t="str">
            <v/>
          </cell>
          <cell r="FY31" t="str">
            <v/>
          </cell>
          <cell r="FZ31" t="str">
            <v/>
          </cell>
          <cell r="GA31" t="str">
            <v/>
          </cell>
          <cell r="GB31">
            <v>0.5</v>
          </cell>
          <cell r="GC31" t="str">
            <v/>
          </cell>
          <cell r="GD31" t="str">
            <v/>
          </cell>
          <cell r="GE31" t="str">
            <v/>
          </cell>
          <cell r="GF31" t="str">
            <v/>
          </cell>
          <cell r="GG31" t="str">
            <v/>
          </cell>
          <cell r="GH31" t="str">
            <v/>
          </cell>
          <cell r="GI31" t="str">
            <v/>
          </cell>
          <cell r="GJ31" t="str">
            <v/>
          </cell>
          <cell r="GK31">
            <v>0.5</v>
          </cell>
          <cell r="GL31" t="str">
            <v/>
          </cell>
          <cell r="GM31" t="str">
            <v/>
          </cell>
          <cell r="GN31" t="str">
            <v/>
          </cell>
          <cell r="GO31" t="str">
            <v/>
          </cell>
          <cell r="GP31" t="str">
            <v/>
          </cell>
          <cell r="GQ31" t="str">
            <v/>
          </cell>
          <cell r="GR31" t="str">
            <v/>
          </cell>
          <cell r="GS31" t="str">
            <v/>
          </cell>
          <cell r="GT31">
            <v>0.5</v>
          </cell>
          <cell r="GU31" t="str">
            <v/>
          </cell>
          <cell r="GV31" t="str">
            <v/>
          </cell>
          <cell r="GW31" t="str">
            <v/>
          </cell>
          <cell r="GX31" t="str">
            <v/>
          </cell>
          <cell r="GY31" t="str">
            <v/>
          </cell>
          <cell r="GZ31" t="str">
            <v/>
          </cell>
          <cell r="HA31">
            <v>0.5</v>
          </cell>
          <cell r="HB31" t="str">
            <v/>
          </cell>
          <cell r="HC31" t="str">
            <v/>
          </cell>
          <cell r="HD31" t="str">
            <v/>
          </cell>
          <cell r="HE31" t="str">
            <v/>
          </cell>
          <cell r="HF31" t="str">
            <v/>
          </cell>
          <cell r="HG31" t="str">
            <v/>
          </cell>
          <cell r="HH31" t="str">
            <v/>
          </cell>
          <cell r="HI31" t="str">
            <v/>
          </cell>
          <cell r="HJ31">
            <v>0.5</v>
          </cell>
          <cell r="HK31" t="str">
            <v/>
          </cell>
          <cell r="HL31" t="str">
            <v/>
          </cell>
          <cell r="HM31" t="str">
            <v/>
          </cell>
          <cell r="HN31" t="str">
            <v/>
          </cell>
          <cell r="HO31" t="str">
            <v/>
          </cell>
          <cell r="HP31" t="str">
            <v/>
          </cell>
          <cell r="HQ31" t="str">
            <v/>
          </cell>
          <cell r="HR31" t="str">
            <v/>
          </cell>
          <cell r="HS31" t="str">
            <v/>
          </cell>
          <cell r="HT31" t="str">
            <v/>
          </cell>
          <cell r="HU31" t="str">
            <v/>
          </cell>
          <cell r="HV31" t="str">
            <v/>
          </cell>
          <cell r="HW31" t="str">
            <v/>
          </cell>
          <cell r="HX31">
            <v>0.5</v>
          </cell>
          <cell r="HY31" t="str">
            <v/>
          </cell>
          <cell r="HZ31" t="str">
            <v/>
          </cell>
          <cell r="IA31" t="str">
            <v/>
          </cell>
          <cell r="IB31" t="str">
            <v/>
          </cell>
          <cell r="IC31" t="str">
            <v/>
          </cell>
          <cell r="ID31" t="str">
            <v/>
          </cell>
          <cell r="IE31" t="str">
            <v/>
          </cell>
          <cell r="IF31" t="str">
            <v/>
          </cell>
          <cell r="IG31" t="str">
            <v/>
          </cell>
          <cell r="IH31" t="str">
            <v/>
          </cell>
          <cell r="II31" t="str">
            <v/>
          </cell>
          <cell r="IJ31" t="str">
            <v/>
          </cell>
          <cell r="IK31" t="str">
            <v/>
          </cell>
          <cell r="IL31" t="str">
            <v/>
          </cell>
          <cell r="IM31">
            <v>0.5</v>
          </cell>
        </row>
        <row r="32">
          <cell r="A32" t="str">
            <v>3.2.1</v>
          </cell>
          <cell r="B32">
            <v>0.5</v>
          </cell>
          <cell r="C32" t="str">
            <v>Electricity output (kWh per capita)</v>
          </cell>
          <cell r="D32" t="str">
            <v>SCORE</v>
          </cell>
          <cell r="E32">
            <v>0.5</v>
          </cell>
          <cell r="F32">
            <v>0.5</v>
          </cell>
          <cell r="G32">
            <v>0.5</v>
          </cell>
          <cell r="H32">
            <v>0.5</v>
          </cell>
          <cell r="I32">
            <v>0.5</v>
          </cell>
          <cell r="J32">
            <v>0.5</v>
          </cell>
          <cell r="K32">
            <v>0.5</v>
          </cell>
          <cell r="L32">
            <v>0.5</v>
          </cell>
          <cell r="M32">
            <v>0.5</v>
          </cell>
          <cell r="N32" t="str">
            <v/>
          </cell>
          <cell r="O32">
            <v>0.5</v>
          </cell>
          <cell r="P32">
            <v>0.5</v>
          </cell>
          <cell r="Q32">
            <v>0.5</v>
          </cell>
          <cell r="R32">
            <v>0.5</v>
          </cell>
          <cell r="S32">
            <v>0.5</v>
          </cell>
          <cell r="T32">
            <v>0.5</v>
          </cell>
          <cell r="U32">
            <v>0.5</v>
          </cell>
          <cell r="V32">
            <v>0.5</v>
          </cell>
          <cell r="W32" t="str">
            <v/>
          </cell>
          <cell r="X32" t="str">
            <v/>
          </cell>
          <cell r="Y32">
            <v>0.5</v>
          </cell>
          <cell r="Z32">
            <v>0.5</v>
          </cell>
          <cell r="AA32">
            <v>0.5</v>
          </cell>
          <cell r="AB32" t="str">
            <v/>
          </cell>
          <cell r="AC32">
            <v>0.5</v>
          </cell>
          <cell r="AD32">
            <v>0.5</v>
          </cell>
          <cell r="AE32">
            <v>0.5</v>
          </cell>
          <cell r="AF32">
            <v>0.5</v>
          </cell>
          <cell r="AG32">
            <v>0.5</v>
          </cell>
          <cell r="AH32">
            <v>0.5</v>
          </cell>
          <cell r="AI32">
            <v>0.5</v>
          </cell>
          <cell r="AJ32">
            <v>0.5</v>
          </cell>
          <cell r="AK32">
            <v>0.5</v>
          </cell>
          <cell r="AL32">
            <v>0.5</v>
          </cell>
          <cell r="AM32">
            <v>0.5</v>
          </cell>
          <cell r="AN32">
            <v>0.5</v>
          </cell>
          <cell r="AO32">
            <v>0.5</v>
          </cell>
          <cell r="AP32">
            <v>0.5</v>
          </cell>
          <cell r="AQ32">
            <v>0.5</v>
          </cell>
          <cell r="AR32">
            <v>0.5</v>
          </cell>
          <cell r="AS32">
            <v>0.5</v>
          </cell>
          <cell r="AT32" t="str">
            <v/>
          </cell>
          <cell r="AU32">
            <v>0.5</v>
          </cell>
          <cell r="AV32">
            <v>0.5</v>
          </cell>
          <cell r="AW32">
            <v>0.5</v>
          </cell>
          <cell r="AX32">
            <v>0.5</v>
          </cell>
          <cell r="AY32">
            <v>0.5</v>
          </cell>
          <cell r="AZ32" t="str">
            <v/>
          </cell>
          <cell r="BA32">
            <v>0.5</v>
          </cell>
          <cell r="BB32">
            <v>0.5</v>
          </cell>
          <cell r="BC32">
            <v>0.5</v>
          </cell>
          <cell r="BD32">
            <v>0.5</v>
          </cell>
          <cell r="BE32">
            <v>0.5</v>
          </cell>
          <cell r="BF32">
            <v>0.5</v>
          </cell>
          <cell r="BG32">
            <v>0.5</v>
          </cell>
          <cell r="BH32">
            <v>0.5</v>
          </cell>
          <cell r="BI32">
            <v>0.5</v>
          </cell>
          <cell r="BJ32">
            <v>0.5</v>
          </cell>
          <cell r="BK32">
            <v>0.5</v>
          </cell>
          <cell r="BL32">
            <v>0.5</v>
          </cell>
          <cell r="BM32">
            <v>0.5</v>
          </cell>
          <cell r="BN32">
            <v>0.5</v>
          </cell>
          <cell r="BO32">
            <v>0.5</v>
          </cell>
          <cell r="BP32">
            <v>0.5</v>
          </cell>
          <cell r="BQ32">
            <v>0.5</v>
          </cell>
          <cell r="BR32">
            <v>0.5</v>
          </cell>
          <cell r="BS32" t="str">
            <v/>
          </cell>
          <cell r="BT32" t="str">
            <v/>
          </cell>
          <cell r="BU32">
            <v>0.5</v>
          </cell>
          <cell r="BV32">
            <v>0.5</v>
          </cell>
          <cell r="BW32">
            <v>0.5</v>
          </cell>
          <cell r="BX32" t="str">
            <v/>
          </cell>
          <cell r="BY32" t="str">
            <v/>
          </cell>
          <cell r="BZ32">
            <v>0.5</v>
          </cell>
          <cell r="CA32" t="str">
            <v/>
          </cell>
          <cell r="CB32">
            <v>0.5</v>
          </cell>
          <cell r="CC32" t="str">
            <v/>
          </cell>
          <cell r="CD32" t="str">
            <v/>
          </cell>
          <cell r="CE32">
            <v>0.5</v>
          </cell>
          <cell r="CF32">
            <v>0.5</v>
          </cell>
          <cell r="CG32" t="str">
            <v/>
          </cell>
          <cell r="CH32">
            <v>0.5</v>
          </cell>
          <cell r="CI32">
            <v>0.5</v>
          </cell>
          <cell r="CJ32">
            <v>0.5</v>
          </cell>
          <cell r="CK32">
            <v>0.5</v>
          </cell>
          <cell r="CL32">
            <v>0.5</v>
          </cell>
          <cell r="CM32">
            <v>0.5</v>
          </cell>
          <cell r="CN32">
            <v>0.5</v>
          </cell>
          <cell r="CO32">
            <v>0.5</v>
          </cell>
          <cell r="CP32">
            <v>0.5</v>
          </cell>
          <cell r="CQ32">
            <v>0.5</v>
          </cell>
          <cell r="CR32">
            <v>0.5</v>
          </cell>
          <cell r="CS32">
            <v>0.5</v>
          </cell>
          <cell r="CT32">
            <v>0.5</v>
          </cell>
          <cell r="CU32">
            <v>0.5</v>
          </cell>
          <cell r="CV32">
            <v>0.5</v>
          </cell>
          <cell r="CW32">
            <v>0.5</v>
          </cell>
          <cell r="CX32">
            <v>0.5</v>
          </cell>
          <cell r="CY32">
            <v>0.5</v>
          </cell>
          <cell r="CZ32">
            <v>0.5</v>
          </cell>
          <cell r="DA32">
            <v>0.5</v>
          </cell>
          <cell r="DB32">
            <v>0.5</v>
          </cell>
          <cell r="DC32">
            <v>0.5</v>
          </cell>
          <cell r="DD32">
            <v>0.5</v>
          </cell>
          <cell r="DE32">
            <v>0.5</v>
          </cell>
          <cell r="DF32">
            <v>0.5</v>
          </cell>
          <cell r="DG32">
            <v>0.5</v>
          </cell>
          <cell r="DH32">
            <v>0.5</v>
          </cell>
          <cell r="DI32">
            <v>0.5</v>
          </cell>
          <cell r="DJ32">
            <v>0.5</v>
          </cell>
          <cell r="DK32" t="str">
            <v/>
          </cell>
          <cell r="DL32">
            <v>0.5</v>
          </cell>
          <cell r="DM32">
            <v>0.5</v>
          </cell>
          <cell r="DN32">
            <v>0.5</v>
          </cell>
          <cell r="DO32" t="str">
            <v/>
          </cell>
          <cell r="DP32">
            <v>0.5</v>
          </cell>
          <cell r="DQ32">
            <v>0.5</v>
          </cell>
          <cell r="DR32">
            <v>0.5</v>
          </cell>
          <cell r="DS32" t="str">
            <v/>
          </cell>
          <cell r="DT32">
            <v>0.5</v>
          </cell>
          <cell r="DU32">
            <v>0.5</v>
          </cell>
          <cell r="DV32">
            <v>0.5</v>
          </cell>
          <cell r="DW32" t="str">
            <v/>
          </cell>
          <cell r="DX32">
            <v>0.5</v>
          </cell>
          <cell r="DY32">
            <v>0.5</v>
          </cell>
          <cell r="DZ32">
            <v>0.5</v>
          </cell>
          <cell r="EA32">
            <v>0.5</v>
          </cell>
          <cell r="EB32">
            <v>0.5</v>
          </cell>
          <cell r="EC32">
            <v>0.5</v>
          </cell>
          <cell r="ED32">
            <v>0.5</v>
          </cell>
          <cell r="EE32">
            <v>0.5</v>
          </cell>
          <cell r="EF32">
            <v>0.5</v>
          </cell>
          <cell r="EG32" t="str">
            <v/>
          </cell>
          <cell r="EH32" t="str">
            <v/>
          </cell>
          <cell r="EI32" t="str">
            <v/>
          </cell>
          <cell r="EJ32" t="str">
            <v/>
          </cell>
          <cell r="EK32">
            <v>0.5</v>
          </cell>
          <cell r="EL32" t="str">
            <v/>
          </cell>
          <cell r="EM32" t="str">
            <v/>
          </cell>
          <cell r="EN32" t="str">
            <v/>
          </cell>
          <cell r="EO32" t="str">
            <v/>
          </cell>
          <cell r="EP32" t="str">
            <v/>
          </cell>
          <cell r="EQ32">
            <v>0.5</v>
          </cell>
          <cell r="ER32" t="str">
            <v/>
          </cell>
          <cell r="ES32" t="str">
            <v/>
          </cell>
          <cell r="ET32" t="str">
            <v/>
          </cell>
          <cell r="EU32" t="str">
            <v/>
          </cell>
          <cell r="EV32" t="str">
            <v/>
          </cell>
          <cell r="EW32" t="str">
            <v/>
          </cell>
          <cell r="EX32" t="str">
            <v/>
          </cell>
          <cell r="EY32" t="str">
            <v/>
          </cell>
          <cell r="EZ32" t="str">
            <v/>
          </cell>
          <cell r="FA32" t="str">
            <v/>
          </cell>
          <cell r="FB32" t="str">
            <v/>
          </cell>
          <cell r="FC32" t="str">
            <v/>
          </cell>
          <cell r="FD32" t="str">
            <v/>
          </cell>
          <cell r="FE32" t="str">
            <v/>
          </cell>
          <cell r="FF32" t="str">
            <v/>
          </cell>
          <cell r="FG32" t="str">
            <v/>
          </cell>
          <cell r="FH32" t="str">
            <v/>
          </cell>
          <cell r="FI32" t="str">
            <v/>
          </cell>
          <cell r="FJ32" t="str">
            <v/>
          </cell>
          <cell r="FK32" t="str">
            <v/>
          </cell>
          <cell r="FL32" t="str">
            <v/>
          </cell>
          <cell r="FM32" t="str">
            <v/>
          </cell>
          <cell r="FN32" t="str">
            <v/>
          </cell>
          <cell r="FO32" t="str">
            <v/>
          </cell>
          <cell r="FP32" t="str">
            <v/>
          </cell>
          <cell r="FQ32" t="str">
            <v/>
          </cell>
          <cell r="FR32" t="str">
            <v/>
          </cell>
          <cell r="FS32" t="str">
            <v/>
          </cell>
          <cell r="FT32" t="str">
            <v/>
          </cell>
          <cell r="FU32" t="str">
            <v/>
          </cell>
          <cell r="FV32" t="str">
            <v/>
          </cell>
          <cell r="FW32" t="str">
            <v/>
          </cell>
          <cell r="FX32" t="str">
            <v/>
          </cell>
          <cell r="FY32" t="str">
            <v/>
          </cell>
          <cell r="FZ32" t="str">
            <v/>
          </cell>
          <cell r="GA32" t="str">
            <v/>
          </cell>
          <cell r="GB32">
            <v>0.5</v>
          </cell>
          <cell r="GC32" t="str">
            <v/>
          </cell>
          <cell r="GD32" t="str">
            <v/>
          </cell>
          <cell r="GE32" t="str">
            <v/>
          </cell>
          <cell r="GF32" t="str">
            <v/>
          </cell>
          <cell r="GG32" t="str">
            <v/>
          </cell>
          <cell r="GH32" t="str">
            <v/>
          </cell>
          <cell r="GI32" t="str">
            <v/>
          </cell>
          <cell r="GJ32" t="str">
            <v/>
          </cell>
          <cell r="GK32">
            <v>0.5</v>
          </cell>
          <cell r="GL32" t="str">
            <v/>
          </cell>
          <cell r="GM32" t="str">
            <v/>
          </cell>
          <cell r="GN32" t="str">
            <v/>
          </cell>
          <cell r="GO32" t="str">
            <v/>
          </cell>
          <cell r="GP32" t="str">
            <v/>
          </cell>
          <cell r="GQ32" t="str">
            <v/>
          </cell>
          <cell r="GR32" t="str">
            <v/>
          </cell>
          <cell r="GS32" t="str">
            <v/>
          </cell>
          <cell r="GT32">
            <v>0.5</v>
          </cell>
          <cell r="GU32" t="str">
            <v/>
          </cell>
          <cell r="GV32" t="str">
            <v/>
          </cell>
          <cell r="GW32" t="str">
            <v/>
          </cell>
          <cell r="GX32" t="str">
            <v/>
          </cell>
          <cell r="GY32" t="str">
            <v/>
          </cell>
          <cell r="GZ32" t="str">
            <v/>
          </cell>
          <cell r="HA32" t="str">
            <v/>
          </cell>
          <cell r="HB32" t="str">
            <v/>
          </cell>
          <cell r="HC32" t="str">
            <v/>
          </cell>
          <cell r="HD32" t="str">
            <v/>
          </cell>
          <cell r="HE32" t="str">
            <v/>
          </cell>
          <cell r="HF32" t="str">
            <v/>
          </cell>
          <cell r="HG32" t="str">
            <v/>
          </cell>
          <cell r="HH32" t="str">
            <v/>
          </cell>
          <cell r="HI32" t="str">
            <v/>
          </cell>
          <cell r="HJ32" t="str">
            <v/>
          </cell>
          <cell r="HK32" t="str">
            <v/>
          </cell>
          <cell r="HL32" t="str">
            <v/>
          </cell>
          <cell r="HM32" t="str">
            <v/>
          </cell>
          <cell r="HN32" t="str">
            <v/>
          </cell>
          <cell r="HO32" t="str">
            <v/>
          </cell>
          <cell r="HP32" t="str">
            <v/>
          </cell>
          <cell r="HQ32" t="str">
            <v/>
          </cell>
          <cell r="HR32" t="str">
            <v/>
          </cell>
          <cell r="HS32" t="str">
            <v/>
          </cell>
          <cell r="HT32" t="str">
            <v/>
          </cell>
          <cell r="HU32" t="str">
            <v/>
          </cell>
          <cell r="HV32" t="str">
            <v/>
          </cell>
          <cell r="HW32" t="str">
            <v/>
          </cell>
          <cell r="HX32">
            <v>0.5</v>
          </cell>
          <cell r="HY32" t="str">
            <v/>
          </cell>
          <cell r="HZ32" t="str">
            <v/>
          </cell>
          <cell r="IA32" t="str">
            <v/>
          </cell>
          <cell r="IB32" t="str">
            <v/>
          </cell>
          <cell r="IC32" t="str">
            <v/>
          </cell>
          <cell r="ID32" t="str">
            <v/>
          </cell>
          <cell r="IE32" t="str">
            <v/>
          </cell>
          <cell r="IF32" t="str">
            <v/>
          </cell>
          <cell r="IG32" t="str">
            <v/>
          </cell>
          <cell r="IH32" t="str">
            <v/>
          </cell>
          <cell r="II32" t="str">
            <v/>
          </cell>
          <cell r="IJ32" t="str">
            <v/>
          </cell>
          <cell r="IK32" t="str">
            <v/>
          </cell>
          <cell r="IL32" t="str">
            <v/>
          </cell>
          <cell r="IM32">
            <v>0.5</v>
          </cell>
        </row>
        <row r="33">
          <cell r="A33" t="str">
            <v>3.2.2</v>
          </cell>
          <cell r="B33">
            <v>0.5</v>
          </cell>
          <cell r="C33" t="str">
            <v>Electricity consumption (kWh per capita)</v>
          </cell>
          <cell r="D33" t="str">
            <v>SCORE</v>
          </cell>
          <cell r="E33">
            <v>0.5</v>
          </cell>
          <cell r="F33">
            <v>0.5</v>
          </cell>
          <cell r="G33">
            <v>0.5</v>
          </cell>
          <cell r="H33">
            <v>0.5</v>
          </cell>
          <cell r="I33">
            <v>0.5</v>
          </cell>
          <cell r="J33">
            <v>0.5</v>
          </cell>
          <cell r="K33">
            <v>0.5</v>
          </cell>
          <cell r="L33">
            <v>0.5</v>
          </cell>
          <cell r="M33">
            <v>0.5</v>
          </cell>
          <cell r="N33" t="str">
            <v/>
          </cell>
          <cell r="O33">
            <v>0.5</v>
          </cell>
          <cell r="P33">
            <v>0.5</v>
          </cell>
          <cell r="Q33">
            <v>0.5</v>
          </cell>
          <cell r="R33">
            <v>0.5</v>
          </cell>
          <cell r="S33">
            <v>0.5</v>
          </cell>
          <cell r="T33">
            <v>0.5</v>
          </cell>
          <cell r="U33">
            <v>0.5</v>
          </cell>
          <cell r="V33">
            <v>0.5</v>
          </cell>
          <cell r="W33" t="str">
            <v/>
          </cell>
          <cell r="X33" t="str">
            <v/>
          </cell>
          <cell r="Y33">
            <v>0.5</v>
          </cell>
          <cell r="Z33">
            <v>0.5</v>
          </cell>
          <cell r="AA33">
            <v>0.5</v>
          </cell>
          <cell r="AB33" t="str">
            <v/>
          </cell>
          <cell r="AC33">
            <v>0.5</v>
          </cell>
          <cell r="AD33">
            <v>0.5</v>
          </cell>
          <cell r="AE33">
            <v>0.5</v>
          </cell>
          <cell r="AF33">
            <v>0.5</v>
          </cell>
          <cell r="AG33">
            <v>0.5</v>
          </cell>
          <cell r="AH33">
            <v>0.5</v>
          </cell>
          <cell r="AI33">
            <v>0.5</v>
          </cell>
          <cell r="AJ33">
            <v>0.5</v>
          </cell>
          <cell r="AK33">
            <v>0.5</v>
          </cell>
          <cell r="AL33">
            <v>0.5</v>
          </cell>
          <cell r="AM33">
            <v>0.5</v>
          </cell>
          <cell r="AN33">
            <v>0.5</v>
          </cell>
          <cell r="AO33">
            <v>0.5</v>
          </cell>
          <cell r="AP33">
            <v>0.5</v>
          </cell>
          <cell r="AQ33">
            <v>0.5</v>
          </cell>
          <cell r="AR33">
            <v>0.5</v>
          </cell>
          <cell r="AS33">
            <v>0.5</v>
          </cell>
          <cell r="AT33" t="str">
            <v/>
          </cell>
          <cell r="AU33">
            <v>0.5</v>
          </cell>
          <cell r="AV33">
            <v>0.5</v>
          </cell>
          <cell r="AW33">
            <v>0.5</v>
          </cell>
          <cell r="AX33">
            <v>0.5</v>
          </cell>
          <cell r="AY33">
            <v>0.5</v>
          </cell>
          <cell r="AZ33" t="str">
            <v/>
          </cell>
          <cell r="BA33">
            <v>0.5</v>
          </cell>
          <cell r="BB33">
            <v>0.5</v>
          </cell>
          <cell r="BC33">
            <v>0.5</v>
          </cell>
          <cell r="BD33">
            <v>0.5</v>
          </cell>
          <cell r="BE33">
            <v>0.5</v>
          </cell>
          <cell r="BF33">
            <v>0.5</v>
          </cell>
          <cell r="BG33">
            <v>0.5</v>
          </cell>
          <cell r="BH33">
            <v>0.5</v>
          </cell>
          <cell r="BI33">
            <v>0.5</v>
          </cell>
          <cell r="BJ33">
            <v>0.5</v>
          </cell>
          <cell r="BK33">
            <v>0.5</v>
          </cell>
          <cell r="BL33">
            <v>0.5</v>
          </cell>
          <cell r="BM33">
            <v>0.5</v>
          </cell>
          <cell r="BN33">
            <v>0.5</v>
          </cell>
          <cell r="BO33">
            <v>0.5</v>
          </cell>
          <cell r="BP33">
            <v>0.5</v>
          </cell>
          <cell r="BQ33">
            <v>0.5</v>
          </cell>
          <cell r="BR33">
            <v>0.5</v>
          </cell>
          <cell r="BS33" t="str">
            <v/>
          </cell>
          <cell r="BT33" t="str">
            <v/>
          </cell>
          <cell r="BU33">
            <v>0.5</v>
          </cell>
          <cell r="BV33">
            <v>0.5</v>
          </cell>
          <cell r="BW33">
            <v>0.5</v>
          </cell>
          <cell r="BX33" t="str">
            <v/>
          </cell>
          <cell r="BY33" t="str">
            <v/>
          </cell>
          <cell r="BZ33">
            <v>0.5</v>
          </cell>
          <cell r="CA33" t="str">
            <v/>
          </cell>
          <cell r="CB33">
            <v>0.5</v>
          </cell>
          <cell r="CC33" t="str">
            <v/>
          </cell>
          <cell r="CD33" t="str">
            <v/>
          </cell>
          <cell r="CE33">
            <v>0.5</v>
          </cell>
          <cell r="CF33">
            <v>0.5</v>
          </cell>
          <cell r="CG33" t="str">
            <v/>
          </cell>
          <cell r="CH33">
            <v>0.5</v>
          </cell>
          <cell r="CI33">
            <v>0.5</v>
          </cell>
          <cell r="CJ33">
            <v>0.5</v>
          </cell>
          <cell r="CK33">
            <v>0.5</v>
          </cell>
          <cell r="CL33">
            <v>0.5</v>
          </cell>
          <cell r="CM33">
            <v>0.5</v>
          </cell>
          <cell r="CN33">
            <v>0.5</v>
          </cell>
          <cell r="CO33">
            <v>0.5</v>
          </cell>
          <cell r="CP33">
            <v>0.5</v>
          </cell>
          <cell r="CQ33">
            <v>0.5</v>
          </cell>
          <cell r="CR33">
            <v>0.5</v>
          </cell>
          <cell r="CS33">
            <v>0.5</v>
          </cell>
          <cell r="CT33">
            <v>0.5</v>
          </cell>
          <cell r="CU33">
            <v>0.5</v>
          </cell>
          <cell r="CV33">
            <v>0.5</v>
          </cell>
          <cell r="CW33">
            <v>0.5</v>
          </cell>
          <cell r="CX33">
            <v>0.5</v>
          </cell>
          <cell r="CY33">
            <v>0.5</v>
          </cell>
          <cell r="CZ33">
            <v>0.5</v>
          </cell>
          <cell r="DA33">
            <v>0.5</v>
          </cell>
          <cell r="DB33">
            <v>0.5</v>
          </cell>
          <cell r="DC33">
            <v>0.5</v>
          </cell>
          <cell r="DD33">
            <v>0.5</v>
          </cell>
          <cell r="DE33">
            <v>0.5</v>
          </cell>
          <cell r="DF33">
            <v>0.5</v>
          </cell>
          <cell r="DG33">
            <v>0.5</v>
          </cell>
          <cell r="DH33">
            <v>0.5</v>
          </cell>
          <cell r="DI33">
            <v>0.5</v>
          </cell>
          <cell r="DJ33">
            <v>0.5</v>
          </cell>
          <cell r="DK33" t="str">
            <v/>
          </cell>
          <cell r="DL33">
            <v>0.5</v>
          </cell>
          <cell r="DM33">
            <v>0.5</v>
          </cell>
          <cell r="DN33">
            <v>0.5</v>
          </cell>
          <cell r="DO33" t="str">
            <v/>
          </cell>
          <cell r="DP33">
            <v>0.5</v>
          </cell>
          <cell r="DQ33">
            <v>0.5</v>
          </cell>
          <cell r="DR33">
            <v>0.5</v>
          </cell>
          <cell r="DS33" t="str">
            <v/>
          </cell>
          <cell r="DT33">
            <v>0.5</v>
          </cell>
          <cell r="DU33">
            <v>0.5</v>
          </cell>
          <cell r="DV33">
            <v>0.5</v>
          </cell>
          <cell r="DW33" t="str">
            <v/>
          </cell>
          <cell r="DX33">
            <v>0.5</v>
          </cell>
          <cell r="DY33">
            <v>0.5</v>
          </cell>
          <cell r="DZ33">
            <v>0.5</v>
          </cell>
          <cell r="EA33">
            <v>0.5</v>
          </cell>
          <cell r="EB33">
            <v>0.5</v>
          </cell>
          <cell r="EC33">
            <v>0.5</v>
          </cell>
          <cell r="ED33">
            <v>0.5</v>
          </cell>
          <cell r="EE33">
            <v>0.5</v>
          </cell>
          <cell r="EF33">
            <v>0.5</v>
          </cell>
          <cell r="EG33" t="str">
            <v/>
          </cell>
          <cell r="EH33" t="str">
            <v/>
          </cell>
          <cell r="EI33" t="str">
            <v/>
          </cell>
          <cell r="EJ33" t="str">
            <v/>
          </cell>
          <cell r="EK33">
            <v>0.5</v>
          </cell>
          <cell r="EL33" t="str">
            <v/>
          </cell>
          <cell r="EM33" t="str">
            <v/>
          </cell>
          <cell r="EN33" t="str">
            <v/>
          </cell>
          <cell r="EO33" t="str">
            <v/>
          </cell>
          <cell r="EP33" t="str">
            <v/>
          </cell>
          <cell r="EQ33">
            <v>0.5</v>
          </cell>
          <cell r="ER33" t="str">
            <v/>
          </cell>
          <cell r="ES33" t="str">
            <v/>
          </cell>
          <cell r="ET33" t="str">
            <v/>
          </cell>
          <cell r="EU33" t="str">
            <v/>
          </cell>
          <cell r="EV33" t="str">
            <v/>
          </cell>
          <cell r="EW33" t="str">
            <v/>
          </cell>
          <cell r="EX33" t="str">
            <v/>
          </cell>
          <cell r="EY33" t="str">
            <v/>
          </cell>
          <cell r="EZ33" t="str">
            <v/>
          </cell>
          <cell r="FA33" t="str">
            <v/>
          </cell>
          <cell r="FB33" t="str">
            <v/>
          </cell>
          <cell r="FC33" t="str">
            <v/>
          </cell>
          <cell r="FD33" t="str">
            <v/>
          </cell>
          <cell r="FE33" t="str">
            <v/>
          </cell>
          <cell r="FF33" t="str">
            <v/>
          </cell>
          <cell r="FG33" t="str">
            <v/>
          </cell>
          <cell r="FH33" t="str">
            <v/>
          </cell>
          <cell r="FI33" t="str">
            <v/>
          </cell>
          <cell r="FJ33" t="str">
            <v/>
          </cell>
          <cell r="FK33" t="str">
            <v/>
          </cell>
          <cell r="FL33" t="str">
            <v/>
          </cell>
          <cell r="FM33" t="str">
            <v/>
          </cell>
          <cell r="FN33" t="str">
            <v/>
          </cell>
          <cell r="FO33" t="str">
            <v/>
          </cell>
          <cell r="FP33" t="str">
            <v/>
          </cell>
          <cell r="FQ33" t="str">
            <v/>
          </cell>
          <cell r="FR33" t="str">
            <v/>
          </cell>
          <cell r="FS33" t="str">
            <v/>
          </cell>
          <cell r="FT33" t="str">
            <v/>
          </cell>
          <cell r="FU33" t="str">
            <v/>
          </cell>
          <cell r="FV33" t="str">
            <v/>
          </cell>
          <cell r="FW33" t="str">
            <v/>
          </cell>
          <cell r="FX33" t="str">
            <v/>
          </cell>
          <cell r="FY33" t="str">
            <v/>
          </cell>
          <cell r="FZ33" t="str">
            <v/>
          </cell>
          <cell r="GA33" t="str">
            <v/>
          </cell>
          <cell r="GB33">
            <v>0.5</v>
          </cell>
          <cell r="GC33" t="str">
            <v/>
          </cell>
          <cell r="GD33" t="str">
            <v/>
          </cell>
          <cell r="GE33" t="str">
            <v/>
          </cell>
          <cell r="GF33" t="str">
            <v/>
          </cell>
          <cell r="GG33" t="str">
            <v/>
          </cell>
          <cell r="GH33" t="str">
            <v/>
          </cell>
          <cell r="GI33" t="str">
            <v/>
          </cell>
          <cell r="GJ33" t="str">
            <v/>
          </cell>
          <cell r="GK33">
            <v>0.5</v>
          </cell>
          <cell r="GL33" t="str">
            <v/>
          </cell>
          <cell r="GM33" t="str">
            <v/>
          </cell>
          <cell r="GN33" t="str">
            <v/>
          </cell>
          <cell r="GO33" t="str">
            <v/>
          </cell>
          <cell r="GP33" t="str">
            <v/>
          </cell>
          <cell r="GQ33" t="str">
            <v/>
          </cell>
          <cell r="GR33" t="str">
            <v/>
          </cell>
          <cell r="GS33" t="str">
            <v/>
          </cell>
          <cell r="GT33">
            <v>0.5</v>
          </cell>
          <cell r="GU33" t="str">
            <v/>
          </cell>
          <cell r="GV33" t="str">
            <v/>
          </cell>
          <cell r="GW33" t="str">
            <v/>
          </cell>
          <cell r="GX33" t="str">
            <v/>
          </cell>
          <cell r="GY33" t="str">
            <v/>
          </cell>
          <cell r="GZ33" t="str">
            <v/>
          </cell>
          <cell r="HA33" t="str">
            <v/>
          </cell>
          <cell r="HB33" t="str">
            <v/>
          </cell>
          <cell r="HC33" t="str">
            <v/>
          </cell>
          <cell r="HD33" t="str">
            <v/>
          </cell>
          <cell r="HE33" t="str">
            <v/>
          </cell>
          <cell r="HF33" t="str">
            <v/>
          </cell>
          <cell r="HG33" t="str">
            <v/>
          </cell>
          <cell r="HH33" t="str">
            <v/>
          </cell>
          <cell r="HI33" t="str">
            <v/>
          </cell>
          <cell r="HJ33" t="str">
            <v/>
          </cell>
          <cell r="HK33" t="str">
            <v/>
          </cell>
          <cell r="HL33" t="str">
            <v/>
          </cell>
          <cell r="HM33" t="str">
            <v/>
          </cell>
          <cell r="HN33" t="str">
            <v/>
          </cell>
          <cell r="HO33" t="str">
            <v/>
          </cell>
          <cell r="HP33" t="str">
            <v/>
          </cell>
          <cell r="HQ33" t="str">
            <v/>
          </cell>
          <cell r="HR33" t="str">
            <v/>
          </cell>
          <cell r="HS33" t="str">
            <v/>
          </cell>
          <cell r="HT33" t="str">
            <v/>
          </cell>
          <cell r="HU33" t="str">
            <v/>
          </cell>
          <cell r="HV33" t="str">
            <v/>
          </cell>
          <cell r="HW33" t="str">
            <v/>
          </cell>
          <cell r="HX33">
            <v>0.5</v>
          </cell>
          <cell r="HY33" t="str">
            <v/>
          </cell>
          <cell r="HZ33" t="str">
            <v/>
          </cell>
          <cell r="IA33" t="str">
            <v/>
          </cell>
          <cell r="IB33" t="str">
            <v/>
          </cell>
          <cell r="IC33" t="str">
            <v/>
          </cell>
          <cell r="ID33" t="str">
            <v/>
          </cell>
          <cell r="IE33" t="str">
            <v/>
          </cell>
          <cell r="IF33" t="str">
            <v/>
          </cell>
          <cell r="IG33" t="str">
            <v/>
          </cell>
          <cell r="IH33" t="str">
            <v/>
          </cell>
          <cell r="II33" t="str">
            <v/>
          </cell>
          <cell r="IJ33" t="str">
            <v/>
          </cell>
          <cell r="IK33" t="str">
            <v/>
          </cell>
          <cell r="IL33" t="str">
            <v/>
          </cell>
          <cell r="IM33">
            <v>0.5</v>
          </cell>
        </row>
        <row r="34">
          <cell r="A34" t="str">
            <v>3.2.3</v>
          </cell>
          <cell r="B34">
            <v>1</v>
          </cell>
          <cell r="C34" t="str">
            <v>GDP per unit of energy use (2000 $ PPP per kg of oil equivalent)</v>
          </cell>
          <cell r="D34" t="str">
            <v>SCORE</v>
          </cell>
          <cell r="E34">
            <v>1</v>
          </cell>
          <cell r="F34">
            <v>1</v>
          </cell>
          <cell r="G34">
            <v>1</v>
          </cell>
          <cell r="H34">
            <v>1</v>
          </cell>
          <cell r="I34">
            <v>1</v>
          </cell>
          <cell r="J34">
            <v>1</v>
          </cell>
          <cell r="K34">
            <v>1</v>
          </cell>
          <cell r="L34">
            <v>1</v>
          </cell>
          <cell r="M34">
            <v>1</v>
          </cell>
          <cell r="N34" t="str">
            <v/>
          </cell>
          <cell r="O34">
            <v>1</v>
          </cell>
          <cell r="P34">
            <v>1</v>
          </cell>
          <cell r="Q34">
            <v>1</v>
          </cell>
          <cell r="R34">
            <v>1</v>
          </cell>
          <cell r="S34">
            <v>1</v>
          </cell>
          <cell r="T34">
            <v>1</v>
          </cell>
          <cell r="U34">
            <v>1</v>
          </cell>
          <cell r="V34">
            <v>1</v>
          </cell>
          <cell r="W34" t="str">
            <v/>
          </cell>
          <cell r="X34" t="str">
            <v/>
          </cell>
          <cell r="Y34">
            <v>1</v>
          </cell>
          <cell r="Z34">
            <v>1</v>
          </cell>
          <cell r="AA34">
            <v>1</v>
          </cell>
          <cell r="AB34" t="str">
            <v/>
          </cell>
          <cell r="AC34">
            <v>1</v>
          </cell>
          <cell r="AD34">
            <v>1</v>
          </cell>
          <cell r="AE34">
            <v>1</v>
          </cell>
          <cell r="AF34">
            <v>1</v>
          </cell>
          <cell r="AG34">
            <v>1</v>
          </cell>
          <cell r="AH34">
            <v>1</v>
          </cell>
          <cell r="AI34">
            <v>1</v>
          </cell>
          <cell r="AJ34">
            <v>1</v>
          </cell>
          <cell r="AK34">
            <v>1</v>
          </cell>
          <cell r="AL34">
            <v>1</v>
          </cell>
          <cell r="AM34">
            <v>1</v>
          </cell>
          <cell r="AN34">
            <v>1</v>
          </cell>
          <cell r="AO34">
            <v>1</v>
          </cell>
          <cell r="AP34">
            <v>1</v>
          </cell>
          <cell r="AQ34">
            <v>1</v>
          </cell>
          <cell r="AR34">
            <v>1</v>
          </cell>
          <cell r="AS34">
            <v>1</v>
          </cell>
          <cell r="AT34" t="str">
            <v/>
          </cell>
          <cell r="AU34">
            <v>1</v>
          </cell>
          <cell r="AV34">
            <v>1</v>
          </cell>
          <cell r="AW34">
            <v>1</v>
          </cell>
          <cell r="AX34">
            <v>1</v>
          </cell>
          <cell r="AY34">
            <v>1</v>
          </cell>
          <cell r="AZ34" t="str">
            <v/>
          </cell>
          <cell r="BA34">
            <v>1</v>
          </cell>
          <cell r="BB34">
            <v>1</v>
          </cell>
          <cell r="BC34">
            <v>1</v>
          </cell>
          <cell r="BD34">
            <v>1</v>
          </cell>
          <cell r="BE34">
            <v>1</v>
          </cell>
          <cell r="BF34">
            <v>1</v>
          </cell>
          <cell r="BG34">
            <v>1</v>
          </cell>
          <cell r="BH34">
            <v>1</v>
          </cell>
          <cell r="BI34">
            <v>1</v>
          </cell>
          <cell r="BJ34">
            <v>1</v>
          </cell>
          <cell r="BK34">
            <v>1</v>
          </cell>
          <cell r="BL34">
            <v>1</v>
          </cell>
          <cell r="BM34">
            <v>1</v>
          </cell>
          <cell r="BN34">
            <v>1</v>
          </cell>
          <cell r="BO34">
            <v>1</v>
          </cell>
          <cell r="BP34">
            <v>1</v>
          </cell>
          <cell r="BQ34">
            <v>1</v>
          </cell>
          <cell r="BR34">
            <v>1</v>
          </cell>
          <cell r="BS34" t="str">
            <v/>
          </cell>
          <cell r="BT34" t="str">
            <v/>
          </cell>
          <cell r="BU34">
            <v>1</v>
          </cell>
          <cell r="BV34">
            <v>1</v>
          </cell>
          <cell r="BW34">
            <v>1</v>
          </cell>
          <cell r="BX34" t="str">
            <v/>
          </cell>
          <cell r="BY34" t="str">
            <v/>
          </cell>
          <cell r="BZ34">
            <v>1</v>
          </cell>
          <cell r="CA34" t="str">
            <v/>
          </cell>
          <cell r="CB34">
            <v>1</v>
          </cell>
          <cell r="CC34" t="str">
            <v/>
          </cell>
          <cell r="CD34" t="str">
            <v/>
          </cell>
          <cell r="CE34">
            <v>1</v>
          </cell>
          <cell r="CF34">
            <v>1</v>
          </cell>
          <cell r="CG34" t="str">
            <v/>
          </cell>
          <cell r="CH34">
            <v>1</v>
          </cell>
          <cell r="CI34">
            <v>1</v>
          </cell>
          <cell r="CJ34">
            <v>1</v>
          </cell>
          <cell r="CK34">
            <v>1</v>
          </cell>
          <cell r="CL34">
            <v>1</v>
          </cell>
          <cell r="CM34">
            <v>1</v>
          </cell>
          <cell r="CN34">
            <v>1</v>
          </cell>
          <cell r="CO34">
            <v>1</v>
          </cell>
          <cell r="CP34">
            <v>1</v>
          </cell>
          <cell r="CQ34">
            <v>1</v>
          </cell>
          <cell r="CR34">
            <v>1</v>
          </cell>
          <cell r="CS34">
            <v>1</v>
          </cell>
          <cell r="CT34">
            <v>1</v>
          </cell>
          <cell r="CU34">
            <v>1</v>
          </cell>
          <cell r="CV34">
            <v>1</v>
          </cell>
          <cell r="CW34">
            <v>1</v>
          </cell>
          <cell r="CX34">
            <v>1</v>
          </cell>
          <cell r="CY34">
            <v>1</v>
          </cell>
          <cell r="CZ34">
            <v>1</v>
          </cell>
          <cell r="DA34">
            <v>1</v>
          </cell>
          <cell r="DB34">
            <v>1</v>
          </cell>
          <cell r="DC34">
            <v>1</v>
          </cell>
          <cell r="DD34">
            <v>1</v>
          </cell>
          <cell r="DE34">
            <v>1</v>
          </cell>
          <cell r="DF34">
            <v>1</v>
          </cell>
          <cell r="DG34">
            <v>1</v>
          </cell>
          <cell r="DH34">
            <v>1</v>
          </cell>
          <cell r="DI34">
            <v>1</v>
          </cell>
          <cell r="DJ34">
            <v>1</v>
          </cell>
          <cell r="DK34" t="str">
            <v/>
          </cell>
          <cell r="DL34">
            <v>1</v>
          </cell>
          <cell r="DM34">
            <v>1</v>
          </cell>
          <cell r="DN34">
            <v>1</v>
          </cell>
          <cell r="DO34" t="str">
            <v/>
          </cell>
          <cell r="DP34">
            <v>1</v>
          </cell>
          <cell r="DQ34">
            <v>1</v>
          </cell>
          <cell r="DR34">
            <v>1</v>
          </cell>
          <cell r="DS34" t="str">
            <v/>
          </cell>
          <cell r="DT34">
            <v>1</v>
          </cell>
          <cell r="DU34">
            <v>1</v>
          </cell>
          <cell r="DV34">
            <v>1</v>
          </cell>
          <cell r="DW34" t="str">
            <v/>
          </cell>
          <cell r="DX34">
            <v>1</v>
          </cell>
          <cell r="DY34">
            <v>1</v>
          </cell>
          <cell r="DZ34">
            <v>1</v>
          </cell>
          <cell r="EA34">
            <v>1</v>
          </cell>
          <cell r="EB34">
            <v>1</v>
          </cell>
          <cell r="EC34">
            <v>1</v>
          </cell>
          <cell r="ED34">
            <v>1</v>
          </cell>
          <cell r="EE34">
            <v>1</v>
          </cell>
          <cell r="EF34">
            <v>1</v>
          </cell>
          <cell r="EG34" t="str">
            <v/>
          </cell>
          <cell r="EH34" t="str">
            <v/>
          </cell>
          <cell r="EI34" t="str">
            <v/>
          </cell>
          <cell r="EJ34" t="str">
            <v/>
          </cell>
          <cell r="EK34">
            <v>1</v>
          </cell>
          <cell r="EL34" t="str">
            <v/>
          </cell>
          <cell r="EM34" t="str">
            <v/>
          </cell>
          <cell r="EN34" t="str">
            <v/>
          </cell>
          <cell r="EO34" t="str">
            <v/>
          </cell>
          <cell r="EP34" t="str">
            <v/>
          </cell>
          <cell r="EQ34">
            <v>1</v>
          </cell>
          <cell r="ER34" t="str">
            <v/>
          </cell>
          <cell r="ES34" t="str">
            <v/>
          </cell>
          <cell r="ET34" t="str">
            <v/>
          </cell>
          <cell r="EU34" t="str">
            <v/>
          </cell>
          <cell r="EV34" t="str">
            <v/>
          </cell>
          <cell r="EW34" t="str">
            <v/>
          </cell>
          <cell r="EX34" t="str">
            <v/>
          </cell>
          <cell r="EY34" t="str">
            <v/>
          </cell>
          <cell r="EZ34" t="str">
            <v/>
          </cell>
          <cell r="FA34" t="str">
            <v/>
          </cell>
          <cell r="FB34" t="str">
            <v/>
          </cell>
          <cell r="FC34" t="str">
            <v/>
          </cell>
          <cell r="FD34" t="str">
            <v/>
          </cell>
          <cell r="FE34" t="str">
            <v/>
          </cell>
          <cell r="FF34" t="str">
            <v/>
          </cell>
          <cell r="FG34" t="str">
            <v/>
          </cell>
          <cell r="FH34" t="str">
            <v/>
          </cell>
          <cell r="FI34" t="str">
            <v/>
          </cell>
          <cell r="FJ34" t="str">
            <v/>
          </cell>
          <cell r="FK34" t="str">
            <v/>
          </cell>
          <cell r="FL34" t="str">
            <v/>
          </cell>
          <cell r="FM34" t="str">
            <v/>
          </cell>
          <cell r="FN34" t="str">
            <v/>
          </cell>
          <cell r="FO34" t="str">
            <v/>
          </cell>
          <cell r="FP34" t="str">
            <v/>
          </cell>
          <cell r="FQ34" t="str">
            <v/>
          </cell>
          <cell r="FR34" t="str">
            <v/>
          </cell>
          <cell r="FS34" t="str">
            <v/>
          </cell>
          <cell r="FT34" t="str">
            <v/>
          </cell>
          <cell r="FU34" t="str">
            <v/>
          </cell>
          <cell r="FV34" t="str">
            <v/>
          </cell>
          <cell r="FW34" t="str">
            <v/>
          </cell>
          <cell r="FX34" t="str">
            <v/>
          </cell>
          <cell r="FY34" t="str">
            <v/>
          </cell>
          <cell r="FZ34" t="str">
            <v/>
          </cell>
          <cell r="GA34" t="str">
            <v/>
          </cell>
          <cell r="GB34">
            <v>1</v>
          </cell>
          <cell r="GC34" t="str">
            <v/>
          </cell>
          <cell r="GD34" t="str">
            <v/>
          </cell>
          <cell r="GE34" t="str">
            <v/>
          </cell>
          <cell r="GF34" t="str">
            <v/>
          </cell>
          <cell r="GG34" t="str">
            <v/>
          </cell>
          <cell r="GH34" t="str">
            <v/>
          </cell>
          <cell r="GI34" t="str">
            <v/>
          </cell>
          <cell r="GJ34" t="str">
            <v/>
          </cell>
          <cell r="GK34">
            <v>1</v>
          </cell>
          <cell r="GL34" t="str">
            <v/>
          </cell>
          <cell r="GM34" t="str">
            <v/>
          </cell>
          <cell r="GN34" t="str">
            <v/>
          </cell>
          <cell r="GO34" t="str">
            <v/>
          </cell>
          <cell r="GP34" t="str">
            <v/>
          </cell>
          <cell r="GQ34" t="str">
            <v/>
          </cell>
          <cell r="GR34" t="str">
            <v/>
          </cell>
          <cell r="GS34" t="str">
            <v/>
          </cell>
          <cell r="GT34">
            <v>1</v>
          </cell>
          <cell r="GU34" t="str">
            <v/>
          </cell>
          <cell r="GV34" t="str">
            <v/>
          </cell>
          <cell r="GW34" t="str">
            <v/>
          </cell>
          <cell r="GX34" t="str">
            <v/>
          </cell>
          <cell r="GY34" t="str">
            <v/>
          </cell>
          <cell r="GZ34" t="str">
            <v/>
          </cell>
          <cell r="HA34" t="str">
            <v/>
          </cell>
          <cell r="HB34" t="str">
            <v/>
          </cell>
          <cell r="HC34" t="str">
            <v/>
          </cell>
          <cell r="HD34" t="str">
            <v/>
          </cell>
          <cell r="HE34" t="str">
            <v/>
          </cell>
          <cell r="HF34" t="str">
            <v/>
          </cell>
          <cell r="HG34" t="str">
            <v/>
          </cell>
          <cell r="HH34" t="str">
            <v/>
          </cell>
          <cell r="HI34" t="str">
            <v/>
          </cell>
          <cell r="HJ34" t="str">
            <v/>
          </cell>
          <cell r="HK34" t="str">
            <v/>
          </cell>
          <cell r="HL34" t="str">
            <v/>
          </cell>
          <cell r="HM34" t="str">
            <v/>
          </cell>
          <cell r="HN34" t="str">
            <v/>
          </cell>
          <cell r="HO34" t="str">
            <v/>
          </cell>
          <cell r="HP34" t="str">
            <v/>
          </cell>
          <cell r="HQ34" t="str">
            <v/>
          </cell>
          <cell r="HR34" t="str">
            <v/>
          </cell>
          <cell r="HS34" t="str">
            <v/>
          </cell>
          <cell r="HT34" t="str">
            <v/>
          </cell>
          <cell r="HU34" t="str">
            <v/>
          </cell>
          <cell r="HV34" t="str">
            <v/>
          </cell>
          <cell r="HW34" t="str">
            <v/>
          </cell>
          <cell r="HX34">
            <v>1</v>
          </cell>
          <cell r="HY34" t="str">
            <v/>
          </cell>
          <cell r="HZ34" t="str">
            <v/>
          </cell>
          <cell r="IA34" t="str">
            <v/>
          </cell>
          <cell r="IB34" t="str">
            <v/>
          </cell>
          <cell r="IC34" t="str">
            <v/>
          </cell>
          <cell r="ID34" t="str">
            <v/>
          </cell>
          <cell r="IE34" t="str">
            <v/>
          </cell>
          <cell r="IF34" t="str">
            <v/>
          </cell>
          <cell r="IG34" t="str">
            <v/>
          </cell>
          <cell r="IH34" t="str">
            <v/>
          </cell>
          <cell r="II34" t="str">
            <v/>
          </cell>
          <cell r="IJ34" t="str">
            <v/>
          </cell>
          <cell r="IK34" t="str">
            <v/>
          </cell>
          <cell r="IL34" t="str">
            <v/>
          </cell>
          <cell r="IM34">
            <v>1</v>
          </cell>
        </row>
        <row r="35">
          <cell r="A35" t="str">
            <v>3.2.4</v>
          </cell>
          <cell r="B35">
            <v>1</v>
          </cell>
          <cell r="C35" t="str">
            <v>Share of renewables in energy use (%)</v>
          </cell>
          <cell r="D35" t="str">
            <v>SCORE</v>
          </cell>
          <cell r="E35">
            <v>1</v>
          </cell>
          <cell r="F35">
            <v>1</v>
          </cell>
          <cell r="G35">
            <v>1</v>
          </cell>
          <cell r="H35">
            <v>1</v>
          </cell>
          <cell r="I35">
            <v>1</v>
          </cell>
          <cell r="J35">
            <v>1</v>
          </cell>
          <cell r="K35">
            <v>1</v>
          </cell>
          <cell r="L35">
            <v>1</v>
          </cell>
          <cell r="M35">
            <v>1</v>
          </cell>
          <cell r="N35" t="str">
            <v/>
          </cell>
          <cell r="O35">
            <v>1</v>
          </cell>
          <cell r="P35">
            <v>1</v>
          </cell>
          <cell r="Q35">
            <v>1</v>
          </cell>
          <cell r="R35">
            <v>1</v>
          </cell>
          <cell r="S35">
            <v>1</v>
          </cell>
          <cell r="T35">
            <v>1</v>
          </cell>
          <cell r="U35">
            <v>1</v>
          </cell>
          <cell r="V35">
            <v>1</v>
          </cell>
          <cell r="W35" t="str">
            <v/>
          </cell>
          <cell r="X35" t="str">
            <v/>
          </cell>
          <cell r="Y35">
            <v>1</v>
          </cell>
          <cell r="Z35">
            <v>1</v>
          </cell>
          <cell r="AA35">
            <v>1</v>
          </cell>
          <cell r="AB35" t="str">
            <v/>
          </cell>
          <cell r="AC35">
            <v>1</v>
          </cell>
          <cell r="AD35">
            <v>1</v>
          </cell>
          <cell r="AE35">
            <v>1</v>
          </cell>
          <cell r="AF35">
            <v>1</v>
          </cell>
          <cell r="AG35">
            <v>1</v>
          </cell>
          <cell r="AH35">
            <v>1</v>
          </cell>
          <cell r="AI35">
            <v>1</v>
          </cell>
          <cell r="AJ35">
            <v>1</v>
          </cell>
          <cell r="AK35">
            <v>1</v>
          </cell>
          <cell r="AL35">
            <v>1</v>
          </cell>
          <cell r="AM35">
            <v>1</v>
          </cell>
          <cell r="AN35">
            <v>1</v>
          </cell>
          <cell r="AO35">
            <v>1</v>
          </cell>
          <cell r="AP35">
            <v>1</v>
          </cell>
          <cell r="AQ35">
            <v>1</v>
          </cell>
          <cell r="AR35">
            <v>1</v>
          </cell>
          <cell r="AS35">
            <v>1</v>
          </cell>
          <cell r="AT35" t="str">
            <v/>
          </cell>
          <cell r="AU35">
            <v>1</v>
          </cell>
          <cell r="AV35">
            <v>1</v>
          </cell>
          <cell r="AW35">
            <v>1</v>
          </cell>
          <cell r="AX35">
            <v>1</v>
          </cell>
          <cell r="AY35">
            <v>1</v>
          </cell>
          <cell r="AZ35" t="str">
            <v/>
          </cell>
          <cell r="BA35">
            <v>1</v>
          </cell>
          <cell r="BB35">
            <v>1</v>
          </cell>
          <cell r="BC35">
            <v>1</v>
          </cell>
          <cell r="BD35">
            <v>1</v>
          </cell>
          <cell r="BE35">
            <v>1</v>
          </cell>
          <cell r="BF35">
            <v>1</v>
          </cell>
          <cell r="BG35">
            <v>1</v>
          </cell>
          <cell r="BH35">
            <v>1</v>
          </cell>
          <cell r="BI35">
            <v>1</v>
          </cell>
          <cell r="BJ35">
            <v>1</v>
          </cell>
          <cell r="BK35">
            <v>1</v>
          </cell>
          <cell r="BL35">
            <v>1</v>
          </cell>
          <cell r="BM35">
            <v>1</v>
          </cell>
          <cell r="BN35">
            <v>1</v>
          </cell>
          <cell r="BO35">
            <v>1</v>
          </cell>
          <cell r="BP35">
            <v>1</v>
          </cell>
          <cell r="BQ35">
            <v>1</v>
          </cell>
          <cell r="BR35">
            <v>1</v>
          </cell>
          <cell r="BS35" t="str">
            <v/>
          </cell>
          <cell r="BT35" t="str">
            <v/>
          </cell>
          <cell r="BU35">
            <v>1</v>
          </cell>
          <cell r="BV35">
            <v>1</v>
          </cell>
          <cell r="BW35">
            <v>1</v>
          </cell>
          <cell r="BX35" t="str">
            <v/>
          </cell>
          <cell r="BY35" t="str">
            <v/>
          </cell>
          <cell r="BZ35">
            <v>1</v>
          </cell>
          <cell r="CA35" t="str">
            <v/>
          </cell>
          <cell r="CB35">
            <v>1</v>
          </cell>
          <cell r="CC35" t="str">
            <v/>
          </cell>
          <cell r="CD35" t="str">
            <v/>
          </cell>
          <cell r="CE35">
            <v>1</v>
          </cell>
          <cell r="CF35">
            <v>1</v>
          </cell>
          <cell r="CG35" t="str">
            <v/>
          </cell>
          <cell r="CH35">
            <v>1</v>
          </cell>
          <cell r="CI35">
            <v>1</v>
          </cell>
          <cell r="CJ35">
            <v>1</v>
          </cell>
          <cell r="CK35">
            <v>1</v>
          </cell>
          <cell r="CL35">
            <v>1</v>
          </cell>
          <cell r="CM35">
            <v>1</v>
          </cell>
          <cell r="CN35">
            <v>1</v>
          </cell>
          <cell r="CO35">
            <v>1</v>
          </cell>
          <cell r="CP35">
            <v>1</v>
          </cell>
          <cell r="CQ35">
            <v>1</v>
          </cell>
          <cell r="CR35">
            <v>1</v>
          </cell>
          <cell r="CS35">
            <v>1</v>
          </cell>
          <cell r="CT35">
            <v>1</v>
          </cell>
          <cell r="CU35">
            <v>1</v>
          </cell>
          <cell r="CV35">
            <v>1</v>
          </cell>
          <cell r="CW35">
            <v>1</v>
          </cell>
          <cell r="CX35">
            <v>1</v>
          </cell>
          <cell r="CY35">
            <v>1</v>
          </cell>
          <cell r="CZ35">
            <v>1</v>
          </cell>
          <cell r="DA35">
            <v>1</v>
          </cell>
          <cell r="DB35">
            <v>1</v>
          </cell>
          <cell r="DC35">
            <v>1</v>
          </cell>
          <cell r="DD35">
            <v>1</v>
          </cell>
          <cell r="DE35">
            <v>1</v>
          </cell>
          <cell r="DF35">
            <v>1</v>
          </cell>
          <cell r="DG35">
            <v>1</v>
          </cell>
          <cell r="DH35">
            <v>1</v>
          </cell>
          <cell r="DI35">
            <v>1</v>
          </cell>
          <cell r="DJ35">
            <v>1</v>
          </cell>
          <cell r="DK35" t="str">
            <v/>
          </cell>
          <cell r="DL35">
            <v>1</v>
          </cell>
          <cell r="DM35">
            <v>1</v>
          </cell>
          <cell r="DN35">
            <v>1</v>
          </cell>
          <cell r="DO35" t="str">
            <v/>
          </cell>
          <cell r="DP35">
            <v>1</v>
          </cell>
          <cell r="DQ35">
            <v>1</v>
          </cell>
          <cell r="DR35">
            <v>1</v>
          </cell>
          <cell r="DS35" t="str">
            <v/>
          </cell>
          <cell r="DT35">
            <v>1</v>
          </cell>
          <cell r="DU35">
            <v>1</v>
          </cell>
          <cell r="DV35">
            <v>1</v>
          </cell>
          <cell r="DW35" t="str">
            <v/>
          </cell>
          <cell r="DX35">
            <v>1</v>
          </cell>
          <cell r="DY35">
            <v>1</v>
          </cell>
          <cell r="DZ35">
            <v>1</v>
          </cell>
          <cell r="EA35">
            <v>1</v>
          </cell>
          <cell r="EB35">
            <v>1</v>
          </cell>
          <cell r="EC35">
            <v>1</v>
          </cell>
          <cell r="ED35">
            <v>1</v>
          </cell>
          <cell r="EE35">
            <v>1</v>
          </cell>
          <cell r="EF35">
            <v>1</v>
          </cell>
          <cell r="EG35" t="str">
            <v/>
          </cell>
          <cell r="EH35" t="str">
            <v/>
          </cell>
          <cell r="EI35" t="str">
            <v/>
          </cell>
          <cell r="EJ35" t="str">
            <v/>
          </cell>
          <cell r="EK35">
            <v>1</v>
          </cell>
          <cell r="EL35" t="str">
            <v/>
          </cell>
          <cell r="EM35" t="str">
            <v/>
          </cell>
          <cell r="EN35" t="str">
            <v/>
          </cell>
          <cell r="EO35" t="str">
            <v/>
          </cell>
          <cell r="EP35" t="str">
            <v/>
          </cell>
          <cell r="EQ35">
            <v>1</v>
          </cell>
          <cell r="ER35" t="str">
            <v/>
          </cell>
          <cell r="ES35" t="str">
            <v/>
          </cell>
          <cell r="ET35" t="str">
            <v/>
          </cell>
          <cell r="EU35" t="str">
            <v/>
          </cell>
          <cell r="EV35" t="str">
            <v/>
          </cell>
          <cell r="EW35" t="str">
            <v/>
          </cell>
          <cell r="EX35" t="str">
            <v/>
          </cell>
          <cell r="EY35" t="str">
            <v/>
          </cell>
          <cell r="EZ35" t="str">
            <v/>
          </cell>
          <cell r="FA35" t="str">
            <v/>
          </cell>
          <cell r="FB35" t="str">
            <v/>
          </cell>
          <cell r="FC35" t="str">
            <v/>
          </cell>
          <cell r="FD35" t="str">
            <v/>
          </cell>
          <cell r="FE35" t="str">
            <v/>
          </cell>
          <cell r="FF35" t="str">
            <v/>
          </cell>
          <cell r="FG35" t="str">
            <v/>
          </cell>
          <cell r="FH35" t="str">
            <v/>
          </cell>
          <cell r="FI35" t="str">
            <v/>
          </cell>
          <cell r="FJ35" t="str">
            <v/>
          </cell>
          <cell r="FK35" t="str">
            <v/>
          </cell>
          <cell r="FL35" t="str">
            <v/>
          </cell>
          <cell r="FM35" t="str">
            <v/>
          </cell>
          <cell r="FN35" t="str">
            <v/>
          </cell>
          <cell r="FO35" t="str">
            <v/>
          </cell>
          <cell r="FP35" t="str">
            <v/>
          </cell>
          <cell r="FQ35" t="str">
            <v/>
          </cell>
          <cell r="FR35" t="str">
            <v/>
          </cell>
          <cell r="FS35" t="str">
            <v/>
          </cell>
          <cell r="FT35" t="str">
            <v/>
          </cell>
          <cell r="FU35" t="str">
            <v/>
          </cell>
          <cell r="FV35" t="str">
            <v/>
          </cell>
          <cell r="FW35" t="str">
            <v/>
          </cell>
          <cell r="FX35" t="str">
            <v/>
          </cell>
          <cell r="FY35" t="str">
            <v/>
          </cell>
          <cell r="FZ35" t="str">
            <v/>
          </cell>
          <cell r="GA35" t="str">
            <v/>
          </cell>
          <cell r="GB35">
            <v>1</v>
          </cell>
          <cell r="GC35" t="str">
            <v/>
          </cell>
          <cell r="GD35" t="str">
            <v/>
          </cell>
          <cell r="GE35" t="str">
            <v/>
          </cell>
          <cell r="GF35" t="str">
            <v/>
          </cell>
          <cell r="GG35" t="str">
            <v/>
          </cell>
          <cell r="GH35" t="str">
            <v/>
          </cell>
          <cell r="GI35" t="str">
            <v/>
          </cell>
          <cell r="GJ35" t="str">
            <v/>
          </cell>
          <cell r="GK35">
            <v>1</v>
          </cell>
          <cell r="GL35" t="str">
            <v/>
          </cell>
          <cell r="GM35" t="str">
            <v/>
          </cell>
          <cell r="GN35" t="str">
            <v/>
          </cell>
          <cell r="GO35" t="str">
            <v/>
          </cell>
          <cell r="GP35" t="str">
            <v/>
          </cell>
          <cell r="GQ35" t="str">
            <v/>
          </cell>
          <cell r="GR35" t="str">
            <v/>
          </cell>
          <cell r="GS35" t="str">
            <v/>
          </cell>
          <cell r="GT35">
            <v>1</v>
          </cell>
          <cell r="GU35" t="str">
            <v/>
          </cell>
          <cell r="GV35" t="str">
            <v/>
          </cell>
          <cell r="GW35" t="str">
            <v/>
          </cell>
          <cell r="GX35" t="str">
            <v/>
          </cell>
          <cell r="GY35" t="str">
            <v/>
          </cell>
          <cell r="GZ35" t="str">
            <v/>
          </cell>
          <cell r="HA35" t="str">
            <v/>
          </cell>
          <cell r="HB35" t="str">
            <v/>
          </cell>
          <cell r="HC35" t="str">
            <v/>
          </cell>
          <cell r="HD35" t="str">
            <v/>
          </cell>
          <cell r="HE35" t="str">
            <v/>
          </cell>
          <cell r="HF35" t="str">
            <v/>
          </cell>
          <cell r="HG35" t="str">
            <v/>
          </cell>
          <cell r="HH35" t="str">
            <v/>
          </cell>
          <cell r="HI35" t="str">
            <v/>
          </cell>
          <cell r="HJ35" t="str">
            <v/>
          </cell>
          <cell r="HK35" t="str">
            <v/>
          </cell>
          <cell r="HL35" t="str">
            <v/>
          </cell>
          <cell r="HM35" t="str">
            <v/>
          </cell>
          <cell r="HN35" t="str">
            <v/>
          </cell>
          <cell r="HO35" t="str">
            <v/>
          </cell>
          <cell r="HP35" t="str">
            <v/>
          </cell>
          <cell r="HQ35" t="str">
            <v/>
          </cell>
          <cell r="HR35" t="str">
            <v/>
          </cell>
          <cell r="HS35" t="str">
            <v/>
          </cell>
          <cell r="HT35" t="str">
            <v/>
          </cell>
          <cell r="HU35" t="str">
            <v/>
          </cell>
          <cell r="HV35" t="str">
            <v/>
          </cell>
          <cell r="HW35" t="str">
            <v/>
          </cell>
          <cell r="HX35">
            <v>1</v>
          </cell>
          <cell r="HY35" t="str">
            <v/>
          </cell>
          <cell r="HZ35" t="str">
            <v/>
          </cell>
          <cell r="IA35" t="str">
            <v/>
          </cell>
          <cell r="IB35" t="str">
            <v/>
          </cell>
          <cell r="IC35" t="str">
            <v/>
          </cell>
          <cell r="ID35" t="str">
            <v/>
          </cell>
          <cell r="IE35" t="str">
            <v/>
          </cell>
          <cell r="IF35" t="str">
            <v/>
          </cell>
          <cell r="IG35" t="str">
            <v/>
          </cell>
          <cell r="IH35" t="str">
            <v/>
          </cell>
          <cell r="II35" t="str">
            <v/>
          </cell>
          <cell r="IJ35" t="str">
            <v/>
          </cell>
          <cell r="IK35" t="str">
            <v/>
          </cell>
          <cell r="IL35" t="str">
            <v/>
          </cell>
          <cell r="IM35">
            <v>1</v>
          </cell>
        </row>
        <row r="36">
          <cell r="A36" t="str">
            <v>3.2.5</v>
          </cell>
          <cell r="B36">
            <v>1</v>
          </cell>
          <cell r="C36" t="str">
            <v>Ecological footprint and biocapacity (deficit) or reserve (global hectares per capita)</v>
          </cell>
          <cell r="D36" t="str">
            <v>SCORE</v>
          </cell>
          <cell r="E36">
            <v>1</v>
          </cell>
          <cell r="F36">
            <v>1</v>
          </cell>
          <cell r="G36">
            <v>1</v>
          </cell>
          <cell r="H36">
            <v>1</v>
          </cell>
          <cell r="I36">
            <v>1</v>
          </cell>
          <cell r="J36">
            <v>1</v>
          </cell>
          <cell r="K36">
            <v>1</v>
          </cell>
          <cell r="L36" t="str">
            <v/>
          </cell>
          <cell r="M36">
            <v>1</v>
          </cell>
          <cell r="N36" t="str">
            <v/>
          </cell>
          <cell r="O36">
            <v>1</v>
          </cell>
          <cell r="P36">
            <v>1</v>
          </cell>
          <cell r="Q36">
            <v>1</v>
          </cell>
          <cell r="R36">
            <v>1</v>
          </cell>
          <cell r="S36">
            <v>1</v>
          </cell>
          <cell r="T36">
            <v>1</v>
          </cell>
          <cell r="U36" t="str">
            <v/>
          </cell>
          <cell r="V36">
            <v>1</v>
          </cell>
          <cell r="W36">
            <v>1</v>
          </cell>
          <cell r="X36" t="str">
            <v/>
          </cell>
          <cell r="Y36">
            <v>1</v>
          </cell>
          <cell r="Z36">
            <v>1</v>
          </cell>
          <cell r="AA36">
            <v>1</v>
          </cell>
          <cell r="AB36" t="str">
            <v/>
          </cell>
          <cell r="AC36">
            <v>1</v>
          </cell>
          <cell r="AD36">
            <v>1</v>
          </cell>
          <cell r="AE36">
            <v>1</v>
          </cell>
          <cell r="AF36">
            <v>1</v>
          </cell>
          <cell r="AG36">
            <v>1</v>
          </cell>
          <cell r="AH36">
            <v>1</v>
          </cell>
          <cell r="AI36" t="str">
            <v/>
          </cell>
          <cell r="AJ36">
            <v>1</v>
          </cell>
          <cell r="AK36">
            <v>1</v>
          </cell>
          <cell r="AL36">
            <v>1</v>
          </cell>
          <cell r="AM36">
            <v>1</v>
          </cell>
          <cell r="AN36">
            <v>1</v>
          </cell>
          <cell r="AO36">
            <v>1</v>
          </cell>
          <cell r="AP36">
            <v>1</v>
          </cell>
          <cell r="AQ36">
            <v>1</v>
          </cell>
          <cell r="AR36">
            <v>1</v>
          </cell>
          <cell r="AS36">
            <v>1</v>
          </cell>
          <cell r="AT36" t="str">
            <v/>
          </cell>
          <cell r="AU36">
            <v>1</v>
          </cell>
          <cell r="AV36">
            <v>1</v>
          </cell>
          <cell r="AW36">
            <v>1</v>
          </cell>
          <cell r="AX36">
            <v>1</v>
          </cell>
          <cell r="AY36">
            <v>1</v>
          </cell>
          <cell r="AZ36" t="str">
            <v/>
          </cell>
          <cell r="BA36">
            <v>1</v>
          </cell>
          <cell r="BB36" t="str">
            <v/>
          </cell>
          <cell r="BC36">
            <v>1</v>
          </cell>
          <cell r="BD36" t="str">
            <v/>
          </cell>
          <cell r="BE36">
            <v>1</v>
          </cell>
          <cell r="BF36">
            <v>1</v>
          </cell>
          <cell r="BG36">
            <v>1</v>
          </cell>
          <cell r="BH36">
            <v>1</v>
          </cell>
          <cell r="BI36">
            <v>1</v>
          </cell>
          <cell r="BJ36">
            <v>1</v>
          </cell>
          <cell r="BK36">
            <v>1</v>
          </cell>
          <cell r="BL36">
            <v>1</v>
          </cell>
          <cell r="BM36">
            <v>1</v>
          </cell>
          <cell r="BN36">
            <v>1</v>
          </cell>
          <cell r="BO36">
            <v>1</v>
          </cell>
          <cell r="BP36">
            <v>1</v>
          </cell>
          <cell r="BQ36">
            <v>1</v>
          </cell>
          <cell r="BR36">
            <v>1</v>
          </cell>
          <cell r="BS36" t="str">
            <v/>
          </cell>
          <cell r="BT36" t="str">
            <v/>
          </cell>
          <cell r="BU36">
            <v>1</v>
          </cell>
          <cell r="BV36">
            <v>1</v>
          </cell>
          <cell r="BW36">
            <v>1</v>
          </cell>
          <cell r="BX36">
            <v>1</v>
          </cell>
          <cell r="BY36">
            <v>1</v>
          </cell>
          <cell r="BZ36">
            <v>1</v>
          </cell>
          <cell r="CA36">
            <v>1</v>
          </cell>
          <cell r="CB36" t="str">
            <v/>
          </cell>
          <cell r="CC36" t="str">
            <v/>
          </cell>
          <cell r="CD36">
            <v>1</v>
          </cell>
          <cell r="CE36">
            <v>1</v>
          </cell>
          <cell r="CF36">
            <v>1</v>
          </cell>
          <cell r="CG36" t="str">
            <v/>
          </cell>
          <cell r="CH36">
            <v>1</v>
          </cell>
          <cell r="CI36">
            <v>1</v>
          </cell>
          <cell r="CJ36">
            <v>1</v>
          </cell>
          <cell r="CK36">
            <v>1</v>
          </cell>
          <cell r="CL36">
            <v>1</v>
          </cell>
          <cell r="CM36">
            <v>1</v>
          </cell>
          <cell r="CN36">
            <v>1</v>
          </cell>
          <cell r="CO36">
            <v>1</v>
          </cell>
          <cell r="CP36">
            <v>1</v>
          </cell>
          <cell r="CQ36">
            <v>1</v>
          </cell>
          <cell r="CR36">
            <v>1</v>
          </cell>
          <cell r="CS36">
            <v>1</v>
          </cell>
          <cell r="CT36">
            <v>1</v>
          </cell>
          <cell r="CU36">
            <v>1</v>
          </cell>
          <cell r="CV36">
            <v>1</v>
          </cell>
          <cell r="CW36">
            <v>1</v>
          </cell>
          <cell r="CX36">
            <v>1</v>
          </cell>
          <cell r="CY36">
            <v>1</v>
          </cell>
          <cell r="CZ36">
            <v>1</v>
          </cell>
          <cell r="DA36">
            <v>1</v>
          </cell>
          <cell r="DB36">
            <v>1</v>
          </cell>
          <cell r="DC36">
            <v>1</v>
          </cell>
          <cell r="DD36">
            <v>1</v>
          </cell>
          <cell r="DE36">
            <v>1</v>
          </cell>
          <cell r="DF36">
            <v>1</v>
          </cell>
          <cell r="DG36">
            <v>1</v>
          </cell>
          <cell r="DH36">
            <v>1</v>
          </cell>
          <cell r="DI36">
            <v>1</v>
          </cell>
          <cell r="DJ36">
            <v>1</v>
          </cell>
          <cell r="DK36" t="str">
            <v/>
          </cell>
          <cell r="DL36">
            <v>1</v>
          </cell>
          <cell r="DM36">
            <v>1</v>
          </cell>
          <cell r="DN36">
            <v>1</v>
          </cell>
          <cell r="DO36" t="str">
            <v/>
          </cell>
          <cell r="DP36">
            <v>1</v>
          </cell>
          <cell r="DQ36">
            <v>1</v>
          </cell>
          <cell r="DR36">
            <v>1</v>
          </cell>
          <cell r="DS36" t="str">
            <v/>
          </cell>
          <cell r="DT36">
            <v>1</v>
          </cell>
          <cell r="DU36">
            <v>1</v>
          </cell>
          <cell r="DV36">
            <v>1</v>
          </cell>
          <cell r="DW36">
            <v>1</v>
          </cell>
          <cell r="DX36">
            <v>1</v>
          </cell>
          <cell r="DY36">
            <v>1</v>
          </cell>
          <cell r="DZ36">
            <v>1</v>
          </cell>
          <cell r="EA36">
            <v>1</v>
          </cell>
          <cell r="EB36">
            <v>1</v>
          </cell>
          <cell r="EC36">
            <v>1</v>
          </cell>
          <cell r="ED36">
            <v>1</v>
          </cell>
          <cell r="EE36">
            <v>1</v>
          </cell>
          <cell r="EF36">
            <v>1</v>
          </cell>
          <cell r="EG36" t="str">
            <v/>
          </cell>
          <cell r="EH36" t="str">
            <v/>
          </cell>
          <cell r="EI36" t="str">
            <v/>
          </cell>
          <cell r="EJ36" t="str">
            <v/>
          </cell>
          <cell r="EK36">
            <v>1</v>
          </cell>
          <cell r="EL36" t="str">
            <v/>
          </cell>
          <cell r="EM36" t="str">
            <v/>
          </cell>
          <cell r="EN36" t="str">
            <v/>
          </cell>
          <cell r="EO36" t="str">
            <v/>
          </cell>
          <cell r="EP36" t="str">
            <v/>
          </cell>
          <cell r="EQ36">
            <v>1</v>
          </cell>
          <cell r="ER36" t="str">
            <v/>
          </cell>
          <cell r="ES36" t="str">
            <v/>
          </cell>
          <cell r="ET36" t="str">
            <v/>
          </cell>
          <cell r="EU36" t="str">
            <v/>
          </cell>
          <cell r="EV36" t="str">
            <v/>
          </cell>
          <cell r="EW36" t="str">
            <v/>
          </cell>
          <cell r="EX36" t="str">
            <v/>
          </cell>
          <cell r="EY36" t="str">
            <v/>
          </cell>
          <cell r="EZ36" t="str">
            <v/>
          </cell>
          <cell r="FA36" t="str">
            <v/>
          </cell>
          <cell r="FB36" t="str">
            <v/>
          </cell>
          <cell r="FC36" t="str">
            <v/>
          </cell>
          <cell r="FD36" t="str">
            <v/>
          </cell>
          <cell r="FE36" t="str">
            <v/>
          </cell>
          <cell r="FF36" t="str">
            <v/>
          </cell>
          <cell r="FG36" t="str">
            <v/>
          </cell>
          <cell r="FH36" t="str">
            <v/>
          </cell>
          <cell r="FI36" t="str">
            <v/>
          </cell>
          <cell r="FJ36" t="str">
            <v/>
          </cell>
          <cell r="FK36" t="str">
            <v/>
          </cell>
          <cell r="FL36" t="str">
            <v/>
          </cell>
          <cell r="FM36" t="str">
            <v/>
          </cell>
          <cell r="FN36" t="str">
            <v/>
          </cell>
          <cell r="FO36" t="str">
            <v/>
          </cell>
          <cell r="FP36" t="str">
            <v/>
          </cell>
          <cell r="FQ36" t="str">
            <v/>
          </cell>
          <cell r="FR36" t="str">
            <v/>
          </cell>
          <cell r="FS36" t="str">
            <v/>
          </cell>
          <cell r="FT36" t="str">
            <v/>
          </cell>
          <cell r="FU36" t="str">
            <v/>
          </cell>
          <cell r="FV36" t="str">
            <v/>
          </cell>
          <cell r="FW36" t="str">
            <v/>
          </cell>
          <cell r="FX36" t="str">
            <v/>
          </cell>
          <cell r="FY36" t="str">
            <v/>
          </cell>
          <cell r="FZ36" t="str">
            <v/>
          </cell>
          <cell r="GA36" t="str">
            <v/>
          </cell>
          <cell r="GB36">
            <v>1</v>
          </cell>
          <cell r="GC36" t="str">
            <v/>
          </cell>
          <cell r="GD36" t="str">
            <v/>
          </cell>
          <cell r="GE36" t="str">
            <v/>
          </cell>
          <cell r="GF36" t="str">
            <v/>
          </cell>
          <cell r="GG36" t="str">
            <v/>
          </cell>
          <cell r="GH36" t="str">
            <v/>
          </cell>
          <cell r="GI36" t="str">
            <v/>
          </cell>
          <cell r="GJ36" t="str">
            <v/>
          </cell>
          <cell r="GK36">
            <v>1</v>
          </cell>
          <cell r="GL36" t="str">
            <v/>
          </cell>
          <cell r="GM36" t="str">
            <v/>
          </cell>
          <cell r="GN36" t="str">
            <v/>
          </cell>
          <cell r="GO36" t="str">
            <v/>
          </cell>
          <cell r="GP36" t="str">
            <v/>
          </cell>
          <cell r="GQ36" t="str">
            <v/>
          </cell>
          <cell r="GR36" t="str">
            <v/>
          </cell>
          <cell r="GS36" t="str">
            <v/>
          </cell>
          <cell r="GT36">
            <v>1</v>
          </cell>
          <cell r="GU36" t="str">
            <v/>
          </cell>
          <cell r="GV36" t="str">
            <v/>
          </cell>
          <cell r="GW36" t="str">
            <v/>
          </cell>
          <cell r="GX36" t="str">
            <v/>
          </cell>
          <cell r="GY36" t="str">
            <v/>
          </cell>
          <cell r="GZ36" t="str">
            <v/>
          </cell>
          <cell r="HA36">
            <v>1</v>
          </cell>
          <cell r="HB36" t="str">
            <v/>
          </cell>
          <cell r="HC36" t="str">
            <v/>
          </cell>
          <cell r="HD36" t="str">
            <v/>
          </cell>
          <cell r="HE36" t="str">
            <v/>
          </cell>
          <cell r="HF36" t="str">
            <v/>
          </cell>
          <cell r="HG36" t="str">
            <v/>
          </cell>
          <cell r="HH36" t="str">
            <v/>
          </cell>
          <cell r="HI36" t="str">
            <v/>
          </cell>
          <cell r="HJ36">
            <v>1</v>
          </cell>
          <cell r="HK36" t="str">
            <v/>
          </cell>
          <cell r="HL36" t="str">
            <v/>
          </cell>
          <cell r="HM36" t="str">
            <v/>
          </cell>
          <cell r="HN36" t="str">
            <v/>
          </cell>
          <cell r="HO36" t="str">
            <v/>
          </cell>
          <cell r="HP36" t="str">
            <v/>
          </cell>
          <cell r="HQ36" t="str">
            <v/>
          </cell>
          <cell r="HR36" t="str">
            <v/>
          </cell>
          <cell r="HS36" t="str">
            <v/>
          </cell>
          <cell r="HT36" t="str">
            <v/>
          </cell>
          <cell r="HU36" t="str">
            <v/>
          </cell>
          <cell r="HV36" t="str">
            <v/>
          </cell>
          <cell r="HW36" t="str">
            <v/>
          </cell>
          <cell r="HX36">
            <v>1</v>
          </cell>
          <cell r="HY36">
            <v>1</v>
          </cell>
          <cell r="HZ36" t="str">
            <v/>
          </cell>
          <cell r="IA36" t="str">
            <v/>
          </cell>
          <cell r="IB36" t="str">
            <v/>
          </cell>
          <cell r="IC36" t="str">
            <v/>
          </cell>
          <cell r="ID36" t="str">
            <v/>
          </cell>
          <cell r="IE36" t="str">
            <v/>
          </cell>
          <cell r="IF36" t="str">
            <v/>
          </cell>
          <cell r="IG36" t="str">
            <v/>
          </cell>
          <cell r="IH36" t="str">
            <v/>
          </cell>
          <cell r="II36" t="str">
            <v/>
          </cell>
          <cell r="IJ36" t="str">
            <v/>
          </cell>
          <cell r="IK36" t="str">
            <v/>
          </cell>
          <cell r="IL36" t="str">
            <v/>
          </cell>
          <cell r="IM36">
            <v>1</v>
          </cell>
        </row>
        <row r="37">
          <cell r="A37" t="str">
            <v>3.3.1</v>
          </cell>
          <cell r="B37">
            <v>1</v>
          </cell>
          <cell r="C37" t="str">
            <v>Logistics performance index: quality of trade and transport-related infrastructure (1 = low to 5 = high)</v>
          </cell>
          <cell r="D37" t="str">
            <v>SCORE</v>
          </cell>
          <cell r="E37">
            <v>1</v>
          </cell>
          <cell r="F37">
            <v>1</v>
          </cell>
          <cell r="G37">
            <v>1</v>
          </cell>
          <cell r="H37">
            <v>1</v>
          </cell>
          <cell r="I37">
            <v>1</v>
          </cell>
          <cell r="J37">
            <v>1</v>
          </cell>
          <cell r="K37">
            <v>1</v>
          </cell>
          <cell r="L37">
            <v>1</v>
          </cell>
          <cell r="M37">
            <v>1</v>
          </cell>
          <cell r="N37" t="str">
            <v/>
          </cell>
          <cell r="O37">
            <v>1</v>
          </cell>
          <cell r="P37">
            <v>1</v>
          </cell>
          <cell r="Q37">
            <v>1</v>
          </cell>
          <cell r="R37">
            <v>1</v>
          </cell>
          <cell r="S37">
            <v>1</v>
          </cell>
          <cell r="T37">
            <v>1</v>
          </cell>
          <cell r="U37" t="str">
            <v/>
          </cell>
          <cell r="V37">
            <v>1</v>
          </cell>
          <cell r="W37">
            <v>1</v>
          </cell>
          <cell r="X37" t="str">
            <v/>
          </cell>
          <cell r="Y37">
            <v>1</v>
          </cell>
          <cell r="Z37">
            <v>1</v>
          </cell>
          <cell r="AA37">
            <v>1</v>
          </cell>
          <cell r="AB37" t="str">
            <v/>
          </cell>
          <cell r="AC37">
            <v>1</v>
          </cell>
          <cell r="AD37">
            <v>1</v>
          </cell>
          <cell r="AE37">
            <v>1</v>
          </cell>
          <cell r="AF37">
            <v>1</v>
          </cell>
          <cell r="AG37">
            <v>1</v>
          </cell>
          <cell r="AH37">
            <v>1</v>
          </cell>
          <cell r="AI37">
            <v>1</v>
          </cell>
          <cell r="AJ37">
            <v>1</v>
          </cell>
          <cell r="AK37">
            <v>1</v>
          </cell>
          <cell r="AL37">
            <v>1</v>
          </cell>
          <cell r="AM37">
            <v>1</v>
          </cell>
          <cell r="AN37">
            <v>1</v>
          </cell>
          <cell r="AO37">
            <v>1</v>
          </cell>
          <cell r="AP37">
            <v>1</v>
          </cell>
          <cell r="AQ37">
            <v>1</v>
          </cell>
          <cell r="AR37">
            <v>1</v>
          </cell>
          <cell r="AS37">
            <v>1</v>
          </cell>
          <cell r="AT37" t="str">
            <v/>
          </cell>
          <cell r="AU37">
            <v>1</v>
          </cell>
          <cell r="AV37">
            <v>1</v>
          </cell>
          <cell r="AW37">
            <v>1</v>
          </cell>
          <cell r="AX37">
            <v>1</v>
          </cell>
          <cell r="AY37">
            <v>1</v>
          </cell>
          <cell r="AZ37">
            <v>1</v>
          </cell>
          <cell r="BA37">
            <v>1</v>
          </cell>
          <cell r="BB37">
            <v>1</v>
          </cell>
          <cell r="BC37">
            <v>1</v>
          </cell>
          <cell r="BD37">
            <v>1</v>
          </cell>
          <cell r="BE37">
            <v>1</v>
          </cell>
          <cell r="BF37">
            <v>1</v>
          </cell>
          <cell r="BG37">
            <v>1</v>
          </cell>
          <cell r="BH37">
            <v>1</v>
          </cell>
          <cell r="BI37">
            <v>1</v>
          </cell>
          <cell r="BJ37">
            <v>1</v>
          </cell>
          <cell r="BK37">
            <v>1</v>
          </cell>
          <cell r="BL37">
            <v>1</v>
          </cell>
          <cell r="BM37">
            <v>1</v>
          </cell>
          <cell r="BN37">
            <v>1</v>
          </cell>
          <cell r="BO37">
            <v>1</v>
          </cell>
          <cell r="BP37">
            <v>1</v>
          </cell>
          <cell r="BQ37">
            <v>1</v>
          </cell>
          <cell r="BR37">
            <v>1</v>
          </cell>
          <cell r="BS37" t="str">
            <v/>
          </cell>
          <cell r="BT37" t="str">
            <v/>
          </cell>
          <cell r="BU37">
            <v>1</v>
          </cell>
          <cell r="BV37">
            <v>1</v>
          </cell>
          <cell r="BW37">
            <v>1</v>
          </cell>
          <cell r="BX37">
            <v>1</v>
          </cell>
          <cell r="BY37">
            <v>1</v>
          </cell>
          <cell r="BZ37">
            <v>1</v>
          </cell>
          <cell r="CA37">
            <v>1</v>
          </cell>
          <cell r="CB37">
            <v>1</v>
          </cell>
          <cell r="CC37" t="str">
            <v/>
          </cell>
          <cell r="CD37">
            <v>1</v>
          </cell>
          <cell r="CE37">
            <v>1</v>
          </cell>
          <cell r="CF37">
            <v>1</v>
          </cell>
          <cell r="CG37" t="str">
            <v/>
          </cell>
          <cell r="CH37">
            <v>1</v>
          </cell>
          <cell r="CI37">
            <v>1</v>
          </cell>
          <cell r="CJ37">
            <v>1</v>
          </cell>
          <cell r="CK37">
            <v>1</v>
          </cell>
          <cell r="CL37">
            <v>1</v>
          </cell>
          <cell r="CM37">
            <v>1</v>
          </cell>
          <cell r="CN37">
            <v>1</v>
          </cell>
          <cell r="CO37">
            <v>1</v>
          </cell>
          <cell r="CP37">
            <v>1</v>
          </cell>
          <cell r="CQ37">
            <v>1</v>
          </cell>
          <cell r="CR37">
            <v>1</v>
          </cell>
          <cell r="CS37">
            <v>1</v>
          </cell>
          <cell r="CT37">
            <v>1</v>
          </cell>
          <cell r="CU37">
            <v>1</v>
          </cell>
          <cell r="CV37">
            <v>1</v>
          </cell>
          <cell r="CW37">
            <v>1</v>
          </cell>
          <cell r="CX37">
            <v>1</v>
          </cell>
          <cell r="CY37">
            <v>1</v>
          </cell>
          <cell r="CZ37">
            <v>1</v>
          </cell>
          <cell r="DA37">
            <v>1</v>
          </cell>
          <cell r="DB37">
            <v>1</v>
          </cell>
          <cell r="DC37">
            <v>1</v>
          </cell>
          <cell r="DD37">
            <v>1</v>
          </cell>
          <cell r="DE37">
            <v>1</v>
          </cell>
          <cell r="DF37">
            <v>1</v>
          </cell>
          <cell r="DG37">
            <v>1</v>
          </cell>
          <cell r="DH37">
            <v>1</v>
          </cell>
          <cell r="DI37">
            <v>1</v>
          </cell>
          <cell r="DJ37">
            <v>1</v>
          </cell>
          <cell r="DK37" t="str">
            <v/>
          </cell>
          <cell r="DL37">
            <v>1</v>
          </cell>
          <cell r="DM37">
            <v>1</v>
          </cell>
          <cell r="DN37">
            <v>1</v>
          </cell>
          <cell r="DO37" t="str">
            <v/>
          </cell>
          <cell r="DP37">
            <v>1</v>
          </cell>
          <cell r="DQ37">
            <v>1</v>
          </cell>
          <cell r="DR37">
            <v>1</v>
          </cell>
          <cell r="DS37" t="str">
            <v/>
          </cell>
          <cell r="DT37" t="str">
            <v/>
          </cell>
          <cell r="DU37">
            <v>1</v>
          </cell>
          <cell r="DV37">
            <v>1</v>
          </cell>
          <cell r="DW37">
            <v>1</v>
          </cell>
          <cell r="DX37">
            <v>1</v>
          </cell>
          <cell r="DY37">
            <v>1</v>
          </cell>
          <cell r="DZ37">
            <v>1</v>
          </cell>
          <cell r="EA37">
            <v>1</v>
          </cell>
          <cell r="EB37">
            <v>1</v>
          </cell>
          <cell r="EC37">
            <v>1</v>
          </cell>
          <cell r="ED37">
            <v>1</v>
          </cell>
          <cell r="EE37">
            <v>1</v>
          </cell>
          <cell r="EF37">
            <v>1</v>
          </cell>
          <cell r="EG37" t="str">
            <v/>
          </cell>
          <cell r="EH37" t="str">
            <v/>
          </cell>
          <cell r="EI37" t="str">
            <v/>
          </cell>
          <cell r="EJ37" t="str">
            <v/>
          </cell>
          <cell r="EK37">
            <v>1</v>
          </cell>
          <cell r="EL37" t="str">
            <v/>
          </cell>
          <cell r="EM37" t="str">
            <v/>
          </cell>
          <cell r="EN37" t="str">
            <v/>
          </cell>
          <cell r="EO37" t="str">
            <v/>
          </cell>
          <cell r="EP37" t="str">
            <v/>
          </cell>
          <cell r="EQ37">
            <v>1</v>
          </cell>
          <cell r="ER37" t="str">
            <v/>
          </cell>
          <cell r="ES37" t="str">
            <v/>
          </cell>
          <cell r="ET37" t="str">
            <v/>
          </cell>
          <cell r="EU37" t="str">
            <v/>
          </cell>
          <cell r="EV37" t="str">
            <v/>
          </cell>
          <cell r="EW37" t="str">
            <v/>
          </cell>
          <cell r="EX37" t="str">
            <v/>
          </cell>
          <cell r="EY37" t="str">
            <v/>
          </cell>
          <cell r="EZ37" t="str">
            <v/>
          </cell>
          <cell r="FA37" t="str">
            <v/>
          </cell>
          <cell r="FB37" t="str">
            <v/>
          </cell>
          <cell r="FC37" t="str">
            <v/>
          </cell>
          <cell r="FD37" t="str">
            <v/>
          </cell>
          <cell r="FE37" t="str">
            <v/>
          </cell>
          <cell r="FF37" t="str">
            <v/>
          </cell>
          <cell r="FG37" t="str">
            <v/>
          </cell>
          <cell r="FH37" t="str">
            <v/>
          </cell>
          <cell r="FI37" t="str">
            <v/>
          </cell>
          <cell r="FJ37" t="str">
            <v/>
          </cell>
          <cell r="FK37" t="str">
            <v/>
          </cell>
          <cell r="FL37" t="str">
            <v/>
          </cell>
          <cell r="FM37" t="str">
            <v/>
          </cell>
          <cell r="FN37" t="str">
            <v/>
          </cell>
          <cell r="FO37" t="str">
            <v/>
          </cell>
          <cell r="FP37" t="str">
            <v/>
          </cell>
          <cell r="FQ37" t="str">
            <v/>
          </cell>
          <cell r="FR37" t="str">
            <v/>
          </cell>
          <cell r="FS37" t="str">
            <v/>
          </cell>
          <cell r="FT37" t="str">
            <v/>
          </cell>
          <cell r="FU37" t="str">
            <v/>
          </cell>
          <cell r="FV37" t="str">
            <v/>
          </cell>
          <cell r="FW37" t="str">
            <v/>
          </cell>
          <cell r="FX37" t="str">
            <v/>
          </cell>
          <cell r="FY37" t="str">
            <v/>
          </cell>
          <cell r="FZ37" t="str">
            <v/>
          </cell>
          <cell r="GA37" t="str">
            <v/>
          </cell>
          <cell r="GB37">
            <v>1</v>
          </cell>
          <cell r="GC37" t="str">
            <v/>
          </cell>
          <cell r="GD37" t="str">
            <v/>
          </cell>
          <cell r="GE37" t="str">
            <v/>
          </cell>
          <cell r="GF37" t="str">
            <v/>
          </cell>
          <cell r="GG37" t="str">
            <v/>
          </cell>
          <cell r="GH37" t="str">
            <v/>
          </cell>
          <cell r="GI37" t="str">
            <v/>
          </cell>
          <cell r="GJ37" t="str">
            <v/>
          </cell>
          <cell r="GK37">
            <v>1</v>
          </cell>
          <cell r="GL37" t="str">
            <v/>
          </cell>
          <cell r="GM37" t="str">
            <v/>
          </cell>
          <cell r="GN37" t="str">
            <v/>
          </cell>
          <cell r="GO37" t="str">
            <v/>
          </cell>
          <cell r="GP37" t="str">
            <v/>
          </cell>
          <cell r="GQ37" t="str">
            <v/>
          </cell>
          <cell r="GR37" t="str">
            <v/>
          </cell>
          <cell r="GS37" t="str">
            <v/>
          </cell>
          <cell r="GT37">
            <v>1</v>
          </cell>
          <cell r="GU37" t="str">
            <v/>
          </cell>
          <cell r="GV37" t="str">
            <v/>
          </cell>
          <cell r="GW37" t="str">
            <v/>
          </cell>
          <cell r="GX37" t="str">
            <v/>
          </cell>
          <cell r="GY37" t="str">
            <v/>
          </cell>
          <cell r="GZ37" t="str">
            <v/>
          </cell>
          <cell r="HA37">
            <v>1</v>
          </cell>
          <cell r="HB37" t="str">
            <v/>
          </cell>
          <cell r="HC37" t="str">
            <v/>
          </cell>
          <cell r="HD37" t="str">
            <v/>
          </cell>
          <cell r="HE37" t="str">
            <v/>
          </cell>
          <cell r="HF37" t="str">
            <v/>
          </cell>
          <cell r="HG37" t="str">
            <v/>
          </cell>
          <cell r="HH37" t="str">
            <v/>
          </cell>
          <cell r="HI37" t="str">
            <v/>
          </cell>
          <cell r="HJ37">
            <v>1</v>
          </cell>
          <cell r="HK37" t="str">
            <v/>
          </cell>
          <cell r="HL37" t="str">
            <v/>
          </cell>
          <cell r="HM37" t="str">
            <v/>
          </cell>
          <cell r="HN37" t="str">
            <v/>
          </cell>
          <cell r="HO37" t="str">
            <v/>
          </cell>
          <cell r="HP37" t="str">
            <v/>
          </cell>
          <cell r="HQ37" t="str">
            <v/>
          </cell>
          <cell r="HR37" t="str">
            <v/>
          </cell>
          <cell r="HS37" t="str">
            <v/>
          </cell>
          <cell r="HT37" t="str">
            <v/>
          </cell>
          <cell r="HU37" t="str">
            <v/>
          </cell>
          <cell r="HV37" t="str">
            <v/>
          </cell>
          <cell r="HW37" t="str">
            <v/>
          </cell>
          <cell r="HX37">
            <v>1</v>
          </cell>
          <cell r="HY37" t="str">
            <v/>
          </cell>
          <cell r="HZ37" t="str">
            <v/>
          </cell>
          <cell r="IA37" t="str">
            <v/>
          </cell>
          <cell r="IB37" t="str">
            <v/>
          </cell>
          <cell r="IC37" t="str">
            <v/>
          </cell>
          <cell r="ID37" t="str">
            <v/>
          </cell>
          <cell r="IE37" t="str">
            <v/>
          </cell>
          <cell r="IF37" t="str">
            <v/>
          </cell>
          <cell r="IG37" t="str">
            <v/>
          </cell>
          <cell r="IH37" t="str">
            <v/>
          </cell>
          <cell r="II37" t="str">
            <v/>
          </cell>
          <cell r="IJ37" t="str">
            <v/>
          </cell>
          <cell r="IK37" t="str">
            <v/>
          </cell>
          <cell r="IL37" t="str">
            <v/>
          </cell>
          <cell r="IM37">
            <v>1</v>
          </cell>
        </row>
        <row r="38">
          <cell r="A38" t="str">
            <v>3.3.2</v>
          </cell>
          <cell r="B38">
            <v>1</v>
          </cell>
          <cell r="C38" t="str">
            <v>Gross capital formation (% of GDP)</v>
          </cell>
          <cell r="D38" t="str">
            <v>SCORE</v>
          </cell>
          <cell r="E38">
            <v>1</v>
          </cell>
          <cell r="F38">
            <v>1</v>
          </cell>
          <cell r="G38">
            <v>1</v>
          </cell>
          <cell r="H38">
            <v>1</v>
          </cell>
          <cell r="I38">
            <v>1</v>
          </cell>
          <cell r="J38">
            <v>1</v>
          </cell>
          <cell r="K38">
            <v>1</v>
          </cell>
          <cell r="L38">
            <v>1</v>
          </cell>
          <cell r="M38">
            <v>1</v>
          </cell>
          <cell r="N38" t="str">
            <v/>
          </cell>
          <cell r="O38">
            <v>1</v>
          </cell>
          <cell r="P38">
            <v>1</v>
          </cell>
          <cell r="Q38">
            <v>1</v>
          </cell>
          <cell r="R38">
            <v>1</v>
          </cell>
          <cell r="S38">
            <v>1</v>
          </cell>
          <cell r="T38">
            <v>1</v>
          </cell>
          <cell r="U38">
            <v>1</v>
          </cell>
          <cell r="V38">
            <v>1</v>
          </cell>
          <cell r="W38">
            <v>1</v>
          </cell>
          <cell r="X38" t="str">
            <v/>
          </cell>
          <cell r="Y38">
            <v>1</v>
          </cell>
          <cell r="Z38">
            <v>1</v>
          </cell>
          <cell r="AA38">
            <v>1</v>
          </cell>
          <cell r="AB38" t="str">
            <v/>
          </cell>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t="str">
            <v/>
          </cell>
          <cell r="AU38">
            <v>1</v>
          </cell>
          <cell r="AV38">
            <v>1</v>
          </cell>
          <cell r="AW38">
            <v>1</v>
          </cell>
          <cell r="AX38">
            <v>1</v>
          </cell>
          <cell r="AY38">
            <v>1</v>
          </cell>
          <cell r="AZ38">
            <v>1</v>
          </cell>
          <cell r="BA38">
            <v>1</v>
          </cell>
          <cell r="BB38">
            <v>1</v>
          </cell>
          <cell r="BC38">
            <v>1</v>
          </cell>
          <cell r="BD38">
            <v>1</v>
          </cell>
          <cell r="BE38">
            <v>1</v>
          </cell>
          <cell r="BF38">
            <v>1</v>
          </cell>
          <cell r="BG38">
            <v>1</v>
          </cell>
          <cell r="BH38">
            <v>1</v>
          </cell>
          <cell r="BI38">
            <v>1</v>
          </cell>
          <cell r="BJ38">
            <v>1</v>
          </cell>
          <cell r="BK38">
            <v>1</v>
          </cell>
          <cell r="BL38">
            <v>1</v>
          </cell>
          <cell r="BM38">
            <v>1</v>
          </cell>
          <cell r="BN38">
            <v>1</v>
          </cell>
          <cell r="BO38">
            <v>1</v>
          </cell>
          <cell r="BP38">
            <v>1</v>
          </cell>
          <cell r="BQ38">
            <v>1</v>
          </cell>
          <cell r="BR38">
            <v>1</v>
          </cell>
          <cell r="BS38" t="str">
            <v/>
          </cell>
          <cell r="BT38" t="str">
            <v/>
          </cell>
          <cell r="BU38">
            <v>1</v>
          </cell>
          <cell r="BV38">
            <v>1</v>
          </cell>
          <cell r="BW38">
            <v>1</v>
          </cell>
          <cell r="BX38">
            <v>1</v>
          </cell>
          <cell r="BY38">
            <v>1</v>
          </cell>
          <cell r="BZ38">
            <v>1</v>
          </cell>
          <cell r="CA38">
            <v>1</v>
          </cell>
          <cell r="CB38">
            <v>1</v>
          </cell>
          <cell r="CC38" t="str">
            <v/>
          </cell>
          <cell r="CD38">
            <v>1</v>
          </cell>
          <cell r="CE38">
            <v>1</v>
          </cell>
          <cell r="CF38">
            <v>1</v>
          </cell>
          <cell r="CG38" t="str">
            <v/>
          </cell>
          <cell r="CH38">
            <v>1</v>
          </cell>
          <cell r="CI38">
            <v>1</v>
          </cell>
          <cell r="CJ38">
            <v>1</v>
          </cell>
          <cell r="CK38">
            <v>1</v>
          </cell>
          <cell r="CL38">
            <v>1</v>
          </cell>
          <cell r="CM38">
            <v>1</v>
          </cell>
          <cell r="CN38">
            <v>1</v>
          </cell>
          <cell r="CO38" t="str">
            <v/>
          </cell>
          <cell r="CP38">
            <v>1</v>
          </cell>
          <cell r="CQ38">
            <v>1</v>
          </cell>
          <cell r="CR38">
            <v>1</v>
          </cell>
          <cell r="CS38">
            <v>1</v>
          </cell>
          <cell r="CT38">
            <v>1</v>
          </cell>
          <cell r="CU38">
            <v>1</v>
          </cell>
          <cell r="CV38">
            <v>1</v>
          </cell>
          <cell r="CW38">
            <v>1</v>
          </cell>
          <cell r="CX38">
            <v>1</v>
          </cell>
          <cell r="CY38">
            <v>1</v>
          </cell>
          <cell r="CZ38">
            <v>1</v>
          </cell>
          <cell r="DA38">
            <v>1</v>
          </cell>
          <cell r="DB38">
            <v>1</v>
          </cell>
          <cell r="DC38">
            <v>1</v>
          </cell>
          <cell r="DD38">
            <v>1</v>
          </cell>
          <cell r="DE38">
            <v>1</v>
          </cell>
          <cell r="DF38">
            <v>1</v>
          </cell>
          <cell r="DG38">
            <v>1</v>
          </cell>
          <cell r="DH38">
            <v>1</v>
          </cell>
          <cell r="DI38">
            <v>1</v>
          </cell>
          <cell r="DJ38">
            <v>1</v>
          </cell>
          <cell r="DK38" t="str">
            <v/>
          </cell>
          <cell r="DL38">
            <v>1</v>
          </cell>
          <cell r="DM38">
            <v>1</v>
          </cell>
          <cell r="DN38">
            <v>1</v>
          </cell>
          <cell r="DO38" t="str">
            <v/>
          </cell>
          <cell r="DP38">
            <v>1</v>
          </cell>
          <cell r="DQ38">
            <v>1</v>
          </cell>
          <cell r="DR38">
            <v>1</v>
          </cell>
          <cell r="DS38" t="str">
            <v/>
          </cell>
          <cell r="DT38">
            <v>1</v>
          </cell>
          <cell r="DU38">
            <v>1</v>
          </cell>
          <cell r="DV38">
            <v>1</v>
          </cell>
          <cell r="DW38">
            <v>1</v>
          </cell>
          <cell r="DX38">
            <v>1</v>
          </cell>
          <cell r="DY38">
            <v>1</v>
          </cell>
          <cell r="DZ38">
            <v>1</v>
          </cell>
          <cell r="EA38">
            <v>1</v>
          </cell>
          <cell r="EB38">
            <v>1</v>
          </cell>
          <cell r="EC38">
            <v>1</v>
          </cell>
          <cell r="ED38">
            <v>1</v>
          </cell>
          <cell r="EE38">
            <v>1</v>
          </cell>
          <cell r="EF38">
            <v>1</v>
          </cell>
          <cell r="EG38" t="str">
            <v/>
          </cell>
          <cell r="EH38" t="str">
            <v/>
          </cell>
          <cell r="EI38" t="str">
            <v/>
          </cell>
          <cell r="EJ38" t="str">
            <v/>
          </cell>
          <cell r="EK38">
            <v>1</v>
          </cell>
          <cell r="EL38" t="str">
            <v/>
          </cell>
          <cell r="EM38" t="str">
            <v/>
          </cell>
          <cell r="EN38" t="str">
            <v/>
          </cell>
          <cell r="EO38" t="str">
            <v/>
          </cell>
          <cell r="EP38" t="str">
            <v/>
          </cell>
          <cell r="EQ38">
            <v>1</v>
          </cell>
          <cell r="ER38" t="str">
            <v/>
          </cell>
          <cell r="ES38" t="str">
            <v/>
          </cell>
          <cell r="ET38" t="str">
            <v/>
          </cell>
          <cell r="EU38" t="str">
            <v/>
          </cell>
          <cell r="EV38" t="str">
            <v/>
          </cell>
          <cell r="EW38" t="str">
            <v/>
          </cell>
          <cell r="EX38" t="str">
            <v/>
          </cell>
          <cell r="EY38" t="str">
            <v/>
          </cell>
          <cell r="EZ38" t="str">
            <v/>
          </cell>
          <cell r="FA38" t="str">
            <v/>
          </cell>
          <cell r="FB38" t="str">
            <v/>
          </cell>
          <cell r="FC38" t="str">
            <v/>
          </cell>
          <cell r="FD38" t="str">
            <v/>
          </cell>
          <cell r="FE38" t="str">
            <v/>
          </cell>
          <cell r="FF38" t="str">
            <v/>
          </cell>
          <cell r="FG38" t="str">
            <v/>
          </cell>
          <cell r="FH38" t="str">
            <v/>
          </cell>
          <cell r="FI38" t="str">
            <v/>
          </cell>
          <cell r="FJ38" t="str">
            <v/>
          </cell>
          <cell r="FK38" t="str">
            <v/>
          </cell>
          <cell r="FL38" t="str">
            <v/>
          </cell>
          <cell r="FM38" t="str">
            <v/>
          </cell>
          <cell r="FN38" t="str">
            <v/>
          </cell>
          <cell r="FO38" t="str">
            <v/>
          </cell>
          <cell r="FP38" t="str">
            <v/>
          </cell>
          <cell r="FQ38" t="str">
            <v/>
          </cell>
          <cell r="FR38" t="str">
            <v/>
          </cell>
          <cell r="FS38" t="str">
            <v/>
          </cell>
          <cell r="FT38" t="str">
            <v/>
          </cell>
          <cell r="FU38" t="str">
            <v/>
          </cell>
          <cell r="FV38" t="str">
            <v/>
          </cell>
          <cell r="FW38" t="str">
            <v/>
          </cell>
          <cell r="FX38" t="str">
            <v/>
          </cell>
          <cell r="FY38" t="str">
            <v/>
          </cell>
          <cell r="FZ38" t="str">
            <v/>
          </cell>
          <cell r="GA38" t="str">
            <v/>
          </cell>
          <cell r="GB38">
            <v>1</v>
          </cell>
          <cell r="GC38" t="str">
            <v/>
          </cell>
          <cell r="GD38" t="str">
            <v/>
          </cell>
          <cell r="GE38" t="str">
            <v/>
          </cell>
          <cell r="GF38" t="str">
            <v/>
          </cell>
          <cell r="GG38" t="str">
            <v/>
          </cell>
          <cell r="GH38" t="str">
            <v/>
          </cell>
          <cell r="GI38" t="str">
            <v/>
          </cell>
          <cell r="GJ38" t="str">
            <v/>
          </cell>
          <cell r="GK38">
            <v>1</v>
          </cell>
          <cell r="GL38" t="str">
            <v/>
          </cell>
          <cell r="GM38" t="str">
            <v/>
          </cell>
          <cell r="GN38" t="str">
            <v/>
          </cell>
          <cell r="GO38" t="str">
            <v/>
          </cell>
          <cell r="GP38" t="str">
            <v/>
          </cell>
          <cell r="GQ38" t="str">
            <v/>
          </cell>
          <cell r="GR38" t="str">
            <v/>
          </cell>
          <cell r="GS38" t="str">
            <v/>
          </cell>
          <cell r="GT38">
            <v>1</v>
          </cell>
          <cell r="GU38" t="str">
            <v/>
          </cell>
          <cell r="GV38" t="str">
            <v/>
          </cell>
          <cell r="GW38" t="str">
            <v/>
          </cell>
          <cell r="GX38" t="str">
            <v/>
          </cell>
          <cell r="GY38" t="str">
            <v/>
          </cell>
          <cell r="GZ38" t="str">
            <v/>
          </cell>
          <cell r="HA38">
            <v>1</v>
          </cell>
          <cell r="HB38" t="str">
            <v/>
          </cell>
          <cell r="HC38" t="str">
            <v/>
          </cell>
          <cell r="HD38" t="str">
            <v/>
          </cell>
          <cell r="HE38" t="str">
            <v/>
          </cell>
          <cell r="HF38" t="str">
            <v/>
          </cell>
          <cell r="HG38" t="str">
            <v/>
          </cell>
          <cell r="HH38" t="str">
            <v/>
          </cell>
          <cell r="HI38" t="str">
            <v/>
          </cell>
          <cell r="HJ38">
            <v>1</v>
          </cell>
          <cell r="HK38" t="str">
            <v/>
          </cell>
          <cell r="HL38" t="str">
            <v/>
          </cell>
          <cell r="HM38" t="str">
            <v/>
          </cell>
          <cell r="HN38" t="str">
            <v/>
          </cell>
          <cell r="HO38" t="str">
            <v/>
          </cell>
          <cell r="HP38" t="str">
            <v/>
          </cell>
          <cell r="HQ38" t="str">
            <v/>
          </cell>
          <cell r="HR38" t="str">
            <v/>
          </cell>
          <cell r="HS38" t="str">
            <v/>
          </cell>
          <cell r="HT38" t="str">
            <v/>
          </cell>
          <cell r="HU38" t="str">
            <v/>
          </cell>
          <cell r="HV38" t="str">
            <v/>
          </cell>
          <cell r="HW38" t="str">
            <v/>
          </cell>
          <cell r="HX38">
            <v>1</v>
          </cell>
          <cell r="HY38">
            <v>1</v>
          </cell>
          <cell r="HZ38" t="str">
            <v/>
          </cell>
          <cell r="IA38" t="str">
            <v/>
          </cell>
          <cell r="IB38" t="str">
            <v/>
          </cell>
          <cell r="IC38" t="str">
            <v/>
          </cell>
          <cell r="ID38" t="str">
            <v/>
          </cell>
          <cell r="IE38" t="str">
            <v/>
          </cell>
          <cell r="IF38" t="str">
            <v/>
          </cell>
          <cell r="IG38" t="str">
            <v/>
          </cell>
          <cell r="IH38" t="str">
            <v/>
          </cell>
          <cell r="II38" t="str">
            <v/>
          </cell>
          <cell r="IJ38" t="str">
            <v/>
          </cell>
          <cell r="IK38" t="str">
            <v/>
          </cell>
          <cell r="IL38" t="str">
            <v/>
          </cell>
          <cell r="IM38">
            <v>1</v>
          </cell>
        </row>
        <row r="39">
          <cell r="A39" t="str">
            <v>4.1.1</v>
          </cell>
          <cell r="B39">
            <v>0.5</v>
          </cell>
          <cell r="C39" t="str">
            <v>Getting Credit - Strength of legal rights index (0-10)</v>
          </cell>
          <cell r="D39" t="str">
            <v>SCORE</v>
          </cell>
          <cell r="E39">
            <v>0.5</v>
          </cell>
          <cell r="F39">
            <v>0.5</v>
          </cell>
          <cell r="G39">
            <v>0.5</v>
          </cell>
          <cell r="H39">
            <v>0.5</v>
          </cell>
          <cell r="I39">
            <v>0.5</v>
          </cell>
          <cell r="J39">
            <v>0.5</v>
          </cell>
          <cell r="K39">
            <v>0.5</v>
          </cell>
          <cell r="L39">
            <v>0.5</v>
          </cell>
          <cell r="M39">
            <v>0.5</v>
          </cell>
          <cell r="N39" t="str">
            <v/>
          </cell>
          <cell r="O39">
            <v>0.5</v>
          </cell>
          <cell r="P39">
            <v>0.5</v>
          </cell>
          <cell r="Q39">
            <v>0.5</v>
          </cell>
          <cell r="R39">
            <v>0.5</v>
          </cell>
          <cell r="S39">
            <v>0.5</v>
          </cell>
          <cell r="T39">
            <v>0.5</v>
          </cell>
          <cell r="U39">
            <v>0.5</v>
          </cell>
          <cell r="V39">
            <v>0.5</v>
          </cell>
          <cell r="W39">
            <v>0.5</v>
          </cell>
          <cell r="X39" t="str">
            <v/>
          </cell>
          <cell r="Y39">
            <v>0.5</v>
          </cell>
          <cell r="Z39">
            <v>0.5</v>
          </cell>
          <cell r="AA39">
            <v>0.5</v>
          </cell>
          <cell r="AB39" t="str">
            <v/>
          </cell>
          <cell r="AC39">
            <v>0.5</v>
          </cell>
          <cell r="AD39">
            <v>0.5</v>
          </cell>
          <cell r="AE39">
            <v>0.5</v>
          </cell>
          <cell r="AF39">
            <v>0.5</v>
          </cell>
          <cell r="AG39">
            <v>0.5</v>
          </cell>
          <cell r="AH39">
            <v>0.5</v>
          </cell>
          <cell r="AI39">
            <v>0.5</v>
          </cell>
          <cell r="AJ39">
            <v>0.5</v>
          </cell>
          <cell r="AK39">
            <v>0.5</v>
          </cell>
          <cell r="AL39">
            <v>0.5</v>
          </cell>
          <cell r="AM39">
            <v>0.5</v>
          </cell>
          <cell r="AN39">
            <v>0.5</v>
          </cell>
          <cell r="AO39">
            <v>0.5</v>
          </cell>
          <cell r="AP39">
            <v>0.5</v>
          </cell>
          <cell r="AQ39">
            <v>0.5</v>
          </cell>
          <cell r="AR39">
            <v>0.5</v>
          </cell>
          <cell r="AS39">
            <v>0.5</v>
          </cell>
          <cell r="AT39" t="str">
            <v/>
          </cell>
          <cell r="AU39">
            <v>0.5</v>
          </cell>
          <cell r="AV39">
            <v>0.5</v>
          </cell>
          <cell r="AW39">
            <v>0.5</v>
          </cell>
          <cell r="AX39">
            <v>0.5</v>
          </cell>
          <cell r="AY39">
            <v>0.5</v>
          </cell>
          <cell r="AZ39">
            <v>0.5</v>
          </cell>
          <cell r="BA39">
            <v>0.5</v>
          </cell>
          <cell r="BB39">
            <v>0.5</v>
          </cell>
          <cell r="BC39">
            <v>0.5</v>
          </cell>
          <cell r="BD39">
            <v>0.5</v>
          </cell>
          <cell r="BE39">
            <v>0.5</v>
          </cell>
          <cell r="BF39">
            <v>0.5</v>
          </cell>
          <cell r="BG39">
            <v>0.5</v>
          </cell>
          <cell r="BH39">
            <v>0.5</v>
          </cell>
          <cell r="BI39">
            <v>0.5</v>
          </cell>
          <cell r="BJ39">
            <v>0.5</v>
          </cell>
          <cell r="BK39">
            <v>0.5</v>
          </cell>
          <cell r="BL39">
            <v>0.5</v>
          </cell>
          <cell r="BM39">
            <v>0.5</v>
          </cell>
          <cell r="BN39">
            <v>0.5</v>
          </cell>
          <cell r="BO39">
            <v>0.5</v>
          </cell>
          <cell r="BP39">
            <v>0.5</v>
          </cell>
          <cell r="BQ39">
            <v>0.5</v>
          </cell>
          <cell r="BR39">
            <v>0.5</v>
          </cell>
          <cell r="BS39" t="str">
            <v/>
          </cell>
          <cell r="BT39" t="str">
            <v/>
          </cell>
          <cell r="BU39">
            <v>0.5</v>
          </cell>
          <cell r="BV39">
            <v>0.5</v>
          </cell>
          <cell r="BW39">
            <v>0.5</v>
          </cell>
          <cell r="BX39">
            <v>0.5</v>
          </cell>
          <cell r="BY39">
            <v>0.5</v>
          </cell>
          <cell r="BZ39">
            <v>0.5</v>
          </cell>
          <cell r="CA39">
            <v>0.5</v>
          </cell>
          <cell r="CB39" t="str">
            <v/>
          </cell>
          <cell r="CC39" t="str">
            <v/>
          </cell>
          <cell r="CD39">
            <v>0.5</v>
          </cell>
          <cell r="CE39">
            <v>0.5</v>
          </cell>
          <cell r="CF39">
            <v>0.5</v>
          </cell>
          <cell r="CG39" t="str">
            <v/>
          </cell>
          <cell r="CH39">
            <v>0.5</v>
          </cell>
          <cell r="CI39">
            <v>0.5</v>
          </cell>
          <cell r="CJ39">
            <v>0.5</v>
          </cell>
          <cell r="CK39">
            <v>0.5</v>
          </cell>
          <cell r="CL39">
            <v>0.5</v>
          </cell>
          <cell r="CM39">
            <v>0.5</v>
          </cell>
          <cell r="CN39">
            <v>0.5</v>
          </cell>
          <cell r="CO39">
            <v>0.5</v>
          </cell>
          <cell r="CP39">
            <v>0.5</v>
          </cell>
          <cell r="CQ39">
            <v>0.5</v>
          </cell>
          <cell r="CR39">
            <v>0.5</v>
          </cell>
          <cell r="CS39">
            <v>0.5</v>
          </cell>
          <cell r="CT39">
            <v>0.5</v>
          </cell>
          <cell r="CU39">
            <v>0.5</v>
          </cell>
          <cell r="CV39">
            <v>0.5</v>
          </cell>
          <cell r="CW39">
            <v>0.5</v>
          </cell>
          <cell r="CX39">
            <v>0.5</v>
          </cell>
          <cell r="CY39">
            <v>0.5</v>
          </cell>
          <cell r="CZ39">
            <v>0.5</v>
          </cell>
          <cell r="DA39">
            <v>0.5</v>
          </cell>
          <cell r="DB39">
            <v>0.5</v>
          </cell>
          <cell r="DC39">
            <v>0.5</v>
          </cell>
          <cell r="DD39">
            <v>0.5</v>
          </cell>
          <cell r="DE39">
            <v>0.5</v>
          </cell>
          <cell r="DF39">
            <v>0.5</v>
          </cell>
          <cell r="DG39">
            <v>0.5</v>
          </cell>
          <cell r="DH39">
            <v>0.5</v>
          </cell>
          <cell r="DI39">
            <v>0.5</v>
          </cell>
          <cell r="DJ39">
            <v>0.5</v>
          </cell>
          <cell r="DK39" t="str">
            <v/>
          </cell>
          <cell r="DL39">
            <v>0.5</v>
          </cell>
          <cell r="DM39">
            <v>0.5</v>
          </cell>
          <cell r="DN39">
            <v>0.5</v>
          </cell>
          <cell r="DO39" t="str">
            <v/>
          </cell>
          <cell r="DP39">
            <v>0.5</v>
          </cell>
          <cell r="DQ39">
            <v>0.5</v>
          </cell>
          <cell r="DR39">
            <v>0.5</v>
          </cell>
          <cell r="DS39" t="str">
            <v/>
          </cell>
          <cell r="DT39">
            <v>0.5</v>
          </cell>
          <cell r="DU39">
            <v>0.5</v>
          </cell>
          <cell r="DV39">
            <v>0.5</v>
          </cell>
          <cell r="DW39">
            <v>0.5</v>
          </cell>
          <cell r="DX39">
            <v>0.5</v>
          </cell>
          <cell r="DY39">
            <v>0.5</v>
          </cell>
          <cell r="DZ39">
            <v>0.5</v>
          </cell>
          <cell r="EA39">
            <v>0.5</v>
          </cell>
          <cell r="EB39">
            <v>0.5</v>
          </cell>
          <cell r="EC39">
            <v>0.5</v>
          </cell>
          <cell r="ED39">
            <v>0.5</v>
          </cell>
          <cell r="EE39">
            <v>0.5</v>
          </cell>
          <cell r="EF39">
            <v>0.5</v>
          </cell>
          <cell r="EG39" t="str">
            <v/>
          </cell>
          <cell r="EH39" t="str">
            <v/>
          </cell>
          <cell r="EI39" t="str">
            <v/>
          </cell>
          <cell r="EJ39" t="str">
            <v/>
          </cell>
          <cell r="EK39">
            <v>0.5</v>
          </cell>
          <cell r="EL39" t="str">
            <v/>
          </cell>
          <cell r="EM39" t="str">
            <v/>
          </cell>
          <cell r="EN39" t="str">
            <v/>
          </cell>
          <cell r="EO39" t="str">
            <v/>
          </cell>
          <cell r="EP39" t="str">
            <v/>
          </cell>
          <cell r="EQ39">
            <v>0.5</v>
          </cell>
          <cell r="ER39" t="str">
            <v/>
          </cell>
          <cell r="ES39" t="str">
            <v/>
          </cell>
          <cell r="ET39" t="str">
            <v/>
          </cell>
          <cell r="EU39" t="str">
            <v/>
          </cell>
          <cell r="EV39" t="str">
            <v/>
          </cell>
          <cell r="EW39" t="str">
            <v/>
          </cell>
          <cell r="EX39" t="str">
            <v/>
          </cell>
          <cell r="EY39" t="str">
            <v/>
          </cell>
          <cell r="EZ39" t="str">
            <v/>
          </cell>
          <cell r="FA39" t="str">
            <v/>
          </cell>
          <cell r="FB39" t="str">
            <v/>
          </cell>
          <cell r="FC39" t="str">
            <v/>
          </cell>
          <cell r="FD39" t="str">
            <v/>
          </cell>
          <cell r="FE39" t="str">
            <v/>
          </cell>
          <cell r="FF39" t="str">
            <v/>
          </cell>
          <cell r="FG39" t="str">
            <v/>
          </cell>
          <cell r="FH39" t="str">
            <v/>
          </cell>
          <cell r="FI39" t="str">
            <v/>
          </cell>
          <cell r="FJ39" t="str">
            <v/>
          </cell>
          <cell r="FK39" t="str">
            <v/>
          </cell>
          <cell r="FL39" t="str">
            <v/>
          </cell>
          <cell r="FM39" t="str">
            <v/>
          </cell>
          <cell r="FN39" t="str">
            <v/>
          </cell>
          <cell r="FO39" t="str">
            <v/>
          </cell>
          <cell r="FP39" t="str">
            <v/>
          </cell>
          <cell r="FQ39" t="str">
            <v/>
          </cell>
          <cell r="FR39" t="str">
            <v/>
          </cell>
          <cell r="FS39" t="str">
            <v/>
          </cell>
          <cell r="FT39" t="str">
            <v/>
          </cell>
          <cell r="FU39" t="str">
            <v/>
          </cell>
          <cell r="FV39" t="str">
            <v/>
          </cell>
          <cell r="FW39" t="str">
            <v/>
          </cell>
          <cell r="FX39" t="str">
            <v/>
          </cell>
          <cell r="FY39" t="str">
            <v/>
          </cell>
          <cell r="FZ39" t="str">
            <v/>
          </cell>
          <cell r="GA39" t="str">
            <v/>
          </cell>
          <cell r="GB39">
            <v>0.5</v>
          </cell>
          <cell r="GC39" t="str">
            <v/>
          </cell>
          <cell r="GD39" t="str">
            <v/>
          </cell>
          <cell r="GE39" t="str">
            <v/>
          </cell>
          <cell r="GF39" t="str">
            <v/>
          </cell>
          <cell r="GG39" t="str">
            <v/>
          </cell>
          <cell r="GH39" t="str">
            <v/>
          </cell>
          <cell r="GI39" t="str">
            <v/>
          </cell>
          <cell r="GJ39" t="str">
            <v/>
          </cell>
          <cell r="GK39">
            <v>0.5</v>
          </cell>
          <cell r="GL39" t="str">
            <v/>
          </cell>
          <cell r="GM39" t="str">
            <v/>
          </cell>
          <cell r="GN39" t="str">
            <v/>
          </cell>
          <cell r="GO39" t="str">
            <v/>
          </cell>
          <cell r="GP39" t="str">
            <v/>
          </cell>
          <cell r="GQ39" t="str">
            <v/>
          </cell>
          <cell r="GR39" t="str">
            <v/>
          </cell>
          <cell r="GS39" t="str">
            <v/>
          </cell>
          <cell r="GT39">
            <v>0.5</v>
          </cell>
          <cell r="GU39" t="str">
            <v/>
          </cell>
          <cell r="GV39" t="str">
            <v/>
          </cell>
          <cell r="GW39" t="str">
            <v/>
          </cell>
          <cell r="GX39" t="str">
            <v/>
          </cell>
          <cell r="GY39" t="str">
            <v/>
          </cell>
          <cell r="GZ39" t="str">
            <v/>
          </cell>
          <cell r="HA39">
            <v>0.5</v>
          </cell>
          <cell r="HB39" t="str">
            <v/>
          </cell>
          <cell r="HC39" t="str">
            <v/>
          </cell>
          <cell r="HD39" t="str">
            <v/>
          </cell>
          <cell r="HE39" t="str">
            <v/>
          </cell>
          <cell r="HF39" t="str">
            <v/>
          </cell>
          <cell r="HG39" t="str">
            <v/>
          </cell>
          <cell r="HH39" t="str">
            <v/>
          </cell>
          <cell r="HI39" t="str">
            <v/>
          </cell>
          <cell r="HJ39">
            <v>0.5</v>
          </cell>
          <cell r="HK39" t="str">
            <v/>
          </cell>
          <cell r="HL39" t="str">
            <v/>
          </cell>
          <cell r="HM39" t="str">
            <v/>
          </cell>
          <cell r="HN39" t="str">
            <v/>
          </cell>
          <cell r="HO39" t="str">
            <v/>
          </cell>
          <cell r="HP39" t="str">
            <v/>
          </cell>
          <cell r="HQ39" t="str">
            <v/>
          </cell>
          <cell r="HR39" t="str">
            <v/>
          </cell>
          <cell r="HS39" t="str">
            <v/>
          </cell>
          <cell r="HT39" t="str">
            <v/>
          </cell>
          <cell r="HU39" t="str">
            <v/>
          </cell>
          <cell r="HV39" t="str">
            <v/>
          </cell>
          <cell r="HW39" t="str">
            <v/>
          </cell>
          <cell r="HX39">
            <v>0.5</v>
          </cell>
          <cell r="HY39">
            <v>0.5</v>
          </cell>
          <cell r="HZ39" t="str">
            <v/>
          </cell>
          <cell r="IA39" t="str">
            <v/>
          </cell>
          <cell r="IB39" t="str">
            <v/>
          </cell>
          <cell r="IC39" t="str">
            <v/>
          </cell>
          <cell r="ID39" t="str">
            <v/>
          </cell>
          <cell r="IE39" t="str">
            <v/>
          </cell>
          <cell r="IF39" t="str">
            <v/>
          </cell>
          <cell r="IG39" t="str">
            <v/>
          </cell>
          <cell r="IH39" t="str">
            <v/>
          </cell>
          <cell r="II39" t="str">
            <v/>
          </cell>
          <cell r="IJ39" t="str">
            <v/>
          </cell>
          <cell r="IK39" t="str">
            <v/>
          </cell>
          <cell r="IL39" t="str">
            <v/>
          </cell>
          <cell r="IM39">
            <v>0.5</v>
          </cell>
        </row>
        <row r="40">
          <cell r="A40" t="str">
            <v>4.1.2</v>
          </cell>
          <cell r="B40">
            <v>0.5</v>
          </cell>
          <cell r="C40" t="str">
            <v>Getting Credit - Depth of credit information index (0-6)</v>
          </cell>
          <cell r="D40" t="str">
            <v>SCORE</v>
          </cell>
          <cell r="E40">
            <v>0.5</v>
          </cell>
          <cell r="F40">
            <v>0.5</v>
          </cell>
          <cell r="G40">
            <v>0.5</v>
          </cell>
          <cell r="H40">
            <v>0.5</v>
          </cell>
          <cell r="I40">
            <v>0.5</v>
          </cell>
          <cell r="J40">
            <v>0.5</v>
          </cell>
          <cell r="K40">
            <v>0.5</v>
          </cell>
          <cell r="L40">
            <v>0.5</v>
          </cell>
          <cell r="M40">
            <v>0.5</v>
          </cell>
          <cell r="N40" t="str">
            <v/>
          </cell>
          <cell r="O40">
            <v>0.5</v>
          </cell>
          <cell r="P40">
            <v>0.5</v>
          </cell>
          <cell r="Q40">
            <v>0.5</v>
          </cell>
          <cell r="R40">
            <v>0.5</v>
          </cell>
          <cell r="S40">
            <v>0.5</v>
          </cell>
          <cell r="T40">
            <v>0.5</v>
          </cell>
          <cell r="U40">
            <v>0.5</v>
          </cell>
          <cell r="V40">
            <v>0.5</v>
          </cell>
          <cell r="W40">
            <v>0.5</v>
          </cell>
          <cell r="X40" t="str">
            <v/>
          </cell>
          <cell r="Y40">
            <v>0.5</v>
          </cell>
          <cell r="Z40">
            <v>0.5</v>
          </cell>
          <cell r="AA40">
            <v>0.5</v>
          </cell>
          <cell r="AB40" t="str">
            <v/>
          </cell>
          <cell r="AC40">
            <v>0.5</v>
          </cell>
          <cell r="AD40">
            <v>0.5</v>
          </cell>
          <cell r="AE40">
            <v>0.5</v>
          </cell>
          <cell r="AF40">
            <v>0.5</v>
          </cell>
          <cell r="AG40">
            <v>0.5</v>
          </cell>
          <cell r="AH40">
            <v>0.5</v>
          </cell>
          <cell r="AI40">
            <v>0.5</v>
          </cell>
          <cell r="AJ40">
            <v>0.5</v>
          </cell>
          <cell r="AK40">
            <v>0.5</v>
          </cell>
          <cell r="AL40">
            <v>0.5</v>
          </cell>
          <cell r="AM40">
            <v>0.5</v>
          </cell>
          <cell r="AN40">
            <v>0.5</v>
          </cell>
          <cell r="AO40">
            <v>0.5</v>
          </cell>
          <cell r="AP40">
            <v>0.5</v>
          </cell>
          <cell r="AQ40">
            <v>0.5</v>
          </cell>
          <cell r="AR40">
            <v>0.5</v>
          </cell>
          <cell r="AS40">
            <v>0.5</v>
          </cell>
          <cell r="AT40" t="str">
            <v/>
          </cell>
          <cell r="AU40">
            <v>0.5</v>
          </cell>
          <cell r="AV40">
            <v>0.5</v>
          </cell>
          <cell r="AW40">
            <v>0.5</v>
          </cell>
          <cell r="AX40">
            <v>0.5</v>
          </cell>
          <cell r="AY40">
            <v>0.5</v>
          </cell>
          <cell r="AZ40">
            <v>0.5</v>
          </cell>
          <cell r="BA40">
            <v>0.5</v>
          </cell>
          <cell r="BB40">
            <v>0.5</v>
          </cell>
          <cell r="BC40">
            <v>0.5</v>
          </cell>
          <cell r="BD40">
            <v>0.5</v>
          </cell>
          <cell r="BE40">
            <v>0.5</v>
          </cell>
          <cell r="BF40">
            <v>0.5</v>
          </cell>
          <cell r="BG40">
            <v>0.5</v>
          </cell>
          <cell r="BH40">
            <v>0.5</v>
          </cell>
          <cell r="BI40">
            <v>0.5</v>
          </cell>
          <cell r="BJ40">
            <v>0.5</v>
          </cell>
          <cell r="BK40">
            <v>0.5</v>
          </cell>
          <cell r="BL40">
            <v>0.5</v>
          </cell>
          <cell r="BM40">
            <v>0.5</v>
          </cell>
          <cell r="BN40">
            <v>0.5</v>
          </cell>
          <cell r="BO40">
            <v>0.5</v>
          </cell>
          <cell r="BP40">
            <v>0.5</v>
          </cell>
          <cell r="BQ40">
            <v>0.5</v>
          </cell>
          <cell r="BR40">
            <v>0.5</v>
          </cell>
          <cell r="BS40" t="str">
            <v/>
          </cell>
          <cell r="BT40" t="str">
            <v/>
          </cell>
          <cell r="BU40">
            <v>0.5</v>
          </cell>
          <cell r="BV40">
            <v>0.5</v>
          </cell>
          <cell r="BW40">
            <v>0.5</v>
          </cell>
          <cell r="BX40">
            <v>0.5</v>
          </cell>
          <cell r="BY40">
            <v>0.5</v>
          </cell>
          <cell r="BZ40">
            <v>0.5</v>
          </cell>
          <cell r="CA40">
            <v>0.5</v>
          </cell>
          <cell r="CB40" t="str">
            <v/>
          </cell>
          <cell r="CC40" t="str">
            <v/>
          </cell>
          <cell r="CD40">
            <v>0.5</v>
          </cell>
          <cell r="CE40">
            <v>0.5</v>
          </cell>
          <cell r="CF40">
            <v>0.5</v>
          </cell>
          <cell r="CG40" t="str">
            <v/>
          </cell>
          <cell r="CH40">
            <v>0.5</v>
          </cell>
          <cell r="CI40">
            <v>0.5</v>
          </cell>
          <cell r="CJ40">
            <v>0.5</v>
          </cell>
          <cell r="CK40">
            <v>0.5</v>
          </cell>
          <cell r="CL40">
            <v>0.5</v>
          </cell>
          <cell r="CM40">
            <v>0.5</v>
          </cell>
          <cell r="CN40">
            <v>0.5</v>
          </cell>
          <cell r="CO40">
            <v>0.5</v>
          </cell>
          <cell r="CP40">
            <v>0.5</v>
          </cell>
          <cell r="CQ40">
            <v>0.5</v>
          </cell>
          <cell r="CR40">
            <v>0.5</v>
          </cell>
          <cell r="CS40">
            <v>0.5</v>
          </cell>
          <cell r="CT40">
            <v>0.5</v>
          </cell>
          <cell r="CU40">
            <v>0.5</v>
          </cell>
          <cell r="CV40">
            <v>0.5</v>
          </cell>
          <cell r="CW40">
            <v>0.5</v>
          </cell>
          <cell r="CX40">
            <v>0.5</v>
          </cell>
          <cell r="CY40">
            <v>0.5</v>
          </cell>
          <cell r="CZ40">
            <v>0.5</v>
          </cell>
          <cell r="DA40">
            <v>0.5</v>
          </cell>
          <cell r="DB40">
            <v>0.5</v>
          </cell>
          <cell r="DC40">
            <v>0.5</v>
          </cell>
          <cell r="DD40">
            <v>0.5</v>
          </cell>
          <cell r="DE40">
            <v>0.5</v>
          </cell>
          <cell r="DF40">
            <v>0.5</v>
          </cell>
          <cell r="DG40">
            <v>0.5</v>
          </cell>
          <cell r="DH40">
            <v>0.5</v>
          </cell>
          <cell r="DI40">
            <v>0.5</v>
          </cell>
          <cell r="DJ40">
            <v>0.5</v>
          </cell>
          <cell r="DK40" t="str">
            <v/>
          </cell>
          <cell r="DL40">
            <v>0.5</v>
          </cell>
          <cell r="DM40">
            <v>0.5</v>
          </cell>
          <cell r="DN40">
            <v>0.5</v>
          </cell>
          <cell r="DO40" t="str">
            <v/>
          </cell>
          <cell r="DP40">
            <v>0.5</v>
          </cell>
          <cell r="DQ40">
            <v>0.5</v>
          </cell>
          <cell r="DR40">
            <v>0.5</v>
          </cell>
          <cell r="DS40" t="str">
            <v/>
          </cell>
          <cell r="DT40">
            <v>0.5</v>
          </cell>
          <cell r="DU40">
            <v>0.5</v>
          </cell>
          <cell r="DV40">
            <v>0.5</v>
          </cell>
          <cell r="DW40">
            <v>0.5</v>
          </cell>
          <cell r="DX40">
            <v>0.5</v>
          </cell>
          <cell r="DY40">
            <v>0.5</v>
          </cell>
          <cell r="DZ40">
            <v>0.5</v>
          </cell>
          <cell r="EA40">
            <v>0.5</v>
          </cell>
          <cell r="EB40">
            <v>0.5</v>
          </cell>
          <cell r="EC40">
            <v>0.5</v>
          </cell>
          <cell r="ED40">
            <v>0.5</v>
          </cell>
          <cell r="EE40">
            <v>0.5</v>
          </cell>
          <cell r="EF40">
            <v>0.5</v>
          </cell>
          <cell r="EG40" t="str">
            <v/>
          </cell>
          <cell r="EH40" t="str">
            <v/>
          </cell>
          <cell r="EI40" t="str">
            <v/>
          </cell>
          <cell r="EJ40" t="str">
            <v/>
          </cell>
          <cell r="EK40">
            <v>0.5</v>
          </cell>
          <cell r="EL40" t="str">
            <v/>
          </cell>
          <cell r="EM40" t="str">
            <v/>
          </cell>
          <cell r="EN40" t="str">
            <v/>
          </cell>
          <cell r="EO40" t="str">
            <v/>
          </cell>
          <cell r="EP40" t="str">
            <v/>
          </cell>
          <cell r="EQ40">
            <v>0.5</v>
          </cell>
          <cell r="ER40" t="str">
            <v/>
          </cell>
          <cell r="ES40" t="str">
            <v/>
          </cell>
          <cell r="ET40" t="str">
            <v/>
          </cell>
          <cell r="EU40" t="str">
            <v/>
          </cell>
          <cell r="EV40" t="str">
            <v/>
          </cell>
          <cell r="EW40" t="str">
            <v/>
          </cell>
          <cell r="EX40" t="str">
            <v/>
          </cell>
          <cell r="EY40" t="str">
            <v/>
          </cell>
          <cell r="EZ40" t="str">
            <v/>
          </cell>
          <cell r="FA40" t="str">
            <v/>
          </cell>
          <cell r="FB40" t="str">
            <v/>
          </cell>
          <cell r="FC40" t="str">
            <v/>
          </cell>
          <cell r="FD40" t="str">
            <v/>
          </cell>
          <cell r="FE40" t="str">
            <v/>
          </cell>
          <cell r="FF40" t="str">
            <v/>
          </cell>
          <cell r="FG40" t="str">
            <v/>
          </cell>
          <cell r="FH40" t="str">
            <v/>
          </cell>
          <cell r="FI40" t="str">
            <v/>
          </cell>
          <cell r="FJ40" t="str">
            <v/>
          </cell>
          <cell r="FK40" t="str">
            <v/>
          </cell>
          <cell r="FL40" t="str">
            <v/>
          </cell>
          <cell r="FM40" t="str">
            <v/>
          </cell>
          <cell r="FN40" t="str">
            <v/>
          </cell>
          <cell r="FO40" t="str">
            <v/>
          </cell>
          <cell r="FP40" t="str">
            <v/>
          </cell>
          <cell r="FQ40" t="str">
            <v/>
          </cell>
          <cell r="FR40" t="str">
            <v/>
          </cell>
          <cell r="FS40" t="str">
            <v/>
          </cell>
          <cell r="FT40" t="str">
            <v/>
          </cell>
          <cell r="FU40" t="str">
            <v/>
          </cell>
          <cell r="FV40" t="str">
            <v/>
          </cell>
          <cell r="FW40" t="str">
            <v/>
          </cell>
          <cell r="FX40" t="str">
            <v/>
          </cell>
          <cell r="FY40" t="str">
            <v/>
          </cell>
          <cell r="FZ40" t="str">
            <v/>
          </cell>
          <cell r="GA40" t="str">
            <v/>
          </cell>
          <cell r="GB40">
            <v>0.5</v>
          </cell>
          <cell r="GC40" t="str">
            <v/>
          </cell>
          <cell r="GD40" t="str">
            <v/>
          </cell>
          <cell r="GE40" t="str">
            <v/>
          </cell>
          <cell r="GF40" t="str">
            <v/>
          </cell>
          <cell r="GG40" t="str">
            <v/>
          </cell>
          <cell r="GH40" t="str">
            <v/>
          </cell>
          <cell r="GI40" t="str">
            <v/>
          </cell>
          <cell r="GJ40" t="str">
            <v/>
          </cell>
          <cell r="GK40">
            <v>0.5</v>
          </cell>
          <cell r="GL40" t="str">
            <v/>
          </cell>
          <cell r="GM40" t="str">
            <v/>
          </cell>
          <cell r="GN40" t="str">
            <v/>
          </cell>
          <cell r="GO40" t="str">
            <v/>
          </cell>
          <cell r="GP40" t="str">
            <v/>
          </cell>
          <cell r="GQ40" t="str">
            <v/>
          </cell>
          <cell r="GR40" t="str">
            <v/>
          </cell>
          <cell r="GS40" t="str">
            <v/>
          </cell>
          <cell r="GT40">
            <v>0.5</v>
          </cell>
          <cell r="GU40" t="str">
            <v/>
          </cell>
          <cell r="GV40" t="str">
            <v/>
          </cell>
          <cell r="GW40" t="str">
            <v/>
          </cell>
          <cell r="GX40" t="str">
            <v/>
          </cell>
          <cell r="GY40" t="str">
            <v/>
          </cell>
          <cell r="GZ40" t="str">
            <v/>
          </cell>
          <cell r="HA40">
            <v>0.5</v>
          </cell>
          <cell r="HB40" t="str">
            <v/>
          </cell>
          <cell r="HC40" t="str">
            <v/>
          </cell>
          <cell r="HD40" t="str">
            <v/>
          </cell>
          <cell r="HE40" t="str">
            <v/>
          </cell>
          <cell r="HF40" t="str">
            <v/>
          </cell>
          <cell r="HG40" t="str">
            <v/>
          </cell>
          <cell r="HH40" t="str">
            <v/>
          </cell>
          <cell r="HI40" t="str">
            <v/>
          </cell>
          <cell r="HJ40">
            <v>0.5</v>
          </cell>
          <cell r="HK40" t="str">
            <v/>
          </cell>
          <cell r="HL40" t="str">
            <v/>
          </cell>
          <cell r="HM40" t="str">
            <v/>
          </cell>
          <cell r="HN40" t="str">
            <v/>
          </cell>
          <cell r="HO40" t="str">
            <v/>
          </cell>
          <cell r="HP40" t="str">
            <v/>
          </cell>
          <cell r="HQ40" t="str">
            <v/>
          </cell>
          <cell r="HR40" t="str">
            <v/>
          </cell>
          <cell r="HS40" t="str">
            <v/>
          </cell>
          <cell r="HT40" t="str">
            <v/>
          </cell>
          <cell r="HU40" t="str">
            <v/>
          </cell>
          <cell r="HV40" t="str">
            <v/>
          </cell>
          <cell r="HW40" t="str">
            <v/>
          </cell>
          <cell r="HX40">
            <v>0.5</v>
          </cell>
          <cell r="HY40">
            <v>0.5</v>
          </cell>
          <cell r="HZ40" t="str">
            <v/>
          </cell>
          <cell r="IA40" t="str">
            <v/>
          </cell>
          <cell r="IB40" t="str">
            <v/>
          </cell>
          <cell r="IC40" t="str">
            <v/>
          </cell>
          <cell r="ID40" t="str">
            <v/>
          </cell>
          <cell r="IE40" t="str">
            <v/>
          </cell>
          <cell r="IF40" t="str">
            <v/>
          </cell>
          <cell r="IG40" t="str">
            <v/>
          </cell>
          <cell r="IH40" t="str">
            <v/>
          </cell>
          <cell r="II40" t="str">
            <v/>
          </cell>
          <cell r="IJ40" t="str">
            <v/>
          </cell>
          <cell r="IK40" t="str">
            <v/>
          </cell>
          <cell r="IL40" t="str">
            <v/>
          </cell>
          <cell r="IM40">
            <v>0.5</v>
          </cell>
        </row>
        <row r="41">
          <cell r="A41" t="str">
            <v>4.1.3</v>
          </cell>
          <cell r="B41">
            <v>1</v>
          </cell>
          <cell r="C41" t="str">
            <v>Domestic credit to private sector (% of GDP)</v>
          </cell>
          <cell r="D41" t="str">
            <v>SCORE</v>
          </cell>
          <cell r="E41">
            <v>1</v>
          </cell>
          <cell r="F41">
            <v>1</v>
          </cell>
          <cell r="G41">
            <v>1</v>
          </cell>
          <cell r="H41">
            <v>1</v>
          </cell>
          <cell r="I41">
            <v>1</v>
          </cell>
          <cell r="J41" t="str">
            <v/>
          </cell>
          <cell r="K41">
            <v>1</v>
          </cell>
          <cell r="L41">
            <v>1</v>
          </cell>
          <cell r="M41">
            <v>1</v>
          </cell>
          <cell r="N41" t="str">
            <v/>
          </cell>
          <cell r="O41" t="str">
            <v/>
          </cell>
          <cell r="P41">
            <v>1</v>
          </cell>
          <cell r="Q41">
            <v>1</v>
          </cell>
          <cell r="R41">
            <v>1</v>
          </cell>
          <cell r="S41">
            <v>1</v>
          </cell>
          <cell r="T41">
            <v>1</v>
          </cell>
          <cell r="U41">
            <v>1</v>
          </cell>
          <cell r="V41">
            <v>1</v>
          </cell>
          <cell r="W41">
            <v>1</v>
          </cell>
          <cell r="X41" t="str">
            <v/>
          </cell>
          <cell r="Y41">
            <v>1</v>
          </cell>
          <cell r="Z41">
            <v>1</v>
          </cell>
          <cell r="AA41">
            <v>1</v>
          </cell>
          <cell r="AB41" t="str">
            <v/>
          </cell>
          <cell r="AC41">
            <v>1</v>
          </cell>
          <cell r="AD41">
            <v>1</v>
          </cell>
          <cell r="AE41">
            <v>1</v>
          </cell>
          <cell r="AF41">
            <v>1</v>
          </cell>
          <cell r="AG41">
            <v>1</v>
          </cell>
          <cell r="AH41">
            <v>1</v>
          </cell>
          <cell r="AI41">
            <v>1</v>
          </cell>
          <cell r="AJ41">
            <v>1</v>
          </cell>
          <cell r="AK41">
            <v>1</v>
          </cell>
          <cell r="AL41">
            <v>1</v>
          </cell>
          <cell r="AM41">
            <v>1</v>
          </cell>
          <cell r="AN41">
            <v>1</v>
          </cell>
          <cell r="AO41">
            <v>1</v>
          </cell>
          <cell r="AP41">
            <v>1</v>
          </cell>
          <cell r="AQ41">
            <v>1</v>
          </cell>
          <cell r="AR41" t="str">
            <v/>
          </cell>
          <cell r="AS41" t="str">
            <v/>
          </cell>
          <cell r="AT41" t="str">
            <v/>
          </cell>
          <cell r="AU41">
            <v>1</v>
          </cell>
          <cell r="AV41" t="str">
            <v/>
          </cell>
          <cell r="AW41">
            <v>1</v>
          </cell>
          <cell r="AX41">
            <v>1</v>
          </cell>
          <cell r="AY41">
            <v>1</v>
          </cell>
          <cell r="AZ41">
            <v>1</v>
          </cell>
          <cell r="BA41">
            <v>1</v>
          </cell>
          <cell r="BB41">
            <v>1</v>
          </cell>
          <cell r="BC41">
            <v>1</v>
          </cell>
          <cell r="BD41">
            <v>1</v>
          </cell>
          <cell r="BE41">
            <v>1</v>
          </cell>
          <cell r="BF41">
            <v>1</v>
          </cell>
          <cell r="BG41" t="str">
            <v/>
          </cell>
          <cell r="BH41">
            <v>1</v>
          </cell>
          <cell r="BI41" t="str">
            <v/>
          </cell>
          <cell r="BJ41">
            <v>1</v>
          </cell>
          <cell r="BK41">
            <v>1</v>
          </cell>
          <cell r="BL41">
            <v>1</v>
          </cell>
          <cell r="BM41">
            <v>1</v>
          </cell>
          <cell r="BN41">
            <v>1</v>
          </cell>
          <cell r="BO41">
            <v>1</v>
          </cell>
          <cell r="BP41">
            <v>1</v>
          </cell>
          <cell r="BQ41">
            <v>1</v>
          </cell>
          <cell r="BR41">
            <v>1</v>
          </cell>
          <cell r="BS41" t="str">
            <v/>
          </cell>
          <cell r="BT41" t="str">
            <v/>
          </cell>
          <cell r="BU41">
            <v>1</v>
          </cell>
          <cell r="BV41" t="str">
            <v/>
          </cell>
          <cell r="BW41">
            <v>1</v>
          </cell>
          <cell r="BX41">
            <v>1</v>
          </cell>
          <cell r="BY41">
            <v>1</v>
          </cell>
          <cell r="BZ41">
            <v>1</v>
          </cell>
          <cell r="CA41">
            <v>1</v>
          </cell>
          <cell r="CB41">
            <v>1</v>
          </cell>
          <cell r="CC41" t="str">
            <v/>
          </cell>
          <cell r="CD41">
            <v>1</v>
          </cell>
          <cell r="CE41">
            <v>1</v>
          </cell>
          <cell r="CF41">
            <v>1</v>
          </cell>
          <cell r="CG41" t="str">
            <v/>
          </cell>
          <cell r="CH41">
            <v>1</v>
          </cell>
          <cell r="CI41">
            <v>1</v>
          </cell>
          <cell r="CJ41">
            <v>1</v>
          </cell>
          <cell r="CK41">
            <v>1</v>
          </cell>
          <cell r="CL41" t="str">
            <v/>
          </cell>
          <cell r="CM41">
            <v>1</v>
          </cell>
          <cell r="CN41">
            <v>1</v>
          </cell>
          <cell r="CO41">
            <v>1</v>
          </cell>
          <cell r="CP41">
            <v>1</v>
          </cell>
          <cell r="CQ41">
            <v>1</v>
          </cell>
          <cell r="CR41">
            <v>1</v>
          </cell>
          <cell r="CS41">
            <v>1</v>
          </cell>
          <cell r="CT41">
            <v>1</v>
          </cell>
          <cell r="CU41">
            <v>1</v>
          </cell>
          <cell r="CV41">
            <v>1</v>
          </cell>
          <cell r="CW41">
            <v>1</v>
          </cell>
          <cell r="CX41" t="str">
            <v/>
          </cell>
          <cell r="CY41">
            <v>1</v>
          </cell>
          <cell r="CZ41">
            <v>1</v>
          </cell>
          <cell r="DA41">
            <v>1</v>
          </cell>
          <cell r="DB41">
            <v>1</v>
          </cell>
          <cell r="DC41">
            <v>1</v>
          </cell>
          <cell r="DD41">
            <v>1</v>
          </cell>
          <cell r="DE41">
            <v>1</v>
          </cell>
          <cell r="DF41">
            <v>1</v>
          </cell>
          <cell r="DG41">
            <v>1</v>
          </cell>
          <cell r="DH41">
            <v>1</v>
          </cell>
          <cell r="DI41" t="str">
            <v/>
          </cell>
          <cell r="DJ41">
            <v>1</v>
          </cell>
          <cell r="DK41" t="str">
            <v/>
          </cell>
          <cell r="DL41">
            <v>1</v>
          </cell>
          <cell r="DM41">
            <v>1</v>
          </cell>
          <cell r="DN41">
            <v>1</v>
          </cell>
          <cell r="DO41" t="str">
            <v/>
          </cell>
          <cell r="DP41">
            <v>1</v>
          </cell>
          <cell r="DQ41">
            <v>1</v>
          </cell>
          <cell r="DR41">
            <v>1</v>
          </cell>
          <cell r="DS41" t="str">
            <v/>
          </cell>
          <cell r="DT41">
            <v>1</v>
          </cell>
          <cell r="DU41">
            <v>1</v>
          </cell>
          <cell r="DV41">
            <v>1</v>
          </cell>
          <cell r="DW41">
            <v>1</v>
          </cell>
          <cell r="DX41">
            <v>1</v>
          </cell>
          <cell r="DY41">
            <v>1</v>
          </cell>
          <cell r="DZ41">
            <v>1</v>
          </cell>
          <cell r="EA41">
            <v>1</v>
          </cell>
          <cell r="EB41">
            <v>1</v>
          </cell>
          <cell r="EC41">
            <v>1</v>
          </cell>
          <cell r="ED41">
            <v>1</v>
          </cell>
          <cell r="EE41">
            <v>1</v>
          </cell>
          <cell r="EF41">
            <v>1</v>
          </cell>
          <cell r="EG41" t="str">
            <v/>
          </cell>
          <cell r="EH41" t="str">
            <v/>
          </cell>
          <cell r="EI41" t="str">
            <v/>
          </cell>
          <cell r="EJ41" t="str">
            <v/>
          </cell>
          <cell r="EK41">
            <v>1</v>
          </cell>
          <cell r="EL41" t="str">
            <v/>
          </cell>
          <cell r="EM41" t="str">
            <v/>
          </cell>
          <cell r="EN41" t="str">
            <v/>
          </cell>
          <cell r="EO41" t="str">
            <v/>
          </cell>
          <cell r="EP41" t="str">
            <v/>
          </cell>
          <cell r="EQ41">
            <v>1</v>
          </cell>
          <cell r="ER41" t="str">
            <v/>
          </cell>
          <cell r="ES41" t="str">
            <v/>
          </cell>
          <cell r="ET41" t="str">
            <v/>
          </cell>
          <cell r="EU41" t="str">
            <v/>
          </cell>
          <cell r="EV41" t="str">
            <v/>
          </cell>
          <cell r="EW41" t="str">
            <v/>
          </cell>
          <cell r="EX41" t="str">
            <v/>
          </cell>
          <cell r="EY41" t="str">
            <v/>
          </cell>
          <cell r="EZ41" t="str">
            <v/>
          </cell>
          <cell r="FA41" t="str">
            <v/>
          </cell>
          <cell r="FB41" t="str">
            <v/>
          </cell>
          <cell r="FC41" t="str">
            <v/>
          </cell>
          <cell r="FD41" t="str">
            <v/>
          </cell>
          <cell r="FE41" t="str">
            <v/>
          </cell>
          <cell r="FF41" t="str">
            <v/>
          </cell>
          <cell r="FG41" t="str">
            <v/>
          </cell>
          <cell r="FH41" t="str">
            <v/>
          </cell>
          <cell r="FI41" t="str">
            <v/>
          </cell>
          <cell r="FJ41" t="str">
            <v/>
          </cell>
          <cell r="FK41" t="str">
            <v/>
          </cell>
          <cell r="FL41" t="str">
            <v/>
          </cell>
          <cell r="FM41" t="str">
            <v/>
          </cell>
          <cell r="FN41" t="str">
            <v/>
          </cell>
          <cell r="FO41" t="str">
            <v/>
          </cell>
          <cell r="FP41" t="str">
            <v/>
          </cell>
          <cell r="FQ41" t="str">
            <v/>
          </cell>
          <cell r="FR41" t="str">
            <v/>
          </cell>
          <cell r="FS41" t="str">
            <v/>
          </cell>
          <cell r="FT41" t="str">
            <v/>
          </cell>
          <cell r="FU41" t="str">
            <v/>
          </cell>
          <cell r="FV41" t="str">
            <v/>
          </cell>
          <cell r="FW41" t="str">
            <v/>
          </cell>
          <cell r="FX41" t="str">
            <v/>
          </cell>
          <cell r="FY41" t="str">
            <v/>
          </cell>
          <cell r="FZ41" t="str">
            <v/>
          </cell>
          <cell r="GA41" t="str">
            <v/>
          </cell>
          <cell r="GB41">
            <v>1</v>
          </cell>
          <cell r="GC41" t="str">
            <v/>
          </cell>
          <cell r="GD41" t="str">
            <v/>
          </cell>
          <cell r="GE41" t="str">
            <v/>
          </cell>
          <cell r="GF41" t="str">
            <v/>
          </cell>
          <cell r="GG41" t="str">
            <v/>
          </cell>
          <cell r="GH41" t="str">
            <v/>
          </cell>
          <cell r="GI41" t="str">
            <v/>
          </cell>
          <cell r="GJ41" t="str">
            <v/>
          </cell>
          <cell r="GK41">
            <v>1</v>
          </cell>
          <cell r="GL41" t="str">
            <v/>
          </cell>
          <cell r="GM41" t="str">
            <v/>
          </cell>
          <cell r="GN41" t="str">
            <v/>
          </cell>
          <cell r="GO41" t="str">
            <v/>
          </cell>
          <cell r="GP41" t="str">
            <v/>
          </cell>
          <cell r="GQ41" t="str">
            <v/>
          </cell>
          <cell r="GR41" t="str">
            <v/>
          </cell>
          <cell r="GS41" t="str">
            <v/>
          </cell>
          <cell r="GT41">
            <v>1</v>
          </cell>
          <cell r="GU41" t="str">
            <v/>
          </cell>
          <cell r="GV41" t="str">
            <v/>
          </cell>
          <cell r="GW41" t="str">
            <v/>
          </cell>
          <cell r="GX41" t="str">
            <v/>
          </cell>
          <cell r="GY41" t="str">
            <v/>
          </cell>
          <cell r="GZ41" t="str">
            <v/>
          </cell>
          <cell r="HA41">
            <v>1</v>
          </cell>
          <cell r="HB41" t="str">
            <v/>
          </cell>
          <cell r="HC41" t="str">
            <v/>
          </cell>
          <cell r="HD41" t="str">
            <v/>
          </cell>
          <cell r="HE41" t="str">
            <v/>
          </cell>
          <cell r="HF41" t="str">
            <v/>
          </cell>
          <cell r="HG41" t="str">
            <v/>
          </cell>
          <cell r="HH41" t="str">
            <v/>
          </cell>
          <cell r="HI41" t="str">
            <v/>
          </cell>
          <cell r="HJ41">
            <v>1</v>
          </cell>
          <cell r="HK41" t="str">
            <v/>
          </cell>
          <cell r="HL41" t="str">
            <v/>
          </cell>
          <cell r="HM41" t="str">
            <v/>
          </cell>
          <cell r="HN41" t="str">
            <v/>
          </cell>
          <cell r="HO41" t="str">
            <v/>
          </cell>
          <cell r="HP41" t="str">
            <v/>
          </cell>
          <cell r="HQ41" t="str">
            <v/>
          </cell>
          <cell r="HR41" t="str">
            <v/>
          </cell>
          <cell r="HS41" t="str">
            <v/>
          </cell>
          <cell r="HT41" t="str">
            <v/>
          </cell>
          <cell r="HU41" t="str">
            <v/>
          </cell>
          <cell r="HV41" t="str">
            <v/>
          </cell>
          <cell r="HW41" t="str">
            <v/>
          </cell>
          <cell r="HX41">
            <v>1</v>
          </cell>
          <cell r="HY41">
            <v>1</v>
          </cell>
          <cell r="HZ41" t="str">
            <v/>
          </cell>
          <cell r="IA41" t="str">
            <v/>
          </cell>
          <cell r="IB41" t="str">
            <v/>
          </cell>
          <cell r="IC41" t="str">
            <v/>
          </cell>
          <cell r="ID41" t="str">
            <v/>
          </cell>
          <cell r="IE41" t="str">
            <v/>
          </cell>
          <cell r="IF41" t="str">
            <v/>
          </cell>
          <cell r="IG41" t="str">
            <v/>
          </cell>
          <cell r="IH41" t="str">
            <v/>
          </cell>
          <cell r="II41" t="str">
            <v/>
          </cell>
          <cell r="IJ41" t="str">
            <v/>
          </cell>
          <cell r="IK41" t="str">
            <v/>
          </cell>
          <cell r="IL41" t="str">
            <v/>
          </cell>
          <cell r="IM41">
            <v>1</v>
          </cell>
        </row>
        <row r="42">
          <cell r="A42" t="str">
            <v>4.1.4</v>
          </cell>
          <cell r="B42">
            <v>0.5</v>
          </cell>
          <cell r="C42" t="str">
            <v>Microfinance Institutions: Gross loan portfolio (% of GDP)</v>
          </cell>
          <cell r="D42" t="str">
            <v>SCORE</v>
          </cell>
          <cell r="E42">
            <v>0.5</v>
          </cell>
          <cell r="F42" t="str">
            <v/>
          </cell>
          <cell r="G42">
            <v>0.5</v>
          </cell>
          <cell r="H42">
            <v>0.5</v>
          </cell>
          <cell r="I42" t="str">
            <v/>
          </cell>
          <cell r="J42" t="str">
            <v/>
          </cell>
          <cell r="K42">
            <v>0.5</v>
          </cell>
          <cell r="L42" t="str">
            <v/>
          </cell>
          <cell r="M42">
            <v>0.5</v>
          </cell>
          <cell r="N42" t="str">
            <v/>
          </cell>
          <cell r="O42" t="str">
            <v/>
          </cell>
          <cell r="P42">
            <v>0.5</v>
          </cell>
          <cell r="Q42">
            <v>0.5</v>
          </cell>
          <cell r="R42">
            <v>0.5</v>
          </cell>
          <cell r="S42" t="str">
            <v/>
          </cell>
          <cell r="T42">
            <v>0.5</v>
          </cell>
          <cell r="U42" t="str">
            <v/>
          </cell>
          <cell r="V42">
            <v>0.5</v>
          </cell>
          <cell r="W42">
            <v>0.5</v>
          </cell>
          <cell r="X42" t="str">
            <v/>
          </cell>
          <cell r="Y42">
            <v>0.5</v>
          </cell>
          <cell r="Z42">
            <v>0.5</v>
          </cell>
          <cell r="AA42" t="str">
            <v/>
          </cell>
          <cell r="AB42" t="str">
            <v/>
          </cell>
          <cell r="AC42">
            <v>0.5</v>
          </cell>
          <cell r="AD42">
            <v>0.5</v>
          </cell>
          <cell r="AE42">
            <v>0.5</v>
          </cell>
          <cell r="AF42">
            <v>0.5</v>
          </cell>
          <cell r="AG42">
            <v>0.5</v>
          </cell>
          <cell r="AH42">
            <v>0.5</v>
          </cell>
          <cell r="AI42" t="str">
            <v/>
          </cell>
          <cell r="AJ42" t="str">
            <v/>
          </cell>
          <cell r="AK42" t="str">
            <v/>
          </cell>
          <cell r="AL42">
            <v>0.5</v>
          </cell>
          <cell r="AM42">
            <v>0.5</v>
          </cell>
          <cell r="AN42">
            <v>0.5</v>
          </cell>
          <cell r="AO42">
            <v>0.5</v>
          </cell>
          <cell r="AP42" t="str">
            <v/>
          </cell>
          <cell r="AQ42">
            <v>0.5</v>
          </cell>
          <cell r="AR42" t="str">
            <v/>
          </cell>
          <cell r="AS42" t="str">
            <v/>
          </cell>
          <cell r="AT42" t="str">
            <v/>
          </cell>
          <cell r="AU42">
            <v>0.5</v>
          </cell>
          <cell r="AV42" t="str">
            <v/>
          </cell>
          <cell r="AW42">
            <v>0.5</v>
          </cell>
          <cell r="AX42" t="str">
            <v/>
          </cell>
          <cell r="AY42">
            <v>0.5</v>
          </cell>
          <cell r="AZ42" t="str">
            <v/>
          </cell>
          <cell r="BA42">
            <v>0.5</v>
          </cell>
          <cell r="BB42" t="str">
            <v/>
          </cell>
          <cell r="BC42">
            <v>0.5</v>
          </cell>
          <cell r="BD42" t="str">
            <v/>
          </cell>
          <cell r="BE42">
            <v>0.5</v>
          </cell>
          <cell r="BF42">
            <v>0.5</v>
          </cell>
          <cell r="BG42" t="str">
            <v/>
          </cell>
          <cell r="BH42" t="str">
            <v/>
          </cell>
          <cell r="BI42" t="str">
            <v/>
          </cell>
          <cell r="BJ42" t="str">
            <v/>
          </cell>
          <cell r="BK42" t="str">
            <v/>
          </cell>
          <cell r="BL42">
            <v>0.5</v>
          </cell>
          <cell r="BM42">
            <v>0.5</v>
          </cell>
          <cell r="BN42">
            <v>0.5</v>
          </cell>
          <cell r="BO42" t="str">
            <v/>
          </cell>
          <cell r="BP42" t="str">
            <v/>
          </cell>
          <cell r="BQ42">
            <v>0.5</v>
          </cell>
          <cell r="BR42" t="str">
            <v/>
          </cell>
          <cell r="BS42" t="str">
            <v/>
          </cell>
          <cell r="BT42" t="str">
            <v/>
          </cell>
          <cell r="BU42" t="str">
            <v/>
          </cell>
          <cell r="BV42" t="str">
            <v/>
          </cell>
          <cell r="BW42">
            <v>0.5</v>
          </cell>
          <cell r="BX42">
            <v>0.5</v>
          </cell>
          <cell r="BY42">
            <v>0.5</v>
          </cell>
          <cell r="BZ42">
            <v>0.5</v>
          </cell>
          <cell r="CA42">
            <v>0.5</v>
          </cell>
          <cell r="CB42" t="str">
            <v/>
          </cell>
          <cell r="CC42" t="str">
            <v/>
          </cell>
          <cell r="CD42" t="str">
            <v/>
          </cell>
          <cell r="CE42">
            <v>0.5</v>
          </cell>
          <cell r="CF42">
            <v>0.5</v>
          </cell>
          <cell r="CG42" t="str">
            <v/>
          </cell>
          <cell r="CH42">
            <v>0.5</v>
          </cell>
          <cell r="CI42">
            <v>0.5</v>
          </cell>
          <cell r="CJ42">
            <v>0.5</v>
          </cell>
          <cell r="CK42">
            <v>0.5</v>
          </cell>
          <cell r="CL42" t="str">
            <v/>
          </cell>
          <cell r="CM42" t="str">
            <v/>
          </cell>
          <cell r="CN42">
            <v>0.5</v>
          </cell>
          <cell r="CO42">
            <v>0.5</v>
          </cell>
          <cell r="CP42" t="str">
            <v/>
          </cell>
          <cell r="CQ42" t="str">
            <v/>
          </cell>
          <cell r="CR42">
            <v>0.5</v>
          </cell>
          <cell r="CS42">
            <v>0.5</v>
          </cell>
          <cell r="CT42">
            <v>0.5</v>
          </cell>
          <cell r="CU42">
            <v>0.5</v>
          </cell>
          <cell r="CV42">
            <v>0.5</v>
          </cell>
          <cell r="CW42">
            <v>0.5</v>
          </cell>
          <cell r="CX42" t="str">
            <v/>
          </cell>
          <cell r="CY42" t="str">
            <v/>
          </cell>
          <cell r="CZ42">
            <v>0.5</v>
          </cell>
          <cell r="DA42">
            <v>0.5</v>
          </cell>
          <cell r="DB42" t="str">
            <v/>
          </cell>
          <cell r="DC42">
            <v>0.5</v>
          </cell>
          <cell r="DD42">
            <v>0.5</v>
          </cell>
          <cell r="DE42" t="str">
            <v/>
          </cell>
          <cell r="DF42">
            <v>0.5</v>
          </cell>
          <cell r="DG42" t="str">
            <v/>
          </cell>
          <cell r="DH42">
            <v>0.5</v>
          </cell>
          <cell r="DI42" t="str">
            <v/>
          </cell>
          <cell r="DJ42">
            <v>0.5</v>
          </cell>
          <cell r="DK42" t="str">
            <v/>
          </cell>
          <cell r="DL42" t="str">
            <v/>
          </cell>
          <cell r="DM42" t="str">
            <v/>
          </cell>
          <cell r="DN42">
            <v>0.5</v>
          </cell>
          <cell r="DO42" t="str">
            <v/>
          </cell>
          <cell r="DP42">
            <v>0.5</v>
          </cell>
          <cell r="DQ42">
            <v>0.5</v>
          </cell>
          <cell r="DR42">
            <v>0.5</v>
          </cell>
          <cell r="DS42" t="str">
            <v/>
          </cell>
          <cell r="DT42">
            <v>0.5</v>
          </cell>
          <cell r="DU42">
            <v>0.5</v>
          </cell>
          <cell r="DV42">
            <v>0.5</v>
          </cell>
          <cell r="DW42">
            <v>0.5</v>
          </cell>
          <cell r="DX42">
            <v>0.5</v>
          </cell>
          <cell r="DY42" t="str">
            <v/>
          </cell>
          <cell r="DZ42" t="str">
            <v/>
          </cell>
          <cell r="EA42" t="str">
            <v/>
          </cell>
          <cell r="EB42">
            <v>0.5</v>
          </cell>
          <cell r="EC42">
            <v>0.5</v>
          </cell>
          <cell r="ED42">
            <v>0.5</v>
          </cell>
          <cell r="EE42">
            <v>0.5</v>
          </cell>
          <cell r="EF42">
            <v>0.5</v>
          </cell>
          <cell r="EG42" t="str">
            <v/>
          </cell>
          <cell r="EH42" t="str">
            <v/>
          </cell>
          <cell r="EI42" t="str">
            <v/>
          </cell>
          <cell r="EJ42" t="str">
            <v/>
          </cell>
          <cell r="EK42">
            <v>0.5</v>
          </cell>
          <cell r="EL42" t="str">
            <v/>
          </cell>
          <cell r="EM42" t="str">
            <v/>
          </cell>
          <cell r="EN42" t="str">
            <v/>
          </cell>
          <cell r="EO42" t="str">
            <v/>
          </cell>
          <cell r="EP42" t="str">
            <v/>
          </cell>
          <cell r="EQ42" t="str">
            <v/>
          </cell>
          <cell r="ER42" t="str">
            <v/>
          </cell>
          <cell r="ES42" t="str">
            <v/>
          </cell>
          <cell r="ET42" t="str">
            <v/>
          </cell>
          <cell r="EU42" t="str">
            <v/>
          </cell>
          <cell r="EV42" t="str">
            <v/>
          </cell>
          <cell r="EW42" t="str">
            <v/>
          </cell>
          <cell r="EX42" t="str">
            <v/>
          </cell>
          <cell r="EY42" t="str">
            <v/>
          </cell>
          <cell r="EZ42" t="str">
            <v/>
          </cell>
          <cell r="FA42" t="str">
            <v/>
          </cell>
          <cell r="FB42" t="str">
            <v/>
          </cell>
          <cell r="FC42" t="str">
            <v/>
          </cell>
          <cell r="FD42" t="str">
            <v/>
          </cell>
          <cell r="FE42" t="str">
            <v/>
          </cell>
          <cell r="FF42" t="str">
            <v/>
          </cell>
          <cell r="FG42" t="str">
            <v/>
          </cell>
          <cell r="FH42" t="str">
            <v/>
          </cell>
          <cell r="FI42" t="str">
            <v/>
          </cell>
          <cell r="FJ42" t="str">
            <v/>
          </cell>
          <cell r="FK42" t="str">
            <v/>
          </cell>
          <cell r="FL42" t="str">
            <v/>
          </cell>
          <cell r="FM42" t="str">
            <v/>
          </cell>
          <cell r="FN42" t="str">
            <v/>
          </cell>
          <cell r="FO42" t="str">
            <v/>
          </cell>
          <cell r="FP42" t="str">
            <v/>
          </cell>
          <cell r="FQ42" t="str">
            <v/>
          </cell>
          <cell r="FR42" t="str">
            <v/>
          </cell>
          <cell r="FS42" t="str">
            <v/>
          </cell>
          <cell r="FT42" t="str">
            <v/>
          </cell>
          <cell r="FU42" t="str">
            <v/>
          </cell>
          <cell r="FV42" t="str">
            <v/>
          </cell>
          <cell r="FW42" t="str">
            <v/>
          </cell>
          <cell r="FX42" t="str">
            <v/>
          </cell>
          <cell r="FY42" t="str">
            <v/>
          </cell>
          <cell r="FZ42" t="str">
            <v/>
          </cell>
          <cell r="GA42" t="str">
            <v/>
          </cell>
          <cell r="GB42" t="str">
            <v/>
          </cell>
          <cell r="GC42" t="str">
            <v/>
          </cell>
          <cell r="GD42" t="str">
            <v/>
          </cell>
          <cell r="GE42" t="str">
            <v/>
          </cell>
          <cell r="GF42" t="str">
            <v/>
          </cell>
          <cell r="GG42" t="str">
            <v/>
          </cell>
          <cell r="GH42" t="str">
            <v/>
          </cell>
          <cell r="GI42" t="str">
            <v/>
          </cell>
          <cell r="GJ42" t="str">
            <v/>
          </cell>
          <cell r="GK42">
            <v>0.5</v>
          </cell>
          <cell r="GL42" t="str">
            <v/>
          </cell>
          <cell r="GM42" t="str">
            <v/>
          </cell>
          <cell r="GN42" t="str">
            <v/>
          </cell>
          <cell r="GO42" t="str">
            <v/>
          </cell>
          <cell r="GP42" t="str">
            <v/>
          </cell>
          <cell r="GQ42" t="str">
            <v/>
          </cell>
          <cell r="GR42" t="str">
            <v/>
          </cell>
          <cell r="GS42" t="str">
            <v/>
          </cell>
          <cell r="GT42">
            <v>0.5</v>
          </cell>
          <cell r="GU42" t="str">
            <v/>
          </cell>
          <cell r="GV42" t="str">
            <v/>
          </cell>
          <cell r="GW42" t="str">
            <v/>
          </cell>
          <cell r="GX42" t="str">
            <v/>
          </cell>
          <cell r="GY42" t="str">
            <v/>
          </cell>
          <cell r="GZ42" t="str">
            <v/>
          </cell>
          <cell r="HA42">
            <v>0.5</v>
          </cell>
          <cell r="HB42" t="str">
            <v/>
          </cell>
          <cell r="HC42" t="str">
            <v/>
          </cell>
          <cell r="HD42" t="str">
            <v/>
          </cell>
          <cell r="HE42" t="str">
            <v/>
          </cell>
          <cell r="HF42" t="str">
            <v/>
          </cell>
          <cell r="HG42" t="str">
            <v/>
          </cell>
          <cell r="HH42" t="str">
            <v/>
          </cell>
          <cell r="HI42" t="str">
            <v/>
          </cell>
          <cell r="HJ42">
            <v>0.5</v>
          </cell>
          <cell r="HK42" t="str">
            <v/>
          </cell>
          <cell r="HL42" t="str">
            <v/>
          </cell>
          <cell r="HM42" t="str">
            <v/>
          </cell>
          <cell r="HN42" t="str">
            <v/>
          </cell>
          <cell r="HO42" t="str">
            <v/>
          </cell>
          <cell r="HP42" t="str">
            <v/>
          </cell>
          <cell r="HQ42" t="str">
            <v/>
          </cell>
          <cell r="HR42" t="str">
            <v/>
          </cell>
          <cell r="HS42" t="str">
            <v/>
          </cell>
          <cell r="HT42" t="str">
            <v/>
          </cell>
          <cell r="HU42" t="str">
            <v/>
          </cell>
          <cell r="HV42" t="str">
            <v/>
          </cell>
          <cell r="HW42" t="str">
            <v/>
          </cell>
          <cell r="HX42">
            <v>0.5</v>
          </cell>
          <cell r="HY42">
            <v>0.5</v>
          </cell>
          <cell r="HZ42" t="str">
            <v/>
          </cell>
          <cell r="IA42" t="str">
            <v/>
          </cell>
          <cell r="IB42" t="str">
            <v/>
          </cell>
          <cell r="IC42" t="str">
            <v/>
          </cell>
          <cell r="ID42" t="str">
            <v/>
          </cell>
          <cell r="IE42" t="str">
            <v/>
          </cell>
          <cell r="IF42" t="str">
            <v/>
          </cell>
          <cell r="IG42" t="str">
            <v/>
          </cell>
          <cell r="IH42" t="str">
            <v/>
          </cell>
          <cell r="II42" t="str">
            <v/>
          </cell>
          <cell r="IJ42" t="str">
            <v/>
          </cell>
          <cell r="IK42" t="str">
            <v/>
          </cell>
          <cell r="IL42" t="str">
            <v/>
          </cell>
          <cell r="IM42">
            <v>0.5</v>
          </cell>
        </row>
        <row r="43">
          <cell r="A43" t="str">
            <v>4.2.1</v>
          </cell>
          <cell r="B43">
            <v>1</v>
          </cell>
          <cell r="C43" t="str">
            <v>Protecting Investors - Strength of investor protection index (0-10)</v>
          </cell>
          <cell r="D43" t="str">
            <v>SCORE</v>
          </cell>
          <cell r="E43">
            <v>1</v>
          </cell>
          <cell r="F43">
            <v>1</v>
          </cell>
          <cell r="G43">
            <v>1</v>
          </cell>
          <cell r="H43">
            <v>1</v>
          </cell>
          <cell r="I43">
            <v>1</v>
          </cell>
          <cell r="J43">
            <v>1</v>
          </cell>
          <cell r="K43">
            <v>1</v>
          </cell>
          <cell r="L43">
            <v>1</v>
          </cell>
          <cell r="M43">
            <v>1</v>
          </cell>
          <cell r="N43" t="str">
            <v/>
          </cell>
          <cell r="O43">
            <v>1</v>
          </cell>
          <cell r="P43">
            <v>1</v>
          </cell>
          <cell r="Q43">
            <v>1</v>
          </cell>
          <cell r="R43">
            <v>1</v>
          </cell>
          <cell r="S43">
            <v>1</v>
          </cell>
          <cell r="T43">
            <v>1</v>
          </cell>
          <cell r="U43">
            <v>1</v>
          </cell>
          <cell r="V43">
            <v>1</v>
          </cell>
          <cell r="W43">
            <v>1</v>
          </cell>
          <cell r="X43" t="str">
            <v/>
          </cell>
          <cell r="Y43">
            <v>1</v>
          </cell>
          <cell r="Z43">
            <v>1</v>
          </cell>
          <cell r="AA43">
            <v>1</v>
          </cell>
          <cell r="AB43" t="str">
            <v/>
          </cell>
          <cell r="AC43">
            <v>1</v>
          </cell>
          <cell r="AD43">
            <v>1</v>
          </cell>
          <cell r="AE43">
            <v>1</v>
          </cell>
          <cell r="AF43">
            <v>1</v>
          </cell>
          <cell r="AG43">
            <v>1</v>
          </cell>
          <cell r="AH43">
            <v>1</v>
          </cell>
          <cell r="AI43">
            <v>1</v>
          </cell>
          <cell r="AJ43">
            <v>1</v>
          </cell>
          <cell r="AK43">
            <v>1</v>
          </cell>
          <cell r="AL43">
            <v>1</v>
          </cell>
          <cell r="AM43">
            <v>1</v>
          </cell>
          <cell r="AN43">
            <v>1</v>
          </cell>
          <cell r="AO43">
            <v>1</v>
          </cell>
          <cell r="AP43">
            <v>1</v>
          </cell>
          <cell r="AQ43">
            <v>1</v>
          </cell>
          <cell r="AR43">
            <v>1</v>
          </cell>
          <cell r="AS43">
            <v>1</v>
          </cell>
          <cell r="AT43" t="str">
            <v/>
          </cell>
          <cell r="AU43">
            <v>1</v>
          </cell>
          <cell r="AV43">
            <v>1</v>
          </cell>
          <cell r="AW43">
            <v>1</v>
          </cell>
          <cell r="AX43">
            <v>1</v>
          </cell>
          <cell r="AY43">
            <v>1</v>
          </cell>
          <cell r="AZ43">
            <v>1</v>
          </cell>
          <cell r="BA43">
            <v>1</v>
          </cell>
          <cell r="BB43">
            <v>1</v>
          </cell>
          <cell r="BC43">
            <v>1</v>
          </cell>
          <cell r="BD43">
            <v>1</v>
          </cell>
          <cell r="BE43">
            <v>1</v>
          </cell>
          <cell r="BF43">
            <v>1</v>
          </cell>
          <cell r="BG43">
            <v>1</v>
          </cell>
          <cell r="BH43">
            <v>1</v>
          </cell>
          <cell r="BI43">
            <v>1</v>
          </cell>
          <cell r="BJ43">
            <v>1</v>
          </cell>
          <cell r="BK43">
            <v>1</v>
          </cell>
          <cell r="BL43">
            <v>1</v>
          </cell>
          <cell r="BM43">
            <v>1</v>
          </cell>
          <cell r="BN43">
            <v>1</v>
          </cell>
          <cell r="BO43">
            <v>1</v>
          </cell>
          <cell r="BP43">
            <v>1</v>
          </cell>
          <cell r="BQ43">
            <v>1</v>
          </cell>
          <cell r="BR43">
            <v>1</v>
          </cell>
          <cell r="BS43" t="str">
            <v/>
          </cell>
          <cell r="BT43" t="str">
            <v/>
          </cell>
          <cell r="BU43">
            <v>1</v>
          </cell>
          <cell r="BV43">
            <v>1</v>
          </cell>
          <cell r="BW43">
            <v>1</v>
          </cell>
          <cell r="BX43">
            <v>1</v>
          </cell>
          <cell r="BY43">
            <v>1</v>
          </cell>
          <cell r="BZ43">
            <v>1</v>
          </cell>
          <cell r="CA43">
            <v>1</v>
          </cell>
          <cell r="CB43" t="str">
            <v/>
          </cell>
          <cell r="CC43" t="str">
            <v/>
          </cell>
          <cell r="CD43">
            <v>1</v>
          </cell>
          <cell r="CE43">
            <v>1</v>
          </cell>
          <cell r="CF43">
            <v>1</v>
          </cell>
          <cell r="CG43" t="str">
            <v/>
          </cell>
          <cell r="CH43">
            <v>1</v>
          </cell>
          <cell r="CI43">
            <v>1</v>
          </cell>
          <cell r="CJ43">
            <v>1</v>
          </cell>
          <cell r="CK43">
            <v>1</v>
          </cell>
          <cell r="CL43">
            <v>1</v>
          </cell>
          <cell r="CM43">
            <v>1</v>
          </cell>
          <cell r="CN43">
            <v>1</v>
          </cell>
          <cell r="CO43">
            <v>1</v>
          </cell>
          <cell r="CP43">
            <v>1</v>
          </cell>
          <cell r="CQ43">
            <v>1</v>
          </cell>
          <cell r="CR43">
            <v>1</v>
          </cell>
          <cell r="CS43">
            <v>1</v>
          </cell>
          <cell r="CT43">
            <v>1</v>
          </cell>
          <cell r="CU43">
            <v>1</v>
          </cell>
          <cell r="CV43">
            <v>1</v>
          </cell>
          <cell r="CW43">
            <v>1</v>
          </cell>
          <cell r="CX43">
            <v>1</v>
          </cell>
          <cell r="CY43">
            <v>1</v>
          </cell>
          <cell r="CZ43">
            <v>1</v>
          </cell>
          <cell r="DA43">
            <v>1</v>
          </cell>
          <cell r="DB43">
            <v>1</v>
          </cell>
          <cell r="DC43">
            <v>1</v>
          </cell>
          <cell r="DD43">
            <v>1</v>
          </cell>
          <cell r="DE43">
            <v>1</v>
          </cell>
          <cell r="DF43">
            <v>1</v>
          </cell>
          <cell r="DG43">
            <v>1</v>
          </cell>
          <cell r="DH43">
            <v>1</v>
          </cell>
          <cell r="DI43">
            <v>1</v>
          </cell>
          <cell r="DJ43">
            <v>1</v>
          </cell>
          <cell r="DK43" t="str">
            <v/>
          </cell>
          <cell r="DL43">
            <v>1</v>
          </cell>
          <cell r="DM43">
            <v>1</v>
          </cell>
          <cell r="DN43">
            <v>1</v>
          </cell>
          <cell r="DO43" t="str">
            <v/>
          </cell>
          <cell r="DP43">
            <v>1</v>
          </cell>
          <cell r="DQ43">
            <v>1</v>
          </cell>
          <cell r="DR43">
            <v>1</v>
          </cell>
          <cell r="DS43" t="str">
            <v/>
          </cell>
          <cell r="DT43">
            <v>1</v>
          </cell>
          <cell r="DU43">
            <v>1</v>
          </cell>
          <cell r="DV43">
            <v>1</v>
          </cell>
          <cell r="DW43">
            <v>1</v>
          </cell>
          <cell r="DX43">
            <v>1</v>
          </cell>
          <cell r="DY43">
            <v>1</v>
          </cell>
          <cell r="DZ43">
            <v>1</v>
          </cell>
          <cell r="EA43">
            <v>1</v>
          </cell>
          <cell r="EB43">
            <v>1</v>
          </cell>
          <cell r="EC43">
            <v>1</v>
          </cell>
          <cell r="ED43">
            <v>1</v>
          </cell>
          <cell r="EE43">
            <v>1</v>
          </cell>
          <cell r="EF43">
            <v>1</v>
          </cell>
          <cell r="EG43" t="str">
            <v/>
          </cell>
          <cell r="EH43" t="str">
            <v/>
          </cell>
          <cell r="EI43" t="str">
            <v/>
          </cell>
          <cell r="EJ43" t="str">
            <v/>
          </cell>
          <cell r="EK43">
            <v>1</v>
          </cell>
          <cell r="EL43" t="str">
            <v/>
          </cell>
          <cell r="EM43" t="str">
            <v/>
          </cell>
          <cell r="EN43" t="str">
            <v/>
          </cell>
          <cell r="EO43" t="str">
            <v/>
          </cell>
          <cell r="EP43" t="str">
            <v/>
          </cell>
          <cell r="EQ43">
            <v>1</v>
          </cell>
          <cell r="ER43" t="str">
            <v/>
          </cell>
          <cell r="ES43" t="str">
            <v/>
          </cell>
          <cell r="ET43" t="str">
            <v/>
          </cell>
          <cell r="EU43" t="str">
            <v/>
          </cell>
          <cell r="EV43" t="str">
            <v/>
          </cell>
          <cell r="EW43" t="str">
            <v/>
          </cell>
          <cell r="EX43" t="str">
            <v/>
          </cell>
          <cell r="EY43" t="str">
            <v/>
          </cell>
          <cell r="EZ43" t="str">
            <v/>
          </cell>
          <cell r="FA43" t="str">
            <v/>
          </cell>
          <cell r="FB43" t="str">
            <v/>
          </cell>
          <cell r="FC43" t="str">
            <v/>
          </cell>
          <cell r="FD43" t="str">
            <v/>
          </cell>
          <cell r="FE43" t="str">
            <v/>
          </cell>
          <cell r="FF43" t="str">
            <v/>
          </cell>
          <cell r="FG43" t="str">
            <v/>
          </cell>
          <cell r="FH43" t="str">
            <v/>
          </cell>
          <cell r="FI43" t="str">
            <v/>
          </cell>
          <cell r="FJ43" t="str">
            <v/>
          </cell>
          <cell r="FK43" t="str">
            <v/>
          </cell>
          <cell r="FL43" t="str">
            <v/>
          </cell>
          <cell r="FM43" t="str">
            <v/>
          </cell>
          <cell r="FN43" t="str">
            <v/>
          </cell>
          <cell r="FO43" t="str">
            <v/>
          </cell>
          <cell r="FP43" t="str">
            <v/>
          </cell>
          <cell r="FQ43" t="str">
            <v/>
          </cell>
          <cell r="FR43" t="str">
            <v/>
          </cell>
          <cell r="FS43" t="str">
            <v/>
          </cell>
          <cell r="FT43" t="str">
            <v/>
          </cell>
          <cell r="FU43" t="str">
            <v/>
          </cell>
          <cell r="FV43" t="str">
            <v/>
          </cell>
          <cell r="FW43" t="str">
            <v/>
          </cell>
          <cell r="FX43" t="str">
            <v/>
          </cell>
          <cell r="FY43" t="str">
            <v/>
          </cell>
          <cell r="FZ43" t="str">
            <v/>
          </cell>
          <cell r="GA43" t="str">
            <v/>
          </cell>
          <cell r="GB43">
            <v>1</v>
          </cell>
          <cell r="GC43" t="str">
            <v/>
          </cell>
          <cell r="GD43" t="str">
            <v/>
          </cell>
          <cell r="GE43" t="str">
            <v/>
          </cell>
          <cell r="GF43" t="str">
            <v/>
          </cell>
          <cell r="GG43" t="str">
            <v/>
          </cell>
          <cell r="GH43" t="str">
            <v/>
          </cell>
          <cell r="GI43" t="str">
            <v/>
          </cell>
          <cell r="GJ43" t="str">
            <v/>
          </cell>
          <cell r="GK43">
            <v>1</v>
          </cell>
          <cell r="GL43" t="str">
            <v/>
          </cell>
          <cell r="GM43" t="str">
            <v/>
          </cell>
          <cell r="GN43" t="str">
            <v/>
          </cell>
          <cell r="GO43" t="str">
            <v/>
          </cell>
          <cell r="GP43" t="str">
            <v/>
          </cell>
          <cell r="GQ43" t="str">
            <v/>
          </cell>
          <cell r="GR43" t="str">
            <v/>
          </cell>
          <cell r="GS43" t="str">
            <v/>
          </cell>
          <cell r="GT43">
            <v>1</v>
          </cell>
          <cell r="GU43" t="str">
            <v/>
          </cell>
          <cell r="GV43" t="str">
            <v/>
          </cell>
          <cell r="GW43" t="str">
            <v/>
          </cell>
          <cell r="GX43" t="str">
            <v/>
          </cell>
          <cell r="GY43" t="str">
            <v/>
          </cell>
          <cell r="GZ43" t="str">
            <v/>
          </cell>
          <cell r="HA43">
            <v>1</v>
          </cell>
          <cell r="HB43" t="str">
            <v/>
          </cell>
          <cell r="HC43" t="str">
            <v/>
          </cell>
          <cell r="HD43" t="str">
            <v/>
          </cell>
          <cell r="HE43" t="str">
            <v/>
          </cell>
          <cell r="HF43" t="str">
            <v/>
          </cell>
          <cell r="HG43" t="str">
            <v/>
          </cell>
          <cell r="HH43" t="str">
            <v/>
          </cell>
          <cell r="HI43" t="str">
            <v/>
          </cell>
          <cell r="HJ43">
            <v>1</v>
          </cell>
          <cell r="HK43" t="str">
            <v/>
          </cell>
          <cell r="HL43" t="str">
            <v/>
          </cell>
          <cell r="HM43" t="str">
            <v/>
          </cell>
          <cell r="HN43" t="str">
            <v/>
          </cell>
          <cell r="HO43" t="str">
            <v/>
          </cell>
          <cell r="HP43" t="str">
            <v/>
          </cell>
          <cell r="HQ43" t="str">
            <v/>
          </cell>
          <cell r="HR43" t="str">
            <v/>
          </cell>
          <cell r="HS43" t="str">
            <v/>
          </cell>
          <cell r="HT43" t="str">
            <v/>
          </cell>
          <cell r="HU43" t="str">
            <v/>
          </cell>
          <cell r="HV43" t="str">
            <v/>
          </cell>
          <cell r="HW43" t="str">
            <v/>
          </cell>
          <cell r="HX43">
            <v>1</v>
          </cell>
          <cell r="HY43">
            <v>1</v>
          </cell>
          <cell r="HZ43" t="str">
            <v/>
          </cell>
          <cell r="IA43" t="str">
            <v/>
          </cell>
          <cell r="IB43" t="str">
            <v/>
          </cell>
          <cell r="IC43" t="str">
            <v/>
          </cell>
          <cell r="ID43" t="str">
            <v/>
          </cell>
          <cell r="IE43" t="str">
            <v/>
          </cell>
          <cell r="IF43" t="str">
            <v/>
          </cell>
          <cell r="IG43" t="str">
            <v/>
          </cell>
          <cell r="IH43" t="str">
            <v/>
          </cell>
          <cell r="II43" t="str">
            <v/>
          </cell>
          <cell r="IJ43" t="str">
            <v/>
          </cell>
          <cell r="IK43" t="str">
            <v/>
          </cell>
          <cell r="IL43" t="str">
            <v/>
          </cell>
          <cell r="IM43">
            <v>1</v>
          </cell>
        </row>
        <row r="44">
          <cell r="A44" t="str">
            <v>4.2.2</v>
          </cell>
          <cell r="B44">
            <v>1</v>
          </cell>
          <cell r="C44" t="str">
            <v>Market capitalization of listed companies (% of GDP)</v>
          </cell>
          <cell r="D44" t="str">
            <v>SCORE</v>
          </cell>
          <cell r="E44" t="str">
            <v/>
          </cell>
          <cell r="F44" t="str">
            <v/>
          </cell>
          <cell r="G44">
            <v>1</v>
          </cell>
          <cell r="H44">
            <v>1</v>
          </cell>
          <cell r="I44">
            <v>1</v>
          </cell>
          <cell r="J44">
            <v>1</v>
          </cell>
          <cell r="K44" t="str">
            <v/>
          </cell>
          <cell r="L44">
            <v>1</v>
          </cell>
          <cell r="M44">
            <v>1</v>
          </cell>
          <cell r="N44" t="str">
            <v/>
          </cell>
          <cell r="O44">
            <v>1</v>
          </cell>
          <cell r="P44" t="str">
            <v/>
          </cell>
          <cell r="Q44">
            <v>1</v>
          </cell>
          <cell r="R44" t="str">
            <v/>
          </cell>
          <cell r="S44">
            <v>1</v>
          </cell>
          <cell r="T44">
            <v>1</v>
          </cell>
          <cell r="U44" t="str">
            <v/>
          </cell>
          <cell r="V44">
            <v>1</v>
          </cell>
          <cell r="W44" t="str">
            <v/>
          </cell>
          <cell r="X44" t="str">
            <v/>
          </cell>
          <cell r="Y44" t="str">
            <v/>
          </cell>
          <cell r="Z44" t="str">
            <v/>
          </cell>
          <cell r="AA44">
            <v>1</v>
          </cell>
          <cell r="AB44" t="str">
            <v/>
          </cell>
          <cell r="AC44">
            <v>1</v>
          </cell>
          <cell r="AD44">
            <v>1</v>
          </cell>
          <cell r="AE44">
            <v>1</v>
          </cell>
          <cell r="AF44">
            <v>1</v>
          </cell>
          <cell r="AG44">
            <v>1</v>
          </cell>
          <cell r="AH44">
            <v>1</v>
          </cell>
          <cell r="AI44">
            <v>1</v>
          </cell>
          <cell r="AJ44">
            <v>1</v>
          </cell>
          <cell r="AK44">
            <v>1</v>
          </cell>
          <cell r="AL44" t="str">
            <v/>
          </cell>
          <cell r="AM44">
            <v>1</v>
          </cell>
          <cell r="AN44">
            <v>1</v>
          </cell>
          <cell r="AO44">
            <v>1</v>
          </cell>
          <cell r="AP44">
            <v>1</v>
          </cell>
          <cell r="AQ44" t="str">
            <v/>
          </cell>
          <cell r="AR44">
            <v>1</v>
          </cell>
          <cell r="AS44">
            <v>1</v>
          </cell>
          <cell r="AT44" t="str">
            <v/>
          </cell>
          <cell r="AU44">
            <v>1</v>
          </cell>
          <cell r="AV44">
            <v>1</v>
          </cell>
          <cell r="AW44">
            <v>1</v>
          </cell>
          <cell r="AX44">
            <v>1</v>
          </cell>
          <cell r="AY44" t="str">
            <v/>
          </cell>
          <cell r="AZ44">
            <v>1</v>
          </cell>
          <cell r="BA44" t="str">
            <v/>
          </cell>
          <cell r="BB44">
            <v>1</v>
          </cell>
          <cell r="BC44">
            <v>1</v>
          </cell>
          <cell r="BD44">
            <v>1</v>
          </cell>
          <cell r="BE44">
            <v>1</v>
          </cell>
          <cell r="BF44">
            <v>1</v>
          </cell>
          <cell r="BG44">
            <v>1</v>
          </cell>
          <cell r="BH44">
            <v>1</v>
          </cell>
          <cell r="BI44">
            <v>1</v>
          </cell>
          <cell r="BJ44">
            <v>1</v>
          </cell>
          <cell r="BK44">
            <v>1</v>
          </cell>
          <cell r="BL44">
            <v>1</v>
          </cell>
          <cell r="BM44">
            <v>1</v>
          </cell>
          <cell r="BN44">
            <v>1</v>
          </cell>
          <cell r="BO44">
            <v>1</v>
          </cell>
          <cell r="BP44">
            <v>1</v>
          </cell>
          <cell r="BQ44">
            <v>1</v>
          </cell>
          <cell r="BR44">
            <v>1</v>
          </cell>
          <cell r="BS44" t="str">
            <v/>
          </cell>
          <cell r="BT44" t="str">
            <v/>
          </cell>
          <cell r="BU44">
            <v>1</v>
          </cell>
          <cell r="BV44">
            <v>1</v>
          </cell>
          <cell r="BW44">
            <v>1</v>
          </cell>
          <cell r="BX44" t="str">
            <v/>
          </cell>
          <cell r="BY44">
            <v>1</v>
          </cell>
          <cell r="BZ44">
            <v>1</v>
          </cell>
          <cell r="CA44" t="str">
            <v/>
          </cell>
          <cell r="CB44">
            <v>1</v>
          </cell>
          <cell r="CC44" t="str">
            <v/>
          </cell>
          <cell r="CD44">
            <v>1</v>
          </cell>
          <cell r="CE44">
            <v>1</v>
          </cell>
          <cell r="CF44">
            <v>1</v>
          </cell>
          <cell r="CG44" t="str">
            <v/>
          </cell>
          <cell r="CH44">
            <v>1</v>
          </cell>
          <cell r="CI44" t="str">
            <v/>
          </cell>
          <cell r="CJ44">
            <v>1</v>
          </cell>
          <cell r="CK44">
            <v>1</v>
          </cell>
          <cell r="CL44">
            <v>1</v>
          </cell>
          <cell r="CM44">
            <v>1</v>
          </cell>
          <cell r="CN44" t="str">
            <v/>
          </cell>
          <cell r="CO44">
            <v>1</v>
          </cell>
          <cell r="CP44">
            <v>1</v>
          </cell>
          <cell r="CQ44">
            <v>1</v>
          </cell>
          <cell r="CR44">
            <v>1</v>
          </cell>
          <cell r="CS44">
            <v>1</v>
          </cell>
          <cell r="CT44">
            <v>1</v>
          </cell>
          <cell r="CU44">
            <v>1</v>
          </cell>
          <cell r="CV44">
            <v>1</v>
          </cell>
          <cell r="CW44">
            <v>1</v>
          </cell>
          <cell r="CX44">
            <v>1</v>
          </cell>
          <cell r="CY44">
            <v>1</v>
          </cell>
          <cell r="CZ44">
            <v>1</v>
          </cell>
          <cell r="DA44">
            <v>1</v>
          </cell>
          <cell r="DB44">
            <v>1</v>
          </cell>
          <cell r="DC44" t="str">
            <v/>
          </cell>
          <cell r="DD44">
            <v>1</v>
          </cell>
          <cell r="DE44">
            <v>1</v>
          </cell>
          <cell r="DF44">
            <v>1</v>
          </cell>
          <cell r="DG44">
            <v>1</v>
          </cell>
          <cell r="DH44">
            <v>1</v>
          </cell>
          <cell r="DI44">
            <v>1</v>
          </cell>
          <cell r="DJ44">
            <v>1</v>
          </cell>
          <cell r="DK44" t="str">
            <v/>
          </cell>
          <cell r="DL44">
            <v>1</v>
          </cell>
          <cell r="DM44">
            <v>1</v>
          </cell>
          <cell r="DN44" t="str">
            <v/>
          </cell>
          <cell r="DO44" t="str">
            <v/>
          </cell>
          <cell r="DP44" t="str">
            <v/>
          </cell>
          <cell r="DQ44">
            <v>1</v>
          </cell>
          <cell r="DR44">
            <v>1</v>
          </cell>
          <cell r="DS44" t="str">
            <v/>
          </cell>
          <cell r="DT44">
            <v>1</v>
          </cell>
          <cell r="DU44">
            <v>1</v>
          </cell>
          <cell r="DV44">
            <v>1</v>
          </cell>
          <cell r="DW44">
            <v>1</v>
          </cell>
          <cell r="DX44">
            <v>1</v>
          </cell>
          <cell r="DY44">
            <v>1</v>
          </cell>
          <cell r="DZ44">
            <v>1</v>
          </cell>
          <cell r="EA44">
            <v>1</v>
          </cell>
          <cell r="EB44">
            <v>1</v>
          </cell>
          <cell r="EC44">
            <v>1</v>
          </cell>
          <cell r="ED44">
            <v>1</v>
          </cell>
          <cell r="EE44">
            <v>1</v>
          </cell>
          <cell r="EF44">
            <v>1</v>
          </cell>
          <cell r="EG44" t="str">
            <v/>
          </cell>
          <cell r="EH44" t="str">
            <v/>
          </cell>
          <cell r="EI44" t="str">
            <v/>
          </cell>
          <cell r="EJ44" t="str">
            <v/>
          </cell>
          <cell r="EK44" t="str">
            <v/>
          </cell>
          <cell r="EL44" t="str">
            <v/>
          </cell>
          <cell r="EM44" t="str">
            <v/>
          </cell>
          <cell r="EN44" t="str">
            <v/>
          </cell>
          <cell r="EO44" t="str">
            <v/>
          </cell>
          <cell r="EP44" t="str">
            <v/>
          </cell>
          <cell r="EQ44" t="str">
            <v/>
          </cell>
          <cell r="ER44" t="str">
            <v/>
          </cell>
          <cell r="ES44" t="str">
            <v/>
          </cell>
          <cell r="ET44" t="str">
            <v/>
          </cell>
          <cell r="EU44" t="str">
            <v/>
          </cell>
          <cell r="EV44" t="str">
            <v/>
          </cell>
          <cell r="EW44" t="str">
            <v/>
          </cell>
          <cell r="EX44" t="str">
            <v/>
          </cell>
          <cell r="EY44" t="str">
            <v/>
          </cell>
          <cell r="EZ44" t="str">
            <v/>
          </cell>
          <cell r="FA44" t="str">
            <v/>
          </cell>
          <cell r="FB44" t="str">
            <v/>
          </cell>
          <cell r="FC44" t="str">
            <v/>
          </cell>
          <cell r="FD44" t="str">
            <v/>
          </cell>
          <cell r="FE44" t="str">
            <v/>
          </cell>
          <cell r="FF44" t="str">
            <v/>
          </cell>
          <cell r="FG44" t="str">
            <v/>
          </cell>
          <cell r="FH44" t="str">
            <v/>
          </cell>
          <cell r="FI44" t="str">
            <v/>
          </cell>
          <cell r="FJ44" t="str">
            <v/>
          </cell>
          <cell r="FK44" t="str">
            <v/>
          </cell>
          <cell r="FL44" t="str">
            <v/>
          </cell>
          <cell r="FM44" t="str">
            <v/>
          </cell>
          <cell r="FN44" t="str">
            <v/>
          </cell>
          <cell r="FO44" t="str">
            <v/>
          </cell>
          <cell r="FP44" t="str">
            <v/>
          </cell>
          <cell r="FQ44" t="str">
            <v/>
          </cell>
          <cell r="FR44" t="str">
            <v/>
          </cell>
          <cell r="FS44" t="str">
            <v/>
          </cell>
          <cell r="FT44" t="str">
            <v/>
          </cell>
          <cell r="FU44" t="str">
            <v/>
          </cell>
          <cell r="FV44" t="str">
            <v/>
          </cell>
          <cell r="FW44" t="str">
            <v/>
          </cell>
          <cell r="FX44" t="str">
            <v/>
          </cell>
          <cell r="FY44" t="str">
            <v/>
          </cell>
          <cell r="FZ44" t="str">
            <v/>
          </cell>
          <cell r="GA44" t="str">
            <v/>
          </cell>
          <cell r="GB44">
            <v>1</v>
          </cell>
          <cell r="GC44" t="str">
            <v/>
          </cell>
          <cell r="GD44" t="str">
            <v/>
          </cell>
          <cell r="GE44" t="str">
            <v/>
          </cell>
          <cell r="GF44" t="str">
            <v/>
          </cell>
          <cell r="GG44" t="str">
            <v/>
          </cell>
          <cell r="GH44" t="str">
            <v/>
          </cell>
          <cell r="GI44" t="str">
            <v/>
          </cell>
          <cell r="GJ44" t="str">
            <v/>
          </cell>
          <cell r="GK44">
            <v>1</v>
          </cell>
          <cell r="GL44" t="str">
            <v/>
          </cell>
          <cell r="GM44" t="str">
            <v/>
          </cell>
          <cell r="GN44" t="str">
            <v/>
          </cell>
          <cell r="GO44" t="str">
            <v/>
          </cell>
          <cell r="GP44" t="str">
            <v/>
          </cell>
          <cell r="GQ44" t="str">
            <v/>
          </cell>
          <cell r="GR44" t="str">
            <v/>
          </cell>
          <cell r="GS44" t="str">
            <v/>
          </cell>
          <cell r="GT44" t="str">
            <v/>
          </cell>
          <cell r="GU44" t="str">
            <v/>
          </cell>
          <cell r="GV44" t="str">
            <v/>
          </cell>
          <cell r="GW44" t="str">
            <v/>
          </cell>
          <cell r="GX44" t="str">
            <v/>
          </cell>
          <cell r="GY44" t="str">
            <v/>
          </cell>
          <cell r="GZ44" t="str">
            <v/>
          </cell>
          <cell r="HA44" t="str">
            <v/>
          </cell>
          <cell r="HB44" t="str">
            <v/>
          </cell>
          <cell r="HC44" t="str">
            <v/>
          </cell>
          <cell r="HD44" t="str">
            <v/>
          </cell>
          <cell r="HE44" t="str">
            <v/>
          </cell>
          <cell r="HF44" t="str">
            <v/>
          </cell>
          <cell r="HG44" t="str">
            <v/>
          </cell>
          <cell r="HH44" t="str">
            <v/>
          </cell>
          <cell r="HI44" t="str">
            <v/>
          </cell>
          <cell r="HJ44" t="str">
            <v/>
          </cell>
          <cell r="HK44" t="str">
            <v/>
          </cell>
          <cell r="HL44" t="str">
            <v/>
          </cell>
          <cell r="HM44" t="str">
            <v/>
          </cell>
          <cell r="HN44" t="str">
            <v/>
          </cell>
          <cell r="HO44" t="str">
            <v/>
          </cell>
          <cell r="HP44" t="str">
            <v/>
          </cell>
          <cell r="HQ44" t="str">
            <v/>
          </cell>
          <cell r="HR44" t="str">
            <v/>
          </cell>
          <cell r="HS44" t="str">
            <v/>
          </cell>
          <cell r="HT44" t="str">
            <v/>
          </cell>
          <cell r="HU44" t="str">
            <v/>
          </cell>
          <cell r="HV44" t="str">
            <v/>
          </cell>
          <cell r="HW44" t="str">
            <v/>
          </cell>
          <cell r="HX44" t="str">
            <v/>
          </cell>
          <cell r="HY44">
            <v>1</v>
          </cell>
          <cell r="HZ44" t="str">
            <v/>
          </cell>
          <cell r="IA44" t="str">
            <v/>
          </cell>
          <cell r="IB44" t="str">
            <v/>
          </cell>
          <cell r="IC44" t="str">
            <v/>
          </cell>
          <cell r="ID44" t="str">
            <v/>
          </cell>
          <cell r="IE44" t="str">
            <v/>
          </cell>
          <cell r="IF44" t="str">
            <v/>
          </cell>
          <cell r="IG44" t="str">
            <v/>
          </cell>
          <cell r="IH44" t="str">
            <v/>
          </cell>
          <cell r="II44" t="str">
            <v/>
          </cell>
          <cell r="IJ44" t="str">
            <v/>
          </cell>
          <cell r="IK44" t="str">
            <v/>
          </cell>
          <cell r="IL44" t="str">
            <v/>
          </cell>
          <cell r="IM44" t="str">
            <v/>
          </cell>
        </row>
        <row r="45">
          <cell r="A45" t="str">
            <v>4.2.3</v>
          </cell>
          <cell r="B45">
            <v>1</v>
          </cell>
          <cell r="C45" t="str">
            <v>Stocks traded, total value (% of GDP)</v>
          </cell>
          <cell r="D45" t="str">
            <v>SCORE</v>
          </cell>
          <cell r="E45" t="str">
            <v/>
          </cell>
          <cell r="F45" t="str">
            <v/>
          </cell>
          <cell r="G45">
            <v>1</v>
          </cell>
          <cell r="H45">
            <v>1</v>
          </cell>
          <cell r="I45">
            <v>1</v>
          </cell>
          <cell r="J45">
            <v>1</v>
          </cell>
          <cell r="K45" t="str">
            <v/>
          </cell>
          <cell r="L45">
            <v>1</v>
          </cell>
          <cell r="M45">
            <v>1</v>
          </cell>
          <cell r="N45" t="str">
            <v/>
          </cell>
          <cell r="O45">
            <v>1</v>
          </cell>
          <cell r="P45" t="str">
            <v/>
          </cell>
          <cell r="Q45">
            <v>1</v>
          </cell>
          <cell r="R45" t="str">
            <v/>
          </cell>
          <cell r="S45">
            <v>1</v>
          </cell>
          <cell r="T45">
            <v>1</v>
          </cell>
          <cell r="U45" t="str">
            <v/>
          </cell>
          <cell r="V45">
            <v>1</v>
          </cell>
          <cell r="W45" t="str">
            <v/>
          </cell>
          <cell r="X45" t="str">
            <v/>
          </cell>
          <cell r="Y45" t="str">
            <v/>
          </cell>
          <cell r="Z45" t="str">
            <v/>
          </cell>
          <cell r="AA45">
            <v>1</v>
          </cell>
          <cell r="AB45" t="str">
            <v/>
          </cell>
          <cell r="AC45">
            <v>1</v>
          </cell>
          <cell r="AD45">
            <v>1</v>
          </cell>
          <cell r="AE45">
            <v>1</v>
          </cell>
          <cell r="AF45">
            <v>1</v>
          </cell>
          <cell r="AG45">
            <v>1</v>
          </cell>
          <cell r="AH45">
            <v>1</v>
          </cell>
          <cell r="AI45">
            <v>1</v>
          </cell>
          <cell r="AJ45">
            <v>1</v>
          </cell>
          <cell r="AK45">
            <v>1</v>
          </cell>
          <cell r="AL45" t="str">
            <v/>
          </cell>
          <cell r="AM45">
            <v>1</v>
          </cell>
          <cell r="AN45">
            <v>1</v>
          </cell>
          <cell r="AO45">
            <v>1</v>
          </cell>
          <cell r="AP45">
            <v>1</v>
          </cell>
          <cell r="AQ45" t="str">
            <v/>
          </cell>
          <cell r="AR45">
            <v>1</v>
          </cell>
          <cell r="AS45">
            <v>1</v>
          </cell>
          <cell r="AT45" t="str">
            <v/>
          </cell>
          <cell r="AU45">
            <v>1</v>
          </cell>
          <cell r="AV45">
            <v>1</v>
          </cell>
          <cell r="AW45">
            <v>1</v>
          </cell>
          <cell r="AX45">
            <v>1</v>
          </cell>
          <cell r="AY45" t="str">
            <v/>
          </cell>
          <cell r="AZ45">
            <v>1</v>
          </cell>
          <cell r="BA45" t="str">
            <v/>
          </cell>
          <cell r="BB45">
            <v>1</v>
          </cell>
          <cell r="BC45">
            <v>1</v>
          </cell>
          <cell r="BD45">
            <v>1</v>
          </cell>
          <cell r="BE45">
            <v>1</v>
          </cell>
          <cell r="BF45">
            <v>1</v>
          </cell>
          <cell r="BG45">
            <v>1</v>
          </cell>
          <cell r="BH45">
            <v>1</v>
          </cell>
          <cell r="BI45">
            <v>1</v>
          </cell>
          <cell r="BJ45">
            <v>1</v>
          </cell>
          <cell r="BK45">
            <v>1</v>
          </cell>
          <cell r="BL45">
            <v>1</v>
          </cell>
          <cell r="BM45">
            <v>1</v>
          </cell>
          <cell r="BN45">
            <v>1</v>
          </cell>
          <cell r="BO45">
            <v>1</v>
          </cell>
          <cell r="BP45">
            <v>1</v>
          </cell>
          <cell r="BQ45">
            <v>1</v>
          </cell>
          <cell r="BR45">
            <v>1</v>
          </cell>
          <cell r="BS45" t="str">
            <v/>
          </cell>
          <cell r="BT45" t="str">
            <v/>
          </cell>
          <cell r="BU45">
            <v>1</v>
          </cell>
          <cell r="BV45">
            <v>1</v>
          </cell>
          <cell r="BW45">
            <v>1</v>
          </cell>
          <cell r="BX45" t="str">
            <v/>
          </cell>
          <cell r="BY45">
            <v>1</v>
          </cell>
          <cell r="BZ45">
            <v>1</v>
          </cell>
          <cell r="CA45" t="str">
            <v/>
          </cell>
          <cell r="CB45">
            <v>1</v>
          </cell>
          <cell r="CC45" t="str">
            <v/>
          </cell>
          <cell r="CD45">
            <v>1</v>
          </cell>
          <cell r="CE45">
            <v>1</v>
          </cell>
          <cell r="CF45">
            <v>1</v>
          </cell>
          <cell r="CG45" t="str">
            <v/>
          </cell>
          <cell r="CH45">
            <v>1</v>
          </cell>
          <cell r="CI45" t="str">
            <v/>
          </cell>
          <cell r="CJ45">
            <v>1</v>
          </cell>
          <cell r="CK45">
            <v>1</v>
          </cell>
          <cell r="CL45">
            <v>1</v>
          </cell>
          <cell r="CM45">
            <v>1</v>
          </cell>
          <cell r="CN45" t="str">
            <v/>
          </cell>
          <cell r="CO45">
            <v>1</v>
          </cell>
          <cell r="CP45">
            <v>1</v>
          </cell>
          <cell r="CQ45">
            <v>1</v>
          </cell>
          <cell r="CR45">
            <v>1</v>
          </cell>
          <cell r="CS45">
            <v>1</v>
          </cell>
          <cell r="CT45">
            <v>1</v>
          </cell>
          <cell r="CU45">
            <v>1</v>
          </cell>
          <cell r="CV45">
            <v>1</v>
          </cell>
          <cell r="CW45">
            <v>1</v>
          </cell>
          <cell r="CX45">
            <v>1</v>
          </cell>
          <cell r="CY45">
            <v>1</v>
          </cell>
          <cell r="CZ45">
            <v>1</v>
          </cell>
          <cell r="DA45">
            <v>1</v>
          </cell>
          <cell r="DB45">
            <v>1</v>
          </cell>
          <cell r="DC45" t="str">
            <v/>
          </cell>
          <cell r="DD45">
            <v>1</v>
          </cell>
          <cell r="DE45">
            <v>1</v>
          </cell>
          <cell r="DF45">
            <v>1</v>
          </cell>
          <cell r="DG45">
            <v>1</v>
          </cell>
          <cell r="DH45">
            <v>1</v>
          </cell>
          <cell r="DI45">
            <v>1</v>
          </cell>
          <cell r="DJ45">
            <v>1</v>
          </cell>
          <cell r="DK45" t="str">
            <v/>
          </cell>
          <cell r="DL45">
            <v>1</v>
          </cell>
          <cell r="DM45">
            <v>1</v>
          </cell>
          <cell r="DN45" t="str">
            <v/>
          </cell>
          <cell r="DO45" t="str">
            <v/>
          </cell>
          <cell r="DP45" t="str">
            <v/>
          </cell>
          <cell r="DQ45">
            <v>1</v>
          </cell>
          <cell r="DR45">
            <v>1</v>
          </cell>
          <cell r="DS45" t="str">
            <v/>
          </cell>
          <cell r="DT45">
            <v>1</v>
          </cell>
          <cell r="DU45">
            <v>1</v>
          </cell>
          <cell r="DV45">
            <v>1</v>
          </cell>
          <cell r="DW45">
            <v>1</v>
          </cell>
          <cell r="DX45">
            <v>1</v>
          </cell>
          <cell r="DY45">
            <v>1</v>
          </cell>
          <cell r="DZ45">
            <v>1</v>
          </cell>
          <cell r="EA45">
            <v>1</v>
          </cell>
          <cell r="EB45">
            <v>1</v>
          </cell>
          <cell r="EC45">
            <v>1</v>
          </cell>
          <cell r="ED45">
            <v>1</v>
          </cell>
          <cell r="EE45">
            <v>1</v>
          </cell>
          <cell r="EF45">
            <v>1</v>
          </cell>
          <cell r="EG45" t="str">
            <v/>
          </cell>
          <cell r="EH45" t="str">
            <v/>
          </cell>
          <cell r="EI45" t="str">
            <v/>
          </cell>
          <cell r="EJ45" t="str">
            <v/>
          </cell>
          <cell r="EK45" t="str">
            <v/>
          </cell>
          <cell r="EL45" t="str">
            <v/>
          </cell>
          <cell r="EM45" t="str">
            <v/>
          </cell>
          <cell r="EN45" t="str">
            <v/>
          </cell>
          <cell r="EO45" t="str">
            <v/>
          </cell>
          <cell r="EP45" t="str">
            <v/>
          </cell>
          <cell r="EQ45" t="str">
            <v/>
          </cell>
          <cell r="ER45" t="str">
            <v/>
          </cell>
          <cell r="ES45" t="str">
            <v/>
          </cell>
          <cell r="ET45" t="str">
            <v/>
          </cell>
          <cell r="EU45" t="str">
            <v/>
          </cell>
          <cell r="EV45" t="str">
            <v/>
          </cell>
          <cell r="EW45" t="str">
            <v/>
          </cell>
          <cell r="EX45" t="str">
            <v/>
          </cell>
          <cell r="EY45" t="str">
            <v/>
          </cell>
          <cell r="EZ45" t="str">
            <v/>
          </cell>
          <cell r="FA45" t="str">
            <v/>
          </cell>
          <cell r="FB45" t="str">
            <v/>
          </cell>
          <cell r="FC45" t="str">
            <v/>
          </cell>
          <cell r="FD45" t="str">
            <v/>
          </cell>
          <cell r="FE45" t="str">
            <v/>
          </cell>
          <cell r="FF45" t="str">
            <v/>
          </cell>
          <cell r="FG45" t="str">
            <v/>
          </cell>
          <cell r="FH45" t="str">
            <v/>
          </cell>
          <cell r="FI45" t="str">
            <v/>
          </cell>
          <cell r="FJ45" t="str">
            <v/>
          </cell>
          <cell r="FK45" t="str">
            <v/>
          </cell>
          <cell r="FL45" t="str">
            <v/>
          </cell>
          <cell r="FM45" t="str">
            <v/>
          </cell>
          <cell r="FN45" t="str">
            <v/>
          </cell>
          <cell r="FO45" t="str">
            <v/>
          </cell>
          <cell r="FP45" t="str">
            <v/>
          </cell>
          <cell r="FQ45" t="str">
            <v/>
          </cell>
          <cell r="FR45" t="str">
            <v/>
          </cell>
          <cell r="FS45" t="str">
            <v/>
          </cell>
          <cell r="FT45" t="str">
            <v/>
          </cell>
          <cell r="FU45" t="str">
            <v/>
          </cell>
          <cell r="FV45" t="str">
            <v/>
          </cell>
          <cell r="FW45" t="str">
            <v/>
          </cell>
          <cell r="FX45" t="str">
            <v/>
          </cell>
          <cell r="FY45" t="str">
            <v/>
          </cell>
          <cell r="FZ45" t="str">
            <v/>
          </cell>
          <cell r="GA45" t="str">
            <v/>
          </cell>
          <cell r="GB45">
            <v>1</v>
          </cell>
          <cell r="GC45" t="str">
            <v/>
          </cell>
          <cell r="GD45" t="str">
            <v/>
          </cell>
          <cell r="GE45" t="str">
            <v/>
          </cell>
          <cell r="GF45" t="str">
            <v/>
          </cell>
          <cell r="GG45" t="str">
            <v/>
          </cell>
          <cell r="GH45" t="str">
            <v/>
          </cell>
          <cell r="GI45" t="str">
            <v/>
          </cell>
          <cell r="GJ45" t="str">
            <v/>
          </cell>
          <cell r="GK45">
            <v>1</v>
          </cell>
          <cell r="GL45" t="str">
            <v/>
          </cell>
          <cell r="GM45" t="str">
            <v/>
          </cell>
          <cell r="GN45" t="str">
            <v/>
          </cell>
          <cell r="GO45" t="str">
            <v/>
          </cell>
          <cell r="GP45" t="str">
            <v/>
          </cell>
          <cell r="GQ45" t="str">
            <v/>
          </cell>
          <cell r="GR45" t="str">
            <v/>
          </cell>
          <cell r="GS45" t="str">
            <v/>
          </cell>
          <cell r="GT45">
            <v>1</v>
          </cell>
          <cell r="GU45" t="str">
            <v/>
          </cell>
          <cell r="GV45" t="str">
            <v/>
          </cell>
          <cell r="GW45" t="str">
            <v/>
          </cell>
          <cell r="GX45" t="str">
            <v/>
          </cell>
          <cell r="GY45" t="str">
            <v/>
          </cell>
          <cell r="GZ45" t="str">
            <v/>
          </cell>
          <cell r="HA45" t="str">
            <v/>
          </cell>
          <cell r="HB45" t="str">
            <v/>
          </cell>
          <cell r="HC45" t="str">
            <v/>
          </cell>
          <cell r="HD45" t="str">
            <v/>
          </cell>
          <cell r="HE45" t="str">
            <v/>
          </cell>
          <cell r="HF45" t="str">
            <v/>
          </cell>
          <cell r="HG45" t="str">
            <v/>
          </cell>
          <cell r="HH45" t="str">
            <v/>
          </cell>
          <cell r="HI45" t="str">
            <v/>
          </cell>
          <cell r="HJ45" t="str">
            <v/>
          </cell>
          <cell r="HK45" t="str">
            <v/>
          </cell>
          <cell r="HL45" t="str">
            <v/>
          </cell>
          <cell r="HM45" t="str">
            <v/>
          </cell>
          <cell r="HN45" t="str">
            <v/>
          </cell>
          <cell r="HO45" t="str">
            <v/>
          </cell>
          <cell r="HP45" t="str">
            <v/>
          </cell>
          <cell r="HQ45" t="str">
            <v/>
          </cell>
          <cell r="HR45" t="str">
            <v/>
          </cell>
          <cell r="HS45" t="str">
            <v/>
          </cell>
          <cell r="HT45" t="str">
            <v/>
          </cell>
          <cell r="HU45" t="str">
            <v/>
          </cell>
          <cell r="HV45" t="str">
            <v/>
          </cell>
          <cell r="HW45" t="str">
            <v/>
          </cell>
          <cell r="HX45" t="str">
            <v/>
          </cell>
          <cell r="HY45">
            <v>1</v>
          </cell>
          <cell r="HZ45" t="str">
            <v/>
          </cell>
          <cell r="IA45" t="str">
            <v/>
          </cell>
          <cell r="IB45" t="str">
            <v/>
          </cell>
          <cell r="IC45" t="str">
            <v/>
          </cell>
          <cell r="ID45" t="str">
            <v/>
          </cell>
          <cell r="IE45" t="str">
            <v/>
          </cell>
          <cell r="IF45" t="str">
            <v/>
          </cell>
          <cell r="IG45" t="str">
            <v/>
          </cell>
          <cell r="IH45" t="str">
            <v/>
          </cell>
          <cell r="II45" t="str">
            <v/>
          </cell>
          <cell r="IJ45" t="str">
            <v/>
          </cell>
          <cell r="IK45" t="str">
            <v/>
          </cell>
          <cell r="IL45" t="str">
            <v/>
          </cell>
          <cell r="IM45" t="str">
            <v/>
          </cell>
        </row>
        <row r="46">
          <cell r="A46" t="str">
            <v>4.2.4</v>
          </cell>
          <cell r="B46">
            <v>0.5</v>
          </cell>
          <cell r="C46" t="str">
            <v>Venture capital per investment location - number of deals (per trillion GDP)</v>
          </cell>
          <cell r="D46" t="str">
            <v>SCORE</v>
          </cell>
          <cell r="E46">
            <v>0.5</v>
          </cell>
          <cell r="F46">
            <v>0.5</v>
          </cell>
          <cell r="G46">
            <v>0.5</v>
          </cell>
          <cell r="H46">
            <v>0.5</v>
          </cell>
          <cell r="I46">
            <v>0.5</v>
          </cell>
          <cell r="J46">
            <v>0.5</v>
          </cell>
          <cell r="K46">
            <v>0.5</v>
          </cell>
          <cell r="L46">
            <v>0.5</v>
          </cell>
          <cell r="M46">
            <v>0.5</v>
          </cell>
          <cell r="N46" t="str">
            <v/>
          </cell>
          <cell r="O46">
            <v>0.5</v>
          </cell>
          <cell r="P46">
            <v>0.5</v>
          </cell>
          <cell r="Q46">
            <v>0.5</v>
          </cell>
          <cell r="R46">
            <v>0.5</v>
          </cell>
          <cell r="S46">
            <v>0.5</v>
          </cell>
          <cell r="T46">
            <v>0.5</v>
          </cell>
          <cell r="U46">
            <v>0.5</v>
          </cell>
          <cell r="V46">
            <v>0.5</v>
          </cell>
          <cell r="W46">
            <v>0.5</v>
          </cell>
          <cell r="X46" t="str">
            <v/>
          </cell>
          <cell r="Y46">
            <v>0.5</v>
          </cell>
          <cell r="Z46">
            <v>0.5</v>
          </cell>
          <cell r="AA46">
            <v>0.5</v>
          </cell>
          <cell r="AB46" t="str">
            <v/>
          </cell>
          <cell r="AC46">
            <v>0.5</v>
          </cell>
          <cell r="AD46">
            <v>0.5</v>
          </cell>
          <cell r="AE46">
            <v>0.5</v>
          </cell>
          <cell r="AF46">
            <v>0.5</v>
          </cell>
          <cell r="AG46">
            <v>0.5</v>
          </cell>
          <cell r="AH46">
            <v>0.5</v>
          </cell>
          <cell r="AI46">
            <v>0.5</v>
          </cell>
          <cell r="AJ46">
            <v>0.5</v>
          </cell>
          <cell r="AK46">
            <v>0.5</v>
          </cell>
          <cell r="AL46">
            <v>0.5</v>
          </cell>
          <cell r="AM46">
            <v>0.5</v>
          </cell>
          <cell r="AN46">
            <v>0.5</v>
          </cell>
          <cell r="AO46">
            <v>0.5</v>
          </cell>
          <cell r="AP46">
            <v>0.5</v>
          </cell>
          <cell r="AQ46">
            <v>0.5</v>
          </cell>
          <cell r="AR46">
            <v>0.5</v>
          </cell>
          <cell r="AS46">
            <v>0.5</v>
          </cell>
          <cell r="AT46" t="str">
            <v/>
          </cell>
          <cell r="AU46">
            <v>0.5</v>
          </cell>
          <cell r="AV46">
            <v>0.5</v>
          </cell>
          <cell r="AW46">
            <v>0.5</v>
          </cell>
          <cell r="AX46">
            <v>0.5</v>
          </cell>
          <cell r="AY46">
            <v>0.5</v>
          </cell>
          <cell r="AZ46">
            <v>0.5</v>
          </cell>
          <cell r="BA46">
            <v>0.5</v>
          </cell>
          <cell r="BB46">
            <v>0.5</v>
          </cell>
          <cell r="BC46">
            <v>0.5</v>
          </cell>
          <cell r="BD46">
            <v>0.5</v>
          </cell>
          <cell r="BE46">
            <v>0.5</v>
          </cell>
          <cell r="BF46">
            <v>0.5</v>
          </cell>
          <cell r="BG46">
            <v>0.5</v>
          </cell>
          <cell r="BH46">
            <v>0.5</v>
          </cell>
          <cell r="BI46">
            <v>0.5</v>
          </cell>
          <cell r="BJ46">
            <v>0.5</v>
          </cell>
          <cell r="BK46">
            <v>0.5</v>
          </cell>
          <cell r="BL46">
            <v>0.5</v>
          </cell>
          <cell r="BM46">
            <v>0.5</v>
          </cell>
          <cell r="BN46">
            <v>0.5</v>
          </cell>
          <cell r="BO46">
            <v>0.5</v>
          </cell>
          <cell r="BP46">
            <v>0.5</v>
          </cell>
          <cell r="BQ46">
            <v>0.5</v>
          </cell>
          <cell r="BR46">
            <v>0.5</v>
          </cell>
          <cell r="BS46" t="str">
            <v/>
          </cell>
          <cell r="BT46" t="str">
            <v/>
          </cell>
          <cell r="BU46">
            <v>0.5</v>
          </cell>
          <cell r="BV46">
            <v>0.5</v>
          </cell>
          <cell r="BW46">
            <v>0.5</v>
          </cell>
          <cell r="BX46">
            <v>0.5</v>
          </cell>
          <cell r="BY46">
            <v>0.5</v>
          </cell>
          <cell r="BZ46">
            <v>0.5</v>
          </cell>
          <cell r="CA46">
            <v>0.5</v>
          </cell>
          <cell r="CB46">
            <v>0.5</v>
          </cell>
          <cell r="CC46" t="str">
            <v/>
          </cell>
          <cell r="CD46">
            <v>0.5</v>
          </cell>
          <cell r="CE46">
            <v>0.5</v>
          </cell>
          <cell r="CF46">
            <v>0.5</v>
          </cell>
          <cell r="CG46" t="str">
            <v/>
          </cell>
          <cell r="CH46">
            <v>0.5</v>
          </cell>
          <cell r="CI46">
            <v>0.5</v>
          </cell>
          <cell r="CJ46">
            <v>0.5</v>
          </cell>
          <cell r="CK46">
            <v>0.5</v>
          </cell>
          <cell r="CL46">
            <v>0.5</v>
          </cell>
          <cell r="CM46">
            <v>0.5</v>
          </cell>
          <cell r="CN46">
            <v>0.5</v>
          </cell>
          <cell r="CO46">
            <v>0.5</v>
          </cell>
          <cell r="CP46">
            <v>0.5</v>
          </cell>
          <cell r="CQ46">
            <v>0.5</v>
          </cell>
          <cell r="CR46">
            <v>0.5</v>
          </cell>
          <cell r="CS46">
            <v>0.5</v>
          </cell>
          <cell r="CT46">
            <v>0.5</v>
          </cell>
          <cell r="CU46">
            <v>0.5</v>
          </cell>
          <cell r="CV46">
            <v>0.5</v>
          </cell>
          <cell r="CW46">
            <v>0.5</v>
          </cell>
          <cell r="CX46">
            <v>0.5</v>
          </cell>
          <cell r="CY46">
            <v>0.5</v>
          </cell>
          <cell r="CZ46">
            <v>0.5</v>
          </cell>
          <cell r="DA46">
            <v>0.5</v>
          </cell>
          <cell r="DB46">
            <v>0.5</v>
          </cell>
          <cell r="DC46">
            <v>0.5</v>
          </cell>
          <cell r="DD46">
            <v>0.5</v>
          </cell>
          <cell r="DE46">
            <v>0.5</v>
          </cell>
          <cell r="DF46">
            <v>0.5</v>
          </cell>
          <cell r="DG46">
            <v>0.5</v>
          </cell>
          <cell r="DH46">
            <v>0.5</v>
          </cell>
          <cell r="DI46">
            <v>0.5</v>
          </cell>
          <cell r="DJ46">
            <v>0.5</v>
          </cell>
          <cell r="DK46" t="str">
            <v/>
          </cell>
          <cell r="DL46">
            <v>0.5</v>
          </cell>
          <cell r="DM46">
            <v>0.5</v>
          </cell>
          <cell r="DN46">
            <v>0.5</v>
          </cell>
          <cell r="DO46" t="str">
            <v/>
          </cell>
          <cell r="DP46">
            <v>0.5</v>
          </cell>
          <cell r="DQ46">
            <v>0.5</v>
          </cell>
          <cell r="DR46">
            <v>0.5</v>
          </cell>
          <cell r="DS46" t="str">
            <v/>
          </cell>
          <cell r="DT46">
            <v>0.5</v>
          </cell>
          <cell r="DU46">
            <v>0.5</v>
          </cell>
          <cell r="DV46">
            <v>0.5</v>
          </cell>
          <cell r="DW46">
            <v>0.5</v>
          </cell>
          <cell r="DX46">
            <v>0.5</v>
          </cell>
          <cell r="DY46">
            <v>0.5</v>
          </cell>
          <cell r="DZ46">
            <v>0.5</v>
          </cell>
          <cell r="EA46">
            <v>0.5</v>
          </cell>
          <cell r="EB46">
            <v>0.5</v>
          </cell>
          <cell r="EC46">
            <v>0.5</v>
          </cell>
          <cell r="ED46">
            <v>0.5</v>
          </cell>
          <cell r="EE46">
            <v>0.5</v>
          </cell>
          <cell r="EF46">
            <v>0.5</v>
          </cell>
          <cell r="EG46" t="str">
            <v/>
          </cell>
          <cell r="EH46" t="str">
            <v/>
          </cell>
          <cell r="EI46" t="str">
            <v/>
          </cell>
          <cell r="EJ46" t="str">
            <v/>
          </cell>
          <cell r="EK46">
            <v>0.5</v>
          </cell>
          <cell r="EL46" t="str">
            <v/>
          </cell>
          <cell r="EM46" t="str">
            <v/>
          </cell>
          <cell r="EN46" t="str">
            <v/>
          </cell>
          <cell r="EO46" t="str">
            <v/>
          </cell>
          <cell r="EP46" t="str">
            <v/>
          </cell>
          <cell r="EQ46">
            <v>0.5</v>
          </cell>
          <cell r="ER46" t="str">
            <v/>
          </cell>
          <cell r="ES46" t="str">
            <v/>
          </cell>
          <cell r="ET46" t="str">
            <v/>
          </cell>
          <cell r="EU46" t="str">
            <v/>
          </cell>
          <cell r="EV46" t="str">
            <v/>
          </cell>
          <cell r="EW46" t="str">
            <v/>
          </cell>
          <cell r="EX46" t="str">
            <v/>
          </cell>
          <cell r="EY46" t="str">
            <v/>
          </cell>
          <cell r="EZ46" t="str">
            <v/>
          </cell>
          <cell r="FA46" t="str">
            <v/>
          </cell>
          <cell r="FB46" t="str">
            <v/>
          </cell>
          <cell r="FC46" t="str">
            <v/>
          </cell>
          <cell r="FD46" t="str">
            <v/>
          </cell>
          <cell r="FE46" t="str">
            <v/>
          </cell>
          <cell r="FF46" t="str">
            <v/>
          </cell>
          <cell r="FG46" t="str">
            <v/>
          </cell>
          <cell r="FH46" t="str">
            <v/>
          </cell>
          <cell r="FI46" t="str">
            <v/>
          </cell>
          <cell r="FJ46" t="str">
            <v/>
          </cell>
          <cell r="FK46" t="str">
            <v/>
          </cell>
          <cell r="FL46" t="str">
            <v/>
          </cell>
          <cell r="FM46" t="str">
            <v/>
          </cell>
          <cell r="FN46" t="str">
            <v/>
          </cell>
          <cell r="FO46" t="str">
            <v/>
          </cell>
          <cell r="FP46" t="str">
            <v/>
          </cell>
          <cell r="FQ46" t="str">
            <v/>
          </cell>
          <cell r="FR46" t="str">
            <v/>
          </cell>
          <cell r="FS46" t="str">
            <v/>
          </cell>
          <cell r="FT46" t="str">
            <v/>
          </cell>
          <cell r="FU46" t="str">
            <v/>
          </cell>
          <cell r="FV46" t="str">
            <v/>
          </cell>
          <cell r="FW46" t="str">
            <v/>
          </cell>
          <cell r="FX46" t="str">
            <v/>
          </cell>
          <cell r="FY46" t="str">
            <v/>
          </cell>
          <cell r="FZ46" t="str">
            <v/>
          </cell>
          <cell r="GA46" t="str">
            <v/>
          </cell>
          <cell r="GB46">
            <v>0.5</v>
          </cell>
          <cell r="GC46" t="str">
            <v/>
          </cell>
          <cell r="GD46" t="str">
            <v/>
          </cell>
          <cell r="GE46" t="str">
            <v/>
          </cell>
          <cell r="GF46" t="str">
            <v/>
          </cell>
          <cell r="GG46" t="str">
            <v/>
          </cell>
          <cell r="GH46" t="str">
            <v/>
          </cell>
          <cell r="GI46" t="str">
            <v/>
          </cell>
          <cell r="GJ46" t="str">
            <v/>
          </cell>
          <cell r="GK46">
            <v>0.5</v>
          </cell>
          <cell r="GL46" t="str">
            <v/>
          </cell>
          <cell r="GM46" t="str">
            <v/>
          </cell>
          <cell r="GN46" t="str">
            <v/>
          </cell>
          <cell r="GO46" t="str">
            <v/>
          </cell>
          <cell r="GP46" t="str">
            <v/>
          </cell>
          <cell r="GQ46" t="str">
            <v/>
          </cell>
          <cell r="GR46" t="str">
            <v/>
          </cell>
          <cell r="GS46" t="str">
            <v/>
          </cell>
          <cell r="GT46">
            <v>0.5</v>
          </cell>
          <cell r="GU46" t="str">
            <v/>
          </cell>
          <cell r="GV46" t="str">
            <v/>
          </cell>
          <cell r="GW46" t="str">
            <v/>
          </cell>
          <cell r="GX46" t="str">
            <v/>
          </cell>
          <cell r="GY46" t="str">
            <v/>
          </cell>
          <cell r="GZ46" t="str">
            <v/>
          </cell>
          <cell r="HA46">
            <v>0.5</v>
          </cell>
          <cell r="HB46" t="str">
            <v/>
          </cell>
          <cell r="HC46" t="str">
            <v/>
          </cell>
          <cell r="HD46" t="str">
            <v/>
          </cell>
          <cell r="HE46" t="str">
            <v/>
          </cell>
          <cell r="HF46" t="str">
            <v/>
          </cell>
          <cell r="HG46" t="str">
            <v/>
          </cell>
          <cell r="HH46" t="str">
            <v/>
          </cell>
          <cell r="HI46" t="str">
            <v/>
          </cell>
          <cell r="HJ46">
            <v>0.5</v>
          </cell>
          <cell r="HK46" t="str">
            <v/>
          </cell>
          <cell r="HL46" t="str">
            <v/>
          </cell>
          <cell r="HM46" t="str">
            <v/>
          </cell>
          <cell r="HN46" t="str">
            <v/>
          </cell>
          <cell r="HO46" t="str">
            <v/>
          </cell>
          <cell r="HP46" t="str">
            <v/>
          </cell>
          <cell r="HQ46" t="str">
            <v/>
          </cell>
          <cell r="HR46" t="str">
            <v/>
          </cell>
          <cell r="HS46" t="str">
            <v/>
          </cell>
          <cell r="HT46" t="str">
            <v/>
          </cell>
          <cell r="HU46" t="str">
            <v/>
          </cell>
          <cell r="HV46" t="str">
            <v/>
          </cell>
          <cell r="HW46" t="str">
            <v/>
          </cell>
          <cell r="HX46">
            <v>0.5</v>
          </cell>
          <cell r="HY46">
            <v>0.5</v>
          </cell>
          <cell r="HZ46" t="str">
            <v/>
          </cell>
          <cell r="IA46" t="str">
            <v/>
          </cell>
          <cell r="IB46" t="str">
            <v/>
          </cell>
          <cell r="IC46" t="str">
            <v/>
          </cell>
          <cell r="ID46" t="str">
            <v/>
          </cell>
          <cell r="IE46" t="str">
            <v/>
          </cell>
          <cell r="IF46" t="str">
            <v/>
          </cell>
          <cell r="IG46" t="str">
            <v/>
          </cell>
          <cell r="IH46" t="str">
            <v/>
          </cell>
          <cell r="II46" t="str">
            <v/>
          </cell>
          <cell r="IJ46" t="str">
            <v/>
          </cell>
          <cell r="IK46" t="str">
            <v/>
          </cell>
          <cell r="IL46" t="str">
            <v/>
          </cell>
          <cell r="IM46">
            <v>0.5</v>
          </cell>
        </row>
        <row r="47">
          <cell r="A47" t="str">
            <v>4.3.1</v>
          </cell>
          <cell r="B47">
            <v>1</v>
          </cell>
          <cell r="C47" t="str">
            <v>Tariff rate, applied, weighted mean, all products (%)</v>
          </cell>
          <cell r="D47" t="str">
            <v>SCORE</v>
          </cell>
          <cell r="E47">
            <v>1</v>
          </cell>
          <cell r="F47">
            <v>1</v>
          </cell>
          <cell r="G47">
            <v>1</v>
          </cell>
          <cell r="H47">
            <v>1</v>
          </cell>
          <cell r="I47">
            <v>1</v>
          </cell>
          <cell r="J47">
            <v>1</v>
          </cell>
          <cell r="K47">
            <v>1</v>
          </cell>
          <cell r="L47">
            <v>1</v>
          </cell>
          <cell r="M47">
            <v>1</v>
          </cell>
          <cell r="N47" t="str">
            <v/>
          </cell>
          <cell r="O47">
            <v>1</v>
          </cell>
          <cell r="P47">
            <v>1</v>
          </cell>
          <cell r="Q47">
            <v>1</v>
          </cell>
          <cell r="R47">
            <v>1</v>
          </cell>
          <cell r="S47">
            <v>1</v>
          </cell>
          <cell r="T47">
            <v>1</v>
          </cell>
          <cell r="U47">
            <v>1</v>
          </cell>
          <cell r="V47">
            <v>1</v>
          </cell>
          <cell r="W47">
            <v>1</v>
          </cell>
          <cell r="X47" t="str">
            <v/>
          </cell>
          <cell r="Y47">
            <v>1</v>
          </cell>
          <cell r="Z47">
            <v>1</v>
          </cell>
          <cell r="AA47">
            <v>1</v>
          </cell>
          <cell r="AB47" t="str">
            <v/>
          </cell>
          <cell r="AC47">
            <v>1</v>
          </cell>
          <cell r="AD47">
            <v>1</v>
          </cell>
          <cell r="AE47">
            <v>1</v>
          </cell>
          <cell r="AF47">
            <v>1</v>
          </cell>
          <cell r="AG47">
            <v>1</v>
          </cell>
          <cell r="AH47">
            <v>1</v>
          </cell>
          <cell r="AI47">
            <v>1</v>
          </cell>
          <cell r="AJ47">
            <v>1</v>
          </cell>
          <cell r="AK47">
            <v>1</v>
          </cell>
          <cell r="AL47">
            <v>1</v>
          </cell>
          <cell r="AM47">
            <v>1</v>
          </cell>
          <cell r="AN47">
            <v>1</v>
          </cell>
          <cell r="AO47">
            <v>1</v>
          </cell>
          <cell r="AP47">
            <v>1</v>
          </cell>
          <cell r="AQ47">
            <v>1</v>
          </cell>
          <cell r="AR47">
            <v>1</v>
          </cell>
          <cell r="AS47">
            <v>1</v>
          </cell>
          <cell r="AT47" t="str">
            <v/>
          </cell>
          <cell r="AU47">
            <v>1</v>
          </cell>
          <cell r="AV47">
            <v>1</v>
          </cell>
          <cell r="AW47">
            <v>1</v>
          </cell>
          <cell r="AX47">
            <v>1</v>
          </cell>
          <cell r="AY47">
            <v>1</v>
          </cell>
          <cell r="AZ47">
            <v>1</v>
          </cell>
          <cell r="BA47">
            <v>1</v>
          </cell>
          <cell r="BB47">
            <v>1</v>
          </cell>
          <cell r="BC47">
            <v>1</v>
          </cell>
          <cell r="BD47">
            <v>1</v>
          </cell>
          <cell r="BE47">
            <v>1</v>
          </cell>
          <cell r="BF47">
            <v>1</v>
          </cell>
          <cell r="BG47">
            <v>1</v>
          </cell>
          <cell r="BH47">
            <v>1</v>
          </cell>
          <cell r="BI47">
            <v>1</v>
          </cell>
          <cell r="BJ47">
            <v>1</v>
          </cell>
          <cell r="BK47">
            <v>1</v>
          </cell>
          <cell r="BL47">
            <v>1</v>
          </cell>
          <cell r="BM47">
            <v>1</v>
          </cell>
          <cell r="BN47">
            <v>1</v>
          </cell>
          <cell r="BO47">
            <v>1</v>
          </cell>
          <cell r="BP47">
            <v>1</v>
          </cell>
          <cell r="BQ47">
            <v>1</v>
          </cell>
          <cell r="BR47">
            <v>1</v>
          </cell>
          <cell r="BS47" t="str">
            <v/>
          </cell>
          <cell r="BT47" t="str">
            <v/>
          </cell>
          <cell r="BU47">
            <v>1</v>
          </cell>
          <cell r="BV47">
            <v>1</v>
          </cell>
          <cell r="BW47">
            <v>1</v>
          </cell>
          <cell r="BX47">
            <v>1</v>
          </cell>
          <cell r="BY47">
            <v>1</v>
          </cell>
          <cell r="BZ47">
            <v>1</v>
          </cell>
          <cell r="CA47">
            <v>1</v>
          </cell>
          <cell r="CB47">
            <v>1</v>
          </cell>
          <cell r="CC47" t="str">
            <v/>
          </cell>
          <cell r="CD47">
            <v>1</v>
          </cell>
          <cell r="CE47">
            <v>1</v>
          </cell>
          <cell r="CF47">
            <v>1</v>
          </cell>
          <cell r="CG47" t="str">
            <v/>
          </cell>
          <cell r="CH47">
            <v>1</v>
          </cell>
          <cell r="CI47">
            <v>1</v>
          </cell>
          <cell r="CJ47">
            <v>1</v>
          </cell>
          <cell r="CK47">
            <v>1</v>
          </cell>
          <cell r="CL47">
            <v>1</v>
          </cell>
          <cell r="CM47">
            <v>1</v>
          </cell>
          <cell r="CN47">
            <v>1</v>
          </cell>
          <cell r="CO47">
            <v>1</v>
          </cell>
          <cell r="CP47">
            <v>1</v>
          </cell>
          <cell r="CQ47">
            <v>1</v>
          </cell>
          <cell r="CR47">
            <v>1</v>
          </cell>
          <cell r="CS47">
            <v>1</v>
          </cell>
          <cell r="CT47">
            <v>1</v>
          </cell>
          <cell r="CU47">
            <v>1</v>
          </cell>
          <cell r="CV47">
            <v>1</v>
          </cell>
          <cell r="CW47">
            <v>1</v>
          </cell>
          <cell r="CX47">
            <v>1</v>
          </cell>
          <cell r="CY47">
            <v>1</v>
          </cell>
          <cell r="CZ47">
            <v>1</v>
          </cell>
          <cell r="DA47">
            <v>1</v>
          </cell>
          <cell r="DB47">
            <v>1</v>
          </cell>
          <cell r="DC47">
            <v>1</v>
          </cell>
          <cell r="DD47">
            <v>1</v>
          </cell>
          <cell r="DE47">
            <v>1</v>
          </cell>
          <cell r="DF47">
            <v>1</v>
          </cell>
          <cell r="DG47">
            <v>1</v>
          </cell>
          <cell r="DH47">
            <v>1</v>
          </cell>
          <cell r="DI47">
            <v>1</v>
          </cell>
          <cell r="DJ47">
            <v>1</v>
          </cell>
          <cell r="DK47" t="str">
            <v/>
          </cell>
          <cell r="DL47">
            <v>1</v>
          </cell>
          <cell r="DM47">
            <v>1</v>
          </cell>
          <cell r="DN47" t="str">
            <v/>
          </cell>
          <cell r="DO47" t="str">
            <v/>
          </cell>
          <cell r="DP47">
            <v>1</v>
          </cell>
          <cell r="DQ47">
            <v>1</v>
          </cell>
          <cell r="DR47">
            <v>1</v>
          </cell>
          <cell r="DS47" t="str">
            <v/>
          </cell>
          <cell r="DT47">
            <v>1</v>
          </cell>
          <cell r="DU47">
            <v>1</v>
          </cell>
          <cell r="DV47">
            <v>1</v>
          </cell>
          <cell r="DW47">
            <v>1</v>
          </cell>
          <cell r="DX47">
            <v>1</v>
          </cell>
          <cell r="DY47">
            <v>1</v>
          </cell>
          <cell r="DZ47">
            <v>1</v>
          </cell>
          <cell r="EA47">
            <v>1</v>
          </cell>
          <cell r="EB47">
            <v>1</v>
          </cell>
          <cell r="EC47">
            <v>1</v>
          </cell>
          <cell r="ED47">
            <v>1</v>
          </cell>
          <cell r="EE47">
            <v>1</v>
          </cell>
          <cell r="EF47" t="str">
            <v/>
          </cell>
          <cell r="EG47" t="str">
            <v/>
          </cell>
          <cell r="EH47" t="str">
            <v/>
          </cell>
          <cell r="EI47" t="str">
            <v/>
          </cell>
          <cell r="EJ47" t="str">
            <v/>
          </cell>
          <cell r="EK47">
            <v>1</v>
          </cell>
          <cell r="EL47" t="str">
            <v/>
          </cell>
          <cell r="EM47" t="str">
            <v/>
          </cell>
          <cell r="EN47" t="str">
            <v/>
          </cell>
          <cell r="EO47" t="str">
            <v/>
          </cell>
          <cell r="EP47" t="str">
            <v/>
          </cell>
          <cell r="EQ47">
            <v>1</v>
          </cell>
          <cell r="ER47" t="str">
            <v/>
          </cell>
          <cell r="ES47" t="str">
            <v/>
          </cell>
          <cell r="ET47" t="str">
            <v/>
          </cell>
          <cell r="EU47" t="str">
            <v/>
          </cell>
          <cell r="EV47" t="str">
            <v/>
          </cell>
          <cell r="EW47" t="str">
            <v/>
          </cell>
          <cell r="EX47" t="str">
            <v/>
          </cell>
          <cell r="EY47" t="str">
            <v/>
          </cell>
          <cell r="EZ47" t="str">
            <v/>
          </cell>
          <cell r="FA47" t="str">
            <v/>
          </cell>
          <cell r="FB47" t="str">
            <v/>
          </cell>
          <cell r="FC47" t="str">
            <v/>
          </cell>
          <cell r="FD47" t="str">
            <v/>
          </cell>
          <cell r="FE47" t="str">
            <v/>
          </cell>
          <cell r="FF47" t="str">
            <v/>
          </cell>
          <cell r="FG47" t="str">
            <v/>
          </cell>
          <cell r="FH47" t="str">
            <v/>
          </cell>
          <cell r="FI47" t="str">
            <v/>
          </cell>
          <cell r="FJ47" t="str">
            <v/>
          </cell>
          <cell r="FK47" t="str">
            <v/>
          </cell>
          <cell r="FL47" t="str">
            <v/>
          </cell>
          <cell r="FM47" t="str">
            <v/>
          </cell>
          <cell r="FN47" t="str">
            <v/>
          </cell>
          <cell r="FO47" t="str">
            <v/>
          </cell>
          <cell r="FP47" t="str">
            <v/>
          </cell>
          <cell r="FQ47" t="str">
            <v/>
          </cell>
          <cell r="FR47" t="str">
            <v/>
          </cell>
          <cell r="FS47" t="str">
            <v/>
          </cell>
          <cell r="FT47" t="str">
            <v/>
          </cell>
          <cell r="FU47" t="str">
            <v/>
          </cell>
          <cell r="FV47" t="str">
            <v/>
          </cell>
          <cell r="FW47" t="str">
            <v/>
          </cell>
          <cell r="FX47" t="str">
            <v/>
          </cell>
          <cell r="FY47" t="str">
            <v/>
          </cell>
          <cell r="FZ47" t="str">
            <v/>
          </cell>
          <cell r="GA47" t="str">
            <v/>
          </cell>
          <cell r="GB47">
            <v>1</v>
          </cell>
          <cell r="GC47" t="str">
            <v/>
          </cell>
          <cell r="GD47" t="str">
            <v/>
          </cell>
          <cell r="GE47" t="str">
            <v/>
          </cell>
          <cell r="GF47" t="str">
            <v/>
          </cell>
          <cell r="GG47" t="str">
            <v/>
          </cell>
          <cell r="GH47" t="str">
            <v/>
          </cell>
          <cell r="GI47" t="str">
            <v/>
          </cell>
          <cell r="GJ47" t="str">
            <v/>
          </cell>
          <cell r="GK47">
            <v>1</v>
          </cell>
          <cell r="GL47" t="str">
            <v/>
          </cell>
          <cell r="GM47" t="str">
            <v/>
          </cell>
          <cell r="GN47" t="str">
            <v/>
          </cell>
          <cell r="GO47" t="str">
            <v/>
          </cell>
          <cell r="GP47" t="str">
            <v/>
          </cell>
          <cell r="GQ47" t="str">
            <v/>
          </cell>
          <cell r="GR47" t="str">
            <v/>
          </cell>
          <cell r="GS47" t="str">
            <v/>
          </cell>
          <cell r="GT47">
            <v>1</v>
          </cell>
          <cell r="GU47" t="str">
            <v/>
          </cell>
          <cell r="GV47" t="str">
            <v/>
          </cell>
          <cell r="GW47" t="str">
            <v/>
          </cell>
          <cell r="GX47" t="str">
            <v/>
          </cell>
          <cell r="GY47" t="str">
            <v/>
          </cell>
          <cell r="GZ47" t="str">
            <v/>
          </cell>
          <cell r="HA47">
            <v>1</v>
          </cell>
          <cell r="HB47" t="str">
            <v/>
          </cell>
          <cell r="HC47" t="str">
            <v/>
          </cell>
          <cell r="HD47" t="str">
            <v/>
          </cell>
          <cell r="HE47" t="str">
            <v/>
          </cell>
          <cell r="HF47" t="str">
            <v/>
          </cell>
          <cell r="HG47" t="str">
            <v/>
          </cell>
          <cell r="HH47" t="str">
            <v/>
          </cell>
          <cell r="HI47" t="str">
            <v/>
          </cell>
          <cell r="HJ47">
            <v>1</v>
          </cell>
          <cell r="HK47" t="str">
            <v/>
          </cell>
          <cell r="HL47" t="str">
            <v/>
          </cell>
          <cell r="HM47" t="str">
            <v/>
          </cell>
          <cell r="HN47" t="str">
            <v/>
          </cell>
          <cell r="HO47" t="str">
            <v/>
          </cell>
          <cell r="HP47" t="str">
            <v/>
          </cell>
          <cell r="HQ47" t="str">
            <v/>
          </cell>
          <cell r="HR47" t="str">
            <v/>
          </cell>
          <cell r="HS47" t="str">
            <v/>
          </cell>
          <cell r="HT47" t="str">
            <v/>
          </cell>
          <cell r="HU47" t="str">
            <v/>
          </cell>
          <cell r="HV47" t="str">
            <v/>
          </cell>
          <cell r="HW47" t="str">
            <v/>
          </cell>
          <cell r="HX47">
            <v>1</v>
          </cell>
          <cell r="HY47">
            <v>1</v>
          </cell>
          <cell r="HZ47" t="str">
            <v/>
          </cell>
          <cell r="IA47" t="str">
            <v/>
          </cell>
          <cell r="IB47" t="str">
            <v/>
          </cell>
          <cell r="IC47" t="str">
            <v/>
          </cell>
          <cell r="ID47" t="str">
            <v/>
          </cell>
          <cell r="IE47" t="str">
            <v/>
          </cell>
          <cell r="IF47" t="str">
            <v/>
          </cell>
          <cell r="IG47" t="str">
            <v/>
          </cell>
          <cell r="IH47" t="str">
            <v/>
          </cell>
          <cell r="II47" t="str">
            <v/>
          </cell>
          <cell r="IJ47" t="str">
            <v/>
          </cell>
          <cell r="IK47" t="str">
            <v/>
          </cell>
          <cell r="IL47" t="str">
            <v/>
          </cell>
          <cell r="IM47">
            <v>1</v>
          </cell>
        </row>
        <row r="48">
          <cell r="A48" t="str">
            <v>4.3.2</v>
          </cell>
          <cell r="B48">
            <v>1</v>
          </cell>
          <cell r="C48" t="str">
            <v>Market Access - Overall Trade Restrictiveness Index (%)</v>
          </cell>
          <cell r="D48" t="str">
            <v>SCORE</v>
          </cell>
          <cell r="E48">
            <v>1</v>
          </cell>
          <cell r="F48">
            <v>1</v>
          </cell>
          <cell r="G48">
            <v>1</v>
          </cell>
          <cell r="H48">
            <v>1</v>
          </cell>
          <cell r="I48">
            <v>1</v>
          </cell>
          <cell r="J48" t="str">
            <v/>
          </cell>
          <cell r="K48">
            <v>1</v>
          </cell>
          <cell r="L48">
            <v>1</v>
          </cell>
          <cell r="M48">
            <v>1</v>
          </cell>
          <cell r="N48" t="str">
            <v/>
          </cell>
          <cell r="O48" t="str">
            <v/>
          </cell>
          <cell r="P48">
            <v>1</v>
          </cell>
          <cell r="Q48">
            <v>1</v>
          </cell>
          <cell r="R48" t="str">
            <v/>
          </cell>
          <cell r="S48">
            <v>1</v>
          </cell>
          <cell r="T48">
            <v>1</v>
          </cell>
          <cell r="U48">
            <v>1</v>
          </cell>
          <cell r="V48" t="str">
            <v/>
          </cell>
          <cell r="W48">
            <v>1</v>
          </cell>
          <cell r="X48" t="str">
            <v/>
          </cell>
          <cell r="Y48" t="str">
            <v/>
          </cell>
          <cell r="Z48">
            <v>1</v>
          </cell>
          <cell r="AA48">
            <v>1</v>
          </cell>
          <cell r="AB48" t="str">
            <v/>
          </cell>
          <cell r="AC48">
            <v>1</v>
          </cell>
          <cell r="AD48">
            <v>1</v>
          </cell>
          <cell r="AE48">
            <v>1</v>
          </cell>
          <cell r="AF48">
            <v>1</v>
          </cell>
          <cell r="AG48">
            <v>1</v>
          </cell>
          <cell r="AH48">
            <v>1</v>
          </cell>
          <cell r="AI48" t="str">
            <v/>
          </cell>
          <cell r="AJ48" t="str">
            <v/>
          </cell>
          <cell r="AK48" t="str">
            <v/>
          </cell>
          <cell r="AL48" t="str">
            <v/>
          </cell>
          <cell r="AM48" t="str">
            <v/>
          </cell>
          <cell r="AN48">
            <v>1</v>
          </cell>
          <cell r="AO48">
            <v>1</v>
          </cell>
          <cell r="AP48" t="str">
            <v/>
          </cell>
          <cell r="AQ48">
            <v>1</v>
          </cell>
          <cell r="AR48" t="str">
            <v/>
          </cell>
          <cell r="AS48" t="str">
            <v/>
          </cell>
          <cell r="AT48" t="str">
            <v/>
          </cell>
          <cell r="AU48">
            <v>1</v>
          </cell>
          <cell r="AV48" t="str">
            <v/>
          </cell>
          <cell r="AW48">
            <v>1</v>
          </cell>
          <cell r="AX48" t="str">
            <v/>
          </cell>
          <cell r="AY48">
            <v>1</v>
          </cell>
          <cell r="AZ48">
            <v>1</v>
          </cell>
          <cell r="BA48">
            <v>1</v>
          </cell>
          <cell r="BB48">
            <v>1</v>
          </cell>
          <cell r="BC48" t="str">
            <v/>
          </cell>
          <cell r="BD48">
            <v>1</v>
          </cell>
          <cell r="BE48">
            <v>1</v>
          </cell>
          <cell r="BF48">
            <v>1</v>
          </cell>
          <cell r="BG48" t="str">
            <v/>
          </cell>
          <cell r="BH48">
            <v>1</v>
          </cell>
          <cell r="BI48" t="str">
            <v/>
          </cell>
          <cell r="BJ48" t="str">
            <v/>
          </cell>
          <cell r="BK48">
            <v>1</v>
          </cell>
          <cell r="BL48">
            <v>1</v>
          </cell>
          <cell r="BM48">
            <v>1</v>
          </cell>
          <cell r="BN48">
            <v>1</v>
          </cell>
          <cell r="BO48">
            <v>1</v>
          </cell>
          <cell r="BP48" t="str">
            <v/>
          </cell>
          <cell r="BQ48">
            <v>1</v>
          </cell>
          <cell r="BR48" t="str">
            <v/>
          </cell>
          <cell r="BS48" t="str">
            <v/>
          </cell>
          <cell r="BT48" t="str">
            <v/>
          </cell>
          <cell r="BU48" t="str">
            <v/>
          </cell>
          <cell r="BV48" t="str">
            <v/>
          </cell>
          <cell r="BW48">
            <v>1</v>
          </cell>
          <cell r="BX48">
            <v>1</v>
          </cell>
          <cell r="BY48">
            <v>1</v>
          </cell>
          <cell r="BZ48">
            <v>1</v>
          </cell>
          <cell r="CA48">
            <v>1</v>
          </cell>
          <cell r="CB48" t="str">
            <v/>
          </cell>
          <cell r="CC48" t="str">
            <v/>
          </cell>
          <cell r="CD48">
            <v>1</v>
          </cell>
          <cell r="CE48">
            <v>1</v>
          </cell>
          <cell r="CF48">
            <v>1</v>
          </cell>
          <cell r="CG48" t="str">
            <v/>
          </cell>
          <cell r="CH48">
            <v>1</v>
          </cell>
          <cell r="CI48" t="str">
            <v/>
          </cell>
          <cell r="CJ48">
            <v>1</v>
          </cell>
          <cell r="CK48">
            <v>1</v>
          </cell>
          <cell r="CL48" t="str">
            <v/>
          </cell>
          <cell r="CM48">
            <v>1</v>
          </cell>
          <cell r="CN48">
            <v>1</v>
          </cell>
          <cell r="CO48">
            <v>1</v>
          </cell>
          <cell r="CP48">
            <v>1</v>
          </cell>
          <cell r="CQ48">
            <v>1</v>
          </cell>
          <cell r="CR48" t="str">
            <v/>
          </cell>
          <cell r="CS48">
            <v>1</v>
          </cell>
          <cell r="CT48">
            <v>1</v>
          </cell>
          <cell r="CU48">
            <v>1</v>
          </cell>
          <cell r="CV48">
            <v>1</v>
          </cell>
          <cell r="CW48" t="str">
            <v/>
          </cell>
          <cell r="CX48" t="str">
            <v/>
          </cell>
          <cell r="CY48" t="str">
            <v/>
          </cell>
          <cell r="CZ48" t="str">
            <v/>
          </cell>
          <cell r="DA48">
            <v>1</v>
          </cell>
          <cell r="DB48">
            <v>1</v>
          </cell>
          <cell r="DC48">
            <v>1</v>
          </cell>
          <cell r="DD48" t="str">
            <v/>
          </cell>
          <cell r="DE48">
            <v>1</v>
          </cell>
          <cell r="DF48" t="str">
            <v/>
          </cell>
          <cell r="DG48" t="str">
            <v/>
          </cell>
          <cell r="DH48">
            <v>1</v>
          </cell>
          <cell r="DI48" t="str">
            <v/>
          </cell>
          <cell r="DJ48">
            <v>1</v>
          </cell>
          <cell r="DK48" t="str">
            <v/>
          </cell>
          <cell r="DL48" t="str">
            <v/>
          </cell>
          <cell r="DM48">
            <v>1</v>
          </cell>
          <cell r="DN48" t="str">
            <v/>
          </cell>
          <cell r="DO48" t="str">
            <v/>
          </cell>
          <cell r="DP48" t="str">
            <v/>
          </cell>
          <cell r="DQ48" t="str">
            <v/>
          </cell>
          <cell r="DR48">
            <v>1</v>
          </cell>
          <cell r="DS48" t="str">
            <v/>
          </cell>
          <cell r="DT48">
            <v>1</v>
          </cell>
          <cell r="DU48">
            <v>1</v>
          </cell>
          <cell r="DV48">
            <v>1</v>
          </cell>
          <cell r="DW48">
            <v>1</v>
          </cell>
          <cell r="DX48">
            <v>1</v>
          </cell>
          <cell r="DY48">
            <v>1</v>
          </cell>
          <cell r="DZ48" t="str">
            <v/>
          </cell>
          <cell r="EA48">
            <v>1</v>
          </cell>
          <cell r="EB48">
            <v>1</v>
          </cell>
          <cell r="EC48">
            <v>1</v>
          </cell>
          <cell r="ED48" t="str">
            <v/>
          </cell>
          <cell r="EE48">
            <v>1</v>
          </cell>
          <cell r="EF48" t="str">
            <v/>
          </cell>
          <cell r="EG48" t="str">
            <v/>
          </cell>
          <cell r="EH48" t="str">
            <v/>
          </cell>
          <cell r="EI48" t="str">
            <v/>
          </cell>
          <cell r="EJ48" t="str">
            <v/>
          </cell>
          <cell r="EK48" t="str">
            <v/>
          </cell>
          <cell r="EL48" t="str">
            <v/>
          </cell>
          <cell r="EM48" t="str">
            <v/>
          </cell>
          <cell r="EN48" t="str">
            <v/>
          </cell>
          <cell r="EO48" t="str">
            <v/>
          </cell>
          <cell r="EP48" t="str">
            <v/>
          </cell>
          <cell r="EQ48">
            <v>1</v>
          </cell>
          <cell r="ER48" t="str">
            <v/>
          </cell>
          <cell r="ES48" t="str">
            <v/>
          </cell>
          <cell r="ET48" t="str">
            <v/>
          </cell>
          <cell r="EU48" t="str">
            <v/>
          </cell>
          <cell r="EV48" t="str">
            <v/>
          </cell>
          <cell r="EW48" t="str">
            <v/>
          </cell>
          <cell r="EX48" t="str">
            <v/>
          </cell>
          <cell r="EY48" t="str">
            <v/>
          </cell>
          <cell r="EZ48" t="str">
            <v/>
          </cell>
          <cell r="FA48" t="str">
            <v/>
          </cell>
          <cell r="FB48" t="str">
            <v/>
          </cell>
          <cell r="FC48" t="str">
            <v/>
          </cell>
          <cell r="FD48" t="str">
            <v/>
          </cell>
          <cell r="FE48" t="str">
            <v/>
          </cell>
          <cell r="FF48" t="str">
            <v/>
          </cell>
          <cell r="FG48" t="str">
            <v/>
          </cell>
          <cell r="FH48" t="str">
            <v/>
          </cell>
          <cell r="FI48" t="str">
            <v/>
          </cell>
          <cell r="FJ48" t="str">
            <v/>
          </cell>
          <cell r="FK48" t="str">
            <v/>
          </cell>
          <cell r="FL48" t="str">
            <v/>
          </cell>
          <cell r="FM48" t="str">
            <v/>
          </cell>
          <cell r="FN48" t="str">
            <v/>
          </cell>
          <cell r="FO48" t="str">
            <v/>
          </cell>
          <cell r="FP48" t="str">
            <v/>
          </cell>
          <cell r="FQ48" t="str">
            <v/>
          </cell>
          <cell r="FR48" t="str">
            <v/>
          </cell>
          <cell r="FS48" t="str">
            <v/>
          </cell>
          <cell r="FT48" t="str">
            <v/>
          </cell>
          <cell r="FU48" t="str">
            <v/>
          </cell>
          <cell r="FV48" t="str">
            <v/>
          </cell>
          <cell r="FW48" t="str">
            <v/>
          </cell>
          <cell r="FX48" t="str">
            <v/>
          </cell>
          <cell r="FY48" t="str">
            <v/>
          </cell>
          <cell r="FZ48" t="str">
            <v/>
          </cell>
          <cell r="GA48" t="str">
            <v/>
          </cell>
          <cell r="GB48">
            <v>1</v>
          </cell>
          <cell r="GC48" t="str">
            <v/>
          </cell>
          <cell r="GD48" t="str">
            <v/>
          </cell>
          <cell r="GE48" t="str">
            <v/>
          </cell>
          <cell r="GF48" t="str">
            <v/>
          </cell>
          <cell r="GG48" t="str">
            <v/>
          </cell>
          <cell r="GH48" t="str">
            <v/>
          </cell>
          <cell r="GI48" t="str">
            <v/>
          </cell>
          <cell r="GJ48" t="str">
            <v/>
          </cell>
          <cell r="GK48">
            <v>1</v>
          </cell>
          <cell r="GL48" t="str">
            <v/>
          </cell>
          <cell r="GM48" t="str">
            <v/>
          </cell>
          <cell r="GN48" t="str">
            <v/>
          </cell>
          <cell r="GO48" t="str">
            <v/>
          </cell>
          <cell r="GP48" t="str">
            <v/>
          </cell>
          <cell r="GQ48" t="str">
            <v/>
          </cell>
          <cell r="GR48" t="str">
            <v/>
          </cell>
          <cell r="GS48" t="str">
            <v/>
          </cell>
          <cell r="GT48">
            <v>1</v>
          </cell>
          <cell r="GU48" t="str">
            <v/>
          </cell>
          <cell r="GV48" t="str">
            <v/>
          </cell>
          <cell r="GW48" t="str">
            <v/>
          </cell>
          <cell r="GX48" t="str">
            <v/>
          </cell>
          <cell r="GY48" t="str">
            <v/>
          </cell>
          <cell r="GZ48" t="str">
            <v/>
          </cell>
          <cell r="HA48">
            <v>1</v>
          </cell>
          <cell r="HB48" t="str">
            <v/>
          </cell>
          <cell r="HC48" t="str">
            <v/>
          </cell>
          <cell r="HD48" t="str">
            <v/>
          </cell>
          <cell r="HE48" t="str">
            <v/>
          </cell>
          <cell r="HF48" t="str">
            <v/>
          </cell>
          <cell r="HG48" t="str">
            <v/>
          </cell>
          <cell r="HH48" t="str">
            <v/>
          </cell>
          <cell r="HI48" t="str">
            <v/>
          </cell>
          <cell r="HJ48">
            <v>1</v>
          </cell>
          <cell r="HK48" t="str">
            <v/>
          </cell>
          <cell r="HL48" t="str">
            <v/>
          </cell>
          <cell r="HM48" t="str">
            <v/>
          </cell>
          <cell r="HN48" t="str">
            <v/>
          </cell>
          <cell r="HO48" t="str">
            <v/>
          </cell>
          <cell r="HP48" t="str">
            <v/>
          </cell>
          <cell r="HQ48" t="str">
            <v/>
          </cell>
          <cell r="HR48" t="str">
            <v/>
          </cell>
          <cell r="HS48" t="str">
            <v/>
          </cell>
          <cell r="HT48" t="str">
            <v/>
          </cell>
          <cell r="HU48" t="str">
            <v/>
          </cell>
          <cell r="HV48" t="str">
            <v/>
          </cell>
          <cell r="HW48" t="str">
            <v/>
          </cell>
          <cell r="HX48">
            <v>1</v>
          </cell>
          <cell r="HY48">
            <v>1</v>
          </cell>
          <cell r="HZ48" t="str">
            <v/>
          </cell>
          <cell r="IA48" t="str">
            <v/>
          </cell>
          <cell r="IB48" t="str">
            <v/>
          </cell>
          <cell r="IC48" t="str">
            <v/>
          </cell>
          <cell r="ID48" t="str">
            <v/>
          </cell>
          <cell r="IE48" t="str">
            <v/>
          </cell>
          <cell r="IF48" t="str">
            <v/>
          </cell>
          <cell r="IG48" t="str">
            <v/>
          </cell>
          <cell r="IH48" t="str">
            <v/>
          </cell>
          <cell r="II48" t="str">
            <v/>
          </cell>
          <cell r="IJ48" t="str">
            <v/>
          </cell>
          <cell r="IK48" t="str">
            <v/>
          </cell>
          <cell r="IL48" t="str">
            <v/>
          </cell>
          <cell r="IM48" t="str">
            <v/>
          </cell>
        </row>
        <row r="49">
          <cell r="A49" t="str">
            <v>4.3.3</v>
          </cell>
          <cell r="B49">
            <v>1</v>
          </cell>
          <cell r="C49" t="str">
            <v>Imports of goods and services (% of GDP)</v>
          </cell>
          <cell r="D49" t="str">
            <v>SCORE</v>
          </cell>
          <cell r="E49">
            <v>1</v>
          </cell>
          <cell r="F49">
            <v>1</v>
          </cell>
          <cell r="G49">
            <v>1</v>
          </cell>
          <cell r="H49">
            <v>1</v>
          </cell>
          <cell r="I49">
            <v>1</v>
          </cell>
          <cell r="J49">
            <v>1</v>
          </cell>
          <cell r="K49">
            <v>1</v>
          </cell>
          <cell r="L49">
            <v>1</v>
          </cell>
          <cell r="M49">
            <v>1</v>
          </cell>
          <cell r="N49" t="str">
            <v/>
          </cell>
          <cell r="O49">
            <v>1</v>
          </cell>
          <cell r="P49">
            <v>1</v>
          </cell>
          <cell r="Q49">
            <v>1</v>
          </cell>
          <cell r="R49">
            <v>1</v>
          </cell>
          <cell r="S49">
            <v>1</v>
          </cell>
          <cell r="T49">
            <v>1</v>
          </cell>
          <cell r="U49">
            <v>1</v>
          </cell>
          <cell r="V49">
            <v>1</v>
          </cell>
          <cell r="W49">
            <v>1</v>
          </cell>
          <cell r="X49" t="str">
            <v/>
          </cell>
          <cell r="Y49">
            <v>1</v>
          </cell>
          <cell r="Z49">
            <v>1</v>
          </cell>
          <cell r="AA49">
            <v>1</v>
          </cell>
          <cell r="AB49" t="str">
            <v/>
          </cell>
          <cell r="AC49">
            <v>1</v>
          </cell>
          <cell r="AD49">
            <v>1</v>
          </cell>
          <cell r="AE49">
            <v>1</v>
          </cell>
          <cell r="AF49">
            <v>1</v>
          </cell>
          <cell r="AG49">
            <v>1</v>
          </cell>
          <cell r="AH49">
            <v>1</v>
          </cell>
          <cell r="AI49">
            <v>1</v>
          </cell>
          <cell r="AJ49">
            <v>1</v>
          </cell>
          <cell r="AK49">
            <v>1</v>
          </cell>
          <cell r="AL49">
            <v>1</v>
          </cell>
          <cell r="AM49">
            <v>1</v>
          </cell>
          <cell r="AN49">
            <v>1</v>
          </cell>
          <cell r="AO49">
            <v>1</v>
          </cell>
          <cell r="AP49">
            <v>1</v>
          </cell>
          <cell r="AQ49">
            <v>1</v>
          </cell>
          <cell r="AR49">
            <v>1</v>
          </cell>
          <cell r="AS49">
            <v>1</v>
          </cell>
          <cell r="AT49" t="str">
            <v/>
          </cell>
          <cell r="AU49">
            <v>1</v>
          </cell>
          <cell r="AV49">
            <v>1</v>
          </cell>
          <cell r="AW49">
            <v>1</v>
          </cell>
          <cell r="AX49">
            <v>1</v>
          </cell>
          <cell r="AY49">
            <v>1</v>
          </cell>
          <cell r="AZ49">
            <v>1</v>
          </cell>
          <cell r="BA49">
            <v>1</v>
          </cell>
          <cell r="BB49">
            <v>1</v>
          </cell>
          <cell r="BC49">
            <v>1</v>
          </cell>
          <cell r="BD49">
            <v>1</v>
          </cell>
          <cell r="BE49">
            <v>1</v>
          </cell>
          <cell r="BF49">
            <v>1</v>
          </cell>
          <cell r="BG49">
            <v>1</v>
          </cell>
          <cell r="BH49">
            <v>1</v>
          </cell>
          <cell r="BI49">
            <v>1</v>
          </cell>
          <cell r="BJ49">
            <v>1</v>
          </cell>
          <cell r="BK49">
            <v>1</v>
          </cell>
          <cell r="BL49">
            <v>1</v>
          </cell>
          <cell r="BM49">
            <v>1</v>
          </cell>
          <cell r="BN49">
            <v>1</v>
          </cell>
          <cell r="BO49">
            <v>1</v>
          </cell>
          <cell r="BP49">
            <v>1</v>
          </cell>
          <cell r="BQ49">
            <v>1</v>
          </cell>
          <cell r="BR49">
            <v>1</v>
          </cell>
          <cell r="BS49" t="str">
            <v/>
          </cell>
          <cell r="BT49" t="str">
            <v/>
          </cell>
          <cell r="BU49">
            <v>1</v>
          </cell>
          <cell r="BV49">
            <v>1</v>
          </cell>
          <cell r="BW49">
            <v>1</v>
          </cell>
          <cell r="BX49">
            <v>1</v>
          </cell>
          <cell r="BY49">
            <v>1</v>
          </cell>
          <cell r="BZ49">
            <v>1</v>
          </cell>
          <cell r="CA49">
            <v>1</v>
          </cell>
          <cell r="CB49">
            <v>1</v>
          </cell>
          <cell r="CC49" t="str">
            <v/>
          </cell>
          <cell r="CD49">
            <v>1</v>
          </cell>
          <cell r="CE49">
            <v>1</v>
          </cell>
          <cell r="CF49">
            <v>1</v>
          </cell>
          <cell r="CG49" t="str">
            <v/>
          </cell>
          <cell r="CH49">
            <v>1</v>
          </cell>
          <cell r="CI49">
            <v>1</v>
          </cell>
          <cell r="CJ49">
            <v>1</v>
          </cell>
          <cell r="CK49">
            <v>1</v>
          </cell>
          <cell r="CL49">
            <v>1</v>
          </cell>
          <cell r="CM49">
            <v>1</v>
          </cell>
          <cell r="CN49">
            <v>1</v>
          </cell>
          <cell r="CO49">
            <v>1</v>
          </cell>
          <cell r="CP49">
            <v>1</v>
          </cell>
          <cell r="CQ49">
            <v>1</v>
          </cell>
          <cell r="CR49">
            <v>1</v>
          </cell>
          <cell r="CS49">
            <v>1</v>
          </cell>
          <cell r="CT49">
            <v>1</v>
          </cell>
          <cell r="CU49">
            <v>1</v>
          </cell>
          <cell r="CV49">
            <v>1</v>
          </cell>
          <cell r="CW49">
            <v>1</v>
          </cell>
          <cell r="CX49">
            <v>1</v>
          </cell>
          <cell r="CY49">
            <v>1</v>
          </cell>
          <cell r="CZ49">
            <v>1</v>
          </cell>
          <cell r="DA49">
            <v>1</v>
          </cell>
          <cell r="DB49">
            <v>1</v>
          </cell>
          <cell r="DC49">
            <v>1</v>
          </cell>
          <cell r="DD49">
            <v>1</v>
          </cell>
          <cell r="DE49">
            <v>1</v>
          </cell>
          <cell r="DF49">
            <v>1</v>
          </cell>
          <cell r="DG49">
            <v>1</v>
          </cell>
          <cell r="DH49">
            <v>1</v>
          </cell>
          <cell r="DI49">
            <v>1</v>
          </cell>
          <cell r="DJ49">
            <v>1</v>
          </cell>
          <cell r="DK49" t="str">
            <v/>
          </cell>
          <cell r="DL49">
            <v>1</v>
          </cell>
          <cell r="DM49">
            <v>1</v>
          </cell>
          <cell r="DN49">
            <v>1</v>
          </cell>
          <cell r="DO49" t="str">
            <v/>
          </cell>
          <cell r="DP49">
            <v>1</v>
          </cell>
          <cell r="DQ49">
            <v>1</v>
          </cell>
          <cell r="DR49">
            <v>1</v>
          </cell>
          <cell r="DS49" t="str">
            <v/>
          </cell>
          <cell r="DT49">
            <v>1</v>
          </cell>
          <cell r="DU49">
            <v>1</v>
          </cell>
          <cell r="DV49">
            <v>1</v>
          </cell>
          <cell r="DW49">
            <v>1</v>
          </cell>
          <cell r="DX49">
            <v>1</v>
          </cell>
          <cell r="DY49">
            <v>1</v>
          </cell>
          <cell r="DZ49">
            <v>1</v>
          </cell>
          <cell r="EA49">
            <v>1</v>
          </cell>
          <cell r="EB49">
            <v>1</v>
          </cell>
          <cell r="EC49">
            <v>1</v>
          </cell>
          <cell r="ED49">
            <v>1</v>
          </cell>
          <cell r="EE49">
            <v>1</v>
          </cell>
          <cell r="EF49">
            <v>1</v>
          </cell>
          <cell r="EG49" t="str">
            <v/>
          </cell>
          <cell r="EH49" t="str">
            <v/>
          </cell>
          <cell r="EI49" t="str">
            <v/>
          </cell>
          <cell r="EJ49" t="str">
            <v/>
          </cell>
          <cell r="EK49">
            <v>1</v>
          </cell>
          <cell r="EL49" t="str">
            <v/>
          </cell>
          <cell r="EM49" t="str">
            <v/>
          </cell>
          <cell r="EN49" t="str">
            <v/>
          </cell>
          <cell r="EO49" t="str">
            <v/>
          </cell>
          <cell r="EP49" t="str">
            <v/>
          </cell>
          <cell r="EQ49">
            <v>1</v>
          </cell>
          <cell r="ER49" t="str">
            <v/>
          </cell>
          <cell r="ES49" t="str">
            <v/>
          </cell>
          <cell r="ET49" t="str">
            <v/>
          </cell>
          <cell r="EU49" t="str">
            <v/>
          </cell>
          <cell r="EV49" t="str">
            <v/>
          </cell>
          <cell r="EW49" t="str">
            <v/>
          </cell>
          <cell r="EX49" t="str">
            <v/>
          </cell>
          <cell r="EY49" t="str">
            <v/>
          </cell>
          <cell r="EZ49" t="str">
            <v/>
          </cell>
          <cell r="FA49" t="str">
            <v/>
          </cell>
          <cell r="FB49" t="str">
            <v/>
          </cell>
          <cell r="FC49" t="str">
            <v/>
          </cell>
          <cell r="FD49" t="str">
            <v/>
          </cell>
          <cell r="FE49" t="str">
            <v/>
          </cell>
          <cell r="FF49" t="str">
            <v/>
          </cell>
          <cell r="FG49" t="str">
            <v/>
          </cell>
          <cell r="FH49" t="str">
            <v/>
          </cell>
          <cell r="FI49" t="str">
            <v/>
          </cell>
          <cell r="FJ49" t="str">
            <v/>
          </cell>
          <cell r="FK49" t="str">
            <v/>
          </cell>
          <cell r="FL49" t="str">
            <v/>
          </cell>
          <cell r="FM49" t="str">
            <v/>
          </cell>
          <cell r="FN49" t="str">
            <v/>
          </cell>
          <cell r="FO49" t="str">
            <v/>
          </cell>
          <cell r="FP49" t="str">
            <v/>
          </cell>
          <cell r="FQ49" t="str">
            <v/>
          </cell>
          <cell r="FR49" t="str">
            <v/>
          </cell>
          <cell r="FS49" t="str">
            <v/>
          </cell>
          <cell r="FT49" t="str">
            <v/>
          </cell>
          <cell r="FU49" t="str">
            <v/>
          </cell>
          <cell r="FV49" t="str">
            <v/>
          </cell>
          <cell r="FW49" t="str">
            <v/>
          </cell>
          <cell r="FX49" t="str">
            <v/>
          </cell>
          <cell r="FY49" t="str">
            <v/>
          </cell>
          <cell r="FZ49" t="str">
            <v/>
          </cell>
          <cell r="GA49" t="str">
            <v/>
          </cell>
          <cell r="GB49">
            <v>1</v>
          </cell>
          <cell r="GC49" t="str">
            <v/>
          </cell>
          <cell r="GD49" t="str">
            <v/>
          </cell>
          <cell r="GE49" t="str">
            <v/>
          </cell>
          <cell r="GF49" t="str">
            <v/>
          </cell>
          <cell r="GG49" t="str">
            <v/>
          </cell>
          <cell r="GH49" t="str">
            <v/>
          </cell>
          <cell r="GI49" t="str">
            <v/>
          </cell>
          <cell r="GJ49" t="str">
            <v/>
          </cell>
          <cell r="GK49">
            <v>1</v>
          </cell>
          <cell r="GL49" t="str">
            <v/>
          </cell>
          <cell r="GM49" t="str">
            <v/>
          </cell>
          <cell r="GN49" t="str">
            <v/>
          </cell>
          <cell r="GO49" t="str">
            <v/>
          </cell>
          <cell r="GP49" t="str">
            <v/>
          </cell>
          <cell r="GQ49" t="str">
            <v/>
          </cell>
          <cell r="GR49" t="str">
            <v/>
          </cell>
          <cell r="GS49" t="str">
            <v/>
          </cell>
          <cell r="GT49">
            <v>1</v>
          </cell>
          <cell r="GU49" t="str">
            <v/>
          </cell>
          <cell r="GV49" t="str">
            <v/>
          </cell>
          <cell r="GW49" t="str">
            <v/>
          </cell>
          <cell r="GX49" t="str">
            <v/>
          </cell>
          <cell r="GY49" t="str">
            <v/>
          </cell>
          <cell r="GZ49" t="str">
            <v/>
          </cell>
          <cell r="HA49">
            <v>1</v>
          </cell>
          <cell r="HB49" t="str">
            <v/>
          </cell>
          <cell r="HC49" t="str">
            <v/>
          </cell>
          <cell r="HD49" t="str">
            <v/>
          </cell>
          <cell r="HE49" t="str">
            <v/>
          </cell>
          <cell r="HF49" t="str">
            <v/>
          </cell>
          <cell r="HG49" t="str">
            <v/>
          </cell>
          <cell r="HH49" t="str">
            <v/>
          </cell>
          <cell r="HI49" t="str">
            <v/>
          </cell>
          <cell r="HJ49">
            <v>1</v>
          </cell>
          <cell r="HK49" t="str">
            <v/>
          </cell>
          <cell r="HL49" t="str">
            <v/>
          </cell>
          <cell r="HM49" t="str">
            <v/>
          </cell>
          <cell r="HN49" t="str">
            <v/>
          </cell>
          <cell r="HO49" t="str">
            <v/>
          </cell>
          <cell r="HP49" t="str">
            <v/>
          </cell>
          <cell r="HQ49" t="str">
            <v/>
          </cell>
          <cell r="HR49" t="str">
            <v/>
          </cell>
          <cell r="HS49" t="str">
            <v/>
          </cell>
          <cell r="HT49" t="str">
            <v/>
          </cell>
          <cell r="HU49" t="str">
            <v/>
          </cell>
          <cell r="HV49" t="str">
            <v/>
          </cell>
          <cell r="HW49" t="str">
            <v/>
          </cell>
          <cell r="HX49">
            <v>1</v>
          </cell>
          <cell r="HY49">
            <v>1</v>
          </cell>
          <cell r="HZ49" t="str">
            <v/>
          </cell>
          <cell r="IA49" t="str">
            <v/>
          </cell>
          <cell r="IB49" t="str">
            <v/>
          </cell>
          <cell r="IC49" t="str">
            <v/>
          </cell>
          <cell r="ID49" t="str">
            <v/>
          </cell>
          <cell r="IE49" t="str">
            <v/>
          </cell>
          <cell r="IF49" t="str">
            <v/>
          </cell>
          <cell r="IG49" t="str">
            <v/>
          </cell>
          <cell r="IH49" t="str">
            <v/>
          </cell>
          <cell r="II49" t="str">
            <v/>
          </cell>
          <cell r="IJ49" t="str">
            <v/>
          </cell>
          <cell r="IK49" t="str">
            <v/>
          </cell>
          <cell r="IL49" t="str">
            <v/>
          </cell>
          <cell r="IM49">
            <v>1</v>
          </cell>
        </row>
        <row r="50">
          <cell r="A50" t="str">
            <v>4.3.4</v>
          </cell>
          <cell r="B50">
            <v>1</v>
          </cell>
          <cell r="C50" t="str">
            <v>Exports of goods and services (% of GDP)</v>
          </cell>
          <cell r="D50" t="str">
            <v>SCORE</v>
          </cell>
          <cell r="E50">
            <v>1</v>
          </cell>
          <cell r="F50">
            <v>1</v>
          </cell>
          <cell r="G50">
            <v>1</v>
          </cell>
          <cell r="H50">
            <v>1</v>
          </cell>
          <cell r="I50">
            <v>1</v>
          </cell>
          <cell r="J50">
            <v>1</v>
          </cell>
          <cell r="K50">
            <v>1</v>
          </cell>
          <cell r="L50">
            <v>1</v>
          </cell>
          <cell r="M50">
            <v>1</v>
          </cell>
          <cell r="N50" t="str">
            <v/>
          </cell>
          <cell r="O50">
            <v>1</v>
          </cell>
          <cell r="P50">
            <v>1</v>
          </cell>
          <cell r="Q50">
            <v>1</v>
          </cell>
          <cell r="R50">
            <v>1</v>
          </cell>
          <cell r="S50">
            <v>1</v>
          </cell>
          <cell r="T50">
            <v>1</v>
          </cell>
          <cell r="U50">
            <v>1</v>
          </cell>
          <cell r="V50">
            <v>1</v>
          </cell>
          <cell r="W50">
            <v>1</v>
          </cell>
          <cell r="X50" t="str">
            <v/>
          </cell>
          <cell r="Y50">
            <v>1</v>
          </cell>
          <cell r="Z50">
            <v>1</v>
          </cell>
          <cell r="AA50">
            <v>1</v>
          </cell>
          <cell r="AB50" t="str">
            <v/>
          </cell>
          <cell r="AC50">
            <v>1</v>
          </cell>
          <cell r="AD50">
            <v>1</v>
          </cell>
          <cell r="AE50">
            <v>1</v>
          </cell>
          <cell r="AF50">
            <v>1</v>
          </cell>
          <cell r="AG50">
            <v>1</v>
          </cell>
          <cell r="AH50">
            <v>1</v>
          </cell>
          <cell r="AI50">
            <v>1</v>
          </cell>
          <cell r="AJ50">
            <v>1</v>
          </cell>
          <cell r="AK50">
            <v>1</v>
          </cell>
          <cell r="AL50">
            <v>1</v>
          </cell>
          <cell r="AM50">
            <v>1</v>
          </cell>
          <cell r="AN50">
            <v>1</v>
          </cell>
          <cell r="AO50">
            <v>1</v>
          </cell>
          <cell r="AP50">
            <v>1</v>
          </cell>
          <cell r="AQ50">
            <v>1</v>
          </cell>
          <cell r="AR50">
            <v>1</v>
          </cell>
          <cell r="AS50">
            <v>1</v>
          </cell>
          <cell r="AT50" t="str">
            <v/>
          </cell>
          <cell r="AU50">
            <v>1</v>
          </cell>
          <cell r="AV50">
            <v>1</v>
          </cell>
          <cell r="AW50">
            <v>1</v>
          </cell>
          <cell r="AX50">
            <v>1</v>
          </cell>
          <cell r="AY50">
            <v>1</v>
          </cell>
          <cell r="AZ50">
            <v>1</v>
          </cell>
          <cell r="BA50">
            <v>1</v>
          </cell>
          <cell r="BB50">
            <v>1</v>
          </cell>
          <cell r="BC50">
            <v>1</v>
          </cell>
          <cell r="BD50">
            <v>1</v>
          </cell>
          <cell r="BE50">
            <v>1</v>
          </cell>
          <cell r="BF50">
            <v>1</v>
          </cell>
          <cell r="BG50">
            <v>1</v>
          </cell>
          <cell r="BH50">
            <v>1</v>
          </cell>
          <cell r="BI50">
            <v>1</v>
          </cell>
          <cell r="BJ50">
            <v>1</v>
          </cell>
          <cell r="BK50">
            <v>1</v>
          </cell>
          <cell r="BL50">
            <v>1</v>
          </cell>
          <cell r="BM50">
            <v>1</v>
          </cell>
          <cell r="BN50">
            <v>1</v>
          </cell>
          <cell r="BO50">
            <v>1</v>
          </cell>
          <cell r="BP50">
            <v>1</v>
          </cell>
          <cell r="BQ50">
            <v>1</v>
          </cell>
          <cell r="BR50">
            <v>1</v>
          </cell>
          <cell r="BS50" t="str">
            <v/>
          </cell>
          <cell r="BT50" t="str">
            <v/>
          </cell>
          <cell r="BU50">
            <v>1</v>
          </cell>
          <cell r="BV50">
            <v>1</v>
          </cell>
          <cell r="BW50">
            <v>1</v>
          </cell>
          <cell r="BX50">
            <v>1</v>
          </cell>
          <cell r="BY50">
            <v>1</v>
          </cell>
          <cell r="BZ50">
            <v>1</v>
          </cell>
          <cell r="CA50">
            <v>1</v>
          </cell>
          <cell r="CB50">
            <v>1</v>
          </cell>
          <cell r="CC50" t="str">
            <v/>
          </cell>
          <cell r="CD50">
            <v>1</v>
          </cell>
          <cell r="CE50">
            <v>1</v>
          </cell>
          <cell r="CF50">
            <v>1</v>
          </cell>
          <cell r="CG50" t="str">
            <v/>
          </cell>
          <cell r="CH50">
            <v>1</v>
          </cell>
          <cell r="CI50">
            <v>1</v>
          </cell>
          <cell r="CJ50">
            <v>1</v>
          </cell>
          <cell r="CK50">
            <v>1</v>
          </cell>
          <cell r="CL50">
            <v>1</v>
          </cell>
          <cell r="CM50">
            <v>1</v>
          </cell>
          <cell r="CN50">
            <v>1</v>
          </cell>
          <cell r="CO50">
            <v>1</v>
          </cell>
          <cell r="CP50">
            <v>1</v>
          </cell>
          <cell r="CQ50">
            <v>1</v>
          </cell>
          <cell r="CR50">
            <v>1</v>
          </cell>
          <cell r="CS50">
            <v>1</v>
          </cell>
          <cell r="CT50">
            <v>1</v>
          </cell>
          <cell r="CU50">
            <v>1</v>
          </cell>
          <cell r="CV50">
            <v>1</v>
          </cell>
          <cell r="CW50">
            <v>1</v>
          </cell>
          <cell r="CX50">
            <v>1</v>
          </cell>
          <cell r="CY50">
            <v>1</v>
          </cell>
          <cell r="CZ50">
            <v>1</v>
          </cell>
          <cell r="DA50">
            <v>1</v>
          </cell>
          <cell r="DB50">
            <v>1</v>
          </cell>
          <cell r="DC50">
            <v>1</v>
          </cell>
          <cell r="DD50">
            <v>1</v>
          </cell>
          <cell r="DE50">
            <v>1</v>
          </cell>
          <cell r="DF50">
            <v>1</v>
          </cell>
          <cell r="DG50">
            <v>1</v>
          </cell>
          <cell r="DH50">
            <v>1</v>
          </cell>
          <cell r="DI50">
            <v>1</v>
          </cell>
          <cell r="DJ50">
            <v>1</v>
          </cell>
          <cell r="DK50" t="str">
            <v/>
          </cell>
          <cell r="DL50">
            <v>1</v>
          </cell>
          <cell r="DM50">
            <v>1</v>
          </cell>
          <cell r="DN50">
            <v>1</v>
          </cell>
          <cell r="DO50" t="str">
            <v/>
          </cell>
          <cell r="DP50">
            <v>1</v>
          </cell>
          <cell r="DQ50">
            <v>1</v>
          </cell>
          <cell r="DR50">
            <v>1</v>
          </cell>
          <cell r="DS50" t="str">
            <v/>
          </cell>
          <cell r="DT50">
            <v>1</v>
          </cell>
          <cell r="DU50">
            <v>1</v>
          </cell>
          <cell r="DV50">
            <v>1</v>
          </cell>
          <cell r="DW50">
            <v>1</v>
          </cell>
          <cell r="DX50">
            <v>1</v>
          </cell>
          <cell r="DY50">
            <v>1</v>
          </cell>
          <cell r="DZ50">
            <v>1</v>
          </cell>
          <cell r="EA50">
            <v>1</v>
          </cell>
          <cell r="EB50">
            <v>1</v>
          </cell>
          <cell r="EC50">
            <v>1</v>
          </cell>
          <cell r="ED50">
            <v>1</v>
          </cell>
          <cell r="EE50">
            <v>1</v>
          </cell>
          <cell r="EF50">
            <v>1</v>
          </cell>
          <cell r="EG50" t="str">
            <v/>
          </cell>
          <cell r="EH50" t="str">
            <v/>
          </cell>
          <cell r="EI50" t="str">
            <v/>
          </cell>
          <cell r="EJ50" t="str">
            <v/>
          </cell>
          <cell r="EK50">
            <v>1</v>
          </cell>
          <cell r="EL50" t="str">
            <v/>
          </cell>
          <cell r="EM50" t="str">
            <v/>
          </cell>
          <cell r="EN50" t="str">
            <v/>
          </cell>
          <cell r="EO50" t="str">
            <v/>
          </cell>
          <cell r="EP50" t="str">
            <v/>
          </cell>
          <cell r="EQ50">
            <v>1</v>
          </cell>
          <cell r="ER50" t="str">
            <v/>
          </cell>
          <cell r="ES50" t="str">
            <v/>
          </cell>
          <cell r="ET50" t="str">
            <v/>
          </cell>
          <cell r="EU50" t="str">
            <v/>
          </cell>
          <cell r="EV50" t="str">
            <v/>
          </cell>
          <cell r="EW50" t="str">
            <v/>
          </cell>
          <cell r="EX50" t="str">
            <v/>
          </cell>
          <cell r="EY50" t="str">
            <v/>
          </cell>
          <cell r="EZ50" t="str">
            <v/>
          </cell>
          <cell r="FA50" t="str">
            <v/>
          </cell>
          <cell r="FB50" t="str">
            <v/>
          </cell>
          <cell r="FC50" t="str">
            <v/>
          </cell>
          <cell r="FD50" t="str">
            <v/>
          </cell>
          <cell r="FE50" t="str">
            <v/>
          </cell>
          <cell r="FF50" t="str">
            <v/>
          </cell>
          <cell r="FG50" t="str">
            <v/>
          </cell>
          <cell r="FH50" t="str">
            <v/>
          </cell>
          <cell r="FI50" t="str">
            <v/>
          </cell>
          <cell r="FJ50" t="str">
            <v/>
          </cell>
          <cell r="FK50" t="str">
            <v/>
          </cell>
          <cell r="FL50" t="str">
            <v/>
          </cell>
          <cell r="FM50" t="str">
            <v/>
          </cell>
          <cell r="FN50" t="str">
            <v/>
          </cell>
          <cell r="FO50" t="str">
            <v/>
          </cell>
          <cell r="FP50" t="str">
            <v/>
          </cell>
          <cell r="FQ50" t="str">
            <v/>
          </cell>
          <cell r="FR50" t="str">
            <v/>
          </cell>
          <cell r="FS50" t="str">
            <v/>
          </cell>
          <cell r="FT50" t="str">
            <v/>
          </cell>
          <cell r="FU50" t="str">
            <v/>
          </cell>
          <cell r="FV50" t="str">
            <v/>
          </cell>
          <cell r="FW50" t="str">
            <v/>
          </cell>
          <cell r="FX50" t="str">
            <v/>
          </cell>
          <cell r="FY50" t="str">
            <v/>
          </cell>
          <cell r="FZ50" t="str">
            <v/>
          </cell>
          <cell r="GA50" t="str">
            <v/>
          </cell>
          <cell r="GB50">
            <v>1</v>
          </cell>
          <cell r="GC50" t="str">
            <v/>
          </cell>
          <cell r="GD50" t="str">
            <v/>
          </cell>
          <cell r="GE50" t="str">
            <v/>
          </cell>
          <cell r="GF50" t="str">
            <v/>
          </cell>
          <cell r="GG50" t="str">
            <v/>
          </cell>
          <cell r="GH50" t="str">
            <v/>
          </cell>
          <cell r="GI50" t="str">
            <v/>
          </cell>
          <cell r="GJ50" t="str">
            <v/>
          </cell>
          <cell r="GK50">
            <v>1</v>
          </cell>
          <cell r="GL50" t="str">
            <v/>
          </cell>
          <cell r="GM50" t="str">
            <v/>
          </cell>
          <cell r="GN50" t="str">
            <v/>
          </cell>
          <cell r="GO50" t="str">
            <v/>
          </cell>
          <cell r="GP50" t="str">
            <v/>
          </cell>
          <cell r="GQ50" t="str">
            <v/>
          </cell>
          <cell r="GR50" t="str">
            <v/>
          </cell>
          <cell r="GS50" t="str">
            <v/>
          </cell>
          <cell r="GT50">
            <v>1</v>
          </cell>
          <cell r="GU50" t="str">
            <v/>
          </cell>
          <cell r="GV50" t="str">
            <v/>
          </cell>
          <cell r="GW50" t="str">
            <v/>
          </cell>
          <cell r="GX50" t="str">
            <v/>
          </cell>
          <cell r="GY50" t="str">
            <v/>
          </cell>
          <cell r="GZ50" t="str">
            <v/>
          </cell>
          <cell r="HA50">
            <v>1</v>
          </cell>
          <cell r="HB50" t="str">
            <v/>
          </cell>
          <cell r="HC50" t="str">
            <v/>
          </cell>
          <cell r="HD50" t="str">
            <v/>
          </cell>
          <cell r="HE50" t="str">
            <v/>
          </cell>
          <cell r="HF50" t="str">
            <v/>
          </cell>
          <cell r="HG50" t="str">
            <v/>
          </cell>
          <cell r="HH50" t="str">
            <v/>
          </cell>
          <cell r="HI50" t="str">
            <v/>
          </cell>
          <cell r="HJ50">
            <v>1</v>
          </cell>
          <cell r="HK50" t="str">
            <v/>
          </cell>
          <cell r="HL50" t="str">
            <v/>
          </cell>
          <cell r="HM50" t="str">
            <v/>
          </cell>
          <cell r="HN50" t="str">
            <v/>
          </cell>
          <cell r="HO50" t="str">
            <v/>
          </cell>
          <cell r="HP50" t="str">
            <v/>
          </cell>
          <cell r="HQ50" t="str">
            <v/>
          </cell>
          <cell r="HR50" t="str">
            <v/>
          </cell>
          <cell r="HS50" t="str">
            <v/>
          </cell>
          <cell r="HT50" t="str">
            <v/>
          </cell>
          <cell r="HU50" t="str">
            <v/>
          </cell>
          <cell r="HV50" t="str">
            <v/>
          </cell>
          <cell r="HW50" t="str">
            <v/>
          </cell>
          <cell r="HX50">
            <v>1</v>
          </cell>
          <cell r="HY50">
            <v>1</v>
          </cell>
          <cell r="HZ50" t="str">
            <v/>
          </cell>
          <cell r="IA50" t="str">
            <v/>
          </cell>
          <cell r="IB50" t="str">
            <v/>
          </cell>
          <cell r="IC50" t="str">
            <v/>
          </cell>
          <cell r="ID50" t="str">
            <v/>
          </cell>
          <cell r="IE50" t="str">
            <v/>
          </cell>
          <cell r="IF50" t="str">
            <v/>
          </cell>
          <cell r="IG50" t="str">
            <v/>
          </cell>
          <cell r="IH50" t="str">
            <v/>
          </cell>
          <cell r="II50" t="str">
            <v/>
          </cell>
          <cell r="IJ50" t="str">
            <v/>
          </cell>
          <cell r="IK50" t="str">
            <v/>
          </cell>
          <cell r="IL50" t="str">
            <v/>
          </cell>
          <cell r="IM50">
            <v>1</v>
          </cell>
        </row>
        <row r="51">
          <cell r="A51" t="str">
            <v>4.3.5</v>
          </cell>
          <cell r="B51">
            <v>1</v>
          </cell>
          <cell r="C51" t="str">
            <v>Intensity of local competition</v>
          </cell>
          <cell r="D51" t="str">
            <v>SCORE</v>
          </cell>
          <cell r="E51">
            <v>1</v>
          </cell>
          <cell r="F51">
            <v>1</v>
          </cell>
          <cell r="G51">
            <v>1</v>
          </cell>
          <cell r="H51">
            <v>1</v>
          </cell>
          <cell r="I51">
            <v>1</v>
          </cell>
          <cell r="J51">
            <v>1</v>
          </cell>
          <cell r="K51">
            <v>1</v>
          </cell>
          <cell r="L51">
            <v>1</v>
          </cell>
          <cell r="M51">
            <v>1</v>
          </cell>
          <cell r="N51" t="str">
            <v/>
          </cell>
          <cell r="O51">
            <v>1</v>
          </cell>
          <cell r="P51">
            <v>1</v>
          </cell>
          <cell r="Q51">
            <v>1</v>
          </cell>
          <cell r="R51">
            <v>1</v>
          </cell>
          <cell r="S51">
            <v>1</v>
          </cell>
          <cell r="T51">
            <v>1</v>
          </cell>
          <cell r="U51">
            <v>1</v>
          </cell>
          <cell r="V51">
            <v>1</v>
          </cell>
          <cell r="W51">
            <v>1</v>
          </cell>
          <cell r="X51" t="str">
            <v/>
          </cell>
          <cell r="Y51">
            <v>1</v>
          </cell>
          <cell r="Z51">
            <v>1</v>
          </cell>
          <cell r="AA51">
            <v>1</v>
          </cell>
          <cell r="AB51" t="str">
            <v/>
          </cell>
          <cell r="AC51">
            <v>1</v>
          </cell>
          <cell r="AD51">
            <v>1</v>
          </cell>
          <cell r="AE51">
            <v>1</v>
          </cell>
          <cell r="AF51">
            <v>1</v>
          </cell>
          <cell r="AG51">
            <v>1</v>
          </cell>
          <cell r="AH51">
            <v>1</v>
          </cell>
          <cell r="AI51">
            <v>1</v>
          </cell>
          <cell r="AJ51">
            <v>1</v>
          </cell>
          <cell r="AK51">
            <v>1</v>
          </cell>
          <cell r="AL51">
            <v>1</v>
          </cell>
          <cell r="AM51">
            <v>1</v>
          </cell>
          <cell r="AN51">
            <v>1</v>
          </cell>
          <cell r="AO51">
            <v>1</v>
          </cell>
          <cell r="AP51">
            <v>1</v>
          </cell>
          <cell r="AQ51">
            <v>1</v>
          </cell>
          <cell r="AR51">
            <v>1</v>
          </cell>
          <cell r="AS51">
            <v>1</v>
          </cell>
          <cell r="AT51" t="str">
            <v/>
          </cell>
          <cell r="AU51">
            <v>1</v>
          </cell>
          <cell r="AV51">
            <v>1</v>
          </cell>
          <cell r="AW51">
            <v>1</v>
          </cell>
          <cell r="AX51">
            <v>1</v>
          </cell>
          <cell r="AY51">
            <v>1</v>
          </cell>
          <cell r="AZ51">
            <v>1</v>
          </cell>
          <cell r="BA51">
            <v>1</v>
          </cell>
          <cell r="BB51">
            <v>1</v>
          </cell>
          <cell r="BC51">
            <v>1</v>
          </cell>
          <cell r="BD51">
            <v>1</v>
          </cell>
          <cell r="BE51">
            <v>1</v>
          </cell>
          <cell r="BF51">
            <v>1</v>
          </cell>
          <cell r="BG51">
            <v>1</v>
          </cell>
          <cell r="BH51">
            <v>1</v>
          </cell>
          <cell r="BI51">
            <v>1</v>
          </cell>
          <cell r="BJ51">
            <v>1</v>
          </cell>
          <cell r="BK51">
            <v>1</v>
          </cell>
          <cell r="BL51">
            <v>1</v>
          </cell>
          <cell r="BM51">
            <v>1</v>
          </cell>
          <cell r="BN51">
            <v>1</v>
          </cell>
          <cell r="BO51">
            <v>1</v>
          </cell>
          <cell r="BP51">
            <v>1</v>
          </cell>
          <cell r="BQ51">
            <v>1</v>
          </cell>
          <cell r="BR51">
            <v>1</v>
          </cell>
          <cell r="BS51" t="str">
            <v/>
          </cell>
          <cell r="BT51" t="str">
            <v/>
          </cell>
          <cell r="BU51">
            <v>1</v>
          </cell>
          <cell r="BV51">
            <v>1</v>
          </cell>
          <cell r="BW51">
            <v>1</v>
          </cell>
          <cell r="BX51">
            <v>1</v>
          </cell>
          <cell r="BY51">
            <v>1</v>
          </cell>
          <cell r="BZ51">
            <v>1</v>
          </cell>
          <cell r="CA51">
            <v>1</v>
          </cell>
          <cell r="CB51">
            <v>1</v>
          </cell>
          <cell r="CC51" t="str">
            <v/>
          </cell>
          <cell r="CD51">
            <v>1</v>
          </cell>
          <cell r="CE51">
            <v>1</v>
          </cell>
          <cell r="CF51">
            <v>1</v>
          </cell>
          <cell r="CG51" t="str">
            <v/>
          </cell>
          <cell r="CH51">
            <v>1</v>
          </cell>
          <cell r="CI51">
            <v>1</v>
          </cell>
          <cell r="CJ51">
            <v>1</v>
          </cell>
          <cell r="CK51">
            <v>1</v>
          </cell>
          <cell r="CL51">
            <v>1</v>
          </cell>
          <cell r="CM51">
            <v>1</v>
          </cell>
          <cell r="CN51">
            <v>1</v>
          </cell>
          <cell r="CO51">
            <v>1</v>
          </cell>
          <cell r="CP51">
            <v>1</v>
          </cell>
          <cell r="CQ51">
            <v>1</v>
          </cell>
          <cell r="CR51">
            <v>1</v>
          </cell>
          <cell r="CS51">
            <v>1</v>
          </cell>
          <cell r="CT51">
            <v>1</v>
          </cell>
          <cell r="CU51">
            <v>1</v>
          </cell>
          <cell r="CV51">
            <v>1</v>
          </cell>
          <cell r="CW51">
            <v>1</v>
          </cell>
          <cell r="CX51">
            <v>1</v>
          </cell>
          <cell r="CY51">
            <v>1</v>
          </cell>
          <cell r="CZ51">
            <v>1</v>
          </cell>
          <cell r="DA51">
            <v>1</v>
          </cell>
          <cell r="DB51">
            <v>1</v>
          </cell>
          <cell r="DC51">
            <v>1</v>
          </cell>
          <cell r="DD51">
            <v>1</v>
          </cell>
          <cell r="DE51">
            <v>1</v>
          </cell>
          <cell r="DF51">
            <v>1</v>
          </cell>
          <cell r="DG51">
            <v>1</v>
          </cell>
          <cell r="DH51">
            <v>1</v>
          </cell>
          <cell r="DI51">
            <v>1</v>
          </cell>
          <cell r="DJ51">
            <v>1</v>
          </cell>
          <cell r="DK51" t="str">
            <v/>
          </cell>
          <cell r="DL51">
            <v>1</v>
          </cell>
          <cell r="DM51">
            <v>1</v>
          </cell>
          <cell r="DN51">
            <v>1</v>
          </cell>
          <cell r="DO51" t="str">
            <v/>
          </cell>
          <cell r="DP51">
            <v>1</v>
          </cell>
          <cell r="DQ51">
            <v>1</v>
          </cell>
          <cell r="DR51">
            <v>1</v>
          </cell>
          <cell r="DS51" t="str">
            <v/>
          </cell>
          <cell r="DT51">
            <v>1</v>
          </cell>
          <cell r="DU51">
            <v>1</v>
          </cell>
          <cell r="DV51">
            <v>1</v>
          </cell>
          <cell r="DW51">
            <v>1</v>
          </cell>
          <cell r="DX51">
            <v>1</v>
          </cell>
          <cell r="DY51">
            <v>1</v>
          </cell>
          <cell r="DZ51">
            <v>1</v>
          </cell>
          <cell r="EA51">
            <v>1</v>
          </cell>
          <cell r="EB51">
            <v>1</v>
          </cell>
          <cell r="EC51">
            <v>1</v>
          </cell>
          <cell r="ED51">
            <v>1</v>
          </cell>
          <cell r="EE51">
            <v>1</v>
          </cell>
          <cell r="EF51">
            <v>1</v>
          </cell>
          <cell r="EG51" t="str">
            <v/>
          </cell>
          <cell r="EH51" t="str">
            <v/>
          </cell>
          <cell r="EI51" t="str">
            <v/>
          </cell>
          <cell r="EJ51" t="str">
            <v/>
          </cell>
          <cell r="EK51">
            <v>1</v>
          </cell>
          <cell r="EL51" t="str">
            <v/>
          </cell>
          <cell r="EM51" t="str">
            <v/>
          </cell>
          <cell r="EN51" t="str">
            <v/>
          </cell>
          <cell r="EO51" t="str">
            <v/>
          </cell>
          <cell r="EP51" t="str">
            <v/>
          </cell>
          <cell r="EQ51" t="str">
            <v/>
          </cell>
          <cell r="ER51" t="str">
            <v/>
          </cell>
          <cell r="ES51" t="str">
            <v/>
          </cell>
          <cell r="ET51" t="str">
            <v/>
          </cell>
          <cell r="EU51" t="str">
            <v/>
          </cell>
          <cell r="EV51" t="str">
            <v/>
          </cell>
          <cell r="EW51" t="str">
            <v/>
          </cell>
          <cell r="EX51" t="str">
            <v/>
          </cell>
          <cell r="EY51" t="str">
            <v/>
          </cell>
          <cell r="EZ51" t="str">
            <v/>
          </cell>
          <cell r="FA51" t="str">
            <v/>
          </cell>
          <cell r="FB51" t="str">
            <v/>
          </cell>
          <cell r="FC51" t="str">
            <v/>
          </cell>
          <cell r="FD51" t="str">
            <v/>
          </cell>
          <cell r="FE51" t="str">
            <v/>
          </cell>
          <cell r="FF51" t="str">
            <v/>
          </cell>
          <cell r="FG51" t="str">
            <v/>
          </cell>
          <cell r="FH51" t="str">
            <v/>
          </cell>
          <cell r="FI51" t="str">
            <v/>
          </cell>
          <cell r="FJ51" t="str">
            <v/>
          </cell>
          <cell r="FK51" t="str">
            <v/>
          </cell>
          <cell r="FL51" t="str">
            <v/>
          </cell>
          <cell r="FM51" t="str">
            <v/>
          </cell>
          <cell r="FN51" t="str">
            <v/>
          </cell>
          <cell r="FO51" t="str">
            <v/>
          </cell>
          <cell r="FP51" t="str">
            <v/>
          </cell>
          <cell r="FQ51" t="str">
            <v/>
          </cell>
          <cell r="FR51" t="str">
            <v/>
          </cell>
          <cell r="FS51" t="str">
            <v/>
          </cell>
          <cell r="FT51" t="str">
            <v/>
          </cell>
          <cell r="FU51" t="str">
            <v/>
          </cell>
          <cell r="FV51" t="str">
            <v/>
          </cell>
          <cell r="FW51" t="str">
            <v/>
          </cell>
          <cell r="FX51" t="str">
            <v/>
          </cell>
          <cell r="FY51" t="str">
            <v/>
          </cell>
          <cell r="FZ51" t="str">
            <v/>
          </cell>
          <cell r="GA51" t="str">
            <v/>
          </cell>
          <cell r="GB51">
            <v>1</v>
          </cell>
          <cell r="GC51" t="str">
            <v/>
          </cell>
          <cell r="GD51" t="str">
            <v/>
          </cell>
          <cell r="GE51" t="str">
            <v/>
          </cell>
          <cell r="GF51" t="str">
            <v/>
          </cell>
          <cell r="GG51" t="str">
            <v/>
          </cell>
          <cell r="GH51" t="str">
            <v/>
          </cell>
          <cell r="GI51" t="str">
            <v/>
          </cell>
          <cell r="GJ51" t="str">
            <v/>
          </cell>
          <cell r="GK51">
            <v>1</v>
          </cell>
          <cell r="GL51" t="str">
            <v/>
          </cell>
          <cell r="GM51" t="str">
            <v/>
          </cell>
          <cell r="GN51" t="str">
            <v/>
          </cell>
          <cell r="GO51" t="str">
            <v/>
          </cell>
          <cell r="GP51" t="str">
            <v/>
          </cell>
          <cell r="GQ51" t="str">
            <v/>
          </cell>
          <cell r="GR51" t="str">
            <v/>
          </cell>
          <cell r="GS51" t="str">
            <v/>
          </cell>
          <cell r="GT51">
            <v>1</v>
          </cell>
          <cell r="GU51" t="str">
            <v/>
          </cell>
          <cell r="GV51" t="str">
            <v/>
          </cell>
          <cell r="GW51" t="str">
            <v/>
          </cell>
          <cell r="GX51" t="str">
            <v/>
          </cell>
          <cell r="GY51" t="str">
            <v/>
          </cell>
          <cell r="GZ51" t="str">
            <v/>
          </cell>
          <cell r="HA51" t="str">
            <v/>
          </cell>
          <cell r="HB51" t="str">
            <v/>
          </cell>
          <cell r="HC51" t="str">
            <v/>
          </cell>
          <cell r="HD51" t="str">
            <v/>
          </cell>
          <cell r="HE51" t="str">
            <v/>
          </cell>
          <cell r="HF51" t="str">
            <v/>
          </cell>
          <cell r="HG51" t="str">
            <v/>
          </cell>
          <cell r="HH51" t="str">
            <v/>
          </cell>
          <cell r="HI51" t="str">
            <v/>
          </cell>
          <cell r="HJ51">
            <v>1</v>
          </cell>
          <cell r="HK51" t="str">
            <v/>
          </cell>
          <cell r="HL51" t="str">
            <v/>
          </cell>
          <cell r="HM51" t="str">
            <v/>
          </cell>
          <cell r="HN51" t="str">
            <v/>
          </cell>
          <cell r="HO51" t="str">
            <v/>
          </cell>
          <cell r="HP51" t="str">
            <v/>
          </cell>
          <cell r="HQ51" t="str">
            <v/>
          </cell>
          <cell r="HR51" t="str">
            <v/>
          </cell>
          <cell r="HS51" t="str">
            <v/>
          </cell>
          <cell r="HT51" t="str">
            <v/>
          </cell>
          <cell r="HU51" t="str">
            <v/>
          </cell>
          <cell r="HV51" t="str">
            <v/>
          </cell>
          <cell r="HW51" t="str">
            <v/>
          </cell>
          <cell r="HX51" t="str">
            <v/>
          </cell>
          <cell r="HY51">
            <v>1</v>
          </cell>
          <cell r="HZ51" t="str">
            <v/>
          </cell>
          <cell r="IA51" t="str">
            <v/>
          </cell>
          <cell r="IB51" t="str">
            <v/>
          </cell>
          <cell r="IC51" t="str">
            <v/>
          </cell>
          <cell r="ID51" t="str">
            <v/>
          </cell>
          <cell r="IE51" t="str">
            <v/>
          </cell>
          <cell r="IF51" t="str">
            <v/>
          </cell>
          <cell r="IG51" t="str">
            <v/>
          </cell>
          <cell r="IH51" t="str">
            <v/>
          </cell>
          <cell r="II51" t="str">
            <v/>
          </cell>
          <cell r="IJ51" t="str">
            <v/>
          </cell>
          <cell r="IK51" t="str">
            <v/>
          </cell>
          <cell r="IL51" t="str">
            <v/>
          </cell>
          <cell r="IM51" t="str">
            <v/>
          </cell>
        </row>
        <row r="52">
          <cell r="A52" t="str">
            <v>5.1.1</v>
          </cell>
          <cell r="B52">
            <v>1</v>
          </cell>
          <cell r="C52" t="str">
            <v>Employment in knowledge-intensive services (% of workforce)</v>
          </cell>
          <cell r="D52" t="str">
            <v>SCORE</v>
          </cell>
          <cell r="E52" t="str">
            <v/>
          </cell>
          <cell r="F52">
            <v>1</v>
          </cell>
          <cell r="G52">
            <v>1</v>
          </cell>
          <cell r="H52">
            <v>1</v>
          </cell>
          <cell r="I52">
            <v>1</v>
          </cell>
          <cell r="J52">
            <v>1</v>
          </cell>
          <cell r="K52">
            <v>1</v>
          </cell>
          <cell r="L52">
            <v>1</v>
          </cell>
          <cell r="M52">
            <v>1</v>
          </cell>
          <cell r="N52" t="str">
            <v/>
          </cell>
          <cell r="O52">
            <v>1</v>
          </cell>
          <cell r="P52" t="str">
            <v/>
          </cell>
          <cell r="Q52">
            <v>1</v>
          </cell>
          <cell r="R52" t="str">
            <v/>
          </cell>
          <cell r="S52">
            <v>1</v>
          </cell>
          <cell r="T52">
            <v>1</v>
          </cell>
          <cell r="U52">
            <v>1</v>
          </cell>
          <cell r="V52">
            <v>1</v>
          </cell>
          <cell r="W52" t="str">
            <v/>
          </cell>
          <cell r="X52" t="str">
            <v/>
          </cell>
          <cell r="Y52">
            <v>1</v>
          </cell>
          <cell r="Z52" t="str">
            <v/>
          </cell>
          <cell r="AA52">
            <v>1</v>
          </cell>
          <cell r="AB52" t="str">
            <v/>
          </cell>
          <cell r="AC52">
            <v>1</v>
          </cell>
          <cell r="AD52">
            <v>1</v>
          </cell>
          <cell r="AE52">
            <v>1</v>
          </cell>
          <cell r="AF52">
            <v>1</v>
          </cell>
          <cell r="AG52" t="str">
            <v/>
          </cell>
          <cell r="AH52">
            <v>1</v>
          </cell>
          <cell r="AI52">
            <v>1</v>
          </cell>
          <cell r="AJ52">
            <v>1</v>
          </cell>
          <cell r="AK52">
            <v>1</v>
          </cell>
          <cell r="AL52">
            <v>1</v>
          </cell>
          <cell r="AM52">
            <v>1</v>
          </cell>
          <cell r="AN52">
            <v>1</v>
          </cell>
          <cell r="AO52">
            <v>1</v>
          </cell>
          <cell r="AP52">
            <v>1</v>
          </cell>
          <cell r="AQ52">
            <v>1</v>
          </cell>
          <cell r="AR52">
            <v>1</v>
          </cell>
          <cell r="AS52">
            <v>1</v>
          </cell>
          <cell r="AT52" t="str">
            <v/>
          </cell>
          <cell r="AU52">
            <v>1</v>
          </cell>
          <cell r="AV52">
            <v>1</v>
          </cell>
          <cell r="AW52" t="str">
            <v/>
          </cell>
          <cell r="AX52">
            <v>1</v>
          </cell>
          <cell r="AY52" t="str">
            <v/>
          </cell>
          <cell r="AZ52">
            <v>1</v>
          </cell>
          <cell r="BA52">
            <v>1</v>
          </cell>
          <cell r="BB52">
            <v>1</v>
          </cell>
          <cell r="BC52">
            <v>1</v>
          </cell>
          <cell r="BD52">
            <v>1</v>
          </cell>
          <cell r="BE52" t="str">
            <v/>
          </cell>
          <cell r="BF52">
            <v>1</v>
          </cell>
          <cell r="BG52">
            <v>1</v>
          </cell>
          <cell r="BH52">
            <v>1</v>
          </cell>
          <cell r="BI52">
            <v>1</v>
          </cell>
          <cell r="BJ52">
            <v>1</v>
          </cell>
          <cell r="BK52">
            <v>1</v>
          </cell>
          <cell r="BL52" t="str">
            <v/>
          </cell>
          <cell r="BM52">
            <v>1</v>
          </cell>
          <cell r="BN52" t="str">
            <v/>
          </cell>
          <cell r="BO52">
            <v>1</v>
          </cell>
          <cell r="BP52">
            <v>1</v>
          </cell>
          <cell r="BQ52">
            <v>1</v>
          </cell>
          <cell r="BR52">
            <v>1</v>
          </cell>
          <cell r="BS52" t="str">
            <v/>
          </cell>
          <cell r="BT52" t="str">
            <v/>
          </cell>
          <cell r="BU52">
            <v>1</v>
          </cell>
          <cell r="BV52" t="str">
            <v/>
          </cell>
          <cell r="BW52">
            <v>1</v>
          </cell>
          <cell r="BX52">
            <v>1</v>
          </cell>
          <cell r="BY52" t="str">
            <v/>
          </cell>
          <cell r="BZ52">
            <v>1</v>
          </cell>
          <cell r="CA52" t="str">
            <v/>
          </cell>
          <cell r="CB52">
            <v>1</v>
          </cell>
          <cell r="CC52" t="str">
            <v/>
          </cell>
          <cell r="CD52">
            <v>1</v>
          </cell>
          <cell r="CE52">
            <v>1</v>
          </cell>
          <cell r="CF52">
            <v>1</v>
          </cell>
          <cell r="CG52" t="str">
            <v/>
          </cell>
          <cell r="CH52">
            <v>1</v>
          </cell>
          <cell r="CI52" t="str">
            <v/>
          </cell>
          <cell r="CJ52">
            <v>1</v>
          </cell>
          <cell r="CK52">
            <v>1</v>
          </cell>
          <cell r="CL52">
            <v>1</v>
          </cell>
          <cell r="CM52">
            <v>1</v>
          </cell>
          <cell r="CN52">
            <v>1</v>
          </cell>
          <cell r="CO52" t="str">
            <v/>
          </cell>
          <cell r="CP52">
            <v>1</v>
          </cell>
          <cell r="CQ52">
            <v>1</v>
          </cell>
          <cell r="CR52">
            <v>1</v>
          </cell>
          <cell r="CS52">
            <v>1</v>
          </cell>
          <cell r="CT52">
            <v>1</v>
          </cell>
          <cell r="CU52">
            <v>1</v>
          </cell>
          <cell r="CV52">
            <v>1</v>
          </cell>
          <cell r="CW52">
            <v>1</v>
          </cell>
          <cell r="CX52">
            <v>1</v>
          </cell>
          <cell r="CY52">
            <v>1</v>
          </cell>
          <cell r="CZ52">
            <v>1</v>
          </cell>
          <cell r="DA52">
            <v>1</v>
          </cell>
          <cell r="DB52">
            <v>1</v>
          </cell>
          <cell r="DC52" t="str">
            <v/>
          </cell>
          <cell r="DD52">
            <v>1</v>
          </cell>
          <cell r="DE52">
            <v>1</v>
          </cell>
          <cell r="DF52">
            <v>1</v>
          </cell>
          <cell r="DG52">
            <v>1</v>
          </cell>
          <cell r="DH52">
            <v>1</v>
          </cell>
          <cell r="DI52">
            <v>1</v>
          </cell>
          <cell r="DJ52">
            <v>1</v>
          </cell>
          <cell r="DK52" t="str">
            <v/>
          </cell>
          <cell r="DL52">
            <v>1</v>
          </cell>
          <cell r="DM52">
            <v>1</v>
          </cell>
          <cell r="DN52">
            <v>1</v>
          </cell>
          <cell r="DO52" t="str">
            <v/>
          </cell>
          <cell r="DP52" t="str">
            <v/>
          </cell>
          <cell r="DQ52">
            <v>1</v>
          </cell>
          <cell r="DR52">
            <v>1</v>
          </cell>
          <cell r="DS52" t="str">
            <v/>
          </cell>
          <cell r="DT52">
            <v>1</v>
          </cell>
          <cell r="DU52" t="str">
            <v/>
          </cell>
          <cell r="DV52">
            <v>1</v>
          </cell>
          <cell r="DW52">
            <v>1</v>
          </cell>
          <cell r="DX52">
            <v>1</v>
          </cell>
          <cell r="DY52">
            <v>1</v>
          </cell>
          <cell r="DZ52">
            <v>1</v>
          </cell>
          <cell r="EA52">
            <v>1</v>
          </cell>
          <cell r="EB52">
            <v>1</v>
          </cell>
          <cell r="EC52">
            <v>1</v>
          </cell>
          <cell r="ED52">
            <v>1</v>
          </cell>
          <cell r="EE52">
            <v>1</v>
          </cell>
          <cell r="EF52" t="str">
            <v/>
          </cell>
          <cell r="EG52" t="str">
            <v/>
          </cell>
          <cell r="EH52" t="str">
            <v/>
          </cell>
          <cell r="EI52" t="str">
            <v/>
          </cell>
          <cell r="EJ52" t="str">
            <v/>
          </cell>
          <cell r="EK52" t="str">
            <v/>
          </cell>
          <cell r="EL52" t="str">
            <v/>
          </cell>
          <cell r="EM52" t="str">
            <v/>
          </cell>
          <cell r="EN52" t="str">
            <v/>
          </cell>
          <cell r="EO52" t="str">
            <v/>
          </cell>
          <cell r="EP52" t="str">
            <v/>
          </cell>
          <cell r="EQ52" t="str">
            <v/>
          </cell>
          <cell r="ER52" t="str">
            <v/>
          </cell>
          <cell r="ES52" t="str">
            <v/>
          </cell>
          <cell r="ET52" t="str">
            <v/>
          </cell>
          <cell r="EU52" t="str">
            <v/>
          </cell>
          <cell r="EV52" t="str">
            <v/>
          </cell>
          <cell r="EW52" t="str">
            <v/>
          </cell>
          <cell r="EX52" t="str">
            <v/>
          </cell>
          <cell r="EY52" t="str">
            <v/>
          </cell>
          <cell r="EZ52" t="str">
            <v/>
          </cell>
          <cell r="FA52" t="str">
            <v/>
          </cell>
          <cell r="FB52" t="str">
            <v/>
          </cell>
          <cell r="FC52" t="str">
            <v/>
          </cell>
          <cell r="FD52" t="str">
            <v/>
          </cell>
          <cell r="FE52" t="str">
            <v/>
          </cell>
          <cell r="FF52" t="str">
            <v/>
          </cell>
          <cell r="FG52" t="str">
            <v/>
          </cell>
          <cell r="FH52" t="str">
            <v/>
          </cell>
          <cell r="FI52" t="str">
            <v/>
          </cell>
          <cell r="FJ52" t="str">
            <v/>
          </cell>
          <cell r="FK52" t="str">
            <v/>
          </cell>
          <cell r="FL52" t="str">
            <v/>
          </cell>
          <cell r="FM52" t="str">
            <v/>
          </cell>
          <cell r="FN52" t="str">
            <v/>
          </cell>
          <cell r="FO52" t="str">
            <v/>
          </cell>
          <cell r="FP52" t="str">
            <v/>
          </cell>
          <cell r="FQ52" t="str">
            <v/>
          </cell>
          <cell r="FR52" t="str">
            <v/>
          </cell>
          <cell r="FS52" t="str">
            <v/>
          </cell>
          <cell r="FT52" t="str">
            <v/>
          </cell>
          <cell r="FU52" t="str">
            <v/>
          </cell>
          <cell r="FV52" t="str">
            <v/>
          </cell>
          <cell r="FW52" t="str">
            <v/>
          </cell>
          <cell r="FX52" t="str">
            <v/>
          </cell>
          <cell r="FY52" t="str">
            <v/>
          </cell>
          <cell r="FZ52" t="str">
            <v/>
          </cell>
          <cell r="GA52" t="str">
            <v/>
          </cell>
          <cell r="GB52">
            <v>1</v>
          </cell>
          <cell r="GC52" t="str">
            <v/>
          </cell>
          <cell r="GD52" t="str">
            <v/>
          </cell>
          <cell r="GE52" t="str">
            <v/>
          </cell>
          <cell r="GF52" t="str">
            <v/>
          </cell>
          <cell r="GG52" t="str">
            <v/>
          </cell>
          <cell r="GH52" t="str">
            <v/>
          </cell>
          <cell r="GI52" t="str">
            <v/>
          </cell>
          <cell r="GJ52" t="str">
            <v/>
          </cell>
          <cell r="GK52">
            <v>1</v>
          </cell>
          <cell r="GL52" t="str">
            <v/>
          </cell>
          <cell r="GM52" t="str">
            <v/>
          </cell>
          <cell r="GN52" t="str">
            <v/>
          </cell>
          <cell r="GO52" t="str">
            <v/>
          </cell>
          <cell r="GP52" t="str">
            <v/>
          </cell>
          <cell r="GQ52" t="str">
            <v/>
          </cell>
          <cell r="GR52" t="str">
            <v/>
          </cell>
          <cell r="GS52" t="str">
            <v/>
          </cell>
          <cell r="GT52">
            <v>1</v>
          </cell>
          <cell r="GU52" t="str">
            <v/>
          </cell>
          <cell r="GV52" t="str">
            <v/>
          </cell>
          <cell r="GW52" t="str">
            <v/>
          </cell>
          <cell r="GX52" t="str">
            <v/>
          </cell>
          <cell r="GY52" t="str">
            <v/>
          </cell>
          <cell r="GZ52" t="str">
            <v/>
          </cell>
          <cell r="HA52" t="str">
            <v/>
          </cell>
          <cell r="HB52" t="str">
            <v/>
          </cell>
          <cell r="HC52" t="str">
            <v/>
          </cell>
          <cell r="HD52" t="str">
            <v/>
          </cell>
          <cell r="HE52" t="str">
            <v/>
          </cell>
          <cell r="HF52" t="str">
            <v/>
          </cell>
          <cell r="HG52" t="str">
            <v/>
          </cell>
          <cell r="HH52" t="str">
            <v/>
          </cell>
          <cell r="HI52" t="str">
            <v/>
          </cell>
          <cell r="HJ52" t="str">
            <v/>
          </cell>
          <cell r="HK52" t="str">
            <v/>
          </cell>
          <cell r="HL52" t="str">
            <v/>
          </cell>
          <cell r="HM52" t="str">
            <v/>
          </cell>
          <cell r="HN52" t="str">
            <v/>
          </cell>
          <cell r="HO52" t="str">
            <v/>
          </cell>
          <cell r="HP52" t="str">
            <v/>
          </cell>
          <cell r="HQ52" t="str">
            <v/>
          </cell>
          <cell r="HR52" t="str">
            <v/>
          </cell>
          <cell r="HS52" t="str">
            <v/>
          </cell>
          <cell r="HT52" t="str">
            <v/>
          </cell>
          <cell r="HU52" t="str">
            <v/>
          </cell>
          <cell r="HV52" t="str">
            <v/>
          </cell>
          <cell r="HW52" t="str">
            <v/>
          </cell>
          <cell r="HX52" t="str">
            <v/>
          </cell>
          <cell r="HY52" t="str">
            <v/>
          </cell>
          <cell r="HZ52" t="str">
            <v/>
          </cell>
          <cell r="IA52" t="str">
            <v/>
          </cell>
          <cell r="IB52" t="str">
            <v/>
          </cell>
          <cell r="IC52" t="str">
            <v/>
          </cell>
          <cell r="ID52" t="str">
            <v/>
          </cell>
          <cell r="IE52" t="str">
            <v/>
          </cell>
          <cell r="IF52" t="str">
            <v/>
          </cell>
          <cell r="IG52" t="str">
            <v/>
          </cell>
          <cell r="IH52" t="str">
            <v/>
          </cell>
          <cell r="II52" t="str">
            <v/>
          </cell>
          <cell r="IJ52" t="str">
            <v/>
          </cell>
          <cell r="IK52" t="str">
            <v/>
          </cell>
          <cell r="IL52" t="str">
            <v/>
          </cell>
          <cell r="IM52">
            <v>1</v>
          </cell>
        </row>
        <row r="53">
          <cell r="A53" t="str">
            <v>5.1.2</v>
          </cell>
          <cell r="B53">
            <v>0.5</v>
          </cell>
          <cell r="C53" t="str">
            <v>Firms offering formal training (% of firms)</v>
          </cell>
          <cell r="D53" t="str">
            <v>SCORE</v>
          </cell>
          <cell r="E53">
            <v>0.5</v>
          </cell>
          <cell r="F53">
            <v>0.5</v>
          </cell>
          <cell r="G53">
            <v>0.5</v>
          </cell>
          <cell r="H53">
            <v>0.5</v>
          </cell>
          <cell r="I53" t="str">
            <v/>
          </cell>
          <cell r="J53" t="str">
            <v/>
          </cell>
          <cell r="K53">
            <v>0.5</v>
          </cell>
          <cell r="L53" t="str">
            <v/>
          </cell>
          <cell r="M53">
            <v>0.5</v>
          </cell>
          <cell r="N53" t="str">
            <v/>
          </cell>
          <cell r="O53" t="str">
            <v/>
          </cell>
          <cell r="P53">
            <v>0.5</v>
          </cell>
          <cell r="Q53">
            <v>0.5</v>
          </cell>
          <cell r="R53">
            <v>0.5</v>
          </cell>
          <cell r="S53">
            <v>0.5</v>
          </cell>
          <cell r="T53">
            <v>0.5</v>
          </cell>
          <cell r="U53" t="str">
            <v/>
          </cell>
          <cell r="V53">
            <v>0.5</v>
          </cell>
          <cell r="W53">
            <v>0.5</v>
          </cell>
          <cell r="X53" t="str">
            <v/>
          </cell>
          <cell r="Y53">
            <v>0.5</v>
          </cell>
          <cell r="Z53">
            <v>0.5</v>
          </cell>
          <cell r="AA53" t="str">
            <v/>
          </cell>
          <cell r="AB53" t="str">
            <v/>
          </cell>
          <cell r="AC53">
            <v>0.5</v>
          </cell>
          <cell r="AD53">
            <v>0.5</v>
          </cell>
          <cell r="AE53">
            <v>0.5</v>
          </cell>
          <cell r="AF53">
            <v>0.5</v>
          </cell>
          <cell r="AG53">
            <v>0.5</v>
          </cell>
          <cell r="AH53">
            <v>0.5</v>
          </cell>
          <cell r="AI53" t="str">
            <v/>
          </cell>
          <cell r="AJ53">
            <v>0.5</v>
          </cell>
          <cell r="AK53" t="str">
            <v/>
          </cell>
          <cell r="AL53">
            <v>0.5</v>
          </cell>
          <cell r="AM53">
            <v>0.5</v>
          </cell>
          <cell r="AN53">
            <v>0.5</v>
          </cell>
          <cell r="AO53">
            <v>0.5</v>
          </cell>
          <cell r="AP53">
            <v>0.5</v>
          </cell>
          <cell r="AQ53">
            <v>0.5</v>
          </cell>
          <cell r="AR53" t="str">
            <v/>
          </cell>
          <cell r="AS53" t="str">
            <v/>
          </cell>
          <cell r="AT53" t="str">
            <v/>
          </cell>
          <cell r="AU53">
            <v>0.5</v>
          </cell>
          <cell r="AV53">
            <v>0.5</v>
          </cell>
          <cell r="AW53">
            <v>0.5</v>
          </cell>
          <cell r="AX53">
            <v>0.5</v>
          </cell>
          <cell r="AY53">
            <v>0.5</v>
          </cell>
          <cell r="AZ53">
            <v>0.5</v>
          </cell>
          <cell r="BA53">
            <v>0.5</v>
          </cell>
          <cell r="BB53" t="str">
            <v/>
          </cell>
          <cell r="BC53">
            <v>0.5</v>
          </cell>
          <cell r="BD53" t="str">
            <v/>
          </cell>
          <cell r="BE53">
            <v>0.5</v>
          </cell>
          <cell r="BF53">
            <v>0.5</v>
          </cell>
          <cell r="BG53">
            <v>0.5</v>
          </cell>
          <cell r="BH53" t="str">
            <v/>
          </cell>
          <cell r="BI53" t="str">
            <v/>
          </cell>
          <cell r="BJ53">
            <v>0.5</v>
          </cell>
          <cell r="BK53" t="str">
            <v/>
          </cell>
          <cell r="BL53">
            <v>0.5</v>
          </cell>
          <cell r="BM53">
            <v>0.5</v>
          </cell>
          <cell r="BN53">
            <v>0.5</v>
          </cell>
          <cell r="BO53">
            <v>0.5</v>
          </cell>
          <cell r="BP53" t="str">
            <v/>
          </cell>
          <cell r="BQ53">
            <v>0.5</v>
          </cell>
          <cell r="BR53">
            <v>0.5</v>
          </cell>
          <cell r="BS53" t="str">
            <v/>
          </cell>
          <cell r="BT53" t="str">
            <v/>
          </cell>
          <cell r="BU53">
            <v>0.5</v>
          </cell>
          <cell r="BV53" t="str">
            <v/>
          </cell>
          <cell r="BW53">
            <v>0.5</v>
          </cell>
          <cell r="BX53">
            <v>0.5</v>
          </cell>
          <cell r="BY53">
            <v>0.5</v>
          </cell>
          <cell r="BZ53">
            <v>0.5</v>
          </cell>
          <cell r="CA53">
            <v>0.5</v>
          </cell>
          <cell r="CB53" t="str">
            <v/>
          </cell>
          <cell r="CC53" t="str">
            <v/>
          </cell>
          <cell r="CD53">
            <v>0.5</v>
          </cell>
          <cell r="CE53">
            <v>0.5</v>
          </cell>
          <cell r="CF53">
            <v>0.5</v>
          </cell>
          <cell r="CG53" t="str">
            <v/>
          </cell>
          <cell r="CH53">
            <v>0.5</v>
          </cell>
          <cell r="CI53">
            <v>0.5</v>
          </cell>
          <cell r="CJ53">
            <v>0.5</v>
          </cell>
          <cell r="CK53">
            <v>0.5</v>
          </cell>
          <cell r="CL53" t="str">
            <v/>
          </cell>
          <cell r="CM53" t="str">
            <v/>
          </cell>
          <cell r="CN53">
            <v>0.5</v>
          </cell>
          <cell r="CO53">
            <v>0.5</v>
          </cell>
          <cell r="CP53" t="str">
            <v/>
          </cell>
          <cell r="CQ53">
            <v>0.5</v>
          </cell>
          <cell r="CR53">
            <v>0.5</v>
          </cell>
          <cell r="CS53">
            <v>0.5</v>
          </cell>
          <cell r="CT53">
            <v>0.5</v>
          </cell>
          <cell r="CU53">
            <v>0.5</v>
          </cell>
          <cell r="CV53">
            <v>0.5</v>
          </cell>
          <cell r="CW53">
            <v>0.5</v>
          </cell>
          <cell r="CX53">
            <v>0.5</v>
          </cell>
          <cell r="CY53" t="str">
            <v/>
          </cell>
          <cell r="CZ53" t="str">
            <v/>
          </cell>
          <cell r="DA53">
            <v>0.5</v>
          </cell>
          <cell r="DB53" t="str">
            <v/>
          </cell>
          <cell r="DC53">
            <v>0.5</v>
          </cell>
          <cell r="DD53">
            <v>0.5</v>
          </cell>
          <cell r="DE53" t="str">
            <v/>
          </cell>
          <cell r="DF53">
            <v>0.5</v>
          </cell>
          <cell r="DG53">
            <v>0.5</v>
          </cell>
          <cell r="DH53">
            <v>0.5</v>
          </cell>
          <cell r="DI53">
            <v>0.5</v>
          </cell>
          <cell r="DJ53">
            <v>0.5</v>
          </cell>
          <cell r="DK53" t="str">
            <v/>
          </cell>
          <cell r="DL53" t="str">
            <v/>
          </cell>
          <cell r="DM53" t="str">
            <v/>
          </cell>
          <cell r="DN53">
            <v>0.5</v>
          </cell>
          <cell r="DO53" t="str">
            <v/>
          </cell>
          <cell r="DP53">
            <v>0.5</v>
          </cell>
          <cell r="DQ53">
            <v>0.5</v>
          </cell>
          <cell r="DR53">
            <v>0.5</v>
          </cell>
          <cell r="DS53" t="str">
            <v/>
          </cell>
          <cell r="DT53" t="str">
            <v/>
          </cell>
          <cell r="DU53" t="str">
            <v/>
          </cell>
          <cell r="DV53">
            <v>0.5</v>
          </cell>
          <cell r="DW53">
            <v>0.5</v>
          </cell>
          <cell r="DX53">
            <v>0.5</v>
          </cell>
          <cell r="DY53" t="str">
            <v/>
          </cell>
          <cell r="DZ53" t="str">
            <v/>
          </cell>
          <cell r="EA53" t="str">
            <v/>
          </cell>
          <cell r="EB53">
            <v>0.5</v>
          </cell>
          <cell r="EC53">
            <v>0.5</v>
          </cell>
          <cell r="ED53">
            <v>0.5</v>
          </cell>
          <cell r="EE53">
            <v>0.5</v>
          </cell>
          <cell r="EF53" t="str">
            <v/>
          </cell>
          <cell r="EG53" t="str">
            <v/>
          </cell>
          <cell r="EH53" t="str">
            <v/>
          </cell>
          <cell r="EI53" t="str">
            <v/>
          </cell>
          <cell r="EJ53" t="str">
            <v/>
          </cell>
          <cell r="EK53">
            <v>0.5</v>
          </cell>
          <cell r="EL53" t="str">
            <v/>
          </cell>
          <cell r="EM53" t="str">
            <v/>
          </cell>
          <cell r="EN53" t="str">
            <v/>
          </cell>
          <cell r="EO53" t="str">
            <v/>
          </cell>
          <cell r="EP53" t="str">
            <v/>
          </cell>
          <cell r="EQ53">
            <v>0.5</v>
          </cell>
          <cell r="ER53" t="str">
            <v/>
          </cell>
          <cell r="ES53" t="str">
            <v/>
          </cell>
          <cell r="ET53" t="str">
            <v/>
          </cell>
          <cell r="EU53" t="str">
            <v/>
          </cell>
          <cell r="EV53" t="str">
            <v/>
          </cell>
          <cell r="EW53" t="str">
            <v/>
          </cell>
          <cell r="EX53" t="str">
            <v/>
          </cell>
          <cell r="EY53" t="str">
            <v/>
          </cell>
          <cell r="EZ53" t="str">
            <v/>
          </cell>
          <cell r="FA53" t="str">
            <v/>
          </cell>
          <cell r="FB53" t="str">
            <v/>
          </cell>
          <cell r="FC53" t="str">
            <v/>
          </cell>
          <cell r="FD53" t="str">
            <v/>
          </cell>
          <cell r="FE53" t="str">
            <v/>
          </cell>
          <cell r="FF53" t="str">
            <v/>
          </cell>
          <cell r="FG53" t="str">
            <v/>
          </cell>
          <cell r="FH53" t="str">
            <v/>
          </cell>
          <cell r="FI53" t="str">
            <v/>
          </cell>
          <cell r="FJ53" t="str">
            <v/>
          </cell>
          <cell r="FK53" t="str">
            <v/>
          </cell>
          <cell r="FL53" t="str">
            <v/>
          </cell>
          <cell r="FM53" t="str">
            <v/>
          </cell>
          <cell r="FN53" t="str">
            <v/>
          </cell>
          <cell r="FO53" t="str">
            <v/>
          </cell>
          <cell r="FP53" t="str">
            <v/>
          </cell>
          <cell r="FQ53" t="str">
            <v/>
          </cell>
          <cell r="FR53" t="str">
            <v/>
          </cell>
          <cell r="FS53" t="str">
            <v/>
          </cell>
          <cell r="FT53" t="str">
            <v/>
          </cell>
          <cell r="FU53" t="str">
            <v/>
          </cell>
          <cell r="FV53" t="str">
            <v/>
          </cell>
          <cell r="FW53" t="str">
            <v/>
          </cell>
          <cell r="FX53" t="str">
            <v/>
          </cell>
          <cell r="FY53" t="str">
            <v/>
          </cell>
          <cell r="FZ53" t="str">
            <v/>
          </cell>
          <cell r="GA53" t="str">
            <v/>
          </cell>
          <cell r="GB53" t="str">
            <v/>
          </cell>
          <cell r="GC53" t="str">
            <v/>
          </cell>
          <cell r="GD53" t="str">
            <v/>
          </cell>
          <cell r="GE53" t="str">
            <v/>
          </cell>
          <cell r="GF53" t="str">
            <v/>
          </cell>
          <cell r="GG53" t="str">
            <v/>
          </cell>
          <cell r="GH53" t="str">
            <v/>
          </cell>
          <cell r="GI53" t="str">
            <v/>
          </cell>
          <cell r="GJ53" t="str">
            <v/>
          </cell>
          <cell r="GK53">
            <v>0.5</v>
          </cell>
          <cell r="GL53" t="str">
            <v/>
          </cell>
          <cell r="GM53" t="str">
            <v/>
          </cell>
          <cell r="GN53" t="str">
            <v/>
          </cell>
          <cell r="GO53" t="str">
            <v/>
          </cell>
          <cell r="GP53" t="str">
            <v/>
          </cell>
          <cell r="GQ53" t="str">
            <v/>
          </cell>
          <cell r="GR53" t="str">
            <v/>
          </cell>
          <cell r="GS53" t="str">
            <v/>
          </cell>
          <cell r="GT53">
            <v>0.5</v>
          </cell>
          <cell r="GU53" t="str">
            <v/>
          </cell>
          <cell r="GV53" t="str">
            <v/>
          </cell>
          <cell r="GW53" t="str">
            <v/>
          </cell>
          <cell r="GX53" t="str">
            <v/>
          </cell>
          <cell r="GY53" t="str">
            <v/>
          </cell>
          <cell r="GZ53" t="str">
            <v/>
          </cell>
          <cell r="HA53">
            <v>0.5</v>
          </cell>
          <cell r="HB53" t="str">
            <v/>
          </cell>
          <cell r="HC53" t="str">
            <v/>
          </cell>
          <cell r="HD53" t="str">
            <v/>
          </cell>
          <cell r="HE53" t="str">
            <v/>
          </cell>
          <cell r="HF53" t="str">
            <v/>
          </cell>
          <cell r="HG53" t="str">
            <v/>
          </cell>
          <cell r="HH53" t="str">
            <v/>
          </cell>
          <cell r="HI53" t="str">
            <v/>
          </cell>
          <cell r="HJ53">
            <v>0.5</v>
          </cell>
          <cell r="HK53" t="str">
            <v/>
          </cell>
          <cell r="HL53" t="str">
            <v/>
          </cell>
          <cell r="HM53" t="str">
            <v/>
          </cell>
          <cell r="HN53" t="str">
            <v/>
          </cell>
          <cell r="HO53" t="str">
            <v/>
          </cell>
          <cell r="HP53" t="str">
            <v/>
          </cell>
          <cell r="HQ53" t="str">
            <v/>
          </cell>
          <cell r="HR53" t="str">
            <v/>
          </cell>
          <cell r="HS53" t="str">
            <v/>
          </cell>
          <cell r="HT53" t="str">
            <v/>
          </cell>
          <cell r="HU53" t="str">
            <v/>
          </cell>
          <cell r="HV53" t="str">
            <v/>
          </cell>
          <cell r="HW53" t="str">
            <v/>
          </cell>
          <cell r="HX53" t="str">
            <v/>
          </cell>
          <cell r="HY53">
            <v>0.5</v>
          </cell>
          <cell r="HZ53" t="str">
            <v/>
          </cell>
          <cell r="IA53" t="str">
            <v/>
          </cell>
          <cell r="IB53" t="str">
            <v/>
          </cell>
          <cell r="IC53" t="str">
            <v/>
          </cell>
          <cell r="ID53" t="str">
            <v/>
          </cell>
          <cell r="IE53" t="str">
            <v/>
          </cell>
          <cell r="IF53" t="str">
            <v/>
          </cell>
          <cell r="IG53" t="str">
            <v/>
          </cell>
          <cell r="IH53" t="str">
            <v/>
          </cell>
          <cell r="II53" t="str">
            <v/>
          </cell>
          <cell r="IJ53" t="str">
            <v/>
          </cell>
          <cell r="IK53" t="str">
            <v/>
          </cell>
          <cell r="IL53" t="str">
            <v/>
          </cell>
          <cell r="IM53" t="str">
            <v/>
          </cell>
        </row>
        <row r="54">
          <cell r="A54" t="str">
            <v>5.1.3</v>
          </cell>
          <cell r="B54">
            <v>0.5</v>
          </cell>
          <cell r="C54" t="str">
            <v>Top R&amp;D spenders: R&amp;D intensities (%)</v>
          </cell>
          <cell r="D54" t="str">
            <v>SCORE</v>
          </cell>
          <cell r="E54" t="str">
            <v/>
          </cell>
          <cell r="F54" t="str">
            <v/>
          </cell>
          <cell r="G54" t="str">
            <v/>
          </cell>
          <cell r="H54" t="str">
            <v/>
          </cell>
          <cell r="I54">
            <v>0.5</v>
          </cell>
          <cell r="J54">
            <v>0.5</v>
          </cell>
          <cell r="K54" t="str">
            <v/>
          </cell>
          <cell r="L54" t="str">
            <v/>
          </cell>
          <cell r="M54" t="str">
            <v/>
          </cell>
          <cell r="N54" t="str">
            <v/>
          </cell>
          <cell r="O54">
            <v>0.5</v>
          </cell>
          <cell r="P54" t="str">
            <v/>
          </cell>
          <cell r="Q54" t="str">
            <v/>
          </cell>
          <cell r="R54" t="str">
            <v/>
          </cell>
          <cell r="S54" t="str">
            <v/>
          </cell>
          <cell r="T54">
            <v>0.5</v>
          </cell>
          <cell r="U54" t="str">
            <v/>
          </cell>
          <cell r="V54" t="str">
            <v/>
          </cell>
          <cell r="W54" t="str">
            <v/>
          </cell>
          <cell r="X54" t="str">
            <v/>
          </cell>
          <cell r="Y54" t="str">
            <v/>
          </cell>
          <cell r="Z54" t="str">
            <v/>
          </cell>
          <cell r="AA54">
            <v>0.5</v>
          </cell>
          <cell r="AB54" t="str">
            <v/>
          </cell>
          <cell r="AC54" t="str">
            <v/>
          </cell>
          <cell r="AD54">
            <v>0.5</v>
          </cell>
          <cell r="AE54" t="str">
            <v/>
          </cell>
          <cell r="AF54" t="str">
            <v/>
          </cell>
          <cell r="AG54" t="str">
            <v/>
          </cell>
          <cell r="AH54" t="str">
            <v/>
          </cell>
          <cell r="AI54" t="str">
            <v/>
          </cell>
          <cell r="AJ54" t="str">
            <v/>
          </cell>
          <cell r="AK54">
            <v>0.5</v>
          </cell>
          <cell r="AL54" t="str">
            <v/>
          </cell>
          <cell r="AM54" t="str">
            <v/>
          </cell>
          <cell r="AN54" t="str">
            <v/>
          </cell>
          <cell r="AO54" t="str">
            <v/>
          </cell>
          <cell r="AP54" t="str">
            <v/>
          </cell>
          <cell r="AQ54" t="str">
            <v/>
          </cell>
          <cell r="AR54">
            <v>0.5</v>
          </cell>
          <cell r="AS54">
            <v>0.5</v>
          </cell>
          <cell r="AT54" t="str">
            <v/>
          </cell>
          <cell r="AU54" t="str">
            <v/>
          </cell>
          <cell r="AV54">
            <v>0.5</v>
          </cell>
          <cell r="AW54" t="str">
            <v/>
          </cell>
          <cell r="AX54">
            <v>0.5</v>
          </cell>
          <cell r="AY54" t="str">
            <v/>
          </cell>
          <cell r="AZ54" t="str">
            <v/>
          </cell>
          <cell r="BA54" t="str">
            <v/>
          </cell>
          <cell r="BB54">
            <v>0.5</v>
          </cell>
          <cell r="BC54">
            <v>0.5</v>
          </cell>
          <cell r="BD54">
            <v>0.5</v>
          </cell>
          <cell r="BE54">
            <v>0.5</v>
          </cell>
          <cell r="BF54" t="str">
            <v/>
          </cell>
          <cell r="BG54">
            <v>0.5</v>
          </cell>
          <cell r="BH54">
            <v>0.5</v>
          </cell>
          <cell r="BI54">
            <v>0.5</v>
          </cell>
          <cell r="BJ54" t="str">
            <v/>
          </cell>
          <cell r="BK54">
            <v>0.5</v>
          </cell>
          <cell r="BL54" t="str">
            <v/>
          </cell>
          <cell r="BM54" t="str">
            <v/>
          </cell>
          <cell r="BN54" t="str">
            <v/>
          </cell>
          <cell r="BO54">
            <v>0.5</v>
          </cell>
          <cell r="BP54" t="str">
            <v/>
          </cell>
          <cell r="BQ54" t="str">
            <v/>
          </cell>
          <cell r="BR54" t="str">
            <v/>
          </cell>
          <cell r="BS54" t="str">
            <v/>
          </cell>
          <cell r="BT54" t="str">
            <v/>
          </cell>
          <cell r="BU54" t="str">
            <v/>
          </cell>
          <cell r="BV54">
            <v>0.5</v>
          </cell>
          <cell r="BW54" t="str">
            <v/>
          </cell>
          <cell r="BX54" t="str">
            <v/>
          </cell>
          <cell r="BY54" t="str">
            <v/>
          </cell>
          <cell r="BZ54" t="str">
            <v/>
          </cell>
          <cell r="CA54" t="str">
            <v/>
          </cell>
          <cell r="CB54" t="str">
            <v/>
          </cell>
          <cell r="CC54" t="str">
            <v/>
          </cell>
          <cell r="CD54" t="str">
            <v/>
          </cell>
          <cell r="CE54" t="str">
            <v/>
          </cell>
          <cell r="CF54" t="str">
            <v/>
          </cell>
          <cell r="CG54" t="str">
            <v/>
          </cell>
          <cell r="CH54" t="str">
            <v/>
          </cell>
          <cell r="CI54" t="str">
            <v/>
          </cell>
          <cell r="CJ54" t="str">
            <v/>
          </cell>
          <cell r="CK54" t="str">
            <v/>
          </cell>
          <cell r="CL54">
            <v>0.5</v>
          </cell>
          <cell r="CM54">
            <v>0.5</v>
          </cell>
          <cell r="CN54" t="str">
            <v/>
          </cell>
          <cell r="CO54" t="str">
            <v/>
          </cell>
          <cell r="CP54">
            <v>0.5</v>
          </cell>
          <cell r="CQ54" t="str">
            <v/>
          </cell>
          <cell r="CR54" t="str">
            <v/>
          </cell>
          <cell r="CS54" t="str">
            <v/>
          </cell>
          <cell r="CT54" t="str">
            <v/>
          </cell>
          <cell r="CU54" t="str">
            <v/>
          </cell>
          <cell r="CV54" t="str">
            <v/>
          </cell>
          <cell r="CW54" t="str">
            <v/>
          </cell>
          <cell r="CX54">
            <v>0.5</v>
          </cell>
          <cell r="CY54" t="str">
            <v/>
          </cell>
          <cell r="CZ54" t="str">
            <v/>
          </cell>
          <cell r="DA54">
            <v>0.5</v>
          </cell>
          <cell r="DB54">
            <v>0.5</v>
          </cell>
          <cell r="DC54" t="str">
            <v/>
          </cell>
          <cell r="DD54" t="str">
            <v/>
          </cell>
          <cell r="DE54">
            <v>0.5</v>
          </cell>
          <cell r="DF54" t="str">
            <v/>
          </cell>
          <cell r="DG54">
            <v>0.5</v>
          </cell>
          <cell r="DH54">
            <v>0.5</v>
          </cell>
          <cell r="DI54">
            <v>0.5</v>
          </cell>
          <cell r="DJ54" t="str">
            <v/>
          </cell>
          <cell r="DK54" t="str">
            <v/>
          </cell>
          <cell r="DL54">
            <v>0.5</v>
          </cell>
          <cell r="DM54">
            <v>0.5</v>
          </cell>
          <cell r="DN54" t="str">
            <v/>
          </cell>
          <cell r="DO54" t="str">
            <v/>
          </cell>
          <cell r="DP54" t="str">
            <v/>
          </cell>
          <cell r="DQ54" t="str">
            <v/>
          </cell>
          <cell r="DR54">
            <v>0.5</v>
          </cell>
          <cell r="DS54" t="str">
            <v/>
          </cell>
          <cell r="DT54" t="str">
            <v/>
          </cell>
          <cell r="DU54" t="str">
            <v/>
          </cell>
          <cell r="DV54">
            <v>0.5</v>
          </cell>
          <cell r="DW54" t="str">
            <v/>
          </cell>
          <cell r="DX54" t="str">
            <v/>
          </cell>
          <cell r="DY54" t="str">
            <v/>
          </cell>
          <cell r="DZ54">
            <v>0.5</v>
          </cell>
          <cell r="EA54">
            <v>0.5</v>
          </cell>
          <cell r="EB54" t="str">
            <v/>
          </cell>
          <cell r="EC54" t="str">
            <v/>
          </cell>
          <cell r="ED54" t="str">
            <v/>
          </cell>
          <cell r="EE54" t="str">
            <v/>
          </cell>
          <cell r="EF54" t="str">
            <v/>
          </cell>
          <cell r="EG54" t="str">
            <v/>
          </cell>
          <cell r="EH54" t="str">
            <v/>
          </cell>
          <cell r="EI54" t="str">
            <v/>
          </cell>
          <cell r="EJ54" t="str">
            <v/>
          </cell>
          <cell r="EK54" t="str">
            <v/>
          </cell>
          <cell r="EL54" t="str">
            <v/>
          </cell>
          <cell r="EM54" t="str">
            <v/>
          </cell>
          <cell r="EN54" t="str">
            <v/>
          </cell>
          <cell r="EO54" t="str">
            <v/>
          </cell>
          <cell r="EP54" t="str">
            <v/>
          </cell>
          <cell r="EQ54" t="str">
            <v/>
          </cell>
          <cell r="ER54" t="str">
            <v/>
          </cell>
          <cell r="ES54" t="str">
            <v/>
          </cell>
          <cell r="ET54" t="str">
            <v/>
          </cell>
          <cell r="EU54" t="str">
            <v/>
          </cell>
          <cell r="EV54" t="str">
            <v/>
          </cell>
          <cell r="EW54" t="str">
            <v/>
          </cell>
          <cell r="EX54" t="str">
            <v/>
          </cell>
          <cell r="EY54" t="str">
            <v/>
          </cell>
          <cell r="EZ54" t="str">
            <v/>
          </cell>
          <cell r="FA54" t="str">
            <v/>
          </cell>
          <cell r="FB54" t="str">
            <v/>
          </cell>
          <cell r="FC54" t="str">
            <v/>
          </cell>
          <cell r="FD54" t="str">
            <v/>
          </cell>
          <cell r="FE54" t="str">
            <v/>
          </cell>
          <cell r="FF54" t="str">
            <v/>
          </cell>
          <cell r="FG54" t="str">
            <v/>
          </cell>
          <cell r="FH54" t="str">
            <v/>
          </cell>
          <cell r="FI54" t="str">
            <v/>
          </cell>
          <cell r="FJ54" t="str">
            <v/>
          </cell>
          <cell r="FK54" t="str">
            <v/>
          </cell>
          <cell r="FL54" t="str">
            <v/>
          </cell>
          <cell r="FM54" t="str">
            <v/>
          </cell>
          <cell r="FN54" t="str">
            <v/>
          </cell>
          <cell r="FO54" t="str">
            <v/>
          </cell>
          <cell r="FP54" t="str">
            <v/>
          </cell>
          <cell r="FQ54" t="str">
            <v/>
          </cell>
          <cell r="FR54" t="str">
            <v/>
          </cell>
          <cell r="FS54" t="str">
            <v/>
          </cell>
          <cell r="FT54" t="str">
            <v/>
          </cell>
          <cell r="FU54" t="str">
            <v/>
          </cell>
          <cell r="FV54" t="str">
            <v/>
          </cell>
          <cell r="FW54" t="str">
            <v/>
          </cell>
          <cell r="FX54" t="str">
            <v/>
          </cell>
          <cell r="FY54" t="str">
            <v/>
          </cell>
          <cell r="FZ54" t="str">
            <v/>
          </cell>
          <cell r="GA54" t="str">
            <v/>
          </cell>
          <cell r="GB54" t="str">
            <v/>
          </cell>
          <cell r="GC54" t="str">
            <v/>
          </cell>
          <cell r="GD54" t="str">
            <v/>
          </cell>
          <cell r="GE54" t="str">
            <v/>
          </cell>
          <cell r="GF54" t="str">
            <v/>
          </cell>
          <cell r="GG54" t="str">
            <v/>
          </cell>
          <cell r="GH54" t="str">
            <v/>
          </cell>
          <cell r="GI54" t="str">
            <v/>
          </cell>
          <cell r="GJ54" t="str">
            <v/>
          </cell>
          <cell r="GK54" t="str">
            <v/>
          </cell>
          <cell r="GL54" t="str">
            <v/>
          </cell>
          <cell r="GM54" t="str">
            <v/>
          </cell>
          <cell r="GN54" t="str">
            <v/>
          </cell>
          <cell r="GO54" t="str">
            <v/>
          </cell>
          <cell r="GP54" t="str">
            <v/>
          </cell>
          <cell r="GQ54" t="str">
            <v/>
          </cell>
          <cell r="GR54" t="str">
            <v/>
          </cell>
          <cell r="GS54" t="str">
            <v/>
          </cell>
          <cell r="GT54" t="str">
            <v/>
          </cell>
          <cell r="GU54" t="str">
            <v/>
          </cell>
          <cell r="GV54" t="str">
            <v/>
          </cell>
          <cell r="GW54" t="str">
            <v/>
          </cell>
          <cell r="GX54" t="str">
            <v/>
          </cell>
          <cell r="GY54" t="str">
            <v/>
          </cell>
          <cell r="GZ54" t="str">
            <v/>
          </cell>
          <cell r="HA54" t="str">
            <v/>
          </cell>
          <cell r="HB54" t="str">
            <v/>
          </cell>
          <cell r="HC54" t="str">
            <v/>
          </cell>
          <cell r="HD54" t="str">
            <v/>
          </cell>
          <cell r="HE54" t="str">
            <v/>
          </cell>
          <cell r="HF54" t="str">
            <v/>
          </cell>
          <cell r="HG54" t="str">
            <v/>
          </cell>
          <cell r="HH54" t="str">
            <v/>
          </cell>
          <cell r="HI54" t="str">
            <v/>
          </cell>
          <cell r="HJ54" t="str">
            <v/>
          </cell>
          <cell r="HK54" t="str">
            <v/>
          </cell>
          <cell r="HL54" t="str">
            <v/>
          </cell>
          <cell r="HM54" t="str">
            <v/>
          </cell>
          <cell r="HN54" t="str">
            <v/>
          </cell>
          <cell r="HO54" t="str">
            <v/>
          </cell>
          <cell r="HP54" t="str">
            <v/>
          </cell>
          <cell r="HQ54" t="str">
            <v/>
          </cell>
          <cell r="HR54" t="str">
            <v/>
          </cell>
          <cell r="HS54" t="str">
            <v/>
          </cell>
          <cell r="HT54" t="str">
            <v/>
          </cell>
          <cell r="HU54" t="str">
            <v/>
          </cell>
          <cell r="HV54" t="str">
            <v/>
          </cell>
          <cell r="HW54" t="str">
            <v/>
          </cell>
          <cell r="HX54" t="str">
            <v/>
          </cell>
          <cell r="HY54" t="str">
            <v/>
          </cell>
          <cell r="HZ54" t="str">
            <v/>
          </cell>
          <cell r="IA54" t="str">
            <v/>
          </cell>
          <cell r="IB54" t="str">
            <v/>
          </cell>
          <cell r="IC54" t="str">
            <v/>
          </cell>
          <cell r="ID54" t="str">
            <v/>
          </cell>
          <cell r="IE54" t="str">
            <v/>
          </cell>
          <cell r="IF54" t="str">
            <v/>
          </cell>
          <cell r="IG54" t="str">
            <v/>
          </cell>
          <cell r="IH54" t="str">
            <v/>
          </cell>
          <cell r="II54" t="str">
            <v/>
          </cell>
          <cell r="IJ54" t="str">
            <v/>
          </cell>
          <cell r="IK54" t="str">
            <v/>
          </cell>
          <cell r="IL54" t="str">
            <v/>
          </cell>
          <cell r="IM54" t="str">
            <v/>
          </cell>
        </row>
        <row r="55">
          <cell r="A55" t="str">
            <v>5.1.4</v>
          </cell>
          <cell r="B55">
            <v>0.5</v>
          </cell>
          <cell r="C55" t="str">
            <v>GERD - Performed by business enterprise (% of total)</v>
          </cell>
          <cell r="D55" t="str">
            <v>SCORE</v>
          </cell>
          <cell r="E55" t="str">
            <v/>
          </cell>
          <cell r="F55" t="str">
            <v/>
          </cell>
          <cell r="G55">
            <v>0.5</v>
          </cell>
          <cell r="H55" t="str">
            <v/>
          </cell>
          <cell r="I55">
            <v>0.5</v>
          </cell>
          <cell r="J55">
            <v>0.5</v>
          </cell>
          <cell r="K55">
            <v>0.5</v>
          </cell>
          <cell r="L55" t="str">
            <v/>
          </cell>
          <cell r="M55" t="str">
            <v/>
          </cell>
          <cell r="N55" t="str">
            <v/>
          </cell>
          <cell r="O55">
            <v>0.5</v>
          </cell>
          <cell r="P55" t="str">
            <v/>
          </cell>
          <cell r="Q55">
            <v>0.5</v>
          </cell>
          <cell r="R55" t="str">
            <v/>
          </cell>
          <cell r="S55">
            <v>0.5</v>
          </cell>
          <cell r="T55">
            <v>0.5</v>
          </cell>
          <cell r="U55">
            <v>0.5</v>
          </cell>
          <cell r="V55">
            <v>0.5</v>
          </cell>
          <cell r="W55" t="str">
            <v/>
          </cell>
          <cell r="X55" t="str">
            <v/>
          </cell>
          <cell r="Y55">
            <v>0.5</v>
          </cell>
          <cell r="Z55" t="str">
            <v/>
          </cell>
          <cell r="AA55">
            <v>0.5</v>
          </cell>
          <cell r="AB55" t="str">
            <v/>
          </cell>
          <cell r="AC55">
            <v>0.5</v>
          </cell>
          <cell r="AD55">
            <v>0.5</v>
          </cell>
          <cell r="AE55">
            <v>0.5</v>
          </cell>
          <cell r="AF55">
            <v>0.5</v>
          </cell>
          <cell r="AG55" t="str">
            <v/>
          </cell>
          <cell r="AH55">
            <v>0.5</v>
          </cell>
          <cell r="AI55">
            <v>0.5</v>
          </cell>
          <cell r="AJ55">
            <v>0.5</v>
          </cell>
          <cell r="AK55">
            <v>0.5</v>
          </cell>
          <cell r="AL55" t="str">
            <v/>
          </cell>
          <cell r="AM55">
            <v>0.5</v>
          </cell>
          <cell r="AN55" t="str">
            <v/>
          </cell>
          <cell r="AO55" t="str">
            <v/>
          </cell>
          <cell r="AP55">
            <v>0.5</v>
          </cell>
          <cell r="AQ55" t="str">
            <v/>
          </cell>
          <cell r="AR55">
            <v>0.5</v>
          </cell>
          <cell r="AS55">
            <v>0.5</v>
          </cell>
          <cell r="AT55" t="str">
            <v/>
          </cell>
          <cell r="AU55" t="str">
            <v/>
          </cell>
          <cell r="AV55">
            <v>0.5</v>
          </cell>
          <cell r="AW55" t="str">
            <v/>
          </cell>
          <cell r="AX55">
            <v>0.5</v>
          </cell>
          <cell r="AY55">
            <v>0.5</v>
          </cell>
          <cell r="AZ55" t="str">
            <v/>
          </cell>
          <cell r="BA55" t="str">
            <v/>
          </cell>
          <cell r="BB55">
            <v>0.5</v>
          </cell>
          <cell r="BC55">
            <v>0.5</v>
          </cell>
          <cell r="BD55">
            <v>0.5</v>
          </cell>
          <cell r="BE55">
            <v>0.5</v>
          </cell>
          <cell r="BF55">
            <v>0.5</v>
          </cell>
          <cell r="BG55">
            <v>0.5</v>
          </cell>
          <cell r="BH55">
            <v>0.5</v>
          </cell>
          <cell r="BI55">
            <v>0.5</v>
          </cell>
          <cell r="BJ55" t="str">
            <v/>
          </cell>
          <cell r="BK55">
            <v>0.5</v>
          </cell>
          <cell r="BL55" t="str">
            <v/>
          </cell>
          <cell r="BM55">
            <v>0.5</v>
          </cell>
          <cell r="BN55" t="str">
            <v/>
          </cell>
          <cell r="BO55">
            <v>0.5</v>
          </cell>
          <cell r="BP55" t="str">
            <v/>
          </cell>
          <cell r="BQ55">
            <v>0.5</v>
          </cell>
          <cell r="BR55">
            <v>0.5</v>
          </cell>
          <cell r="BS55" t="str">
            <v/>
          </cell>
          <cell r="BT55" t="str">
            <v/>
          </cell>
          <cell r="BU55">
            <v>0.5</v>
          </cell>
          <cell r="BV55">
            <v>0.5</v>
          </cell>
          <cell r="BW55">
            <v>0.5</v>
          </cell>
          <cell r="BX55" t="str">
            <v/>
          </cell>
          <cell r="BY55" t="str">
            <v/>
          </cell>
          <cell r="BZ55">
            <v>0.5</v>
          </cell>
          <cell r="CA55" t="str">
            <v/>
          </cell>
          <cell r="CB55">
            <v>0.5</v>
          </cell>
          <cell r="CC55" t="str">
            <v/>
          </cell>
          <cell r="CD55" t="str">
            <v/>
          </cell>
          <cell r="CE55">
            <v>0.5</v>
          </cell>
          <cell r="CF55">
            <v>0.5</v>
          </cell>
          <cell r="CG55" t="str">
            <v/>
          </cell>
          <cell r="CH55">
            <v>0.5</v>
          </cell>
          <cell r="CI55" t="str">
            <v/>
          </cell>
          <cell r="CJ55" t="str">
            <v/>
          </cell>
          <cell r="CK55" t="str">
            <v/>
          </cell>
          <cell r="CL55">
            <v>0.5</v>
          </cell>
          <cell r="CM55">
            <v>0.5</v>
          </cell>
          <cell r="CN55" t="str">
            <v/>
          </cell>
          <cell r="CO55" t="str">
            <v/>
          </cell>
          <cell r="CP55">
            <v>0.5</v>
          </cell>
          <cell r="CQ55" t="str">
            <v/>
          </cell>
          <cell r="CR55" t="str">
            <v/>
          </cell>
          <cell r="CS55">
            <v>0.5</v>
          </cell>
          <cell r="CT55" t="str">
            <v/>
          </cell>
          <cell r="CU55">
            <v>0.5</v>
          </cell>
          <cell r="CV55">
            <v>0.5</v>
          </cell>
          <cell r="CW55">
            <v>0.5</v>
          </cell>
          <cell r="CX55">
            <v>0.5</v>
          </cell>
          <cell r="CY55" t="str">
            <v/>
          </cell>
          <cell r="CZ55">
            <v>0.5</v>
          </cell>
          <cell r="DA55">
            <v>0.5</v>
          </cell>
          <cell r="DB55" t="str">
            <v/>
          </cell>
          <cell r="DC55" t="str">
            <v/>
          </cell>
          <cell r="DD55">
            <v>0.5</v>
          </cell>
          <cell r="DE55">
            <v>0.5</v>
          </cell>
          <cell r="DF55">
            <v>0.5</v>
          </cell>
          <cell r="DG55">
            <v>0.5</v>
          </cell>
          <cell r="DH55">
            <v>0.5</v>
          </cell>
          <cell r="DI55">
            <v>0.5</v>
          </cell>
          <cell r="DJ55">
            <v>0.5</v>
          </cell>
          <cell r="DK55" t="str">
            <v/>
          </cell>
          <cell r="DL55">
            <v>0.5</v>
          </cell>
          <cell r="DM55">
            <v>0.5</v>
          </cell>
          <cell r="DN55" t="str">
            <v/>
          </cell>
          <cell r="DO55" t="str">
            <v/>
          </cell>
          <cell r="DP55" t="str">
            <v/>
          </cell>
          <cell r="DQ55" t="str">
            <v/>
          </cell>
          <cell r="DR55">
            <v>0.5</v>
          </cell>
          <cell r="DS55" t="str">
            <v/>
          </cell>
          <cell r="DT55">
            <v>0.5</v>
          </cell>
          <cell r="DU55">
            <v>0.5</v>
          </cell>
          <cell r="DV55">
            <v>0.5</v>
          </cell>
          <cell r="DW55">
            <v>0.5</v>
          </cell>
          <cell r="DX55">
            <v>0.5</v>
          </cell>
          <cell r="DY55" t="str">
            <v/>
          </cell>
          <cell r="DZ55">
            <v>0.5</v>
          </cell>
          <cell r="EA55">
            <v>0.5</v>
          </cell>
          <cell r="EB55">
            <v>0.5</v>
          </cell>
          <cell r="EC55" t="str">
            <v/>
          </cell>
          <cell r="ED55">
            <v>0.5</v>
          </cell>
          <cell r="EE55">
            <v>0.5</v>
          </cell>
          <cell r="EF55" t="str">
            <v/>
          </cell>
          <cell r="EG55" t="str">
            <v/>
          </cell>
          <cell r="EH55" t="str">
            <v/>
          </cell>
          <cell r="EI55" t="str">
            <v/>
          </cell>
          <cell r="EJ55" t="str">
            <v/>
          </cell>
          <cell r="EK55" t="str">
            <v/>
          </cell>
          <cell r="EL55" t="str">
            <v/>
          </cell>
          <cell r="EM55" t="str">
            <v/>
          </cell>
          <cell r="EN55" t="str">
            <v/>
          </cell>
          <cell r="EO55" t="str">
            <v/>
          </cell>
          <cell r="EP55" t="str">
            <v/>
          </cell>
          <cell r="EQ55">
            <v>0.5</v>
          </cell>
          <cell r="ER55" t="str">
            <v/>
          </cell>
          <cell r="ES55" t="str">
            <v/>
          </cell>
          <cell r="ET55" t="str">
            <v/>
          </cell>
          <cell r="EU55" t="str">
            <v/>
          </cell>
          <cell r="EV55" t="str">
            <v/>
          </cell>
          <cell r="EW55" t="str">
            <v/>
          </cell>
          <cell r="EX55" t="str">
            <v/>
          </cell>
          <cell r="EY55" t="str">
            <v/>
          </cell>
          <cell r="EZ55" t="str">
            <v/>
          </cell>
          <cell r="FA55" t="str">
            <v/>
          </cell>
          <cell r="FB55" t="str">
            <v/>
          </cell>
          <cell r="FC55" t="str">
            <v/>
          </cell>
          <cell r="FD55" t="str">
            <v/>
          </cell>
          <cell r="FE55" t="str">
            <v/>
          </cell>
          <cell r="FF55" t="str">
            <v/>
          </cell>
          <cell r="FG55" t="str">
            <v/>
          </cell>
          <cell r="FH55" t="str">
            <v/>
          </cell>
          <cell r="FI55" t="str">
            <v/>
          </cell>
          <cell r="FJ55" t="str">
            <v/>
          </cell>
          <cell r="FK55" t="str">
            <v/>
          </cell>
          <cell r="FL55" t="str">
            <v/>
          </cell>
          <cell r="FM55" t="str">
            <v/>
          </cell>
          <cell r="FN55" t="str">
            <v/>
          </cell>
          <cell r="FO55" t="str">
            <v/>
          </cell>
          <cell r="FP55" t="str">
            <v/>
          </cell>
          <cell r="FQ55" t="str">
            <v/>
          </cell>
          <cell r="FR55" t="str">
            <v/>
          </cell>
          <cell r="FS55" t="str">
            <v/>
          </cell>
          <cell r="FT55" t="str">
            <v/>
          </cell>
          <cell r="FU55" t="str">
            <v/>
          </cell>
          <cell r="FV55" t="str">
            <v/>
          </cell>
          <cell r="FW55" t="str">
            <v/>
          </cell>
          <cell r="FX55" t="str">
            <v/>
          </cell>
          <cell r="FY55" t="str">
            <v/>
          </cell>
          <cell r="FZ55" t="str">
            <v/>
          </cell>
          <cell r="GA55" t="str">
            <v/>
          </cell>
          <cell r="GB55">
            <v>0.5</v>
          </cell>
          <cell r="GC55" t="str">
            <v/>
          </cell>
          <cell r="GD55" t="str">
            <v/>
          </cell>
          <cell r="GE55" t="str">
            <v/>
          </cell>
          <cell r="GF55" t="str">
            <v/>
          </cell>
          <cell r="GG55" t="str">
            <v/>
          </cell>
          <cell r="GH55" t="str">
            <v/>
          </cell>
          <cell r="GI55" t="str">
            <v/>
          </cell>
          <cell r="GJ55" t="str">
            <v/>
          </cell>
          <cell r="GK55" t="str">
            <v/>
          </cell>
          <cell r="GL55" t="str">
            <v/>
          </cell>
          <cell r="GM55" t="str">
            <v/>
          </cell>
          <cell r="GN55" t="str">
            <v/>
          </cell>
          <cell r="GO55" t="str">
            <v/>
          </cell>
          <cell r="GP55" t="str">
            <v/>
          </cell>
          <cell r="GQ55" t="str">
            <v/>
          </cell>
          <cell r="GR55" t="str">
            <v/>
          </cell>
          <cell r="GS55" t="str">
            <v/>
          </cell>
          <cell r="GT55">
            <v>0.5</v>
          </cell>
          <cell r="GU55" t="str">
            <v/>
          </cell>
          <cell r="GV55" t="str">
            <v/>
          </cell>
          <cell r="GW55" t="str">
            <v/>
          </cell>
          <cell r="GX55" t="str">
            <v/>
          </cell>
          <cell r="GY55" t="str">
            <v/>
          </cell>
          <cell r="GZ55" t="str">
            <v/>
          </cell>
          <cell r="HA55" t="str">
            <v/>
          </cell>
          <cell r="HB55" t="str">
            <v/>
          </cell>
          <cell r="HC55" t="str">
            <v/>
          </cell>
          <cell r="HD55" t="str">
            <v/>
          </cell>
          <cell r="HE55" t="str">
            <v/>
          </cell>
          <cell r="HF55" t="str">
            <v/>
          </cell>
          <cell r="HG55" t="str">
            <v/>
          </cell>
          <cell r="HH55" t="str">
            <v/>
          </cell>
          <cell r="HI55" t="str">
            <v/>
          </cell>
          <cell r="HJ55" t="str">
            <v/>
          </cell>
          <cell r="HK55" t="str">
            <v/>
          </cell>
          <cell r="HL55" t="str">
            <v/>
          </cell>
          <cell r="HM55" t="str">
            <v/>
          </cell>
          <cell r="HN55" t="str">
            <v/>
          </cell>
          <cell r="HO55" t="str">
            <v/>
          </cell>
          <cell r="HP55" t="str">
            <v/>
          </cell>
          <cell r="HQ55" t="str">
            <v/>
          </cell>
          <cell r="HR55" t="str">
            <v/>
          </cell>
          <cell r="HS55" t="str">
            <v/>
          </cell>
          <cell r="HT55" t="str">
            <v/>
          </cell>
          <cell r="HU55" t="str">
            <v/>
          </cell>
          <cell r="HV55" t="str">
            <v/>
          </cell>
          <cell r="HW55" t="str">
            <v/>
          </cell>
          <cell r="HX55">
            <v>0.5</v>
          </cell>
          <cell r="HY55" t="str">
            <v/>
          </cell>
          <cell r="HZ55" t="str">
            <v/>
          </cell>
          <cell r="IA55" t="str">
            <v/>
          </cell>
          <cell r="IB55" t="str">
            <v/>
          </cell>
          <cell r="IC55" t="str">
            <v/>
          </cell>
          <cell r="ID55" t="str">
            <v/>
          </cell>
          <cell r="IE55" t="str">
            <v/>
          </cell>
          <cell r="IF55" t="str">
            <v/>
          </cell>
          <cell r="IG55" t="str">
            <v/>
          </cell>
          <cell r="IH55" t="str">
            <v/>
          </cell>
          <cell r="II55" t="str">
            <v/>
          </cell>
          <cell r="IJ55" t="str">
            <v/>
          </cell>
          <cell r="IK55" t="str">
            <v/>
          </cell>
          <cell r="IL55" t="str">
            <v/>
          </cell>
          <cell r="IM55" t="str">
            <v/>
          </cell>
        </row>
        <row r="56">
          <cell r="A56" t="str">
            <v>5.1.5</v>
          </cell>
          <cell r="B56">
            <v>0.5</v>
          </cell>
          <cell r="C56" t="str">
            <v>GERD - Financed by business enterprise (% of total)</v>
          </cell>
          <cell r="D56" t="str">
            <v>SCORE</v>
          </cell>
          <cell r="E56" t="str">
            <v/>
          </cell>
          <cell r="F56" t="str">
            <v/>
          </cell>
          <cell r="G56">
            <v>0.5</v>
          </cell>
          <cell r="H56" t="str">
            <v/>
          </cell>
          <cell r="I56">
            <v>0.5</v>
          </cell>
          <cell r="J56">
            <v>0.5</v>
          </cell>
          <cell r="K56">
            <v>0.5</v>
          </cell>
          <cell r="L56" t="str">
            <v/>
          </cell>
          <cell r="M56" t="str">
            <v/>
          </cell>
          <cell r="N56" t="str">
            <v/>
          </cell>
          <cell r="O56">
            <v>0.5</v>
          </cell>
          <cell r="P56" t="str">
            <v/>
          </cell>
          <cell r="Q56">
            <v>0.5</v>
          </cell>
          <cell r="R56" t="str">
            <v/>
          </cell>
          <cell r="S56" t="str">
            <v/>
          </cell>
          <cell r="T56">
            <v>0.5</v>
          </cell>
          <cell r="U56">
            <v>0.5</v>
          </cell>
          <cell r="V56">
            <v>0.5</v>
          </cell>
          <cell r="W56" t="str">
            <v/>
          </cell>
          <cell r="X56" t="str">
            <v/>
          </cell>
          <cell r="Y56" t="str">
            <v/>
          </cell>
          <cell r="Z56" t="str">
            <v/>
          </cell>
          <cell r="AA56">
            <v>0.5</v>
          </cell>
          <cell r="AB56" t="str">
            <v/>
          </cell>
          <cell r="AC56">
            <v>0.5</v>
          </cell>
          <cell r="AD56">
            <v>0.5</v>
          </cell>
          <cell r="AE56">
            <v>0.5</v>
          </cell>
          <cell r="AF56" t="str">
            <v/>
          </cell>
          <cell r="AG56" t="str">
            <v/>
          </cell>
          <cell r="AH56">
            <v>0.5</v>
          </cell>
          <cell r="AI56">
            <v>0.5</v>
          </cell>
          <cell r="AJ56">
            <v>0.5</v>
          </cell>
          <cell r="AK56">
            <v>0.5</v>
          </cell>
          <cell r="AL56" t="str">
            <v/>
          </cell>
          <cell r="AM56">
            <v>0.5</v>
          </cell>
          <cell r="AN56" t="str">
            <v/>
          </cell>
          <cell r="AO56">
            <v>0.5</v>
          </cell>
          <cell r="AP56">
            <v>0.5</v>
          </cell>
          <cell r="AQ56" t="str">
            <v/>
          </cell>
          <cell r="AR56">
            <v>0.5</v>
          </cell>
          <cell r="AS56">
            <v>0.5</v>
          </cell>
          <cell r="AT56" t="str">
            <v/>
          </cell>
          <cell r="AU56" t="str">
            <v/>
          </cell>
          <cell r="AV56">
            <v>0.5</v>
          </cell>
          <cell r="AW56" t="str">
            <v/>
          </cell>
          <cell r="AX56">
            <v>0.5</v>
          </cell>
          <cell r="AY56" t="str">
            <v/>
          </cell>
          <cell r="AZ56" t="str">
            <v/>
          </cell>
          <cell r="BA56" t="str">
            <v/>
          </cell>
          <cell r="BB56">
            <v>0.5</v>
          </cell>
          <cell r="BC56">
            <v>0.5</v>
          </cell>
          <cell r="BD56">
            <v>0.5</v>
          </cell>
          <cell r="BE56">
            <v>0.5</v>
          </cell>
          <cell r="BF56">
            <v>0.5</v>
          </cell>
          <cell r="BG56">
            <v>0.5</v>
          </cell>
          <cell r="BH56">
            <v>0.5</v>
          </cell>
          <cell r="BI56">
            <v>0.5</v>
          </cell>
          <cell r="BJ56" t="str">
            <v/>
          </cell>
          <cell r="BK56">
            <v>0.5</v>
          </cell>
          <cell r="BL56" t="str">
            <v/>
          </cell>
          <cell r="BM56">
            <v>0.5</v>
          </cell>
          <cell r="BN56" t="str">
            <v/>
          </cell>
          <cell r="BO56">
            <v>0.5</v>
          </cell>
          <cell r="BP56">
            <v>0.5</v>
          </cell>
          <cell r="BQ56">
            <v>0.5</v>
          </cell>
          <cell r="BR56">
            <v>0.5</v>
          </cell>
          <cell r="BS56" t="str">
            <v/>
          </cell>
          <cell r="BT56" t="str">
            <v/>
          </cell>
          <cell r="BU56">
            <v>0.5</v>
          </cell>
          <cell r="BV56">
            <v>0.5</v>
          </cell>
          <cell r="BW56">
            <v>0.5</v>
          </cell>
          <cell r="BX56" t="str">
            <v/>
          </cell>
          <cell r="BY56" t="str">
            <v/>
          </cell>
          <cell r="BZ56">
            <v>0.5</v>
          </cell>
          <cell r="CA56" t="str">
            <v/>
          </cell>
          <cell r="CB56">
            <v>0.5</v>
          </cell>
          <cell r="CC56" t="str">
            <v/>
          </cell>
          <cell r="CD56" t="str">
            <v/>
          </cell>
          <cell r="CE56">
            <v>0.5</v>
          </cell>
          <cell r="CF56">
            <v>0.5</v>
          </cell>
          <cell r="CG56" t="str">
            <v/>
          </cell>
          <cell r="CH56">
            <v>0.5</v>
          </cell>
          <cell r="CI56" t="str">
            <v/>
          </cell>
          <cell r="CJ56" t="str">
            <v/>
          </cell>
          <cell r="CK56" t="str">
            <v/>
          </cell>
          <cell r="CL56">
            <v>0.5</v>
          </cell>
          <cell r="CM56">
            <v>0.5</v>
          </cell>
          <cell r="CN56" t="str">
            <v/>
          </cell>
          <cell r="CO56" t="str">
            <v/>
          </cell>
          <cell r="CP56">
            <v>0.5</v>
          </cell>
          <cell r="CQ56" t="str">
            <v/>
          </cell>
          <cell r="CR56" t="str">
            <v/>
          </cell>
          <cell r="CS56">
            <v>0.5</v>
          </cell>
          <cell r="CT56">
            <v>0.5</v>
          </cell>
          <cell r="CU56" t="str">
            <v/>
          </cell>
          <cell r="CV56">
            <v>0.5</v>
          </cell>
          <cell r="CW56">
            <v>0.5</v>
          </cell>
          <cell r="CX56">
            <v>0.5</v>
          </cell>
          <cell r="CY56" t="str">
            <v/>
          </cell>
          <cell r="CZ56">
            <v>0.5</v>
          </cell>
          <cell r="DA56">
            <v>0.5</v>
          </cell>
          <cell r="DB56" t="str">
            <v/>
          </cell>
          <cell r="DC56" t="str">
            <v/>
          </cell>
          <cell r="DD56" t="str">
            <v/>
          </cell>
          <cell r="DE56">
            <v>0.5</v>
          </cell>
          <cell r="DF56">
            <v>0.5</v>
          </cell>
          <cell r="DG56">
            <v>0.5</v>
          </cell>
          <cell r="DH56">
            <v>0.5</v>
          </cell>
          <cell r="DI56">
            <v>0.5</v>
          </cell>
          <cell r="DJ56">
            <v>0.5</v>
          </cell>
          <cell r="DK56" t="str">
            <v/>
          </cell>
          <cell r="DL56">
            <v>0.5</v>
          </cell>
          <cell r="DM56">
            <v>0.5</v>
          </cell>
          <cell r="DN56" t="str">
            <v/>
          </cell>
          <cell r="DO56" t="str">
            <v/>
          </cell>
          <cell r="DP56">
            <v>0.5</v>
          </cell>
          <cell r="DQ56" t="str">
            <v/>
          </cell>
          <cell r="DR56">
            <v>0.5</v>
          </cell>
          <cell r="DS56" t="str">
            <v/>
          </cell>
          <cell r="DT56" t="str">
            <v/>
          </cell>
          <cell r="DU56">
            <v>0.5</v>
          </cell>
          <cell r="DV56">
            <v>0.5</v>
          </cell>
          <cell r="DW56">
            <v>0.5</v>
          </cell>
          <cell r="DX56">
            <v>0.5</v>
          </cell>
          <cell r="DY56" t="str">
            <v/>
          </cell>
          <cell r="DZ56">
            <v>0.5</v>
          </cell>
          <cell r="EA56">
            <v>0.5</v>
          </cell>
          <cell r="EB56">
            <v>0.5</v>
          </cell>
          <cell r="EC56" t="str">
            <v/>
          </cell>
          <cell r="ED56">
            <v>0.5</v>
          </cell>
          <cell r="EE56" t="str">
            <v/>
          </cell>
          <cell r="EF56" t="str">
            <v/>
          </cell>
          <cell r="EG56" t="str">
            <v/>
          </cell>
          <cell r="EH56" t="str">
            <v/>
          </cell>
          <cell r="EI56" t="str">
            <v/>
          </cell>
          <cell r="EJ56" t="str">
            <v/>
          </cell>
          <cell r="EK56" t="str">
            <v/>
          </cell>
          <cell r="EL56" t="str">
            <v/>
          </cell>
          <cell r="EM56" t="str">
            <v/>
          </cell>
          <cell r="EN56" t="str">
            <v/>
          </cell>
          <cell r="EO56" t="str">
            <v/>
          </cell>
          <cell r="EP56" t="str">
            <v/>
          </cell>
          <cell r="EQ56">
            <v>0.5</v>
          </cell>
          <cell r="ER56" t="str">
            <v/>
          </cell>
          <cell r="ES56" t="str">
            <v/>
          </cell>
          <cell r="ET56" t="str">
            <v/>
          </cell>
          <cell r="EU56" t="str">
            <v/>
          </cell>
          <cell r="EV56" t="str">
            <v/>
          </cell>
          <cell r="EW56" t="str">
            <v/>
          </cell>
          <cell r="EX56" t="str">
            <v/>
          </cell>
          <cell r="EY56" t="str">
            <v/>
          </cell>
          <cell r="EZ56" t="str">
            <v/>
          </cell>
          <cell r="FA56" t="str">
            <v/>
          </cell>
          <cell r="FB56" t="str">
            <v/>
          </cell>
          <cell r="FC56" t="str">
            <v/>
          </cell>
          <cell r="FD56" t="str">
            <v/>
          </cell>
          <cell r="FE56" t="str">
            <v/>
          </cell>
          <cell r="FF56" t="str">
            <v/>
          </cell>
          <cell r="FG56" t="str">
            <v/>
          </cell>
          <cell r="FH56" t="str">
            <v/>
          </cell>
          <cell r="FI56" t="str">
            <v/>
          </cell>
          <cell r="FJ56" t="str">
            <v/>
          </cell>
          <cell r="FK56" t="str">
            <v/>
          </cell>
          <cell r="FL56" t="str">
            <v/>
          </cell>
          <cell r="FM56" t="str">
            <v/>
          </cell>
          <cell r="FN56" t="str">
            <v/>
          </cell>
          <cell r="FO56" t="str">
            <v/>
          </cell>
          <cell r="FP56" t="str">
            <v/>
          </cell>
          <cell r="FQ56" t="str">
            <v/>
          </cell>
          <cell r="FR56" t="str">
            <v/>
          </cell>
          <cell r="FS56" t="str">
            <v/>
          </cell>
          <cell r="FT56" t="str">
            <v/>
          </cell>
          <cell r="FU56" t="str">
            <v/>
          </cell>
          <cell r="FV56" t="str">
            <v/>
          </cell>
          <cell r="FW56" t="str">
            <v/>
          </cell>
          <cell r="FX56" t="str">
            <v/>
          </cell>
          <cell r="FY56" t="str">
            <v/>
          </cell>
          <cell r="FZ56" t="str">
            <v/>
          </cell>
          <cell r="GA56" t="str">
            <v/>
          </cell>
          <cell r="GB56">
            <v>0.5</v>
          </cell>
          <cell r="GC56" t="str">
            <v/>
          </cell>
          <cell r="GD56" t="str">
            <v/>
          </cell>
          <cell r="GE56" t="str">
            <v/>
          </cell>
          <cell r="GF56" t="str">
            <v/>
          </cell>
          <cell r="GG56" t="str">
            <v/>
          </cell>
          <cell r="GH56" t="str">
            <v/>
          </cell>
          <cell r="GI56" t="str">
            <v/>
          </cell>
          <cell r="GJ56" t="str">
            <v/>
          </cell>
          <cell r="GK56" t="str">
            <v/>
          </cell>
          <cell r="GL56" t="str">
            <v/>
          </cell>
          <cell r="GM56" t="str">
            <v/>
          </cell>
          <cell r="GN56" t="str">
            <v/>
          </cell>
          <cell r="GO56" t="str">
            <v/>
          </cell>
          <cell r="GP56" t="str">
            <v/>
          </cell>
          <cell r="GQ56" t="str">
            <v/>
          </cell>
          <cell r="GR56" t="str">
            <v/>
          </cell>
          <cell r="GS56" t="str">
            <v/>
          </cell>
          <cell r="GT56" t="str">
            <v/>
          </cell>
          <cell r="GU56" t="str">
            <v/>
          </cell>
          <cell r="GV56" t="str">
            <v/>
          </cell>
          <cell r="GW56" t="str">
            <v/>
          </cell>
          <cell r="GX56" t="str">
            <v/>
          </cell>
          <cell r="GY56" t="str">
            <v/>
          </cell>
          <cell r="GZ56" t="str">
            <v/>
          </cell>
          <cell r="HA56" t="str">
            <v/>
          </cell>
          <cell r="HB56" t="str">
            <v/>
          </cell>
          <cell r="HC56" t="str">
            <v/>
          </cell>
          <cell r="HD56" t="str">
            <v/>
          </cell>
          <cell r="HE56" t="str">
            <v/>
          </cell>
          <cell r="HF56" t="str">
            <v/>
          </cell>
          <cell r="HG56" t="str">
            <v/>
          </cell>
          <cell r="HH56" t="str">
            <v/>
          </cell>
          <cell r="HI56" t="str">
            <v/>
          </cell>
          <cell r="HJ56" t="str">
            <v/>
          </cell>
          <cell r="HK56" t="str">
            <v/>
          </cell>
          <cell r="HL56" t="str">
            <v/>
          </cell>
          <cell r="HM56" t="str">
            <v/>
          </cell>
          <cell r="HN56" t="str">
            <v/>
          </cell>
          <cell r="HO56" t="str">
            <v/>
          </cell>
          <cell r="HP56" t="str">
            <v/>
          </cell>
          <cell r="HQ56" t="str">
            <v/>
          </cell>
          <cell r="HR56" t="str">
            <v/>
          </cell>
          <cell r="HS56" t="str">
            <v/>
          </cell>
          <cell r="HT56" t="str">
            <v/>
          </cell>
          <cell r="HU56" t="str">
            <v/>
          </cell>
          <cell r="HV56" t="str">
            <v/>
          </cell>
          <cell r="HW56" t="str">
            <v/>
          </cell>
          <cell r="HX56" t="str">
            <v/>
          </cell>
          <cell r="HY56" t="str">
            <v/>
          </cell>
          <cell r="HZ56" t="str">
            <v/>
          </cell>
          <cell r="IA56" t="str">
            <v/>
          </cell>
          <cell r="IB56" t="str">
            <v/>
          </cell>
          <cell r="IC56" t="str">
            <v/>
          </cell>
          <cell r="ID56" t="str">
            <v/>
          </cell>
          <cell r="IE56" t="str">
            <v/>
          </cell>
          <cell r="IF56" t="str">
            <v/>
          </cell>
          <cell r="IG56" t="str">
            <v/>
          </cell>
          <cell r="IH56" t="str">
            <v/>
          </cell>
          <cell r="II56" t="str">
            <v/>
          </cell>
          <cell r="IJ56" t="str">
            <v/>
          </cell>
          <cell r="IK56" t="str">
            <v/>
          </cell>
          <cell r="IL56" t="str">
            <v/>
          </cell>
          <cell r="IM56" t="str">
            <v/>
          </cell>
        </row>
        <row r="57">
          <cell r="A57" t="str">
            <v>5.2.1</v>
          </cell>
          <cell r="B57">
            <v>1</v>
          </cell>
          <cell r="C57" t="str">
            <v>University/industry research collaboration</v>
          </cell>
          <cell r="D57" t="str">
            <v>SCORE</v>
          </cell>
          <cell r="E57">
            <v>1</v>
          </cell>
          <cell r="F57">
            <v>1</v>
          </cell>
          <cell r="G57">
            <v>1</v>
          </cell>
          <cell r="H57">
            <v>1</v>
          </cell>
          <cell r="I57">
            <v>1</v>
          </cell>
          <cell r="J57">
            <v>1</v>
          </cell>
          <cell r="K57">
            <v>1</v>
          </cell>
          <cell r="L57">
            <v>1</v>
          </cell>
          <cell r="M57">
            <v>1</v>
          </cell>
          <cell r="N57" t="str">
            <v/>
          </cell>
          <cell r="O57">
            <v>1</v>
          </cell>
          <cell r="P57">
            <v>1</v>
          </cell>
          <cell r="Q57">
            <v>1</v>
          </cell>
          <cell r="R57">
            <v>1</v>
          </cell>
          <cell r="S57">
            <v>1</v>
          </cell>
          <cell r="T57">
            <v>1</v>
          </cell>
          <cell r="U57">
            <v>1</v>
          </cell>
          <cell r="V57">
            <v>1</v>
          </cell>
          <cell r="W57">
            <v>1</v>
          </cell>
          <cell r="X57" t="str">
            <v/>
          </cell>
          <cell r="Y57">
            <v>1</v>
          </cell>
          <cell r="Z57">
            <v>1</v>
          </cell>
          <cell r="AA57">
            <v>1</v>
          </cell>
          <cell r="AB57" t="str">
            <v/>
          </cell>
          <cell r="AC57">
            <v>1</v>
          </cell>
          <cell r="AD57">
            <v>1</v>
          </cell>
          <cell r="AE57">
            <v>1</v>
          </cell>
          <cell r="AF57">
            <v>1</v>
          </cell>
          <cell r="AG57">
            <v>1</v>
          </cell>
          <cell r="AH57">
            <v>1</v>
          </cell>
          <cell r="AI57">
            <v>1</v>
          </cell>
          <cell r="AJ57">
            <v>1</v>
          </cell>
          <cell r="AK57">
            <v>1</v>
          </cell>
          <cell r="AL57">
            <v>1</v>
          </cell>
          <cell r="AM57">
            <v>1</v>
          </cell>
          <cell r="AN57">
            <v>1</v>
          </cell>
          <cell r="AO57">
            <v>1</v>
          </cell>
          <cell r="AP57">
            <v>1</v>
          </cell>
          <cell r="AQ57">
            <v>1</v>
          </cell>
          <cell r="AR57">
            <v>1</v>
          </cell>
          <cell r="AS57">
            <v>1</v>
          </cell>
          <cell r="AT57" t="str">
            <v/>
          </cell>
          <cell r="AU57">
            <v>1</v>
          </cell>
          <cell r="AV57">
            <v>1</v>
          </cell>
          <cell r="AW57">
            <v>1</v>
          </cell>
          <cell r="AX57">
            <v>1</v>
          </cell>
          <cell r="AY57">
            <v>1</v>
          </cell>
          <cell r="AZ57">
            <v>1</v>
          </cell>
          <cell r="BA57">
            <v>1</v>
          </cell>
          <cell r="BB57">
            <v>1</v>
          </cell>
          <cell r="BC57">
            <v>1</v>
          </cell>
          <cell r="BD57">
            <v>1</v>
          </cell>
          <cell r="BE57">
            <v>1</v>
          </cell>
          <cell r="BF57">
            <v>1</v>
          </cell>
          <cell r="BG57">
            <v>1</v>
          </cell>
          <cell r="BH57">
            <v>1</v>
          </cell>
          <cell r="BI57">
            <v>1</v>
          </cell>
          <cell r="BJ57">
            <v>1</v>
          </cell>
          <cell r="BK57">
            <v>1</v>
          </cell>
          <cell r="BL57">
            <v>1</v>
          </cell>
          <cell r="BM57">
            <v>1</v>
          </cell>
          <cell r="BN57">
            <v>1</v>
          </cell>
          <cell r="BO57">
            <v>1</v>
          </cell>
          <cell r="BP57">
            <v>1</v>
          </cell>
          <cell r="BQ57">
            <v>1</v>
          </cell>
          <cell r="BR57">
            <v>1</v>
          </cell>
          <cell r="BS57" t="str">
            <v/>
          </cell>
          <cell r="BT57" t="str">
            <v/>
          </cell>
          <cell r="BU57">
            <v>1</v>
          </cell>
          <cell r="BV57">
            <v>1</v>
          </cell>
          <cell r="BW57">
            <v>1</v>
          </cell>
          <cell r="BX57">
            <v>1</v>
          </cell>
          <cell r="BY57">
            <v>1</v>
          </cell>
          <cell r="BZ57">
            <v>1</v>
          </cell>
          <cell r="CA57">
            <v>1</v>
          </cell>
          <cell r="CB57">
            <v>1</v>
          </cell>
          <cell r="CC57" t="str">
            <v/>
          </cell>
          <cell r="CD57">
            <v>1</v>
          </cell>
          <cell r="CE57">
            <v>1</v>
          </cell>
          <cell r="CF57">
            <v>1</v>
          </cell>
          <cell r="CG57" t="str">
            <v/>
          </cell>
          <cell r="CH57">
            <v>1</v>
          </cell>
          <cell r="CI57">
            <v>1</v>
          </cell>
          <cell r="CJ57">
            <v>1</v>
          </cell>
          <cell r="CK57">
            <v>1</v>
          </cell>
          <cell r="CL57">
            <v>1</v>
          </cell>
          <cell r="CM57">
            <v>1</v>
          </cell>
          <cell r="CN57">
            <v>1</v>
          </cell>
          <cell r="CO57">
            <v>1</v>
          </cell>
          <cell r="CP57">
            <v>1</v>
          </cell>
          <cell r="CQ57">
            <v>1</v>
          </cell>
          <cell r="CR57">
            <v>1</v>
          </cell>
          <cell r="CS57">
            <v>1</v>
          </cell>
          <cell r="CT57">
            <v>1</v>
          </cell>
          <cell r="CU57">
            <v>1</v>
          </cell>
          <cell r="CV57">
            <v>1</v>
          </cell>
          <cell r="CW57">
            <v>1</v>
          </cell>
          <cell r="CX57">
            <v>1</v>
          </cell>
          <cell r="CY57">
            <v>1</v>
          </cell>
          <cell r="CZ57">
            <v>1</v>
          </cell>
          <cell r="DA57">
            <v>1</v>
          </cell>
          <cell r="DB57">
            <v>1</v>
          </cell>
          <cell r="DC57">
            <v>1</v>
          </cell>
          <cell r="DD57">
            <v>1</v>
          </cell>
          <cell r="DE57">
            <v>1</v>
          </cell>
          <cell r="DF57">
            <v>1</v>
          </cell>
          <cell r="DG57">
            <v>1</v>
          </cell>
          <cell r="DH57">
            <v>1</v>
          </cell>
          <cell r="DI57">
            <v>1</v>
          </cell>
          <cell r="DJ57">
            <v>1</v>
          </cell>
          <cell r="DK57" t="str">
            <v/>
          </cell>
          <cell r="DL57">
            <v>1</v>
          </cell>
          <cell r="DM57">
            <v>1</v>
          </cell>
          <cell r="DN57">
            <v>1</v>
          </cell>
          <cell r="DO57" t="str">
            <v/>
          </cell>
          <cell r="DP57">
            <v>1</v>
          </cell>
          <cell r="DQ57">
            <v>1</v>
          </cell>
          <cell r="DR57">
            <v>1</v>
          </cell>
          <cell r="DS57" t="str">
            <v/>
          </cell>
          <cell r="DT57">
            <v>1</v>
          </cell>
          <cell r="DU57">
            <v>1</v>
          </cell>
          <cell r="DV57">
            <v>1</v>
          </cell>
          <cell r="DW57">
            <v>1</v>
          </cell>
          <cell r="DX57">
            <v>1</v>
          </cell>
          <cell r="DY57">
            <v>1</v>
          </cell>
          <cell r="DZ57">
            <v>1</v>
          </cell>
          <cell r="EA57">
            <v>1</v>
          </cell>
          <cell r="EB57">
            <v>1</v>
          </cell>
          <cell r="EC57">
            <v>1</v>
          </cell>
          <cell r="ED57">
            <v>1</v>
          </cell>
          <cell r="EE57">
            <v>1</v>
          </cell>
          <cell r="EF57">
            <v>1</v>
          </cell>
          <cell r="EG57" t="str">
            <v/>
          </cell>
          <cell r="EH57" t="str">
            <v/>
          </cell>
          <cell r="EI57" t="str">
            <v/>
          </cell>
          <cell r="EJ57" t="str">
            <v/>
          </cell>
          <cell r="EK57">
            <v>1</v>
          </cell>
          <cell r="EL57" t="str">
            <v/>
          </cell>
          <cell r="EM57" t="str">
            <v/>
          </cell>
          <cell r="EN57" t="str">
            <v/>
          </cell>
          <cell r="EO57" t="str">
            <v/>
          </cell>
          <cell r="EP57" t="str">
            <v/>
          </cell>
          <cell r="EQ57" t="str">
            <v/>
          </cell>
          <cell r="ER57" t="str">
            <v/>
          </cell>
          <cell r="ES57" t="str">
            <v/>
          </cell>
          <cell r="ET57" t="str">
            <v/>
          </cell>
          <cell r="EU57" t="str">
            <v/>
          </cell>
          <cell r="EV57" t="str">
            <v/>
          </cell>
          <cell r="EW57" t="str">
            <v/>
          </cell>
          <cell r="EX57" t="str">
            <v/>
          </cell>
          <cell r="EY57" t="str">
            <v/>
          </cell>
          <cell r="EZ57" t="str">
            <v/>
          </cell>
          <cell r="FA57" t="str">
            <v/>
          </cell>
          <cell r="FB57" t="str">
            <v/>
          </cell>
          <cell r="FC57" t="str">
            <v/>
          </cell>
          <cell r="FD57" t="str">
            <v/>
          </cell>
          <cell r="FE57" t="str">
            <v/>
          </cell>
          <cell r="FF57" t="str">
            <v/>
          </cell>
          <cell r="FG57" t="str">
            <v/>
          </cell>
          <cell r="FH57" t="str">
            <v/>
          </cell>
          <cell r="FI57" t="str">
            <v/>
          </cell>
          <cell r="FJ57" t="str">
            <v/>
          </cell>
          <cell r="FK57" t="str">
            <v/>
          </cell>
          <cell r="FL57" t="str">
            <v/>
          </cell>
          <cell r="FM57" t="str">
            <v/>
          </cell>
          <cell r="FN57" t="str">
            <v/>
          </cell>
          <cell r="FO57" t="str">
            <v/>
          </cell>
          <cell r="FP57" t="str">
            <v/>
          </cell>
          <cell r="FQ57" t="str">
            <v/>
          </cell>
          <cell r="FR57" t="str">
            <v/>
          </cell>
          <cell r="FS57" t="str">
            <v/>
          </cell>
          <cell r="FT57" t="str">
            <v/>
          </cell>
          <cell r="FU57" t="str">
            <v/>
          </cell>
          <cell r="FV57" t="str">
            <v/>
          </cell>
          <cell r="FW57" t="str">
            <v/>
          </cell>
          <cell r="FX57" t="str">
            <v/>
          </cell>
          <cell r="FY57" t="str">
            <v/>
          </cell>
          <cell r="FZ57" t="str">
            <v/>
          </cell>
          <cell r="GA57" t="str">
            <v/>
          </cell>
          <cell r="GB57">
            <v>1</v>
          </cell>
          <cell r="GC57" t="str">
            <v/>
          </cell>
          <cell r="GD57" t="str">
            <v/>
          </cell>
          <cell r="GE57" t="str">
            <v/>
          </cell>
          <cell r="GF57" t="str">
            <v/>
          </cell>
          <cell r="GG57" t="str">
            <v/>
          </cell>
          <cell r="GH57" t="str">
            <v/>
          </cell>
          <cell r="GI57" t="str">
            <v/>
          </cell>
          <cell r="GJ57" t="str">
            <v/>
          </cell>
          <cell r="GK57">
            <v>1</v>
          </cell>
          <cell r="GL57" t="str">
            <v/>
          </cell>
          <cell r="GM57" t="str">
            <v/>
          </cell>
          <cell r="GN57" t="str">
            <v/>
          </cell>
          <cell r="GO57" t="str">
            <v/>
          </cell>
          <cell r="GP57" t="str">
            <v/>
          </cell>
          <cell r="GQ57" t="str">
            <v/>
          </cell>
          <cell r="GR57" t="str">
            <v/>
          </cell>
          <cell r="GS57" t="str">
            <v/>
          </cell>
          <cell r="GT57">
            <v>1</v>
          </cell>
          <cell r="GU57" t="str">
            <v/>
          </cell>
          <cell r="GV57" t="str">
            <v/>
          </cell>
          <cell r="GW57" t="str">
            <v/>
          </cell>
          <cell r="GX57" t="str">
            <v/>
          </cell>
          <cell r="GY57" t="str">
            <v/>
          </cell>
          <cell r="GZ57" t="str">
            <v/>
          </cell>
          <cell r="HA57" t="str">
            <v/>
          </cell>
          <cell r="HB57" t="str">
            <v/>
          </cell>
          <cell r="HC57" t="str">
            <v/>
          </cell>
          <cell r="HD57" t="str">
            <v/>
          </cell>
          <cell r="HE57" t="str">
            <v/>
          </cell>
          <cell r="HF57" t="str">
            <v/>
          </cell>
          <cell r="HG57" t="str">
            <v/>
          </cell>
          <cell r="HH57" t="str">
            <v/>
          </cell>
          <cell r="HI57" t="str">
            <v/>
          </cell>
          <cell r="HJ57">
            <v>1</v>
          </cell>
          <cell r="HK57" t="str">
            <v/>
          </cell>
          <cell r="HL57" t="str">
            <v/>
          </cell>
          <cell r="HM57" t="str">
            <v/>
          </cell>
          <cell r="HN57" t="str">
            <v/>
          </cell>
          <cell r="HO57" t="str">
            <v/>
          </cell>
          <cell r="HP57" t="str">
            <v/>
          </cell>
          <cell r="HQ57" t="str">
            <v/>
          </cell>
          <cell r="HR57" t="str">
            <v/>
          </cell>
          <cell r="HS57" t="str">
            <v/>
          </cell>
          <cell r="HT57" t="str">
            <v/>
          </cell>
          <cell r="HU57" t="str">
            <v/>
          </cell>
          <cell r="HV57" t="str">
            <v/>
          </cell>
          <cell r="HW57" t="str">
            <v/>
          </cell>
          <cell r="HX57" t="str">
            <v/>
          </cell>
          <cell r="HY57">
            <v>1</v>
          </cell>
          <cell r="HZ57" t="str">
            <v/>
          </cell>
          <cell r="IA57" t="str">
            <v/>
          </cell>
          <cell r="IB57" t="str">
            <v/>
          </cell>
          <cell r="IC57" t="str">
            <v/>
          </cell>
          <cell r="ID57" t="str">
            <v/>
          </cell>
          <cell r="IE57" t="str">
            <v/>
          </cell>
          <cell r="IF57" t="str">
            <v/>
          </cell>
          <cell r="IG57" t="str">
            <v/>
          </cell>
          <cell r="IH57" t="str">
            <v/>
          </cell>
          <cell r="II57" t="str">
            <v/>
          </cell>
          <cell r="IJ57" t="str">
            <v/>
          </cell>
          <cell r="IK57" t="str">
            <v/>
          </cell>
          <cell r="IL57" t="str">
            <v/>
          </cell>
          <cell r="IM57" t="str">
            <v/>
          </cell>
        </row>
        <row r="58">
          <cell r="A58" t="str">
            <v>5.2.2</v>
          </cell>
          <cell r="B58">
            <v>1</v>
          </cell>
          <cell r="C58" t="str">
            <v>State of cluster development</v>
          </cell>
          <cell r="D58" t="str">
            <v>SCORE</v>
          </cell>
          <cell r="E58">
            <v>1</v>
          </cell>
          <cell r="F58">
            <v>1</v>
          </cell>
          <cell r="G58">
            <v>1</v>
          </cell>
          <cell r="H58">
            <v>1</v>
          </cell>
          <cell r="I58">
            <v>1</v>
          </cell>
          <cell r="J58">
            <v>1</v>
          </cell>
          <cell r="K58">
            <v>1</v>
          </cell>
          <cell r="L58">
            <v>1</v>
          </cell>
          <cell r="M58">
            <v>1</v>
          </cell>
          <cell r="N58" t="str">
            <v/>
          </cell>
          <cell r="O58">
            <v>1</v>
          </cell>
          <cell r="P58">
            <v>1</v>
          </cell>
          <cell r="Q58">
            <v>1</v>
          </cell>
          <cell r="R58">
            <v>1</v>
          </cell>
          <cell r="S58">
            <v>1</v>
          </cell>
          <cell r="T58">
            <v>1</v>
          </cell>
          <cell r="U58">
            <v>1</v>
          </cell>
          <cell r="V58">
            <v>1</v>
          </cell>
          <cell r="W58">
            <v>1</v>
          </cell>
          <cell r="X58" t="str">
            <v/>
          </cell>
          <cell r="Y58">
            <v>1</v>
          </cell>
          <cell r="Z58">
            <v>1</v>
          </cell>
          <cell r="AA58">
            <v>1</v>
          </cell>
          <cell r="AB58" t="str">
            <v/>
          </cell>
          <cell r="AC58">
            <v>1</v>
          </cell>
          <cell r="AD58">
            <v>1</v>
          </cell>
          <cell r="AE58">
            <v>1</v>
          </cell>
          <cell r="AF58">
            <v>1</v>
          </cell>
          <cell r="AG58">
            <v>1</v>
          </cell>
          <cell r="AH58">
            <v>1</v>
          </cell>
          <cell r="AI58">
            <v>1</v>
          </cell>
          <cell r="AJ58">
            <v>1</v>
          </cell>
          <cell r="AK58">
            <v>1</v>
          </cell>
          <cell r="AL58">
            <v>1</v>
          </cell>
          <cell r="AM58">
            <v>1</v>
          </cell>
          <cell r="AN58">
            <v>1</v>
          </cell>
          <cell r="AO58">
            <v>1</v>
          </cell>
          <cell r="AP58">
            <v>1</v>
          </cell>
          <cell r="AQ58">
            <v>1</v>
          </cell>
          <cell r="AR58">
            <v>1</v>
          </cell>
          <cell r="AS58">
            <v>1</v>
          </cell>
          <cell r="AT58" t="str">
            <v/>
          </cell>
          <cell r="AU58">
            <v>1</v>
          </cell>
          <cell r="AV58">
            <v>1</v>
          </cell>
          <cell r="AW58">
            <v>1</v>
          </cell>
          <cell r="AX58">
            <v>1</v>
          </cell>
          <cell r="AY58">
            <v>1</v>
          </cell>
          <cell r="AZ58">
            <v>1</v>
          </cell>
          <cell r="BA58">
            <v>1</v>
          </cell>
          <cell r="BB58">
            <v>1</v>
          </cell>
          <cell r="BC58">
            <v>1</v>
          </cell>
          <cell r="BD58">
            <v>1</v>
          </cell>
          <cell r="BE58">
            <v>1</v>
          </cell>
          <cell r="BF58">
            <v>1</v>
          </cell>
          <cell r="BG58">
            <v>1</v>
          </cell>
          <cell r="BH58">
            <v>1</v>
          </cell>
          <cell r="BI58">
            <v>1</v>
          </cell>
          <cell r="BJ58">
            <v>1</v>
          </cell>
          <cell r="BK58">
            <v>1</v>
          </cell>
          <cell r="BL58">
            <v>1</v>
          </cell>
          <cell r="BM58">
            <v>1</v>
          </cell>
          <cell r="BN58">
            <v>1</v>
          </cell>
          <cell r="BO58">
            <v>1</v>
          </cell>
          <cell r="BP58">
            <v>1</v>
          </cell>
          <cell r="BQ58">
            <v>1</v>
          </cell>
          <cell r="BR58">
            <v>1</v>
          </cell>
          <cell r="BS58" t="str">
            <v/>
          </cell>
          <cell r="BT58" t="str">
            <v/>
          </cell>
          <cell r="BU58">
            <v>1</v>
          </cell>
          <cell r="BV58">
            <v>1</v>
          </cell>
          <cell r="BW58">
            <v>1</v>
          </cell>
          <cell r="BX58">
            <v>1</v>
          </cell>
          <cell r="BY58">
            <v>1</v>
          </cell>
          <cell r="BZ58">
            <v>1</v>
          </cell>
          <cell r="CA58">
            <v>1</v>
          </cell>
          <cell r="CB58">
            <v>1</v>
          </cell>
          <cell r="CC58" t="str">
            <v/>
          </cell>
          <cell r="CD58">
            <v>1</v>
          </cell>
          <cell r="CE58">
            <v>1</v>
          </cell>
          <cell r="CF58">
            <v>1</v>
          </cell>
          <cell r="CG58" t="str">
            <v/>
          </cell>
          <cell r="CH58">
            <v>1</v>
          </cell>
          <cell r="CI58">
            <v>1</v>
          </cell>
          <cell r="CJ58">
            <v>1</v>
          </cell>
          <cell r="CK58">
            <v>1</v>
          </cell>
          <cell r="CL58">
            <v>1</v>
          </cell>
          <cell r="CM58">
            <v>1</v>
          </cell>
          <cell r="CN58">
            <v>1</v>
          </cell>
          <cell r="CO58">
            <v>1</v>
          </cell>
          <cell r="CP58">
            <v>1</v>
          </cell>
          <cell r="CQ58">
            <v>1</v>
          </cell>
          <cell r="CR58">
            <v>1</v>
          </cell>
          <cell r="CS58">
            <v>1</v>
          </cell>
          <cell r="CT58">
            <v>1</v>
          </cell>
          <cell r="CU58">
            <v>1</v>
          </cell>
          <cell r="CV58">
            <v>1</v>
          </cell>
          <cell r="CW58">
            <v>1</v>
          </cell>
          <cell r="CX58">
            <v>1</v>
          </cell>
          <cell r="CY58">
            <v>1</v>
          </cell>
          <cell r="CZ58">
            <v>1</v>
          </cell>
          <cell r="DA58">
            <v>1</v>
          </cell>
          <cell r="DB58">
            <v>1</v>
          </cell>
          <cell r="DC58">
            <v>1</v>
          </cell>
          <cell r="DD58">
            <v>1</v>
          </cell>
          <cell r="DE58">
            <v>1</v>
          </cell>
          <cell r="DF58">
            <v>1</v>
          </cell>
          <cell r="DG58">
            <v>1</v>
          </cell>
          <cell r="DH58">
            <v>1</v>
          </cell>
          <cell r="DI58">
            <v>1</v>
          </cell>
          <cell r="DJ58">
            <v>1</v>
          </cell>
          <cell r="DK58" t="str">
            <v/>
          </cell>
          <cell r="DL58">
            <v>1</v>
          </cell>
          <cell r="DM58">
            <v>1</v>
          </cell>
          <cell r="DN58">
            <v>1</v>
          </cell>
          <cell r="DO58" t="str">
            <v/>
          </cell>
          <cell r="DP58">
            <v>1</v>
          </cell>
          <cell r="DQ58">
            <v>1</v>
          </cell>
          <cell r="DR58">
            <v>1</v>
          </cell>
          <cell r="DS58" t="str">
            <v/>
          </cell>
          <cell r="DT58">
            <v>1</v>
          </cell>
          <cell r="DU58">
            <v>1</v>
          </cell>
          <cell r="DV58">
            <v>1</v>
          </cell>
          <cell r="DW58">
            <v>1</v>
          </cell>
          <cell r="DX58">
            <v>1</v>
          </cell>
          <cell r="DY58">
            <v>1</v>
          </cell>
          <cell r="DZ58">
            <v>1</v>
          </cell>
          <cell r="EA58">
            <v>1</v>
          </cell>
          <cell r="EB58">
            <v>1</v>
          </cell>
          <cell r="EC58">
            <v>1</v>
          </cell>
          <cell r="ED58">
            <v>1</v>
          </cell>
          <cell r="EE58">
            <v>1</v>
          </cell>
          <cell r="EF58">
            <v>1</v>
          </cell>
          <cell r="EG58" t="str">
            <v/>
          </cell>
          <cell r="EH58" t="str">
            <v/>
          </cell>
          <cell r="EI58" t="str">
            <v/>
          </cell>
          <cell r="EJ58" t="str">
            <v/>
          </cell>
          <cell r="EK58">
            <v>1</v>
          </cell>
          <cell r="EL58" t="str">
            <v/>
          </cell>
          <cell r="EM58" t="str">
            <v/>
          </cell>
          <cell r="EN58" t="str">
            <v/>
          </cell>
          <cell r="EO58" t="str">
            <v/>
          </cell>
          <cell r="EP58" t="str">
            <v/>
          </cell>
          <cell r="EQ58" t="str">
            <v/>
          </cell>
          <cell r="ER58" t="str">
            <v/>
          </cell>
          <cell r="ES58" t="str">
            <v/>
          </cell>
          <cell r="ET58" t="str">
            <v/>
          </cell>
          <cell r="EU58" t="str">
            <v/>
          </cell>
          <cell r="EV58" t="str">
            <v/>
          </cell>
          <cell r="EW58" t="str">
            <v/>
          </cell>
          <cell r="EX58" t="str">
            <v/>
          </cell>
          <cell r="EY58" t="str">
            <v/>
          </cell>
          <cell r="EZ58" t="str">
            <v/>
          </cell>
          <cell r="FA58" t="str">
            <v/>
          </cell>
          <cell r="FB58" t="str">
            <v/>
          </cell>
          <cell r="FC58" t="str">
            <v/>
          </cell>
          <cell r="FD58" t="str">
            <v/>
          </cell>
          <cell r="FE58" t="str">
            <v/>
          </cell>
          <cell r="FF58" t="str">
            <v/>
          </cell>
          <cell r="FG58" t="str">
            <v/>
          </cell>
          <cell r="FH58" t="str">
            <v/>
          </cell>
          <cell r="FI58" t="str">
            <v/>
          </cell>
          <cell r="FJ58" t="str">
            <v/>
          </cell>
          <cell r="FK58" t="str">
            <v/>
          </cell>
          <cell r="FL58" t="str">
            <v/>
          </cell>
          <cell r="FM58" t="str">
            <v/>
          </cell>
          <cell r="FN58" t="str">
            <v/>
          </cell>
          <cell r="FO58" t="str">
            <v/>
          </cell>
          <cell r="FP58" t="str">
            <v/>
          </cell>
          <cell r="FQ58" t="str">
            <v/>
          </cell>
          <cell r="FR58" t="str">
            <v/>
          </cell>
          <cell r="FS58" t="str">
            <v/>
          </cell>
          <cell r="FT58" t="str">
            <v/>
          </cell>
          <cell r="FU58" t="str">
            <v/>
          </cell>
          <cell r="FV58" t="str">
            <v/>
          </cell>
          <cell r="FW58" t="str">
            <v/>
          </cell>
          <cell r="FX58" t="str">
            <v/>
          </cell>
          <cell r="FY58" t="str">
            <v/>
          </cell>
          <cell r="FZ58" t="str">
            <v/>
          </cell>
          <cell r="GA58" t="str">
            <v/>
          </cell>
          <cell r="GB58">
            <v>1</v>
          </cell>
          <cell r="GC58" t="str">
            <v/>
          </cell>
          <cell r="GD58" t="str">
            <v/>
          </cell>
          <cell r="GE58" t="str">
            <v/>
          </cell>
          <cell r="GF58" t="str">
            <v/>
          </cell>
          <cell r="GG58" t="str">
            <v/>
          </cell>
          <cell r="GH58" t="str">
            <v/>
          </cell>
          <cell r="GI58" t="str">
            <v/>
          </cell>
          <cell r="GJ58" t="str">
            <v/>
          </cell>
          <cell r="GK58">
            <v>1</v>
          </cell>
          <cell r="GL58" t="str">
            <v/>
          </cell>
          <cell r="GM58" t="str">
            <v/>
          </cell>
          <cell r="GN58" t="str">
            <v/>
          </cell>
          <cell r="GO58" t="str">
            <v/>
          </cell>
          <cell r="GP58" t="str">
            <v/>
          </cell>
          <cell r="GQ58" t="str">
            <v/>
          </cell>
          <cell r="GR58" t="str">
            <v/>
          </cell>
          <cell r="GS58" t="str">
            <v/>
          </cell>
          <cell r="GT58">
            <v>1</v>
          </cell>
          <cell r="GU58" t="str">
            <v/>
          </cell>
          <cell r="GV58" t="str">
            <v/>
          </cell>
          <cell r="GW58" t="str">
            <v/>
          </cell>
          <cell r="GX58" t="str">
            <v/>
          </cell>
          <cell r="GY58" t="str">
            <v/>
          </cell>
          <cell r="GZ58" t="str">
            <v/>
          </cell>
          <cell r="HA58" t="str">
            <v/>
          </cell>
          <cell r="HB58" t="str">
            <v/>
          </cell>
          <cell r="HC58" t="str">
            <v/>
          </cell>
          <cell r="HD58" t="str">
            <v/>
          </cell>
          <cell r="HE58" t="str">
            <v/>
          </cell>
          <cell r="HF58" t="str">
            <v/>
          </cell>
          <cell r="HG58" t="str">
            <v/>
          </cell>
          <cell r="HH58" t="str">
            <v/>
          </cell>
          <cell r="HI58" t="str">
            <v/>
          </cell>
          <cell r="HJ58">
            <v>1</v>
          </cell>
          <cell r="HK58" t="str">
            <v/>
          </cell>
          <cell r="HL58" t="str">
            <v/>
          </cell>
          <cell r="HM58" t="str">
            <v/>
          </cell>
          <cell r="HN58" t="str">
            <v/>
          </cell>
          <cell r="HO58" t="str">
            <v/>
          </cell>
          <cell r="HP58" t="str">
            <v/>
          </cell>
          <cell r="HQ58" t="str">
            <v/>
          </cell>
          <cell r="HR58" t="str">
            <v/>
          </cell>
          <cell r="HS58" t="str">
            <v/>
          </cell>
          <cell r="HT58" t="str">
            <v/>
          </cell>
          <cell r="HU58" t="str">
            <v/>
          </cell>
          <cell r="HV58" t="str">
            <v/>
          </cell>
          <cell r="HW58" t="str">
            <v/>
          </cell>
          <cell r="HX58" t="str">
            <v/>
          </cell>
          <cell r="HY58">
            <v>1</v>
          </cell>
          <cell r="HZ58" t="str">
            <v/>
          </cell>
          <cell r="IA58" t="str">
            <v/>
          </cell>
          <cell r="IB58" t="str">
            <v/>
          </cell>
          <cell r="IC58" t="str">
            <v/>
          </cell>
          <cell r="ID58" t="str">
            <v/>
          </cell>
          <cell r="IE58" t="str">
            <v/>
          </cell>
          <cell r="IF58" t="str">
            <v/>
          </cell>
          <cell r="IG58" t="str">
            <v/>
          </cell>
          <cell r="IH58" t="str">
            <v/>
          </cell>
          <cell r="II58" t="str">
            <v/>
          </cell>
          <cell r="IJ58" t="str">
            <v/>
          </cell>
          <cell r="IK58" t="str">
            <v/>
          </cell>
          <cell r="IL58" t="str">
            <v/>
          </cell>
          <cell r="IM58" t="str">
            <v/>
          </cell>
        </row>
        <row r="59">
          <cell r="A59" t="str">
            <v>5.2.3</v>
          </cell>
          <cell r="B59">
            <v>1</v>
          </cell>
          <cell r="C59" t="str">
            <v>GERD - Financed by abroad (% of total)</v>
          </cell>
          <cell r="D59" t="str">
            <v>SCORE</v>
          </cell>
          <cell r="E59" t="str">
            <v/>
          </cell>
          <cell r="F59" t="str">
            <v/>
          </cell>
          <cell r="G59">
            <v>1</v>
          </cell>
          <cell r="H59">
            <v>1</v>
          </cell>
          <cell r="I59">
            <v>1</v>
          </cell>
          <cell r="J59">
            <v>1</v>
          </cell>
          <cell r="K59">
            <v>1</v>
          </cell>
          <cell r="L59" t="str">
            <v/>
          </cell>
          <cell r="M59" t="str">
            <v/>
          </cell>
          <cell r="N59" t="str">
            <v/>
          </cell>
          <cell r="O59">
            <v>1</v>
          </cell>
          <cell r="P59" t="str">
            <v/>
          </cell>
          <cell r="Q59">
            <v>1</v>
          </cell>
          <cell r="R59" t="str">
            <v/>
          </cell>
          <cell r="S59" t="str">
            <v/>
          </cell>
          <cell r="T59" t="str">
            <v/>
          </cell>
          <cell r="U59">
            <v>1</v>
          </cell>
          <cell r="V59">
            <v>1</v>
          </cell>
          <cell r="W59">
            <v>1</v>
          </cell>
          <cell r="X59" t="str">
            <v/>
          </cell>
          <cell r="Y59">
            <v>1</v>
          </cell>
          <cell r="Z59" t="str">
            <v/>
          </cell>
          <cell r="AA59">
            <v>1</v>
          </cell>
          <cell r="AB59" t="str">
            <v/>
          </cell>
          <cell r="AC59">
            <v>1</v>
          </cell>
          <cell r="AD59">
            <v>1</v>
          </cell>
          <cell r="AE59">
            <v>1</v>
          </cell>
          <cell r="AF59" t="str">
            <v/>
          </cell>
          <cell r="AG59" t="str">
            <v/>
          </cell>
          <cell r="AH59">
            <v>1</v>
          </cell>
          <cell r="AI59">
            <v>1</v>
          </cell>
          <cell r="AJ59">
            <v>1</v>
          </cell>
          <cell r="AK59">
            <v>1</v>
          </cell>
          <cell r="AL59" t="str">
            <v/>
          </cell>
          <cell r="AM59">
            <v>1</v>
          </cell>
          <cell r="AN59" t="str">
            <v/>
          </cell>
          <cell r="AO59">
            <v>1</v>
          </cell>
          <cell r="AP59">
            <v>1</v>
          </cell>
          <cell r="AQ59">
            <v>1</v>
          </cell>
          <cell r="AR59">
            <v>1</v>
          </cell>
          <cell r="AS59">
            <v>1</v>
          </cell>
          <cell r="AT59" t="str">
            <v/>
          </cell>
          <cell r="AU59" t="str">
            <v/>
          </cell>
          <cell r="AV59">
            <v>1</v>
          </cell>
          <cell r="AW59" t="str">
            <v/>
          </cell>
          <cell r="AX59">
            <v>1</v>
          </cell>
          <cell r="AY59">
            <v>1</v>
          </cell>
          <cell r="AZ59" t="str">
            <v/>
          </cell>
          <cell r="BA59" t="str">
            <v/>
          </cell>
          <cell r="BB59">
            <v>1</v>
          </cell>
          <cell r="BC59">
            <v>1</v>
          </cell>
          <cell r="BD59">
            <v>1</v>
          </cell>
          <cell r="BE59" t="str">
            <v/>
          </cell>
          <cell r="BF59" t="str">
            <v/>
          </cell>
          <cell r="BG59">
            <v>1</v>
          </cell>
          <cell r="BH59">
            <v>1</v>
          </cell>
          <cell r="BI59">
            <v>1</v>
          </cell>
          <cell r="BJ59" t="str">
            <v/>
          </cell>
          <cell r="BK59">
            <v>1</v>
          </cell>
          <cell r="BL59" t="str">
            <v/>
          </cell>
          <cell r="BM59">
            <v>1</v>
          </cell>
          <cell r="BN59" t="str">
            <v/>
          </cell>
          <cell r="BO59">
            <v>1</v>
          </cell>
          <cell r="BP59">
            <v>1</v>
          </cell>
          <cell r="BQ59">
            <v>1</v>
          </cell>
          <cell r="BR59">
            <v>1</v>
          </cell>
          <cell r="BS59" t="str">
            <v/>
          </cell>
          <cell r="BT59" t="str">
            <v/>
          </cell>
          <cell r="BU59">
            <v>1</v>
          </cell>
          <cell r="BV59">
            <v>1</v>
          </cell>
          <cell r="BW59">
            <v>1</v>
          </cell>
          <cell r="BX59">
            <v>1</v>
          </cell>
          <cell r="BY59" t="str">
            <v/>
          </cell>
          <cell r="BZ59">
            <v>1</v>
          </cell>
          <cell r="CA59" t="str">
            <v/>
          </cell>
          <cell r="CB59">
            <v>1</v>
          </cell>
          <cell r="CC59" t="str">
            <v/>
          </cell>
          <cell r="CD59" t="str">
            <v/>
          </cell>
          <cell r="CE59">
            <v>1</v>
          </cell>
          <cell r="CF59">
            <v>1</v>
          </cell>
          <cell r="CG59" t="str">
            <v/>
          </cell>
          <cell r="CH59">
            <v>1</v>
          </cell>
          <cell r="CI59">
            <v>1</v>
          </cell>
          <cell r="CJ59" t="str">
            <v/>
          </cell>
          <cell r="CK59" t="str">
            <v/>
          </cell>
          <cell r="CL59">
            <v>1</v>
          </cell>
          <cell r="CM59">
            <v>1</v>
          </cell>
          <cell r="CN59" t="str">
            <v/>
          </cell>
          <cell r="CO59" t="str">
            <v/>
          </cell>
          <cell r="CP59">
            <v>1</v>
          </cell>
          <cell r="CQ59" t="str">
            <v/>
          </cell>
          <cell r="CR59">
            <v>1</v>
          </cell>
          <cell r="CS59">
            <v>1</v>
          </cell>
          <cell r="CT59">
            <v>1</v>
          </cell>
          <cell r="CU59" t="str">
            <v/>
          </cell>
          <cell r="CV59">
            <v>1</v>
          </cell>
          <cell r="CW59">
            <v>1</v>
          </cell>
          <cell r="CX59">
            <v>1</v>
          </cell>
          <cell r="CY59" t="str">
            <v/>
          </cell>
          <cell r="CZ59">
            <v>1</v>
          </cell>
          <cell r="DA59">
            <v>1</v>
          </cell>
          <cell r="DB59" t="str">
            <v/>
          </cell>
          <cell r="DC59" t="str">
            <v/>
          </cell>
          <cell r="DD59" t="str">
            <v/>
          </cell>
          <cell r="DE59">
            <v>1</v>
          </cell>
          <cell r="DF59">
            <v>1</v>
          </cell>
          <cell r="DG59">
            <v>1</v>
          </cell>
          <cell r="DH59">
            <v>1</v>
          </cell>
          <cell r="DI59">
            <v>1</v>
          </cell>
          <cell r="DJ59">
            <v>1</v>
          </cell>
          <cell r="DK59" t="str">
            <v/>
          </cell>
          <cell r="DL59">
            <v>1</v>
          </cell>
          <cell r="DM59">
            <v>1</v>
          </cell>
          <cell r="DN59" t="str">
            <v/>
          </cell>
          <cell r="DO59" t="str">
            <v/>
          </cell>
          <cell r="DP59">
            <v>1</v>
          </cell>
          <cell r="DQ59" t="str">
            <v/>
          </cell>
          <cell r="DR59">
            <v>1</v>
          </cell>
          <cell r="DS59" t="str">
            <v/>
          </cell>
          <cell r="DT59" t="str">
            <v/>
          </cell>
          <cell r="DU59">
            <v>1</v>
          </cell>
          <cell r="DV59">
            <v>1</v>
          </cell>
          <cell r="DW59">
            <v>1</v>
          </cell>
          <cell r="DX59">
            <v>1</v>
          </cell>
          <cell r="DY59" t="str">
            <v/>
          </cell>
          <cell r="DZ59">
            <v>1</v>
          </cell>
          <cell r="EA59">
            <v>1</v>
          </cell>
          <cell r="EB59">
            <v>1</v>
          </cell>
          <cell r="EC59" t="str">
            <v/>
          </cell>
          <cell r="ED59">
            <v>1</v>
          </cell>
          <cell r="EE59" t="str">
            <v/>
          </cell>
          <cell r="EF59" t="str">
            <v/>
          </cell>
          <cell r="EG59" t="str">
            <v/>
          </cell>
          <cell r="EH59" t="str">
            <v/>
          </cell>
          <cell r="EI59" t="str">
            <v/>
          </cell>
          <cell r="EJ59" t="str">
            <v/>
          </cell>
          <cell r="EK59" t="str">
            <v/>
          </cell>
          <cell r="EL59" t="str">
            <v/>
          </cell>
          <cell r="EM59" t="str">
            <v/>
          </cell>
          <cell r="EN59" t="str">
            <v/>
          </cell>
          <cell r="EO59" t="str">
            <v/>
          </cell>
          <cell r="EP59" t="str">
            <v/>
          </cell>
          <cell r="EQ59">
            <v>1</v>
          </cell>
          <cell r="ER59" t="str">
            <v/>
          </cell>
          <cell r="ES59" t="str">
            <v/>
          </cell>
          <cell r="ET59" t="str">
            <v/>
          </cell>
          <cell r="EU59" t="str">
            <v/>
          </cell>
          <cell r="EV59" t="str">
            <v/>
          </cell>
          <cell r="EW59" t="str">
            <v/>
          </cell>
          <cell r="EX59" t="str">
            <v/>
          </cell>
          <cell r="EY59" t="str">
            <v/>
          </cell>
          <cell r="EZ59" t="str">
            <v/>
          </cell>
          <cell r="FA59" t="str">
            <v/>
          </cell>
          <cell r="FB59" t="str">
            <v/>
          </cell>
          <cell r="FC59" t="str">
            <v/>
          </cell>
          <cell r="FD59" t="str">
            <v/>
          </cell>
          <cell r="FE59" t="str">
            <v/>
          </cell>
          <cell r="FF59" t="str">
            <v/>
          </cell>
          <cell r="FG59" t="str">
            <v/>
          </cell>
          <cell r="FH59" t="str">
            <v/>
          </cell>
          <cell r="FI59" t="str">
            <v/>
          </cell>
          <cell r="FJ59" t="str">
            <v/>
          </cell>
          <cell r="FK59" t="str">
            <v/>
          </cell>
          <cell r="FL59" t="str">
            <v/>
          </cell>
          <cell r="FM59" t="str">
            <v/>
          </cell>
          <cell r="FN59" t="str">
            <v/>
          </cell>
          <cell r="FO59" t="str">
            <v/>
          </cell>
          <cell r="FP59" t="str">
            <v/>
          </cell>
          <cell r="FQ59" t="str">
            <v/>
          </cell>
          <cell r="FR59" t="str">
            <v/>
          </cell>
          <cell r="FS59" t="str">
            <v/>
          </cell>
          <cell r="FT59" t="str">
            <v/>
          </cell>
          <cell r="FU59" t="str">
            <v/>
          </cell>
          <cell r="FV59" t="str">
            <v/>
          </cell>
          <cell r="FW59" t="str">
            <v/>
          </cell>
          <cell r="FX59" t="str">
            <v/>
          </cell>
          <cell r="FY59" t="str">
            <v/>
          </cell>
          <cell r="FZ59" t="str">
            <v/>
          </cell>
          <cell r="GA59" t="str">
            <v/>
          </cell>
          <cell r="GB59" t="str">
            <v/>
          </cell>
          <cell r="GC59" t="str">
            <v/>
          </cell>
          <cell r="GD59" t="str">
            <v/>
          </cell>
          <cell r="GE59" t="str">
            <v/>
          </cell>
          <cell r="GF59" t="str">
            <v/>
          </cell>
          <cell r="GG59" t="str">
            <v/>
          </cell>
          <cell r="GH59" t="str">
            <v/>
          </cell>
          <cell r="GI59" t="str">
            <v/>
          </cell>
          <cell r="GJ59" t="str">
            <v/>
          </cell>
          <cell r="GK59" t="str">
            <v/>
          </cell>
          <cell r="GL59" t="str">
            <v/>
          </cell>
          <cell r="GM59" t="str">
            <v/>
          </cell>
          <cell r="GN59" t="str">
            <v/>
          </cell>
          <cell r="GO59" t="str">
            <v/>
          </cell>
          <cell r="GP59" t="str">
            <v/>
          </cell>
          <cell r="GQ59" t="str">
            <v/>
          </cell>
          <cell r="GR59" t="str">
            <v/>
          </cell>
          <cell r="GS59" t="str">
            <v/>
          </cell>
          <cell r="GT59">
            <v>1</v>
          </cell>
          <cell r="GU59" t="str">
            <v/>
          </cell>
          <cell r="GV59" t="str">
            <v/>
          </cell>
          <cell r="GW59" t="str">
            <v/>
          </cell>
          <cell r="GX59" t="str">
            <v/>
          </cell>
          <cell r="GY59" t="str">
            <v/>
          </cell>
          <cell r="GZ59" t="str">
            <v/>
          </cell>
          <cell r="HA59" t="str">
            <v/>
          </cell>
          <cell r="HB59" t="str">
            <v/>
          </cell>
          <cell r="HC59" t="str">
            <v/>
          </cell>
          <cell r="HD59" t="str">
            <v/>
          </cell>
          <cell r="HE59" t="str">
            <v/>
          </cell>
          <cell r="HF59" t="str">
            <v/>
          </cell>
          <cell r="HG59" t="str">
            <v/>
          </cell>
          <cell r="HH59" t="str">
            <v/>
          </cell>
          <cell r="HI59" t="str">
            <v/>
          </cell>
          <cell r="HJ59" t="str">
            <v/>
          </cell>
          <cell r="HK59" t="str">
            <v/>
          </cell>
          <cell r="HL59" t="str">
            <v/>
          </cell>
          <cell r="HM59" t="str">
            <v/>
          </cell>
          <cell r="HN59" t="str">
            <v/>
          </cell>
          <cell r="HO59" t="str">
            <v/>
          </cell>
          <cell r="HP59" t="str">
            <v/>
          </cell>
          <cell r="HQ59" t="str">
            <v/>
          </cell>
          <cell r="HR59" t="str">
            <v/>
          </cell>
          <cell r="HS59" t="str">
            <v/>
          </cell>
          <cell r="HT59" t="str">
            <v/>
          </cell>
          <cell r="HU59" t="str">
            <v/>
          </cell>
          <cell r="HV59" t="str">
            <v/>
          </cell>
          <cell r="HW59" t="str">
            <v/>
          </cell>
          <cell r="HX59" t="str">
            <v/>
          </cell>
          <cell r="HY59" t="str">
            <v/>
          </cell>
          <cell r="HZ59" t="str">
            <v/>
          </cell>
          <cell r="IA59" t="str">
            <v/>
          </cell>
          <cell r="IB59" t="str">
            <v/>
          </cell>
          <cell r="IC59" t="str">
            <v/>
          </cell>
          <cell r="ID59" t="str">
            <v/>
          </cell>
          <cell r="IE59" t="str">
            <v/>
          </cell>
          <cell r="IF59" t="str">
            <v/>
          </cell>
          <cell r="IG59" t="str">
            <v/>
          </cell>
          <cell r="IH59" t="str">
            <v/>
          </cell>
          <cell r="II59" t="str">
            <v/>
          </cell>
          <cell r="IJ59" t="str">
            <v/>
          </cell>
          <cell r="IK59" t="str">
            <v/>
          </cell>
          <cell r="IL59" t="str">
            <v/>
          </cell>
          <cell r="IM59" t="str">
            <v/>
          </cell>
        </row>
        <row r="60">
          <cell r="A60" t="str">
            <v>5.2.4</v>
          </cell>
          <cell r="B60">
            <v>1</v>
          </cell>
          <cell r="C60" t="str">
            <v>Joint ventures / strategic alliances - number of deals (per trillion GDP)</v>
          </cell>
          <cell r="D60" t="str">
            <v>SCORE</v>
          </cell>
          <cell r="E60">
            <v>1</v>
          </cell>
          <cell r="F60">
            <v>1</v>
          </cell>
          <cell r="G60">
            <v>1</v>
          </cell>
          <cell r="H60">
            <v>1</v>
          </cell>
          <cell r="I60">
            <v>1</v>
          </cell>
          <cell r="J60">
            <v>1</v>
          </cell>
          <cell r="K60">
            <v>1</v>
          </cell>
          <cell r="L60">
            <v>1</v>
          </cell>
          <cell r="M60">
            <v>1</v>
          </cell>
          <cell r="N60" t="str">
            <v/>
          </cell>
          <cell r="O60">
            <v>1</v>
          </cell>
          <cell r="P60">
            <v>1</v>
          </cell>
          <cell r="Q60">
            <v>1</v>
          </cell>
          <cell r="R60">
            <v>1</v>
          </cell>
          <cell r="S60">
            <v>1</v>
          </cell>
          <cell r="T60">
            <v>1</v>
          </cell>
          <cell r="U60">
            <v>1</v>
          </cell>
          <cell r="V60">
            <v>1</v>
          </cell>
          <cell r="W60">
            <v>1</v>
          </cell>
          <cell r="X60" t="str">
            <v/>
          </cell>
          <cell r="Y60">
            <v>1</v>
          </cell>
          <cell r="Z60">
            <v>1</v>
          </cell>
          <cell r="AA60">
            <v>1</v>
          </cell>
          <cell r="AB60" t="str">
            <v/>
          </cell>
          <cell r="AC60">
            <v>1</v>
          </cell>
          <cell r="AD60">
            <v>1</v>
          </cell>
          <cell r="AE60">
            <v>1</v>
          </cell>
          <cell r="AF60">
            <v>1</v>
          </cell>
          <cell r="AG60">
            <v>1</v>
          </cell>
          <cell r="AH60">
            <v>1</v>
          </cell>
          <cell r="AI60">
            <v>1</v>
          </cell>
          <cell r="AJ60">
            <v>1</v>
          </cell>
          <cell r="AK60">
            <v>1</v>
          </cell>
          <cell r="AL60">
            <v>1</v>
          </cell>
          <cell r="AM60">
            <v>1</v>
          </cell>
          <cell r="AN60">
            <v>1</v>
          </cell>
          <cell r="AO60">
            <v>1</v>
          </cell>
          <cell r="AP60">
            <v>1</v>
          </cell>
          <cell r="AQ60">
            <v>1</v>
          </cell>
          <cell r="AR60">
            <v>1</v>
          </cell>
          <cell r="AS60">
            <v>1</v>
          </cell>
          <cell r="AT60" t="str">
            <v/>
          </cell>
          <cell r="AU60">
            <v>1</v>
          </cell>
          <cell r="AV60">
            <v>1</v>
          </cell>
          <cell r="AW60">
            <v>1</v>
          </cell>
          <cell r="AX60">
            <v>1</v>
          </cell>
          <cell r="AY60">
            <v>1</v>
          </cell>
          <cell r="AZ60">
            <v>1</v>
          </cell>
          <cell r="BA60">
            <v>1</v>
          </cell>
          <cell r="BB60">
            <v>1</v>
          </cell>
          <cell r="BC60">
            <v>1</v>
          </cell>
          <cell r="BD60">
            <v>1</v>
          </cell>
          <cell r="BE60">
            <v>1</v>
          </cell>
          <cell r="BF60">
            <v>1</v>
          </cell>
          <cell r="BG60">
            <v>1</v>
          </cell>
          <cell r="BH60">
            <v>1</v>
          </cell>
          <cell r="BI60">
            <v>1</v>
          </cell>
          <cell r="BJ60">
            <v>1</v>
          </cell>
          <cell r="BK60">
            <v>1</v>
          </cell>
          <cell r="BL60">
            <v>1</v>
          </cell>
          <cell r="BM60">
            <v>1</v>
          </cell>
          <cell r="BN60">
            <v>1</v>
          </cell>
          <cell r="BO60">
            <v>1</v>
          </cell>
          <cell r="BP60">
            <v>1</v>
          </cell>
          <cell r="BQ60">
            <v>1</v>
          </cell>
          <cell r="BR60">
            <v>1</v>
          </cell>
          <cell r="BS60" t="str">
            <v/>
          </cell>
          <cell r="BT60" t="str">
            <v/>
          </cell>
          <cell r="BU60">
            <v>1</v>
          </cell>
          <cell r="BV60">
            <v>1</v>
          </cell>
          <cell r="BW60">
            <v>1</v>
          </cell>
          <cell r="BX60">
            <v>1</v>
          </cell>
          <cell r="BY60">
            <v>1</v>
          </cell>
          <cell r="BZ60">
            <v>1</v>
          </cell>
          <cell r="CA60">
            <v>1</v>
          </cell>
          <cell r="CB60">
            <v>1</v>
          </cell>
          <cell r="CC60" t="str">
            <v/>
          </cell>
          <cell r="CD60">
            <v>1</v>
          </cell>
          <cell r="CE60">
            <v>1</v>
          </cell>
          <cell r="CF60">
            <v>1</v>
          </cell>
          <cell r="CG60" t="str">
            <v/>
          </cell>
          <cell r="CH60">
            <v>1</v>
          </cell>
          <cell r="CI60">
            <v>1</v>
          </cell>
          <cell r="CJ60">
            <v>1</v>
          </cell>
          <cell r="CK60">
            <v>1</v>
          </cell>
          <cell r="CL60">
            <v>1</v>
          </cell>
          <cell r="CM60">
            <v>1</v>
          </cell>
          <cell r="CN60">
            <v>1</v>
          </cell>
          <cell r="CO60">
            <v>1</v>
          </cell>
          <cell r="CP60">
            <v>1</v>
          </cell>
          <cell r="CQ60">
            <v>1</v>
          </cell>
          <cell r="CR60">
            <v>1</v>
          </cell>
          <cell r="CS60">
            <v>1</v>
          </cell>
          <cell r="CT60">
            <v>1</v>
          </cell>
          <cell r="CU60">
            <v>1</v>
          </cell>
          <cell r="CV60">
            <v>1</v>
          </cell>
          <cell r="CW60">
            <v>1</v>
          </cell>
          <cell r="CX60">
            <v>1</v>
          </cell>
          <cell r="CY60">
            <v>1</v>
          </cell>
          <cell r="CZ60">
            <v>1</v>
          </cell>
          <cell r="DA60">
            <v>1</v>
          </cell>
          <cell r="DB60">
            <v>1</v>
          </cell>
          <cell r="DC60">
            <v>1</v>
          </cell>
          <cell r="DD60">
            <v>1</v>
          </cell>
          <cell r="DE60">
            <v>1</v>
          </cell>
          <cell r="DF60">
            <v>1</v>
          </cell>
          <cell r="DG60">
            <v>1</v>
          </cell>
          <cell r="DH60">
            <v>1</v>
          </cell>
          <cell r="DI60">
            <v>1</v>
          </cell>
          <cell r="DJ60">
            <v>1</v>
          </cell>
          <cell r="DK60" t="str">
            <v/>
          </cell>
          <cell r="DL60">
            <v>1</v>
          </cell>
          <cell r="DM60">
            <v>1</v>
          </cell>
          <cell r="DN60">
            <v>1</v>
          </cell>
          <cell r="DO60" t="str">
            <v/>
          </cell>
          <cell r="DP60">
            <v>1</v>
          </cell>
          <cell r="DQ60">
            <v>1</v>
          </cell>
          <cell r="DR60">
            <v>1</v>
          </cell>
          <cell r="DS60" t="str">
            <v/>
          </cell>
          <cell r="DT60">
            <v>1</v>
          </cell>
          <cell r="DU60">
            <v>1</v>
          </cell>
          <cell r="DV60">
            <v>1</v>
          </cell>
          <cell r="DW60">
            <v>1</v>
          </cell>
          <cell r="DX60">
            <v>1</v>
          </cell>
          <cell r="DY60">
            <v>1</v>
          </cell>
          <cell r="DZ60">
            <v>1</v>
          </cell>
          <cell r="EA60">
            <v>1</v>
          </cell>
          <cell r="EB60">
            <v>1</v>
          </cell>
          <cell r="EC60">
            <v>1</v>
          </cell>
          <cell r="ED60">
            <v>1</v>
          </cell>
          <cell r="EE60">
            <v>1</v>
          </cell>
          <cell r="EF60">
            <v>1</v>
          </cell>
          <cell r="EG60" t="str">
            <v/>
          </cell>
          <cell r="EH60" t="str">
            <v/>
          </cell>
          <cell r="EI60" t="str">
            <v/>
          </cell>
          <cell r="EJ60" t="str">
            <v/>
          </cell>
          <cell r="EK60">
            <v>1</v>
          </cell>
          <cell r="EL60" t="str">
            <v/>
          </cell>
          <cell r="EM60" t="str">
            <v/>
          </cell>
          <cell r="EN60" t="str">
            <v/>
          </cell>
          <cell r="EO60" t="str">
            <v/>
          </cell>
          <cell r="EP60" t="str">
            <v/>
          </cell>
          <cell r="EQ60">
            <v>1</v>
          </cell>
          <cell r="ER60" t="str">
            <v/>
          </cell>
          <cell r="ES60" t="str">
            <v/>
          </cell>
          <cell r="ET60" t="str">
            <v/>
          </cell>
          <cell r="EU60" t="str">
            <v/>
          </cell>
          <cell r="EV60" t="str">
            <v/>
          </cell>
          <cell r="EW60" t="str">
            <v/>
          </cell>
          <cell r="EX60" t="str">
            <v/>
          </cell>
          <cell r="EY60" t="str">
            <v/>
          </cell>
          <cell r="EZ60" t="str">
            <v/>
          </cell>
          <cell r="FA60" t="str">
            <v/>
          </cell>
          <cell r="FB60" t="str">
            <v/>
          </cell>
          <cell r="FC60" t="str">
            <v/>
          </cell>
          <cell r="FD60" t="str">
            <v/>
          </cell>
          <cell r="FE60" t="str">
            <v/>
          </cell>
          <cell r="FF60" t="str">
            <v/>
          </cell>
          <cell r="FG60" t="str">
            <v/>
          </cell>
          <cell r="FH60" t="str">
            <v/>
          </cell>
          <cell r="FI60" t="str">
            <v/>
          </cell>
          <cell r="FJ60" t="str">
            <v/>
          </cell>
          <cell r="FK60" t="str">
            <v/>
          </cell>
          <cell r="FL60" t="str">
            <v/>
          </cell>
          <cell r="FM60" t="str">
            <v/>
          </cell>
          <cell r="FN60" t="str">
            <v/>
          </cell>
          <cell r="FO60" t="str">
            <v/>
          </cell>
          <cell r="FP60" t="str">
            <v/>
          </cell>
          <cell r="FQ60" t="str">
            <v/>
          </cell>
          <cell r="FR60" t="str">
            <v/>
          </cell>
          <cell r="FS60" t="str">
            <v/>
          </cell>
          <cell r="FT60" t="str">
            <v/>
          </cell>
          <cell r="FU60" t="str">
            <v/>
          </cell>
          <cell r="FV60" t="str">
            <v/>
          </cell>
          <cell r="FW60" t="str">
            <v/>
          </cell>
          <cell r="FX60" t="str">
            <v/>
          </cell>
          <cell r="FY60" t="str">
            <v/>
          </cell>
          <cell r="FZ60" t="str">
            <v/>
          </cell>
          <cell r="GA60" t="str">
            <v/>
          </cell>
          <cell r="GB60">
            <v>1</v>
          </cell>
          <cell r="GC60" t="str">
            <v/>
          </cell>
          <cell r="GD60" t="str">
            <v/>
          </cell>
          <cell r="GE60" t="str">
            <v/>
          </cell>
          <cell r="GF60" t="str">
            <v/>
          </cell>
          <cell r="GG60" t="str">
            <v/>
          </cell>
          <cell r="GH60" t="str">
            <v/>
          </cell>
          <cell r="GI60" t="str">
            <v/>
          </cell>
          <cell r="GJ60" t="str">
            <v/>
          </cell>
          <cell r="GK60">
            <v>1</v>
          </cell>
          <cell r="GL60" t="str">
            <v/>
          </cell>
          <cell r="GM60" t="str">
            <v/>
          </cell>
          <cell r="GN60" t="str">
            <v/>
          </cell>
          <cell r="GO60" t="str">
            <v/>
          </cell>
          <cell r="GP60" t="str">
            <v/>
          </cell>
          <cell r="GQ60" t="str">
            <v/>
          </cell>
          <cell r="GR60" t="str">
            <v/>
          </cell>
          <cell r="GS60" t="str">
            <v/>
          </cell>
          <cell r="GT60">
            <v>1</v>
          </cell>
          <cell r="GU60" t="str">
            <v/>
          </cell>
          <cell r="GV60" t="str">
            <v/>
          </cell>
          <cell r="GW60" t="str">
            <v/>
          </cell>
          <cell r="GX60" t="str">
            <v/>
          </cell>
          <cell r="GY60" t="str">
            <v/>
          </cell>
          <cell r="GZ60" t="str">
            <v/>
          </cell>
          <cell r="HA60">
            <v>1</v>
          </cell>
          <cell r="HB60" t="str">
            <v/>
          </cell>
          <cell r="HC60" t="str">
            <v/>
          </cell>
          <cell r="HD60" t="str">
            <v/>
          </cell>
          <cell r="HE60" t="str">
            <v/>
          </cell>
          <cell r="HF60" t="str">
            <v/>
          </cell>
          <cell r="HG60" t="str">
            <v/>
          </cell>
          <cell r="HH60" t="str">
            <v/>
          </cell>
          <cell r="HI60" t="str">
            <v/>
          </cell>
          <cell r="HJ60">
            <v>1</v>
          </cell>
          <cell r="HK60" t="str">
            <v/>
          </cell>
          <cell r="HL60" t="str">
            <v/>
          </cell>
          <cell r="HM60" t="str">
            <v/>
          </cell>
          <cell r="HN60" t="str">
            <v/>
          </cell>
          <cell r="HO60" t="str">
            <v/>
          </cell>
          <cell r="HP60" t="str">
            <v/>
          </cell>
          <cell r="HQ60" t="str">
            <v/>
          </cell>
          <cell r="HR60" t="str">
            <v/>
          </cell>
          <cell r="HS60" t="str">
            <v/>
          </cell>
          <cell r="HT60" t="str">
            <v/>
          </cell>
          <cell r="HU60" t="str">
            <v/>
          </cell>
          <cell r="HV60" t="str">
            <v/>
          </cell>
          <cell r="HW60" t="str">
            <v/>
          </cell>
          <cell r="HX60">
            <v>1</v>
          </cell>
          <cell r="HY60">
            <v>1</v>
          </cell>
          <cell r="HZ60" t="str">
            <v/>
          </cell>
          <cell r="IA60" t="str">
            <v/>
          </cell>
          <cell r="IB60" t="str">
            <v/>
          </cell>
          <cell r="IC60" t="str">
            <v/>
          </cell>
          <cell r="ID60" t="str">
            <v/>
          </cell>
          <cell r="IE60" t="str">
            <v/>
          </cell>
          <cell r="IF60" t="str">
            <v/>
          </cell>
          <cell r="IG60" t="str">
            <v/>
          </cell>
          <cell r="IH60" t="str">
            <v/>
          </cell>
          <cell r="II60" t="str">
            <v/>
          </cell>
          <cell r="IJ60" t="str">
            <v/>
          </cell>
          <cell r="IK60" t="str">
            <v/>
          </cell>
          <cell r="IL60" t="str">
            <v/>
          </cell>
          <cell r="IM60">
            <v>1</v>
          </cell>
        </row>
        <row r="61">
          <cell r="A61" t="str">
            <v>5.3.1</v>
          </cell>
          <cell r="B61">
            <v>1</v>
          </cell>
          <cell r="C61" t="str">
            <v>Royalty and license fees, payments (% of GDP)</v>
          </cell>
          <cell r="D61" t="str">
            <v>SCORE</v>
          </cell>
          <cell r="E61">
            <v>1</v>
          </cell>
          <cell r="F61" t="str">
            <v/>
          </cell>
          <cell r="G61">
            <v>1</v>
          </cell>
          <cell r="H61" t="str">
            <v/>
          </cell>
          <cell r="I61">
            <v>1</v>
          </cell>
          <cell r="J61">
            <v>1</v>
          </cell>
          <cell r="K61">
            <v>1</v>
          </cell>
          <cell r="L61" t="str">
            <v/>
          </cell>
          <cell r="M61">
            <v>1</v>
          </cell>
          <cell r="N61" t="str">
            <v/>
          </cell>
          <cell r="O61">
            <v>1</v>
          </cell>
          <cell r="P61">
            <v>1</v>
          </cell>
          <cell r="Q61">
            <v>1</v>
          </cell>
          <cell r="R61">
            <v>1</v>
          </cell>
          <cell r="S61">
            <v>1</v>
          </cell>
          <cell r="T61">
            <v>1</v>
          </cell>
          <cell r="U61">
            <v>1</v>
          </cell>
          <cell r="V61">
            <v>1</v>
          </cell>
          <cell r="W61">
            <v>1</v>
          </cell>
          <cell r="X61" t="str">
            <v/>
          </cell>
          <cell r="Y61">
            <v>1</v>
          </cell>
          <cell r="Z61">
            <v>1</v>
          </cell>
          <cell r="AA61">
            <v>1</v>
          </cell>
          <cell r="AB61" t="str">
            <v/>
          </cell>
          <cell r="AC61">
            <v>1</v>
          </cell>
          <cell r="AD61">
            <v>1</v>
          </cell>
          <cell r="AE61">
            <v>1</v>
          </cell>
          <cell r="AF61">
            <v>1</v>
          </cell>
          <cell r="AG61">
            <v>1</v>
          </cell>
          <cell r="AH61">
            <v>1</v>
          </cell>
          <cell r="AI61">
            <v>1</v>
          </cell>
          <cell r="AJ61">
            <v>1</v>
          </cell>
          <cell r="AK61" t="str">
            <v/>
          </cell>
          <cell r="AL61">
            <v>1</v>
          </cell>
          <cell r="AM61">
            <v>1</v>
          </cell>
          <cell r="AN61">
            <v>1</v>
          </cell>
          <cell r="AO61">
            <v>1</v>
          </cell>
          <cell r="AP61">
            <v>1</v>
          </cell>
          <cell r="AQ61">
            <v>1</v>
          </cell>
          <cell r="AR61">
            <v>1</v>
          </cell>
          <cell r="AS61">
            <v>1</v>
          </cell>
          <cell r="AT61" t="str">
            <v/>
          </cell>
          <cell r="AU61">
            <v>1</v>
          </cell>
          <cell r="AV61">
            <v>1</v>
          </cell>
          <cell r="AW61" t="str">
            <v/>
          </cell>
          <cell r="AX61">
            <v>1</v>
          </cell>
          <cell r="AY61">
            <v>1</v>
          </cell>
          <cell r="AZ61">
            <v>1</v>
          </cell>
          <cell r="BA61">
            <v>1</v>
          </cell>
          <cell r="BB61">
            <v>1</v>
          </cell>
          <cell r="BC61">
            <v>1</v>
          </cell>
          <cell r="BD61">
            <v>1</v>
          </cell>
          <cell r="BE61">
            <v>1</v>
          </cell>
          <cell r="BF61">
            <v>1</v>
          </cell>
          <cell r="BG61">
            <v>1</v>
          </cell>
          <cell r="BH61">
            <v>1</v>
          </cell>
          <cell r="BI61">
            <v>1</v>
          </cell>
          <cell r="BJ61">
            <v>1</v>
          </cell>
          <cell r="BK61">
            <v>1</v>
          </cell>
          <cell r="BL61" t="str">
            <v/>
          </cell>
          <cell r="BM61">
            <v>1</v>
          </cell>
          <cell r="BN61">
            <v>1</v>
          </cell>
          <cell r="BO61">
            <v>1</v>
          </cell>
          <cell r="BP61" t="str">
            <v/>
          </cell>
          <cell r="BQ61">
            <v>1</v>
          </cell>
          <cell r="BR61">
            <v>1</v>
          </cell>
          <cell r="BS61" t="str">
            <v/>
          </cell>
          <cell r="BT61" t="str">
            <v/>
          </cell>
          <cell r="BU61">
            <v>1</v>
          </cell>
          <cell r="BV61">
            <v>1</v>
          </cell>
          <cell r="BW61">
            <v>1</v>
          </cell>
          <cell r="BX61">
            <v>1</v>
          </cell>
          <cell r="BY61">
            <v>1</v>
          </cell>
          <cell r="BZ61">
            <v>1</v>
          </cell>
          <cell r="CA61">
            <v>1</v>
          </cell>
          <cell r="CB61">
            <v>1</v>
          </cell>
          <cell r="CC61" t="str">
            <v/>
          </cell>
          <cell r="CD61">
            <v>1</v>
          </cell>
          <cell r="CE61">
            <v>1</v>
          </cell>
          <cell r="CF61">
            <v>1</v>
          </cell>
          <cell r="CG61" t="str">
            <v/>
          </cell>
          <cell r="CH61">
            <v>1</v>
          </cell>
          <cell r="CI61">
            <v>1</v>
          </cell>
          <cell r="CJ61">
            <v>1</v>
          </cell>
          <cell r="CK61" t="str">
            <v/>
          </cell>
          <cell r="CL61">
            <v>1</v>
          </cell>
          <cell r="CM61">
            <v>1</v>
          </cell>
          <cell r="CN61" t="str">
            <v/>
          </cell>
          <cell r="CO61">
            <v>1</v>
          </cell>
          <cell r="CP61">
            <v>1</v>
          </cell>
          <cell r="CQ61" t="str">
            <v/>
          </cell>
          <cell r="CR61">
            <v>1</v>
          </cell>
          <cell r="CS61">
            <v>1</v>
          </cell>
          <cell r="CT61">
            <v>1</v>
          </cell>
          <cell r="CU61">
            <v>1</v>
          </cell>
          <cell r="CV61">
            <v>1</v>
          </cell>
          <cell r="CW61">
            <v>1</v>
          </cell>
          <cell r="CX61">
            <v>1</v>
          </cell>
          <cell r="CY61" t="str">
            <v/>
          </cell>
          <cell r="CZ61">
            <v>1</v>
          </cell>
          <cell r="DA61">
            <v>1</v>
          </cell>
          <cell r="DB61" t="str">
            <v/>
          </cell>
          <cell r="DC61">
            <v>1</v>
          </cell>
          <cell r="DD61">
            <v>1</v>
          </cell>
          <cell r="DE61">
            <v>1</v>
          </cell>
          <cell r="DF61">
            <v>1</v>
          </cell>
          <cell r="DG61">
            <v>1</v>
          </cell>
          <cell r="DH61">
            <v>1</v>
          </cell>
          <cell r="DI61">
            <v>1</v>
          </cell>
          <cell r="DJ61" t="str">
            <v/>
          </cell>
          <cell r="DK61" t="str">
            <v/>
          </cell>
          <cell r="DL61">
            <v>1</v>
          </cell>
          <cell r="DM61" t="str">
            <v/>
          </cell>
          <cell r="DN61">
            <v>1</v>
          </cell>
          <cell r="DO61" t="str">
            <v/>
          </cell>
          <cell r="DP61">
            <v>1</v>
          </cell>
          <cell r="DQ61">
            <v>1</v>
          </cell>
          <cell r="DR61">
            <v>1</v>
          </cell>
          <cell r="DS61" t="str">
            <v/>
          </cell>
          <cell r="DT61" t="str">
            <v/>
          </cell>
          <cell r="DU61">
            <v>1</v>
          </cell>
          <cell r="DV61">
            <v>1</v>
          </cell>
          <cell r="DW61">
            <v>1</v>
          </cell>
          <cell r="DX61">
            <v>1</v>
          </cell>
          <cell r="DY61" t="str">
            <v/>
          </cell>
          <cell r="DZ61">
            <v>1</v>
          </cell>
          <cell r="EA61">
            <v>1</v>
          </cell>
          <cell r="EB61">
            <v>1</v>
          </cell>
          <cell r="EC61">
            <v>1</v>
          </cell>
          <cell r="ED61" t="str">
            <v/>
          </cell>
          <cell r="EE61">
            <v>1</v>
          </cell>
          <cell r="EF61" t="str">
            <v/>
          </cell>
          <cell r="EG61" t="str">
            <v/>
          </cell>
          <cell r="EH61" t="str">
            <v/>
          </cell>
          <cell r="EI61" t="str">
            <v/>
          </cell>
          <cell r="EJ61" t="str">
            <v/>
          </cell>
          <cell r="EK61">
            <v>1</v>
          </cell>
          <cell r="EL61" t="str">
            <v/>
          </cell>
          <cell r="EM61" t="str">
            <v/>
          </cell>
          <cell r="EN61" t="str">
            <v/>
          </cell>
          <cell r="EO61" t="str">
            <v/>
          </cell>
          <cell r="EP61" t="str">
            <v/>
          </cell>
          <cell r="EQ61">
            <v>1</v>
          </cell>
          <cell r="ER61" t="str">
            <v/>
          </cell>
          <cell r="ES61" t="str">
            <v/>
          </cell>
          <cell r="ET61" t="str">
            <v/>
          </cell>
          <cell r="EU61" t="str">
            <v/>
          </cell>
          <cell r="EV61" t="str">
            <v/>
          </cell>
          <cell r="EW61" t="str">
            <v/>
          </cell>
          <cell r="EX61" t="str">
            <v/>
          </cell>
          <cell r="EY61" t="str">
            <v/>
          </cell>
          <cell r="EZ61" t="str">
            <v/>
          </cell>
          <cell r="FA61" t="str">
            <v/>
          </cell>
          <cell r="FB61" t="str">
            <v/>
          </cell>
          <cell r="FC61" t="str">
            <v/>
          </cell>
          <cell r="FD61" t="str">
            <v/>
          </cell>
          <cell r="FE61" t="str">
            <v/>
          </cell>
          <cell r="FF61" t="str">
            <v/>
          </cell>
          <cell r="FG61" t="str">
            <v/>
          </cell>
          <cell r="FH61" t="str">
            <v/>
          </cell>
          <cell r="FI61" t="str">
            <v/>
          </cell>
          <cell r="FJ61" t="str">
            <v/>
          </cell>
          <cell r="FK61" t="str">
            <v/>
          </cell>
          <cell r="FL61" t="str">
            <v/>
          </cell>
          <cell r="FM61" t="str">
            <v/>
          </cell>
          <cell r="FN61" t="str">
            <v/>
          </cell>
          <cell r="FO61" t="str">
            <v/>
          </cell>
          <cell r="FP61" t="str">
            <v/>
          </cell>
          <cell r="FQ61" t="str">
            <v/>
          </cell>
          <cell r="FR61" t="str">
            <v/>
          </cell>
          <cell r="FS61" t="str">
            <v/>
          </cell>
          <cell r="FT61" t="str">
            <v/>
          </cell>
          <cell r="FU61" t="str">
            <v/>
          </cell>
          <cell r="FV61" t="str">
            <v/>
          </cell>
          <cell r="FW61" t="str">
            <v/>
          </cell>
          <cell r="FX61" t="str">
            <v/>
          </cell>
          <cell r="FY61" t="str">
            <v/>
          </cell>
          <cell r="FZ61" t="str">
            <v/>
          </cell>
          <cell r="GA61" t="str">
            <v/>
          </cell>
          <cell r="GB61" t="str">
            <v/>
          </cell>
          <cell r="GC61" t="str">
            <v/>
          </cell>
          <cell r="GD61" t="str">
            <v/>
          </cell>
          <cell r="GE61" t="str">
            <v/>
          </cell>
          <cell r="GF61" t="str">
            <v/>
          </cell>
          <cell r="GG61" t="str">
            <v/>
          </cell>
          <cell r="GH61" t="str">
            <v/>
          </cell>
          <cell r="GI61" t="str">
            <v/>
          </cell>
          <cell r="GJ61" t="str">
            <v/>
          </cell>
          <cell r="GK61">
            <v>1</v>
          </cell>
          <cell r="GL61" t="str">
            <v/>
          </cell>
          <cell r="GM61" t="str">
            <v/>
          </cell>
          <cell r="GN61" t="str">
            <v/>
          </cell>
          <cell r="GO61" t="str">
            <v/>
          </cell>
          <cell r="GP61" t="str">
            <v/>
          </cell>
          <cell r="GQ61" t="str">
            <v/>
          </cell>
          <cell r="GR61" t="str">
            <v/>
          </cell>
          <cell r="GS61" t="str">
            <v/>
          </cell>
          <cell r="GT61">
            <v>1</v>
          </cell>
          <cell r="GU61" t="str">
            <v/>
          </cell>
          <cell r="GV61" t="str">
            <v/>
          </cell>
          <cell r="GW61" t="str">
            <v/>
          </cell>
          <cell r="GX61" t="str">
            <v/>
          </cell>
          <cell r="GY61" t="str">
            <v/>
          </cell>
          <cell r="GZ61" t="str">
            <v/>
          </cell>
          <cell r="HA61">
            <v>1</v>
          </cell>
          <cell r="HB61" t="str">
            <v/>
          </cell>
          <cell r="HC61" t="str">
            <v/>
          </cell>
          <cell r="HD61" t="str">
            <v/>
          </cell>
          <cell r="HE61" t="str">
            <v/>
          </cell>
          <cell r="HF61" t="str">
            <v/>
          </cell>
          <cell r="HG61" t="str">
            <v/>
          </cell>
          <cell r="HH61" t="str">
            <v/>
          </cell>
          <cell r="HI61" t="str">
            <v/>
          </cell>
          <cell r="HJ61">
            <v>1</v>
          </cell>
          <cell r="HK61" t="str">
            <v/>
          </cell>
          <cell r="HL61" t="str">
            <v/>
          </cell>
          <cell r="HM61" t="str">
            <v/>
          </cell>
          <cell r="HN61" t="str">
            <v/>
          </cell>
          <cell r="HO61" t="str">
            <v/>
          </cell>
          <cell r="HP61" t="str">
            <v/>
          </cell>
          <cell r="HQ61" t="str">
            <v/>
          </cell>
          <cell r="HR61" t="str">
            <v/>
          </cell>
          <cell r="HS61" t="str">
            <v/>
          </cell>
          <cell r="HT61" t="str">
            <v/>
          </cell>
          <cell r="HU61" t="str">
            <v/>
          </cell>
          <cell r="HV61" t="str">
            <v/>
          </cell>
          <cell r="HW61" t="str">
            <v/>
          </cell>
          <cell r="HX61">
            <v>1</v>
          </cell>
          <cell r="HY61">
            <v>1</v>
          </cell>
          <cell r="HZ61" t="str">
            <v/>
          </cell>
          <cell r="IA61" t="str">
            <v/>
          </cell>
          <cell r="IB61" t="str">
            <v/>
          </cell>
          <cell r="IC61" t="str">
            <v/>
          </cell>
          <cell r="ID61" t="str">
            <v/>
          </cell>
          <cell r="IE61" t="str">
            <v/>
          </cell>
          <cell r="IF61" t="str">
            <v/>
          </cell>
          <cell r="IG61" t="str">
            <v/>
          </cell>
          <cell r="IH61" t="str">
            <v/>
          </cell>
          <cell r="II61" t="str">
            <v/>
          </cell>
          <cell r="IJ61" t="str">
            <v/>
          </cell>
          <cell r="IK61" t="str">
            <v/>
          </cell>
          <cell r="IL61" t="str">
            <v/>
          </cell>
          <cell r="IM61">
            <v>1</v>
          </cell>
        </row>
        <row r="62">
          <cell r="A62" t="str">
            <v>5.3.2</v>
          </cell>
          <cell r="B62">
            <v>1</v>
          </cell>
          <cell r="C62" t="str">
            <v>High-tech net imports (% of total net imports)</v>
          </cell>
          <cell r="D62" t="str">
            <v>SCORE</v>
          </cell>
          <cell r="E62">
            <v>1</v>
          </cell>
          <cell r="F62">
            <v>1</v>
          </cell>
          <cell r="G62">
            <v>1</v>
          </cell>
          <cell r="H62">
            <v>1</v>
          </cell>
          <cell r="I62">
            <v>1</v>
          </cell>
          <cell r="J62">
            <v>1</v>
          </cell>
          <cell r="K62">
            <v>1</v>
          </cell>
          <cell r="L62">
            <v>1</v>
          </cell>
          <cell r="M62" t="str">
            <v/>
          </cell>
          <cell r="N62" t="str">
            <v/>
          </cell>
          <cell r="O62">
            <v>1</v>
          </cell>
          <cell r="P62" t="str">
            <v/>
          </cell>
          <cell r="Q62">
            <v>1</v>
          </cell>
          <cell r="R62">
            <v>1</v>
          </cell>
          <cell r="S62" t="str">
            <v/>
          </cell>
          <cell r="T62">
            <v>1</v>
          </cell>
          <cell r="U62" t="str">
            <v/>
          </cell>
          <cell r="V62">
            <v>1</v>
          </cell>
          <cell r="W62">
            <v>1</v>
          </cell>
          <cell r="X62" t="str">
            <v/>
          </cell>
          <cell r="Y62">
            <v>1</v>
          </cell>
          <cell r="Z62" t="str">
            <v/>
          </cell>
          <cell r="AA62">
            <v>1</v>
          </cell>
          <cell r="AB62" t="str">
            <v/>
          </cell>
          <cell r="AC62">
            <v>1</v>
          </cell>
          <cell r="AD62">
            <v>1</v>
          </cell>
          <cell r="AE62">
            <v>1</v>
          </cell>
          <cell r="AF62">
            <v>1</v>
          </cell>
          <cell r="AG62">
            <v>1</v>
          </cell>
          <cell r="AH62">
            <v>1</v>
          </cell>
          <cell r="AI62">
            <v>1</v>
          </cell>
          <cell r="AJ62">
            <v>1</v>
          </cell>
          <cell r="AK62">
            <v>1</v>
          </cell>
          <cell r="AL62">
            <v>1</v>
          </cell>
          <cell r="AM62">
            <v>1</v>
          </cell>
          <cell r="AN62">
            <v>1</v>
          </cell>
          <cell r="AO62">
            <v>1</v>
          </cell>
          <cell r="AP62">
            <v>1</v>
          </cell>
          <cell r="AQ62">
            <v>1</v>
          </cell>
          <cell r="AR62">
            <v>1</v>
          </cell>
          <cell r="AS62">
            <v>1</v>
          </cell>
          <cell r="AT62" t="str">
            <v/>
          </cell>
          <cell r="AU62" t="str">
            <v/>
          </cell>
          <cell r="AV62">
            <v>1</v>
          </cell>
          <cell r="AW62" t="str">
            <v/>
          </cell>
          <cell r="AX62">
            <v>1</v>
          </cell>
          <cell r="AY62">
            <v>1</v>
          </cell>
          <cell r="AZ62">
            <v>1</v>
          </cell>
          <cell r="BA62">
            <v>1</v>
          </cell>
          <cell r="BB62">
            <v>1</v>
          </cell>
          <cell r="BC62">
            <v>1</v>
          </cell>
          <cell r="BD62">
            <v>1</v>
          </cell>
          <cell r="BE62">
            <v>1</v>
          </cell>
          <cell r="BF62" t="str">
            <v/>
          </cell>
          <cell r="BG62">
            <v>1</v>
          </cell>
          <cell r="BH62">
            <v>1</v>
          </cell>
          <cell r="BI62">
            <v>1</v>
          </cell>
          <cell r="BJ62">
            <v>1</v>
          </cell>
          <cell r="BK62">
            <v>1</v>
          </cell>
          <cell r="BL62">
            <v>1</v>
          </cell>
          <cell r="BM62">
            <v>1</v>
          </cell>
          <cell r="BN62">
            <v>1</v>
          </cell>
          <cell r="BO62">
            <v>1</v>
          </cell>
          <cell r="BP62" t="str">
            <v/>
          </cell>
          <cell r="BQ62">
            <v>1</v>
          </cell>
          <cell r="BR62">
            <v>1</v>
          </cell>
          <cell r="BS62" t="str">
            <v/>
          </cell>
          <cell r="BT62" t="str">
            <v/>
          </cell>
          <cell r="BU62">
            <v>1</v>
          </cell>
          <cell r="BV62">
            <v>1</v>
          </cell>
          <cell r="BW62">
            <v>1</v>
          </cell>
          <cell r="BX62">
            <v>1</v>
          </cell>
          <cell r="BY62">
            <v>1</v>
          </cell>
          <cell r="BZ62">
            <v>1</v>
          </cell>
          <cell r="CA62">
            <v>1</v>
          </cell>
          <cell r="CB62">
            <v>1</v>
          </cell>
          <cell r="CC62" t="str">
            <v/>
          </cell>
          <cell r="CD62">
            <v>1</v>
          </cell>
          <cell r="CE62">
            <v>1</v>
          </cell>
          <cell r="CF62">
            <v>1</v>
          </cell>
          <cell r="CG62" t="str">
            <v/>
          </cell>
          <cell r="CH62" t="str">
            <v/>
          </cell>
          <cell r="CI62" t="str">
            <v/>
          </cell>
          <cell r="CJ62">
            <v>1</v>
          </cell>
          <cell r="CK62">
            <v>1</v>
          </cell>
          <cell r="CL62">
            <v>1</v>
          </cell>
          <cell r="CM62">
            <v>1</v>
          </cell>
          <cell r="CN62">
            <v>1</v>
          </cell>
          <cell r="CO62">
            <v>1</v>
          </cell>
          <cell r="CP62">
            <v>1</v>
          </cell>
          <cell r="CQ62">
            <v>1</v>
          </cell>
          <cell r="CR62">
            <v>1</v>
          </cell>
          <cell r="CS62">
            <v>1</v>
          </cell>
          <cell r="CT62">
            <v>1</v>
          </cell>
          <cell r="CU62">
            <v>1</v>
          </cell>
          <cell r="CV62" t="str">
            <v/>
          </cell>
          <cell r="CW62">
            <v>1</v>
          </cell>
          <cell r="CX62">
            <v>1</v>
          </cell>
          <cell r="CY62" t="str">
            <v/>
          </cell>
          <cell r="CZ62">
            <v>1</v>
          </cell>
          <cell r="DA62">
            <v>1</v>
          </cell>
          <cell r="DB62">
            <v>1</v>
          </cell>
          <cell r="DC62">
            <v>1</v>
          </cell>
          <cell r="DD62">
            <v>1</v>
          </cell>
          <cell r="DE62">
            <v>1</v>
          </cell>
          <cell r="DF62">
            <v>1</v>
          </cell>
          <cell r="DG62">
            <v>1</v>
          </cell>
          <cell r="DH62">
            <v>1</v>
          </cell>
          <cell r="DI62">
            <v>1</v>
          </cell>
          <cell r="DJ62">
            <v>1</v>
          </cell>
          <cell r="DK62" t="str">
            <v/>
          </cell>
          <cell r="DL62">
            <v>1</v>
          </cell>
          <cell r="DM62">
            <v>1</v>
          </cell>
          <cell r="DN62">
            <v>1</v>
          </cell>
          <cell r="DO62" t="str">
            <v/>
          </cell>
          <cell r="DP62" t="str">
            <v/>
          </cell>
          <cell r="DQ62">
            <v>1</v>
          </cell>
          <cell r="DR62">
            <v>1</v>
          </cell>
          <cell r="DS62" t="str">
            <v/>
          </cell>
          <cell r="DT62">
            <v>1</v>
          </cell>
          <cell r="DU62">
            <v>1</v>
          </cell>
          <cell r="DV62">
            <v>1</v>
          </cell>
          <cell r="DW62">
            <v>1</v>
          </cell>
          <cell r="DX62" t="str">
            <v/>
          </cell>
          <cell r="DY62">
            <v>1</v>
          </cell>
          <cell r="DZ62">
            <v>1</v>
          </cell>
          <cell r="EA62">
            <v>1</v>
          </cell>
          <cell r="EB62">
            <v>1</v>
          </cell>
          <cell r="EC62" t="str">
            <v/>
          </cell>
          <cell r="ED62">
            <v>1</v>
          </cell>
          <cell r="EE62">
            <v>1</v>
          </cell>
          <cell r="EF62">
            <v>1</v>
          </cell>
          <cell r="EG62" t="str">
            <v/>
          </cell>
          <cell r="EH62" t="str">
            <v/>
          </cell>
          <cell r="EI62" t="str">
            <v/>
          </cell>
          <cell r="EJ62" t="str">
            <v/>
          </cell>
          <cell r="EK62" t="str">
            <v/>
          </cell>
          <cell r="EL62" t="str">
            <v/>
          </cell>
          <cell r="EM62" t="str">
            <v/>
          </cell>
          <cell r="EN62" t="str">
            <v/>
          </cell>
          <cell r="EO62" t="str">
            <v/>
          </cell>
          <cell r="EP62" t="str">
            <v/>
          </cell>
          <cell r="EQ62">
            <v>1</v>
          </cell>
          <cell r="ER62" t="str">
            <v/>
          </cell>
          <cell r="ES62" t="str">
            <v/>
          </cell>
          <cell r="ET62" t="str">
            <v/>
          </cell>
          <cell r="EU62" t="str">
            <v/>
          </cell>
          <cell r="EV62" t="str">
            <v/>
          </cell>
          <cell r="EW62" t="str">
            <v/>
          </cell>
          <cell r="EX62" t="str">
            <v/>
          </cell>
          <cell r="EY62" t="str">
            <v/>
          </cell>
          <cell r="EZ62" t="str">
            <v/>
          </cell>
          <cell r="FA62" t="str">
            <v/>
          </cell>
          <cell r="FB62" t="str">
            <v/>
          </cell>
          <cell r="FC62" t="str">
            <v/>
          </cell>
          <cell r="FD62" t="str">
            <v/>
          </cell>
          <cell r="FE62" t="str">
            <v/>
          </cell>
          <cell r="FF62" t="str">
            <v/>
          </cell>
          <cell r="FG62" t="str">
            <v/>
          </cell>
          <cell r="FH62" t="str">
            <v/>
          </cell>
          <cell r="FI62" t="str">
            <v/>
          </cell>
          <cell r="FJ62" t="str">
            <v/>
          </cell>
          <cell r="FK62" t="str">
            <v/>
          </cell>
          <cell r="FL62" t="str">
            <v/>
          </cell>
          <cell r="FM62" t="str">
            <v/>
          </cell>
          <cell r="FN62" t="str">
            <v/>
          </cell>
          <cell r="FO62" t="str">
            <v/>
          </cell>
          <cell r="FP62" t="str">
            <v/>
          </cell>
          <cell r="FQ62" t="str">
            <v/>
          </cell>
          <cell r="FR62" t="str">
            <v/>
          </cell>
          <cell r="FS62" t="str">
            <v/>
          </cell>
          <cell r="FT62" t="str">
            <v/>
          </cell>
          <cell r="FU62" t="str">
            <v/>
          </cell>
          <cell r="FV62" t="str">
            <v/>
          </cell>
          <cell r="FW62" t="str">
            <v/>
          </cell>
          <cell r="FX62" t="str">
            <v/>
          </cell>
          <cell r="FY62" t="str">
            <v/>
          </cell>
          <cell r="FZ62" t="str">
            <v/>
          </cell>
          <cell r="GA62" t="str">
            <v/>
          </cell>
          <cell r="GB62" t="str">
            <v/>
          </cell>
          <cell r="GC62" t="str">
            <v/>
          </cell>
          <cell r="GD62" t="str">
            <v/>
          </cell>
          <cell r="GE62" t="str">
            <v/>
          </cell>
          <cell r="GF62" t="str">
            <v/>
          </cell>
          <cell r="GG62" t="str">
            <v/>
          </cell>
          <cell r="GH62" t="str">
            <v/>
          </cell>
          <cell r="GI62" t="str">
            <v/>
          </cell>
          <cell r="GJ62" t="str">
            <v/>
          </cell>
          <cell r="GK62">
            <v>1</v>
          </cell>
          <cell r="GL62" t="str">
            <v/>
          </cell>
          <cell r="GM62" t="str">
            <v/>
          </cell>
          <cell r="GN62" t="str">
            <v/>
          </cell>
          <cell r="GO62" t="str">
            <v/>
          </cell>
          <cell r="GP62" t="str">
            <v/>
          </cell>
          <cell r="GQ62" t="str">
            <v/>
          </cell>
          <cell r="GR62" t="str">
            <v/>
          </cell>
          <cell r="GS62" t="str">
            <v/>
          </cell>
          <cell r="GT62">
            <v>1</v>
          </cell>
          <cell r="GU62" t="str">
            <v/>
          </cell>
          <cell r="GV62" t="str">
            <v/>
          </cell>
          <cell r="GW62" t="str">
            <v/>
          </cell>
          <cell r="GX62" t="str">
            <v/>
          </cell>
          <cell r="GY62" t="str">
            <v/>
          </cell>
          <cell r="GZ62" t="str">
            <v/>
          </cell>
          <cell r="HA62">
            <v>1</v>
          </cell>
          <cell r="HB62" t="str">
            <v/>
          </cell>
          <cell r="HC62" t="str">
            <v/>
          </cell>
          <cell r="HD62" t="str">
            <v/>
          </cell>
          <cell r="HE62" t="str">
            <v/>
          </cell>
          <cell r="HF62" t="str">
            <v/>
          </cell>
          <cell r="HG62" t="str">
            <v/>
          </cell>
          <cell r="HH62" t="str">
            <v/>
          </cell>
          <cell r="HI62" t="str">
            <v/>
          </cell>
          <cell r="HJ62">
            <v>1</v>
          </cell>
          <cell r="HK62" t="str">
            <v/>
          </cell>
          <cell r="HL62" t="str">
            <v/>
          </cell>
          <cell r="HM62" t="str">
            <v/>
          </cell>
          <cell r="HN62" t="str">
            <v/>
          </cell>
          <cell r="HO62" t="str">
            <v/>
          </cell>
          <cell r="HP62" t="str">
            <v/>
          </cell>
          <cell r="HQ62" t="str">
            <v/>
          </cell>
          <cell r="HR62" t="str">
            <v/>
          </cell>
          <cell r="HS62" t="str">
            <v/>
          </cell>
          <cell r="HT62" t="str">
            <v/>
          </cell>
          <cell r="HU62" t="str">
            <v/>
          </cell>
          <cell r="HV62" t="str">
            <v/>
          </cell>
          <cell r="HW62" t="str">
            <v/>
          </cell>
          <cell r="HX62">
            <v>1</v>
          </cell>
          <cell r="HY62" t="str">
            <v/>
          </cell>
          <cell r="HZ62" t="str">
            <v/>
          </cell>
          <cell r="IA62" t="str">
            <v/>
          </cell>
          <cell r="IB62" t="str">
            <v/>
          </cell>
          <cell r="IC62" t="str">
            <v/>
          </cell>
          <cell r="ID62" t="str">
            <v/>
          </cell>
          <cell r="IE62" t="str">
            <v/>
          </cell>
          <cell r="IF62" t="str">
            <v/>
          </cell>
          <cell r="IG62" t="str">
            <v/>
          </cell>
          <cell r="IH62" t="str">
            <v/>
          </cell>
          <cell r="II62" t="str">
            <v/>
          </cell>
          <cell r="IJ62" t="str">
            <v/>
          </cell>
          <cell r="IK62" t="str">
            <v/>
          </cell>
          <cell r="IL62" t="str">
            <v/>
          </cell>
          <cell r="IM62">
            <v>1</v>
          </cell>
        </row>
        <row r="63">
          <cell r="A63" t="str">
            <v>5.3.3</v>
          </cell>
          <cell r="B63">
            <v>1</v>
          </cell>
          <cell r="C63" t="str">
            <v>Computer, communications and other services (% of commercial service imports)</v>
          </cell>
          <cell r="D63" t="str">
            <v>SCORE</v>
          </cell>
          <cell r="E63">
            <v>1</v>
          </cell>
          <cell r="F63" t="str">
            <v/>
          </cell>
          <cell r="G63">
            <v>1</v>
          </cell>
          <cell r="H63">
            <v>1</v>
          </cell>
          <cell r="I63">
            <v>1</v>
          </cell>
          <cell r="J63">
            <v>1</v>
          </cell>
          <cell r="K63">
            <v>1</v>
          </cell>
          <cell r="L63">
            <v>1</v>
          </cell>
          <cell r="M63">
            <v>1</v>
          </cell>
          <cell r="N63" t="str">
            <v/>
          </cell>
          <cell r="O63">
            <v>1</v>
          </cell>
          <cell r="P63">
            <v>1</v>
          </cell>
          <cell r="Q63">
            <v>1</v>
          </cell>
          <cell r="R63">
            <v>1</v>
          </cell>
          <cell r="S63">
            <v>1</v>
          </cell>
          <cell r="T63">
            <v>1</v>
          </cell>
          <cell r="U63">
            <v>1</v>
          </cell>
          <cell r="V63">
            <v>1</v>
          </cell>
          <cell r="W63">
            <v>1</v>
          </cell>
          <cell r="X63" t="str">
            <v/>
          </cell>
          <cell r="Y63">
            <v>1</v>
          </cell>
          <cell r="Z63">
            <v>1</v>
          </cell>
          <cell r="AA63">
            <v>1</v>
          </cell>
          <cell r="AB63" t="str">
            <v/>
          </cell>
          <cell r="AC63">
            <v>1</v>
          </cell>
          <cell r="AD63">
            <v>1</v>
          </cell>
          <cell r="AE63">
            <v>1</v>
          </cell>
          <cell r="AF63">
            <v>1</v>
          </cell>
          <cell r="AG63">
            <v>1</v>
          </cell>
          <cell r="AH63">
            <v>1</v>
          </cell>
          <cell r="AI63">
            <v>1</v>
          </cell>
          <cell r="AJ63">
            <v>1</v>
          </cell>
          <cell r="AK63">
            <v>1</v>
          </cell>
          <cell r="AL63">
            <v>1</v>
          </cell>
          <cell r="AM63">
            <v>1</v>
          </cell>
          <cell r="AN63">
            <v>1</v>
          </cell>
          <cell r="AO63">
            <v>1</v>
          </cell>
          <cell r="AP63">
            <v>1</v>
          </cell>
          <cell r="AQ63">
            <v>1</v>
          </cell>
          <cell r="AR63">
            <v>1</v>
          </cell>
          <cell r="AS63">
            <v>1</v>
          </cell>
          <cell r="AT63" t="str">
            <v/>
          </cell>
          <cell r="AU63">
            <v>1</v>
          </cell>
          <cell r="AV63">
            <v>1</v>
          </cell>
          <cell r="AW63">
            <v>1</v>
          </cell>
          <cell r="AX63">
            <v>1</v>
          </cell>
          <cell r="AY63">
            <v>1</v>
          </cell>
          <cell r="AZ63">
            <v>1</v>
          </cell>
          <cell r="BA63">
            <v>1</v>
          </cell>
          <cell r="BB63">
            <v>1</v>
          </cell>
          <cell r="BC63">
            <v>1</v>
          </cell>
          <cell r="BD63">
            <v>1</v>
          </cell>
          <cell r="BE63">
            <v>1</v>
          </cell>
          <cell r="BF63">
            <v>1</v>
          </cell>
          <cell r="BG63">
            <v>1</v>
          </cell>
          <cell r="BH63">
            <v>1</v>
          </cell>
          <cell r="BI63">
            <v>1</v>
          </cell>
          <cell r="BJ63">
            <v>1</v>
          </cell>
          <cell r="BK63">
            <v>1</v>
          </cell>
          <cell r="BL63">
            <v>1</v>
          </cell>
          <cell r="BM63">
            <v>1</v>
          </cell>
          <cell r="BN63">
            <v>1</v>
          </cell>
          <cell r="BO63">
            <v>1</v>
          </cell>
          <cell r="BP63">
            <v>1</v>
          </cell>
          <cell r="BQ63">
            <v>1</v>
          </cell>
          <cell r="BR63">
            <v>1</v>
          </cell>
          <cell r="BS63" t="str">
            <v/>
          </cell>
          <cell r="BT63" t="str">
            <v/>
          </cell>
          <cell r="BU63">
            <v>1</v>
          </cell>
          <cell r="BV63">
            <v>1</v>
          </cell>
          <cell r="BW63">
            <v>1</v>
          </cell>
          <cell r="BX63">
            <v>1</v>
          </cell>
          <cell r="BY63">
            <v>1</v>
          </cell>
          <cell r="BZ63">
            <v>1</v>
          </cell>
          <cell r="CA63">
            <v>1</v>
          </cell>
          <cell r="CB63">
            <v>1</v>
          </cell>
          <cell r="CC63" t="str">
            <v/>
          </cell>
          <cell r="CD63">
            <v>1</v>
          </cell>
          <cell r="CE63">
            <v>1</v>
          </cell>
          <cell r="CF63">
            <v>1</v>
          </cell>
          <cell r="CG63" t="str">
            <v/>
          </cell>
          <cell r="CH63">
            <v>1</v>
          </cell>
          <cell r="CI63">
            <v>1</v>
          </cell>
          <cell r="CJ63">
            <v>1</v>
          </cell>
          <cell r="CK63">
            <v>1</v>
          </cell>
          <cell r="CL63">
            <v>1</v>
          </cell>
          <cell r="CM63">
            <v>1</v>
          </cell>
          <cell r="CN63">
            <v>1</v>
          </cell>
          <cell r="CO63">
            <v>1</v>
          </cell>
          <cell r="CP63">
            <v>1</v>
          </cell>
          <cell r="CQ63">
            <v>1</v>
          </cell>
          <cell r="CR63">
            <v>1</v>
          </cell>
          <cell r="CS63">
            <v>1</v>
          </cell>
          <cell r="CT63">
            <v>1</v>
          </cell>
          <cell r="CU63">
            <v>1</v>
          </cell>
          <cell r="CV63">
            <v>1</v>
          </cell>
          <cell r="CW63">
            <v>1</v>
          </cell>
          <cell r="CX63">
            <v>1</v>
          </cell>
          <cell r="CY63" t="str">
            <v/>
          </cell>
          <cell r="CZ63">
            <v>1</v>
          </cell>
          <cell r="DA63">
            <v>1</v>
          </cell>
          <cell r="DB63">
            <v>1</v>
          </cell>
          <cell r="DC63">
            <v>1</v>
          </cell>
          <cell r="DD63">
            <v>1</v>
          </cell>
          <cell r="DE63">
            <v>1</v>
          </cell>
          <cell r="DF63">
            <v>1</v>
          </cell>
          <cell r="DG63">
            <v>1</v>
          </cell>
          <cell r="DH63">
            <v>1</v>
          </cell>
          <cell r="DI63">
            <v>1</v>
          </cell>
          <cell r="DJ63">
            <v>1</v>
          </cell>
          <cell r="DK63" t="str">
            <v/>
          </cell>
          <cell r="DL63">
            <v>1</v>
          </cell>
          <cell r="DM63">
            <v>1</v>
          </cell>
          <cell r="DN63">
            <v>1</v>
          </cell>
          <cell r="DO63" t="str">
            <v/>
          </cell>
          <cell r="DP63">
            <v>1</v>
          </cell>
          <cell r="DQ63">
            <v>1</v>
          </cell>
          <cell r="DR63">
            <v>1</v>
          </cell>
          <cell r="DS63" t="str">
            <v/>
          </cell>
          <cell r="DT63">
            <v>1</v>
          </cell>
          <cell r="DU63">
            <v>1</v>
          </cell>
          <cell r="DV63">
            <v>1</v>
          </cell>
          <cell r="DW63">
            <v>1</v>
          </cell>
          <cell r="DX63">
            <v>1</v>
          </cell>
          <cell r="DY63" t="str">
            <v/>
          </cell>
          <cell r="DZ63">
            <v>1</v>
          </cell>
          <cell r="EA63">
            <v>1</v>
          </cell>
          <cell r="EB63">
            <v>1</v>
          </cell>
          <cell r="EC63">
            <v>1</v>
          </cell>
          <cell r="ED63" t="str">
            <v/>
          </cell>
          <cell r="EE63">
            <v>1</v>
          </cell>
          <cell r="EF63" t="str">
            <v/>
          </cell>
          <cell r="EG63" t="str">
            <v/>
          </cell>
          <cell r="EH63" t="str">
            <v/>
          </cell>
          <cell r="EI63" t="str">
            <v/>
          </cell>
          <cell r="EJ63" t="str">
            <v/>
          </cell>
          <cell r="EK63">
            <v>1</v>
          </cell>
          <cell r="EL63" t="str">
            <v/>
          </cell>
          <cell r="EM63" t="str">
            <v/>
          </cell>
          <cell r="EN63" t="str">
            <v/>
          </cell>
          <cell r="EO63" t="str">
            <v/>
          </cell>
          <cell r="EP63" t="str">
            <v/>
          </cell>
          <cell r="EQ63">
            <v>1</v>
          </cell>
          <cell r="ER63" t="str">
            <v/>
          </cell>
          <cell r="ES63" t="str">
            <v/>
          </cell>
          <cell r="ET63" t="str">
            <v/>
          </cell>
          <cell r="EU63" t="str">
            <v/>
          </cell>
          <cell r="EV63" t="str">
            <v/>
          </cell>
          <cell r="EW63" t="str">
            <v/>
          </cell>
          <cell r="EX63" t="str">
            <v/>
          </cell>
          <cell r="EY63" t="str">
            <v/>
          </cell>
          <cell r="EZ63" t="str">
            <v/>
          </cell>
          <cell r="FA63" t="str">
            <v/>
          </cell>
          <cell r="FB63" t="str">
            <v/>
          </cell>
          <cell r="FC63" t="str">
            <v/>
          </cell>
          <cell r="FD63" t="str">
            <v/>
          </cell>
          <cell r="FE63" t="str">
            <v/>
          </cell>
          <cell r="FF63" t="str">
            <v/>
          </cell>
          <cell r="FG63" t="str">
            <v/>
          </cell>
          <cell r="FH63" t="str">
            <v/>
          </cell>
          <cell r="FI63" t="str">
            <v/>
          </cell>
          <cell r="FJ63" t="str">
            <v/>
          </cell>
          <cell r="FK63" t="str">
            <v/>
          </cell>
          <cell r="FL63" t="str">
            <v/>
          </cell>
          <cell r="FM63" t="str">
            <v/>
          </cell>
          <cell r="FN63" t="str">
            <v/>
          </cell>
          <cell r="FO63" t="str">
            <v/>
          </cell>
          <cell r="FP63" t="str">
            <v/>
          </cell>
          <cell r="FQ63" t="str">
            <v/>
          </cell>
          <cell r="FR63" t="str">
            <v/>
          </cell>
          <cell r="FS63" t="str">
            <v/>
          </cell>
          <cell r="FT63" t="str">
            <v/>
          </cell>
          <cell r="FU63" t="str">
            <v/>
          </cell>
          <cell r="FV63" t="str">
            <v/>
          </cell>
          <cell r="FW63" t="str">
            <v/>
          </cell>
          <cell r="FX63" t="str">
            <v/>
          </cell>
          <cell r="FY63" t="str">
            <v/>
          </cell>
          <cell r="FZ63" t="str">
            <v/>
          </cell>
          <cell r="GA63" t="str">
            <v/>
          </cell>
          <cell r="GB63">
            <v>1</v>
          </cell>
          <cell r="GC63" t="str">
            <v/>
          </cell>
          <cell r="GD63" t="str">
            <v/>
          </cell>
          <cell r="GE63" t="str">
            <v/>
          </cell>
          <cell r="GF63" t="str">
            <v/>
          </cell>
          <cell r="GG63" t="str">
            <v/>
          </cell>
          <cell r="GH63" t="str">
            <v/>
          </cell>
          <cell r="GI63" t="str">
            <v/>
          </cell>
          <cell r="GJ63" t="str">
            <v/>
          </cell>
          <cell r="GK63">
            <v>1</v>
          </cell>
          <cell r="GL63" t="str">
            <v/>
          </cell>
          <cell r="GM63" t="str">
            <v/>
          </cell>
          <cell r="GN63" t="str">
            <v/>
          </cell>
          <cell r="GO63" t="str">
            <v/>
          </cell>
          <cell r="GP63" t="str">
            <v/>
          </cell>
          <cell r="GQ63" t="str">
            <v/>
          </cell>
          <cell r="GR63" t="str">
            <v/>
          </cell>
          <cell r="GS63" t="str">
            <v/>
          </cell>
          <cell r="GT63">
            <v>1</v>
          </cell>
          <cell r="GU63" t="str">
            <v/>
          </cell>
          <cell r="GV63" t="str">
            <v/>
          </cell>
          <cell r="GW63" t="str">
            <v/>
          </cell>
          <cell r="GX63" t="str">
            <v/>
          </cell>
          <cell r="GY63" t="str">
            <v/>
          </cell>
          <cell r="GZ63" t="str">
            <v/>
          </cell>
          <cell r="HA63">
            <v>1</v>
          </cell>
          <cell r="HB63" t="str">
            <v/>
          </cell>
          <cell r="HC63" t="str">
            <v/>
          </cell>
          <cell r="HD63" t="str">
            <v/>
          </cell>
          <cell r="HE63" t="str">
            <v/>
          </cell>
          <cell r="HF63" t="str">
            <v/>
          </cell>
          <cell r="HG63" t="str">
            <v/>
          </cell>
          <cell r="HH63" t="str">
            <v/>
          </cell>
          <cell r="HI63" t="str">
            <v/>
          </cell>
          <cell r="HJ63">
            <v>1</v>
          </cell>
          <cell r="HK63" t="str">
            <v/>
          </cell>
          <cell r="HL63" t="str">
            <v/>
          </cell>
          <cell r="HM63" t="str">
            <v/>
          </cell>
          <cell r="HN63" t="str">
            <v/>
          </cell>
          <cell r="HO63" t="str">
            <v/>
          </cell>
          <cell r="HP63" t="str">
            <v/>
          </cell>
          <cell r="HQ63" t="str">
            <v/>
          </cell>
          <cell r="HR63" t="str">
            <v/>
          </cell>
          <cell r="HS63" t="str">
            <v/>
          </cell>
          <cell r="HT63" t="str">
            <v/>
          </cell>
          <cell r="HU63" t="str">
            <v/>
          </cell>
          <cell r="HV63" t="str">
            <v/>
          </cell>
          <cell r="HW63" t="str">
            <v/>
          </cell>
          <cell r="HX63">
            <v>1</v>
          </cell>
          <cell r="HY63">
            <v>1</v>
          </cell>
          <cell r="HZ63" t="str">
            <v/>
          </cell>
          <cell r="IA63" t="str">
            <v/>
          </cell>
          <cell r="IB63" t="str">
            <v/>
          </cell>
          <cell r="IC63" t="str">
            <v/>
          </cell>
          <cell r="ID63" t="str">
            <v/>
          </cell>
          <cell r="IE63" t="str">
            <v/>
          </cell>
          <cell r="IF63" t="str">
            <v/>
          </cell>
          <cell r="IG63" t="str">
            <v/>
          </cell>
          <cell r="IH63" t="str">
            <v/>
          </cell>
          <cell r="II63" t="str">
            <v/>
          </cell>
          <cell r="IJ63" t="str">
            <v/>
          </cell>
          <cell r="IK63" t="str">
            <v/>
          </cell>
          <cell r="IL63" t="str">
            <v/>
          </cell>
          <cell r="IM63">
            <v>1</v>
          </cell>
        </row>
        <row r="64">
          <cell r="A64" t="str">
            <v>5.3.4</v>
          </cell>
          <cell r="B64">
            <v>1</v>
          </cell>
          <cell r="C64" t="str">
            <v>Foreign direct investment, net inflows (% of GDP)</v>
          </cell>
          <cell r="D64" t="str">
            <v>SCORE</v>
          </cell>
          <cell r="E64">
            <v>1</v>
          </cell>
          <cell r="F64">
            <v>1</v>
          </cell>
          <cell r="G64">
            <v>1</v>
          </cell>
          <cell r="H64">
            <v>1</v>
          </cell>
          <cell r="I64">
            <v>1</v>
          </cell>
          <cell r="J64">
            <v>1</v>
          </cell>
          <cell r="K64">
            <v>1</v>
          </cell>
          <cell r="L64">
            <v>1</v>
          </cell>
          <cell r="M64">
            <v>1</v>
          </cell>
          <cell r="N64" t="str">
            <v/>
          </cell>
          <cell r="O64">
            <v>1</v>
          </cell>
          <cell r="P64">
            <v>1</v>
          </cell>
          <cell r="Q64">
            <v>1</v>
          </cell>
          <cell r="R64">
            <v>1</v>
          </cell>
          <cell r="S64">
            <v>1</v>
          </cell>
          <cell r="T64">
            <v>1</v>
          </cell>
          <cell r="U64">
            <v>1</v>
          </cell>
          <cell r="V64">
            <v>1</v>
          </cell>
          <cell r="W64">
            <v>1</v>
          </cell>
          <cell r="X64" t="str">
            <v/>
          </cell>
          <cell r="Y64">
            <v>1</v>
          </cell>
          <cell r="Z64">
            <v>1</v>
          </cell>
          <cell r="AA64">
            <v>1</v>
          </cell>
          <cell r="AB64" t="str">
            <v/>
          </cell>
          <cell r="AC64">
            <v>1</v>
          </cell>
          <cell r="AD64">
            <v>1</v>
          </cell>
          <cell r="AE64">
            <v>1</v>
          </cell>
          <cell r="AF64">
            <v>1</v>
          </cell>
          <cell r="AG64">
            <v>1</v>
          </cell>
          <cell r="AH64">
            <v>1</v>
          </cell>
          <cell r="AI64">
            <v>1</v>
          </cell>
          <cell r="AJ64">
            <v>1</v>
          </cell>
          <cell r="AK64">
            <v>1</v>
          </cell>
          <cell r="AL64">
            <v>1</v>
          </cell>
          <cell r="AM64">
            <v>1</v>
          </cell>
          <cell r="AN64">
            <v>1</v>
          </cell>
          <cell r="AO64">
            <v>1</v>
          </cell>
          <cell r="AP64">
            <v>1</v>
          </cell>
          <cell r="AQ64">
            <v>1</v>
          </cell>
          <cell r="AR64">
            <v>1</v>
          </cell>
          <cell r="AS64">
            <v>1</v>
          </cell>
          <cell r="AT64" t="str">
            <v/>
          </cell>
          <cell r="AU64">
            <v>1</v>
          </cell>
          <cell r="AV64">
            <v>1</v>
          </cell>
          <cell r="AW64">
            <v>1</v>
          </cell>
          <cell r="AX64">
            <v>1</v>
          </cell>
          <cell r="AY64">
            <v>1</v>
          </cell>
          <cell r="AZ64">
            <v>1</v>
          </cell>
          <cell r="BA64">
            <v>1</v>
          </cell>
          <cell r="BB64">
            <v>1</v>
          </cell>
          <cell r="BC64">
            <v>1</v>
          </cell>
          <cell r="BD64">
            <v>1</v>
          </cell>
          <cell r="BE64">
            <v>1</v>
          </cell>
          <cell r="BF64">
            <v>1</v>
          </cell>
          <cell r="BG64">
            <v>1</v>
          </cell>
          <cell r="BH64">
            <v>1</v>
          </cell>
          <cell r="BI64">
            <v>1</v>
          </cell>
          <cell r="BJ64">
            <v>1</v>
          </cell>
          <cell r="BK64">
            <v>1</v>
          </cell>
          <cell r="BL64">
            <v>1</v>
          </cell>
          <cell r="BM64">
            <v>1</v>
          </cell>
          <cell r="BN64">
            <v>1</v>
          </cell>
          <cell r="BO64">
            <v>1</v>
          </cell>
          <cell r="BP64">
            <v>1</v>
          </cell>
          <cell r="BQ64">
            <v>1</v>
          </cell>
          <cell r="BR64">
            <v>1</v>
          </cell>
          <cell r="BS64" t="str">
            <v/>
          </cell>
          <cell r="BT64" t="str">
            <v/>
          </cell>
          <cell r="BU64">
            <v>1</v>
          </cell>
          <cell r="BV64">
            <v>1</v>
          </cell>
          <cell r="BW64">
            <v>1</v>
          </cell>
          <cell r="BX64">
            <v>1</v>
          </cell>
          <cell r="BY64">
            <v>1</v>
          </cell>
          <cell r="BZ64">
            <v>1</v>
          </cell>
          <cell r="CA64">
            <v>1</v>
          </cell>
          <cell r="CB64">
            <v>1</v>
          </cell>
          <cell r="CC64" t="str">
            <v/>
          </cell>
          <cell r="CD64">
            <v>1</v>
          </cell>
          <cell r="CE64">
            <v>1</v>
          </cell>
          <cell r="CF64">
            <v>1</v>
          </cell>
          <cell r="CG64" t="str">
            <v/>
          </cell>
          <cell r="CH64">
            <v>1</v>
          </cell>
          <cell r="CI64">
            <v>1</v>
          </cell>
          <cell r="CJ64">
            <v>1</v>
          </cell>
          <cell r="CK64">
            <v>1</v>
          </cell>
          <cell r="CL64">
            <v>1</v>
          </cell>
          <cell r="CM64">
            <v>1</v>
          </cell>
          <cell r="CN64">
            <v>1</v>
          </cell>
          <cell r="CO64">
            <v>1</v>
          </cell>
          <cell r="CP64">
            <v>1</v>
          </cell>
          <cell r="CQ64">
            <v>1</v>
          </cell>
          <cell r="CR64">
            <v>1</v>
          </cell>
          <cell r="CS64">
            <v>1</v>
          </cell>
          <cell r="CT64">
            <v>1</v>
          </cell>
          <cell r="CU64">
            <v>1</v>
          </cell>
          <cell r="CV64">
            <v>1</v>
          </cell>
          <cell r="CW64">
            <v>1</v>
          </cell>
          <cell r="CX64">
            <v>1</v>
          </cell>
          <cell r="CY64" t="str">
            <v/>
          </cell>
          <cell r="CZ64">
            <v>1</v>
          </cell>
          <cell r="DA64">
            <v>1</v>
          </cell>
          <cell r="DB64">
            <v>1</v>
          </cell>
          <cell r="DC64">
            <v>1</v>
          </cell>
          <cell r="DD64">
            <v>1</v>
          </cell>
          <cell r="DE64">
            <v>1</v>
          </cell>
          <cell r="DF64">
            <v>1</v>
          </cell>
          <cell r="DG64">
            <v>1</v>
          </cell>
          <cell r="DH64">
            <v>1</v>
          </cell>
          <cell r="DI64">
            <v>1</v>
          </cell>
          <cell r="DJ64">
            <v>1</v>
          </cell>
          <cell r="DK64" t="str">
            <v/>
          </cell>
          <cell r="DL64">
            <v>1</v>
          </cell>
          <cell r="DM64">
            <v>1</v>
          </cell>
          <cell r="DN64">
            <v>1</v>
          </cell>
          <cell r="DO64" t="str">
            <v/>
          </cell>
          <cell r="DP64">
            <v>1</v>
          </cell>
          <cell r="DQ64">
            <v>1</v>
          </cell>
          <cell r="DR64">
            <v>1</v>
          </cell>
          <cell r="DS64" t="str">
            <v/>
          </cell>
          <cell r="DT64">
            <v>1</v>
          </cell>
          <cell r="DU64">
            <v>1</v>
          </cell>
          <cell r="DV64">
            <v>1</v>
          </cell>
          <cell r="DW64">
            <v>1</v>
          </cell>
          <cell r="DX64">
            <v>1</v>
          </cell>
          <cell r="DY64" t="str">
            <v/>
          </cell>
          <cell r="DZ64">
            <v>1</v>
          </cell>
          <cell r="EA64">
            <v>1</v>
          </cell>
          <cell r="EB64">
            <v>1</v>
          </cell>
          <cell r="EC64">
            <v>1</v>
          </cell>
          <cell r="ED64">
            <v>1</v>
          </cell>
          <cell r="EE64">
            <v>1</v>
          </cell>
          <cell r="EF64">
            <v>1</v>
          </cell>
          <cell r="EG64" t="str">
            <v/>
          </cell>
          <cell r="EH64" t="str">
            <v/>
          </cell>
          <cell r="EI64" t="str">
            <v/>
          </cell>
          <cell r="EJ64" t="str">
            <v/>
          </cell>
          <cell r="EK64">
            <v>1</v>
          </cell>
          <cell r="EL64" t="str">
            <v/>
          </cell>
          <cell r="EM64" t="str">
            <v/>
          </cell>
          <cell r="EN64" t="str">
            <v/>
          </cell>
          <cell r="EO64" t="str">
            <v/>
          </cell>
          <cell r="EP64" t="str">
            <v/>
          </cell>
          <cell r="EQ64">
            <v>1</v>
          </cell>
          <cell r="ER64" t="str">
            <v/>
          </cell>
          <cell r="ES64" t="str">
            <v/>
          </cell>
          <cell r="ET64" t="str">
            <v/>
          </cell>
          <cell r="EU64" t="str">
            <v/>
          </cell>
          <cell r="EV64" t="str">
            <v/>
          </cell>
          <cell r="EW64" t="str">
            <v/>
          </cell>
          <cell r="EX64" t="str">
            <v/>
          </cell>
          <cell r="EY64" t="str">
            <v/>
          </cell>
          <cell r="EZ64" t="str">
            <v/>
          </cell>
          <cell r="FA64" t="str">
            <v/>
          </cell>
          <cell r="FB64" t="str">
            <v/>
          </cell>
          <cell r="FC64" t="str">
            <v/>
          </cell>
          <cell r="FD64" t="str">
            <v/>
          </cell>
          <cell r="FE64" t="str">
            <v/>
          </cell>
          <cell r="FF64" t="str">
            <v/>
          </cell>
          <cell r="FG64" t="str">
            <v/>
          </cell>
          <cell r="FH64" t="str">
            <v/>
          </cell>
          <cell r="FI64" t="str">
            <v/>
          </cell>
          <cell r="FJ64" t="str">
            <v/>
          </cell>
          <cell r="FK64" t="str">
            <v/>
          </cell>
          <cell r="FL64" t="str">
            <v/>
          </cell>
          <cell r="FM64" t="str">
            <v/>
          </cell>
          <cell r="FN64" t="str">
            <v/>
          </cell>
          <cell r="FO64" t="str">
            <v/>
          </cell>
          <cell r="FP64" t="str">
            <v/>
          </cell>
          <cell r="FQ64" t="str">
            <v/>
          </cell>
          <cell r="FR64" t="str">
            <v/>
          </cell>
          <cell r="FS64" t="str">
            <v/>
          </cell>
          <cell r="FT64" t="str">
            <v/>
          </cell>
          <cell r="FU64" t="str">
            <v/>
          </cell>
          <cell r="FV64" t="str">
            <v/>
          </cell>
          <cell r="FW64" t="str">
            <v/>
          </cell>
          <cell r="FX64" t="str">
            <v/>
          </cell>
          <cell r="FY64" t="str">
            <v/>
          </cell>
          <cell r="FZ64" t="str">
            <v/>
          </cell>
          <cell r="GA64" t="str">
            <v/>
          </cell>
          <cell r="GB64">
            <v>1</v>
          </cell>
          <cell r="GC64" t="str">
            <v/>
          </cell>
          <cell r="GD64" t="str">
            <v/>
          </cell>
          <cell r="GE64" t="str">
            <v/>
          </cell>
          <cell r="GF64" t="str">
            <v/>
          </cell>
          <cell r="GG64" t="str">
            <v/>
          </cell>
          <cell r="GH64" t="str">
            <v/>
          </cell>
          <cell r="GI64" t="str">
            <v/>
          </cell>
          <cell r="GJ64" t="str">
            <v/>
          </cell>
          <cell r="GK64">
            <v>1</v>
          </cell>
          <cell r="GL64" t="str">
            <v/>
          </cell>
          <cell r="GM64" t="str">
            <v/>
          </cell>
          <cell r="GN64" t="str">
            <v/>
          </cell>
          <cell r="GO64" t="str">
            <v/>
          </cell>
          <cell r="GP64" t="str">
            <v/>
          </cell>
          <cell r="GQ64" t="str">
            <v/>
          </cell>
          <cell r="GR64" t="str">
            <v/>
          </cell>
          <cell r="GS64" t="str">
            <v/>
          </cell>
          <cell r="GT64">
            <v>1</v>
          </cell>
          <cell r="GU64" t="str">
            <v/>
          </cell>
          <cell r="GV64" t="str">
            <v/>
          </cell>
          <cell r="GW64" t="str">
            <v/>
          </cell>
          <cell r="GX64" t="str">
            <v/>
          </cell>
          <cell r="GY64" t="str">
            <v/>
          </cell>
          <cell r="GZ64" t="str">
            <v/>
          </cell>
          <cell r="HA64">
            <v>1</v>
          </cell>
          <cell r="HB64" t="str">
            <v/>
          </cell>
          <cell r="HC64" t="str">
            <v/>
          </cell>
          <cell r="HD64" t="str">
            <v/>
          </cell>
          <cell r="HE64" t="str">
            <v/>
          </cell>
          <cell r="HF64" t="str">
            <v/>
          </cell>
          <cell r="HG64" t="str">
            <v/>
          </cell>
          <cell r="HH64" t="str">
            <v/>
          </cell>
          <cell r="HI64" t="str">
            <v/>
          </cell>
          <cell r="HJ64">
            <v>1</v>
          </cell>
          <cell r="HK64" t="str">
            <v/>
          </cell>
          <cell r="HL64" t="str">
            <v/>
          </cell>
          <cell r="HM64" t="str">
            <v/>
          </cell>
          <cell r="HN64" t="str">
            <v/>
          </cell>
          <cell r="HO64" t="str">
            <v/>
          </cell>
          <cell r="HP64" t="str">
            <v/>
          </cell>
          <cell r="HQ64" t="str">
            <v/>
          </cell>
          <cell r="HR64" t="str">
            <v/>
          </cell>
          <cell r="HS64" t="str">
            <v/>
          </cell>
          <cell r="HT64" t="str">
            <v/>
          </cell>
          <cell r="HU64" t="str">
            <v/>
          </cell>
          <cell r="HV64" t="str">
            <v/>
          </cell>
          <cell r="HW64" t="str">
            <v/>
          </cell>
          <cell r="HX64">
            <v>1</v>
          </cell>
          <cell r="HY64">
            <v>1</v>
          </cell>
          <cell r="HZ64" t="str">
            <v/>
          </cell>
          <cell r="IA64" t="str">
            <v/>
          </cell>
          <cell r="IB64" t="str">
            <v/>
          </cell>
          <cell r="IC64" t="str">
            <v/>
          </cell>
          <cell r="ID64" t="str">
            <v/>
          </cell>
          <cell r="IE64" t="str">
            <v/>
          </cell>
          <cell r="IF64" t="str">
            <v/>
          </cell>
          <cell r="IG64" t="str">
            <v/>
          </cell>
          <cell r="IH64" t="str">
            <v/>
          </cell>
          <cell r="II64" t="str">
            <v/>
          </cell>
          <cell r="IJ64" t="str">
            <v/>
          </cell>
          <cell r="IK64" t="str">
            <v/>
          </cell>
          <cell r="IL64" t="str">
            <v/>
          </cell>
          <cell r="IM64">
            <v>1</v>
          </cell>
        </row>
        <row r="65">
          <cell r="A65" t="str">
            <v>6.1.1</v>
          </cell>
          <cell r="B65">
            <v>0.5</v>
          </cell>
          <cell r="C65" t="str">
            <v>Resident patent applications at the National Patent Office (per billion GDP, current US$)</v>
          </cell>
          <cell r="D65" t="str">
            <v>SCORE</v>
          </cell>
          <cell r="E65" t="str">
            <v/>
          </cell>
          <cell r="F65">
            <v>0.5</v>
          </cell>
          <cell r="G65" t="str">
            <v/>
          </cell>
          <cell r="H65">
            <v>0.5</v>
          </cell>
          <cell r="I65">
            <v>0.5</v>
          </cell>
          <cell r="J65">
            <v>0.5</v>
          </cell>
          <cell r="K65">
            <v>0.5</v>
          </cell>
          <cell r="L65" t="str">
            <v/>
          </cell>
          <cell r="M65">
            <v>0.5</v>
          </cell>
          <cell r="N65" t="str">
            <v/>
          </cell>
          <cell r="O65">
            <v>0.5</v>
          </cell>
          <cell r="P65" t="str">
            <v/>
          </cell>
          <cell r="Q65" t="str">
            <v/>
          </cell>
          <cell r="R65">
            <v>0.5</v>
          </cell>
          <cell r="S65" t="str">
            <v/>
          </cell>
          <cell r="T65">
            <v>0.5</v>
          </cell>
          <cell r="U65">
            <v>0.5</v>
          </cell>
          <cell r="V65">
            <v>0.5</v>
          </cell>
          <cell r="W65">
            <v>0.5</v>
          </cell>
          <cell r="X65" t="str">
            <v/>
          </cell>
          <cell r="Y65" t="str">
            <v/>
          </cell>
          <cell r="Z65" t="str">
            <v/>
          </cell>
          <cell r="AA65">
            <v>0.5</v>
          </cell>
          <cell r="AB65" t="str">
            <v/>
          </cell>
          <cell r="AC65">
            <v>0.5</v>
          </cell>
          <cell r="AD65">
            <v>0.5</v>
          </cell>
          <cell r="AE65">
            <v>0.5</v>
          </cell>
          <cell r="AF65" t="str">
            <v/>
          </cell>
          <cell r="AG65" t="str">
            <v/>
          </cell>
          <cell r="AH65">
            <v>0.5</v>
          </cell>
          <cell r="AI65">
            <v>0.5</v>
          </cell>
          <cell r="AJ65">
            <v>0.5</v>
          </cell>
          <cell r="AK65">
            <v>0.5</v>
          </cell>
          <cell r="AL65" t="str">
            <v/>
          </cell>
          <cell r="AM65">
            <v>0.5</v>
          </cell>
          <cell r="AN65">
            <v>0.5</v>
          </cell>
          <cell r="AO65" t="str">
            <v/>
          </cell>
          <cell r="AP65">
            <v>0.5</v>
          </cell>
          <cell r="AQ65">
            <v>0.5</v>
          </cell>
          <cell r="AR65">
            <v>0.5</v>
          </cell>
          <cell r="AS65">
            <v>0.5</v>
          </cell>
          <cell r="AT65" t="str">
            <v/>
          </cell>
          <cell r="AU65">
            <v>0.5</v>
          </cell>
          <cell r="AV65">
            <v>0.5</v>
          </cell>
          <cell r="AW65" t="str">
            <v/>
          </cell>
          <cell r="AX65">
            <v>0.5</v>
          </cell>
          <cell r="AY65">
            <v>0.5</v>
          </cell>
          <cell r="AZ65" t="str">
            <v/>
          </cell>
          <cell r="BA65">
            <v>0.5</v>
          </cell>
          <cell r="BB65">
            <v>0.5</v>
          </cell>
          <cell r="BC65">
            <v>0.5</v>
          </cell>
          <cell r="BD65">
            <v>0.5</v>
          </cell>
          <cell r="BE65">
            <v>0.5</v>
          </cell>
          <cell r="BF65">
            <v>0.5</v>
          </cell>
          <cell r="BG65">
            <v>0.5</v>
          </cell>
          <cell r="BH65">
            <v>0.5</v>
          </cell>
          <cell r="BI65">
            <v>0.5</v>
          </cell>
          <cell r="BJ65">
            <v>0.5</v>
          </cell>
          <cell r="BK65">
            <v>0.5</v>
          </cell>
          <cell r="BL65">
            <v>0.5</v>
          </cell>
          <cell r="BM65">
            <v>0.5</v>
          </cell>
          <cell r="BN65">
            <v>0.5</v>
          </cell>
          <cell r="BO65">
            <v>0.5</v>
          </cell>
          <cell r="BP65" t="str">
            <v/>
          </cell>
          <cell r="BQ65">
            <v>0.5</v>
          </cell>
          <cell r="BR65">
            <v>0.5</v>
          </cell>
          <cell r="BS65" t="str">
            <v/>
          </cell>
          <cell r="BT65" t="str">
            <v/>
          </cell>
          <cell r="BU65">
            <v>0.5</v>
          </cell>
          <cell r="BV65">
            <v>0.5</v>
          </cell>
          <cell r="BW65">
            <v>0.5</v>
          </cell>
          <cell r="BX65">
            <v>0.5</v>
          </cell>
          <cell r="BY65">
            <v>0.5</v>
          </cell>
          <cell r="BZ65">
            <v>0.5</v>
          </cell>
          <cell r="CA65" t="str">
            <v/>
          </cell>
          <cell r="CB65">
            <v>0.5</v>
          </cell>
          <cell r="CC65" t="str">
            <v/>
          </cell>
          <cell r="CD65">
            <v>0.5</v>
          </cell>
          <cell r="CE65">
            <v>0.5</v>
          </cell>
          <cell r="CF65">
            <v>0.5</v>
          </cell>
          <cell r="CG65" t="str">
            <v/>
          </cell>
          <cell r="CH65">
            <v>0.5</v>
          </cell>
          <cell r="CI65">
            <v>0.5</v>
          </cell>
          <cell r="CJ65" t="str">
            <v/>
          </cell>
          <cell r="CK65" t="str">
            <v/>
          </cell>
          <cell r="CL65">
            <v>0.5</v>
          </cell>
          <cell r="CM65">
            <v>0.5</v>
          </cell>
          <cell r="CN65">
            <v>0.5</v>
          </cell>
          <cell r="CO65" t="str">
            <v/>
          </cell>
          <cell r="CP65">
            <v>0.5</v>
          </cell>
          <cell r="CQ65" t="str">
            <v/>
          </cell>
          <cell r="CR65">
            <v>0.5</v>
          </cell>
          <cell r="CS65">
            <v>0.5</v>
          </cell>
          <cell r="CT65" t="str">
            <v/>
          </cell>
          <cell r="CU65">
            <v>0.5</v>
          </cell>
          <cell r="CV65">
            <v>0.5</v>
          </cell>
          <cell r="CW65">
            <v>0.5</v>
          </cell>
          <cell r="CX65">
            <v>0.5</v>
          </cell>
          <cell r="CY65" t="str">
            <v/>
          </cell>
          <cell r="CZ65">
            <v>0.5</v>
          </cell>
          <cell r="DA65">
            <v>0.5</v>
          </cell>
          <cell r="DB65">
            <v>0.5</v>
          </cell>
          <cell r="DC65" t="str">
            <v/>
          </cell>
          <cell r="DD65">
            <v>0.5</v>
          </cell>
          <cell r="DE65">
            <v>0.5</v>
          </cell>
          <cell r="DF65">
            <v>0.5</v>
          </cell>
          <cell r="DG65">
            <v>0.5</v>
          </cell>
          <cell r="DH65">
            <v>0.5</v>
          </cell>
          <cell r="DI65">
            <v>0.5</v>
          </cell>
          <cell r="DJ65">
            <v>0.5</v>
          </cell>
          <cell r="DK65" t="str">
            <v/>
          </cell>
          <cell r="DL65">
            <v>0.5</v>
          </cell>
          <cell r="DM65">
            <v>0.5</v>
          </cell>
          <cell r="DN65">
            <v>0.5</v>
          </cell>
          <cell r="DO65" t="str">
            <v/>
          </cell>
          <cell r="DP65">
            <v>0.5</v>
          </cell>
          <cell r="DQ65" t="str">
            <v/>
          </cell>
          <cell r="DR65">
            <v>0.5</v>
          </cell>
          <cell r="DS65" t="str">
            <v/>
          </cell>
          <cell r="DT65">
            <v>0.5</v>
          </cell>
          <cell r="DU65">
            <v>0.5</v>
          </cell>
          <cell r="DV65">
            <v>0.5</v>
          </cell>
          <cell r="DW65">
            <v>0.5</v>
          </cell>
          <cell r="DX65">
            <v>0.5</v>
          </cell>
          <cell r="DY65" t="str">
            <v/>
          </cell>
          <cell r="DZ65">
            <v>0.5</v>
          </cell>
          <cell r="EA65">
            <v>0.5</v>
          </cell>
          <cell r="EB65">
            <v>0.5</v>
          </cell>
          <cell r="EC65">
            <v>0.5</v>
          </cell>
          <cell r="ED65">
            <v>0.5</v>
          </cell>
          <cell r="EE65">
            <v>0.5</v>
          </cell>
          <cell r="EF65" t="str">
            <v/>
          </cell>
          <cell r="EG65" t="str">
            <v/>
          </cell>
          <cell r="EH65" t="str">
            <v/>
          </cell>
          <cell r="EI65" t="str">
            <v/>
          </cell>
          <cell r="EJ65" t="str">
            <v/>
          </cell>
          <cell r="EK65" t="str">
            <v/>
          </cell>
          <cell r="EL65" t="str">
            <v/>
          </cell>
          <cell r="EM65" t="str">
            <v/>
          </cell>
          <cell r="EN65" t="str">
            <v/>
          </cell>
          <cell r="EO65" t="str">
            <v/>
          </cell>
          <cell r="EP65" t="str">
            <v/>
          </cell>
          <cell r="EQ65">
            <v>0.5</v>
          </cell>
          <cell r="ER65" t="str">
            <v/>
          </cell>
          <cell r="ES65" t="str">
            <v/>
          </cell>
          <cell r="ET65" t="str">
            <v/>
          </cell>
          <cell r="EU65" t="str">
            <v/>
          </cell>
          <cell r="EV65" t="str">
            <v/>
          </cell>
          <cell r="EW65" t="str">
            <v/>
          </cell>
          <cell r="EX65" t="str">
            <v/>
          </cell>
          <cell r="EY65" t="str">
            <v/>
          </cell>
          <cell r="EZ65" t="str">
            <v/>
          </cell>
          <cell r="FA65" t="str">
            <v/>
          </cell>
          <cell r="FB65" t="str">
            <v/>
          </cell>
          <cell r="FC65" t="str">
            <v/>
          </cell>
          <cell r="FD65" t="str">
            <v/>
          </cell>
          <cell r="FE65" t="str">
            <v/>
          </cell>
          <cell r="FF65" t="str">
            <v/>
          </cell>
          <cell r="FG65" t="str">
            <v/>
          </cell>
          <cell r="FH65" t="str">
            <v/>
          </cell>
          <cell r="FI65" t="str">
            <v/>
          </cell>
          <cell r="FJ65" t="str">
            <v/>
          </cell>
          <cell r="FK65" t="str">
            <v/>
          </cell>
          <cell r="FL65" t="str">
            <v/>
          </cell>
          <cell r="FM65" t="str">
            <v/>
          </cell>
          <cell r="FN65" t="str">
            <v/>
          </cell>
          <cell r="FO65" t="str">
            <v/>
          </cell>
          <cell r="FP65" t="str">
            <v/>
          </cell>
          <cell r="FQ65" t="str">
            <v/>
          </cell>
          <cell r="FR65" t="str">
            <v/>
          </cell>
          <cell r="FS65" t="str">
            <v/>
          </cell>
          <cell r="FT65" t="str">
            <v/>
          </cell>
          <cell r="FU65" t="str">
            <v/>
          </cell>
          <cell r="FV65" t="str">
            <v/>
          </cell>
          <cell r="FW65" t="str">
            <v/>
          </cell>
          <cell r="FX65" t="str">
            <v/>
          </cell>
          <cell r="FY65" t="str">
            <v/>
          </cell>
          <cell r="FZ65" t="str">
            <v/>
          </cell>
          <cell r="GA65" t="str">
            <v/>
          </cell>
          <cell r="GB65">
            <v>0.5</v>
          </cell>
          <cell r="GC65" t="str">
            <v/>
          </cell>
          <cell r="GD65" t="str">
            <v/>
          </cell>
          <cell r="GE65" t="str">
            <v/>
          </cell>
          <cell r="GF65" t="str">
            <v/>
          </cell>
          <cell r="GG65" t="str">
            <v/>
          </cell>
          <cell r="GH65" t="str">
            <v/>
          </cell>
          <cell r="GI65" t="str">
            <v/>
          </cell>
          <cell r="GJ65" t="str">
            <v/>
          </cell>
          <cell r="GK65" t="str">
            <v/>
          </cell>
          <cell r="GL65" t="str">
            <v/>
          </cell>
          <cell r="GM65" t="str">
            <v/>
          </cell>
          <cell r="GN65" t="str">
            <v/>
          </cell>
          <cell r="GO65" t="str">
            <v/>
          </cell>
          <cell r="GP65" t="str">
            <v/>
          </cell>
          <cell r="GQ65" t="str">
            <v/>
          </cell>
          <cell r="GR65" t="str">
            <v/>
          </cell>
          <cell r="GS65" t="str">
            <v/>
          </cell>
          <cell r="GT65">
            <v>0.5</v>
          </cell>
          <cell r="GU65" t="str">
            <v/>
          </cell>
          <cell r="GV65" t="str">
            <v/>
          </cell>
          <cell r="GW65" t="str">
            <v/>
          </cell>
          <cell r="GX65" t="str">
            <v/>
          </cell>
          <cell r="GY65" t="str">
            <v/>
          </cell>
          <cell r="GZ65" t="str">
            <v/>
          </cell>
          <cell r="HA65" t="str">
            <v/>
          </cell>
          <cell r="HB65" t="str">
            <v/>
          </cell>
          <cell r="HC65" t="str">
            <v/>
          </cell>
          <cell r="HD65" t="str">
            <v/>
          </cell>
          <cell r="HE65" t="str">
            <v/>
          </cell>
          <cell r="HF65" t="str">
            <v/>
          </cell>
          <cell r="HG65" t="str">
            <v/>
          </cell>
          <cell r="HH65" t="str">
            <v/>
          </cell>
          <cell r="HI65" t="str">
            <v/>
          </cell>
          <cell r="HJ65" t="str">
            <v/>
          </cell>
          <cell r="HK65" t="str">
            <v/>
          </cell>
          <cell r="HL65" t="str">
            <v/>
          </cell>
          <cell r="HM65" t="str">
            <v/>
          </cell>
          <cell r="HN65" t="str">
            <v/>
          </cell>
          <cell r="HO65" t="str">
            <v/>
          </cell>
          <cell r="HP65" t="str">
            <v/>
          </cell>
          <cell r="HQ65" t="str">
            <v/>
          </cell>
          <cell r="HR65" t="str">
            <v/>
          </cell>
          <cell r="HS65" t="str">
            <v/>
          </cell>
          <cell r="HT65" t="str">
            <v/>
          </cell>
          <cell r="HU65" t="str">
            <v/>
          </cell>
          <cell r="HV65" t="str">
            <v/>
          </cell>
          <cell r="HW65" t="str">
            <v/>
          </cell>
          <cell r="HX65">
            <v>0.5</v>
          </cell>
          <cell r="HY65" t="str">
            <v/>
          </cell>
          <cell r="HZ65" t="str">
            <v/>
          </cell>
          <cell r="IA65" t="str">
            <v/>
          </cell>
          <cell r="IB65" t="str">
            <v/>
          </cell>
          <cell r="IC65" t="str">
            <v/>
          </cell>
          <cell r="ID65" t="str">
            <v/>
          </cell>
          <cell r="IE65" t="str">
            <v/>
          </cell>
          <cell r="IF65" t="str">
            <v/>
          </cell>
          <cell r="IG65" t="str">
            <v/>
          </cell>
          <cell r="IH65" t="str">
            <v/>
          </cell>
          <cell r="II65" t="str">
            <v/>
          </cell>
          <cell r="IJ65" t="str">
            <v/>
          </cell>
          <cell r="IK65" t="str">
            <v/>
          </cell>
          <cell r="IL65" t="str">
            <v/>
          </cell>
          <cell r="IM65">
            <v>0.5</v>
          </cell>
        </row>
        <row r="66">
          <cell r="A66" t="str">
            <v>6.1.2</v>
          </cell>
          <cell r="B66">
            <v>0.5</v>
          </cell>
          <cell r="C66" t="str">
            <v>Resident international patent applications at the Patent Cooperation Treaty (per billion GDP, current US$)</v>
          </cell>
          <cell r="D66" t="str">
            <v>SCORE</v>
          </cell>
          <cell r="E66">
            <v>0.5</v>
          </cell>
          <cell r="F66">
            <v>0.5</v>
          </cell>
          <cell r="G66">
            <v>0.5</v>
          </cell>
          <cell r="H66">
            <v>0.5</v>
          </cell>
          <cell r="I66">
            <v>0.5</v>
          </cell>
          <cell r="J66">
            <v>0.5</v>
          </cell>
          <cell r="K66">
            <v>0.5</v>
          </cell>
          <cell r="L66">
            <v>0.5</v>
          </cell>
          <cell r="M66">
            <v>0.5</v>
          </cell>
          <cell r="N66" t="str">
            <v/>
          </cell>
          <cell r="O66">
            <v>0.5</v>
          </cell>
          <cell r="P66">
            <v>0.5</v>
          </cell>
          <cell r="Q66">
            <v>0.5</v>
          </cell>
          <cell r="R66">
            <v>0.5</v>
          </cell>
          <cell r="S66">
            <v>0.5</v>
          </cell>
          <cell r="T66">
            <v>0.5</v>
          </cell>
          <cell r="U66">
            <v>0.5</v>
          </cell>
          <cell r="V66">
            <v>0.5</v>
          </cell>
          <cell r="W66">
            <v>0.5</v>
          </cell>
          <cell r="X66" t="str">
            <v/>
          </cell>
          <cell r="Y66" t="str">
            <v/>
          </cell>
          <cell r="Z66">
            <v>0.5</v>
          </cell>
          <cell r="AA66">
            <v>0.5</v>
          </cell>
          <cell r="AB66" t="str">
            <v/>
          </cell>
          <cell r="AC66">
            <v>0.5</v>
          </cell>
          <cell r="AD66">
            <v>0.5</v>
          </cell>
          <cell r="AE66">
            <v>0.5</v>
          </cell>
          <cell r="AF66">
            <v>0.5</v>
          </cell>
          <cell r="AG66">
            <v>0.5</v>
          </cell>
          <cell r="AH66">
            <v>0.5</v>
          </cell>
          <cell r="AI66">
            <v>0.5</v>
          </cell>
          <cell r="AJ66">
            <v>0.5</v>
          </cell>
          <cell r="AK66">
            <v>0.5</v>
          </cell>
          <cell r="AL66">
            <v>0.5</v>
          </cell>
          <cell r="AM66">
            <v>0.5</v>
          </cell>
          <cell r="AN66">
            <v>0.5</v>
          </cell>
          <cell r="AO66">
            <v>0.5</v>
          </cell>
          <cell r="AP66">
            <v>0.5</v>
          </cell>
          <cell r="AQ66">
            <v>0.5</v>
          </cell>
          <cell r="AR66">
            <v>0.5</v>
          </cell>
          <cell r="AS66">
            <v>0.5</v>
          </cell>
          <cell r="AT66" t="str">
            <v/>
          </cell>
          <cell r="AU66">
            <v>0.5</v>
          </cell>
          <cell r="AV66">
            <v>0.5</v>
          </cell>
          <cell r="AW66">
            <v>0.5</v>
          </cell>
          <cell r="AX66">
            <v>0.5</v>
          </cell>
          <cell r="AY66">
            <v>0.5</v>
          </cell>
          <cell r="AZ66" t="str">
            <v/>
          </cell>
          <cell r="BA66">
            <v>0.5</v>
          </cell>
          <cell r="BB66" t="str">
            <v/>
          </cell>
          <cell r="BC66">
            <v>0.5</v>
          </cell>
          <cell r="BD66">
            <v>0.5</v>
          </cell>
          <cell r="BE66">
            <v>0.5</v>
          </cell>
          <cell r="BF66">
            <v>0.5</v>
          </cell>
          <cell r="BG66">
            <v>0.5</v>
          </cell>
          <cell r="BH66">
            <v>0.5</v>
          </cell>
          <cell r="BI66">
            <v>0.5</v>
          </cell>
          <cell r="BJ66">
            <v>0.5</v>
          </cell>
          <cell r="BK66">
            <v>0.5</v>
          </cell>
          <cell r="BL66">
            <v>0.5</v>
          </cell>
          <cell r="BM66">
            <v>0.5</v>
          </cell>
          <cell r="BN66">
            <v>0.5</v>
          </cell>
          <cell r="BO66">
            <v>0.5</v>
          </cell>
          <cell r="BP66">
            <v>0.5</v>
          </cell>
          <cell r="BQ66">
            <v>0.5</v>
          </cell>
          <cell r="BR66">
            <v>0.5</v>
          </cell>
          <cell r="BS66" t="str">
            <v/>
          </cell>
          <cell r="BT66" t="str">
            <v/>
          </cell>
          <cell r="BU66">
            <v>0.5</v>
          </cell>
          <cell r="BV66">
            <v>0.5</v>
          </cell>
          <cell r="BW66">
            <v>0.5</v>
          </cell>
          <cell r="BX66">
            <v>0.5</v>
          </cell>
          <cell r="BY66" t="str">
            <v/>
          </cell>
          <cell r="BZ66">
            <v>0.5</v>
          </cell>
          <cell r="CA66">
            <v>0.5</v>
          </cell>
          <cell r="CB66">
            <v>0.5</v>
          </cell>
          <cell r="CC66" t="str">
            <v/>
          </cell>
          <cell r="CD66">
            <v>0.5</v>
          </cell>
          <cell r="CE66">
            <v>0.5</v>
          </cell>
          <cell r="CF66">
            <v>0.5</v>
          </cell>
          <cell r="CG66" t="str">
            <v/>
          </cell>
          <cell r="CH66">
            <v>0.5</v>
          </cell>
          <cell r="CI66" t="str">
            <v/>
          </cell>
          <cell r="CJ66">
            <v>0.5</v>
          </cell>
          <cell r="CK66" t="str">
            <v/>
          </cell>
          <cell r="CL66">
            <v>0.5</v>
          </cell>
          <cell r="CM66">
            <v>0.5</v>
          </cell>
          <cell r="CN66">
            <v>0.5</v>
          </cell>
          <cell r="CO66">
            <v>0.5</v>
          </cell>
          <cell r="CP66">
            <v>0.5</v>
          </cell>
          <cell r="CQ66">
            <v>0.5</v>
          </cell>
          <cell r="CR66">
            <v>0.5</v>
          </cell>
          <cell r="CS66">
            <v>0.5</v>
          </cell>
          <cell r="CT66">
            <v>0.5</v>
          </cell>
          <cell r="CU66">
            <v>0.5</v>
          </cell>
          <cell r="CV66">
            <v>0.5</v>
          </cell>
          <cell r="CW66">
            <v>0.5</v>
          </cell>
          <cell r="CX66">
            <v>0.5</v>
          </cell>
          <cell r="CY66">
            <v>0.5</v>
          </cell>
          <cell r="CZ66">
            <v>0.5</v>
          </cell>
          <cell r="DA66">
            <v>0.5</v>
          </cell>
          <cell r="DB66">
            <v>0.5</v>
          </cell>
          <cell r="DC66">
            <v>0.5</v>
          </cell>
          <cell r="DD66">
            <v>0.5</v>
          </cell>
          <cell r="DE66">
            <v>0.5</v>
          </cell>
          <cell r="DF66">
            <v>0.5</v>
          </cell>
          <cell r="DG66">
            <v>0.5</v>
          </cell>
          <cell r="DH66">
            <v>0.5</v>
          </cell>
          <cell r="DI66">
            <v>0.5</v>
          </cell>
          <cell r="DJ66">
            <v>0.5</v>
          </cell>
          <cell r="DK66" t="str">
            <v/>
          </cell>
          <cell r="DL66">
            <v>0.5</v>
          </cell>
          <cell r="DM66">
            <v>0.5</v>
          </cell>
          <cell r="DN66">
            <v>0.5</v>
          </cell>
          <cell r="DO66" t="str">
            <v/>
          </cell>
          <cell r="DP66" t="str">
            <v/>
          </cell>
          <cell r="DQ66">
            <v>0.5</v>
          </cell>
          <cell r="DR66">
            <v>0.5</v>
          </cell>
          <cell r="DS66" t="str">
            <v/>
          </cell>
          <cell r="DT66">
            <v>0.5</v>
          </cell>
          <cell r="DU66">
            <v>0.5</v>
          </cell>
          <cell r="DV66">
            <v>0.5</v>
          </cell>
          <cell r="DW66" t="str">
            <v/>
          </cell>
          <cell r="DX66">
            <v>0.5</v>
          </cell>
          <cell r="DY66">
            <v>0.5</v>
          </cell>
          <cell r="DZ66">
            <v>0.5</v>
          </cell>
          <cell r="EA66">
            <v>0.5</v>
          </cell>
          <cell r="EB66">
            <v>0.5</v>
          </cell>
          <cell r="EC66">
            <v>0.5</v>
          </cell>
          <cell r="ED66">
            <v>0.5</v>
          </cell>
          <cell r="EE66">
            <v>0.5</v>
          </cell>
          <cell r="EF66">
            <v>0.5</v>
          </cell>
          <cell r="EG66" t="str">
            <v/>
          </cell>
          <cell r="EH66" t="str">
            <v/>
          </cell>
          <cell r="EI66" t="str">
            <v/>
          </cell>
          <cell r="EJ66" t="str">
            <v/>
          </cell>
          <cell r="EK66">
            <v>0.5</v>
          </cell>
          <cell r="EL66" t="str">
            <v/>
          </cell>
          <cell r="EM66" t="str">
            <v/>
          </cell>
          <cell r="EN66" t="str">
            <v/>
          </cell>
          <cell r="EO66" t="str">
            <v/>
          </cell>
          <cell r="EP66" t="str">
            <v/>
          </cell>
          <cell r="EQ66">
            <v>0.5</v>
          </cell>
          <cell r="ER66" t="str">
            <v/>
          </cell>
          <cell r="ES66" t="str">
            <v/>
          </cell>
          <cell r="ET66" t="str">
            <v/>
          </cell>
          <cell r="EU66" t="str">
            <v/>
          </cell>
          <cell r="EV66" t="str">
            <v/>
          </cell>
          <cell r="EW66" t="str">
            <v/>
          </cell>
          <cell r="EX66" t="str">
            <v/>
          </cell>
          <cell r="EY66" t="str">
            <v/>
          </cell>
          <cell r="EZ66" t="str">
            <v/>
          </cell>
          <cell r="FA66" t="str">
            <v/>
          </cell>
          <cell r="FB66" t="str">
            <v/>
          </cell>
          <cell r="FC66" t="str">
            <v/>
          </cell>
          <cell r="FD66" t="str">
            <v/>
          </cell>
          <cell r="FE66" t="str">
            <v/>
          </cell>
          <cell r="FF66" t="str">
            <v/>
          </cell>
          <cell r="FG66" t="str">
            <v/>
          </cell>
          <cell r="FH66" t="str">
            <v/>
          </cell>
          <cell r="FI66" t="str">
            <v/>
          </cell>
          <cell r="FJ66" t="str">
            <v/>
          </cell>
          <cell r="FK66" t="str">
            <v/>
          </cell>
          <cell r="FL66" t="str">
            <v/>
          </cell>
          <cell r="FM66" t="str">
            <v/>
          </cell>
          <cell r="FN66" t="str">
            <v/>
          </cell>
          <cell r="FO66" t="str">
            <v/>
          </cell>
          <cell r="FP66" t="str">
            <v/>
          </cell>
          <cell r="FQ66" t="str">
            <v/>
          </cell>
          <cell r="FR66" t="str">
            <v/>
          </cell>
          <cell r="FS66" t="str">
            <v/>
          </cell>
          <cell r="FT66" t="str">
            <v/>
          </cell>
          <cell r="FU66" t="str">
            <v/>
          </cell>
          <cell r="FV66" t="str">
            <v/>
          </cell>
          <cell r="FW66" t="str">
            <v/>
          </cell>
          <cell r="FX66" t="str">
            <v/>
          </cell>
          <cell r="FY66" t="str">
            <v/>
          </cell>
          <cell r="FZ66" t="str">
            <v/>
          </cell>
          <cell r="GA66" t="str">
            <v/>
          </cell>
          <cell r="GB66">
            <v>0.5</v>
          </cell>
          <cell r="GC66" t="str">
            <v/>
          </cell>
          <cell r="GD66" t="str">
            <v/>
          </cell>
          <cell r="GE66" t="str">
            <v/>
          </cell>
          <cell r="GF66" t="str">
            <v/>
          </cell>
          <cell r="GG66" t="str">
            <v/>
          </cell>
          <cell r="GH66" t="str">
            <v/>
          </cell>
          <cell r="GI66" t="str">
            <v/>
          </cell>
          <cell r="GJ66" t="str">
            <v/>
          </cell>
          <cell r="GK66">
            <v>0.5</v>
          </cell>
          <cell r="GL66" t="str">
            <v/>
          </cell>
          <cell r="GM66" t="str">
            <v/>
          </cell>
          <cell r="GN66" t="str">
            <v/>
          </cell>
          <cell r="GO66" t="str">
            <v/>
          </cell>
          <cell r="GP66" t="str">
            <v/>
          </cell>
          <cell r="GQ66" t="str">
            <v/>
          </cell>
          <cell r="GR66" t="str">
            <v/>
          </cell>
          <cell r="GS66" t="str">
            <v/>
          </cell>
          <cell r="GT66">
            <v>0.5</v>
          </cell>
          <cell r="GU66" t="str">
            <v/>
          </cell>
          <cell r="GV66" t="str">
            <v/>
          </cell>
          <cell r="GW66" t="str">
            <v/>
          </cell>
          <cell r="GX66" t="str">
            <v/>
          </cell>
          <cell r="GY66" t="str">
            <v/>
          </cell>
          <cell r="GZ66" t="str">
            <v/>
          </cell>
          <cell r="HA66">
            <v>0.5</v>
          </cell>
          <cell r="HB66" t="str">
            <v/>
          </cell>
          <cell r="HC66" t="str">
            <v/>
          </cell>
          <cell r="HD66" t="str">
            <v/>
          </cell>
          <cell r="HE66" t="str">
            <v/>
          </cell>
          <cell r="HF66" t="str">
            <v/>
          </cell>
          <cell r="HG66" t="str">
            <v/>
          </cell>
          <cell r="HH66" t="str">
            <v/>
          </cell>
          <cell r="HI66" t="str">
            <v/>
          </cell>
          <cell r="HJ66" t="str">
            <v/>
          </cell>
          <cell r="HK66" t="str">
            <v/>
          </cell>
          <cell r="HL66" t="str">
            <v/>
          </cell>
          <cell r="HM66" t="str">
            <v/>
          </cell>
          <cell r="HN66" t="str">
            <v/>
          </cell>
          <cell r="HO66" t="str">
            <v/>
          </cell>
          <cell r="HP66" t="str">
            <v/>
          </cell>
          <cell r="HQ66" t="str">
            <v/>
          </cell>
          <cell r="HR66" t="str">
            <v/>
          </cell>
          <cell r="HS66" t="str">
            <v/>
          </cell>
          <cell r="HT66" t="str">
            <v/>
          </cell>
          <cell r="HU66" t="str">
            <v/>
          </cell>
          <cell r="HV66" t="str">
            <v/>
          </cell>
          <cell r="HW66" t="str">
            <v/>
          </cell>
          <cell r="HX66">
            <v>0.5</v>
          </cell>
          <cell r="HY66">
            <v>0.5</v>
          </cell>
          <cell r="HZ66" t="str">
            <v/>
          </cell>
          <cell r="IA66" t="str">
            <v/>
          </cell>
          <cell r="IB66" t="str">
            <v/>
          </cell>
          <cell r="IC66" t="str">
            <v/>
          </cell>
          <cell r="ID66" t="str">
            <v/>
          </cell>
          <cell r="IE66" t="str">
            <v/>
          </cell>
          <cell r="IF66" t="str">
            <v/>
          </cell>
          <cell r="IG66" t="str">
            <v/>
          </cell>
          <cell r="IH66" t="str">
            <v/>
          </cell>
          <cell r="II66" t="str">
            <v/>
          </cell>
          <cell r="IJ66" t="str">
            <v/>
          </cell>
          <cell r="IK66" t="str">
            <v/>
          </cell>
          <cell r="IL66" t="str">
            <v/>
          </cell>
          <cell r="IM66">
            <v>0.5</v>
          </cell>
        </row>
        <row r="67">
          <cell r="A67" t="str">
            <v>6.1.3</v>
          </cell>
          <cell r="B67">
            <v>0.5</v>
          </cell>
          <cell r="C67" t="str">
            <v>Resident utility model applications at the National Office (per billion GDP, current US$)</v>
          </cell>
          <cell r="D67" t="str">
            <v>SCORE</v>
          </cell>
          <cell r="E67" t="str">
            <v/>
          </cell>
          <cell r="F67" t="str">
            <v/>
          </cell>
          <cell r="G67" t="str">
            <v/>
          </cell>
          <cell r="H67">
            <v>0.5</v>
          </cell>
          <cell r="I67">
            <v>0.5</v>
          </cell>
          <cell r="J67">
            <v>0.5</v>
          </cell>
          <cell r="K67">
            <v>0.5</v>
          </cell>
          <cell r="L67" t="str">
            <v/>
          </cell>
          <cell r="M67" t="str">
            <v/>
          </cell>
          <cell r="N67" t="str">
            <v/>
          </cell>
          <cell r="O67" t="str">
            <v/>
          </cell>
          <cell r="P67" t="str">
            <v/>
          </cell>
          <cell r="Q67" t="str">
            <v/>
          </cell>
          <cell r="R67">
            <v>0.5</v>
          </cell>
          <cell r="S67" t="str">
            <v/>
          </cell>
          <cell r="T67">
            <v>0.5</v>
          </cell>
          <cell r="U67" t="str">
            <v/>
          </cell>
          <cell r="V67">
            <v>0.5</v>
          </cell>
          <cell r="W67" t="str">
            <v/>
          </cell>
          <cell r="X67" t="str">
            <v/>
          </cell>
          <cell r="Y67" t="str">
            <v/>
          </cell>
          <cell r="Z67" t="str">
            <v/>
          </cell>
          <cell r="AA67" t="str">
            <v/>
          </cell>
          <cell r="AB67" t="str">
            <v/>
          </cell>
          <cell r="AC67">
            <v>0.5</v>
          </cell>
          <cell r="AD67">
            <v>0.5</v>
          </cell>
          <cell r="AE67">
            <v>0.5</v>
          </cell>
          <cell r="AF67" t="str">
            <v/>
          </cell>
          <cell r="AG67" t="str">
            <v/>
          </cell>
          <cell r="AH67">
            <v>0.5</v>
          </cell>
          <cell r="AI67" t="str">
            <v/>
          </cell>
          <cell r="AJ67">
            <v>0.5</v>
          </cell>
          <cell r="AK67">
            <v>0.5</v>
          </cell>
          <cell r="AL67" t="str">
            <v/>
          </cell>
          <cell r="AM67">
            <v>0.5</v>
          </cell>
          <cell r="AN67" t="str">
            <v/>
          </cell>
          <cell r="AO67" t="str">
            <v/>
          </cell>
          <cell r="AP67">
            <v>0.5</v>
          </cell>
          <cell r="AQ67">
            <v>0.5</v>
          </cell>
          <cell r="AR67">
            <v>0.5</v>
          </cell>
          <cell r="AS67">
            <v>0.5</v>
          </cell>
          <cell r="AT67" t="str">
            <v/>
          </cell>
          <cell r="AU67">
            <v>0.5</v>
          </cell>
          <cell r="AV67">
            <v>0.5</v>
          </cell>
          <cell r="AW67" t="str">
            <v/>
          </cell>
          <cell r="AX67">
            <v>0.5</v>
          </cell>
          <cell r="AY67">
            <v>0.5</v>
          </cell>
          <cell r="AZ67" t="str">
            <v/>
          </cell>
          <cell r="BA67">
            <v>0.5</v>
          </cell>
          <cell r="BB67">
            <v>0.5</v>
          </cell>
          <cell r="BC67">
            <v>0.5</v>
          </cell>
          <cell r="BD67" t="str">
            <v/>
          </cell>
          <cell r="BE67" t="str">
            <v/>
          </cell>
          <cell r="BF67">
            <v>0.5</v>
          </cell>
          <cell r="BG67" t="str">
            <v/>
          </cell>
          <cell r="BH67" t="str">
            <v/>
          </cell>
          <cell r="BI67">
            <v>0.5</v>
          </cell>
          <cell r="BJ67" t="str">
            <v/>
          </cell>
          <cell r="BK67">
            <v>0.5</v>
          </cell>
          <cell r="BL67" t="str">
            <v/>
          </cell>
          <cell r="BM67">
            <v>0.5</v>
          </cell>
          <cell r="BN67">
            <v>0.5</v>
          </cell>
          <cell r="BO67">
            <v>0.5</v>
          </cell>
          <cell r="BP67" t="str">
            <v/>
          </cell>
          <cell r="BQ67">
            <v>0.5</v>
          </cell>
          <cell r="BR67" t="str">
            <v/>
          </cell>
          <cell r="BS67" t="str">
            <v/>
          </cell>
          <cell r="BT67" t="str">
            <v/>
          </cell>
          <cell r="BU67" t="str">
            <v/>
          </cell>
          <cell r="BV67" t="str">
            <v/>
          </cell>
          <cell r="BW67" t="str">
            <v/>
          </cell>
          <cell r="BX67" t="str">
            <v/>
          </cell>
          <cell r="BY67" t="str">
            <v/>
          </cell>
          <cell r="BZ67">
            <v>0.5</v>
          </cell>
          <cell r="CA67" t="str">
            <v/>
          </cell>
          <cell r="CB67" t="str">
            <v/>
          </cell>
          <cell r="CC67" t="str">
            <v/>
          </cell>
          <cell r="CD67" t="str">
            <v/>
          </cell>
          <cell r="CE67">
            <v>0.5</v>
          </cell>
          <cell r="CF67">
            <v>0.5</v>
          </cell>
          <cell r="CG67" t="str">
            <v/>
          </cell>
          <cell r="CH67" t="str">
            <v/>
          </cell>
          <cell r="CI67">
            <v>0.5</v>
          </cell>
          <cell r="CJ67" t="str">
            <v/>
          </cell>
          <cell r="CK67" t="str">
            <v/>
          </cell>
          <cell r="CL67" t="str">
            <v/>
          </cell>
          <cell r="CM67" t="str">
            <v/>
          </cell>
          <cell r="CN67" t="str">
            <v/>
          </cell>
          <cell r="CO67" t="str">
            <v/>
          </cell>
          <cell r="CP67" t="str">
            <v/>
          </cell>
          <cell r="CQ67" t="str">
            <v/>
          </cell>
          <cell r="CR67" t="str">
            <v/>
          </cell>
          <cell r="CS67">
            <v>0.5</v>
          </cell>
          <cell r="CT67" t="str">
            <v/>
          </cell>
          <cell r="CU67">
            <v>0.5</v>
          </cell>
          <cell r="CV67">
            <v>0.5</v>
          </cell>
          <cell r="CW67">
            <v>0.5</v>
          </cell>
          <cell r="CX67">
            <v>0.5</v>
          </cell>
          <cell r="CY67" t="str">
            <v/>
          </cell>
          <cell r="CZ67">
            <v>0.5</v>
          </cell>
          <cell r="DA67">
            <v>0.5</v>
          </cell>
          <cell r="DB67" t="str">
            <v/>
          </cell>
          <cell r="DC67" t="str">
            <v/>
          </cell>
          <cell r="DD67">
            <v>0.5</v>
          </cell>
          <cell r="DE67" t="str">
            <v/>
          </cell>
          <cell r="DF67">
            <v>0.5</v>
          </cell>
          <cell r="DG67">
            <v>0.5</v>
          </cell>
          <cell r="DH67" t="str">
            <v/>
          </cell>
          <cell r="DI67">
            <v>0.5</v>
          </cell>
          <cell r="DJ67" t="str">
            <v/>
          </cell>
          <cell r="DK67" t="str">
            <v/>
          </cell>
          <cell r="DL67" t="str">
            <v/>
          </cell>
          <cell r="DM67" t="str">
            <v/>
          </cell>
          <cell r="DN67" t="str">
            <v/>
          </cell>
          <cell r="DO67" t="str">
            <v/>
          </cell>
          <cell r="DP67">
            <v>0.5</v>
          </cell>
          <cell r="DQ67" t="str">
            <v/>
          </cell>
          <cell r="DR67">
            <v>0.5</v>
          </cell>
          <cell r="DS67" t="str">
            <v/>
          </cell>
          <cell r="DT67">
            <v>0.5</v>
          </cell>
          <cell r="DU67" t="str">
            <v/>
          </cell>
          <cell r="DV67">
            <v>0.5</v>
          </cell>
          <cell r="DW67" t="str">
            <v/>
          </cell>
          <cell r="DX67">
            <v>0.5</v>
          </cell>
          <cell r="DY67" t="str">
            <v/>
          </cell>
          <cell r="DZ67" t="str">
            <v/>
          </cell>
          <cell r="EA67" t="str">
            <v/>
          </cell>
          <cell r="EB67">
            <v>0.5</v>
          </cell>
          <cell r="EC67">
            <v>0.5</v>
          </cell>
          <cell r="ED67">
            <v>0.5</v>
          </cell>
          <cell r="EE67" t="str">
            <v/>
          </cell>
          <cell r="EF67">
            <v>0.5</v>
          </cell>
          <cell r="EG67" t="str">
            <v/>
          </cell>
          <cell r="EH67" t="str">
            <v/>
          </cell>
          <cell r="EI67" t="str">
            <v/>
          </cell>
          <cell r="EJ67" t="str">
            <v/>
          </cell>
          <cell r="EK67" t="str">
            <v/>
          </cell>
          <cell r="EL67" t="str">
            <v/>
          </cell>
          <cell r="EM67" t="str">
            <v/>
          </cell>
          <cell r="EN67" t="str">
            <v/>
          </cell>
          <cell r="EO67" t="str">
            <v/>
          </cell>
          <cell r="EP67" t="str">
            <v/>
          </cell>
          <cell r="EQ67">
            <v>0.5</v>
          </cell>
          <cell r="ER67" t="str">
            <v/>
          </cell>
          <cell r="ES67" t="str">
            <v/>
          </cell>
          <cell r="ET67" t="str">
            <v/>
          </cell>
          <cell r="EU67" t="str">
            <v/>
          </cell>
          <cell r="EV67" t="str">
            <v/>
          </cell>
          <cell r="EW67" t="str">
            <v/>
          </cell>
          <cell r="EX67" t="str">
            <v/>
          </cell>
          <cell r="EY67" t="str">
            <v/>
          </cell>
          <cell r="EZ67" t="str">
            <v/>
          </cell>
          <cell r="FA67" t="str">
            <v/>
          </cell>
          <cell r="FB67" t="str">
            <v/>
          </cell>
          <cell r="FC67" t="str">
            <v/>
          </cell>
          <cell r="FD67" t="str">
            <v/>
          </cell>
          <cell r="FE67" t="str">
            <v/>
          </cell>
          <cell r="FF67" t="str">
            <v/>
          </cell>
          <cell r="FG67" t="str">
            <v/>
          </cell>
          <cell r="FH67" t="str">
            <v/>
          </cell>
          <cell r="FI67" t="str">
            <v/>
          </cell>
          <cell r="FJ67" t="str">
            <v/>
          </cell>
          <cell r="FK67" t="str">
            <v/>
          </cell>
          <cell r="FL67" t="str">
            <v/>
          </cell>
          <cell r="FM67" t="str">
            <v/>
          </cell>
          <cell r="FN67" t="str">
            <v/>
          </cell>
          <cell r="FO67" t="str">
            <v/>
          </cell>
          <cell r="FP67" t="str">
            <v/>
          </cell>
          <cell r="FQ67" t="str">
            <v/>
          </cell>
          <cell r="FR67" t="str">
            <v/>
          </cell>
          <cell r="FS67" t="str">
            <v/>
          </cell>
          <cell r="FT67" t="str">
            <v/>
          </cell>
          <cell r="FU67" t="str">
            <v/>
          </cell>
          <cell r="FV67" t="str">
            <v/>
          </cell>
          <cell r="FW67" t="str">
            <v/>
          </cell>
          <cell r="FX67" t="str">
            <v/>
          </cell>
          <cell r="FY67" t="str">
            <v/>
          </cell>
          <cell r="FZ67" t="str">
            <v/>
          </cell>
          <cell r="GA67" t="str">
            <v/>
          </cell>
          <cell r="GB67" t="str">
            <v/>
          </cell>
          <cell r="GC67" t="str">
            <v/>
          </cell>
          <cell r="GD67" t="str">
            <v/>
          </cell>
          <cell r="GE67" t="str">
            <v/>
          </cell>
          <cell r="GF67" t="str">
            <v/>
          </cell>
          <cell r="GG67" t="str">
            <v/>
          </cell>
          <cell r="GH67" t="str">
            <v/>
          </cell>
          <cell r="GI67" t="str">
            <v/>
          </cell>
          <cell r="GJ67" t="str">
            <v/>
          </cell>
          <cell r="GK67" t="str">
            <v/>
          </cell>
          <cell r="GL67" t="str">
            <v/>
          </cell>
          <cell r="GM67" t="str">
            <v/>
          </cell>
          <cell r="GN67" t="str">
            <v/>
          </cell>
          <cell r="GO67" t="str">
            <v/>
          </cell>
          <cell r="GP67" t="str">
            <v/>
          </cell>
          <cell r="GQ67" t="str">
            <v/>
          </cell>
          <cell r="GR67" t="str">
            <v/>
          </cell>
          <cell r="GS67" t="str">
            <v/>
          </cell>
          <cell r="GT67">
            <v>0.5</v>
          </cell>
          <cell r="GU67" t="str">
            <v/>
          </cell>
          <cell r="GV67" t="str">
            <v/>
          </cell>
          <cell r="GW67" t="str">
            <v/>
          </cell>
          <cell r="GX67" t="str">
            <v/>
          </cell>
          <cell r="GY67" t="str">
            <v/>
          </cell>
          <cell r="GZ67" t="str">
            <v/>
          </cell>
          <cell r="HA67" t="str">
            <v/>
          </cell>
          <cell r="HB67" t="str">
            <v/>
          </cell>
          <cell r="HC67" t="str">
            <v/>
          </cell>
          <cell r="HD67" t="str">
            <v/>
          </cell>
          <cell r="HE67" t="str">
            <v/>
          </cell>
          <cell r="HF67" t="str">
            <v/>
          </cell>
          <cell r="HG67" t="str">
            <v/>
          </cell>
          <cell r="HH67" t="str">
            <v/>
          </cell>
          <cell r="HI67" t="str">
            <v/>
          </cell>
          <cell r="HJ67" t="str">
            <v/>
          </cell>
          <cell r="HK67" t="str">
            <v/>
          </cell>
          <cell r="HL67" t="str">
            <v/>
          </cell>
          <cell r="HM67" t="str">
            <v/>
          </cell>
          <cell r="HN67" t="str">
            <v/>
          </cell>
          <cell r="HO67" t="str">
            <v/>
          </cell>
          <cell r="HP67" t="str">
            <v/>
          </cell>
          <cell r="HQ67" t="str">
            <v/>
          </cell>
          <cell r="HR67" t="str">
            <v/>
          </cell>
          <cell r="HS67" t="str">
            <v/>
          </cell>
          <cell r="HT67" t="str">
            <v/>
          </cell>
          <cell r="HU67" t="str">
            <v/>
          </cell>
          <cell r="HV67" t="str">
            <v/>
          </cell>
          <cell r="HW67" t="str">
            <v/>
          </cell>
          <cell r="HX67" t="str">
            <v/>
          </cell>
          <cell r="HY67" t="str">
            <v/>
          </cell>
          <cell r="HZ67" t="str">
            <v/>
          </cell>
          <cell r="IA67" t="str">
            <v/>
          </cell>
          <cell r="IB67" t="str">
            <v/>
          </cell>
          <cell r="IC67" t="str">
            <v/>
          </cell>
          <cell r="ID67" t="str">
            <v/>
          </cell>
          <cell r="IE67" t="str">
            <v/>
          </cell>
          <cell r="IF67" t="str">
            <v/>
          </cell>
          <cell r="IG67" t="str">
            <v/>
          </cell>
          <cell r="IH67" t="str">
            <v/>
          </cell>
          <cell r="II67" t="str">
            <v/>
          </cell>
          <cell r="IJ67" t="str">
            <v/>
          </cell>
          <cell r="IK67" t="str">
            <v/>
          </cell>
          <cell r="IL67" t="str">
            <v/>
          </cell>
          <cell r="IM67" t="str">
            <v/>
          </cell>
        </row>
        <row r="68">
          <cell r="A68" t="str">
            <v>6.1.4</v>
          </cell>
          <cell r="B68">
            <v>1</v>
          </cell>
          <cell r="C68" t="str">
            <v>Scientific and technical journal articles (per billion GDP, current US$)</v>
          </cell>
          <cell r="D68" t="str">
            <v>SCORE</v>
          </cell>
          <cell r="E68">
            <v>1</v>
          </cell>
          <cell r="F68">
            <v>1</v>
          </cell>
          <cell r="G68">
            <v>1</v>
          </cell>
          <cell r="H68">
            <v>1</v>
          </cell>
          <cell r="I68">
            <v>1</v>
          </cell>
          <cell r="J68">
            <v>1</v>
          </cell>
          <cell r="K68">
            <v>1</v>
          </cell>
          <cell r="L68">
            <v>1</v>
          </cell>
          <cell r="M68">
            <v>1</v>
          </cell>
          <cell r="N68" t="str">
            <v/>
          </cell>
          <cell r="O68">
            <v>1</v>
          </cell>
          <cell r="P68">
            <v>1</v>
          </cell>
          <cell r="Q68">
            <v>1</v>
          </cell>
          <cell r="R68">
            <v>1</v>
          </cell>
          <cell r="S68">
            <v>1</v>
          </cell>
          <cell r="T68">
            <v>1</v>
          </cell>
          <cell r="U68">
            <v>1</v>
          </cell>
          <cell r="V68">
            <v>1</v>
          </cell>
          <cell r="W68">
            <v>1</v>
          </cell>
          <cell r="X68" t="str">
            <v/>
          </cell>
          <cell r="Y68">
            <v>1</v>
          </cell>
          <cell r="Z68">
            <v>1</v>
          </cell>
          <cell r="AA68">
            <v>1</v>
          </cell>
          <cell r="AB68" t="str">
            <v/>
          </cell>
          <cell r="AC68">
            <v>1</v>
          </cell>
          <cell r="AD68">
            <v>1</v>
          </cell>
          <cell r="AE68">
            <v>1</v>
          </cell>
          <cell r="AF68">
            <v>1</v>
          </cell>
          <cell r="AG68">
            <v>1</v>
          </cell>
          <cell r="AH68">
            <v>1</v>
          </cell>
          <cell r="AI68">
            <v>1</v>
          </cell>
          <cell r="AJ68">
            <v>1</v>
          </cell>
          <cell r="AK68">
            <v>1</v>
          </cell>
          <cell r="AL68">
            <v>1</v>
          </cell>
          <cell r="AM68">
            <v>1</v>
          </cell>
          <cell r="AN68">
            <v>1</v>
          </cell>
          <cell r="AO68">
            <v>1</v>
          </cell>
          <cell r="AP68">
            <v>1</v>
          </cell>
          <cell r="AQ68">
            <v>1</v>
          </cell>
          <cell r="AR68">
            <v>1</v>
          </cell>
          <cell r="AS68">
            <v>1</v>
          </cell>
          <cell r="AT68" t="str">
            <v/>
          </cell>
          <cell r="AU68">
            <v>1</v>
          </cell>
          <cell r="AV68">
            <v>1</v>
          </cell>
          <cell r="AW68">
            <v>1</v>
          </cell>
          <cell r="AX68">
            <v>1</v>
          </cell>
          <cell r="AY68">
            <v>1</v>
          </cell>
          <cell r="AZ68">
            <v>1</v>
          </cell>
          <cell r="BA68">
            <v>1</v>
          </cell>
          <cell r="BB68" t="str">
            <v/>
          </cell>
          <cell r="BC68">
            <v>1</v>
          </cell>
          <cell r="BD68">
            <v>1</v>
          </cell>
          <cell r="BE68">
            <v>1</v>
          </cell>
          <cell r="BF68">
            <v>1</v>
          </cell>
          <cell r="BG68">
            <v>1</v>
          </cell>
          <cell r="BH68">
            <v>1</v>
          </cell>
          <cell r="BI68">
            <v>1</v>
          </cell>
          <cell r="BJ68">
            <v>1</v>
          </cell>
          <cell r="BK68">
            <v>1</v>
          </cell>
          <cell r="BL68">
            <v>1</v>
          </cell>
          <cell r="BM68">
            <v>1</v>
          </cell>
          <cell r="BN68">
            <v>1</v>
          </cell>
          <cell r="BO68">
            <v>1</v>
          </cell>
          <cell r="BP68">
            <v>1</v>
          </cell>
          <cell r="BQ68">
            <v>1</v>
          </cell>
          <cell r="BR68">
            <v>1</v>
          </cell>
          <cell r="BS68" t="str">
            <v/>
          </cell>
          <cell r="BT68" t="str">
            <v/>
          </cell>
          <cell r="BU68">
            <v>1</v>
          </cell>
          <cell r="BV68">
            <v>1</v>
          </cell>
          <cell r="BW68">
            <v>1</v>
          </cell>
          <cell r="BX68">
            <v>1</v>
          </cell>
          <cell r="BY68">
            <v>1</v>
          </cell>
          <cell r="BZ68">
            <v>1</v>
          </cell>
          <cell r="CA68">
            <v>1</v>
          </cell>
          <cell r="CB68">
            <v>1</v>
          </cell>
          <cell r="CC68" t="str">
            <v/>
          </cell>
          <cell r="CD68">
            <v>1</v>
          </cell>
          <cell r="CE68">
            <v>1</v>
          </cell>
          <cell r="CF68">
            <v>1</v>
          </cell>
          <cell r="CG68" t="str">
            <v/>
          </cell>
          <cell r="CH68">
            <v>1</v>
          </cell>
          <cell r="CI68">
            <v>1</v>
          </cell>
          <cell r="CJ68">
            <v>1</v>
          </cell>
          <cell r="CK68">
            <v>1</v>
          </cell>
          <cell r="CL68">
            <v>1</v>
          </cell>
          <cell r="CM68">
            <v>1</v>
          </cell>
          <cell r="CN68">
            <v>1</v>
          </cell>
          <cell r="CO68">
            <v>1</v>
          </cell>
          <cell r="CP68">
            <v>1</v>
          </cell>
          <cell r="CQ68">
            <v>1</v>
          </cell>
          <cell r="CR68">
            <v>1</v>
          </cell>
          <cell r="CS68">
            <v>1</v>
          </cell>
          <cell r="CT68">
            <v>1</v>
          </cell>
          <cell r="CU68">
            <v>1</v>
          </cell>
          <cell r="CV68">
            <v>1</v>
          </cell>
          <cell r="CW68">
            <v>1</v>
          </cell>
          <cell r="CX68">
            <v>1</v>
          </cell>
          <cell r="CY68">
            <v>1</v>
          </cell>
          <cell r="CZ68">
            <v>1</v>
          </cell>
          <cell r="DA68">
            <v>1</v>
          </cell>
          <cell r="DB68">
            <v>1</v>
          </cell>
          <cell r="DC68">
            <v>1</v>
          </cell>
          <cell r="DD68">
            <v>1</v>
          </cell>
          <cell r="DE68">
            <v>1</v>
          </cell>
          <cell r="DF68">
            <v>1</v>
          </cell>
          <cell r="DG68">
            <v>1</v>
          </cell>
          <cell r="DH68">
            <v>1</v>
          </cell>
          <cell r="DI68">
            <v>1</v>
          </cell>
          <cell r="DJ68">
            <v>1</v>
          </cell>
          <cell r="DK68" t="str">
            <v/>
          </cell>
          <cell r="DL68">
            <v>1</v>
          </cell>
          <cell r="DM68">
            <v>1</v>
          </cell>
          <cell r="DN68">
            <v>1</v>
          </cell>
          <cell r="DO68" t="str">
            <v/>
          </cell>
          <cell r="DP68">
            <v>1</v>
          </cell>
          <cell r="DQ68">
            <v>1</v>
          </cell>
          <cell r="DR68">
            <v>1</v>
          </cell>
          <cell r="DS68" t="str">
            <v/>
          </cell>
          <cell r="DT68">
            <v>1</v>
          </cell>
          <cell r="DU68">
            <v>1</v>
          </cell>
          <cell r="DV68">
            <v>1</v>
          </cell>
          <cell r="DW68">
            <v>1</v>
          </cell>
          <cell r="DX68">
            <v>1</v>
          </cell>
          <cell r="DY68">
            <v>1</v>
          </cell>
          <cell r="DZ68">
            <v>1</v>
          </cell>
          <cell r="EA68">
            <v>1</v>
          </cell>
          <cell r="EB68">
            <v>1</v>
          </cell>
          <cell r="EC68">
            <v>1</v>
          </cell>
          <cell r="ED68">
            <v>1</v>
          </cell>
          <cell r="EE68">
            <v>1</v>
          </cell>
          <cell r="EF68">
            <v>1</v>
          </cell>
          <cell r="EG68" t="str">
            <v/>
          </cell>
          <cell r="EH68" t="str">
            <v/>
          </cell>
          <cell r="EI68" t="str">
            <v/>
          </cell>
          <cell r="EJ68" t="str">
            <v/>
          </cell>
          <cell r="EK68">
            <v>1</v>
          </cell>
          <cell r="EL68" t="str">
            <v/>
          </cell>
          <cell r="EM68" t="str">
            <v/>
          </cell>
          <cell r="EN68" t="str">
            <v/>
          </cell>
          <cell r="EO68" t="str">
            <v/>
          </cell>
          <cell r="EP68" t="str">
            <v/>
          </cell>
          <cell r="EQ68">
            <v>1</v>
          </cell>
          <cell r="ER68" t="str">
            <v/>
          </cell>
          <cell r="ES68" t="str">
            <v/>
          </cell>
          <cell r="ET68" t="str">
            <v/>
          </cell>
          <cell r="EU68" t="str">
            <v/>
          </cell>
          <cell r="EV68" t="str">
            <v/>
          </cell>
          <cell r="EW68" t="str">
            <v/>
          </cell>
          <cell r="EX68" t="str">
            <v/>
          </cell>
          <cell r="EY68" t="str">
            <v/>
          </cell>
          <cell r="EZ68" t="str">
            <v/>
          </cell>
          <cell r="FA68" t="str">
            <v/>
          </cell>
          <cell r="FB68" t="str">
            <v/>
          </cell>
          <cell r="FC68" t="str">
            <v/>
          </cell>
          <cell r="FD68" t="str">
            <v/>
          </cell>
          <cell r="FE68" t="str">
            <v/>
          </cell>
          <cell r="FF68" t="str">
            <v/>
          </cell>
          <cell r="FG68" t="str">
            <v/>
          </cell>
          <cell r="FH68" t="str">
            <v/>
          </cell>
          <cell r="FI68" t="str">
            <v/>
          </cell>
          <cell r="FJ68" t="str">
            <v/>
          </cell>
          <cell r="FK68" t="str">
            <v/>
          </cell>
          <cell r="FL68" t="str">
            <v/>
          </cell>
          <cell r="FM68" t="str">
            <v/>
          </cell>
          <cell r="FN68" t="str">
            <v/>
          </cell>
          <cell r="FO68" t="str">
            <v/>
          </cell>
          <cell r="FP68" t="str">
            <v/>
          </cell>
          <cell r="FQ68" t="str">
            <v/>
          </cell>
          <cell r="FR68" t="str">
            <v/>
          </cell>
          <cell r="FS68" t="str">
            <v/>
          </cell>
          <cell r="FT68" t="str">
            <v/>
          </cell>
          <cell r="FU68" t="str">
            <v/>
          </cell>
          <cell r="FV68" t="str">
            <v/>
          </cell>
          <cell r="FW68" t="str">
            <v/>
          </cell>
          <cell r="FX68" t="str">
            <v/>
          </cell>
          <cell r="FY68" t="str">
            <v/>
          </cell>
          <cell r="FZ68" t="str">
            <v/>
          </cell>
          <cell r="GA68" t="str">
            <v/>
          </cell>
          <cell r="GB68">
            <v>1</v>
          </cell>
          <cell r="GC68" t="str">
            <v/>
          </cell>
          <cell r="GD68" t="str">
            <v/>
          </cell>
          <cell r="GE68" t="str">
            <v/>
          </cell>
          <cell r="GF68" t="str">
            <v/>
          </cell>
          <cell r="GG68" t="str">
            <v/>
          </cell>
          <cell r="GH68" t="str">
            <v/>
          </cell>
          <cell r="GI68" t="str">
            <v/>
          </cell>
          <cell r="GJ68" t="str">
            <v/>
          </cell>
          <cell r="GK68">
            <v>1</v>
          </cell>
          <cell r="GL68" t="str">
            <v/>
          </cell>
          <cell r="GM68" t="str">
            <v/>
          </cell>
          <cell r="GN68" t="str">
            <v/>
          </cell>
          <cell r="GO68" t="str">
            <v/>
          </cell>
          <cell r="GP68" t="str">
            <v/>
          </cell>
          <cell r="GQ68" t="str">
            <v/>
          </cell>
          <cell r="GR68" t="str">
            <v/>
          </cell>
          <cell r="GS68" t="str">
            <v/>
          </cell>
          <cell r="GT68">
            <v>1</v>
          </cell>
          <cell r="GU68" t="str">
            <v/>
          </cell>
          <cell r="GV68" t="str">
            <v/>
          </cell>
          <cell r="GW68" t="str">
            <v/>
          </cell>
          <cell r="GX68" t="str">
            <v/>
          </cell>
          <cell r="GY68" t="str">
            <v/>
          </cell>
          <cell r="GZ68" t="str">
            <v/>
          </cell>
          <cell r="HA68">
            <v>1</v>
          </cell>
          <cell r="HB68" t="str">
            <v/>
          </cell>
          <cell r="HC68" t="str">
            <v/>
          </cell>
          <cell r="HD68" t="str">
            <v/>
          </cell>
          <cell r="HE68" t="str">
            <v/>
          </cell>
          <cell r="HF68" t="str">
            <v/>
          </cell>
          <cell r="HG68" t="str">
            <v/>
          </cell>
          <cell r="HH68" t="str">
            <v/>
          </cell>
          <cell r="HI68" t="str">
            <v/>
          </cell>
          <cell r="HJ68">
            <v>1</v>
          </cell>
          <cell r="HK68" t="str">
            <v/>
          </cell>
          <cell r="HL68" t="str">
            <v/>
          </cell>
          <cell r="HM68" t="str">
            <v/>
          </cell>
          <cell r="HN68" t="str">
            <v/>
          </cell>
          <cell r="HO68" t="str">
            <v/>
          </cell>
          <cell r="HP68" t="str">
            <v/>
          </cell>
          <cell r="HQ68" t="str">
            <v/>
          </cell>
          <cell r="HR68" t="str">
            <v/>
          </cell>
          <cell r="HS68" t="str">
            <v/>
          </cell>
          <cell r="HT68" t="str">
            <v/>
          </cell>
          <cell r="HU68" t="str">
            <v/>
          </cell>
          <cell r="HV68" t="str">
            <v/>
          </cell>
          <cell r="HW68" t="str">
            <v/>
          </cell>
          <cell r="HX68">
            <v>1</v>
          </cell>
          <cell r="HY68">
            <v>1</v>
          </cell>
          <cell r="HZ68" t="str">
            <v/>
          </cell>
          <cell r="IA68" t="str">
            <v/>
          </cell>
          <cell r="IB68" t="str">
            <v/>
          </cell>
          <cell r="IC68" t="str">
            <v/>
          </cell>
          <cell r="ID68" t="str">
            <v/>
          </cell>
          <cell r="IE68" t="str">
            <v/>
          </cell>
          <cell r="IF68" t="str">
            <v/>
          </cell>
          <cell r="IG68" t="str">
            <v/>
          </cell>
          <cell r="IH68" t="str">
            <v/>
          </cell>
          <cell r="II68" t="str">
            <v/>
          </cell>
          <cell r="IJ68" t="str">
            <v/>
          </cell>
          <cell r="IK68" t="str">
            <v/>
          </cell>
          <cell r="IL68" t="str">
            <v/>
          </cell>
          <cell r="IM68">
            <v>1</v>
          </cell>
        </row>
        <row r="69">
          <cell r="A69" t="str">
            <v>6.2.1</v>
          </cell>
          <cell r="B69">
            <v>1</v>
          </cell>
          <cell r="C69" t="str">
            <v>Growth rate of GDP per person engaged (constant 1990 US$ at PPP, 2007 to 2008)</v>
          </cell>
          <cell r="D69" t="str">
            <v>SCORE</v>
          </cell>
          <cell r="E69">
            <v>1</v>
          </cell>
          <cell r="F69">
            <v>1</v>
          </cell>
          <cell r="G69">
            <v>1</v>
          </cell>
          <cell r="H69">
            <v>1</v>
          </cell>
          <cell r="I69">
            <v>1</v>
          </cell>
          <cell r="J69">
            <v>1</v>
          </cell>
          <cell r="K69">
            <v>1</v>
          </cell>
          <cell r="L69">
            <v>1</v>
          </cell>
          <cell r="M69">
            <v>1</v>
          </cell>
          <cell r="N69" t="str">
            <v/>
          </cell>
          <cell r="O69">
            <v>1</v>
          </cell>
          <cell r="P69" t="str">
            <v/>
          </cell>
          <cell r="Q69">
            <v>1</v>
          </cell>
          <cell r="R69">
            <v>1</v>
          </cell>
          <cell r="S69" t="str">
            <v/>
          </cell>
          <cell r="T69">
            <v>1</v>
          </cell>
          <cell r="U69" t="str">
            <v/>
          </cell>
          <cell r="V69">
            <v>1</v>
          </cell>
          <cell r="W69">
            <v>1</v>
          </cell>
          <cell r="X69" t="str">
            <v/>
          </cell>
          <cell r="Y69">
            <v>1</v>
          </cell>
          <cell r="Z69">
            <v>1</v>
          </cell>
          <cell r="AA69">
            <v>1</v>
          </cell>
          <cell r="AB69" t="str">
            <v/>
          </cell>
          <cell r="AC69">
            <v>1</v>
          </cell>
          <cell r="AD69">
            <v>1</v>
          </cell>
          <cell r="AE69">
            <v>1</v>
          </cell>
          <cell r="AF69">
            <v>1</v>
          </cell>
          <cell r="AG69">
            <v>1</v>
          </cell>
          <cell r="AH69">
            <v>1</v>
          </cell>
          <cell r="AI69">
            <v>1</v>
          </cell>
          <cell r="AJ69">
            <v>1</v>
          </cell>
          <cell r="AK69">
            <v>1</v>
          </cell>
          <cell r="AL69">
            <v>1</v>
          </cell>
          <cell r="AM69">
            <v>1</v>
          </cell>
          <cell r="AN69">
            <v>1</v>
          </cell>
          <cell r="AO69" t="str">
            <v/>
          </cell>
          <cell r="AP69">
            <v>1</v>
          </cell>
          <cell r="AQ69">
            <v>1</v>
          </cell>
          <cell r="AR69">
            <v>1</v>
          </cell>
          <cell r="AS69">
            <v>1</v>
          </cell>
          <cell r="AT69" t="str">
            <v/>
          </cell>
          <cell r="AU69">
            <v>1</v>
          </cell>
          <cell r="AV69">
            <v>1</v>
          </cell>
          <cell r="AW69">
            <v>1</v>
          </cell>
          <cell r="AX69">
            <v>1</v>
          </cell>
          <cell r="AY69">
            <v>1</v>
          </cell>
          <cell r="AZ69" t="str">
            <v/>
          </cell>
          <cell r="BA69" t="str">
            <v/>
          </cell>
          <cell r="BB69">
            <v>1</v>
          </cell>
          <cell r="BC69">
            <v>1</v>
          </cell>
          <cell r="BD69">
            <v>1</v>
          </cell>
          <cell r="BE69">
            <v>1</v>
          </cell>
          <cell r="BF69">
            <v>1</v>
          </cell>
          <cell r="BG69">
            <v>1</v>
          </cell>
          <cell r="BH69">
            <v>1</v>
          </cell>
          <cell r="BI69">
            <v>1</v>
          </cell>
          <cell r="BJ69">
            <v>1</v>
          </cell>
          <cell r="BK69">
            <v>1</v>
          </cell>
          <cell r="BL69">
            <v>1</v>
          </cell>
          <cell r="BM69">
            <v>1</v>
          </cell>
          <cell r="BN69">
            <v>1</v>
          </cell>
          <cell r="BO69">
            <v>1</v>
          </cell>
          <cell r="BP69">
            <v>1</v>
          </cell>
          <cell r="BQ69">
            <v>1</v>
          </cell>
          <cell r="BR69">
            <v>1</v>
          </cell>
          <cell r="BS69" t="str">
            <v/>
          </cell>
          <cell r="BT69" t="str">
            <v/>
          </cell>
          <cell r="BU69">
            <v>1</v>
          </cell>
          <cell r="BV69">
            <v>1</v>
          </cell>
          <cell r="BW69">
            <v>1</v>
          </cell>
          <cell r="BX69">
            <v>1</v>
          </cell>
          <cell r="BY69">
            <v>1</v>
          </cell>
          <cell r="BZ69">
            <v>1</v>
          </cell>
          <cell r="CA69">
            <v>1</v>
          </cell>
          <cell r="CB69">
            <v>1</v>
          </cell>
          <cell r="CC69" t="str">
            <v/>
          </cell>
          <cell r="CD69" t="str">
            <v/>
          </cell>
          <cell r="CE69">
            <v>1</v>
          </cell>
          <cell r="CF69" t="str">
            <v/>
          </cell>
          <cell r="CG69" t="str">
            <v/>
          </cell>
          <cell r="CH69">
            <v>1</v>
          </cell>
          <cell r="CI69">
            <v>1</v>
          </cell>
          <cell r="CJ69" t="str">
            <v/>
          </cell>
          <cell r="CK69" t="str">
            <v/>
          </cell>
          <cell r="CL69">
            <v>1</v>
          </cell>
          <cell r="CM69">
            <v>1</v>
          </cell>
          <cell r="CN69" t="str">
            <v/>
          </cell>
          <cell r="CO69">
            <v>1</v>
          </cell>
          <cell r="CP69">
            <v>1</v>
          </cell>
          <cell r="CQ69">
            <v>1</v>
          </cell>
          <cell r="CR69">
            <v>1</v>
          </cell>
          <cell r="CS69" t="str">
            <v/>
          </cell>
          <cell r="CT69" t="str">
            <v/>
          </cell>
          <cell r="CU69">
            <v>1</v>
          </cell>
          <cell r="CV69">
            <v>1</v>
          </cell>
          <cell r="CW69">
            <v>1</v>
          </cell>
          <cell r="CX69">
            <v>1</v>
          </cell>
          <cell r="CY69">
            <v>1</v>
          </cell>
          <cell r="CZ69">
            <v>1</v>
          </cell>
          <cell r="DA69">
            <v>1</v>
          </cell>
          <cell r="DB69">
            <v>1</v>
          </cell>
          <cell r="DC69">
            <v>1</v>
          </cell>
          <cell r="DD69" t="str">
            <v/>
          </cell>
          <cell r="DE69">
            <v>1</v>
          </cell>
          <cell r="DF69">
            <v>1</v>
          </cell>
          <cell r="DG69">
            <v>1</v>
          </cell>
          <cell r="DH69">
            <v>1</v>
          </cell>
          <cell r="DI69">
            <v>1</v>
          </cell>
          <cell r="DJ69">
            <v>1</v>
          </cell>
          <cell r="DK69" t="str">
            <v/>
          </cell>
          <cell r="DL69">
            <v>1</v>
          </cell>
          <cell r="DM69">
            <v>1</v>
          </cell>
          <cell r="DN69">
            <v>1</v>
          </cell>
          <cell r="DO69" t="str">
            <v/>
          </cell>
          <cell r="DP69">
            <v>1</v>
          </cell>
          <cell r="DQ69">
            <v>1</v>
          </cell>
          <cell r="DR69">
            <v>1</v>
          </cell>
          <cell r="DS69" t="str">
            <v/>
          </cell>
          <cell r="DT69">
            <v>1</v>
          </cell>
          <cell r="DU69">
            <v>1</v>
          </cell>
          <cell r="DV69">
            <v>1</v>
          </cell>
          <cell r="DW69">
            <v>1</v>
          </cell>
          <cell r="DX69">
            <v>1</v>
          </cell>
          <cell r="DY69">
            <v>1</v>
          </cell>
          <cell r="DZ69">
            <v>1</v>
          </cell>
          <cell r="EA69">
            <v>1</v>
          </cell>
          <cell r="EB69">
            <v>1</v>
          </cell>
          <cell r="EC69">
            <v>1</v>
          </cell>
          <cell r="ED69">
            <v>1</v>
          </cell>
          <cell r="EE69">
            <v>1</v>
          </cell>
          <cell r="EF69">
            <v>1</v>
          </cell>
          <cell r="EG69" t="str">
            <v/>
          </cell>
          <cell r="EH69" t="str">
            <v/>
          </cell>
          <cell r="EI69" t="str">
            <v/>
          </cell>
          <cell r="EJ69" t="str">
            <v/>
          </cell>
          <cell r="EK69">
            <v>1</v>
          </cell>
          <cell r="EL69" t="str">
            <v/>
          </cell>
          <cell r="EM69" t="str">
            <v/>
          </cell>
          <cell r="EN69" t="str">
            <v/>
          </cell>
          <cell r="EO69" t="str">
            <v/>
          </cell>
          <cell r="EP69" t="str">
            <v/>
          </cell>
          <cell r="EQ69">
            <v>1</v>
          </cell>
          <cell r="ER69" t="str">
            <v/>
          </cell>
          <cell r="ES69" t="str">
            <v/>
          </cell>
          <cell r="ET69" t="str">
            <v/>
          </cell>
          <cell r="EU69" t="str">
            <v/>
          </cell>
          <cell r="EV69" t="str">
            <v/>
          </cell>
          <cell r="EW69" t="str">
            <v/>
          </cell>
          <cell r="EX69" t="str">
            <v/>
          </cell>
          <cell r="EY69" t="str">
            <v/>
          </cell>
          <cell r="EZ69" t="str">
            <v/>
          </cell>
          <cell r="FA69" t="str">
            <v/>
          </cell>
          <cell r="FB69" t="str">
            <v/>
          </cell>
          <cell r="FC69" t="str">
            <v/>
          </cell>
          <cell r="FD69" t="str">
            <v/>
          </cell>
          <cell r="FE69" t="str">
            <v/>
          </cell>
          <cell r="FF69" t="str">
            <v/>
          </cell>
          <cell r="FG69" t="str">
            <v/>
          </cell>
          <cell r="FH69" t="str">
            <v/>
          </cell>
          <cell r="FI69" t="str">
            <v/>
          </cell>
          <cell r="FJ69" t="str">
            <v/>
          </cell>
          <cell r="FK69" t="str">
            <v/>
          </cell>
          <cell r="FL69" t="str">
            <v/>
          </cell>
          <cell r="FM69" t="str">
            <v/>
          </cell>
          <cell r="FN69" t="str">
            <v/>
          </cell>
          <cell r="FO69" t="str">
            <v/>
          </cell>
          <cell r="FP69" t="str">
            <v/>
          </cell>
          <cell r="FQ69" t="str">
            <v/>
          </cell>
          <cell r="FR69" t="str">
            <v/>
          </cell>
          <cell r="FS69" t="str">
            <v/>
          </cell>
          <cell r="FT69" t="str">
            <v/>
          </cell>
          <cell r="FU69" t="str">
            <v/>
          </cell>
          <cell r="FV69" t="str">
            <v/>
          </cell>
          <cell r="FW69" t="str">
            <v/>
          </cell>
          <cell r="FX69" t="str">
            <v/>
          </cell>
          <cell r="FY69" t="str">
            <v/>
          </cell>
          <cell r="FZ69" t="str">
            <v/>
          </cell>
          <cell r="GA69" t="str">
            <v/>
          </cell>
          <cell r="GB69">
            <v>1</v>
          </cell>
          <cell r="GC69" t="str">
            <v/>
          </cell>
          <cell r="GD69" t="str">
            <v/>
          </cell>
          <cell r="GE69" t="str">
            <v/>
          </cell>
          <cell r="GF69" t="str">
            <v/>
          </cell>
          <cell r="GG69" t="str">
            <v/>
          </cell>
          <cell r="GH69" t="str">
            <v/>
          </cell>
          <cell r="GI69" t="str">
            <v/>
          </cell>
          <cell r="GJ69" t="str">
            <v/>
          </cell>
          <cell r="GK69" t="str">
            <v/>
          </cell>
          <cell r="GL69" t="str">
            <v/>
          </cell>
          <cell r="GM69" t="str">
            <v/>
          </cell>
          <cell r="GN69" t="str">
            <v/>
          </cell>
          <cell r="GO69" t="str">
            <v/>
          </cell>
          <cell r="GP69" t="str">
            <v/>
          </cell>
          <cell r="GQ69" t="str">
            <v/>
          </cell>
          <cell r="GR69" t="str">
            <v/>
          </cell>
          <cell r="GS69" t="str">
            <v/>
          </cell>
          <cell r="GT69">
            <v>1</v>
          </cell>
          <cell r="GU69" t="str">
            <v/>
          </cell>
          <cell r="GV69" t="str">
            <v/>
          </cell>
          <cell r="GW69" t="str">
            <v/>
          </cell>
          <cell r="GX69" t="str">
            <v/>
          </cell>
          <cell r="GY69" t="str">
            <v/>
          </cell>
          <cell r="GZ69" t="str">
            <v/>
          </cell>
          <cell r="HA69">
            <v>1</v>
          </cell>
          <cell r="HB69" t="str">
            <v/>
          </cell>
          <cell r="HC69" t="str">
            <v/>
          </cell>
          <cell r="HD69" t="str">
            <v/>
          </cell>
          <cell r="HE69" t="str">
            <v/>
          </cell>
          <cell r="HF69" t="str">
            <v/>
          </cell>
          <cell r="HG69" t="str">
            <v/>
          </cell>
          <cell r="HH69" t="str">
            <v/>
          </cell>
          <cell r="HI69" t="str">
            <v/>
          </cell>
          <cell r="HJ69" t="str">
            <v/>
          </cell>
          <cell r="HK69" t="str">
            <v/>
          </cell>
          <cell r="HL69" t="str">
            <v/>
          </cell>
          <cell r="HM69" t="str">
            <v/>
          </cell>
          <cell r="HN69" t="str">
            <v/>
          </cell>
          <cell r="HO69" t="str">
            <v/>
          </cell>
          <cell r="HP69" t="str">
            <v/>
          </cell>
          <cell r="HQ69" t="str">
            <v/>
          </cell>
          <cell r="HR69" t="str">
            <v/>
          </cell>
          <cell r="HS69" t="str">
            <v/>
          </cell>
          <cell r="HT69" t="str">
            <v/>
          </cell>
          <cell r="HU69" t="str">
            <v/>
          </cell>
          <cell r="HV69" t="str">
            <v/>
          </cell>
          <cell r="HW69" t="str">
            <v/>
          </cell>
          <cell r="HX69">
            <v>1</v>
          </cell>
          <cell r="HY69" t="str">
            <v/>
          </cell>
          <cell r="HZ69" t="str">
            <v/>
          </cell>
          <cell r="IA69" t="str">
            <v/>
          </cell>
          <cell r="IB69" t="str">
            <v/>
          </cell>
          <cell r="IC69" t="str">
            <v/>
          </cell>
          <cell r="ID69" t="str">
            <v/>
          </cell>
          <cell r="IE69" t="str">
            <v/>
          </cell>
          <cell r="IF69" t="str">
            <v/>
          </cell>
          <cell r="IG69" t="str">
            <v/>
          </cell>
          <cell r="IH69" t="str">
            <v/>
          </cell>
          <cell r="II69" t="str">
            <v/>
          </cell>
          <cell r="IJ69" t="str">
            <v/>
          </cell>
          <cell r="IK69" t="str">
            <v/>
          </cell>
          <cell r="IL69" t="str">
            <v/>
          </cell>
          <cell r="IM69">
            <v>1</v>
          </cell>
        </row>
        <row r="70">
          <cell r="A70" t="str">
            <v>6.2.2</v>
          </cell>
          <cell r="B70">
            <v>1</v>
          </cell>
          <cell r="C70" t="str">
            <v>New business density (new registrations per one thousand people ages 15-64)</v>
          </cell>
          <cell r="D70" t="str">
            <v>SCORE</v>
          </cell>
          <cell r="E70">
            <v>1</v>
          </cell>
          <cell r="F70">
            <v>1</v>
          </cell>
          <cell r="G70">
            <v>1</v>
          </cell>
          <cell r="H70">
            <v>1</v>
          </cell>
          <cell r="I70">
            <v>1</v>
          </cell>
          <cell r="J70">
            <v>1</v>
          </cell>
          <cell r="K70">
            <v>1</v>
          </cell>
          <cell r="L70" t="str">
            <v/>
          </cell>
          <cell r="M70" t="str">
            <v/>
          </cell>
          <cell r="N70" t="str">
            <v/>
          </cell>
          <cell r="O70">
            <v>1</v>
          </cell>
          <cell r="P70" t="str">
            <v/>
          </cell>
          <cell r="Q70">
            <v>1</v>
          </cell>
          <cell r="R70">
            <v>1</v>
          </cell>
          <cell r="S70" t="str">
            <v/>
          </cell>
          <cell r="T70">
            <v>1</v>
          </cell>
          <cell r="U70" t="str">
            <v/>
          </cell>
          <cell r="V70">
            <v>1</v>
          </cell>
          <cell r="W70">
            <v>1</v>
          </cell>
          <cell r="X70" t="str">
            <v/>
          </cell>
          <cell r="Y70">
            <v>1</v>
          </cell>
          <cell r="Z70" t="str">
            <v/>
          </cell>
          <cell r="AA70">
            <v>1</v>
          </cell>
          <cell r="AB70" t="str">
            <v/>
          </cell>
          <cell r="AC70">
            <v>1</v>
          </cell>
          <cell r="AD70" t="str">
            <v/>
          </cell>
          <cell r="AE70">
            <v>1</v>
          </cell>
          <cell r="AF70">
            <v>1</v>
          </cell>
          <cell r="AG70" t="str">
            <v/>
          </cell>
          <cell r="AH70">
            <v>1</v>
          </cell>
          <cell r="AI70">
            <v>1</v>
          </cell>
          <cell r="AJ70">
            <v>1</v>
          </cell>
          <cell r="AK70">
            <v>1</v>
          </cell>
          <cell r="AL70">
            <v>1</v>
          </cell>
          <cell r="AM70" t="str">
            <v/>
          </cell>
          <cell r="AN70">
            <v>1</v>
          </cell>
          <cell r="AO70">
            <v>1</v>
          </cell>
          <cell r="AP70">
            <v>1</v>
          </cell>
          <cell r="AQ70">
            <v>1</v>
          </cell>
          <cell r="AR70">
            <v>1</v>
          </cell>
          <cell r="AS70">
            <v>1</v>
          </cell>
          <cell r="AT70" t="str">
            <v/>
          </cell>
          <cell r="AU70">
            <v>1</v>
          </cell>
          <cell r="AV70">
            <v>1</v>
          </cell>
          <cell r="AW70">
            <v>1</v>
          </cell>
          <cell r="AX70">
            <v>1</v>
          </cell>
          <cell r="AY70">
            <v>1</v>
          </cell>
          <cell r="AZ70" t="str">
            <v/>
          </cell>
          <cell r="BA70" t="str">
            <v/>
          </cell>
          <cell r="BB70">
            <v>1</v>
          </cell>
          <cell r="BC70">
            <v>1</v>
          </cell>
          <cell r="BD70">
            <v>1</v>
          </cell>
          <cell r="BE70">
            <v>1</v>
          </cell>
          <cell r="BF70">
            <v>1</v>
          </cell>
          <cell r="BG70">
            <v>1</v>
          </cell>
          <cell r="BH70">
            <v>1</v>
          </cell>
          <cell r="BI70">
            <v>1</v>
          </cell>
          <cell r="BJ70">
            <v>1</v>
          </cell>
          <cell r="BK70">
            <v>1</v>
          </cell>
          <cell r="BL70">
            <v>1</v>
          </cell>
          <cell r="BM70">
            <v>1</v>
          </cell>
          <cell r="BN70">
            <v>1</v>
          </cell>
          <cell r="BO70">
            <v>1</v>
          </cell>
          <cell r="BP70" t="str">
            <v/>
          </cell>
          <cell r="BQ70">
            <v>1</v>
          </cell>
          <cell r="BR70">
            <v>1</v>
          </cell>
          <cell r="BS70" t="str">
            <v/>
          </cell>
          <cell r="BT70" t="str">
            <v/>
          </cell>
          <cell r="BU70">
            <v>1</v>
          </cell>
          <cell r="BV70">
            <v>1</v>
          </cell>
          <cell r="BW70">
            <v>1</v>
          </cell>
          <cell r="BX70">
            <v>1</v>
          </cell>
          <cell r="BY70">
            <v>1</v>
          </cell>
          <cell r="BZ70">
            <v>1</v>
          </cell>
          <cell r="CA70" t="str">
            <v/>
          </cell>
          <cell r="CB70">
            <v>1</v>
          </cell>
          <cell r="CC70" t="str">
            <v/>
          </cell>
          <cell r="CD70">
            <v>1</v>
          </cell>
          <cell r="CE70">
            <v>1</v>
          </cell>
          <cell r="CF70" t="str">
            <v/>
          </cell>
          <cell r="CG70" t="str">
            <v/>
          </cell>
          <cell r="CH70">
            <v>1</v>
          </cell>
          <cell r="CI70" t="str">
            <v/>
          </cell>
          <cell r="CJ70" t="str">
            <v/>
          </cell>
          <cell r="CK70" t="str">
            <v/>
          </cell>
          <cell r="CL70">
            <v>1</v>
          </cell>
          <cell r="CM70">
            <v>1</v>
          </cell>
          <cell r="CN70" t="str">
            <v/>
          </cell>
          <cell r="CO70">
            <v>1</v>
          </cell>
          <cell r="CP70">
            <v>1</v>
          </cell>
          <cell r="CQ70">
            <v>1</v>
          </cell>
          <cell r="CR70">
            <v>1</v>
          </cell>
          <cell r="CS70">
            <v>1</v>
          </cell>
          <cell r="CT70" t="str">
            <v/>
          </cell>
          <cell r="CU70">
            <v>1</v>
          </cell>
          <cell r="CV70">
            <v>1</v>
          </cell>
          <cell r="CW70">
            <v>1</v>
          </cell>
          <cell r="CX70">
            <v>1</v>
          </cell>
          <cell r="CY70" t="str">
            <v/>
          </cell>
          <cell r="CZ70">
            <v>1</v>
          </cell>
          <cell r="DA70">
            <v>1</v>
          </cell>
          <cell r="DB70" t="str">
            <v/>
          </cell>
          <cell r="DC70">
            <v>1</v>
          </cell>
          <cell r="DD70">
            <v>1</v>
          </cell>
          <cell r="DE70">
            <v>1</v>
          </cell>
          <cell r="DF70">
            <v>1</v>
          </cell>
          <cell r="DG70">
            <v>1</v>
          </cell>
          <cell r="DH70">
            <v>1</v>
          </cell>
          <cell r="DI70">
            <v>1</v>
          </cell>
          <cell r="DJ70">
            <v>1</v>
          </cell>
          <cell r="DK70" t="str">
            <v/>
          </cell>
          <cell r="DL70">
            <v>1</v>
          </cell>
          <cell r="DM70">
            <v>1</v>
          </cell>
          <cell r="DN70" t="str">
            <v/>
          </cell>
          <cell r="DO70" t="str">
            <v/>
          </cell>
          <cell r="DP70">
            <v>1</v>
          </cell>
          <cell r="DQ70" t="str">
            <v/>
          </cell>
          <cell r="DR70">
            <v>1</v>
          </cell>
          <cell r="DS70" t="str">
            <v/>
          </cell>
          <cell r="DT70" t="str">
            <v/>
          </cell>
          <cell r="DU70">
            <v>1</v>
          </cell>
          <cell r="DV70">
            <v>1</v>
          </cell>
          <cell r="DW70">
            <v>1</v>
          </cell>
          <cell r="DX70">
            <v>1</v>
          </cell>
          <cell r="DY70" t="str">
            <v/>
          </cell>
          <cell r="DZ70">
            <v>1</v>
          </cell>
          <cell r="EA70" t="str">
            <v/>
          </cell>
          <cell r="EB70">
            <v>1</v>
          </cell>
          <cell r="EC70" t="str">
            <v/>
          </cell>
          <cell r="ED70" t="str">
            <v/>
          </cell>
          <cell r="EE70">
            <v>1</v>
          </cell>
          <cell r="EF70" t="str">
            <v/>
          </cell>
          <cell r="EG70" t="str">
            <v/>
          </cell>
          <cell r="EH70" t="str">
            <v/>
          </cell>
          <cell r="EI70" t="str">
            <v/>
          </cell>
          <cell r="EJ70" t="str">
            <v/>
          </cell>
          <cell r="EK70" t="str">
            <v/>
          </cell>
          <cell r="EL70" t="str">
            <v/>
          </cell>
          <cell r="EM70" t="str">
            <v/>
          </cell>
          <cell r="EN70" t="str">
            <v/>
          </cell>
          <cell r="EO70" t="str">
            <v/>
          </cell>
          <cell r="EP70" t="str">
            <v/>
          </cell>
          <cell r="EQ70">
            <v>1</v>
          </cell>
          <cell r="ER70" t="str">
            <v/>
          </cell>
          <cell r="ES70" t="str">
            <v/>
          </cell>
          <cell r="ET70" t="str">
            <v/>
          </cell>
          <cell r="EU70" t="str">
            <v/>
          </cell>
          <cell r="EV70" t="str">
            <v/>
          </cell>
          <cell r="EW70" t="str">
            <v/>
          </cell>
          <cell r="EX70" t="str">
            <v/>
          </cell>
          <cell r="EY70" t="str">
            <v/>
          </cell>
          <cell r="EZ70" t="str">
            <v/>
          </cell>
          <cell r="FA70" t="str">
            <v/>
          </cell>
          <cell r="FB70" t="str">
            <v/>
          </cell>
          <cell r="FC70" t="str">
            <v/>
          </cell>
          <cell r="FD70" t="str">
            <v/>
          </cell>
          <cell r="FE70" t="str">
            <v/>
          </cell>
          <cell r="FF70" t="str">
            <v/>
          </cell>
          <cell r="FG70" t="str">
            <v/>
          </cell>
          <cell r="FH70" t="str">
            <v/>
          </cell>
          <cell r="FI70" t="str">
            <v/>
          </cell>
          <cell r="FJ70" t="str">
            <v/>
          </cell>
          <cell r="FK70" t="str">
            <v/>
          </cell>
          <cell r="FL70" t="str">
            <v/>
          </cell>
          <cell r="FM70" t="str">
            <v/>
          </cell>
          <cell r="FN70" t="str">
            <v/>
          </cell>
          <cell r="FO70" t="str">
            <v/>
          </cell>
          <cell r="FP70" t="str">
            <v/>
          </cell>
          <cell r="FQ70" t="str">
            <v/>
          </cell>
          <cell r="FR70" t="str">
            <v/>
          </cell>
          <cell r="FS70" t="str">
            <v/>
          </cell>
          <cell r="FT70" t="str">
            <v/>
          </cell>
          <cell r="FU70" t="str">
            <v/>
          </cell>
          <cell r="FV70" t="str">
            <v/>
          </cell>
          <cell r="FW70" t="str">
            <v/>
          </cell>
          <cell r="FX70" t="str">
            <v/>
          </cell>
          <cell r="FY70" t="str">
            <v/>
          </cell>
          <cell r="FZ70" t="str">
            <v/>
          </cell>
          <cell r="GA70" t="str">
            <v/>
          </cell>
          <cell r="GB70" t="str">
            <v/>
          </cell>
          <cell r="GC70" t="str">
            <v/>
          </cell>
          <cell r="GD70" t="str">
            <v/>
          </cell>
          <cell r="GE70" t="str">
            <v/>
          </cell>
          <cell r="GF70" t="str">
            <v/>
          </cell>
          <cell r="GG70" t="str">
            <v/>
          </cell>
          <cell r="GH70" t="str">
            <v/>
          </cell>
          <cell r="GI70" t="str">
            <v/>
          </cell>
          <cell r="GJ70" t="str">
            <v/>
          </cell>
          <cell r="GK70" t="str">
            <v/>
          </cell>
          <cell r="GL70" t="str">
            <v/>
          </cell>
          <cell r="GM70" t="str">
            <v/>
          </cell>
          <cell r="GN70" t="str">
            <v/>
          </cell>
          <cell r="GO70" t="str">
            <v/>
          </cell>
          <cell r="GP70" t="str">
            <v/>
          </cell>
          <cell r="GQ70" t="str">
            <v/>
          </cell>
          <cell r="GR70" t="str">
            <v/>
          </cell>
          <cell r="GS70" t="str">
            <v/>
          </cell>
          <cell r="GT70">
            <v>1</v>
          </cell>
          <cell r="GU70" t="str">
            <v/>
          </cell>
          <cell r="GV70" t="str">
            <v/>
          </cell>
          <cell r="GW70" t="str">
            <v/>
          </cell>
          <cell r="GX70" t="str">
            <v/>
          </cell>
          <cell r="GY70" t="str">
            <v/>
          </cell>
          <cell r="GZ70" t="str">
            <v/>
          </cell>
          <cell r="HA70">
            <v>1</v>
          </cell>
          <cell r="HB70" t="str">
            <v/>
          </cell>
          <cell r="HC70" t="str">
            <v/>
          </cell>
          <cell r="HD70" t="str">
            <v/>
          </cell>
          <cell r="HE70" t="str">
            <v/>
          </cell>
          <cell r="HF70" t="str">
            <v/>
          </cell>
          <cell r="HG70" t="str">
            <v/>
          </cell>
          <cell r="HH70" t="str">
            <v/>
          </cell>
          <cell r="HI70" t="str">
            <v/>
          </cell>
          <cell r="HJ70">
            <v>1</v>
          </cell>
          <cell r="HK70" t="str">
            <v/>
          </cell>
          <cell r="HL70" t="str">
            <v/>
          </cell>
          <cell r="HM70" t="str">
            <v/>
          </cell>
          <cell r="HN70" t="str">
            <v/>
          </cell>
          <cell r="HO70" t="str">
            <v/>
          </cell>
          <cell r="HP70" t="str">
            <v/>
          </cell>
          <cell r="HQ70" t="str">
            <v/>
          </cell>
          <cell r="HR70" t="str">
            <v/>
          </cell>
          <cell r="HS70" t="str">
            <v/>
          </cell>
          <cell r="HT70" t="str">
            <v/>
          </cell>
          <cell r="HU70" t="str">
            <v/>
          </cell>
          <cell r="HV70" t="str">
            <v/>
          </cell>
          <cell r="HW70" t="str">
            <v/>
          </cell>
          <cell r="HX70" t="str">
            <v/>
          </cell>
          <cell r="HY70" t="str">
            <v/>
          </cell>
          <cell r="HZ70" t="str">
            <v/>
          </cell>
          <cell r="IA70" t="str">
            <v/>
          </cell>
          <cell r="IB70" t="str">
            <v/>
          </cell>
          <cell r="IC70" t="str">
            <v/>
          </cell>
          <cell r="ID70" t="str">
            <v/>
          </cell>
          <cell r="IE70" t="str">
            <v/>
          </cell>
          <cell r="IF70" t="str">
            <v/>
          </cell>
          <cell r="IG70" t="str">
            <v/>
          </cell>
          <cell r="IH70" t="str">
            <v/>
          </cell>
          <cell r="II70" t="str">
            <v/>
          </cell>
          <cell r="IJ70" t="str">
            <v/>
          </cell>
          <cell r="IK70" t="str">
            <v/>
          </cell>
          <cell r="IL70" t="str">
            <v/>
          </cell>
          <cell r="IM70" t="str">
            <v/>
          </cell>
        </row>
        <row r="71">
          <cell r="A71" t="str">
            <v>6.2.3</v>
          </cell>
          <cell r="B71">
            <v>1</v>
          </cell>
          <cell r="C71" t="str">
            <v>Total computer software spending (% of GDP)</v>
          </cell>
          <cell r="D71" t="str">
            <v>SCORE</v>
          </cell>
          <cell r="E71" t="str">
            <v/>
          </cell>
          <cell r="F71">
            <v>1</v>
          </cell>
          <cell r="G71">
            <v>1</v>
          </cell>
          <cell r="H71" t="str">
            <v/>
          </cell>
          <cell r="I71">
            <v>1</v>
          </cell>
          <cell r="J71">
            <v>1</v>
          </cell>
          <cell r="K71" t="str">
            <v/>
          </cell>
          <cell r="L71" t="str">
            <v/>
          </cell>
          <cell r="M71">
            <v>1</v>
          </cell>
          <cell r="N71" t="str">
            <v/>
          </cell>
          <cell r="O71">
            <v>1</v>
          </cell>
          <cell r="P71" t="str">
            <v/>
          </cell>
          <cell r="Q71">
            <v>1</v>
          </cell>
          <cell r="R71" t="str">
            <v/>
          </cell>
          <cell r="S71" t="str">
            <v/>
          </cell>
          <cell r="T71">
            <v>1</v>
          </cell>
          <cell r="U71" t="str">
            <v/>
          </cell>
          <cell r="V71">
            <v>1</v>
          </cell>
          <cell r="W71" t="str">
            <v/>
          </cell>
          <cell r="X71" t="str">
            <v/>
          </cell>
          <cell r="Y71" t="str">
            <v/>
          </cell>
          <cell r="Z71">
            <v>1</v>
          </cell>
          <cell r="AA71">
            <v>1</v>
          </cell>
          <cell r="AB71" t="str">
            <v/>
          </cell>
          <cell r="AC71">
            <v>1</v>
          </cell>
          <cell r="AD71">
            <v>1</v>
          </cell>
          <cell r="AE71">
            <v>1</v>
          </cell>
          <cell r="AF71">
            <v>1</v>
          </cell>
          <cell r="AG71" t="str">
            <v/>
          </cell>
          <cell r="AH71" t="str">
            <v/>
          </cell>
          <cell r="AI71" t="str">
            <v/>
          </cell>
          <cell r="AJ71">
            <v>1</v>
          </cell>
          <cell r="AK71">
            <v>1</v>
          </cell>
          <cell r="AL71" t="str">
            <v/>
          </cell>
          <cell r="AM71">
            <v>1</v>
          </cell>
          <cell r="AN71">
            <v>1</v>
          </cell>
          <cell r="AO71" t="str">
            <v/>
          </cell>
          <cell r="AP71" t="str">
            <v/>
          </cell>
          <cell r="AQ71" t="str">
            <v/>
          </cell>
          <cell r="AR71">
            <v>1</v>
          </cell>
          <cell r="AS71">
            <v>1</v>
          </cell>
          <cell r="AT71" t="str">
            <v/>
          </cell>
          <cell r="AU71" t="str">
            <v/>
          </cell>
          <cell r="AV71">
            <v>1</v>
          </cell>
          <cell r="AW71" t="str">
            <v/>
          </cell>
          <cell r="AX71">
            <v>1</v>
          </cell>
          <cell r="AY71" t="str">
            <v/>
          </cell>
          <cell r="AZ71" t="str">
            <v/>
          </cell>
          <cell r="BA71">
            <v>1</v>
          </cell>
          <cell r="BB71">
            <v>1</v>
          </cell>
          <cell r="BC71">
            <v>1</v>
          </cell>
          <cell r="BD71" t="str">
            <v/>
          </cell>
          <cell r="BE71">
            <v>1</v>
          </cell>
          <cell r="BF71">
            <v>1</v>
          </cell>
          <cell r="BG71">
            <v>1</v>
          </cell>
          <cell r="BH71">
            <v>1</v>
          </cell>
          <cell r="BI71">
            <v>1</v>
          </cell>
          <cell r="BJ71">
            <v>1</v>
          </cell>
          <cell r="BK71">
            <v>1</v>
          </cell>
          <cell r="BL71">
            <v>1</v>
          </cell>
          <cell r="BM71" t="str">
            <v/>
          </cell>
          <cell r="BN71">
            <v>1</v>
          </cell>
          <cell r="BO71">
            <v>1</v>
          </cell>
          <cell r="BP71">
            <v>1</v>
          </cell>
          <cell r="BQ71" t="str">
            <v/>
          </cell>
          <cell r="BR71" t="str">
            <v/>
          </cell>
          <cell r="BS71" t="str">
            <v/>
          </cell>
          <cell r="BT71" t="str">
            <v/>
          </cell>
          <cell r="BU71" t="str">
            <v/>
          </cell>
          <cell r="BV71" t="str">
            <v/>
          </cell>
          <cell r="BW71" t="str">
            <v/>
          </cell>
          <cell r="BX71" t="str">
            <v/>
          </cell>
          <cell r="BY71" t="str">
            <v/>
          </cell>
          <cell r="BZ71">
            <v>1</v>
          </cell>
          <cell r="CA71" t="str">
            <v/>
          </cell>
          <cell r="CB71" t="str">
            <v/>
          </cell>
          <cell r="CC71" t="str">
            <v/>
          </cell>
          <cell r="CD71" t="str">
            <v/>
          </cell>
          <cell r="CE71">
            <v>1</v>
          </cell>
          <cell r="CF71" t="str">
            <v/>
          </cell>
          <cell r="CG71" t="str">
            <v/>
          </cell>
          <cell r="CH71">
            <v>1</v>
          </cell>
          <cell r="CI71" t="str">
            <v/>
          </cell>
          <cell r="CJ71" t="str">
            <v/>
          </cell>
          <cell r="CK71" t="str">
            <v/>
          </cell>
          <cell r="CL71">
            <v>1</v>
          </cell>
          <cell r="CM71">
            <v>1</v>
          </cell>
          <cell r="CN71" t="str">
            <v/>
          </cell>
          <cell r="CO71">
            <v>1</v>
          </cell>
          <cell r="CP71">
            <v>1</v>
          </cell>
          <cell r="CQ71" t="str">
            <v/>
          </cell>
          <cell r="CR71">
            <v>1</v>
          </cell>
          <cell r="CS71">
            <v>1</v>
          </cell>
          <cell r="CT71" t="str">
            <v/>
          </cell>
          <cell r="CU71">
            <v>1</v>
          </cell>
          <cell r="CV71">
            <v>1</v>
          </cell>
          <cell r="CW71">
            <v>1</v>
          </cell>
          <cell r="CX71">
            <v>1</v>
          </cell>
          <cell r="CY71" t="str">
            <v/>
          </cell>
          <cell r="CZ71">
            <v>1</v>
          </cell>
          <cell r="DA71">
            <v>1</v>
          </cell>
          <cell r="DB71">
            <v>1</v>
          </cell>
          <cell r="DC71">
            <v>1</v>
          </cell>
          <cell r="DD71" t="str">
            <v/>
          </cell>
          <cell r="DE71">
            <v>1</v>
          </cell>
          <cell r="DF71">
            <v>1</v>
          </cell>
          <cell r="DG71">
            <v>1</v>
          </cell>
          <cell r="DH71">
            <v>1</v>
          </cell>
          <cell r="DI71">
            <v>1</v>
          </cell>
          <cell r="DJ71">
            <v>1</v>
          </cell>
          <cell r="DK71" t="str">
            <v/>
          </cell>
          <cell r="DL71">
            <v>1</v>
          </cell>
          <cell r="DM71">
            <v>1</v>
          </cell>
          <cell r="DN71" t="str">
            <v/>
          </cell>
          <cell r="DO71" t="str">
            <v/>
          </cell>
          <cell r="DP71" t="str">
            <v/>
          </cell>
          <cell r="DQ71" t="str">
            <v/>
          </cell>
          <cell r="DR71">
            <v>1</v>
          </cell>
          <cell r="DS71" t="str">
            <v/>
          </cell>
          <cell r="DT71" t="str">
            <v/>
          </cell>
          <cell r="DU71">
            <v>1</v>
          </cell>
          <cell r="DV71">
            <v>1</v>
          </cell>
          <cell r="DW71" t="str">
            <v/>
          </cell>
          <cell r="DX71">
            <v>1</v>
          </cell>
          <cell r="DY71">
            <v>1</v>
          </cell>
          <cell r="DZ71">
            <v>1</v>
          </cell>
          <cell r="EA71">
            <v>1</v>
          </cell>
          <cell r="EB71">
            <v>1</v>
          </cell>
          <cell r="EC71">
            <v>1</v>
          </cell>
          <cell r="ED71">
            <v>1</v>
          </cell>
          <cell r="EE71" t="str">
            <v/>
          </cell>
          <cell r="EF71">
            <v>1</v>
          </cell>
          <cell r="EG71" t="str">
            <v/>
          </cell>
          <cell r="EH71" t="str">
            <v/>
          </cell>
          <cell r="EI71" t="str">
            <v/>
          </cell>
          <cell r="EJ71" t="str">
            <v/>
          </cell>
          <cell r="EK71" t="str">
            <v/>
          </cell>
          <cell r="EL71" t="str">
            <v/>
          </cell>
          <cell r="EM71" t="str">
            <v/>
          </cell>
          <cell r="EN71" t="str">
            <v/>
          </cell>
          <cell r="EO71" t="str">
            <v/>
          </cell>
          <cell r="EP71" t="str">
            <v/>
          </cell>
          <cell r="EQ71" t="str">
            <v/>
          </cell>
          <cell r="ER71" t="str">
            <v/>
          </cell>
          <cell r="ES71" t="str">
            <v/>
          </cell>
          <cell r="ET71" t="str">
            <v/>
          </cell>
          <cell r="EU71" t="str">
            <v/>
          </cell>
          <cell r="EV71" t="str">
            <v/>
          </cell>
          <cell r="EW71" t="str">
            <v/>
          </cell>
          <cell r="EX71" t="str">
            <v/>
          </cell>
          <cell r="EY71" t="str">
            <v/>
          </cell>
          <cell r="EZ71" t="str">
            <v/>
          </cell>
          <cell r="FA71" t="str">
            <v/>
          </cell>
          <cell r="FB71" t="str">
            <v/>
          </cell>
          <cell r="FC71" t="str">
            <v/>
          </cell>
          <cell r="FD71" t="str">
            <v/>
          </cell>
          <cell r="FE71" t="str">
            <v/>
          </cell>
          <cell r="FF71" t="str">
            <v/>
          </cell>
          <cell r="FG71" t="str">
            <v/>
          </cell>
          <cell r="FH71" t="str">
            <v/>
          </cell>
          <cell r="FI71" t="str">
            <v/>
          </cell>
          <cell r="FJ71" t="str">
            <v/>
          </cell>
          <cell r="FK71" t="str">
            <v/>
          </cell>
          <cell r="FL71" t="str">
            <v/>
          </cell>
          <cell r="FM71" t="str">
            <v/>
          </cell>
          <cell r="FN71" t="str">
            <v/>
          </cell>
          <cell r="FO71" t="str">
            <v/>
          </cell>
          <cell r="FP71" t="str">
            <v/>
          </cell>
          <cell r="FQ71" t="str">
            <v/>
          </cell>
          <cell r="FR71" t="str">
            <v/>
          </cell>
          <cell r="FS71" t="str">
            <v/>
          </cell>
          <cell r="FT71" t="str">
            <v/>
          </cell>
          <cell r="FU71" t="str">
            <v/>
          </cell>
          <cell r="FV71" t="str">
            <v/>
          </cell>
          <cell r="FW71" t="str">
            <v/>
          </cell>
          <cell r="FX71" t="str">
            <v/>
          </cell>
          <cell r="FY71" t="str">
            <v/>
          </cell>
          <cell r="FZ71" t="str">
            <v/>
          </cell>
          <cell r="GA71" t="str">
            <v/>
          </cell>
          <cell r="GB71">
            <v>1</v>
          </cell>
          <cell r="GC71" t="str">
            <v/>
          </cell>
          <cell r="GD71" t="str">
            <v/>
          </cell>
          <cell r="GE71" t="str">
            <v/>
          </cell>
          <cell r="GF71" t="str">
            <v/>
          </cell>
          <cell r="GG71" t="str">
            <v/>
          </cell>
          <cell r="GH71" t="str">
            <v/>
          </cell>
          <cell r="GI71" t="str">
            <v/>
          </cell>
          <cell r="GJ71" t="str">
            <v/>
          </cell>
          <cell r="GK71" t="str">
            <v/>
          </cell>
          <cell r="GL71" t="str">
            <v/>
          </cell>
          <cell r="GM71" t="str">
            <v/>
          </cell>
          <cell r="GN71" t="str">
            <v/>
          </cell>
          <cell r="GO71" t="str">
            <v/>
          </cell>
          <cell r="GP71" t="str">
            <v/>
          </cell>
          <cell r="GQ71" t="str">
            <v/>
          </cell>
          <cell r="GR71" t="str">
            <v/>
          </cell>
          <cell r="GS71" t="str">
            <v/>
          </cell>
          <cell r="GT71" t="str">
            <v/>
          </cell>
          <cell r="GU71" t="str">
            <v/>
          </cell>
          <cell r="GV71" t="str">
            <v/>
          </cell>
          <cell r="GW71" t="str">
            <v/>
          </cell>
          <cell r="GX71" t="str">
            <v/>
          </cell>
          <cell r="GY71" t="str">
            <v/>
          </cell>
          <cell r="GZ71" t="str">
            <v/>
          </cell>
          <cell r="HA71" t="str">
            <v/>
          </cell>
          <cell r="HB71" t="str">
            <v/>
          </cell>
          <cell r="HC71" t="str">
            <v/>
          </cell>
          <cell r="HD71" t="str">
            <v/>
          </cell>
          <cell r="HE71" t="str">
            <v/>
          </cell>
          <cell r="HF71" t="str">
            <v/>
          </cell>
          <cell r="HG71" t="str">
            <v/>
          </cell>
          <cell r="HH71" t="str">
            <v/>
          </cell>
          <cell r="HI71" t="str">
            <v/>
          </cell>
          <cell r="HJ71" t="str">
            <v/>
          </cell>
          <cell r="HK71" t="str">
            <v/>
          </cell>
          <cell r="HL71" t="str">
            <v/>
          </cell>
          <cell r="HM71" t="str">
            <v/>
          </cell>
          <cell r="HN71" t="str">
            <v/>
          </cell>
          <cell r="HO71" t="str">
            <v/>
          </cell>
          <cell r="HP71" t="str">
            <v/>
          </cell>
          <cell r="HQ71" t="str">
            <v/>
          </cell>
          <cell r="HR71" t="str">
            <v/>
          </cell>
          <cell r="HS71" t="str">
            <v/>
          </cell>
          <cell r="HT71" t="str">
            <v/>
          </cell>
          <cell r="HU71" t="str">
            <v/>
          </cell>
          <cell r="HV71" t="str">
            <v/>
          </cell>
          <cell r="HW71" t="str">
            <v/>
          </cell>
          <cell r="HX71" t="str">
            <v/>
          </cell>
          <cell r="HY71" t="str">
            <v/>
          </cell>
          <cell r="HZ71" t="str">
            <v/>
          </cell>
          <cell r="IA71" t="str">
            <v/>
          </cell>
          <cell r="IB71" t="str">
            <v/>
          </cell>
          <cell r="IC71" t="str">
            <v/>
          </cell>
          <cell r="ID71" t="str">
            <v/>
          </cell>
          <cell r="IE71" t="str">
            <v/>
          </cell>
          <cell r="IF71" t="str">
            <v/>
          </cell>
          <cell r="IG71" t="str">
            <v/>
          </cell>
          <cell r="IH71" t="str">
            <v/>
          </cell>
          <cell r="II71" t="str">
            <v/>
          </cell>
          <cell r="IJ71" t="str">
            <v/>
          </cell>
          <cell r="IK71" t="str">
            <v/>
          </cell>
          <cell r="IL71" t="str">
            <v/>
          </cell>
          <cell r="IM71" t="str">
            <v/>
          </cell>
        </row>
        <row r="72">
          <cell r="A72" t="str">
            <v>6.3.1</v>
          </cell>
          <cell r="B72">
            <v>1</v>
          </cell>
          <cell r="C72" t="str">
            <v>Royalty and license fees, receipts (% of GDP)</v>
          </cell>
          <cell r="D72" t="str">
            <v>SCORE</v>
          </cell>
          <cell r="E72">
            <v>1</v>
          </cell>
          <cell r="F72" t="str">
            <v/>
          </cell>
          <cell r="G72">
            <v>1</v>
          </cell>
          <cell r="H72" t="str">
            <v/>
          </cell>
          <cell r="I72">
            <v>1</v>
          </cell>
          <cell r="J72">
            <v>1</v>
          </cell>
          <cell r="K72">
            <v>1</v>
          </cell>
          <cell r="L72" t="str">
            <v/>
          </cell>
          <cell r="M72">
            <v>1</v>
          </cell>
          <cell r="N72" t="str">
            <v/>
          </cell>
          <cell r="O72">
            <v>1</v>
          </cell>
          <cell r="P72">
            <v>1</v>
          </cell>
          <cell r="Q72">
            <v>1</v>
          </cell>
          <cell r="R72">
            <v>1</v>
          </cell>
          <cell r="S72">
            <v>1</v>
          </cell>
          <cell r="T72">
            <v>1</v>
          </cell>
          <cell r="U72" t="str">
            <v/>
          </cell>
          <cell r="V72">
            <v>1</v>
          </cell>
          <cell r="W72">
            <v>1</v>
          </cell>
          <cell r="X72" t="str">
            <v/>
          </cell>
          <cell r="Y72">
            <v>1</v>
          </cell>
          <cell r="Z72">
            <v>1</v>
          </cell>
          <cell r="AA72">
            <v>1</v>
          </cell>
          <cell r="AB72" t="str">
            <v/>
          </cell>
          <cell r="AC72">
            <v>1</v>
          </cell>
          <cell r="AD72">
            <v>1</v>
          </cell>
          <cell r="AE72">
            <v>1</v>
          </cell>
          <cell r="AF72">
            <v>1</v>
          </cell>
          <cell r="AG72">
            <v>1</v>
          </cell>
          <cell r="AH72">
            <v>1</v>
          </cell>
          <cell r="AI72">
            <v>1</v>
          </cell>
          <cell r="AJ72">
            <v>1</v>
          </cell>
          <cell r="AK72" t="str">
            <v/>
          </cell>
          <cell r="AL72" t="str">
            <v/>
          </cell>
          <cell r="AM72" t="str">
            <v/>
          </cell>
          <cell r="AN72">
            <v>1</v>
          </cell>
          <cell r="AO72">
            <v>1</v>
          </cell>
          <cell r="AP72">
            <v>1</v>
          </cell>
          <cell r="AQ72">
            <v>1</v>
          </cell>
          <cell r="AR72">
            <v>1</v>
          </cell>
          <cell r="AS72">
            <v>1</v>
          </cell>
          <cell r="AT72" t="str">
            <v/>
          </cell>
          <cell r="AU72">
            <v>1</v>
          </cell>
          <cell r="AV72">
            <v>1</v>
          </cell>
          <cell r="AW72" t="str">
            <v/>
          </cell>
          <cell r="AX72">
            <v>1</v>
          </cell>
          <cell r="AY72">
            <v>1</v>
          </cell>
          <cell r="AZ72">
            <v>1</v>
          </cell>
          <cell r="BA72">
            <v>1</v>
          </cell>
          <cell r="BB72">
            <v>1</v>
          </cell>
          <cell r="BC72">
            <v>1</v>
          </cell>
          <cell r="BD72">
            <v>1</v>
          </cell>
          <cell r="BE72">
            <v>1</v>
          </cell>
          <cell r="BF72">
            <v>1</v>
          </cell>
          <cell r="BG72">
            <v>1</v>
          </cell>
          <cell r="BH72">
            <v>1</v>
          </cell>
          <cell r="BI72">
            <v>1</v>
          </cell>
          <cell r="BJ72">
            <v>1</v>
          </cell>
          <cell r="BK72">
            <v>1</v>
          </cell>
          <cell r="BL72" t="str">
            <v/>
          </cell>
          <cell r="BM72">
            <v>1</v>
          </cell>
          <cell r="BN72">
            <v>1</v>
          </cell>
          <cell r="BO72">
            <v>1</v>
          </cell>
          <cell r="BP72" t="str">
            <v/>
          </cell>
          <cell r="BQ72">
            <v>1</v>
          </cell>
          <cell r="BR72">
            <v>1</v>
          </cell>
          <cell r="BS72" t="str">
            <v/>
          </cell>
          <cell r="BT72" t="str">
            <v/>
          </cell>
          <cell r="BU72">
            <v>1</v>
          </cell>
          <cell r="BV72">
            <v>1</v>
          </cell>
          <cell r="BW72">
            <v>1</v>
          </cell>
          <cell r="BX72">
            <v>1</v>
          </cell>
          <cell r="BY72" t="str">
            <v/>
          </cell>
          <cell r="BZ72">
            <v>1</v>
          </cell>
          <cell r="CA72">
            <v>1</v>
          </cell>
          <cell r="CB72">
            <v>1</v>
          </cell>
          <cell r="CC72" t="str">
            <v/>
          </cell>
          <cell r="CD72">
            <v>1</v>
          </cell>
          <cell r="CE72">
            <v>1</v>
          </cell>
          <cell r="CF72">
            <v>1</v>
          </cell>
          <cell r="CG72" t="str">
            <v/>
          </cell>
          <cell r="CH72">
            <v>1</v>
          </cell>
          <cell r="CI72">
            <v>1</v>
          </cell>
          <cell r="CJ72">
            <v>1</v>
          </cell>
          <cell r="CK72" t="str">
            <v/>
          </cell>
          <cell r="CL72">
            <v>1</v>
          </cell>
          <cell r="CM72">
            <v>1</v>
          </cell>
          <cell r="CN72" t="str">
            <v/>
          </cell>
          <cell r="CO72" t="str">
            <v/>
          </cell>
          <cell r="CP72">
            <v>1</v>
          </cell>
          <cell r="CQ72" t="str">
            <v/>
          </cell>
          <cell r="CR72">
            <v>1</v>
          </cell>
          <cell r="CS72" t="str">
            <v/>
          </cell>
          <cell r="CT72">
            <v>1</v>
          </cell>
          <cell r="CU72">
            <v>1</v>
          </cell>
          <cell r="CV72">
            <v>1</v>
          </cell>
          <cell r="CW72">
            <v>1</v>
          </cell>
          <cell r="CX72">
            <v>1</v>
          </cell>
          <cell r="CY72" t="str">
            <v/>
          </cell>
          <cell r="CZ72">
            <v>1</v>
          </cell>
          <cell r="DA72">
            <v>1</v>
          </cell>
          <cell r="DB72" t="str">
            <v/>
          </cell>
          <cell r="DC72">
            <v>1</v>
          </cell>
          <cell r="DD72">
            <v>1</v>
          </cell>
          <cell r="DE72">
            <v>1</v>
          </cell>
          <cell r="DF72">
            <v>1</v>
          </cell>
          <cell r="DG72">
            <v>1</v>
          </cell>
          <cell r="DH72">
            <v>1</v>
          </cell>
          <cell r="DI72">
            <v>1</v>
          </cell>
          <cell r="DJ72" t="str">
            <v/>
          </cell>
          <cell r="DK72" t="str">
            <v/>
          </cell>
          <cell r="DL72">
            <v>1</v>
          </cell>
          <cell r="DM72" t="str">
            <v/>
          </cell>
          <cell r="DN72" t="str">
            <v/>
          </cell>
          <cell r="DO72" t="str">
            <v/>
          </cell>
          <cell r="DP72">
            <v>1</v>
          </cell>
          <cell r="DQ72">
            <v>1</v>
          </cell>
          <cell r="DR72">
            <v>1</v>
          </cell>
          <cell r="DS72" t="str">
            <v/>
          </cell>
          <cell r="DT72" t="str">
            <v/>
          </cell>
          <cell r="DU72">
            <v>1</v>
          </cell>
          <cell r="DV72" t="str">
            <v/>
          </cell>
          <cell r="DW72">
            <v>1</v>
          </cell>
          <cell r="DX72">
            <v>1</v>
          </cell>
          <cell r="DY72" t="str">
            <v/>
          </cell>
          <cell r="DZ72">
            <v>1</v>
          </cell>
          <cell r="EA72">
            <v>1</v>
          </cell>
          <cell r="EB72">
            <v>1</v>
          </cell>
          <cell r="EC72" t="str">
            <v/>
          </cell>
          <cell r="ED72" t="str">
            <v/>
          </cell>
          <cell r="EE72" t="str">
            <v/>
          </cell>
          <cell r="EF72" t="str">
            <v/>
          </cell>
          <cell r="EG72" t="str">
            <v/>
          </cell>
          <cell r="EH72" t="str">
            <v/>
          </cell>
          <cell r="EI72" t="str">
            <v/>
          </cell>
          <cell r="EJ72" t="str">
            <v/>
          </cell>
          <cell r="EK72">
            <v>1</v>
          </cell>
          <cell r="EL72" t="str">
            <v/>
          </cell>
          <cell r="EM72" t="str">
            <v/>
          </cell>
          <cell r="EN72" t="str">
            <v/>
          </cell>
          <cell r="EO72" t="str">
            <v/>
          </cell>
          <cell r="EP72" t="str">
            <v/>
          </cell>
          <cell r="EQ72">
            <v>1</v>
          </cell>
          <cell r="ER72" t="str">
            <v/>
          </cell>
          <cell r="ES72" t="str">
            <v/>
          </cell>
          <cell r="ET72" t="str">
            <v/>
          </cell>
          <cell r="EU72" t="str">
            <v/>
          </cell>
          <cell r="EV72" t="str">
            <v/>
          </cell>
          <cell r="EW72" t="str">
            <v/>
          </cell>
          <cell r="EX72" t="str">
            <v/>
          </cell>
          <cell r="EY72" t="str">
            <v/>
          </cell>
          <cell r="EZ72" t="str">
            <v/>
          </cell>
          <cell r="FA72" t="str">
            <v/>
          </cell>
          <cell r="FB72" t="str">
            <v/>
          </cell>
          <cell r="FC72" t="str">
            <v/>
          </cell>
          <cell r="FD72" t="str">
            <v/>
          </cell>
          <cell r="FE72" t="str">
            <v/>
          </cell>
          <cell r="FF72" t="str">
            <v/>
          </cell>
          <cell r="FG72" t="str">
            <v/>
          </cell>
          <cell r="FH72" t="str">
            <v/>
          </cell>
          <cell r="FI72" t="str">
            <v/>
          </cell>
          <cell r="FJ72" t="str">
            <v/>
          </cell>
          <cell r="FK72" t="str">
            <v/>
          </cell>
          <cell r="FL72" t="str">
            <v/>
          </cell>
          <cell r="FM72" t="str">
            <v/>
          </cell>
          <cell r="FN72" t="str">
            <v/>
          </cell>
          <cell r="FO72" t="str">
            <v/>
          </cell>
          <cell r="FP72" t="str">
            <v/>
          </cell>
          <cell r="FQ72" t="str">
            <v/>
          </cell>
          <cell r="FR72" t="str">
            <v/>
          </cell>
          <cell r="FS72" t="str">
            <v/>
          </cell>
          <cell r="FT72" t="str">
            <v/>
          </cell>
          <cell r="FU72" t="str">
            <v/>
          </cell>
          <cell r="FV72" t="str">
            <v/>
          </cell>
          <cell r="FW72" t="str">
            <v/>
          </cell>
          <cell r="FX72" t="str">
            <v/>
          </cell>
          <cell r="FY72" t="str">
            <v/>
          </cell>
          <cell r="FZ72" t="str">
            <v/>
          </cell>
          <cell r="GA72" t="str">
            <v/>
          </cell>
          <cell r="GB72" t="str">
            <v/>
          </cell>
          <cell r="GC72" t="str">
            <v/>
          </cell>
          <cell r="GD72" t="str">
            <v/>
          </cell>
          <cell r="GE72" t="str">
            <v/>
          </cell>
          <cell r="GF72" t="str">
            <v/>
          </cell>
          <cell r="GG72" t="str">
            <v/>
          </cell>
          <cell r="GH72" t="str">
            <v/>
          </cell>
          <cell r="GI72" t="str">
            <v/>
          </cell>
          <cell r="GJ72" t="str">
            <v/>
          </cell>
          <cell r="GK72" t="str">
            <v/>
          </cell>
          <cell r="GL72" t="str">
            <v/>
          </cell>
          <cell r="GM72" t="str">
            <v/>
          </cell>
          <cell r="GN72" t="str">
            <v/>
          </cell>
          <cell r="GO72" t="str">
            <v/>
          </cell>
          <cell r="GP72" t="str">
            <v/>
          </cell>
          <cell r="GQ72" t="str">
            <v/>
          </cell>
          <cell r="GR72" t="str">
            <v/>
          </cell>
          <cell r="GS72" t="str">
            <v/>
          </cell>
          <cell r="GT72">
            <v>1</v>
          </cell>
          <cell r="GU72" t="str">
            <v/>
          </cell>
          <cell r="GV72" t="str">
            <v/>
          </cell>
          <cell r="GW72" t="str">
            <v/>
          </cell>
          <cell r="GX72" t="str">
            <v/>
          </cell>
          <cell r="GY72" t="str">
            <v/>
          </cell>
          <cell r="GZ72" t="str">
            <v/>
          </cell>
          <cell r="HA72">
            <v>1</v>
          </cell>
          <cell r="HB72" t="str">
            <v/>
          </cell>
          <cell r="HC72" t="str">
            <v/>
          </cell>
          <cell r="HD72" t="str">
            <v/>
          </cell>
          <cell r="HE72" t="str">
            <v/>
          </cell>
          <cell r="HF72" t="str">
            <v/>
          </cell>
          <cell r="HG72" t="str">
            <v/>
          </cell>
          <cell r="HH72" t="str">
            <v/>
          </cell>
          <cell r="HI72" t="str">
            <v/>
          </cell>
          <cell r="HJ72">
            <v>1</v>
          </cell>
          <cell r="HK72" t="str">
            <v/>
          </cell>
          <cell r="HL72" t="str">
            <v/>
          </cell>
          <cell r="HM72" t="str">
            <v/>
          </cell>
          <cell r="HN72" t="str">
            <v/>
          </cell>
          <cell r="HO72" t="str">
            <v/>
          </cell>
          <cell r="HP72" t="str">
            <v/>
          </cell>
          <cell r="HQ72" t="str">
            <v/>
          </cell>
          <cell r="HR72" t="str">
            <v/>
          </cell>
          <cell r="HS72" t="str">
            <v/>
          </cell>
          <cell r="HT72" t="str">
            <v/>
          </cell>
          <cell r="HU72" t="str">
            <v/>
          </cell>
          <cell r="HV72" t="str">
            <v/>
          </cell>
          <cell r="HW72" t="str">
            <v/>
          </cell>
          <cell r="HX72" t="str">
            <v/>
          </cell>
          <cell r="HY72">
            <v>1</v>
          </cell>
          <cell r="HZ72" t="str">
            <v/>
          </cell>
          <cell r="IA72" t="str">
            <v/>
          </cell>
          <cell r="IB72" t="str">
            <v/>
          </cell>
          <cell r="IC72" t="str">
            <v/>
          </cell>
          <cell r="ID72" t="str">
            <v/>
          </cell>
          <cell r="IE72" t="str">
            <v/>
          </cell>
          <cell r="IF72" t="str">
            <v/>
          </cell>
          <cell r="IG72" t="str">
            <v/>
          </cell>
          <cell r="IH72" t="str">
            <v/>
          </cell>
          <cell r="II72" t="str">
            <v/>
          </cell>
          <cell r="IJ72" t="str">
            <v/>
          </cell>
          <cell r="IK72" t="str">
            <v/>
          </cell>
          <cell r="IL72" t="str">
            <v/>
          </cell>
          <cell r="IM72">
            <v>1</v>
          </cell>
        </row>
        <row r="73">
          <cell r="A73" t="str">
            <v>6.3.2</v>
          </cell>
          <cell r="B73">
            <v>1</v>
          </cell>
          <cell r="C73" t="str">
            <v>High tech net exports (% of total net exports)</v>
          </cell>
          <cell r="D73" t="str">
            <v>SCORE</v>
          </cell>
          <cell r="E73">
            <v>1</v>
          </cell>
          <cell r="F73">
            <v>1</v>
          </cell>
          <cell r="G73">
            <v>1</v>
          </cell>
          <cell r="H73">
            <v>1</v>
          </cell>
          <cell r="I73">
            <v>1</v>
          </cell>
          <cell r="J73">
            <v>1</v>
          </cell>
          <cell r="K73">
            <v>1</v>
          </cell>
          <cell r="L73">
            <v>1</v>
          </cell>
          <cell r="M73" t="str">
            <v/>
          </cell>
          <cell r="N73" t="str">
            <v/>
          </cell>
          <cell r="O73">
            <v>1</v>
          </cell>
          <cell r="P73" t="str">
            <v/>
          </cell>
          <cell r="Q73">
            <v>1</v>
          </cell>
          <cell r="R73">
            <v>1</v>
          </cell>
          <cell r="S73" t="str">
            <v/>
          </cell>
          <cell r="T73">
            <v>1</v>
          </cell>
          <cell r="U73" t="str">
            <v/>
          </cell>
          <cell r="V73">
            <v>1</v>
          </cell>
          <cell r="W73">
            <v>1</v>
          </cell>
          <cell r="X73" t="str">
            <v/>
          </cell>
          <cell r="Y73">
            <v>1</v>
          </cell>
          <cell r="Z73" t="str">
            <v/>
          </cell>
          <cell r="AA73">
            <v>1</v>
          </cell>
          <cell r="AB73" t="str">
            <v/>
          </cell>
          <cell r="AC73">
            <v>1</v>
          </cell>
          <cell r="AD73">
            <v>1</v>
          </cell>
          <cell r="AE73">
            <v>1</v>
          </cell>
          <cell r="AF73">
            <v>1</v>
          </cell>
          <cell r="AG73">
            <v>1</v>
          </cell>
          <cell r="AH73">
            <v>1</v>
          </cell>
          <cell r="AI73">
            <v>1</v>
          </cell>
          <cell r="AJ73">
            <v>1</v>
          </cell>
          <cell r="AK73">
            <v>1</v>
          </cell>
          <cell r="AL73">
            <v>1</v>
          </cell>
          <cell r="AM73">
            <v>1</v>
          </cell>
          <cell r="AN73">
            <v>1</v>
          </cell>
          <cell r="AO73">
            <v>1</v>
          </cell>
          <cell r="AP73">
            <v>1</v>
          </cell>
          <cell r="AQ73">
            <v>1</v>
          </cell>
          <cell r="AR73">
            <v>1</v>
          </cell>
          <cell r="AS73">
            <v>1</v>
          </cell>
          <cell r="AT73" t="str">
            <v/>
          </cell>
          <cell r="AU73" t="str">
            <v/>
          </cell>
          <cell r="AV73">
            <v>1</v>
          </cell>
          <cell r="AW73" t="str">
            <v/>
          </cell>
          <cell r="AX73">
            <v>1</v>
          </cell>
          <cell r="AY73">
            <v>1</v>
          </cell>
          <cell r="AZ73">
            <v>1</v>
          </cell>
          <cell r="BA73">
            <v>1</v>
          </cell>
          <cell r="BB73">
            <v>1</v>
          </cell>
          <cell r="BC73">
            <v>1</v>
          </cell>
          <cell r="BD73">
            <v>1</v>
          </cell>
          <cell r="BE73">
            <v>1</v>
          </cell>
          <cell r="BF73" t="str">
            <v/>
          </cell>
          <cell r="BG73">
            <v>1</v>
          </cell>
          <cell r="BH73">
            <v>1</v>
          </cell>
          <cell r="BI73">
            <v>1</v>
          </cell>
          <cell r="BJ73">
            <v>1</v>
          </cell>
          <cell r="BK73">
            <v>1</v>
          </cell>
          <cell r="BL73">
            <v>1</v>
          </cell>
          <cell r="BM73">
            <v>1</v>
          </cell>
          <cell r="BN73">
            <v>1</v>
          </cell>
          <cell r="BO73">
            <v>1</v>
          </cell>
          <cell r="BP73" t="str">
            <v/>
          </cell>
          <cell r="BQ73">
            <v>1</v>
          </cell>
          <cell r="BR73">
            <v>1</v>
          </cell>
          <cell r="BS73" t="str">
            <v/>
          </cell>
          <cell r="BT73" t="str">
            <v/>
          </cell>
          <cell r="BU73">
            <v>1</v>
          </cell>
          <cell r="BV73">
            <v>1</v>
          </cell>
          <cell r="BW73">
            <v>1</v>
          </cell>
          <cell r="BX73">
            <v>1</v>
          </cell>
          <cell r="BY73">
            <v>1</v>
          </cell>
          <cell r="BZ73">
            <v>1</v>
          </cell>
          <cell r="CA73">
            <v>1</v>
          </cell>
          <cell r="CB73">
            <v>1</v>
          </cell>
          <cell r="CC73" t="str">
            <v/>
          </cell>
          <cell r="CD73">
            <v>1</v>
          </cell>
          <cell r="CE73">
            <v>1</v>
          </cell>
          <cell r="CF73">
            <v>1</v>
          </cell>
          <cell r="CG73" t="str">
            <v/>
          </cell>
          <cell r="CH73" t="str">
            <v/>
          </cell>
          <cell r="CI73" t="str">
            <v/>
          </cell>
          <cell r="CJ73">
            <v>1</v>
          </cell>
          <cell r="CK73">
            <v>1</v>
          </cell>
          <cell r="CL73">
            <v>1</v>
          </cell>
          <cell r="CM73">
            <v>1</v>
          </cell>
          <cell r="CN73">
            <v>1</v>
          </cell>
          <cell r="CO73">
            <v>1</v>
          </cell>
          <cell r="CP73">
            <v>1</v>
          </cell>
          <cell r="CQ73">
            <v>1</v>
          </cell>
          <cell r="CR73">
            <v>1</v>
          </cell>
          <cell r="CS73">
            <v>1</v>
          </cell>
          <cell r="CT73">
            <v>1</v>
          </cell>
          <cell r="CU73">
            <v>1</v>
          </cell>
          <cell r="CV73" t="str">
            <v/>
          </cell>
          <cell r="CW73">
            <v>1</v>
          </cell>
          <cell r="CX73">
            <v>1</v>
          </cell>
          <cell r="CY73" t="str">
            <v/>
          </cell>
          <cell r="CZ73">
            <v>1</v>
          </cell>
          <cell r="DA73">
            <v>1</v>
          </cell>
          <cell r="DB73">
            <v>1</v>
          </cell>
          <cell r="DC73">
            <v>1</v>
          </cell>
          <cell r="DD73">
            <v>1</v>
          </cell>
          <cell r="DE73">
            <v>1</v>
          </cell>
          <cell r="DF73">
            <v>1</v>
          </cell>
          <cell r="DG73">
            <v>1</v>
          </cell>
          <cell r="DH73">
            <v>1</v>
          </cell>
          <cell r="DI73">
            <v>1</v>
          </cell>
          <cell r="DJ73">
            <v>1</v>
          </cell>
          <cell r="DK73" t="str">
            <v/>
          </cell>
          <cell r="DL73">
            <v>1</v>
          </cell>
          <cell r="DM73">
            <v>1</v>
          </cell>
          <cell r="DN73">
            <v>1</v>
          </cell>
          <cell r="DO73" t="str">
            <v/>
          </cell>
          <cell r="DP73" t="str">
            <v/>
          </cell>
          <cell r="DQ73">
            <v>1</v>
          </cell>
          <cell r="DR73">
            <v>1</v>
          </cell>
          <cell r="DS73" t="str">
            <v/>
          </cell>
          <cell r="DT73">
            <v>1</v>
          </cell>
          <cell r="DU73">
            <v>1</v>
          </cell>
          <cell r="DV73">
            <v>1</v>
          </cell>
          <cell r="DW73">
            <v>1</v>
          </cell>
          <cell r="DX73" t="str">
            <v/>
          </cell>
          <cell r="DY73">
            <v>1</v>
          </cell>
          <cell r="DZ73">
            <v>1</v>
          </cell>
          <cell r="EA73">
            <v>1</v>
          </cell>
          <cell r="EB73">
            <v>1</v>
          </cell>
          <cell r="EC73" t="str">
            <v/>
          </cell>
          <cell r="ED73">
            <v>1</v>
          </cell>
          <cell r="EE73">
            <v>1</v>
          </cell>
          <cell r="EF73">
            <v>1</v>
          </cell>
          <cell r="EG73" t="str">
            <v/>
          </cell>
          <cell r="EH73" t="str">
            <v/>
          </cell>
          <cell r="EI73" t="str">
            <v/>
          </cell>
          <cell r="EJ73" t="str">
            <v/>
          </cell>
          <cell r="EK73" t="str">
            <v/>
          </cell>
          <cell r="EL73" t="str">
            <v/>
          </cell>
          <cell r="EM73" t="str">
            <v/>
          </cell>
          <cell r="EN73" t="str">
            <v/>
          </cell>
          <cell r="EO73" t="str">
            <v/>
          </cell>
          <cell r="EP73" t="str">
            <v/>
          </cell>
          <cell r="EQ73">
            <v>1</v>
          </cell>
          <cell r="ER73" t="str">
            <v/>
          </cell>
          <cell r="ES73" t="str">
            <v/>
          </cell>
          <cell r="ET73" t="str">
            <v/>
          </cell>
          <cell r="EU73" t="str">
            <v/>
          </cell>
          <cell r="EV73" t="str">
            <v/>
          </cell>
          <cell r="EW73" t="str">
            <v/>
          </cell>
          <cell r="EX73" t="str">
            <v/>
          </cell>
          <cell r="EY73" t="str">
            <v/>
          </cell>
          <cell r="EZ73" t="str">
            <v/>
          </cell>
          <cell r="FA73" t="str">
            <v/>
          </cell>
          <cell r="FB73" t="str">
            <v/>
          </cell>
          <cell r="FC73" t="str">
            <v/>
          </cell>
          <cell r="FD73" t="str">
            <v/>
          </cell>
          <cell r="FE73" t="str">
            <v/>
          </cell>
          <cell r="FF73" t="str">
            <v/>
          </cell>
          <cell r="FG73" t="str">
            <v/>
          </cell>
          <cell r="FH73" t="str">
            <v/>
          </cell>
          <cell r="FI73" t="str">
            <v/>
          </cell>
          <cell r="FJ73" t="str">
            <v/>
          </cell>
          <cell r="FK73" t="str">
            <v/>
          </cell>
          <cell r="FL73" t="str">
            <v/>
          </cell>
          <cell r="FM73" t="str">
            <v/>
          </cell>
          <cell r="FN73" t="str">
            <v/>
          </cell>
          <cell r="FO73" t="str">
            <v/>
          </cell>
          <cell r="FP73" t="str">
            <v/>
          </cell>
          <cell r="FQ73" t="str">
            <v/>
          </cell>
          <cell r="FR73" t="str">
            <v/>
          </cell>
          <cell r="FS73" t="str">
            <v/>
          </cell>
          <cell r="FT73" t="str">
            <v/>
          </cell>
          <cell r="FU73" t="str">
            <v/>
          </cell>
          <cell r="FV73" t="str">
            <v/>
          </cell>
          <cell r="FW73" t="str">
            <v/>
          </cell>
          <cell r="FX73" t="str">
            <v/>
          </cell>
          <cell r="FY73" t="str">
            <v/>
          </cell>
          <cell r="FZ73" t="str">
            <v/>
          </cell>
          <cell r="GA73" t="str">
            <v/>
          </cell>
          <cell r="GB73" t="str">
            <v/>
          </cell>
          <cell r="GC73" t="str">
            <v/>
          </cell>
          <cell r="GD73" t="str">
            <v/>
          </cell>
          <cell r="GE73" t="str">
            <v/>
          </cell>
          <cell r="GF73" t="str">
            <v/>
          </cell>
          <cell r="GG73" t="str">
            <v/>
          </cell>
          <cell r="GH73" t="str">
            <v/>
          </cell>
          <cell r="GI73" t="str">
            <v/>
          </cell>
          <cell r="GJ73" t="str">
            <v/>
          </cell>
          <cell r="GK73">
            <v>1</v>
          </cell>
          <cell r="GL73" t="str">
            <v/>
          </cell>
          <cell r="GM73" t="str">
            <v/>
          </cell>
          <cell r="GN73" t="str">
            <v/>
          </cell>
          <cell r="GO73" t="str">
            <v/>
          </cell>
          <cell r="GP73" t="str">
            <v/>
          </cell>
          <cell r="GQ73" t="str">
            <v/>
          </cell>
          <cell r="GR73" t="str">
            <v/>
          </cell>
          <cell r="GS73" t="str">
            <v/>
          </cell>
          <cell r="GT73">
            <v>1</v>
          </cell>
          <cell r="GU73" t="str">
            <v/>
          </cell>
          <cell r="GV73" t="str">
            <v/>
          </cell>
          <cell r="GW73" t="str">
            <v/>
          </cell>
          <cell r="GX73" t="str">
            <v/>
          </cell>
          <cell r="GY73" t="str">
            <v/>
          </cell>
          <cell r="GZ73" t="str">
            <v/>
          </cell>
          <cell r="HA73">
            <v>1</v>
          </cell>
          <cell r="HB73" t="str">
            <v/>
          </cell>
          <cell r="HC73" t="str">
            <v/>
          </cell>
          <cell r="HD73" t="str">
            <v/>
          </cell>
          <cell r="HE73" t="str">
            <v/>
          </cell>
          <cell r="HF73" t="str">
            <v/>
          </cell>
          <cell r="HG73" t="str">
            <v/>
          </cell>
          <cell r="HH73" t="str">
            <v/>
          </cell>
          <cell r="HI73" t="str">
            <v/>
          </cell>
          <cell r="HJ73">
            <v>1</v>
          </cell>
          <cell r="HK73" t="str">
            <v/>
          </cell>
          <cell r="HL73" t="str">
            <v/>
          </cell>
          <cell r="HM73" t="str">
            <v/>
          </cell>
          <cell r="HN73" t="str">
            <v/>
          </cell>
          <cell r="HO73" t="str">
            <v/>
          </cell>
          <cell r="HP73" t="str">
            <v/>
          </cell>
          <cell r="HQ73" t="str">
            <v/>
          </cell>
          <cell r="HR73" t="str">
            <v/>
          </cell>
          <cell r="HS73" t="str">
            <v/>
          </cell>
          <cell r="HT73" t="str">
            <v/>
          </cell>
          <cell r="HU73" t="str">
            <v/>
          </cell>
          <cell r="HV73" t="str">
            <v/>
          </cell>
          <cell r="HW73" t="str">
            <v/>
          </cell>
          <cell r="HX73">
            <v>1</v>
          </cell>
          <cell r="HY73" t="str">
            <v/>
          </cell>
          <cell r="HZ73" t="str">
            <v/>
          </cell>
          <cell r="IA73" t="str">
            <v/>
          </cell>
          <cell r="IB73" t="str">
            <v/>
          </cell>
          <cell r="IC73" t="str">
            <v/>
          </cell>
          <cell r="ID73" t="str">
            <v/>
          </cell>
          <cell r="IE73" t="str">
            <v/>
          </cell>
          <cell r="IF73" t="str">
            <v/>
          </cell>
          <cell r="IG73" t="str">
            <v/>
          </cell>
          <cell r="IH73" t="str">
            <v/>
          </cell>
          <cell r="II73" t="str">
            <v/>
          </cell>
          <cell r="IJ73" t="str">
            <v/>
          </cell>
          <cell r="IK73" t="str">
            <v/>
          </cell>
          <cell r="IL73" t="str">
            <v/>
          </cell>
          <cell r="IM73">
            <v>1</v>
          </cell>
        </row>
        <row r="74">
          <cell r="A74" t="str">
            <v>6.3.3</v>
          </cell>
          <cell r="B74">
            <v>1</v>
          </cell>
          <cell r="C74" t="str">
            <v>Computer, communications and other services (% of commercial service exports)</v>
          </cell>
          <cell r="D74" t="str">
            <v>SCORE</v>
          </cell>
          <cell r="E74">
            <v>1</v>
          </cell>
          <cell r="F74" t="str">
            <v/>
          </cell>
          <cell r="G74">
            <v>1</v>
          </cell>
          <cell r="H74">
            <v>1</v>
          </cell>
          <cell r="I74">
            <v>1</v>
          </cell>
          <cell r="J74">
            <v>1</v>
          </cell>
          <cell r="K74">
            <v>1</v>
          </cell>
          <cell r="L74">
            <v>1</v>
          </cell>
          <cell r="M74">
            <v>1</v>
          </cell>
          <cell r="N74" t="str">
            <v/>
          </cell>
          <cell r="O74">
            <v>1</v>
          </cell>
          <cell r="P74">
            <v>1</v>
          </cell>
          <cell r="Q74">
            <v>1</v>
          </cell>
          <cell r="R74">
            <v>1</v>
          </cell>
          <cell r="S74">
            <v>1</v>
          </cell>
          <cell r="T74">
            <v>1</v>
          </cell>
          <cell r="U74">
            <v>1</v>
          </cell>
          <cell r="V74">
            <v>1</v>
          </cell>
          <cell r="W74">
            <v>1</v>
          </cell>
          <cell r="X74" t="str">
            <v/>
          </cell>
          <cell r="Y74">
            <v>1</v>
          </cell>
          <cell r="Z74">
            <v>1</v>
          </cell>
          <cell r="AA74">
            <v>1</v>
          </cell>
          <cell r="AB74" t="str">
            <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t="str">
            <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t="str">
            <v/>
          </cell>
          <cell r="BT74" t="str">
            <v/>
          </cell>
          <cell r="BU74">
            <v>1</v>
          </cell>
          <cell r="BV74">
            <v>1</v>
          </cell>
          <cell r="BW74">
            <v>1</v>
          </cell>
          <cell r="BX74">
            <v>1</v>
          </cell>
          <cell r="BY74">
            <v>1</v>
          </cell>
          <cell r="BZ74">
            <v>1</v>
          </cell>
          <cell r="CA74">
            <v>1</v>
          </cell>
          <cell r="CB74">
            <v>1</v>
          </cell>
          <cell r="CC74" t="str">
            <v/>
          </cell>
          <cell r="CD74">
            <v>1</v>
          </cell>
          <cell r="CE74">
            <v>1</v>
          </cell>
          <cell r="CF74">
            <v>1</v>
          </cell>
          <cell r="CG74" t="str">
            <v/>
          </cell>
          <cell r="CH74">
            <v>1</v>
          </cell>
          <cell r="CI74">
            <v>1</v>
          </cell>
          <cell r="CJ74">
            <v>1</v>
          </cell>
          <cell r="CK74">
            <v>1</v>
          </cell>
          <cell r="CL74">
            <v>1</v>
          </cell>
          <cell r="CM74">
            <v>1</v>
          </cell>
          <cell r="CN74">
            <v>1</v>
          </cell>
          <cell r="CO74">
            <v>1</v>
          </cell>
          <cell r="CP74">
            <v>1</v>
          </cell>
          <cell r="CQ74">
            <v>1</v>
          </cell>
          <cell r="CR74">
            <v>1</v>
          </cell>
          <cell r="CS74">
            <v>1</v>
          </cell>
          <cell r="CT74">
            <v>1</v>
          </cell>
          <cell r="CU74">
            <v>1</v>
          </cell>
          <cell r="CV74">
            <v>1</v>
          </cell>
          <cell r="CW74">
            <v>1</v>
          </cell>
          <cell r="CX74">
            <v>1</v>
          </cell>
          <cell r="CY74" t="str">
            <v/>
          </cell>
          <cell r="CZ74">
            <v>1</v>
          </cell>
          <cell r="DA74">
            <v>1</v>
          </cell>
          <cell r="DB74">
            <v>1</v>
          </cell>
          <cell r="DC74">
            <v>1</v>
          </cell>
          <cell r="DD74">
            <v>1</v>
          </cell>
          <cell r="DE74">
            <v>1</v>
          </cell>
          <cell r="DF74">
            <v>1</v>
          </cell>
          <cell r="DG74">
            <v>1</v>
          </cell>
          <cell r="DH74">
            <v>1</v>
          </cell>
          <cell r="DI74">
            <v>1</v>
          </cell>
          <cell r="DJ74">
            <v>1</v>
          </cell>
          <cell r="DK74" t="str">
            <v/>
          </cell>
          <cell r="DL74">
            <v>1</v>
          </cell>
          <cell r="DM74">
            <v>1</v>
          </cell>
          <cell r="DN74">
            <v>1</v>
          </cell>
          <cell r="DO74" t="str">
            <v/>
          </cell>
          <cell r="DP74">
            <v>1</v>
          </cell>
          <cell r="DQ74">
            <v>1</v>
          </cell>
          <cell r="DR74">
            <v>1</v>
          </cell>
          <cell r="DS74" t="str">
            <v/>
          </cell>
          <cell r="DT74">
            <v>1</v>
          </cell>
          <cell r="DU74">
            <v>1</v>
          </cell>
          <cell r="DV74">
            <v>1</v>
          </cell>
          <cell r="DW74">
            <v>1</v>
          </cell>
          <cell r="DX74">
            <v>1</v>
          </cell>
          <cell r="DY74" t="str">
            <v/>
          </cell>
          <cell r="DZ74">
            <v>1</v>
          </cell>
          <cell r="EA74">
            <v>1</v>
          </cell>
          <cell r="EB74">
            <v>1</v>
          </cell>
          <cell r="EC74">
            <v>1</v>
          </cell>
          <cell r="ED74" t="str">
            <v/>
          </cell>
          <cell r="EE74">
            <v>1</v>
          </cell>
          <cell r="EF74" t="str">
            <v/>
          </cell>
          <cell r="EG74" t="str">
            <v/>
          </cell>
          <cell r="EH74" t="str">
            <v/>
          </cell>
          <cell r="EI74" t="str">
            <v/>
          </cell>
          <cell r="EJ74" t="str">
            <v/>
          </cell>
          <cell r="EK74">
            <v>1</v>
          </cell>
          <cell r="EL74" t="str">
            <v/>
          </cell>
          <cell r="EM74" t="str">
            <v/>
          </cell>
          <cell r="EN74" t="str">
            <v/>
          </cell>
          <cell r="EO74" t="str">
            <v/>
          </cell>
          <cell r="EP74" t="str">
            <v/>
          </cell>
          <cell r="EQ74">
            <v>1</v>
          </cell>
          <cell r="ER74" t="str">
            <v/>
          </cell>
          <cell r="ES74" t="str">
            <v/>
          </cell>
          <cell r="ET74" t="str">
            <v/>
          </cell>
          <cell r="EU74" t="str">
            <v/>
          </cell>
          <cell r="EV74" t="str">
            <v/>
          </cell>
          <cell r="EW74" t="str">
            <v/>
          </cell>
          <cell r="EX74" t="str">
            <v/>
          </cell>
          <cell r="EY74" t="str">
            <v/>
          </cell>
          <cell r="EZ74" t="str">
            <v/>
          </cell>
          <cell r="FA74" t="str">
            <v/>
          </cell>
          <cell r="FB74" t="str">
            <v/>
          </cell>
          <cell r="FC74" t="str">
            <v/>
          </cell>
          <cell r="FD74" t="str">
            <v/>
          </cell>
          <cell r="FE74" t="str">
            <v/>
          </cell>
          <cell r="FF74" t="str">
            <v/>
          </cell>
          <cell r="FG74" t="str">
            <v/>
          </cell>
          <cell r="FH74" t="str">
            <v/>
          </cell>
          <cell r="FI74" t="str">
            <v/>
          </cell>
          <cell r="FJ74" t="str">
            <v/>
          </cell>
          <cell r="FK74" t="str">
            <v/>
          </cell>
          <cell r="FL74" t="str">
            <v/>
          </cell>
          <cell r="FM74" t="str">
            <v/>
          </cell>
          <cell r="FN74" t="str">
            <v/>
          </cell>
          <cell r="FO74" t="str">
            <v/>
          </cell>
          <cell r="FP74" t="str">
            <v/>
          </cell>
          <cell r="FQ74" t="str">
            <v/>
          </cell>
          <cell r="FR74" t="str">
            <v/>
          </cell>
          <cell r="FS74" t="str">
            <v/>
          </cell>
          <cell r="FT74" t="str">
            <v/>
          </cell>
          <cell r="FU74" t="str">
            <v/>
          </cell>
          <cell r="FV74" t="str">
            <v/>
          </cell>
          <cell r="FW74" t="str">
            <v/>
          </cell>
          <cell r="FX74" t="str">
            <v/>
          </cell>
          <cell r="FY74" t="str">
            <v/>
          </cell>
          <cell r="FZ74" t="str">
            <v/>
          </cell>
          <cell r="GA74" t="str">
            <v/>
          </cell>
          <cell r="GB74">
            <v>1</v>
          </cell>
          <cell r="GC74" t="str">
            <v/>
          </cell>
          <cell r="GD74" t="str">
            <v/>
          </cell>
          <cell r="GE74" t="str">
            <v/>
          </cell>
          <cell r="GF74" t="str">
            <v/>
          </cell>
          <cell r="GG74" t="str">
            <v/>
          </cell>
          <cell r="GH74" t="str">
            <v/>
          </cell>
          <cell r="GI74" t="str">
            <v/>
          </cell>
          <cell r="GJ74" t="str">
            <v/>
          </cell>
          <cell r="GK74">
            <v>1</v>
          </cell>
          <cell r="GL74" t="str">
            <v/>
          </cell>
          <cell r="GM74" t="str">
            <v/>
          </cell>
          <cell r="GN74" t="str">
            <v/>
          </cell>
          <cell r="GO74" t="str">
            <v/>
          </cell>
          <cell r="GP74" t="str">
            <v/>
          </cell>
          <cell r="GQ74" t="str">
            <v/>
          </cell>
          <cell r="GR74" t="str">
            <v/>
          </cell>
          <cell r="GS74" t="str">
            <v/>
          </cell>
          <cell r="GT74">
            <v>1</v>
          </cell>
          <cell r="GU74" t="str">
            <v/>
          </cell>
          <cell r="GV74" t="str">
            <v/>
          </cell>
          <cell r="GW74" t="str">
            <v/>
          </cell>
          <cell r="GX74" t="str">
            <v/>
          </cell>
          <cell r="GY74" t="str">
            <v/>
          </cell>
          <cell r="GZ74" t="str">
            <v/>
          </cell>
          <cell r="HA74">
            <v>1</v>
          </cell>
          <cell r="HB74" t="str">
            <v/>
          </cell>
          <cell r="HC74" t="str">
            <v/>
          </cell>
          <cell r="HD74" t="str">
            <v/>
          </cell>
          <cell r="HE74" t="str">
            <v/>
          </cell>
          <cell r="HF74" t="str">
            <v/>
          </cell>
          <cell r="HG74" t="str">
            <v/>
          </cell>
          <cell r="HH74" t="str">
            <v/>
          </cell>
          <cell r="HI74" t="str">
            <v/>
          </cell>
          <cell r="HJ74">
            <v>1</v>
          </cell>
          <cell r="HK74" t="str">
            <v/>
          </cell>
          <cell r="HL74" t="str">
            <v/>
          </cell>
          <cell r="HM74" t="str">
            <v/>
          </cell>
          <cell r="HN74" t="str">
            <v/>
          </cell>
          <cell r="HO74" t="str">
            <v/>
          </cell>
          <cell r="HP74" t="str">
            <v/>
          </cell>
          <cell r="HQ74" t="str">
            <v/>
          </cell>
          <cell r="HR74" t="str">
            <v/>
          </cell>
          <cell r="HS74" t="str">
            <v/>
          </cell>
          <cell r="HT74" t="str">
            <v/>
          </cell>
          <cell r="HU74" t="str">
            <v/>
          </cell>
          <cell r="HV74" t="str">
            <v/>
          </cell>
          <cell r="HW74" t="str">
            <v/>
          </cell>
          <cell r="HX74">
            <v>1</v>
          </cell>
          <cell r="HY74">
            <v>1</v>
          </cell>
          <cell r="HZ74" t="str">
            <v/>
          </cell>
          <cell r="IA74" t="str">
            <v/>
          </cell>
          <cell r="IB74" t="str">
            <v/>
          </cell>
          <cell r="IC74" t="str">
            <v/>
          </cell>
          <cell r="ID74" t="str">
            <v/>
          </cell>
          <cell r="IE74" t="str">
            <v/>
          </cell>
          <cell r="IF74" t="str">
            <v/>
          </cell>
          <cell r="IG74" t="str">
            <v/>
          </cell>
          <cell r="IH74" t="str">
            <v/>
          </cell>
          <cell r="II74" t="str">
            <v/>
          </cell>
          <cell r="IJ74" t="str">
            <v/>
          </cell>
          <cell r="IK74" t="str">
            <v/>
          </cell>
          <cell r="IL74" t="str">
            <v/>
          </cell>
          <cell r="IM74">
            <v>1</v>
          </cell>
        </row>
        <row r="75">
          <cell r="A75" t="str">
            <v>6.3.4</v>
          </cell>
          <cell r="B75">
            <v>1</v>
          </cell>
          <cell r="C75" t="str">
            <v>Foreign direct investment, net outflows (% of GDP)</v>
          </cell>
          <cell r="D75" t="str">
            <v>SCORE</v>
          </cell>
          <cell r="E75">
            <v>1</v>
          </cell>
          <cell r="F75" t="str">
            <v/>
          </cell>
          <cell r="G75">
            <v>1</v>
          </cell>
          <cell r="H75">
            <v>1</v>
          </cell>
          <cell r="I75">
            <v>1</v>
          </cell>
          <cell r="J75">
            <v>1</v>
          </cell>
          <cell r="K75">
            <v>1</v>
          </cell>
          <cell r="L75">
            <v>1</v>
          </cell>
          <cell r="M75">
            <v>1</v>
          </cell>
          <cell r="N75" t="str">
            <v/>
          </cell>
          <cell r="O75">
            <v>1</v>
          </cell>
          <cell r="P75">
            <v>1</v>
          </cell>
          <cell r="Q75">
            <v>1</v>
          </cell>
          <cell r="R75">
            <v>1</v>
          </cell>
          <cell r="S75">
            <v>1</v>
          </cell>
          <cell r="T75">
            <v>1</v>
          </cell>
          <cell r="U75">
            <v>1</v>
          </cell>
          <cell r="V75">
            <v>1</v>
          </cell>
          <cell r="W75">
            <v>1</v>
          </cell>
          <cell r="X75" t="str">
            <v/>
          </cell>
          <cell r="Y75">
            <v>1</v>
          </cell>
          <cell r="Z75">
            <v>1</v>
          </cell>
          <cell r="AA75">
            <v>1</v>
          </cell>
          <cell r="AB75" t="str">
            <v/>
          </cell>
          <cell r="AC75">
            <v>1</v>
          </cell>
          <cell r="AD75">
            <v>1</v>
          </cell>
          <cell r="AE75">
            <v>1</v>
          </cell>
          <cell r="AF75">
            <v>1</v>
          </cell>
          <cell r="AG75">
            <v>1</v>
          </cell>
          <cell r="AH75">
            <v>1</v>
          </cell>
          <cell r="AI75">
            <v>1</v>
          </cell>
          <cell r="AJ75">
            <v>1</v>
          </cell>
          <cell r="AK75">
            <v>1</v>
          </cell>
          <cell r="AL75">
            <v>1</v>
          </cell>
          <cell r="AM75">
            <v>1</v>
          </cell>
          <cell r="AN75">
            <v>1</v>
          </cell>
          <cell r="AO75">
            <v>1</v>
          </cell>
          <cell r="AP75">
            <v>1</v>
          </cell>
          <cell r="AQ75">
            <v>1</v>
          </cell>
          <cell r="AR75">
            <v>1</v>
          </cell>
          <cell r="AS75">
            <v>1</v>
          </cell>
          <cell r="AT75" t="str">
            <v/>
          </cell>
          <cell r="AU75">
            <v>1</v>
          </cell>
          <cell r="AV75">
            <v>1</v>
          </cell>
          <cell r="AW75">
            <v>1</v>
          </cell>
          <cell r="AX75">
            <v>1</v>
          </cell>
          <cell r="AY75">
            <v>1</v>
          </cell>
          <cell r="AZ75">
            <v>1</v>
          </cell>
          <cell r="BA75">
            <v>1</v>
          </cell>
          <cell r="BB75">
            <v>1</v>
          </cell>
          <cell r="BC75">
            <v>1</v>
          </cell>
          <cell r="BD75">
            <v>1</v>
          </cell>
          <cell r="BE75">
            <v>1</v>
          </cell>
          <cell r="BF75">
            <v>1</v>
          </cell>
          <cell r="BG75">
            <v>1</v>
          </cell>
          <cell r="BH75">
            <v>1</v>
          </cell>
          <cell r="BI75">
            <v>1</v>
          </cell>
          <cell r="BJ75">
            <v>1</v>
          </cell>
          <cell r="BK75">
            <v>1</v>
          </cell>
          <cell r="BL75">
            <v>1</v>
          </cell>
          <cell r="BM75">
            <v>1</v>
          </cell>
          <cell r="BN75">
            <v>1</v>
          </cell>
          <cell r="BO75">
            <v>1</v>
          </cell>
          <cell r="BP75">
            <v>1</v>
          </cell>
          <cell r="BQ75">
            <v>1</v>
          </cell>
          <cell r="BR75">
            <v>1</v>
          </cell>
          <cell r="BS75" t="str">
            <v/>
          </cell>
          <cell r="BT75" t="str">
            <v/>
          </cell>
          <cell r="BU75">
            <v>1</v>
          </cell>
          <cell r="BV75">
            <v>1</v>
          </cell>
          <cell r="BW75">
            <v>1</v>
          </cell>
          <cell r="BX75">
            <v>1</v>
          </cell>
          <cell r="BY75">
            <v>1</v>
          </cell>
          <cell r="BZ75">
            <v>1</v>
          </cell>
          <cell r="CA75">
            <v>1</v>
          </cell>
          <cell r="CB75">
            <v>1</v>
          </cell>
          <cell r="CC75" t="str">
            <v/>
          </cell>
          <cell r="CD75">
            <v>1</v>
          </cell>
          <cell r="CE75">
            <v>1</v>
          </cell>
          <cell r="CF75">
            <v>1</v>
          </cell>
          <cell r="CG75" t="str">
            <v/>
          </cell>
          <cell r="CH75">
            <v>1</v>
          </cell>
          <cell r="CI75">
            <v>1</v>
          </cell>
          <cell r="CJ75">
            <v>1</v>
          </cell>
          <cell r="CK75">
            <v>1</v>
          </cell>
          <cell r="CL75">
            <v>1</v>
          </cell>
          <cell r="CM75">
            <v>1</v>
          </cell>
          <cell r="CN75">
            <v>1</v>
          </cell>
          <cell r="CO75">
            <v>1</v>
          </cell>
          <cell r="CP75">
            <v>1</v>
          </cell>
          <cell r="CQ75">
            <v>1</v>
          </cell>
          <cell r="CR75">
            <v>1</v>
          </cell>
          <cell r="CS75">
            <v>1</v>
          </cell>
          <cell r="CT75">
            <v>1</v>
          </cell>
          <cell r="CU75">
            <v>1</v>
          </cell>
          <cell r="CV75">
            <v>1</v>
          </cell>
          <cell r="CW75">
            <v>1</v>
          </cell>
          <cell r="CX75">
            <v>1</v>
          </cell>
          <cell r="CY75" t="str">
            <v/>
          </cell>
          <cell r="CZ75">
            <v>1</v>
          </cell>
          <cell r="DA75">
            <v>1</v>
          </cell>
          <cell r="DB75">
            <v>1</v>
          </cell>
          <cell r="DC75">
            <v>1</v>
          </cell>
          <cell r="DD75">
            <v>1</v>
          </cell>
          <cell r="DE75">
            <v>1</v>
          </cell>
          <cell r="DF75">
            <v>1</v>
          </cell>
          <cell r="DG75">
            <v>1</v>
          </cell>
          <cell r="DH75">
            <v>1</v>
          </cell>
          <cell r="DI75">
            <v>1</v>
          </cell>
          <cell r="DJ75">
            <v>1</v>
          </cell>
          <cell r="DK75" t="str">
            <v/>
          </cell>
          <cell r="DL75">
            <v>1</v>
          </cell>
          <cell r="DM75">
            <v>1</v>
          </cell>
          <cell r="DN75">
            <v>1</v>
          </cell>
          <cell r="DO75" t="str">
            <v/>
          </cell>
          <cell r="DP75">
            <v>1</v>
          </cell>
          <cell r="DQ75">
            <v>1</v>
          </cell>
          <cell r="DR75">
            <v>1</v>
          </cell>
          <cell r="DS75" t="str">
            <v/>
          </cell>
          <cell r="DT75">
            <v>1</v>
          </cell>
          <cell r="DU75">
            <v>1</v>
          </cell>
          <cell r="DV75">
            <v>1</v>
          </cell>
          <cell r="DW75">
            <v>1</v>
          </cell>
          <cell r="DX75">
            <v>1</v>
          </cell>
          <cell r="DY75" t="str">
            <v/>
          </cell>
          <cell r="DZ75">
            <v>1</v>
          </cell>
          <cell r="EA75">
            <v>1</v>
          </cell>
          <cell r="EB75">
            <v>1</v>
          </cell>
          <cell r="EC75">
            <v>1</v>
          </cell>
          <cell r="ED75">
            <v>1</v>
          </cell>
          <cell r="EE75">
            <v>1</v>
          </cell>
          <cell r="EF75" t="str">
            <v/>
          </cell>
          <cell r="EG75" t="str">
            <v/>
          </cell>
          <cell r="EH75" t="str">
            <v/>
          </cell>
          <cell r="EI75" t="str">
            <v/>
          </cell>
          <cell r="EJ75" t="str">
            <v/>
          </cell>
          <cell r="EK75">
            <v>1</v>
          </cell>
          <cell r="EL75" t="str">
            <v/>
          </cell>
          <cell r="EM75" t="str">
            <v/>
          </cell>
          <cell r="EN75" t="str">
            <v/>
          </cell>
          <cell r="EO75" t="str">
            <v/>
          </cell>
          <cell r="EP75" t="str">
            <v/>
          </cell>
          <cell r="EQ75">
            <v>1</v>
          </cell>
          <cell r="ER75" t="str">
            <v/>
          </cell>
          <cell r="ES75" t="str">
            <v/>
          </cell>
          <cell r="ET75" t="str">
            <v/>
          </cell>
          <cell r="EU75" t="str">
            <v/>
          </cell>
          <cell r="EV75" t="str">
            <v/>
          </cell>
          <cell r="EW75" t="str">
            <v/>
          </cell>
          <cell r="EX75" t="str">
            <v/>
          </cell>
          <cell r="EY75" t="str">
            <v/>
          </cell>
          <cell r="EZ75" t="str">
            <v/>
          </cell>
          <cell r="FA75" t="str">
            <v/>
          </cell>
          <cell r="FB75" t="str">
            <v/>
          </cell>
          <cell r="FC75" t="str">
            <v/>
          </cell>
          <cell r="FD75" t="str">
            <v/>
          </cell>
          <cell r="FE75" t="str">
            <v/>
          </cell>
          <cell r="FF75" t="str">
            <v/>
          </cell>
          <cell r="FG75" t="str">
            <v/>
          </cell>
          <cell r="FH75" t="str">
            <v/>
          </cell>
          <cell r="FI75" t="str">
            <v/>
          </cell>
          <cell r="FJ75" t="str">
            <v/>
          </cell>
          <cell r="FK75" t="str">
            <v/>
          </cell>
          <cell r="FL75" t="str">
            <v/>
          </cell>
          <cell r="FM75" t="str">
            <v/>
          </cell>
          <cell r="FN75" t="str">
            <v/>
          </cell>
          <cell r="FO75" t="str">
            <v/>
          </cell>
          <cell r="FP75" t="str">
            <v/>
          </cell>
          <cell r="FQ75" t="str">
            <v/>
          </cell>
          <cell r="FR75" t="str">
            <v/>
          </cell>
          <cell r="FS75" t="str">
            <v/>
          </cell>
          <cell r="FT75" t="str">
            <v/>
          </cell>
          <cell r="FU75" t="str">
            <v/>
          </cell>
          <cell r="FV75" t="str">
            <v/>
          </cell>
          <cell r="FW75" t="str">
            <v/>
          </cell>
          <cell r="FX75" t="str">
            <v/>
          </cell>
          <cell r="FY75" t="str">
            <v/>
          </cell>
          <cell r="FZ75" t="str">
            <v/>
          </cell>
          <cell r="GA75" t="str">
            <v/>
          </cell>
          <cell r="GB75">
            <v>1</v>
          </cell>
          <cell r="GC75" t="str">
            <v/>
          </cell>
          <cell r="GD75" t="str">
            <v/>
          </cell>
          <cell r="GE75" t="str">
            <v/>
          </cell>
          <cell r="GF75" t="str">
            <v/>
          </cell>
          <cell r="GG75" t="str">
            <v/>
          </cell>
          <cell r="GH75" t="str">
            <v/>
          </cell>
          <cell r="GI75" t="str">
            <v/>
          </cell>
          <cell r="GJ75" t="str">
            <v/>
          </cell>
          <cell r="GK75">
            <v>1</v>
          </cell>
          <cell r="GL75" t="str">
            <v/>
          </cell>
          <cell r="GM75" t="str">
            <v/>
          </cell>
          <cell r="GN75" t="str">
            <v/>
          </cell>
          <cell r="GO75" t="str">
            <v/>
          </cell>
          <cell r="GP75" t="str">
            <v/>
          </cell>
          <cell r="GQ75" t="str">
            <v/>
          </cell>
          <cell r="GR75" t="str">
            <v/>
          </cell>
          <cell r="GS75" t="str">
            <v/>
          </cell>
          <cell r="GT75">
            <v>1</v>
          </cell>
          <cell r="GU75" t="str">
            <v/>
          </cell>
          <cell r="GV75" t="str">
            <v/>
          </cell>
          <cell r="GW75" t="str">
            <v/>
          </cell>
          <cell r="GX75" t="str">
            <v/>
          </cell>
          <cell r="GY75" t="str">
            <v/>
          </cell>
          <cell r="GZ75" t="str">
            <v/>
          </cell>
          <cell r="HA75">
            <v>1</v>
          </cell>
          <cell r="HB75" t="str">
            <v/>
          </cell>
          <cell r="HC75" t="str">
            <v/>
          </cell>
          <cell r="HD75" t="str">
            <v/>
          </cell>
          <cell r="HE75" t="str">
            <v/>
          </cell>
          <cell r="HF75" t="str">
            <v/>
          </cell>
          <cell r="HG75" t="str">
            <v/>
          </cell>
          <cell r="HH75" t="str">
            <v/>
          </cell>
          <cell r="HI75" t="str">
            <v/>
          </cell>
          <cell r="HJ75">
            <v>1</v>
          </cell>
          <cell r="HK75" t="str">
            <v/>
          </cell>
          <cell r="HL75" t="str">
            <v/>
          </cell>
          <cell r="HM75" t="str">
            <v/>
          </cell>
          <cell r="HN75" t="str">
            <v/>
          </cell>
          <cell r="HO75" t="str">
            <v/>
          </cell>
          <cell r="HP75" t="str">
            <v/>
          </cell>
          <cell r="HQ75" t="str">
            <v/>
          </cell>
          <cell r="HR75" t="str">
            <v/>
          </cell>
          <cell r="HS75" t="str">
            <v/>
          </cell>
          <cell r="HT75" t="str">
            <v/>
          </cell>
          <cell r="HU75" t="str">
            <v/>
          </cell>
          <cell r="HV75" t="str">
            <v/>
          </cell>
          <cell r="HW75" t="str">
            <v/>
          </cell>
          <cell r="HX75">
            <v>1</v>
          </cell>
          <cell r="HY75">
            <v>1</v>
          </cell>
          <cell r="HZ75" t="str">
            <v/>
          </cell>
          <cell r="IA75" t="str">
            <v/>
          </cell>
          <cell r="IB75" t="str">
            <v/>
          </cell>
          <cell r="IC75" t="str">
            <v/>
          </cell>
          <cell r="ID75" t="str">
            <v/>
          </cell>
          <cell r="IE75" t="str">
            <v/>
          </cell>
          <cell r="IF75" t="str">
            <v/>
          </cell>
          <cell r="IG75" t="str">
            <v/>
          </cell>
          <cell r="IH75" t="str">
            <v/>
          </cell>
          <cell r="II75" t="str">
            <v/>
          </cell>
          <cell r="IJ75" t="str">
            <v/>
          </cell>
          <cell r="IK75" t="str">
            <v/>
          </cell>
          <cell r="IL75" t="str">
            <v/>
          </cell>
          <cell r="IM75">
            <v>1</v>
          </cell>
        </row>
        <row r="76">
          <cell r="A76" t="str">
            <v>7.1.1</v>
          </cell>
          <cell r="B76">
            <v>0.5</v>
          </cell>
          <cell r="C76" t="str">
            <v>Resident trademark applications at the National Office (per billion GDP, current US$)</v>
          </cell>
          <cell r="D76" t="str">
            <v>SCORE</v>
          </cell>
          <cell r="E76">
            <v>0.5</v>
          </cell>
          <cell r="F76">
            <v>0.5</v>
          </cell>
          <cell r="G76">
            <v>0.5</v>
          </cell>
          <cell r="H76">
            <v>0.5</v>
          </cell>
          <cell r="I76">
            <v>0.5</v>
          </cell>
          <cell r="J76">
            <v>0.5</v>
          </cell>
          <cell r="K76">
            <v>0.5</v>
          </cell>
          <cell r="L76">
            <v>0.5</v>
          </cell>
          <cell r="M76">
            <v>0.5</v>
          </cell>
          <cell r="N76" t="str">
            <v/>
          </cell>
          <cell r="O76">
            <v>0.5</v>
          </cell>
          <cell r="P76" t="str">
            <v/>
          </cell>
          <cell r="Q76">
            <v>0.5</v>
          </cell>
          <cell r="R76">
            <v>0.5</v>
          </cell>
          <cell r="S76" t="str">
            <v/>
          </cell>
          <cell r="T76">
            <v>0.5</v>
          </cell>
          <cell r="U76">
            <v>0.5</v>
          </cell>
          <cell r="V76">
            <v>0.5</v>
          </cell>
          <cell r="W76">
            <v>0.5</v>
          </cell>
          <cell r="X76" t="str">
            <v/>
          </cell>
          <cell r="Y76">
            <v>0.5</v>
          </cell>
          <cell r="Z76" t="str">
            <v/>
          </cell>
          <cell r="AA76">
            <v>0.5</v>
          </cell>
          <cell r="AB76" t="str">
            <v/>
          </cell>
          <cell r="AC76">
            <v>0.5</v>
          </cell>
          <cell r="AD76">
            <v>0.5</v>
          </cell>
          <cell r="AE76">
            <v>0.5</v>
          </cell>
          <cell r="AF76">
            <v>0.5</v>
          </cell>
          <cell r="AG76" t="str">
            <v/>
          </cell>
          <cell r="AH76">
            <v>0.5</v>
          </cell>
          <cell r="AI76">
            <v>0.5</v>
          </cell>
          <cell r="AJ76">
            <v>0.5</v>
          </cell>
          <cell r="AK76">
            <v>0.5</v>
          </cell>
          <cell r="AL76" t="str">
            <v/>
          </cell>
          <cell r="AM76">
            <v>0.5</v>
          </cell>
          <cell r="AN76" t="str">
            <v/>
          </cell>
          <cell r="AO76" t="str">
            <v/>
          </cell>
          <cell r="AP76">
            <v>0.5</v>
          </cell>
          <cell r="AQ76">
            <v>0.5</v>
          </cell>
          <cell r="AR76">
            <v>0.5</v>
          </cell>
          <cell r="AS76">
            <v>0.5</v>
          </cell>
          <cell r="AT76" t="str">
            <v/>
          </cell>
          <cell r="AU76">
            <v>0.5</v>
          </cell>
          <cell r="AV76">
            <v>0.5</v>
          </cell>
          <cell r="AW76" t="str">
            <v/>
          </cell>
          <cell r="AX76">
            <v>0.5</v>
          </cell>
          <cell r="AY76">
            <v>0.5</v>
          </cell>
          <cell r="AZ76" t="str">
            <v/>
          </cell>
          <cell r="BA76">
            <v>0.5</v>
          </cell>
          <cell r="BB76">
            <v>0.5</v>
          </cell>
          <cell r="BC76">
            <v>0.5</v>
          </cell>
          <cell r="BD76">
            <v>0.5</v>
          </cell>
          <cell r="BE76">
            <v>0.5</v>
          </cell>
          <cell r="BF76">
            <v>0.5</v>
          </cell>
          <cell r="BG76">
            <v>0.5</v>
          </cell>
          <cell r="BH76">
            <v>0.5</v>
          </cell>
          <cell r="BI76">
            <v>0.5</v>
          </cell>
          <cell r="BJ76">
            <v>0.5</v>
          </cell>
          <cell r="BK76">
            <v>0.5</v>
          </cell>
          <cell r="BL76">
            <v>0.5</v>
          </cell>
          <cell r="BM76">
            <v>0.5</v>
          </cell>
          <cell r="BN76">
            <v>0.5</v>
          </cell>
          <cell r="BO76">
            <v>0.5</v>
          </cell>
          <cell r="BP76" t="str">
            <v/>
          </cell>
          <cell r="BQ76">
            <v>0.5</v>
          </cell>
          <cell r="BR76">
            <v>0.5</v>
          </cell>
          <cell r="BS76" t="str">
            <v/>
          </cell>
          <cell r="BT76" t="str">
            <v/>
          </cell>
          <cell r="BU76">
            <v>0.5</v>
          </cell>
          <cell r="BV76">
            <v>0.5</v>
          </cell>
          <cell r="BW76">
            <v>0.5</v>
          </cell>
          <cell r="BX76">
            <v>0.5</v>
          </cell>
          <cell r="BY76">
            <v>0.5</v>
          </cell>
          <cell r="BZ76">
            <v>0.5</v>
          </cell>
          <cell r="CA76" t="str">
            <v/>
          </cell>
          <cell r="CB76">
            <v>0.5</v>
          </cell>
          <cell r="CC76" t="str">
            <v/>
          </cell>
          <cell r="CD76">
            <v>0.5</v>
          </cell>
          <cell r="CE76">
            <v>0.5</v>
          </cell>
          <cell r="CF76">
            <v>0.5</v>
          </cell>
          <cell r="CG76" t="str">
            <v/>
          </cell>
          <cell r="CH76">
            <v>0.5</v>
          </cell>
          <cell r="CI76">
            <v>0.5</v>
          </cell>
          <cell r="CJ76" t="str">
            <v/>
          </cell>
          <cell r="CK76">
            <v>0.5</v>
          </cell>
          <cell r="CL76">
            <v>0.5</v>
          </cell>
          <cell r="CM76">
            <v>0.5</v>
          </cell>
          <cell r="CN76">
            <v>0.5</v>
          </cell>
          <cell r="CO76" t="str">
            <v/>
          </cell>
          <cell r="CP76">
            <v>0.5</v>
          </cell>
          <cell r="CQ76" t="str">
            <v/>
          </cell>
          <cell r="CR76">
            <v>0.5</v>
          </cell>
          <cell r="CS76">
            <v>0.5</v>
          </cell>
          <cell r="CT76" t="str">
            <v/>
          </cell>
          <cell r="CU76">
            <v>0.5</v>
          </cell>
          <cell r="CV76">
            <v>0.5</v>
          </cell>
          <cell r="CW76">
            <v>0.5</v>
          </cell>
          <cell r="CX76">
            <v>0.5</v>
          </cell>
          <cell r="CY76" t="str">
            <v/>
          </cell>
          <cell r="CZ76">
            <v>0.5</v>
          </cell>
          <cell r="DA76">
            <v>0.5</v>
          </cell>
          <cell r="DB76" t="str">
            <v/>
          </cell>
          <cell r="DC76" t="str">
            <v/>
          </cell>
          <cell r="DD76">
            <v>0.5</v>
          </cell>
          <cell r="DE76">
            <v>0.5</v>
          </cell>
          <cell r="DF76">
            <v>0.5</v>
          </cell>
          <cell r="DG76">
            <v>0.5</v>
          </cell>
          <cell r="DH76">
            <v>0.5</v>
          </cell>
          <cell r="DI76">
            <v>0.5</v>
          </cell>
          <cell r="DJ76">
            <v>0.5</v>
          </cell>
          <cell r="DK76" t="str">
            <v/>
          </cell>
          <cell r="DL76">
            <v>0.5</v>
          </cell>
          <cell r="DM76">
            <v>0.5</v>
          </cell>
          <cell r="DN76" t="str">
            <v/>
          </cell>
          <cell r="DO76" t="str">
            <v/>
          </cell>
          <cell r="DP76">
            <v>0.5</v>
          </cell>
          <cell r="DQ76">
            <v>0.5</v>
          </cell>
          <cell r="DR76">
            <v>0.5</v>
          </cell>
          <cell r="DS76" t="str">
            <v/>
          </cell>
          <cell r="DT76">
            <v>0.5</v>
          </cell>
          <cell r="DU76" t="str">
            <v/>
          </cell>
          <cell r="DV76">
            <v>0.5</v>
          </cell>
          <cell r="DW76" t="str">
            <v/>
          </cell>
          <cell r="DX76">
            <v>0.5</v>
          </cell>
          <cell r="DY76" t="str">
            <v/>
          </cell>
          <cell r="DZ76">
            <v>0.5</v>
          </cell>
          <cell r="EA76">
            <v>0.5</v>
          </cell>
          <cell r="EB76">
            <v>0.5</v>
          </cell>
          <cell r="EC76">
            <v>0.5</v>
          </cell>
          <cell r="ED76">
            <v>0.5</v>
          </cell>
          <cell r="EE76">
            <v>0.5</v>
          </cell>
          <cell r="EF76">
            <v>0.5</v>
          </cell>
          <cell r="EG76" t="str">
            <v/>
          </cell>
          <cell r="EH76" t="str">
            <v/>
          </cell>
          <cell r="EI76" t="str">
            <v/>
          </cell>
          <cell r="EJ76" t="str">
            <v/>
          </cell>
          <cell r="EK76" t="str">
            <v/>
          </cell>
          <cell r="EL76" t="str">
            <v/>
          </cell>
          <cell r="EM76" t="str">
            <v/>
          </cell>
          <cell r="EN76" t="str">
            <v/>
          </cell>
          <cell r="EO76" t="str">
            <v/>
          </cell>
          <cell r="EP76" t="str">
            <v/>
          </cell>
          <cell r="EQ76">
            <v>0.5</v>
          </cell>
          <cell r="ER76" t="str">
            <v/>
          </cell>
          <cell r="ES76" t="str">
            <v/>
          </cell>
          <cell r="ET76" t="str">
            <v/>
          </cell>
          <cell r="EU76" t="str">
            <v/>
          </cell>
          <cell r="EV76" t="str">
            <v/>
          </cell>
          <cell r="EW76" t="str">
            <v/>
          </cell>
          <cell r="EX76" t="str">
            <v/>
          </cell>
          <cell r="EY76" t="str">
            <v/>
          </cell>
          <cell r="EZ76" t="str">
            <v/>
          </cell>
          <cell r="FA76" t="str">
            <v/>
          </cell>
          <cell r="FB76" t="str">
            <v/>
          </cell>
          <cell r="FC76" t="str">
            <v/>
          </cell>
          <cell r="FD76" t="str">
            <v/>
          </cell>
          <cell r="FE76" t="str">
            <v/>
          </cell>
          <cell r="FF76" t="str">
            <v/>
          </cell>
          <cell r="FG76" t="str">
            <v/>
          </cell>
          <cell r="FH76" t="str">
            <v/>
          </cell>
          <cell r="FI76" t="str">
            <v/>
          </cell>
          <cell r="FJ76" t="str">
            <v/>
          </cell>
          <cell r="FK76" t="str">
            <v/>
          </cell>
          <cell r="FL76" t="str">
            <v/>
          </cell>
          <cell r="FM76" t="str">
            <v/>
          </cell>
          <cell r="FN76" t="str">
            <v/>
          </cell>
          <cell r="FO76" t="str">
            <v/>
          </cell>
          <cell r="FP76" t="str">
            <v/>
          </cell>
          <cell r="FQ76" t="str">
            <v/>
          </cell>
          <cell r="FR76" t="str">
            <v/>
          </cell>
          <cell r="FS76" t="str">
            <v/>
          </cell>
          <cell r="FT76" t="str">
            <v/>
          </cell>
          <cell r="FU76" t="str">
            <v/>
          </cell>
          <cell r="FV76" t="str">
            <v/>
          </cell>
          <cell r="FW76" t="str">
            <v/>
          </cell>
          <cell r="FX76" t="str">
            <v/>
          </cell>
          <cell r="FY76" t="str">
            <v/>
          </cell>
          <cell r="FZ76" t="str">
            <v/>
          </cell>
          <cell r="GA76" t="str">
            <v/>
          </cell>
          <cell r="GB76">
            <v>0.5</v>
          </cell>
          <cell r="GC76" t="str">
            <v/>
          </cell>
          <cell r="GD76" t="str">
            <v/>
          </cell>
          <cell r="GE76" t="str">
            <v/>
          </cell>
          <cell r="GF76" t="str">
            <v/>
          </cell>
          <cell r="GG76" t="str">
            <v/>
          </cell>
          <cell r="GH76" t="str">
            <v/>
          </cell>
          <cell r="GI76" t="str">
            <v/>
          </cell>
          <cell r="GJ76" t="str">
            <v/>
          </cell>
          <cell r="GK76" t="str">
            <v/>
          </cell>
          <cell r="GL76" t="str">
            <v/>
          </cell>
          <cell r="GM76" t="str">
            <v/>
          </cell>
          <cell r="GN76" t="str">
            <v/>
          </cell>
          <cell r="GO76" t="str">
            <v/>
          </cell>
          <cell r="GP76" t="str">
            <v/>
          </cell>
          <cell r="GQ76" t="str">
            <v/>
          </cell>
          <cell r="GR76" t="str">
            <v/>
          </cell>
          <cell r="GS76" t="str">
            <v/>
          </cell>
          <cell r="GT76">
            <v>0.5</v>
          </cell>
          <cell r="GU76" t="str">
            <v/>
          </cell>
          <cell r="GV76" t="str">
            <v/>
          </cell>
          <cell r="GW76" t="str">
            <v/>
          </cell>
          <cell r="GX76" t="str">
            <v/>
          </cell>
          <cell r="GY76" t="str">
            <v/>
          </cell>
          <cell r="GZ76" t="str">
            <v/>
          </cell>
          <cell r="HA76" t="str">
            <v/>
          </cell>
          <cell r="HB76" t="str">
            <v/>
          </cell>
          <cell r="HC76" t="str">
            <v/>
          </cell>
          <cell r="HD76" t="str">
            <v/>
          </cell>
          <cell r="HE76" t="str">
            <v/>
          </cell>
          <cell r="HF76" t="str">
            <v/>
          </cell>
          <cell r="HG76" t="str">
            <v/>
          </cell>
          <cell r="HH76" t="str">
            <v/>
          </cell>
          <cell r="HI76" t="str">
            <v/>
          </cell>
          <cell r="HJ76">
            <v>0.5</v>
          </cell>
          <cell r="HK76" t="str">
            <v/>
          </cell>
          <cell r="HL76" t="str">
            <v/>
          </cell>
          <cell r="HM76" t="str">
            <v/>
          </cell>
          <cell r="HN76" t="str">
            <v/>
          </cell>
          <cell r="HO76" t="str">
            <v/>
          </cell>
          <cell r="HP76" t="str">
            <v/>
          </cell>
          <cell r="HQ76" t="str">
            <v/>
          </cell>
          <cell r="HR76" t="str">
            <v/>
          </cell>
          <cell r="HS76" t="str">
            <v/>
          </cell>
          <cell r="HT76" t="str">
            <v/>
          </cell>
          <cell r="HU76" t="str">
            <v/>
          </cell>
          <cell r="HV76" t="str">
            <v/>
          </cell>
          <cell r="HW76" t="str">
            <v/>
          </cell>
          <cell r="HX76">
            <v>0.5</v>
          </cell>
          <cell r="HY76" t="str">
            <v/>
          </cell>
          <cell r="HZ76" t="str">
            <v/>
          </cell>
          <cell r="IA76" t="str">
            <v/>
          </cell>
          <cell r="IB76" t="str">
            <v/>
          </cell>
          <cell r="IC76" t="str">
            <v/>
          </cell>
          <cell r="ID76" t="str">
            <v/>
          </cell>
          <cell r="IE76" t="str">
            <v/>
          </cell>
          <cell r="IF76" t="str">
            <v/>
          </cell>
          <cell r="IG76" t="str">
            <v/>
          </cell>
          <cell r="IH76" t="str">
            <v/>
          </cell>
          <cell r="II76" t="str">
            <v/>
          </cell>
          <cell r="IJ76" t="str">
            <v/>
          </cell>
          <cell r="IK76" t="str">
            <v/>
          </cell>
          <cell r="IL76" t="str">
            <v/>
          </cell>
          <cell r="IM76">
            <v>0.5</v>
          </cell>
        </row>
        <row r="77">
          <cell r="A77" t="str">
            <v>7.1.2</v>
          </cell>
          <cell r="B77">
            <v>0.5</v>
          </cell>
          <cell r="C77" t="str">
            <v>Resident international trademark applications (Madrid) (per billion GDP, current US$)</v>
          </cell>
          <cell r="D77" t="str">
            <v>SCORE</v>
          </cell>
          <cell r="E77">
            <v>0.5</v>
          </cell>
          <cell r="F77">
            <v>0.5</v>
          </cell>
          <cell r="G77" t="str">
            <v/>
          </cell>
          <cell r="H77">
            <v>0.5</v>
          </cell>
          <cell r="I77">
            <v>0.5</v>
          </cell>
          <cell r="J77">
            <v>0.5</v>
          </cell>
          <cell r="K77">
            <v>0.5</v>
          </cell>
          <cell r="L77" t="str">
            <v/>
          </cell>
          <cell r="M77" t="str">
            <v/>
          </cell>
          <cell r="N77" t="str">
            <v/>
          </cell>
          <cell r="O77" t="str">
            <v/>
          </cell>
          <cell r="P77" t="str">
            <v/>
          </cell>
          <cell r="Q77" t="str">
            <v/>
          </cell>
          <cell r="R77">
            <v>0.5</v>
          </cell>
          <cell r="S77" t="str">
            <v/>
          </cell>
          <cell r="T77" t="str">
            <v/>
          </cell>
          <cell r="U77" t="str">
            <v/>
          </cell>
          <cell r="V77">
            <v>0.5</v>
          </cell>
          <cell r="W77" t="str">
            <v/>
          </cell>
          <cell r="X77" t="str">
            <v/>
          </cell>
          <cell r="Y77" t="str">
            <v/>
          </cell>
          <cell r="Z77" t="str">
            <v/>
          </cell>
          <cell r="AA77" t="str">
            <v/>
          </cell>
          <cell r="AB77" t="str">
            <v/>
          </cell>
          <cell r="AC77" t="str">
            <v/>
          </cell>
          <cell r="AD77">
            <v>0.5</v>
          </cell>
          <cell r="AE77" t="str">
            <v/>
          </cell>
          <cell r="AF77" t="str">
            <v/>
          </cell>
          <cell r="AG77" t="str">
            <v/>
          </cell>
          <cell r="AH77">
            <v>0.5</v>
          </cell>
          <cell r="AI77">
            <v>0.5</v>
          </cell>
          <cell r="AJ77">
            <v>0.5</v>
          </cell>
          <cell r="AK77">
            <v>0.5</v>
          </cell>
          <cell r="AL77" t="str">
            <v/>
          </cell>
          <cell r="AM77" t="str">
            <v/>
          </cell>
          <cell r="AN77">
            <v>0.5</v>
          </cell>
          <cell r="AO77" t="str">
            <v/>
          </cell>
          <cell r="AP77">
            <v>0.5</v>
          </cell>
          <cell r="AQ77" t="str">
            <v/>
          </cell>
          <cell r="AR77">
            <v>0.5</v>
          </cell>
          <cell r="AS77">
            <v>0.5</v>
          </cell>
          <cell r="AT77" t="str">
            <v/>
          </cell>
          <cell r="AU77">
            <v>0.5</v>
          </cell>
          <cell r="AV77">
            <v>0.5</v>
          </cell>
          <cell r="AW77" t="str">
            <v/>
          </cell>
          <cell r="AX77">
            <v>0.5</v>
          </cell>
          <cell r="AY77" t="str">
            <v/>
          </cell>
          <cell r="AZ77" t="str">
            <v/>
          </cell>
          <cell r="BA77" t="str">
            <v/>
          </cell>
          <cell r="BB77" t="str">
            <v/>
          </cell>
          <cell r="BC77">
            <v>0.5</v>
          </cell>
          <cell r="BD77">
            <v>0.5</v>
          </cell>
          <cell r="BE77" t="str">
            <v/>
          </cell>
          <cell r="BF77" t="str">
            <v/>
          </cell>
          <cell r="BG77">
            <v>0.5</v>
          </cell>
          <cell r="BH77" t="str">
            <v/>
          </cell>
          <cell r="BI77">
            <v>0.5</v>
          </cell>
          <cell r="BJ77" t="str">
            <v/>
          </cell>
          <cell r="BK77">
            <v>0.5</v>
          </cell>
          <cell r="BL77" t="str">
            <v/>
          </cell>
          <cell r="BM77">
            <v>0.5</v>
          </cell>
          <cell r="BN77">
            <v>0.5</v>
          </cell>
          <cell r="BO77">
            <v>0.5</v>
          </cell>
          <cell r="BP77" t="str">
            <v/>
          </cell>
          <cell r="BQ77">
            <v>0.5</v>
          </cell>
          <cell r="BR77">
            <v>0.5</v>
          </cell>
          <cell r="BS77" t="str">
            <v/>
          </cell>
          <cell r="BT77" t="str">
            <v/>
          </cell>
          <cell r="BU77">
            <v>0.5</v>
          </cell>
          <cell r="BV77" t="str">
            <v/>
          </cell>
          <cell r="BW77">
            <v>0.5</v>
          </cell>
          <cell r="BX77">
            <v>0.5</v>
          </cell>
          <cell r="BY77" t="str">
            <v/>
          </cell>
          <cell r="BZ77" t="str">
            <v/>
          </cell>
          <cell r="CA77" t="str">
            <v/>
          </cell>
          <cell r="CB77">
            <v>0.5</v>
          </cell>
          <cell r="CC77" t="str">
            <v/>
          </cell>
          <cell r="CD77" t="str">
            <v/>
          </cell>
          <cell r="CE77" t="str">
            <v/>
          </cell>
          <cell r="CF77">
            <v>0.5</v>
          </cell>
          <cell r="CG77" t="str">
            <v/>
          </cell>
          <cell r="CH77">
            <v>0.5</v>
          </cell>
          <cell r="CI77">
            <v>0.5</v>
          </cell>
          <cell r="CJ77" t="str">
            <v/>
          </cell>
          <cell r="CK77" t="str">
            <v/>
          </cell>
          <cell r="CL77" t="str">
            <v/>
          </cell>
          <cell r="CM77" t="str">
            <v/>
          </cell>
          <cell r="CN77" t="str">
            <v/>
          </cell>
          <cell r="CO77" t="str">
            <v/>
          </cell>
          <cell r="CP77">
            <v>0.5</v>
          </cell>
          <cell r="CQ77" t="str">
            <v/>
          </cell>
          <cell r="CR77" t="str">
            <v/>
          </cell>
          <cell r="CS77" t="str">
            <v/>
          </cell>
          <cell r="CT77" t="str">
            <v/>
          </cell>
          <cell r="CU77" t="str">
            <v/>
          </cell>
          <cell r="CV77" t="str">
            <v/>
          </cell>
          <cell r="CW77">
            <v>0.5</v>
          </cell>
          <cell r="CX77">
            <v>0.5</v>
          </cell>
          <cell r="CY77" t="str">
            <v/>
          </cell>
          <cell r="CZ77">
            <v>0.5</v>
          </cell>
          <cell r="DA77">
            <v>0.5</v>
          </cell>
          <cell r="DB77" t="str">
            <v/>
          </cell>
          <cell r="DC77" t="str">
            <v/>
          </cell>
          <cell r="DD77">
            <v>0.5</v>
          </cell>
          <cell r="DE77">
            <v>0.5</v>
          </cell>
          <cell r="DF77">
            <v>0.5</v>
          </cell>
          <cell r="DG77">
            <v>0.5</v>
          </cell>
          <cell r="DH77" t="str">
            <v/>
          </cell>
          <cell r="DI77">
            <v>0.5</v>
          </cell>
          <cell r="DJ77" t="str">
            <v/>
          </cell>
          <cell r="DK77" t="str">
            <v/>
          </cell>
          <cell r="DL77">
            <v>0.5</v>
          </cell>
          <cell r="DM77">
            <v>0.5</v>
          </cell>
          <cell r="DN77">
            <v>0.5</v>
          </cell>
          <cell r="DO77" t="str">
            <v/>
          </cell>
          <cell r="DP77">
            <v>0.5</v>
          </cell>
          <cell r="DQ77" t="str">
            <v/>
          </cell>
          <cell r="DR77" t="str">
            <v/>
          </cell>
          <cell r="DS77" t="str">
            <v/>
          </cell>
          <cell r="DT77" t="str">
            <v/>
          </cell>
          <cell r="DU77" t="str">
            <v/>
          </cell>
          <cell r="DV77">
            <v>0.5</v>
          </cell>
          <cell r="DW77" t="str">
            <v/>
          </cell>
          <cell r="DX77">
            <v>0.5</v>
          </cell>
          <cell r="DY77" t="str">
            <v/>
          </cell>
          <cell r="DZ77">
            <v>0.5</v>
          </cell>
          <cell r="EA77">
            <v>0.5</v>
          </cell>
          <cell r="EB77" t="str">
            <v/>
          </cell>
          <cell r="EC77" t="str">
            <v/>
          </cell>
          <cell r="ED77">
            <v>0.5</v>
          </cell>
          <cell r="EE77" t="str">
            <v/>
          </cell>
          <cell r="EF77" t="str">
            <v/>
          </cell>
          <cell r="EG77" t="str">
            <v/>
          </cell>
          <cell r="EH77" t="str">
            <v/>
          </cell>
          <cell r="EI77" t="str">
            <v/>
          </cell>
          <cell r="EJ77" t="str">
            <v/>
          </cell>
          <cell r="EK77" t="str">
            <v/>
          </cell>
          <cell r="EL77" t="str">
            <v/>
          </cell>
          <cell r="EM77" t="str">
            <v/>
          </cell>
          <cell r="EN77" t="str">
            <v/>
          </cell>
          <cell r="EO77" t="str">
            <v/>
          </cell>
          <cell r="EP77" t="str">
            <v/>
          </cell>
          <cell r="EQ77">
            <v>0.5</v>
          </cell>
          <cell r="ER77" t="str">
            <v/>
          </cell>
          <cell r="ES77" t="str">
            <v/>
          </cell>
          <cell r="ET77" t="str">
            <v/>
          </cell>
          <cell r="EU77" t="str">
            <v/>
          </cell>
          <cell r="EV77" t="str">
            <v/>
          </cell>
          <cell r="EW77" t="str">
            <v/>
          </cell>
          <cell r="EX77" t="str">
            <v/>
          </cell>
          <cell r="EY77" t="str">
            <v/>
          </cell>
          <cell r="EZ77" t="str">
            <v/>
          </cell>
          <cell r="FA77" t="str">
            <v/>
          </cell>
          <cell r="FB77" t="str">
            <v/>
          </cell>
          <cell r="FC77" t="str">
            <v/>
          </cell>
          <cell r="FD77" t="str">
            <v/>
          </cell>
          <cell r="FE77" t="str">
            <v/>
          </cell>
          <cell r="FF77" t="str">
            <v/>
          </cell>
          <cell r="FG77" t="str">
            <v/>
          </cell>
          <cell r="FH77" t="str">
            <v/>
          </cell>
          <cell r="FI77" t="str">
            <v/>
          </cell>
          <cell r="FJ77" t="str">
            <v/>
          </cell>
          <cell r="FK77" t="str">
            <v/>
          </cell>
          <cell r="FL77" t="str">
            <v/>
          </cell>
          <cell r="FM77" t="str">
            <v/>
          </cell>
          <cell r="FN77" t="str">
            <v/>
          </cell>
          <cell r="FO77" t="str">
            <v/>
          </cell>
          <cell r="FP77" t="str">
            <v/>
          </cell>
          <cell r="FQ77" t="str">
            <v/>
          </cell>
          <cell r="FR77" t="str">
            <v/>
          </cell>
          <cell r="FS77" t="str">
            <v/>
          </cell>
          <cell r="FT77" t="str">
            <v/>
          </cell>
          <cell r="FU77" t="str">
            <v/>
          </cell>
          <cell r="FV77" t="str">
            <v/>
          </cell>
          <cell r="FW77" t="str">
            <v/>
          </cell>
          <cell r="FX77" t="str">
            <v/>
          </cell>
          <cell r="FY77" t="str">
            <v/>
          </cell>
          <cell r="FZ77" t="str">
            <v/>
          </cell>
          <cell r="GA77" t="str">
            <v/>
          </cell>
          <cell r="GB77">
            <v>0.5</v>
          </cell>
          <cell r="GC77" t="str">
            <v/>
          </cell>
          <cell r="GD77" t="str">
            <v/>
          </cell>
          <cell r="GE77" t="str">
            <v/>
          </cell>
          <cell r="GF77" t="str">
            <v/>
          </cell>
          <cell r="GG77" t="str">
            <v/>
          </cell>
          <cell r="GH77" t="str">
            <v/>
          </cell>
          <cell r="GI77" t="str">
            <v/>
          </cell>
          <cell r="GJ77" t="str">
            <v/>
          </cell>
          <cell r="GK77" t="str">
            <v/>
          </cell>
          <cell r="GL77" t="str">
            <v/>
          </cell>
          <cell r="GM77" t="str">
            <v/>
          </cell>
          <cell r="GN77" t="str">
            <v/>
          </cell>
          <cell r="GO77" t="str">
            <v/>
          </cell>
          <cell r="GP77" t="str">
            <v/>
          </cell>
          <cell r="GQ77" t="str">
            <v/>
          </cell>
          <cell r="GR77" t="str">
            <v/>
          </cell>
          <cell r="GS77" t="str">
            <v/>
          </cell>
          <cell r="GT77">
            <v>0.5</v>
          </cell>
          <cell r="GU77" t="str">
            <v/>
          </cell>
          <cell r="GV77" t="str">
            <v/>
          </cell>
          <cell r="GW77" t="str">
            <v/>
          </cell>
          <cell r="GX77" t="str">
            <v/>
          </cell>
          <cell r="GY77" t="str">
            <v/>
          </cell>
          <cell r="GZ77" t="str">
            <v/>
          </cell>
          <cell r="HA77" t="str">
            <v/>
          </cell>
          <cell r="HB77" t="str">
            <v/>
          </cell>
          <cell r="HC77" t="str">
            <v/>
          </cell>
          <cell r="HD77" t="str">
            <v/>
          </cell>
          <cell r="HE77" t="str">
            <v/>
          </cell>
          <cell r="HF77" t="str">
            <v/>
          </cell>
          <cell r="HG77" t="str">
            <v/>
          </cell>
          <cell r="HH77" t="str">
            <v/>
          </cell>
          <cell r="HI77" t="str">
            <v/>
          </cell>
          <cell r="HJ77" t="str">
            <v/>
          </cell>
          <cell r="HK77" t="str">
            <v/>
          </cell>
          <cell r="HL77" t="str">
            <v/>
          </cell>
          <cell r="HM77" t="str">
            <v/>
          </cell>
          <cell r="HN77" t="str">
            <v/>
          </cell>
          <cell r="HO77" t="str">
            <v/>
          </cell>
          <cell r="HP77" t="str">
            <v/>
          </cell>
          <cell r="HQ77" t="str">
            <v/>
          </cell>
          <cell r="HR77" t="str">
            <v/>
          </cell>
          <cell r="HS77" t="str">
            <v/>
          </cell>
          <cell r="HT77" t="str">
            <v/>
          </cell>
          <cell r="HU77" t="str">
            <v/>
          </cell>
          <cell r="HV77" t="str">
            <v/>
          </cell>
          <cell r="HW77" t="str">
            <v/>
          </cell>
          <cell r="HX77">
            <v>0.5</v>
          </cell>
          <cell r="HY77" t="str">
            <v/>
          </cell>
          <cell r="HZ77" t="str">
            <v/>
          </cell>
          <cell r="IA77" t="str">
            <v/>
          </cell>
          <cell r="IB77" t="str">
            <v/>
          </cell>
          <cell r="IC77" t="str">
            <v/>
          </cell>
          <cell r="ID77" t="str">
            <v/>
          </cell>
          <cell r="IE77" t="str">
            <v/>
          </cell>
          <cell r="IF77" t="str">
            <v/>
          </cell>
          <cell r="IG77" t="str">
            <v/>
          </cell>
          <cell r="IH77" t="str">
            <v/>
          </cell>
          <cell r="II77" t="str">
            <v/>
          </cell>
          <cell r="IJ77" t="str">
            <v/>
          </cell>
          <cell r="IK77" t="str">
            <v/>
          </cell>
          <cell r="IL77" t="str">
            <v/>
          </cell>
          <cell r="IM77" t="str">
            <v/>
          </cell>
        </row>
        <row r="78">
          <cell r="A78" t="str">
            <v>7.1.3</v>
          </cell>
          <cell r="B78">
            <v>1</v>
          </cell>
          <cell r="C78" t="str">
            <v>ICT and business model creation</v>
          </cell>
          <cell r="D78" t="str">
            <v>SCORE</v>
          </cell>
          <cell r="E78">
            <v>1</v>
          </cell>
          <cell r="F78">
            <v>1</v>
          </cell>
          <cell r="G78">
            <v>1</v>
          </cell>
          <cell r="H78">
            <v>1</v>
          </cell>
          <cell r="I78">
            <v>1</v>
          </cell>
          <cell r="J78">
            <v>1</v>
          </cell>
          <cell r="K78">
            <v>1</v>
          </cell>
          <cell r="L78">
            <v>1</v>
          </cell>
          <cell r="M78">
            <v>1</v>
          </cell>
          <cell r="N78" t="str">
            <v/>
          </cell>
          <cell r="O78">
            <v>1</v>
          </cell>
          <cell r="P78">
            <v>1</v>
          </cell>
          <cell r="Q78">
            <v>1</v>
          </cell>
          <cell r="R78">
            <v>1</v>
          </cell>
          <cell r="S78">
            <v>1</v>
          </cell>
          <cell r="T78">
            <v>1</v>
          </cell>
          <cell r="U78">
            <v>1</v>
          </cell>
          <cell r="V78">
            <v>1</v>
          </cell>
          <cell r="W78">
            <v>1</v>
          </cell>
          <cell r="X78" t="str">
            <v/>
          </cell>
          <cell r="Y78">
            <v>1</v>
          </cell>
          <cell r="Z78">
            <v>1</v>
          </cell>
          <cell r="AA78">
            <v>1</v>
          </cell>
          <cell r="AB78" t="str">
            <v/>
          </cell>
          <cell r="AC78">
            <v>1</v>
          </cell>
          <cell r="AD78">
            <v>1</v>
          </cell>
          <cell r="AE78">
            <v>1</v>
          </cell>
          <cell r="AF78">
            <v>1</v>
          </cell>
          <cell r="AG78">
            <v>1</v>
          </cell>
          <cell r="AH78">
            <v>1</v>
          </cell>
          <cell r="AI78">
            <v>1</v>
          </cell>
          <cell r="AJ78">
            <v>1</v>
          </cell>
          <cell r="AK78">
            <v>1</v>
          </cell>
          <cell r="AL78">
            <v>1</v>
          </cell>
          <cell r="AM78">
            <v>1</v>
          </cell>
          <cell r="AN78">
            <v>1</v>
          </cell>
          <cell r="AO78">
            <v>1</v>
          </cell>
          <cell r="AP78">
            <v>1</v>
          </cell>
          <cell r="AQ78">
            <v>1</v>
          </cell>
          <cell r="AR78">
            <v>1</v>
          </cell>
          <cell r="AS78">
            <v>1</v>
          </cell>
          <cell r="AT78" t="str">
            <v/>
          </cell>
          <cell r="AU78">
            <v>1</v>
          </cell>
          <cell r="AV78">
            <v>1</v>
          </cell>
          <cell r="AW78">
            <v>1</v>
          </cell>
          <cell r="AX78">
            <v>1</v>
          </cell>
          <cell r="AY78">
            <v>1</v>
          </cell>
          <cell r="AZ78">
            <v>1</v>
          </cell>
          <cell r="BA78">
            <v>1</v>
          </cell>
          <cell r="BB78">
            <v>1</v>
          </cell>
          <cell r="BC78">
            <v>1</v>
          </cell>
          <cell r="BD78">
            <v>1</v>
          </cell>
          <cell r="BE78">
            <v>1</v>
          </cell>
          <cell r="BF78">
            <v>1</v>
          </cell>
          <cell r="BG78">
            <v>1</v>
          </cell>
          <cell r="BH78">
            <v>1</v>
          </cell>
          <cell r="BI78">
            <v>1</v>
          </cell>
          <cell r="BJ78">
            <v>1</v>
          </cell>
          <cell r="BK78">
            <v>1</v>
          </cell>
          <cell r="BL78">
            <v>1</v>
          </cell>
          <cell r="BM78">
            <v>1</v>
          </cell>
          <cell r="BN78">
            <v>1</v>
          </cell>
          <cell r="BO78">
            <v>1</v>
          </cell>
          <cell r="BP78">
            <v>1</v>
          </cell>
          <cell r="BQ78">
            <v>1</v>
          </cell>
          <cell r="BR78">
            <v>1</v>
          </cell>
          <cell r="BS78" t="str">
            <v/>
          </cell>
          <cell r="BT78" t="str">
            <v/>
          </cell>
          <cell r="BU78">
            <v>1</v>
          </cell>
          <cell r="BV78">
            <v>1</v>
          </cell>
          <cell r="BW78">
            <v>1</v>
          </cell>
          <cell r="BX78">
            <v>1</v>
          </cell>
          <cell r="BY78">
            <v>1</v>
          </cell>
          <cell r="BZ78">
            <v>1</v>
          </cell>
          <cell r="CA78">
            <v>1</v>
          </cell>
          <cell r="CB78">
            <v>1</v>
          </cell>
          <cell r="CC78" t="str">
            <v/>
          </cell>
          <cell r="CD78">
            <v>1</v>
          </cell>
          <cell r="CE78">
            <v>1</v>
          </cell>
          <cell r="CF78">
            <v>1</v>
          </cell>
          <cell r="CG78" t="str">
            <v/>
          </cell>
          <cell r="CH78">
            <v>1</v>
          </cell>
          <cell r="CI78">
            <v>1</v>
          </cell>
          <cell r="CJ78">
            <v>1</v>
          </cell>
          <cell r="CK78">
            <v>1</v>
          </cell>
          <cell r="CL78">
            <v>1</v>
          </cell>
          <cell r="CM78">
            <v>1</v>
          </cell>
          <cell r="CN78">
            <v>1</v>
          </cell>
          <cell r="CO78">
            <v>1</v>
          </cell>
          <cell r="CP78">
            <v>1</v>
          </cell>
          <cell r="CQ78">
            <v>1</v>
          </cell>
          <cell r="CR78">
            <v>1</v>
          </cell>
          <cell r="CS78">
            <v>1</v>
          </cell>
          <cell r="CT78">
            <v>1</v>
          </cell>
          <cell r="CU78">
            <v>1</v>
          </cell>
          <cell r="CV78">
            <v>1</v>
          </cell>
          <cell r="CW78">
            <v>1</v>
          </cell>
          <cell r="CX78">
            <v>1</v>
          </cell>
          <cell r="CY78">
            <v>1</v>
          </cell>
          <cell r="CZ78">
            <v>1</v>
          </cell>
          <cell r="DA78">
            <v>1</v>
          </cell>
          <cell r="DB78">
            <v>1</v>
          </cell>
          <cell r="DC78">
            <v>1</v>
          </cell>
          <cell r="DD78">
            <v>1</v>
          </cell>
          <cell r="DE78">
            <v>1</v>
          </cell>
          <cell r="DF78">
            <v>1</v>
          </cell>
          <cell r="DG78">
            <v>1</v>
          </cell>
          <cell r="DH78">
            <v>1</v>
          </cell>
          <cell r="DI78">
            <v>1</v>
          </cell>
          <cell r="DJ78">
            <v>1</v>
          </cell>
          <cell r="DK78" t="str">
            <v/>
          </cell>
          <cell r="DL78">
            <v>1</v>
          </cell>
          <cell r="DM78">
            <v>1</v>
          </cell>
          <cell r="DN78">
            <v>1</v>
          </cell>
          <cell r="DO78" t="str">
            <v/>
          </cell>
          <cell r="DP78">
            <v>1</v>
          </cell>
          <cell r="DQ78">
            <v>1</v>
          </cell>
          <cell r="DR78">
            <v>1</v>
          </cell>
          <cell r="DS78" t="str">
            <v/>
          </cell>
          <cell r="DT78">
            <v>1</v>
          </cell>
          <cell r="DU78">
            <v>1</v>
          </cell>
          <cell r="DV78">
            <v>1</v>
          </cell>
          <cell r="DW78">
            <v>1</v>
          </cell>
          <cell r="DX78">
            <v>1</v>
          </cell>
          <cell r="DY78">
            <v>1</v>
          </cell>
          <cell r="DZ78">
            <v>1</v>
          </cell>
          <cell r="EA78">
            <v>1</v>
          </cell>
          <cell r="EB78">
            <v>1</v>
          </cell>
          <cell r="EC78">
            <v>1</v>
          </cell>
          <cell r="ED78">
            <v>1</v>
          </cell>
          <cell r="EE78">
            <v>1</v>
          </cell>
          <cell r="EF78">
            <v>1</v>
          </cell>
          <cell r="EG78" t="str">
            <v/>
          </cell>
          <cell r="EH78" t="str">
            <v/>
          </cell>
          <cell r="EI78" t="str">
            <v/>
          </cell>
          <cell r="EJ78" t="str">
            <v/>
          </cell>
          <cell r="EK78">
            <v>1</v>
          </cell>
          <cell r="EL78" t="str">
            <v/>
          </cell>
          <cell r="EM78" t="str">
            <v/>
          </cell>
          <cell r="EN78" t="str">
            <v/>
          </cell>
          <cell r="EO78" t="str">
            <v/>
          </cell>
          <cell r="EP78" t="str">
            <v/>
          </cell>
          <cell r="EQ78" t="str">
            <v/>
          </cell>
          <cell r="ER78" t="str">
            <v/>
          </cell>
          <cell r="ES78" t="str">
            <v/>
          </cell>
          <cell r="ET78" t="str">
            <v/>
          </cell>
          <cell r="EU78" t="str">
            <v/>
          </cell>
          <cell r="EV78" t="str">
            <v/>
          </cell>
          <cell r="EW78" t="str">
            <v/>
          </cell>
          <cell r="EX78" t="str">
            <v/>
          </cell>
          <cell r="EY78" t="str">
            <v/>
          </cell>
          <cell r="EZ78" t="str">
            <v/>
          </cell>
          <cell r="FA78" t="str">
            <v/>
          </cell>
          <cell r="FB78" t="str">
            <v/>
          </cell>
          <cell r="FC78" t="str">
            <v/>
          </cell>
          <cell r="FD78" t="str">
            <v/>
          </cell>
          <cell r="FE78" t="str">
            <v/>
          </cell>
          <cell r="FF78" t="str">
            <v/>
          </cell>
          <cell r="FG78" t="str">
            <v/>
          </cell>
          <cell r="FH78" t="str">
            <v/>
          </cell>
          <cell r="FI78" t="str">
            <v/>
          </cell>
          <cell r="FJ78" t="str">
            <v/>
          </cell>
          <cell r="FK78" t="str">
            <v/>
          </cell>
          <cell r="FL78" t="str">
            <v/>
          </cell>
          <cell r="FM78" t="str">
            <v/>
          </cell>
          <cell r="FN78" t="str">
            <v/>
          </cell>
          <cell r="FO78" t="str">
            <v/>
          </cell>
          <cell r="FP78" t="str">
            <v/>
          </cell>
          <cell r="FQ78" t="str">
            <v/>
          </cell>
          <cell r="FR78" t="str">
            <v/>
          </cell>
          <cell r="FS78" t="str">
            <v/>
          </cell>
          <cell r="FT78" t="str">
            <v/>
          </cell>
          <cell r="FU78" t="str">
            <v/>
          </cell>
          <cell r="FV78" t="str">
            <v/>
          </cell>
          <cell r="FW78" t="str">
            <v/>
          </cell>
          <cell r="FX78" t="str">
            <v/>
          </cell>
          <cell r="FY78" t="str">
            <v/>
          </cell>
          <cell r="FZ78" t="str">
            <v/>
          </cell>
          <cell r="GA78" t="str">
            <v/>
          </cell>
          <cell r="GB78">
            <v>1</v>
          </cell>
          <cell r="GC78" t="str">
            <v/>
          </cell>
          <cell r="GD78" t="str">
            <v/>
          </cell>
          <cell r="GE78" t="str">
            <v/>
          </cell>
          <cell r="GF78" t="str">
            <v/>
          </cell>
          <cell r="GG78" t="str">
            <v/>
          </cell>
          <cell r="GH78" t="str">
            <v/>
          </cell>
          <cell r="GI78" t="str">
            <v/>
          </cell>
          <cell r="GJ78" t="str">
            <v/>
          </cell>
          <cell r="GK78">
            <v>1</v>
          </cell>
          <cell r="GL78" t="str">
            <v/>
          </cell>
          <cell r="GM78" t="str">
            <v/>
          </cell>
          <cell r="GN78" t="str">
            <v/>
          </cell>
          <cell r="GO78" t="str">
            <v/>
          </cell>
          <cell r="GP78" t="str">
            <v/>
          </cell>
          <cell r="GQ78" t="str">
            <v/>
          </cell>
          <cell r="GR78" t="str">
            <v/>
          </cell>
          <cell r="GS78" t="str">
            <v/>
          </cell>
          <cell r="GT78">
            <v>1</v>
          </cell>
          <cell r="GU78" t="str">
            <v/>
          </cell>
          <cell r="GV78" t="str">
            <v/>
          </cell>
          <cell r="GW78" t="str">
            <v/>
          </cell>
          <cell r="GX78" t="str">
            <v/>
          </cell>
          <cell r="GY78" t="str">
            <v/>
          </cell>
          <cell r="GZ78" t="str">
            <v/>
          </cell>
          <cell r="HA78" t="str">
            <v/>
          </cell>
          <cell r="HB78" t="str">
            <v/>
          </cell>
          <cell r="HC78" t="str">
            <v/>
          </cell>
          <cell r="HD78" t="str">
            <v/>
          </cell>
          <cell r="HE78" t="str">
            <v/>
          </cell>
          <cell r="HF78" t="str">
            <v/>
          </cell>
          <cell r="HG78" t="str">
            <v/>
          </cell>
          <cell r="HH78" t="str">
            <v/>
          </cell>
          <cell r="HI78" t="str">
            <v/>
          </cell>
          <cell r="HJ78">
            <v>1</v>
          </cell>
          <cell r="HK78" t="str">
            <v/>
          </cell>
          <cell r="HL78" t="str">
            <v/>
          </cell>
          <cell r="HM78" t="str">
            <v/>
          </cell>
          <cell r="HN78" t="str">
            <v/>
          </cell>
          <cell r="HO78" t="str">
            <v/>
          </cell>
          <cell r="HP78" t="str">
            <v/>
          </cell>
          <cell r="HQ78" t="str">
            <v/>
          </cell>
          <cell r="HR78" t="str">
            <v/>
          </cell>
          <cell r="HS78" t="str">
            <v/>
          </cell>
          <cell r="HT78" t="str">
            <v/>
          </cell>
          <cell r="HU78" t="str">
            <v/>
          </cell>
          <cell r="HV78" t="str">
            <v/>
          </cell>
          <cell r="HW78" t="str">
            <v/>
          </cell>
          <cell r="HX78" t="str">
            <v/>
          </cell>
          <cell r="HY78">
            <v>1</v>
          </cell>
          <cell r="HZ78" t="str">
            <v/>
          </cell>
          <cell r="IA78" t="str">
            <v/>
          </cell>
          <cell r="IB78" t="str">
            <v/>
          </cell>
          <cell r="IC78" t="str">
            <v/>
          </cell>
          <cell r="ID78" t="str">
            <v/>
          </cell>
          <cell r="IE78" t="str">
            <v/>
          </cell>
          <cell r="IF78" t="str">
            <v/>
          </cell>
          <cell r="IG78" t="str">
            <v/>
          </cell>
          <cell r="IH78" t="str">
            <v/>
          </cell>
          <cell r="II78" t="str">
            <v/>
          </cell>
          <cell r="IJ78" t="str">
            <v/>
          </cell>
          <cell r="IK78" t="str">
            <v/>
          </cell>
          <cell r="IL78" t="str">
            <v/>
          </cell>
          <cell r="IM78" t="str">
            <v/>
          </cell>
        </row>
        <row r="79">
          <cell r="A79" t="str">
            <v>7.1.4</v>
          </cell>
          <cell r="B79">
            <v>1</v>
          </cell>
          <cell r="C79" t="str">
            <v>ICT and organizational models creation</v>
          </cell>
          <cell r="D79" t="str">
            <v>SCORE</v>
          </cell>
          <cell r="E79">
            <v>1</v>
          </cell>
          <cell r="F79">
            <v>1</v>
          </cell>
          <cell r="G79">
            <v>1</v>
          </cell>
          <cell r="H79">
            <v>1</v>
          </cell>
          <cell r="I79">
            <v>1</v>
          </cell>
          <cell r="J79">
            <v>1</v>
          </cell>
          <cell r="K79">
            <v>1</v>
          </cell>
          <cell r="L79">
            <v>1</v>
          </cell>
          <cell r="M79">
            <v>1</v>
          </cell>
          <cell r="N79" t="str">
            <v/>
          </cell>
          <cell r="O79">
            <v>1</v>
          </cell>
          <cell r="P79">
            <v>1</v>
          </cell>
          <cell r="Q79">
            <v>1</v>
          </cell>
          <cell r="R79">
            <v>1</v>
          </cell>
          <cell r="S79">
            <v>1</v>
          </cell>
          <cell r="T79">
            <v>1</v>
          </cell>
          <cell r="U79">
            <v>1</v>
          </cell>
          <cell r="V79">
            <v>1</v>
          </cell>
          <cell r="W79">
            <v>1</v>
          </cell>
          <cell r="X79" t="str">
            <v/>
          </cell>
          <cell r="Y79">
            <v>1</v>
          </cell>
          <cell r="Z79">
            <v>1</v>
          </cell>
          <cell r="AA79">
            <v>1</v>
          </cell>
          <cell r="AB79" t="str">
            <v/>
          </cell>
          <cell r="AC79">
            <v>1</v>
          </cell>
          <cell r="AD79">
            <v>1</v>
          </cell>
          <cell r="AE79">
            <v>1</v>
          </cell>
          <cell r="AF79">
            <v>1</v>
          </cell>
          <cell r="AG79">
            <v>1</v>
          </cell>
          <cell r="AH79">
            <v>1</v>
          </cell>
          <cell r="AI79">
            <v>1</v>
          </cell>
          <cell r="AJ79">
            <v>1</v>
          </cell>
          <cell r="AK79">
            <v>1</v>
          </cell>
          <cell r="AL79">
            <v>1</v>
          </cell>
          <cell r="AM79">
            <v>1</v>
          </cell>
          <cell r="AN79">
            <v>1</v>
          </cell>
          <cell r="AO79">
            <v>1</v>
          </cell>
          <cell r="AP79">
            <v>1</v>
          </cell>
          <cell r="AQ79">
            <v>1</v>
          </cell>
          <cell r="AR79">
            <v>1</v>
          </cell>
          <cell r="AS79">
            <v>1</v>
          </cell>
          <cell r="AT79" t="str">
            <v/>
          </cell>
          <cell r="AU79">
            <v>1</v>
          </cell>
          <cell r="AV79">
            <v>1</v>
          </cell>
          <cell r="AW79">
            <v>1</v>
          </cell>
          <cell r="AX79">
            <v>1</v>
          </cell>
          <cell r="AY79">
            <v>1</v>
          </cell>
          <cell r="AZ79">
            <v>1</v>
          </cell>
          <cell r="BA79">
            <v>1</v>
          </cell>
          <cell r="BB79">
            <v>1</v>
          </cell>
          <cell r="BC79">
            <v>1</v>
          </cell>
          <cell r="BD79">
            <v>1</v>
          </cell>
          <cell r="BE79">
            <v>1</v>
          </cell>
          <cell r="BF79">
            <v>1</v>
          </cell>
          <cell r="BG79">
            <v>1</v>
          </cell>
          <cell r="BH79">
            <v>1</v>
          </cell>
          <cell r="BI79">
            <v>1</v>
          </cell>
          <cell r="BJ79">
            <v>1</v>
          </cell>
          <cell r="BK79">
            <v>1</v>
          </cell>
          <cell r="BL79">
            <v>1</v>
          </cell>
          <cell r="BM79">
            <v>1</v>
          </cell>
          <cell r="BN79">
            <v>1</v>
          </cell>
          <cell r="BO79">
            <v>1</v>
          </cell>
          <cell r="BP79">
            <v>1</v>
          </cell>
          <cell r="BQ79">
            <v>1</v>
          </cell>
          <cell r="BR79">
            <v>1</v>
          </cell>
          <cell r="BS79" t="str">
            <v/>
          </cell>
          <cell r="BT79" t="str">
            <v/>
          </cell>
          <cell r="BU79">
            <v>1</v>
          </cell>
          <cell r="BV79">
            <v>1</v>
          </cell>
          <cell r="BW79">
            <v>1</v>
          </cell>
          <cell r="BX79">
            <v>1</v>
          </cell>
          <cell r="BY79">
            <v>1</v>
          </cell>
          <cell r="BZ79">
            <v>1</v>
          </cell>
          <cell r="CA79">
            <v>1</v>
          </cell>
          <cell r="CB79">
            <v>1</v>
          </cell>
          <cell r="CC79" t="str">
            <v/>
          </cell>
          <cell r="CD79">
            <v>1</v>
          </cell>
          <cell r="CE79">
            <v>1</v>
          </cell>
          <cell r="CF79">
            <v>1</v>
          </cell>
          <cell r="CG79" t="str">
            <v/>
          </cell>
          <cell r="CH79">
            <v>1</v>
          </cell>
          <cell r="CI79">
            <v>1</v>
          </cell>
          <cell r="CJ79">
            <v>1</v>
          </cell>
          <cell r="CK79">
            <v>1</v>
          </cell>
          <cell r="CL79">
            <v>1</v>
          </cell>
          <cell r="CM79">
            <v>1</v>
          </cell>
          <cell r="CN79">
            <v>1</v>
          </cell>
          <cell r="CO79">
            <v>1</v>
          </cell>
          <cell r="CP79">
            <v>1</v>
          </cell>
          <cell r="CQ79">
            <v>1</v>
          </cell>
          <cell r="CR79">
            <v>1</v>
          </cell>
          <cell r="CS79">
            <v>1</v>
          </cell>
          <cell r="CT79">
            <v>1</v>
          </cell>
          <cell r="CU79">
            <v>1</v>
          </cell>
          <cell r="CV79">
            <v>1</v>
          </cell>
          <cell r="CW79">
            <v>1</v>
          </cell>
          <cell r="CX79">
            <v>1</v>
          </cell>
          <cell r="CY79">
            <v>1</v>
          </cell>
          <cell r="CZ79">
            <v>1</v>
          </cell>
          <cell r="DA79">
            <v>1</v>
          </cell>
          <cell r="DB79">
            <v>1</v>
          </cell>
          <cell r="DC79">
            <v>1</v>
          </cell>
          <cell r="DD79">
            <v>1</v>
          </cell>
          <cell r="DE79">
            <v>1</v>
          </cell>
          <cell r="DF79">
            <v>1</v>
          </cell>
          <cell r="DG79">
            <v>1</v>
          </cell>
          <cell r="DH79">
            <v>1</v>
          </cell>
          <cell r="DI79">
            <v>1</v>
          </cell>
          <cell r="DJ79">
            <v>1</v>
          </cell>
          <cell r="DK79" t="str">
            <v/>
          </cell>
          <cell r="DL79">
            <v>1</v>
          </cell>
          <cell r="DM79">
            <v>1</v>
          </cell>
          <cell r="DN79">
            <v>1</v>
          </cell>
          <cell r="DO79" t="str">
            <v/>
          </cell>
          <cell r="DP79">
            <v>1</v>
          </cell>
          <cell r="DQ79">
            <v>1</v>
          </cell>
          <cell r="DR79">
            <v>1</v>
          </cell>
          <cell r="DS79" t="str">
            <v/>
          </cell>
          <cell r="DT79">
            <v>1</v>
          </cell>
          <cell r="DU79">
            <v>1</v>
          </cell>
          <cell r="DV79">
            <v>1</v>
          </cell>
          <cell r="DW79">
            <v>1</v>
          </cell>
          <cell r="DX79">
            <v>1</v>
          </cell>
          <cell r="DY79">
            <v>1</v>
          </cell>
          <cell r="DZ79">
            <v>1</v>
          </cell>
          <cell r="EA79">
            <v>1</v>
          </cell>
          <cell r="EB79">
            <v>1</v>
          </cell>
          <cell r="EC79">
            <v>1</v>
          </cell>
          <cell r="ED79">
            <v>1</v>
          </cell>
          <cell r="EE79">
            <v>1</v>
          </cell>
          <cell r="EF79">
            <v>1</v>
          </cell>
          <cell r="EG79" t="str">
            <v/>
          </cell>
          <cell r="EH79" t="str">
            <v/>
          </cell>
          <cell r="EI79" t="str">
            <v/>
          </cell>
          <cell r="EJ79" t="str">
            <v/>
          </cell>
          <cell r="EK79">
            <v>1</v>
          </cell>
          <cell r="EL79" t="str">
            <v/>
          </cell>
          <cell r="EM79" t="str">
            <v/>
          </cell>
          <cell r="EN79" t="str">
            <v/>
          </cell>
          <cell r="EO79" t="str">
            <v/>
          </cell>
          <cell r="EP79" t="str">
            <v/>
          </cell>
          <cell r="EQ79" t="str">
            <v/>
          </cell>
          <cell r="ER79" t="str">
            <v/>
          </cell>
          <cell r="ES79" t="str">
            <v/>
          </cell>
          <cell r="ET79" t="str">
            <v/>
          </cell>
          <cell r="EU79" t="str">
            <v/>
          </cell>
          <cell r="EV79" t="str">
            <v/>
          </cell>
          <cell r="EW79" t="str">
            <v/>
          </cell>
          <cell r="EX79" t="str">
            <v/>
          </cell>
          <cell r="EY79" t="str">
            <v/>
          </cell>
          <cell r="EZ79" t="str">
            <v/>
          </cell>
          <cell r="FA79" t="str">
            <v/>
          </cell>
          <cell r="FB79" t="str">
            <v/>
          </cell>
          <cell r="FC79" t="str">
            <v/>
          </cell>
          <cell r="FD79" t="str">
            <v/>
          </cell>
          <cell r="FE79" t="str">
            <v/>
          </cell>
          <cell r="FF79" t="str">
            <v/>
          </cell>
          <cell r="FG79" t="str">
            <v/>
          </cell>
          <cell r="FH79" t="str">
            <v/>
          </cell>
          <cell r="FI79" t="str">
            <v/>
          </cell>
          <cell r="FJ79" t="str">
            <v/>
          </cell>
          <cell r="FK79" t="str">
            <v/>
          </cell>
          <cell r="FL79" t="str">
            <v/>
          </cell>
          <cell r="FM79" t="str">
            <v/>
          </cell>
          <cell r="FN79" t="str">
            <v/>
          </cell>
          <cell r="FO79" t="str">
            <v/>
          </cell>
          <cell r="FP79" t="str">
            <v/>
          </cell>
          <cell r="FQ79" t="str">
            <v/>
          </cell>
          <cell r="FR79" t="str">
            <v/>
          </cell>
          <cell r="FS79" t="str">
            <v/>
          </cell>
          <cell r="FT79" t="str">
            <v/>
          </cell>
          <cell r="FU79" t="str">
            <v/>
          </cell>
          <cell r="FV79" t="str">
            <v/>
          </cell>
          <cell r="FW79" t="str">
            <v/>
          </cell>
          <cell r="FX79" t="str">
            <v/>
          </cell>
          <cell r="FY79" t="str">
            <v/>
          </cell>
          <cell r="FZ79" t="str">
            <v/>
          </cell>
          <cell r="GA79" t="str">
            <v/>
          </cell>
          <cell r="GB79">
            <v>1</v>
          </cell>
          <cell r="GC79" t="str">
            <v/>
          </cell>
          <cell r="GD79" t="str">
            <v/>
          </cell>
          <cell r="GE79" t="str">
            <v/>
          </cell>
          <cell r="GF79" t="str">
            <v/>
          </cell>
          <cell r="GG79" t="str">
            <v/>
          </cell>
          <cell r="GH79" t="str">
            <v/>
          </cell>
          <cell r="GI79" t="str">
            <v/>
          </cell>
          <cell r="GJ79" t="str">
            <v/>
          </cell>
          <cell r="GK79">
            <v>1</v>
          </cell>
          <cell r="GL79" t="str">
            <v/>
          </cell>
          <cell r="GM79" t="str">
            <v/>
          </cell>
          <cell r="GN79" t="str">
            <v/>
          </cell>
          <cell r="GO79" t="str">
            <v/>
          </cell>
          <cell r="GP79" t="str">
            <v/>
          </cell>
          <cell r="GQ79" t="str">
            <v/>
          </cell>
          <cell r="GR79" t="str">
            <v/>
          </cell>
          <cell r="GS79" t="str">
            <v/>
          </cell>
          <cell r="GT79">
            <v>1</v>
          </cell>
          <cell r="GU79" t="str">
            <v/>
          </cell>
          <cell r="GV79" t="str">
            <v/>
          </cell>
          <cell r="GW79" t="str">
            <v/>
          </cell>
          <cell r="GX79" t="str">
            <v/>
          </cell>
          <cell r="GY79" t="str">
            <v/>
          </cell>
          <cell r="GZ79" t="str">
            <v/>
          </cell>
          <cell r="HA79" t="str">
            <v/>
          </cell>
          <cell r="HB79" t="str">
            <v/>
          </cell>
          <cell r="HC79" t="str">
            <v/>
          </cell>
          <cell r="HD79" t="str">
            <v/>
          </cell>
          <cell r="HE79" t="str">
            <v/>
          </cell>
          <cell r="HF79" t="str">
            <v/>
          </cell>
          <cell r="HG79" t="str">
            <v/>
          </cell>
          <cell r="HH79" t="str">
            <v/>
          </cell>
          <cell r="HI79" t="str">
            <v/>
          </cell>
          <cell r="HJ79">
            <v>1</v>
          </cell>
          <cell r="HK79" t="str">
            <v/>
          </cell>
          <cell r="HL79" t="str">
            <v/>
          </cell>
          <cell r="HM79" t="str">
            <v/>
          </cell>
          <cell r="HN79" t="str">
            <v/>
          </cell>
          <cell r="HO79" t="str">
            <v/>
          </cell>
          <cell r="HP79" t="str">
            <v/>
          </cell>
          <cell r="HQ79" t="str">
            <v/>
          </cell>
          <cell r="HR79" t="str">
            <v/>
          </cell>
          <cell r="HS79" t="str">
            <v/>
          </cell>
          <cell r="HT79" t="str">
            <v/>
          </cell>
          <cell r="HU79" t="str">
            <v/>
          </cell>
          <cell r="HV79" t="str">
            <v/>
          </cell>
          <cell r="HW79" t="str">
            <v/>
          </cell>
          <cell r="HX79" t="str">
            <v/>
          </cell>
          <cell r="HY79">
            <v>1</v>
          </cell>
          <cell r="HZ79" t="str">
            <v/>
          </cell>
          <cell r="IA79" t="str">
            <v/>
          </cell>
          <cell r="IB79" t="str">
            <v/>
          </cell>
          <cell r="IC79" t="str">
            <v/>
          </cell>
          <cell r="ID79" t="str">
            <v/>
          </cell>
          <cell r="IE79" t="str">
            <v/>
          </cell>
          <cell r="IF79" t="str">
            <v/>
          </cell>
          <cell r="IG79" t="str">
            <v/>
          </cell>
          <cell r="IH79" t="str">
            <v/>
          </cell>
          <cell r="II79" t="str">
            <v/>
          </cell>
          <cell r="IJ79" t="str">
            <v/>
          </cell>
          <cell r="IK79" t="str">
            <v/>
          </cell>
          <cell r="IL79" t="str">
            <v/>
          </cell>
          <cell r="IM79" t="str">
            <v/>
          </cell>
        </row>
        <row r="80">
          <cell r="A80" t="str">
            <v>7.2.1</v>
          </cell>
          <cell r="B80">
            <v>1</v>
          </cell>
          <cell r="C80" t="str">
            <v>Recreation and culture (% total individual consumption)</v>
          </cell>
          <cell r="D80" t="str">
            <v>SCORE</v>
          </cell>
          <cell r="E80" t="str">
            <v/>
          </cell>
          <cell r="F80" t="str">
            <v/>
          </cell>
          <cell r="G80" t="str">
            <v/>
          </cell>
          <cell r="H80">
            <v>1</v>
          </cell>
          <cell r="I80">
            <v>1</v>
          </cell>
          <cell r="J80">
            <v>1</v>
          </cell>
          <cell r="K80">
            <v>1</v>
          </cell>
          <cell r="L80" t="str">
            <v/>
          </cell>
          <cell r="M80" t="str">
            <v/>
          </cell>
          <cell r="N80" t="str">
            <v/>
          </cell>
          <cell r="O80">
            <v>1</v>
          </cell>
          <cell r="P80" t="str">
            <v/>
          </cell>
          <cell r="Q80" t="str">
            <v/>
          </cell>
          <cell r="R80" t="str">
            <v/>
          </cell>
          <cell r="S80" t="str">
            <v/>
          </cell>
          <cell r="T80" t="str">
            <v/>
          </cell>
          <cell r="U80" t="str">
            <v/>
          </cell>
          <cell r="V80">
            <v>1</v>
          </cell>
          <cell r="W80" t="str">
            <v/>
          </cell>
          <cell r="X80" t="str">
            <v/>
          </cell>
          <cell r="Y80" t="str">
            <v/>
          </cell>
          <cell r="Z80">
            <v>1</v>
          </cell>
          <cell r="AA80">
            <v>1</v>
          </cell>
          <cell r="AB80" t="str">
            <v/>
          </cell>
          <cell r="AC80">
            <v>1</v>
          </cell>
          <cell r="AD80" t="str">
            <v/>
          </cell>
          <cell r="AE80">
            <v>1</v>
          </cell>
          <cell r="AF80" t="str">
            <v/>
          </cell>
          <cell r="AG80" t="str">
            <v/>
          </cell>
          <cell r="AH80">
            <v>1</v>
          </cell>
          <cell r="AI80">
            <v>1</v>
          </cell>
          <cell r="AJ80">
            <v>1</v>
          </cell>
          <cell r="AK80">
            <v>1</v>
          </cell>
          <cell r="AL80" t="str">
            <v/>
          </cell>
          <cell r="AM80" t="str">
            <v/>
          </cell>
          <cell r="AN80" t="str">
            <v/>
          </cell>
          <cell r="AO80" t="str">
            <v/>
          </cell>
          <cell r="AP80">
            <v>1</v>
          </cell>
          <cell r="AQ80" t="str">
            <v/>
          </cell>
          <cell r="AR80">
            <v>1</v>
          </cell>
          <cell r="AS80">
            <v>1</v>
          </cell>
          <cell r="AT80" t="str">
            <v/>
          </cell>
          <cell r="AU80" t="str">
            <v/>
          </cell>
          <cell r="AV80">
            <v>1</v>
          </cell>
          <cell r="AW80">
            <v>1</v>
          </cell>
          <cell r="AX80">
            <v>1</v>
          </cell>
          <cell r="AY80">
            <v>1</v>
          </cell>
          <cell r="AZ80" t="str">
            <v/>
          </cell>
          <cell r="BA80">
            <v>1</v>
          </cell>
          <cell r="BB80">
            <v>1</v>
          </cell>
          <cell r="BC80">
            <v>1</v>
          </cell>
          <cell r="BD80">
            <v>1</v>
          </cell>
          <cell r="BE80">
            <v>1</v>
          </cell>
          <cell r="BF80" t="str">
            <v/>
          </cell>
          <cell r="BG80">
            <v>1</v>
          </cell>
          <cell r="BH80">
            <v>1</v>
          </cell>
          <cell r="BI80">
            <v>1</v>
          </cell>
          <cell r="BJ80" t="str">
            <v/>
          </cell>
          <cell r="BK80">
            <v>1</v>
          </cell>
          <cell r="BL80" t="str">
            <v/>
          </cell>
          <cell r="BM80">
            <v>1</v>
          </cell>
          <cell r="BN80" t="str">
            <v/>
          </cell>
          <cell r="BO80">
            <v>1</v>
          </cell>
          <cell r="BP80" t="str">
            <v/>
          </cell>
          <cell r="BQ80">
            <v>1</v>
          </cell>
          <cell r="BR80">
            <v>1</v>
          </cell>
          <cell r="BS80" t="str">
            <v/>
          </cell>
          <cell r="BT80" t="str">
            <v/>
          </cell>
          <cell r="BU80">
            <v>1</v>
          </cell>
          <cell r="BV80">
            <v>1</v>
          </cell>
          <cell r="BW80">
            <v>1</v>
          </cell>
          <cell r="BX80" t="str">
            <v/>
          </cell>
          <cell r="BY80">
            <v>1</v>
          </cell>
          <cell r="BZ80">
            <v>1</v>
          </cell>
          <cell r="CA80" t="str">
            <v/>
          </cell>
          <cell r="CB80">
            <v>1</v>
          </cell>
          <cell r="CC80" t="str">
            <v/>
          </cell>
          <cell r="CD80" t="str">
            <v/>
          </cell>
          <cell r="CE80">
            <v>1</v>
          </cell>
          <cell r="CF80">
            <v>1</v>
          </cell>
          <cell r="CG80" t="str">
            <v/>
          </cell>
          <cell r="CH80" t="str">
            <v/>
          </cell>
          <cell r="CI80" t="str">
            <v/>
          </cell>
          <cell r="CJ80" t="str">
            <v/>
          </cell>
          <cell r="CK80" t="str">
            <v/>
          </cell>
          <cell r="CL80">
            <v>1</v>
          </cell>
          <cell r="CM80">
            <v>1</v>
          </cell>
          <cell r="CN80">
            <v>1</v>
          </cell>
          <cell r="CO80" t="str">
            <v/>
          </cell>
          <cell r="CP80">
            <v>1</v>
          </cell>
          <cell r="CQ80" t="str">
            <v/>
          </cell>
          <cell r="CR80" t="str">
            <v/>
          </cell>
          <cell r="CS80" t="str">
            <v/>
          </cell>
          <cell r="CT80" t="str">
            <v/>
          </cell>
          <cell r="CU80" t="str">
            <v/>
          </cell>
          <cell r="CV80" t="str">
            <v/>
          </cell>
          <cell r="CW80">
            <v>1</v>
          </cell>
          <cell r="CX80">
            <v>1</v>
          </cell>
          <cell r="CY80" t="str">
            <v/>
          </cell>
          <cell r="CZ80" t="str">
            <v/>
          </cell>
          <cell r="DA80">
            <v>1</v>
          </cell>
          <cell r="DB80" t="str">
            <v/>
          </cell>
          <cell r="DC80" t="str">
            <v/>
          </cell>
          <cell r="DD80">
            <v>1</v>
          </cell>
          <cell r="DE80">
            <v>1</v>
          </cell>
          <cell r="DF80">
            <v>1</v>
          </cell>
          <cell r="DG80">
            <v>1</v>
          </cell>
          <cell r="DH80">
            <v>1</v>
          </cell>
          <cell r="DI80">
            <v>1</v>
          </cell>
          <cell r="DJ80">
            <v>1</v>
          </cell>
          <cell r="DK80" t="str">
            <v/>
          </cell>
          <cell r="DL80">
            <v>1</v>
          </cell>
          <cell r="DM80">
            <v>1</v>
          </cell>
          <cell r="DN80" t="str">
            <v/>
          </cell>
          <cell r="DO80" t="str">
            <v/>
          </cell>
          <cell r="DP80" t="str">
            <v/>
          </cell>
          <cell r="DQ80" t="str">
            <v/>
          </cell>
          <cell r="DR80">
            <v>1</v>
          </cell>
          <cell r="DS80" t="str">
            <v/>
          </cell>
          <cell r="DT80" t="str">
            <v/>
          </cell>
          <cell r="DU80" t="str">
            <v/>
          </cell>
          <cell r="DV80">
            <v>1</v>
          </cell>
          <cell r="DW80" t="str">
            <v/>
          </cell>
          <cell r="DX80">
            <v>1</v>
          </cell>
          <cell r="DY80" t="str">
            <v/>
          </cell>
          <cell r="DZ80">
            <v>1</v>
          </cell>
          <cell r="EA80">
            <v>1</v>
          </cell>
          <cell r="EB80" t="str">
            <v/>
          </cell>
          <cell r="EC80">
            <v>1</v>
          </cell>
          <cell r="ED80" t="str">
            <v/>
          </cell>
          <cell r="EE80" t="str">
            <v/>
          </cell>
          <cell r="EF80" t="str">
            <v/>
          </cell>
          <cell r="EG80" t="str">
            <v/>
          </cell>
          <cell r="EH80" t="str">
            <v/>
          </cell>
          <cell r="EI80" t="str">
            <v/>
          </cell>
          <cell r="EJ80" t="str">
            <v/>
          </cell>
          <cell r="EK80" t="str">
            <v/>
          </cell>
          <cell r="EL80" t="str">
            <v/>
          </cell>
          <cell r="EM80" t="str">
            <v/>
          </cell>
          <cell r="EN80" t="str">
            <v/>
          </cell>
          <cell r="EO80" t="str">
            <v/>
          </cell>
          <cell r="EP80" t="str">
            <v/>
          </cell>
          <cell r="EQ80">
            <v>1</v>
          </cell>
          <cell r="ER80" t="str">
            <v/>
          </cell>
          <cell r="ES80" t="str">
            <v/>
          </cell>
          <cell r="ET80" t="str">
            <v/>
          </cell>
          <cell r="EU80" t="str">
            <v/>
          </cell>
          <cell r="EV80" t="str">
            <v/>
          </cell>
          <cell r="EW80" t="str">
            <v/>
          </cell>
          <cell r="EX80" t="str">
            <v/>
          </cell>
          <cell r="EY80" t="str">
            <v/>
          </cell>
          <cell r="EZ80" t="str">
            <v/>
          </cell>
          <cell r="FA80" t="str">
            <v/>
          </cell>
          <cell r="FB80" t="str">
            <v/>
          </cell>
          <cell r="FC80" t="str">
            <v/>
          </cell>
          <cell r="FD80" t="str">
            <v/>
          </cell>
          <cell r="FE80" t="str">
            <v/>
          </cell>
          <cell r="FF80" t="str">
            <v/>
          </cell>
          <cell r="FG80" t="str">
            <v/>
          </cell>
          <cell r="FH80" t="str">
            <v/>
          </cell>
          <cell r="FI80" t="str">
            <v/>
          </cell>
          <cell r="FJ80" t="str">
            <v/>
          </cell>
          <cell r="FK80" t="str">
            <v/>
          </cell>
          <cell r="FL80" t="str">
            <v/>
          </cell>
          <cell r="FM80" t="str">
            <v/>
          </cell>
          <cell r="FN80" t="str">
            <v/>
          </cell>
          <cell r="FO80" t="str">
            <v/>
          </cell>
          <cell r="FP80" t="str">
            <v/>
          </cell>
          <cell r="FQ80" t="str">
            <v/>
          </cell>
          <cell r="FR80" t="str">
            <v/>
          </cell>
          <cell r="FS80" t="str">
            <v/>
          </cell>
          <cell r="FT80" t="str">
            <v/>
          </cell>
          <cell r="FU80" t="str">
            <v/>
          </cell>
          <cell r="FV80" t="str">
            <v/>
          </cell>
          <cell r="FW80" t="str">
            <v/>
          </cell>
          <cell r="FX80" t="str">
            <v/>
          </cell>
          <cell r="FY80" t="str">
            <v/>
          </cell>
          <cell r="FZ80" t="str">
            <v/>
          </cell>
          <cell r="GA80" t="str">
            <v/>
          </cell>
          <cell r="GB80">
            <v>1</v>
          </cell>
          <cell r="GC80" t="str">
            <v/>
          </cell>
          <cell r="GD80" t="str">
            <v/>
          </cell>
          <cell r="GE80" t="str">
            <v/>
          </cell>
          <cell r="GF80" t="str">
            <v/>
          </cell>
          <cell r="GG80" t="str">
            <v/>
          </cell>
          <cell r="GH80" t="str">
            <v/>
          </cell>
          <cell r="GI80" t="str">
            <v/>
          </cell>
          <cell r="GJ80" t="str">
            <v/>
          </cell>
          <cell r="GK80" t="str">
            <v/>
          </cell>
          <cell r="GL80" t="str">
            <v/>
          </cell>
          <cell r="GM80" t="str">
            <v/>
          </cell>
          <cell r="GN80" t="str">
            <v/>
          </cell>
          <cell r="GO80" t="str">
            <v/>
          </cell>
          <cell r="GP80" t="str">
            <v/>
          </cell>
          <cell r="GQ80" t="str">
            <v/>
          </cell>
          <cell r="GR80" t="str">
            <v/>
          </cell>
          <cell r="GS80" t="str">
            <v/>
          </cell>
          <cell r="GT80">
            <v>1</v>
          </cell>
          <cell r="GU80" t="str">
            <v/>
          </cell>
          <cell r="GV80" t="str">
            <v/>
          </cell>
          <cell r="GW80" t="str">
            <v/>
          </cell>
          <cell r="GX80" t="str">
            <v/>
          </cell>
          <cell r="GY80" t="str">
            <v/>
          </cell>
          <cell r="GZ80" t="str">
            <v/>
          </cell>
          <cell r="HA80">
            <v>1</v>
          </cell>
          <cell r="HB80" t="str">
            <v/>
          </cell>
          <cell r="HC80" t="str">
            <v/>
          </cell>
          <cell r="HD80" t="str">
            <v/>
          </cell>
          <cell r="HE80" t="str">
            <v/>
          </cell>
          <cell r="HF80" t="str">
            <v/>
          </cell>
          <cell r="HG80" t="str">
            <v/>
          </cell>
          <cell r="HH80" t="str">
            <v/>
          </cell>
          <cell r="HI80" t="str">
            <v/>
          </cell>
          <cell r="HJ80" t="str">
            <v/>
          </cell>
          <cell r="HK80" t="str">
            <v/>
          </cell>
          <cell r="HL80" t="str">
            <v/>
          </cell>
          <cell r="HM80" t="str">
            <v/>
          </cell>
          <cell r="HN80" t="str">
            <v/>
          </cell>
          <cell r="HO80" t="str">
            <v/>
          </cell>
          <cell r="HP80" t="str">
            <v/>
          </cell>
          <cell r="HQ80" t="str">
            <v/>
          </cell>
          <cell r="HR80" t="str">
            <v/>
          </cell>
          <cell r="HS80" t="str">
            <v/>
          </cell>
          <cell r="HT80" t="str">
            <v/>
          </cell>
          <cell r="HU80" t="str">
            <v/>
          </cell>
          <cell r="HV80" t="str">
            <v/>
          </cell>
          <cell r="HW80" t="str">
            <v/>
          </cell>
          <cell r="HX80" t="str">
            <v/>
          </cell>
          <cell r="HY80" t="str">
            <v/>
          </cell>
          <cell r="HZ80" t="str">
            <v/>
          </cell>
          <cell r="IA80" t="str">
            <v/>
          </cell>
          <cell r="IB80" t="str">
            <v/>
          </cell>
          <cell r="IC80" t="str">
            <v/>
          </cell>
          <cell r="ID80" t="str">
            <v/>
          </cell>
          <cell r="IE80" t="str">
            <v/>
          </cell>
          <cell r="IF80" t="str">
            <v/>
          </cell>
          <cell r="IG80" t="str">
            <v/>
          </cell>
          <cell r="IH80" t="str">
            <v/>
          </cell>
          <cell r="II80" t="str">
            <v/>
          </cell>
          <cell r="IJ80" t="str">
            <v/>
          </cell>
          <cell r="IK80" t="str">
            <v/>
          </cell>
          <cell r="IL80" t="str">
            <v/>
          </cell>
          <cell r="IM80">
            <v>1</v>
          </cell>
        </row>
        <row r="81">
          <cell r="A81" t="str">
            <v>7.2.2</v>
          </cell>
          <cell r="B81">
            <v>1</v>
          </cell>
          <cell r="C81" t="str">
            <v>National feature films produced (per million people)</v>
          </cell>
          <cell r="D81" t="str">
            <v>SCORE</v>
          </cell>
          <cell r="E81" t="str">
            <v/>
          </cell>
          <cell r="F81" t="str">
            <v/>
          </cell>
          <cell r="G81">
            <v>1</v>
          </cell>
          <cell r="H81">
            <v>1</v>
          </cell>
          <cell r="I81">
            <v>1</v>
          </cell>
          <cell r="J81">
            <v>1</v>
          </cell>
          <cell r="K81">
            <v>1</v>
          </cell>
          <cell r="L81" t="str">
            <v/>
          </cell>
          <cell r="M81">
            <v>1</v>
          </cell>
          <cell r="N81" t="str">
            <v/>
          </cell>
          <cell r="O81">
            <v>1</v>
          </cell>
          <cell r="P81" t="str">
            <v/>
          </cell>
          <cell r="Q81">
            <v>1</v>
          </cell>
          <cell r="R81" t="str">
            <v/>
          </cell>
          <cell r="S81" t="str">
            <v/>
          </cell>
          <cell r="T81">
            <v>1</v>
          </cell>
          <cell r="U81" t="str">
            <v/>
          </cell>
          <cell r="V81">
            <v>1</v>
          </cell>
          <cell r="W81">
            <v>1</v>
          </cell>
          <cell r="X81" t="str">
            <v/>
          </cell>
          <cell r="Y81">
            <v>1</v>
          </cell>
          <cell r="Z81">
            <v>1</v>
          </cell>
          <cell r="AA81">
            <v>1</v>
          </cell>
          <cell r="AB81" t="str">
            <v/>
          </cell>
          <cell r="AC81">
            <v>1</v>
          </cell>
          <cell r="AD81">
            <v>1</v>
          </cell>
          <cell r="AE81">
            <v>1</v>
          </cell>
          <cell r="AF81">
            <v>1</v>
          </cell>
          <cell r="AG81" t="str">
            <v/>
          </cell>
          <cell r="AH81">
            <v>1</v>
          </cell>
          <cell r="AI81">
            <v>1</v>
          </cell>
          <cell r="AJ81">
            <v>1</v>
          </cell>
          <cell r="AK81">
            <v>1</v>
          </cell>
          <cell r="AL81">
            <v>1</v>
          </cell>
          <cell r="AM81" t="str">
            <v/>
          </cell>
          <cell r="AN81">
            <v>1</v>
          </cell>
          <cell r="AO81" t="str">
            <v/>
          </cell>
          <cell r="AP81">
            <v>1</v>
          </cell>
          <cell r="AQ81" t="str">
            <v/>
          </cell>
          <cell r="AR81">
            <v>1</v>
          </cell>
          <cell r="AS81">
            <v>1</v>
          </cell>
          <cell r="AT81" t="str">
            <v/>
          </cell>
          <cell r="AU81" t="str">
            <v/>
          </cell>
          <cell r="AV81">
            <v>1</v>
          </cell>
          <cell r="AW81" t="str">
            <v/>
          </cell>
          <cell r="AX81">
            <v>1</v>
          </cell>
          <cell r="AY81">
            <v>1</v>
          </cell>
          <cell r="AZ81" t="str">
            <v/>
          </cell>
          <cell r="BA81">
            <v>1</v>
          </cell>
          <cell r="BB81">
            <v>1</v>
          </cell>
          <cell r="BC81">
            <v>1</v>
          </cell>
          <cell r="BD81">
            <v>1</v>
          </cell>
          <cell r="BE81">
            <v>1</v>
          </cell>
          <cell r="BF81">
            <v>1</v>
          </cell>
          <cell r="BG81">
            <v>1</v>
          </cell>
          <cell r="BH81">
            <v>1</v>
          </cell>
          <cell r="BI81">
            <v>1</v>
          </cell>
          <cell r="BJ81" t="str">
            <v/>
          </cell>
          <cell r="BK81">
            <v>1</v>
          </cell>
          <cell r="BL81" t="str">
            <v/>
          </cell>
          <cell r="BM81" t="str">
            <v/>
          </cell>
          <cell r="BN81">
            <v>1</v>
          </cell>
          <cell r="BO81">
            <v>1</v>
          </cell>
          <cell r="BP81" t="str">
            <v/>
          </cell>
          <cell r="BQ81">
            <v>1</v>
          </cell>
          <cell r="BR81">
            <v>1</v>
          </cell>
          <cell r="BS81" t="str">
            <v/>
          </cell>
          <cell r="BT81" t="str">
            <v/>
          </cell>
          <cell r="BU81">
            <v>1</v>
          </cell>
          <cell r="BV81">
            <v>1</v>
          </cell>
          <cell r="BW81">
            <v>1</v>
          </cell>
          <cell r="BX81" t="str">
            <v/>
          </cell>
          <cell r="BY81" t="str">
            <v/>
          </cell>
          <cell r="BZ81">
            <v>1</v>
          </cell>
          <cell r="CA81" t="str">
            <v/>
          </cell>
          <cell r="CB81" t="str">
            <v/>
          </cell>
          <cell r="CC81" t="str">
            <v/>
          </cell>
          <cell r="CD81">
            <v>1</v>
          </cell>
          <cell r="CE81">
            <v>1</v>
          </cell>
          <cell r="CF81">
            <v>1</v>
          </cell>
          <cell r="CG81" t="str">
            <v/>
          </cell>
          <cell r="CH81">
            <v>1</v>
          </cell>
          <cell r="CI81">
            <v>1</v>
          </cell>
          <cell r="CJ81">
            <v>1</v>
          </cell>
          <cell r="CK81" t="str">
            <v/>
          </cell>
          <cell r="CL81">
            <v>1</v>
          </cell>
          <cell r="CM81">
            <v>1</v>
          </cell>
          <cell r="CN81">
            <v>1</v>
          </cell>
          <cell r="CO81">
            <v>1</v>
          </cell>
          <cell r="CP81">
            <v>1</v>
          </cell>
          <cell r="CQ81">
            <v>1</v>
          </cell>
          <cell r="CR81">
            <v>1</v>
          </cell>
          <cell r="CS81">
            <v>1</v>
          </cell>
          <cell r="CT81">
            <v>1</v>
          </cell>
          <cell r="CU81">
            <v>1</v>
          </cell>
          <cell r="CV81">
            <v>1</v>
          </cell>
          <cell r="CW81">
            <v>1</v>
          </cell>
          <cell r="CX81">
            <v>1</v>
          </cell>
          <cell r="CY81" t="str">
            <v/>
          </cell>
          <cell r="CZ81">
            <v>1</v>
          </cell>
          <cell r="DA81">
            <v>1</v>
          </cell>
          <cell r="DB81" t="str">
            <v/>
          </cell>
          <cell r="DC81" t="str">
            <v/>
          </cell>
          <cell r="DD81" t="str">
            <v/>
          </cell>
          <cell r="DE81">
            <v>1</v>
          </cell>
          <cell r="DF81">
            <v>1</v>
          </cell>
          <cell r="DG81">
            <v>1</v>
          </cell>
          <cell r="DH81">
            <v>1</v>
          </cell>
          <cell r="DI81">
            <v>1</v>
          </cell>
          <cell r="DJ81" t="str">
            <v/>
          </cell>
          <cell r="DK81" t="str">
            <v/>
          </cell>
          <cell r="DL81">
            <v>1</v>
          </cell>
          <cell r="DM81">
            <v>1</v>
          </cell>
          <cell r="DN81" t="str">
            <v/>
          </cell>
          <cell r="DO81" t="str">
            <v/>
          </cell>
          <cell r="DP81" t="str">
            <v/>
          </cell>
          <cell r="DQ81" t="str">
            <v/>
          </cell>
          <cell r="DR81">
            <v>1</v>
          </cell>
          <cell r="DS81" t="str">
            <v/>
          </cell>
          <cell r="DT81" t="str">
            <v/>
          </cell>
          <cell r="DU81" t="str">
            <v/>
          </cell>
          <cell r="DV81">
            <v>1</v>
          </cell>
          <cell r="DW81" t="str">
            <v/>
          </cell>
          <cell r="DX81">
            <v>1</v>
          </cell>
          <cell r="DY81" t="str">
            <v/>
          </cell>
          <cell r="DZ81">
            <v>1</v>
          </cell>
          <cell r="EA81">
            <v>1</v>
          </cell>
          <cell r="EB81">
            <v>1</v>
          </cell>
          <cell r="EC81">
            <v>1</v>
          </cell>
          <cell r="ED81">
            <v>1</v>
          </cell>
          <cell r="EE81" t="str">
            <v/>
          </cell>
          <cell r="EF81" t="str">
            <v/>
          </cell>
          <cell r="EG81" t="str">
            <v/>
          </cell>
          <cell r="EH81" t="str">
            <v/>
          </cell>
          <cell r="EI81" t="str">
            <v/>
          </cell>
          <cell r="EJ81" t="str">
            <v/>
          </cell>
          <cell r="EK81" t="str">
            <v/>
          </cell>
          <cell r="EL81" t="str">
            <v/>
          </cell>
          <cell r="EM81" t="str">
            <v/>
          </cell>
          <cell r="EN81" t="str">
            <v/>
          </cell>
          <cell r="EO81" t="str">
            <v/>
          </cell>
          <cell r="EP81" t="str">
            <v/>
          </cell>
          <cell r="EQ81">
            <v>1</v>
          </cell>
          <cell r="ER81" t="str">
            <v/>
          </cell>
          <cell r="ES81" t="str">
            <v/>
          </cell>
          <cell r="ET81" t="str">
            <v/>
          </cell>
          <cell r="EU81" t="str">
            <v/>
          </cell>
          <cell r="EV81" t="str">
            <v/>
          </cell>
          <cell r="EW81" t="str">
            <v/>
          </cell>
          <cell r="EX81" t="str">
            <v/>
          </cell>
          <cell r="EY81" t="str">
            <v/>
          </cell>
          <cell r="EZ81" t="str">
            <v/>
          </cell>
          <cell r="FA81" t="str">
            <v/>
          </cell>
          <cell r="FB81" t="str">
            <v/>
          </cell>
          <cell r="FC81" t="str">
            <v/>
          </cell>
          <cell r="FD81" t="str">
            <v/>
          </cell>
          <cell r="FE81" t="str">
            <v/>
          </cell>
          <cell r="FF81" t="str">
            <v/>
          </cell>
          <cell r="FG81" t="str">
            <v/>
          </cell>
          <cell r="FH81" t="str">
            <v/>
          </cell>
          <cell r="FI81" t="str">
            <v/>
          </cell>
          <cell r="FJ81" t="str">
            <v/>
          </cell>
          <cell r="FK81" t="str">
            <v/>
          </cell>
          <cell r="FL81" t="str">
            <v/>
          </cell>
          <cell r="FM81" t="str">
            <v/>
          </cell>
          <cell r="FN81" t="str">
            <v/>
          </cell>
          <cell r="FO81" t="str">
            <v/>
          </cell>
          <cell r="FP81" t="str">
            <v/>
          </cell>
          <cell r="FQ81" t="str">
            <v/>
          </cell>
          <cell r="FR81" t="str">
            <v/>
          </cell>
          <cell r="FS81" t="str">
            <v/>
          </cell>
          <cell r="FT81" t="str">
            <v/>
          </cell>
          <cell r="FU81" t="str">
            <v/>
          </cell>
          <cell r="FV81" t="str">
            <v/>
          </cell>
          <cell r="FW81" t="str">
            <v/>
          </cell>
          <cell r="FX81" t="str">
            <v/>
          </cell>
          <cell r="FY81" t="str">
            <v/>
          </cell>
          <cell r="FZ81" t="str">
            <v/>
          </cell>
          <cell r="GA81" t="str">
            <v/>
          </cell>
          <cell r="GB81">
            <v>1</v>
          </cell>
          <cell r="GC81" t="str">
            <v/>
          </cell>
          <cell r="GD81" t="str">
            <v/>
          </cell>
          <cell r="GE81" t="str">
            <v/>
          </cell>
          <cell r="GF81" t="str">
            <v/>
          </cell>
          <cell r="GG81" t="str">
            <v/>
          </cell>
          <cell r="GH81" t="str">
            <v/>
          </cell>
          <cell r="GI81" t="str">
            <v/>
          </cell>
          <cell r="GJ81" t="str">
            <v/>
          </cell>
          <cell r="GK81">
            <v>1</v>
          </cell>
          <cell r="GL81" t="str">
            <v/>
          </cell>
          <cell r="GM81" t="str">
            <v/>
          </cell>
          <cell r="GN81" t="str">
            <v/>
          </cell>
          <cell r="GO81" t="str">
            <v/>
          </cell>
          <cell r="GP81" t="str">
            <v/>
          </cell>
          <cell r="GQ81" t="str">
            <v/>
          </cell>
          <cell r="GR81" t="str">
            <v/>
          </cell>
          <cell r="GS81" t="str">
            <v/>
          </cell>
          <cell r="GT81">
            <v>1</v>
          </cell>
          <cell r="GU81" t="str">
            <v/>
          </cell>
          <cell r="GV81" t="str">
            <v/>
          </cell>
          <cell r="GW81" t="str">
            <v/>
          </cell>
          <cell r="GX81" t="str">
            <v/>
          </cell>
          <cell r="GY81" t="str">
            <v/>
          </cell>
          <cell r="GZ81" t="str">
            <v/>
          </cell>
          <cell r="HA81">
            <v>1</v>
          </cell>
          <cell r="HB81" t="str">
            <v/>
          </cell>
          <cell r="HC81" t="str">
            <v/>
          </cell>
          <cell r="HD81" t="str">
            <v/>
          </cell>
          <cell r="HE81" t="str">
            <v/>
          </cell>
          <cell r="HF81" t="str">
            <v/>
          </cell>
          <cell r="HG81" t="str">
            <v/>
          </cell>
          <cell r="HH81" t="str">
            <v/>
          </cell>
          <cell r="HI81" t="str">
            <v/>
          </cell>
          <cell r="HJ81" t="str">
            <v/>
          </cell>
          <cell r="HK81" t="str">
            <v/>
          </cell>
          <cell r="HL81" t="str">
            <v/>
          </cell>
          <cell r="HM81" t="str">
            <v/>
          </cell>
          <cell r="HN81" t="str">
            <v/>
          </cell>
          <cell r="HO81" t="str">
            <v/>
          </cell>
          <cell r="HP81" t="str">
            <v/>
          </cell>
          <cell r="HQ81" t="str">
            <v/>
          </cell>
          <cell r="HR81" t="str">
            <v/>
          </cell>
          <cell r="HS81" t="str">
            <v/>
          </cell>
          <cell r="HT81" t="str">
            <v/>
          </cell>
          <cell r="HU81" t="str">
            <v/>
          </cell>
          <cell r="HV81" t="str">
            <v/>
          </cell>
          <cell r="HW81" t="str">
            <v/>
          </cell>
          <cell r="HX81" t="str">
            <v/>
          </cell>
          <cell r="HY81" t="str">
            <v/>
          </cell>
          <cell r="HZ81" t="str">
            <v/>
          </cell>
          <cell r="IA81" t="str">
            <v/>
          </cell>
          <cell r="IB81" t="str">
            <v/>
          </cell>
          <cell r="IC81" t="str">
            <v/>
          </cell>
          <cell r="ID81" t="str">
            <v/>
          </cell>
          <cell r="IE81" t="str">
            <v/>
          </cell>
          <cell r="IF81" t="str">
            <v/>
          </cell>
          <cell r="IG81" t="str">
            <v/>
          </cell>
          <cell r="IH81" t="str">
            <v/>
          </cell>
          <cell r="II81" t="str">
            <v/>
          </cell>
          <cell r="IJ81" t="str">
            <v/>
          </cell>
          <cell r="IK81" t="str">
            <v/>
          </cell>
          <cell r="IL81" t="str">
            <v/>
          </cell>
          <cell r="IM81" t="str">
            <v/>
          </cell>
        </row>
        <row r="82">
          <cell r="A82" t="str">
            <v>7.2.3</v>
          </cell>
          <cell r="B82">
            <v>0.5</v>
          </cell>
          <cell r="C82" t="str">
            <v>Daily newspapers: total average circulation (per thousand literate people)</v>
          </cell>
          <cell r="D82" t="str">
            <v>SCORE</v>
          </cell>
          <cell r="E82" t="str">
            <v/>
          </cell>
          <cell r="F82" t="str">
            <v/>
          </cell>
          <cell r="G82">
            <v>0.5</v>
          </cell>
          <cell r="H82">
            <v>0.5</v>
          </cell>
          <cell r="I82" t="str">
            <v/>
          </cell>
          <cell r="J82">
            <v>0.5</v>
          </cell>
          <cell r="K82">
            <v>0.5</v>
          </cell>
          <cell r="L82" t="str">
            <v/>
          </cell>
          <cell r="M82" t="str">
            <v/>
          </cell>
          <cell r="N82" t="str">
            <v/>
          </cell>
          <cell r="O82">
            <v>0.5</v>
          </cell>
          <cell r="P82">
            <v>0.5</v>
          </cell>
          <cell r="Q82" t="str">
            <v/>
          </cell>
          <cell r="R82" t="str">
            <v/>
          </cell>
          <cell r="S82">
            <v>0.5</v>
          </cell>
          <cell r="T82">
            <v>0.5</v>
          </cell>
          <cell r="U82">
            <v>0.5</v>
          </cell>
          <cell r="V82">
            <v>0.5</v>
          </cell>
          <cell r="W82" t="str">
            <v/>
          </cell>
          <cell r="X82" t="str">
            <v/>
          </cell>
          <cell r="Y82" t="str">
            <v/>
          </cell>
          <cell r="Z82" t="str">
            <v/>
          </cell>
          <cell r="AA82" t="str">
            <v/>
          </cell>
          <cell r="AB82" t="str">
            <v/>
          </cell>
          <cell r="AC82">
            <v>0.5</v>
          </cell>
          <cell r="AD82">
            <v>0.5</v>
          </cell>
          <cell r="AE82">
            <v>0.5</v>
          </cell>
          <cell r="AF82">
            <v>0.5</v>
          </cell>
          <cell r="AG82" t="str">
            <v/>
          </cell>
          <cell r="AH82" t="str">
            <v/>
          </cell>
          <cell r="AI82" t="str">
            <v/>
          </cell>
          <cell r="AJ82">
            <v>0.5</v>
          </cell>
          <cell r="AK82">
            <v>0.5</v>
          </cell>
          <cell r="AL82">
            <v>0.5</v>
          </cell>
          <cell r="AM82" t="str">
            <v/>
          </cell>
          <cell r="AN82" t="str">
            <v/>
          </cell>
          <cell r="AO82">
            <v>0.5</v>
          </cell>
          <cell r="AP82">
            <v>0.5</v>
          </cell>
          <cell r="AQ82">
            <v>0.5</v>
          </cell>
          <cell r="AR82">
            <v>0.5</v>
          </cell>
          <cell r="AS82">
            <v>0.5</v>
          </cell>
          <cell r="AT82" t="str">
            <v/>
          </cell>
          <cell r="AU82" t="str">
            <v/>
          </cell>
          <cell r="AV82">
            <v>0.5</v>
          </cell>
          <cell r="AW82" t="str">
            <v/>
          </cell>
          <cell r="AX82" t="str">
            <v/>
          </cell>
          <cell r="AY82" t="str">
            <v/>
          </cell>
          <cell r="AZ82" t="str">
            <v/>
          </cell>
          <cell r="BA82" t="str">
            <v/>
          </cell>
          <cell r="BB82" t="str">
            <v/>
          </cell>
          <cell r="BC82">
            <v>0.5</v>
          </cell>
          <cell r="BD82" t="str">
            <v/>
          </cell>
          <cell r="BE82">
            <v>0.5</v>
          </cell>
          <cell r="BF82" t="str">
            <v/>
          </cell>
          <cell r="BG82">
            <v>0.5</v>
          </cell>
          <cell r="BH82" t="str">
            <v/>
          </cell>
          <cell r="BI82">
            <v>0.5</v>
          </cell>
          <cell r="BJ82" t="str">
            <v/>
          </cell>
          <cell r="BK82" t="str">
            <v/>
          </cell>
          <cell r="BL82" t="str">
            <v/>
          </cell>
          <cell r="BM82" t="str">
            <v/>
          </cell>
          <cell r="BN82" t="str">
            <v/>
          </cell>
          <cell r="BO82" t="str">
            <v/>
          </cell>
          <cell r="BP82" t="str">
            <v/>
          </cell>
          <cell r="BQ82">
            <v>0.5</v>
          </cell>
          <cell r="BR82">
            <v>0.5</v>
          </cell>
          <cell r="BS82" t="str">
            <v/>
          </cell>
          <cell r="BT82" t="str">
            <v/>
          </cell>
          <cell r="BU82">
            <v>0.5</v>
          </cell>
          <cell r="BV82">
            <v>0.5</v>
          </cell>
          <cell r="BW82">
            <v>0.5</v>
          </cell>
          <cell r="BX82" t="str">
            <v/>
          </cell>
          <cell r="BY82" t="str">
            <v/>
          </cell>
          <cell r="BZ82">
            <v>0.5</v>
          </cell>
          <cell r="CA82" t="str">
            <v/>
          </cell>
          <cell r="CB82" t="str">
            <v/>
          </cell>
          <cell r="CC82" t="str">
            <v/>
          </cell>
          <cell r="CD82">
            <v>0.5</v>
          </cell>
          <cell r="CE82" t="str">
            <v/>
          </cell>
          <cell r="CF82">
            <v>0.5</v>
          </cell>
          <cell r="CG82" t="str">
            <v/>
          </cell>
          <cell r="CH82" t="str">
            <v/>
          </cell>
          <cell r="CI82">
            <v>0.5</v>
          </cell>
          <cell r="CJ82">
            <v>0.5</v>
          </cell>
          <cell r="CK82" t="str">
            <v/>
          </cell>
          <cell r="CL82">
            <v>0.5</v>
          </cell>
          <cell r="CM82" t="str">
            <v/>
          </cell>
          <cell r="CN82" t="str">
            <v/>
          </cell>
          <cell r="CO82" t="str">
            <v/>
          </cell>
          <cell r="CP82">
            <v>0.5</v>
          </cell>
          <cell r="CQ82" t="str">
            <v/>
          </cell>
          <cell r="CR82">
            <v>0.5</v>
          </cell>
          <cell r="CS82">
            <v>0.5</v>
          </cell>
          <cell r="CT82" t="str">
            <v/>
          </cell>
          <cell r="CU82" t="str">
            <v/>
          </cell>
          <cell r="CV82">
            <v>0.5</v>
          </cell>
          <cell r="CW82">
            <v>0.5</v>
          </cell>
          <cell r="CX82" t="str">
            <v/>
          </cell>
          <cell r="CY82" t="str">
            <v/>
          </cell>
          <cell r="CZ82">
            <v>0.5</v>
          </cell>
          <cell r="DA82">
            <v>0.5</v>
          </cell>
          <cell r="DB82" t="str">
            <v/>
          </cell>
          <cell r="DC82">
            <v>0.5</v>
          </cell>
          <cell r="DD82" t="str">
            <v/>
          </cell>
          <cell r="DE82">
            <v>0.5</v>
          </cell>
          <cell r="DF82">
            <v>0.5</v>
          </cell>
          <cell r="DG82">
            <v>0.5</v>
          </cell>
          <cell r="DH82">
            <v>0.5</v>
          </cell>
          <cell r="DI82">
            <v>0.5</v>
          </cell>
          <cell r="DJ82">
            <v>0.5</v>
          </cell>
          <cell r="DK82" t="str">
            <v/>
          </cell>
          <cell r="DL82">
            <v>0.5</v>
          </cell>
          <cell r="DM82">
            <v>0.5</v>
          </cell>
          <cell r="DN82" t="str">
            <v/>
          </cell>
          <cell r="DO82" t="str">
            <v/>
          </cell>
          <cell r="DP82" t="str">
            <v/>
          </cell>
          <cell r="DQ82">
            <v>0.5</v>
          </cell>
          <cell r="DR82" t="str">
            <v/>
          </cell>
          <cell r="DS82" t="str">
            <v/>
          </cell>
          <cell r="DT82">
            <v>0.5</v>
          </cell>
          <cell r="DU82">
            <v>0.5</v>
          </cell>
          <cell r="DV82" t="str">
            <v/>
          </cell>
          <cell r="DW82" t="str">
            <v/>
          </cell>
          <cell r="DX82">
            <v>0.5</v>
          </cell>
          <cell r="DY82" t="str">
            <v/>
          </cell>
          <cell r="DZ82">
            <v>0.5</v>
          </cell>
          <cell r="EA82" t="str">
            <v/>
          </cell>
          <cell r="EB82" t="str">
            <v/>
          </cell>
          <cell r="EC82">
            <v>0.5</v>
          </cell>
          <cell r="ED82" t="str">
            <v/>
          </cell>
          <cell r="EE82">
            <v>0.5</v>
          </cell>
          <cell r="EF82" t="str">
            <v/>
          </cell>
          <cell r="EG82" t="str">
            <v/>
          </cell>
          <cell r="EH82" t="str">
            <v/>
          </cell>
          <cell r="EI82" t="str">
            <v/>
          </cell>
          <cell r="EJ82" t="str">
            <v/>
          </cell>
          <cell r="EK82">
            <v>0.5</v>
          </cell>
          <cell r="EL82" t="str">
            <v/>
          </cell>
          <cell r="EM82" t="str">
            <v/>
          </cell>
          <cell r="EN82" t="str">
            <v/>
          </cell>
          <cell r="EO82" t="str">
            <v/>
          </cell>
          <cell r="EP82" t="str">
            <v/>
          </cell>
          <cell r="EQ82">
            <v>0.5</v>
          </cell>
          <cell r="ER82" t="str">
            <v/>
          </cell>
          <cell r="ES82" t="str">
            <v/>
          </cell>
          <cell r="ET82" t="str">
            <v/>
          </cell>
          <cell r="EU82" t="str">
            <v/>
          </cell>
          <cell r="EV82" t="str">
            <v/>
          </cell>
          <cell r="EW82" t="str">
            <v/>
          </cell>
          <cell r="EX82" t="str">
            <v/>
          </cell>
          <cell r="EY82" t="str">
            <v/>
          </cell>
          <cell r="EZ82" t="str">
            <v/>
          </cell>
          <cell r="FA82" t="str">
            <v/>
          </cell>
          <cell r="FB82" t="str">
            <v/>
          </cell>
          <cell r="FC82" t="str">
            <v/>
          </cell>
          <cell r="FD82" t="str">
            <v/>
          </cell>
          <cell r="FE82" t="str">
            <v/>
          </cell>
          <cell r="FF82" t="str">
            <v/>
          </cell>
          <cell r="FG82" t="str">
            <v/>
          </cell>
          <cell r="FH82" t="str">
            <v/>
          </cell>
          <cell r="FI82" t="str">
            <v/>
          </cell>
          <cell r="FJ82" t="str">
            <v/>
          </cell>
          <cell r="FK82" t="str">
            <v/>
          </cell>
          <cell r="FL82" t="str">
            <v/>
          </cell>
          <cell r="FM82" t="str">
            <v/>
          </cell>
          <cell r="FN82" t="str">
            <v/>
          </cell>
          <cell r="FO82" t="str">
            <v/>
          </cell>
          <cell r="FP82" t="str">
            <v/>
          </cell>
          <cell r="FQ82" t="str">
            <v/>
          </cell>
          <cell r="FR82" t="str">
            <v/>
          </cell>
          <cell r="FS82" t="str">
            <v/>
          </cell>
          <cell r="FT82" t="str">
            <v/>
          </cell>
          <cell r="FU82" t="str">
            <v/>
          </cell>
          <cell r="FV82" t="str">
            <v/>
          </cell>
          <cell r="FW82" t="str">
            <v/>
          </cell>
          <cell r="FX82" t="str">
            <v/>
          </cell>
          <cell r="FY82" t="str">
            <v/>
          </cell>
          <cell r="FZ82" t="str">
            <v/>
          </cell>
          <cell r="GA82" t="str">
            <v/>
          </cell>
          <cell r="GB82" t="str">
            <v/>
          </cell>
          <cell r="GC82" t="str">
            <v/>
          </cell>
          <cell r="GD82" t="str">
            <v/>
          </cell>
          <cell r="GE82" t="str">
            <v/>
          </cell>
          <cell r="GF82" t="str">
            <v/>
          </cell>
          <cell r="GG82" t="str">
            <v/>
          </cell>
          <cell r="GH82" t="str">
            <v/>
          </cell>
          <cell r="GI82" t="str">
            <v/>
          </cell>
          <cell r="GJ82" t="str">
            <v/>
          </cell>
          <cell r="GK82">
            <v>0.5</v>
          </cell>
          <cell r="GL82" t="str">
            <v/>
          </cell>
          <cell r="GM82" t="str">
            <v/>
          </cell>
          <cell r="GN82" t="str">
            <v/>
          </cell>
          <cell r="GO82" t="str">
            <v/>
          </cell>
          <cell r="GP82" t="str">
            <v/>
          </cell>
          <cell r="GQ82" t="str">
            <v/>
          </cell>
          <cell r="GR82" t="str">
            <v/>
          </cell>
          <cell r="GS82" t="str">
            <v/>
          </cell>
          <cell r="GT82" t="str">
            <v/>
          </cell>
          <cell r="GU82" t="str">
            <v/>
          </cell>
          <cell r="GV82" t="str">
            <v/>
          </cell>
          <cell r="GW82" t="str">
            <v/>
          </cell>
          <cell r="GX82" t="str">
            <v/>
          </cell>
          <cell r="GY82" t="str">
            <v/>
          </cell>
          <cell r="GZ82" t="str">
            <v/>
          </cell>
          <cell r="HA82">
            <v>0.5</v>
          </cell>
          <cell r="HB82" t="str">
            <v/>
          </cell>
          <cell r="HC82" t="str">
            <v/>
          </cell>
          <cell r="HD82" t="str">
            <v/>
          </cell>
          <cell r="HE82" t="str">
            <v/>
          </cell>
          <cell r="HF82" t="str">
            <v/>
          </cell>
          <cell r="HG82" t="str">
            <v/>
          </cell>
          <cell r="HH82" t="str">
            <v/>
          </cell>
          <cell r="HI82" t="str">
            <v/>
          </cell>
          <cell r="HJ82" t="str">
            <v/>
          </cell>
          <cell r="HK82" t="str">
            <v/>
          </cell>
          <cell r="HL82" t="str">
            <v/>
          </cell>
          <cell r="HM82" t="str">
            <v/>
          </cell>
          <cell r="HN82" t="str">
            <v/>
          </cell>
          <cell r="HO82" t="str">
            <v/>
          </cell>
          <cell r="HP82" t="str">
            <v/>
          </cell>
          <cell r="HQ82" t="str">
            <v/>
          </cell>
          <cell r="HR82" t="str">
            <v/>
          </cell>
          <cell r="HS82" t="str">
            <v/>
          </cell>
          <cell r="HT82" t="str">
            <v/>
          </cell>
          <cell r="HU82" t="str">
            <v/>
          </cell>
          <cell r="HV82" t="str">
            <v/>
          </cell>
          <cell r="HW82" t="str">
            <v/>
          </cell>
          <cell r="HX82" t="str">
            <v/>
          </cell>
          <cell r="HY82">
            <v>0.5</v>
          </cell>
          <cell r="HZ82" t="str">
            <v/>
          </cell>
          <cell r="IA82" t="str">
            <v/>
          </cell>
          <cell r="IB82" t="str">
            <v/>
          </cell>
          <cell r="IC82" t="str">
            <v/>
          </cell>
          <cell r="ID82" t="str">
            <v/>
          </cell>
          <cell r="IE82" t="str">
            <v/>
          </cell>
          <cell r="IF82" t="str">
            <v/>
          </cell>
          <cell r="IG82" t="str">
            <v/>
          </cell>
          <cell r="IH82" t="str">
            <v/>
          </cell>
          <cell r="II82" t="str">
            <v/>
          </cell>
          <cell r="IJ82" t="str">
            <v/>
          </cell>
          <cell r="IK82" t="str">
            <v/>
          </cell>
          <cell r="IL82" t="str">
            <v/>
          </cell>
          <cell r="IM82">
            <v>0.5</v>
          </cell>
        </row>
        <row r="83">
          <cell r="A83" t="str">
            <v>7.3.1</v>
          </cell>
          <cell r="B83">
            <v>1</v>
          </cell>
          <cell r="C83" t="str">
            <v>Creative goods exports (% of total exports)</v>
          </cell>
          <cell r="D83" t="str">
            <v>SCORE</v>
          </cell>
          <cell r="E83">
            <v>1</v>
          </cell>
          <cell r="F83">
            <v>1</v>
          </cell>
          <cell r="G83">
            <v>1</v>
          </cell>
          <cell r="H83">
            <v>1</v>
          </cell>
          <cell r="I83">
            <v>1</v>
          </cell>
          <cell r="J83">
            <v>1</v>
          </cell>
          <cell r="K83">
            <v>1</v>
          </cell>
          <cell r="L83">
            <v>1</v>
          </cell>
          <cell r="M83">
            <v>1</v>
          </cell>
          <cell r="N83" t="str">
            <v/>
          </cell>
          <cell r="O83">
            <v>1</v>
          </cell>
          <cell r="P83">
            <v>1</v>
          </cell>
          <cell r="Q83">
            <v>1</v>
          </cell>
          <cell r="R83">
            <v>1</v>
          </cell>
          <cell r="S83" t="str">
            <v/>
          </cell>
          <cell r="T83">
            <v>1</v>
          </cell>
          <cell r="U83" t="str">
            <v/>
          </cell>
          <cell r="V83">
            <v>1</v>
          </cell>
          <cell r="W83">
            <v>1</v>
          </cell>
          <cell r="X83" t="str">
            <v/>
          </cell>
          <cell r="Y83">
            <v>1</v>
          </cell>
          <cell r="Z83">
            <v>1</v>
          </cell>
          <cell r="AA83">
            <v>1</v>
          </cell>
          <cell r="AB83" t="str">
            <v/>
          </cell>
          <cell r="AC83">
            <v>1</v>
          </cell>
          <cell r="AD83">
            <v>1</v>
          </cell>
          <cell r="AE83">
            <v>1</v>
          </cell>
          <cell r="AF83">
            <v>1</v>
          </cell>
          <cell r="AG83">
            <v>1</v>
          </cell>
          <cell r="AH83">
            <v>1</v>
          </cell>
          <cell r="AI83">
            <v>1</v>
          </cell>
          <cell r="AJ83">
            <v>1</v>
          </cell>
          <cell r="AK83">
            <v>1</v>
          </cell>
          <cell r="AL83">
            <v>1</v>
          </cell>
          <cell r="AM83">
            <v>1</v>
          </cell>
          <cell r="AN83">
            <v>1</v>
          </cell>
          <cell r="AO83">
            <v>1</v>
          </cell>
          <cell r="AP83">
            <v>1</v>
          </cell>
          <cell r="AQ83">
            <v>1</v>
          </cell>
          <cell r="AR83">
            <v>1</v>
          </cell>
          <cell r="AS83">
            <v>1</v>
          </cell>
          <cell r="AT83" t="str">
            <v/>
          </cell>
          <cell r="AU83">
            <v>1</v>
          </cell>
          <cell r="AV83">
            <v>1</v>
          </cell>
          <cell r="AW83">
            <v>1</v>
          </cell>
          <cell r="AX83">
            <v>1</v>
          </cell>
          <cell r="AY83">
            <v>1</v>
          </cell>
          <cell r="AZ83">
            <v>1</v>
          </cell>
          <cell r="BA83">
            <v>1</v>
          </cell>
          <cell r="BB83">
            <v>1</v>
          </cell>
          <cell r="BC83">
            <v>1</v>
          </cell>
          <cell r="BD83">
            <v>1</v>
          </cell>
          <cell r="BE83">
            <v>1</v>
          </cell>
          <cell r="BF83" t="str">
            <v/>
          </cell>
          <cell r="BG83">
            <v>1</v>
          </cell>
          <cell r="BH83">
            <v>1</v>
          </cell>
          <cell r="BI83">
            <v>1</v>
          </cell>
          <cell r="BJ83">
            <v>1</v>
          </cell>
          <cell r="BK83">
            <v>1</v>
          </cell>
          <cell r="BL83">
            <v>1</v>
          </cell>
          <cell r="BM83">
            <v>1</v>
          </cell>
          <cell r="BN83">
            <v>1</v>
          </cell>
          <cell r="BO83">
            <v>1</v>
          </cell>
          <cell r="BP83">
            <v>1</v>
          </cell>
          <cell r="BQ83">
            <v>1</v>
          </cell>
          <cell r="BR83">
            <v>1</v>
          </cell>
          <cell r="BS83" t="str">
            <v/>
          </cell>
          <cell r="BT83" t="str">
            <v/>
          </cell>
          <cell r="BU83">
            <v>1</v>
          </cell>
          <cell r="BV83">
            <v>1</v>
          </cell>
          <cell r="BW83">
            <v>1</v>
          </cell>
          <cell r="BX83">
            <v>1</v>
          </cell>
          <cell r="BY83">
            <v>1</v>
          </cell>
          <cell r="BZ83">
            <v>1</v>
          </cell>
          <cell r="CA83">
            <v>1</v>
          </cell>
          <cell r="CB83">
            <v>1</v>
          </cell>
          <cell r="CC83" t="str">
            <v/>
          </cell>
          <cell r="CD83">
            <v>1</v>
          </cell>
          <cell r="CE83">
            <v>1</v>
          </cell>
          <cell r="CF83">
            <v>1</v>
          </cell>
          <cell r="CG83" t="str">
            <v/>
          </cell>
          <cell r="CH83">
            <v>1</v>
          </cell>
          <cell r="CI83">
            <v>1</v>
          </cell>
          <cell r="CJ83">
            <v>1</v>
          </cell>
          <cell r="CK83">
            <v>1</v>
          </cell>
          <cell r="CL83">
            <v>1</v>
          </cell>
          <cell r="CM83">
            <v>1</v>
          </cell>
          <cell r="CN83">
            <v>1</v>
          </cell>
          <cell r="CO83">
            <v>1</v>
          </cell>
          <cell r="CP83">
            <v>1</v>
          </cell>
          <cell r="CQ83">
            <v>1</v>
          </cell>
          <cell r="CR83">
            <v>1</v>
          </cell>
          <cell r="CS83">
            <v>1</v>
          </cell>
          <cell r="CT83">
            <v>1</v>
          </cell>
          <cell r="CU83">
            <v>1</v>
          </cell>
          <cell r="CV83">
            <v>1</v>
          </cell>
          <cell r="CW83">
            <v>1</v>
          </cell>
          <cell r="CX83">
            <v>1</v>
          </cell>
          <cell r="CY83">
            <v>1</v>
          </cell>
          <cell r="CZ83">
            <v>1</v>
          </cell>
          <cell r="DA83">
            <v>1</v>
          </cell>
          <cell r="DB83">
            <v>1</v>
          </cell>
          <cell r="DC83">
            <v>1</v>
          </cell>
          <cell r="DD83">
            <v>1</v>
          </cell>
          <cell r="DE83">
            <v>1</v>
          </cell>
          <cell r="DF83">
            <v>1</v>
          </cell>
          <cell r="DG83">
            <v>1</v>
          </cell>
          <cell r="DH83">
            <v>1</v>
          </cell>
          <cell r="DI83">
            <v>1</v>
          </cell>
          <cell r="DJ83">
            <v>1</v>
          </cell>
          <cell r="DK83" t="str">
            <v/>
          </cell>
          <cell r="DL83">
            <v>1</v>
          </cell>
          <cell r="DM83">
            <v>1</v>
          </cell>
          <cell r="DN83">
            <v>1</v>
          </cell>
          <cell r="DO83" t="str">
            <v/>
          </cell>
          <cell r="DP83" t="str">
            <v/>
          </cell>
          <cell r="DQ83">
            <v>1</v>
          </cell>
          <cell r="DR83">
            <v>1</v>
          </cell>
          <cell r="DS83" t="str">
            <v/>
          </cell>
          <cell r="DT83">
            <v>1</v>
          </cell>
          <cell r="DU83">
            <v>1</v>
          </cell>
          <cell r="DV83">
            <v>1</v>
          </cell>
          <cell r="DW83">
            <v>1</v>
          </cell>
          <cell r="DX83">
            <v>1</v>
          </cell>
          <cell r="DY83">
            <v>1</v>
          </cell>
          <cell r="DZ83">
            <v>1</v>
          </cell>
          <cell r="EA83">
            <v>1</v>
          </cell>
          <cell r="EB83">
            <v>1</v>
          </cell>
          <cell r="EC83">
            <v>1</v>
          </cell>
          <cell r="ED83">
            <v>1</v>
          </cell>
          <cell r="EE83">
            <v>1</v>
          </cell>
          <cell r="EF83">
            <v>1</v>
          </cell>
          <cell r="EG83" t="str">
            <v/>
          </cell>
          <cell r="EH83" t="str">
            <v/>
          </cell>
          <cell r="EI83" t="str">
            <v/>
          </cell>
          <cell r="EJ83" t="str">
            <v/>
          </cell>
          <cell r="EK83" t="str">
            <v/>
          </cell>
          <cell r="EL83" t="str">
            <v/>
          </cell>
          <cell r="EM83" t="str">
            <v/>
          </cell>
          <cell r="EN83" t="str">
            <v/>
          </cell>
          <cell r="EO83" t="str">
            <v/>
          </cell>
          <cell r="EP83" t="str">
            <v/>
          </cell>
          <cell r="EQ83">
            <v>1</v>
          </cell>
          <cell r="ER83" t="str">
            <v/>
          </cell>
          <cell r="ES83" t="str">
            <v/>
          </cell>
          <cell r="ET83" t="str">
            <v/>
          </cell>
          <cell r="EU83" t="str">
            <v/>
          </cell>
          <cell r="EV83" t="str">
            <v/>
          </cell>
          <cell r="EW83" t="str">
            <v/>
          </cell>
          <cell r="EX83" t="str">
            <v/>
          </cell>
          <cell r="EY83" t="str">
            <v/>
          </cell>
          <cell r="EZ83" t="str">
            <v/>
          </cell>
          <cell r="FA83" t="str">
            <v/>
          </cell>
          <cell r="FB83" t="str">
            <v/>
          </cell>
          <cell r="FC83" t="str">
            <v/>
          </cell>
          <cell r="FD83" t="str">
            <v/>
          </cell>
          <cell r="FE83" t="str">
            <v/>
          </cell>
          <cell r="FF83" t="str">
            <v/>
          </cell>
          <cell r="FG83" t="str">
            <v/>
          </cell>
          <cell r="FH83" t="str">
            <v/>
          </cell>
          <cell r="FI83" t="str">
            <v/>
          </cell>
          <cell r="FJ83" t="str">
            <v/>
          </cell>
          <cell r="FK83" t="str">
            <v/>
          </cell>
          <cell r="FL83" t="str">
            <v/>
          </cell>
          <cell r="FM83" t="str">
            <v/>
          </cell>
          <cell r="FN83" t="str">
            <v/>
          </cell>
          <cell r="FO83" t="str">
            <v/>
          </cell>
          <cell r="FP83" t="str">
            <v/>
          </cell>
          <cell r="FQ83" t="str">
            <v/>
          </cell>
          <cell r="FR83" t="str">
            <v/>
          </cell>
          <cell r="FS83" t="str">
            <v/>
          </cell>
          <cell r="FT83" t="str">
            <v/>
          </cell>
          <cell r="FU83" t="str">
            <v/>
          </cell>
          <cell r="FV83" t="str">
            <v/>
          </cell>
          <cell r="FW83" t="str">
            <v/>
          </cell>
          <cell r="FX83" t="str">
            <v/>
          </cell>
          <cell r="FY83" t="str">
            <v/>
          </cell>
          <cell r="FZ83" t="str">
            <v/>
          </cell>
          <cell r="GA83" t="str">
            <v/>
          </cell>
          <cell r="GB83">
            <v>1</v>
          </cell>
          <cell r="GC83" t="str">
            <v/>
          </cell>
          <cell r="GD83" t="str">
            <v/>
          </cell>
          <cell r="GE83" t="str">
            <v/>
          </cell>
          <cell r="GF83" t="str">
            <v/>
          </cell>
          <cell r="GG83" t="str">
            <v/>
          </cell>
          <cell r="GH83" t="str">
            <v/>
          </cell>
          <cell r="GI83" t="str">
            <v/>
          </cell>
          <cell r="GJ83" t="str">
            <v/>
          </cell>
          <cell r="GK83">
            <v>1</v>
          </cell>
          <cell r="GL83" t="str">
            <v/>
          </cell>
          <cell r="GM83" t="str">
            <v/>
          </cell>
          <cell r="GN83" t="str">
            <v/>
          </cell>
          <cell r="GO83" t="str">
            <v/>
          </cell>
          <cell r="GP83" t="str">
            <v/>
          </cell>
          <cell r="GQ83" t="str">
            <v/>
          </cell>
          <cell r="GR83" t="str">
            <v/>
          </cell>
          <cell r="GS83" t="str">
            <v/>
          </cell>
          <cell r="GT83">
            <v>1</v>
          </cell>
          <cell r="GU83" t="str">
            <v/>
          </cell>
          <cell r="GV83" t="str">
            <v/>
          </cell>
          <cell r="GW83" t="str">
            <v/>
          </cell>
          <cell r="GX83" t="str">
            <v/>
          </cell>
          <cell r="GY83" t="str">
            <v/>
          </cell>
          <cell r="GZ83" t="str">
            <v/>
          </cell>
          <cell r="HA83">
            <v>1</v>
          </cell>
          <cell r="HB83" t="str">
            <v/>
          </cell>
          <cell r="HC83" t="str">
            <v/>
          </cell>
          <cell r="HD83" t="str">
            <v/>
          </cell>
          <cell r="HE83" t="str">
            <v/>
          </cell>
          <cell r="HF83" t="str">
            <v/>
          </cell>
          <cell r="HG83" t="str">
            <v/>
          </cell>
          <cell r="HH83" t="str">
            <v/>
          </cell>
          <cell r="HI83" t="str">
            <v/>
          </cell>
          <cell r="HJ83">
            <v>1</v>
          </cell>
          <cell r="HK83" t="str">
            <v/>
          </cell>
          <cell r="HL83" t="str">
            <v/>
          </cell>
          <cell r="HM83" t="str">
            <v/>
          </cell>
          <cell r="HN83" t="str">
            <v/>
          </cell>
          <cell r="HO83" t="str">
            <v/>
          </cell>
          <cell r="HP83" t="str">
            <v/>
          </cell>
          <cell r="HQ83" t="str">
            <v/>
          </cell>
          <cell r="HR83" t="str">
            <v/>
          </cell>
          <cell r="HS83" t="str">
            <v/>
          </cell>
          <cell r="HT83" t="str">
            <v/>
          </cell>
          <cell r="HU83" t="str">
            <v/>
          </cell>
          <cell r="HV83" t="str">
            <v/>
          </cell>
          <cell r="HW83" t="str">
            <v/>
          </cell>
          <cell r="HX83">
            <v>1</v>
          </cell>
          <cell r="HY83" t="str">
            <v/>
          </cell>
          <cell r="HZ83" t="str">
            <v/>
          </cell>
          <cell r="IA83" t="str">
            <v/>
          </cell>
          <cell r="IB83" t="str">
            <v/>
          </cell>
          <cell r="IC83" t="str">
            <v/>
          </cell>
          <cell r="ID83" t="str">
            <v/>
          </cell>
          <cell r="IE83" t="str">
            <v/>
          </cell>
          <cell r="IF83" t="str">
            <v/>
          </cell>
          <cell r="IG83" t="str">
            <v/>
          </cell>
          <cell r="IH83" t="str">
            <v/>
          </cell>
          <cell r="II83" t="str">
            <v/>
          </cell>
          <cell r="IJ83" t="str">
            <v/>
          </cell>
          <cell r="IK83" t="str">
            <v/>
          </cell>
          <cell r="IL83" t="str">
            <v/>
          </cell>
          <cell r="IM83">
            <v>1</v>
          </cell>
        </row>
        <row r="84">
          <cell r="A84" t="str">
            <v>7.3.2</v>
          </cell>
          <cell r="B84">
            <v>1</v>
          </cell>
          <cell r="C84" t="str">
            <v>Creative services - exports (% of total services exports)</v>
          </cell>
          <cell r="D84" t="str">
            <v>SCORE</v>
          </cell>
          <cell r="E84">
            <v>1</v>
          </cell>
          <cell r="F84" t="str">
            <v/>
          </cell>
          <cell r="G84">
            <v>1</v>
          </cell>
          <cell r="H84">
            <v>1</v>
          </cell>
          <cell r="I84">
            <v>1</v>
          </cell>
          <cell r="J84">
            <v>1</v>
          </cell>
          <cell r="K84">
            <v>1</v>
          </cell>
          <cell r="L84" t="str">
            <v/>
          </cell>
          <cell r="M84">
            <v>1</v>
          </cell>
          <cell r="N84" t="str">
            <v/>
          </cell>
          <cell r="O84">
            <v>1</v>
          </cell>
          <cell r="P84">
            <v>1</v>
          </cell>
          <cell r="Q84" t="str">
            <v/>
          </cell>
          <cell r="R84">
            <v>1</v>
          </cell>
          <cell r="S84">
            <v>1</v>
          </cell>
          <cell r="T84">
            <v>1</v>
          </cell>
          <cell r="U84" t="str">
            <v/>
          </cell>
          <cell r="V84">
            <v>1</v>
          </cell>
          <cell r="W84">
            <v>1</v>
          </cell>
          <cell r="X84" t="str">
            <v/>
          </cell>
          <cell r="Y84">
            <v>1</v>
          </cell>
          <cell r="Z84">
            <v>1</v>
          </cell>
          <cell r="AA84">
            <v>1</v>
          </cell>
          <cell r="AB84" t="str">
            <v/>
          </cell>
          <cell r="AC84">
            <v>1</v>
          </cell>
          <cell r="AD84">
            <v>1</v>
          </cell>
          <cell r="AE84">
            <v>1</v>
          </cell>
          <cell r="AF84">
            <v>1</v>
          </cell>
          <cell r="AG84">
            <v>1</v>
          </cell>
          <cell r="AH84">
            <v>1</v>
          </cell>
          <cell r="AI84">
            <v>1</v>
          </cell>
          <cell r="AJ84">
            <v>1</v>
          </cell>
          <cell r="AK84" t="str">
            <v/>
          </cell>
          <cell r="AL84" t="str">
            <v/>
          </cell>
          <cell r="AM84">
            <v>1</v>
          </cell>
          <cell r="AN84">
            <v>1</v>
          </cell>
          <cell r="AO84">
            <v>1</v>
          </cell>
          <cell r="AP84">
            <v>1</v>
          </cell>
          <cell r="AQ84">
            <v>1</v>
          </cell>
          <cell r="AR84">
            <v>1</v>
          </cell>
          <cell r="AS84">
            <v>1</v>
          </cell>
          <cell r="AT84" t="str">
            <v/>
          </cell>
          <cell r="AU84">
            <v>1</v>
          </cell>
          <cell r="AV84">
            <v>1</v>
          </cell>
          <cell r="AW84" t="str">
            <v/>
          </cell>
          <cell r="AX84">
            <v>1</v>
          </cell>
          <cell r="AY84">
            <v>1</v>
          </cell>
          <cell r="AZ84">
            <v>1</v>
          </cell>
          <cell r="BA84">
            <v>1</v>
          </cell>
          <cell r="BB84">
            <v>1</v>
          </cell>
          <cell r="BC84">
            <v>1</v>
          </cell>
          <cell r="BD84">
            <v>1</v>
          </cell>
          <cell r="BE84">
            <v>1</v>
          </cell>
          <cell r="BF84">
            <v>1</v>
          </cell>
          <cell r="BG84">
            <v>1</v>
          </cell>
          <cell r="BH84" t="str">
            <v/>
          </cell>
          <cell r="BI84">
            <v>1</v>
          </cell>
          <cell r="BJ84">
            <v>1</v>
          </cell>
          <cell r="BK84">
            <v>1</v>
          </cell>
          <cell r="BL84" t="str">
            <v/>
          </cell>
          <cell r="BM84">
            <v>1</v>
          </cell>
          <cell r="BN84">
            <v>1</v>
          </cell>
          <cell r="BO84">
            <v>1</v>
          </cell>
          <cell r="BP84" t="str">
            <v/>
          </cell>
          <cell r="BQ84">
            <v>1</v>
          </cell>
          <cell r="BR84">
            <v>1</v>
          </cell>
          <cell r="BS84" t="str">
            <v/>
          </cell>
          <cell r="BT84" t="str">
            <v/>
          </cell>
          <cell r="BU84">
            <v>1</v>
          </cell>
          <cell r="BV84">
            <v>1</v>
          </cell>
          <cell r="BW84" t="str">
            <v/>
          </cell>
          <cell r="BX84">
            <v>1</v>
          </cell>
          <cell r="BY84" t="str">
            <v/>
          </cell>
          <cell r="BZ84">
            <v>1</v>
          </cell>
          <cell r="CA84">
            <v>1</v>
          </cell>
          <cell r="CB84">
            <v>1</v>
          </cell>
          <cell r="CC84" t="str">
            <v/>
          </cell>
          <cell r="CD84">
            <v>1</v>
          </cell>
          <cell r="CE84">
            <v>1</v>
          </cell>
          <cell r="CF84">
            <v>1</v>
          </cell>
          <cell r="CG84" t="str">
            <v/>
          </cell>
          <cell r="CH84">
            <v>1</v>
          </cell>
          <cell r="CI84">
            <v>1</v>
          </cell>
          <cell r="CJ84">
            <v>1</v>
          </cell>
          <cell r="CK84" t="str">
            <v/>
          </cell>
          <cell r="CL84">
            <v>1</v>
          </cell>
          <cell r="CM84">
            <v>1</v>
          </cell>
          <cell r="CN84" t="str">
            <v/>
          </cell>
          <cell r="CO84" t="str">
            <v/>
          </cell>
          <cell r="CP84">
            <v>1</v>
          </cell>
          <cell r="CQ84" t="str">
            <v/>
          </cell>
          <cell r="CR84">
            <v>1</v>
          </cell>
          <cell r="CS84">
            <v>1</v>
          </cell>
          <cell r="CT84">
            <v>1</v>
          </cell>
          <cell r="CU84">
            <v>1</v>
          </cell>
          <cell r="CV84">
            <v>1</v>
          </cell>
          <cell r="CW84">
            <v>1</v>
          </cell>
          <cell r="CX84">
            <v>1</v>
          </cell>
          <cell r="CY84" t="str">
            <v/>
          </cell>
          <cell r="CZ84">
            <v>1</v>
          </cell>
          <cell r="DA84">
            <v>1</v>
          </cell>
          <cell r="DB84" t="str">
            <v/>
          </cell>
          <cell r="DC84">
            <v>1</v>
          </cell>
          <cell r="DD84">
            <v>1</v>
          </cell>
          <cell r="DE84">
            <v>1</v>
          </cell>
          <cell r="DF84">
            <v>1</v>
          </cell>
          <cell r="DG84">
            <v>1</v>
          </cell>
          <cell r="DH84">
            <v>1</v>
          </cell>
          <cell r="DI84">
            <v>1</v>
          </cell>
          <cell r="DJ84" t="str">
            <v/>
          </cell>
          <cell r="DK84" t="str">
            <v/>
          </cell>
          <cell r="DL84">
            <v>1</v>
          </cell>
          <cell r="DM84">
            <v>1</v>
          </cell>
          <cell r="DN84">
            <v>1</v>
          </cell>
          <cell r="DO84" t="str">
            <v/>
          </cell>
          <cell r="DP84">
            <v>1</v>
          </cell>
          <cell r="DQ84">
            <v>1</v>
          </cell>
          <cell r="DR84" t="str">
            <v/>
          </cell>
          <cell r="DS84" t="str">
            <v/>
          </cell>
          <cell r="DT84" t="str">
            <v/>
          </cell>
          <cell r="DU84">
            <v>1</v>
          </cell>
          <cell r="DV84">
            <v>1</v>
          </cell>
          <cell r="DW84" t="str">
            <v/>
          </cell>
          <cell r="DX84">
            <v>1</v>
          </cell>
          <cell r="DY84" t="str">
            <v/>
          </cell>
          <cell r="DZ84">
            <v>1</v>
          </cell>
          <cell r="EA84" t="str">
            <v/>
          </cell>
          <cell r="EB84">
            <v>1</v>
          </cell>
          <cell r="EC84">
            <v>1</v>
          </cell>
          <cell r="ED84" t="str">
            <v/>
          </cell>
          <cell r="EE84" t="str">
            <v/>
          </cell>
          <cell r="EF84" t="str">
            <v/>
          </cell>
          <cell r="EG84" t="str">
            <v/>
          </cell>
          <cell r="EH84" t="str">
            <v/>
          </cell>
          <cell r="EI84" t="str">
            <v/>
          </cell>
          <cell r="EJ84" t="str">
            <v/>
          </cell>
          <cell r="EK84">
            <v>1</v>
          </cell>
          <cell r="EL84" t="str">
            <v/>
          </cell>
          <cell r="EM84" t="str">
            <v/>
          </cell>
          <cell r="EN84" t="str">
            <v/>
          </cell>
          <cell r="EO84" t="str">
            <v/>
          </cell>
          <cell r="EP84" t="str">
            <v/>
          </cell>
          <cell r="EQ84">
            <v>1</v>
          </cell>
          <cell r="ER84" t="str">
            <v/>
          </cell>
          <cell r="ES84" t="str">
            <v/>
          </cell>
          <cell r="ET84" t="str">
            <v/>
          </cell>
          <cell r="EU84" t="str">
            <v/>
          </cell>
          <cell r="EV84" t="str">
            <v/>
          </cell>
          <cell r="EW84" t="str">
            <v/>
          </cell>
          <cell r="EX84" t="str">
            <v/>
          </cell>
          <cell r="EY84" t="str">
            <v/>
          </cell>
          <cell r="EZ84" t="str">
            <v/>
          </cell>
          <cell r="FA84" t="str">
            <v/>
          </cell>
          <cell r="FB84" t="str">
            <v/>
          </cell>
          <cell r="FC84" t="str">
            <v/>
          </cell>
          <cell r="FD84" t="str">
            <v/>
          </cell>
          <cell r="FE84" t="str">
            <v/>
          </cell>
          <cell r="FF84" t="str">
            <v/>
          </cell>
          <cell r="FG84" t="str">
            <v/>
          </cell>
          <cell r="FH84" t="str">
            <v/>
          </cell>
          <cell r="FI84" t="str">
            <v/>
          </cell>
          <cell r="FJ84" t="str">
            <v/>
          </cell>
          <cell r="FK84" t="str">
            <v/>
          </cell>
          <cell r="FL84" t="str">
            <v/>
          </cell>
          <cell r="FM84" t="str">
            <v/>
          </cell>
          <cell r="FN84" t="str">
            <v/>
          </cell>
          <cell r="FO84" t="str">
            <v/>
          </cell>
          <cell r="FP84" t="str">
            <v/>
          </cell>
          <cell r="FQ84" t="str">
            <v/>
          </cell>
          <cell r="FR84" t="str">
            <v/>
          </cell>
          <cell r="FS84" t="str">
            <v/>
          </cell>
          <cell r="FT84" t="str">
            <v/>
          </cell>
          <cell r="FU84" t="str">
            <v/>
          </cell>
          <cell r="FV84" t="str">
            <v/>
          </cell>
          <cell r="FW84" t="str">
            <v/>
          </cell>
          <cell r="FX84" t="str">
            <v/>
          </cell>
          <cell r="FY84" t="str">
            <v/>
          </cell>
          <cell r="FZ84" t="str">
            <v/>
          </cell>
          <cell r="GA84" t="str">
            <v/>
          </cell>
          <cell r="GB84" t="str">
            <v/>
          </cell>
          <cell r="GC84" t="str">
            <v/>
          </cell>
          <cell r="GD84" t="str">
            <v/>
          </cell>
          <cell r="GE84" t="str">
            <v/>
          </cell>
          <cell r="GF84" t="str">
            <v/>
          </cell>
          <cell r="GG84" t="str">
            <v/>
          </cell>
          <cell r="GH84" t="str">
            <v/>
          </cell>
          <cell r="GI84" t="str">
            <v/>
          </cell>
          <cell r="GJ84" t="str">
            <v/>
          </cell>
          <cell r="GK84">
            <v>1</v>
          </cell>
          <cell r="GL84" t="str">
            <v/>
          </cell>
          <cell r="GM84" t="str">
            <v/>
          </cell>
          <cell r="GN84" t="str">
            <v/>
          </cell>
          <cell r="GO84" t="str">
            <v/>
          </cell>
          <cell r="GP84" t="str">
            <v/>
          </cell>
          <cell r="GQ84" t="str">
            <v/>
          </cell>
          <cell r="GR84" t="str">
            <v/>
          </cell>
          <cell r="GS84" t="str">
            <v/>
          </cell>
          <cell r="GT84">
            <v>1</v>
          </cell>
          <cell r="GU84" t="str">
            <v/>
          </cell>
          <cell r="GV84" t="str">
            <v/>
          </cell>
          <cell r="GW84" t="str">
            <v/>
          </cell>
          <cell r="GX84" t="str">
            <v/>
          </cell>
          <cell r="GY84" t="str">
            <v/>
          </cell>
          <cell r="GZ84" t="str">
            <v/>
          </cell>
          <cell r="HA84">
            <v>1</v>
          </cell>
          <cell r="HB84" t="str">
            <v/>
          </cell>
          <cell r="HC84" t="str">
            <v/>
          </cell>
          <cell r="HD84" t="str">
            <v/>
          </cell>
          <cell r="HE84" t="str">
            <v/>
          </cell>
          <cell r="HF84" t="str">
            <v/>
          </cell>
          <cell r="HG84" t="str">
            <v/>
          </cell>
          <cell r="HH84" t="str">
            <v/>
          </cell>
          <cell r="HI84" t="str">
            <v/>
          </cell>
          <cell r="HJ84">
            <v>1</v>
          </cell>
          <cell r="HK84" t="str">
            <v/>
          </cell>
          <cell r="HL84" t="str">
            <v/>
          </cell>
          <cell r="HM84" t="str">
            <v/>
          </cell>
          <cell r="HN84" t="str">
            <v/>
          </cell>
          <cell r="HO84" t="str">
            <v/>
          </cell>
          <cell r="HP84" t="str">
            <v/>
          </cell>
          <cell r="HQ84" t="str">
            <v/>
          </cell>
          <cell r="HR84" t="str">
            <v/>
          </cell>
          <cell r="HS84" t="str">
            <v/>
          </cell>
          <cell r="HT84" t="str">
            <v/>
          </cell>
          <cell r="HU84" t="str">
            <v/>
          </cell>
          <cell r="HV84" t="str">
            <v/>
          </cell>
          <cell r="HW84" t="str">
            <v/>
          </cell>
          <cell r="HX84">
            <v>1</v>
          </cell>
          <cell r="HY84">
            <v>1</v>
          </cell>
          <cell r="HZ84" t="str">
            <v/>
          </cell>
          <cell r="IA84" t="str">
            <v/>
          </cell>
          <cell r="IB84" t="str">
            <v/>
          </cell>
          <cell r="IC84" t="str">
            <v/>
          </cell>
          <cell r="ID84" t="str">
            <v/>
          </cell>
          <cell r="IE84" t="str">
            <v/>
          </cell>
          <cell r="IF84" t="str">
            <v/>
          </cell>
          <cell r="IG84" t="str">
            <v/>
          </cell>
          <cell r="IH84" t="str">
            <v/>
          </cell>
          <cell r="II84" t="str">
            <v/>
          </cell>
          <cell r="IJ84" t="str">
            <v/>
          </cell>
          <cell r="IK84" t="str">
            <v/>
          </cell>
          <cell r="IL84" t="str">
            <v/>
          </cell>
          <cell r="IM84" t="str">
            <v/>
          </cell>
        </row>
        <row r="85">
          <cell r="A85" t="str">
            <v>8..</v>
          </cell>
          <cell r="B85" t="e">
            <v>#N/A</v>
          </cell>
          <cell r="C85">
            <v>0</v>
          </cell>
          <cell r="D85" t="str">
            <v>SCORE</v>
          </cell>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D85" t="str">
            <v/>
          </cell>
          <cell r="AE85" t="str">
            <v/>
          </cell>
          <cell r="AF85" t="str">
            <v/>
          </cell>
          <cell r="AG85" t="str">
            <v/>
          </cell>
          <cell r="AH85" t="str">
            <v/>
          </cell>
          <cell r="AI85" t="str">
            <v/>
          </cell>
          <cell r="AJ85" t="str">
            <v/>
          </cell>
          <cell r="AK85" t="str">
            <v/>
          </cell>
          <cell r="AL85" t="str">
            <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cell r="CF85" t="str">
            <v/>
          </cell>
          <cell r="CG85" t="str">
            <v/>
          </cell>
          <cell r="CH85" t="str">
            <v/>
          </cell>
          <cell r="CI85" t="str">
            <v/>
          </cell>
          <cell r="CJ85" t="str">
            <v/>
          </cell>
          <cell r="CK85" t="str">
            <v/>
          </cell>
          <cell r="CL85" t="str">
            <v/>
          </cell>
          <cell r="CM85" t="str">
            <v/>
          </cell>
          <cell r="CN85" t="str">
            <v/>
          </cell>
          <cell r="CO85" t="str">
            <v/>
          </cell>
          <cell r="CP85" t="str">
            <v/>
          </cell>
          <cell r="CQ85" t="str">
            <v/>
          </cell>
          <cell r="CR85" t="str">
            <v/>
          </cell>
          <cell r="CS85" t="str">
            <v/>
          </cell>
          <cell r="CT85" t="str">
            <v/>
          </cell>
          <cell r="CU85" t="str">
            <v/>
          </cell>
          <cell r="CV85" t="str">
            <v/>
          </cell>
          <cell r="CW85" t="str">
            <v/>
          </cell>
          <cell r="CX85" t="str">
            <v/>
          </cell>
          <cell r="CY85" t="str">
            <v/>
          </cell>
          <cell r="CZ85" t="str">
            <v/>
          </cell>
          <cell r="DA85" t="str">
            <v/>
          </cell>
          <cell r="DB85" t="str">
            <v/>
          </cell>
          <cell r="DC85" t="str">
            <v/>
          </cell>
          <cell r="DD85" t="str">
            <v/>
          </cell>
          <cell r="DE85" t="str">
            <v/>
          </cell>
          <cell r="DF85" t="str">
            <v/>
          </cell>
          <cell r="DG85" t="str">
            <v/>
          </cell>
          <cell r="DH85" t="str">
            <v/>
          </cell>
          <cell r="DI85" t="str">
            <v/>
          </cell>
          <cell r="DJ85" t="str">
            <v/>
          </cell>
          <cell r="DK85" t="str">
            <v/>
          </cell>
          <cell r="DL85" t="str">
            <v/>
          </cell>
          <cell r="DM85" t="str">
            <v/>
          </cell>
          <cell r="DN85" t="str">
            <v/>
          </cell>
          <cell r="DO85" t="str">
            <v/>
          </cell>
          <cell r="DP85" t="str">
            <v/>
          </cell>
          <cell r="DQ85" t="str">
            <v/>
          </cell>
          <cell r="DR85" t="str">
            <v/>
          </cell>
          <cell r="DS85" t="str">
            <v/>
          </cell>
          <cell r="DT85" t="str">
            <v/>
          </cell>
          <cell r="DU85" t="str">
            <v/>
          </cell>
          <cell r="DV85" t="str">
            <v/>
          </cell>
          <cell r="DW85" t="str">
            <v/>
          </cell>
          <cell r="DX85" t="str">
            <v/>
          </cell>
          <cell r="DY85" t="str">
            <v/>
          </cell>
          <cell r="DZ85" t="str">
            <v/>
          </cell>
          <cell r="EA85" t="str">
            <v/>
          </cell>
          <cell r="EB85" t="str">
            <v/>
          </cell>
          <cell r="EC85" t="str">
            <v/>
          </cell>
          <cell r="ED85" t="str">
            <v/>
          </cell>
          <cell r="EE85" t="str">
            <v/>
          </cell>
          <cell r="EF85" t="str">
            <v/>
          </cell>
          <cell r="EG85" t="str">
            <v/>
          </cell>
          <cell r="EH85" t="str">
            <v/>
          </cell>
          <cell r="EI85" t="str">
            <v/>
          </cell>
          <cell r="EJ85" t="str">
            <v/>
          </cell>
          <cell r="EK85" t="str">
            <v/>
          </cell>
          <cell r="EL85" t="str">
            <v/>
          </cell>
          <cell r="EM85" t="str">
            <v/>
          </cell>
          <cell r="EN85" t="str">
            <v/>
          </cell>
          <cell r="EO85" t="str">
            <v/>
          </cell>
          <cell r="EP85" t="str">
            <v/>
          </cell>
          <cell r="EQ85" t="str">
            <v/>
          </cell>
          <cell r="ER85" t="str">
            <v/>
          </cell>
          <cell r="ES85" t="str">
            <v/>
          </cell>
          <cell r="ET85" t="str">
            <v/>
          </cell>
          <cell r="EU85" t="str">
            <v/>
          </cell>
          <cell r="EV85" t="str">
            <v/>
          </cell>
          <cell r="EW85" t="str">
            <v/>
          </cell>
          <cell r="EX85" t="str">
            <v/>
          </cell>
          <cell r="EY85" t="str">
            <v/>
          </cell>
          <cell r="EZ85" t="str">
            <v/>
          </cell>
          <cell r="FA85" t="str">
            <v/>
          </cell>
          <cell r="FB85" t="str">
            <v/>
          </cell>
          <cell r="FC85" t="str">
            <v/>
          </cell>
          <cell r="FD85" t="str">
            <v/>
          </cell>
          <cell r="FE85" t="str">
            <v/>
          </cell>
          <cell r="FF85" t="str">
            <v/>
          </cell>
          <cell r="FG85" t="str">
            <v/>
          </cell>
          <cell r="FH85" t="str">
            <v/>
          </cell>
          <cell r="FI85" t="str">
            <v/>
          </cell>
          <cell r="FJ85" t="str">
            <v/>
          </cell>
          <cell r="FK85" t="str">
            <v/>
          </cell>
          <cell r="FL85" t="str">
            <v/>
          </cell>
          <cell r="FM85" t="str">
            <v/>
          </cell>
          <cell r="FN85" t="str">
            <v/>
          </cell>
          <cell r="FO85" t="str">
            <v/>
          </cell>
          <cell r="FP85" t="str">
            <v/>
          </cell>
          <cell r="FQ85" t="str">
            <v/>
          </cell>
          <cell r="FR85" t="str">
            <v/>
          </cell>
          <cell r="FS85" t="str">
            <v/>
          </cell>
          <cell r="FT85" t="str">
            <v/>
          </cell>
          <cell r="FU85" t="str">
            <v/>
          </cell>
          <cell r="FV85" t="str">
            <v/>
          </cell>
          <cell r="FW85" t="str">
            <v/>
          </cell>
          <cell r="FX85" t="str">
            <v/>
          </cell>
          <cell r="FY85" t="str">
            <v/>
          </cell>
          <cell r="FZ85" t="str">
            <v/>
          </cell>
          <cell r="GA85" t="str">
            <v/>
          </cell>
          <cell r="GB85" t="str">
            <v/>
          </cell>
          <cell r="GC85" t="str">
            <v/>
          </cell>
          <cell r="GD85" t="str">
            <v/>
          </cell>
          <cell r="GE85" t="str">
            <v/>
          </cell>
          <cell r="GF85" t="str">
            <v/>
          </cell>
          <cell r="GG85" t="str">
            <v/>
          </cell>
          <cell r="GH85" t="str">
            <v/>
          </cell>
          <cell r="GI85" t="str">
            <v/>
          </cell>
          <cell r="GJ85" t="str">
            <v/>
          </cell>
          <cell r="GK85" t="str">
            <v/>
          </cell>
          <cell r="GL85" t="str">
            <v/>
          </cell>
          <cell r="GM85" t="str">
            <v/>
          </cell>
          <cell r="GN85" t="str">
            <v/>
          </cell>
          <cell r="GO85" t="str">
            <v/>
          </cell>
          <cell r="GP85" t="str">
            <v/>
          </cell>
          <cell r="GQ85" t="str">
            <v/>
          </cell>
          <cell r="GR85" t="str">
            <v/>
          </cell>
          <cell r="GS85" t="str">
            <v/>
          </cell>
          <cell r="GT85" t="str">
            <v/>
          </cell>
          <cell r="GU85" t="str">
            <v/>
          </cell>
          <cell r="GV85" t="str">
            <v/>
          </cell>
          <cell r="GW85" t="str">
            <v/>
          </cell>
          <cell r="GX85" t="str">
            <v/>
          </cell>
          <cell r="GY85" t="str">
            <v/>
          </cell>
          <cell r="GZ85" t="str">
            <v/>
          </cell>
          <cell r="HA85" t="str">
            <v/>
          </cell>
          <cell r="HB85" t="str">
            <v/>
          </cell>
          <cell r="HC85" t="str">
            <v/>
          </cell>
          <cell r="HD85" t="str">
            <v/>
          </cell>
          <cell r="HE85" t="str">
            <v/>
          </cell>
          <cell r="HF85" t="str">
            <v/>
          </cell>
          <cell r="HG85" t="str">
            <v/>
          </cell>
          <cell r="HH85" t="str">
            <v/>
          </cell>
          <cell r="HI85" t="str">
            <v/>
          </cell>
          <cell r="HJ85" t="str">
            <v/>
          </cell>
          <cell r="HK85" t="str">
            <v/>
          </cell>
          <cell r="HL85" t="str">
            <v/>
          </cell>
          <cell r="HM85" t="str">
            <v/>
          </cell>
          <cell r="HN85" t="str">
            <v/>
          </cell>
          <cell r="HO85" t="str">
            <v/>
          </cell>
          <cell r="HP85" t="str">
            <v/>
          </cell>
          <cell r="HQ85" t="str">
            <v/>
          </cell>
          <cell r="HR85" t="str">
            <v/>
          </cell>
          <cell r="HS85" t="str">
            <v/>
          </cell>
          <cell r="HT85" t="str">
            <v/>
          </cell>
          <cell r="HU85" t="str">
            <v/>
          </cell>
          <cell r="HV85" t="str">
            <v/>
          </cell>
          <cell r="HW85" t="str">
            <v/>
          </cell>
          <cell r="HX85" t="str">
            <v/>
          </cell>
          <cell r="HY85" t="str">
            <v/>
          </cell>
          <cell r="HZ85" t="str">
            <v/>
          </cell>
          <cell r="IA85" t="str">
            <v/>
          </cell>
          <cell r="IB85" t="str">
            <v/>
          </cell>
          <cell r="IC85" t="str">
            <v/>
          </cell>
          <cell r="ID85" t="str">
            <v/>
          </cell>
          <cell r="IE85" t="str">
            <v/>
          </cell>
          <cell r="IF85" t="str">
            <v/>
          </cell>
          <cell r="IG85" t="str">
            <v/>
          </cell>
          <cell r="IH85" t="str">
            <v/>
          </cell>
          <cell r="II85" t="str">
            <v/>
          </cell>
          <cell r="IJ85" t="str">
            <v/>
          </cell>
          <cell r="IK85" t="str">
            <v/>
          </cell>
          <cell r="IL85" t="str">
            <v/>
          </cell>
          <cell r="IM85" t="str">
            <v/>
          </cell>
        </row>
        <row r="86">
          <cell r="A86" t="str">
            <v>8..</v>
          </cell>
          <cell r="B86" t="e">
            <v>#N/A</v>
          </cell>
          <cell r="C86">
            <v>0</v>
          </cell>
          <cell r="D86" t="str">
            <v>SCORE</v>
          </cell>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AD86" t="str">
            <v/>
          </cell>
          <cell r="AE86" t="str">
            <v/>
          </cell>
          <cell r="AF86" t="str">
            <v/>
          </cell>
          <cell r="AG86" t="str">
            <v/>
          </cell>
          <cell r="AH86" t="str">
            <v/>
          </cell>
          <cell r="AI86" t="str">
            <v/>
          </cell>
          <cell r="AJ86" t="str">
            <v/>
          </cell>
          <cell r="AK86" t="str">
            <v/>
          </cell>
          <cell r="AL86" t="str">
            <v/>
          </cell>
          <cell r="AM86" t="str">
            <v/>
          </cell>
          <cell r="AN86" t="str">
            <v/>
          </cell>
          <cell r="AO86" t="str">
            <v/>
          </cell>
          <cell r="AP86" t="str">
            <v/>
          </cell>
          <cell r="AQ86" t="str">
            <v/>
          </cell>
          <cell r="AR86" t="str">
            <v/>
          </cell>
          <cell r="AS86" t="str">
            <v/>
          </cell>
          <cell r="AT86" t="str">
            <v/>
          </cell>
          <cell r="AU86" t="str">
            <v/>
          </cell>
          <cell r="AV86" t="str">
            <v/>
          </cell>
          <cell r="AW86" t="str">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cell r="BY86" t="str">
            <v/>
          </cell>
          <cell r="BZ86" t="str">
            <v/>
          </cell>
          <cell r="CA86" t="str">
            <v/>
          </cell>
          <cell r="CB86" t="str">
            <v/>
          </cell>
          <cell r="CC86" t="str">
            <v/>
          </cell>
          <cell r="CD86" t="str">
            <v/>
          </cell>
          <cell r="CE86" t="str">
            <v/>
          </cell>
          <cell r="CF86" t="str">
            <v/>
          </cell>
          <cell r="CG86" t="str">
            <v/>
          </cell>
          <cell r="CH86" t="str">
            <v/>
          </cell>
          <cell r="CI86" t="str">
            <v/>
          </cell>
          <cell r="CJ86" t="str">
            <v/>
          </cell>
          <cell r="CK86" t="str">
            <v/>
          </cell>
          <cell r="CL86" t="str">
            <v/>
          </cell>
          <cell r="CM86" t="str">
            <v/>
          </cell>
          <cell r="CN86" t="str">
            <v/>
          </cell>
          <cell r="CO86" t="str">
            <v/>
          </cell>
          <cell r="CP86" t="str">
            <v/>
          </cell>
          <cell r="CQ86" t="str">
            <v/>
          </cell>
          <cell r="CR86" t="str">
            <v/>
          </cell>
          <cell r="CS86" t="str">
            <v/>
          </cell>
          <cell r="CT86" t="str">
            <v/>
          </cell>
          <cell r="CU86" t="str">
            <v/>
          </cell>
          <cell r="CV86" t="str">
            <v/>
          </cell>
          <cell r="CW86" t="str">
            <v/>
          </cell>
          <cell r="CX86" t="str">
            <v/>
          </cell>
          <cell r="CY86" t="str">
            <v/>
          </cell>
          <cell r="CZ86" t="str">
            <v/>
          </cell>
          <cell r="DA86" t="str">
            <v/>
          </cell>
          <cell r="DB86" t="str">
            <v/>
          </cell>
          <cell r="DC86" t="str">
            <v/>
          </cell>
          <cell r="DD86" t="str">
            <v/>
          </cell>
          <cell r="DE86" t="str">
            <v/>
          </cell>
          <cell r="DF86" t="str">
            <v/>
          </cell>
          <cell r="DG86" t="str">
            <v/>
          </cell>
          <cell r="DH86" t="str">
            <v/>
          </cell>
          <cell r="DI86" t="str">
            <v/>
          </cell>
          <cell r="DJ86" t="str">
            <v/>
          </cell>
          <cell r="DK86" t="str">
            <v/>
          </cell>
          <cell r="DL86" t="str">
            <v/>
          </cell>
          <cell r="DM86" t="str">
            <v/>
          </cell>
          <cell r="DN86" t="str">
            <v/>
          </cell>
          <cell r="DO86" t="str">
            <v/>
          </cell>
          <cell r="DP86" t="str">
            <v/>
          </cell>
          <cell r="DQ86" t="str">
            <v/>
          </cell>
          <cell r="DR86" t="str">
            <v/>
          </cell>
          <cell r="DS86" t="str">
            <v/>
          </cell>
          <cell r="DT86" t="str">
            <v/>
          </cell>
          <cell r="DU86" t="str">
            <v/>
          </cell>
          <cell r="DV86" t="str">
            <v/>
          </cell>
          <cell r="DW86" t="str">
            <v/>
          </cell>
          <cell r="DX86" t="str">
            <v/>
          </cell>
          <cell r="DY86" t="str">
            <v/>
          </cell>
          <cell r="DZ86" t="str">
            <v/>
          </cell>
          <cell r="EA86" t="str">
            <v/>
          </cell>
          <cell r="EB86" t="str">
            <v/>
          </cell>
          <cell r="EC86" t="str">
            <v/>
          </cell>
          <cell r="ED86" t="str">
            <v/>
          </cell>
          <cell r="EE86" t="str">
            <v/>
          </cell>
          <cell r="EF86" t="str">
            <v/>
          </cell>
          <cell r="EG86" t="str">
            <v/>
          </cell>
          <cell r="EH86" t="str">
            <v/>
          </cell>
          <cell r="EI86" t="str">
            <v/>
          </cell>
          <cell r="EJ86" t="str">
            <v/>
          </cell>
          <cell r="EK86" t="str">
            <v/>
          </cell>
          <cell r="EL86" t="str">
            <v/>
          </cell>
          <cell r="EM86" t="str">
            <v/>
          </cell>
          <cell r="EN86" t="str">
            <v/>
          </cell>
          <cell r="EO86" t="str">
            <v/>
          </cell>
          <cell r="EP86" t="str">
            <v/>
          </cell>
          <cell r="EQ86" t="str">
            <v/>
          </cell>
          <cell r="ER86" t="str">
            <v/>
          </cell>
          <cell r="ES86" t="str">
            <v/>
          </cell>
          <cell r="ET86" t="str">
            <v/>
          </cell>
          <cell r="EU86" t="str">
            <v/>
          </cell>
          <cell r="EV86" t="str">
            <v/>
          </cell>
          <cell r="EW86" t="str">
            <v/>
          </cell>
          <cell r="EX86" t="str">
            <v/>
          </cell>
          <cell r="EY86" t="str">
            <v/>
          </cell>
          <cell r="EZ86" t="str">
            <v/>
          </cell>
          <cell r="FA86" t="str">
            <v/>
          </cell>
          <cell r="FB86" t="str">
            <v/>
          </cell>
          <cell r="FC86" t="str">
            <v/>
          </cell>
          <cell r="FD86" t="str">
            <v/>
          </cell>
          <cell r="FE86" t="str">
            <v/>
          </cell>
          <cell r="FF86" t="str">
            <v/>
          </cell>
          <cell r="FG86" t="str">
            <v/>
          </cell>
          <cell r="FH86" t="str">
            <v/>
          </cell>
          <cell r="FI86" t="str">
            <v/>
          </cell>
          <cell r="FJ86" t="str">
            <v/>
          </cell>
          <cell r="FK86" t="str">
            <v/>
          </cell>
          <cell r="FL86" t="str">
            <v/>
          </cell>
          <cell r="FM86" t="str">
            <v/>
          </cell>
          <cell r="FN86" t="str">
            <v/>
          </cell>
          <cell r="FO86" t="str">
            <v/>
          </cell>
          <cell r="FP86" t="str">
            <v/>
          </cell>
          <cell r="FQ86" t="str">
            <v/>
          </cell>
          <cell r="FR86" t="str">
            <v/>
          </cell>
          <cell r="FS86" t="str">
            <v/>
          </cell>
          <cell r="FT86" t="str">
            <v/>
          </cell>
          <cell r="FU86" t="str">
            <v/>
          </cell>
          <cell r="FV86" t="str">
            <v/>
          </cell>
          <cell r="FW86" t="str">
            <v/>
          </cell>
          <cell r="FX86" t="str">
            <v/>
          </cell>
          <cell r="FY86" t="str">
            <v/>
          </cell>
          <cell r="FZ86" t="str">
            <v/>
          </cell>
          <cell r="GA86" t="str">
            <v/>
          </cell>
          <cell r="GB86" t="str">
            <v/>
          </cell>
          <cell r="GC86" t="str">
            <v/>
          </cell>
          <cell r="GD86" t="str">
            <v/>
          </cell>
          <cell r="GE86" t="str">
            <v/>
          </cell>
          <cell r="GF86" t="str">
            <v/>
          </cell>
          <cell r="GG86" t="str">
            <v/>
          </cell>
          <cell r="GH86" t="str">
            <v/>
          </cell>
          <cell r="GI86" t="str">
            <v/>
          </cell>
          <cell r="GJ86" t="str">
            <v/>
          </cell>
          <cell r="GK86" t="str">
            <v/>
          </cell>
          <cell r="GL86" t="str">
            <v/>
          </cell>
          <cell r="GM86" t="str">
            <v/>
          </cell>
          <cell r="GN86" t="str">
            <v/>
          </cell>
          <cell r="GO86" t="str">
            <v/>
          </cell>
          <cell r="GP86" t="str">
            <v/>
          </cell>
          <cell r="GQ86" t="str">
            <v/>
          </cell>
          <cell r="GR86" t="str">
            <v/>
          </cell>
          <cell r="GS86" t="str">
            <v/>
          </cell>
          <cell r="GT86" t="str">
            <v/>
          </cell>
          <cell r="GU86" t="str">
            <v/>
          </cell>
          <cell r="GV86" t="str">
            <v/>
          </cell>
          <cell r="GW86" t="str">
            <v/>
          </cell>
          <cell r="GX86" t="str">
            <v/>
          </cell>
          <cell r="GY86" t="str">
            <v/>
          </cell>
          <cell r="GZ86" t="str">
            <v/>
          </cell>
          <cell r="HA86" t="str">
            <v/>
          </cell>
          <cell r="HB86" t="str">
            <v/>
          </cell>
          <cell r="HC86" t="str">
            <v/>
          </cell>
          <cell r="HD86" t="str">
            <v/>
          </cell>
          <cell r="HE86" t="str">
            <v/>
          </cell>
          <cell r="HF86" t="str">
            <v/>
          </cell>
          <cell r="HG86" t="str">
            <v/>
          </cell>
          <cell r="HH86" t="str">
            <v/>
          </cell>
          <cell r="HI86" t="str">
            <v/>
          </cell>
          <cell r="HJ86" t="str">
            <v/>
          </cell>
          <cell r="HK86" t="str">
            <v/>
          </cell>
          <cell r="HL86" t="str">
            <v/>
          </cell>
          <cell r="HM86" t="str">
            <v/>
          </cell>
          <cell r="HN86" t="str">
            <v/>
          </cell>
          <cell r="HO86" t="str">
            <v/>
          </cell>
          <cell r="HP86" t="str">
            <v/>
          </cell>
          <cell r="HQ86" t="str">
            <v/>
          </cell>
          <cell r="HR86" t="str">
            <v/>
          </cell>
          <cell r="HS86" t="str">
            <v/>
          </cell>
          <cell r="HT86" t="str">
            <v/>
          </cell>
          <cell r="HU86" t="str">
            <v/>
          </cell>
          <cell r="HV86" t="str">
            <v/>
          </cell>
          <cell r="HW86" t="str">
            <v/>
          </cell>
          <cell r="HX86" t="str">
            <v/>
          </cell>
          <cell r="HY86" t="str">
            <v/>
          </cell>
          <cell r="HZ86" t="str">
            <v/>
          </cell>
          <cell r="IA86" t="str">
            <v/>
          </cell>
          <cell r="IB86" t="str">
            <v/>
          </cell>
          <cell r="IC86" t="str">
            <v/>
          </cell>
          <cell r="ID86" t="str">
            <v/>
          </cell>
          <cell r="IE86" t="str">
            <v/>
          </cell>
          <cell r="IF86" t="str">
            <v/>
          </cell>
          <cell r="IG86" t="str">
            <v/>
          </cell>
          <cell r="IH86" t="str">
            <v/>
          </cell>
          <cell r="II86" t="str">
            <v/>
          </cell>
          <cell r="IJ86" t="str">
            <v/>
          </cell>
          <cell r="IK86" t="str">
            <v/>
          </cell>
          <cell r="IL86" t="str">
            <v/>
          </cell>
          <cell r="IM86" t="str">
            <v/>
          </cell>
        </row>
        <row r="87">
          <cell r="A87" t="str">
            <v>8..</v>
          </cell>
          <cell r="B87" t="e">
            <v>#N/A</v>
          </cell>
          <cell r="C87">
            <v>0</v>
          </cell>
          <cell r="D87" t="str">
            <v>SCORE</v>
          </cell>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cell r="AI87" t="str">
            <v/>
          </cell>
          <cell r="AJ87" t="str">
            <v/>
          </cell>
          <cell r="AK87" t="str">
            <v/>
          </cell>
          <cell r="AL87" t="str">
            <v/>
          </cell>
          <cell r="AM87" t="str">
            <v/>
          </cell>
          <cell r="AN87" t="str">
            <v/>
          </cell>
          <cell r="AO87" t="str">
            <v/>
          </cell>
          <cell r="AP87" t="str">
            <v/>
          </cell>
          <cell r="AQ87" t="str">
            <v/>
          </cell>
          <cell r="AR87" t="str">
            <v/>
          </cell>
          <cell r="AS87" t="str">
            <v/>
          </cell>
          <cell r="AT87" t="str">
            <v/>
          </cell>
          <cell r="AU87" t="str">
            <v/>
          </cell>
          <cell r="AV87" t="str">
            <v/>
          </cell>
          <cell r="AW87" t="str">
            <v/>
          </cell>
          <cell r="AX87" t="str">
            <v/>
          </cell>
          <cell r="AY87" t="str">
            <v/>
          </cell>
          <cell r="AZ87" t="str">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cell r="CF87" t="str">
            <v/>
          </cell>
          <cell r="CG87" t="str">
            <v/>
          </cell>
          <cell r="CH87" t="str">
            <v/>
          </cell>
          <cell r="CI87" t="str">
            <v/>
          </cell>
          <cell r="CJ87" t="str">
            <v/>
          </cell>
          <cell r="CK87" t="str">
            <v/>
          </cell>
          <cell r="CL87" t="str">
            <v/>
          </cell>
          <cell r="CM87" t="str">
            <v/>
          </cell>
          <cell r="CN87" t="str">
            <v/>
          </cell>
          <cell r="CO87" t="str">
            <v/>
          </cell>
          <cell r="CP87" t="str">
            <v/>
          </cell>
          <cell r="CQ87" t="str">
            <v/>
          </cell>
          <cell r="CR87" t="str">
            <v/>
          </cell>
          <cell r="CS87" t="str">
            <v/>
          </cell>
          <cell r="CT87" t="str">
            <v/>
          </cell>
          <cell r="CU87" t="str">
            <v/>
          </cell>
          <cell r="CV87" t="str">
            <v/>
          </cell>
          <cell r="CW87" t="str">
            <v/>
          </cell>
          <cell r="CX87" t="str">
            <v/>
          </cell>
          <cell r="CY87" t="str">
            <v/>
          </cell>
          <cell r="CZ87" t="str">
            <v/>
          </cell>
          <cell r="DA87" t="str">
            <v/>
          </cell>
          <cell r="DB87" t="str">
            <v/>
          </cell>
          <cell r="DC87" t="str">
            <v/>
          </cell>
          <cell r="DD87" t="str">
            <v/>
          </cell>
          <cell r="DE87" t="str">
            <v/>
          </cell>
          <cell r="DF87" t="str">
            <v/>
          </cell>
          <cell r="DG87" t="str">
            <v/>
          </cell>
          <cell r="DH87" t="str">
            <v/>
          </cell>
          <cell r="DI87" t="str">
            <v/>
          </cell>
          <cell r="DJ87" t="str">
            <v/>
          </cell>
          <cell r="DK87" t="str">
            <v/>
          </cell>
          <cell r="DL87" t="str">
            <v/>
          </cell>
          <cell r="DM87" t="str">
            <v/>
          </cell>
          <cell r="DN87" t="str">
            <v/>
          </cell>
          <cell r="DO87" t="str">
            <v/>
          </cell>
          <cell r="DP87" t="str">
            <v/>
          </cell>
          <cell r="DQ87" t="str">
            <v/>
          </cell>
          <cell r="DR87" t="str">
            <v/>
          </cell>
          <cell r="DS87" t="str">
            <v/>
          </cell>
          <cell r="DT87" t="str">
            <v/>
          </cell>
          <cell r="DU87" t="str">
            <v/>
          </cell>
          <cell r="DV87" t="str">
            <v/>
          </cell>
          <cell r="DW87" t="str">
            <v/>
          </cell>
          <cell r="DX87" t="str">
            <v/>
          </cell>
          <cell r="DY87" t="str">
            <v/>
          </cell>
          <cell r="DZ87" t="str">
            <v/>
          </cell>
          <cell r="EA87" t="str">
            <v/>
          </cell>
          <cell r="EB87" t="str">
            <v/>
          </cell>
          <cell r="EC87" t="str">
            <v/>
          </cell>
          <cell r="ED87" t="str">
            <v/>
          </cell>
          <cell r="EE87" t="str">
            <v/>
          </cell>
          <cell r="EF87" t="str">
            <v/>
          </cell>
          <cell r="EG87" t="str">
            <v/>
          </cell>
          <cell r="EH87" t="str">
            <v/>
          </cell>
          <cell r="EI87" t="str">
            <v/>
          </cell>
          <cell r="EJ87" t="str">
            <v/>
          </cell>
          <cell r="EK87" t="str">
            <v/>
          </cell>
          <cell r="EL87" t="str">
            <v/>
          </cell>
          <cell r="EM87" t="str">
            <v/>
          </cell>
          <cell r="EN87" t="str">
            <v/>
          </cell>
          <cell r="EO87" t="str">
            <v/>
          </cell>
          <cell r="EP87" t="str">
            <v/>
          </cell>
          <cell r="EQ87" t="str">
            <v/>
          </cell>
          <cell r="ER87" t="str">
            <v/>
          </cell>
          <cell r="ES87" t="str">
            <v/>
          </cell>
          <cell r="ET87" t="str">
            <v/>
          </cell>
          <cell r="EU87" t="str">
            <v/>
          </cell>
          <cell r="EV87" t="str">
            <v/>
          </cell>
          <cell r="EW87" t="str">
            <v/>
          </cell>
          <cell r="EX87" t="str">
            <v/>
          </cell>
          <cell r="EY87" t="str">
            <v/>
          </cell>
          <cell r="EZ87" t="str">
            <v/>
          </cell>
          <cell r="FA87" t="str">
            <v/>
          </cell>
          <cell r="FB87" t="str">
            <v/>
          </cell>
          <cell r="FC87" t="str">
            <v/>
          </cell>
          <cell r="FD87" t="str">
            <v/>
          </cell>
          <cell r="FE87" t="str">
            <v/>
          </cell>
          <cell r="FF87" t="str">
            <v/>
          </cell>
          <cell r="FG87" t="str">
            <v/>
          </cell>
          <cell r="FH87" t="str">
            <v/>
          </cell>
          <cell r="FI87" t="str">
            <v/>
          </cell>
          <cell r="FJ87" t="str">
            <v/>
          </cell>
          <cell r="FK87" t="str">
            <v/>
          </cell>
          <cell r="FL87" t="str">
            <v/>
          </cell>
          <cell r="FM87" t="str">
            <v/>
          </cell>
          <cell r="FN87" t="str">
            <v/>
          </cell>
          <cell r="FO87" t="str">
            <v/>
          </cell>
          <cell r="FP87" t="str">
            <v/>
          </cell>
          <cell r="FQ87" t="str">
            <v/>
          </cell>
          <cell r="FR87" t="str">
            <v/>
          </cell>
          <cell r="FS87" t="str">
            <v/>
          </cell>
          <cell r="FT87" t="str">
            <v/>
          </cell>
          <cell r="FU87" t="str">
            <v/>
          </cell>
          <cell r="FV87" t="str">
            <v/>
          </cell>
          <cell r="FW87" t="str">
            <v/>
          </cell>
          <cell r="FX87" t="str">
            <v/>
          </cell>
          <cell r="FY87" t="str">
            <v/>
          </cell>
          <cell r="FZ87" t="str">
            <v/>
          </cell>
          <cell r="GA87" t="str">
            <v/>
          </cell>
          <cell r="GB87" t="str">
            <v/>
          </cell>
          <cell r="GC87" t="str">
            <v/>
          </cell>
          <cell r="GD87" t="str">
            <v/>
          </cell>
          <cell r="GE87" t="str">
            <v/>
          </cell>
          <cell r="GF87" t="str">
            <v/>
          </cell>
          <cell r="GG87" t="str">
            <v/>
          </cell>
          <cell r="GH87" t="str">
            <v/>
          </cell>
          <cell r="GI87" t="str">
            <v/>
          </cell>
          <cell r="GJ87" t="str">
            <v/>
          </cell>
          <cell r="GK87" t="str">
            <v/>
          </cell>
          <cell r="GL87" t="str">
            <v/>
          </cell>
          <cell r="GM87" t="str">
            <v/>
          </cell>
          <cell r="GN87" t="str">
            <v/>
          </cell>
          <cell r="GO87" t="str">
            <v/>
          </cell>
          <cell r="GP87" t="str">
            <v/>
          </cell>
          <cell r="GQ87" t="str">
            <v/>
          </cell>
          <cell r="GR87" t="str">
            <v/>
          </cell>
          <cell r="GS87" t="str">
            <v/>
          </cell>
          <cell r="GT87" t="str">
            <v/>
          </cell>
          <cell r="GU87" t="str">
            <v/>
          </cell>
          <cell r="GV87" t="str">
            <v/>
          </cell>
          <cell r="GW87" t="str">
            <v/>
          </cell>
          <cell r="GX87" t="str">
            <v/>
          </cell>
          <cell r="GY87" t="str">
            <v/>
          </cell>
          <cell r="GZ87" t="str">
            <v/>
          </cell>
          <cell r="HA87" t="str">
            <v/>
          </cell>
          <cell r="HB87" t="str">
            <v/>
          </cell>
          <cell r="HC87" t="str">
            <v/>
          </cell>
          <cell r="HD87" t="str">
            <v/>
          </cell>
          <cell r="HE87" t="str">
            <v/>
          </cell>
          <cell r="HF87" t="str">
            <v/>
          </cell>
          <cell r="HG87" t="str">
            <v/>
          </cell>
          <cell r="HH87" t="str">
            <v/>
          </cell>
          <cell r="HI87" t="str">
            <v/>
          </cell>
          <cell r="HJ87" t="str">
            <v/>
          </cell>
          <cell r="HK87" t="str">
            <v/>
          </cell>
          <cell r="HL87" t="str">
            <v/>
          </cell>
          <cell r="HM87" t="str">
            <v/>
          </cell>
          <cell r="HN87" t="str">
            <v/>
          </cell>
          <cell r="HO87" t="str">
            <v/>
          </cell>
          <cell r="HP87" t="str">
            <v/>
          </cell>
          <cell r="HQ87" t="str">
            <v/>
          </cell>
          <cell r="HR87" t="str">
            <v/>
          </cell>
          <cell r="HS87" t="str">
            <v/>
          </cell>
          <cell r="HT87" t="str">
            <v/>
          </cell>
          <cell r="HU87" t="str">
            <v/>
          </cell>
          <cell r="HV87" t="str">
            <v/>
          </cell>
          <cell r="HW87" t="str">
            <v/>
          </cell>
          <cell r="HX87" t="str">
            <v/>
          </cell>
          <cell r="HY87" t="str">
            <v/>
          </cell>
          <cell r="HZ87" t="str">
            <v/>
          </cell>
          <cell r="IA87" t="str">
            <v/>
          </cell>
          <cell r="IB87" t="str">
            <v/>
          </cell>
          <cell r="IC87" t="str">
            <v/>
          </cell>
          <cell r="ID87" t="str">
            <v/>
          </cell>
          <cell r="IE87" t="str">
            <v/>
          </cell>
          <cell r="IF87" t="str">
            <v/>
          </cell>
          <cell r="IG87" t="str">
            <v/>
          </cell>
          <cell r="IH87" t="str">
            <v/>
          </cell>
          <cell r="II87" t="str">
            <v/>
          </cell>
          <cell r="IJ87" t="str">
            <v/>
          </cell>
          <cell r="IK87" t="str">
            <v/>
          </cell>
          <cell r="IL87" t="str">
            <v/>
          </cell>
          <cell r="IM87" t="str">
            <v/>
          </cell>
        </row>
        <row r="88">
          <cell r="A88" t="str">
            <v>8..</v>
          </cell>
          <cell r="B88" t="e">
            <v>#N/A</v>
          </cell>
          <cell r="C88">
            <v>0</v>
          </cell>
          <cell r="D88" t="str">
            <v>SCORE</v>
          </cell>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cell r="AI88" t="str">
            <v/>
          </cell>
          <cell r="AJ88" t="str">
            <v/>
          </cell>
          <cell r="AK88" t="str">
            <v/>
          </cell>
          <cell r="AL88" t="str">
            <v/>
          </cell>
          <cell r="AM88" t="str">
            <v/>
          </cell>
          <cell r="AN88" t="str">
            <v/>
          </cell>
          <cell r="AO88" t="str">
            <v/>
          </cell>
          <cell r="AP88" t="str">
            <v/>
          </cell>
          <cell r="AQ88" t="str">
            <v/>
          </cell>
          <cell r="AR88" t="str">
            <v/>
          </cell>
          <cell r="AS88" t="str">
            <v/>
          </cell>
          <cell r="AT88" t="str">
            <v/>
          </cell>
          <cell r="AU88" t="str">
            <v/>
          </cell>
          <cell r="AV88" t="str">
            <v/>
          </cell>
          <cell r="AW88" t="str">
            <v/>
          </cell>
          <cell r="AX88" t="str">
            <v/>
          </cell>
          <cell r="AY88" t="str">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cell r="CF88" t="str">
            <v/>
          </cell>
          <cell r="CG88" t="str">
            <v/>
          </cell>
          <cell r="CH88" t="str">
            <v/>
          </cell>
          <cell r="CI88" t="str">
            <v/>
          </cell>
          <cell r="CJ88" t="str">
            <v/>
          </cell>
          <cell r="CK88" t="str">
            <v/>
          </cell>
          <cell r="CL88" t="str">
            <v/>
          </cell>
          <cell r="CM88" t="str">
            <v/>
          </cell>
          <cell r="CN88" t="str">
            <v/>
          </cell>
          <cell r="CO88" t="str">
            <v/>
          </cell>
          <cell r="CP88" t="str">
            <v/>
          </cell>
          <cell r="CQ88" t="str">
            <v/>
          </cell>
          <cell r="CR88" t="str">
            <v/>
          </cell>
          <cell r="CS88" t="str">
            <v/>
          </cell>
          <cell r="CT88" t="str">
            <v/>
          </cell>
          <cell r="CU88" t="str">
            <v/>
          </cell>
          <cell r="CV88" t="str">
            <v/>
          </cell>
          <cell r="CW88" t="str">
            <v/>
          </cell>
          <cell r="CX88" t="str">
            <v/>
          </cell>
          <cell r="CY88" t="str">
            <v/>
          </cell>
          <cell r="CZ88" t="str">
            <v/>
          </cell>
          <cell r="DA88" t="str">
            <v/>
          </cell>
          <cell r="DB88" t="str">
            <v/>
          </cell>
          <cell r="DC88" t="str">
            <v/>
          </cell>
          <cell r="DD88" t="str">
            <v/>
          </cell>
          <cell r="DE88" t="str">
            <v/>
          </cell>
          <cell r="DF88" t="str">
            <v/>
          </cell>
          <cell r="DG88" t="str">
            <v/>
          </cell>
          <cell r="DH88" t="str">
            <v/>
          </cell>
          <cell r="DI88" t="str">
            <v/>
          </cell>
          <cell r="DJ88" t="str">
            <v/>
          </cell>
          <cell r="DK88" t="str">
            <v/>
          </cell>
          <cell r="DL88" t="str">
            <v/>
          </cell>
          <cell r="DM88" t="str">
            <v/>
          </cell>
          <cell r="DN88" t="str">
            <v/>
          </cell>
          <cell r="DO88" t="str">
            <v/>
          </cell>
          <cell r="DP88" t="str">
            <v/>
          </cell>
          <cell r="DQ88" t="str">
            <v/>
          </cell>
          <cell r="DR88" t="str">
            <v/>
          </cell>
          <cell r="DS88" t="str">
            <v/>
          </cell>
          <cell r="DT88" t="str">
            <v/>
          </cell>
          <cell r="DU88" t="str">
            <v/>
          </cell>
          <cell r="DV88" t="str">
            <v/>
          </cell>
          <cell r="DW88" t="str">
            <v/>
          </cell>
          <cell r="DX88" t="str">
            <v/>
          </cell>
          <cell r="DY88" t="str">
            <v/>
          </cell>
          <cell r="DZ88" t="str">
            <v/>
          </cell>
          <cell r="EA88" t="str">
            <v/>
          </cell>
          <cell r="EB88" t="str">
            <v/>
          </cell>
          <cell r="EC88" t="str">
            <v/>
          </cell>
          <cell r="ED88" t="str">
            <v/>
          </cell>
          <cell r="EE88" t="str">
            <v/>
          </cell>
          <cell r="EF88" t="str">
            <v/>
          </cell>
          <cell r="EG88" t="str">
            <v/>
          </cell>
          <cell r="EH88" t="str">
            <v/>
          </cell>
          <cell r="EI88" t="str">
            <v/>
          </cell>
          <cell r="EJ88" t="str">
            <v/>
          </cell>
          <cell r="EK88" t="str">
            <v/>
          </cell>
          <cell r="EL88" t="str">
            <v/>
          </cell>
          <cell r="EM88" t="str">
            <v/>
          </cell>
          <cell r="EN88" t="str">
            <v/>
          </cell>
          <cell r="EO88" t="str">
            <v/>
          </cell>
          <cell r="EP88" t="str">
            <v/>
          </cell>
          <cell r="EQ88" t="str">
            <v/>
          </cell>
          <cell r="ER88" t="str">
            <v/>
          </cell>
          <cell r="ES88" t="str">
            <v/>
          </cell>
          <cell r="ET88" t="str">
            <v/>
          </cell>
          <cell r="EU88" t="str">
            <v/>
          </cell>
          <cell r="EV88" t="str">
            <v/>
          </cell>
          <cell r="EW88" t="str">
            <v/>
          </cell>
          <cell r="EX88" t="str">
            <v/>
          </cell>
          <cell r="EY88" t="str">
            <v/>
          </cell>
          <cell r="EZ88" t="str">
            <v/>
          </cell>
          <cell r="FA88" t="str">
            <v/>
          </cell>
          <cell r="FB88" t="str">
            <v/>
          </cell>
          <cell r="FC88" t="str">
            <v/>
          </cell>
          <cell r="FD88" t="str">
            <v/>
          </cell>
          <cell r="FE88" t="str">
            <v/>
          </cell>
          <cell r="FF88" t="str">
            <v/>
          </cell>
          <cell r="FG88" t="str">
            <v/>
          </cell>
          <cell r="FH88" t="str">
            <v/>
          </cell>
          <cell r="FI88" t="str">
            <v/>
          </cell>
          <cell r="FJ88" t="str">
            <v/>
          </cell>
          <cell r="FK88" t="str">
            <v/>
          </cell>
          <cell r="FL88" t="str">
            <v/>
          </cell>
          <cell r="FM88" t="str">
            <v/>
          </cell>
          <cell r="FN88" t="str">
            <v/>
          </cell>
          <cell r="FO88" t="str">
            <v/>
          </cell>
          <cell r="FP88" t="str">
            <v/>
          </cell>
          <cell r="FQ88" t="str">
            <v/>
          </cell>
          <cell r="FR88" t="str">
            <v/>
          </cell>
          <cell r="FS88" t="str">
            <v/>
          </cell>
          <cell r="FT88" t="str">
            <v/>
          </cell>
          <cell r="FU88" t="str">
            <v/>
          </cell>
          <cell r="FV88" t="str">
            <v/>
          </cell>
          <cell r="FW88" t="str">
            <v/>
          </cell>
          <cell r="FX88" t="str">
            <v/>
          </cell>
          <cell r="FY88" t="str">
            <v/>
          </cell>
          <cell r="FZ88" t="str">
            <v/>
          </cell>
          <cell r="GA88" t="str">
            <v/>
          </cell>
          <cell r="GB88" t="str">
            <v/>
          </cell>
          <cell r="GC88" t="str">
            <v/>
          </cell>
          <cell r="GD88" t="str">
            <v/>
          </cell>
          <cell r="GE88" t="str">
            <v/>
          </cell>
          <cell r="GF88" t="str">
            <v/>
          </cell>
          <cell r="GG88" t="str">
            <v/>
          </cell>
          <cell r="GH88" t="str">
            <v/>
          </cell>
          <cell r="GI88" t="str">
            <v/>
          </cell>
          <cell r="GJ88" t="str">
            <v/>
          </cell>
          <cell r="GK88" t="str">
            <v/>
          </cell>
          <cell r="GL88" t="str">
            <v/>
          </cell>
          <cell r="GM88" t="str">
            <v/>
          </cell>
          <cell r="GN88" t="str">
            <v/>
          </cell>
          <cell r="GO88" t="str">
            <v/>
          </cell>
          <cell r="GP88" t="str">
            <v/>
          </cell>
          <cell r="GQ88" t="str">
            <v/>
          </cell>
          <cell r="GR88" t="str">
            <v/>
          </cell>
          <cell r="GS88" t="str">
            <v/>
          </cell>
          <cell r="GT88" t="str">
            <v/>
          </cell>
          <cell r="GU88" t="str">
            <v/>
          </cell>
          <cell r="GV88" t="str">
            <v/>
          </cell>
          <cell r="GW88" t="str">
            <v/>
          </cell>
          <cell r="GX88" t="str">
            <v/>
          </cell>
          <cell r="GY88" t="str">
            <v/>
          </cell>
          <cell r="GZ88" t="str">
            <v/>
          </cell>
          <cell r="HA88" t="str">
            <v/>
          </cell>
          <cell r="HB88" t="str">
            <v/>
          </cell>
          <cell r="HC88" t="str">
            <v/>
          </cell>
          <cell r="HD88" t="str">
            <v/>
          </cell>
          <cell r="HE88" t="str">
            <v/>
          </cell>
          <cell r="HF88" t="str">
            <v/>
          </cell>
          <cell r="HG88" t="str">
            <v/>
          </cell>
          <cell r="HH88" t="str">
            <v/>
          </cell>
          <cell r="HI88" t="str">
            <v/>
          </cell>
          <cell r="HJ88" t="str">
            <v/>
          </cell>
          <cell r="HK88" t="str">
            <v/>
          </cell>
          <cell r="HL88" t="str">
            <v/>
          </cell>
          <cell r="HM88" t="str">
            <v/>
          </cell>
          <cell r="HN88" t="str">
            <v/>
          </cell>
          <cell r="HO88" t="str">
            <v/>
          </cell>
          <cell r="HP88" t="str">
            <v/>
          </cell>
          <cell r="HQ88" t="str">
            <v/>
          </cell>
          <cell r="HR88" t="str">
            <v/>
          </cell>
          <cell r="HS88" t="str">
            <v/>
          </cell>
          <cell r="HT88" t="str">
            <v/>
          </cell>
          <cell r="HU88" t="str">
            <v/>
          </cell>
          <cell r="HV88" t="str">
            <v/>
          </cell>
          <cell r="HW88" t="str">
            <v/>
          </cell>
          <cell r="HX88" t="str">
            <v/>
          </cell>
          <cell r="HY88" t="str">
            <v/>
          </cell>
          <cell r="HZ88" t="str">
            <v/>
          </cell>
          <cell r="IA88" t="str">
            <v/>
          </cell>
          <cell r="IB88" t="str">
            <v/>
          </cell>
          <cell r="IC88" t="str">
            <v/>
          </cell>
          <cell r="ID88" t="str">
            <v/>
          </cell>
          <cell r="IE88" t="str">
            <v/>
          </cell>
          <cell r="IF88" t="str">
            <v/>
          </cell>
          <cell r="IG88" t="str">
            <v/>
          </cell>
          <cell r="IH88" t="str">
            <v/>
          </cell>
          <cell r="II88" t="str">
            <v/>
          </cell>
          <cell r="IJ88" t="str">
            <v/>
          </cell>
          <cell r="IK88" t="str">
            <v/>
          </cell>
          <cell r="IL88" t="str">
            <v/>
          </cell>
          <cell r="IM88" t="str">
            <v/>
          </cell>
        </row>
        <row r="89">
          <cell r="A89" t="str">
            <v>8..</v>
          </cell>
          <cell r="B89" t="e">
            <v>#N/A</v>
          </cell>
          <cell r="C89">
            <v>0</v>
          </cell>
          <cell r="D89" t="str">
            <v>SCORE</v>
          </cell>
          <cell r="E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cell r="AI89" t="str">
            <v/>
          </cell>
          <cell r="AJ89" t="str">
            <v/>
          </cell>
          <cell r="AK89" t="str">
            <v/>
          </cell>
          <cell r="AL89" t="str">
            <v/>
          </cell>
          <cell r="AM89" t="str">
            <v/>
          </cell>
          <cell r="AN89" t="str">
            <v/>
          </cell>
          <cell r="AO89" t="str">
            <v/>
          </cell>
          <cell r="AP89" t="str">
            <v/>
          </cell>
          <cell r="AQ89" t="str">
            <v/>
          </cell>
          <cell r="AR89" t="str">
            <v/>
          </cell>
          <cell r="AS89" t="str">
            <v/>
          </cell>
          <cell r="AT89" t="str">
            <v/>
          </cell>
          <cell r="AU89" t="str">
            <v/>
          </cell>
          <cell r="AV89" t="str">
            <v/>
          </cell>
          <cell r="AW89" t="str">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cell r="CF89" t="str">
            <v/>
          </cell>
          <cell r="CG89" t="str">
            <v/>
          </cell>
          <cell r="CH89" t="str">
            <v/>
          </cell>
          <cell r="CI89" t="str">
            <v/>
          </cell>
          <cell r="CJ89" t="str">
            <v/>
          </cell>
          <cell r="CK89" t="str">
            <v/>
          </cell>
          <cell r="CL89" t="str">
            <v/>
          </cell>
          <cell r="CM89" t="str">
            <v/>
          </cell>
          <cell r="CN89" t="str">
            <v/>
          </cell>
          <cell r="CO89" t="str">
            <v/>
          </cell>
          <cell r="CP89" t="str">
            <v/>
          </cell>
          <cell r="CQ89" t="str">
            <v/>
          </cell>
          <cell r="CR89" t="str">
            <v/>
          </cell>
          <cell r="CS89" t="str">
            <v/>
          </cell>
          <cell r="CT89" t="str">
            <v/>
          </cell>
          <cell r="CU89" t="str">
            <v/>
          </cell>
          <cell r="CV89" t="str">
            <v/>
          </cell>
          <cell r="CW89" t="str">
            <v/>
          </cell>
          <cell r="CX89" t="str">
            <v/>
          </cell>
          <cell r="CY89" t="str">
            <v/>
          </cell>
          <cell r="CZ89" t="str">
            <v/>
          </cell>
          <cell r="DA89" t="str">
            <v/>
          </cell>
          <cell r="DB89" t="str">
            <v/>
          </cell>
          <cell r="DC89" t="str">
            <v/>
          </cell>
          <cell r="DD89" t="str">
            <v/>
          </cell>
          <cell r="DE89" t="str">
            <v/>
          </cell>
          <cell r="DF89" t="str">
            <v/>
          </cell>
          <cell r="DG89" t="str">
            <v/>
          </cell>
          <cell r="DH89" t="str">
            <v/>
          </cell>
          <cell r="DI89" t="str">
            <v/>
          </cell>
          <cell r="DJ89" t="str">
            <v/>
          </cell>
          <cell r="DK89" t="str">
            <v/>
          </cell>
          <cell r="DL89" t="str">
            <v/>
          </cell>
          <cell r="DM89" t="str">
            <v/>
          </cell>
          <cell r="DN89" t="str">
            <v/>
          </cell>
          <cell r="DO89" t="str">
            <v/>
          </cell>
          <cell r="DP89" t="str">
            <v/>
          </cell>
          <cell r="DQ89" t="str">
            <v/>
          </cell>
          <cell r="DR89" t="str">
            <v/>
          </cell>
          <cell r="DS89" t="str">
            <v/>
          </cell>
          <cell r="DT89" t="str">
            <v/>
          </cell>
          <cell r="DU89" t="str">
            <v/>
          </cell>
          <cell r="DV89" t="str">
            <v/>
          </cell>
          <cell r="DW89" t="str">
            <v/>
          </cell>
          <cell r="DX89" t="str">
            <v/>
          </cell>
          <cell r="DY89" t="str">
            <v/>
          </cell>
          <cell r="DZ89" t="str">
            <v/>
          </cell>
          <cell r="EA89" t="str">
            <v/>
          </cell>
          <cell r="EB89" t="str">
            <v/>
          </cell>
          <cell r="EC89" t="str">
            <v/>
          </cell>
          <cell r="ED89" t="str">
            <v/>
          </cell>
          <cell r="EE89" t="str">
            <v/>
          </cell>
          <cell r="EF89" t="str">
            <v/>
          </cell>
          <cell r="EG89" t="str">
            <v/>
          </cell>
          <cell r="EH89" t="str">
            <v/>
          </cell>
          <cell r="EI89" t="str">
            <v/>
          </cell>
          <cell r="EJ89" t="str">
            <v/>
          </cell>
          <cell r="EK89" t="str">
            <v/>
          </cell>
          <cell r="EL89" t="str">
            <v/>
          </cell>
          <cell r="EM89" t="str">
            <v/>
          </cell>
          <cell r="EN89" t="str">
            <v/>
          </cell>
          <cell r="EO89" t="str">
            <v/>
          </cell>
          <cell r="EP89" t="str">
            <v/>
          </cell>
          <cell r="EQ89" t="str">
            <v/>
          </cell>
          <cell r="ER89" t="str">
            <v/>
          </cell>
          <cell r="ES89" t="str">
            <v/>
          </cell>
          <cell r="ET89" t="str">
            <v/>
          </cell>
          <cell r="EU89" t="str">
            <v/>
          </cell>
          <cell r="EV89" t="str">
            <v/>
          </cell>
          <cell r="EW89" t="str">
            <v/>
          </cell>
          <cell r="EX89" t="str">
            <v/>
          </cell>
          <cell r="EY89" t="str">
            <v/>
          </cell>
          <cell r="EZ89" t="str">
            <v/>
          </cell>
          <cell r="FA89" t="str">
            <v/>
          </cell>
          <cell r="FB89" t="str">
            <v/>
          </cell>
          <cell r="FC89" t="str">
            <v/>
          </cell>
          <cell r="FD89" t="str">
            <v/>
          </cell>
          <cell r="FE89" t="str">
            <v/>
          </cell>
          <cell r="FF89" t="str">
            <v/>
          </cell>
          <cell r="FG89" t="str">
            <v/>
          </cell>
          <cell r="FH89" t="str">
            <v/>
          </cell>
          <cell r="FI89" t="str">
            <v/>
          </cell>
          <cell r="FJ89" t="str">
            <v/>
          </cell>
          <cell r="FK89" t="str">
            <v/>
          </cell>
          <cell r="FL89" t="str">
            <v/>
          </cell>
          <cell r="FM89" t="str">
            <v/>
          </cell>
          <cell r="FN89" t="str">
            <v/>
          </cell>
          <cell r="FO89" t="str">
            <v/>
          </cell>
          <cell r="FP89" t="str">
            <v/>
          </cell>
          <cell r="FQ89" t="str">
            <v/>
          </cell>
          <cell r="FR89" t="str">
            <v/>
          </cell>
          <cell r="FS89" t="str">
            <v/>
          </cell>
          <cell r="FT89" t="str">
            <v/>
          </cell>
          <cell r="FU89" t="str">
            <v/>
          </cell>
          <cell r="FV89" t="str">
            <v/>
          </cell>
          <cell r="FW89" t="str">
            <v/>
          </cell>
          <cell r="FX89" t="str">
            <v/>
          </cell>
          <cell r="FY89" t="str">
            <v/>
          </cell>
          <cell r="FZ89" t="str">
            <v/>
          </cell>
          <cell r="GA89" t="str">
            <v/>
          </cell>
          <cell r="GB89" t="str">
            <v/>
          </cell>
          <cell r="GC89" t="str">
            <v/>
          </cell>
          <cell r="GD89" t="str">
            <v/>
          </cell>
          <cell r="GE89" t="str">
            <v/>
          </cell>
          <cell r="GF89" t="str">
            <v/>
          </cell>
          <cell r="GG89" t="str">
            <v/>
          </cell>
          <cell r="GH89" t="str">
            <v/>
          </cell>
          <cell r="GI89" t="str">
            <v/>
          </cell>
          <cell r="GJ89" t="str">
            <v/>
          </cell>
          <cell r="GK89" t="str">
            <v/>
          </cell>
          <cell r="GL89" t="str">
            <v/>
          </cell>
          <cell r="GM89" t="str">
            <v/>
          </cell>
          <cell r="GN89" t="str">
            <v/>
          </cell>
          <cell r="GO89" t="str">
            <v/>
          </cell>
          <cell r="GP89" t="str">
            <v/>
          </cell>
          <cell r="GQ89" t="str">
            <v/>
          </cell>
          <cell r="GR89" t="str">
            <v/>
          </cell>
          <cell r="GS89" t="str">
            <v/>
          </cell>
          <cell r="GT89" t="str">
            <v/>
          </cell>
          <cell r="GU89" t="str">
            <v/>
          </cell>
          <cell r="GV89" t="str">
            <v/>
          </cell>
          <cell r="GW89" t="str">
            <v/>
          </cell>
          <cell r="GX89" t="str">
            <v/>
          </cell>
          <cell r="GY89" t="str">
            <v/>
          </cell>
          <cell r="GZ89" t="str">
            <v/>
          </cell>
          <cell r="HA89" t="str">
            <v/>
          </cell>
          <cell r="HB89" t="str">
            <v/>
          </cell>
          <cell r="HC89" t="str">
            <v/>
          </cell>
          <cell r="HD89" t="str">
            <v/>
          </cell>
          <cell r="HE89" t="str">
            <v/>
          </cell>
          <cell r="HF89" t="str">
            <v/>
          </cell>
          <cell r="HG89" t="str">
            <v/>
          </cell>
          <cell r="HH89" t="str">
            <v/>
          </cell>
          <cell r="HI89" t="str">
            <v/>
          </cell>
          <cell r="HJ89" t="str">
            <v/>
          </cell>
          <cell r="HK89" t="str">
            <v/>
          </cell>
          <cell r="HL89" t="str">
            <v/>
          </cell>
          <cell r="HM89" t="str">
            <v/>
          </cell>
          <cell r="HN89" t="str">
            <v/>
          </cell>
          <cell r="HO89" t="str">
            <v/>
          </cell>
          <cell r="HP89" t="str">
            <v/>
          </cell>
          <cell r="HQ89" t="str">
            <v/>
          </cell>
          <cell r="HR89" t="str">
            <v/>
          </cell>
          <cell r="HS89" t="str">
            <v/>
          </cell>
          <cell r="HT89" t="str">
            <v/>
          </cell>
          <cell r="HU89" t="str">
            <v/>
          </cell>
          <cell r="HV89" t="str">
            <v/>
          </cell>
          <cell r="HW89" t="str">
            <v/>
          </cell>
          <cell r="HX89" t="str">
            <v/>
          </cell>
          <cell r="HY89" t="str">
            <v/>
          </cell>
          <cell r="HZ89" t="str">
            <v/>
          </cell>
          <cell r="IA89" t="str">
            <v/>
          </cell>
          <cell r="IB89" t="str">
            <v/>
          </cell>
          <cell r="IC89" t="str">
            <v/>
          </cell>
          <cell r="ID89" t="str">
            <v/>
          </cell>
          <cell r="IE89" t="str">
            <v/>
          </cell>
          <cell r="IF89" t="str">
            <v/>
          </cell>
          <cell r="IG89" t="str">
            <v/>
          </cell>
          <cell r="IH89" t="str">
            <v/>
          </cell>
          <cell r="II89" t="str">
            <v/>
          </cell>
          <cell r="IJ89" t="str">
            <v/>
          </cell>
          <cell r="IK89" t="str">
            <v/>
          </cell>
          <cell r="IL89" t="str">
            <v/>
          </cell>
          <cell r="IM89" t="str">
            <v/>
          </cell>
        </row>
        <row r="90">
          <cell r="A90" t="str">
            <v>8..</v>
          </cell>
          <cell r="B90" t="e">
            <v>#N/A</v>
          </cell>
          <cell r="C90">
            <v>0</v>
          </cell>
          <cell r="D90" t="str">
            <v>SCORE</v>
          </cell>
          <cell r="E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D90" t="str">
            <v/>
          </cell>
          <cell r="AE90" t="str">
            <v/>
          </cell>
          <cell r="AF90" t="str">
            <v/>
          </cell>
          <cell r="AG90" t="str">
            <v/>
          </cell>
          <cell r="AH90" t="str">
            <v/>
          </cell>
          <cell r="AI90" t="str">
            <v/>
          </cell>
          <cell r="AJ90" t="str">
            <v/>
          </cell>
          <cell r="AK90" t="str">
            <v/>
          </cell>
          <cell r="AL90" t="str">
            <v/>
          </cell>
          <cell r="AM90" t="str">
            <v/>
          </cell>
          <cell r="AN90" t="str">
            <v/>
          </cell>
          <cell r="AO90" t="str">
            <v/>
          </cell>
          <cell r="AP90" t="str">
            <v/>
          </cell>
          <cell r="AQ90" t="str">
            <v/>
          </cell>
          <cell r="AR90" t="str">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cell>
          <cell r="CL90" t="str">
            <v/>
          </cell>
          <cell r="CM90" t="str">
            <v/>
          </cell>
          <cell r="CN90" t="str">
            <v/>
          </cell>
          <cell r="CO90" t="str">
            <v/>
          </cell>
          <cell r="CP90" t="str">
            <v/>
          </cell>
          <cell r="CQ90" t="str">
            <v/>
          </cell>
          <cell r="CR90" t="str">
            <v/>
          </cell>
          <cell r="CS90" t="str">
            <v/>
          </cell>
          <cell r="CT90" t="str">
            <v/>
          </cell>
          <cell r="CU90" t="str">
            <v/>
          </cell>
          <cell r="CV90" t="str">
            <v/>
          </cell>
          <cell r="CW90" t="str">
            <v/>
          </cell>
          <cell r="CX90" t="str">
            <v/>
          </cell>
          <cell r="CY90" t="str">
            <v/>
          </cell>
          <cell r="CZ90" t="str">
            <v/>
          </cell>
          <cell r="DA90" t="str">
            <v/>
          </cell>
          <cell r="DB90" t="str">
            <v/>
          </cell>
          <cell r="DC90" t="str">
            <v/>
          </cell>
          <cell r="DD90" t="str">
            <v/>
          </cell>
          <cell r="DE90" t="str">
            <v/>
          </cell>
          <cell r="DF90" t="str">
            <v/>
          </cell>
          <cell r="DG90" t="str">
            <v/>
          </cell>
          <cell r="DH90" t="str">
            <v/>
          </cell>
          <cell r="DI90" t="str">
            <v/>
          </cell>
          <cell r="DJ90" t="str">
            <v/>
          </cell>
          <cell r="DK90" t="str">
            <v/>
          </cell>
          <cell r="DL90" t="str">
            <v/>
          </cell>
          <cell r="DM90" t="str">
            <v/>
          </cell>
          <cell r="DN90" t="str">
            <v/>
          </cell>
          <cell r="DO90" t="str">
            <v/>
          </cell>
          <cell r="DP90" t="str">
            <v/>
          </cell>
          <cell r="DQ90" t="str">
            <v/>
          </cell>
          <cell r="DR90" t="str">
            <v/>
          </cell>
          <cell r="DS90" t="str">
            <v/>
          </cell>
          <cell r="DT90" t="str">
            <v/>
          </cell>
          <cell r="DU90" t="str">
            <v/>
          </cell>
          <cell r="DV90" t="str">
            <v/>
          </cell>
          <cell r="DW90" t="str">
            <v/>
          </cell>
          <cell r="DX90" t="str">
            <v/>
          </cell>
          <cell r="DY90" t="str">
            <v/>
          </cell>
          <cell r="DZ90" t="str">
            <v/>
          </cell>
          <cell r="EA90" t="str">
            <v/>
          </cell>
          <cell r="EB90" t="str">
            <v/>
          </cell>
          <cell r="EC90" t="str">
            <v/>
          </cell>
          <cell r="ED90" t="str">
            <v/>
          </cell>
          <cell r="EE90" t="str">
            <v/>
          </cell>
          <cell r="EF90" t="str">
            <v/>
          </cell>
          <cell r="EG90" t="str">
            <v/>
          </cell>
          <cell r="EH90" t="str">
            <v/>
          </cell>
          <cell r="EI90" t="str">
            <v/>
          </cell>
          <cell r="EJ90" t="str">
            <v/>
          </cell>
          <cell r="EK90" t="str">
            <v/>
          </cell>
          <cell r="EL90" t="str">
            <v/>
          </cell>
          <cell r="EM90" t="str">
            <v/>
          </cell>
          <cell r="EN90" t="str">
            <v/>
          </cell>
          <cell r="EO90" t="str">
            <v/>
          </cell>
          <cell r="EP90" t="str">
            <v/>
          </cell>
          <cell r="EQ90" t="str">
            <v/>
          </cell>
          <cell r="ER90" t="str">
            <v/>
          </cell>
          <cell r="ES90" t="str">
            <v/>
          </cell>
          <cell r="ET90" t="str">
            <v/>
          </cell>
          <cell r="EU90" t="str">
            <v/>
          </cell>
          <cell r="EV90" t="str">
            <v/>
          </cell>
          <cell r="EW90" t="str">
            <v/>
          </cell>
          <cell r="EX90" t="str">
            <v/>
          </cell>
          <cell r="EY90" t="str">
            <v/>
          </cell>
          <cell r="EZ90" t="str">
            <v/>
          </cell>
          <cell r="FA90" t="str">
            <v/>
          </cell>
          <cell r="FB90" t="str">
            <v/>
          </cell>
          <cell r="FC90" t="str">
            <v/>
          </cell>
          <cell r="FD90" t="str">
            <v/>
          </cell>
          <cell r="FE90" t="str">
            <v/>
          </cell>
          <cell r="FF90" t="str">
            <v/>
          </cell>
          <cell r="FG90" t="str">
            <v/>
          </cell>
          <cell r="FH90" t="str">
            <v/>
          </cell>
          <cell r="FI90" t="str">
            <v/>
          </cell>
          <cell r="FJ90" t="str">
            <v/>
          </cell>
          <cell r="FK90" t="str">
            <v/>
          </cell>
          <cell r="FL90" t="str">
            <v/>
          </cell>
          <cell r="FM90" t="str">
            <v/>
          </cell>
          <cell r="FN90" t="str">
            <v/>
          </cell>
          <cell r="FO90" t="str">
            <v/>
          </cell>
          <cell r="FP90" t="str">
            <v/>
          </cell>
          <cell r="FQ90" t="str">
            <v/>
          </cell>
          <cell r="FR90" t="str">
            <v/>
          </cell>
          <cell r="FS90" t="str">
            <v/>
          </cell>
          <cell r="FT90" t="str">
            <v/>
          </cell>
          <cell r="FU90" t="str">
            <v/>
          </cell>
          <cell r="FV90" t="str">
            <v/>
          </cell>
          <cell r="FW90" t="str">
            <v/>
          </cell>
          <cell r="FX90" t="str">
            <v/>
          </cell>
          <cell r="FY90" t="str">
            <v/>
          </cell>
          <cell r="FZ90" t="str">
            <v/>
          </cell>
          <cell r="GA90" t="str">
            <v/>
          </cell>
          <cell r="GB90" t="str">
            <v/>
          </cell>
          <cell r="GC90" t="str">
            <v/>
          </cell>
          <cell r="GD90" t="str">
            <v/>
          </cell>
          <cell r="GE90" t="str">
            <v/>
          </cell>
          <cell r="GF90" t="str">
            <v/>
          </cell>
          <cell r="GG90" t="str">
            <v/>
          </cell>
          <cell r="GH90" t="str">
            <v/>
          </cell>
          <cell r="GI90" t="str">
            <v/>
          </cell>
          <cell r="GJ90" t="str">
            <v/>
          </cell>
          <cell r="GK90" t="str">
            <v/>
          </cell>
          <cell r="GL90" t="str">
            <v/>
          </cell>
          <cell r="GM90" t="str">
            <v/>
          </cell>
          <cell r="GN90" t="str">
            <v/>
          </cell>
          <cell r="GO90" t="str">
            <v/>
          </cell>
          <cell r="GP90" t="str">
            <v/>
          </cell>
          <cell r="GQ90" t="str">
            <v/>
          </cell>
          <cell r="GR90" t="str">
            <v/>
          </cell>
          <cell r="GS90" t="str">
            <v/>
          </cell>
          <cell r="GT90" t="str">
            <v/>
          </cell>
          <cell r="GU90" t="str">
            <v/>
          </cell>
          <cell r="GV90" t="str">
            <v/>
          </cell>
          <cell r="GW90" t="str">
            <v/>
          </cell>
          <cell r="GX90" t="str">
            <v/>
          </cell>
          <cell r="GY90" t="str">
            <v/>
          </cell>
          <cell r="GZ90" t="str">
            <v/>
          </cell>
          <cell r="HA90" t="str">
            <v/>
          </cell>
          <cell r="HB90" t="str">
            <v/>
          </cell>
          <cell r="HC90" t="str">
            <v/>
          </cell>
          <cell r="HD90" t="str">
            <v/>
          </cell>
          <cell r="HE90" t="str">
            <v/>
          </cell>
          <cell r="HF90" t="str">
            <v/>
          </cell>
          <cell r="HG90" t="str">
            <v/>
          </cell>
          <cell r="HH90" t="str">
            <v/>
          </cell>
          <cell r="HI90" t="str">
            <v/>
          </cell>
          <cell r="HJ90" t="str">
            <v/>
          </cell>
          <cell r="HK90" t="str">
            <v/>
          </cell>
          <cell r="HL90" t="str">
            <v/>
          </cell>
          <cell r="HM90" t="str">
            <v/>
          </cell>
          <cell r="HN90" t="str">
            <v/>
          </cell>
          <cell r="HO90" t="str">
            <v/>
          </cell>
          <cell r="HP90" t="str">
            <v/>
          </cell>
          <cell r="HQ90" t="str">
            <v/>
          </cell>
          <cell r="HR90" t="str">
            <v/>
          </cell>
          <cell r="HS90" t="str">
            <v/>
          </cell>
          <cell r="HT90" t="str">
            <v/>
          </cell>
          <cell r="HU90" t="str">
            <v/>
          </cell>
          <cell r="HV90" t="str">
            <v/>
          </cell>
          <cell r="HW90" t="str">
            <v/>
          </cell>
          <cell r="HX90" t="str">
            <v/>
          </cell>
          <cell r="HY90" t="str">
            <v/>
          </cell>
          <cell r="HZ90" t="str">
            <v/>
          </cell>
          <cell r="IA90" t="str">
            <v/>
          </cell>
          <cell r="IB90" t="str">
            <v/>
          </cell>
          <cell r="IC90" t="str">
            <v/>
          </cell>
          <cell r="ID90" t="str">
            <v/>
          </cell>
          <cell r="IE90" t="str">
            <v/>
          </cell>
          <cell r="IF90" t="str">
            <v/>
          </cell>
          <cell r="IG90" t="str">
            <v/>
          </cell>
          <cell r="IH90" t="str">
            <v/>
          </cell>
          <cell r="II90" t="str">
            <v/>
          </cell>
          <cell r="IJ90" t="str">
            <v/>
          </cell>
          <cell r="IK90" t="str">
            <v/>
          </cell>
          <cell r="IL90" t="str">
            <v/>
          </cell>
          <cell r="IM90" t="str">
            <v/>
          </cell>
        </row>
        <row r="91">
          <cell r="A91" t="str">
            <v>8..</v>
          </cell>
          <cell r="B91" t="e">
            <v>#N/A</v>
          </cell>
          <cell r="C91">
            <v>0</v>
          </cell>
          <cell r="D91" t="str">
            <v>SCORE</v>
          </cell>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D91" t="str">
            <v/>
          </cell>
          <cell r="AE91" t="str">
            <v/>
          </cell>
          <cell r="AF91" t="str">
            <v/>
          </cell>
          <cell r="AG91" t="str">
            <v/>
          </cell>
          <cell r="AH91" t="str">
            <v/>
          </cell>
          <cell r="AI91" t="str">
            <v/>
          </cell>
          <cell r="AJ91" t="str">
            <v/>
          </cell>
          <cell r="AK91" t="str">
            <v/>
          </cell>
          <cell r="AL91" t="str">
            <v/>
          </cell>
          <cell r="AM91" t="str">
            <v/>
          </cell>
          <cell r="AN91" t="str">
            <v/>
          </cell>
          <cell r="AO91" t="str">
            <v/>
          </cell>
          <cell r="AP91" t="str">
            <v/>
          </cell>
          <cell r="AQ91" t="str">
            <v/>
          </cell>
          <cell r="AR91" t="str">
            <v/>
          </cell>
          <cell r="AS91" t="str">
            <v/>
          </cell>
          <cell r="AT91" t="str">
            <v/>
          </cell>
          <cell r="AU91" t="str">
            <v/>
          </cell>
          <cell r="AV91" t="str">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cell r="CF91" t="str">
            <v/>
          </cell>
          <cell r="CG91" t="str">
            <v/>
          </cell>
          <cell r="CH91" t="str">
            <v/>
          </cell>
          <cell r="CI91" t="str">
            <v/>
          </cell>
          <cell r="CJ91" t="str">
            <v/>
          </cell>
          <cell r="CK91" t="str">
            <v/>
          </cell>
          <cell r="CL91" t="str">
            <v/>
          </cell>
          <cell r="CM91" t="str">
            <v/>
          </cell>
          <cell r="CN91" t="str">
            <v/>
          </cell>
          <cell r="CO91" t="str">
            <v/>
          </cell>
          <cell r="CP91" t="str">
            <v/>
          </cell>
          <cell r="CQ91" t="str">
            <v/>
          </cell>
          <cell r="CR91" t="str">
            <v/>
          </cell>
          <cell r="CS91" t="str">
            <v/>
          </cell>
          <cell r="CT91" t="str">
            <v/>
          </cell>
          <cell r="CU91" t="str">
            <v/>
          </cell>
          <cell r="CV91" t="str">
            <v/>
          </cell>
          <cell r="CW91" t="str">
            <v/>
          </cell>
          <cell r="CX91" t="str">
            <v/>
          </cell>
          <cell r="CY91" t="str">
            <v/>
          </cell>
          <cell r="CZ91" t="str">
            <v/>
          </cell>
          <cell r="DA91" t="str">
            <v/>
          </cell>
          <cell r="DB91" t="str">
            <v/>
          </cell>
          <cell r="DC91" t="str">
            <v/>
          </cell>
          <cell r="DD91" t="str">
            <v/>
          </cell>
          <cell r="DE91" t="str">
            <v/>
          </cell>
          <cell r="DF91" t="str">
            <v/>
          </cell>
          <cell r="DG91" t="str">
            <v/>
          </cell>
          <cell r="DH91" t="str">
            <v/>
          </cell>
          <cell r="DI91" t="str">
            <v/>
          </cell>
          <cell r="DJ91" t="str">
            <v/>
          </cell>
          <cell r="DK91" t="str">
            <v/>
          </cell>
          <cell r="DL91" t="str">
            <v/>
          </cell>
          <cell r="DM91" t="str">
            <v/>
          </cell>
          <cell r="DN91" t="str">
            <v/>
          </cell>
          <cell r="DO91" t="str">
            <v/>
          </cell>
          <cell r="DP91" t="str">
            <v/>
          </cell>
          <cell r="DQ91" t="str">
            <v/>
          </cell>
          <cell r="DR91" t="str">
            <v/>
          </cell>
          <cell r="DS91" t="str">
            <v/>
          </cell>
          <cell r="DT91" t="str">
            <v/>
          </cell>
          <cell r="DU91" t="str">
            <v/>
          </cell>
          <cell r="DV91" t="str">
            <v/>
          </cell>
          <cell r="DW91" t="str">
            <v/>
          </cell>
          <cell r="DX91" t="str">
            <v/>
          </cell>
          <cell r="DY91" t="str">
            <v/>
          </cell>
          <cell r="DZ91" t="str">
            <v/>
          </cell>
          <cell r="EA91" t="str">
            <v/>
          </cell>
          <cell r="EB91" t="str">
            <v/>
          </cell>
          <cell r="EC91" t="str">
            <v/>
          </cell>
          <cell r="ED91" t="str">
            <v/>
          </cell>
          <cell r="EE91" t="str">
            <v/>
          </cell>
          <cell r="EF91" t="str">
            <v/>
          </cell>
          <cell r="EG91" t="str">
            <v/>
          </cell>
          <cell r="EH91" t="str">
            <v/>
          </cell>
          <cell r="EI91" t="str">
            <v/>
          </cell>
          <cell r="EJ91" t="str">
            <v/>
          </cell>
          <cell r="EK91" t="str">
            <v/>
          </cell>
          <cell r="EL91" t="str">
            <v/>
          </cell>
          <cell r="EM91" t="str">
            <v/>
          </cell>
          <cell r="EN91" t="str">
            <v/>
          </cell>
          <cell r="EO91" t="str">
            <v/>
          </cell>
          <cell r="EP91" t="str">
            <v/>
          </cell>
          <cell r="EQ91" t="str">
            <v/>
          </cell>
          <cell r="ER91" t="str">
            <v/>
          </cell>
          <cell r="ES91" t="str">
            <v/>
          </cell>
          <cell r="ET91" t="str">
            <v/>
          </cell>
          <cell r="EU91" t="str">
            <v/>
          </cell>
          <cell r="EV91" t="str">
            <v/>
          </cell>
          <cell r="EW91" t="str">
            <v/>
          </cell>
          <cell r="EX91" t="str">
            <v/>
          </cell>
          <cell r="EY91" t="str">
            <v/>
          </cell>
          <cell r="EZ91" t="str">
            <v/>
          </cell>
          <cell r="FA91" t="str">
            <v/>
          </cell>
          <cell r="FB91" t="str">
            <v/>
          </cell>
          <cell r="FC91" t="str">
            <v/>
          </cell>
          <cell r="FD91" t="str">
            <v/>
          </cell>
          <cell r="FE91" t="str">
            <v/>
          </cell>
          <cell r="FF91" t="str">
            <v/>
          </cell>
          <cell r="FG91" t="str">
            <v/>
          </cell>
          <cell r="FH91" t="str">
            <v/>
          </cell>
          <cell r="FI91" t="str">
            <v/>
          </cell>
          <cell r="FJ91" t="str">
            <v/>
          </cell>
          <cell r="FK91" t="str">
            <v/>
          </cell>
          <cell r="FL91" t="str">
            <v/>
          </cell>
          <cell r="FM91" t="str">
            <v/>
          </cell>
          <cell r="FN91" t="str">
            <v/>
          </cell>
          <cell r="FO91" t="str">
            <v/>
          </cell>
          <cell r="FP91" t="str">
            <v/>
          </cell>
          <cell r="FQ91" t="str">
            <v/>
          </cell>
          <cell r="FR91" t="str">
            <v/>
          </cell>
          <cell r="FS91" t="str">
            <v/>
          </cell>
          <cell r="FT91" t="str">
            <v/>
          </cell>
          <cell r="FU91" t="str">
            <v/>
          </cell>
          <cell r="FV91" t="str">
            <v/>
          </cell>
          <cell r="FW91" t="str">
            <v/>
          </cell>
          <cell r="FX91" t="str">
            <v/>
          </cell>
          <cell r="FY91" t="str">
            <v/>
          </cell>
          <cell r="FZ91" t="str">
            <v/>
          </cell>
          <cell r="GA91" t="str">
            <v/>
          </cell>
          <cell r="GB91" t="str">
            <v/>
          </cell>
          <cell r="GC91" t="str">
            <v/>
          </cell>
          <cell r="GD91" t="str">
            <v/>
          </cell>
          <cell r="GE91" t="str">
            <v/>
          </cell>
          <cell r="GF91" t="str">
            <v/>
          </cell>
          <cell r="GG91" t="str">
            <v/>
          </cell>
          <cell r="GH91" t="str">
            <v/>
          </cell>
          <cell r="GI91" t="str">
            <v/>
          </cell>
          <cell r="GJ91" t="str">
            <v/>
          </cell>
          <cell r="GK91" t="str">
            <v/>
          </cell>
          <cell r="GL91" t="str">
            <v/>
          </cell>
          <cell r="GM91" t="str">
            <v/>
          </cell>
          <cell r="GN91" t="str">
            <v/>
          </cell>
          <cell r="GO91" t="str">
            <v/>
          </cell>
          <cell r="GP91" t="str">
            <v/>
          </cell>
          <cell r="GQ91" t="str">
            <v/>
          </cell>
          <cell r="GR91" t="str">
            <v/>
          </cell>
          <cell r="GS91" t="str">
            <v/>
          </cell>
          <cell r="GT91" t="str">
            <v/>
          </cell>
          <cell r="GU91" t="str">
            <v/>
          </cell>
          <cell r="GV91" t="str">
            <v/>
          </cell>
          <cell r="GW91" t="str">
            <v/>
          </cell>
          <cell r="GX91" t="str">
            <v/>
          </cell>
          <cell r="GY91" t="str">
            <v/>
          </cell>
          <cell r="GZ91" t="str">
            <v/>
          </cell>
          <cell r="HA91" t="str">
            <v/>
          </cell>
          <cell r="HB91" t="str">
            <v/>
          </cell>
          <cell r="HC91" t="str">
            <v/>
          </cell>
          <cell r="HD91" t="str">
            <v/>
          </cell>
          <cell r="HE91" t="str">
            <v/>
          </cell>
          <cell r="HF91" t="str">
            <v/>
          </cell>
          <cell r="HG91" t="str">
            <v/>
          </cell>
          <cell r="HH91" t="str">
            <v/>
          </cell>
          <cell r="HI91" t="str">
            <v/>
          </cell>
          <cell r="HJ91" t="str">
            <v/>
          </cell>
          <cell r="HK91" t="str">
            <v/>
          </cell>
          <cell r="HL91" t="str">
            <v/>
          </cell>
          <cell r="HM91" t="str">
            <v/>
          </cell>
          <cell r="HN91" t="str">
            <v/>
          </cell>
          <cell r="HO91" t="str">
            <v/>
          </cell>
          <cell r="HP91" t="str">
            <v/>
          </cell>
          <cell r="HQ91" t="str">
            <v/>
          </cell>
          <cell r="HR91" t="str">
            <v/>
          </cell>
          <cell r="HS91" t="str">
            <v/>
          </cell>
          <cell r="HT91" t="str">
            <v/>
          </cell>
          <cell r="HU91" t="str">
            <v/>
          </cell>
          <cell r="HV91" t="str">
            <v/>
          </cell>
          <cell r="HW91" t="str">
            <v/>
          </cell>
          <cell r="HX91" t="str">
            <v/>
          </cell>
          <cell r="HY91" t="str">
            <v/>
          </cell>
          <cell r="HZ91" t="str">
            <v/>
          </cell>
          <cell r="IA91" t="str">
            <v/>
          </cell>
          <cell r="IB91" t="str">
            <v/>
          </cell>
          <cell r="IC91" t="str">
            <v/>
          </cell>
          <cell r="ID91" t="str">
            <v/>
          </cell>
          <cell r="IE91" t="str">
            <v/>
          </cell>
          <cell r="IF91" t="str">
            <v/>
          </cell>
          <cell r="IG91" t="str">
            <v/>
          </cell>
          <cell r="IH91" t="str">
            <v/>
          </cell>
          <cell r="II91" t="str">
            <v/>
          </cell>
          <cell r="IJ91" t="str">
            <v/>
          </cell>
          <cell r="IK91" t="str">
            <v/>
          </cell>
          <cell r="IL91" t="str">
            <v/>
          </cell>
          <cell r="IM91" t="str">
            <v/>
          </cell>
        </row>
      </sheetData>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ountry profiles"/>
      <sheetName val="Data tables"/>
      <sheetName val="Scores"/>
      <sheetName val="Rankings"/>
      <sheetName val="Definition"/>
      <sheetName val="Database"/>
      <sheetName val="Country names"/>
      <sheetName val="Original"/>
      <sheetName val="Transformed"/>
      <sheetName val="Norm"/>
      <sheetName val="Weighted"/>
      <sheetName val="Weights"/>
      <sheetName val="Rankings per country"/>
      <sheetName val="Rankings per variable"/>
      <sheetName val="GII 2010"/>
      <sheetName val="data-norm-all scores"/>
      <sheetName val="data-norm-kNN"/>
      <sheetName val="PCA"/>
      <sheetName val="Correlations"/>
      <sheetName val="Input"/>
      <sheetName val="Output"/>
      <sheetName val="GII"/>
      <sheetName val="Efficiency scaled"/>
      <sheetName val="scatterplots"/>
      <sheetName val="GII-OWA"/>
      <sheetName val="UA-Input"/>
      <sheetName val="Box-INPUT"/>
      <sheetName val="Box"/>
      <sheetName val="Sheet1"/>
      <sheetName val="Input (2)"/>
      <sheetName val="Output (2)"/>
      <sheetName val="GII (2)"/>
      <sheetName val="scatterplots (2)"/>
      <sheetName val="table"/>
      <sheetName val="GII-SII2010"/>
      <sheetName val="GII-SII-scatterplot"/>
      <sheetName val="SBA-scatterplot1"/>
      <sheetName val="SBA-scatterplot2"/>
      <sheetName val="SBA-scatterplot3"/>
      <sheetName val="Sheet4"/>
    </sheetNames>
    <sheetDataSet>
      <sheetData sheetId="0" refreshError="1"/>
      <sheetData sheetId="1" refreshError="1"/>
      <sheetData sheetId="2" refreshError="1"/>
      <sheetData sheetId="3">
        <row r="10">
          <cell r="E10" t="str">
            <v>ECONOMY</v>
          </cell>
          <cell r="J10" t="str">
            <v>index</v>
          </cell>
          <cell r="K10" t="str">
            <v>rank</v>
          </cell>
          <cell r="M10" t="str">
            <v>index</v>
          </cell>
          <cell r="N10" t="str">
            <v>rank</v>
          </cell>
          <cell r="P10" t="str">
            <v>index</v>
          </cell>
          <cell r="Q10" t="str">
            <v>rank</v>
          </cell>
          <cell r="S10" t="str">
            <v>index</v>
          </cell>
          <cell r="T10" t="str">
            <v>rank</v>
          </cell>
          <cell r="V10" t="str">
            <v>1.</v>
          </cell>
          <cell r="W10" t="str">
            <v>2.</v>
          </cell>
          <cell r="X10" t="str">
            <v>3.</v>
          </cell>
          <cell r="Y10" t="str">
            <v>4.</v>
          </cell>
          <cell r="Z10" t="str">
            <v>5.</v>
          </cell>
          <cell r="AA10" t="str">
            <v>6.</v>
          </cell>
          <cell r="AB10" t="str">
            <v>7.</v>
          </cell>
          <cell r="AC10">
            <v>0.63</v>
          </cell>
          <cell r="AF10" t="str">
            <v>1.1.</v>
          </cell>
          <cell r="AG10" t="str">
            <v>1.2.</v>
          </cell>
          <cell r="AH10" t="str">
            <v>1.3.</v>
          </cell>
          <cell r="AI10" t="str">
            <v>2.1.</v>
          </cell>
          <cell r="AJ10" t="str">
            <v>2.2.</v>
          </cell>
          <cell r="AK10" t="str">
            <v>2.3.</v>
          </cell>
          <cell r="AL10" t="str">
            <v>3.1.</v>
          </cell>
          <cell r="AM10" t="str">
            <v>3.2.</v>
          </cell>
          <cell r="AN10" t="str">
            <v>3.3.</v>
          </cell>
          <cell r="AO10" t="str">
            <v>4.1.</v>
          </cell>
          <cell r="AP10" t="str">
            <v>4.2.</v>
          </cell>
          <cell r="AQ10" t="str">
            <v>4.3.</v>
          </cell>
          <cell r="AR10" t="str">
            <v>5.1.</v>
          </cell>
          <cell r="AS10" t="str">
            <v>5.2.</v>
          </cell>
          <cell r="AT10" t="str">
            <v>5.3.</v>
          </cell>
          <cell r="AU10" t="str">
            <v>6.1.</v>
          </cell>
          <cell r="AV10" t="str">
            <v>6.2.</v>
          </cell>
          <cell r="AW10" t="str">
            <v>6.3.</v>
          </cell>
          <cell r="AX10" t="str">
            <v>7.1.</v>
          </cell>
          <cell r="AY10" t="str">
            <v>7.2.</v>
          </cell>
        </row>
        <row r="12">
          <cell r="E12" t="str">
            <v>Switzerland</v>
          </cell>
          <cell r="F12" t="str">
            <v>yes</v>
          </cell>
          <cell r="G12">
            <v>1.5</v>
          </cell>
          <cell r="H12">
            <v>116</v>
          </cell>
          <cell r="J12">
            <v>0.88105799036555621</v>
          </cell>
          <cell r="K12">
            <v>15</v>
          </cell>
          <cell r="M12">
            <v>62.139240022768945</v>
          </cell>
          <cell r="N12">
            <v>1</v>
          </cell>
          <cell r="P12">
            <v>58.210086257536609</v>
          </cell>
          <cell r="Q12">
            <v>2</v>
          </cell>
          <cell r="S12">
            <v>66.068393788001288</v>
          </cell>
          <cell r="T12">
            <v>3</v>
          </cell>
          <cell r="V12">
            <v>92.602826315399156</v>
          </cell>
          <cell r="W12">
            <v>55.143829336941991</v>
          </cell>
          <cell r="X12">
            <v>44.495114957756947</v>
          </cell>
          <cell r="Y12">
            <v>70.075965651366701</v>
          </cell>
          <cell r="Z12">
            <v>68.024232678541637</v>
          </cell>
          <cell r="AA12">
            <v>61.998585550370422</v>
          </cell>
          <cell r="AB12">
            <v>54.421586964702797</v>
          </cell>
          <cell r="AC12">
            <v>0.92500000000000004</v>
          </cell>
          <cell r="AD12">
            <v>0</v>
          </cell>
          <cell r="AE12">
            <v>0</v>
          </cell>
          <cell r="AF12">
            <v>96.84935609463912</v>
          </cell>
          <cell r="AG12">
            <v>94.505540581012269</v>
          </cell>
          <cell r="AH12">
            <v>86.453582270546079</v>
          </cell>
          <cell r="AI12">
            <v>62.239368056418584</v>
          </cell>
          <cell r="AJ12">
            <v>39.707608759572409</v>
          </cell>
          <cell r="AK12">
            <v>63.484511194834987</v>
          </cell>
          <cell r="AL12">
            <v>57.089949970629085</v>
          </cell>
          <cell r="AM12">
            <v>34.977711536993709</v>
          </cell>
          <cell r="AN12">
            <v>41.417683365648024</v>
          </cell>
          <cell r="AO12">
            <v>78.297224487506639</v>
          </cell>
          <cell r="AP12">
            <v>67.788359841526429</v>
          </cell>
          <cell r="AQ12">
            <v>64.142312625067035</v>
          </cell>
          <cell r="AR12">
            <v>88.26951237455944</v>
          </cell>
          <cell r="AS12">
            <v>61.51197771276231</v>
          </cell>
          <cell r="AT12">
            <v>54.291207948303168</v>
          </cell>
          <cell r="AU12">
            <v>73.371325669338802</v>
          </cell>
          <cell r="AV12">
            <v>50.759553388285561</v>
          </cell>
          <cell r="AW12">
            <v>61.864877593486916</v>
          </cell>
          <cell r="AX12">
            <v>63.459818415682385</v>
          </cell>
          <cell r="AY12">
            <v>45.38335551372321</v>
          </cell>
        </row>
        <row r="13">
          <cell r="E13" t="str">
            <v>Sweden</v>
          </cell>
          <cell r="F13" t="str">
            <v>yes</v>
          </cell>
          <cell r="G13">
            <v>5</v>
          </cell>
          <cell r="H13">
            <v>115</v>
          </cell>
          <cell r="J13">
            <v>0.9161497970641117</v>
          </cell>
          <cell r="K13">
            <v>9</v>
          </cell>
          <cell r="M13">
            <v>62.131572531815451</v>
          </cell>
          <cell r="N13">
            <v>2</v>
          </cell>
          <cell r="P13">
            <v>59.412711525488668</v>
          </cell>
          <cell r="Q13">
            <v>1</v>
          </cell>
          <cell r="S13">
            <v>64.850433538142227</v>
          </cell>
          <cell r="T13">
            <v>5</v>
          </cell>
          <cell r="V13">
            <v>87.269148086705101</v>
          </cell>
          <cell r="W13">
            <v>63.269364062632064</v>
          </cell>
          <cell r="X13">
            <v>51.655087458162605</v>
          </cell>
          <cell r="Y13">
            <v>58.931869172028286</v>
          </cell>
          <cell r="Z13">
            <v>63.126698911183048</v>
          </cell>
          <cell r="AA13">
            <v>62.071361321388601</v>
          </cell>
          <cell r="AB13">
            <v>56.754061729588734</v>
          </cell>
          <cell r="AC13">
            <v>0.95</v>
          </cell>
          <cell r="AD13">
            <v>0</v>
          </cell>
          <cell r="AE13">
            <v>0</v>
          </cell>
          <cell r="AF13">
            <v>95.59299191374663</v>
          </cell>
          <cell r="AG13">
            <v>86.064989517819711</v>
          </cell>
          <cell r="AH13">
            <v>80.149462828548977</v>
          </cell>
          <cell r="AI13">
            <v>74.286656669313615</v>
          </cell>
          <cell r="AJ13">
            <v>42.338723220763384</v>
          </cell>
          <cell r="AK13">
            <v>73.182712297819208</v>
          </cell>
          <cell r="AL13">
            <v>67.355479072611743</v>
          </cell>
          <cell r="AM13">
            <v>40.301610566148078</v>
          </cell>
          <cell r="AN13">
            <v>47.308172735727986</v>
          </cell>
          <cell r="AO13">
            <v>57.592388900300868</v>
          </cell>
          <cell r="AP13">
            <v>58.38676737728678</v>
          </cell>
          <cell r="AQ13">
            <v>60.816451238497216</v>
          </cell>
          <cell r="AR13">
            <v>83.908448078968959</v>
          </cell>
          <cell r="AS13">
            <v>54.054514630201503</v>
          </cell>
          <cell r="AT13">
            <v>51.417134024378697</v>
          </cell>
          <cell r="AU13">
            <v>75.064881586038226</v>
          </cell>
          <cell r="AV13">
            <v>39.263975461886517</v>
          </cell>
          <cell r="AW13">
            <v>71.885226916241066</v>
          </cell>
          <cell r="AX13">
            <v>59.348018845796346</v>
          </cell>
          <cell r="AY13">
            <v>54.160104613381122</v>
          </cell>
        </row>
        <row r="14">
          <cell r="E14" t="str">
            <v>Singapore</v>
          </cell>
          <cell r="F14" t="str">
            <v>yes</v>
          </cell>
          <cell r="G14">
            <v>5.8823529411764705E-2</v>
          </cell>
          <cell r="H14">
            <v>107</v>
          </cell>
          <cell r="J14">
            <v>0.61001877778345037</v>
          </cell>
          <cell r="K14">
            <v>99</v>
          </cell>
          <cell r="M14">
            <v>59.660960328950587</v>
          </cell>
          <cell r="N14">
            <v>3</v>
          </cell>
          <cell r="P14">
            <v>45.209790846487181</v>
          </cell>
          <cell r="Q14">
            <v>17</v>
          </cell>
          <cell r="S14">
            <v>74.112129811413993</v>
          </cell>
          <cell r="T14">
            <v>1</v>
          </cell>
          <cell r="V14">
            <v>90.426753312621841</v>
          </cell>
          <cell r="W14">
            <v>74.692843976625483</v>
          </cell>
          <cell r="X14">
            <v>47.617085415461013</v>
          </cell>
          <cell r="Y14">
            <v>78.709583921662556</v>
          </cell>
          <cell r="Z14">
            <v>79.114382430699024</v>
          </cell>
          <cell r="AA14">
            <v>48.941708367465985</v>
          </cell>
          <cell r="AB14">
            <v>41.477873325508384</v>
          </cell>
          <cell r="AC14">
            <v>0.875</v>
          </cell>
          <cell r="AD14">
            <v>0</v>
          </cell>
          <cell r="AE14">
            <v>0</v>
          </cell>
          <cell r="AF14">
            <v>79.9538943694197</v>
          </cell>
          <cell r="AG14">
            <v>97.484276729559738</v>
          </cell>
          <cell r="AH14">
            <v>93.842088838886113</v>
          </cell>
          <cell r="AI14">
            <v>69.461924330024587</v>
          </cell>
          <cell r="AJ14">
            <v>94.395139763187714</v>
          </cell>
          <cell r="AK14">
            <v>60.221467836664154</v>
          </cell>
          <cell r="AL14">
            <v>68.953263769410242</v>
          </cell>
          <cell r="AM14">
            <v>26.039021895469755</v>
          </cell>
          <cell r="AN14">
            <v>47.858970581503023</v>
          </cell>
          <cell r="AO14">
            <v>65.106257333194094</v>
          </cell>
          <cell r="AP14">
            <v>78.491972653292564</v>
          </cell>
          <cell r="AQ14">
            <v>92.530521778501011</v>
          </cell>
          <cell r="AR14">
            <v>87.300414348960956</v>
          </cell>
          <cell r="AS14">
            <v>68.346793680816347</v>
          </cell>
          <cell r="AT14">
            <v>81.695939262319769</v>
          </cell>
          <cell r="AU14">
            <v>32.065727510083825</v>
          </cell>
          <cell r="AV14">
            <v>36.773916569371416</v>
          </cell>
          <cell r="AW14">
            <v>77.985481022942707</v>
          </cell>
          <cell r="AX14">
            <v>50.403249504559362</v>
          </cell>
          <cell r="AY14">
            <v>32.552497146457405</v>
          </cell>
        </row>
        <row r="15">
          <cell r="E15" t="str">
            <v>Hong Kong (SAR), China</v>
          </cell>
          <cell r="F15" t="str">
            <v>yes</v>
          </cell>
          <cell r="G15">
            <v>0.16666666666666666</v>
          </cell>
          <cell r="H15">
            <v>52</v>
          </cell>
          <cell r="J15">
            <v>0.68549738743953204</v>
          </cell>
          <cell r="K15">
            <v>72</v>
          </cell>
          <cell r="M15">
            <v>58.803561723610535</v>
          </cell>
          <cell r="N15">
            <v>4</v>
          </cell>
          <cell r="P15">
            <v>47.831207848870562</v>
          </cell>
          <cell r="Q15">
            <v>12</v>
          </cell>
          <cell r="S15">
            <v>69.775915598350508</v>
          </cell>
          <cell r="T15">
            <v>2</v>
          </cell>
          <cell r="V15">
            <v>92.780236575923027</v>
          </cell>
          <cell r="W15">
            <v>48.377193274635211</v>
          </cell>
          <cell r="X15">
            <v>53.870820285716015</v>
          </cell>
          <cell r="Y15">
            <v>86.997996586613752</v>
          </cell>
          <cell r="Z15">
            <v>66.853331268864551</v>
          </cell>
          <cell r="AA15">
            <v>38.107083045295788</v>
          </cell>
          <cell r="AB15">
            <v>57.55533265244533</v>
          </cell>
          <cell r="AC15">
            <v>0.85</v>
          </cell>
          <cell r="AD15">
            <v>0</v>
          </cell>
          <cell r="AE15">
            <v>0</v>
          </cell>
          <cell r="AF15">
            <v>88.649871994259499</v>
          </cell>
          <cell r="AG15">
            <v>96.696615753219518</v>
          </cell>
          <cell r="AH15">
            <v>92.994221980290092</v>
          </cell>
          <cell r="AI15">
            <v>59.390093120619966</v>
          </cell>
          <cell r="AJ15">
            <v>53.597599184053635</v>
          </cell>
          <cell r="AK15">
            <v>32.143887519232031</v>
          </cell>
          <cell r="AL15">
            <v>70.177666614034365</v>
          </cell>
          <cell r="AM15">
            <v>42.216049289550057</v>
          </cell>
          <cell r="AN15">
            <v>49.218744953563643</v>
          </cell>
          <cell r="AO15">
            <v>77.950331003776611</v>
          </cell>
          <cell r="AP15">
            <v>91.381486136935422</v>
          </cell>
          <cell r="AQ15">
            <v>91.662172619129237</v>
          </cell>
          <cell r="AR15">
            <v>65.553861792064325</v>
          </cell>
          <cell r="AS15">
            <v>59.211812000451204</v>
          </cell>
          <cell r="AT15">
            <v>75.794320014078096</v>
          </cell>
          <cell r="AU15">
            <v>5.1019536634299945</v>
          </cell>
          <cell r="AV15">
            <v>57.533228171513521</v>
          </cell>
          <cell r="AW15">
            <v>51.686067300943861</v>
          </cell>
          <cell r="AX15">
            <v>54.757029534140258</v>
          </cell>
          <cell r="AY15">
            <v>60.353635770750401</v>
          </cell>
        </row>
        <row r="16">
          <cell r="E16" t="str">
            <v>Finland</v>
          </cell>
          <cell r="F16" t="str">
            <v>yes</v>
          </cell>
          <cell r="G16">
            <v>1</v>
          </cell>
          <cell r="H16">
            <v>43</v>
          </cell>
          <cell r="J16">
            <v>0.77758364198594465</v>
          </cell>
          <cell r="K16">
            <v>38</v>
          </cell>
          <cell r="M16">
            <v>57.511630570257203</v>
          </cell>
          <cell r="N16">
            <v>5</v>
          </cell>
          <cell r="P16">
            <v>50.315610584049679</v>
          </cell>
          <cell r="Q16">
            <v>6</v>
          </cell>
          <cell r="S16">
            <v>64.707650556464728</v>
          </cell>
          <cell r="T16">
            <v>6</v>
          </cell>
          <cell r="V16">
            <v>89.177484286108282</v>
          </cell>
          <cell r="W16">
            <v>66.45540577545961</v>
          </cell>
          <cell r="X16">
            <v>47.976931663074083</v>
          </cell>
          <cell r="Y16">
            <v>56.057571647624741</v>
          </cell>
          <cell r="Z16">
            <v>63.870859410056916</v>
          </cell>
          <cell r="AA16">
            <v>58.530344737100187</v>
          </cell>
          <cell r="AB16">
            <v>42.100876430999165</v>
          </cell>
          <cell r="AC16">
            <v>0.95</v>
          </cell>
          <cell r="AD16">
            <v>0</v>
          </cell>
          <cell r="AE16">
            <v>0</v>
          </cell>
          <cell r="AF16">
            <v>98.267445342917043</v>
          </cell>
          <cell r="AG16">
            <v>85.539682539682531</v>
          </cell>
          <cell r="AH16">
            <v>83.725324975725314</v>
          </cell>
          <cell r="AI16">
            <v>76.861930225141705</v>
          </cell>
          <cell r="AJ16">
            <v>48.999369751441797</v>
          </cell>
          <cell r="AK16">
            <v>73.504917349795349</v>
          </cell>
          <cell r="AL16">
            <v>57.072226050150022</v>
          </cell>
          <cell r="AM16">
            <v>34.515537501892041</v>
          </cell>
          <cell r="AN16">
            <v>52.343031437180173</v>
          </cell>
          <cell r="AO16">
            <v>76.666666666666671</v>
          </cell>
          <cell r="AP16">
            <v>38.310795304220846</v>
          </cell>
          <cell r="AQ16">
            <v>53.195252971986704</v>
          </cell>
          <cell r="AR16">
            <v>83.994109840787388</v>
          </cell>
          <cell r="AS16">
            <v>57.680468041569696</v>
          </cell>
          <cell r="AT16">
            <v>49.938000347813656</v>
          </cell>
          <cell r="AU16">
            <v>70.87572019577037</v>
          </cell>
          <cell r="AV16">
            <v>35.606110371532608</v>
          </cell>
          <cell r="AW16">
            <v>69.109203643997589</v>
          </cell>
          <cell r="AX16">
            <v>50.714699727242255</v>
          </cell>
          <cell r="AY16">
            <v>33.487053134756074</v>
          </cell>
        </row>
        <row r="17">
          <cell r="E17" t="str">
            <v>Denmark</v>
          </cell>
          <cell r="F17" t="str">
            <v>yes</v>
          </cell>
          <cell r="G17">
            <v>1</v>
          </cell>
          <cell r="H17">
            <v>36</v>
          </cell>
          <cell r="J17">
            <v>0.76459876763205548</v>
          </cell>
          <cell r="K17">
            <v>51</v>
          </cell>
          <cell r="M17">
            <v>56.972104546012147</v>
          </cell>
          <cell r="N17">
            <v>6</v>
          </cell>
          <cell r="P17">
            <v>49.371904508060467</v>
          </cell>
          <cell r="Q17">
            <v>7</v>
          </cell>
          <cell r="S17">
            <v>64.572304583963827</v>
          </cell>
          <cell r="T17">
            <v>7</v>
          </cell>
          <cell r="V17">
            <v>94.244875582395821</v>
          </cell>
          <cell r="W17">
            <v>60.174097653751808</v>
          </cell>
          <cell r="X17">
            <v>45.898425176865508</v>
          </cell>
          <cell r="Y17">
            <v>64.47717114262953</v>
          </cell>
          <cell r="Z17">
            <v>58.066953364176449</v>
          </cell>
          <cell r="AA17">
            <v>46.264741545789398</v>
          </cell>
          <cell r="AB17">
            <v>52.479067470331543</v>
          </cell>
          <cell r="AC17">
            <v>0.92500000000000004</v>
          </cell>
          <cell r="AD17">
            <v>0</v>
          </cell>
          <cell r="AE17">
            <v>0</v>
          </cell>
          <cell r="AF17">
            <v>94.243014033503457</v>
          </cell>
          <cell r="AG17">
            <v>96.7202755315963</v>
          </cell>
          <cell r="AH17">
            <v>91.771337182087677</v>
          </cell>
          <cell r="AI17">
            <v>79.352282447987719</v>
          </cell>
          <cell r="AJ17">
            <v>37.573798371978263</v>
          </cell>
          <cell r="AK17">
            <v>63.596212141289442</v>
          </cell>
          <cell r="AL17">
            <v>68.929287200105264</v>
          </cell>
          <cell r="AM17">
            <v>30.666338365525192</v>
          </cell>
          <cell r="AN17">
            <v>38.099649964966055</v>
          </cell>
          <cell r="AO17">
            <v>89.166666666666657</v>
          </cell>
          <cell r="AP17">
            <v>44.416023432893475</v>
          </cell>
          <cell r="AQ17">
            <v>59.848823328328493</v>
          </cell>
          <cell r="AR17">
            <v>82.628665724905559</v>
          </cell>
          <cell r="AS17">
            <v>53.329069743809512</v>
          </cell>
          <cell r="AT17">
            <v>38.243124623814268</v>
          </cell>
          <cell r="AU17">
            <v>58.292393224049192</v>
          </cell>
          <cell r="AV17">
            <v>35.744749598615229</v>
          </cell>
          <cell r="AW17">
            <v>44.757081814703753</v>
          </cell>
          <cell r="AX17">
            <v>50.720611142365819</v>
          </cell>
          <cell r="AY17">
            <v>54.237523798297261</v>
          </cell>
        </row>
        <row r="18">
          <cell r="E18" t="str">
            <v>United States of America</v>
          </cell>
          <cell r="F18" t="str">
            <v>yes</v>
          </cell>
          <cell r="G18">
            <v>2.2000000000000002</v>
          </cell>
          <cell r="H18">
            <v>128</v>
          </cell>
          <cell r="J18">
            <v>0.80148662992565012</v>
          </cell>
          <cell r="K18">
            <v>29</v>
          </cell>
          <cell r="M18">
            <v>56.604066692395662</v>
          </cell>
          <cell r="N18">
            <v>7</v>
          </cell>
          <cell r="P18">
            <v>50.366627095364365</v>
          </cell>
          <cell r="Q18">
            <v>5</v>
          </cell>
          <cell r="S18">
            <v>62.841506289426967</v>
          </cell>
          <cell r="T18">
            <v>11</v>
          </cell>
          <cell r="V18">
            <v>86.479587022081532</v>
          </cell>
          <cell r="W18">
            <v>57.369818626425285</v>
          </cell>
          <cell r="X18">
            <v>44.633170069034861</v>
          </cell>
          <cell r="Y18">
            <v>70.907372707689717</v>
          </cell>
          <cell r="Z18">
            <v>54.81758302190341</v>
          </cell>
          <cell r="AA18">
            <v>57.456953247649871</v>
          </cell>
          <cell r="AB18">
            <v>43.276300943078851</v>
          </cell>
          <cell r="AC18">
            <v>0.9</v>
          </cell>
          <cell r="AD18">
            <v>0</v>
          </cell>
          <cell r="AE18">
            <v>0</v>
          </cell>
          <cell r="AF18">
            <v>80.290519441821999</v>
          </cell>
          <cell r="AG18">
            <v>93.677747828691224</v>
          </cell>
          <cell r="AH18">
            <v>85.470493795731343</v>
          </cell>
          <cell r="AI18">
            <v>66.241010927109514</v>
          </cell>
          <cell r="AJ18">
            <v>35.684316197612524</v>
          </cell>
          <cell r="AK18">
            <v>70.184128754553839</v>
          </cell>
          <cell r="AL18">
            <v>67.388002651887163</v>
          </cell>
          <cell r="AM18">
            <v>30.470850505753887</v>
          </cell>
          <cell r="AN18">
            <v>36.040657049463547</v>
          </cell>
          <cell r="AO18">
            <v>88.298232941006802</v>
          </cell>
          <cell r="AP18">
            <v>77.820711471347892</v>
          </cell>
          <cell r="AQ18">
            <v>46.603173710714444</v>
          </cell>
          <cell r="AR18">
            <v>76.087598573737537</v>
          </cell>
          <cell r="AS18">
            <v>50.524351601514724</v>
          </cell>
          <cell r="AT18">
            <v>37.840798890457961</v>
          </cell>
          <cell r="AU18">
            <v>60.45987441952537</v>
          </cell>
          <cell r="AV18">
            <v>52.525267756535051</v>
          </cell>
          <cell r="AW18">
            <v>59.385717566889213</v>
          </cell>
          <cell r="AX18">
            <v>48.024465349379348</v>
          </cell>
          <cell r="AY18">
            <v>38.528136536778348</v>
          </cell>
        </row>
        <row r="19">
          <cell r="E19" t="str">
            <v>Canada</v>
          </cell>
          <cell r="F19" t="str">
            <v>yes</v>
          </cell>
          <cell r="G19">
            <v>0.8</v>
          </cell>
          <cell r="H19">
            <v>27</v>
          </cell>
          <cell r="J19">
            <v>0.74981276947511311</v>
          </cell>
          <cell r="K19">
            <v>58</v>
          </cell>
          <cell r="M19">
            <v>56.353117935365859</v>
          </cell>
          <cell r="N19">
            <v>8</v>
          </cell>
          <cell r="P19">
            <v>48.29578131419084</v>
          </cell>
          <cell r="Q19">
            <v>10</v>
          </cell>
          <cell r="S19">
            <v>64.410454556540884</v>
          </cell>
          <cell r="T19">
            <v>8</v>
          </cell>
          <cell r="V19">
            <v>93.278300600839415</v>
          </cell>
          <cell r="W19">
            <v>53.887329412489258</v>
          </cell>
          <cell r="X19">
            <v>53.127800981341124</v>
          </cell>
          <cell r="Y19">
            <v>63.363510832311313</v>
          </cell>
          <cell r="Z19">
            <v>58.395330955723352</v>
          </cell>
          <cell r="AA19">
            <v>42.515401149200557</v>
          </cell>
          <cell r="AB19">
            <v>54.076161479181124</v>
          </cell>
          <cell r="AC19">
            <v>0.92500000000000004</v>
          </cell>
          <cell r="AD19">
            <v>0</v>
          </cell>
          <cell r="AE19">
            <v>0</v>
          </cell>
          <cell r="AF19">
            <v>91.547105960476344</v>
          </cell>
          <cell r="AG19">
            <v>96.296196466007771</v>
          </cell>
          <cell r="AH19">
            <v>91.991599376034102</v>
          </cell>
          <cell r="AI19">
            <v>65.525978965901317</v>
          </cell>
          <cell r="AJ19">
            <v>38.10201178316747</v>
          </cell>
          <cell r="AK19">
            <v>58.033997488398974</v>
          </cell>
          <cell r="AL19">
            <v>66.23487484875092</v>
          </cell>
          <cell r="AM19">
            <v>36.907855948325555</v>
          </cell>
          <cell r="AN19">
            <v>56.240672146946913</v>
          </cell>
          <cell r="AO19">
            <v>68.729432522336424</v>
          </cell>
          <cell r="AP19">
            <v>66.955946713259252</v>
          </cell>
          <cell r="AQ19">
            <v>54.405153261338256</v>
          </cell>
          <cell r="AR19">
            <v>71.01805515670307</v>
          </cell>
          <cell r="AS19">
            <v>59.828421678719614</v>
          </cell>
          <cell r="AT19">
            <v>44.33951603174738</v>
          </cell>
          <cell r="AU19">
            <v>38.275074084479229</v>
          </cell>
          <cell r="AV19">
            <v>46.227408169492065</v>
          </cell>
          <cell r="AW19">
            <v>43.043721193630375</v>
          </cell>
          <cell r="AX19">
            <v>54.153558307555102</v>
          </cell>
          <cell r="AY19">
            <v>53.998764650807153</v>
          </cell>
        </row>
        <row r="20">
          <cell r="E20" t="str">
            <v>Netherlands</v>
          </cell>
          <cell r="F20" t="str">
            <v>yes</v>
          </cell>
          <cell r="G20">
            <v>5.333333333333333</v>
          </cell>
          <cell r="H20">
            <v>86</v>
          </cell>
          <cell r="J20">
            <v>0.86451581383267229</v>
          </cell>
          <cell r="K20">
            <v>16</v>
          </cell>
          <cell r="M20">
            <v>56.330919515423247</v>
          </cell>
          <cell r="N20">
            <v>9</v>
          </cell>
          <cell r="P20">
            <v>52.237659093610986</v>
          </cell>
          <cell r="Q20">
            <v>3</v>
          </cell>
          <cell r="S20">
            <v>60.424179937235508</v>
          </cell>
          <cell r="T20">
            <v>16</v>
          </cell>
          <cell r="V20">
            <v>87.473558307095757</v>
          </cell>
          <cell r="W20">
            <v>47.602154221449858</v>
          </cell>
          <cell r="X20">
            <v>43.595151592751677</v>
          </cell>
          <cell r="Y20">
            <v>61.812159461807177</v>
          </cell>
          <cell r="Z20">
            <v>61.637876103073076</v>
          </cell>
          <cell r="AA20">
            <v>53.818205388184346</v>
          </cell>
          <cell r="AB20">
            <v>50.657112799037627</v>
          </cell>
          <cell r="AC20">
            <v>0.9375</v>
          </cell>
          <cell r="AD20">
            <v>0</v>
          </cell>
          <cell r="AE20">
            <v>0</v>
          </cell>
          <cell r="AF20">
            <v>92.434860736747524</v>
          </cell>
          <cell r="AG20">
            <v>84.104222821203948</v>
          </cell>
          <cell r="AH20">
            <v>85.881591363335801</v>
          </cell>
          <cell r="AI20">
            <v>70.554099932670724</v>
          </cell>
          <cell r="AJ20">
            <v>28.375844339638416</v>
          </cell>
          <cell r="AK20">
            <v>43.876518392040431</v>
          </cell>
          <cell r="AL20">
            <v>68.273487515094445</v>
          </cell>
          <cell r="AM20">
            <v>23.268477907801607</v>
          </cell>
          <cell r="AN20">
            <v>39.243489355358967</v>
          </cell>
          <cell r="AO20">
            <v>71.666666666666671</v>
          </cell>
          <cell r="AP20">
            <v>43.433271242031104</v>
          </cell>
          <cell r="AQ20">
            <v>70.336540476723769</v>
          </cell>
          <cell r="AR20">
            <v>77.295314056099443</v>
          </cell>
          <cell r="AS20">
            <v>53.514345282007994</v>
          </cell>
          <cell r="AT20">
            <v>54.103968971111797</v>
          </cell>
          <cell r="AU20">
            <v>55.423161319272765</v>
          </cell>
          <cell r="AV20">
            <v>39.65248842162962</v>
          </cell>
          <cell r="AW20">
            <v>66.378966423650652</v>
          </cell>
          <cell r="AX20">
            <v>46.705859234588992</v>
          </cell>
          <cell r="AY20">
            <v>54.608366363486262</v>
          </cell>
        </row>
        <row r="21">
          <cell r="E21" t="str">
            <v>United Kingdom</v>
          </cell>
          <cell r="F21" t="str">
            <v>yes</v>
          </cell>
          <cell r="G21">
            <v>1.1111111111111112</v>
          </cell>
          <cell r="H21">
            <v>127</v>
          </cell>
          <cell r="J21">
            <v>0.75874926406018461</v>
          </cell>
          <cell r="K21">
            <v>54</v>
          </cell>
          <cell r="M21">
            <v>55.980877645297873</v>
          </cell>
          <cell r="N21">
            <v>10</v>
          </cell>
          <cell r="P21">
            <v>48.301882005347053</v>
          </cell>
          <cell r="Q21">
            <v>9</v>
          </cell>
          <cell r="S21">
            <v>63.659873285248693</v>
          </cell>
          <cell r="T21">
            <v>10</v>
          </cell>
          <cell r="V21">
            <v>86.368859957503375</v>
          </cell>
          <cell r="W21">
            <v>56.061224777627338</v>
          </cell>
          <cell r="X21">
            <v>43.64662011342466</v>
          </cell>
          <cell r="Y21">
            <v>74.444314954662445</v>
          </cell>
          <cell r="Z21">
            <v>57.778346623025648</v>
          </cell>
          <cell r="AA21">
            <v>52.278037340504831</v>
          </cell>
          <cell r="AB21">
            <v>44.325726670189283</v>
          </cell>
          <cell r="AC21">
            <v>0.9375</v>
          </cell>
          <cell r="AD21">
            <v>0</v>
          </cell>
          <cell r="AE21">
            <v>0</v>
          </cell>
          <cell r="AF21">
            <v>79.774728139827275</v>
          </cell>
          <cell r="AG21">
            <v>92.717879604672063</v>
          </cell>
          <cell r="AH21">
            <v>86.613972128010786</v>
          </cell>
          <cell r="AI21">
            <v>68.772310664714823</v>
          </cell>
          <cell r="AJ21">
            <v>42.847316636636556</v>
          </cell>
          <cell r="AK21">
            <v>56.564047031530627</v>
          </cell>
          <cell r="AL21">
            <v>70.648653347106773</v>
          </cell>
          <cell r="AM21">
            <v>25.657635717355728</v>
          </cell>
          <cell r="AN21">
            <v>34.633571275811484</v>
          </cell>
          <cell r="AO21">
            <v>96.35240690136591</v>
          </cell>
          <cell r="AP21">
            <v>74.357801430675877</v>
          </cell>
          <cell r="AQ21">
            <v>52.622736531945563</v>
          </cell>
          <cell r="AR21">
            <v>74.081115194339318</v>
          </cell>
          <cell r="AS21">
            <v>53.12992573558774</v>
          </cell>
          <cell r="AT21">
            <v>46.123998939149885</v>
          </cell>
          <cell r="AU21">
            <v>45.021987753695612</v>
          </cell>
          <cell r="AV21">
            <v>55.255592625747781</v>
          </cell>
          <cell r="AW21">
            <v>56.556531642071121</v>
          </cell>
          <cell r="AX21">
            <v>49.16424797351641</v>
          </cell>
          <cell r="AY21">
            <v>39.487205366862149</v>
          </cell>
        </row>
        <row r="22">
          <cell r="E22" t="str">
            <v>Iceland</v>
          </cell>
          <cell r="F22" t="str">
            <v>yes</v>
          </cell>
          <cell r="G22">
            <v>1</v>
          </cell>
          <cell r="H22">
            <v>54</v>
          </cell>
          <cell r="J22">
            <v>0.76389847311534065</v>
          </cell>
          <cell r="K22">
            <v>52</v>
          </cell>
          <cell r="M22">
            <v>55.101656322915986</v>
          </cell>
          <cell r="N22">
            <v>11</v>
          </cell>
          <cell r="P22">
            <v>47.726183533522899</v>
          </cell>
          <cell r="Q22">
            <v>13</v>
          </cell>
          <cell r="S22">
            <v>62.477129112309072</v>
          </cell>
          <cell r="T22">
            <v>13</v>
          </cell>
          <cell r="V22">
            <v>90.572634332197708</v>
          </cell>
          <cell r="W22">
            <v>65.747492211125845</v>
          </cell>
          <cell r="X22">
            <v>45.433563224817277</v>
          </cell>
          <cell r="Y22">
            <v>57.85620946992637</v>
          </cell>
          <cell r="Z22">
            <v>52.775746323478153</v>
          </cell>
          <cell r="AA22">
            <v>53.168149406308252</v>
          </cell>
          <cell r="AB22">
            <v>42.284217660737539</v>
          </cell>
          <cell r="AC22">
            <v>0.92500000000000004</v>
          </cell>
          <cell r="AD22">
            <v>0</v>
          </cell>
          <cell r="AE22">
            <v>0</v>
          </cell>
          <cell r="AF22">
            <v>95.104821802935007</v>
          </cell>
          <cell r="AG22">
            <v>84.286313267445351</v>
          </cell>
          <cell r="AH22">
            <v>92.326767926212781</v>
          </cell>
          <cell r="AI22">
            <v>78.830624812870397</v>
          </cell>
          <cell r="AJ22">
            <v>44.886789221831819</v>
          </cell>
          <cell r="AK22">
            <v>73.525062598675319</v>
          </cell>
          <cell r="AL22">
            <v>51.838767570688013</v>
          </cell>
          <cell r="AM22">
            <v>52.059630202424813</v>
          </cell>
          <cell r="AN22">
            <v>32.402291901339005</v>
          </cell>
          <cell r="AO22">
            <v>88.333333333333343</v>
          </cell>
          <cell r="AP22">
            <v>26.848364064595437</v>
          </cell>
          <cell r="AQ22">
            <v>58.386931011850315</v>
          </cell>
          <cell r="AR22">
            <v>75.750784781748735</v>
          </cell>
          <cell r="AS22">
            <v>55.583117217005679</v>
          </cell>
          <cell r="AT22">
            <v>26.993336971680023</v>
          </cell>
          <cell r="AU22">
            <v>49.837324549404819</v>
          </cell>
          <cell r="AV22">
            <v>72.490130701633589</v>
          </cell>
          <cell r="AW22">
            <v>37.176992967886356</v>
          </cell>
          <cell r="AX22">
            <v>56.885056908011769</v>
          </cell>
          <cell r="AY22">
            <v>27.683378413463313</v>
          </cell>
        </row>
        <row r="23">
          <cell r="E23" t="str">
            <v>Germany</v>
          </cell>
          <cell r="F23" t="str">
            <v>yes</v>
          </cell>
          <cell r="G23">
            <v>5.25</v>
          </cell>
          <cell r="H23">
            <v>46</v>
          </cell>
          <cell r="J23">
            <v>0.85989228039900889</v>
          </cell>
          <cell r="K23">
            <v>18</v>
          </cell>
          <cell r="M23">
            <v>54.906274264950468</v>
          </cell>
          <cell r="N23">
            <v>12</v>
          </cell>
          <cell r="P23">
            <v>50.77012457492733</v>
          </cell>
          <cell r="Q23">
            <v>4</v>
          </cell>
          <cell r="S23">
            <v>59.042423954973614</v>
          </cell>
          <cell r="T23">
            <v>21</v>
          </cell>
          <cell r="V23">
            <v>83.487100017129535</v>
          </cell>
          <cell r="W23">
            <v>57.536765021355528</v>
          </cell>
          <cell r="X23">
            <v>43.247531197594611</v>
          </cell>
          <cell r="Y23">
            <v>59.332707516580605</v>
          </cell>
          <cell r="Z23">
            <v>51.608016022207828</v>
          </cell>
          <cell r="AA23">
            <v>49.789008029836452</v>
          </cell>
          <cell r="AB23">
            <v>51.751241120018207</v>
          </cell>
          <cell r="AC23">
            <v>0.9</v>
          </cell>
          <cell r="AD23">
            <v>0</v>
          </cell>
          <cell r="AE23">
            <v>0</v>
          </cell>
          <cell r="AF23">
            <v>88.099017837189464</v>
          </cell>
          <cell r="AG23">
            <v>81.101826894279725</v>
          </cell>
          <cell r="AH23">
            <v>81.260455319919402</v>
          </cell>
          <cell r="AI23">
            <v>72.469825606417984</v>
          </cell>
          <cell r="AJ23">
            <v>42.362705308426158</v>
          </cell>
          <cell r="AK23">
            <v>57.777764149222435</v>
          </cell>
          <cell r="AL23">
            <v>63.71843305969302</v>
          </cell>
          <cell r="AM23">
            <v>25.161764825411058</v>
          </cell>
          <cell r="AN23">
            <v>40.862395707679759</v>
          </cell>
          <cell r="AO23">
            <v>85</v>
          </cell>
          <cell r="AP23">
            <v>34.465518390494914</v>
          </cell>
          <cell r="AQ23">
            <v>58.532604159246901</v>
          </cell>
          <cell r="AR23">
            <v>66.946084371934262</v>
          </cell>
          <cell r="AS23">
            <v>43.337849233862997</v>
          </cell>
          <cell r="AT23">
            <v>44.540114460826217</v>
          </cell>
          <cell r="AU23">
            <v>69.197010155651483</v>
          </cell>
          <cell r="AV23">
            <v>26.568116918593141</v>
          </cell>
          <cell r="AW23">
            <v>53.601897015264754</v>
          </cell>
          <cell r="AX23">
            <v>56.144234736728492</v>
          </cell>
          <cell r="AY23">
            <v>47.358247503307915</v>
          </cell>
        </row>
        <row r="24">
          <cell r="E24" t="str">
            <v>Ireland</v>
          </cell>
          <cell r="F24" t="str">
            <v>yes</v>
          </cell>
          <cell r="G24">
            <v>0.18181818181818182</v>
          </cell>
          <cell r="H24">
            <v>58</v>
          </cell>
          <cell r="J24">
            <v>0.65146964968000898</v>
          </cell>
          <cell r="K24">
            <v>86</v>
          </cell>
          <cell r="M24">
            <v>54.111555723304676</v>
          </cell>
          <cell r="N24">
            <v>13</v>
          </cell>
          <cell r="P24">
            <v>42.691715536561105</v>
          </cell>
          <cell r="Q24">
            <v>22</v>
          </cell>
          <cell r="S24">
            <v>65.531395910048246</v>
          </cell>
          <cell r="T24">
            <v>4</v>
          </cell>
          <cell r="V24">
            <v>91.223631796347334</v>
          </cell>
          <cell r="W24">
            <v>57.780705066039445</v>
          </cell>
          <cell r="X24">
            <v>39.498961492254644</v>
          </cell>
          <cell r="Y24">
            <v>65.308339804659525</v>
          </cell>
          <cell r="Z24">
            <v>73.845341390940362</v>
          </cell>
          <cell r="AA24">
            <v>51.18596816306561</v>
          </cell>
          <cell r="AB24">
            <v>34.197462910056608</v>
          </cell>
          <cell r="AC24">
            <v>0.9375</v>
          </cell>
          <cell r="AD24">
            <v>0</v>
          </cell>
          <cell r="AE24">
            <v>0</v>
          </cell>
          <cell r="AF24">
            <v>90.138047045910284</v>
          </cell>
          <cell r="AG24">
            <v>93.192572626534897</v>
          </cell>
          <cell r="AH24">
            <v>90.34027571659685</v>
          </cell>
          <cell r="AI24">
            <v>79.3131171075499</v>
          </cell>
          <cell r="AJ24">
            <v>49.344050895521249</v>
          </cell>
          <cell r="AK24">
            <v>44.684947195047187</v>
          </cell>
          <cell r="AL24">
            <v>55.469379744829297</v>
          </cell>
          <cell r="AM24">
            <v>28.933504398073136</v>
          </cell>
          <cell r="AN24">
            <v>34.094000333861509</v>
          </cell>
          <cell r="AO24">
            <v>81.666666666666671</v>
          </cell>
          <cell r="AP24">
            <v>39.151472290378194</v>
          </cell>
          <cell r="AQ24">
            <v>75.106880456933723</v>
          </cell>
          <cell r="AR24">
            <v>75.933923500925772</v>
          </cell>
          <cell r="AS24">
            <v>55.572585238963939</v>
          </cell>
          <cell r="AT24">
            <v>90.029515432931362</v>
          </cell>
          <cell r="AU24">
            <v>33.704090900782404</v>
          </cell>
          <cell r="AV24">
            <v>37.686457129959813</v>
          </cell>
          <cell r="AW24">
            <v>82.167356458454606</v>
          </cell>
          <cell r="AX24">
            <v>40.087608694990209</v>
          </cell>
          <cell r="AY24">
            <v>28.30731712512301</v>
          </cell>
        </row>
        <row r="25">
          <cell r="E25" t="str">
            <v>Israel</v>
          </cell>
          <cell r="F25" t="str">
            <v>yes</v>
          </cell>
          <cell r="G25">
            <v>2.5</v>
          </cell>
          <cell r="H25">
            <v>59</v>
          </cell>
          <cell r="J25">
            <v>0.82836196944772922</v>
          </cell>
          <cell r="K25">
            <v>25</v>
          </cell>
          <cell r="M25">
            <v>54.0532264332642</v>
          </cell>
          <cell r="N25">
            <v>14</v>
          </cell>
          <cell r="P25">
            <v>48.978963521963443</v>
          </cell>
          <cell r="Q25">
            <v>8</v>
          </cell>
          <cell r="S25">
            <v>59.12748934456495</v>
          </cell>
          <cell r="T25">
            <v>20</v>
          </cell>
          <cell r="V25">
            <v>72.089619940856238</v>
          </cell>
          <cell r="W25">
            <v>69.806142384918644</v>
          </cell>
          <cell r="X25">
            <v>38.350477794977564</v>
          </cell>
          <cell r="Y25">
            <v>58.571511141297712</v>
          </cell>
          <cell r="Z25">
            <v>56.81969546077454</v>
          </cell>
          <cell r="AA25">
            <v>57.508303820758393</v>
          </cell>
          <cell r="AB25">
            <v>40.449623223168494</v>
          </cell>
          <cell r="AC25">
            <v>0.9</v>
          </cell>
          <cell r="AD25">
            <v>0</v>
          </cell>
          <cell r="AE25">
            <v>0</v>
          </cell>
          <cell r="AF25">
            <v>55.742450397775563</v>
          </cell>
          <cell r="AG25">
            <v>79.652291105121293</v>
          </cell>
          <cell r="AH25">
            <v>80.874118319671851</v>
          </cell>
          <cell r="AI25">
            <v>67.995442200111057</v>
          </cell>
          <cell r="AJ25">
            <v>47.741876706538818</v>
          </cell>
          <cell r="AK25">
            <v>93.681108248106071</v>
          </cell>
          <cell r="AL25">
            <v>54.443088780168949</v>
          </cell>
          <cell r="AM25">
            <v>27.722300394105506</v>
          </cell>
          <cell r="AN25">
            <v>32.886044210658248</v>
          </cell>
          <cell r="AO25">
            <v>61.686090380651322</v>
          </cell>
          <cell r="AP25">
            <v>55.99679998306879</v>
          </cell>
          <cell r="AQ25">
            <v>58.031643060173025</v>
          </cell>
          <cell r="AR25">
            <v>86.563859105256583</v>
          </cell>
          <cell r="AS25">
            <v>37.170726123455061</v>
          </cell>
          <cell r="AT25">
            <v>46.724501153611989</v>
          </cell>
          <cell r="AU25">
            <v>77.369310244241206</v>
          </cell>
          <cell r="AV25">
            <v>33.112668966888023</v>
          </cell>
          <cell r="AW25">
            <v>62.042932251145949</v>
          </cell>
          <cell r="AX25">
            <v>51.833758107532013</v>
          </cell>
          <cell r="AY25">
            <v>29.065488338804979</v>
          </cell>
        </row>
        <row r="26">
          <cell r="E26" t="str">
            <v>New Zealand</v>
          </cell>
          <cell r="F26" t="str">
            <v>yes</v>
          </cell>
          <cell r="G26">
            <v>1</v>
          </cell>
          <cell r="H26">
            <v>87</v>
          </cell>
          <cell r="J26">
            <v>0.76506667626885161</v>
          </cell>
          <cell r="K26">
            <v>48</v>
          </cell>
          <cell r="M26">
            <v>53.811633589535589</v>
          </cell>
          <cell r="N26">
            <v>15</v>
          </cell>
          <cell r="P26">
            <v>46.649215248877574</v>
          </cell>
          <cell r="Q26">
            <v>15</v>
          </cell>
          <cell r="S26">
            <v>60.974051930193603</v>
          </cell>
          <cell r="T26">
            <v>15</v>
          </cell>
          <cell r="V26">
            <v>94.023887122925387</v>
          </cell>
          <cell r="W26">
            <v>56.420965823681563</v>
          </cell>
          <cell r="X26">
            <v>47.797476790324311</v>
          </cell>
          <cell r="Y26">
            <v>57.945403837643504</v>
          </cell>
          <cell r="Z26">
            <v>48.682526076393287</v>
          </cell>
          <cell r="AA26">
            <v>47.632035063918501</v>
          </cell>
          <cell r="AB26">
            <v>45.666395433836648</v>
          </cell>
          <cell r="AC26">
            <v>0.9375</v>
          </cell>
          <cell r="AD26">
            <v>0</v>
          </cell>
          <cell r="AE26">
            <v>0</v>
          </cell>
          <cell r="AF26">
            <v>93.646137860054139</v>
          </cell>
          <cell r="AG26">
            <v>96.876010781671155</v>
          </cell>
          <cell r="AH26">
            <v>91.549512727050896</v>
          </cell>
          <cell r="AI26">
            <v>76.810785001230215</v>
          </cell>
          <cell r="AJ26">
            <v>42.38441641862498</v>
          </cell>
          <cell r="AK26">
            <v>50.067696051189493</v>
          </cell>
          <cell r="AL26">
            <v>64.66308346030354</v>
          </cell>
          <cell r="AM26">
            <v>31.601064630025196</v>
          </cell>
          <cell r="AN26">
            <v>47.128282280644186</v>
          </cell>
          <cell r="AO26">
            <v>79.267871424264143</v>
          </cell>
          <cell r="AP26">
            <v>48.311629951394352</v>
          </cell>
          <cell r="AQ26">
            <v>46.256710137271995</v>
          </cell>
          <cell r="AR26">
            <v>66.03490970188416</v>
          </cell>
          <cell r="AS26">
            <v>43.191019483093044</v>
          </cell>
          <cell r="AT26">
            <v>36.821649044202672</v>
          </cell>
          <cell r="AU26">
            <v>64.657328776063778</v>
          </cell>
          <cell r="AV26">
            <v>54.689388876864221</v>
          </cell>
          <cell r="AW26">
            <v>23.549387538827506</v>
          </cell>
          <cell r="AX26">
            <v>60.088596678652287</v>
          </cell>
          <cell r="AY26">
            <v>31.244194189021005</v>
          </cell>
        </row>
        <row r="27">
          <cell r="E27" t="str">
            <v>Korea (Republic of )</v>
          </cell>
          <cell r="F27" t="str">
            <v>yes</v>
          </cell>
          <cell r="G27">
            <v>1.5454545454545454</v>
          </cell>
          <cell r="H27">
            <v>66</v>
          </cell>
          <cell r="J27">
            <v>0.80691947367598971</v>
          </cell>
          <cell r="K27">
            <v>28</v>
          </cell>
          <cell r="M27">
            <v>53.701353934664098</v>
          </cell>
          <cell r="N27">
            <v>16</v>
          </cell>
          <cell r="P27">
            <v>47.963031982262478</v>
          </cell>
          <cell r="Q27">
            <v>11</v>
          </cell>
          <cell r="S27">
            <v>59.439675887065711</v>
          </cell>
          <cell r="T27">
            <v>17</v>
          </cell>
          <cell r="V27">
            <v>77.482308026851811</v>
          </cell>
          <cell r="W27">
            <v>59.904239477167522</v>
          </cell>
          <cell r="X27">
            <v>48.182788011767123</v>
          </cell>
          <cell r="Y27">
            <v>61.787232427769162</v>
          </cell>
          <cell r="Z27">
            <v>49.841811491772887</v>
          </cell>
          <cell r="AA27">
            <v>53.678601580609389</v>
          </cell>
          <cell r="AB27">
            <v>42.247462383915568</v>
          </cell>
          <cell r="AC27">
            <v>0.96250000000000002</v>
          </cell>
          <cell r="AD27">
            <v>0</v>
          </cell>
          <cell r="AE27">
            <v>0</v>
          </cell>
          <cell r="AF27">
            <v>73.864984729006366</v>
          </cell>
          <cell r="AG27">
            <v>73.261755016472009</v>
          </cell>
          <cell r="AH27">
            <v>85.320184335077045</v>
          </cell>
          <cell r="AI27">
            <v>64.947056984443847</v>
          </cell>
          <cell r="AJ27">
            <v>56.352187572573484</v>
          </cell>
          <cell r="AK27">
            <v>58.413473874485227</v>
          </cell>
          <cell r="AL27">
            <v>80.971870532136847</v>
          </cell>
          <cell r="AM27">
            <v>22.413074472923629</v>
          </cell>
          <cell r="AN27">
            <v>41.163419030240902</v>
          </cell>
          <cell r="AO27">
            <v>66.250871254479762</v>
          </cell>
          <cell r="AP27">
            <v>62.757386577387983</v>
          </cell>
          <cell r="AQ27">
            <v>56.353439451439712</v>
          </cell>
          <cell r="AR27">
            <v>57.657327935547642</v>
          </cell>
          <cell r="AS27">
            <v>33.470568679141131</v>
          </cell>
          <cell r="AT27">
            <v>58.397537860629882</v>
          </cell>
          <cell r="AU27">
            <v>80.885070518077811</v>
          </cell>
          <cell r="AV27">
            <v>26.530030492524894</v>
          </cell>
          <cell r="AW27">
            <v>53.620703731225468</v>
          </cell>
          <cell r="AX27">
            <v>58.73553802555076</v>
          </cell>
          <cell r="AY27">
            <v>25.759386742280373</v>
          </cell>
        </row>
        <row r="28">
          <cell r="E28" t="str">
            <v>Luxembourg</v>
          </cell>
          <cell r="F28" t="str">
            <v>yes</v>
          </cell>
          <cell r="G28">
            <v>0.36</v>
          </cell>
          <cell r="H28">
            <v>72</v>
          </cell>
          <cell r="J28">
            <v>0.64719506415067807</v>
          </cell>
          <cell r="K28">
            <v>88</v>
          </cell>
          <cell r="M28">
            <v>52.656575182024625</v>
          </cell>
          <cell r="N28">
            <v>17</v>
          </cell>
          <cell r="P28">
            <v>41.37831188858884</v>
          </cell>
          <cell r="Q28">
            <v>25</v>
          </cell>
          <cell r="S28">
            <v>63.93483847546041</v>
          </cell>
          <cell r="T28">
            <v>9</v>
          </cell>
          <cell r="V28">
            <v>88.332515812175245</v>
          </cell>
          <cell r="W28">
            <v>56.552181502300186</v>
          </cell>
          <cell r="X28">
            <v>43.286555667367004</v>
          </cell>
          <cell r="Y28">
            <v>57.46721629122365</v>
          </cell>
          <cell r="Z28">
            <v>74.035723104235984</v>
          </cell>
          <cell r="AA28">
            <v>43.271708442843128</v>
          </cell>
          <cell r="AB28">
            <v>39.484915334334545</v>
          </cell>
          <cell r="AC28">
            <v>0.88749999999999996</v>
          </cell>
          <cell r="AD28">
            <v>0</v>
          </cell>
          <cell r="AE28">
            <v>0</v>
          </cell>
          <cell r="AF28">
            <v>96.06225761383314</v>
          </cell>
          <cell r="AG28">
            <v>79.118598382749326</v>
          </cell>
          <cell r="AH28">
            <v>89.81669143994327</v>
          </cell>
          <cell r="AI28">
            <v>61.083123111995803</v>
          </cell>
          <cell r="AJ28">
            <v>63.877349779484362</v>
          </cell>
          <cell r="AK28">
            <v>44.696071615420408</v>
          </cell>
          <cell r="AL28">
            <v>62.149508359806362</v>
          </cell>
          <cell r="AM28">
            <v>29.837508716678759</v>
          </cell>
          <cell r="AN28">
            <v>37.87264992561591</v>
          </cell>
          <cell r="AO28">
            <v>35</v>
          </cell>
          <cell r="AP28">
            <v>46.385339452619739</v>
          </cell>
          <cell r="AQ28">
            <v>91.016309421051204</v>
          </cell>
          <cell r="AR28">
            <v>92.832058521296062</v>
          </cell>
          <cell r="AS28">
            <v>67.601485207446814</v>
          </cell>
          <cell r="AT28">
            <v>61.673625583965084</v>
          </cell>
          <cell r="AU28">
            <v>33.809876496334283</v>
          </cell>
          <cell r="AV28">
            <v>34.088846422354791</v>
          </cell>
          <cell r="AW28">
            <v>61.916402409840302</v>
          </cell>
          <cell r="AX28">
            <v>42.752120410794141</v>
          </cell>
          <cell r="AY28">
            <v>36.217710257874948</v>
          </cell>
        </row>
        <row r="29">
          <cell r="E29" t="str">
            <v>Norway</v>
          </cell>
          <cell r="F29" t="str">
            <v>yes</v>
          </cell>
          <cell r="G29">
            <v>0.77777777777777779</v>
          </cell>
          <cell r="H29">
            <v>91</v>
          </cell>
          <cell r="J29">
            <v>0.72045984700819554</v>
          </cell>
          <cell r="K29">
            <v>63</v>
          </cell>
          <cell r="M29">
            <v>52.606743202111659</v>
          </cell>
          <cell r="N29">
            <v>18</v>
          </cell>
          <cell r="P29">
            <v>44.059204549180336</v>
          </cell>
          <cell r="Q29">
            <v>18</v>
          </cell>
          <cell r="S29">
            <v>61.154281855042981</v>
          </cell>
          <cell r="T29">
            <v>14</v>
          </cell>
          <cell r="V29">
            <v>88.078648947830402</v>
          </cell>
          <cell r="W29">
            <v>57.477177693247704</v>
          </cell>
          <cell r="X29">
            <v>55.522932601358434</v>
          </cell>
          <cell r="Y29">
            <v>53.845218103694272</v>
          </cell>
          <cell r="Z29">
            <v>50.847431929084102</v>
          </cell>
          <cell r="AA29">
            <v>37.452054077568746</v>
          </cell>
          <cell r="AB29">
            <v>50.666355020791919</v>
          </cell>
          <cell r="AC29">
            <v>0.96250000000000002</v>
          </cell>
          <cell r="AD29">
            <v>0</v>
          </cell>
          <cell r="AE29">
            <v>0</v>
          </cell>
          <cell r="AF29">
            <v>95.423779574722971</v>
          </cell>
          <cell r="AG29">
            <v>82.00449236298293</v>
          </cell>
          <cell r="AH29">
            <v>86.807674905785291</v>
          </cell>
          <cell r="AI29">
            <v>76.718307878094706</v>
          </cell>
          <cell r="AJ29">
            <v>40.184934895318442</v>
          </cell>
          <cell r="AK29">
            <v>55.52829030632995</v>
          </cell>
          <cell r="AL29">
            <v>64.604080477773323</v>
          </cell>
          <cell r="AM29">
            <v>55.176619650160262</v>
          </cell>
          <cell r="AN29">
            <v>46.78809767614171</v>
          </cell>
          <cell r="AO29">
            <v>53.258274602981487</v>
          </cell>
          <cell r="AP29">
            <v>48.60423546403549</v>
          </cell>
          <cell r="AQ29">
            <v>59.673144244065838</v>
          </cell>
          <cell r="AR29">
            <v>71.395642019884946</v>
          </cell>
          <cell r="AS29">
            <v>45.538517832556828</v>
          </cell>
          <cell r="AT29">
            <v>35.608135934810512</v>
          </cell>
          <cell r="AU29">
            <v>38.143811275117649</v>
          </cell>
          <cell r="AV29">
            <v>35.095277689965663</v>
          </cell>
          <cell r="AW29">
            <v>39.117073267622928</v>
          </cell>
          <cell r="AX29">
            <v>50.88095445959835</v>
          </cell>
          <cell r="AY29">
            <v>50.451755581985488</v>
          </cell>
        </row>
        <row r="30">
          <cell r="E30" t="str">
            <v>Austria</v>
          </cell>
          <cell r="F30" t="str">
            <v>yes</v>
          </cell>
          <cell r="G30">
            <v>0.82608695652173914</v>
          </cell>
          <cell r="H30">
            <v>11</v>
          </cell>
          <cell r="J30">
            <v>0.71240880891292679</v>
          </cell>
          <cell r="K30">
            <v>64</v>
          </cell>
          <cell r="M30">
            <v>50.761257706993739</v>
          </cell>
          <cell r="N30">
            <v>19</v>
          </cell>
          <cell r="P30">
            <v>42.236137718677611</v>
          </cell>
          <cell r="Q30">
            <v>23</v>
          </cell>
          <cell r="S30">
            <v>59.286377695309866</v>
          </cell>
          <cell r="T30">
            <v>19</v>
          </cell>
          <cell r="V30">
            <v>85.676913701806498</v>
          </cell>
          <cell r="W30">
            <v>58.728562801662257</v>
          </cell>
          <cell r="X30">
            <v>43.988570890812554</v>
          </cell>
          <cell r="Y30">
            <v>56.482949809735544</v>
          </cell>
          <cell r="Z30">
            <v>51.554891272532451</v>
          </cell>
          <cell r="AA30">
            <v>35.447962083536815</v>
          </cell>
          <cell r="AB30">
            <v>49.0243133538184</v>
          </cell>
          <cell r="AC30">
            <v>0.95</v>
          </cell>
          <cell r="AD30">
            <v>0</v>
          </cell>
          <cell r="AE30">
            <v>0</v>
          </cell>
          <cell r="AF30">
            <v>94.143900800111894</v>
          </cell>
          <cell r="AG30">
            <v>88.361185983827497</v>
          </cell>
          <cell r="AH30">
            <v>74.525654321480104</v>
          </cell>
          <cell r="AI30">
            <v>69.908577986133466</v>
          </cell>
          <cell r="AJ30">
            <v>48.897724958343908</v>
          </cell>
          <cell r="AK30">
            <v>57.37938546050939</v>
          </cell>
          <cell r="AL30">
            <v>58.382195527379558</v>
          </cell>
          <cell r="AM30">
            <v>32.622105719627122</v>
          </cell>
          <cell r="AN30">
            <v>40.961411425430981</v>
          </cell>
          <cell r="AO30">
            <v>85</v>
          </cell>
          <cell r="AP30">
            <v>22.240747102449696</v>
          </cell>
          <cell r="AQ30">
            <v>62.208102326756958</v>
          </cell>
          <cell r="AR30">
            <v>69.321571927676317</v>
          </cell>
          <cell r="AS30">
            <v>46.23894286415203</v>
          </cell>
          <cell r="AT30">
            <v>39.104159025768993</v>
          </cell>
          <cell r="AU30">
            <v>40.797700746011962</v>
          </cell>
          <cell r="AV30">
            <v>26.56930804024379</v>
          </cell>
          <cell r="AW30">
            <v>38.9768774643547</v>
          </cell>
          <cell r="AX30">
            <v>57.993585864186002</v>
          </cell>
          <cell r="AY30">
            <v>40.055040843450797</v>
          </cell>
        </row>
        <row r="31">
          <cell r="E31" t="str">
            <v>Japan</v>
          </cell>
          <cell r="F31" t="str">
            <v>yes</v>
          </cell>
          <cell r="G31">
            <v>0.66666666666666663</v>
          </cell>
          <cell r="H31">
            <v>62</v>
          </cell>
          <cell r="J31">
            <v>0.69651564754404482</v>
          </cell>
          <cell r="K31">
            <v>68</v>
          </cell>
          <cell r="M31">
            <v>50.339565161962156</v>
          </cell>
          <cell r="N31">
            <v>20</v>
          </cell>
          <cell r="P31">
            <v>41.334478555063754</v>
          </cell>
          <cell r="Q31">
            <v>27</v>
          </cell>
          <cell r="S31">
            <v>59.344651768860558</v>
          </cell>
          <cell r="T31">
            <v>18</v>
          </cell>
          <cell r="V31">
            <v>83.81407115175756</v>
          </cell>
          <cell r="W31">
            <v>53.701308049887892</v>
          </cell>
          <cell r="X31">
            <v>45.353750617595757</v>
          </cell>
          <cell r="Y31">
            <v>57.934229046660988</v>
          </cell>
          <cell r="Z31">
            <v>55.919899978400593</v>
          </cell>
          <cell r="AA31">
            <v>49.801234110586144</v>
          </cell>
          <cell r="AB31">
            <v>32.867722999541364</v>
          </cell>
          <cell r="AC31">
            <v>0.96250000000000002</v>
          </cell>
          <cell r="AD31">
            <v>0</v>
          </cell>
          <cell r="AE31">
            <v>0</v>
          </cell>
          <cell r="AF31">
            <v>89.171136225776593</v>
          </cell>
          <cell r="AG31">
            <v>84.386642707397428</v>
          </cell>
          <cell r="AH31">
            <v>77.884434522098658</v>
          </cell>
          <cell r="AI31">
            <v>64.783154961495725</v>
          </cell>
          <cell r="AJ31">
            <v>31.249543668067638</v>
          </cell>
          <cell r="AK31">
            <v>65.071225520100327</v>
          </cell>
          <cell r="AL31">
            <v>68.81201503147139</v>
          </cell>
          <cell r="AM31">
            <v>25.568106870222945</v>
          </cell>
          <cell r="AN31">
            <v>41.681129951092935</v>
          </cell>
          <cell r="AO31">
            <v>79.696725739501488</v>
          </cell>
          <cell r="AP31">
            <v>45.599961677822989</v>
          </cell>
          <cell r="AQ31">
            <v>48.505999722658494</v>
          </cell>
          <cell r="AR31">
            <v>82.277172034922785</v>
          </cell>
          <cell r="AS31">
            <v>41.21125181358191</v>
          </cell>
          <cell r="AT31">
            <v>44.271276086697085</v>
          </cell>
          <cell r="AU31">
            <v>69.423605933733683</v>
          </cell>
          <cell r="AV31">
            <v>21.483712593582997</v>
          </cell>
          <cell r="AW31">
            <v>58.496383804441763</v>
          </cell>
          <cell r="AX31">
            <v>42.284113170657783</v>
          </cell>
          <cell r="AY31">
            <v>23.451332828424942</v>
          </cell>
        </row>
        <row r="32">
          <cell r="E32" t="str">
            <v>Australia</v>
          </cell>
          <cell r="F32" t="str">
            <v>yes</v>
          </cell>
          <cell r="G32">
            <v>0.375</v>
          </cell>
          <cell r="H32">
            <v>10</v>
          </cell>
          <cell r="J32">
            <v>0.58798578375149069</v>
          </cell>
          <cell r="K32">
            <v>102</v>
          </cell>
          <cell r="M32">
            <v>49.872426203457422</v>
          </cell>
          <cell r="N32">
            <v>21</v>
          </cell>
          <cell r="P32">
            <v>36.932670189971105</v>
          </cell>
          <cell r="Q32">
            <v>32</v>
          </cell>
          <cell r="S32">
            <v>62.812182216943732</v>
          </cell>
          <cell r="T32">
            <v>12</v>
          </cell>
          <cell r="V32">
            <v>91.001141066242653</v>
          </cell>
          <cell r="W32">
            <v>57.839777749152688</v>
          </cell>
          <cell r="X32">
            <v>52.302686602153265</v>
          </cell>
          <cell r="Y32">
            <v>58.807657933255804</v>
          </cell>
          <cell r="Z32">
            <v>54.109647733914265</v>
          </cell>
          <cell r="AA32">
            <v>33.151112244602281</v>
          </cell>
          <cell r="AB32">
            <v>40.714228135339937</v>
          </cell>
          <cell r="AC32">
            <v>0.9375</v>
          </cell>
          <cell r="AD32">
            <v>0</v>
          </cell>
          <cell r="AE32">
            <v>0</v>
          </cell>
          <cell r="AF32">
            <v>88.654560090485759</v>
          </cell>
          <cell r="AG32">
            <v>97.792752321054209</v>
          </cell>
          <cell r="AH32">
            <v>86.556110787187961</v>
          </cell>
          <cell r="AI32">
            <v>71.268593741246931</v>
          </cell>
          <cell r="AJ32">
            <v>43.214269749307476</v>
          </cell>
          <cell r="AK32">
            <v>59.036469756903657</v>
          </cell>
          <cell r="AL32">
            <v>70.322960384880929</v>
          </cell>
          <cell r="AM32">
            <v>26.873813442608498</v>
          </cell>
          <cell r="AN32">
            <v>59.711285978970373</v>
          </cell>
          <cell r="AO32">
            <v>71.861061776298243</v>
          </cell>
          <cell r="AP32">
            <v>54.75438455221223</v>
          </cell>
          <cell r="AQ32">
            <v>49.80752747125694</v>
          </cell>
          <cell r="AR32">
            <v>75.983138121675438</v>
          </cell>
          <cell r="AS32">
            <v>49.607156535273802</v>
          </cell>
          <cell r="AT32">
            <v>36.738648544793548</v>
          </cell>
          <cell r="AU32">
            <v>34.290746159462792</v>
          </cell>
          <cell r="AV32">
            <v>39.815450574616285</v>
          </cell>
          <cell r="AW32">
            <v>25.347139999727776</v>
          </cell>
          <cell r="AX32">
            <v>51.122388903920459</v>
          </cell>
          <cell r="AY32">
            <v>30.306067366759411</v>
          </cell>
        </row>
        <row r="33">
          <cell r="E33" t="str">
            <v>France</v>
          </cell>
          <cell r="F33" t="str">
            <v>yes</v>
          </cell>
          <cell r="G33">
            <v>1.0952380952380953</v>
          </cell>
          <cell r="H33">
            <v>44</v>
          </cell>
          <cell r="J33">
            <v>0.77201453471354331</v>
          </cell>
          <cell r="K33">
            <v>42</v>
          </cell>
          <cell r="M33">
            <v>49.267977144435775</v>
          </cell>
          <cell r="N33">
            <v>22</v>
          </cell>
          <cell r="P33">
            <v>42.929212719564688</v>
          </cell>
          <cell r="Q33">
            <v>21</v>
          </cell>
          <cell r="S33">
            <v>55.60674156930687</v>
          </cell>
          <cell r="T33">
            <v>23</v>
          </cell>
          <cell r="V33">
            <v>77.870348243277405</v>
          </cell>
          <cell r="W33">
            <v>52.997814839908152</v>
          </cell>
          <cell r="X33">
            <v>43.06407270897386</v>
          </cell>
          <cell r="Y33">
            <v>53.777763528476008</v>
          </cell>
          <cell r="Z33">
            <v>50.323708525898944</v>
          </cell>
          <cell r="AA33">
            <v>41.12749357307348</v>
          </cell>
          <cell r="AB33">
            <v>44.73093186605589</v>
          </cell>
          <cell r="AC33">
            <v>0.95</v>
          </cell>
          <cell r="AD33">
            <v>0</v>
          </cell>
          <cell r="AE33">
            <v>0</v>
          </cell>
          <cell r="AF33">
            <v>80.472097180985216</v>
          </cell>
          <cell r="AG33">
            <v>74.286912249176396</v>
          </cell>
          <cell r="AH33">
            <v>78.852035299670618</v>
          </cell>
          <cell r="AI33">
            <v>69.311222743061066</v>
          </cell>
          <cell r="AJ33">
            <v>41.510226113703268</v>
          </cell>
          <cell r="AK33">
            <v>48.171995662960121</v>
          </cell>
          <cell r="AL33">
            <v>61.901954306951701</v>
          </cell>
          <cell r="AM33">
            <v>25.687171861685638</v>
          </cell>
          <cell r="AN33">
            <v>41.603091958284232</v>
          </cell>
          <cell r="AO33">
            <v>68.333333333333329</v>
          </cell>
          <cell r="AP33">
            <v>43.505343085027626</v>
          </cell>
          <cell r="AQ33">
            <v>49.494614167067063</v>
          </cell>
          <cell r="AR33">
            <v>72.873191915145938</v>
          </cell>
          <cell r="AS33">
            <v>38.326084966754365</v>
          </cell>
          <cell r="AT33">
            <v>39.771848695796521</v>
          </cell>
          <cell r="AU33">
            <v>36.795722818594761</v>
          </cell>
          <cell r="AV33">
            <v>32.09268128092944</v>
          </cell>
          <cell r="AW33">
            <v>54.494076619696251</v>
          </cell>
          <cell r="AX33">
            <v>57.98458209906552</v>
          </cell>
          <cell r="AY33">
            <v>31.477281633046264</v>
          </cell>
        </row>
        <row r="34">
          <cell r="E34" t="str">
            <v>Estonia</v>
          </cell>
          <cell r="F34" t="str">
            <v>yes</v>
          </cell>
          <cell r="G34">
            <v>1.2</v>
          </cell>
          <cell r="H34">
            <v>41</v>
          </cell>
          <cell r="J34">
            <v>0.79313896481057777</v>
          </cell>
          <cell r="K34">
            <v>33</v>
          </cell>
          <cell r="M34">
            <v>49.187494613494238</v>
          </cell>
          <cell r="N34">
            <v>23</v>
          </cell>
          <cell r="P34">
            <v>43.513101131561058</v>
          </cell>
          <cell r="Q34">
            <v>20</v>
          </cell>
          <cell r="S34">
            <v>54.86188809542741</v>
          </cell>
          <cell r="T34">
            <v>24</v>
          </cell>
          <cell r="V34">
            <v>80.85251626461978</v>
          </cell>
          <cell r="W34">
            <v>50.492437376424839</v>
          </cell>
          <cell r="X34">
            <v>37.960011619579291</v>
          </cell>
          <cell r="Y34">
            <v>53.438771174584282</v>
          </cell>
          <cell r="Z34">
            <v>51.565704041928882</v>
          </cell>
          <cell r="AA34">
            <v>38.110336678750663</v>
          </cell>
          <cell r="AB34">
            <v>48.915865584371453</v>
          </cell>
          <cell r="AC34">
            <v>0.96250000000000002</v>
          </cell>
          <cell r="AD34">
            <v>0</v>
          </cell>
          <cell r="AE34">
            <v>0</v>
          </cell>
          <cell r="AF34">
            <v>83.209325871906074</v>
          </cell>
          <cell r="AG34">
            <v>75.270140760706795</v>
          </cell>
          <cell r="AH34">
            <v>84.078082161246456</v>
          </cell>
          <cell r="AI34">
            <v>69.76815012265746</v>
          </cell>
          <cell r="AJ34">
            <v>39.071941874951676</v>
          </cell>
          <cell r="AK34">
            <v>42.637220131665373</v>
          </cell>
          <cell r="AL34">
            <v>58.483839311731863</v>
          </cell>
          <cell r="AM34">
            <v>19.914662768042309</v>
          </cell>
          <cell r="AN34">
            <v>35.481532778963697</v>
          </cell>
          <cell r="AO34">
            <v>59.668815098007244</v>
          </cell>
          <cell r="AP34">
            <v>30.770092437093599</v>
          </cell>
          <cell r="AQ34">
            <v>69.877405988652015</v>
          </cell>
          <cell r="AR34">
            <v>66.89139587826044</v>
          </cell>
          <cell r="AS34">
            <v>41.828141227690082</v>
          </cell>
          <cell r="AT34">
            <v>45.977575019836117</v>
          </cell>
          <cell r="AU34">
            <v>33.490860098576597</v>
          </cell>
          <cell r="AV34">
            <v>40.897105823648715</v>
          </cell>
          <cell r="AW34">
            <v>39.943044114026698</v>
          </cell>
          <cell r="AX34">
            <v>55.211510183108381</v>
          </cell>
          <cell r="AY34">
            <v>42.620220985634525</v>
          </cell>
        </row>
        <row r="35">
          <cell r="E35" t="str">
            <v>Belgium</v>
          </cell>
          <cell r="F35" t="str">
            <v>yes</v>
          </cell>
          <cell r="G35">
            <v>0.75862068965517238</v>
          </cell>
          <cell r="H35">
            <v>16</v>
          </cell>
          <cell r="J35">
            <v>0.67875585561623009</v>
          </cell>
          <cell r="K35">
            <v>74</v>
          </cell>
          <cell r="M35">
            <v>49.054946468230426</v>
          </cell>
          <cell r="N35">
            <v>24</v>
          </cell>
          <cell r="P35">
            <v>39.667867189693098</v>
          </cell>
          <cell r="Q35">
            <v>29</v>
          </cell>
          <cell r="S35">
            <v>58.442025746767762</v>
          </cell>
          <cell r="T35">
            <v>22</v>
          </cell>
          <cell r="V35">
            <v>84.847866631468449</v>
          </cell>
          <cell r="W35">
            <v>52.915176556783443</v>
          </cell>
          <cell r="X35">
            <v>39.494044481399712</v>
          </cell>
          <cell r="Y35">
            <v>60.595376915580779</v>
          </cell>
          <cell r="Z35">
            <v>54.35766414860646</v>
          </cell>
          <cell r="AA35">
            <v>37.060136252635758</v>
          </cell>
          <cell r="AB35">
            <v>42.275598126750438</v>
          </cell>
          <cell r="AC35">
            <v>0.9375</v>
          </cell>
          <cell r="AD35">
            <v>0</v>
          </cell>
          <cell r="AE35">
            <v>0</v>
          </cell>
          <cell r="AF35">
            <v>86.767558602152988</v>
          </cell>
          <cell r="AG35">
            <v>86.115303983228515</v>
          </cell>
          <cell r="AH35">
            <v>81.660737309023844</v>
          </cell>
          <cell r="AI35">
            <v>73.868821123291696</v>
          </cell>
          <cell r="AJ35">
            <v>33.19400520789678</v>
          </cell>
          <cell r="AK35">
            <v>51.682703339161854</v>
          </cell>
          <cell r="AL35">
            <v>58.619091029633459</v>
          </cell>
          <cell r="AM35">
            <v>23.079366283409986</v>
          </cell>
          <cell r="AN35">
            <v>36.783676131155687</v>
          </cell>
          <cell r="AO35">
            <v>68.333333333333329</v>
          </cell>
          <cell r="AP35">
            <v>39.973533349038654</v>
          </cell>
          <cell r="AQ35">
            <v>73.479264064370369</v>
          </cell>
          <cell r="AR35">
            <v>80.557992075797287</v>
          </cell>
          <cell r="AS35">
            <v>50.894198641015151</v>
          </cell>
          <cell r="AT35">
            <v>31.620801729006967</v>
          </cell>
          <cell r="AU35">
            <v>33.419817852319518</v>
          </cell>
          <cell r="AV35">
            <v>37.214251193574682</v>
          </cell>
          <cell r="AW35">
            <v>40.546339712013079</v>
          </cell>
          <cell r="AX35">
            <v>40.557383709370413</v>
          </cell>
          <cell r="AY35">
            <v>43.993812544130471</v>
          </cell>
        </row>
        <row r="36">
          <cell r="E36" t="str">
            <v>Hungary</v>
          </cell>
          <cell r="F36" t="str">
            <v>yes</v>
          </cell>
          <cell r="G36">
            <v>2.0625</v>
          </cell>
          <cell r="H36">
            <v>53</v>
          </cell>
          <cell r="J36">
            <v>0.88589720440249908</v>
          </cell>
          <cell r="K36">
            <v>14</v>
          </cell>
          <cell r="M36">
            <v>48.133342830034792</v>
          </cell>
          <cell r="N36">
            <v>25</v>
          </cell>
          <cell r="P36">
            <v>45.221122076147012</v>
          </cell>
          <cell r="Q36">
            <v>16</v>
          </cell>
          <cell r="S36">
            <v>51.045563583922565</v>
          </cell>
          <cell r="T36">
            <v>33</v>
          </cell>
          <cell r="V36">
            <v>79.324636873496203</v>
          </cell>
          <cell r="W36">
            <v>45.704215251717898</v>
          </cell>
          <cell r="X36">
            <v>33.901485439992143</v>
          </cell>
          <cell r="Y36">
            <v>47.407153521755191</v>
          </cell>
          <cell r="Z36">
            <v>48.890326832651397</v>
          </cell>
          <cell r="AA36">
            <v>45.559227897532473</v>
          </cell>
          <cell r="AB36">
            <v>44.883016254761543</v>
          </cell>
          <cell r="AC36">
            <v>0.98750000000000004</v>
          </cell>
          <cell r="AD36">
            <v>0</v>
          </cell>
          <cell r="AE36">
            <v>0</v>
          </cell>
          <cell r="AF36">
            <v>77.934193343397453</v>
          </cell>
          <cell r="AG36">
            <v>77.829889188379752</v>
          </cell>
          <cell r="AH36">
            <v>82.209828088711404</v>
          </cell>
          <cell r="AI36">
            <v>70.03052562778025</v>
          </cell>
          <cell r="AJ36">
            <v>28.861852391739497</v>
          </cell>
          <cell r="AK36">
            <v>38.220267735633932</v>
          </cell>
          <cell r="AL36">
            <v>45.83001401765268</v>
          </cell>
          <cell r="AM36">
            <v>17.74221885891788</v>
          </cell>
          <cell r="AN36">
            <v>38.132223443405877</v>
          </cell>
          <cell r="AO36">
            <v>42.471137306235477</v>
          </cell>
          <cell r="AP36">
            <v>24.529114439781779</v>
          </cell>
          <cell r="AQ36">
            <v>75.221208819248318</v>
          </cell>
          <cell r="AR36">
            <v>46.172404698802097</v>
          </cell>
          <cell r="AS36">
            <v>31.797840999009612</v>
          </cell>
          <cell r="AT36">
            <v>68.700734800142484</v>
          </cell>
          <cell r="AU36">
            <v>22.444524715942585</v>
          </cell>
          <cell r="AV36">
            <v>50.313991583940734</v>
          </cell>
          <cell r="AW36">
            <v>63.919167392714087</v>
          </cell>
          <cell r="AX36">
            <v>43.226308347165684</v>
          </cell>
          <cell r="AY36">
            <v>46.539724162357402</v>
          </cell>
        </row>
        <row r="37">
          <cell r="E37" t="str">
            <v>Qatar</v>
          </cell>
          <cell r="F37" t="str">
            <v>yes</v>
          </cell>
          <cell r="G37">
            <v>1.631578947368421</v>
          </cell>
          <cell r="H37">
            <v>100</v>
          </cell>
          <cell r="J37">
            <v>0.84748054068230649</v>
          </cell>
          <cell r="K37">
            <v>21</v>
          </cell>
          <cell r="M37">
            <v>47.772874399124518</v>
          </cell>
          <cell r="N37">
            <v>26</v>
          </cell>
          <cell r="P37">
            <v>43.828966567372419</v>
          </cell>
          <cell r="Q37">
            <v>19</v>
          </cell>
          <cell r="S37">
            <v>51.716782230876618</v>
          </cell>
          <cell r="T37">
            <v>31</v>
          </cell>
          <cell r="V37">
            <v>83.480123122360439</v>
          </cell>
          <cell r="W37">
            <v>52.46205953963738</v>
          </cell>
          <cell r="X37">
            <v>33.903045811249946</v>
          </cell>
          <cell r="Y37">
            <v>39.194782057611484</v>
          </cell>
          <cell r="Z37">
            <v>49.543900623523832</v>
          </cell>
          <cell r="AA37">
            <v>50.716792865165672</v>
          </cell>
          <cell r="AB37">
            <v>36.941140269579172</v>
          </cell>
          <cell r="AC37">
            <v>0.63749999999999996</v>
          </cell>
          <cell r="AD37">
            <v>0</v>
          </cell>
          <cell r="AE37">
            <v>2</v>
          </cell>
          <cell r="AF37">
            <v>77.434214627012253</v>
          </cell>
          <cell r="AG37">
            <v>79.537586103623838</v>
          </cell>
          <cell r="AH37">
            <v>93.468568636445227</v>
          </cell>
          <cell r="AI37">
            <v>52.173116523366637</v>
          </cell>
          <cell r="AJ37">
            <v>37.153287041782058</v>
          </cell>
          <cell r="AK37">
            <v>68.059775053763445</v>
          </cell>
          <cell r="AL37">
            <v>34.8380842889921</v>
          </cell>
          <cell r="AM37">
            <v>26.257874119061949</v>
          </cell>
          <cell r="AN37">
            <v>40.613179025695807</v>
          </cell>
          <cell r="AO37">
            <v>25.145403751289095</v>
          </cell>
          <cell r="AP37">
            <v>36.52922693007217</v>
          </cell>
          <cell r="AQ37">
            <v>55.909715491473186</v>
          </cell>
          <cell r="AR37">
            <v>44.886721063863803</v>
          </cell>
          <cell r="AS37">
            <v>54.201080183183862</v>
          </cell>
          <cell r="AT37" t="str">
            <v/>
          </cell>
          <cell r="AU37">
            <v>1.4335857303313497</v>
          </cell>
          <cell r="AV37">
            <v>100</v>
          </cell>
          <cell r="AW37" t="str">
            <v/>
          </cell>
          <cell r="AX37">
            <v>73.615900000000011</v>
          </cell>
          <cell r="AY37">
            <v>0.26638053915833138</v>
          </cell>
        </row>
        <row r="38">
          <cell r="E38" t="str">
            <v>Czech Republic</v>
          </cell>
          <cell r="F38" t="str">
            <v>yes</v>
          </cell>
          <cell r="G38">
            <v>1.0833333333333333</v>
          </cell>
          <cell r="H38">
            <v>35</v>
          </cell>
          <cell r="J38">
            <v>0.78162424768397554</v>
          </cell>
          <cell r="K38">
            <v>36</v>
          </cell>
          <cell r="M38">
            <v>47.312654703932679</v>
          </cell>
          <cell r="N38">
            <v>27</v>
          </cell>
          <cell r="P38">
            <v>41.513487691881394</v>
          </cell>
          <cell r="Q38">
            <v>24</v>
          </cell>
          <cell r="S38">
            <v>53.111821715983957</v>
          </cell>
          <cell r="T38">
            <v>26</v>
          </cell>
          <cell r="V38">
            <v>82.61694109288284</v>
          </cell>
          <cell r="W38">
            <v>49.892738192385416</v>
          </cell>
          <cell r="X38">
            <v>32.364087104088249</v>
          </cell>
          <cell r="Y38">
            <v>47.662890526902906</v>
          </cell>
          <cell r="Z38">
            <v>53.022451663660398</v>
          </cell>
          <cell r="AA38">
            <v>36.180804476208444</v>
          </cell>
          <cell r="AB38">
            <v>46.846170907554338</v>
          </cell>
          <cell r="AC38">
            <v>0.97499999999999998</v>
          </cell>
          <cell r="AD38">
            <v>0</v>
          </cell>
          <cell r="AE38">
            <v>0</v>
          </cell>
          <cell r="AF38">
            <v>84.082740812699626</v>
          </cell>
          <cell r="AG38">
            <v>85.440850554058102</v>
          </cell>
          <cell r="AH38">
            <v>78.32723191189082</v>
          </cell>
          <cell r="AI38">
            <v>66.19194678319927</v>
          </cell>
          <cell r="AJ38">
            <v>40.035747911952363</v>
          </cell>
          <cell r="AK38">
            <v>43.45051988200462</v>
          </cell>
          <cell r="AL38">
            <v>41.087653136751989</v>
          </cell>
          <cell r="AM38">
            <v>19.800695245730633</v>
          </cell>
          <cell r="AN38">
            <v>36.203912929782121</v>
          </cell>
          <cell r="AO38">
            <v>46.595032290842681</v>
          </cell>
          <cell r="AP38">
            <v>26.142139508414129</v>
          </cell>
          <cell r="AQ38">
            <v>70.251499781451898</v>
          </cell>
          <cell r="AR38">
            <v>75.984410147127548</v>
          </cell>
          <cell r="AS38">
            <v>33.492707682483811</v>
          </cell>
          <cell r="AT38">
            <v>49.590237161369814</v>
          </cell>
          <cell r="AU38">
            <v>25.495414020700132</v>
          </cell>
          <cell r="AV38">
            <v>46.06393494720934</v>
          </cell>
          <cell r="AW38">
            <v>36.983064460715873</v>
          </cell>
          <cell r="AX38">
            <v>47.131518469543309</v>
          </cell>
          <cell r="AY38">
            <v>46.560823345565368</v>
          </cell>
        </row>
        <row r="39">
          <cell r="E39" t="str">
            <v>Cyprus</v>
          </cell>
          <cell r="F39" t="str">
            <v>yes</v>
          </cell>
          <cell r="G39">
            <v>1.0714285714285714</v>
          </cell>
          <cell r="H39">
            <v>34</v>
          </cell>
          <cell r="J39">
            <v>0.77382806984112096</v>
          </cell>
          <cell r="K39">
            <v>40</v>
          </cell>
          <cell r="M39">
            <v>46.467714289655234</v>
          </cell>
          <cell r="N39">
            <v>28</v>
          </cell>
          <cell r="P39">
            <v>40.542848847705166</v>
          </cell>
          <cell r="Q39">
            <v>28</v>
          </cell>
          <cell r="S39">
            <v>52.392579731605302</v>
          </cell>
          <cell r="T39">
            <v>30</v>
          </cell>
          <cell r="V39">
            <v>83.490916547876566</v>
          </cell>
          <cell r="W39">
            <v>48.620281003692014</v>
          </cell>
          <cell r="X39">
            <v>36.457616501145878</v>
          </cell>
          <cell r="Y39">
            <v>49.529384245858608</v>
          </cell>
          <cell r="Z39">
            <v>43.864700359453451</v>
          </cell>
          <cell r="AA39">
            <v>43.677529649782457</v>
          </cell>
          <cell r="AB39">
            <v>37.408168045627875</v>
          </cell>
          <cell r="AC39">
            <v>0.9</v>
          </cell>
          <cell r="AD39">
            <v>0</v>
          </cell>
          <cell r="AE39">
            <v>0</v>
          </cell>
          <cell r="AF39">
            <v>77.315900532546451</v>
          </cell>
          <cell r="AG39">
            <v>83.156034740940399</v>
          </cell>
          <cell r="AH39">
            <v>90.000814370142862</v>
          </cell>
          <cell r="AI39">
            <v>69.556385839815178</v>
          </cell>
          <cell r="AJ39">
            <v>50.509598481938632</v>
          </cell>
          <cell r="AK39">
            <v>25.794858689322229</v>
          </cell>
          <cell r="AL39">
            <v>46.03011834408327</v>
          </cell>
          <cell r="AM39">
            <v>22.324711704280009</v>
          </cell>
          <cell r="AN39">
            <v>41.018019455074352</v>
          </cell>
          <cell r="AO39">
            <v>56.086710259692914</v>
          </cell>
          <cell r="AP39">
            <v>29.657763656482526</v>
          </cell>
          <cell r="AQ39">
            <v>62.843678821400388</v>
          </cell>
          <cell r="AR39">
            <v>41.329712633584627</v>
          </cell>
          <cell r="AS39">
            <v>51.2363982484828</v>
          </cell>
          <cell r="AT39">
            <v>39.027990196292933</v>
          </cell>
          <cell r="AU39">
            <v>14.978027181973582</v>
          </cell>
          <cell r="AV39">
            <v>69.717490209746572</v>
          </cell>
          <cell r="AW39">
            <v>46.337071557627198</v>
          </cell>
          <cell r="AX39">
            <v>42.701017078202689</v>
          </cell>
          <cell r="AY39">
            <v>32.11531901305306</v>
          </cell>
        </row>
        <row r="40">
          <cell r="E40" t="str">
            <v>China</v>
          </cell>
          <cell r="F40" t="str">
            <v>yes</v>
          </cell>
          <cell r="G40">
            <v>3.0714285714285716</v>
          </cell>
          <cell r="H40">
            <v>29</v>
          </cell>
          <cell r="J40">
            <v>1.0161373029073015</v>
          </cell>
          <cell r="K40">
            <v>5</v>
          </cell>
          <cell r="M40">
            <v>46.452859125509299</v>
          </cell>
          <cell r="N40">
            <v>29</v>
          </cell>
          <cell r="P40">
            <v>46.824671034121664</v>
          </cell>
          <cell r="Q40">
            <v>14</v>
          </cell>
          <cell r="S40">
            <v>46.081047216896934</v>
          </cell>
          <cell r="T40">
            <v>43</v>
          </cell>
          <cell r="V40">
            <v>51.679887334627978</v>
          </cell>
          <cell r="W40">
            <v>39.858154985682631</v>
          </cell>
          <cell r="X40">
            <v>35.429957986138852</v>
          </cell>
          <cell r="Y40">
            <v>54.129100142517338</v>
          </cell>
          <cell r="Z40">
            <v>49.308135635517878</v>
          </cell>
          <cell r="AA40">
            <v>52.66931946860776</v>
          </cell>
          <cell r="AB40">
            <v>40.980022599635561</v>
          </cell>
          <cell r="AC40">
            <v>0.91249999999999998</v>
          </cell>
          <cell r="AD40">
            <v>0</v>
          </cell>
          <cell r="AE40">
            <v>0</v>
          </cell>
          <cell r="AF40">
            <v>32.757062359471135</v>
          </cell>
          <cell r="AG40">
            <v>53.491165019466905</v>
          </cell>
          <cell r="AH40">
            <v>68.791434624945893</v>
          </cell>
          <cell r="AI40">
            <v>59.911138871788644</v>
          </cell>
          <cell r="AJ40">
            <v>17.348902966099519</v>
          </cell>
          <cell r="AK40">
            <v>42.314423119159734</v>
          </cell>
          <cell r="AL40">
            <v>28.446842821222685</v>
          </cell>
          <cell r="AM40">
            <v>14.535760240276721</v>
          </cell>
          <cell r="AN40">
            <v>63.307270896917146</v>
          </cell>
          <cell r="AO40">
            <v>49.054413518996782</v>
          </cell>
          <cell r="AP40">
            <v>63.622357565920488</v>
          </cell>
          <cell r="AQ40">
            <v>49.71052934263475</v>
          </cell>
          <cell r="AR40">
            <v>64.789642350291686</v>
          </cell>
          <cell r="AS40">
            <v>35.829945578799006</v>
          </cell>
          <cell r="AT40">
            <v>47.304818977462922</v>
          </cell>
          <cell r="AU40">
            <v>54.253554851242946</v>
          </cell>
          <cell r="AV40">
            <v>55.134084967784581</v>
          </cell>
          <cell r="AW40">
            <v>48.62031858679574</v>
          </cell>
          <cell r="AX40">
            <v>53.723595281390566</v>
          </cell>
          <cell r="AY40">
            <v>28.236449917880559</v>
          </cell>
        </row>
        <row r="41">
          <cell r="E41" t="str">
            <v>Slovenia</v>
          </cell>
          <cell r="F41" t="str">
            <v>yes</v>
          </cell>
          <cell r="G41">
            <v>1.032258064516129</v>
          </cell>
          <cell r="H41">
            <v>109</v>
          </cell>
          <cell r="J41">
            <v>0.75841730154865139</v>
          </cell>
          <cell r="K41">
            <v>56</v>
          </cell>
          <cell r="M41">
            <v>45.092169888149662</v>
          </cell>
          <cell r="N41">
            <v>30</v>
          </cell>
          <cell r="P41">
            <v>38.897117057964323</v>
          </cell>
          <cell r="Q41">
            <v>31</v>
          </cell>
          <cell r="S41">
            <v>51.287222718335002</v>
          </cell>
          <cell r="T41">
            <v>32</v>
          </cell>
          <cell r="V41">
            <v>80.395789696434591</v>
          </cell>
          <cell r="W41">
            <v>51.307813682377173</v>
          </cell>
          <cell r="X41">
            <v>36.581379912803726</v>
          </cell>
          <cell r="Y41">
            <v>40.320028896065622</v>
          </cell>
          <cell r="Z41">
            <v>47.83110140399392</v>
          </cell>
          <cell r="AA41">
            <v>33.919436886463124</v>
          </cell>
          <cell r="AB41">
            <v>43.874797229465528</v>
          </cell>
          <cell r="AC41">
            <v>0.97499999999999998</v>
          </cell>
          <cell r="AD41">
            <v>0</v>
          </cell>
          <cell r="AE41">
            <v>0</v>
          </cell>
          <cell r="AF41">
            <v>82.477002294069621</v>
          </cell>
          <cell r="AG41">
            <v>69.03504043126685</v>
          </cell>
          <cell r="AH41">
            <v>89.675326363967329</v>
          </cell>
          <cell r="AI41">
            <v>74.261452430695016</v>
          </cell>
          <cell r="AJ41">
            <v>36.777767241468808</v>
          </cell>
          <cell r="AK41">
            <v>42.884221374967694</v>
          </cell>
          <cell r="AL41">
            <v>51.810671306090256</v>
          </cell>
          <cell r="AM41">
            <v>24.629401791104286</v>
          </cell>
          <cell r="AN41">
            <v>33.304066641216636</v>
          </cell>
          <cell r="AO41">
            <v>34.702208592842901</v>
          </cell>
          <cell r="AP41">
            <v>22.221529658116971</v>
          </cell>
          <cell r="AQ41">
            <v>64.036348437236995</v>
          </cell>
          <cell r="AR41">
            <v>67.20395842982586</v>
          </cell>
          <cell r="AS41">
            <v>35.330733105197567</v>
          </cell>
          <cell r="AT41">
            <v>40.958612676958325</v>
          </cell>
          <cell r="AU41">
            <v>38.944379274341792</v>
          </cell>
          <cell r="AV41">
            <v>34.909133154803513</v>
          </cell>
          <cell r="AW41">
            <v>27.904798230244079</v>
          </cell>
          <cell r="AX41">
            <v>51.447401515892132</v>
          </cell>
          <cell r="AY41">
            <v>36.302192943038925</v>
          </cell>
        </row>
        <row r="42">
          <cell r="E42" t="str">
            <v>Malaysia</v>
          </cell>
          <cell r="F42" t="str">
            <v>yes</v>
          </cell>
          <cell r="G42">
            <v>0.77142857142857146</v>
          </cell>
          <cell r="H42">
            <v>76</v>
          </cell>
          <cell r="J42">
            <v>0.66513906597373007</v>
          </cell>
          <cell r="K42">
            <v>80</v>
          </cell>
          <cell r="M42">
            <v>44.082258302503092</v>
          </cell>
          <cell r="N42">
            <v>31</v>
          </cell>
          <cell r="P42">
            <v>35.217277298330103</v>
          </cell>
          <cell r="Q42">
            <v>35</v>
          </cell>
          <cell r="S42">
            <v>52.947239306676089</v>
          </cell>
          <cell r="T42">
            <v>27</v>
          </cell>
          <cell r="V42">
            <v>70.51799264595472</v>
          </cell>
          <cell r="W42">
            <v>43.536470888396593</v>
          </cell>
          <cell r="X42">
            <v>30.086087870119584</v>
          </cell>
          <cell r="Y42">
            <v>62.113970131716947</v>
          </cell>
          <cell r="Z42">
            <v>58.481674997192634</v>
          </cell>
          <cell r="AA42">
            <v>30.443537786719002</v>
          </cell>
          <cell r="AB42">
            <v>39.991016809941208</v>
          </cell>
          <cell r="AC42">
            <v>0.97499999999999998</v>
          </cell>
          <cell r="AD42">
            <v>0</v>
          </cell>
          <cell r="AE42">
            <v>0</v>
          </cell>
          <cell r="AF42">
            <v>57.517431660593239</v>
          </cell>
          <cell r="AG42">
            <v>71.698113207547166</v>
          </cell>
          <cell r="AH42">
            <v>82.338433069723763</v>
          </cell>
          <cell r="AI42">
            <v>55.032358019820855</v>
          </cell>
          <cell r="AJ42">
            <v>49.191372831660566</v>
          </cell>
          <cell r="AK42">
            <v>26.385681813708363</v>
          </cell>
          <cell r="AL42">
            <v>44.195637234892352</v>
          </cell>
          <cell r="AM42">
            <v>12.770104208414841</v>
          </cell>
          <cell r="AN42">
            <v>33.292522167051558</v>
          </cell>
          <cell r="AO42">
            <v>57.977148490069752</v>
          </cell>
          <cell r="AP42">
            <v>52.02091968689092</v>
          </cell>
          <cell r="AQ42">
            <v>76.343842218190176</v>
          </cell>
          <cell r="AR42">
            <v>68.999320357941514</v>
          </cell>
          <cell r="AS42">
            <v>44.869123653294366</v>
          </cell>
          <cell r="AT42">
            <v>61.576580980342015</v>
          </cell>
          <cell r="AU42">
            <v>8.8560642728126506</v>
          </cell>
          <cell r="AV42">
            <v>30.371540527993442</v>
          </cell>
          <cell r="AW42">
            <v>52.103008559350911</v>
          </cell>
          <cell r="AX42">
            <v>55.176255140247257</v>
          </cell>
          <cell r="AY42">
            <v>24.805778479635155</v>
          </cell>
        </row>
        <row r="43">
          <cell r="E43" t="str">
            <v>Spain</v>
          </cell>
          <cell r="F43" t="str">
            <v>yes</v>
          </cell>
          <cell r="G43">
            <v>0.80555555555555558</v>
          </cell>
          <cell r="H43">
            <v>111</v>
          </cell>
          <cell r="J43">
            <v>0.67146819766077437</v>
          </cell>
          <cell r="K43">
            <v>77</v>
          </cell>
          <cell r="M43">
            <v>43.826099637550456</v>
          </cell>
          <cell r="N43">
            <v>32</v>
          </cell>
          <cell r="P43">
            <v>35.2119557827207</v>
          </cell>
          <cell r="Q43">
            <v>36</v>
          </cell>
          <cell r="S43">
            <v>52.440243492380219</v>
          </cell>
          <cell r="T43">
            <v>29</v>
          </cell>
          <cell r="V43">
            <v>68.984560522040553</v>
          </cell>
          <cell r="W43">
            <v>48.211676534173392</v>
          </cell>
          <cell r="X43">
            <v>43.532037033918336</v>
          </cell>
          <cell r="Y43">
            <v>57.536732532402993</v>
          </cell>
          <cell r="Z43">
            <v>43.936210839365778</v>
          </cell>
          <cell r="AA43">
            <v>29.417630721799885</v>
          </cell>
          <cell r="AB43">
            <v>41.00628084364152</v>
          </cell>
          <cell r="AC43">
            <v>0.96250000000000002</v>
          </cell>
          <cell r="AD43">
            <v>0</v>
          </cell>
          <cell r="AE43">
            <v>0</v>
          </cell>
          <cell r="AF43">
            <v>67.623952352067477</v>
          </cell>
          <cell r="AG43">
            <v>73.713087750823604</v>
          </cell>
          <cell r="AH43">
            <v>65.61664146323055</v>
          </cell>
          <cell r="AI43">
            <v>67.285845105408171</v>
          </cell>
          <cell r="AJ43">
            <v>38.917681911431451</v>
          </cell>
          <cell r="AK43">
            <v>38.431502585680562</v>
          </cell>
          <cell r="AL43">
            <v>63.988565473760239</v>
          </cell>
          <cell r="AM43">
            <v>26.075170561849976</v>
          </cell>
          <cell r="AN43">
            <v>40.532375066144802</v>
          </cell>
          <cell r="AO43">
            <v>71.666666666666671</v>
          </cell>
          <cell r="AP43">
            <v>51.755497194427598</v>
          </cell>
          <cell r="AQ43">
            <v>49.188033736114697</v>
          </cell>
          <cell r="AR43">
            <v>59.676609623874093</v>
          </cell>
          <cell r="AS43">
            <v>33.608455809355547</v>
          </cell>
          <cell r="AT43">
            <v>38.523567084867707</v>
          </cell>
          <cell r="AU43">
            <v>24.072243029345763</v>
          </cell>
          <cell r="AV43">
            <v>34.605450996207253</v>
          </cell>
          <cell r="AW43">
            <v>29.575198139846634</v>
          </cell>
          <cell r="AX43">
            <v>44.251878895637155</v>
          </cell>
          <cell r="AY43">
            <v>37.760682791645884</v>
          </cell>
        </row>
        <row r="44">
          <cell r="E44" t="str">
            <v>Portugal</v>
          </cell>
          <cell r="F44" t="str">
            <v>yes</v>
          </cell>
          <cell r="G44">
            <v>0.89473684210526316</v>
          </cell>
          <cell r="H44">
            <v>99</v>
          </cell>
          <cell r="J44">
            <v>0.6857536987650249</v>
          </cell>
          <cell r="K44">
            <v>70</v>
          </cell>
          <cell r="M44">
            <v>42.413675429122719</v>
          </cell>
          <cell r="N44">
            <v>33</v>
          </cell>
          <cell r="P44">
            <v>34.507217543165332</v>
          </cell>
          <cell r="Q44">
            <v>38</v>
          </cell>
          <cell r="S44">
            <v>50.320133315080099</v>
          </cell>
          <cell r="T44">
            <v>34</v>
          </cell>
          <cell r="V44">
            <v>80.420964256706668</v>
          </cell>
          <cell r="W44">
            <v>52.515550110067757</v>
          </cell>
          <cell r="X44">
            <v>34.71297655393645</v>
          </cell>
          <cell r="Y44">
            <v>46.328899565337302</v>
          </cell>
          <cell r="Z44">
            <v>37.622276089352312</v>
          </cell>
          <cell r="AA44">
            <v>24.848886237376409</v>
          </cell>
          <cell r="AB44">
            <v>44.165548848954252</v>
          </cell>
          <cell r="AC44">
            <v>0.95</v>
          </cell>
          <cell r="AD44">
            <v>0</v>
          </cell>
          <cell r="AE44">
            <v>0</v>
          </cell>
          <cell r="AF44">
            <v>82.231777045013331</v>
          </cell>
          <cell r="AG44">
            <v>73.655585504642104</v>
          </cell>
          <cell r="AH44">
            <v>85.375530220464569</v>
          </cell>
          <cell r="AI44">
            <v>73.682295900872433</v>
          </cell>
          <cell r="AJ44">
            <v>40.845410528607218</v>
          </cell>
          <cell r="AK44">
            <v>43.018943900723634</v>
          </cell>
          <cell r="AL44">
            <v>45.089487891237376</v>
          </cell>
          <cell r="AM44">
            <v>25.191578465215496</v>
          </cell>
          <cell r="AN44">
            <v>33.857863305356496</v>
          </cell>
          <cell r="AO44">
            <v>56.666666666666671</v>
          </cell>
          <cell r="AP44">
            <v>31.253007781781974</v>
          </cell>
          <cell r="AQ44">
            <v>51.067024247563268</v>
          </cell>
          <cell r="AR44">
            <v>45.43397499764361</v>
          </cell>
          <cell r="AS44">
            <v>34.102555901772845</v>
          </cell>
          <cell r="AT44">
            <v>33.330297368640487</v>
          </cell>
          <cell r="AU44">
            <v>16.013994643376964</v>
          </cell>
          <cell r="AV44">
            <v>32.6809836136838</v>
          </cell>
          <cell r="AW44">
            <v>25.851680455068461</v>
          </cell>
          <cell r="AX44">
            <v>54.505151524662715</v>
          </cell>
          <cell r="AY44">
            <v>33.825946173245789</v>
          </cell>
        </row>
        <row r="45">
          <cell r="E45" t="str">
            <v>United Arab Emirates</v>
          </cell>
          <cell r="F45" t="str">
            <v>yes</v>
          </cell>
          <cell r="G45">
            <v>0.41666666666666669</v>
          </cell>
          <cell r="H45">
            <v>126</v>
          </cell>
          <cell r="J45">
            <v>0.5448173232007355</v>
          </cell>
          <cell r="K45">
            <v>114</v>
          </cell>
          <cell r="M45">
            <v>42.005489109692796</v>
          </cell>
          <cell r="N45">
            <v>34</v>
          </cell>
          <cell r="P45">
            <v>29.628510494773533</v>
          </cell>
          <cell r="Q45">
            <v>60</v>
          </cell>
          <cell r="S45">
            <v>54.382467724612056</v>
          </cell>
          <cell r="T45">
            <v>25</v>
          </cell>
          <cell r="V45">
            <v>81.78261258499623</v>
          </cell>
          <cell r="W45">
            <v>52.462612838456586</v>
          </cell>
          <cell r="X45">
            <v>35.813569748110218</v>
          </cell>
          <cell r="Y45">
            <v>52.402269054174518</v>
          </cell>
          <cell r="Z45">
            <v>49.451274397322749</v>
          </cell>
          <cell r="AA45">
            <v>12.655365882973717</v>
          </cell>
          <cell r="AB45">
            <v>46.601655106573347</v>
          </cell>
          <cell r="AC45">
            <v>0.71250000000000002</v>
          </cell>
          <cell r="AD45">
            <v>0</v>
          </cell>
          <cell r="AE45">
            <v>0</v>
          </cell>
          <cell r="AF45">
            <v>77.562302081385496</v>
          </cell>
          <cell r="AG45">
            <v>75.39802336028751</v>
          </cell>
          <cell r="AH45">
            <v>92.387512313315668</v>
          </cell>
          <cell r="AI45">
            <v>56.764512453373491</v>
          </cell>
          <cell r="AJ45">
            <v>48.339616398253554</v>
          </cell>
          <cell r="AK45">
            <v>52.283709663742698</v>
          </cell>
          <cell r="AL45">
            <v>45.589870677060865</v>
          </cell>
          <cell r="AM45">
            <v>30.547852933696205</v>
          </cell>
          <cell r="AN45">
            <v>31.302985633573599</v>
          </cell>
          <cell r="AO45">
            <v>51.137777203794684</v>
          </cell>
          <cell r="AP45">
            <v>31.809724360645543</v>
          </cell>
          <cell r="AQ45">
            <v>74.259305598083301</v>
          </cell>
          <cell r="AR45">
            <v>69.320899036055678</v>
          </cell>
          <cell r="AS45">
            <v>63.424261939797496</v>
          </cell>
          <cell r="AT45">
            <v>15.608662216115091</v>
          </cell>
          <cell r="AU45">
            <v>1.9450283807332263</v>
          </cell>
          <cell r="AV45">
            <v>35.697138901793586</v>
          </cell>
          <cell r="AW45">
            <v>0.32393036639433381</v>
          </cell>
          <cell r="AX45">
            <v>71.527833333333334</v>
          </cell>
          <cell r="AY45">
            <v>21.675476879813356</v>
          </cell>
        </row>
        <row r="46">
          <cell r="E46" t="str">
            <v>Italy</v>
          </cell>
          <cell r="F46" t="str">
            <v>yes</v>
          </cell>
          <cell r="G46">
            <v>0.90243902439024393</v>
          </cell>
          <cell r="H46">
            <v>60</v>
          </cell>
          <cell r="J46">
            <v>0.69993841714886484</v>
          </cell>
          <cell r="K46">
            <v>67</v>
          </cell>
          <cell r="M46">
            <v>40.709984097120731</v>
          </cell>
          <cell r="N46">
            <v>35</v>
          </cell>
          <cell r="P46">
            <v>33.52413421997376</v>
          </cell>
          <cell r="Q46">
            <v>41</v>
          </cell>
          <cell r="S46">
            <v>47.895833974267703</v>
          </cell>
          <cell r="T46">
            <v>37</v>
          </cell>
          <cell r="V46">
            <v>71.183848575486465</v>
          </cell>
          <cell r="W46">
            <v>44.544898372942775</v>
          </cell>
          <cell r="X46">
            <v>35.90173044067339</v>
          </cell>
          <cell r="Y46">
            <v>42.694889875244407</v>
          </cell>
          <cell r="Z46">
            <v>45.153802606991484</v>
          </cell>
          <cell r="AA46">
            <v>27.79661071423477</v>
          </cell>
          <cell r="AB46">
            <v>39.251657725712747</v>
          </cell>
          <cell r="AC46">
            <v>0.95</v>
          </cell>
          <cell r="AD46">
            <v>0</v>
          </cell>
          <cell r="AE46">
            <v>0</v>
          </cell>
          <cell r="AF46">
            <v>72.284978480745181</v>
          </cell>
          <cell r="AG46">
            <v>67.451632225217125</v>
          </cell>
          <cell r="AH46">
            <v>73.814935020497089</v>
          </cell>
          <cell r="AI46">
            <v>69.391638398881696</v>
          </cell>
          <cell r="AJ46">
            <v>35.128471149970807</v>
          </cell>
          <cell r="AK46">
            <v>29.114585569975816</v>
          </cell>
          <cell r="AL46">
            <v>44.716121386396907</v>
          </cell>
          <cell r="AM46">
            <v>26.110035432227487</v>
          </cell>
          <cell r="AN46">
            <v>36.879034503395772</v>
          </cell>
          <cell r="AO46">
            <v>56.666666666666671</v>
          </cell>
          <cell r="AP46">
            <v>25.857502506625419</v>
          </cell>
          <cell r="AQ46">
            <v>45.56050045244114</v>
          </cell>
          <cell r="AR46">
            <v>65.638279991103531</v>
          </cell>
          <cell r="AS46">
            <v>34.394935324658213</v>
          </cell>
          <cell r="AT46">
            <v>35.428192505212706</v>
          </cell>
          <cell r="AU46">
            <v>27.687461410778944</v>
          </cell>
          <cell r="AV46">
            <v>23.833435450166412</v>
          </cell>
          <cell r="AW46">
            <v>31.868935281758951</v>
          </cell>
          <cell r="AX46">
            <v>39.613073392634519</v>
          </cell>
          <cell r="AY46">
            <v>38.890242058790975</v>
          </cell>
        </row>
        <row r="47">
          <cell r="E47" t="str">
            <v>Latvia</v>
          </cell>
          <cell r="F47" t="str">
            <v>yes</v>
          </cell>
          <cell r="G47">
            <v>0.79166666666666663</v>
          </cell>
          <cell r="H47">
            <v>69</v>
          </cell>
          <cell r="J47">
            <v>0.67815375154314783</v>
          </cell>
          <cell r="K47">
            <v>75</v>
          </cell>
          <cell r="M47">
            <v>39.82629394667218</v>
          </cell>
          <cell r="N47">
            <v>36</v>
          </cell>
          <cell r="P47">
            <v>32.188171822945719</v>
          </cell>
          <cell r="Q47">
            <v>48</v>
          </cell>
          <cell r="S47">
            <v>47.464416070398649</v>
          </cell>
          <cell r="T47">
            <v>38</v>
          </cell>
          <cell r="V47">
            <v>76.450102780310317</v>
          </cell>
          <cell r="W47">
            <v>42.803718647660624</v>
          </cell>
          <cell r="X47">
            <v>33.40632947805841</v>
          </cell>
          <cell r="Y47">
            <v>47.344312718776941</v>
          </cell>
          <cell r="Z47">
            <v>37.317616727186959</v>
          </cell>
          <cell r="AA47">
            <v>23.302276590381609</v>
          </cell>
          <cell r="AB47">
            <v>41.074067055509829</v>
          </cell>
          <cell r="AC47">
            <v>0.95</v>
          </cell>
          <cell r="AD47">
            <v>0</v>
          </cell>
          <cell r="AE47">
            <v>0</v>
          </cell>
          <cell r="AF47">
            <v>73.951854182914417</v>
          </cell>
          <cell r="AG47">
            <v>70.352201257861637</v>
          </cell>
          <cell r="AH47">
            <v>85.046252900154897</v>
          </cell>
          <cell r="AI47">
            <v>69.668153901302759</v>
          </cell>
          <cell r="AJ47">
            <v>30.475887546759125</v>
          </cell>
          <cell r="AK47">
            <v>28.267114494919991</v>
          </cell>
          <cell r="AL47">
            <v>40.502298603421941</v>
          </cell>
          <cell r="AM47">
            <v>23.061482097976633</v>
          </cell>
          <cell r="AN47">
            <v>36.655207732776653</v>
          </cell>
          <cell r="AO47">
            <v>62.926824599224013</v>
          </cell>
          <cell r="AP47">
            <v>25.040093274943079</v>
          </cell>
          <cell r="AQ47">
            <v>54.06602028216372</v>
          </cell>
          <cell r="AR47">
            <v>52.22172657757428</v>
          </cell>
          <cell r="AS47">
            <v>32.67989453023128</v>
          </cell>
          <cell r="AT47">
            <v>27.051229073755312</v>
          </cell>
          <cell r="AU47">
            <v>22.333975982071788</v>
          </cell>
          <cell r="AV47">
            <v>24.14531287890302</v>
          </cell>
          <cell r="AW47">
            <v>23.42754091017003</v>
          </cell>
          <cell r="AX47">
            <v>49.138364005990745</v>
          </cell>
          <cell r="AY47">
            <v>33.009770105028913</v>
          </cell>
        </row>
        <row r="48">
          <cell r="E48" t="str">
            <v>Slovakia</v>
          </cell>
          <cell r="F48" t="str">
            <v>yes</v>
          </cell>
          <cell r="G48">
            <v>0.61403508771929827</v>
          </cell>
          <cell r="H48">
            <v>108</v>
          </cell>
          <cell r="J48">
            <v>0.61894695578483461</v>
          </cell>
          <cell r="K48">
            <v>96</v>
          </cell>
          <cell r="M48">
            <v>39.072315198203384</v>
          </cell>
          <cell r="N48">
            <v>37</v>
          </cell>
          <cell r="P48">
            <v>29.875828186933671</v>
          </cell>
          <cell r="Q48">
            <v>57</v>
          </cell>
          <cell r="S48">
            <v>48.268802209473094</v>
          </cell>
          <cell r="T48">
            <v>35</v>
          </cell>
          <cell r="V48">
            <v>79.564146773910011</v>
          </cell>
          <cell r="W48">
            <v>42.83969607921464</v>
          </cell>
          <cell r="X48">
            <v>35.19875542912083</v>
          </cell>
          <cell r="Y48">
            <v>45.936082669479788</v>
          </cell>
          <cell r="Z48">
            <v>37.805330095640208</v>
          </cell>
          <cell r="AA48">
            <v>26.560739700475921</v>
          </cell>
          <cell r="AB48">
            <v>33.19091667339142</v>
          </cell>
          <cell r="AC48">
            <v>0.98750000000000004</v>
          </cell>
          <cell r="AD48">
            <v>0</v>
          </cell>
          <cell r="AE48">
            <v>0</v>
          </cell>
          <cell r="AF48">
            <v>81.092887015930785</v>
          </cell>
          <cell r="AG48">
            <v>76.101826894279725</v>
          </cell>
          <cell r="AH48">
            <v>81.497726411519523</v>
          </cell>
          <cell r="AI48">
            <v>61.290355700756379</v>
          </cell>
          <cell r="AJ48">
            <v>42.380382890197048</v>
          </cell>
          <cell r="AK48">
            <v>24.848349646690497</v>
          </cell>
          <cell r="AL48">
            <v>38.069636082688042</v>
          </cell>
          <cell r="AM48">
            <v>17.453867811430769</v>
          </cell>
          <cell r="AN48">
            <v>50.072762393243664</v>
          </cell>
          <cell r="AO48">
            <v>38.41964166362029</v>
          </cell>
          <cell r="AP48">
            <v>14.002508625732926</v>
          </cell>
          <cell r="AQ48">
            <v>85.386097719086152</v>
          </cell>
          <cell r="AR48">
            <v>49.051392662402627</v>
          </cell>
          <cell r="AS48">
            <v>32.392263251453272</v>
          </cell>
          <cell r="AT48">
            <v>31.972334373064715</v>
          </cell>
          <cell r="AU48">
            <v>13.654454744489277</v>
          </cell>
          <cell r="AV48">
            <v>38.172596919573522</v>
          </cell>
          <cell r="AW48">
            <v>27.855167437364969</v>
          </cell>
          <cell r="AX48">
            <v>38.214448035747694</v>
          </cell>
          <cell r="AY48">
            <v>28.167385311035144</v>
          </cell>
        </row>
        <row r="49">
          <cell r="E49" t="str">
            <v>Chile</v>
          </cell>
          <cell r="F49" t="str">
            <v>yes</v>
          </cell>
          <cell r="G49">
            <v>0.61016949152542377</v>
          </cell>
          <cell r="H49">
            <v>28</v>
          </cell>
          <cell r="J49">
            <v>0.61642987706318286</v>
          </cell>
          <cell r="K49">
            <v>97</v>
          </cell>
          <cell r="M49">
            <v>38.868310231501631</v>
          </cell>
          <cell r="N49">
            <v>38</v>
          </cell>
          <cell r="P49">
            <v>29.64506909658126</v>
          </cell>
          <cell r="Q49">
            <v>59</v>
          </cell>
          <cell r="S49">
            <v>48.091551366422003</v>
          </cell>
          <cell r="T49">
            <v>36</v>
          </cell>
          <cell r="V49">
            <v>85.174607711490637</v>
          </cell>
          <cell r="W49">
            <v>34.856656034837577</v>
          </cell>
          <cell r="X49">
            <v>31.106628950662564</v>
          </cell>
          <cell r="Y49">
            <v>47.398486948508747</v>
          </cell>
          <cell r="Z49">
            <v>41.921377186610513</v>
          </cell>
          <cell r="AA49">
            <v>20.390305352786118</v>
          </cell>
          <cell r="AB49">
            <v>38.899832840376405</v>
          </cell>
          <cell r="AC49">
            <v>0.98750000000000004</v>
          </cell>
          <cell r="AD49">
            <v>0</v>
          </cell>
          <cell r="AE49">
            <v>0</v>
          </cell>
          <cell r="AF49">
            <v>81.316615814029859</v>
          </cell>
          <cell r="AG49">
            <v>87.848457622042531</v>
          </cell>
          <cell r="AH49">
            <v>86.358749698399535</v>
          </cell>
          <cell r="AI49">
            <v>50.141359205912906</v>
          </cell>
          <cell r="AJ49">
            <v>30.811083466626606</v>
          </cell>
          <cell r="AK49">
            <v>23.617525431973217</v>
          </cell>
          <cell r="AL49">
            <v>37.437129277601905</v>
          </cell>
          <cell r="AM49">
            <v>20.382481089446909</v>
          </cell>
          <cell r="AN49">
            <v>35.500276484938887</v>
          </cell>
          <cell r="AO49">
            <v>43.699441809849738</v>
          </cell>
          <cell r="AP49">
            <v>42.45554633266876</v>
          </cell>
          <cell r="AQ49">
            <v>56.040472703007737</v>
          </cell>
          <cell r="AR49">
            <v>54.958908200413866</v>
          </cell>
          <cell r="AS49">
            <v>35.338704504108307</v>
          </cell>
          <cell r="AT49">
            <v>35.46651885530936</v>
          </cell>
          <cell r="AU49">
            <v>11.66916974194003</v>
          </cell>
          <cell r="AV49">
            <v>25.594008147076323</v>
          </cell>
          <cell r="AW49">
            <v>23.907738169341997</v>
          </cell>
          <cell r="AX49">
            <v>65.898766515098657</v>
          </cell>
          <cell r="AY49">
            <v>11.900899165654149</v>
          </cell>
        </row>
        <row r="50">
          <cell r="E50" t="str">
            <v>Moldova (Republic of)</v>
          </cell>
          <cell r="F50" t="str">
            <v>yes</v>
          </cell>
          <cell r="G50">
            <v>2.6</v>
          </cell>
          <cell r="H50">
            <v>80</v>
          </cell>
          <cell r="J50">
            <v>1.014803224338638</v>
          </cell>
          <cell r="K50">
            <v>7</v>
          </cell>
          <cell r="M50">
            <v>38.688474079562873</v>
          </cell>
          <cell r="N50">
            <v>39</v>
          </cell>
          <cell r="P50">
            <v>38.972727228555797</v>
          </cell>
          <cell r="Q50">
            <v>30</v>
          </cell>
          <cell r="S50">
            <v>38.404220930569949</v>
          </cell>
          <cell r="T50">
            <v>78</v>
          </cell>
          <cell r="V50">
            <v>61.234260608567219</v>
          </cell>
          <cell r="W50">
            <v>43.556404521607988</v>
          </cell>
          <cell r="X50">
            <v>21.329261884978653</v>
          </cell>
          <cell r="Y50">
            <v>38.641905603280655</v>
          </cell>
          <cell r="Z50">
            <v>27.259272034415222</v>
          </cell>
          <cell r="AA50">
            <v>36.804553843460752</v>
          </cell>
          <cell r="AB50">
            <v>41.140900613650842</v>
          </cell>
          <cell r="AC50">
            <v>0.91249999999999998</v>
          </cell>
          <cell r="AD50">
            <v>0</v>
          </cell>
          <cell r="AE50">
            <v>0</v>
          </cell>
          <cell r="AF50">
            <v>47.77131097945675</v>
          </cell>
          <cell r="AG50">
            <v>48.748727163821506</v>
          </cell>
          <cell r="AH50">
            <v>87.182743682423407</v>
          </cell>
          <cell r="AI50">
            <v>78.878814480997747</v>
          </cell>
          <cell r="AJ50">
            <v>35.453766487861103</v>
          </cell>
          <cell r="AK50">
            <v>16.336632595965117</v>
          </cell>
          <cell r="AL50">
            <v>24.015429710920021</v>
          </cell>
          <cell r="AM50">
            <v>5.9819128377036428</v>
          </cell>
          <cell r="AN50">
            <v>33.990443106312291</v>
          </cell>
          <cell r="AO50">
            <v>23.981826933630082</v>
          </cell>
          <cell r="AP50">
            <v>33.597605337315017</v>
          </cell>
          <cell r="AQ50">
            <v>58.346284538896867</v>
          </cell>
          <cell r="AR50">
            <v>39.049574407509887</v>
          </cell>
          <cell r="AS50">
            <v>14.592635598377008</v>
          </cell>
          <cell r="AT50">
            <v>28.135606097358778</v>
          </cell>
          <cell r="AU50">
            <v>43.412732794986404</v>
          </cell>
          <cell r="AV50">
            <v>39.983715303892872</v>
          </cell>
          <cell r="AW50">
            <v>27.017213431502974</v>
          </cell>
          <cell r="AX50">
            <v>55.446013872897751</v>
          </cell>
          <cell r="AY50">
            <v>26.835787354403937</v>
          </cell>
        </row>
        <row r="51">
          <cell r="E51" t="str">
            <v>Lithuania</v>
          </cell>
          <cell r="F51" t="str">
            <v>yes</v>
          </cell>
          <cell r="G51">
            <v>0.62903225806451613</v>
          </cell>
          <cell r="H51">
            <v>71</v>
          </cell>
          <cell r="J51">
            <v>0.6230117717962359</v>
          </cell>
          <cell r="K51">
            <v>95</v>
          </cell>
          <cell r="M51">
            <v>38.513057133777821</v>
          </cell>
          <cell r="N51">
            <v>40</v>
          </cell>
          <cell r="P51">
            <v>29.56736159177651</v>
          </cell>
          <cell r="Q51">
            <v>62</v>
          </cell>
          <cell r="S51">
            <v>47.458752675779138</v>
          </cell>
          <cell r="T51">
            <v>39</v>
          </cell>
          <cell r="V51">
            <v>78.042632830128994</v>
          </cell>
          <cell r="W51">
            <v>47.013246555047509</v>
          </cell>
          <cell r="X51">
            <v>35.038110507266737</v>
          </cell>
          <cell r="Y51">
            <v>43.916927624039765</v>
          </cell>
          <cell r="Z51">
            <v>33.282845862412671</v>
          </cell>
          <cell r="AA51">
            <v>21.850574058777557</v>
          </cell>
          <cell r="AB51">
            <v>37.28414912477546</v>
          </cell>
          <cell r="AC51">
            <v>0.95</v>
          </cell>
          <cell r="AD51">
            <v>0</v>
          </cell>
          <cell r="AE51">
            <v>0</v>
          </cell>
          <cell r="AF51">
            <v>80.481408762464227</v>
          </cell>
          <cell r="AG51">
            <v>70.916741539383054</v>
          </cell>
          <cell r="AH51">
            <v>82.729748188539688</v>
          </cell>
          <cell r="AI51">
            <v>67.737948232851394</v>
          </cell>
          <cell r="AJ51">
            <v>39.941418573719808</v>
          </cell>
          <cell r="AK51">
            <v>33.360372858571303</v>
          </cell>
          <cell r="AL51">
            <v>47.724213444671456</v>
          </cell>
          <cell r="AM51">
            <v>17.391281622900035</v>
          </cell>
          <cell r="AN51">
            <v>39.998836454228723</v>
          </cell>
          <cell r="AO51">
            <v>50.661451727263994</v>
          </cell>
          <cell r="AP51">
            <v>15.736366109594689</v>
          </cell>
          <cell r="AQ51">
            <v>65.35296503526061</v>
          </cell>
          <cell r="AR51">
            <v>51.55345525594106</v>
          </cell>
          <cell r="AS51">
            <v>28.055392901060891</v>
          </cell>
          <cell r="AT51">
            <v>20.239689430236062</v>
          </cell>
          <cell r="AU51">
            <v>11.389856907053286</v>
          </cell>
          <cell r="AV51">
            <v>33.468627960390521</v>
          </cell>
          <cell r="AW51">
            <v>20.693237308888875</v>
          </cell>
          <cell r="AX51">
            <v>47.977588416814704</v>
          </cell>
          <cell r="AY51">
            <v>26.590709832736216</v>
          </cell>
        </row>
        <row r="52">
          <cell r="E52" t="str">
            <v>Jordan</v>
          </cell>
          <cell r="F52" t="str">
            <v>yes</v>
          </cell>
          <cell r="G52">
            <v>1.6470588235294117</v>
          </cell>
          <cell r="H52">
            <v>63</v>
          </cell>
          <cell r="J52">
            <v>0.85890917239269249</v>
          </cell>
          <cell r="K52">
            <v>19</v>
          </cell>
          <cell r="M52">
            <v>38.445607992040628</v>
          </cell>
          <cell r="N52">
            <v>41</v>
          </cell>
          <cell r="P52">
            <v>35.527594175108831</v>
          </cell>
          <cell r="Q52">
            <v>34</v>
          </cell>
          <cell r="S52">
            <v>41.363621808972425</v>
          </cell>
          <cell r="T52">
            <v>56</v>
          </cell>
          <cell r="V52">
            <v>65.915469442745561</v>
          </cell>
          <cell r="W52">
            <v>41.364742564503977</v>
          </cell>
          <cell r="X52">
            <v>22.621279825079878</v>
          </cell>
          <cell r="Y52">
            <v>44.650055603233632</v>
          </cell>
          <cell r="Z52">
            <v>32.266561609299082</v>
          </cell>
          <cell r="AA52">
            <v>22.158947876972405</v>
          </cell>
          <cell r="AB52">
            <v>48.896240473245264</v>
          </cell>
          <cell r="AC52">
            <v>0.8125</v>
          </cell>
          <cell r="AD52">
            <v>0</v>
          </cell>
          <cell r="AE52">
            <v>0</v>
          </cell>
          <cell r="AF52">
            <v>53.508497483212551</v>
          </cell>
          <cell r="AG52">
            <v>66.564240790655887</v>
          </cell>
          <cell r="AH52">
            <v>77.673670054368259</v>
          </cell>
          <cell r="AI52">
            <v>63.160157935400889</v>
          </cell>
          <cell r="AJ52">
            <v>39.588846357934408</v>
          </cell>
          <cell r="AK52">
            <v>21.345223400176625</v>
          </cell>
          <cell r="AL52">
            <v>29.401014859399911</v>
          </cell>
          <cell r="AM52">
            <v>11.096477911299651</v>
          </cell>
          <cell r="AN52">
            <v>27.366346704540064</v>
          </cell>
          <cell r="AO52">
            <v>29.45916792068477</v>
          </cell>
          <cell r="AP52">
            <v>47.42415962420619</v>
          </cell>
          <cell r="AQ52">
            <v>57.066839264809943</v>
          </cell>
          <cell r="AR52">
            <v>23.985009369144286</v>
          </cell>
          <cell r="AS52">
            <v>38.412939507169696</v>
          </cell>
          <cell r="AT52">
            <v>34.401735951583255</v>
          </cell>
          <cell r="AU52">
            <v>22.506023973528531</v>
          </cell>
          <cell r="AV52">
            <v>21.081724287792689</v>
          </cell>
          <cell r="AW52">
            <v>22.889095369595992</v>
          </cell>
          <cell r="AX52">
            <v>70.057105555555552</v>
          </cell>
          <cell r="AY52">
            <v>27.73537539093498</v>
          </cell>
        </row>
        <row r="53">
          <cell r="E53" t="str">
            <v>Bulgaria</v>
          </cell>
          <cell r="F53" t="str">
            <v>yes</v>
          </cell>
          <cell r="G53">
            <v>1.0444444444444445</v>
          </cell>
          <cell r="H53">
            <v>23</v>
          </cell>
          <cell r="J53">
            <v>0.73940113867835766</v>
          </cell>
          <cell r="K53">
            <v>59</v>
          </cell>
          <cell r="M53">
            <v>38.444973007839295</v>
          </cell>
          <cell r="N53">
            <v>42</v>
          </cell>
          <cell r="P53">
            <v>32.685107749272959</v>
          </cell>
          <cell r="Q53">
            <v>45</v>
          </cell>
          <cell r="S53">
            <v>44.204838266405631</v>
          </cell>
          <cell r="T53">
            <v>47</v>
          </cell>
          <cell r="V53">
            <v>74.518660453144278</v>
          </cell>
          <cell r="W53">
            <v>39.213920635247817</v>
          </cell>
          <cell r="X53">
            <v>28.870477378879944</v>
          </cell>
          <cell r="Y53">
            <v>43.005575517690907</v>
          </cell>
          <cell r="Z53">
            <v>35.41555734706521</v>
          </cell>
          <cell r="AA53">
            <v>27.239191071204147</v>
          </cell>
          <cell r="AB53">
            <v>38.131024427341764</v>
          </cell>
          <cell r="AC53">
            <v>0.98750000000000004</v>
          </cell>
          <cell r="AD53">
            <v>0</v>
          </cell>
          <cell r="AE53">
            <v>0</v>
          </cell>
          <cell r="AF53">
            <v>67.230135166156629</v>
          </cell>
          <cell r="AG53">
            <v>68.734052111410605</v>
          </cell>
          <cell r="AH53">
            <v>87.591794081865601</v>
          </cell>
          <cell r="AI53">
            <v>59.838973022567544</v>
          </cell>
          <cell r="AJ53">
            <v>36.34615863070379</v>
          </cell>
          <cell r="AK53">
            <v>21.45663025247212</v>
          </cell>
          <cell r="AL53">
            <v>38.504723027179018</v>
          </cell>
          <cell r="AM53">
            <v>14.887487503313201</v>
          </cell>
          <cell r="AN53">
            <v>33.219221606147613</v>
          </cell>
          <cell r="AO53">
            <v>52.145761334509132</v>
          </cell>
          <cell r="AP53">
            <v>18.953632594553188</v>
          </cell>
          <cell r="AQ53">
            <v>57.917332624010385</v>
          </cell>
          <cell r="AR53">
            <v>41.537108173516096</v>
          </cell>
          <cell r="AS53">
            <v>24.132669564534364</v>
          </cell>
          <cell r="AT53">
            <v>40.576894303145167</v>
          </cell>
          <cell r="AU53">
            <v>14.907693695475363</v>
          </cell>
          <cell r="AV53">
            <v>44.363827241192332</v>
          </cell>
          <cell r="AW53">
            <v>22.446052276944741</v>
          </cell>
          <cell r="AX53">
            <v>51.792406959523419</v>
          </cell>
          <cell r="AY53">
            <v>24.469641895160105</v>
          </cell>
        </row>
        <row r="54">
          <cell r="E54" t="str">
            <v>Poland</v>
          </cell>
          <cell r="F54" t="str">
            <v>yes</v>
          </cell>
          <cell r="G54">
            <v>0.7068965517241379</v>
          </cell>
          <cell r="H54">
            <v>98</v>
          </cell>
          <cell r="J54">
            <v>0.6433265581780635</v>
          </cell>
          <cell r="K54">
            <v>89</v>
          </cell>
          <cell r="M54">
            <v>38.043260676418903</v>
          </cell>
          <cell r="N54">
            <v>43</v>
          </cell>
          <cell r="P54">
            <v>29.786216051867058</v>
          </cell>
          <cell r="Q54">
            <v>58</v>
          </cell>
          <cell r="S54">
            <v>46.300305300970749</v>
          </cell>
          <cell r="T54">
            <v>41</v>
          </cell>
          <cell r="V54">
            <v>76.451073678428642</v>
          </cell>
          <cell r="W54">
            <v>42.3912667083329</v>
          </cell>
          <cell r="X54">
            <v>30.385516131231764</v>
          </cell>
          <cell r="Y54">
            <v>40.871138828479182</v>
          </cell>
          <cell r="Z54">
            <v>41.402531158381272</v>
          </cell>
          <cell r="AA54">
            <v>23.689919214142794</v>
          </cell>
          <cell r="AB54">
            <v>35.882512889591325</v>
          </cell>
          <cell r="AC54">
            <v>0.98750000000000004</v>
          </cell>
          <cell r="AD54">
            <v>0</v>
          </cell>
          <cell r="AE54">
            <v>0</v>
          </cell>
          <cell r="AF54">
            <v>80.583399084500513</v>
          </cell>
          <cell r="AG54">
            <v>74.14645103324348</v>
          </cell>
          <cell r="AH54">
            <v>74.623370917541948</v>
          </cell>
          <cell r="AI54">
            <v>68.845901223328539</v>
          </cell>
          <cell r="AJ54">
            <v>30.749281863491042</v>
          </cell>
          <cell r="AK54">
            <v>27.578617038179107</v>
          </cell>
          <cell r="AL54">
            <v>39.773732183258581</v>
          </cell>
          <cell r="AM54">
            <v>17.541774015867137</v>
          </cell>
          <cell r="AN54">
            <v>33.84104219456956</v>
          </cell>
          <cell r="AO54">
            <v>39.401526301030366</v>
          </cell>
          <cell r="AP54">
            <v>27.674445264687783</v>
          </cell>
          <cell r="AQ54">
            <v>55.537444919719391</v>
          </cell>
          <cell r="AR54">
            <v>56.269049580174631</v>
          </cell>
          <cell r="AS54">
            <v>25.678929886779191</v>
          </cell>
          <cell r="AT54">
            <v>42.259614008189999</v>
          </cell>
          <cell r="AU54">
            <v>18.669395060533986</v>
          </cell>
          <cell r="AV54">
            <v>23.25375974671946</v>
          </cell>
          <cell r="AW54">
            <v>29.146602835174942</v>
          </cell>
          <cell r="AX54">
            <v>36.297474468833265</v>
          </cell>
          <cell r="AY54">
            <v>35.467551310349378</v>
          </cell>
        </row>
        <row r="55">
          <cell r="E55" t="str">
            <v>Croatia</v>
          </cell>
          <cell r="F55" t="str">
            <v>yes</v>
          </cell>
          <cell r="G55">
            <v>0.88235294117647056</v>
          </cell>
          <cell r="H55">
            <v>33</v>
          </cell>
          <cell r="J55">
            <v>0.68902861618306877</v>
          </cell>
          <cell r="K55">
            <v>69</v>
          </cell>
          <cell r="M55">
            <v>38.007864108896321</v>
          </cell>
          <cell r="N55">
            <v>44</v>
          </cell>
          <cell r="P55">
            <v>31.010138916661745</v>
          </cell>
          <cell r="Q55">
            <v>51</v>
          </cell>
          <cell r="S55">
            <v>45.005589301130897</v>
          </cell>
          <cell r="T55">
            <v>45</v>
          </cell>
          <cell r="V55">
            <v>73.603811194286948</v>
          </cell>
          <cell r="W55">
            <v>43.452223440872366</v>
          </cell>
          <cell r="X55">
            <v>34.095397706150159</v>
          </cell>
          <cell r="Y55">
            <v>35.695324074794875</v>
          </cell>
          <cell r="Z55">
            <v>38.181190089550135</v>
          </cell>
          <cell r="AA55">
            <v>25.187619445871487</v>
          </cell>
          <cell r="AB55">
            <v>36.832658387452007</v>
          </cell>
          <cell r="AC55">
            <v>0.97499999999999998</v>
          </cell>
          <cell r="AD55">
            <v>0</v>
          </cell>
          <cell r="AE55">
            <v>0</v>
          </cell>
          <cell r="AF55">
            <v>73.140750825120136</v>
          </cell>
          <cell r="AG55">
            <v>59.490865528601375</v>
          </cell>
          <cell r="AH55">
            <v>88.179817229139317</v>
          </cell>
          <cell r="AI55">
            <v>64.477400455367416</v>
          </cell>
          <cell r="AJ55">
            <v>36.808482096239622</v>
          </cell>
          <cell r="AK55">
            <v>29.070787771010075</v>
          </cell>
          <cell r="AL55">
            <v>47.24246830092531</v>
          </cell>
          <cell r="AM55">
            <v>19.532311507244533</v>
          </cell>
          <cell r="AN55">
            <v>35.511413310280631</v>
          </cell>
          <cell r="AO55">
            <v>36.281401672025154</v>
          </cell>
          <cell r="AP55">
            <v>16.436739017154473</v>
          </cell>
          <cell r="AQ55">
            <v>54.367831535204999</v>
          </cell>
          <cell r="AR55">
            <v>45.386571559878881</v>
          </cell>
          <cell r="AS55">
            <v>25.209535080075799</v>
          </cell>
          <cell r="AT55">
            <v>43.947463628695729</v>
          </cell>
          <cell r="AU55">
            <v>20.897437522405081</v>
          </cell>
          <cell r="AV55">
            <v>30.287184049644573</v>
          </cell>
          <cell r="AW55">
            <v>24.378236765564804</v>
          </cell>
          <cell r="AX55">
            <v>40.882797301233843</v>
          </cell>
          <cell r="AY55">
            <v>32.78251947367017</v>
          </cell>
        </row>
        <row r="56">
          <cell r="E56" t="str">
            <v>Costa Rica</v>
          </cell>
          <cell r="F56" t="str">
            <v>yes</v>
          </cell>
          <cell r="G56">
            <v>1.358974358974359</v>
          </cell>
          <cell r="H56">
            <v>31</v>
          </cell>
          <cell r="J56">
            <v>0.7962066425080967</v>
          </cell>
          <cell r="K56">
            <v>32</v>
          </cell>
          <cell r="M56">
            <v>37.924869866518172</v>
          </cell>
          <cell r="N56">
            <v>45</v>
          </cell>
          <cell r="P56">
            <v>33.62200382670148</v>
          </cell>
          <cell r="Q56">
            <v>39</v>
          </cell>
          <cell r="S56">
            <v>42.227735906334864</v>
          </cell>
          <cell r="T56">
            <v>53</v>
          </cell>
          <cell r="V56">
            <v>67.885268873587009</v>
          </cell>
          <cell r="W56">
            <v>33.056758447441545</v>
          </cell>
          <cell r="X56">
            <v>29.564860692441883</v>
          </cell>
          <cell r="Y56">
            <v>32.72940252516802</v>
          </cell>
          <cell r="Z56">
            <v>47.902388993035878</v>
          </cell>
          <cell r="AA56">
            <v>28.457629547129859</v>
          </cell>
          <cell r="AB56">
            <v>38.786378106273105</v>
          </cell>
          <cell r="AC56">
            <v>0.9</v>
          </cell>
          <cell r="AD56">
            <v>0</v>
          </cell>
          <cell r="AE56">
            <v>0</v>
          </cell>
          <cell r="AF56">
            <v>75.817488442237035</v>
          </cell>
          <cell r="AG56">
            <v>64.728361784965557</v>
          </cell>
          <cell r="AH56">
            <v>63.109956393558406</v>
          </cell>
          <cell r="AI56">
            <v>58.151458067713371</v>
          </cell>
          <cell r="AJ56">
            <v>16.508345277842881</v>
          </cell>
          <cell r="AK56">
            <v>24.510471996768388</v>
          </cell>
          <cell r="AL56">
            <v>25.46019467878638</v>
          </cell>
          <cell r="AM56">
            <v>31.461382246974818</v>
          </cell>
          <cell r="AN56">
            <v>31.773005151564448</v>
          </cell>
          <cell r="AO56">
            <v>35.424029095009395</v>
          </cell>
          <cell r="AP56">
            <v>9.0880317251317244</v>
          </cell>
          <cell r="AQ56">
            <v>53.676146755362957</v>
          </cell>
          <cell r="AR56">
            <v>49.181446903858912</v>
          </cell>
          <cell r="AS56">
            <v>53.784650158730152</v>
          </cell>
          <cell r="AT56">
            <v>40.741069916518569</v>
          </cell>
          <cell r="AU56">
            <v>3.3224690616618089</v>
          </cell>
          <cell r="AV56">
            <v>39.97991762881496</v>
          </cell>
          <cell r="AW56">
            <v>42.070501950912814</v>
          </cell>
          <cell r="AX56">
            <v>69.531022723900264</v>
          </cell>
          <cell r="AY56">
            <v>8.0417334886459404</v>
          </cell>
        </row>
        <row r="57">
          <cell r="E57" t="str">
            <v>Bahrain</v>
          </cell>
          <cell r="F57" t="str">
            <v>yes</v>
          </cell>
          <cell r="G57">
            <v>0.29473684210526313</v>
          </cell>
          <cell r="H57">
            <v>13</v>
          </cell>
          <cell r="J57">
            <v>0.43399738476961486</v>
          </cell>
          <cell r="K57">
            <v>127</v>
          </cell>
          <cell r="M57">
            <v>37.809171789424418</v>
          </cell>
          <cell r="N57">
            <v>46</v>
          </cell>
          <cell r="P57">
            <v>22.88579024089583</v>
          </cell>
          <cell r="Q57">
            <v>95</v>
          </cell>
          <cell r="S57">
            <v>52.732553337953007</v>
          </cell>
          <cell r="T57">
            <v>28</v>
          </cell>
          <cell r="V57">
            <v>74.438217575701273</v>
          </cell>
          <cell r="W57">
            <v>54.024844994925665</v>
          </cell>
          <cell r="X57">
            <v>46.920405934404322</v>
          </cell>
          <cell r="Y57">
            <v>56.066501292404986</v>
          </cell>
          <cell r="Z57">
            <v>32.212796892328775</v>
          </cell>
          <cell r="AA57">
            <v>25.587508407310299</v>
          </cell>
          <cell r="AB57">
            <v>20.184072074481364</v>
          </cell>
          <cell r="AC57">
            <v>0.71250000000000002</v>
          </cell>
          <cell r="AD57">
            <v>0</v>
          </cell>
          <cell r="AE57">
            <v>0</v>
          </cell>
          <cell r="AF57">
            <v>51.759261793022937</v>
          </cell>
          <cell r="AG57">
            <v>76.145552560646891</v>
          </cell>
          <cell r="AH57">
            <v>95.409838373433971</v>
          </cell>
          <cell r="AI57">
            <v>67.919443217284496</v>
          </cell>
          <cell r="AJ57">
            <v>64.406379642212841</v>
          </cell>
          <cell r="AK57">
            <v>29.748712125279635</v>
          </cell>
          <cell r="AL57">
            <v>58.757522437013201</v>
          </cell>
          <cell r="AM57">
            <v>24.283535979672127</v>
          </cell>
          <cell r="AN57">
            <v>57.720159386527612</v>
          </cell>
          <cell r="AO57">
            <v>53.18497546263427</v>
          </cell>
          <cell r="AP57">
            <v>37.928121304394416</v>
          </cell>
          <cell r="AQ57">
            <v>77.086407110186286</v>
          </cell>
          <cell r="AR57">
            <v>37.757455170941434</v>
          </cell>
          <cell r="AS57">
            <v>34.631357911376256</v>
          </cell>
          <cell r="AT57">
            <v>24.249577594668633</v>
          </cell>
          <cell r="AU57">
            <v>2.9853956981347722</v>
          </cell>
          <cell r="AV57">
            <v>55.29633306358037</v>
          </cell>
          <cell r="AW57">
            <v>18.480796460215757</v>
          </cell>
          <cell r="AX57">
            <v>37.770435799479081</v>
          </cell>
          <cell r="AY57">
            <v>2.5977083494836481</v>
          </cell>
        </row>
        <row r="58">
          <cell r="E58" t="str">
            <v>Brazil</v>
          </cell>
          <cell r="F58" t="str">
            <v>yes</v>
          </cell>
          <cell r="G58">
            <v>2.0606060606060606</v>
          </cell>
          <cell r="H58">
            <v>21</v>
          </cell>
          <cell r="J58">
            <v>0.91415518705921039</v>
          </cell>
          <cell r="K58">
            <v>10</v>
          </cell>
          <cell r="M58">
            <v>37.775629345835327</v>
          </cell>
          <cell r="N58">
            <v>47</v>
          </cell>
          <cell r="P58">
            <v>36.081491975554535</v>
          </cell>
          <cell r="Q58">
            <v>33</v>
          </cell>
          <cell r="S58">
            <v>39.469766716116126</v>
          </cell>
          <cell r="T58">
            <v>68</v>
          </cell>
          <cell r="V58">
            <v>54.149289634513117</v>
          </cell>
          <cell r="W58">
            <v>33.857885781638039</v>
          </cell>
          <cell r="X58">
            <v>32.18588575169759</v>
          </cell>
          <cell r="Y58">
            <v>35.657999589792517</v>
          </cell>
          <cell r="Z58">
            <v>41.497772822939375</v>
          </cell>
          <cell r="AA58">
            <v>25.187340022438189</v>
          </cell>
          <cell r="AB58">
            <v>46.975643928670877</v>
          </cell>
          <cell r="AC58">
            <v>0.95</v>
          </cell>
          <cell r="AD58">
            <v>0</v>
          </cell>
          <cell r="AE58">
            <v>0</v>
          </cell>
          <cell r="AF58">
            <v>64.769779699384145</v>
          </cell>
          <cell r="AG58">
            <v>52.922132374962565</v>
          </cell>
          <cell r="AH58">
            <v>44.755956829192655</v>
          </cell>
          <cell r="AI58">
            <v>54.275993677557913</v>
          </cell>
          <cell r="AJ58">
            <v>19.445580257343455</v>
          </cell>
          <cell r="AK58">
            <v>27.852083410012749</v>
          </cell>
          <cell r="AL58">
            <v>30.364870050340443</v>
          </cell>
          <cell r="AM58">
            <v>23.854430283765282</v>
          </cell>
          <cell r="AN58">
            <v>42.338356920987046</v>
          </cell>
          <cell r="AO58">
            <v>31.58451675839121</v>
          </cell>
          <cell r="AP58">
            <v>37.007473516653143</v>
          </cell>
          <cell r="AQ58">
            <v>38.382008494333185</v>
          </cell>
          <cell r="AR58">
            <v>48.341694583258516</v>
          </cell>
          <cell r="AS58">
            <v>34.386034733128277</v>
          </cell>
          <cell r="AT58">
            <v>41.765589152431346</v>
          </cell>
          <cell r="AU58">
            <v>11.469117005286206</v>
          </cell>
          <cell r="AV58">
            <v>30.521906379623637</v>
          </cell>
          <cell r="AW58">
            <v>33.570996682404726</v>
          </cell>
          <cell r="AX58">
            <v>56.247771946136993</v>
          </cell>
          <cell r="AY58">
            <v>37.703515911204754</v>
          </cell>
        </row>
        <row r="59">
          <cell r="E59" t="str">
            <v>Thailand</v>
          </cell>
          <cell r="F59" t="str">
            <v>yes</v>
          </cell>
          <cell r="G59">
            <v>0.97959183673469385</v>
          </cell>
          <cell r="H59">
            <v>120</v>
          </cell>
          <cell r="J59">
            <v>0.73852827417539557</v>
          </cell>
          <cell r="K59">
            <v>60</v>
          </cell>
          <cell r="M59">
            <v>37.671425749018638</v>
          </cell>
          <cell r="N59">
            <v>48</v>
          </cell>
          <cell r="P59">
            <v>32.005706731856655</v>
          </cell>
          <cell r="Q59">
            <v>49</v>
          </cell>
          <cell r="S59">
            <v>43.337144766180629</v>
          </cell>
          <cell r="T59">
            <v>48</v>
          </cell>
          <cell r="V59">
            <v>61.52025073235469</v>
          </cell>
          <cell r="W59">
            <v>30.971830073849773</v>
          </cell>
          <cell r="X59">
            <v>25.016190305104988</v>
          </cell>
          <cell r="Y59">
            <v>48.978255380721656</v>
          </cell>
          <cell r="Z59">
            <v>50.199197338872033</v>
          </cell>
          <cell r="AA59">
            <v>23.953983770858098</v>
          </cell>
          <cell r="AB59">
            <v>40.057429692855209</v>
          </cell>
          <cell r="AC59">
            <v>0.96250000000000002</v>
          </cell>
          <cell r="AD59">
            <v>0</v>
          </cell>
          <cell r="AE59">
            <v>0</v>
          </cell>
          <cell r="AF59">
            <v>38.015681083275183</v>
          </cell>
          <cell r="AG59">
            <v>67.282719377058996</v>
          </cell>
          <cell r="AH59">
            <v>79.262351736729869</v>
          </cell>
          <cell r="AI59">
            <v>48.209458306104885</v>
          </cell>
          <cell r="AJ59">
            <v>26.192699764657355</v>
          </cell>
          <cell r="AK59">
            <v>18.513332150787082</v>
          </cell>
          <cell r="AL59">
            <v>21.313754610628703</v>
          </cell>
          <cell r="AM59">
            <v>15.649440941072617</v>
          </cell>
          <cell r="AN59">
            <v>38.085375363613657</v>
          </cell>
          <cell r="AO59">
            <v>44.722281584933519</v>
          </cell>
          <cell r="AP59">
            <v>38.630978258458647</v>
          </cell>
          <cell r="AQ59">
            <v>63.581506298772801</v>
          </cell>
          <cell r="AR59">
            <v>52.738136680060641</v>
          </cell>
          <cell r="AS59">
            <v>41.761091468795996</v>
          </cell>
          <cell r="AT59">
            <v>56.098363867759439</v>
          </cell>
          <cell r="AU59">
            <v>8.652734651948979</v>
          </cell>
          <cell r="AV59">
            <v>26.96419072777595</v>
          </cell>
          <cell r="AW59">
            <v>36.245025932849359</v>
          </cell>
          <cell r="AX59">
            <v>50.745465898766021</v>
          </cell>
          <cell r="AY59">
            <v>29.369393486944404</v>
          </cell>
        </row>
        <row r="60">
          <cell r="E60" t="str">
            <v>Lebanon</v>
          </cell>
          <cell r="F60" t="str">
            <v>yes</v>
          </cell>
          <cell r="G60">
            <v>1.2954545454545454</v>
          </cell>
          <cell r="H60">
            <v>70</v>
          </cell>
          <cell r="J60">
            <v>0.81673615813187772</v>
          </cell>
          <cell r="K60">
            <v>26</v>
          </cell>
          <cell r="M60">
            <v>37.171536181712007</v>
          </cell>
          <cell r="N60">
            <v>49</v>
          </cell>
          <cell r="P60">
            <v>33.421845563011857</v>
          </cell>
          <cell r="Q60">
            <v>44</v>
          </cell>
          <cell r="S60">
            <v>40.921226800412157</v>
          </cell>
          <cell r="T60">
            <v>57</v>
          </cell>
          <cell r="V60">
            <v>54.481664412724228</v>
          </cell>
          <cell r="W60">
            <v>40.983271470467074</v>
          </cell>
          <cell r="X60">
            <v>25.621390512112054</v>
          </cell>
          <cell r="Y60">
            <v>39.02577702669484</v>
          </cell>
          <cell r="Z60">
            <v>44.494030580062599</v>
          </cell>
          <cell r="AA60">
            <v>31.093222241137408</v>
          </cell>
          <cell r="AB60">
            <v>35.75046888488631</v>
          </cell>
          <cell r="AC60">
            <v>0.78749999999999998</v>
          </cell>
          <cell r="AD60">
            <v>0</v>
          </cell>
          <cell r="AE60">
            <v>1</v>
          </cell>
          <cell r="AF60">
            <v>39.253032535045747</v>
          </cell>
          <cell r="AG60">
            <v>52.517220724767895</v>
          </cell>
          <cell r="AH60">
            <v>71.674739978359057</v>
          </cell>
          <cell r="AI60">
            <v>52.567162579448372</v>
          </cell>
          <cell r="AJ60">
            <v>46.795401831952844</v>
          </cell>
          <cell r="AK60">
            <v>23.587250000000001</v>
          </cell>
          <cell r="AL60">
            <v>23.059289283484059</v>
          </cell>
          <cell r="AM60">
            <v>11.143758564516901</v>
          </cell>
          <cell r="AN60">
            <v>42.661123688335202</v>
          </cell>
          <cell r="AO60">
            <v>35.42090382317015</v>
          </cell>
          <cell r="AP60">
            <v>28.259044489763035</v>
          </cell>
          <cell r="AQ60">
            <v>53.397382767151335</v>
          </cell>
          <cell r="AR60">
            <v>60.0562054581995</v>
          </cell>
          <cell r="AS60">
            <v>26.821706666666671</v>
          </cell>
          <cell r="AT60">
            <v>46.604179615321641</v>
          </cell>
          <cell r="AU60">
            <v>15.328169790537629</v>
          </cell>
          <cell r="AV60" t="str">
            <v/>
          </cell>
          <cell r="AW60">
            <v>46.858274691737186</v>
          </cell>
          <cell r="AX60">
            <v>42.149841666666674</v>
          </cell>
          <cell r="AY60">
            <v>29.351096103105942</v>
          </cell>
        </row>
        <row r="61">
          <cell r="E61" t="str">
            <v>Romania</v>
          </cell>
          <cell r="F61" t="str">
            <v>yes</v>
          </cell>
          <cell r="G61">
            <v>1.1000000000000001</v>
          </cell>
          <cell r="H61">
            <v>101</v>
          </cell>
          <cell r="J61">
            <v>0.76343363969750877</v>
          </cell>
          <cell r="K61">
            <v>53</v>
          </cell>
          <cell r="M61">
            <v>36.854192467127604</v>
          </cell>
          <cell r="N61">
            <v>50</v>
          </cell>
          <cell r="P61">
            <v>31.9101662346852</v>
          </cell>
          <cell r="Q61">
            <v>50</v>
          </cell>
          <cell r="S61">
            <v>41.79821869957</v>
          </cell>
          <cell r="T61">
            <v>55</v>
          </cell>
          <cell r="V61">
            <v>69.792875899325736</v>
          </cell>
          <cell r="W61">
            <v>36.77169533119671</v>
          </cell>
          <cell r="X61">
            <v>30.049365625292769</v>
          </cell>
          <cell r="Y61">
            <v>38.878882581600557</v>
          </cell>
          <cell r="Z61">
            <v>33.498274060434234</v>
          </cell>
          <cell r="AA61">
            <v>30.757910427438873</v>
          </cell>
          <cell r="AB61">
            <v>33.062422041931526</v>
          </cell>
          <cell r="AC61">
            <v>0.96250000000000002</v>
          </cell>
          <cell r="AD61">
            <v>0</v>
          </cell>
          <cell r="AE61">
            <v>0</v>
          </cell>
          <cell r="AF61">
            <v>64.174157738950385</v>
          </cell>
          <cell r="AG61">
            <v>60.67445342917042</v>
          </cell>
          <cell r="AH61">
            <v>84.530016529856383</v>
          </cell>
          <cell r="AI61">
            <v>58.58311133562745</v>
          </cell>
          <cell r="AJ61">
            <v>31.332145544874475</v>
          </cell>
          <cell r="AK61">
            <v>20.399829113088206</v>
          </cell>
          <cell r="AL61">
            <v>35.467299370384559</v>
          </cell>
          <cell r="AM61">
            <v>16.157622412368717</v>
          </cell>
          <cell r="AN61">
            <v>38.523175093125033</v>
          </cell>
          <cell r="AO61">
            <v>39.120262622898295</v>
          </cell>
          <cell r="AP61">
            <v>25.955380415463498</v>
          </cell>
          <cell r="AQ61">
            <v>51.561004706439881</v>
          </cell>
          <cell r="AR61">
            <v>35.596309326734357</v>
          </cell>
          <cell r="AS61">
            <v>21.733037800695598</v>
          </cell>
          <cell r="AT61">
            <v>43.165475053872747</v>
          </cell>
          <cell r="AU61">
            <v>11.763967941977972</v>
          </cell>
          <cell r="AV61">
            <v>40.121923611760664</v>
          </cell>
          <cell r="AW61">
            <v>40.387839728577973</v>
          </cell>
          <cell r="AX61">
            <v>35.406747191749609</v>
          </cell>
          <cell r="AY61">
            <v>30.718096892113437</v>
          </cell>
        </row>
        <row r="62">
          <cell r="E62" t="str">
            <v>Viet Nam</v>
          </cell>
          <cell r="F62" t="str">
            <v>yes</v>
          </cell>
          <cell r="G62">
            <v>1.4651162790697674</v>
          </cell>
          <cell r="H62">
            <v>131</v>
          </cell>
          <cell r="J62">
            <v>0.83401533740942002</v>
          </cell>
          <cell r="K62">
            <v>23</v>
          </cell>
          <cell r="M62">
            <v>36.765705168731301</v>
          </cell>
          <cell r="N62">
            <v>51</v>
          </cell>
          <cell r="P62">
            <v>33.438283067694478</v>
          </cell>
          <cell r="Q62">
            <v>43</v>
          </cell>
          <cell r="S62">
            <v>40.093127269768118</v>
          </cell>
          <cell r="T62">
            <v>63</v>
          </cell>
          <cell r="V62">
            <v>54.964660868643215</v>
          </cell>
          <cell r="W62">
            <v>31.674349478991985</v>
          </cell>
          <cell r="X62">
            <v>29.330874561038797</v>
          </cell>
          <cell r="Y62">
            <v>46.985229610357258</v>
          </cell>
          <cell r="Z62">
            <v>37.510521829809299</v>
          </cell>
          <cell r="AA62">
            <v>25.349235480829993</v>
          </cell>
          <cell r="AB62">
            <v>41.527330654558959</v>
          </cell>
          <cell r="AC62">
            <v>0.83750000000000002</v>
          </cell>
          <cell r="AD62">
            <v>0</v>
          </cell>
          <cell r="AE62">
            <v>0</v>
          </cell>
          <cell r="AF62">
            <v>39.165900836598084</v>
          </cell>
          <cell r="AG62">
            <v>50.487271638215041</v>
          </cell>
          <cell r="AH62">
            <v>75.240810131116532</v>
          </cell>
          <cell r="AI62">
            <v>45.145473582559369</v>
          </cell>
          <cell r="AJ62">
            <v>32.080830465110445</v>
          </cell>
          <cell r="AK62">
            <v>17.796744389306138</v>
          </cell>
          <cell r="AL62">
            <v>22.14653833144725</v>
          </cell>
          <cell r="AM62">
            <v>17.970922563894309</v>
          </cell>
          <cell r="AN62">
            <v>47.875162787774826</v>
          </cell>
          <cell r="AO62">
            <v>64.294917445492942</v>
          </cell>
          <cell r="AP62">
            <v>19.169604988750983</v>
          </cell>
          <cell r="AQ62">
            <v>57.491166396827836</v>
          </cell>
          <cell r="AR62">
            <v>25.985110329654589</v>
          </cell>
          <cell r="AS62">
            <v>37.697425910605943</v>
          </cell>
          <cell r="AT62">
            <v>48.849029249167359</v>
          </cell>
          <cell r="AU62">
            <v>2.9666640663774673</v>
          </cell>
          <cell r="AV62">
            <v>40.158098931885952</v>
          </cell>
          <cell r="AW62">
            <v>32.922943444226554</v>
          </cell>
          <cell r="AX62">
            <v>45.991068908622331</v>
          </cell>
          <cell r="AY62">
            <v>37.063592400495587</v>
          </cell>
        </row>
        <row r="63">
          <cell r="E63" t="str">
            <v>Kuwait</v>
          </cell>
          <cell r="F63" t="str">
            <v>yes</v>
          </cell>
          <cell r="G63">
            <v>0.94444444444444442</v>
          </cell>
          <cell r="H63">
            <v>67</v>
          </cell>
          <cell r="J63">
            <v>0.72756930245623197</v>
          </cell>
          <cell r="K63">
            <v>61</v>
          </cell>
          <cell r="M63">
            <v>36.662085689534443</v>
          </cell>
          <cell r="N63">
            <v>52</v>
          </cell>
          <cell r="P63">
            <v>30.880622935126471</v>
          </cell>
          <cell r="Q63">
            <v>54</v>
          </cell>
          <cell r="S63">
            <v>42.443548443942412</v>
          </cell>
          <cell r="T63">
            <v>51</v>
          </cell>
          <cell r="V63">
            <v>75.316078097563391</v>
          </cell>
          <cell r="W63">
            <v>35.775575247141809</v>
          </cell>
          <cell r="X63">
            <v>31.184402401975131</v>
          </cell>
          <cell r="Y63">
            <v>46.859715892735778</v>
          </cell>
          <cell r="Z63">
            <v>23.081970580295955</v>
          </cell>
          <cell r="AA63">
            <v>38.218937295367361</v>
          </cell>
          <cell r="AB63">
            <v>23.542308574885581</v>
          </cell>
          <cell r="AC63">
            <v>0.71250000000000002</v>
          </cell>
          <cell r="AD63">
            <v>0</v>
          </cell>
          <cell r="AE63">
            <v>0</v>
          </cell>
          <cell r="AF63">
            <v>65.248735145177065</v>
          </cell>
          <cell r="AG63">
            <v>73.917340521114099</v>
          </cell>
          <cell r="AH63">
            <v>86.782158626399038</v>
          </cell>
          <cell r="AI63">
            <v>61.06435629316325</v>
          </cell>
          <cell r="AJ63">
            <v>31.751454178443737</v>
          </cell>
          <cell r="AK63">
            <v>14.510915269818428</v>
          </cell>
          <cell r="AL63">
            <v>30.762479364684253</v>
          </cell>
          <cell r="AM63">
            <v>31.803759951688164</v>
          </cell>
          <cell r="AN63">
            <v>30.986967889552968</v>
          </cell>
          <cell r="AO63">
            <v>40.653674996503071</v>
          </cell>
          <cell r="AP63">
            <v>44.514253696744412</v>
          </cell>
          <cell r="AQ63">
            <v>55.411218984959859</v>
          </cell>
          <cell r="AR63">
            <v>23.196373665676294</v>
          </cell>
          <cell r="AS63">
            <v>27.515297193073749</v>
          </cell>
          <cell r="AT63">
            <v>18.534240882137823</v>
          </cell>
          <cell r="AU63">
            <v>5.3407652507699588</v>
          </cell>
          <cell r="AV63">
            <v>34.307852957104906</v>
          </cell>
          <cell r="AW63">
            <v>75.008193678227229</v>
          </cell>
          <cell r="AX63">
            <v>46.168149999999997</v>
          </cell>
          <cell r="AY63">
            <v>0.91646714977116384</v>
          </cell>
        </row>
        <row r="64">
          <cell r="E64" t="str">
            <v>Mauritius</v>
          </cell>
          <cell r="F64" t="str">
            <v>yes</v>
          </cell>
          <cell r="G64">
            <v>0.69696969696969702</v>
          </cell>
          <cell r="H64">
            <v>78</v>
          </cell>
          <cell r="J64">
            <v>0.62891502836865787</v>
          </cell>
          <cell r="K64">
            <v>93</v>
          </cell>
          <cell r="M64">
            <v>36.477569116390541</v>
          </cell>
          <cell r="N64">
            <v>53</v>
          </cell>
          <cell r="P64">
            <v>28.167572913401024</v>
          </cell>
          <cell r="Q64">
            <v>66</v>
          </cell>
          <cell r="S64">
            <v>44.787565319380057</v>
          </cell>
          <cell r="T64">
            <v>46</v>
          </cell>
          <cell r="V64">
            <v>81.972231524345091</v>
          </cell>
          <cell r="W64">
            <v>43.196204021350752</v>
          </cell>
          <cell r="X64">
            <v>25.664438455753583</v>
          </cell>
          <cell r="Y64">
            <v>42.066880465453231</v>
          </cell>
          <cell r="Z64">
            <v>31.03807212999763</v>
          </cell>
          <cell r="AA64">
            <v>27.26747873108522</v>
          </cell>
          <cell r="AB64">
            <v>29.067667095716828</v>
          </cell>
          <cell r="AC64">
            <v>0.73750000000000004</v>
          </cell>
          <cell r="AD64">
            <v>0</v>
          </cell>
          <cell r="AE64">
            <v>1</v>
          </cell>
          <cell r="AF64">
            <v>74.07261209243778</v>
          </cell>
          <cell r="AG64">
            <v>79.300988319856245</v>
          </cell>
          <cell r="AH64">
            <v>92.543094160741234</v>
          </cell>
          <cell r="AI64">
            <v>53.485317890646854</v>
          </cell>
          <cell r="AJ64">
            <v>53.32496781410552</v>
          </cell>
          <cell r="AK64">
            <v>22.778326359299889</v>
          </cell>
          <cell r="AL64">
            <v>24.04935009699749</v>
          </cell>
          <cell r="AM64" t="str">
            <v/>
          </cell>
          <cell r="AN64">
            <v>27.27952681450968</v>
          </cell>
          <cell r="AO64">
            <v>44.062380624234407</v>
          </cell>
          <cell r="AP64">
            <v>28.939563857193438</v>
          </cell>
          <cell r="AQ64">
            <v>53.198696914931844</v>
          </cell>
          <cell r="AR64">
            <v>26.835867225719159</v>
          </cell>
          <cell r="AS64">
            <v>33.897370588634438</v>
          </cell>
          <cell r="AT64">
            <v>32.380978575639297</v>
          </cell>
          <cell r="AU64">
            <v>2.0805616198427463</v>
          </cell>
          <cell r="AV64">
            <v>57.052925136898182</v>
          </cell>
          <cell r="AW64">
            <v>22.668949436514737</v>
          </cell>
          <cell r="AX64">
            <v>39.124661111111116</v>
          </cell>
          <cell r="AY64">
            <v>19.010673080322544</v>
          </cell>
        </row>
        <row r="65">
          <cell r="E65" t="str">
            <v>Saudi Arabia</v>
          </cell>
          <cell r="F65" t="str">
            <v>yes</v>
          </cell>
          <cell r="G65">
            <v>0.62857142857142856</v>
          </cell>
          <cell r="H65">
            <v>104</v>
          </cell>
          <cell r="J65">
            <v>0.58668188003143573</v>
          </cell>
          <cell r="K65">
            <v>103</v>
          </cell>
          <cell r="M65">
            <v>36.448346927106286</v>
          </cell>
          <cell r="N65">
            <v>54</v>
          </cell>
          <cell r="P65">
            <v>26.953839920084125</v>
          </cell>
          <cell r="Q65">
            <v>70</v>
          </cell>
          <cell r="S65">
            <v>45.942853934128451</v>
          </cell>
          <cell r="T65">
            <v>44</v>
          </cell>
          <cell r="V65">
            <v>67.499134175232612</v>
          </cell>
          <cell r="W65">
            <v>40.440410981909146</v>
          </cell>
          <cell r="X65">
            <v>27.782480032439754</v>
          </cell>
          <cell r="Y65">
            <v>52.682156832034309</v>
          </cell>
          <cell r="Z65">
            <v>41.310087649026421</v>
          </cell>
          <cell r="AA65">
            <v>18.307722254090315</v>
          </cell>
          <cell r="AB65">
            <v>35.599957586077934</v>
          </cell>
          <cell r="AC65">
            <v>0.77500000000000002</v>
          </cell>
          <cell r="AD65">
            <v>0</v>
          </cell>
          <cell r="AE65">
            <v>0</v>
          </cell>
          <cell r="AF65">
            <v>39.804620216697607</v>
          </cell>
          <cell r="AG65">
            <v>67.385744234800839</v>
          </cell>
          <cell r="AH65">
            <v>95.307038074199383</v>
          </cell>
          <cell r="AI65">
            <v>68.597764940262266</v>
          </cell>
          <cell r="AJ65">
            <v>33.85717533092614</v>
          </cell>
          <cell r="AK65">
            <v>18.866292674539029</v>
          </cell>
          <cell r="AL65">
            <v>30.231187663216076</v>
          </cell>
          <cell r="AM65">
            <v>14.959572499146516</v>
          </cell>
          <cell r="AN65">
            <v>38.156679934956678</v>
          </cell>
          <cell r="AO65">
            <v>48.32568903541474</v>
          </cell>
          <cell r="AP65">
            <v>47.94289287932007</v>
          </cell>
          <cell r="AQ65">
            <v>61.777888581368103</v>
          </cell>
          <cell r="AR65">
            <v>42.18282837355499</v>
          </cell>
          <cell r="AS65">
            <v>46.780233744646168</v>
          </cell>
          <cell r="AT65">
            <v>34.967200828878099</v>
          </cell>
          <cell r="AU65">
            <v>2.1894105477730035</v>
          </cell>
          <cell r="AV65">
            <v>35.222979615110795</v>
          </cell>
          <cell r="AW65">
            <v>17.51077659938715</v>
          </cell>
          <cell r="AX65">
            <v>68.826750000000004</v>
          </cell>
          <cell r="AY65">
            <v>2.3731651721558591</v>
          </cell>
        </row>
        <row r="66">
          <cell r="E66" t="str">
            <v>Serbia</v>
          </cell>
          <cell r="F66" t="str">
            <v>yes</v>
          </cell>
          <cell r="G66">
            <v>1.8</v>
          </cell>
          <cell r="H66">
            <v>106</v>
          </cell>
          <cell r="J66">
            <v>0.85780250509210432</v>
          </cell>
          <cell r="K66">
            <v>20</v>
          </cell>
          <cell r="M66">
            <v>36.31970819620463</v>
          </cell>
          <cell r="N66">
            <v>55</v>
          </cell>
          <cell r="P66">
            <v>33.539772488759759</v>
          </cell>
          <cell r="Q66">
            <v>40</v>
          </cell>
          <cell r="S66">
            <v>39.099643903649493</v>
          </cell>
          <cell r="T66">
            <v>72</v>
          </cell>
          <cell r="V66">
            <v>63.192287109898992</v>
          </cell>
          <cell r="W66">
            <v>40.334442304403318</v>
          </cell>
          <cell r="X66">
            <v>24.455388690632265</v>
          </cell>
          <cell r="Y66">
            <v>34.182342318050928</v>
          </cell>
          <cell r="Z66">
            <v>33.333759095261975</v>
          </cell>
          <cell r="AA66">
            <v>23.728272896083951</v>
          </cell>
          <cell r="AB66">
            <v>43.351272081435567</v>
          </cell>
          <cell r="AC66">
            <v>0.91249999999999998</v>
          </cell>
          <cell r="AD66">
            <v>0</v>
          </cell>
          <cell r="AE66">
            <v>0</v>
          </cell>
          <cell r="AF66">
            <v>51.167505089064321</v>
          </cell>
          <cell r="AG66">
            <v>52.484276729559745</v>
          </cell>
          <cell r="AH66">
            <v>85.925079511072909</v>
          </cell>
          <cell r="AI66">
            <v>63.936334424126997</v>
          </cell>
          <cell r="AJ66">
            <v>35.15175318853457</v>
          </cell>
          <cell r="AK66">
            <v>21.915239300548379</v>
          </cell>
          <cell r="AL66">
            <v>26.716407255048967</v>
          </cell>
          <cell r="AM66">
            <v>13.666960510454738</v>
          </cell>
          <cell r="AN66">
            <v>32.982798306393086</v>
          </cell>
          <cell r="AO66">
            <v>43.356850972075264</v>
          </cell>
          <cell r="AP66">
            <v>18.419545874928751</v>
          </cell>
          <cell r="AQ66">
            <v>40.770630107148776</v>
          </cell>
          <cell r="AR66">
            <v>38.152754288370872</v>
          </cell>
          <cell r="AS66">
            <v>22.876144087803223</v>
          </cell>
          <cell r="AT66">
            <v>38.972378909611834</v>
          </cell>
          <cell r="AU66">
            <v>20.163535250457279</v>
          </cell>
          <cell r="AV66">
            <v>15.091100067026463</v>
          </cell>
          <cell r="AW66">
            <v>35.930183370768106</v>
          </cell>
          <cell r="AX66">
            <v>36.511601324156835</v>
          </cell>
          <cell r="AY66">
            <v>50.190942838714307</v>
          </cell>
        </row>
        <row r="67">
          <cell r="E67" t="str">
            <v>Russian Federation</v>
          </cell>
          <cell r="F67" t="str">
            <v>yes</v>
          </cell>
          <cell r="G67">
            <v>1.1132075471698113</v>
          </cell>
          <cell r="H67">
            <v>102</v>
          </cell>
          <cell r="J67">
            <v>0.75871405569073491</v>
          </cell>
          <cell r="K67">
            <v>55</v>
          </cell>
          <cell r="M67">
            <v>35.874353365967259</v>
          </cell>
          <cell r="N67">
            <v>56</v>
          </cell>
          <cell r="P67">
            <v>30.952588397760397</v>
          </cell>
          <cell r="Q67">
            <v>53</v>
          </cell>
          <cell r="S67">
            <v>40.796118334174125</v>
          </cell>
          <cell r="T67">
            <v>59</v>
          </cell>
          <cell r="V67">
            <v>51.832997099373976</v>
          </cell>
          <cell r="W67">
            <v>45.107860020150987</v>
          </cell>
          <cell r="X67">
            <v>25.798721557948529</v>
          </cell>
          <cell r="Y67">
            <v>36.371405023550132</v>
          </cell>
          <cell r="Z67">
            <v>44.869607969847017</v>
          </cell>
          <cell r="AA67">
            <v>32.886571898051699</v>
          </cell>
          <cell r="AB67">
            <v>29.018604897469096</v>
          </cell>
          <cell r="AC67">
            <v>0.98750000000000004</v>
          </cell>
          <cell r="AD67">
            <v>0</v>
          </cell>
          <cell r="AE67">
            <v>0</v>
          </cell>
          <cell r="AF67">
            <v>37.896430129693222</v>
          </cell>
          <cell r="AG67">
            <v>40.274333632824202</v>
          </cell>
          <cell r="AH67">
            <v>77.328227535604498</v>
          </cell>
          <cell r="AI67">
            <v>62.032508364576202</v>
          </cell>
          <cell r="AJ67">
            <v>43.330571054141807</v>
          </cell>
          <cell r="AK67">
            <v>29.960500641734967</v>
          </cell>
          <cell r="AL67">
            <v>31.105793124699527</v>
          </cell>
          <cell r="AM67">
            <v>14.1083432637654</v>
          </cell>
          <cell r="AN67">
            <v>32.182028285380653</v>
          </cell>
          <cell r="AO67">
            <v>29.129804630489293</v>
          </cell>
          <cell r="AP67">
            <v>36.163054745617508</v>
          </cell>
          <cell r="AQ67">
            <v>43.821355694543591</v>
          </cell>
          <cell r="AR67">
            <v>63.964118141496023</v>
          </cell>
          <cell r="AS67">
            <v>27.600443721109482</v>
          </cell>
          <cell r="AT67">
            <v>43.044262046935543</v>
          </cell>
          <cell r="AU67">
            <v>33.445451398766167</v>
          </cell>
          <cell r="AV67">
            <v>34.483682648323473</v>
          </cell>
          <cell r="AW67">
            <v>30.73058164706546</v>
          </cell>
          <cell r="AX67">
            <v>33.009994726392634</v>
          </cell>
          <cell r="AY67">
            <v>25.027215068545559</v>
          </cell>
        </row>
        <row r="68">
          <cell r="E68" t="str">
            <v>Dominican Republic</v>
          </cell>
          <cell r="F68" t="str">
            <v>yes</v>
          </cell>
          <cell r="G68">
            <v>2.4054054054054053</v>
          </cell>
          <cell r="H68">
            <v>37</v>
          </cell>
          <cell r="J68">
            <v>0.95486556666460998</v>
          </cell>
          <cell r="K68">
            <v>8</v>
          </cell>
          <cell r="M68">
            <v>35.564598870056642</v>
          </cell>
          <cell r="N68">
            <v>57</v>
          </cell>
          <cell r="P68">
            <v>34.743474367086733</v>
          </cell>
          <cell r="Q68">
            <v>37</v>
          </cell>
          <cell r="S68">
            <v>36.385723373026543</v>
          </cell>
          <cell r="T68">
            <v>89</v>
          </cell>
          <cell r="V68">
            <v>61.292261482465769</v>
          </cell>
          <cell r="W68">
            <v>28.099679520344765</v>
          </cell>
          <cell r="X68">
            <v>25.816177577010688</v>
          </cell>
          <cell r="Y68">
            <v>36.351623234371317</v>
          </cell>
          <cell r="Z68">
            <v>30.36887505094019</v>
          </cell>
          <cell r="AA68">
            <v>17.353865745037822</v>
          </cell>
          <cell r="AB68">
            <v>52.133082989135644</v>
          </cell>
          <cell r="AC68">
            <v>0.75</v>
          </cell>
          <cell r="AD68">
            <v>0</v>
          </cell>
          <cell r="AE68">
            <v>0</v>
          </cell>
          <cell r="AF68">
            <v>53.33159453801634</v>
          </cell>
          <cell r="AG68">
            <v>51.640311470500158</v>
          </cell>
          <cell r="AH68">
            <v>78.9048784388808</v>
          </cell>
          <cell r="AI68">
            <v>38.828702940961172</v>
          </cell>
          <cell r="AJ68">
            <v>18.731452126483376</v>
          </cell>
          <cell r="AK68">
            <v>26.738883493589743</v>
          </cell>
          <cell r="AL68">
            <v>22.407247337012887</v>
          </cell>
          <cell r="AM68">
            <v>29.483286836108579</v>
          </cell>
          <cell r="AN68">
            <v>25.557998557910594</v>
          </cell>
          <cell r="AO68">
            <v>29.814723313020416</v>
          </cell>
          <cell r="AP68">
            <v>38.000000000000007</v>
          </cell>
          <cell r="AQ68">
            <v>41.240146390093528</v>
          </cell>
          <cell r="AR68">
            <v>44.186162118556396</v>
          </cell>
          <cell r="AS68">
            <v>22.761852550366303</v>
          </cell>
          <cell r="AT68">
            <v>24.158610483897874</v>
          </cell>
          <cell r="AU68">
            <v>0.33338449394388625</v>
          </cell>
          <cell r="AV68">
            <v>30.139039121863135</v>
          </cell>
          <cell r="AW68">
            <v>21.589173619306447</v>
          </cell>
          <cell r="AX68">
            <v>60.738024999999993</v>
          </cell>
          <cell r="AY68">
            <v>43.528140978271303</v>
          </cell>
        </row>
        <row r="69">
          <cell r="E69" t="str">
            <v>Oman</v>
          </cell>
          <cell r="F69" t="str">
            <v>yes</v>
          </cell>
          <cell r="G69">
            <v>0.50602409638554213</v>
          </cell>
          <cell r="H69">
            <v>92</v>
          </cell>
          <cell r="J69">
            <v>0.53844829107867742</v>
          </cell>
          <cell r="K69">
            <v>115</v>
          </cell>
          <cell r="M69">
            <v>35.562185904598302</v>
          </cell>
          <cell r="N69">
            <v>58</v>
          </cell>
          <cell r="P69">
            <v>24.893132045312171</v>
          </cell>
          <cell r="Q69">
            <v>83</v>
          </cell>
          <cell r="S69">
            <v>46.231239763884432</v>
          </cell>
          <cell r="T69">
            <v>42</v>
          </cell>
          <cell r="V69">
            <v>78.753238577863442</v>
          </cell>
          <cell r="W69">
            <v>45.854100733177894</v>
          </cell>
          <cell r="X69">
            <v>26.729914715135113</v>
          </cell>
          <cell r="Y69">
            <v>35.145301927793469</v>
          </cell>
          <cell r="Z69">
            <v>44.673642865452244</v>
          </cell>
          <cell r="AA69">
            <v>22.373257606611332</v>
          </cell>
          <cell r="AB69">
            <v>27.41300648401301</v>
          </cell>
          <cell r="AC69">
            <v>0.8</v>
          </cell>
          <cell r="AD69">
            <v>0</v>
          </cell>
          <cell r="AE69">
            <v>0</v>
          </cell>
          <cell r="AF69">
            <v>68.111567568635863</v>
          </cell>
          <cell r="AG69">
            <v>76.55765199161425</v>
          </cell>
          <cell r="AH69">
            <v>91.590496173340213</v>
          </cell>
          <cell r="AI69">
            <v>52.91463489810203</v>
          </cell>
          <cell r="AJ69">
            <v>36.61015750086186</v>
          </cell>
          <cell r="AK69">
            <v>48.037509800569801</v>
          </cell>
          <cell r="AL69">
            <v>26.345520202447343</v>
          </cell>
          <cell r="AM69">
            <v>11.941987386696731</v>
          </cell>
          <cell r="AN69">
            <v>41.902236556261265</v>
          </cell>
          <cell r="AO69">
            <v>24.996164076779039</v>
          </cell>
          <cell r="AP69">
            <v>19.298686546918837</v>
          </cell>
          <cell r="AQ69">
            <v>61.141055159682537</v>
          </cell>
          <cell r="AR69">
            <v>32.609730247383574</v>
          </cell>
          <cell r="AS69">
            <v>63.841059106862318</v>
          </cell>
          <cell r="AT69">
            <v>37.570139242110812</v>
          </cell>
          <cell r="AU69">
            <v>3.3743348751016775</v>
          </cell>
          <cell r="AV69">
            <v>35.069906339401221</v>
          </cell>
          <cell r="AW69">
            <v>28.675531605331106</v>
          </cell>
          <cell r="AX69">
            <v>52.244753333333321</v>
          </cell>
          <cell r="AY69">
            <v>2.581259634692699</v>
          </cell>
        </row>
        <row r="70">
          <cell r="E70" t="str">
            <v>Argentina</v>
          </cell>
          <cell r="F70" t="str">
            <v>yes</v>
          </cell>
          <cell r="G70">
            <v>1.9761904761904763</v>
          </cell>
          <cell r="H70">
            <v>8</v>
          </cell>
          <cell r="J70">
            <v>0.8982497700293266</v>
          </cell>
          <cell r="K70">
            <v>11</v>
          </cell>
          <cell r="M70">
            <v>35.400466159142788</v>
          </cell>
          <cell r="N70">
            <v>59</v>
          </cell>
          <cell r="P70">
            <v>33.502925788200891</v>
          </cell>
          <cell r="Q70">
            <v>42</v>
          </cell>
          <cell r="S70">
            <v>37.298006530084685</v>
          </cell>
          <cell r="T70">
            <v>83</v>
          </cell>
          <cell r="V70">
            <v>51.175959513168841</v>
          </cell>
          <cell r="W70">
            <v>37.236818549528984</v>
          </cell>
          <cell r="X70">
            <v>31.484183812279685</v>
          </cell>
          <cell r="Y70">
            <v>28.32092231688527</v>
          </cell>
          <cell r="Z70">
            <v>38.272148458560643</v>
          </cell>
          <cell r="AA70">
            <v>23.5709086825109</v>
          </cell>
          <cell r="AB70">
            <v>43.434942893890884</v>
          </cell>
          <cell r="AC70">
            <v>0.91249999999999998</v>
          </cell>
          <cell r="AD70">
            <v>0</v>
          </cell>
          <cell r="AE70">
            <v>0</v>
          </cell>
          <cell r="AF70">
            <v>55.20980893394934</v>
          </cell>
          <cell r="AG70">
            <v>43.22312069481881</v>
          </cell>
          <cell r="AH70">
            <v>55.094948910738388</v>
          </cell>
          <cell r="AI70">
            <v>59.289458578103513</v>
          </cell>
          <cell r="AJ70">
            <v>28.039526457378461</v>
          </cell>
          <cell r="AK70">
            <v>24.381470613104966</v>
          </cell>
          <cell r="AL70">
            <v>32.597278725269561</v>
          </cell>
          <cell r="AM70">
            <v>20.16488321678467</v>
          </cell>
          <cell r="AN70">
            <v>41.690389494784831</v>
          </cell>
          <cell r="AO70">
            <v>29.187118390741222</v>
          </cell>
          <cell r="AP70">
            <v>17.706646924260372</v>
          </cell>
          <cell r="AQ70">
            <v>38.069001635654217</v>
          </cell>
          <cell r="AR70">
            <v>41.94025913381352</v>
          </cell>
          <cell r="AS70">
            <v>29.731634254172686</v>
          </cell>
          <cell r="AT70">
            <v>43.144551987695735</v>
          </cell>
          <cell r="AU70">
            <v>18.465795942175696</v>
          </cell>
          <cell r="AV70">
            <v>21.590520850620411</v>
          </cell>
          <cell r="AW70">
            <v>30.656409254736595</v>
          </cell>
          <cell r="AX70">
            <v>57.768054072393461</v>
          </cell>
          <cell r="AY70">
            <v>29.101831715388304</v>
          </cell>
        </row>
        <row r="71">
          <cell r="E71" t="str">
            <v>South Africa</v>
          </cell>
          <cell r="F71" t="str">
            <v>yes</v>
          </cell>
          <cell r="G71">
            <v>0.45454545454545453</v>
          </cell>
          <cell r="H71">
            <v>110</v>
          </cell>
          <cell r="J71">
            <v>0.52012270833948138</v>
          </cell>
          <cell r="K71">
            <v>118</v>
          </cell>
          <cell r="M71">
            <v>35.247050981219708</v>
          </cell>
          <cell r="N71">
            <v>60</v>
          </cell>
          <cell r="P71">
            <v>24.120147033863795</v>
          </cell>
          <cell r="Q71">
            <v>88</v>
          </cell>
          <cell r="S71">
            <v>46.373954928575621</v>
          </cell>
          <cell r="T71">
            <v>40</v>
          </cell>
          <cell r="V71">
            <v>70.976196026258805</v>
          </cell>
          <cell r="W71">
            <v>29.975332009668787</v>
          </cell>
          <cell r="X71">
            <v>24.780872902741589</v>
          </cell>
          <cell r="Y71">
            <v>63.877860703286188</v>
          </cell>
          <cell r="Z71">
            <v>42.259513000922709</v>
          </cell>
          <cell r="AA71">
            <v>21.539706715369913</v>
          </cell>
          <cell r="AB71">
            <v>26.700587352357676</v>
          </cell>
          <cell r="AC71">
            <v>0.88749999999999996</v>
          </cell>
          <cell r="AD71">
            <v>0</v>
          </cell>
          <cell r="AE71">
            <v>0</v>
          </cell>
          <cell r="AF71">
            <v>66.422771643535938</v>
          </cell>
          <cell r="AG71">
            <v>61.805929919137469</v>
          </cell>
          <cell r="AH71">
            <v>84.699886516103021</v>
          </cell>
          <cell r="AI71">
            <v>57.767489211457644</v>
          </cell>
          <cell r="AJ71">
            <v>3.3309070717981117</v>
          </cell>
          <cell r="AK71">
            <v>28.827599745750604</v>
          </cell>
          <cell r="AL71">
            <v>20.328227213061577</v>
          </cell>
          <cell r="AM71">
            <v>15.777527866096465</v>
          </cell>
          <cell r="AN71">
            <v>38.236863629066725</v>
          </cell>
          <cell r="AO71">
            <v>64.796636017949353</v>
          </cell>
          <cell r="AP71">
            <v>77.255935295953051</v>
          </cell>
          <cell r="AQ71">
            <v>49.581010795956168</v>
          </cell>
          <cell r="AR71">
            <v>48.036804017521639</v>
          </cell>
          <cell r="AS71">
            <v>36.359354231949617</v>
          </cell>
          <cell r="AT71">
            <v>42.382380753296864</v>
          </cell>
          <cell r="AU71">
            <v>13.31080692405123</v>
          </cell>
          <cell r="AV71">
            <v>32.453116909585049</v>
          </cell>
          <cell r="AW71">
            <v>18.855196312473453</v>
          </cell>
          <cell r="AX71">
            <v>45.055912993096634</v>
          </cell>
          <cell r="AY71">
            <v>8.3452617116187167</v>
          </cell>
        </row>
        <row r="72">
          <cell r="E72" t="str">
            <v>Ukraine</v>
          </cell>
          <cell r="F72" t="str">
            <v>yes</v>
          </cell>
          <cell r="G72">
            <v>1.2181818181818183</v>
          </cell>
          <cell r="H72">
            <v>125</v>
          </cell>
          <cell r="J72">
            <v>0.76963065313688228</v>
          </cell>
          <cell r="K72">
            <v>44</v>
          </cell>
          <cell r="M72">
            <v>35.031282962720319</v>
          </cell>
          <cell r="N72">
            <v>61</v>
          </cell>
          <cell r="P72">
            <v>30.470933738664066</v>
          </cell>
          <cell r="Q72">
            <v>55</v>
          </cell>
          <cell r="S72">
            <v>39.591632186776572</v>
          </cell>
          <cell r="T72">
            <v>67</v>
          </cell>
          <cell r="V72">
            <v>51.04720554037749</v>
          </cell>
          <cell r="W72">
            <v>44.346653894766426</v>
          </cell>
          <cell r="X72">
            <v>21.486614226099178</v>
          </cell>
          <cell r="Y72">
            <v>39.56495844444698</v>
          </cell>
          <cell r="Z72">
            <v>41.51272882819277</v>
          </cell>
          <cell r="AA72">
            <v>29.871668383488711</v>
          </cell>
          <cell r="AB72">
            <v>31.070199093839417</v>
          </cell>
          <cell r="AC72">
            <v>0.96250000000000002</v>
          </cell>
          <cell r="AD72">
            <v>0</v>
          </cell>
          <cell r="AE72">
            <v>0</v>
          </cell>
          <cell r="AF72">
            <v>36.239791466182616</v>
          </cell>
          <cell r="AG72">
            <v>42.281221922731355</v>
          </cell>
          <cell r="AH72">
            <v>74.620603232218485</v>
          </cell>
          <cell r="AI72">
            <v>70.698468889868295</v>
          </cell>
          <cell r="AJ72">
            <v>37.842550488193297</v>
          </cell>
          <cell r="AK72">
            <v>24.498942306237694</v>
          </cell>
          <cell r="AL72">
            <v>27.090043294727536</v>
          </cell>
          <cell r="AM72">
            <v>9.1640452240268058</v>
          </cell>
          <cell r="AN72">
            <v>28.205754159543194</v>
          </cell>
          <cell r="AO72">
            <v>41.228495837995872</v>
          </cell>
          <cell r="AP72">
            <v>23.136728590825644</v>
          </cell>
          <cell r="AQ72">
            <v>54.329650904519426</v>
          </cell>
          <cell r="AR72">
            <v>45.500753442108184</v>
          </cell>
          <cell r="AS72">
            <v>31.75235684075248</v>
          </cell>
          <cell r="AT72">
            <v>47.285076201717658</v>
          </cell>
          <cell r="AU72">
            <v>34.912286869430737</v>
          </cell>
          <cell r="AV72">
            <v>24.487264457567171</v>
          </cell>
          <cell r="AW72">
            <v>30.215453823468227</v>
          </cell>
          <cell r="AX72">
            <v>40.620036258250806</v>
          </cell>
          <cell r="AY72">
            <v>21.520361929428027</v>
          </cell>
        </row>
        <row r="73">
          <cell r="E73" t="str">
            <v>Guyana</v>
          </cell>
          <cell r="F73" t="str">
            <v>yes</v>
          </cell>
          <cell r="G73">
            <v>1.4615384615384615</v>
          </cell>
          <cell r="H73">
            <v>50</v>
          </cell>
          <cell r="J73">
            <v>0.80088280619821239</v>
          </cell>
          <cell r="K73">
            <v>30</v>
          </cell>
          <cell r="M73">
            <v>34.86112636861715</v>
          </cell>
          <cell r="N73">
            <v>62</v>
          </cell>
          <cell r="P73">
            <v>31.006655865929396</v>
          </cell>
          <cell r="Q73">
            <v>52</v>
          </cell>
          <cell r="S73">
            <v>38.715596871304896</v>
          </cell>
          <cell r="T73">
            <v>76</v>
          </cell>
          <cell r="V73">
            <v>58.54402756511552</v>
          </cell>
          <cell r="W73">
            <v>35.137803405661366</v>
          </cell>
          <cell r="X73">
            <v>31.125392254124961</v>
          </cell>
          <cell r="Y73">
            <v>33.482506484697439</v>
          </cell>
          <cell r="Z73">
            <v>35.288254646925196</v>
          </cell>
          <cell r="AA73">
            <v>34.420902812328933</v>
          </cell>
          <cell r="AB73">
            <v>27.592408919529859</v>
          </cell>
          <cell r="AC73">
            <v>0.66249999999999998</v>
          </cell>
          <cell r="AD73">
            <v>0</v>
          </cell>
          <cell r="AE73">
            <v>2</v>
          </cell>
          <cell r="AF73">
            <v>52.147644055866444</v>
          </cell>
          <cell r="AG73">
            <v>47.371368673255461</v>
          </cell>
          <cell r="AH73">
            <v>76.113069966224657</v>
          </cell>
          <cell r="AI73">
            <v>53.460223209185763</v>
          </cell>
          <cell r="AJ73">
            <v>24.883008461699024</v>
          </cell>
          <cell r="AK73">
            <v>27.070178546099292</v>
          </cell>
          <cell r="AL73">
            <v>13.334999999999999</v>
          </cell>
          <cell r="AM73" t="str">
            <v/>
          </cell>
          <cell r="AN73">
            <v>48.915784508249921</v>
          </cell>
          <cell r="AO73">
            <v>21.763877447955377</v>
          </cell>
          <cell r="AP73">
            <v>17.982374348286061</v>
          </cell>
          <cell r="AQ73">
            <v>60.701267657850877</v>
          </cell>
          <cell r="AR73">
            <v>23.465454907825389</v>
          </cell>
          <cell r="AS73">
            <v>25.729739210401885</v>
          </cell>
          <cell r="AT73">
            <v>56.669569822548304</v>
          </cell>
          <cell r="AU73">
            <v>8.0964742422856979</v>
          </cell>
          <cell r="AV73" t="str">
            <v/>
          </cell>
          <cell r="AW73">
            <v>60.745331382372171</v>
          </cell>
          <cell r="AX73">
            <v>45.543491666666668</v>
          </cell>
          <cell r="AY73">
            <v>9.6413261723930468</v>
          </cell>
        </row>
        <row r="74">
          <cell r="E74" t="str">
            <v>India</v>
          </cell>
          <cell r="F74" t="str">
            <v>yes</v>
          </cell>
          <cell r="G74">
            <v>1.9130434782608696</v>
          </cell>
          <cell r="H74">
            <v>55</v>
          </cell>
          <cell r="J74">
            <v>0.89324824593756857</v>
          </cell>
          <cell r="K74">
            <v>13</v>
          </cell>
          <cell r="M74">
            <v>34.555063889765421</v>
          </cell>
          <cell r="N74">
            <v>63</v>
          </cell>
          <cell r="P74">
            <v>32.606659241887307</v>
          </cell>
          <cell r="Q74">
            <v>46</v>
          </cell>
          <cell r="S74">
            <v>36.503468537643535</v>
          </cell>
          <cell r="T74">
            <v>88</v>
          </cell>
          <cell r="V74">
            <v>52.510369567164069</v>
          </cell>
          <cell r="W74">
            <v>26.864091771970653</v>
          </cell>
          <cell r="X74">
            <v>27.709984148381224</v>
          </cell>
          <cell r="Y74">
            <v>44.647704414446643</v>
          </cell>
          <cell r="Z74">
            <v>30.785192786255077</v>
          </cell>
          <cell r="AA74">
            <v>24.853064023597426</v>
          </cell>
          <cell r="AB74">
            <v>40.360254460177188</v>
          </cell>
          <cell r="AC74">
            <v>0.88749999999999996</v>
          </cell>
          <cell r="AD74">
            <v>0</v>
          </cell>
          <cell r="AE74">
            <v>0</v>
          </cell>
          <cell r="AF74">
            <v>42.171329678632624</v>
          </cell>
          <cell r="AG74">
            <v>56.648697214734945</v>
          </cell>
          <cell r="AH74">
            <v>58.711081808124618</v>
          </cell>
          <cell r="AI74">
            <v>32.285006907809361</v>
          </cell>
          <cell r="AJ74">
            <v>9.5143113590148491</v>
          </cell>
          <cell r="AK74">
            <v>38.792957049087747</v>
          </cell>
          <cell r="AL74">
            <v>16.300018391985553</v>
          </cell>
          <cell r="AM74">
            <v>18.505365329983135</v>
          </cell>
          <cell r="AN74">
            <v>48.324568723174984</v>
          </cell>
          <cell r="AO74">
            <v>38.153098966300618</v>
          </cell>
          <cell r="AP74">
            <v>49.739638199148466</v>
          </cell>
          <cell r="AQ74">
            <v>46.050376077890832</v>
          </cell>
          <cell r="AR74">
            <v>24.401118632275605</v>
          </cell>
          <cell r="AS74">
            <v>34.790025944901771</v>
          </cell>
          <cell r="AT74">
            <v>33.16443378158786</v>
          </cell>
          <cell r="AU74">
            <v>10.475171179664157</v>
          </cell>
          <cell r="AV74">
            <v>24.212471482899513</v>
          </cell>
          <cell r="AW74">
            <v>39.871549408228603</v>
          </cell>
          <cell r="AX74">
            <v>50.999571014348255</v>
          </cell>
          <cell r="AY74">
            <v>29.720937906006121</v>
          </cell>
        </row>
        <row r="75">
          <cell r="E75" t="str">
            <v>Uruguay</v>
          </cell>
          <cell r="F75" t="str">
            <v>yes</v>
          </cell>
          <cell r="G75">
            <v>1.03125</v>
          </cell>
          <cell r="H75">
            <v>129</v>
          </cell>
          <cell r="J75">
            <v>0.72343565754312189</v>
          </cell>
          <cell r="K75">
            <v>62</v>
          </cell>
          <cell r="M75">
            <v>34.220338139765055</v>
          </cell>
          <cell r="N75">
            <v>64</v>
          </cell>
          <cell r="P75">
            <v>28.728908694834153</v>
          </cell>
          <cell r="Q75">
            <v>64</v>
          </cell>
          <cell r="S75">
            <v>39.711767584695956</v>
          </cell>
          <cell r="T75">
            <v>66</v>
          </cell>
          <cell r="V75">
            <v>69.651523076366502</v>
          </cell>
          <cell r="W75">
            <v>35.044791689616254</v>
          </cell>
          <cell r="X75">
            <v>33.362066863852682</v>
          </cell>
          <cell r="Y75">
            <v>30.389490101495564</v>
          </cell>
          <cell r="Z75">
            <v>30.110966192148805</v>
          </cell>
          <cell r="AA75">
            <v>21.54283872743795</v>
          </cell>
          <cell r="AB75">
            <v>35.914978662230361</v>
          </cell>
          <cell r="AC75">
            <v>0.92500000000000004</v>
          </cell>
          <cell r="AD75">
            <v>0</v>
          </cell>
          <cell r="AE75">
            <v>0</v>
          </cell>
          <cell r="AF75">
            <v>79.260225256657591</v>
          </cell>
          <cell r="AG75">
            <v>71.711889787361486</v>
          </cell>
          <cell r="AH75">
            <v>57.982454185080428</v>
          </cell>
          <cell r="AI75">
            <v>54.899744112305576</v>
          </cell>
          <cell r="AJ75">
            <v>28.999501912132068</v>
          </cell>
          <cell r="AK75">
            <v>21.235129044411106</v>
          </cell>
          <cell r="AL75">
            <v>34.072695789037347</v>
          </cell>
          <cell r="AM75">
            <v>28.452655774992124</v>
          </cell>
          <cell r="AN75">
            <v>37.560849027528583</v>
          </cell>
          <cell r="AO75">
            <v>33.766298647527762</v>
          </cell>
          <cell r="AP75">
            <v>14.296639214203369</v>
          </cell>
          <cell r="AQ75">
            <v>43.10553244275556</v>
          </cell>
          <cell r="AR75">
            <v>29.661979395186325</v>
          </cell>
          <cell r="AS75">
            <v>32.643749666442964</v>
          </cell>
          <cell r="AT75">
            <v>28.02716951481711</v>
          </cell>
          <cell r="AU75">
            <v>10.821505248979344</v>
          </cell>
          <cell r="AV75">
            <v>35.152779418695602</v>
          </cell>
          <cell r="AW75">
            <v>18.654231514638902</v>
          </cell>
          <cell r="AX75">
            <v>66.601053365766745</v>
          </cell>
          <cell r="AY75">
            <v>5.2289039586939756</v>
          </cell>
        </row>
        <row r="76">
          <cell r="E76" t="str">
            <v>Greece</v>
          </cell>
          <cell r="F76" t="str">
            <v>yes</v>
          </cell>
          <cell r="G76">
            <v>0.65789473684210531</v>
          </cell>
          <cell r="H76">
            <v>48</v>
          </cell>
          <cell r="J76">
            <v>0.61027013802675933</v>
          </cell>
          <cell r="K76">
            <v>98</v>
          </cell>
          <cell r="M76">
            <v>34.210695278736964</v>
          </cell>
          <cell r="N76">
            <v>65</v>
          </cell>
          <cell r="P76">
            <v>25.930761847611514</v>
          </cell>
          <cell r="Q76">
            <v>76</v>
          </cell>
          <cell r="S76">
            <v>42.490628709862406</v>
          </cell>
          <cell r="T76">
            <v>50</v>
          </cell>
          <cell r="V76">
            <v>67.858373382648551</v>
          </cell>
          <cell r="W76">
            <v>47.377574769907248</v>
          </cell>
          <cell r="X76">
            <v>32.557899991760657</v>
          </cell>
          <cell r="Y76">
            <v>32.30957714284142</v>
          </cell>
          <cell r="Z76">
            <v>32.349718262154141</v>
          </cell>
          <cell r="AA76">
            <v>20.611165551299408</v>
          </cell>
          <cell r="AB76">
            <v>31.25035814392362</v>
          </cell>
          <cell r="AC76">
            <v>0.96250000000000002</v>
          </cell>
          <cell r="AD76">
            <v>0</v>
          </cell>
          <cell r="AE76">
            <v>0</v>
          </cell>
          <cell r="AF76">
            <v>63.486499347049097</v>
          </cell>
          <cell r="AG76">
            <v>63.757112908056307</v>
          </cell>
          <cell r="AH76">
            <v>76.331507892840236</v>
          </cell>
          <cell r="AI76">
            <v>66.278942512005941</v>
          </cell>
          <cell r="AJ76">
            <v>51.705134291028912</v>
          </cell>
          <cell r="AK76">
            <v>24.148647506686881</v>
          </cell>
          <cell r="AL76">
            <v>44.126067696162231</v>
          </cell>
          <cell r="AM76">
            <v>25.404498723026936</v>
          </cell>
          <cell r="AN76">
            <v>28.143133556092806</v>
          </cell>
          <cell r="AO76">
            <v>37.721698200688003</v>
          </cell>
          <cell r="AP76">
            <v>13.771560815442658</v>
          </cell>
          <cell r="AQ76">
            <v>45.435472412393587</v>
          </cell>
          <cell r="AR76">
            <v>39.02726595093781</v>
          </cell>
          <cell r="AS76">
            <v>30.365802217736352</v>
          </cell>
          <cell r="AT76">
            <v>27.656086617788262</v>
          </cell>
          <cell r="AU76">
            <v>17.678048513660055</v>
          </cell>
          <cell r="AV76">
            <v>24.540254994800573</v>
          </cell>
          <cell r="AW76">
            <v>19.615193145437598</v>
          </cell>
          <cell r="AX76">
            <v>30.470677419622582</v>
          </cell>
          <cell r="AY76">
            <v>32.030038868224658</v>
          </cell>
        </row>
        <row r="77">
          <cell r="E77" t="str">
            <v>Turkey</v>
          </cell>
          <cell r="F77" t="str">
            <v>yes</v>
          </cell>
          <cell r="G77">
            <v>1.4464285714285714</v>
          </cell>
          <cell r="H77">
            <v>123</v>
          </cell>
          <cell r="J77">
            <v>0.79797077675082539</v>
          </cell>
          <cell r="K77">
            <v>31</v>
          </cell>
          <cell r="M77">
            <v>34.137668098600898</v>
          </cell>
          <cell r="N77">
            <v>66</v>
          </cell>
          <cell r="P77">
            <v>30.301784524362873</v>
          </cell>
          <cell r="Q77">
            <v>56</v>
          </cell>
          <cell r="S77">
            <v>37.973551672838916</v>
          </cell>
          <cell r="T77">
            <v>81</v>
          </cell>
          <cell r="V77">
            <v>62.116538982259364</v>
          </cell>
          <cell r="W77">
            <v>32.891960716899547</v>
          </cell>
          <cell r="X77">
            <v>27.519255177119941</v>
          </cell>
          <cell r="Y77">
            <v>37.978452686711236</v>
          </cell>
          <cell r="Z77">
            <v>29.361550801204483</v>
          </cell>
          <cell r="AA77">
            <v>18.885604758916013</v>
          </cell>
          <cell r="AB77">
            <v>41.717964289809728</v>
          </cell>
          <cell r="AC77">
            <v>0.97499999999999998</v>
          </cell>
          <cell r="AD77">
            <v>0</v>
          </cell>
          <cell r="AE77">
            <v>0</v>
          </cell>
          <cell r="AF77">
            <v>43.53137166816412</v>
          </cell>
          <cell r="AG77">
            <v>60.530098831985633</v>
          </cell>
          <cell r="AH77">
            <v>82.288146446628346</v>
          </cell>
          <cell r="AI77">
            <v>49.861283805189188</v>
          </cell>
          <cell r="AJ77">
            <v>27.924726631085932</v>
          </cell>
          <cell r="AK77">
            <v>20.889871714423517</v>
          </cell>
          <cell r="AL77">
            <v>30.136381893644824</v>
          </cell>
          <cell r="AM77">
            <v>21.129518634342467</v>
          </cell>
          <cell r="AN77">
            <v>31.291865003372532</v>
          </cell>
          <cell r="AO77">
            <v>29.453839488428166</v>
          </cell>
          <cell r="AP77">
            <v>32.477351692445453</v>
          </cell>
          <cell r="AQ77">
            <v>52.00416687926009</v>
          </cell>
          <cell r="AR77">
            <v>41.142113335217168</v>
          </cell>
          <cell r="AS77">
            <v>21.838993685138256</v>
          </cell>
          <cell r="AT77">
            <v>25.10354538325802</v>
          </cell>
          <cell r="AU77">
            <v>17.932584583699811</v>
          </cell>
          <cell r="AV77">
            <v>17.691081227586004</v>
          </cell>
          <cell r="AW77">
            <v>21.033148465462219</v>
          </cell>
          <cell r="AX77">
            <v>50.721941081622916</v>
          </cell>
          <cell r="AY77">
            <v>32.713987497996534</v>
          </cell>
        </row>
        <row r="78">
          <cell r="E78" t="str">
            <v>Tunisia</v>
          </cell>
          <cell r="F78" t="str">
            <v>yes</v>
          </cell>
          <cell r="G78">
            <v>1.3114754098360655</v>
          </cell>
          <cell r="H78">
            <v>122</v>
          </cell>
          <cell r="J78">
            <v>0.77408602692255224</v>
          </cell>
          <cell r="K78">
            <v>39</v>
          </cell>
          <cell r="M78">
            <v>33.892548591741075</v>
          </cell>
          <cell r="N78">
            <v>67</v>
          </cell>
          <cell r="P78">
            <v>29.576635950592166</v>
          </cell>
          <cell r="Q78">
            <v>61</v>
          </cell>
          <cell r="S78">
            <v>38.208461232889981</v>
          </cell>
          <cell r="T78">
            <v>80</v>
          </cell>
          <cell r="V78">
            <v>61.074855307750113</v>
          </cell>
          <cell r="W78">
            <v>39.814391863636224</v>
          </cell>
          <cell r="X78">
            <v>28.98919557855481</v>
          </cell>
          <cell r="Y78">
            <v>34.27647741095754</v>
          </cell>
          <cell r="Z78">
            <v>26.887386003551232</v>
          </cell>
          <cell r="AA78">
            <v>19.511734072919182</v>
          </cell>
          <cell r="AB78">
            <v>39.64153782826515</v>
          </cell>
          <cell r="AC78">
            <v>0.88749999999999996</v>
          </cell>
          <cell r="AD78">
            <v>0</v>
          </cell>
          <cell r="AE78">
            <v>0</v>
          </cell>
          <cell r="AF78">
            <v>47.289695081812702</v>
          </cell>
          <cell r="AG78">
            <v>58.37825696316262</v>
          </cell>
          <cell r="AH78">
            <v>77.55661387827503</v>
          </cell>
          <cell r="AI78">
            <v>62.424772318384314</v>
          </cell>
          <cell r="AJ78">
            <v>24.64316562788391</v>
          </cell>
          <cell r="AK78">
            <v>32.375237644640457</v>
          </cell>
          <cell r="AL78">
            <v>27.208601145519765</v>
          </cell>
          <cell r="AM78">
            <v>22.038322688028313</v>
          </cell>
          <cell r="AN78">
            <v>37.720662902116345</v>
          </cell>
          <cell r="AO78">
            <v>34.508150807535301</v>
          </cell>
          <cell r="AP78">
            <v>24.132684159946354</v>
          </cell>
          <cell r="AQ78">
            <v>44.188597265390968</v>
          </cell>
          <cell r="AR78">
            <v>16.656094157956016</v>
          </cell>
          <cell r="AS78">
            <v>36.571713019319496</v>
          </cell>
          <cell r="AT78">
            <v>27.434350833378193</v>
          </cell>
          <cell r="AU78">
            <v>11.392712905232024</v>
          </cell>
          <cell r="AV78">
            <v>23.679362876864129</v>
          </cell>
          <cell r="AW78">
            <v>23.463126436661401</v>
          </cell>
          <cell r="AX78">
            <v>71.690341666666669</v>
          </cell>
          <cell r="AY78">
            <v>7.5927339898636319</v>
          </cell>
        </row>
        <row r="79">
          <cell r="E79" t="str">
            <v>Macedonia (the Former Yugoslav Republic of)</v>
          </cell>
          <cell r="F79" t="str">
            <v>yes</v>
          </cell>
          <cell r="G79">
            <v>0.84722222222222221</v>
          </cell>
          <cell r="H79">
            <v>73</v>
          </cell>
          <cell r="J79">
            <v>0.65838969939640835</v>
          </cell>
          <cell r="K79">
            <v>81</v>
          </cell>
          <cell r="M79">
            <v>33.474923975736047</v>
          </cell>
          <cell r="N79">
            <v>68</v>
          </cell>
          <cell r="P79">
            <v>26.579452515562593</v>
          </cell>
          <cell r="Q79">
            <v>72</v>
          </cell>
          <cell r="S79">
            <v>40.370395435909501</v>
          </cell>
          <cell r="T79">
            <v>61</v>
          </cell>
          <cell r="V79">
            <v>72.958904509327155</v>
          </cell>
          <cell r="W79">
            <v>34.672948684272264</v>
          </cell>
          <cell r="X79">
            <v>26.17286932440598</v>
          </cell>
          <cell r="Y79">
            <v>40.169608346685031</v>
          </cell>
          <cell r="Z79">
            <v>27.87764631485706</v>
          </cell>
          <cell r="AA79">
            <v>26.369312199393118</v>
          </cell>
          <cell r="AB79">
            <v>26.789592831732072</v>
          </cell>
          <cell r="AC79">
            <v>0.9375</v>
          </cell>
          <cell r="AD79">
            <v>0</v>
          </cell>
          <cell r="AE79">
            <v>0</v>
          </cell>
          <cell r="AF79">
            <v>56.093932193443742</v>
          </cell>
          <cell r="AG79">
            <v>64.388439652590591</v>
          </cell>
          <cell r="AH79">
            <v>98.394341681947097</v>
          </cell>
          <cell r="AI79">
            <v>54.917895582691663</v>
          </cell>
          <cell r="AJ79">
            <v>31.097304500529596</v>
          </cell>
          <cell r="AK79">
            <v>18.003645969595521</v>
          </cell>
          <cell r="AL79">
            <v>32.75096113834239</v>
          </cell>
          <cell r="AM79">
            <v>14.521360047045981</v>
          </cell>
          <cell r="AN79">
            <v>31.246286787829572</v>
          </cell>
          <cell r="AO79">
            <v>41.35496504523649</v>
          </cell>
          <cell r="AP79">
            <v>20.333597488645193</v>
          </cell>
          <cell r="AQ79">
            <v>58.820262506173407</v>
          </cell>
          <cell r="AR79">
            <v>25.674623206738772</v>
          </cell>
          <cell r="AS79">
            <v>22.271793550233486</v>
          </cell>
          <cell r="AT79">
            <v>35.686522187598925</v>
          </cell>
          <cell r="AU79">
            <v>7.4715399192107412</v>
          </cell>
          <cell r="AV79">
            <v>42.586326503984857</v>
          </cell>
          <cell r="AW79">
            <v>29.050070174983752</v>
          </cell>
          <cell r="AX79">
            <v>39.708999574683041</v>
          </cell>
          <cell r="AY79">
            <v>13.870186088781104</v>
          </cell>
        </row>
        <row r="80">
          <cell r="E80" t="str">
            <v>Mongolia</v>
          </cell>
          <cell r="F80" t="str">
            <v>yes</v>
          </cell>
          <cell r="G80">
            <v>0.60465116279069764</v>
          </cell>
          <cell r="H80">
            <v>81</v>
          </cell>
          <cell r="J80">
            <v>0.57997914282550478</v>
          </cell>
          <cell r="K80">
            <v>106</v>
          </cell>
          <cell r="M80">
            <v>33.429240111524237</v>
          </cell>
          <cell r="N80">
            <v>69</v>
          </cell>
          <cell r="P80">
            <v>24.542427807644899</v>
          </cell>
          <cell r="Q80">
            <v>86</v>
          </cell>
          <cell r="S80">
            <v>42.316052415403576</v>
          </cell>
          <cell r="T80">
            <v>52</v>
          </cell>
          <cell r="V80">
            <v>66.316252631518935</v>
          </cell>
          <cell r="W80">
            <v>34.097304398850127</v>
          </cell>
          <cell r="X80">
            <v>32.395481750186796</v>
          </cell>
          <cell r="Y80">
            <v>46.578475216800761</v>
          </cell>
          <cell r="Z80">
            <v>32.192748079661264</v>
          </cell>
          <cell r="AA80">
            <v>27.404155521481599</v>
          </cell>
          <cell r="AB80">
            <v>21.680700093808198</v>
          </cell>
          <cell r="AC80">
            <v>0.95</v>
          </cell>
          <cell r="AD80">
            <v>0</v>
          </cell>
          <cell r="AE80">
            <v>1</v>
          </cell>
          <cell r="AF80">
            <v>52.50286568670824</v>
          </cell>
          <cell r="AG80">
            <v>55.624138963761602</v>
          </cell>
          <cell r="AH80">
            <v>90.821753244086963</v>
          </cell>
          <cell r="AI80">
            <v>57.026057314545675</v>
          </cell>
          <cell r="AJ80">
            <v>31.864923087103094</v>
          </cell>
          <cell r="AK80">
            <v>13.400932794901616</v>
          </cell>
          <cell r="AL80">
            <v>25.533694022284255</v>
          </cell>
          <cell r="AM80">
            <v>5.6573713975748872</v>
          </cell>
          <cell r="AN80">
            <v>65.995379830701253</v>
          </cell>
          <cell r="AO80">
            <v>48.875243005343066</v>
          </cell>
          <cell r="AP80">
            <v>32.334012794770523</v>
          </cell>
          <cell r="AQ80">
            <v>58.526169850288674</v>
          </cell>
          <cell r="AR80">
            <v>36.897597126993624</v>
          </cell>
          <cell r="AS80">
            <v>24.461915382851892</v>
          </cell>
          <cell r="AT80">
            <v>35.218731729138263</v>
          </cell>
          <cell r="AU80">
            <v>38.803236872658026</v>
          </cell>
          <cell r="AV80" t="str">
            <v/>
          </cell>
          <cell r="AW80">
            <v>16.005074170305175</v>
          </cell>
          <cell r="AX80">
            <v>37.99369561798887</v>
          </cell>
          <cell r="AY80">
            <v>5.3677045696275245</v>
          </cell>
        </row>
        <row r="81">
          <cell r="E81" t="str">
            <v>Nepal</v>
          </cell>
          <cell r="F81" t="str">
            <v>yes</v>
          </cell>
          <cell r="G81">
            <v>4.9615384615384617</v>
          </cell>
          <cell r="H81">
            <v>85</v>
          </cell>
          <cell r="J81">
            <v>1.6330793472790506</v>
          </cell>
          <cell r="K81">
            <v>1</v>
          </cell>
          <cell r="M81">
            <v>33.340185805839717</v>
          </cell>
          <cell r="N81">
            <v>70</v>
          </cell>
          <cell r="P81">
            <v>41.35626898614138</v>
          </cell>
          <cell r="Q81">
            <v>26</v>
          </cell>
          <cell r="S81">
            <v>25.324102625538057</v>
          </cell>
          <cell r="T81">
            <v>129</v>
          </cell>
          <cell r="V81">
            <v>43.07280102068389</v>
          </cell>
          <cell r="W81">
            <v>16.903474125466527</v>
          </cell>
          <cell r="X81">
            <v>21.552379117610599</v>
          </cell>
          <cell r="Y81">
            <v>28.021140997932005</v>
          </cell>
          <cell r="Z81">
            <v>17.070717865997267</v>
          </cell>
          <cell r="AA81">
            <v>16.86413902654402</v>
          </cell>
          <cell r="AB81">
            <v>65.848398945738737</v>
          </cell>
          <cell r="AC81">
            <v>0.75</v>
          </cell>
          <cell r="AD81">
            <v>0</v>
          </cell>
          <cell r="AE81">
            <v>1</v>
          </cell>
          <cell r="AF81">
            <v>28.27033003285278</v>
          </cell>
          <cell r="AG81">
            <v>31.911350703803535</v>
          </cell>
          <cell r="AH81">
            <v>69.036722325395331</v>
          </cell>
          <cell r="AI81">
            <v>24.9606545537568</v>
          </cell>
          <cell r="AJ81">
            <v>16.147818792122575</v>
          </cell>
          <cell r="AK81">
            <v>9.601949030520208</v>
          </cell>
          <cell r="AL81">
            <v>8.5073424188511471</v>
          </cell>
          <cell r="AM81">
            <v>24.970634342023221</v>
          </cell>
          <cell r="AN81">
            <v>31.179160591957427</v>
          </cell>
          <cell r="AO81">
            <v>27.028292487301155</v>
          </cell>
          <cell r="AP81">
            <v>20.444665163924338</v>
          </cell>
          <cell r="AQ81">
            <v>36.590465342570518</v>
          </cell>
          <cell r="AR81">
            <v>4.9971568140460683</v>
          </cell>
          <cell r="AS81">
            <v>23.942099306532665</v>
          </cell>
          <cell r="AT81">
            <v>22.272897477413071</v>
          </cell>
          <cell r="AU81">
            <v>6.9384359105220925</v>
          </cell>
          <cell r="AV81" t="str">
            <v/>
          </cell>
          <cell r="AW81">
            <v>26.789842142565945</v>
          </cell>
          <cell r="AX81">
            <v>31.696797891477477</v>
          </cell>
          <cell r="AY81">
            <v>100</v>
          </cell>
        </row>
        <row r="82">
          <cell r="E82" t="str">
            <v>Armenia</v>
          </cell>
          <cell r="F82" t="str">
            <v>yes</v>
          </cell>
          <cell r="G82">
            <v>1.3492063492063493</v>
          </cell>
          <cell r="H82">
            <v>9</v>
          </cell>
          <cell r="J82">
            <v>0.77982511506171892</v>
          </cell>
          <cell r="K82">
            <v>37</v>
          </cell>
          <cell r="M82">
            <v>33.020901393969069</v>
          </cell>
          <cell r="N82">
            <v>71</v>
          </cell>
          <cell r="P82">
            <v>28.936020748421289</v>
          </cell>
          <cell r="Q82">
            <v>63</v>
          </cell>
          <cell r="S82">
            <v>37.105782039516846</v>
          </cell>
          <cell r="T82">
            <v>85</v>
          </cell>
          <cell r="V82">
            <v>67.915641276777208</v>
          </cell>
          <cell r="W82">
            <v>30.742348074179542</v>
          </cell>
          <cell r="X82">
            <v>22.865344122680511</v>
          </cell>
          <cell r="Y82">
            <v>33.658868239355876</v>
          </cell>
          <cell r="Z82">
            <v>30.346708484591101</v>
          </cell>
          <cell r="AA82">
            <v>29.727023443953556</v>
          </cell>
          <cell r="AB82">
            <v>28.145018052889021</v>
          </cell>
          <cell r="AC82">
            <v>0.91249999999999998</v>
          </cell>
          <cell r="AD82">
            <v>0</v>
          </cell>
          <cell r="AE82">
            <v>0</v>
          </cell>
          <cell r="AF82">
            <v>58.724666797408872</v>
          </cell>
          <cell r="AG82">
            <v>60.800239592692428</v>
          </cell>
          <cell r="AH82">
            <v>84.222017440230317</v>
          </cell>
          <cell r="AI82">
            <v>55.146686142871431</v>
          </cell>
          <cell r="AJ82">
            <v>21.34191774319472</v>
          </cell>
          <cell r="AK82">
            <v>15.738440336472465</v>
          </cell>
          <cell r="AL82">
            <v>15.349031015712034</v>
          </cell>
          <cell r="AM82">
            <v>13.824021282390911</v>
          </cell>
          <cell r="AN82">
            <v>39.422980069938582</v>
          </cell>
          <cell r="AO82">
            <v>42.238612709165849</v>
          </cell>
          <cell r="AP82">
            <v>14.396112118885748</v>
          </cell>
          <cell r="AQ82">
            <v>44.341879890016017</v>
          </cell>
          <cell r="AR82">
            <v>38.388166325196991</v>
          </cell>
          <cell r="AS82">
            <v>19.932827425301014</v>
          </cell>
          <cell r="AT82">
            <v>32.719131703275288</v>
          </cell>
          <cell r="AU82">
            <v>24.791425760896505</v>
          </cell>
          <cell r="AV82">
            <v>38.569516454088124</v>
          </cell>
          <cell r="AW82">
            <v>25.820128116876038</v>
          </cell>
          <cell r="AX82">
            <v>39.51598758901914</v>
          </cell>
          <cell r="AY82">
            <v>16.774048516758899</v>
          </cell>
        </row>
        <row r="83">
          <cell r="E83" t="str">
            <v>Ghana</v>
          </cell>
          <cell r="F83" t="str">
            <v>yes</v>
          </cell>
          <cell r="G83">
            <v>0.80246913580246915</v>
          </cell>
          <cell r="H83">
            <v>47</v>
          </cell>
          <cell r="J83">
            <v>0.63062205069694799</v>
          </cell>
          <cell r="K83">
            <v>90</v>
          </cell>
          <cell r="M83">
            <v>32.492536249835112</v>
          </cell>
          <cell r="N83">
            <v>72</v>
          </cell>
          <cell r="P83">
            <v>25.132138785266694</v>
          </cell>
          <cell r="Q83">
            <v>81</v>
          </cell>
          <cell r="S83">
            <v>39.852933714403534</v>
          </cell>
          <cell r="T83">
            <v>65</v>
          </cell>
          <cell r="V83">
            <v>69.843006015188791</v>
          </cell>
          <cell r="W83">
            <v>39.025128583026707</v>
          </cell>
          <cell r="X83">
            <v>22.880626324242979</v>
          </cell>
          <cell r="Y83">
            <v>31.767336600410669</v>
          </cell>
          <cell r="Z83">
            <v>35.748571049148531</v>
          </cell>
          <cell r="AA83">
            <v>24.63441040435481</v>
          </cell>
          <cell r="AB83">
            <v>25.629867166178578</v>
          </cell>
          <cell r="AC83">
            <v>0.77500000000000002</v>
          </cell>
          <cell r="AD83">
            <v>0</v>
          </cell>
          <cell r="AE83">
            <v>0</v>
          </cell>
          <cell r="AF83">
            <v>66.068809926677943</v>
          </cell>
          <cell r="AG83">
            <v>59.882899071578315</v>
          </cell>
          <cell r="AH83">
            <v>83.577309047310123</v>
          </cell>
          <cell r="AI83">
            <v>51.845540125829018</v>
          </cell>
          <cell r="AJ83">
            <v>19.175271721561387</v>
          </cell>
          <cell r="AK83">
            <v>46.054573901689707</v>
          </cell>
          <cell r="AL83">
            <v>11.473660574945134</v>
          </cell>
          <cell r="AM83">
            <v>25.52418288684564</v>
          </cell>
          <cell r="AN83">
            <v>31.644035510938153</v>
          </cell>
          <cell r="AO83">
            <v>29.27699065910819</v>
          </cell>
          <cell r="AP83">
            <v>26.678256796702236</v>
          </cell>
          <cell r="AQ83">
            <v>39.346762345421581</v>
          </cell>
          <cell r="AR83">
            <v>35.302935665209247</v>
          </cell>
          <cell r="AS83">
            <v>22.263049300662551</v>
          </cell>
          <cell r="AT83">
            <v>49.679728181573807</v>
          </cell>
          <cell r="AU83">
            <v>4.987330056399256</v>
          </cell>
          <cell r="AV83">
            <v>29.644766371856523</v>
          </cell>
          <cell r="AW83">
            <v>39.271134784808652</v>
          </cell>
          <cell r="AX83">
            <v>42.236693333333328</v>
          </cell>
          <cell r="AY83">
            <v>9.0230409990238272</v>
          </cell>
        </row>
        <row r="84">
          <cell r="E84" t="str">
            <v>Belarus</v>
          </cell>
          <cell r="F84" t="str">
            <v>yes</v>
          </cell>
          <cell r="G84">
            <v>0.89610389610389607</v>
          </cell>
          <cell r="H84">
            <v>15</v>
          </cell>
          <cell r="J84">
            <v>0.64817085166349397</v>
          </cell>
          <cell r="K84">
            <v>87</v>
          </cell>
          <cell r="M84">
            <v>32.480129519142224</v>
          </cell>
          <cell r="N84">
            <v>73</v>
          </cell>
          <cell r="P84">
            <v>25.546712212892984</v>
          </cell>
          <cell r="Q84">
            <v>77</v>
          </cell>
          <cell r="S84">
            <v>39.413546825391464</v>
          </cell>
          <cell r="T84">
            <v>69</v>
          </cell>
          <cell r="V84">
            <v>50.021191732387365</v>
          </cell>
          <cell r="W84">
            <v>43.448981056924076</v>
          </cell>
          <cell r="X84">
            <v>29.370525217598082</v>
          </cell>
          <cell r="Y84">
            <v>42.754267851299311</v>
          </cell>
          <cell r="Z84">
            <v>31.472768268748485</v>
          </cell>
          <cell r="AA84">
            <v>32.699237508536065</v>
          </cell>
          <cell r="AB84">
            <v>18.394186917249904</v>
          </cell>
          <cell r="AC84">
            <v>0.85</v>
          </cell>
          <cell r="AD84">
            <v>0</v>
          </cell>
          <cell r="AE84">
            <v>0</v>
          </cell>
          <cell r="AF84">
            <v>36.709872404729218</v>
          </cell>
          <cell r="AG84">
            <v>38.971847858640309</v>
          </cell>
          <cell r="AH84">
            <v>74.381854933792582</v>
          </cell>
          <cell r="AI84">
            <v>68.377521327622858</v>
          </cell>
          <cell r="AJ84">
            <v>44.919393684128082</v>
          </cell>
          <cell r="AK84">
            <v>17.050028159021281</v>
          </cell>
          <cell r="AL84">
            <v>28.546057655130852</v>
          </cell>
          <cell r="AM84">
            <v>10.921749217929873</v>
          </cell>
          <cell r="AN84">
            <v>48.643768779733527</v>
          </cell>
          <cell r="AO84">
            <v>33.372890037505996</v>
          </cell>
          <cell r="AP84">
            <v>31.333333333333332</v>
          </cell>
          <cell r="AQ84">
            <v>63.5565801830586</v>
          </cell>
          <cell r="AR84">
            <v>56.148226861784352</v>
          </cell>
          <cell r="AS84">
            <v>10.504273273468268</v>
          </cell>
          <cell r="AT84">
            <v>27.765804670992829</v>
          </cell>
          <cell r="AU84">
            <v>36.231062405536441</v>
          </cell>
          <cell r="AV84">
            <v>40.903947765232601</v>
          </cell>
          <cell r="AW84">
            <v>20.962702354839141</v>
          </cell>
          <cell r="AX84">
            <v>18.350263719808197</v>
          </cell>
          <cell r="AY84">
            <v>18.438110114691607</v>
          </cell>
        </row>
        <row r="85">
          <cell r="E85" t="str">
            <v>Colombia</v>
          </cell>
          <cell r="F85" t="str">
            <v>yes</v>
          </cell>
          <cell r="G85">
            <v>1</v>
          </cell>
          <cell r="H85">
            <v>30</v>
          </cell>
          <cell r="J85">
            <v>0.67049867056072454</v>
          </cell>
          <cell r="K85">
            <v>78</v>
          </cell>
          <cell r="M85">
            <v>32.345260184574691</v>
          </cell>
          <cell r="N85">
            <v>74</v>
          </cell>
          <cell r="P85">
            <v>25.96524539037004</v>
          </cell>
          <cell r="Q85">
            <v>75</v>
          </cell>
          <cell r="S85">
            <v>38.725274978779346</v>
          </cell>
          <cell r="T85">
            <v>75</v>
          </cell>
          <cell r="V85">
            <v>55.770544900177491</v>
          </cell>
          <cell r="W85">
            <v>30.014990669824005</v>
          </cell>
          <cell r="X85">
            <v>35.685045589308253</v>
          </cell>
          <cell r="Y85">
            <v>36.78969645522514</v>
          </cell>
          <cell r="Z85">
            <v>35.366097279361846</v>
          </cell>
          <cell r="AA85">
            <v>14.153093120657866</v>
          </cell>
          <cell r="AB85">
            <v>37.777397660082215</v>
          </cell>
          <cell r="AC85">
            <v>0.97499999999999998</v>
          </cell>
          <cell r="AD85">
            <v>0</v>
          </cell>
          <cell r="AE85">
            <v>0</v>
          </cell>
          <cell r="AF85">
            <v>36.267724310296863</v>
          </cell>
          <cell r="AG85">
            <v>62.255166217430371</v>
          </cell>
          <cell r="AH85">
            <v>68.788744172805238</v>
          </cell>
          <cell r="AI85">
            <v>44.942403244595823</v>
          </cell>
          <cell r="AJ85">
            <v>30.526634878735589</v>
          </cell>
          <cell r="AK85">
            <v>14.575933886140611</v>
          </cell>
          <cell r="AL85">
            <v>37.55975177541584</v>
          </cell>
          <cell r="AM85">
            <v>31.314311944107541</v>
          </cell>
          <cell r="AN85">
            <v>38.181073048401373</v>
          </cell>
          <cell r="AO85">
            <v>36.140347875499778</v>
          </cell>
          <cell r="AP85">
            <v>35.399566070826928</v>
          </cell>
          <cell r="AQ85">
            <v>38.829175419348708</v>
          </cell>
          <cell r="AR85">
            <v>37.391506677263543</v>
          </cell>
          <cell r="AS85">
            <v>30.171879273327484</v>
          </cell>
          <cell r="AT85">
            <v>38.534905887494517</v>
          </cell>
          <cell r="AU85">
            <v>2.3820004168249929</v>
          </cell>
          <cell r="AV85">
            <v>18.628173943036991</v>
          </cell>
          <cell r="AW85">
            <v>21.449105002111615</v>
          </cell>
          <cell r="AX85">
            <v>49.787436579898575</v>
          </cell>
          <cell r="AY85">
            <v>25.767358740265848</v>
          </cell>
        </row>
        <row r="86">
          <cell r="E86" t="str">
            <v>Trinidad and Tobago</v>
          </cell>
          <cell r="F86" t="str">
            <v>yes</v>
          </cell>
          <cell r="G86">
            <v>0.63736263736263732</v>
          </cell>
          <cell r="H86">
            <v>121</v>
          </cell>
          <cell r="J86">
            <v>0.57471947254118605</v>
          </cell>
          <cell r="K86">
            <v>108</v>
          </cell>
          <cell r="M86">
            <v>32.171154808220621</v>
          </cell>
          <cell r="N86">
            <v>75</v>
          </cell>
          <cell r="P86">
            <v>23.482771941067512</v>
          </cell>
          <cell r="Q86">
            <v>91</v>
          </cell>
          <cell r="S86">
            <v>40.859537675373737</v>
          </cell>
          <cell r="T86">
            <v>58</v>
          </cell>
          <cell r="V86">
            <v>71.874295122463352</v>
          </cell>
          <cell r="W86">
            <v>36.663337944102942</v>
          </cell>
          <cell r="X86">
            <v>18.139582647120509</v>
          </cell>
          <cell r="Y86">
            <v>42.368765619623005</v>
          </cell>
          <cell r="Z86">
            <v>35.251707043558895</v>
          </cell>
          <cell r="AA86">
            <v>22.706339179302617</v>
          </cell>
          <cell r="AB86">
            <v>24.25920470283241</v>
          </cell>
          <cell r="AC86">
            <v>0.85</v>
          </cell>
          <cell r="AD86">
            <v>0</v>
          </cell>
          <cell r="AE86">
            <v>0</v>
          </cell>
          <cell r="AF86">
            <v>66.702677782794638</v>
          </cell>
          <cell r="AG86">
            <v>70.5268044324648</v>
          </cell>
          <cell r="AH86">
            <v>78.393403152130603</v>
          </cell>
          <cell r="AI86">
            <v>53.496381607419167</v>
          </cell>
          <cell r="AJ86">
            <v>40.8905406018105</v>
          </cell>
          <cell r="AK86">
            <v>15.603091623079154</v>
          </cell>
          <cell r="AL86">
            <v>28.526604777426684</v>
          </cell>
          <cell r="AM86">
            <v>9.1313325874365141</v>
          </cell>
          <cell r="AN86">
            <v>16.760810576498322</v>
          </cell>
          <cell r="AO86">
            <v>33.091111156992284</v>
          </cell>
          <cell r="AP86">
            <v>33.243186067542204</v>
          </cell>
          <cell r="AQ86">
            <v>60.771999634334534</v>
          </cell>
          <cell r="AR86">
            <v>37.809625355582774</v>
          </cell>
          <cell r="AS86">
            <v>36.384225106646831</v>
          </cell>
          <cell r="AT86">
            <v>31.561270668447083</v>
          </cell>
          <cell r="AU86">
            <v>1.9282910602214458</v>
          </cell>
          <cell r="AV86">
            <v>44.236017212737707</v>
          </cell>
          <cell r="AW86">
            <v>21.954709264948693</v>
          </cell>
          <cell r="AX86">
            <v>38.084447330487713</v>
          </cell>
          <cell r="AY86">
            <v>10.433962075177108</v>
          </cell>
        </row>
        <row r="87">
          <cell r="E87" t="str">
            <v>Georgia</v>
          </cell>
          <cell r="F87" t="str">
            <v>yes</v>
          </cell>
          <cell r="G87">
            <v>0.96250000000000002</v>
          </cell>
          <cell r="H87">
            <v>45</v>
          </cell>
          <cell r="J87">
            <v>0.65405908913454058</v>
          </cell>
          <cell r="K87">
            <v>84</v>
          </cell>
          <cell r="M87">
            <v>31.880194427629299</v>
          </cell>
          <cell r="N87">
            <v>76</v>
          </cell>
          <cell r="P87">
            <v>25.212558687582916</v>
          </cell>
          <cell r="Q87">
            <v>80</v>
          </cell>
          <cell r="S87">
            <v>38.547830167675677</v>
          </cell>
          <cell r="T87">
            <v>77</v>
          </cell>
          <cell r="V87">
            <v>72.429909556183318</v>
          </cell>
          <cell r="W87">
            <v>32.612160799376241</v>
          </cell>
          <cell r="X87">
            <v>20.209742864674393</v>
          </cell>
          <cell r="Y87">
            <v>41.097090589578649</v>
          </cell>
          <cell r="Z87">
            <v>26.390247028565771</v>
          </cell>
          <cell r="AA87">
            <v>30.597072377789246</v>
          </cell>
          <cell r="AB87">
            <v>19.828044997376587</v>
          </cell>
          <cell r="AC87">
            <v>0.875</v>
          </cell>
          <cell r="AD87">
            <v>0</v>
          </cell>
          <cell r="AE87">
            <v>0</v>
          </cell>
          <cell r="AF87">
            <v>50.110864829282605</v>
          </cell>
          <cell r="AG87">
            <v>71</v>
          </cell>
          <cell r="AH87">
            <v>96.178863839267379</v>
          </cell>
          <cell r="AI87">
            <v>58.796672109688551</v>
          </cell>
          <cell r="AJ87">
            <v>24.04025611752353</v>
          </cell>
          <cell r="AK87">
            <v>14.999554170916641</v>
          </cell>
          <cell r="AL87">
            <v>19.48954938224416</v>
          </cell>
          <cell r="AM87">
            <v>18.850620203767232</v>
          </cell>
          <cell r="AN87">
            <v>22.28905900801178</v>
          </cell>
          <cell r="AO87">
            <v>48.656147765470543</v>
          </cell>
          <cell r="AP87">
            <v>19.86201361831062</v>
          </cell>
          <cell r="AQ87">
            <v>54.773110384954776</v>
          </cell>
          <cell r="AR87">
            <v>26.5608856030507</v>
          </cell>
          <cell r="AS87">
            <v>23.722792652417024</v>
          </cell>
          <cell r="AT87">
            <v>28.887062830229592</v>
          </cell>
          <cell r="AU87">
            <v>32.977730268976011</v>
          </cell>
          <cell r="AV87">
            <v>36.494616809339128</v>
          </cell>
          <cell r="AW87">
            <v>22.318870055052599</v>
          </cell>
          <cell r="AX87">
            <v>33.977479268179273</v>
          </cell>
          <cell r="AY87">
            <v>5.6786107265739014</v>
          </cell>
        </row>
        <row r="88">
          <cell r="E88" t="str">
            <v>Paraguay</v>
          </cell>
          <cell r="F88" t="str">
            <v>yes</v>
          </cell>
          <cell r="G88">
            <v>1.4179104477611941</v>
          </cell>
          <cell r="H88">
            <v>95</v>
          </cell>
          <cell r="J88">
            <v>0.81224995047425552</v>
          </cell>
          <cell r="K88">
            <v>27</v>
          </cell>
          <cell r="M88">
            <v>31.244027271909413</v>
          </cell>
          <cell r="N88">
            <v>77</v>
          </cell>
          <cell r="P88">
            <v>28.007129587818106</v>
          </cell>
          <cell r="Q88">
            <v>67</v>
          </cell>
          <cell r="S88">
            <v>34.48092495600072</v>
          </cell>
          <cell r="T88">
            <v>95</v>
          </cell>
          <cell r="V88">
            <v>46.342928439705162</v>
          </cell>
          <cell r="W88">
            <v>24.917162259455903</v>
          </cell>
          <cell r="X88">
            <v>36.304850680732194</v>
          </cell>
          <cell r="Y88">
            <v>36.244503585688484</v>
          </cell>
          <cell r="Z88">
            <v>28.595179814421851</v>
          </cell>
          <cell r="AA88">
            <v>30.09473388255018</v>
          </cell>
          <cell r="AB88">
            <v>25.919525293086036</v>
          </cell>
          <cell r="AC88">
            <v>0.8</v>
          </cell>
          <cell r="AD88">
            <v>0</v>
          </cell>
          <cell r="AE88">
            <v>1</v>
          </cell>
          <cell r="AF88">
            <v>39.93059451217195</v>
          </cell>
          <cell r="AG88">
            <v>32.392033542976939</v>
          </cell>
          <cell r="AH88">
            <v>66.706157263966588</v>
          </cell>
          <cell r="AI88">
            <v>51.194334684977754</v>
          </cell>
          <cell r="AJ88">
            <v>18.286871335540535</v>
          </cell>
          <cell r="AK88">
            <v>5.2702807578494211</v>
          </cell>
          <cell r="AL88">
            <v>17.153230698605441</v>
          </cell>
          <cell r="AM88">
            <v>53.250406126891022</v>
          </cell>
          <cell r="AN88">
            <v>38.51091521670012</v>
          </cell>
          <cell r="AO88">
            <v>38.438442928827911</v>
          </cell>
          <cell r="AP88">
            <v>16.723766607932355</v>
          </cell>
          <cell r="AQ88">
            <v>53.571301220305195</v>
          </cell>
          <cell r="AR88">
            <v>30.623771477639867</v>
          </cell>
          <cell r="AS88">
            <v>27.179540723981358</v>
          </cell>
          <cell r="AT88">
            <v>27.982227241644324</v>
          </cell>
          <cell r="AU88">
            <v>1.2179096675473213</v>
          </cell>
          <cell r="AV88" t="str">
            <v/>
          </cell>
          <cell r="AW88">
            <v>58.971558097553036</v>
          </cell>
          <cell r="AX88">
            <v>44.41234166666667</v>
          </cell>
          <cell r="AY88">
            <v>7.4267089195054012</v>
          </cell>
        </row>
        <row r="89">
          <cell r="E89" t="str">
            <v>Brunei Darussalam</v>
          </cell>
          <cell r="F89" t="str">
            <v>yes</v>
          </cell>
          <cell r="G89">
            <v>0.72448979591836737</v>
          </cell>
          <cell r="H89">
            <v>22</v>
          </cell>
          <cell r="J89">
            <v>0.57938920465498978</v>
          </cell>
          <cell r="K89">
            <v>107</v>
          </cell>
          <cell r="M89">
            <v>30.951793163306661</v>
          </cell>
          <cell r="N89">
            <v>78</v>
          </cell>
          <cell r="P89">
            <v>22.708949473225513</v>
          </cell>
          <cell r="Q89">
            <v>98</v>
          </cell>
          <cell r="S89">
            <v>39.194636853387806</v>
          </cell>
          <cell r="T89">
            <v>71</v>
          </cell>
          <cell r="V89">
            <v>71.219651863995779</v>
          </cell>
          <cell r="W89">
            <v>33.794291151444234</v>
          </cell>
          <cell r="X89">
            <v>19.394310948869951</v>
          </cell>
          <cell r="Y89">
            <v>44.125837662039892</v>
          </cell>
          <cell r="Z89">
            <v>27.439092640589177</v>
          </cell>
          <cell r="AA89">
            <v>19.388887150504523</v>
          </cell>
          <cell r="AB89">
            <v>26.029011795946502</v>
          </cell>
          <cell r="AC89">
            <v>0.72499999999999998</v>
          </cell>
          <cell r="AD89">
            <v>0</v>
          </cell>
          <cell r="AE89">
            <v>1</v>
          </cell>
          <cell r="AF89">
            <v>72.195701317911826</v>
          </cell>
          <cell r="AG89">
            <v>85.00898472596586</v>
          </cell>
          <cell r="AH89">
            <v>56.454269548109629</v>
          </cell>
          <cell r="AI89">
            <v>59.569251613827426</v>
          </cell>
          <cell r="AJ89">
            <v>27.769018810687879</v>
          </cell>
          <cell r="AK89">
            <v>14.044603029817409</v>
          </cell>
          <cell r="AL89">
            <v>38.261947445436817</v>
          </cell>
          <cell r="AM89">
            <v>15.516680384491913</v>
          </cell>
          <cell r="AN89">
            <v>4.404305016681124</v>
          </cell>
          <cell r="AO89">
            <v>24.565851707243969</v>
          </cell>
          <cell r="AP89">
            <v>49.66730750537522</v>
          </cell>
          <cell r="AQ89">
            <v>58.144353773500498</v>
          </cell>
          <cell r="AR89">
            <v>27.776609501171414</v>
          </cell>
          <cell r="AS89">
            <v>29.156803249701316</v>
          </cell>
          <cell r="AT89">
            <v>25.38386517089479</v>
          </cell>
          <cell r="AU89">
            <v>1.146211214774141</v>
          </cell>
          <cell r="AV89" t="str">
            <v/>
          </cell>
          <cell r="AW89">
            <v>37.631563086234905</v>
          </cell>
          <cell r="AX89">
            <v>36.026047466149265</v>
          </cell>
          <cell r="AY89">
            <v>16.031976125743736</v>
          </cell>
        </row>
        <row r="90">
          <cell r="E90" t="str">
            <v>Mozambique</v>
          </cell>
          <cell r="F90" t="str">
            <v>yes</v>
          </cell>
          <cell r="G90">
            <v>1.2816901408450705</v>
          </cell>
          <cell r="H90">
            <v>83</v>
          </cell>
          <cell r="J90">
            <v>0.77014081148602498</v>
          </cell>
          <cell r="K90">
            <v>43</v>
          </cell>
          <cell r="M90">
            <v>30.93242430643841</v>
          </cell>
          <cell r="N90">
            <v>79</v>
          </cell>
          <cell r="P90">
            <v>26.915737100701939</v>
          </cell>
          <cell r="Q90">
            <v>71</v>
          </cell>
          <cell r="S90">
            <v>34.949111512174881</v>
          </cell>
          <cell r="T90">
            <v>91</v>
          </cell>
          <cell r="V90">
            <v>63.09102922787897</v>
          </cell>
          <cell r="W90">
            <v>21.918843291909976</v>
          </cell>
          <cell r="X90">
            <v>21.856263716250822</v>
          </cell>
          <cell r="Y90">
            <v>33.344791038693415</v>
          </cell>
          <cell r="Z90">
            <v>34.534630286141208</v>
          </cell>
          <cell r="AA90">
            <v>29.313824947825882</v>
          </cell>
          <cell r="AB90">
            <v>24.517649253578</v>
          </cell>
          <cell r="AC90">
            <v>0.83750000000000002</v>
          </cell>
          <cell r="AD90">
            <v>0</v>
          </cell>
          <cell r="AE90">
            <v>0</v>
          </cell>
          <cell r="AF90">
            <v>59.82141146852382</v>
          </cell>
          <cell r="AG90">
            <v>45.131775980832579</v>
          </cell>
          <cell r="AH90">
            <v>84.31990023428051</v>
          </cell>
          <cell r="AI90">
            <v>33.758435546494617</v>
          </cell>
          <cell r="AJ90">
            <v>15.647027626799105</v>
          </cell>
          <cell r="AK90">
            <v>16.351066702436196</v>
          </cell>
          <cell r="AL90">
            <v>9.7955697081442263</v>
          </cell>
          <cell r="AM90">
            <v>24.799428576912856</v>
          </cell>
          <cell r="AN90">
            <v>30.973792863695383</v>
          </cell>
          <cell r="AO90">
            <v>21.065794350916207</v>
          </cell>
          <cell r="AP90">
            <v>40</v>
          </cell>
          <cell r="AQ90">
            <v>38.96857876516404</v>
          </cell>
          <cell r="AR90">
            <v>21.673953778888194</v>
          </cell>
          <cell r="AS90">
            <v>36.945067620677989</v>
          </cell>
          <cell r="AT90">
            <v>44.984869458857453</v>
          </cell>
          <cell r="AU90">
            <v>2.9351523833935849</v>
          </cell>
          <cell r="AV90">
            <v>54.249656906212294</v>
          </cell>
          <cell r="AW90">
            <v>30.756665553871766</v>
          </cell>
          <cell r="AX90">
            <v>33.972620723759761</v>
          </cell>
          <cell r="AY90">
            <v>15.062677783396239</v>
          </cell>
        </row>
        <row r="91">
          <cell r="E91" t="str">
            <v>Bosnia and Herzegovina</v>
          </cell>
          <cell r="F91" t="str">
            <v>yes</v>
          </cell>
          <cell r="G91">
            <v>0.46551724137931033</v>
          </cell>
          <cell r="H91">
            <v>19</v>
          </cell>
          <cell r="J91">
            <v>0.46529523660780098</v>
          </cell>
          <cell r="K91">
            <v>126</v>
          </cell>
          <cell r="M91">
            <v>30.853576751115042</v>
          </cell>
          <cell r="N91">
            <v>80</v>
          </cell>
          <cell r="P91">
            <v>19.594716390181695</v>
          </cell>
          <cell r="Q91">
            <v>116</v>
          </cell>
          <cell r="S91">
            <v>42.11243711204839</v>
          </cell>
          <cell r="T91">
            <v>54</v>
          </cell>
          <cell r="V91">
            <v>58.613620391843959</v>
          </cell>
          <cell r="W91">
            <v>41.967695733973919</v>
          </cell>
          <cell r="X91">
            <v>23.359212791878651</v>
          </cell>
          <cell r="Y91">
            <v>42.939733760060896</v>
          </cell>
          <cell r="Z91">
            <v>43.681922882484507</v>
          </cell>
          <cell r="AA91">
            <v>16.685917939640046</v>
          </cell>
          <cell r="AB91">
            <v>22.503514840723348</v>
          </cell>
          <cell r="AC91">
            <v>0.77500000000000002</v>
          </cell>
          <cell r="AD91">
            <v>0</v>
          </cell>
          <cell r="AE91">
            <v>0</v>
          </cell>
          <cell r="AF91">
            <v>48.015899620391529</v>
          </cell>
          <cell r="AG91">
            <v>54.098831985624436</v>
          </cell>
          <cell r="AH91">
            <v>73.726129569515919</v>
          </cell>
          <cell r="AI91">
            <v>71.619266035379525</v>
          </cell>
          <cell r="AJ91">
            <v>41.360825139697688</v>
          </cell>
          <cell r="AK91">
            <v>12.922996026844556</v>
          </cell>
          <cell r="AL91">
            <v>23.489818601385423</v>
          </cell>
          <cell r="AM91">
            <v>16.03118035904097</v>
          </cell>
          <cell r="AN91">
            <v>30.556639415209563</v>
          </cell>
          <cell r="AO91">
            <v>48.779354887170157</v>
          </cell>
          <cell r="AP91">
            <v>33.333333333333336</v>
          </cell>
          <cell r="AQ91">
            <v>46.706513059679196</v>
          </cell>
          <cell r="AR91">
            <v>77.101811367895067</v>
          </cell>
          <cell r="AS91">
            <v>31.788485383265535</v>
          </cell>
          <cell r="AT91">
            <v>22.155471896292909</v>
          </cell>
          <cell r="AU91">
            <v>6.7206162815015302</v>
          </cell>
          <cell r="AV91">
            <v>18.415483919457252</v>
          </cell>
          <cell r="AW91">
            <v>24.921653617961354</v>
          </cell>
          <cell r="AX91">
            <v>30.319104925965142</v>
          </cell>
          <cell r="AY91">
            <v>14.687924755481554</v>
          </cell>
        </row>
        <row r="92">
          <cell r="E92" t="str">
            <v>Angola</v>
          </cell>
          <cell r="F92" t="str">
            <v>yes</v>
          </cell>
          <cell r="G92">
            <v>2.5319148936170213</v>
          </cell>
          <cell r="H92">
            <v>7</v>
          </cell>
          <cell r="J92">
            <v>1.0992429004819602</v>
          </cell>
          <cell r="K92">
            <v>2</v>
          </cell>
          <cell r="M92">
            <v>30.844779845216451</v>
          </cell>
          <cell r="N92">
            <v>81</v>
          </cell>
          <cell r="P92">
            <v>32.302984332112175</v>
          </cell>
          <cell r="Q92">
            <v>47</v>
          </cell>
          <cell r="S92">
            <v>29.386575358320727</v>
          </cell>
          <cell r="T92">
            <v>119</v>
          </cell>
          <cell r="V92">
            <v>31.110904049445605</v>
          </cell>
          <cell r="W92">
            <v>24.419739865154771</v>
          </cell>
          <cell r="X92">
            <v>19.586148539345047</v>
          </cell>
          <cell r="Y92">
            <v>35.0939029740141</v>
          </cell>
          <cell r="Z92">
            <v>36.722181363644118</v>
          </cell>
          <cell r="AA92">
            <v>34.844502487619394</v>
          </cell>
          <cell r="AB92">
            <v>29.761466176604948</v>
          </cell>
          <cell r="AC92">
            <v>0.71250000000000002</v>
          </cell>
          <cell r="AD92">
            <v>0</v>
          </cell>
          <cell r="AE92">
            <v>0</v>
          </cell>
          <cell r="AF92">
            <v>41.903154231714716</v>
          </cell>
          <cell r="AG92">
            <v>20.976939203354299</v>
          </cell>
          <cell r="AH92">
            <v>30.4526187132678</v>
          </cell>
          <cell r="AI92">
            <v>42.461509038260644</v>
          </cell>
          <cell r="AJ92">
            <v>23.142327223870339</v>
          </cell>
          <cell r="AK92">
            <v>7.6553833333333321</v>
          </cell>
          <cell r="AL92">
            <v>13.207789543411051</v>
          </cell>
          <cell r="AM92">
            <v>21.620255704561469</v>
          </cell>
          <cell r="AN92">
            <v>23.930400370062618</v>
          </cell>
          <cell r="AO92">
            <v>21.019461573826543</v>
          </cell>
          <cell r="AP92">
            <v>38.000000000000007</v>
          </cell>
          <cell r="AQ92">
            <v>46.262247348215745</v>
          </cell>
          <cell r="AR92">
            <v>18.326046221111802</v>
          </cell>
          <cell r="AS92">
            <v>43.295813243852585</v>
          </cell>
          <cell r="AT92">
            <v>48.544684625967967</v>
          </cell>
          <cell r="AU92">
            <v>6.034156219841437E-2</v>
          </cell>
          <cell r="AV92">
            <v>84.140834934535775</v>
          </cell>
          <cell r="AW92">
            <v>20.33233096612399</v>
          </cell>
          <cell r="AX92">
            <v>33.959875000000004</v>
          </cell>
          <cell r="AY92">
            <v>25.563057353209889</v>
          </cell>
        </row>
        <row r="93">
          <cell r="E93" t="str">
            <v>Panama</v>
          </cell>
          <cell r="F93" t="str">
            <v>yes</v>
          </cell>
          <cell r="G93">
            <v>0.56603773584905659</v>
          </cell>
          <cell r="H93">
            <v>94</v>
          </cell>
          <cell r="J93">
            <v>0.51250289851888342</v>
          </cell>
          <cell r="K93">
            <v>119</v>
          </cell>
          <cell r="M93">
            <v>30.806037522902415</v>
          </cell>
          <cell r="N93">
            <v>82</v>
          </cell>
          <cell r="P93">
            <v>20.876896881096268</v>
          </cell>
          <cell r="Q93">
            <v>106</v>
          </cell>
          <cell r="S93">
            <v>40.735178164708564</v>
          </cell>
          <cell r="T93">
            <v>60</v>
          </cell>
          <cell r="V93">
            <v>64.825784320753954</v>
          </cell>
          <cell r="W93">
            <v>31.961656043087189</v>
          </cell>
          <cell r="X93">
            <v>30.676566280645861</v>
          </cell>
          <cell r="Y93">
            <v>42.509107694610087</v>
          </cell>
          <cell r="Z93">
            <v>33.702776484445721</v>
          </cell>
          <cell r="AA93">
            <v>8.4276772403094622</v>
          </cell>
          <cell r="AB93">
            <v>33.326116521883073</v>
          </cell>
          <cell r="AC93">
            <v>0.9</v>
          </cell>
          <cell r="AD93">
            <v>0</v>
          </cell>
          <cell r="AE93">
            <v>0</v>
          </cell>
          <cell r="AF93">
            <v>62.941127621115179</v>
          </cell>
          <cell r="AG93">
            <v>50.373465109314168</v>
          </cell>
          <cell r="AH93">
            <v>81.162760231832507</v>
          </cell>
          <cell r="AI93">
            <v>49.088170254315841</v>
          </cell>
          <cell r="AJ93">
            <v>29.937329393437256</v>
          </cell>
          <cell r="AK93">
            <v>16.859468481508468</v>
          </cell>
          <cell r="AL93">
            <v>28.255905428840787</v>
          </cell>
          <cell r="AM93">
            <v>25.67614515994703</v>
          </cell>
          <cell r="AN93">
            <v>38.097648253149771</v>
          </cell>
          <cell r="AO93">
            <v>47.734238081819278</v>
          </cell>
          <cell r="AP93">
            <v>17.171406430760978</v>
          </cell>
          <cell r="AQ93">
            <v>62.621678571249994</v>
          </cell>
          <cell r="AR93">
            <v>26.822030600534969</v>
          </cell>
          <cell r="AS93">
            <v>46.155107489711931</v>
          </cell>
          <cell r="AT93">
            <v>28.131191363090267</v>
          </cell>
          <cell r="AU93">
            <v>3.1543053026752692</v>
          </cell>
          <cell r="AV93">
            <v>2.3536273741819129</v>
          </cell>
          <cell r="AW93">
            <v>19.775099044071201</v>
          </cell>
          <cell r="AX93">
            <v>61.381470301199791</v>
          </cell>
          <cell r="AY93">
            <v>5.2707627425663599</v>
          </cell>
        </row>
        <row r="94">
          <cell r="E94" t="str">
            <v>Namibia</v>
          </cell>
          <cell r="F94" t="str">
            <v>yes</v>
          </cell>
          <cell r="G94">
            <v>0.4049586776859504</v>
          </cell>
          <cell r="H94">
            <v>84</v>
          </cell>
          <cell r="J94">
            <v>0.4308612275103294</v>
          </cell>
          <cell r="K94">
            <v>128</v>
          </cell>
          <cell r="M94">
            <v>30.776609210637758</v>
          </cell>
          <cell r="N94">
            <v>83</v>
          </cell>
          <cell r="P94">
            <v>18.53491780775137</v>
          </cell>
          <cell r="Q94">
            <v>121</v>
          </cell>
          <cell r="S94">
            <v>43.018300613524147</v>
          </cell>
          <cell r="T94">
            <v>49</v>
          </cell>
          <cell r="V94">
            <v>72.696686418554677</v>
          </cell>
          <cell r="W94">
            <v>37.85877689234448</v>
          </cell>
          <cell r="X94">
            <v>24.371428334504458</v>
          </cell>
          <cell r="Y94">
            <v>39.369458299051495</v>
          </cell>
          <cell r="Z94">
            <v>40.795153123165655</v>
          </cell>
          <cell r="AA94">
            <v>14.203789223005266</v>
          </cell>
          <cell r="AB94">
            <v>22.866046392497474</v>
          </cell>
          <cell r="AC94">
            <v>0.83750000000000002</v>
          </cell>
          <cell r="AD94">
            <v>0</v>
          </cell>
          <cell r="AE94">
            <v>1</v>
          </cell>
          <cell r="AF94">
            <v>76.183224558859081</v>
          </cell>
          <cell r="AG94">
            <v>67.376759508834979</v>
          </cell>
          <cell r="AH94">
            <v>74.530075187969928</v>
          </cell>
          <cell r="AI94">
            <v>53.932988479612654</v>
          </cell>
          <cell r="AJ94">
            <v>19.442351303949994</v>
          </cell>
          <cell r="AK94">
            <v>40.200990893470781</v>
          </cell>
          <cell r="AL94">
            <v>9.344198090040976</v>
          </cell>
          <cell r="AM94">
            <v>24.779723322579116</v>
          </cell>
          <cell r="AN94">
            <v>38.990363590893274</v>
          </cell>
          <cell r="AO94">
            <v>39.931274150493181</v>
          </cell>
          <cell r="AP94">
            <v>16.147251985474355</v>
          </cell>
          <cell r="AQ94">
            <v>62.029848761186955</v>
          </cell>
          <cell r="AR94">
            <v>39.802408566647017</v>
          </cell>
          <cell r="AS94">
            <v>50.617339373261323</v>
          </cell>
          <cell r="AT94">
            <v>31.965711429588609</v>
          </cell>
          <cell r="AU94">
            <v>15.040865792937389</v>
          </cell>
          <cell r="AV94" t="str">
            <v/>
          </cell>
          <cell r="AW94">
            <v>13.366712653073145</v>
          </cell>
          <cell r="AX94">
            <v>38.375053333333327</v>
          </cell>
          <cell r="AY94">
            <v>7.3570394516616178</v>
          </cell>
        </row>
        <row r="95">
          <cell r="E95" t="str">
            <v>Botswana</v>
          </cell>
          <cell r="F95" t="str">
            <v>yes</v>
          </cell>
          <cell r="G95">
            <v>0.56880733944954132</v>
          </cell>
          <cell r="H95">
            <v>20</v>
          </cell>
          <cell r="J95">
            <v>0.51220976092455983</v>
          </cell>
          <cell r="K95">
            <v>120</v>
          </cell>
          <cell r="M95">
            <v>30.523773524563207</v>
          </cell>
          <cell r="N95">
            <v>84</v>
          </cell>
          <cell r="P95">
            <v>20.677785772223828</v>
          </cell>
          <cell r="Q95">
            <v>109</v>
          </cell>
          <cell r="S95">
            <v>40.369761276902587</v>
          </cell>
          <cell r="T95">
            <v>62</v>
          </cell>
          <cell r="V95">
            <v>76.094661453742773</v>
          </cell>
          <cell r="W95">
            <v>36.994525517680302</v>
          </cell>
          <cell r="X95">
            <v>23.860780236553058</v>
          </cell>
          <cell r="Y95">
            <v>35.713368046861696</v>
          </cell>
          <cell r="Z95">
            <v>29.185471129675108</v>
          </cell>
          <cell r="AA95">
            <v>16.908629278015475</v>
          </cell>
          <cell r="AB95">
            <v>24.446942266432178</v>
          </cell>
          <cell r="AC95">
            <v>0.8125</v>
          </cell>
          <cell r="AD95">
            <v>0</v>
          </cell>
          <cell r="AE95">
            <v>1</v>
          </cell>
          <cell r="AF95">
            <v>77.070070980855391</v>
          </cell>
          <cell r="AG95">
            <v>74.342917041030248</v>
          </cell>
          <cell r="AH95">
            <v>76.870996339342668</v>
          </cell>
          <cell r="AI95">
            <v>66.643764287060222</v>
          </cell>
          <cell r="AJ95">
            <v>25.716078002068912</v>
          </cell>
          <cell r="AK95">
            <v>18.623734263911764</v>
          </cell>
          <cell r="AL95">
            <v>14.758103898817373</v>
          </cell>
          <cell r="AM95">
            <v>22.748171396721983</v>
          </cell>
          <cell r="AN95">
            <v>34.076065414119824</v>
          </cell>
          <cell r="AO95">
            <v>37.40285373184318</v>
          </cell>
          <cell r="AP95">
            <v>21.195479351578935</v>
          </cell>
          <cell r="AQ95">
            <v>48.541771057162968</v>
          </cell>
          <cell r="AR95">
            <v>32.243953193672283</v>
          </cell>
          <cell r="AS95">
            <v>22.015745226366409</v>
          </cell>
          <cell r="AT95">
            <v>33.296714968986635</v>
          </cell>
          <cell r="AU95">
            <v>3.7194925043460914</v>
          </cell>
          <cell r="AV95" t="str">
            <v/>
          </cell>
          <cell r="AW95">
            <v>30.097766051684857</v>
          </cell>
          <cell r="AX95">
            <v>35.689840000000004</v>
          </cell>
          <cell r="AY95">
            <v>13.204044532864351</v>
          </cell>
        </row>
        <row r="96">
          <cell r="E96" t="str">
            <v>Mexico</v>
          </cell>
          <cell r="F96" t="str">
            <v>yes</v>
          </cell>
          <cell r="G96">
            <v>0.89130434782608692</v>
          </cell>
          <cell r="H96">
            <v>79</v>
          </cell>
          <cell r="J96">
            <v>0.62625826274542218</v>
          </cell>
          <cell r="K96">
            <v>94</v>
          </cell>
          <cell r="M96">
            <v>30.477105527102346</v>
          </cell>
          <cell r="N96">
            <v>85</v>
          </cell>
          <cell r="P96">
            <v>23.472949651539899</v>
          </cell>
          <cell r="Q96">
            <v>92</v>
          </cell>
          <cell r="S96">
            <v>37.481261402664792</v>
          </cell>
          <cell r="T96">
            <v>82</v>
          </cell>
          <cell r="V96">
            <v>58.656314685522652</v>
          </cell>
          <cell r="W96">
            <v>34.653086926051209</v>
          </cell>
          <cell r="X96">
            <v>27.036338842120596</v>
          </cell>
          <cell r="Y96">
            <v>37.187545332678411</v>
          </cell>
          <cell r="Z96">
            <v>29.873021226951092</v>
          </cell>
          <cell r="AA96">
            <v>16.728872711596448</v>
          </cell>
          <cell r="AB96">
            <v>30.217026591483346</v>
          </cell>
          <cell r="AC96">
            <v>0.96250000000000002</v>
          </cell>
          <cell r="AD96">
            <v>0</v>
          </cell>
          <cell r="AE96">
            <v>0</v>
          </cell>
          <cell r="AF96">
            <v>44.137781760854267</v>
          </cell>
          <cell r="AG96">
            <v>51.304881701108116</v>
          </cell>
          <cell r="AH96">
            <v>80.526280594605566</v>
          </cell>
          <cell r="AI96">
            <v>53.397063800683668</v>
          </cell>
          <cell r="AJ96">
            <v>31.5262558117178</v>
          </cell>
          <cell r="AK96">
            <v>19.035941165752153</v>
          </cell>
          <cell r="AL96">
            <v>29.034393001783826</v>
          </cell>
          <cell r="AM96">
            <v>15.698520417630812</v>
          </cell>
          <cell r="AN96">
            <v>36.376103106947149</v>
          </cell>
          <cell r="AO96">
            <v>33.396242292793673</v>
          </cell>
          <cell r="AP96">
            <v>27.35316278180451</v>
          </cell>
          <cell r="AQ96">
            <v>50.81323092343704</v>
          </cell>
          <cell r="AR96">
            <v>37.443260517159352</v>
          </cell>
          <cell r="AS96">
            <v>26.080800337603762</v>
          </cell>
          <cell r="AT96">
            <v>26.095002826090163</v>
          </cell>
          <cell r="AU96">
            <v>4.006444481546418</v>
          </cell>
          <cell r="AV96">
            <v>17.961985386911508</v>
          </cell>
          <cell r="AW96">
            <v>28.218188266331417</v>
          </cell>
          <cell r="AX96">
            <v>44.233340948757899</v>
          </cell>
          <cell r="AY96">
            <v>16.200712234208797</v>
          </cell>
        </row>
        <row r="97">
          <cell r="E97" t="str">
            <v>Albania</v>
          </cell>
          <cell r="F97" t="str">
            <v>yes</v>
          </cell>
          <cell r="G97">
            <v>0.79797979797979801</v>
          </cell>
          <cell r="H97">
            <v>5</v>
          </cell>
          <cell r="J97">
            <v>0.59102895449018134</v>
          </cell>
          <cell r="K97">
            <v>101</v>
          </cell>
          <cell r="M97">
            <v>30.466487258997251</v>
          </cell>
          <cell r="N97">
            <v>86</v>
          </cell>
          <cell r="P97">
            <v>22.635133145573057</v>
          </cell>
          <cell r="Q97">
            <v>99</v>
          </cell>
          <cell r="S97">
            <v>38.297841372421445</v>
          </cell>
          <cell r="T97">
            <v>79</v>
          </cell>
          <cell r="V97">
            <v>65.268666064685576</v>
          </cell>
          <cell r="W97">
            <v>32.664611708964848</v>
          </cell>
          <cell r="X97">
            <v>26.396284725944252</v>
          </cell>
          <cell r="Y97">
            <v>47.510108922661487</v>
          </cell>
          <cell r="Z97">
            <v>19.649535439851064</v>
          </cell>
          <cell r="AA97">
            <v>18.00836275050812</v>
          </cell>
          <cell r="AB97">
            <v>27.261903540637995</v>
          </cell>
          <cell r="AC97">
            <v>0.8125</v>
          </cell>
          <cell r="AD97">
            <v>0</v>
          </cell>
          <cell r="AE97">
            <v>0</v>
          </cell>
          <cell r="AF97">
            <v>55.463864982828682</v>
          </cell>
          <cell r="AG97">
            <v>56.314764899670564</v>
          </cell>
          <cell r="AH97">
            <v>84.027368311557495</v>
          </cell>
          <cell r="AI97">
            <v>49.773522427668695</v>
          </cell>
          <cell r="AJ97">
            <v>23.774574140667301</v>
          </cell>
          <cell r="AK97">
            <v>24.44573855855856</v>
          </cell>
          <cell r="AL97">
            <v>21.261760936542906</v>
          </cell>
          <cell r="AM97">
            <v>21.960125289476903</v>
          </cell>
          <cell r="AN97">
            <v>35.966967951812954</v>
          </cell>
          <cell r="AO97">
            <v>44.630983852926747</v>
          </cell>
          <cell r="AP97">
            <v>48.666666666666664</v>
          </cell>
          <cell r="AQ97">
            <v>49.232676248391044</v>
          </cell>
          <cell r="AR97">
            <v>19.000624609618992</v>
          </cell>
          <cell r="AS97">
            <v>14.458703191763195</v>
          </cell>
          <cell r="AT97">
            <v>25.489278518171002</v>
          </cell>
          <cell r="AU97">
            <v>0.9859428625919473</v>
          </cell>
          <cell r="AV97">
            <v>35.281129875992654</v>
          </cell>
          <cell r="AW97">
            <v>17.758015512939757</v>
          </cell>
          <cell r="AX97">
            <v>34.58252365926429</v>
          </cell>
          <cell r="AY97">
            <v>19.941283422011701</v>
          </cell>
        </row>
        <row r="98">
          <cell r="E98" t="str">
            <v>Peru</v>
          </cell>
          <cell r="F98" t="str">
            <v>yes</v>
          </cell>
          <cell r="G98">
            <v>0.71568627450980393</v>
          </cell>
          <cell r="H98">
            <v>96</v>
          </cell>
          <cell r="J98">
            <v>0.55536084959227339</v>
          </cell>
          <cell r="K98">
            <v>113</v>
          </cell>
          <cell r="M98">
            <v>30.380535761545453</v>
          </cell>
          <cell r="N98">
            <v>87</v>
          </cell>
          <cell r="P98">
            <v>21.695492921817134</v>
          </cell>
          <cell r="Q98">
            <v>102</v>
          </cell>
          <cell r="S98">
            <v>39.065578601273771</v>
          </cell>
          <cell r="T98">
            <v>73</v>
          </cell>
          <cell r="V98">
            <v>57.585569966306515</v>
          </cell>
          <cell r="W98">
            <v>25.666867680174974</v>
          </cell>
          <cell r="X98">
            <v>31.417487807023178</v>
          </cell>
          <cell r="Y98">
            <v>42.72266733381079</v>
          </cell>
          <cell r="Z98">
            <v>37.935300219053367</v>
          </cell>
          <cell r="AA98">
            <v>14.471317829185248</v>
          </cell>
          <cell r="AB98">
            <v>28.919668014449023</v>
          </cell>
          <cell r="AC98">
            <v>0.9</v>
          </cell>
          <cell r="AD98">
            <v>0</v>
          </cell>
          <cell r="AE98">
            <v>0</v>
          </cell>
          <cell r="AF98">
            <v>43.177324436782349</v>
          </cell>
          <cell r="AG98">
            <v>51.666067684935605</v>
          </cell>
          <cell r="AH98">
            <v>77.913317777201613</v>
          </cell>
          <cell r="AI98">
            <v>43.336756952065208</v>
          </cell>
          <cell r="AJ98">
            <v>21.868789779218176</v>
          </cell>
          <cell r="AK98">
            <v>11.795056309241531</v>
          </cell>
          <cell r="AL98">
            <v>24.43020791753878</v>
          </cell>
          <cell r="AM98">
            <v>30.852468407173159</v>
          </cell>
          <cell r="AN98">
            <v>38.969787096357599</v>
          </cell>
          <cell r="AO98">
            <v>48.226019549281325</v>
          </cell>
          <cell r="AP98">
            <v>30.965785885474695</v>
          </cell>
          <cell r="AQ98">
            <v>48.976196566676343</v>
          </cell>
          <cell r="AR98">
            <v>46.637421421058264</v>
          </cell>
          <cell r="AS98">
            <v>35.449143827664393</v>
          </cell>
          <cell r="AT98">
            <v>31.719335408437438</v>
          </cell>
          <cell r="AU98">
            <v>1.1816328149192772</v>
          </cell>
          <cell r="AV98">
            <v>25.97745018643737</v>
          </cell>
          <cell r="AW98">
            <v>16.254870486199096</v>
          </cell>
          <cell r="AX98">
            <v>53.216690457372749</v>
          </cell>
          <cell r="AY98">
            <v>4.6226455715252932</v>
          </cell>
        </row>
        <row r="99">
          <cell r="E99" t="str">
            <v>Sri Lanka</v>
          </cell>
          <cell r="F99" t="str">
            <v>yes</v>
          </cell>
          <cell r="G99">
            <v>1.4705882352941178</v>
          </cell>
          <cell r="H99">
            <v>112</v>
          </cell>
          <cell r="J99">
            <v>0.82937699088325112</v>
          </cell>
          <cell r="K99">
            <v>24</v>
          </cell>
          <cell r="M99">
            <v>30.371527376378605</v>
          </cell>
          <cell r="N99">
            <v>88</v>
          </cell>
          <cell r="P99">
            <v>27.538824539153431</v>
          </cell>
          <cell r="Q99">
            <v>68</v>
          </cell>
          <cell r="S99">
            <v>33.204230213603779</v>
          </cell>
          <cell r="T99">
            <v>100</v>
          </cell>
          <cell r="V99">
            <v>53.193875590816766</v>
          </cell>
          <cell r="W99">
            <v>27.211041351190811</v>
          </cell>
          <cell r="X99">
            <v>26.609315306436837</v>
          </cell>
          <cell r="Y99">
            <v>29.723661941130143</v>
          </cell>
          <cell r="Z99">
            <v>29.283256878444359</v>
          </cell>
          <cell r="AA99">
            <v>20.952719540814574</v>
          </cell>
          <cell r="AB99">
            <v>34.124929537492285</v>
          </cell>
          <cell r="AC99">
            <v>0.83750000000000002</v>
          </cell>
          <cell r="AD99">
            <v>0</v>
          </cell>
          <cell r="AE99">
            <v>0</v>
          </cell>
          <cell r="AF99">
            <v>31.581490400329596</v>
          </cell>
          <cell r="AG99">
            <v>58.878406708595385</v>
          </cell>
          <cell r="AH99">
            <v>69.121729663525329</v>
          </cell>
          <cell r="AI99">
            <v>52.931573587695162</v>
          </cell>
          <cell r="AJ99">
            <v>10.052568671995363</v>
          </cell>
          <cell r="AK99">
            <v>18.648981793881902</v>
          </cell>
          <cell r="AL99">
            <v>17.317178606626772</v>
          </cell>
          <cell r="AM99">
            <v>32.221485072285532</v>
          </cell>
          <cell r="AN99">
            <v>30.289282240398212</v>
          </cell>
          <cell r="AO99">
            <v>30.427425202283949</v>
          </cell>
          <cell r="AP99">
            <v>17.652530347573403</v>
          </cell>
          <cell r="AQ99">
            <v>41.091030273533065</v>
          </cell>
          <cell r="AR99">
            <v>30.910959443926128</v>
          </cell>
          <cell r="AS99">
            <v>34.580394611561722</v>
          </cell>
          <cell r="AT99">
            <v>22.35841657984523</v>
          </cell>
          <cell r="AU99">
            <v>6.1754959289703342</v>
          </cell>
          <cell r="AV99">
            <v>26.833107005564479</v>
          </cell>
          <cell r="AW99">
            <v>29.849555687908907</v>
          </cell>
          <cell r="AX99">
            <v>47.725761257817595</v>
          </cell>
          <cell r="AY99">
            <v>20.524097817166979</v>
          </cell>
        </row>
        <row r="100">
          <cell r="E100" t="str">
            <v>Kazakhstan</v>
          </cell>
          <cell r="F100" t="str">
            <v>yes</v>
          </cell>
          <cell r="G100">
            <v>0.59259259259259256</v>
          </cell>
          <cell r="H100">
            <v>64</v>
          </cell>
          <cell r="J100">
            <v>0.5214092060509119</v>
          </cell>
          <cell r="K100">
            <v>117</v>
          </cell>
          <cell r="M100">
            <v>30.322917461576004</v>
          </cell>
          <cell r="N100">
            <v>89</v>
          </cell>
          <cell r="P100">
            <v>20.784215391764359</v>
          </cell>
          <cell r="Q100">
            <v>108</v>
          </cell>
          <cell r="S100">
            <v>39.861619531387653</v>
          </cell>
          <cell r="T100">
            <v>64</v>
          </cell>
          <cell r="V100">
            <v>62.622146865642101</v>
          </cell>
          <cell r="W100">
            <v>34.555483582324541</v>
          </cell>
          <cell r="X100">
            <v>28.461179595219676</v>
          </cell>
          <cell r="Y100">
            <v>36.640906605160403</v>
          </cell>
          <cell r="Z100">
            <v>37.028381008591545</v>
          </cell>
          <cell r="AA100">
            <v>21.403256894521618</v>
          </cell>
          <cell r="AB100">
            <v>20.1651738890071</v>
          </cell>
          <cell r="AC100">
            <v>0.9375</v>
          </cell>
          <cell r="AD100">
            <v>0</v>
          </cell>
          <cell r="AE100">
            <v>0</v>
          </cell>
          <cell r="AF100">
            <v>48.488593502720505</v>
          </cell>
          <cell r="AG100">
            <v>52.159029649595688</v>
          </cell>
          <cell r="AH100">
            <v>87.218817444610124</v>
          </cell>
          <cell r="AI100">
            <v>58.176345989952708</v>
          </cell>
          <cell r="AJ100">
            <v>32.275521869576288</v>
          </cell>
          <cell r="AK100">
            <v>13.21458288744463</v>
          </cell>
          <cell r="AL100">
            <v>33.757429959075417</v>
          </cell>
          <cell r="AM100">
            <v>9.4824856003690083</v>
          </cell>
          <cell r="AN100">
            <v>42.143623226214608</v>
          </cell>
          <cell r="AO100">
            <v>33.012765790154248</v>
          </cell>
          <cell r="AP100">
            <v>23.793120510873628</v>
          </cell>
          <cell r="AQ100">
            <v>53.116833514453319</v>
          </cell>
          <cell r="AR100">
            <v>38.114336714412097</v>
          </cell>
          <cell r="AS100">
            <v>23.931604832975324</v>
          </cell>
          <cell r="AT100">
            <v>49.039201478387227</v>
          </cell>
          <cell r="AU100">
            <v>15.52275286704085</v>
          </cell>
          <cell r="AV100">
            <v>27.743528039011046</v>
          </cell>
          <cell r="AW100">
            <v>20.943489777512958</v>
          </cell>
          <cell r="AX100">
            <v>29.801707551206476</v>
          </cell>
          <cell r="AY100">
            <v>10.528640226807727</v>
          </cell>
        </row>
        <row r="101">
          <cell r="E101" t="str">
            <v>Kyrgyzstan</v>
          </cell>
          <cell r="F101" t="str">
            <v>yes</v>
          </cell>
          <cell r="G101">
            <v>1.0823529411764705</v>
          </cell>
          <cell r="H101">
            <v>68</v>
          </cell>
          <cell r="J101">
            <v>0.70717626572239911</v>
          </cell>
          <cell r="K101">
            <v>65</v>
          </cell>
          <cell r="M101">
            <v>29.81624792497896</v>
          </cell>
          <cell r="N101">
            <v>90</v>
          </cell>
          <cell r="P101">
            <v>24.702010318211045</v>
          </cell>
          <cell r="Q101">
            <v>85</v>
          </cell>
          <cell r="S101">
            <v>34.930485531746875</v>
          </cell>
          <cell r="T101">
            <v>92</v>
          </cell>
          <cell r="V101">
            <v>49.535689345793251</v>
          </cell>
          <cell r="W101">
            <v>29.663978845027426</v>
          </cell>
          <cell r="X101">
            <v>22.548992962207166</v>
          </cell>
          <cell r="Y101">
            <v>40.186956981891605</v>
          </cell>
          <cell r="Z101">
            <v>32.716809523814923</v>
          </cell>
          <cell r="AA101">
            <v>26.074717127612804</v>
          </cell>
          <cell r="AB101">
            <v>23.329303508809289</v>
          </cell>
          <cell r="AC101">
            <v>0.98750000000000004</v>
          </cell>
          <cell r="AD101">
            <v>0</v>
          </cell>
          <cell r="AE101">
            <v>0</v>
          </cell>
          <cell r="AF101">
            <v>25.644528666748759</v>
          </cell>
          <cell r="AG101">
            <v>42.866427073974243</v>
          </cell>
          <cell r="AH101">
            <v>80.096112296656756</v>
          </cell>
          <cell r="AI101">
            <v>51.612859624739372</v>
          </cell>
          <cell r="AJ101">
            <v>28.494416048954495</v>
          </cell>
          <cell r="AK101">
            <v>8.8846608613884168</v>
          </cell>
          <cell r="AL101">
            <v>21.764154339286904</v>
          </cell>
          <cell r="AM101">
            <v>14.85370985654688</v>
          </cell>
          <cell r="AN101">
            <v>31.029114690787718</v>
          </cell>
          <cell r="AO101">
            <v>45.463342581641754</v>
          </cell>
          <cell r="AP101">
            <v>22.339289872388626</v>
          </cell>
          <cell r="AQ101">
            <v>52.758238491644441</v>
          </cell>
          <cell r="AR101">
            <v>34.005254857166506</v>
          </cell>
          <cell r="AS101">
            <v>36.120168888888891</v>
          </cell>
          <cell r="AT101">
            <v>28.025004825389388</v>
          </cell>
          <cell r="AU101">
            <v>21.806417438223693</v>
          </cell>
          <cell r="AV101">
            <v>32.588817639974963</v>
          </cell>
          <cell r="AW101">
            <v>23.828916304639762</v>
          </cell>
          <cell r="AX101">
            <v>22.418001380268205</v>
          </cell>
          <cell r="AY101">
            <v>24.240605637350377</v>
          </cell>
        </row>
        <row r="102">
          <cell r="E102" t="str">
            <v>Guatemala</v>
          </cell>
          <cell r="F102" t="str">
            <v>yes</v>
          </cell>
          <cell r="G102">
            <v>1.2692307692307692</v>
          </cell>
          <cell r="H102">
            <v>49</v>
          </cell>
          <cell r="J102">
            <v>0.76919539038488083</v>
          </cell>
          <cell r="K102">
            <v>45</v>
          </cell>
          <cell r="M102">
            <v>29.375419649398708</v>
          </cell>
          <cell r="N102">
            <v>91</v>
          </cell>
          <cell r="P102">
            <v>25.543179128477608</v>
          </cell>
          <cell r="Q102">
            <v>78</v>
          </cell>
          <cell r="S102">
            <v>33.207660170319812</v>
          </cell>
          <cell r="T102">
            <v>99</v>
          </cell>
          <cell r="V102">
            <v>51.357065111434231</v>
          </cell>
          <cell r="W102">
            <v>25.160707618763926</v>
          </cell>
          <cell r="X102">
            <v>24.461690040398413</v>
          </cell>
          <cell r="Y102">
            <v>38.411293085390525</v>
          </cell>
          <cell r="Z102">
            <v>26.64754499561197</v>
          </cell>
          <cell r="AA102">
            <v>14.266358297880961</v>
          </cell>
          <cell r="AB102">
            <v>36.819999959074252</v>
          </cell>
          <cell r="AC102">
            <v>0.88749999999999996</v>
          </cell>
          <cell r="AD102">
            <v>0</v>
          </cell>
          <cell r="AE102">
            <v>0</v>
          </cell>
          <cell r="AF102">
            <v>42.953019840889773</v>
          </cell>
          <cell r="AG102">
            <v>45.543875411799945</v>
          </cell>
          <cell r="AH102">
            <v>65.574300081612989</v>
          </cell>
          <cell r="AI102">
            <v>44.576215201553886</v>
          </cell>
          <cell r="AJ102">
            <v>18.762267553383232</v>
          </cell>
          <cell r="AK102">
            <v>12.143640101354665</v>
          </cell>
          <cell r="AL102">
            <v>23.038996654123668</v>
          </cell>
          <cell r="AM102">
            <v>25.63105686699679</v>
          </cell>
          <cell r="AN102">
            <v>24.71501660007479</v>
          </cell>
          <cell r="AO102">
            <v>40.568427653651725</v>
          </cell>
          <cell r="AP102">
            <v>26.666666666666668</v>
          </cell>
          <cell r="AQ102">
            <v>47.998784935853188</v>
          </cell>
          <cell r="AR102">
            <v>19.862693947835201</v>
          </cell>
          <cell r="AS102">
            <v>35.616645964052289</v>
          </cell>
          <cell r="AT102">
            <v>24.463295074948419</v>
          </cell>
          <cell r="AU102">
            <v>0.74968683075940212</v>
          </cell>
          <cell r="AV102">
            <v>19.903965716671067</v>
          </cell>
          <cell r="AW102">
            <v>22.145422346212413</v>
          </cell>
          <cell r="AX102">
            <v>63.261847106335154</v>
          </cell>
          <cell r="AY102">
            <v>10.378152811813353</v>
          </cell>
        </row>
        <row r="103">
          <cell r="E103" t="str">
            <v>Egypt</v>
          </cell>
          <cell r="F103" t="str">
            <v>yes</v>
          </cell>
          <cell r="G103">
            <v>0.967741935483871</v>
          </cell>
          <cell r="H103">
            <v>39</v>
          </cell>
          <cell r="J103">
            <v>0.66698257332204691</v>
          </cell>
          <cell r="K103">
            <v>79</v>
          </cell>
          <cell r="M103">
            <v>29.244810410067114</v>
          </cell>
          <cell r="N103">
            <v>92</v>
          </cell>
          <cell r="P103">
            <v>23.402498881256868</v>
          </cell>
          <cell r="Q103">
            <v>93</v>
          </cell>
          <cell r="S103">
            <v>35.08712193887736</v>
          </cell>
          <cell r="T103">
            <v>90</v>
          </cell>
          <cell r="V103">
            <v>61.700559458507065</v>
          </cell>
          <cell r="W103">
            <v>26.367750529470147</v>
          </cell>
          <cell r="X103">
            <v>21.667619974204854</v>
          </cell>
          <cell r="Y103">
            <v>35.028486144961249</v>
          </cell>
          <cell r="Z103">
            <v>30.671193587243476</v>
          </cell>
          <cell r="AA103">
            <v>17.227444607425753</v>
          </cell>
          <cell r="AB103">
            <v>29.577553155087987</v>
          </cell>
          <cell r="AC103">
            <v>0.875</v>
          </cell>
          <cell r="AD103">
            <v>0</v>
          </cell>
          <cell r="AE103">
            <v>0</v>
          </cell>
          <cell r="AF103">
            <v>40.997086045093901</v>
          </cell>
          <cell r="AG103">
            <v>58.762803234501348</v>
          </cell>
          <cell r="AH103">
            <v>85.341789095925947</v>
          </cell>
          <cell r="AI103">
            <v>51.675211272695286</v>
          </cell>
          <cell r="AJ103">
            <v>12.622281809587424</v>
          </cell>
          <cell r="AK103">
            <v>14.805758506127731</v>
          </cell>
          <cell r="AL103">
            <v>25.914139989560724</v>
          </cell>
          <cell r="AM103">
            <v>10.828659529243636</v>
          </cell>
          <cell r="AN103">
            <v>28.260060403810201</v>
          </cell>
          <cell r="AO103">
            <v>33.017924808454993</v>
          </cell>
          <cell r="AP103">
            <v>29.7462549247334</v>
          </cell>
          <cell r="AQ103">
            <v>42.321278701695363</v>
          </cell>
          <cell r="AR103">
            <v>39.272717351062354</v>
          </cell>
          <cell r="AS103">
            <v>25.811222102927974</v>
          </cell>
          <cell r="AT103">
            <v>26.929641307740102</v>
          </cell>
          <cell r="AU103">
            <v>7.127852853574093</v>
          </cell>
          <cell r="AV103">
            <v>23.721354583295174</v>
          </cell>
          <cell r="AW103">
            <v>20.833126385407994</v>
          </cell>
          <cell r="AX103">
            <v>43.898382327109061</v>
          </cell>
          <cell r="AY103">
            <v>15.256723983066914</v>
          </cell>
        </row>
        <row r="104">
          <cell r="E104" t="str">
            <v>Azerbaijan</v>
          </cell>
          <cell r="F104" t="str">
            <v>yes</v>
          </cell>
          <cell r="G104">
            <v>0.80769230769230771</v>
          </cell>
          <cell r="H104">
            <v>12</v>
          </cell>
          <cell r="J104">
            <v>0.56909219512233766</v>
          </cell>
          <cell r="K104">
            <v>110</v>
          </cell>
          <cell r="M104">
            <v>29.193274008358685</v>
          </cell>
          <cell r="N104">
            <v>93</v>
          </cell>
          <cell r="P104">
            <v>21.176148144602056</v>
          </cell>
          <cell r="Q104">
            <v>104</v>
          </cell>
          <cell r="S104">
            <v>37.21039987211531</v>
          </cell>
          <cell r="T104">
            <v>84</v>
          </cell>
          <cell r="V104">
            <v>57.884289166449797</v>
          </cell>
          <cell r="W104">
            <v>30.406354116462456</v>
          </cell>
          <cell r="X104">
            <v>21.997281834486827</v>
          </cell>
          <cell r="Y104">
            <v>44.108958306265443</v>
          </cell>
          <cell r="Z104">
            <v>31.65511593691204</v>
          </cell>
          <cell r="AA104">
            <v>24.424011245519399</v>
          </cell>
          <cell r="AB104">
            <v>17.928285043684713</v>
          </cell>
          <cell r="AC104">
            <v>0.96250000000000002</v>
          </cell>
          <cell r="AD104">
            <v>0</v>
          </cell>
          <cell r="AE104">
            <v>0</v>
          </cell>
          <cell r="AF104">
            <v>35.2617618576339</v>
          </cell>
          <cell r="AG104">
            <v>51.99311171009284</v>
          </cell>
          <cell r="AH104">
            <v>86.397993931622636</v>
          </cell>
          <cell r="AI104">
            <v>50.877318734046888</v>
          </cell>
          <cell r="AJ104">
            <v>22.416032595218198</v>
          </cell>
          <cell r="AK104">
            <v>17.925711020122293</v>
          </cell>
          <cell r="AL104">
            <v>22.827461070529818</v>
          </cell>
          <cell r="AM104">
            <v>12.604123919627616</v>
          </cell>
          <cell r="AN104">
            <v>30.560260513303046</v>
          </cell>
          <cell r="AO104">
            <v>35.502734831778454</v>
          </cell>
          <cell r="AP104">
            <v>44.666666666666664</v>
          </cell>
          <cell r="AQ104">
            <v>52.157473420351216</v>
          </cell>
          <cell r="AR104">
            <v>22.724701375544385</v>
          </cell>
          <cell r="AS104">
            <v>32.156666011248518</v>
          </cell>
          <cell r="AT104">
            <v>40.08398042394321</v>
          </cell>
          <cell r="AU104">
            <v>6.2953110621208239</v>
          </cell>
          <cell r="AV104">
            <v>41.873856378010984</v>
          </cell>
          <cell r="AW104">
            <v>25.102866296426392</v>
          </cell>
          <cell r="AX104">
            <v>33.006768340631638</v>
          </cell>
          <cell r="AY104">
            <v>2.8498017467377861</v>
          </cell>
        </row>
        <row r="105">
          <cell r="E105" t="str">
            <v>Kenya</v>
          </cell>
          <cell r="F105" t="str">
            <v>yes</v>
          </cell>
          <cell r="G105">
            <v>0.58823529411764708</v>
          </cell>
          <cell r="H105">
            <v>65</v>
          </cell>
          <cell r="J105">
            <v>0.48547948580194467</v>
          </cell>
          <cell r="K105">
            <v>125</v>
          </cell>
          <cell r="M105">
            <v>29.161905510376307</v>
          </cell>
          <cell r="N105">
            <v>94</v>
          </cell>
          <cell r="P105">
            <v>19.061194755630535</v>
          </cell>
          <cell r="Q105">
            <v>119</v>
          </cell>
          <cell r="S105">
            <v>39.262616265122077</v>
          </cell>
          <cell r="T105">
            <v>70</v>
          </cell>
          <cell r="V105">
            <v>52.013896845370503</v>
          </cell>
          <cell r="W105">
            <v>43.290109446386474</v>
          </cell>
          <cell r="X105">
            <v>21.383611842057871</v>
          </cell>
          <cell r="Y105">
            <v>40.143023812662314</v>
          </cell>
          <cell r="Z105">
            <v>39.482439379133218</v>
          </cell>
          <cell r="AA105">
            <v>15.839611244294304</v>
          </cell>
          <cell r="AB105">
            <v>22.282778266966766</v>
          </cell>
          <cell r="AC105">
            <v>0.86250000000000004</v>
          </cell>
          <cell r="AD105">
            <v>0</v>
          </cell>
          <cell r="AE105">
            <v>0</v>
          </cell>
          <cell r="AF105">
            <v>41.041156430008073</v>
          </cell>
          <cell r="AG105">
            <v>48.412398921832882</v>
          </cell>
          <cell r="AH105">
            <v>66.588135184270556</v>
          </cell>
          <cell r="AI105">
            <v>46.7061103031917</v>
          </cell>
          <cell r="AJ105">
            <v>34.263107253495107</v>
          </cell>
          <cell r="AK105">
            <v>48.901110782472621</v>
          </cell>
          <cell r="AL105">
            <v>14.34530635600192</v>
          </cell>
          <cell r="AM105">
            <v>20.149621199219443</v>
          </cell>
          <cell r="AN105">
            <v>29.655907970952239</v>
          </cell>
          <cell r="AO105">
            <v>47.478063593867297</v>
          </cell>
          <cell r="AP105">
            <v>30.225673541409694</v>
          </cell>
          <cell r="AQ105">
            <v>42.725334302709953</v>
          </cell>
          <cell r="AR105">
            <v>44.871955028107436</v>
          </cell>
          <cell r="AS105">
            <v>45.801707365675547</v>
          </cell>
          <cell r="AT105">
            <v>27.773655743616672</v>
          </cell>
          <cell r="AU105">
            <v>5.3368467984736006</v>
          </cell>
          <cell r="AV105">
            <v>20.115827973199547</v>
          </cell>
          <cell r="AW105">
            <v>22.066158961209759</v>
          </cell>
          <cell r="AX105">
            <v>38.084642964693025</v>
          </cell>
          <cell r="AY105">
            <v>6.4809135692405064</v>
          </cell>
        </row>
        <row r="106">
          <cell r="E106" t="str">
            <v>Philippines</v>
          </cell>
          <cell r="F106" t="str">
            <v>yes</v>
          </cell>
          <cell r="G106">
            <v>1.0786516853932584</v>
          </cell>
          <cell r="H106">
            <v>97</v>
          </cell>
          <cell r="J106">
            <v>0.70590301181407011</v>
          </cell>
          <cell r="K106">
            <v>66</v>
          </cell>
          <cell r="M106">
            <v>29.01428880045232</v>
          </cell>
          <cell r="N106">
            <v>95</v>
          </cell>
          <cell r="P106">
            <v>24.012237164764244</v>
          </cell>
          <cell r="Q106">
            <v>89</v>
          </cell>
          <cell r="S106">
            <v>34.016340436140396</v>
          </cell>
          <cell r="T106">
            <v>96</v>
          </cell>
          <cell r="V106">
            <v>51.281538304194306</v>
          </cell>
          <cell r="W106">
            <v>23.677648209479855</v>
          </cell>
          <cell r="X106">
            <v>26.475011699139099</v>
          </cell>
          <cell r="Y106">
            <v>31.99682138201975</v>
          </cell>
          <cell r="Z106">
            <v>36.650682585868964</v>
          </cell>
          <cell r="AA106">
            <v>22.274645895242685</v>
          </cell>
          <cell r="AB106">
            <v>25.749828434285803</v>
          </cell>
          <cell r="AC106">
            <v>0.92500000000000004</v>
          </cell>
          <cell r="AD106">
            <v>0</v>
          </cell>
          <cell r="AE106">
            <v>0</v>
          </cell>
          <cell r="AF106">
            <v>32.465759984675799</v>
          </cell>
          <cell r="AG106">
            <v>52.919436957172813</v>
          </cell>
          <cell r="AH106">
            <v>68.459417970734293</v>
          </cell>
          <cell r="AI106">
            <v>30.845097457369153</v>
          </cell>
          <cell r="AJ106">
            <v>28.699187381768525</v>
          </cell>
          <cell r="AK106">
            <v>11.488659789301892</v>
          </cell>
          <cell r="AL106">
            <v>22.349382709012218</v>
          </cell>
          <cell r="AM106">
            <v>29.377070730392393</v>
          </cell>
          <cell r="AN106">
            <v>27.698581658012689</v>
          </cell>
          <cell r="AO106">
            <v>21.017745012897116</v>
          </cell>
          <cell r="AP106">
            <v>24.862561377009094</v>
          </cell>
          <cell r="AQ106">
            <v>50.110157756153043</v>
          </cell>
          <cell r="AR106">
            <v>46.688814397468661</v>
          </cell>
          <cell r="AS106">
            <v>30.881716913263752</v>
          </cell>
          <cell r="AT106">
            <v>32.381516446874478</v>
          </cell>
          <cell r="AU106">
            <v>3.3758965023048044</v>
          </cell>
          <cell r="AV106">
            <v>19.641454566533447</v>
          </cell>
          <cell r="AW106">
            <v>43.80658661688981</v>
          </cell>
          <cell r="AX106">
            <v>41.101231900578249</v>
          </cell>
          <cell r="AY106">
            <v>10.398424967993359</v>
          </cell>
        </row>
        <row r="107">
          <cell r="E107" t="str">
            <v>Jamaica</v>
          </cell>
          <cell r="F107" t="str">
            <v>yes</v>
          </cell>
          <cell r="G107">
            <v>0.6166666666666667</v>
          </cell>
          <cell r="H107">
            <v>61</v>
          </cell>
          <cell r="J107">
            <v>0.48555539077473242</v>
          </cell>
          <cell r="K107">
            <v>124</v>
          </cell>
          <cell r="M107">
            <v>28.890887162358755</v>
          </cell>
          <cell r="N107">
            <v>96</v>
          </cell>
          <cell r="P107">
            <v>18.886035610738141</v>
          </cell>
          <cell r="Q107">
            <v>120</v>
          </cell>
          <cell r="S107">
            <v>38.89573871397937</v>
          </cell>
          <cell r="T107">
            <v>74</v>
          </cell>
          <cell r="V107">
            <v>69.289280209100752</v>
          </cell>
          <cell r="W107">
            <v>35.54207946564663</v>
          </cell>
          <cell r="X107">
            <v>20.601127469541723</v>
          </cell>
          <cell r="Y107">
            <v>30.174769412433317</v>
          </cell>
          <cell r="Z107">
            <v>38.871437013174457</v>
          </cell>
          <cell r="AA107">
            <v>12.832062759667174</v>
          </cell>
          <cell r="AB107">
            <v>24.940008461809111</v>
          </cell>
          <cell r="AC107">
            <v>0.8</v>
          </cell>
          <cell r="AD107">
            <v>0</v>
          </cell>
          <cell r="AE107">
            <v>0</v>
          </cell>
          <cell r="AF107">
            <v>61.159681460299225</v>
          </cell>
          <cell r="AG107">
            <v>63.946690625935908</v>
          </cell>
          <cell r="AH107">
            <v>82.761468541067131</v>
          </cell>
          <cell r="AI107">
            <v>57.954104391210187</v>
          </cell>
          <cell r="AJ107">
            <v>25.653452173667013</v>
          </cell>
          <cell r="AK107">
            <v>23.018681832062704</v>
          </cell>
          <cell r="AL107">
            <v>23.809717129447847</v>
          </cell>
          <cell r="AM107">
            <v>9.8524377471254851</v>
          </cell>
          <cell r="AN107">
            <v>28.14122753205184</v>
          </cell>
          <cell r="AO107">
            <v>24.966569184082353</v>
          </cell>
          <cell r="AP107">
            <v>20.111933634393104</v>
          </cell>
          <cell r="AQ107">
            <v>45.445805418824492</v>
          </cell>
          <cell r="AR107">
            <v>48.702244974421312</v>
          </cell>
          <cell r="AS107">
            <v>31.757229531073449</v>
          </cell>
          <cell r="AT107">
            <v>36.154836534028604</v>
          </cell>
          <cell r="AU107">
            <v>6.4497074337904472</v>
          </cell>
          <cell r="AV107">
            <v>13.602865410964061</v>
          </cell>
          <cell r="AW107">
            <v>18.443615434247015</v>
          </cell>
          <cell r="AX107">
            <v>43.32285998219934</v>
          </cell>
          <cell r="AY107">
            <v>6.5571569414188824</v>
          </cell>
        </row>
        <row r="108">
          <cell r="E108" t="str">
            <v>Ecuador</v>
          </cell>
          <cell r="F108" t="str">
            <v>yes</v>
          </cell>
          <cell r="G108">
            <v>1.2560975609756098</v>
          </cell>
          <cell r="H108">
            <v>38</v>
          </cell>
          <cell r="J108">
            <v>0.76536737232852758</v>
          </cell>
          <cell r="K108">
            <v>46</v>
          </cell>
          <cell r="M108">
            <v>28.769924360624071</v>
          </cell>
          <cell r="N108">
            <v>97</v>
          </cell>
          <cell r="P108">
            <v>24.94615200793865</v>
          </cell>
          <cell r="Q108">
            <v>82</v>
          </cell>
          <cell r="S108">
            <v>32.593696713309491</v>
          </cell>
          <cell r="T108">
            <v>103</v>
          </cell>
          <cell r="V108">
            <v>42.872695365297432</v>
          </cell>
          <cell r="W108">
            <v>27.02557945237908</v>
          </cell>
          <cell r="X108">
            <v>26.436417249917906</v>
          </cell>
          <cell r="Y108">
            <v>30.370279711062437</v>
          </cell>
          <cell r="Z108">
            <v>36.263511787890607</v>
          </cell>
          <cell r="AA108">
            <v>18.526026069067893</v>
          </cell>
          <cell r="AB108">
            <v>31.366277946809412</v>
          </cell>
          <cell r="AC108">
            <v>0.875</v>
          </cell>
          <cell r="AD108">
            <v>0</v>
          </cell>
          <cell r="AE108">
            <v>0</v>
          </cell>
          <cell r="AF108">
            <v>37.859138196031211</v>
          </cell>
          <cell r="AG108">
            <v>25.245882000598982</v>
          </cell>
          <cell r="AH108">
            <v>65.513065899262116</v>
          </cell>
          <cell r="AI108">
            <v>48.559748646545494</v>
          </cell>
          <cell r="AJ108">
            <v>23.705513993531365</v>
          </cell>
          <cell r="AK108">
            <v>8.8114757170603895</v>
          </cell>
          <cell r="AL108">
            <v>22.351798859288454</v>
          </cell>
          <cell r="AM108">
            <v>14.384874600422286</v>
          </cell>
          <cell r="AN108">
            <v>42.572578290042962</v>
          </cell>
          <cell r="AO108">
            <v>32.030759912937093</v>
          </cell>
          <cell r="AP108">
            <v>12.589336225368351</v>
          </cell>
          <cell r="AQ108">
            <v>46.490742994881877</v>
          </cell>
          <cell r="AR108">
            <v>42.878734043657232</v>
          </cell>
          <cell r="AS108">
            <v>41.716007400377009</v>
          </cell>
          <cell r="AT108">
            <v>24.195793919637584</v>
          </cell>
          <cell r="AU108">
            <v>1.8411185210508942</v>
          </cell>
          <cell r="AV108">
            <v>33.300694870125206</v>
          </cell>
          <cell r="AW108">
            <v>20.436264816027574</v>
          </cell>
          <cell r="AX108">
            <v>44.289207006654941</v>
          </cell>
          <cell r="AY108">
            <v>18.443348886963886</v>
          </cell>
        </row>
        <row r="109">
          <cell r="E109" t="str">
            <v>Morocco</v>
          </cell>
          <cell r="F109" t="str">
            <v>yes</v>
          </cell>
          <cell r="G109">
            <v>0.81308411214953269</v>
          </cell>
          <cell r="H109">
            <v>82</v>
          </cell>
          <cell r="J109">
            <v>0.56932006924601419</v>
          </cell>
          <cell r="K109">
            <v>109</v>
          </cell>
          <cell r="M109">
            <v>28.769239554866914</v>
          </cell>
          <cell r="N109">
            <v>98</v>
          </cell>
          <cell r="P109">
            <v>20.873887712914179</v>
          </cell>
          <cell r="Q109">
            <v>107</v>
          </cell>
          <cell r="S109">
            <v>36.664591396819652</v>
          </cell>
          <cell r="T109">
            <v>87</v>
          </cell>
          <cell r="V109">
            <v>57.650489320046468</v>
          </cell>
          <cell r="W109">
            <v>38.030820070804246</v>
          </cell>
          <cell r="X109">
            <v>29.176214912088181</v>
          </cell>
          <cell r="Y109">
            <v>34.409663088899968</v>
          </cell>
          <cell r="Z109">
            <v>24.055769592259381</v>
          </cell>
          <cell r="AA109">
            <v>19.495607352431271</v>
          </cell>
          <cell r="AB109">
            <v>22.252168073397087</v>
          </cell>
          <cell r="AC109">
            <v>0.92500000000000004</v>
          </cell>
          <cell r="AD109">
            <v>0</v>
          </cell>
          <cell r="AE109">
            <v>0</v>
          </cell>
          <cell r="AF109">
            <v>43.830115706851664</v>
          </cell>
          <cell r="AG109">
            <v>47.458820005989821</v>
          </cell>
          <cell r="AH109">
            <v>81.662532247297918</v>
          </cell>
          <cell r="AI109">
            <v>54.830317576741528</v>
          </cell>
          <cell r="AJ109">
            <v>40.921875092556689</v>
          </cell>
          <cell r="AK109">
            <v>18.340267543114539</v>
          </cell>
          <cell r="AL109">
            <v>21.415926721350544</v>
          </cell>
          <cell r="AM109">
            <v>22.086547477198817</v>
          </cell>
          <cell r="AN109">
            <v>44.026170537715181</v>
          </cell>
          <cell r="AO109">
            <v>38.121317131551407</v>
          </cell>
          <cell r="AP109">
            <v>22.54803541867555</v>
          </cell>
          <cell r="AQ109">
            <v>42.559636716472937</v>
          </cell>
          <cell r="AR109">
            <v>20.090059863123575</v>
          </cell>
          <cell r="AS109">
            <v>21.678042335280587</v>
          </cell>
          <cell r="AT109">
            <v>30.399206578373981</v>
          </cell>
          <cell r="AU109">
            <v>5.8827604490358425</v>
          </cell>
          <cell r="AV109">
            <v>25.590238301232652</v>
          </cell>
          <cell r="AW109">
            <v>27.013823307025319</v>
          </cell>
          <cell r="AX109">
            <v>35.680996790835636</v>
          </cell>
          <cell r="AY109">
            <v>8.823339355958538</v>
          </cell>
        </row>
        <row r="110">
          <cell r="E110" t="str">
            <v>Iran (Islamic Republic of)</v>
          </cell>
          <cell r="F110" t="str">
            <v>yes</v>
          </cell>
          <cell r="G110">
            <v>1.472972972972973</v>
          </cell>
          <cell r="H110">
            <v>57</v>
          </cell>
          <cell r="J110">
            <v>0.84079380433012252</v>
          </cell>
          <cell r="K110">
            <v>22</v>
          </cell>
          <cell r="M110">
            <v>28.453727041326033</v>
          </cell>
          <cell r="N110">
            <v>99</v>
          </cell>
          <cell r="P110">
            <v>25.992826953427738</v>
          </cell>
          <cell r="Q110">
            <v>74</v>
          </cell>
          <cell r="S110">
            <v>30.914627129224328</v>
          </cell>
          <cell r="T110">
            <v>109</v>
          </cell>
          <cell r="V110">
            <v>42.677505586258917</v>
          </cell>
          <cell r="W110">
            <v>39.455043020251367</v>
          </cell>
          <cell r="X110">
            <v>22.89223972100822</v>
          </cell>
          <cell r="Y110">
            <v>26.082826613257069</v>
          </cell>
          <cell r="Z110">
            <v>23.465520705346062</v>
          </cell>
          <cell r="AA110">
            <v>28.214551844389518</v>
          </cell>
          <cell r="AB110">
            <v>23.771102062465953</v>
          </cell>
          <cell r="AC110">
            <v>0.78749999999999998</v>
          </cell>
          <cell r="AD110">
            <v>0</v>
          </cell>
          <cell r="AE110">
            <v>0</v>
          </cell>
          <cell r="AF110">
            <v>11.560347409404015</v>
          </cell>
          <cell r="AG110">
            <v>31.381551362683439</v>
          </cell>
          <cell r="AH110">
            <v>85.09061798668931</v>
          </cell>
          <cell r="AI110">
            <v>44.134804197453178</v>
          </cell>
          <cell r="AJ110">
            <v>51.027790417955963</v>
          </cell>
          <cell r="AK110">
            <v>23.202534445344952</v>
          </cell>
          <cell r="AL110">
            <v>20.393275858586552</v>
          </cell>
          <cell r="AM110">
            <v>8.0257289259891351</v>
          </cell>
          <cell r="AN110">
            <v>40.257714378448966</v>
          </cell>
          <cell r="AO110">
            <v>36.864267183947582</v>
          </cell>
          <cell r="AP110">
            <v>11.536395861524905</v>
          </cell>
          <cell r="AQ110">
            <v>29.847816794298719</v>
          </cell>
          <cell r="AR110">
            <v>21.332913252361131</v>
          </cell>
          <cell r="AS110">
            <v>29.227974831214073</v>
          </cell>
          <cell r="AT110">
            <v>19.835674032462975</v>
          </cell>
          <cell r="AU110">
            <v>32.225701461742311</v>
          </cell>
          <cell r="AV110">
            <v>26.887953129703089</v>
          </cell>
          <cell r="AW110">
            <v>25.530000941723152</v>
          </cell>
          <cell r="AX110">
            <v>32.629103349017072</v>
          </cell>
          <cell r="AY110">
            <v>14.913100775914835</v>
          </cell>
        </row>
        <row r="111">
          <cell r="E111" t="str">
            <v>Nigeria</v>
          </cell>
          <cell r="F111" t="str">
            <v>yes</v>
          </cell>
          <cell r="G111">
            <v>1.8923076923076922</v>
          </cell>
          <cell r="H111">
            <v>90</v>
          </cell>
          <cell r="J111">
            <v>1.030174362623512</v>
          </cell>
          <cell r="K111">
            <v>4</v>
          </cell>
          <cell r="M111">
            <v>28.191130336225193</v>
          </cell>
          <cell r="N111">
            <v>100</v>
          </cell>
          <cell r="P111">
            <v>28.610133454968498</v>
          </cell>
          <cell r="Q111">
            <v>65</v>
          </cell>
          <cell r="S111">
            <v>27.772127217481891</v>
          </cell>
          <cell r="T111">
            <v>123</v>
          </cell>
          <cell r="V111">
            <v>41.817247358409993</v>
          </cell>
          <cell r="W111">
            <v>18.329332973099543</v>
          </cell>
          <cell r="X111">
            <v>21.015538299317079</v>
          </cell>
          <cell r="Y111">
            <v>31.088570680300521</v>
          </cell>
          <cell r="Z111">
            <v>26.60994677628231</v>
          </cell>
          <cell r="AA111">
            <v>13.436132835044118</v>
          </cell>
          <cell r="AB111">
            <v>43.784134074892876</v>
          </cell>
          <cell r="AC111">
            <v>0.76249999999999996</v>
          </cell>
          <cell r="AD111">
            <v>0</v>
          </cell>
          <cell r="AE111">
            <v>0</v>
          </cell>
          <cell r="AF111">
            <v>19.451312210865893</v>
          </cell>
          <cell r="AG111">
            <v>43.030548068283927</v>
          </cell>
          <cell r="AH111">
            <v>62.969881796080152</v>
          </cell>
          <cell r="AI111">
            <v>30.23239293545539</v>
          </cell>
          <cell r="AJ111">
            <v>8.8169594643049081</v>
          </cell>
          <cell r="AK111">
            <v>15.938646519538338</v>
          </cell>
          <cell r="AL111">
            <v>9.2086103656161828</v>
          </cell>
          <cell r="AM111">
            <v>17.736663928689484</v>
          </cell>
          <cell r="AN111">
            <v>36.101340603645568</v>
          </cell>
          <cell r="AO111">
            <v>21.12827577101336</v>
          </cell>
          <cell r="AP111">
            <v>24.839145170141499</v>
          </cell>
          <cell r="AQ111">
            <v>47.298291099746706</v>
          </cell>
          <cell r="AR111">
            <v>26.233603997501564</v>
          </cell>
          <cell r="AS111">
            <v>23.292317304164385</v>
          </cell>
          <cell r="AT111">
            <v>30.303919027180989</v>
          </cell>
          <cell r="AU111">
            <v>2.0945056503253516</v>
          </cell>
          <cell r="AV111">
            <v>21.144467696801467</v>
          </cell>
          <cell r="AW111">
            <v>17.069425158005533</v>
          </cell>
          <cell r="AX111">
            <v>57.230433333333337</v>
          </cell>
          <cell r="AY111">
            <v>30.337834816452414</v>
          </cell>
        </row>
        <row r="112">
          <cell r="E112" t="str">
            <v>Bangladesh</v>
          </cell>
          <cell r="F112" t="str">
            <v>yes</v>
          </cell>
          <cell r="G112">
            <v>1.6027397260273972</v>
          </cell>
          <cell r="H112">
            <v>14</v>
          </cell>
          <cell r="J112">
            <v>0.89450813155463793</v>
          </cell>
          <cell r="K112">
            <v>12</v>
          </cell>
          <cell r="M112">
            <v>28.098132312313595</v>
          </cell>
          <cell r="N112">
            <v>101</v>
          </cell>
          <cell r="P112">
            <v>26.53354442373135</v>
          </cell>
          <cell r="Q112">
            <v>73</v>
          </cell>
          <cell r="S112">
            <v>29.662720200895837</v>
          </cell>
          <cell r="T112">
            <v>117</v>
          </cell>
          <cell r="V112">
            <v>48.258490516717039</v>
          </cell>
          <cell r="W112">
            <v>24.144723383236851</v>
          </cell>
          <cell r="X112">
            <v>25.508104195765345</v>
          </cell>
          <cell r="Y112">
            <v>30.475571712591531</v>
          </cell>
          <cell r="Z112">
            <v>19.926711196168409</v>
          </cell>
          <cell r="AA112">
            <v>28.256590248049903</v>
          </cell>
          <cell r="AB112">
            <v>24.810498599412792</v>
          </cell>
          <cell r="AC112">
            <v>0.8</v>
          </cell>
          <cell r="AD112">
            <v>0</v>
          </cell>
          <cell r="AE112">
            <v>0</v>
          </cell>
          <cell r="AF112">
            <v>26.422942672583513</v>
          </cell>
          <cell r="AG112">
            <v>41.054507337526204</v>
          </cell>
          <cell r="AH112">
            <v>77.298021540041404</v>
          </cell>
          <cell r="AI112">
            <v>30.223516403563565</v>
          </cell>
          <cell r="AJ112">
            <v>12.268517912813659</v>
          </cell>
          <cell r="AK112">
            <v>29.942135833333339</v>
          </cell>
          <cell r="AL112">
            <v>13.577701944742907</v>
          </cell>
          <cell r="AM112">
            <v>27.045007233839531</v>
          </cell>
          <cell r="AN112">
            <v>35.901603408713591</v>
          </cell>
          <cell r="AO112">
            <v>33.534013004670598</v>
          </cell>
          <cell r="AP112">
            <v>22.582345721823771</v>
          </cell>
          <cell r="AQ112">
            <v>35.310356411280225</v>
          </cell>
          <cell r="AR112">
            <v>12.263870597905616</v>
          </cell>
          <cell r="AS112">
            <v>30.60949331301476</v>
          </cell>
          <cell r="AT112">
            <v>16.906769677584844</v>
          </cell>
          <cell r="AU112">
            <v>2.4033622050683521</v>
          </cell>
          <cell r="AV112">
            <v>35.755986959130688</v>
          </cell>
          <cell r="AW112">
            <v>46.610421579950668</v>
          </cell>
          <cell r="AX112">
            <v>35.780270815410539</v>
          </cell>
          <cell r="AY112">
            <v>13.840726383415046</v>
          </cell>
        </row>
        <row r="113">
          <cell r="E113" t="str">
            <v>El Salvador</v>
          </cell>
          <cell r="F113" t="str">
            <v>yes</v>
          </cell>
          <cell r="G113">
            <v>0.89523809523809528</v>
          </cell>
          <cell r="H113">
            <v>40</v>
          </cell>
          <cell r="J113">
            <v>0.60922884931487475</v>
          </cell>
          <cell r="K113">
            <v>100</v>
          </cell>
          <cell r="M113">
            <v>27.86553407611115</v>
          </cell>
          <cell r="N113">
            <v>102</v>
          </cell>
          <cell r="P113">
            <v>21.098909913231203</v>
          </cell>
          <cell r="Q113">
            <v>105</v>
          </cell>
          <cell r="S113">
            <v>34.632158238991096</v>
          </cell>
          <cell r="T113">
            <v>94</v>
          </cell>
          <cell r="V113">
            <v>63.259761782372387</v>
          </cell>
          <cell r="W113">
            <v>26.841589467843203</v>
          </cell>
          <cell r="X113">
            <v>23.918085719812979</v>
          </cell>
          <cell r="Y113">
            <v>34.197499081966924</v>
          </cell>
          <cell r="Z113">
            <v>24.943855142959993</v>
          </cell>
          <cell r="AA113">
            <v>10.408674568191346</v>
          </cell>
          <cell r="AB113">
            <v>31.789145258271059</v>
          </cell>
          <cell r="AC113">
            <v>0.875</v>
          </cell>
          <cell r="AD113">
            <v>0</v>
          </cell>
          <cell r="AE113">
            <v>0</v>
          </cell>
          <cell r="AF113">
            <v>60.780954737352594</v>
          </cell>
          <cell r="AG113">
            <v>53.991614255765199</v>
          </cell>
          <cell r="AH113">
            <v>75.006716353999366</v>
          </cell>
          <cell r="AI113">
            <v>41.236587228995482</v>
          </cell>
          <cell r="AJ113">
            <v>31.286596429711935</v>
          </cell>
          <cell r="AK113">
            <v>8.0015847448221944</v>
          </cell>
          <cell r="AL113">
            <v>20.590763317426596</v>
          </cell>
          <cell r="AM113">
            <v>26.72737116952041</v>
          </cell>
          <cell r="AN113">
            <v>24.436122672491933</v>
          </cell>
          <cell r="AO113">
            <v>41.000543890265256</v>
          </cell>
          <cell r="AP113">
            <v>14.67526612061971</v>
          </cell>
          <cell r="AQ113">
            <v>46.916687235015807</v>
          </cell>
          <cell r="AR113">
            <v>31.110111211818172</v>
          </cell>
          <cell r="AS113">
            <v>20.883066066146149</v>
          </cell>
          <cell r="AT113">
            <v>22.838388150915659</v>
          </cell>
          <cell r="AU113">
            <v>0.11244370482654811</v>
          </cell>
          <cell r="AV113">
            <v>9.2234396929051012</v>
          </cell>
          <cell r="AW113">
            <v>21.89014030684239</v>
          </cell>
          <cell r="AX113">
            <v>51.965249999999997</v>
          </cell>
          <cell r="AY113">
            <v>11.613040516542121</v>
          </cell>
        </row>
        <row r="114">
          <cell r="E114" t="str">
            <v>Indonesia</v>
          </cell>
          <cell r="F114" t="str">
            <v>yes</v>
          </cell>
          <cell r="G114">
            <v>0.97029702970297027</v>
          </cell>
          <cell r="H114">
            <v>56</v>
          </cell>
          <cell r="J114">
            <v>0.65764384451058799</v>
          </cell>
          <cell r="K114">
            <v>82</v>
          </cell>
          <cell r="M114">
            <v>27.838430418979293</v>
          </cell>
          <cell r="N114">
            <v>103</v>
          </cell>
          <cell r="P114">
            <v>22.088909468105111</v>
          </cell>
          <cell r="Q114">
            <v>101</v>
          </cell>
          <cell r="S114">
            <v>33.587951369853478</v>
          </cell>
          <cell r="T114">
            <v>98</v>
          </cell>
          <cell r="V114">
            <v>53.448010754833767</v>
          </cell>
          <cell r="W114">
            <v>29.579911627529796</v>
          </cell>
          <cell r="X114">
            <v>24.498576437319386</v>
          </cell>
          <cell r="Y114">
            <v>32.222575289749507</v>
          </cell>
          <cell r="Z114">
            <v>28.190682739834937</v>
          </cell>
          <cell r="AA114">
            <v>18.273358963851816</v>
          </cell>
          <cell r="AB114">
            <v>25.904459972358406</v>
          </cell>
          <cell r="AC114">
            <v>0.9</v>
          </cell>
          <cell r="AD114">
            <v>0</v>
          </cell>
          <cell r="AE114">
            <v>0</v>
          </cell>
          <cell r="AF114">
            <v>44.277328161414935</v>
          </cell>
          <cell r="AG114">
            <v>45.763701707097937</v>
          </cell>
          <cell r="AH114">
            <v>70.303002395988415</v>
          </cell>
          <cell r="AI114">
            <v>46.057167706364922</v>
          </cell>
          <cell r="AJ114">
            <v>24.601863425947514</v>
          </cell>
          <cell r="AK114">
            <v>18.080703750276957</v>
          </cell>
          <cell r="AL114">
            <v>16.184719998637004</v>
          </cell>
          <cell r="AM114">
            <v>14.861513143217842</v>
          </cell>
          <cell r="AN114">
            <v>42.449496170103316</v>
          </cell>
          <cell r="AO114">
            <v>23.011702141531913</v>
          </cell>
          <cell r="AP114">
            <v>26.957769390238447</v>
          </cell>
          <cell r="AQ114">
            <v>46.698254337478154</v>
          </cell>
          <cell r="AR114">
            <v>7.0330695615364194</v>
          </cell>
          <cell r="AS114">
            <v>40.840346817577888</v>
          </cell>
          <cell r="AT114">
            <v>36.698631840390497</v>
          </cell>
          <cell r="AU114">
            <v>1.1041166463282892</v>
          </cell>
          <cell r="AV114">
            <v>23.236264112591478</v>
          </cell>
          <cell r="AW114">
            <v>30.479696132635677</v>
          </cell>
          <cell r="AX114">
            <v>48.609940784134125</v>
          </cell>
          <cell r="AY114">
            <v>3.1989791605826863</v>
          </cell>
        </row>
        <row r="115">
          <cell r="E115" t="str">
            <v>Honduras</v>
          </cell>
          <cell r="F115" t="str">
            <v>yes</v>
          </cell>
          <cell r="G115">
            <v>1.01</v>
          </cell>
          <cell r="H115">
            <v>51</v>
          </cell>
          <cell r="J115">
            <v>0.68094158007394567</v>
          </cell>
          <cell r="K115">
            <v>73</v>
          </cell>
          <cell r="M115">
            <v>27.827241624636205</v>
          </cell>
          <cell r="N115">
            <v>104</v>
          </cell>
          <cell r="P115">
            <v>22.54537112484978</v>
          </cell>
          <cell r="Q115">
            <v>100</v>
          </cell>
          <cell r="S115">
            <v>33.10911212442263</v>
          </cell>
          <cell r="T115">
            <v>101</v>
          </cell>
          <cell r="V115">
            <v>47.801866803865266</v>
          </cell>
          <cell r="W115">
            <v>28.35051759835007</v>
          </cell>
          <cell r="X115">
            <v>23.936007028883211</v>
          </cell>
          <cell r="Y115">
            <v>38.914990985146929</v>
          </cell>
          <cell r="Z115">
            <v>26.5421782058677</v>
          </cell>
          <cell r="AA115">
            <v>11.261928298857995</v>
          </cell>
          <cell r="AB115">
            <v>33.828813950841564</v>
          </cell>
          <cell r="AC115">
            <v>0.85</v>
          </cell>
          <cell r="AD115">
            <v>0</v>
          </cell>
          <cell r="AE115">
            <v>0</v>
          </cell>
          <cell r="AF115">
            <v>35.995337748163145</v>
          </cell>
          <cell r="AG115">
            <v>36.489667565139264</v>
          </cell>
          <cell r="AH115">
            <v>70.920595098293404</v>
          </cell>
          <cell r="AI115">
            <v>60.518818315733014</v>
          </cell>
          <cell r="AJ115">
            <v>14.192324492542216</v>
          </cell>
          <cell r="AK115">
            <v>10.340409986774985</v>
          </cell>
          <cell r="AL115">
            <v>18.651197632112904</v>
          </cell>
          <cell r="AM115">
            <v>22.583598875038462</v>
          </cell>
          <cell r="AN115">
            <v>30.573224579498273</v>
          </cell>
          <cell r="AO115">
            <v>44.381903704627732</v>
          </cell>
          <cell r="AP115">
            <v>20</v>
          </cell>
          <cell r="AQ115">
            <v>52.363069250813055</v>
          </cell>
          <cell r="AR115">
            <v>28.603615876202905</v>
          </cell>
          <cell r="AS115">
            <v>21.697792952211191</v>
          </cell>
          <cell r="AT115">
            <v>29.325125789188998</v>
          </cell>
          <cell r="AU115">
            <v>0.87105755424737474</v>
          </cell>
          <cell r="AV115">
            <v>11.545372434159999</v>
          </cell>
          <cell r="AW115">
            <v>21.369354908166613</v>
          </cell>
          <cell r="AX115">
            <v>57.141815548376485</v>
          </cell>
          <cell r="AY115">
            <v>10.515812353306639</v>
          </cell>
        </row>
        <row r="116">
          <cell r="E116" t="str">
            <v>Senegal</v>
          </cell>
          <cell r="F116" t="str">
            <v>yes</v>
          </cell>
          <cell r="G116">
            <v>1.264367816091954</v>
          </cell>
          <cell r="H116">
            <v>105</v>
          </cell>
          <cell r="J116">
            <v>0.79307258683100268</v>
          </cell>
          <cell r="K116">
            <v>34</v>
          </cell>
          <cell r="M116">
            <v>27.583298722305948</v>
          </cell>
          <cell r="N116">
            <v>105</v>
          </cell>
          <cell r="P116">
            <v>24.400080879819107</v>
          </cell>
          <cell r="Q116">
            <v>87</v>
          </cell>
          <cell r="S116">
            <v>30.766516564792784</v>
          </cell>
          <cell r="T116">
            <v>110</v>
          </cell>
          <cell r="V116">
            <v>54.898943540865979</v>
          </cell>
          <cell r="W116">
            <v>26.68316168712451</v>
          </cell>
          <cell r="X116">
            <v>24.60639832216107</v>
          </cell>
          <cell r="Y116">
            <v>28.282306969941732</v>
          </cell>
          <cell r="Z116">
            <v>19.361772303870634</v>
          </cell>
          <cell r="AA116">
            <v>16.005629019613039</v>
          </cell>
          <cell r="AB116">
            <v>32.794532740025176</v>
          </cell>
          <cell r="AC116">
            <v>0.8</v>
          </cell>
          <cell r="AD116">
            <v>0</v>
          </cell>
          <cell r="AE116">
            <v>0</v>
          </cell>
          <cell r="AF116">
            <v>51.064461988224082</v>
          </cell>
          <cell r="AG116">
            <v>43.996106618748122</v>
          </cell>
          <cell r="AH116">
            <v>69.636262015625746</v>
          </cell>
          <cell r="AI116">
            <v>41.954710434959907</v>
          </cell>
          <cell r="AJ116">
            <v>18.742983492103175</v>
          </cell>
          <cell r="AK116">
            <v>19.351791134310442</v>
          </cell>
          <cell r="AL116">
            <v>11.119983399180677</v>
          </cell>
          <cell r="AM116">
            <v>22.080928993537583</v>
          </cell>
          <cell r="AN116">
            <v>40.618282573764951</v>
          </cell>
          <cell r="AO116">
            <v>18.457243519949429</v>
          </cell>
          <cell r="AP116">
            <v>20</v>
          </cell>
          <cell r="AQ116">
            <v>46.389677389875764</v>
          </cell>
          <cell r="AR116">
            <v>14.453466583385385</v>
          </cell>
          <cell r="AS116">
            <v>23.076190032703202</v>
          </cell>
          <cell r="AT116">
            <v>20.555660295523317</v>
          </cell>
          <cell r="AU116">
            <v>4.7140748336273601</v>
          </cell>
          <cell r="AV116">
            <v>17.334413255519991</v>
          </cell>
          <cell r="AW116">
            <v>25.968398969691762</v>
          </cell>
          <cell r="AX116">
            <v>61.607066666666668</v>
          </cell>
          <cell r="AY116">
            <v>3.9819988133836888</v>
          </cell>
        </row>
        <row r="117">
          <cell r="E117" t="str">
            <v>Swaziland</v>
          </cell>
          <cell r="F117" t="str">
            <v>yes</v>
          </cell>
          <cell r="G117">
            <v>0.70491803278688525</v>
          </cell>
          <cell r="H117">
            <v>114</v>
          </cell>
          <cell r="J117">
            <v>0.49103203153360697</v>
          </cell>
          <cell r="K117">
            <v>122</v>
          </cell>
          <cell r="M117">
            <v>27.543458808290243</v>
          </cell>
          <cell r="N117">
            <v>106</v>
          </cell>
          <cell r="P117">
            <v>18.141421844822574</v>
          </cell>
          <cell r="Q117">
            <v>122</v>
          </cell>
          <cell r="S117">
            <v>36.945495771757912</v>
          </cell>
          <cell r="T117">
            <v>86</v>
          </cell>
          <cell r="V117">
            <v>51.463106125420914</v>
          </cell>
          <cell r="W117">
            <v>33.059771625308422</v>
          </cell>
          <cell r="X117">
            <v>18.466887635282092</v>
          </cell>
          <cell r="Y117">
            <v>33.777666527666646</v>
          </cell>
          <cell r="Z117">
            <v>47.960046945111479</v>
          </cell>
          <cell r="AA117">
            <v>22.338257372579648</v>
          </cell>
          <cell r="AB117">
            <v>13.944586317065502</v>
          </cell>
          <cell r="AC117">
            <v>0.6875</v>
          </cell>
          <cell r="AD117">
            <v>0</v>
          </cell>
          <cell r="AE117">
            <v>2</v>
          </cell>
          <cell r="AF117">
            <v>37.682164938893216</v>
          </cell>
          <cell r="AG117">
            <v>51.801437556154532</v>
          </cell>
          <cell r="AH117">
            <v>64.905715881214974</v>
          </cell>
          <cell r="AI117">
            <v>59.677878203641683</v>
          </cell>
          <cell r="AJ117">
            <v>16.165703338950241</v>
          </cell>
          <cell r="AK117">
            <v>23.335733333333334</v>
          </cell>
          <cell r="AL117">
            <v>11.767546095223235</v>
          </cell>
          <cell r="AM117" t="str">
            <v/>
          </cell>
          <cell r="AN117">
            <v>25.166229175340945</v>
          </cell>
          <cell r="AO117">
            <v>35.38686376939004</v>
          </cell>
          <cell r="AP117">
            <v>13.00886017208374</v>
          </cell>
          <cell r="AQ117">
            <v>52.937275641526156</v>
          </cell>
          <cell r="AR117">
            <v>57.738913179262966</v>
          </cell>
          <cell r="AS117">
            <v>16.872436507936509</v>
          </cell>
          <cell r="AT117">
            <v>69.268791148134937</v>
          </cell>
          <cell r="AU117">
            <v>1.0788781196891268</v>
          </cell>
          <cell r="AV117" t="str">
            <v/>
          </cell>
          <cell r="AW117">
            <v>43.597636625470166</v>
          </cell>
          <cell r="AX117">
            <v>22.682013333333334</v>
          </cell>
          <cell r="AY117">
            <v>5.2071593007976693</v>
          </cell>
        </row>
        <row r="118">
          <cell r="E118" t="str">
            <v>Venezuela (Bolivarian Republic of)</v>
          </cell>
          <cell r="F118" t="str">
            <v>yes</v>
          </cell>
          <cell r="G118">
            <v>1.4936708860759493</v>
          </cell>
          <cell r="H118">
            <v>130</v>
          </cell>
          <cell r="J118">
            <v>0.86133908694682104</v>
          </cell>
          <cell r="K118">
            <v>17</v>
          </cell>
          <cell r="M118">
            <v>27.449538647019558</v>
          </cell>
          <cell r="N118">
            <v>107</v>
          </cell>
          <cell r="P118">
            <v>25.404678514668511</v>
          </cell>
          <cell r="Q118">
            <v>79</v>
          </cell>
          <cell r="S118">
            <v>29.494398779370606</v>
          </cell>
          <cell r="T118">
            <v>118</v>
          </cell>
          <cell r="V118">
            <v>27.906856079111254</v>
          </cell>
          <cell r="W118">
            <v>45.614448630556616</v>
          </cell>
          <cell r="X118">
            <v>24.437021376750096</v>
          </cell>
          <cell r="Y118">
            <v>15.471899527161066</v>
          </cell>
          <cell r="Z118">
            <v>34.041768283274003</v>
          </cell>
          <cell r="AA118">
            <v>22.461517479266401</v>
          </cell>
          <cell r="AB118">
            <v>28.347839550070617</v>
          </cell>
          <cell r="AC118">
            <v>0.8125</v>
          </cell>
          <cell r="AD118">
            <v>0</v>
          </cell>
          <cell r="AE118">
            <v>0</v>
          </cell>
          <cell r="AF118">
            <v>26.613102269289417</v>
          </cell>
          <cell r="AG118">
            <v>12.546570829589697</v>
          </cell>
          <cell r="AH118">
            <v>44.560895138454647</v>
          </cell>
          <cell r="AI118">
            <v>70.146698633382471</v>
          </cell>
          <cell r="AJ118">
            <v>49.074860809944383</v>
          </cell>
          <cell r="AK118">
            <v>17.621786448343016</v>
          </cell>
          <cell r="AL118">
            <v>24.832463559020852</v>
          </cell>
          <cell r="AM118">
            <v>12.437267902691017</v>
          </cell>
          <cell r="AN118">
            <v>36.041332668538416</v>
          </cell>
          <cell r="AO118">
            <v>6.7940852960867986</v>
          </cell>
          <cell r="AP118">
            <v>7.0737234775441431</v>
          </cell>
          <cell r="AQ118">
            <v>32.547889807852258</v>
          </cell>
          <cell r="AR118">
            <v>45.550376930120926</v>
          </cell>
          <cell r="AS118">
            <v>27.565396025534859</v>
          </cell>
          <cell r="AT118">
            <v>29.009531894166216</v>
          </cell>
          <cell r="AU118">
            <v>2.4554977439872654</v>
          </cell>
          <cell r="AV118">
            <v>29.113431173846831</v>
          </cell>
          <cell r="AW118">
            <v>35.815623519965101</v>
          </cell>
          <cell r="AX118">
            <v>40.744622986888764</v>
          </cell>
          <cell r="AY118">
            <v>15.951056113252466</v>
          </cell>
        </row>
        <row r="119">
          <cell r="E119" t="str">
            <v>Cameroon</v>
          </cell>
          <cell r="F119" t="str">
            <v>yes</v>
          </cell>
          <cell r="G119">
            <v>1.2555555555555555</v>
          </cell>
          <cell r="H119">
            <v>26</v>
          </cell>
          <cell r="J119">
            <v>0.79097709844415565</v>
          </cell>
          <cell r="K119">
            <v>35</v>
          </cell>
          <cell r="M119">
            <v>27.000418759715316</v>
          </cell>
          <cell r="N119">
            <v>108</v>
          </cell>
          <cell r="P119">
            <v>23.849230574628358</v>
          </cell>
          <cell r="Q119">
            <v>90</v>
          </cell>
          <cell r="S119">
            <v>30.151606944802278</v>
          </cell>
          <cell r="T119">
            <v>113</v>
          </cell>
          <cell r="V119">
            <v>46.056508459494857</v>
          </cell>
          <cell r="W119">
            <v>29.243568799849282</v>
          </cell>
          <cell r="X119">
            <v>21.021246770010858</v>
          </cell>
          <cell r="Y119">
            <v>28.075536824243926</v>
          </cell>
          <cell r="Z119">
            <v>26.361173870412458</v>
          </cell>
          <cell r="AA119">
            <v>22.53843707544695</v>
          </cell>
          <cell r="AB119">
            <v>25.160024073809762</v>
          </cell>
          <cell r="AC119">
            <v>0.8</v>
          </cell>
          <cell r="AD119">
            <v>0</v>
          </cell>
          <cell r="AE119">
            <v>0</v>
          </cell>
          <cell r="AF119">
            <v>35.872282348434062</v>
          </cell>
          <cell r="AG119">
            <v>34.252171308775083</v>
          </cell>
          <cell r="AH119">
            <v>68.04507172127542</v>
          </cell>
          <cell r="AI119">
            <v>46.261182744990428</v>
          </cell>
          <cell r="AJ119">
            <v>23.990314489132977</v>
          </cell>
          <cell r="AK119">
            <v>17.479209165424439</v>
          </cell>
          <cell r="AL119">
            <v>10.477106893145299</v>
          </cell>
          <cell r="AM119">
            <v>24.281049396938503</v>
          </cell>
          <cell r="AN119">
            <v>28.305584019948764</v>
          </cell>
          <cell r="AO119">
            <v>16.037703393554235</v>
          </cell>
          <cell r="AP119">
            <v>28.666666666666668</v>
          </cell>
          <cell r="AQ119">
            <v>39.522240412510868</v>
          </cell>
          <cell r="AR119">
            <v>25.958775765146786</v>
          </cell>
          <cell r="AS119">
            <v>16.533819784580505</v>
          </cell>
          <cell r="AT119">
            <v>36.590926061510082</v>
          </cell>
          <cell r="AU119">
            <v>5.8972630673863851</v>
          </cell>
          <cell r="AV119">
            <v>28.113386660344347</v>
          </cell>
          <cell r="AW119">
            <v>33.60466149861012</v>
          </cell>
          <cell r="AX119">
            <v>44.654316666666674</v>
          </cell>
          <cell r="AY119">
            <v>5.6657314809528527</v>
          </cell>
        </row>
        <row r="120">
          <cell r="E120" t="str">
            <v>Tanzania (United Republic of)</v>
          </cell>
          <cell r="F120" t="str">
            <v>yes</v>
          </cell>
          <cell r="G120">
            <v>1.1808510638297873</v>
          </cell>
          <cell r="H120">
            <v>119</v>
          </cell>
          <cell r="J120">
            <v>0.76524365425554397</v>
          </cell>
          <cell r="K120">
            <v>47</v>
          </cell>
          <cell r="M120">
            <v>26.893741188424343</v>
          </cell>
          <cell r="N120">
            <v>109</v>
          </cell>
          <cell r="P120">
            <v>23.317194466632419</v>
          </cell>
          <cell r="Q120">
            <v>94</v>
          </cell>
          <cell r="S120">
            <v>30.470287910216268</v>
          </cell>
          <cell r="T120">
            <v>111</v>
          </cell>
          <cell r="V120">
            <v>56.763242772823418</v>
          </cell>
          <cell r="W120">
            <v>29.405658319290236</v>
          </cell>
          <cell r="X120">
            <v>17.84655143139533</v>
          </cell>
          <cell r="Y120">
            <v>26.905774213466373</v>
          </cell>
          <cell r="Z120">
            <v>21.430212814105971</v>
          </cell>
          <cell r="AA120">
            <v>25.562419835859142</v>
          </cell>
          <cell r="AB120">
            <v>21.071969097405695</v>
          </cell>
          <cell r="AC120">
            <v>0.8</v>
          </cell>
          <cell r="AD120">
            <v>0</v>
          </cell>
          <cell r="AE120">
            <v>0</v>
          </cell>
          <cell r="AF120">
            <v>57.647081180267662</v>
          </cell>
          <cell r="AG120">
            <v>41.396525905959869</v>
          </cell>
          <cell r="AH120">
            <v>71.246121232242729</v>
          </cell>
          <cell r="AI120">
            <v>28.201849199136433</v>
          </cell>
          <cell r="AJ120">
            <v>21.679412416293477</v>
          </cell>
          <cell r="AK120">
            <v>38.335713342440798</v>
          </cell>
          <cell r="AL120">
            <v>8.9326145186920467</v>
          </cell>
          <cell r="AM120">
            <v>19.371741139153318</v>
          </cell>
          <cell r="AN120">
            <v>25.235298636340634</v>
          </cell>
          <cell r="AO120">
            <v>24.753821459510213</v>
          </cell>
          <cell r="AP120">
            <v>23.168745389096422</v>
          </cell>
          <cell r="AQ120">
            <v>32.794755791792475</v>
          </cell>
          <cell r="AR120">
            <v>20.048945289917437</v>
          </cell>
          <cell r="AS120">
            <v>24.872934462172434</v>
          </cell>
          <cell r="AT120">
            <v>19.368758690228049</v>
          </cell>
          <cell r="AU120">
            <v>3.577513933903135</v>
          </cell>
          <cell r="AV120">
            <v>55.815279578883334</v>
          </cell>
          <cell r="AW120">
            <v>17.294465994790958</v>
          </cell>
          <cell r="AX120">
            <v>29.313345078907535</v>
          </cell>
          <cell r="AY120">
            <v>12.830593115903856</v>
          </cell>
        </row>
        <row r="121">
          <cell r="E121" t="str">
            <v>Pakistan</v>
          </cell>
          <cell r="F121" t="str">
            <v>yes</v>
          </cell>
          <cell r="G121">
            <v>1.8405797101449275</v>
          </cell>
          <cell r="H121">
            <v>93</v>
          </cell>
          <cell r="J121">
            <v>1.01582260978177</v>
          </cell>
          <cell r="K121">
            <v>6</v>
          </cell>
          <cell r="M121">
            <v>26.78774895348991</v>
          </cell>
          <cell r="N121">
            <v>110</v>
          </cell>
          <cell r="P121">
            <v>26.998011551283163</v>
          </cell>
          <cell r="Q121">
            <v>69</v>
          </cell>
          <cell r="S121">
            <v>26.577486355696657</v>
          </cell>
          <cell r="T121">
            <v>127</v>
          </cell>
          <cell r="V121">
            <v>46.689175517502484</v>
          </cell>
          <cell r="W121">
            <v>14.01837450422004</v>
          </cell>
          <cell r="X121">
            <v>19.45753322212715</v>
          </cell>
          <cell r="Y121">
            <v>28.062624702733626</v>
          </cell>
          <cell r="Z121">
            <v>24.659723831899967</v>
          </cell>
          <cell r="AA121">
            <v>17.559045047943311</v>
          </cell>
          <cell r="AB121">
            <v>36.436978054623012</v>
          </cell>
          <cell r="AC121">
            <v>0.85</v>
          </cell>
          <cell r="AD121">
            <v>0</v>
          </cell>
          <cell r="AE121">
            <v>0</v>
          </cell>
          <cell r="AF121">
            <v>20.03929297351862</v>
          </cell>
          <cell r="AG121">
            <v>36.557651991614257</v>
          </cell>
          <cell r="AH121">
            <v>83.470581587374582</v>
          </cell>
          <cell r="AI121">
            <v>14.500946331113857</v>
          </cell>
          <cell r="AJ121">
            <v>8.9193506693121218</v>
          </cell>
          <cell r="AK121">
            <v>18.634826512234142</v>
          </cell>
          <cell r="AL121">
            <v>14.703212554835082</v>
          </cell>
          <cell r="AM121">
            <v>15.936170286032576</v>
          </cell>
          <cell r="AN121">
            <v>27.733216825513797</v>
          </cell>
          <cell r="AO121">
            <v>29.87618534423752</v>
          </cell>
          <cell r="AP121">
            <v>22.488795877039102</v>
          </cell>
          <cell r="AQ121">
            <v>31.822892886924258</v>
          </cell>
          <cell r="AR121">
            <v>18.823067952944982</v>
          </cell>
          <cell r="AS121">
            <v>29.6768548003318</v>
          </cell>
          <cell r="AT121">
            <v>25.479248742423124</v>
          </cell>
          <cell r="AU121">
            <v>3.8055196841504864</v>
          </cell>
          <cell r="AV121">
            <v>23.352757709143763</v>
          </cell>
          <cell r="AW121">
            <v>25.518857750535688</v>
          </cell>
          <cell r="AX121">
            <v>40.963993520680269</v>
          </cell>
          <cell r="AY121">
            <v>31.909962588565762</v>
          </cell>
        </row>
        <row r="122">
          <cell r="E122" t="str">
            <v>Uganda</v>
          </cell>
          <cell r="F122" t="str">
            <v>yes</v>
          </cell>
          <cell r="G122">
            <v>1.1979166666666667</v>
          </cell>
          <cell r="H122">
            <v>124</v>
          </cell>
          <cell r="J122">
            <v>0.76502485681965438</v>
          </cell>
          <cell r="K122">
            <v>49</v>
          </cell>
          <cell r="M122">
            <v>26.399924906709792</v>
          </cell>
          <cell r="N122">
            <v>111</v>
          </cell>
          <cell r="P122">
            <v>22.885342032176176</v>
          </cell>
          <cell r="Q122">
            <v>96</v>
          </cell>
          <cell r="S122">
            <v>29.914507781243408</v>
          </cell>
          <cell r="T122">
            <v>115</v>
          </cell>
          <cell r="V122">
            <v>54.29384531525546</v>
          </cell>
          <cell r="W122">
            <v>22.641501128810351</v>
          </cell>
          <cell r="X122">
            <v>20.814707296793436</v>
          </cell>
          <cell r="Y122">
            <v>27.965789674105991</v>
          </cell>
          <cell r="Z122">
            <v>23.856695491251788</v>
          </cell>
          <cell r="AA122">
            <v>18.503450654215687</v>
          </cell>
          <cell r="AB122">
            <v>27.267233410136662</v>
          </cell>
          <cell r="AC122">
            <v>0.82499999999999996</v>
          </cell>
          <cell r="AD122">
            <v>0</v>
          </cell>
          <cell r="AE122">
            <v>1</v>
          </cell>
          <cell r="AF122">
            <v>40.645619452007729</v>
          </cell>
          <cell r="AG122">
            <v>62.410901467505234</v>
          </cell>
          <cell r="AH122">
            <v>59.825015026253418</v>
          </cell>
          <cell r="AI122">
            <v>43.86537379846434</v>
          </cell>
          <cell r="AJ122">
            <v>10.172742894127991</v>
          </cell>
          <cell r="AK122">
            <v>13.886386693838718</v>
          </cell>
          <cell r="AL122">
            <v>7.9716664441461758</v>
          </cell>
          <cell r="AM122" t="str">
            <v/>
          </cell>
          <cell r="AN122">
            <v>33.6577481494407</v>
          </cell>
          <cell r="AO122">
            <v>33.661188052638593</v>
          </cell>
          <cell r="AP122">
            <v>11.496537435302349</v>
          </cell>
          <cell r="AQ122">
            <v>38.739643534377031</v>
          </cell>
          <cell r="AR122">
            <v>16.819384059638406</v>
          </cell>
          <cell r="AS122">
            <v>29.858931984126986</v>
          </cell>
          <cell r="AT122">
            <v>24.891770429989975</v>
          </cell>
          <cell r="AU122">
            <v>5.1299481385658003</v>
          </cell>
          <cell r="AV122">
            <v>33.324496361000413</v>
          </cell>
          <cell r="AW122">
            <v>17.055907463080842</v>
          </cell>
          <cell r="AX122">
            <v>50.234008333333335</v>
          </cell>
          <cell r="AY122">
            <v>4.3004584869399887</v>
          </cell>
        </row>
        <row r="123">
          <cell r="E123" t="str">
            <v>Mali</v>
          </cell>
          <cell r="F123" t="str">
            <v>yes</v>
          </cell>
          <cell r="G123">
            <v>1.1958762886597938</v>
          </cell>
          <cell r="H123">
            <v>77</v>
          </cell>
          <cell r="J123">
            <v>0.76486680616247882</v>
          </cell>
          <cell r="K123">
            <v>50</v>
          </cell>
          <cell r="M123">
            <v>26.387481374231346</v>
          </cell>
          <cell r="N123">
            <v>112</v>
          </cell>
          <cell r="P123">
            <v>22.871877391434296</v>
          </cell>
          <cell r="Q123">
            <v>97</v>
          </cell>
          <cell r="S123">
            <v>29.903085357028395</v>
          </cell>
          <cell r="T123">
            <v>116</v>
          </cell>
          <cell r="V123">
            <v>54.22692184748724</v>
          </cell>
          <cell r="W123">
            <v>24.854493904377801</v>
          </cell>
          <cell r="X123">
            <v>21.159913036137571</v>
          </cell>
          <cell r="Y123">
            <v>26.916852655101035</v>
          </cell>
          <cell r="Z123">
            <v>22.35724534203835</v>
          </cell>
          <cell r="AA123">
            <v>22.500817287828468</v>
          </cell>
          <cell r="AB123">
            <v>23.242937495040124</v>
          </cell>
          <cell r="AC123">
            <v>0.71250000000000002</v>
          </cell>
          <cell r="AD123">
            <v>0</v>
          </cell>
          <cell r="AE123">
            <v>1</v>
          </cell>
          <cell r="AF123">
            <v>50.243712592146643</v>
          </cell>
          <cell r="AG123">
            <v>49.057202755315963</v>
          </cell>
          <cell r="AH123">
            <v>63.379850194999115</v>
          </cell>
          <cell r="AI123">
            <v>39.289824240514413</v>
          </cell>
          <cell r="AJ123">
            <v>13.980591364907053</v>
          </cell>
          <cell r="AK123">
            <v>21.29306610771193</v>
          </cell>
          <cell r="AL123">
            <v>11.199131898374086</v>
          </cell>
          <cell r="AM123" t="str">
            <v/>
          </cell>
          <cell r="AN123">
            <v>31.120694173901054</v>
          </cell>
          <cell r="AO123">
            <v>13.774028998838961</v>
          </cell>
          <cell r="AP123">
            <v>24.666666666666668</v>
          </cell>
          <cell r="AQ123">
            <v>42.309862299797473</v>
          </cell>
          <cell r="AR123">
            <v>22.248594628357278</v>
          </cell>
          <cell r="AS123">
            <v>26.052238518351636</v>
          </cell>
          <cell r="AT123">
            <v>18.77090287940613</v>
          </cell>
          <cell r="AU123">
            <v>2.0157262147807544</v>
          </cell>
          <cell r="AV123">
            <v>43.841444475613287</v>
          </cell>
          <cell r="AW123">
            <v>21.645281173091362</v>
          </cell>
          <cell r="AX123">
            <v>45.105399999999996</v>
          </cell>
          <cell r="AY123">
            <v>1.3804749900802489</v>
          </cell>
        </row>
        <row r="124">
          <cell r="E124" t="str">
            <v>Malawi</v>
          </cell>
          <cell r="F124" t="str">
            <v>yes</v>
          </cell>
          <cell r="G124">
            <v>0.86440677966101698</v>
          </cell>
          <cell r="H124">
            <v>75</v>
          </cell>
          <cell r="J124">
            <v>0.58136923747756408</v>
          </cell>
          <cell r="K124">
            <v>105</v>
          </cell>
          <cell r="M124">
            <v>25.999312868598857</v>
          </cell>
          <cell r="N124">
            <v>113</v>
          </cell>
          <cell r="P124">
            <v>19.116598880433685</v>
          </cell>
          <cell r="Q124">
            <v>118</v>
          </cell>
          <cell r="S124">
            <v>32.882026856764028</v>
          </cell>
          <cell r="T124">
            <v>102</v>
          </cell>
          <cell r="V124">
            <v>53.626526724468185</v>
          </cell>
          <cell r="W124">
            <v>29.746230507128416</v>
          </cell>
          <cell r="X124">
            <v>18.878177446331897</v>
          </cell>
          <cell r="Y124">
            <v>28.680988283182955</v>
          </cell>
          <cell r="Z124">
            <v>33.478211322708667</v>
          </cell>
          <cell r="AA124">
            <v>13.19148851123582</v>
          </cell>
          <cell r="AB124">
            <v>25.041709249631548</v>
          </cell>
          <cell r="AC124">
            <v>0.71250000000000002</v>
          </cell>
          <cell r="AD124">
            <v>0</v>
          </cell>
          <cell r="AE124">
            <v>1</v>
          </cell>
          <cell r="AF124">
            <v>52.303791675978253</v>
          </cell>
          <cell r="AG124">
            <v>53.163222521713088</v>
          </cell>
          <cell r="AH124">
            <v>55.4125659757132</v>
          </cell>
          <cell r="AI124">
            <v>30.37011870458851</v>
          </cell>
          <cell r="AJ124">
            <v>18.096676564494711</v>
          </cell>
          <cell r="AK124">
            <v>40.771896252302028</v>
          </cell>
          <cell r="AL124">
            <v>6.3658442561463842</v>
          </cell>
          <cell r="AM124" t="str">
            <v/>
          </cell>
          <cell r="AN124">
            <v>31.390510636517408</v>
          </cell>
          <cell r="AO124">
            <v>17.058472516770884</v>
          </cell>
          <cell r="AP124">
            <v>30.248331129615028</v>
          </cell>
          <cell r="AQ124">
            <v>38.736161203162958</v>
          </cell>
          <cell r="AR124">
            <v>54.578388507183007</v>
          </cell>
          <cell r="AS124">
            <v>24.276799327369989</v>
          </cell>
          <cell r="AT124">
            <v>21.579446133573008</v>
          </cell>
          <cell r="AU124">
            <v>6.7720497554817465</v>
          </cell>
          <cell r="AV124">
            <v>32.547041626643754</v>
          </cell>
          <cell r="AW124">
            <v>0.25537415158196064</v>
          </cell>
          <cell r="AX124">
            <v>39.471574996164264</v>
          </cell>
          <cell r="AY124">
            <v>10.611843503098832</v>
          </cell>
        </row>
        <row r="125">
          <cell r="E125" t="str">
            <v>Rwanda</v>
          </cell>
          <cell r="F125" t="str">
            <v>yes</v>
          </cell>
          <cell r="G125">
            <v>0.75</v>
          </cell>
          <cell r="H125">
            <v>103</v>
          </cell>
          <cell r="J125">
            <v>0.49039595675778813</v>
          </cell>
          <cell r="K125">
            <v>123</v>
          </cell>
          <cell r="M125">
            <v>25.882193865434754</v>
          </cell>
          <cell r="N125">
            <v>114</v>
          </cell>
          <cell r="P125">
            <v>17.032417682132987</v>
          </cell>
          <cell r="Q125">
            <v>124</v>
          </cell>
          <cell r="S125">
            <v>34.731970048736521</v>
          </cell>
          <cell r="T125">
            <v>93</v>
          </cell>
          <cell r="V125">
            <v>59.622632267870621</v>
          </cell>
          <cell r="W125">
            <v>29.933698329546861</v>
          </cell>
          <cell r="X125">
            <v>17.588494429622394</v>
          </cell>
          <cell r="Y125">
            <v>35.272535222209918</v>
          </cell>
          <cell r="Z125">
            <v>31.242489994432812</v>
          </cell>
          <cell r="AA125">
            <v>8.7404982133598814</v>
          </cell>
          <cell r="AB125">
            <v>25.324337150906089</v>
          </cell>
          <cell r="AC125">
            <v>0.6875</v>
          </cell>
          <cell r="AD125">
            <v>0</v>
          </cell>
          <cell r="AE125">
            <v>1</v>
          </cell>
          <cell r="AF125">
            <v>32.134032044002353</v>
          </cell>
          <cell r="AG125">
            <v>56.916442048517524</v>
          </cell>
          <cell r="AH125">
            <v>89.817422711091979</v>
          </cell>
          <cell r="AI125">
            <v>46.250868953587066</v>
          </cell>
          <cell r="AJ125">
            <v>8.2287760350535244</v>
          </cell>
          <cell r="AK125">
            <v>35.321449999999999</v>
          </cell>
          <cell r="AL125">
            <v>8.252552553971201</v>
          </cell>
          <cell r="AM125" t="str">
            <v/>
          </cell>
          <cell r="AN125">
            <v>26.924436305273588</v>
          </cell>
          <cell r="AO125">
            <v>31.285370585225024</v>
          </cell>
          <cell r="AP125">
            <v>42</v>
          </cell>
          <cell r="AQ125">
            <v>32.532235081404721</v>
          </cell>
          <cell r="AR125">
            <v>28.54465958775765</v>
          </cell>
          <cell r="AS125">
            <v>34.795357777777774</v>
          </cell>
          <cell r="AT125">
            <v>30.38745261776301</v>
          </cell>
          <cell r="AU125">
            <v>3.6634018156456949</v>
          </cell>
          <cell r="AV125">
            <v>3.9762856457462306</v>
          </cell>
          <cell r="AW125">
            <v>18.581807178687718</v>
          </cell>
          <cell r="AX125">
            <v>44.713470054570671</v>
          </cell>
          <cell r="AY125">
            <v>5.9352042472415114</v>
          </cell>
        </row>
        <row r="126">
          <cell r="E126" t="str">
            <v>Nicaragua</v>
          </cell>
          <cell r="F126" t="str">
            <v>yes</v>
          </cell>
          <cell r="G126">
            <v>0.97297297297297303</v>
          </cell>
          <cell r="H126">
            <v>88</v>
          </cell>
          <cell r="J126">
            <v>0.65572552035222065</v>
          </cell>
          <cell r="K126">
            <v>83</v>
          </cell>
          <cell r="M126">
            <v>25.828792767313594</v>
          </cell>
          <cell r="N126">
            <v>115</v>
          </cell>
          <cell r="P126">
            <v>20.458220120703913</v>
          </cell>
          <cell r="Q126">
            <v>111</v>
          </cell>
          <cell r="S126">
            <v>31.199365413923271</v>
          </cell>
          <cell r="T126">
            <v>108</v>
          </cell>
          <cell r="V126">
            <v>41.200066291331531</v>
          </cell>
          <cell r="W126">
            <v>19.397337976782957</v>
          </cell>
          <cell r="X126">
            <v>25.257546023869253</v>
          </cell>
          <cell r="Y126">
            <v>43.464943879425469</v>
          </cell>
          <cell r="Z126">
            <v>26.676932898207152</v>
          </cell>
          <cell r="AA126">
            <v>11.468773052948421</v>
          </cell>
          <cell r="AB126">
            <v>29.447667188459402</v>
          </cell>
          <cell r="AC126">
            <v>0.76249999999999996</v>
          </cell>
          <cell r="AD126">
            <v>0</v>
          </cell>
          <cell r="AE126">
            <v>1</v>
          </cell>
          <cell r="AF126">
            <v>39.343189547312718</v>
          </cell>
          <cell r="AG126">
            <v>44.105720275531588</v>
          </cell>
          <cell r="AH126">
            <v>40.151289051150272</v>
          </cell>
          <cell r="AI126">
            <v>35.24359727775726</v>
          </cell>
          <cell r="AJ126">
            <v>14.108782083204877</v>
          </cell>
          <cell r="AK126">
            <v>8.8396345693867335</v>
          </cell>
          <cell r="AL126">
            <v>18.233556584220896</v>
          </cell>
          <cell r="AM126">
            <v>22.638576194838819</v>
          </cell>
          <cell r="AN126">
            <v>34.900505292548047</v>
          </cell>
          <cell r="AO126">
            <v>48.410100233918797</v>
          </cell>
          <cell r="AP126">
            <v>33.333333333333336</v>
          </cell>
          <cell r="AQ126">
            <v>48.651398071024246</v>
          </cell>
          <cell r="AR126">
            <v>27.883141262064925</v>
          </cell>
          <cell r="AS126">
            <v>19.366411111111113</v>
          </cell>
          <cell r="AT126">
            <v>32.781246321445416</v>
          </cell>
          <cell r="AU126">
            <v>3.3350376597011291</v>
          </cell>
          <cell r="AV126" t="str">
            <v/>
          </cell>
          <cell r="AW126">
            <v>19.602508446195714</v>
          </cell>
          <cell r="AX126">
            <v>46.282352368962705</v>
          </cell>
          <cell r="AY126">
            <v>12.6129820079561</v>
          </cell>
        </row>
        <row r="127">
          <cell r="E127" t="str">
            <v>Bolivia (Plurinational State of)</v>
          </cell>
          <cell r="F127" t="str">
            <v>yes</v>
          </cell>
          <cell r="G127">
            <v>1.0181818181818181</v>
          </cell>
          <cell r="H127">
            <v>18</v>
          </cell>
          <cell r="J127">
            <v>0.67780846066554046</v>
          </cell>
          <cell r="K127">
            <v>76</v>
          </cell>
          <cell r="M127">
            <v>25.533334238362283</v>
          </cell>
          <cell r="N127">
            <v>116</v>
          </cell>
          <cell r="P127">
            <v>20.630137922773358</v>
          </cell>
          <cell r="Q127">
            <v>110</v>
          </cell>
          <cell r="S127">
            <v>30.436530553951208</v>
          </cell>
          <cell r="T127">
            <v>112</v>
          </cell>
          <cell r="V127">
            <v>30.486500697072952</v>
          </cell>
          <cell r="W127">
            <v>31.225431786947805</v>
          </cell>
          <cell r="X127">
            <v>26.341557683157031</v>
          </cell>
          <cell r="Y127">
            <v>33.389048464674495</v>
          </cell>
          <cell r="Z127">
            <v>30.74011413790376</v>
          </cell>
          <cell r="AA127">
            <v>14.188384760704565</v>
          </cell>
          <cell r="AB127">
            <v>27.071891084842154</v>
          </cell>
          <cell r="AC127">
            <v>0.875</v>
          </cell>
          <cell r="AD127">
            <v>0</v>
          </cell>
          <cell r="AE127">
            <v>0</v>
          </cell>
          <cell r="AF127">
            <v>39.227353473713976</v>
          </cell>
          <cell r="AG127">
            <v>17.00029949086553</v>
          </cell>
          <cell r="AH127">
            <v>35.231849126639347</v>
          </cell>
          <cell r="AI127">
            <v>56.651378816653484</v>
          </cell>
          <cell r="AJ127">
            <v>26.179859936488384</v>
          </cell>
          <cell r="AK127">
            <v>10.845056607701553</v>
          </cell>
          <cell r="AL127">
            <v>18.569402161131904</v>
          </cell>
          <cell r="AM127">
            <v>11.878676161775937</v>
          </cell>
          <cell r="AN127">
            <v>48.576594726563251</v>
          </cell>
          <cell r="AO127">
            <v>47.181525742554484</v>
          </cell>
          <cell r="AP127">
            <v>13.22432143496926</v>
          </cell>
          <cell r="AQ127">
            <v>39.761298216499753</v>
          </cell>
          <cell r="AR127">
            <v>36.659631736222586</v>
          </cell>
          <cell r="AS127">
            <v>28.167933208650254</v>
          </cell>
          <cell r="AT127">
            <v>27.392777468838439</v>
          </cell>
          <cell r="AU127">
            <v>3.7234425119772152</v>
          </cell>
          <cell r="AV127">
            <v>20.788134213593882</v>
          </cell>
          <cell r="AW127">
            <v>18.053577556542603</v>
          </cell>
          <cell r="AX127">
            <v>40.699568243558588</v>
          </cell>
          <cell r="AY127">
            <v>13.44421392612572</v>
          </cell>
        </row>
        <row r="128">
          <cell r="E128" t="str">
            <v>Cambodia</v>
          </cell>
          <cell r="F128" t="str">
            <v>yes</v>
          </cell>
          <cell r="G128">
            <v>0.93805309734513276</v>
          </cell>
          <cell r="H128">
            <v>25</v>
          </cell>
          <cell r="J128">
            <v>0.63026707906734092</v>
          </cell>
          <cell r="K128">
            <v>91</v>
          </cell>
          <cell r="M128">
            <v>25.527204627652086</v>
          </cell>
          <cell r="N128">
            <v>117</v>
          </cell>
          <cell r="P128">
            <v>19.737817077958681</v>
          </cell>
          <cell r="Q128">
            <v>113</v>
          </cell>
          <cell r="S128">
            <v>31.316592177345491</v>
          </cell>
          <cell r="T128">
            <v>106</v>
          </cell>
          <cell r="V128">
            <v>37.014395253928257</v>
          </cell>
          <cell r="W128">
            <v>18.523513948675028</v>
          </cell>
          <cell r="X128">
            <v>23.820375986060217</v>
          </cell>
          <cell r="Y128">
            <v>41.609015714936199</v>
          </cell>
          <cell r="Z128">
            <v>35.615659983127763</v>
          </cell>
          <cell r="AA128">
            <v>15.157241823017396</v>
          </cell>
          <cell r="AB128">
            <v>24.318392332899965</v>
          </cell>
          <cell r="AC128">
            <v>0.82499999999999996</v>
          </cell>
          <cell r="AD128">
            <v>0</v>
          </cell>
          <cell r="AE128">
            <v>0</v>
          </cell>
          <cell r="AF128">
            <v>34.787587623882047</v>
          </cell>
          <cell r="AG128">
            <v>39.695118298891884</v>
          </cell>
          <cell r="AH128">
            <v>36.560479839010846</v>
          </cell>
          <cell r="AI128">
            <v>28.626380172063843</v>
          </cell>
          <cell r="AJ128">
            <v>15.925776702530291</v>
          </cell>
          <cell r="AK128">
            <v>11.018384971430947</v>
          </cell>
          <cell r="AL128">
            <v>11.231369502767542</v>
          </cell>
          <cell r="AM128">
            <v>29.814216279630227</v>
          </cell>
          <cell r="AN128">
            <v>30.415542175782889</v>
          </cell>
          <cell r="AO128">
            <v>39.050000576010916</v>
          </cell>
          <cell r="AP128">
            <v>35.333333333333336</v>
          </cell>
          <cell r="AQ128">
            <v>50.44371323546433</v>
          </cell>
          <cell r="AR128">
            <v>24.773516099184338</v>
          </cell>
          <cell r="AS128">
            <v>54.774524645490281</v>
          </cell>
          <cell r="AT128">
            <v>27.298939204708663</v>
          </cell>
          <cell r="AU128">
            <v>2.7261702436789719</v>
          </cell>
          <cell r="AV128">
            <v>26.497271810659228</v>
          </cell>
          <cell r="AW128">
            <v>16.248283414713985</v>
          </cell>
          <cell r="AX128">
            <v>34.910747113850846</v>
          </cell>
          <cell r="AY128">
            <v>13.726037551949085</v>
          </cell>
        </row>
        <row r="129">
          <cell r="E129" t="str">
            <v>Madagascar</v>
          </cell>
          <cell r="F129" t="str">
            <v>yes</v>
          </cell>
          <cell r="G129">
            <v>0.93859649122807021</v>
          </cell>
          <cell r="H129">
            <v>74</v>
          </cell>
          <cell r="J129">
            <v>0.62938271129251899</v>
          </cell>
          <cell r="K129">
            <v>92</v>
          </cell>
          <cell r="M129">
            <v>25.423821488834129</v>
          </cell>
          <cell r="N129">
            <v>118</v>
          </cell>
          <cell r="P129">
            <v>19.640951863747564</v>
          </cell>
          <cell r="Q129">
            <v>114</v>
          </cell>
          <cell r="S129">
            <v>31.206691113920691</v>
          </cell>
          <cell r="T129">
            <v>107</v>
          </cell>
          <cell r="V129">
            <v>53.365916887708046</v>
          </cell>
          <cell r="W129">
            <v>24.097584068915804</v>
          </cell>
          <cell r="X129">
            <v>28.161512830091581</v>
          </cell>
          <cell r="Y129">
            <v>27.968723511691138</v>
          </cell>
          <cell r="Z129">
            <v>22.439718271196913</v>
          </cell>
          <cell r="AA129">
            <v>15.7197814141997</v>
          </cell>
          <cell r="AB129">
            <v>23.562122313295426</v>
          </cell>
          <cell r="AC129">
            <v>0.82499999999999996</v>
          </cell>
          <cell r="AD129">
            <v>0</v>
          </cell>
          <cell r="AE129">
            <v>1</v>
          </cell>
          <cell r="AF129">
            <v>39.851805230600363</v>
          </cell>
          <cell r="AG129">
            <v>34.901766996106609</v>
          </cell>
          <cell r="AH129">
            <v>85.344178436417153</v>
          </cell>
          <cell r="AI129">
            <v>38.721060636437414</v>
          </cell>
          <cell r="AJ129">
            <v>22.507675785503139</v>
          </cell>
          <cell r="AK129">
            <v>11.064015784806861</v>
          </cell>
          <cell r="AL129">
            <v>8.7995419154309733</v>
          </cell>
          <cell r="AM129" t="str">
            <v/>
          </cell>
          <cell r="AN129">
            <v>47.523483744752191</v>
          </cell>
          <cell r="AO129">
            <v>5.9091488471742988</v>
          </cell>
          <cell r="AP129">
            <v>38.000000000000007</v>
          </cell>
          <cell r="AQ129">
            <v>39.997021687899107</v>
          </cell>
          <cell r="AR129">
            <v>13.928794503435354</v>
          </cell>
          <cell r="AS129">
            <v>19.668783635640111</v>
          </cell>
          <cell r="AT129">
            <v>33.721576674515276</v>
          </cell>
          <cell r="AU129">
            <v>2.5808305076012754</v>
          </cell>
          <cell r="AV129">
            <v>21.508981508173619</v>
          </cell>
          <cell r="AW129">
            <v>23.069532226824201</v>
          </cell>
          <cell r="AX129">
            <v>29.933224016606996</v>
          </cell>
          <cell r="AY129">
            <v>17.191020609983859</v>
          </cell>
        </row>
        <row r="130">
          <cell r="E130" t="str">
            <v>Zambia</v>
          </cell>
          <cell r="F130" t="str">
            <v>yes</v>
          </cell>
          <cell r="G130">
            <v>0.77600000000000002</v>
          </cell>
          <cell r="H130">
            <v>133</v>
          </cell>
          <cell r="J130">
            <v>0.4947975821526171</v>
          </cell>
          <cell r="K130">
            <v>121</v>
          </cell>
          <cell r="M130">
            <v>25.285315968688185</v>
          </cell>
          <cell r="N130">
            <v>119</v>
          </cell>
          <cell r="P130">
            <v>16.739541667246961</v>
          </cell>
          <cell r="Q130">
            <v>125</v>
          </cell>
          <cell r="S130">
            <v>33.831090270129408</v>
          </cell>
          <cell r="T130">
            <v>97</v>
          </cell>
          <cell r="V130">
            <v>64.379948576049969</v>
          </cell>
          <cell r="W130">
            <v>24.661836400549834</v>
          </cell>
          <cell r="X130">
            <v>22.642617607504576</v>
          </cell>
          <cell r="Y130">
            <v>33.71506570219907</v>
          </cell>
          <cell r="Z130">
            <v>23.755983064343607</v>
          </cell>
          <cell r="AA130">
            <v>17.391299904078341</v>
          </cell>
          <cell r="AB130">
            <v>16.08778343041558</v>
          </cell>
          <cell r="AC130">
            <v>0.82499999999999996</v>
          </cell>
          <cell r="AD130">
            <v>0</v>
          </cell>
          <cell r="AE130">
            <v>0</v>
          </cell>
          <cell r="AF130">
            <v>56.961763985995383</v>
          </cell>
          <cell r="AG130">
            <v>50.816711590296499</v>
          </cell>
          <cell r="AH130">
            <v>85.361370151858026</v>
          </cell>
          <cell r="AI130">
            <v>44.317638610751835</v>
          </cell>
          <cell r="AJ130">
            <v>15.794853868928202</v>
          </cell>
          <cell r="AK130">
            <v>13.873016721969471</v>
          </cell>
          <cell r="AL130">
            <v>18.333659693094127</v>
          </cell>
          <cell r="AM130">
            <v>21.196031173800083</v>
          </cell>
          <cell r="AN130">
            <v>28.398161955619511</v>
          </cell>
          <cell r="AO130">
            <v>36.22565682132624</v>
          </cell>
          <cell r="AP130">
            <v>17.527175062163799</v>
          </cell>
          <cell r="AQ130">
            <v>47.392365223107177</v>
          </cell>
          <cell r="AR130">
            <v>16.901841868896092</v>
          </cell>
          <cell r="AS130">
            <v>28.9492415332329</v>
          </cell>
          <cell r="AT130">
            <v>25.416865790901824</v>
          </cell>
          <cell r="AU130">
            <v>3.3916819480235962</v>
          </cell>
          <cell r="AV130">
            <v>29.035959958833075</v>
          </cell>
          <cell r="AW130">
            <v>19.746257805378352</v>
          </cell>
          <cell r="AX130">
            <v>31.249185168770769</v>
          </cell>
          <cell r="AY130">
            <v>0.92638169206039489</v>
          </cell>
        </row>
        <row r="131">
          <cell r="E131" t="str">
            <v>Syrian Arab Republic</v>
          </cell>
          <cell r="F131" t="str">
            <v>yes</v>
          </cell>
          <cell r="G131">
            <v>0.99130434782608701</v>
          </cell>
          <cell r="H131">
            <v>117</v>
          </cell>
          <cell r="J131">
            <v>0.65302830317368254</v>
          </cell>
          <cell r="K131">
            <v>85</v>
          </cell>
          <cell r="M131">
            <v>24.840526187816934</v>
          </cell>
          <cell r="N131">
            <v>120</v>
          </cell>
          <cell r="P131">
            <v>19.626483872329835</v>
          </cell>
          <cell r="Q131">
            <v>115</v>
          </cell>
          <cell r="S131">
            <v>30.054568503304029</v>
          </cell>
          <cell r="T131">
            <v>114</v>
          </cell>
          <cell r="V131">
            <v>46.416249697725192</v>
          </cell>
          <cell r="W131">
            <v>40.183267632812047</v>
          </cell>
          <cell r="X131">
            <v>16.905145890196124</v>
          </cell>
          <cell r="Y131">
            <v>25.077285562484729</v>
          </cell>
          <cell r="Z131">
            <v>21.690893733302072</v>
          </cell>
          <cell r="AA131">
            <v>20.53398780541508</v>
          </cell>
          <cell r="AB131">
            <v>18.718979939244591</v>
          </cell>
          <cell r="AC131">
            <v>0.71250000000000002</v>
          </cell>
          <cell r="AD131">
            <v>0</v>
          </cell>
          <cell r="AE131">
            <v>1</v>
          </cell>
          <cell r="AF131">
            <v>20.054421442937869</v>
          </cell>
          <cell r="AG131">
            <v>43.846960167714883</v>
          </cell>
          <cell r="AH131">
            <v>75.347367482522827</v>
          </cell>
          <cell r="AI131">
            <v>55.856366573640969</v>
          </cell>
          <cell r="AJ131" t="str">
            <v/>
          </cell>
          <cell r="AK131">
            <v>24.510168691983125</v>
          </cell>
          <cell r="AL131">
            <v>14.341242594568257</v>
          </cell>
          <cell r="AM131">
            <v>8.4357714683359166</v>
          </cell>
          <cell r="AN131">
            <v>27.938423607684204</v>
          </cell>
          <cell r="AO131">
            <v>10.359725884980461</v>
          </cell>
          <cell r="AP131">
            <v>31.333333333333332</v>
          </cell>
          <cell r="AQ131">
            <v>33.538797469140391</v>
          </cell>
          <cell r="AR131">
            <v>34.484768392485321</v>
          </cell>
          <cell r="AS131">
            <v>14.823472589913601</v>
          </cell>
          <cell r="AT131">
            <v>15.764440217507293</v>
          </cell>
          <cell r="AU131">
            <v>4.2304726121878611</v>
          </cell>
          <cell r="AV131">
            <v>37.884251999126271</v>
          </cell>
          <cell r="AW131">
            <v>19.487238804931113</v>
          </cell>
          <cell r="AX131">
            <v>24.193705386262501</v>
          </cell>
          <cell r="AY131">
            <v>13.244254492226684</v>
          </cell>
        </row>
        <row r="132">
          <cell r="E132" t="str">
            <v>Tajikistan</v>
          </cell>
          <cell r="F132" t="str">
            <v>yes</v>
          </cell>
          <cell r="G132">
            <v>1.203883495145631</v>
          </cell>
          <cell r="H132">
            <v>118</v>
          </cell>
          <cell r="J132">
            <v>0.77250762805791151</v>
          </cell>
          <cell r="K132">
            <v>41</v>
          </cell>
          <cell r="M132">
            <v>24.516604480607523</v>
          </cell>
          <cell r="N132">
            <v>121</v>
          </cell>
          <cell r="P132">
            <v>21.370022532539757</v>
          </cell>
          <cell r="Q132">
            <v>103</v>
          </cell>
          <cell r="S132">
            <v>27.663186428675289</v>
          </cell>
          <cell r="T132">
            <v>124</v>
          </cell>
          <cell r="V132">
            <v>37.431407367779748</v>
          </cell>
          <cell r="W132">
            <v>29.385817652908695</v>
          </cell>
          <cell r="X132">
            <v>19.314568544921979</v>
          </cell>
          <cell r="Y132">
            <v>32.319300678502806</v>
          </cell>
          <cell r="Z132">
            <v>19.864837899263225</v>
          </cell>
          <cell r="AA132">
            <v>27.730301793590595</v>
          </cell>
          <cell r="AB132">
            <v>15.009743271488915</v>
          </cell>
          <cell r="AC132">
            <v>0.83750000000000002</v>
          </cell>
          <cell r="AD132">
            <v>0</v>
          </cell>
          <cell r="AE132">
            <v>0</v>
          </cell>
          <cell r="AF132">
            <v>30.644638885468311</v>
          </cell>
          <cell r="AG132">
            <v>25.059299191374663</v>
          </cell>
          <cell r="AH132">
            <v>56.590284026496271</v>
          </cell>
          <cell r="AI132">
            <v>47.590136409848888</v>
          </cell>
          <cell r="AJ132">
            <v>28.589282434257068</v>
          </cell>
          <cell r="AK132">
            <v>11.978034114620124</v>
          </cell>
          <cell r="AL132">
            <v>9.3583693536284187</v>
          </cell>
          <cell r="AM132">
            <v>19.335512768312032</v>
          </cell>
          <cell r="AN132">
            <v>29.24982351282549</v>
          </cell>
          <cell r="AO132">
            <v>15.848344420037382</v>
          </cell>
          <cell r="AP132">
            <v>38.000000000000007</v>
          </cell>
          <cell r="AQ132">
            <v>43.109557615471033</v>
          </cell>
          <cell r="AR132">
            <v>14.40348034458385</v>
          </cell>
          <cell r="AS132">
            <v>15.597312473916814</v>
          </cell>
          <cell r="AT132">
            <v>29.59372087928902</v>
          </cell>
          <cell r="AU132">
            <v>13.812781117674987</v>
          </cell>
          <cell r="AV132">
            <v>34.249241005182547</v>
          </cell>
          <cell r="AW132">
            <v>35.128883257914246</v>
          </cell>
          <cell r="AX132">
            <v>27.046318204723292</v>
          </cell>
          <cell r="AY132">
            <v>2.973168338254538</v>
          </cell>
        </row>
        <row r="133">
          <cell r="E133" t="str">
            <v>Côte d'Ivoire</v>
          </cell>
          <cell r="F133" t="str">
            <v>yes</v>
          </cell>
          <cell r="G133">
            <v>1.5476190476190477</v>
          </cell>
          <cell r="H133">
            <v>32</v>
          </cell>
          <cell r="J133">
            <v>1.0595073001056106</v>
          </cell>
          <cell r="K133">
            <v>3</v>
          </cell>
          <cell r="M133">
            <v>24.091535805658722</v>
          </cell>
          <cell r="N133">
            <v>122</v>
          </cell>
          <cell r="P133">
            <v>24.787635426727739</v>
          </cell>
          <cell r="Q133">
            <v>84</v>
          </cell>
          <cell r="S133">
            <v>23.395436184589702</v>
          </cell>
          <cell r="T133">
            <v>130</v>
          </cell>
          <cell r="V133">
            <v>33.259264311882106</v>
          </cell>
          <cell r="W133">
            <v>21.112788383470232</v>
          </cell>
          <cell r="X133">
            <v>19.685584424432193</v>
          </cell>
          <cell r="Y133">
            <v>23.606449352804081</v>
          </cell>
          <cell r="Z133">
            <v>19.313094450359898</v>
          </cell>
          <cell r="AA133">
            <v>22.955631919992715</v>
          </cell>
          <cell r="AB133">
            <v>26.619638933462763</v>
          </cell>
          <cell r="AC133">
            <v>0.75</v>
          </cell>
          <cell r="AD133">
            <v>0</v>
          </cell>
          <cell r="AE133">
            <v>0</v>
          </cell>
          <cell r="AF133">
            <v>26.49053715283004</v>
          </cell>
          <cell r="AG133">
            <v>30.885294998502545</v>
          </cell>
          <cell r="AH133">
            <v>42.401960784313729</v>
          </cell>
          <cell r="AI133">
            <v>30.632174495521895</v>
          </cell>
          <cell r="AJ133">
            <v>14.261730837458558</v>
          </cell>
          <cell r="AK133">
            <v>18.444459817430246</v>
          </cell>
          <cell r="AL133">
            <v>15.202562784753788</v>
          </cell>
          <cell r="AM133">
            <v>19.030510204853663</v>
          </cell>
          <cell r="AN133">
            <v>24.823680283689129</v>
          </cell>
          <cell r="AO133">
            <v>11.918792040211077</v>
          </cell>
          <cell r="AP133">
            <v>12.54100589581758</v>
          </cell>
          <cell r="AQ133">
            <v>46.359550122383588</v>
          </cell>
          <cell r="AR133">
            <v>17.963772642098689</v>
          </cell>
          <cell r="AS133">
            <v>14.032493531122745</v>
          </cell>
          <cell r="AT133">
            <v>25.943017177858263</v>
          </cell>
          <cell r="AU133">
            <v>1.7887469549045596</v>
          </cell>
          <cell r="AV133">
            <v>35.455084022593844</v>
          </cell>
          <cell r="AW133">
            <v>31.623064782479748</v>
          </cell>
          <cell r="AX133">
            <v>50.946641666666665</v>
          </cell>
          <cell r="AY133">
            <v>2.2926362002588614</v>
          </cell>
        </row>
        <row r="134">
          <cell r="E134" t="str">
            <v>Benin</v>
          </cell>
          <cell r="F134" t="str">
            <v>yes</v>
          </cell>
          <cell r="G134">
            <v>1.0427350427350428</v>
          </cell>
          <cell r="H134">
            <v>17</v>
          </cell>
          <cell r="J134">
            <v>0.68554590775073643</v>
          </cell>
          <cell r="K134">
            <v>71</v>
          </cell>
          <cell r="M134">
            <v>23.82012077232022</v>
          </cell>
          <cell r="N134">
            <v>123</v>
          </cell>
          <cell r="P134">
            <v>19.376258151738618</v>
          </cell>
          <cell r="Q134">
            <v>117</v>
          </cell>
          <cell r="S134">
            <v>28.263983392901821</v>
          </cell>
          <cell r="T134">
            <v>122</v>
          </cell>
          <cell r="V134">
            <v>46.946805335572662</v>
          </cell>
          <cell r="W134">
            <v>24.456511892870456</v>
          </cell>
          <cell r="X134">
            <v>20.849733315049853</v>
          </cell>
          <cell r="Y134">
            <v>23.343476355205535</v>
          </cell>
          <cell r="Z134">
            <v>25.723390065810595</v>
          </cell>
          <cell r="AA134">
            <v>15.180007103568078</v>
          </cell>
          <cell r="AB134">
            <v>23.57250919990916</v>
          </cell>
          <cell r="AC134">
            <v>0.72499999999999998</v>
          </cell>
          <cell r="AD134">
            <v>0</v>
          </cell>
          <cell r="AE134">
            <v>1</v>
          </cell>
          <cell r="AF134">
            <v>59.931542773224599</v>
          </cell>
          <cell r="AG134">
            <v>42.924528301886795</v>
          </cell>
          <cell r="AH134">
            <v>37.9843449316066</v>
          </cell>
          <cell r="AI134">
            <v>39.488880906998425</v>
          </cell>
          <cell r="AJ134">
            <v>14.215598679807545</v>
          </cell>
          <cell r="AK134">
            <v>19.665056091805393</v>
          </cell>
          <cell r="AL134">
            <v>9.6843977645119299</v>
          </cell>
          <cell r="AM134">
            <v>16.783781993475696</v>
          </cell>
          <cell r="AN134">
            <v>36.081020187161933</v>
          </cell>
          <cell r="AO134">
            <v>16.751781854440772</v>
          </cell>
          <cell r="AP134">
            <v>21.999999999999996</v>
          </cell>
          <cell r="AQ134">
            <v>31.278647211175837</v>
          </cell>
          <cell r="AR134">
            <v>34.578388507183007</v>
          </cell>
          <cell r="AS134">
            <v>18.155712570040766</v>
          </cell>
          <cell r="AT134">
            <v>24.436069120208014</v>
          </cell>
          <cell r="AU134">
            <v>5.1900957590841079</v>
          </cell>
          <cell r="AV134" t="str">
            <v/>
          </cell>
          <cell r="AW134">
            <v>25.169918448052048</v>
          </cell>
          <cell r="AX134">
            <v>46.276000000000003</v>
          </cell>
          <cell r="AY134">
            <v>0.86901839981831264</v>
          </cell>
        </row>
        <row r="135">
          <cell r="E135" t="str">
            <v>Zimbabwe</v>
          </cell>
          <cell r="F135" t="str">
            <v>yes</v>
          </cell>
          <cell r="G135">
            <v>1.125</v>
          </cell>
          <cell r="H135">
            <v>134</v>
          </cell>
          <cell r="J135">
            <v>0.7557247093157764</v>
          </cell>
          <cell r="K135">
            <v>57</v>
          </cell>
          <cell r="M135">
            <v>23.543693778138945</v>
          </cell>
          <cell r="N135">
            <v>124</v>
          </cell>
          <cell r="P135">
            <v>20.268042070943622</v>
          </cell>
          <cell r="Q135">
            <v>112</v>
          </cell>
          <cell r="S135">
            <v>26.819345485334271</v>
          </cell>
          <cell r="T135">
            <v>126</v>
          </cell>
          <cell r="V135">
            <v>24.797037230189773</v>
          </cell>
          <cell r="W135">
            <v>40.8253356845415</v>
          </cell>
          <cell r="X135">
            <v>16.363329264680718</v>
          </cell>
          <cell r="Y135">
            <v>30.497313581698535</v>
          </cell>
          <cell r="Z135">
            <v>21.613711665560842</v>
          </cell>
          <cell r="AA135">
            <v>6.6556531651109516</v>
          </cell>
          <cell r="AB135">
            <v>33.880430976776296</v>
          </cell>
          <cell r="AC135">
            <v>0.67500000000000004</v>
          </cell>
          <cell r="AD135">
            <v>0</v>
          </cell>
          <cell r="AE135">
            <v>1</v>
          </cell>
          <cell r="AF135">
            <v>23.504731043520433</v>
          </cell>
          <cell r="AG135">
            <v>23.123989218328841</v>
          </cell>
          <cell r="AH135">
            <v>27.762391428720036</v>
          </cell>
          <cell r="AI135">
            <v>68.690997473180971</v>
          </cell>
          <cell r="AJ135">
            <v>21.714201619278469</v>
          </cell>
          <cell r="AK135">
            <v>32.070807961165052</v>
          </cell>
          <cell r="AL135">
            <v>7.7223588593759898</v>
          </cell>
          <cell r="AM135">
            <v>17.42594136001647</v>
          </cell>
          <cell r="AN135">
            <v>23.941687574649691</v>
          </cell>
          <cell r="AO135">
            <v>15.670522832333376</v>
          </cell>
          <cell r="AP135">
            <v>33.985567805225045</v>
          </cell>
          <cell r="AQ135">
            <v>41.835850107537183</v>
          </cell>
          <cell r="AR135" t="str">
            <v/>
          </cell>
          <cell r="AS135">
            <v>17.669614871320693</v>
          </cell>
          <cell r="AT135">
            <v>25.557808459800995</v>
          </cell>
          <cell r="AU135">
            <v>19.004329383946221</v>
          </cell>
          <cell r="AV135">
            <v>3.9550335155663113E-2</v>
          </cell>
          <cell r="AW135">
            <v>0.92307977623097226</v>
          </cell>
          <cell r="AX135">
            <v>25.699028314698619</v>
          </cell>
          <cell r="AY135">
            <v>42.061833638853976</v>
          </cell>
        </row>
        <row r="136">
          <cell r="E136" t="str">
            <v>Burkina Faso</v>
          </cell>
          <cell r="F136" t="str">
            <v>yes</v>
          </cell>
          <cell r="G136">
            <v>0.98373983739837401</v>
          </cell>
          <cell r="H136">
            <v>24</v>
          </cell>
          <cell r="J136">
            <v>0.5844603940257117</v>
          </cell>
          <cell r="K136">
            <v>104</v>
          </cell>
          <cell r="M136">
            <v>23.189021288945341</v>
          </cell>
          <cell r="N136">
            <v>125</v>
          </cell>
          <cell r="P136">
            <v>17.107482863831912</v>
          </cell>
          <cell r="Q136">
            <v>123</v>
          </cell>
          <cell r="S136">
            <v>29.27055971405877</v>
          </cell>
          <cell r="T136">
            <v>121</v>
          </cell>
          <cell r="V136">
            <v>60.518373938425519</v>
          </cell>
          <cell r="W136">
            <v>20.561622113620093</v>
          </cell>
          <cell r="X136">
            <v>17.38446517052887</v>
          </cell>
          <cell r="Y136">
            <v>24.395012213296127</v>
          </cell>
          <cell r="Z136">
            <v>23.493325134423248</v>
          </cell>
          <cell r="AA136">
            <v>14.371798063405388</v>
          </cell>
          <cell r="AB136">
            <v>19.843167664258438</v>
          </cell>
          <cell r="AC136">
            <v>0.78749999999999998</v>
          </cell>
          <cell r="AD136">
            <v>0</v>
          </cell>
          <cell r="AE136">
            <v>1</v>
          </cell>
          <cell r="AF136">
            <v>51.888153083919768</v>
          </cell>
          <cell r="AG136">
            <v>58.248577418388741</v>
          </cell>
          <cell r="AH136">
            <v>71.418391312968026</v>
          </cell>
          <cell r="AI136">
            <v>34.697606472956856</v>
          </cell>
          <cell r="AJ136">
            <v>10.596233123889068</v>
          </cell>
          <cell r="AK136">
            <v>16.391026744014358</v>
          </cell>
          <cell r="AL136">
            <v>8.9235679774688084</v>
          </cell>
          <cell r="AM136" t="str">
            <v/>
          </cell>
          <cell r="AN136">
            <v>25.845362363588933</v>
          </cell>
          <cell r="AO136">
            <v>15.693391035800673</v>
          </cell>
          <cell r="AP136">
            <v>24.666666666666668</v>
          </cell>
          <cell r="AQ136">
            <v>32.824978937421029</v>
          </cell>
          <cell r="AR136">
            <v>25.109306683322924</v>
          </cell>
          <cell r="AS136">
            <v>28.776113002647431</v>
          </cell>
          <cell r="AT136">
            <v>16.594555717299389</v>
          </cell>
          <cell r="AU136">
            <v>2.5903869364722758</v>
          </cell>
          <cell r="AV136">
            <v>21.407061730068449</v>
          </cell>
          <cell r="AW136">
            <v>19.117945523675441</v>
          </cell>
          <cell r="AX136">
            <v>35.172465046903291</v>
          </cell>
          <cell r="AY136">
            <v>4.5138702816135856</v>
          </cell>
        </row>
        <row r="137">
          <cell r="E137" t="str">
            <v>Ethiopia</v>
          </cell>
          <cell r="F137" t="str">
            <v>yes</v>
          </cell>
          <cell r="G137">
            <v>0.95238095238095233</v>
          </cell>
          <cell r="H137">
            <v>42</v>
          </cell>
          <cell r="J137">
            <v>0.56254198562440882</v>
          </cell>
          <cell r="K137">
            <v>111</v>
          </cell>
          <cell r="M137">
            <v>22.889294093084519</v>
          </cell>
          <cell r="N137">
            <v>126</v>
          </cell>
          <cell r="P137">
            <v>16.481078994519756</v>
          </cell>
          <cell r="Q137">
            <v>126</v>
          </cell>
          <cell r="S137">
            <v>29.297509191649283</v>
          </cell>
          <cell r="T137">
            <v>120</v>
          </cell>
          <cell r="V137">
            <v>51.891180405109708</v>
          </cell>
          <cell r="W137">
            <v>16.76071309351623</v>
          </cell>
          <cell r="X137">
            <v>19.960797856247513</v>
          </cell>
          <cell r="Y137">
            <v>26.761664815345679</v>
          </cell>
          <cell r="Z137">
            <v>31.113189788027288</v>
          </cell>
          <cell r="AA137">
            <v>19.147312133724551</v>
          </cell>
          <cell r="AB137">
            <v>13.81484585531496</v>
          </cell>
          <cell r="AC137">
            <v>0.85</v>
          </cell>
          <cell r="AD137">
            <v>0</v>
          </cell>
          <cell r="AE137">
            <v>0</v>
          </cell>
          <cell r="AF137">
            <v>31.462484588382495</v>
          </cell>
          <cell r="AG137">
            <v>37.57741838873914</v>
          </cell>
          <cell r="AH137">
            <v>86.633638238207482</v>
          </cell>
          <cell r="AI137">
            <v>22.837388052672726</v>
          </cell>
          <cell r="AJ137">
            <v>15.222944903072644</v>
          </cell>
          <cell r="AK137">
            <v>12.221806324803325</v>
          </cell>
          <cell r="AL137">
            <v>8.5431548688333283</v>
          </cell>
          <cell r="AM137">
            <v>23.350109320702824</v>
          </cell>
          <cell r="AN137">
            <v>27.989129379206386</v>
          </cell>
          <cell r="AO137">
            <v>20.382055242289475</v>
          </cell>
          <cell r="AP137">
            <v>28.666666666666668</v>
          </cell>
          <cell r="AQ137">
            <v>31.236272537080897</v>
          </cell>
          <cell r="AR137">
            <v>31.206875991011991</v>
          </cell>
          <cell r="AS137">
            <v>38.462421629362353</v>
          </cell>
          <cell r="AT137">
            <v>23.670271743707517</v>
          </cell>
          <cell r="AU137">
            <v>4.9313057811331475</v>
          </cell>
          <cell r="AV137">
            <v>33.784511554720311</v>
          </cell>
          <cell r="AW137">
            <v>18.726119065320191</v>
          </cell>
          <cell r="AX137">
            <v>25.224622449787674</v>
          </cell>
          <cell r="AY137">
            <v>2.4050692608422475</v>
          </cell>
        </row>
        <row r="138">
          <cell r="E138" t="str">
            <v>Niger</v>
          </cell>
          <cell r="F138" t="str">
            <v>yes</v>
          </cell>
          <cell r="G138">
            <v>0.81395348837209303</v>
          </cell>
          <cell r="H138">
            <v>89</v>
          </cell>
          <cell r="J138">
            <v>0.36177803950409537</v>
          </cell>
          <cell r="K138">
            <v>129</v>
          </cell>
          <cell r="M138">
            <v>21.454240276452857</v>
          </cell>
          <cell r="N138">
            <v>127</v>
          </cell>
          <cell r="P138">
            <v>11.399321711916288</v>
          </cell>
          <cell r="Q138">
            <v>129</v>
          </cell>
          <cell r="S138">
            <v>31.509158840989425</v>
          </cell>
          <cell r="T138">
            <v>105</v>
          </cell>
          <cell r="V138">
            <v>40.467229870801212</v>
          </cell>
          <cell r="W138">
            <v>28.990221295413868</v>
          </cell>
          <cell r="X138">
            <v>20.299174562499484</v>
          </cell>
          <cell r="Y138">
            <v>22.431547166664746</v>
          </cell>
          <cell r="Z138">
            <v>45.357621309567804</v>
          </cell>
          <cell r="AA138">
            <v>17.601710619630591</v>
          </cell>
          <cell r="AB138">
            <v>5.1969328042019853</v>
          </cell>
          <cell r="AC138">
            <v>0.6875</v>
          </cell>
          <cell r="AD138">
            <v>0</v>
          </cell>
          <cell r="AE138">
            <v>3</v>
          </cell>
          <cell r="AF138">
            <v>36.257751416500575</v>
          </cell>
          <cell r="AG138">
            <v>32.471099131476485</v>
          </cell>
          <cell r="AH138">
            <v>52.672839064426562</v>
          </cell>
          <cell r="AI138">
            <v>34.574140967523483</v>
          </cell>
          <cell r="AJ138">
            <v>23.406301623304255</v>
          </cell>
          <cell r="AK138" t="str">
            <v/>
          </cell>
          <cell r="AL138">
            <v>7.5544203817438449</v>
          </cell>
          <cell r="AM138" t="str">
            <v/>
          </cell>
          <cell r="AN138">
            <v>33.043928743255123</v>
          </cell>
          <cell r="AO138">
            <v>10.764152348273019</v>
          </cell>
          <cell r="AP138">
            <v>21.999999999999996</v>
          </cell>
          <cell r="AQ138">
            <v>34.530489151721227</v>
          </cell>
          <cell r="AR138">
            <v>34.178638351030614</v>
          </cell>
          <cell r="AS138">
            <v>66.666666666666671</v>
          </cell>
          <cell r="AT138">
            <v>35.227558911006135</v>
          </cell>
          <cell r="AU138">
            <v>3.4762107531200668</v>
          </cell>
          <cell r="AV138">
            <v>29.963530298929243</v>
          </cell>
          <cell r="AW138">
            <v>19.365390806842463</v>
          </cell>
          <cell r="AX138" t="str">
            <v/>
          </cell>
          <cell r="AY138">
            <v>5.1969328042019853</v>
          </cell>
        </row>
        <row r="139">
          <cell r="E139" t="str">
            <v>Yemen</v>
          </cell>
          <cell r="F139" t="str">
            <v>yes</v>
          </cell>
          <cell r="G139">
            <v>0.9765625</v>
          </cell>
          <cell r="H139">
            <v>132</v>
          </cell>
          <cell r="J139">
            <v>0.53466757973334644</v>
          </cell>
          <cell r="K139">
            <v>116</v>
          </cell>
          <cell r="M139">
            <v>20.754887891556745</v>
          </cell>
          <cell r="N139">
            <v>128</v>
          </cell>
          <cell r="P139">
            <v>14.461719036957458</v>
          </cell>
          <cell r="Q139">
            <v>128</v>
          </cell>
          <cell r="S139">
            <v>27.048056746156032</v>
          </cell>
          <cell r="T139">
            <v>125</v>
          </cell>
          <cell r="V139">
            <v>37.179430206279363</v>
          </cell>
          <cell r="W139">
            <v>30.736371831476887</v>
          </cell>
          <cell r="X139">
            <v>15.421403329663315</v>
          </cell>
          <cell r="Y139">
            <v>25.98226060279951</v>
          </cell>
          <cell r="Z139">
            <v>25.920817760561079</v>
          </cell>
          <cell r="AA139">
            <v>18.215969233878226</v>
          </cell>
          <cell r="AB139">
            <v>10.707468840036691</v>
          </cell>
          <cell r="AC139">
            <v>0.67500000000000004</v>
          </cell>
          <cell r="AD139">
            <v>0</v>
          </cell>
          <cell r="AE139">
            <v>2</v>
          </cell>
          <cell r="AF139">
            <v>8.9773850190716438</v>
          </cell>
          <cell r="AG139">
            <v>39.577118897873618</v>
          </cell>
          <cell r="AH139">
            <v>62.983786701892825</v>
          </cell>
          <cell r="AI139">
            <v>50.285674754782995</v>
          </cell>
          <cell r="AJ139">
            <v>11.187068908170783</v>
          </cell>
          <cell r="AK139" t="str">
            <v/>
          </cell>
          <cell r="AL139">
            <v>7.8525265317019093</v>
          </cell>
          <cell r="AM139">
            <v>3.7873552847541707</v>
          </cell>
          <cell r="AN139">
            <v>34.624328172533865</v>
          </cell>
          <cell r="AO139">
            <v>10.708983488184916</v>
          </cell>
          <cell r="AP139">
            <v>26.666666666666668</v>
          </cell>
          <cell r="AQ139">
            <v>40.571131653546942</v>
          </cell>
          <cell r="AR139">
            <v>30.026282045302434</v>
          </cell>
          <cell r="AS139" t="str">
            <v/>
          </cell>
          <cell r="AT139">
            <v>21.81535347581972</v>
          </cell>
          <cell r="AU139">
            <v>1.0709949067217661</v>
          </cell>
          <cell r="AV139">
            <v>33.352346798351647</v>
          </cell>
          <cell r="AW139">
            <v>20.224565996561264</v>
          </cell>
          <cell r="AX139">
            <v>20.78965355553186</v>
          </cell>
          <cell r="AY139">
            <v>0.62528412454152293</v>
          </cell>
        </row>
        <row r="140">
          <cell r="E140" t="str">
            <v>Sudan</v>
          </cell>
          <cell r="F140" t="str">
            <v>yes</v>
          </cell>
          <cell r="G140">
            <v>1.0078740157480315</v>
          </cell>
          <cell r="H140">
            <v>113</v>
          </cell>
          <cell r="J140">
            <v>0.5621809659685858</v>
          </cell>
          <cell r="K140">
            <v>112</v>
          </cell>
          <cell r="M140">
            <v>20.373837175761686</v>
          </cell>
          <cell r="N140">
            <v>129</v>
          </cell>
          <cell r="P140">
            <v>14.663836922190121</v>
          </cell>
          <cell r="Q140">
            <v>127</v>
          </cell>
          <cell r="S140">
            <v>26.083837429333254</v>
          </cell>
          <cell r="T140">
            <v>128</v>
          </cell>
          <cell r="V140">
            <v>34.476198423342481</v>
          </cell>
          <cell r="W140">
            <v>11.897590921322788</v>
          </cell>
          <cell r="X140">
            <v>22.383874574425036</v>
          </cell>
          <cell r="Y140">
            <v>20.958678960375824</v>
          </cell>
          <cell r="Z140">
            <v>40.702844267200149</v>
          </cell>
          <cell r="AA140">
            <v>24.258128800623833</v>
          </cell>
          <cell r="AB140">
            <v>5.0695450437564107</v>
          </cell>
          <cell r="AC140">
            <v>0.7</v>
          </cell>
          <cell r="AD140">
            <v>0</v>
          </cell>
          <cell r="AE140">
            <v>1</v>
          </cell>
          <cell r="AF140">
            <v>6.1063165968108066</v>
          </cell>
          <cell r="AG140">
            <v>25.920035938903865</v>
          </cell>
          <cell r="AH140">
            <v>71.402242734312765</v>
          </cell>
          <cell r="AI140">
            <v>25.333938944200035</v>
          </cell>
          <cell r="AJ140">
            <v>6.5795750760952814</v>
          </cell>
          <cell r="AK140">
            <v>3.7792587436730498</v>
          </cell>
          <cell r="AL140">
            <v>11.741043470200436</v>
          </cell>
          <cell r="AM140">
            <v>23.534733371535747</v>
          </cell>
          <cell r="AN140">
            <v>31.87584688153893</v>
          </cell>
          <cell r="AO140">
            <v>10.607672950498364</v>
          </cell>
          <cell r="AP140">
            <v>21.999999999999996</v>
          </cell>
          <cell r="AQ140">
            <v>30.268363930629114</v>
          </cell>
          <cell r="AR140">
            <v>39.697139374921221</v>
          </cell>
          <cell r="AS140" t="str">
            <v/>
          </cell>
          <cell r="AT140">
            <v>41.708549159479077</v>
          </cell>
          <cell r="AU140">
            <v>0.46835060840944948</v>
          </cell>
          <cell r="AV140">
            <v>46.219453665623419</v>
          </cell>
          <cell r="AW140">
            <v>26.086582127838629</v>
          </cell>
          <cell r="AX140">
            <v>9.9254489040662488</v>
          </cell>
          <cell r="AY140">
            <v>0.21364118344657343</v>
          </cell>
        </row>
        <row r="141">
          <cell r="E141" t="str">
            <v>Algeria</v>
          </cell>
          <cell r="F141" t="str">
            <v>yes</v>
          </cell>
          <cell r="G141">
            <v>0.8</v>
          </cell>
          <cell r="H141">
            <v>6</v>
          </cell>
          <cell r="J141">
            <v>0.23496076057316612</v>
          </cell>
          <cell r="K141">
            <v>130</v>
          </cell>
          <cell r="M141">
            <v>19.804587127547929</v>
          </cell>
          <cell r="N141">
            <v>130</v>
          </cell>
          <cell r="P141">
            <v>7.5359493238740978</v>
          </cell>
          <cell r="Q141">
            <v>130</v>
          </cell>
          <cell r="S141">
            <v>32.073224931221759</v>
          </cell>
          <cell r="T141">
            <v>104</v>
          </cell>
          <cell r="V141">
            <v>45.411913719389702</v>
          </cell>
          <cell r="W141">
            <v>32.788504725600795</v>
          </cell>
          <cell r="X141">
            <v>23.655997881076079</v>
          </cell>
          <cell r="Y141">
            <v>33.398381229336792</v>
          </cell>
          <cell r="Z141">
            <v>25.111327100705406</v>
          </cell>
          <cell r="AA141">
            <v>6.0895172053107745</v>
          </cell>
          <cell r="AB141">
            <v>8.982381442437422</v>
          </cell>
          <cell r="AC141">
            <v>0.77500000000000002</v>
          </cell>
          <cell r="AD141">
            <v>0</v>
          </cell>
          <cell r="AE141">
            <v>0</v>
          </cell>
          <cell r="AF141">
            <v>32.481625779322364</v>
          </cell>
          <cell r="AG141">
            <v>35.454327643006884</v>
          </cell>
          <cell r="AH141">
            <v>68.299787735839843</v>
          </cell>
          <cell r="AI141">
            <v>56.950344289999158</v>
          </cell>
          <cell r="AJ141">
            <v>28.469924670635432</v>
          </cell>
          <cell r="AK141">
            <v>12.945245216167786</v>
          </cell>
          <cell r="AL141">
            <v>13.639392581921106</v>
          </cell>
          <cell r="AM141">
            <v>11.59336411718216</v>
          </cell>
          <cell r="AN141">
            <v>45.735236944124978</v>
          </cell>
          <cell r="AO141">
            <v>17.20457433583627</v>
          </cell>
          <cell r="AP141">
            <v>35.333333333333336</v>
          </cell>
          <cell r="AQ141">
            <v>47.657236018840763</v>
          </cell>
          <cell r="AR141">
            <v>25.056427357097292</v>
          </cell>
          <cell r="AS141">
            <v>18.794541523199022</v>
          </cell>
          <cell r="AT141">
            <v>31.4830124218199</v>
          </cell>
          <cell r="AU141">
            <v>2.3996877842683326</v>
          </cell>
          <cell r="AV141">
            <v>15.858480357406455</v>
          </cell>
          <cell r="AW141">
            <v>1.0383474257537086E-2</v>
          </cell>
          <cell r="AX141">
            <v>17.956531563992989</v>
          </cell>
          <cell r="AY141">
            <v>8.2313208818535436E-3</v>
          </cell>
        </row>
      </sheetData>
      <sheetData sheetId="4">
        <row r="2">
          <cell r="B2" t="str">
            <v>ECONOMY</v>
          </cell>
          <cell r="D2" t="str">
            <v>1.</v>
          </cell>
          <cell r="E2" t="str">
            <v>2.</v>
          </cell>
          <cell r="F2" t="str">
            <v>3.</v>
          </cell>
          <cell r="G2" t="str">
            <v>4.</v>
          </cell>
          <cell r="H2" t="str">
            <v>5.</v>
          </cell>
          <cell r="I2" t="str">
            <v>6.</v>
          </cell>
          <cell r="J2" t="str">
            <v>7.</v>
          </cell>
          <cell r="M2" t="str">
            <v>1.1.</v>
          </cell>
          <cell r="N2" t="str">
            <v>1.2.</v>
          </cell>
          <cell r="O2" t="str">
            <v>1.3.</v>
          </cell>
          <cell r="P2" t="str">
            <v>2.1.</v>
          </cell>
          <cell r="Q2" t="str">
            <v>2.2.</v>
          </cell>
          <cell r="R2" t="str">
            <v>2.3.</v>
          </cell>
          <cell r="S2" t="str">
            <v>3.1.</v>
          </cell>
          <cell r="T2" t="str">
            <v>3.2.</v>
          </cell>
          <cell r="U2" t="str">
            <v>3.3.</v>
          </cell>
          <cell r="V2" t="str">
            <v>4.1.</v>
          </cell>
          <cell r="W2" t="str">
            <v>4.2.</v>
          </cell>
          <cell r="X2" t="str">
            <v>4.3.</v>
          </cell>
          <cell r="Y2" t="str">
            <v>5.1.</v>
          </cell>
          <cell r="Z2" t="str">
            <v>5.2.</v>
          </cell>
          <cell r="AA2" t="str">
            <v>5.3.</v>
          </cell>
          <cell r="AB2" t="str">
            <v>6.1.</v>
          </cell>
          <cell r="AC2" t="str">
            <v>6.2.</v>
          </cell>
          <cell r="AD2" t="str">
            <v>6.3.</v>
          </cell>
          <cell r="AE2" t="str">
            <v>7.1.</v>
          </cell>
          <cell r="AF2" t="str">
            <v>7.2.</v>
          </cell>
        </row>
        <row r="4">
          <cell r="B4" t="str">
            <v>Nepal</v>
          </cell>
          <cell r="D4">
            <v>116</v>
          </cell>
          <cell r="E4">
            <v>127</v>
          </cell>
          <cell r="F4">
            <v>104</v>
          </cell>
          <cell r="G4">
            <v>116</v>
          </cell>
          <cell r="H4">
            <v>130</v>
          </cell>
          <cell r="I4">
            <v>106</v>
          </cell>
          <cell r="J4">
            <v>1</v>
          </cell>
          <cell r="M4">
            <v>119</v>
          </cell>
          <cell r="N4">
            <v>121</v>
          </cell>
          <cell r="O4">
            <v>98</v>
          </cell>
          <cell r="P4">
            <v>128</v>
          </cell>
          <cell r="Q4">
            <v>108</v>
          </cell>
          <cell r="R4">
            <v>121</v>
          </cell>
          <cell r="S4">
            <v>124</v>
          </cell>
          <cell r="T4">
            <v>42</v>
          </cell>
          <cell r="U4">
            <v>94</v>
          </cell>
          <cell r="V4">
            <v>101</v>
          </cell>
          <cell r="W4">
            <v>99</v>
          </cell>
          <cell r="X4">
            <v>118</v>
          </cell>
          <cell r="Y4">
            <v>129</v>
          </cell>
          <cell r="Z4">
            <v>100</v>
          </cell>
          <cell r="AA4">
            <v>116</v>
          </cell>
          <cell r="AB4">
            <v>69</v>
          </cell>
          <cell r="AC4" t="str">
            <v/>
          </cell>
          <cell r="AD4">
            <v>65</v>
          </cell>
          <cell r="AE4">
            <v>113</v>
          </cell>
          <cell r="AF4">
            <v>1</v>
          </cell>
        </row>
        <row r="5">
          <cell r="B5" t="str">
            <v>Dominican Republic</v>
          </cell>
          <cell r="D5">
            <v>73</v>
          </cell>
          <cell r="E5">
            <v>103</v>
          </cell>
          <cell r="F5">
            <v>74</v>
          </cell>
          <cell r="G5">
            <v>78</v>
          </cell>
          <cell r="H5">
            <v>90</v>
          </cell>
          <cell r="I5">
            <v>103</v>
          </cell>
          <cell r="J5">
            <v>7</v>
          </cell>
          <cell r="M5">
            <v>68</v>
          </cell>
          <cell r="N5">
            <v>86</v>
          </cell>
          <cell r="O5">
            <v>67</v>
          </cell>
          <cell r="P5">
            <v>113</v>
          </cell>
          <cell r="Q5">
            <v>102</v>
          </cell>
          <cell r="R5">
            <v>54</v>
          </cell>
          <cell r="S5">
            <v>78</v>
          </cell>
          <cell r="T5">
            <v>21</v>
          </cell>
          <cell r="U5">
            <v>120</v>
          </cell>
          <cell r="V5">
            <v>95</v>
          </cell>
          <cell r="W5">
            <v>36</v>
          </cell>
          <cell r="X5">
            <v>104</v>
          </cell>
          <cell r="Y5">
            <v>57</v>
          </cell>
          <cell r="Z5">
            <v>106</v>
          </cell>
          <cell r="AA5">
            <v>112</v>
          </cell>
          <cell r="AB5">
            <v>128</v>
          </cell>
          <cell r="AC5">
            <v>70</v>
          </cell>
          <cell r="AD5">
            <v>92</v>
          </cell>
          <cell r="AE5">
            <v>13</v>
          </cell>
          <cell r="AF5">
            <v>14</v>
          </cell>
        </row>
        <row r="6">
          <cell r="B6" t="str">
            <v>Sweden</v>
          </cell>
          <cell r="D6">
            <v>14</v>
          </cell>
          <cell r="E6">
            <v>5</v>
          </cell>
          <cell r="F6">
            <v>5</v>
          </cell>
          <cell r="G6">
            <v>15</v>
          </cell>
          <cell r="H6">
            <v>7</v>
          </cell>
          <cell r="I6">
            <v>1</v>
          </cell>
          <cell r="J6">
            <v>3</v>
          </cell>
          <cell r="M6">
            <v>4</v>
          </cell>
          <cell r="N6">
            <v>14</v>
          </cell>
          <cell r="O6">
            <v>64</v>
          </cell>
          <cell r="P6">
            <v>8</v>
          </cell>
          <cell r="Q6">
            <v>26</v>
          </cell>
          <cell r="R6">
            <v>4</v>
          </cell>
          <cell r="S6">
            <v>10</v>
          </cell>
          <cell r="T6">
            <v>5</v>
          </cell>
          <cell r="U6">
            <v>16</v>
          </cell>
          <cell r="V6">
            <v>27</v>
          </cell>
          <cell r="W6">
            <v>10</v>
          </cell>
          <cell r="X6">
            <v>25</v>
          </cell>
          <cell r="Y6">
            <v>6</v>
          </cell>
          <cell r="Z6">
            <v>14</v>
          </cell>
          <cell r="AA6">
            <v>13</v>
          </cell>
          <cell r="AB6">
            <v>3</v>
          </cell>
          <cell r="AC6">
            <v>32</v>
          </cell>
          <cell r="AD6">
            <v>4</v>
          </cell>
          <cell r="AE6">
            <v>15</v>
          </cell>
          <cell r="AF6">
            <v>5</v>
          </cell>
        </row>
        <row r="7">
          <cell r="B7" t="str">
            <v>Canada</v>
          </cell>
          <cell r="D7">
            <v>3</v>
          </cell>
          <cell r="E7">
            <v>19</v>
          </cell>
          <cell r="F7">
            <v>3</v>
          </cell>
          <cell r="G7">
            <v>9</v>
          </cell>
          <cell r="H7">
            <v>10</v>
          </cell>
          <cell r="I7">
            <v>21</v>
          </cell>
          <cell r="J7">
            <v>5</v>
          </cell>
          <cell r="M7">
            <v>11</v>
          </cell>
          <cell r="N7">
            <v>6</v>
          </cell>
          <cell r="O7">
            <v>11</v>
          </cell>
          <cell r="P7">
            <v>39</v>
          </cell>
          <cell r="Q7">
            <v>39</v>
          </cell>
          <cell r="R7">
            <v>13</v>
          </cell>
          <cell r="S7">
            <v>11</v>
          </cell>
          <cell r="T7">
            <v>6</v>
          </cell>
          <cell r="U7">
            <v>5</v>
          </cell>
          <cell r="V7">
            <v>16</v>
          </cell>
          <cell r="W7">
            <v>7</v>
          </cell>
          <cell r="X7">
            <v>46</v>
          </cell>
          <cell r="Y7">
            <v>20</v>
          </cell>
          <cell r="Z7">
            <v>7</v>
          </cell>
          <cell r="AA7">
            <v>28</v>
          </cell>
          <cell r="AB7">
            <v>19</v>
          </cell>
          <cell r="AC7">
            <v>16</v>
          </cell>
          <cell r="AD7">
            <v>28</v>
          </cell>
          <cell r="AE7">
            <v>30</v>
          </cell>
          <cell r="AF7">
            <v>6</v>
          </cell>
        </row>
        <row r="8">
          <cell r="B8" t="str">
            <v>Hong Kong (SAR), China</v>
          </cell>
          <cell r="D8">
            <v>4</v>
          </cell>
          <cell r="E8">
            <v>30</v>
          </cell>
          <cell r="F8">
            <v>2</v>
          </cell>
          <cell r="G8">
            <v>1</v>
          </cell>
          <cell r="H8">
            <v>5</v>
          </cell>
          <cell r="I8">
            <v>25</v>
          </cell>
          <cell r="J8">
            <v>2</v>
          </cell>
          <cell r="M8">
            <v>15</v>
          </cell>
          <cell r="N8">
            <v>5</v>
          </cell>
          <cell r="O8">
            <v>7</v>
          </cell>
          <cell r="P8">
            <v>56</v>
          </cell>
          <cell r="Q8">
            <v>5</v>
          </cell>
          <cell r="R8">
            <v>42</v>
          </cell>
          <cell r="S8">
            <v>4</v>
          </cell>
          <cell r="T8">
            <v>4</v>
          </cell>
          <cell r="U8">
            <v>8</v>
          </cell>
          <cell r="V8">
            <v>11</v>
          </cell>
          <cell r="W8">
            <v>1</v>
          </cell>
          <cell r="X8">
            <v>2</v>
          </cell>
          <cell r="Y8">
            <v>29</v>
          </cell>
          <cell r="Z8">
            <v>8</v>
          </cell>
          <cell r="AA8">
            <v>3</v>
          </cell>
          <cell r="AB8">
            <v>81</v>
          </cell>
          <cell r="AC8">
            <v>5</v>
          </cell>
          <cell r="AD8">
            <v>20</v>
          </cell>
          <cell r="AE8">
            <v>28</v>
          </cell>
          <cell r="AF8">
            <v>2</v>
          </cell>
        </row>
        <row r="9">
          <cell r="B9" t="str">
            <v>Nigeria</v>
          </cell>
          <cell r="D9">
            <v>119</v>
          </cell>
          <cell r="E9">
            <v>126</v>
          </cell>
          <cell r="F9">
            <v>110</v>
          </cell>
          <cell r="G9">
            <v>104</v>
          </cell>
          <cell r="H9">
            <v>105</v>
          </cell>
          <cell r="I9">
            <v>120</v>
          </cell>
          <cell r="J9">
            <v>23</v>
          </cell>
          <cell r="M9">
            <v>127</v>
          </cell>
          <cell r="N9">
            <v>103</v>
          </cell>
          <cell r="O9">
            <v>113</v>
          </cell>
          <cell r="P9">
            <v>123</v>
          </cell>
          <cell r="Q9">
            <v>126</v>
          </cell>
          <cell r="R9">
            <v>98</v>
          </cell>
          <cell r="S9">
            <v>119</v>
          </cell>
          <cell r="T9">
            <v>79</v>
          </cell>
          <cell r="U9">
            <v>61</v>
          </cell>
          <cell r="V9">
            <v>110</v>
          </cell>
          <cell r="W9">
            <v>81</v>
          </cell>
          <cell r="X9">
            <v>80</v>
          </cell>
          <cell r="Y9">
            <v>99</v>
          </cell>
          <cell r="Z9">
            <v>103</v>
          </cell>
          <cell r="AA9">
            <v>80</v>
          </cell>
          <cell r="AB9">
            <v>110</v>
          </cell>
          <cell r="AC9">
            <v>101</v>
          </cell>
          <cell r="AD9">
            <v>120</v>
          </cell>
          <cell r="AE9">
            <v>20</v>
          </cell>
          <cell r="AF9">
            <v>39</v>
          </cell>
        </row>
        <row r="10">
          <cell r="B10" t="str">
            <v>Netherlands</v>
          </cell>
          <cell r="D10">
            <v>13</v>
          </cell>
          <cell r="E10">
            <v>32</v>
          </cell>
          <cell r="F10">
            <v>18</v>
          </cell>
          <cell r="G10">
            <v>11</v>
          </cell>
          <cell r="H10">
            <v>8</v>
          </cell>
          <cell r="I10">
            <v>6</v>
          </cell>
          <cell r="J10">
            <v>10</v>
          </cell>
          <cell r="M10">
            <v>10</v>
          </cell>
          <cell r="N10">
            <v>20</v>
          </cell>
          <cell r="O10">
            <v>34</v>
          </cell>
          <cell r="P10">
            <v>16</v>
          </cell>
          <cell r="Q10">
            <v>74</v>
          </cell>
          <cell r="R10">
            <v>27</v>
          </cell>
          <cell r="S10">
            <v>8</v>
          </cell>
          <cell r="T10">
            <v>51</v>
          </cell>
          <cell r="U10">
            <v>41</v>
          </cell>
          <cell r="V10">
            <v>14</v>
          </cell>
          <cell r="W10">
            <v>28</v>
          </cell>
          <cell r="X10">
            <v>11</v>
          </cell>
          <cell r="Y10">
            <v>10</v>
          </cell>
          <cell r="Z10">
            <v>16</v>
          </cell>
          <cell r="AA10">
            <v>12</v>
          </cell>
          <cell r="AB10">
            <v>11</v>
          </cell>
          <cell r="AC10">
            <v>31</v>
          </cell>
          <cell r="AD10">
            <v>6</v>
          </cell>
          <cell r="AE10">
            <v>56</v>
          </cell>
          <cell r="AF10">
            <v>3</v>
          </cell>
        </row>
        <row r="11">
          <cell r="B11" t="str">
            <v>Germany</v>
          </cell>
          <cell r="D11">
            <v>22</v>
          </cell>
          <cell r="E11">
            <v>11</v>
          </cell>
          <cell r="F11">
            <v>21</v>
          </cell>
          <cell r="G11">
            <v>14</v>
          </cell>
          <cell r="H11">
            <v>20</v>
          </cell>
          <cell r="I11">
            <v>14</v>
          </cell>
          <cell r="J11">
            <v>8</v>
          </cell>
          <cell r="M11">
            <v>16</v>
          </cell>
          <cell r="N11">
            <v>23</v>
          </cell>
          <cell r="O11">
            <v>60</v>
          </cell>
          <cell r="P11">
            <v>12</v>
          </cell>
          <cell r="Q11">
            <v>25</v>
          </cell>
          <cell r="R11">
            <v>14</v>
          </cell>
          <cell r="S11">
            <v>15</v>
          </cell>
          <cell r="T11">
            <v>41</v>
          </cell>
          <cell r="U11">
            <v>34</v>
          </cell>
          <cell r="V11">
            <v>5</v>
          </cell>
          <cell r="W11">
            <v>47</v>
          </cell>
          <cell r="X11">
            <v>31</v>
          </cell>
          <cell r="Y11">
            <v>25</v>
          </cell>
          <cell r="Z11">
            <v>30</v>
          </cell>
          <cell r="AA11">
            <v>27</v>
          </cell>
          <cell r="AB11">
            <v>7</v>
          </cell>
          <cell r="AC11">
            <v>81</v>
          </cell>
          <cell r="AD11">
            <v>18</v>
          </cell>
          <cell r="AE11">
            <v>24</v>
          </cell>
          <cell r="AF11">
            <v>9</v>
          </cell>
        </row>
        <row r="12">
          <cell r="B12" t="str">
            <v>Switzerland</v>
          </cell>
          <cell r="D12">
            <v>5</v>
          </cell>
          <cell r="E12">
            <v>17</v>
          </cell>
          <cell r="F12">
            <v>15</v>
          </cell>
          <cell r="G12">
            <v>5</v>
          </cell>
          <cell r="H12">
            <v>4</v>
          </cell>
          <cell r="I12">
            <v>2</v>
          </cell>
          <cell r="J12">
            <v>4</v>
          </cell>
          <cell r="M12">
            <v>2</v>
          </cell>
          <cell r="N12">
            <v>7</v>
          </cell>
          <cell r="O12">
            <v>30</v>
          </cell>
          <cell r="P12">
            <v>46</v>
          </cell>
          <cell r="Q12">
            <v>35</v>
          </cell>
          <cell r="R12">
            <v>9</v>
          </cell>
          <cell r="S12">
            <v>22</v>
          </cell>
          <cell r="T12">
            <v>7</v>
          </cell>
          <cell r="U12">
            <v>30</v>
          </cell>
          <cell r="V12">
            <v>10</v>
          </cell>
          <cell r="W12">
            <v>6</v>
          </cell>
          <cell r="X12">
            <v>15</v>
          </cell>
          <cell r="Y12">
            <v>2</v>
          </cell>
          <cell r="Z12">
            <v>6</v>
          </cell>
          <cell r="AA12">
            <v>11</v>
          </cell>
          <cell r="AB12">
            <v>4</v>
          </cell>
          <cell r="AC12">
            <v>14</v>
          </cell>
          <cell r="AD12">
            <v>10</v>
          </cell>
          <cell r="AE12">
            <v>9</v>
          </cell>
          <cell r="AF12">
            <v>12</v>
          </cell>
        </row>
        <row r="13">
          <cell r="B13" t="str">
            <v>Norway</v>
          </cell>
          <cell r="D13">
            <v>12</v>
          </cell>
          <cell r="E13">
            <v>12</v>
          </cell>
          <cell r="F13">
            <v>1</v>
          </cell>
          <cell r="G13">
            <v>27</v>
          </cell>
          <cell r="H13">
            <v>23</v>
          </cell>
          <cell r="I13">
            <v>26</v>
          </cell>
          <cell r="J13">
            <v>9</v>
          </cell>
          <cell r="M13">
            <v>5</v>
          </cell>
          <cell r="N13">
            <v>22</v>
          </cell>
          <cell r="O13">
            <v>25</v>
          </cell>
          <cell r="P13">
            <v>7</v>
          </cell>
          <cell r="Q13">
            <v>32</v>
          </cell>
          <cell r="R13">
            <v>17</v>
          </cell>
          <cell r="S13">
            <v>13</v>
          </cell>
          <cell r="T13">
            <v>1</v>
          </cell>
          <cell r="U13">
            <v>18</v>
          </cell>
          <cell r="V13">
            <v>31</v>
          </cell>
          <cell r="W13">
            <v>18</v>
          </cell>
          <cell r="X13">
            <v>29</v>
          </cell>
          <cell r="Y13">
            <v>19</v>
          </cell>
          <cell r="Z13">
            <v>28</v>
          </cell>
          <cell r="AA13">
            <v>57</v>
          </cell>
          <cell r="AB13">
            <v>20</v>
          </cell>
          <cell r="AC13">
            <v>48</v>
          </cell>
          <cell r="AD13">
            <v>35</v>
          </cell>
          <cell r="AE13">
            <v>41</v>
          </cell>
          <cell r="AF13">
            <v>7</v>
          </cell>
        </row>
        <row r="14">
          <cell r="B14" t="str">
            <v>Denmark</v>
          </cell>
          <cell r="D14">
            <v>1</v>
          </cell>
          <cell r="E14">
            <v>6</v>
          </cell>
          <cell r="F14">
            <v>11</v>
          </cell>
          <cell r="G14">
            <v>7</v>
          </cell>
          <cell r="H14">
            <v>11</v>
          </cell>
          <cell r="I14">
            <v>17</v>
          </cell>
          <cell r="J14">
            <v>6</v>
          </cell>
          <cell r="M14">
            <v>7</v>
          </cell>
          <cell r="N14">
            <v>4</v>
          </cell>
          <cell r="O14">
            <v>12</v>
          </cell>
          <cell r="P14">
            <v>1</v>
          </cell>
          <cell r="Q14">
            <v>41</v>
          </cell>
          <cell r="R14">
            <v>8</v>
          </cell>
          <cell r="S14">
            <v>6</v>
          </cell>
          <cell r="T14">
            <v>16</v>
          </cell>
          <cell r="U14">
            <v>50</v>
          </cell>
          <cell r="V14">
            <v>2</v>
          </cell>
          <cell r="W14">
            <v>26</v>
          </cell>
          <cell r="X14">
            <v>28</v>
          </cell>
          <cell r="Y14">
            <v>7</v>
          </cell>
          <cell r="Z14">
            <v>17</v>
          </cell>
          <cell r="AA14">
            <v>48</v>
          </cell>
          <cell r="AB14">
            <v>10</v>
          </cell>
          <cell r="AC14">
            <v>41</v>
          </cell>
          <cell r="AD14">
            <v>25</v>
          </cell>
          <cell r="AE14">
            <v>44</v>
          </cell>
          <cell r="AF14">
            <v>4</v>
          </cell>
        </row>
        <row r="15">
          <cell r="B15" t="str">
            <v>Viet Nam</v>
          </cell>
          <cell r="D15">
            <v>86</v>
          </cell>
          <cell r="E15">
            <v>86</v>
          </cell>
          <cell r="F15">
            <v>57</v>
          </cell>
          <cell r="G15">
            <v>39</v>
          </cell>
          <cell r="H15">
            <v>58</v>
          </cell>
          <cell r="I15">
            <v>59</v>
          </cell>
          <cell r="J15">
            <v>32</v>
          </cell>
          <cell r="M15">
            <v>99</v>
          </cell>
          <cell r="N15">
            <v>89</v>
          </cell>
          <cell r="O15">
            <v>81</v>
          </cell>
          <cell r="P15">
            <v>101</v>
          </cell>
          <cell r="Q15">
            <v>55</v>
          </cell>
          <cell r="R15">
            <v>90</v>
          </cell>
          <cell r="S15">
            <v>81</v>
          </cell>
          <cell r="T15">
            <v>77</v>
          </cell>
          <cell r="U15">
            <v>13</v>
          </cell>
          <cell r="V15">
            <v>22</v>
          </cell>
          <cell r="W15">
            <v>106</v>
          </cell>
          <cell r="X15">
            <v>38</v>
          </cell>
          <cell r="Y15">
            <v>100</v>
          </cell>
          <cell r="Z15">
            <v>41</v>
          </cell>
          <cell r="AA15">
            <v>18</v>
          </cell>
          <cell r="AB15">
            <v>100</v>
          </cell>
          <cell r="AC15">
            <v>26</v>
          </cell>
          <cell r="AD15">
            <v>46</v>
          </cell>
          <cell r="AE15">
            <v>60</v>
          </cell>
          <cell r="AF15">
            <v>23</v>
          </cell>
        </row>
        <row r="16">
          <cell r="B16" t="str">
            <v>Jordan</v>
          </cell>
          <cell r="D16">
            <v>62</v>
          </cell>
          <cell r="E16">
            <v>51</v>
          </cell>
          <cell r="F16">
            <v>98</v>
          </cell>
          <cell r="G16">
            <v>44</v>
          </cell>
          <cell r="H16">
            <v>79</v>
          </cell>
          <cell r="I16">
            <v>80</v>
          </cell>
          <cell r="J16">
            <v>13</v>
          </cell>
          <cell r="M16">
            <v>67</v>
          </cell>
          <cell r="N16">
            <v>53</v>
          </cell>
          <cell r="O16">
            <v>73</v>
          </cell>
          <cell r="P16">
            <v>44</v>
          </cell>
          <cell r="Q16">
            <v>36</v>
          </cell>
          <cell r="R16">
            <v>72</v>
          </cell>
          <cell r="S16">
            <v>56</v>
          </cell>
          <cell r="T16">
            <v>109</v>
          </cell>
          <cell r="U16">
            <v>116</v>
          </cell>
          <cell r="V16">
            <v>96</v>
          </cell>
          <cell r="W16">
            <v>21</v>
          </cell>
          <cell r="X16">
            <v>39</v>
          </cell>
          <cell r="Y16">
            <v>107</v>
          </cell>
          <cell r="Z16">
            <v>39</v>
          </cell>
          <cell r="AA16">
            <v>63</v>
          </cell>
          <cell r="AB16">
            <v>37</v>
          </cell>
          <cell r="AC16">
            <v>102</v>
          </cell>
          <cell r="AD16">
            <v>83</v>
          </cell>
          <cell r="AE16">
            <v>4</v>
          </cell>
          <cell r="AF16">
            <v>49</v>
          </cell>
        </row>
        <row r="17">
          <cell r="B17" t="str">
            <v>New Zealand</v>
          </cell>
          <cell r="D17">
            <v>2</v>
          </cell>
          <cell r="E17">
            <v>15</v>
          </cell>
          <cell r="F17">
            <v>8</v>
          </cell>
          <cell r="G17">
            <v>18</v>
          </cell>
          <cell r="H17">
            <v>31</v>
          </cell>
          <cell r="I17">
            <v>16</v>
          </cell>
          <cell r="J17">
            <v>17</v>
          </cell>
          <cell r="M17">
            <v>9</v>
          </cell>
          <cell r="N17">
            <v>3</v>
          </cell>
          <cell r="O17">
            <v>14</v>
          </cell>
          <cell r="P17">
            <v>6</v>
          </cell>
          <cell r="Q17">
            <v>23</v>
          </cell>
          <cell r="R17">
            <v>20</v>
          </cell>
          <cell r="S17">
            <v>12</v>
          </cell>
          <cell r="T17">
            <v>12</v>
          </cell>
          <cell r="U17">
            <v>17</v>
          </cell>
          <cell r="V17">
            <v>9</v>
          </cell>
          <cell r="W17">
            <v>19</v>
          </cell>
          <cell r="X17">
            <v>89</v>
          </cell>
          <cell r="Y17">
            <v>27</v>
          </cell>
          <cell r="Z17">
            <v>32</v>
          </cell>
          <cell r="AA17">
            <v>51</v>
          </cell>
          <cell r="AB17">
            <v>8</v>
          </cell>
          <cell r="AC17">
            <v>11</v>
          </cell>
          <cell r="AD17">
            <v>79</v>
          </cell>
          <cell r="AE17">
            <v>14</v>
          </cell>
          <cell r="AF17">
            <v>37</v>
          </cell>
        </row>
        <row r="18">
          <cell r="B18" t="str">
            <v>Czech Republic</v>
          </cell>
          <cell r="D18">
            <v>24</v>
          </cell>
          <cell r="E18">
            <v>28</v>
          </cell>
          <cell r="F18">
            <v>44</v>
          </cell>
          <cell r="G18">
            <v>34</v>
          </cell>
          <cell r="H18">
            <v>18</v>
          </cell>
          <cell r="I18">
            <v>29</v>
          </cell>
          <cell r="J18">
            <v>15</v>
          </cell>
          <cell r="M18">
            <v>18</v>
          </cell>
          <cell r="N18">
            <v>16</v>
          </cell>
          <cell r="O18">
            <v>70</v>
          </cell>
          <cell r="P18">
            <v>38</v>
          </cell>
          <cell r="Q18">
            <v>33</v>
          </cell>
          <cell r="R18">
            <v>28</v>
          </cell>
          <cell r="S18">
            <v>37</v>
          </cell>
          <cell r="T18">
            <v>70</v>
          </cell>
          <cell r="U18">
            <v>60</v>
          </cell>
          <cell r="V18">
            <v>46</v>
          </cell>
          <cell r="W18">
            <v>76</v>
          </cell>
          <cell r="X18">
            <v>12</v>
          </cell>
          <cell r="Y18">
            <v>13</v>
          </cell>
          <cell r="Z18">
            <v>62</v>
          </cell>
          <cell r="AA18">
            <v>16</v>
          </cell>
          <cell r="AB18">
            <v>34</v>
          </cell>
          <cell r="AC18">
            <v>18</v>
          </cell>
          <cell r="AD18">
            <v>39</v>
          </cell>
          <cell r="AE18">
            <v>55</v>
          </cell>
          <cell r="AF18">
            <v>10</v>
          </cell>
        </row>
        <row r="19">
          <cell r="B19" t="str">
            <v>Austria</v>
          </cell>
          <cell r="D19">
            <v>17</v>
          </cell>
          <cell r="E19">
            <v>8</v>
          </cell>
          <cell r="F19">
            <v>16</v>
          </cell>
          <cell r="G19">
            <v>23</v>
          </cell>
          <cell r="H19">
            <v>22</v>
          </cell>
          <cell r="I19">
            <v>30</v>
          </cell>
          <cell r="J19">
            <v>11</v>
          </cell>
          <cell r="M19">
            <v>8</v>
          </cell>
          <cell r="N19">
            <v>11</v>
          </cell>
          <cell r="O19">
            <v>86</v>
          </cell>
          <cell r="P19">
            <v>19</v>
          </cell>
          <cell r="Q19">
            <v>14</v>
          </cell>
          <cell r="R19">
            <v>15</v>
          </cell>
          <cell r="S19">
            <v>21</v>
          </cell>
          <cell r="T19">
            <v>9</v>
          </cell>
          <cell r="U19">
            <v>33</v>
          </cell>
          <cell r="V19">
            <v>5</v>
          </cell>
          <cell r="W19">
            <v>93</v>
          </cell>
          <cell r="X19">
            <v>21</v>
          </cell>
          <cell r="Y19">
            <v>21</v>
          </cell>
          <cell r="Z19">
            <v>25</v>
          </cell>
          <cell r="AA19">
            <v>43</v>
          </cell>
          <cell r="AB19">
            <v>16</v>
          </cell>
          <cell r="AC19">
            <v>80</v>
          </cell>
          <cell r="AD19">
            <v>36</v>
          </cell>
          <cell r="AE19">
            <v>17</v>
          </cell>
          <cell r="AF19">
            <v>17</v>
          </cell>
        </row>
        <row r="20">
          <cell r="B20" t="str">
            <v>Estonia</v>
          </cell>
          <cell r="D20">
            <v>27</v>
          </cell>
          <cell r="E20">
            <v>27</v>
          </cell>
          <cell r="F20">
            <v>26</v>
          </cell>
          <cell r="G20">
            <v>29</v>
          </cell>
          <cell r="H20">
            <v>21</v>
          </cell>
          <cell r="I20">
            <v>24</v>
          </cell>
          <cell r="J20">
            <v>12</v>
          </cell>
          <cell r="M20">
            <v>19</v>
          </cell>
          <cell r="N20">
            <v>33</v>
          </cell>
          <cell r="O20">
            <v>47</v>
          </cell>
          <cell r="P20">
            <v>20</v>
          </cell>
          <cell r="Q20">
            <v>37</v>
          </cell>
          <cell r="R20">
            <v>31</v>
          </cell>
          <cell r="S20">
            <v>20</v>
          </cell>
          <cell r="T20">
            <v>69</v>
          </cell>
          <cell r="U20">
            <v>69</v>
          </cell>
          <cell r="V20">
            <v>25</v>
          </cell>
          <cell r="W20">
            <v>60</v>
          </cell>
          <cell r="X20">
            <v>13</v>
          </cell>
          <cell r="Y20">
            <v>26</v>
          </cell>
          <cell r="Z20">
            <v>33</v>
          </cell>
          <cell r="AA20">
            <v>25</v>
          </cell>
          <cell r="AB20">
            <v>27</v>
          </cell>
          <cell r="AC20">
            <v>25</v>
          </cell>
          <cell r="AD20">
            <v>32</v>
          </cell>
          <cell r="AE20">
            <v>26</v>
          </cell>
          <cell r="AF20">
            <v>15</v>
          </cell>
        </row>
        <row r="21">
          <cell r="B21" t="str">
            <v>United Arab Emirates</v>
          </cell>
          <cell r="D21">
            <v>26</v>
          </cell>
          <cell r="E21">
            <v>24</v>
          </cell>
          <cell r="F21">
            <v>31</v>
          </cell>
          <cell r="G21">
            <v>31</v>
          </cell>
          <cell r="H21">
            <v>28</v>
          </cell>
          <cell r="I21">
            <v>123</v>
          </cell>
          <cell r="J21">
            <v>16</v>
          </cell>
          <cell r="M21">
            <v>32</v>
          </cell>
          <cell r="N21">
            <v>32</v>
          </cell>
          <cell r="O21">
            <v>9</v>
          </cell>
          <cell r="P21">
            <v>66</v>
          </cell>
          <cell r="Q21">
            <v>15</v>
          </cell>
          <cell r="R21">
            <v>18</v>
          </cell>
          <cell r="S21">
            <v>32</v>
          </cell>
          <cell r="T21">
            <v>17</v>
          </cell>
          <cell r="U21">
            <v>91</v>
          </cell>
          <cell r="V21">
            <v>34</v>
          </cell>
          <cell r="W21">
            <v>55</v>
          </cell>
          <cell r="X21">
            <v>9</v>
          </cell>
          <cell r="Y21">
            <v>22</v>
          </cell>
          <cell r="Z21">
            <v>5</v>
          </cell>
          <cell r="AA21">
            <v>129</v>
          </cell>
          <cell r="AB21">
            <v>113</v>
          </cell>
          <cell r="AC21">
            <v>42</v>
          </cell>
          <cell r="AD21">
            <v>127</v>
          </cell>
          <cell r="AE21">
            <v>3</v>
          </cell>
          <cell r="AF21">
            <v>61</v>
          </cell>
        </row>
        <row r="22">
          <cell r="B22" t="str">
            <v>Hungary</v>
          </cell>
          <cell r="D22">
            <v>31</v>
          </cell>
          <cell r="E22">
            <v>36</v>
          </cell>
          <cell r="F22">
            <v>39</v>
          </cell>
          <cell r="G22">
            <v>36</v>
          </cell>
          <cell r="H22">
            <v>30</v>
          </cell>
          <cell r="I22">
            <v>18</v>
          </cell>
          <cell r="J22">
            <v>18</v>
          </cell>
          <cell r="M22">
            <v>31</v>
          </cell>
          <cell r="N22">
            <v>28</v>
          </cell>
          <cell r="O22">
            <v>56</v>
          </cell>
          <cell r="P22">
            <v>18</v>
          </cell>
          <cell r="Q22">
            <v>69</v>
          </cell>
          <cell r="R22">
            <v>38</v>
          </cell>
          <cell r="S22">
            <v>31</v>
          </cell>
          <cell r="T22">
            <v>78</v>
          </cell>
          <cell r="U22">
            <v>49</v>
          </cell>
          <cell r="V22">
            <v>54</v>
          </cell>
          <cell r="W22">
            <v>84</v>
          </cell>
          <cell r="X22">
            <v>7</v>
          </cell>
          <cell r="Y22">
            <v>50</v>
          </cell>
          <cell r="Z22">
            <v>68</v>
          </cell>
          <cell r="AA22">
            <v>5</v>
          </cell>
          <cell r="AB22">
            <v>38</v>
          </cell>
          <cell r="AC22">
            <v>15</v>
          </cell>
          <cell r="AD22">
            <v>7</v>
          </cell>
          <cell r="AE22">
            <v>72</v>
          </cell>
          <cell r="AF22">
            <v>11</v>
          </cell>
        </row>
        <row r="23">
          <cell r="B23" t="str">
            <v>United Kingdom</v>
          </cell>
          <cell r="D23">
            <v>16</v>
          </cell>
          <cell r="E23">
            <v>16</v>
          </cell>
          <cell r="F23">
            <v>17</v>
          </cell>
          <cell r="G23">
            <v>3</v>
          </cell>
          <cell r="H23">
            <v>12</v>
          </cell>
          <cell r="I23">
            <v>10</v>
          </cell>
          <cell r="J23">
            <v>20</v>
          </cell>
          <cell r="M23">
            <v>29</v>
          </cell>
          <cell r="N23">
            <v>10</v>
          </cell>
          <cell r="O23">
            <v>28</v>
          </cell>
          <cell r="P23">
            <v>27</v>
          </cell>
          <cell r="Q23">
            <v>22</v>
          </cell>
          <cell r="R23">
            <v>16</v>
          </cell>
          <cell r="S23">
            <v>2</v>
          </cell>
          <cell r="T23">
            <v>35</v>
          </cell>
          <cell r="U23">
            <v>71</v>
          </cell>
          <cell r="V23">
            <v>1</v>
          </cell>
          <cell r="W23">
            <v>5</v>
          </cell>
          <cell r="X23">
            <v>58</v>
          </cell>
          <cell r="Y23">
            <v>17</v>
          </cell>
          <cell r="Z23">
            <v>18</v>
          </cell>
          <cell r="AA23">
            <v>24</v>
          </cell>
          <cell r="AB23">
            <v>14</v>
          </cell>
          <cell r="AC23">
            <v>9</v>
          </cell>
          <cell r="AD23">
            <v>15</v>
          </cell>
          <cell r="AE23">
            <v>49</v>
          </cell>
          <cell r="AF23">
            <v>18</v>
          </cell>
        </row>
        <row r="24">
          <cell r="B24" t="str">
            <v>Portugal</v>
          </cell>
          <cell r="D24">
            <v>28</v>
          </cell>
          <cell r="E24">
            <v>23</v>
          </cell>
          <cell r="F24">
            <v>36</v>
          </cell>
          <cell r="G24">
            <v>42</v>
          </cell>
          <cell r="H24">
            <v>57</v>
          </cell>
          <cell r="I24">
            <v>63</v>
          </cell>
          <cell r="J24">
            <v>21</v>
          </cell>
          <cell r="M24">
            <v>21</v>
          </cell>
          <cell r="N24">
            <v>39</v>
          </cell>
          <cell r="O24">
            <v>36</v>
          </cell>
          <cell r="P24">
            <v>11</v>
          </cell>
          <cell r="Q24">
            <v>31</v>
          </cell>
          <cell r="R24">
            <v>29</v>
          </cell>
          <cell r="S24">
            <v>33</v>
          </cell>
          <cell r="T24">
            <v>40</v>
          </cell>
          <cell r="U24">
            <v>76</v>
          </cell>
          <cell r="V24">
            <v>28</v>
          </cell>
          <cell r="W24">
            <v>58</v>
          </cell>
          <cell r="X24">
            <v>63</v>
          </cell>
          <cell r="Y24">
            <v>53</v>
          </cell>
          <cell r="Z24">
            <v>59</v>
          </cell>
          <cell r="AA24">
            <v>65</v>
          </cell>
          <cell r="AB24">
            <v>48</v>
          </cell>
          <cell r="AC24">
            <v>62</v>
          </cell>
          <cell r="AD24">
            <v>68</v>
          </cell>
          <cell r="AE24">
            <v>29</v>
          </cell>
          <cell r="AF24">
            <v>27</v>
          </cell>
        </row>
        <row r="25">
          <cell r="B25" t="str">
            <v>Serbia</v>
          </cell>
          <cell r="D25">
            <v>67</v>
          </cell>
          <cell r="E25">
            <v>55</v>
          </cell>
          <cell r="F25">
            <v>85</v>
          </cell>
          <cell r="G25">
            <v>90</v>
          </cell>
          <cell r="H25">
            <v>75</v>
          </cell>
          <cell r="I25">
            <v>68</v>
          </cell>
          <cell r="J25">
            <v>25</v>
          </cell>
          <cell r="M25">
            <v>74</v>
          </cell>
          <cell r="N25">
            <v>81</v>
          </cell>
          <cell r="O25">
            <v>33</v>
          </cell>
          <cell r="P25">
            <v>43</v>
          </cell>
          <cell r="Q25">
            <v>49</v>
          </cell>
          <cell r="R25">
            <v>70</v>
          </cell>
          <cell r="S25">
            <v>64</v>
          </cell>
          <cell r="T25">
            <v>101</v>
          </cell>
          <cell r="U25">
            <v>83</v>
          </cell>
          <cell r="V25">
            <v>53</v>
          </cell>
          <cell r="W25">
            <v>108</v>
          </cell>
          <cell r="X25">
            <v>106</v>
          </cell>
          <cell r="Y25">
            <v>70</v>
          </cell>
          <cell r="Z25">
            <v>105</v>
          </cell>
          <cell r="AA25">
            <v>45</v>
          </cell>
          <cell r="AB25">
            <v>42</v>
          </cell>
          <cell r="AC25">
            <v>113</v>
          </cell>
          <cell r="AD25">
            <v>41</v>
          </cell>
          <cell r="AE25">
            <v>97</v>
          </cell>
          <cell r="AF25">
            <v>8</v>
          </cell>
        </row>
        <row r="26">
          <cell r="B26" t="str">
            <v>Cambodia</v>
          </cell>
          <cell r="D26">
            <v>124</v>
          </cell>
          <cell r="E26">
            <v>125</v>
          </cell>
          <cell r="F26">
            <v>91</v>
          </cell>
          <cell r="G26">
            <v>58</v>
          </cell>
          <cell r="H26">
            <v>65</v>
          </cell>
          <cell r="I26">
            <v>113</v>
          </cell>
          <cell r="J26">
            <v>102</v>
          </cell>
          <cell r="M26">
            <v>111</v>
          </cell>
          <cell r="N26">
            <v>110</v>
          </cell>
          <cell r="O26">
            <v>127</v>
          </cell>
          <cell r="P26">
            <v>125</v>
          </cell>
          <cell r="Q26">
            <v>109</v>
          </cell>
          <cell r="R26">
            <v>118</v>
          </cell>
          <cell r="S26">
            <v>111</v>
          </cell>
          <cell r="T26">
            <v>20</v>
          </cell>
          <cell r="U26">
            <v>102</v>
          </cell>
          <cell r="V26">
            <v>64</v>
          </cell>
          <cell r="W26">
            <v>45</v>
          </cell>
          <cell r="X26">
            <v>65</v>
          </cell>
          <cell r="Y26">
            <v>105</v>
          </cell>
          <cell r="Z26">
            <v>12</v>
          </cell>
          <cell r="AA26">
            <v>95</v>
          </cell>
          <cell r="AB26">
            <v>102</v>
          </cell>
          <cell r="AC26">
            <v>83</v>
          </cell>
          <cell r="AD26">
            <v>123</v>
          </cell>
          <cell r="AE26">
            <v>105</v>
          </cell>
          <cell r="AF26">
            <v>79</v>
          </cell>
        </row>
        <row r="27">
          <cell r="B27" t="str">
            <v>Slovenia</v>
          </cell>
          <cell r="D27">
            <v>29</v>
          </cell>
          <cell r="E27">
            <v>26</v>
          </cell>
          <cell r="F27">
            <v>27</v>
          </cell>
          <cell r="G27">
            <v>61</v>
          </cell>
          <cell r="H27">
            <v>34</v>
          </cell>
          <cell r="I27">
            <v>33</v>
          </cell>
          <cell r="J27">
            <v>22</v>
          </cell>
          <cell r="M27">
            <v>20</v>
          </cell>
          <cell r="N27">
            <v>47</v>
          </cell>
          <cell r="O27">
            <v>20</v>
          </cell>
          <cell r="P27">
            <v>9</v>
          </cell>
          <cell r="Q27">
            <v>44</v>
          </cell>
          <cell r="R27">
            <v>30</v>
          </cell>
          <cell r="S27">
            <v>27</v>
          </cell>
          <cell r="T27">
            <v>45</v>
          </cell>
          <cell r="U27">
            <v>79</v>
          </cell>
          <cell r="V27">
            <v>80</v>
          </cell>
          <cell r="W27">
            <v>94</v>
          </cell>
          <cell r="X27">
            <v>16</v>
          </cell>
          <cell r="Y27">
            <v>24</v>
          </cell>
          <cell r="Z27">
            <v>52</v>
          </cell>
          <cell r="AA27">
            <v>38</v>
          </cell>
          <cell r="AB27">
            <v>17</v>
          </cell>
          <cell r="AC27">
            <v>50</v>
          </cell>
          <cell r="AD27">
            <v>61</v>
          </cell>
          <cell r="AE27">
            <v>37</v>
          </cell>
          <cell r="AF27">
            <v>24</v>
          </cell>
        </row>
        <row r="28">
          <cell r="B28" t="str">
            <v>Brazil</v>
          </cell>
          <cell r="D28">
            <v>91</v>
          </cell>
          <cell r="E28">
            <v>77</v>
          </cell>
          <cell r="F28">
            <v>45</v>
          </cell>
          <cell r="G28">
            <v>82</v>
          </cell>
          <cell r="H28">
            <v>46</v>
          </cell>
          <cell r="I28">
            <v>61</v>
          </cell>
          <cell r="J28">
            <v>14</v>
          </cell>
          <cell r="M28">
            <v>51</v>
          </cell>
          <cell r="N28">
            <v>78</v>
          </cell>
          <cell r="O28">
            <v>122</v>
          </cell>
          <cell r="P28">
            <v>74</v>
          </cell>
          <cell r="Q28">
            <v>97</v>
          </cell>
          <cell r="R28">
            <v>51</v>
          </cell>
          <cell r="S28">
            <v>53</v>
          </cell>
          <cell r="T28">
            <v>48</v>
          </cell>
          <cell r="U28">
            <v>24</v>
          </cell>
          <cell r="V28">
            <v>91</v>
          </cell>
          <cell r="W28">
            <v>41</v>
          </cell>
          <cell r="X28">
            <v>116</v>
          </cell>
          <cell r="Y28">
            <v>46</v>
          </cell>
          <cell r="Z28">
            <v>58</v>
          </cell>
          <cell r="AA28">
            <v>36</v>
          </cell>
          <cell r="AB28">
            <v>59</v>
          </cell>
          <cell r="AC28">
            <v>67</v>
          </cell>
          <cell r="AD28">
            <v>45</v>
          </cell>
          <cell r="AE28">
            <v>23</v>
          </cell>
          <cell r="AF28">
            <v>22</v>
          </cell>
        </row>
        <row r="29">
          <cell r="B29" t="str">
            <v>Korea (Republic of )</v>
          </cell>
          <cell r="D29">
            <v>35</v>
          </cell>
          <cell r="E29">
            <v>7</v>
          </cell>
          <cell r="F29">
            <v>6</v>
          </cell>
          <cell r="G29">
            <v>12</v>
          </cell>
          <cell r="H29">
            <v>26</v>
          </cell>
          <cell r="I29">
            <v>7</v>
          </cell>
          <cell r="J29">
            <v>29</v>
          </cell>
          <cell r="M29">
            <v>40</v>
          </cell>
          <cell r="N29">
            <v>40</v>
          </cell>
          <cell r="O29">
            <v>40</v>
          </cell>
          <cell r="P29">
            <v>40</v>
          </cell>
          <cell r="Q29">
            <v>4</v>
          </cell>
          <cell r="R29">
            <v>12</v>
          </cell>
          <cell r="S29">
            <v>1</v>
          </cell>
          <cell r="T29">
            <v>57</v>
          </cell>
          <cell r="U29">
            <v>31</v>
          </cell>
          <cell r="V29">
            <v>19</v>
          </cell>
          <cell r="W29">
            <v>9</v>
          </cell>
          <cell r="X29">
            <v>40</v>
          </cell>
          <cell r="Y29">
            <v>35</v>
          </cell>
          <cell r="Z29">
            <v>63</v>
          </cell>
          <cell r="AA29">
            <v>8</v>
          </cell>
          <cell r="AB29">
            <v>1</v>
          </cell>
          <cell r="AC29">
            <v>82</v>
          </cell>
          <cell r="AD29">
            <v>17</v>
          </cell>
          <cell r="AE29">
            <v>16</v>
          </cell>
          <cell r="AF29">
            <v>54</v>
          </cell>
        </row>
        <row r="30">
          <cell r="B30" t="str">
            <v>Thailand</v>
          </cell>
          <cell r="D30">
            <v>72</v>
          </cell>
          <cell r="E30">
            <v>88</v>
          </cell>
          <cell r="F30">
            <v>80</v>
          </cell>
          <cell r="G30">
            <v>33</v>
          </cell>
          <cell r="H30">
            <v>25</v>
          </cell>
          <cell r="I30">
            <v>67</v>
          </cell>
          <cell r="J30">
            <v>41</v>
          </cell>
          <cell r="M30">
            <v>100</v>
          </cell>
          <cell r="N30">
            <v>52</v>
          </cell>
          <cell r="O30">
            <v>66</v>
          </cell>
          <cell r="P30">
            <v>95</v>
          </cell>
          <cell r="Q30">
            <v>78</v>
          </cell>
          <cell r="R30">
            <v>84</v>
          </cell>
          <cell r="S30">
            <v>84</v>
          </cell>
          <cell r="T30">
            <v>90</v>
          </cell>
          <cell r="U30">
            <v>52</v>
          </cell>
          <cell r="V30">
            <v>48</v>
          </cell>
          <cell r="W30">
            <v>34</v>
          </cell>
          <cell r="X30">
            <v>17</v>
          </cell>
          <cell r="Y30">
            <v>40</v>
          </cell>
          <cell r="Z30">
            <v>34</v>
          </cell>
          <cell r="AA30">
            <v>10</v>
          </cell>
          <cell r="AB30">
            <v>65</v>
          </cell>
          <cell r="AC30">
            <v>77</v>
          </cell>
          <cell r="AD30">
            <v>40</v>
          </cell>
          <cell r="AE30">
            <v>42</v>
          </cell>
          <cell r="AF30">
            <v>42</v>
          </cell>
        </row>
        <row r="31">
          <cell r="B31" t="str">
            <v>United States of America</v>
          </cell>
          <cell r="D31">
            <v>15</v>
          </cell>
          <cell r="E31">
            <v>13</v>
          </cell>
          <cell r="F31">
            <v>14</v>
          </cell>
          <cell r="G31">
            <v>4</v>
          </cell>
          <cell r="H31">
            <v>15</v>
          </cell>
          <cell r="I31">
            <v>5</v>
          </cell>
          <cell r="J31">
            <v>26</v>
          </cell>
          <cell r="M31">
            <v>27</v>
          </cell>
          <cell r="N31">
            <v>8</v>
          </cell>
          <cell r="O31">
            <v>35</v>
          </cell>
          <cell r="P31">
            <v>37</v>
          </cell>
          <cell r="Q31">
            <v>47</v>
          </cell>
          <cell r="R31">
            <v>5</v>
          </cell>
          <cell r="S31">
            <v>9</v>
          </cell>
          <cell r="T31">
            <v>18</v>
          </cell>
          <cell r="U31">
            <v>64</v>
          </cell>
          <cell r="V31">
            <v>4</v>
          </cell>
          <cell r="W31">
            <v>3</v>
          </cell>
          <cell r="X31">
            <v>84</v>
          </cell>
          <cell r="Y31">
            <v>12</v>
          </cell>
          <cell r="Z31">
            <v>22</v>
          </cell>
          <cell r="AA31">
            <v>49</v>
          </cell>
          <cell r="AB31">
            <v>9</v>
          </cell>
          <cell r="AC31">
            <v>13</v>
          </cell>
          <cell r="AD31">
            <v>12</v>
          </cell>
          <cell r="AE31">
            <v>52</v>
          </cell>
          <cell r="AF31">
            <v>20</v>
          </cell>
        </row>
        <row r="32">
          <cell r="B32" t="str">
            <v>Bangladesh</v>
          </cell>
          <cell r="D32">
            <v>108</v>
          </cell>
          <cell r="E32">
            <v>117</v>
          </cell>
          <cell r="F32">
            <v>78</v>
          </cell>
          <cell r="G32">
            <v>106</v>
          </cell>
          <cell r="H32">
            <v>125</v>
          </cell>
          <cell r="I32">
            <v>47</v>
          </cell>
          <cell r="J32">
            <v>99</v>
          </cell>
          <cell r="M32">
            <v>122</v>
          </cell>
          <cell r="N32">
            <v>108</v>
          </cell>
          <cell r="O32">
            <v>76</v>
          </cell>
          <cell r="P32">
            <v>124</v>
          </cell>
          <cell r="Q32">
            <v>119</v>
          </cell>
          <cell r="R32">
            <v>45</v>
          </cell>
          <cell r="S32">
            <v>105</v>
          </cell>
          <cell r="T32">
            <v>26</v>
          </cell>
          <cell r="U32">
            <v>66</v>
          </cell>
          <cell r="V32">
            <v>84</v>
          </cell>
          <cell r="W32">
            <v>89</v>
          </cell>
          <cell r="X32">
            <v>119</v>
          </cell>
          <cell r="Y32">
            <v>127</v>
          </cell>
          <cell r="Z32">
            <v>73</v>
          </cell>
          <cell r="AA32">
            <v>126</v>
          </cell>
          <cell r="AB32">
            <v>106</v>
          </cell>
          <cell r="AC32">
            <v>40</v>
          </cell>
          <cell r="AD32">
            <v>23</v>
          </cell>
          <cell r="AE32">
            <v>100</v>
          </cell>
          <cell r="AF32">
            <v>78</v>
          </cell>
        </row>
        <row r="33">
          <cell r="B33" t="str">
            <v>Australia</v>
          </cell>
          <cell r="D33">
            <v>7</v>
          </cell>
          <cell r="E33">
            <v>9</v>
          </cell>
          <cell r="F33">
            <v>4</v>
          </cell>
          <cell r="G33">
            <v>16</v>
          </cell>
          <cell r="H33">
            <v>17</v>
          </cell>
          <cell r="I33">
            <v>34</v>
          </cell>
          <cell r="J33">
            <v>38</v>
          </cell>
          <cell r="M33">
            <v>14</v>
          </cell>
          <cell r="N33">
            <v>1</v>
          </cell>
          <cell r="O33">
            <v>29</v>
          </cell>
          <cell r="P33">
            <v>14</v>
          </cell>
          <cell r="Q33">
            <v>21</v>
          </cell>
          <cell r="R33">
            <v>11</v>
          </cell>
          <cell r="S33">
            <v>3</v>
          </cell>
          <cell r="T33">
            <v>27</v>
          </cell>
          <cell r="U33">
            <v>3</v>
          </cell>
          <cell r="V33">
            <v>13</v>
          </cell>
          <cell r="W33">
            <v>12</v>
          </cell>
          <cell r="X33">
            <v>67</v>
          </cell>
          <cell r="Y33">
            <v>14</v>
          </cell>
          <cell r="Z33">
            <v>23</v>
          </cell>
          <cell r="AA33">
            <v>52</v>
          </cell>
          <cell r="AB33">
            <v>24</v>
          </cell>
          <cell r="AC33">
            <v>30</v>
          </cell>
          <cell r="AD33">
            <v>72</v>
          </cell>
          <cell r="AE33">
            <v>38</v>
          </cell>
          <cell r="AF33">
            <v>40</v>
          </cell>
        </row>
        <row r="34">
          <cell r="B34" t="str">
            <v>Moldova (Republic of)</v>
          </cell>
          <cell r="D34">
            <v>74</v>
          </cell>
          <cell r="E34">
            <v>41</v>
          </cell>
          <cell r="F34">
            <v>107</v>
          </cell>
          <cell r="G34">
            <v>71</v>
          </cell>
          <cell r="H34">
            <v>101</v>
          </cell>
          <cell r="I34">
            <v>28</v>
          </cell>
          <cell r="J34">
            <v>34</v>
          </cell>
          <cell r="M34">
            <v>80</v>
          </cell>
          <cell r="N34">
            <v>92</v>
          </cell>
          <cell r="O34">
            <v>24</v>
          </cell>
          <cell r="P34">
            <v>3</v>
          </cell>
          <cell r="Q34">
            <v>48</v>
          </cell>
          <cell r="R34">
            <v>97</v>
          </cell>
          <cell r="S34">
            <v>72</v>
          </cell>
          <cell r="T34">
            <v>118</v>
          </cell>
          <cell r="U34">
            <v>75</v>
          </cell>
          <cell r="V34">
            <v>107</v>
          </cell>
          <cell r="W34">
            <v>49</v>
          </cell>
          <cell r="X34">
            <v>34</v>
          </cell>
          <cell r="Y34">
            <v>67</v>
          </cell>
          <cell r="Z34">
            <v>125</v>
          </cell>
          <cell r="AA34">
            <v>85</v>
          </cell>
          <cell r="AB34">
            <v>15</v>
          </cell>
          <cell r="AC34">
            <v>28</v>
          </cell>
          <cell r="AD34">
            <v>63</v>
          </cell>
          <cell r="AE34">
            <v>25</v>
          </cell>
          <cell r="AF34">
            <v>51</v>
          </cell>
        </row>
        <row r="35">
          <cell r="B35" t="str">
            <v>Argentina</v>
          </cell>
          <cell r="D35">
            <v>104</v>
          </cell>
          <cell r="E35">
            <v>64</v>
          </cell>
          <cell r="F35">
            <v>46</v>
          </cell>
          <cell r="G35">
            <v>112</v>
          </cell>
          <cell r="H35">
            <v>53</v>
          </cell>
          <cell r="I35">
            <v>70</v>
          </cell>
          <cell r="J35">
            <v>24</v>
          </cell>
          <cell r="M35">
            <v>66</v>
          </cell>
          <cell r="N35">
            <v>102</v>
          </cell>
          <cell r="O35">
            <v>120</v>
          </cell>
          <cell r="P35">
            <v>57</v>
          </cell>
          <cell r="Q35">
            <v>75</v>
          </cell>
          <cell r="R35">
            <v>62</v>
          </cell>
          <cell r="S35">
            <v>50</v>
          </cell>
          <cell r="T35">
            <v>67</v>
          </cell>
          <cell r="U35">
            <v>27</v>
          </cell>
          <cell r="V35">
            <v>99</v>
          </cell>
          <cell r="W35">
            <v>110</v>
          </cell>
          <cell r="X35">
            <v>117</v>
          </cell>
          <cell r="Y35">
            <v>60</v>
          </cell>
          <cell r="Z35">
            <v>77</v>
          </cell>
          <cell r="AA35">
            <v>32</v>
          </cell>
          <cell r="AB35">
            <v>45</v>
          </cell>
          <cell r="AC35">
            <v>97</v>
          </cell>
          <cell r="AD35">
            <v>51</v>
          </cell>
          <cell r="AE35">
            <v>19</v>
          </cell>
          <cell r="AF35">
            <v>44</v>
          </cell>
        </row>
        <row r="36">
          <cell r="B36" t="str">
            <v>Finland</v>
          </cell>
          <cell r="D36">
            <v>10</v>
          </cell>
          <cell r="E36">
            <v>3</v>
          </cell>
          <cell r="F36">
            <v>7</v>
          </cell>
          <cell r="G36">
            <v>25</v>
          </cell>
          <cell r="H36">
            <v>6</v>
          </cell>
          <cell r="I36">
            <v>3</v>
          </cell>
          <cell r="J36">
            <v>30</v>
          </cell>
          <cell r="M36">
            <v>1</v>
          </cell>
          <cell r="N36">
            <v>15</v>
          </cell>
          <cell r="O36">
            <v>49</v>
          </cell>
          <cell r="P36">
            <v>5</v>
          </cell>
          <cell r="Q36">
            <v>13</v>
          </cell>
          <cell r="R36">
            <v>3</v>
          </cell>
          <cell r="S36">
            <v>23</v>
          </cell>
          <cell r="T36">
            <v>8</v>
          </cell>
          <cell r="U36">
            <v>6</v>
          </cell>
          <cell r="V36">
            <v>12</v>
          </cell>
          <cell r="W36">
            <v>35</v>
          </cell>
          <cell r="X36">
            <v>54</v>
          </cell>
          <cell r="Y36">
            <v>5</v>
          </cell>
          <cell r="Z36">
            <v>9</v>
          </cell>
          <cell r="AA36">
            <v>14</v>
          </cell>
          <cell r="AB36">
            <v>5</v>
          </cell>
          <cell r="AC36">
            <v>43</v>
          </cell>
          <cell r="AD36">
            <v>5</v>
          </cell>
          <cell r="AE36">
            <v>45</v>
          </cell>
          <cell r="AF36">
            <v>28</v>
          </cell>
        </row>
        <row r="37">
          <cell r="B37" t="str">
            <v>India</v>
          </cell>
          <cell r="D37">
            <v>96</v>
          </cell>
          <cell r="E37">
            <v>106</v>
          </cell>
          <cell r="F37">
            <v>64</v>
          </cell>
          <cell r="G37">
            <v>45</v>
          </cell>
          <cell r="H37">
            <v>87</v>
          </cell>
          <cell r="I37">
            <v>62</v>
          </cell>
          <cell r="J37">
            <v>40</v>
          </cell>
          <cell r="M37">
            <v>88</v>
          </cell>
          <cell r="N37">
            <v>71</v>
          </cell>
          <cell r="O37">
            <v>115</v>
          </cell>
          <cell r="P37">
            <v>119</v>
          </cell>
          <cell r="Q37">
            <v>124</v>
          </cell>
          <cell r="R37">
            <v>35</v>
          </cell>
          <cell r="S37">
            <v>96</v>
          </cell>
          <cell r="T37">
            <v>76</v>
          </cell>
          <cell r="U37">
            <v>12</v>
          </cell>
          <cell r="V37">
            <v>67</v>
          </cell>
          <cell r="W37">
            <v>15</v>
          </cell>
          <cell r="X37">
            <v>90</v>
          </cell>
          <cell r="Y37">
            <v>106</v>
          </cell>
          <cell r="Z37">
            <v>54</v>
          </cell>
          <cell r="AA37">
            <v>67</v>
          </cell>
          <cell r="AB37">
            <v>63</v>
          </cell>
          <cell r="AC37">
            <v>89</v>
          </cell>
          <cell r="AD37">
            <v>33</v>
          </cell>
          <cell r="AE37">
            <v>39</v>
          </cell>
          <cell r="AF37">
            <v>41</v>
          </cell>
        </row>
        <row r="38">
          <cell r="B38" t="str">
            <v>France</v>
          </cell>
          <cell r="D38">
            <v>34</v>
          </cell>
          <cell r="E38">
            <v>21</v>
          </cell>
          <cell r="F38">
            <v>22</v>
          </cell>
          <cell r="G38">
            <v>28</v>
          </cell>
          <cell r="H38">
            <v>24</v>
          </cell>
          <cell r="I38">
            <v>22</v>
          </cell>
          <cell r="J38">
            <v>19</v>
          </cell>
          <cell r="M38">
            <v>26</v>
          </cell>
          <cell r="N38">
            <v>35</v>
          </cell>
          <cell r="O38">
            <v>68</v>
          </cell>
          <cell r="P38">
            <v>25</v>
          </cell>
          <cell r="Q38">
            <v>27</v>
          </cell>
          <cell r="R38">
            <v>22</v>
          </cell>
          <cell r="S38">
            <v>17</v>
          </cell>
          <cell r="T38">
            <v>33</v>
          </cell>
          <cell r="U38">
            <v>29</v>
          </cell>
          <cell r="V38">
            <v>17</v>
          </cell>
          <cell r="W38">
            <v>27</v>
          </cell>
          <cell r="X38">
            <v>70</v>
          </cell>
          <cell r="Y38">
            <v>18</v>
          </cell>
          <cell r="Z38">
            <v>40</v>
          </cell>
          <cell r="AA38">
            <v>42</v>
          </cell>
          <cell r="AB38">
            <v>21</v>
          </cell>
          <cell r="AC38">
            <v>66</v>
          </cell>
          <cell r="AD38">
            <v>16</v>
          </cell>
          <cell r="AE38">
            <v>18</v>
          </cell>
          <cell r="AF38">
            <v>36</v>
          </cell>
        </row>
        <row r="39">
          <cell r="B39" t="str">
            <v>Latvia</v>
          </cell>
          <cell r="D39">
            <v>37</v>
          </cell>
          <cell r="E39">
            <v>48</v>
          </cell>
          <cell r="F39">
            <v>40</v>
          </cell>
          <cell r="G39">
            <v>38</v>
          </cell>
          <cell r="H39">
            <v>59</v>
          </cell>
          <cell r="I39">
            <v>71</v>
          </cell>
          <cell r="J39">
            <v>35</v>
          </cell>
          <cell r="M39">
            <v>39</v>
          </cell>
          <cell r="N39">
            <v>46</v>
          </cell>
          <cell r="O39">
            <v>42</v>
          </cell>
          <cell r="P39">
            <v>21</v>
          </cell>
          <cell r="Q39">
            <v>66</v>
          </cell>
          <cell r="R39">
            <v>50</v>
          </cell>
          <cell r="S39">
            <v>38</v>
          </cell>
          <cell r="T39">
            <v>53</v>
          </cell>
          <cell r="U39">
            <v>58</v>
          </cell>
          <cell r="V39">
            <v>23</v>
          </cell>
          <cell r="W39">
            <v>79</v>
          </cell>
          <cell r="X39">
            <v>49</v>
          </cell>
          <cell r="Y39">
            <v>41</v>
          </cell>
          <cell r="Z39">
            <v>64</v>
          </cell>
          <cell r="AA39">
            <v>96</v>
          </cell>
          <cell r="AB39">
            <v>39</v>
          </cell>
          <cell r="AC39">
            <v>90</v>
          </cell>
          <cell r="AD39">
            <v>81</v>
          </cell>
          <cell r="AE39">
            <v>50</v>
          </cell>
          <cell r="AF39">
            <v>29</v>
          </cell>
        </row>
        <row r="40">
          <cell r="B40" t="str">
            <v>Turkey</v>
          </cell>
          <cell r="D40">
            <v>70</v>
          </cell>
          <cell r="E40">
            <v>81</v>
          </cell>
          <cell r="F40">
            <v>65</v>
          </cell>
          <cell r="G40">
            <v>73</v>
          </cell>
          <cell r="H40">
            <v>94</v>
          </cell>
          <cell r="I40">
            <v>93</v>
          </cell>
          <cell r="J40">
            <v>31</v>
          </cell>
          <cell r="M40">
            <v>85</v>
          </cell>
          <cell r="N40">
            <v>63</v>
          </cell>
          <cell r="O40">
            <v>55</v>
          </cell>
          <cell r="P40">
            <v>91</v>
          </cell>
          <cell r="Q40">
            <v>76</v>
          </cell>
          <cell r="R40">
            <v>75</v>
          </cell>
          <cell r="S40">
            <v>55</v>
          </cell>
          <cell r="T40">
            <v>65</v>
          </cell>
          <cell r="U40">
            <v>92</v>
          </cell>
          <cell r="V40">
            <v>97</v>
          </cell>
          <cell r="W40">
            <v>53</v>
          </cell>
          <cell r="X40">
            <v>61</v>
          </cell>
          <cell r="Y40">
            <v>63</v>
          </cell>
          <cell r="Z40">
            <v>110</v>
          </cell>
          <cell r="AA40">
            <v>106</v>
          </cell>
          <cell r="AB40">
            <v>46</v>
          </cell>
          <cell r="AC40">
            <v>110</v>
          </cell>
          <cell r="AD40">
            <v>95</v>
          </cell>
          <cell r="AE40">
            <v>43</v>
          </cell>
          <cell r="AF40">
            <v>31</v>
          </cell>
        </row>
        <row r="41">
          <cell r="B41" t="str">
            <v>Singapore</v>
          </cell>
          <cell r="D41">
            <v>9</v>
          </cell>
          <cell r="E41">
            <v>1</v>
          </cell>
          <cell r="F41">
            <v>9</v>
          </cell>
          <cell r="G41">
            <v>2</v>
          </cell>
          <cell r="H41">
            <v>1</v>
          </cell>
          <cell r="I41">
            <v>15</v>
          </cell>
          <cell r="J41">
            <v>33</v>
          </cell>
          <cell r="M41">
            <v>28</v>
          </cell>
          <cell r="N41">
            <v>2</v>
          </cell>
          <cell r="O41">
            <v>5</v>
          </cell>
          <cell r="P41">
            <v>23</v>
          </cell>
          <cell r="Q41">
            <v>1</v>
          </cell>
          <cell r="R41">
            <v>10</v>
          </cell>
          <cell r="S41">
            <v>5</v>
          </cell>
          <cell r="T41">
            <v>32</v>
          </cell>
          <cell r="U41">
            <v>14</v>
          </cell>
          <cell r="V41">
            <v>20</v>
          </cell>
          <cell r="W41">
            <v>2</v>
          </cell>
          <cell r="X41">
            <v>1</v>
          </cell>
          <cell r="Y41">
            <v>3</v>
          </cell>
          <cell r="Z41">
            <v>1</v>
          </cell>
          <cell r="AA41">
            <v>2</v>
          </cell>
          <cell r="AB41">
            <v>32</v>
          </cell>
          <cell r="AC41">
            <v>38</v>
          </cell>
          <cell r="AD41">
            <v>2</v>
          </cell>
          <cell r="AE41">
            <v>46</v>
          </cell>
          <cell r="AF41">
            <v>32</v>
          </cell>
        </row>
        <row r="42">
          <cell r="B42" t="str">
            <v>Iceland</v>
          </cell>
          <cell r="D42">
            <v>8</v>
          </cell>
          <cell r="E42">
            <v>4</v>
          </cell>
          <cell r="F42">
            <v>12</v>
          </cell>
          <cell r="G42">
            <v>20</v>
          </cell>
          <cell r="H42">
            <v>19</v>
          </cell>
          <cell r="I42">
            <v>8</v>
          </cell>
          <cell r="J42">
            <v>27</v>
          </cell>
          <cell r="M42">
            <v>6</v>
          </cell>
          <cell r="N42">
            <v>19</v>
          </cell>
          <cell r="O42">
            <v>10</v>
          </cell>
          <cell r="P42">
            <v>4</v>
          </cell>
          <cell r="Q42">
            <v>19</v>
          </cell>
          <cell r="R42">
            <v>2</v>
          </cell>
          <cell r="S42">
            <v>26</v>
          </cell>
          <cell r="T42">
            <v>3</v>
          </cell>
          <cell r="U42">
            <v>85</v>
          </cell>
          <cell r="V42">
            <v>3</v>
          </cell>
          <cell r="W42">
            <v>72</v>
          </cell>
          <cell r="X42">
            <v>33</v>
          </cell>
          <cell r="Y42">
            <v>16</v>
          </cell>
          <cell r="Z42">
            <v>10</v>
          </cell>
          <cell r="AA42">
            <v>97</v>
          </cell>
          <cell r="AB42">
            <v>13</v>
          </cell>
          <cell r="AC42">
            <v>3</v>
          </cell>
          <cell r="AD42">
            <v>38</v>
          </cell>
          <cell r="AE42">
            <v>22</v>
          </cell>
          <cell r="AF42">
            <v>50</v>
          </cell>
        </row>
        <row r="43">
          <cell r="B43" t="str">
            <v>Spain</v>
          </cell>
          <cell r="D43">
            <v>56</v>
          </cell>
          <cell r="E43">
            <v>31</v>
          </cell>
          <cell r="F43">
            <v>19</v>
          </cell>
          <cell r="G43">
            <v>21</v>
          </cell>
          <cell r="H43">
            <v>40</v>
          </cell>
          <cell r="I43">
            <v>44</v>
          </cell>
          <cell r="J43">
            <v>36</v>
          </cell>
          <cell r="M43">
            <v>45</v>
          </cell>
          <cell r="N43">
            <v>38</v>
          </cell>
          <cell r="O43">
            <v>106</v>
          </cell>
          <cell r="P43">
            <v>34</v>
          </cell>
          <cell r="Q43">
            <v>38</v>
          </cell>
          <cell r="R43">
            <v>36</v>
          </cell>
          <cell r="S43">
            <v>14</v>
          </cell>
          <cell r="T43">
            <v>31</v>
          </cell>
          <cell r="U43">
            <v>37</v>
          </cell>
          <cell r="V43">
            <v>14</v>
          </cell>
          <cell r="W43">
            <v>14</v>
          </cell>
          <cell r="X43">
            <v>72</v>
          </cell>
          <cell r="Y43">
            <v>33</v>
          </cell>
          <cell r="Z43">
            <v>61</v>
          </cell>
          <cell r="AA43">
            <v>47</v>
          </cell>
          <cell r="AB43">
            <v>36</v>
          </cell>
          <cell r="AC43">
            <v>51</v>
          </cell>
          <cell r="AD43">
            <v>56</v>
          </cell>
          <cell r="AE43">
            <v>68</v>
          </cell>
          <cell r="AF43">
            <v>21</v>
          </cell>
        </row>
        <row r="44">
          <cell r="B44" t="str">
            <v>Belgium</v>
          </cell>
          <cell r="D44">
            <v>19</v>
          </cell>
          <cell r="E44">
            <v>22</v>
          </cell>
          <cell r="F44">
            <v>24</v>
          </cell>
          <cell r="G44">
            <v>13</v>
          </cell>
          <cell r="H44">
            <v>16</v>
          </cell>
          <cell r="I44">
            <v>27</v>
          </cell>
          <cell r="J44">
            <v>28</v>
          </cell>
          <cell r="M44">
            <v>17</v>
          </cell>
          <cell r="N44">
            <v>13</v>
          </cell>
          <cell r="O44">
            <v>58</v>
          </cell>
          <cell r="P44">
            <v>10</v>
          </cell>
          <cell r="Q44">
            <v>53</v>
          </cell>
          <cell r="R44">
            <v>19</v>
          </cell>
          <cell r="S44">
            <v>19</v>
          </cell>
          <cell r="T44">
            <v>52</v>
          </cell>
          <cell r="U44">
            <v>57</v>
          </cell>
          <cell r="V44">
            <v>17</v>
          </cell>
          <cell r="W44">
            <v>32</v>
          </cell>
          <cell r="X44">
            <v>10</v>
          </cell>
          <cell r="Y44">
            <v>9</v>
          </cell>
          <cell r="Z44">
            <v>20</v>
          </cell>
          <cell r="AA44">
            <v>75</v>
          </cell>
          <cell r="AB44">
            <v>29</v>
          </cell>
          <cell r="AC44">
            <v>37</v>
          </cell>
          <cell r="AD44">
            <v>30</v>
          </cell>
          <cell r="AE44">
            <v>84</v>
          </cell>
          <cell r="AF44">
            <v>13</v>
          </cell>
        </row>
        <row r="45">
          <cell r="B45" t="str">
            <v>Cyprus</v>
          </cell>
          <cell r="D45">
            <v>21</v>
          </cell>
          <cell r="E45">
            <v>29</v>
          </cell>
          <cell r="F45">
            <v>28</v>
          </cell>
          <cell r="G45">
            <v>32</v>
          </cell>
          <cell r="H45">
            <v>41</v>
          </cell>
          <cell r="I45">
            <v>19</v>
          </cell>
          <cell r="J45">
            <v>50</v>
          </cell>
          <cell r="M45">
            <v>34</v>
          </cell>
          <cell r="N45">
            <v>21</v>
          </cell>
          <cell r="O45">
            <v>17</v>
          </cell>
          <cell r="P45">
            <v>22</v>
          </cell>
          <cell r="Q45">
            <v>9</v>
          </cell>
          <cell r="R45">
            <v>56</v>
          </cell>
          <cell r="S45">
            <v>30</v>
          </cell>
          <cell r="T45">
            <v>58</v>
          </cell>
          <cell r="U45">
            <v>32</v>
          </cell>
          <cell r="V45">
            <v>30</v>
          </cell>
          <cell r="W45">
            <v>64</v>
          </cell>
          <cell r="X45">
            <v>19</v>
          </cell>
          <cell r="Y45">
            <v>62</v>
          </cell>
          <cell r="Z45">
            <v>19</v>
          </cell>
          <cell r="AA45">
            <v>44</v>
          </cell>
          <cell r="AB45">
            <v>52</v>
          </cell>
          <cell r="AC45">
            <v>4</v>
          </cell>
          <cell r="AD45">
            <v>24</v>
          </cell>
          <cell r="AE45">
            <v>74</v>
          </cell>
          <cell r="AF45">
            <v>33</v>
          </cell>
        </row>
        <row r="46">
          <cell r="B46" t="str">
            <v>Italy</v>
          </cell>
          <cell r="D46">
            <v>49</v>
          </cell>
          <cell r="E46">
            <v>39</v>
          </cell>
          <cell r="F46">
            <v>30</v>
          </cell>
          <cell r="G46">
            <v>54</v>
          </cell>
          <cell r="H46">
            <v>36</v>
          </cell>
          <cell r="I46">
            <v>49</v>
          </cell>
          <cell r="J46">
            <v>45</v>
          </cell>
          <cell r="M46">
            <v>42</v>
          </cell>
          <cell r="N46">
            <v>49</v>
          </cell>
          <cell r="O46">
            <v>88</v>
          </cell>
          <cell r="P46">
            <v>24</v>
          </cell>
          <cell r="Q46">
            <v>50</v>
          </cell>
          <cell r="R46">
            <v>47</v>
          </cell>
          <cell r="S46">
            <v>34</v>
          </cell>
          <cell r="T46">
            <v>30</v>
          </cell>
          <cell r="U46">
            <v>56</v>
          </cell>
          <cell r="V46">
            <v>28</v>
          </cell>
          <cell r="W46">
            <v>78</v>
          </cell>
          <cell r="X46">
            <v>91</v>
          </cell>
          <cell r="Y46">
            <v>28</v>
          </cell>
          <cell r="Z46">
            <v>57</v>
          </cell>
          <cell r="AA46">
            <v>59</v>
          </cell>
          <cell r="AB46">
            <v>33</v>
          </cell>
          <cell r="AC46">
            <v>91</v>
          </cell>
          <cell r="AD46">
            <v>47</v>
          </cell>
          <cell r="AE46">
            <v>87</v>
          </cell>
          <cell r="AF46">
            <v>19</v>
          </cell>
        </row>
        <row r="47">
          <cell r="B47" t="str">
            <v>China</v>
          </cell>
          <cell r="D47">
            <v>100</v>
          </cell>
          <cell r="E47">
            <v>57</v>
          </cell>
          <cell r="F47">
            <v>33</v>
          </cell>
          <cell r="G47">
            <v>26</v>
          </cell>
          <cell r="H47">
            <v>29</v>
          </cell>
          <cell r="I47">
            <v>9</v>
          </cell>
          <cell r="J47">
            <v>37</v>
          </cell>
          <cell r="M47">
            <v>112</v>
          </cell>
          <cell r="N47">
            <v>76</v>
          </cell>
          <cell r="O47">
            <v>99</v>
          </cell>
          <cell r="P47">
            <v>52</v>
          </cell>
          <cell r="Q47">
            <v>105</v>
          </cell>
          <cell r="R47">
            <v>32</v>
          </cell>
          <cell r="S47">
            <v>60</v>
          </cell>
          <cell r="T47">
            <v>96</v>
          </cell>
          <cell r="U47">
            <v>2</v>
          </cell>
          <cell r="V47">
            <v>36</v>
          </cell>
          <cell r="W47">
            <v>8</v>
          </cell>
          <cell r="X47">
            <v>68</v>
          </cell>
          <cell r="Y47">
            <v>30</v>
          </cell>
          <cell r="Z47">
            <v>48</v>
          </cell>
          <cell r="AA47">
            <v>20</v>
          </cell>
          <cell r="AB47">
            <v>12</v>
          </cell>
          <cell r="AC47">
            <v>10</v>
          </cell>
          <cell r="AD47">
            <v>21</v>
          </cell>
          <cell r="AE47">
            <v>31</v>
          </cell>
          <cell r="AF47">
            <v>47</v>
          </cell>
        </row>
        <row r="48">
          <cell r="B48" t="str">
            <v>Egypt</v>
          </cell>
          <cell r="D48">
            <v>71</v>
          </cell>
          <cell r="E48">
            <v>109</v>
          </cell>
          <cell r="F48">
            <v>103</v>
          </cell>
          <cell r="G48">
            <v>86</v>
          </cell>
          <cell r="H48">
            <v>89</v>
          </cell>
          <cell r="I48">
            <v>104</v>
          </cell>
          <cell r="J48">
            <v>75</v>
          </cell>
          <cell r="M48">
            <v>91</v>
          </cell>
          <cell r="N48">
            <v>67</v>
          </cell>
          <cell r="O48">
            <v>39</v>
          </cell>
          <cell r="P48">
            <v>85</v>
          </cell>
          <cell r="Q48">
            <v>118</v>
          </cell>
          <cell r="R48">
            <v>102</v>
          </cell>
          <cell r="S48">
            <v>66</v>
          </cell>
          <cell r="T48">
            <v>111</v>
          </cell>
          <cell r="U48">
            <v>108</v>
          </cell>
          <cell r="V48">
            <v>88</v>
          </cell>
          <cell r="W48">
            <v>63</v>
          </cell>
          <cell r="X48">
            <v>101</v>
          </cell>
          <cell r="Y48">
            <v>66</v>
          </cell>
          <cell r="Z48">
            <v>92</v>
          </cell>
          <cell r="AA48">
            <v>98</v>
          </cell>
          <cell r="AB48">
            <v>68</v>
          </cell>
          <cell r="AC48">
            <v>92</v>
          </cell>
          <cell r="AD48">
            <v>98</v>
          </cell>
          <cell r="AE48">
            <v>70</v>
          </cell>
          <cell r="AF48">
            <v>73</v>
          </cell>
        </row>
        <row r="49">
          <cell r="B49" t="str">
            <v>Bolivia (Plurinational State of)</v>
          </cell>
          <cell r="D49">
            <v>128</v>
          </cell>
          <cell r="E49">
            <v>87</v>
          </cell>
          <cell r="F49">
            <v>72</v>
          </cell>
          <cell r="G49">
            <v>96</v>
          </cell>
          <cell r="H49">
            <v>88</v>
          </cell>
          <cell r="I49">
            <v>118</v>
          </cell>
          <cell r="J49">
            <v>86</v>
          </cell>
          <cell r="M49">
            <v>98</v>
          </cell>
          <cell r="N49">
            <v>129</v>
          </cell>
          <cell r="O49">
            <v>128</v>
          </cell>
          <cell r="P49">
            <v>67</v>
          </cell>
          <cell r="Q49">
            <v>79</v>
          </cell>
          <cell r="R49">
            <v>119</v>
          </cell>
          <cell r="S49">
            <v>91</v>
          </cell>
          <cell r="T49">
            <v>106</v>
          </cell>
          <cell r="U49">
            <v>11</v>
          </cell>
          <cell r="V49">
            <v>45</v>
          </cell>
          <cell r="W49">
            <v>123</v>
          </cell>
          <cell r="X49">
            <v>109</v>
          </cell>
          <cell r="Y49">
            <v>77</v>
          </cell>
          <cell r="Z49">
            <v>83</v>
          </cell>
          <cell r="AA49">
            <v>94</v>
          </cell>
          <cell r="AB49">
            <v>88</v>
          </cell>
          <cell r="AC49">
            <v>103</v>
          </cell>
          <cell r="AD49">
            <v>116</v>
          </cell>
          <cell r="AE49">
            <v>82</v>
          </cell>
          <cell r="AF49">
            <v>80</v>
          </cell>
        </row>
        <row r="50">
          <cell r="B50" t="str">
            <v>Croatia</v>
          </cell>
          <cell r="D50">
            <v>42</v>
          </cell>
          <cell r="E50">
            <v>43</v>
          </cell>
          <cell r="F50">
            <v>37</v>
          </cell>
          <cell r="G50">
            <v>81</v>
          </cell>
          <cell r="H50">
            <v>54</v>
          </cell>
          <cell r="I50">
            <v>60</v>
          </cell>
          <cell r="J50">
            <v>53</v>
          </cell>
          <cell r="M50">
            <v>41</v>
          </cell>
          <cell r="N50">
            <v>65</v>
          </cell>
          <cell r="O50">
            <v>21</v>
          </cell>
          <cell r="P50">
            <v>42</v>
          </cell>
          <cell r="Q50">
            <v>43</v>
          </cell>
          <cell r="R50">
            <v>48</v>
          </cell>
          <cell r="S50">
            <v>29</v>
          </cell>
          <cell r="T50">
            <v>71</v>
          </cell>
          <cell r="U50">
            <v>67</v>
          </cell>
          <cell r="V50">
            <v>72</v>
          </cell>
          <cell r="W50">
            <v>115</v>
          </cell>
          <cell r="X50">
            <v>47</v>
          </cell>
          <cell r="Y50">
            <v>54</v>
          </cell>
          <cell r="Z50">
            <v>95</v>
          </cell>
          <cell r="AA50">
            <v>30</v>
          </cell>
          <cell r="AB50">
            <v>41</v>
          </cell>
          <cell r="AC50">
            <v>69</v>
          </cell>
          <cell r="AD50">
            <v>76</v>
          </cell>
          <cell r="AE50">
            <v>80</v>
          </cell>
          <cell r="AF50">
            <v>30</v>
          </cell>
        </row>
        <row r="51">
          <cell r="B51" t="str">
            <v>Uruguay</v>
          </cell>
          <cell r="D51">
            <v>54</v>
          </cell>
          <cell r="E51">
            <v>71</v>
          </cell>
          <cell r="F51">
            <v>41</v>
          </cell>
          <cell r="G51">
            <v>107</v>
          </cell>
          <cell r="H51">
            <v>92</v>
          </cell>
          <cell r="I51">
            <v>82</v>
          </cell>
          <cell r="J51">
            <v>56</v>
          </cell>
          <cell r="M51">
            <v>30</v>
          </cell>
          <cell r="N51">
            <v>41</v>
          </cell>
          <cell r="O51">
            <v>116</v>
          </cell>
          <cell r="P51">
            <v>72</v>
          </cell>
          <cell r="Q51">
            <v>68</v>
          </cell>
          <cell r="R51">
            <v>74</v>
          </cell>
          <cell r="S51">
            <v>47</v>
          </cell>
          <cell r="T51">
            <v>24</v>
          </cell>
          <cell r="U51">
            <v>55</v>
          </cell>
          <cell r="V51">
            <v>82</v>
          </cell>
          <cell r="W51">
            <v>120</v>
          </cell>
          <cell r="X51">
            <v>98</v>
          </cell>
          <cell r="Y51">
            <v>91</v>
          </cell>
          <cell r="Z51">
            <v>65</v>
          </cell>
          <cell r="AA51">
            <v>87</v>
          </cell>
          <cell r="AB51">
            <v>62</v>
          </cell>
          <cell r="AC51">
            <v>47</v>
          </cell>
          <cell r="AD51">
            <v>112</v>
          </cell>
          <cell r="AE51">
            <v>7</v>
          </cell>
          <cell r="AF51">
            <v>108</v>
          </cell>
        </row>
        <row r="52">
          <cell r="B52" t="str">
            <v>Pakistan</v>
          </cell>
          <cell r="D52">
            <v>111</v>
          </cell>
          <cell r="E52">
            <v>129</v>
          </cell>
          <cell r="F52">
            <v>119</v>
          </cell>
          <cell r="G52">
            <v>115</v>
          </cell>
          <cell r="H52">
            <v>113</v>
          </cell>
          <cell r="I52">
            <v>101</v>
          </cell>
          <cell r="J52">
            <v>55</v>
          </cell>
          <cell r="M52">
            <v>126</v>
          </cell>
          <cell r="N52">
            <v>114</v>
          </cell>
          <cell r="O52">
            <v>51</v>
          </cell>
          <cell r="P52">
            <v>130</v>
          </cell>
          <cell r="Q52">
            <v>125</v>
          </cell>
          <cell r="R52">
            <v>82</v>
          </cell>
          <cell r="S52">
            <v>101</v>
          </cell>
          <cell r="T52">
            <v>87</v>
          </cell>
          <cell r="U52">
            <v>114</v>
          </cell>
          <cell r="V52">
            <v>94</v>
          </cell>
          <cell r="W52">
            <v>91</v>
          </cell>
          <cell r="X52">
            <v>126</v>
          </cell>
          <cell r="Y52">
            <v>118</v>
          </cell>
          <cell r="Z52">
            <v>78</v>
          </cell>
          <cell r="AA52">
            <v>103</v>
          </cell>
          <cell r="AB52">
            <v>87</v>
          </cell>
          <cell r="AC52">
            <v>94</v>
          </cell>
          <cell r="AD52">
            <v>71</v>
          </cell>
          <cell r="AE52">
            <v>79</v>
          </cell>
          <cell r="AF52">
            <v>35</v>
          </cell>
        </row>
        <row r="53">
          <cell r="B53" t="str">
            <v>Malaysia</v>
          </cell>
          <cell r="D53">
            <v>51</v>
          </cell>
          <cell r="E53">
            <v>42</v>
          </cell>
          <cell r="F53">
            <v>53</v>
          </cell>
          <cell r="G53">
            <v>10</v>
          </cell>
          <cell r="H53">
            <v>9</v>
          </cell>
          <cell r="I53">
            <v>40</v>
          </cell>
          <cell r="J53">
            <v>42</v>
          </cell>
          <cell r="M53">
            <v>61</v>
          </cell>
          <cell r="N53">
            <v>42</v>
          </cell>
          <cell r="O53">
            <v>54</v>
          </cell>
          <cell r="P53">
            <v>70</v>
          </cell>
          <cell r="Q53">
            <v>11</v>
          </cell>
          <cell r="R53">
            <v>55</v>
          </cell>
          <cell r="S53">
            <v>35</v>
          </cell>
          <cell r="T53">
            <v>102</v>
          </cell>
          <cell r="U53">
            <v>80</v>
          </cell>
          <cell r="V53">
            <v>26</v>
          </cell>
          <cell r="W53">
            <v>13</v>
          </cell>
          <cell r="X53">
            <v>6</v>
          </cell>
          <cell r="Y53">
            <v>23</v>
          </cell>
          <cell r="Z53">
            <v>29</v>
          </cell>
          <cell r="AA53">
            <v>7</v>
          </cell>
          <cell r="AB53">
            <v>64</v>
          </cell>
          <cell r="AC53">
            <v>68</v>
          </cell>
          <cell r="AD53">
            <v>19</v>
          </cell>
          <cell r="AE53">
            <v>27</v>
          </cell>
          <cell r="AF53">
            <v>57</v>
          </cell>
        </row>
        <row r="54">
          <cell r="B54" t="str">
            <v>Poland</v>
          </cell>
          <cell r="D54">
            <v>36</v>
          </cell>
          <cell r="E54">
            <v>49</v>
          </cell>
          <cell r="F54">
            <v>52</v>
          </cell>
          <cell r="G54">
            <v>60</v>
          </cell>
          <cell r="H54">
            <v>47</v>
          </cell>
          <cell r="I54">
            <v>69</v>
          </cell>
          <cell r="J54">
            <v>57</v>
          </cell>
          <cell r="M54">
            <v>24</v>
          </cell>
          <cell r="N54">
            <v>36</v>
          </cell>
          <cell r="O54">
            <v>83</v>
          </cell>
          <cell r="P54">
            <v>26</v>
          </cell>
          <cell r="Q54">
            <v>64</v>
          </cell>
          <cell r="R54">
            <v>52</v>
          </cell>
          <cell r="S54">
            <v>39</v>
          </cell>
          <cell r="T54">
            <v>80</v>
          </cell>
          <cell r="U54">
            <v>77</v>
          </cell>
          <cell r="V54">
            <v>62</v>
          </cell>
          <cell r="W54">
            <v>69</v>
          </cell>
          <cell r="X54">
            <v>43</v>
          </cell>
          <cell r="Y54">
            <v>36</v>
          </cell>
          <cell r="Z54">
            <v>94</v>
          </cell>
          <cell r="AA54">
            <v>35</v>
          </cell>
          <cell r="AB54">
            <v>44</v>
          </cell>
          <cell r="AC54">
            <v>95</v>
          </cell>
          <cell r="AD54">
            <v>57</v>
          </cell>
          <cell r="AE54">
            <v>98</v>
          </cell>
          <cell r="AF54">
            <v>26</v>
          </cell>
        </row>
        <row r="55">
          <cell r="B55" t="str">
            <v>Israel</v>
          </cell>
          <cell r="D55">
            <v>46</v>
          </cell>
          <cell r="E55">
            <v>2</v>
          </cell>
          <cell r="F55">
            <v>25</v>
          </cell>
          <cell r="G55">
            <v>17</v>
          </cell>
          <cell r="H55">
            <v>13</v>
          </cell>
          <cell r="I55">
            <v>4</v>
          </cell>
          <cell r="J55">
            <v>39</v>
          </cell>
          <cell r="M55">
            <v>64</v>
          </cell>
          <cell r="N55">
            <v>24</v>
          </cell>
          <cell r="O55">
            <v>62</v>
          </cell>
          <cell r="P55">
            <v>31</v>
          </cell>
          <cell r="Q55">
            <v>16</v>
          </cell>
          <cell r="R55">
            <v>1</v>
          </cell>
          <cell r="S55">
            <v>25</v>
          </cell>
          <cell r="T55">
            <v>25</v>
          </cell>
          <cell r="U55">
            <v>84</v>
          </cell>
          <cell r="V55">
            <v>24</v>
          </cell>
          <cell r="W55">
            <v>11</v>
          </cell>
          <cell r="X55">
            <v>36</v>
          </cell>
          <cell r="Y55">
            <v>4</v>
          </cell>
          <cell r="Z55">
            <v>42</v>
          </cell>
          <cell r="AA55">
            <v>22</v>
          </cell>
          <cell r="AB55">
            <v>2</v>
          </cell>
          <cell r="AC55">
            <v>61</v>
          </cell>
          <cell r="AD55">
            <v>8</v>
          </cell>
          <cell r="AE55">
            <v>35</v>
          </cell>
          <cell r="AF55">
            <v>45</v>
          </cell>
        </row>
        <row r="56">
          <cell r="B56" t="str">
            <v>Lebanon</v>
          </cell>
          <cell r="D56">
            <v>88</v>
          </cell>
          <cell r="E56">
            <v>52</v>
          </cell>
          <cell r="F56">
            <v>77</v>
          </cell>
          <cell r="G56">
            <v>68</v>
          </cell>
          <cell r="H56">
            <v>39</v>
          </cell>
          <cell r="I56">
            <v>37</v>
          </cell>
          <cell r="J56">
            <v>58</v>
          </cell>
          <cell r="M56">
            <v>97</v>
          </cell>
          <cell r="N56">
            <v>80</v>
          </cell>
          <cell r="O56">
            <v>90</v>
          </cell>
          <cell r="P56">
            <v>82</v>
          </cell>
          <cell r="Q56">
            <v>17</v>
          </cell>
          <cell r="R56">
            <v>65</v>
          </cell>
          <cell r="S56">
            <v>75</v>
          </cell>
          <cell r="T56">
            <v>108</v>
          </cell>
          <cell r="U56">
            <v>21</v>
          </cell>
          <cell r="V56">
            <v>77</v>
          </cell>
          <cell r="W56">
            <v>68</v>
          </cell>
          <cell r="X56">
            <v>52</v>
          </cell>
          <cell r="Y56">
            <v>32</v>
          </cell>
          <cell r="Z56">
            <v>89</v>
          </cell>
          <cell r="AA56">
            <v>23</v>
          </cell>
          <cell r="AB56">
            <v>50</v>
          </cell>
          <cell r="AC56" t="str">
            <v/>
          </cell>
          <cell r="AD56">
            <v>22</v>
          </cell>
          <cell r="AE56">
            <v>77</v>
          </cell>
          <cell r="AF56">
            <v>43</v>
          </cell>
        </row>
        <row r="57">
          <cell r="B57" t="str">
            <v>Bulgaria</v>
          </cell>
          <cell r="D57">
            <v>40</v>
          </cell>
          <cell r="E57">
            <v>60</v>
          </cell>
          <cell r="F57">
            <v>60</v>
          </cell>
          <cell r="G57">
            <v>50</v>
          </cell>
          <cell r="H57">
            <v>66</v>
          </cell>
          <cell r="I57">
            <v>53</v>
          </cell>
          <cell r="J57">
            <v>48</v>
          </cell>
          <cell r="M57">
            <v>46</v>
          </cell>
          <cell r="N57">
            <v>48</v>
          </cell>
          <cell r="O57">
            <v>22</v>
          </cell>
          <cell r="P57">
            <v>53</v>
          </cell>
          <cell r="Q57">
            <v>46</v>
          </cell>
          <cell r="R57">
            <v>71</v>
          </cell>
          <cell r="S57">
            <v>40</v>
          </cell>
          <cell r="T57">
            <v>93</v>
          </cell>
          <cell r="U57">
            <v>81</v>
          </cell>
          <cell r="V57">
            <v>33</v>
          </cell>
          <cell r="W57">
            <v>107</v>
          </cell>
          <cell r="X57">
            <v>37</v>
          </cell>
          <cell r="Y57">
            <v>61</v>
          </cell>
          <cell r="Z57">
            <v>99</v>
          </cell>
          <cell r="AA57">
            <v>40</v>
          </cell>
          <cell r="AB57">
            <v>53</v>
          </cell>
          <cell r="AC57">
            <v>19</v>
          </cell>
          <cell r="AD57">
            <v>85</v>
          </cell>
          <cell r="AE57">
            <v>36</v>
          </cell>
          <cell r="AF57">
            <v>58</v>
          </cell>
        </row>
        <row r="58">
          <cell r="B58" t="str">
            <v>Luxembourg</v>
          </cell>
          <cell r="D58">
            <v>11</v>
          </cell>
          <cell r="E58">
            <v>14</v>
          </cell>
          <cell r="F58">
            <v>20</v>
          </cell>
          <cell r="G58">
            <v>22</v>
          </cell>
          <cell r="H58">
            <v>2</v>
          </cell>
          <cell r="I58">
            <v>20</v>
          </cell>
          <cell r="J58">
            <v>44</v>
          </cell>
          <cell r="M58">
            <v>3</v>
          </cell>
          <cell r="N58">
            <v>27</v>
          </cell>
          <cell r="O58">
            <v>19</v>
          </cell>
          <cell r="P58">
            <v>49</v>
          </cell>
          <cell r="Q58">
            <v>3</v>
          </cell>
          <cell r="R58">
            <v>25</v>
          </cell>
          <cell r="S58">
            <v>16</v>
          </cell>
          <cell r="T58">
            <v>19</v>
          </cell>
          <cell r="U58">
            <v>53</v>
          </cell>
          <cell r="V58">
            <v>79</v>
          </cell>
          <cell r="W58">
            <v>22</v>
          </cell>
          <cell r="X58">
            <v>3</v>
          </cell>
          <cell r="Y58">
            <v>1</v>
          </cell>
          <cell r="Z58">
            <v>2</v>
          </cell>
          <cell r="AA58">
            <v>6</v>
          </cell>
          <cell r="AB58">
            <v>25</v>
          </cell>
          <cell r="AC58">
            <v>55</v>
          </cell>
          <cell r="AD58">
            <v>9</v>
          </cell>
          <cell r="AE58">
            <v>73</v>
          </cell>
          <cell r="AF58">
            <v>25</v>
          </cell>
        </row>
        <row r="59">
          <cell r="B59" t="str">
            <v>Paraguay</v>
          </cell>
          <cell r="D59">
            <v>113</v>
          </cell>
          <cell r="E59">
            <v>112</v>
          </cell>
          <cell r="F59">
            <v>29</v>
          </cell>
          <cell r="G59">
            <v>79</v>
          </cell>
          <cell r="H59">
            <v>97</v>
          </cell>
          <cell r="I59">
            <v>41</v>
          </cell>
          <cell r="J59">
            <v>91</v>
          </cell>
          <cell r="M59">
            <v>93</v>
          </cell>
          <cell r="N59">
            <v>120</v>
          </cell>
          <cell r="O59">
            <v>104</v>
          </cell>
          <cell r="P59">
            <v>87</v>
          </cell>
          <cell r="Q59">
            <v>103</v>
          </cell>
          <cell r="R59">
            <v>127</v>
          </cell>
          <cell r="S59">
            <v>95</v>
          </cell>
          <cell r="T59">
            <v>2</v>
          </cell>
          <cell r="U59">
            <v>45</v>
          </cell>
          <cell r="V59">
            <v>65</v>
          </cell>
          <cell r="W59">
            <v>114</v>
          </cell>
          <cell r="X59">
            <v>51</v>
          </cell>
          <cell r="Y59">
            <v>89</v>
          </cell>
          <cell r="Z59">
            <v>88</v>
          </cell>
          <cell r="AA59">
            <v>89</v>
          </cell>
          <cell r="AB59">
            <v>118</v>
          </cell>
          <cell r="AC59" t="str">
            <v/>
          </cell>
          <cell r="AD59">
            <v>13</v>
          </cell>
          <cell r="AE59">
            <v>66</v>
          </cell>
          <cell r="AF59">
            <v>99</v>
          </cell>
        </row>
        <row r="60">
          <cell r="B60" t="str">
            <v>Greece</v>
          </cell>
          <cell r="D60">
            <v>59</v>
          </cell>
          <cell r="E60">
            <v>33</v>
          </cell>
          <cell r="F60">
            <v>42</v>
          </cell>
          <cell r="G60">
            <v>100</v>
          </cell>
          <cell r="H60">
            <v>78</v>
          </cell>
          <cell r="I60">
            <v>86</v>
          </cell>
          <cell r="J60">
            <v>71</v>
          </cell>
          <cell r="M60">
            <v>53</v>
          </cell>
          <cell r="N60">
            <v>57</v>
          </cell>
          <cell r="O60">
            <v>78</v>
          </cell>
          <cell r="P60">
            <v>36</v>
          </cell>
          <cell r="Q60">
            <v>7</v>
          </cell>
          <cell r="R60">
            <v>63</v>
          </cell>
          <cell r="S60">
            <v>36</v>
          </cell>
          <cell r="T60">
            <v>39</v>
          </cell>
          <cell r="U60">
            <v>110</v>
          </cell>
          <cell r="V60">
            <v>69</v>
          </cell>
          <cell r="W60">
            <v>122</v>
          </cell>
          <cell r="X60">
            <v>93</v>
          </cell>
          <cell r="Y60">
            <v>68</v>
          </cell>
          <cell r="Z60">
            <v>74</v>
          </cell>
          <cell r="AA60">
            <v>92</v>
          </cell>
          <cell r="AB60">
            <v>47</v>
          </cell>
          <cell r="AC60">
            <v>87</v>
          </cell>
          <cell r="AD60">
            <v>105</v>
          </cell>
          <cell r="AE60">
            <v>115</v>
          </cell>
          <cell r="AF60">
            <v>34</v>
          </cell>
        </row>
        <row r="61">
          <cell r="B61" t="str">
            <v>Qatar</v>
          </cell>
          <cell r="D61">
            <v>23</v>
          </cell>
          <cell r="E61">
            <v>25</v>
          </cell>
          <cell r="F61">
            <v>38</v>
          </cell>
          <cell r="G61">
            <v>67</v>
          </cell>
          <cell r="H61">
            <v>27</v>
          </cell>
          <cell r="I61">
            <v>12</v>
          </cell>
          <cell r="J61">
            <v>52</v>
          </cell>
          <cell r="M61">
            <v>33</v>
          </cell>
          <cell r="N61">
            <v>25</v>
          </cell>
          <cell r="O61">
            <v>6</v>
          </cell>
          <cell r="P61">
            <v>83</v>
          </cell>
          <cell r="Q61">
            <v>42</v>
          </cell>
          <cell r="R61">
            <v>6</v>
          </cell>
          <cell r="S61">
            <v>46</v>
          </cell>
          <cell r="T61">
            <v>29</v>
          </cell>
          <cell r="U61">
            <v>36</v>
          </cell>
          <cell r="V61">
            <v>102</v>
          </cell>
          <cell r="W61">
            <v>42</v>
          </cell>
          <cell r="X61">
            <v>42</v>
          </cell>
          <cell r="Y61">
            <v>55</v>
          </cell>
          <cell r="Z61">
            <v>13</v>
          </cell>
          <cell r="AA61" t="str">
            <v/>
          </cell>
          <cell r="AB61">
            <v>117</v>
          </cell>
          <cell r="AC61">
            <v>1</v>
          </cell>
          <cell r="AD61" t="str">
            <v/>
          </cell>
          <cell r="AE61">
            <v>1</v>
          </cell>
          <cell r="AF61">
            <v>128</v>
          </cell>
        </row>
        <row r="62">
          <cell r="B62" t="str">
            <v>Burkina Faso</v>
          </cell>
          <cell r="D62">
            <v>76</v>
          </cell>
          <cell r="E62">
            <v>123</v>
          </cell>
          <cell r="F62">
            <v>127</v>
          </cell>
          <cell r="G62">
            <v>125</v>
          </cell>
          <cell r="H62">
            <v>117</v>
          </cell>
          <cell r="I62">
            <v>115</v>
          </cell>
          <cell r="J62">
            <v>118</v>
          </cell>
          <cell r="M62">
            <v>72</v>
          </cell>
          <cell r="N62">
            <v>69</v>
          </cell>
          <cell r="O62">
            <v>91</v>
          </cell>
          <cell r="P62">
            <v>116</v>
          </cell>
          <cell r="Q62">
            <v>121</v>
          </cell>
          <cell r="R62">
            <v>95</v>
          </cell>
          <cell r="S62">
            <v>121</v>
          </cell>
          <cell r="T62" t="str">
            <v/>
          </cell>
          <cell r="U62">
            <v>119</v>
          </cell>
          <cell r="V62">
            <v>121</v>
          </cell>
          <cell r="W62">
            <v>82</v>
          </cell>
          <cell r="X62">
            <v>122</v>
          </cell>
          <cell r="Y62">
            <v>103</v>
          </cell>
          <cell r="Z62">
            <v>82</v>
          </cell>
          <cell r="AA62">
            <v>127</v>
          </cell>
          <cell r="AB62">
            <v>103</v>
          </cell>
          <cell r="AC62">
            <v>100</v>
          </cell>
          <cell r="AD62">
            <v>109</v>
          </cell>
          <cell r="AE62">
            <v>104</v>
          </cell>
          <cell r="AF62">
            <v>112</v>
          </cell>
        </row>
        <row r="63">
          <cell r="B63" t="str">
            <v>Japan</v>
          </cell>
          <cell r="D63">
            <v>20</v>
          </cell>
          <cell r="E63">
            <v>20</v>
          </cell>
          <cell r="F63">
            <v>13</v>
          </cell>
          <cell r="G63">
            <v>19</v>
          </cell>
          <cell r="H63">
            <v>14</v>
          </cell>
          <cell r="I63">
            <v>13</v>
          </cell>
          <cell r="J63">
            <v>67</v>
          </cell>
          <cell r="M63">
            <v>13</v>
          </cell>
          <cell r="N63">
            <v>18</v>
          </cell>
          <cell r="O63">
            <v>72</v>
          </cell>
          <cell r="P63">
            <v>41</v>
          </cell>
          <cell r="Q63">
            <v>61</v>
          </cell>
          <cell r="R63">
            <v>7</v>
          </cell>
          <cell r="S63">
            <v>7</v>
          </cell>
          <cell r="T63">
            <v>37</v>
          </cell>
          <cell r="U63">
            <v>28</v>
          </cell>
          <cell r="V63">
            <v>8</v>
          </cell>
          <cell r="W63">
            <v>23</v>
          </cell>
          <cell r="X63">
            <v>76</v>
          </cell>
          <cell r="Y63">
            <v>8</v>
          </cell>
          <cell r="Z63">
            <v>36</v>
          </cell>
          <cell r="AA63">
            <v>29</v>
          </cell>
          <cell r="AB63">
            <v>6</v>
          </cell>
          <cell r="AC63">
            <v>99</v>
          </cell>
          <cell r="AD63">
            <v>14</v>
          </cell>
          <cell r="AE63">
            <v>75</v>
          </cell>
          <cell r="AF63">
            <v>60</v>
          </cell>
        </row>
        <row r="64">
          <cell r="B64" t="str">
            <v>Romania</v>
          </cell>
          <cell r="D64">
            <v>53</v>
          </cell>
          <cell r="E64">
            <v>66</v>
          </cell>
          <cell r="F64">
            <v>54</v>
          </cell>
          <cell r="G64">
            <v>70</v>
          </cell>
          <cell r="H64">
            <v>73</v>
          </cell>
          <cell r="I64">
            <v>38</v>
          </cell>
          <cell r="J64">
            <v>66</v>
          </cell>
          <cell r="M64">
            <v>52</v>
          </cell>
          <cell r="N64">
            <v>62</v>
          </cell>
          <cell r="O64">
            <v>44</v>
          </cell>
          <cell r="P64">
            <v>59</v>
          </cell>
          <cell r="Q64">
            <v>59</v>
          </cell>
          <cell r="R64">
            <v>76</v>
          </cell>
          <cell r="S64">
            <v>45</v>
          </cell>
          <cell r="T64">
            <v>85</v>
          </cell>
          <cell r="U64">
            <v>44</v>
          </cell>
          <cell r="V64">
            <v>63</v>
          </cell>
          <cell r="W64">
            <v>77</v>
          </cell>
          <cell r="X64">
            <v>62</v>
          </cell>
          <cell r="Y64">
            <v>78</v>
          </cell>
          <cell r="Z64">
            <v>111</v>
          </cell>
          <cell r="AA64">
            <v>31</v>
          </cell>
          <cell r="AB64">
            <v>57</v>
          </cell>
          <cell r="AC64">
            <v>27</v>
          </cell>
          <cell r="AD64">
            <v>31</v>
          </cell>
          <cell r="AE64">
            <v>103</v>
          </cell>
          <cell r="AF64">
            <v>38</v>
          </cell>
        </row>
        <row r="65">
          <cell r="B65" t="str">
            <v>Saudi Arabia</v>
          </cell>
          <cell r="D65">
            <v>60</v>
          </cell>
          <cell r="E65">
            <v>54</v>
          </cell>
          <cell r="F65">
            <v>63</v>
          </cell>
          <cell r="G65">
            <v>30</v>
          </cell>
          <cell r="H65">
            <v>48</v>
          </cell>
          <cell r="I65">
            <v>96</v>
          </cell>
          <cell r="J65">
            <v>59</v>
          </cell>
          <cell r="M65">
            <v>95</v>
          </cell>
          <cell r="N65">
            <v>50</v>
          </cell>
          <cell r="O65">
            <v>4</v>
          </cell>
          <cell r="P65">
            <v>29</v>
          </cell>
          <cell r="Q65">
            <v>52</v>
          </cell>
          <cell r="R65">
            <v>80</v>
          </cell>
          <cell r="S65">
            <v>54</v>
          </cell>
          <cell r="T65">
            <v>92</v>
          </cell>
          <cell r="U65">
            <v>48</v>
          </cell>
          <cell r="V65">
            <v>41</v>
          </cell>
          <cell r="W65">
            <v>20</v>
          </cell>
          <cell r="X65">
            <v>23</v>
          </cell>
          <cell r="Y65">
            <v>59</v>
          </cell>
          <cell r="Z65">
            <v>24</v>
          </cell>
          <cell r="AA65">
            <v>62</v>
          </cell>
          <cell r="AB65">
            <v>109</v>
          </cell>
          <cell r="AC65">
            <v>46</v>
          </cell>
          <cell r="AD65">
            <v>118</v>
          </cell>
          <cell r="AE65">
            <v>6</v>
          </cell>
          <cell r="AF65">
            <v>121</v>
          </cell>
        </row>
        <row r="66">
          <cell r="B66" t="str">
            <v>Indonesia</v>
          </cell>
          <cell r="D66">
            <v>93</v>
          </cell>
          <cell r="E66">
            <v>97</v>
          </cell>
          <cell r="F66">
            <v>83</v>
          </cell>
          <cell r="G66">
            <v>101</v>
          </cell>
          <cell r="H66">
            <v>98</v>
          </cell>
          <cell r="I66">
            <v>97</v>
          </cell>
          <cell r="J66">
            <v>92</v>
          </cell>
          <cell r="M66">
            <v>82</v>
          </cell>
          <cell r="N66">
            <v>96</v>
          </cell>
          <cell r="O66">
            <v>95</v>
          </cell>
          <cell r="P66">
            <v>100</v>
          </cell>
          <cell r="Q66">
            <v>84</v>
          </cell>
          <cell r="R66">
            <v>87</v>
          </cell>
          <cell r="S66">
            <v>97</v>
          </cell>
          <cell r="T66">
            <v>94</v>
          </cell>
          <cell r="U66">
            <v>23</v>
          </cell>
          <cell r="V66">
            <v>108</v>
          </cell>
          <cell r="W66">
            <v>71</v>
          </cell>
          <cell r="X66">
            <v>83</v>
          </cell>
          <cell r="Y66">
            <v>128</v>
          </cell>
          <cell r="Z66">
            <v>37</v>
          </cell>
          <cell r="AA66">
            <v>53</v>
          </cell>
          <cell r="AB66">
            <v>121</v>
          </cell>
          <cell r="AC66">
            <v>96</v>
          </cell>
          <cell r="AD66">
            <v>52</v>
          </cell>
          <cell r="AE66">
            <v>51</v>
          </cell>
          <cell r="AF66">
            <v>115</v>
          </cell>
        </row>
        <row r="67">
          <cell r="B67" t="str">
            <v>Colombia</v>
          </cell>
          <cell r="D67">
            <v>85</v>
          </cell>
          <cell r="E67">
            <v>92</v>
          </cell>
          <cell r="F67">
            <v>32</v>
          </cell>
          <cell r="G67">
            <v>75</v>
          </cell>
          <cell r="H67">
            <v>67</v>
          </cell>
          <cell r="I67">
            <v>119</v>
          </cell>
          <cell r="J67">
            <v>49</v>
          </cell>
          <cell r="M67">
            <v>105</v>
          </cell>
          <cell r="N67">
            <v>59</v>
          </cell>
          <cell r="O67">
            <v>100</v>
          </cell>
          <cell r="P67">
            <v>102</v>
          </cell>
          <cell r="Q67">
            <v>65</v>
          </cell>
          <cell r="R67">
            <v>103</v>
          </cell>
          <cell r="S67">
            <v>43</v>
          </cell>
          <cell r="T67">
            <v>14</v>
          </cell>
          <cell r="U67">
            <v>47</v>
          </cell>
          <cell r="V67">
            <v>74</v>
          </cell>
          <cell r="W67">
            <v>44</v>
          </cell>
          <cell r="X67">
            <v>113</v>
          </cell>
          <cell r="Y67">
            <v>75</v>
          </cell>
          <cell r="Z67">
            <v>75</v>
          </cell>
          <cell r="AA67">
            <v>46</v>
          </cell>
          <cell r="AB67">
            <v>108</v>
          </cell>
          <cell r="AC67">
            <v>107</v>
          </cell>
          <cell r="AD67">
            <v>93</v>
          </cell>
          <cell r="AE67">
            <v>48</v>
          </cell>
          <cell r="AF67">
            <v>53</v>
          </cell>
        </row>
        <row r="68">
          <cell r="B68" t="str">
            <v>Slovakia</v>
          </cell>
          <cell r="D68">
            <v>30</v>
          </cell>
          <cell r="E68">
            <v>47</v>
          </cell>
          <cell r="F68">
            <v>34</v>
          </cell>
          <cell r="G68">
            <v>43</v>
          </cell>
          <cell r="H68">
            <v>56</v>
          </cell>
          <cell r="I68">
            <v>54</v>
          </cell>
          <cell r="J68">
            <v>65</v>
          </cell>
          <cell r="M68">
            <v>23</v>
          </cell>
          <cell r="N68">
            <v>31</v>
          </cell>
          <cell r="O68">
            <v>59</v>
          </cell>
          <cell r="P68">
            <v>48</v>
          </cell>
          <cell r="Q68">
            <v>24</v>
          </cell>
          <cell r="R68">
            <v>57</v>
          </cell>
          <cell r="S68">
            <v>42</v>
          </cell>
          <cell r="T68">
            <v>81</v>
          </cell>
          <cell r="U68">
            <v>7</v>
          </cell>
          <cell r="V68">
            <v>66</v>
          </cell>
          <cell r="W68">
            <v>121</v>
          </cell>
          <cell r="X68">
            <v>4</v>
          </cell>
          <cell r="Y68">
            <v>44</v>
          </cell>
          <cell r="Z68">
            <v>66</v>
          </cell>
          <cell r="AA68">
            <v>72</v>
          </cell>
          <cell r="AB68">
            <v>55</v>
          </cell>
          <cell r="AC68">
            <v>34</v>
          </cell>
          <cell r="AD68">
            <v>62</v>
          </cell>
          <cell r="AE68">
            <v>92</v>
          </cell>
          <cell r="AF68">
            <v>48</v>
          </cell>
        </row>
        <row r="69">
          <cell r="B69" t="str">
            <v>Chile</v>
          </cell>
          <cell r="D69">
            <v>18</v>
          </cell>
          <cell r="E69">
            <v>72</v>
          </cell>
          <cell r="F69">
            <v>50</v>
          </cell>
          <cell r="G69">
            <v>37</v>
          </cell>
          <cell r="H69">
            <v>44</v>
          </cell>
          <cell r="I69">
            <v>88</v>
          </cell>
          <cell r="J69">
            <v>46</v>
          </cell>
          <cell r="M69">
            <v>22</v>
          </cell>
          <cell r="N69">
            <v>12</v>
          </cell>
          <cell r="O69">
            <v>32</v>
          </cell>
          <cell r="P69">
            <v>90</v>
          </cell>
          <cell r="Q69">
            <v>63</v>
          </cell>
          <cell r="R69">
            <v>64</v>
          </cell>
          <cell r="S69">
            <v>44</v>
          </cell>
          <cell r="T69">
            <v>66</v>
          </cell>
          <cell r="U69">
            <v>68</v>
          </cell>
          <cell r="V69">
            <v>52</v>
          </cell>
          <cell r="W69">
            <v>29</v>
          </cell>
          <cell r="X69">
            <v>41</v>
          </cell>
          <cell r="Y69">
            <v>38</v>
          </cell>
          <cell r="Z69">
            <v>51</v>
          </cell>
          <cell r="AA69">
            <v>58</v>
          </cell>
          <cell r="AB69">
            <v>58</v>
          </cell>
          <cell r="AC69">
            <v>85</v>
          </cell>
          <cell r="AD69">
            <v>77</v>
          </cell>
          <cell r="AE69">
            <v>8</v>
          </cell>
          <cell r="AF69">
            <v>85</v>
          </cell>
        </row>
        <row r="70">
          <cell r="B70" t="str">
            <v>Zimbabwe</v>
          </cell>
          <cell r="D70">
            <v>130</v>
          </cell>
          <cell r="E70">
            <v>53</v>
          </cell>
          <cell r="F70">
            <v>129</v>
          </cell>
          <cell r="G70">
            <v>105</v>
          </cell>
          <cell r="H70">
            <v>123</v>
          </cell>
          <cell r="I70">
            <v>129</v>
          </cell>
          <cell r="J70">
            <v>62</v>
          </cell>
          <cell r="M70">
            <v>124</v>
          </cell>
          <cell r="N70">
            <v>127</v>
          </cell>
          <cell r="O70">
            <v>130</v>
          </cell>
          <cell r="P70">
            <v>28</v>
          </cell>
          <cell r="Q70">
            <v>94</v>
          </cell>
          <cell r="R70">
            <v>43</v>
          </cell>
          <cell r="S70">
            <v>128</v>
          </cell>
          <cell r="T70">
            <v>82</v>
          </cell>
          <cell r="U70">
            <v>126</v>
          </cell>
          <cell r="V70">
            <v>122</v>
          </cell>
          <cell r="W70">
            <v>48</v>
          </cell>
          <cell r="X70">
            <v>103</v>
          </cell>
          <cell r="Y70" t="str">
            <v/>
          </cell>
          <cell r="Z70">
            <v>120</v>
          </cell>
          <cell r="AA70">
            <v>101</v>
          </cell>
          <cell r="AB70">
            <v>43</v>
          </cell>
          <cell r="AC70">
            <v>119</v>
          </cell>
          <cell r="AD70">
            <v>126</v>
          </cell>
          <cell r="AE70">
            <v>121</v>
          </cell>
          <cell r="AF70">
            <v>16</v>
          </cell>
        </row>
        <row r="71">
          <cell r="B71" t="str">
            <v>Lithuania</v>
          </cell>
          <cell r="D71">
            <v>33</v>
          </cell>
          <cell r="E71">
            <v>34</v>
          </cell>
          <cell r="F71">
            <v>35</v>
          </cell>
          <cell r="G71">
            <v>48</v>
          </cell>
          <cell r="H71">
            <v>76</v>
          </cell>
          <cell r="I71">
            <v>81</v>
          </cell>
          <cell r="J71">
            <v>51</v>
          </cell>
          <cell r="M71">
            <v>25</v>
          </cell>
          <cell r="N71">
            <v>44</v>
          </cell>
          <cell r="O71">
            <v>53</v>
          </cell>
          <cell r="P71">
            <v>33</v>
          </cell>
          <cell r="Q71">
            <v>34</v>
          </cell>
          <cell r="R71">
            <v>40</v>
          </cell>
          <cell r="S71">
            <v>28</v>
          </cell>
          <cell r="T71">
            <v>83</v>
          </cell>
          <cell r="U71">
            <v>39</v>
          </cell>
          <cell r="V71">
            <v>35</v>
          </cell>
          <cell r="W71">
            <v>117</v>
          </cell>
          <cell r="X71">
            <v>14</v>
          </cell>
          <cell r="Y71">
            <v>42</v>
          </cell>
          <cell r="Z71">
            <v>84</v>
          </cell>
          <cell r="AA71">
            <v>121</v>
          </cell>
          <cell r="AB71">
            <v>61</v>
          </cell>
          <cell r="AC71">
            <v>57</v>
          </cell>
          <cell r="AD71">
            <v>99</v>
          </cell>
          <cell r="AE71">
            <v>53</v>
          </cell>
          <cell r="AF71">
            <v>52</v>
          </cell>
        </row>
        <row r="72">
          <cell r="B72" t="str">
            <v>Morocco</v>
          </cell>
          <cell r="D72">
            <v>82</v>
          </cell>
          <cell r="E72">
            <v>62</v>
          </cell>
          <cell r="F72">
            <v>58</v>
          </cell>
          <cell r="G72">
            <v>87</v>
          </cell>
          <cell r="H72">
            <v>114</v>
          </cell>
          <cell r="I72">
            <v>90</v>
          </cell>
          <cell r="J72">
            <v>113</v>
          </cell>
          <cell r="M72">
            <v>84</v>
          </cell>
          <cell r="N72">
            <v>94</v>
          </cell>
          <cell r="O72">
            <v>57</v>
          </cell>
          <cell r="P72">
            <v>73</v>
          </cell>
          <cell r="Q72">
            <v>29</v>
          </cell>
          <cell r="R72">
            <v>86</v>
          </cell>
          <cell r="S72">
            <v>83</v>
          </cell>
          <cell r="T72">
            <v>59</v>
          </cell>
          <cell r="U72">
            <v>20</v>
          </cell>
          <cell r="V72">
            <v>68</v>
          </cell>
          <cell r="W72">
            <v>90</v>
          </cell>
          <cell r="X72">
            <v>100</v>
          </cell>
          <cell r="Y72">
            <v>114</v>
          </cell>
          <cell r="Z72">
            <v>113</v>
          </cell>
          <cell r="AA72">
            <v>78</v>
          </cell>
          <cell r="AB72">
            <v>76</v>
          </cell>
          <cell r="AC72">
            <v>86</v>
          </cell>
          <cell r="AD72">
            <v>64</v>
          </cell>
          <cell r="AE72">
            <v>102</v>
          </cell>
          <cell r="AF72">
            <v>95</v>
          </cell>
        </row>
        <row r="73">
          <cell r="B73" t="str">
            <v>Ireland</v>
          </cell>
          <cell r="D73">
            <v>6</v>
          </cell>
          <cell r="E73">
            <v>10</v>
          </cell>
          <cell r="F73">
            <v>23</v>
          </cell>
          <cell r="G73">
            <v>6</v>
          </cell>
          <cell r="H73">
            <v>3</v>
          </cell>
          <cell r="I73">
            <v>11</v>
          </cell>
          <cell r="J73">
            <v>60</v>
          </cell>
          <cell r="M73">
            <v>12</v>
          </cell>
          <cell r="N73">
            <v>9</v>
          </cell>
          <cell r="O73">
            <v>16</v>
          </cell>
          <cell r="P73">
            <v>2</v>
          </cell>
          <cell r="Q73">
            <v>10</v>
          </cell>
          <cell r="R73">
            <v>26</v>
          </cell>
          <cell r="S73">
            <v>24</v>
          </cell>
          <cell r="T73">
            <v>23</v>
          </cell>
          <cell r="U73">
            <v>73</v>
          </cell>
          <cell r="V73">
            <v>7</v>
          </cell>
          <cell r="W73">
            <v>33</v>
          </cell>
          <cell r="X73">
            <v>8</v>
          </cell>
          <cell r="Y73">
            <v>15</v>
          </cell>
          <cell r="Z73">
            <v>11</v>
          </cell>
          <cell r="AA73">
            <v>1</v>
          </cell>
          <cell r="AB73">
            <v>26</v>
          </cell>
          <cell r="AC73">
            <v>36</v>
          </cell>
          <cell r="AD73">
            <v>1</v>
          </cell>
          <cell r="AE73">
            <v>85</v>
          </cell>
          <cell r="AF73">
            <v>46</v>
          </cell>
        </row>
        <row r="74">
          <cell r="B74" t="str">
            <v>Mexico</v>
          </cell>
          <cell r="D74">
            <v>78</v>
          </cell>
          <cell r="E74">
            <v>74</v>
          </cell>
          <cell r="F74">
            <v>66</v>
          </cell>
          <cell r="G74">
            <v>74</v>
          </cell>
          <cell r="H74">
            <v>93</v>
          </cell>
          <cell r="I74">
            <v>107</v>
          </cell>
          <cell r="J74">
            <v>73</v>
          </cell>
          <cell r="M74">
            <v>83</v>
          </cell>
          <cell r="N74">
            <v>87</v>
          </cell>
          <cell r="O74">
            <v>63</v>
          </cell>
          <cell r="P74">
            <v>79</v>
          </cell>
          <cell r="Q74">
            <v>58</v>
          </cell>
          <cell r="R74">
            <v>79</v>
          </cell>
          <cell r="S74">
            <v>57</v>
          </cell>
          <cell r="T74">
            <v>89</v>
          </cell>
          <cell r="U74">
            <v>59</v>
          </cell>
          <cell r="V74">
            <v>85</v>
          </cell>
          <cell r="W74">
            <v>70</v>
          </cell>
          <cell r="X74">
            <v>64</v>
          </cell>
          <cell r="Y74">
            <v>74</v>
          </cell>
          <cell r="Z74">
            <v>90</v>
          </cell>
          <cell r="AA74">
            <v>99</v>
          </cell>
          <cell r="AB74">
            <v>86</v>
          </cell>
          <cell r="AC74">
            <v>109</v>
          </cell>
          <cell r="AD74">
            <v>60</v>
          </cell>
          <cell r="AE74">
            <v>69</v>
          </cell>
          <cell r="AF74">
            <v>70</v>
          </cell>
        </row>
        <row r="75">
          <cell r="B75" t="str">
            <v>Ecuador</v>
          </cell>
          <cell r="D75">
            <v>117</v>
          </cell>
          <cell r="E75">
            <v>105</v>
          </cell>
          <cell r="F75">
            <v>70</v>
          </cell>
          <cell r="G75">
            <v>108</v>
          </cell>
          <cell r="H75">
            <v>63</v>
          </cell>
          <cell r="I75">
            <v>94</v>
          </cell>
          <cell r="J75">
            <v>70</v>
          </cell>
          <cell r="M75">
            <v>102</v>
          </cell>
          <cell r="N75">
            <v>125</v>
          </cell>
          <cell r="O75">
            <v>108</v>
          </cell>
          <cell r="P75">
            <v>94</v>
          </cell>
          <cell r="Q75">
            <v>88</v>
          </cell>
          <cell r="R75">
            <v>124</v>
          </cell>
          <cell r="S75">
            <v>79</v>
          </cell>
          <cell r="T75">
            <v>98</v>
          </cell>
          <cell r="U75">
            <v>22</v>
          </cell>
          <cell r="V75">
            <v>90</v>
          </cell>
          <cell r="W75">
            <v>125</v>
          </cell>
          <cell r="X75">
            <v>85</v>
          </cell>
          <cell r="Y75">
            <v>58</v>
          </cell>
          <cell r="Z75">
            <v>35</v>
          </cell>
          <cell r="AA75">
            <v>111</v>
          </cell>
          <cell r="AB75">
            <v>115</v>
          </cell>
          <cell r="AC75">
            <v>60</v>
          </cell>
          <cell r="AD75">
            <v>100</v>
          </cell>
          <cell r="AE75">
            <v>67</v>
          </cell>
          <cell r="AF75">
            <v>66</v>
          </cell>
        </row>
        <row r="76">
          <cell r="B76" t="str">
            <v>Philippines</v>
          </cell>
          <cell r="D76">
            <v>103</v>
          </cell>
          <cell r="E76">
            <v>119</v>
          </cell>
          <cell r="F76">
            <v>69</v>
          </cell>
          <cell r="G76">
            <v>102</v>
          </cell>
          <cell r="H76">
            <v>62</v>
          </cell>
          <cell r="I76">
            <v>79</v>
          </cell>
          <cell r="J76">
            <v>93</v>
          </cell>
          <cell r="M76">
            <v>114</v>
          </cell>
          <cell r="N76">
            <v>79</v>
          </cell>
          <cell r="O76">
            <v>101</v>
          </cell>
          <cell r="P76">
            <v>120</v>
          </cell>
          <cell r="Q76">
            <v>70</v>
          </cell>
          <cell r="R76">
            <v>116</v>
          </cell>
          <cell r="S76">
            <v>80</v>
          </cell>
          <cell r="T76">
            <v>22</v>
          </cell>
          <cell r="U76">
            <v>115</v>
          </cell>
          <cell r="V76">
            <v>113</v>
          </cell>
          <cell r="W76">
            <v>80</v>
          </cell>
          <cell r="X76">
            <v>66</v>
          </cell>
          <cell r="Y76">
            <v>48</v>
          </cell>
          <cell r="Z76">
            <v>72</v>
          </cell>
          <cell r="AA76">
            <v>70</v>
          </cell>
          <cell r="AB76">
            <v>94</v>
          </cell>
          <cell r="AC76">
            <v>106</v>
          </cell>
          <cell r="AD76">
            <v>26</v>
          </cell>
          <cell r="AE76">
            <v>78</v>
          </cell>
          <cell r="AF76">
            <v>91</v>
          </cell>
        </row>
        <row r="77">
          <cell r="B77" t="str">
            <v>Honduras</v>
          </cell>
          <cell r="D77">
            <v>109</v>
          </cell>
          <cell r="E77">
            <v>102</v>
          </cell>
          <cell r="F77">
            <v>88</v>
          </cell>
          <cell r="G77">
            <v>69</v>
          </cell>
          <cell r="H77">
            <v>106</v>
          </cell>
          <cell r="I77">
            <v>125</v>
          </cell>
          <cell r="J77">
            <v>63</v>
          </cell>
          <cell r="M77">
            <v>108</v>
          </cell>
          <cell r="N77">
            <v>115</v>
          </cell>
          <cell r="O77">
            <v>94</v>
          </cell>
          <cell r="P77">
            <v>51</v>
          </cell>
          <cell r="Q77">
            <v>115</v>
          </cell>
          <cell r="R77">
            <v>120</v>
          </cell>
          <cell r="S77">
            <v>90</v>
          </cell>
          <cell r="T77">
            <v>56</v>
          </cell>
          <cell r="U77">
            <v>99</v>
          </cell>
          <cell r="V77">
            <v>50</v>
          </cell>
          <cell r="W77">
            <v>102</v>
          </cell>
          <cell r="X77">
            <v>59</v>
          </cell>
          <cell r="Y77">
            <v>92</v>
          </cell>
          <cell r="Z77">
            <v>112</v>
          </cell>
          <cell r="AA77">
            <v>82</v>
          </cell>
          <cell r="AB77">
            <v>125</v>
          </cell>
          <cell r="AC77">
            <v>115</v>
          </cell>
          <cell r="AD77">
            <v>94</v>
          </cell>
          <cell r="AE77">
            <v>21</v>
          </cell>
          <cell r="AF77">
            <v>89</v>
          </cell>
        </row>
        <row r="78">
          <cell r="B78" t="str">
            <v>Peru</v>
          </cell>
          <cell r="D78">
            <v>83</v>
          </cell>
          <cell r="E78">
            <v>110</v>
          </cell>
          <cell r="F78">
            <v>47</v>
          </cell>
          <cell r="G78">
            <v>53</v>
          </cell>
          <cell r="H78">
            <v>55</v>
          </cell>
          <cell r="I78">
            <v>114</v>
          </cell>
          <cell r="J78">
            <v>79</v>
          </cell>
          <cell r="M78">
            <v>86</v>
          </cell>
          <cell r="N78">
            <v>85</v>
          </cell>
          <cell r="O78">
            <v>71</v>
          </cell>
          <cell r="P78">
            <v>107</v>
          </cell>
          <cell r="Q78">
            <v>93</v>
          </cell>
          <cell r="R78">
            <v>115</v>
          </cell>
          <cell r="S78">
            <v>70</v>
          </cell>
          <cell r="T78">
            <v>15</v>
          </cell>
          <cell r="U78">
            <v>43</v>
          </cell>
          <cell r="V78">
            <v>42</v>
          </cell>
          <cell r="W78">
            <v>59</v>
          </cell>
          <cell r="X78">
            <v>73</v>
          </cell>
          <cell r="Y78">
            <v>49</v>
          </cell>
          <cell r="Z78">
            <v>50</v>
          </cell>
          <cell r="AA78">
            <v>74</v>
          </cell>
          <cell r="AB78">
            <v>119</v>
          </cell>
          <cell r="AC78">
            <v>84</v>
          </cell>
          <cell r="AD78">
            <v>122</v>
          </cell>
          <cell r="AE78">
            <v>32</v>
          </cell>
          <cell r="AF78">
            <v>111</v>
          </cell>
        </row>
        <row r="79">
          <cell r="B79" t="str">
            <v>Costa Rica</v>
          </cell>
          <cell r="D79">
            <v>58</v>
          </cell>
          <cell r="E79">
            <v>80</v>
          </cell>
          <cell r="F79">
            <v>55</v>
          </cell>
          <cell r="G79">
            <v>98</v>
          </cell>
          <cell r="H79">
            <v>33</v>
          </cell>
          <cell r="I79">
            <v>46</v>
          </cell>
          <cell r="J79">
            <v>47</v>
          </cell>
          <cell r="M79">
            <v>37</v>
          </cell>
          <cell r="N79">
            <v>54</v>
          </cell>
          <cell r="O79">
            <v>111</v>
          </cell>
          <cell r="P79">
            <v>61</v>
          </cell>
          <cell r="Q79">
            <v>106</v>
          </cell>
          <cell r="R79">
            <v>58</v>
          </cell>
          <cell r="S79">
            <v>68</v>
          </cell>
          <cell r="T79">
            <v>13</v>
          </cell>
          <cell r="U79">
            <v>88</v>
          </cell>
          <cell r="V79">
            <v>76</v>
          </cell>
          <cell r="W79">
            <v>129</v>
          </cell>
          <cell r="X79">
            <v>50</v>
          </cell>
          <cell r="Y79">
            <v>43</v>
          </cell>
          <cell r="Z79">
            <v>15</v>
          </cell>
          <cell r="AA79">
            <v>39</v>
          </cell>
          <cell r="AB79">
            <v>97</v>
          </cell>
          <cell r="AC79">
            <v>29</v>
          </cell>
          <cell r="AD79">
            <v>29</v>
          </cell>
          <cell r="AE79">
            <v>5</v>
          </cell>
          <cell r="AF79">
            <v>97</v>
          </cell>
        </row>
        <row r="80">
          <cell r="B80" t="str">
            <v>Ukraine</v>
          </cell>
          <cell r="D80">
            <v>105</v>
          </cell>
          <cell r="E80">
            <v>40</v>
          </cell>
          <cell r="F80">
            <v>105</v>
          </cell>
          <cell r="G80">
            <v>65</v>
          </cell>
          <cell r="H80">
            <v>45</v>
          </cell>
          <cell r="I80">
            <v>42</v>
          </cell>
          <cell r="J80">
            <v>72</v>
          </cell>
          <cell r="M80">
            <v>107</v>
          </cell>
          <cell r="N80">
            <v>106</v>
          </cell>
          <cell r="O80">
            <v>84</v>
          </cell>
          <cell r="P80">
            <v>15</v>
          </cell>
          <cell r="Q80">
            <v>40</v>
          </cell>
          <cell r="R80">
            <v>60</v>
          </cell>
          <cell r="S80">
            <v>63</v>
          </cell>
          <cell r="T80">
            <v>114</v>
          </cell>
          <cell r="U80">
            <v>109</v>
          </cell>
          <cell r="V80">
            <v>57</v>
          </cell>
          <cell r="W80">
            <v>88</v>
          </cell>
          <cell r="X80">
            <v>48</v>
          </cell>
          <cell r="Y80">
            <v>52</v>
          </cell>
          <cell r="Z80">
            <v>71</v>
          </cell>
          <cell r="AA80">
            <v>21</v>
          </cell>
          <cell r="AB80">
            <v>23</v>
          </cell>
          <cell r="AC80">
            <v>88</v>
          </cell>
          <cell r="AD80">
            <v>53</v>
          </cell>
          <cell r="AE80">
            <v>83</v>
          </cell>
          <cell r="AF80">
            <v>62</v>
          </cell>
        </row>
        <row r="81">
          <cell r="B81" t="str">
            <v>Panama</v>
          </cell>
          <cell r="D81">
            <v>64</v>
          </cell>
          <cell r="E81">
            <v>85</v>
          </cell>
          <cell r="F81">
            <v>51</v>
          </cell>
          <cell r="G81">
            <v>55</v>
          </cell>
          <cell r="H81">
            <v>72</v>
          </cell>
          <cell r="I81">
            <v>128</v>
          </cell>
          <cell r="J81">
            <v>64</v>
          </cell>
          <cell r="M81">
            <v>54</v>
          </cell>
          <cell r="N81">
            <v>90</v>
          </cell>
          <cell r="O81">
            <v>61</v>
          </cell>
          <cell r="P81">
            <v>93</v>
          </cell>
          <cell r="Q81">
            <v>67</v>
          </cell>
          <cell r="R81">
            <v>94</v>
          </cell>
          <cell r="S81">
            <v>61</v>
          </cell>
          <cell r="T81">
            <v>34</v>
          </cell>
          <cell r="U81">
            <v>51</v>
          </cell>
          <cell r="V81">
            <v>43</v>
          </cell>
          <cell r="W81">
            <v>113</v>
          </cell>
          <cell r="X81">
            <v>20</v>
          </cell>
          <cell r="Y81">
            <v>97</v>
          </cell>
          <cell r="Z81">
            <v>26</v>
          </cell>
          <cell r="AA81">
            <v>86</v>
          </cell>
          <cell r="AB81">
            <v>98</v>
          </cell>
          <cell r="AC81">
            <v>118</v>
          </cell>
          <cell r="AD81">
            <v>103</v>
          </cell>
          <cell r="AE81">
            <v>12</v>
          </cell>
          <cell r="AF81">
            <v>107</v>
          </cell>
        </row>
        <row r="82">
          <cell r="B82" t="str">
            <v>Russian Federation</v>
          </cell>
          <cell r="D82">
            <v>99</v>
          </cell>
          <cell r="E82">
            <v>38</v>
          </cell>
          <cell r="F82">
            <v>75</v>
          </cell>
          <cell r="G82">
            <v>77</v>
          </cell>
          <cell r="H82">
            <v>37</v>
          </cell>
          <cell r="I82">
            <v>35</v>
          </cell>
          <cell r="J82">
            <v>78</v>
          </cell>
          <cell r="M82">
            <v>101</v>
          </cell>
          <cell r="N82">
            <v>109</v>
          </cell>
          <cell r="O82">
            <v>75</v>
          </cell>
          <cell r="P82">
            <v>47</v>
          </cell>
          <cell r="Q82">
            <v>20</v>
          </cell>
          <cell r="R82">
            <v>44</v>
          </cell>
          <cell r="S82">
            <v>51</v>
          </cell>
          <cell r="T82">
            <v>99</v>
          </cell>
          <cell r="U82">
            <v>86</v>
          </cell>
          <cell r="V82">
            <v>100</v>
          </cell>
          <cell r="W82">
            <v>43</v>
          </cell>
          <cell r="X82">
            <v>96</v>
          </cell>
          <cell r="Y82">
            <v>31</v>
          </cell>
          <cell r="Z82">
            <v>85</v>
          </cell>
          <cell r="AA82">
            <v>33</v>
          </cell>
          <cell r="AB82">
            <v>28</v>
          </cell>
          <cell r="AC82">
            <v>52</v>
          </cell>
          <cell r="AD82">
            <v>50</v>
          </cell>
          <cell r="AE82">
            <v>110</v>
          </cell>
          <cell r="AF82">
            <v>56</v>
          </cell>
        </row>
        <row r="83">
          <cell r="B83" t="str">
            <v>Guatemala</v>
          </cell>
          <cell r="D83">
            <v>102</v>
          </cell>
          <cell r="E83">
            <v>111</v>
          </cell>
          <cell r="F83">
            <v>84</v>
          </cell>
          <cell r="G83">
            <v>72</v>
          </cell>
          <cell r="H83">
            <v>104</v>
          </cell>
          <cell r="I83">
            <v>116</v>
          </cell>
          <cell r="J83">
            <v>54</v>
          </cell>
          <cell r="M83">
            <v>87</v>
          </cell>
          <cell r="N83">
            <v>97</v>
          </cell>
          <cell r="O83">
            <v>107</v>
          </cell>
          <cell r="P83">
            <v>103</v>
          </cell>
          <cell r="Q83">
            <v>100</v>
          </cell>
          <cell r="R83">
            <v>113</v>
          </cell>
          <cell r="S83">
            <v>76</v>
          </cell>
          <cell r="T83">
            <v>36</v>
          </cell>
          <cell r="U83">
            <v>124</v>
          </cell>
          <cell r="V83">
            <v>60</v>
          </cell>
          <cell r="W83">
            <v>74</v>
          </cell>
          <cell r="X83">
            <v>77</v>
          </cell>
          <cell r="Y83">
            <v>116</v>
          </cell>
          <cell r="Z83">
            <v>49</v>
          </cell>
          <cell r="AA83">
            <v>108</v>
          </cell>
          <cell r="AB83">
            <v>126</v>
          </cell>
          <cell r="AC83">
            <v>105</v>
          </cell>
          <cell r="AD83">
            <v>87</v>
          </cell>
          <cell r="AE83">
            <v>10</v>
          </cell>
          <cell r="AF83">
            <v>92</v>
          </cell>
        </row>
        <row r="84">
          <cell r="B84" t="str">
            <v>Sri Lanka</v>
          </cell>
          <cell r="D84">
            <v>95</v>
          </cell>
          <cell r="E84">
            <v>104</v>
          </cell>
          <cell r="F84">
            <v>68</v>
          </cell>
          <cell r="G84">
            <v>110</v>
          </cell>
          <cell r="H84">
            <v>95</v>
          </cell>
          <cell r="I84">
            <v>85</v>
          </cell>
          <cell r="J84">
            <v>61</v>
          </cell>
          <cell r="M84">
            <v>116</v>
          </cell>
          <cell r="N84">
            <v>66</v>
          </cell>
          <cell r="O84">
            <v>97</v>
          </cell>
          <cell r="P84">
            <v>80</v>
          </cell>
          <cell r="Q84">
            <v>123</v>
          </cell>
          <cell r="R84">
            <v>81</v>
          </cell>
          <cell r="S84">
            <v>94</v>
          </cell>
          <cell r="T84">
            <v>10</v>
          </cell>
          <cell r="U84">
            <v>103</v>
          </cell>
          <cell r="V84">
            <v>93</v>
          </cell>
          <cell r="W84">
            <v>111</v>
          </cell>
          <cell r="X84">
            <v>105</v>
          </cell>
          <cell r="Y84">
            <v>88</v>
          </cell>
          <cell r="Z84">
            <v>56</v>
          </cell>
          <cell r="AA84">
            <v>115</v>
          </cell>
          <cell r="AB84">
            <v>74</v>
          </cell>
          <cell r="AC84">
            <v>79</v>
          </cell>
          <cell r="AD84">
            <v>55</v>
          </cell>
          <cell r="AE84">
            <v>54</v>
          </cell>
          <cell r="AF84">
            <v>63</v>
          </cell>
        </row>
        <row r="85">
          <cell r="B85" t="str">
            <v>Cameroon</v>
          </cell>
          <cell r="D85">
            <v>114</v>
          </cell>
          <cell r="E85">
            <v>100</v>
          </cell>
          <cell r="F85">
            <v>109</v>
          </cell>
          <cell r="G85">
            <v>114</v>
          </cell>
          <cell r="H85">
            <v>108</v>
          </cell>
          <cell r="I85">
            <v>74</v>
          </cell>
          <cell r="J85">
            <v>96</v>
          </cell>
          <cell r="M85">
            <v>109</v>
          </cell>
          <cell r="N85">
            <v>118</v>
          </cell>
          <cell r="O85">
            <v>103</v>
          </cell>
          <cell r="P85">
            <v>98</v>
          </cell>
          <cell r="Q85">
            <v>86</v>
          </cell>
          <cell r="R85">
            <v>92</v>
          </cell>
          <cell r="S85">
            <v>114</v>
          </cell>
          <cell r="T85">
            <v>47</v>
          </cell>
          <cell r="U85">
            <v>107</v>
          </cell>
          <cell r="V85">
            <v>119</v>
          </cell>
          <cell r="W85">
            <v>66</v>
          </cell>
          <cell r="X85">
            <v>110</v>
          </cell>
          <cell r="Y85">
            <v>101</v>
          </cell>
          <cell r="Z85">
            <v>122</v>
          </cell>
          <cell r="AA85">
            <v>54</v>
          </cell>
          <cell r="AB85">
            <v>75</v>
          </cell>
          <cell r="AC85">
            <v>75</v>
          </cell>
          <cell r="AD85">
            <v>44</v>
          </cell>
          <cell r="AE85">
            <v>65</v>
          </cell>
          <cell r="AF85">
            <v>105</v>
          </cell>
        </row>
        <row r="86">
          <cell r="B86" t="str">
            <v>Tunisia</v>
          </cell>
          <cell r="D86">
            <v>75</v>
          </cell>
          <cell r="E86">
            <v>58</v>
          </cell>
          <cell r="F86">
            <v>59</v>
          </cell>
          <cell r="G86">
            <v>88</v>
          </cell>
          <cell r="H86">
            <v>102</v>
          </cell>
          <cell r="I86">
            <v>89</v>
          </cell>
          <cell r="J86">
            <v>43</v>
          </cell>
          <cell r="M86">
            <v>81</v>
          </cell>
          <cell r="N86">
            <v>68</v>
          </cell>
          <cell r="O86">
            <v>74</v>
          </cell>
          <cell r="P86">
            <v>45</v>
          </cell>
          <cell r="Q86">
            <v>83</v>
          </cell>
          <cell r="R86">
            <v>41</v>
          </cell>
          <cell r="S86">
            <v>62</v>
          </cell>
          <cell r="T86">
            <v>61</v>
          </cell>
          <cell r="U86">
            <v>54</v>
          </cell>
          <cell r="V86">
            <v>81</v>
          </cell>
          <cell r="W86">
            <v>85</v>
          </cell>
          <cell r="X86">
            <v>95</v>
          </cell>
          <cell r="Y86">
            <v>123</v>
          </cell>
          <cell r="Z86">
            <v>44</v>
          </cell>
          <cell r="AA86">
            <v>93</v>
          </cell>
          <cell r="AB86">
            <v>60</v>
          </cell>
          <cell r="AC86">
            <v>93</v>
          </cell>
          <cell r="AD86">
            <v>80</v>
          </cell>
          <cell r="AE86">
            <v>2</v>
          </cell>
          <cell r="AF86">
            <v>98</v>
          </cell>
        </row>
        <row r="87">
          <cell r="B87" t="str">
            <v>Armenia</v>
          </cell>
          <cell r="D87">
            <v>57</v>
          </cell>
          <cell r="E87">
            <v>89</v>
          </cell>
          <cell r="F87">
            <v>96</v>
          </cell>
          <cell r="G87">
            <v>93</v>
          </cell>
          <cell r="H87">
            <v>91</v>
          </cell>
          <cell r="I87">
            <v>43</v>
          </cell>
          <cell r="J87">
            <v>81</v>
          </cell>
          <cell r="M87">
            <v>59</v>
          </cell>
          <cell r="N87">
            <v>61</v>
          </cell>
          <cell r="O87">
            <v>46</v>
          </cell>
          <cell r="P87">
            <v>69</v>
          </cell>
          <cell r="Q87">
            <v>96</v>
          </cell>
          <cell r="R87">
            <v>99</v>
          </cell>
          <cell r="S87">
            <v>98</v>
          </cell>
          <cell r="T87">
            <v>100</v>
          </cell>
          <cell r="U87">
            <v>40</v>
          </cell>
          <cell r="V87">
            <v>55</v>
          </cell>
          <cell r="W87">
            <v>119</v>
          </cell>
          <cell r="X87">
            <v>94</v>
          </cell>
          <cell r="Y87">
            <v>69</v>
          </cell>
          <cell r="Z87">
            <v>115</v>
          </cell>
          <cell r="AA87">
            <v>69</v>
          </cell>
          <cell r="AB87">
            <v>35</v>
          </cell>
          <cell r="AC87">
            <v>33</v>
          </cell>
          <cell r="AD87">
            <v>69</v>
          </cell>
          <cell r="AE87">
            <v>88</v>
          </cell>
          <cell r="AF87">
            <v>69</v>
          </cell>
        </row>
        <row r="88">
          <cell r="B88" t="str">
            <v>Venezuela (Bolivarian Republic of)</v>
          </cell>
          <cell r="D88">
            <v>129</v>
          </cell>
          <cell r="E88">
            <v>37</v>
          </cell>
          <cell r="F88">
            <v>86</v>
          </cell>
          <cell r="G88">
            <v>130</v>
          </cell>
          <cell r="H88">
            <v>71</v>
          </cell>
          <cell r="I88">
            <v>76</v>
          </cell>
          <cell r="J88">
            <v>80</v>
          </cell>
          <cell r="M88">
            <v>120</v>
          </cell>
          <cell r="N88">
            <v>130</v>
          </cell>
          <cell r="O88">
            <v>123</v>
          </cell>
          <cell r="P88">
            <v>17</v>
          </cell>
          <cell r="Q88">
            <v>12</v>
          </cell>
          <cell r="R88">
            <v>91</v>
          </cell>
          <cell r="S88">
            <v>69</v>
          </cell>
          <cell r="T88">
            <v>104</v>
          </cell>
          <cell r="U88">
            <v>63</v>
          </cell>
          <cell r="V88">
            <v>129</v>
          </cell>
          <cell r="W88">
            <v>130</v>
          </cell>
          <cell r="X88">
            <v>124</v>
          </cell>
          <cell r="Y88">
            <v>51</v>
          </cell>
          <cell r="Z88">
            <v>86</v>
          </cell>
          <cell r="AA88">
            <v>83</v>
          </cell>
          <cell r="AB88">
            <v>105</v>
          </cell>
          <cell r="AC88">
            <v>73</v>
          </cell>
          <cell r="AD88">
            <v>42</v>
          </cell>
          <cell r="AE88">
            <v>81</v>
          </cell>
          <cell r="AF88">
            <v>72</v>
          </cell>
        </row>
        <row r="89">
          <cell r="B89" t="str">
            <v>Kyrgyzstan</v>
          </cell>
          <cell r="D89">
            <v>107</v>
          </cell>
          <cell r="E89">
            <v>96</v>
          </cell>
          <cell r="F89">
            <v>99</v>
          </cell>
          <cell r="G89">
            <v>62</v>
          </cell>
          <cell r="H89">
            <v>77</v>
          </cell>
          <cell r="I89">
            <v>56</v>
          </cell>
          <cell r="J89">
            <v>108</v>
          </cell>
          <cell r="M89">
            <v>123</v>
          </cell>
          <cell r="N89">
            <v>105</v>
          </cell>
          <cell r="O89">
            <v>65</v>
          </cell>
          <cell r="P89">
            <v>86</v>
          </cell>
          <cell r="Q89">
            <v>72</v>
          </cell>
          <cell r="R89">
            <v>122</v>
          </cell>
          <cell r="S89">
            <v>82</v>
          </cell>
          <cell r="T89">
            <v>95</v>
          </cell>
          <cell r="U89">
            <v>96</v>
          </cell>
          <cell r="V89">
            <v>47</v>
          </cell>
          <cell r="W89">
            <v>92</v>
          </cell>
          <cell r="X89">
            <v>57</v>
          </cell>
          <cell r="Y89">
            <v>83</v>
          </cell>
          <cell r="Z89">
            <v>47</v>
          </cell>
          <cell r="AA89">
            <v>88</v>
          </cell>
          <cell r="AB89">
            <v>40</v>
          </cell>
          <cell r="AC89">
            <v>63</v>
          </cell>
          <cell r="AD89">
            <v>78</v>
          </cell>
          <cell r="AE89">
            <v>125</v>
          </cell>
          <cell r="AF89">
            <v>59</v>
          </cell>
        </row>
        <row r="90">
          <cell r="B90" t="str">
            <v>Guyana</v>
          </cell>
          <cell r="D90">
            <v>80</v>
          </cell>
          <cell r="E90">
            <v>70</v>
          </cell>
          <cell r="F90">
            <v>49</v>
          </cell>
          <cell r="G90">
            <v>94</v>
          </cell>
          <cell r="H90">
            <v>68</v>
          </cell>
          <cell r="I90">
            <v>32</v>
          </cell>
          <cell r="J90">
            <v>82</v>
          </cell>
          <cell r="M90">
            <v>71</v>
          </cell>
          <cell r="N90">
            <v>95</v>
          </cell>
          <cell r="O90">
            <v>79</v>
          </cell>
          <cell r="P90">
            <v>78</v>
          </cell>
          <cell r="Q90">
            <v>82</v>
          </cell>
          <cell r="R90">
            <v>53</v>
          </cell>
          <cell r="S90">
            <v>106</v>
          </cell>
          <cell r="T90" t="str">
            <v/>
          </cell>
          <cell r="U90">
            <v>9</v>
          </cell>
          <cell r="V90">
            <v>109</v>
          </cell>
          <cell r="W90">
            <v>109</v>
          </cell>
          <cell r="X90">
            <v>27</v>
          </cell>
          <cell r="Y90">
            <v>108</v>
          </cell>
          <cell r="Z90">
            <v>93</v>
          </cell>
          <cell r="AA90">
            <v>9</v>
          </cell>
          <cell r="AB90">
            <v>66</v>
          </cell>
          <cell r="AC90" t="str">
            <v/>
          </cell>
          <cell r="AD90">
            <v>11</v>
          </cell>
          <cell r="AE90">
            <v>61</v>
          </cell>
          <cell r="AF90">
            <v>93</v>
          </cell>
        </row>
        <row r="91">
          <cell r="B91" t="str">
            <v>Uganda</v>
          </cell>
          <cell r="D91">
            <v>89</v>
          </cell>
          <cell r="E91">
            <v>120</v>
          </cell>
          <cell r="F91">
            <v>112</v>
          </cell>
          <cell r="G91">
            <v>118</v>
          </cell>
          <cell r="H91">
            <v>115</v>
          </cell>
          <cell r="I91">
            <v>95</v>
          </cell>
          <cell r="J91">
            <v>84</v>
          </cell>
          <cell r="M91">
            <v>92</v>
          </cell>
          <cell r="N91">
            <v>58</v>
          </cell>
          <cell r="O91">
            <v>114</v>
          </cell>
          <cell r="P91">
            <v>106</v>
          </cell>
          <cell r="Q91">
            <v>122</v>
          </cell>
          <cell r="R91">
            <v>106</v>
          </cell>
          <cell r="S91">
            <v>126</v>
          </cell>
          <cell r="T91" t="str">
            <v/>
          </cell>
          <cell r="U91">
            <v>78</v>
          </cell>
          <cell r="V91">
            <v>83</v>
          </cell>
          <cell r="W91">
            <v>128</v>
          </cell>
          <cell r="X91">
            <v>114</v>
          </cell>
          <cell r="Y91">
            <v>122</v>
          </cell>
          <cell r="Z91">
            <v>76</v>
          </cell>
          <cell r="AA91">
            <v>107</v>
          </cell>
          <cell r="AB91">
            <v>80</v>
          </cell>
          <cell r="AC91">
            <v>59</v>
          </cell>
          <cell r="AD91">
            <v>121</v>
          </cell>
          <cell r="AE91">
            <v>47</v>
          </cell>
          <cell r="AF91">
            <v>113</v>
          </cell>
        </row>
        <row r="92">
          <cell r="B92" t="str">
            <v>Albania</v>
          </cell>
          <cell r="D92">
            <v>63</v>
          </cell>
          <cell r="E92">
            <v>83</v>
          </cell>
          <cell r="F92">
            <v>71</v>
          </cell>
          <cell r="G92">
            <v>35</v>
          </cell>
          <cell r="H92">
            <v>127</v>
          </cell>
          <cell r="I92">
            <v>99</v>
          </cell>
          <cell r="J92">
            <v>85</v>
          </cell>
          <cell r="M92">
            <v>65</v>
          </cell>
          <cell r="N92">
            <v>72</v>
          </cell>
          <cell r="O92">
            <v>48</v>
          </cell>
          <cell r="P92">
            <v>92</v>
          </cell>
          <cell r="Q92">
            <v>87</v>
          </cell>
          <cell r="R92">
            <v>61</v>
          </cell>
          <cell r="S92">
            <v>85</v>
          </cell>
          <cell r="T92">
            <v>62</v>
          </cell>
          <cell r="U92">
            <v>65</v>
          </cell>
          <cell r="V92">
            <v>49</v>
          </cell>
          <cell r="W92">
            <v>17</v>
          </cell>
          <cell r="X92">
            <v>71</v>
          </cell>
          <cell r="Y92">
            <v>117</v>
          </cell>
          <cell r="Z92">
            <v>126</v>
          </cell>
          <cell r="AA92">
            <v>102</v>
          </cell>
          <cell r="AB92">
            <v>124</v>
          </cell>
          <cell r="AC92">
            <v>45</v>
          </cell>
          <cell r="AD92">
            <v>117</v>
          </cell>
          <cell r="AE92">
            <v>106</v>
          </cell>
          <cell r="AF92">
            <v>64</v>
          </cell>
        </row>
        <row r="93">
          <cell r="B93" t="str">
            <v>Mozambique</v>
          </cell>
          <cell r="D93">
            <v>68</v>
          </cell>
          <cell r="E93">
            <v>121</v>
          </cell>
          <cell r="F93">
            <v>102</v>
          </cell>
          <cell r="G93">
            <v>97</v>
          </cell>
          <cell r="H93">
            <v>70</v>
          </cell>
          <cell r="I93">
            <v>45</v>
          </cell>
          <cell r="J93">
            <v>100</v>
          </cell>
          <cell r="M93">
            <v>58</v>
          </cell>
          <cell r="N93">
            <v>98</v>
          </cell>
          <cell r="O93">
            <v>45</v>
          </cell>
          <cell r="P93">
            <v>118</v>
          </cell>
          <cell r="Q93">
            <v>111</v>
          </cell>
          <cell r="R93">
            <v>96</v>
          </cell>
          <cell r="S93">
            <v>115</v>
          </cell>
          <cell r="T93">
            <v>43</v>
          </cell>
          <cell r="U93">
            <v>98</v>
          </cell>
          <cell r="V93">
            <v>111</v>
          </cell>
          <cell r="W93">
            <v>31</v>
          </cell>
          <cell r="X93">
            <v>112</v>
          </cell>
          <cell r="Y93">
            <v>112</v>
          </cell>
          <cell r="Z93">
            <v>43</v>
          </cell>
          <cell r="AA93">
            <v>26</v>
          </cell>
          <cell r="AB93">
            <v>101</v>
          </cell>
          <cell r="AC93">
            <v>12</v>
          </cell>
          <cell r="AD93">
            <v>49</v>
          </cell>
          <cell r="AE93">
            <v>108</v>
          </cell>
          <cell r="AF93">
            <v>74</v>
          </cell>
        </row>
        <row r="94">
          <cell r="B94" t="str">
            <v>Oman</v>
          </cell>
          <cell r="D94">
            <v>32</v>
          </cell>
          <cell r="E94">
            <v>35</v>
          </cell>
          <cell r="F94">
            <v>67</v>
          </cell>
          <cell r="G94">
            <v>84</v>
          </cell>
          <cell r="H94">
            <v>38</v>
          </cell>
          <cell r="I94">
            <v>77</v>
          </cell>
          <cell r="J94">
            <v>83</v>
          </cell>
          <cell r="M94">
            <v>44</v>
          </cell>
          <cell r="N94">
            <v>29</v>
          </cell>
          <cell r="O94">
            <v>13</v>
          </cell>
          <cell r="P94">
            <v>81</v>
          </cell>
          <cell r="Q94">
            <v>45</v>
          </cell>
          <cell r="R94">
            <v>23</v>
          </cell>
          <cell r="S94">
            <v>65</v>
          </cell>
          <cell r="T94">
            <v>105</v>
          </cell>
          <cell r="U94">
            <v>26</v>
          </cell>
          <cell r="V94">
            <v>103</v>
          </cell>
          <cell r="W94">
            <v>105</v>
          </cell>
          <cell r="X94">
            <v>24</v>
          </cell>
          <cell r="Y94">
            <v>84</v>
          </cell>
          <cell r="Z94">
            <v>4</v>
          </cell>
          <cell r="AA94">
            <v>50</v>
          </cell>
          <cell r="AB94">
            <v>95</v>
          </cell>
          <cell r="AC94">
            <v>49</v>
          </cell>
          <cell r="AD94">
            <v>59</v>
          </cell>
          <cell r="AE94">
            <v>33</v>
          </cell>
          <cell r="AF94">
            <v>119</v>
          </cell>
        </row>
        <row r="95">
          <cell r="B95" t="str">
            <v>Côte d'Ivoire</v>
          </cell>
          <cell r="D95">
            <v>126</v>
          </cell>
          <cell r="E95">
            <v>122</v>
          </cell>
          <cell r="F95">
            <v>117</v>
          </cell>
          <cell r="G95">
            <v>126</v>
          </cell>
          <cell r="H95">
            <v>129</v>
          </cell>
          <cell r="I95">
            <v>72</v>
          </cell>
          <cell r="J95">
            <v>89</v>
          </cell>
          <cell r="M95">
            <v>121</v>
          </cell>
          <cell r="N95">
            <v>123</v>
          </cell>
          <cell r="O95">
            <v>124</v>
          </cell>
          <cell r="P95">
            <v>121</v>
          </cell>
          <cell r="Q95">
            <v>113</v>
          </cell>
          <cell r="R95">
            <v>85</v>
          </cell>
          <cell r="S95">
            <v>99</v>
          </cell>
          <cell r="T95">
            <v>74</v>
          </cell>
          <cell r="U95">
            <v>123</v>
          </cell>
          <cell r="V95">
            <v>124</v>
          </cell>
          <cell r="W95">
            <v>126</v>
          </cell>
          <cell r="X95">
            <v>87</v>
          </cell>
          <cell r="Y95">
            <v>120</v>
          </cell>
          <cell r="Z95">
            <v>127</v>
          </cell>
          <cell r="AA95">
            <v>100</v>
          </cell>
          <cell r="AB95">
            <v>116</v>
          </cell>
          <cell r="AC95">
            <v>44</v>
          </cell>
          <cell r="AD95">
            <v>48</v>
          </cell>
          <cell r="AE95">
            <v>40</v>
          </cell>
          <cell r="AF95">
            <v>122</v>
          </cell>
        </row>
        <row r="96">
          <cell r="B96" t="str">
            <v>Brunei Darussalam</v>
          </cell>
          <cell r="D96">
            <v>48</v>
          </cell>
          <cell r="E96">
            <v>78</v>
          </cell>
          <cell r="F96">
            <v>120</v>
          </cell>
          <cell r="G96">
            <v>46</v>
          </cell>
          <cell r="H96">
            <v>100</v>
          </cell>
          <cell r="I96">
            <v>91</v>
          </cell>
          <cell r="J96">
            <v>90</v>
          </cell>
          <cell r="M96">
            <v>43</v>
          </cell>
          <cell r="N96">
            <v>17</v>
          </cell>
          <cell r="O96">
            <v>118</v>
          </cell>
          <cell r="P96">
            <v>55</v>
          </cell>
          <cell r="Q96">
            <v>77</v>
          </cell>
          <cell r="R96">
            <v>105</v>
          </cell>
          <cell r="S96">
            <v>41</v>
          </cell>
          <cell r="T96">
            <v>91</v>
          </cell>
          <cell r="U96">
            <v>130</v>
          </cell>
          <cell r="V96">
            <v>106</v>
          </cell>
          <cell r="W96">
            <v>16</v>
          </cell>
          <cell r="X96">
            <v>35</v>
          </cell>
          <cell r="Y96">
            <v>95</v>
          </cell>
          <cell r="Z96">
            <v>80</v>
          </cell>
          <cell r="AA96">
            <v>105</v>
          </cell>
          <cell r="AB96">
            <v>120</v>
          </cell>
          <cell r="AC96" t="str">
            <v/>
          </cell>
          <cell r="AD96">
            <v>37</v>
          </cell>
          <cell r="AE96">
            <v>99</v>
          </cell>
          <cell r="AF96">
            <v>71</v>
          </cell>
        </row>
        <row r="97">
          <cell r="B97" t="str">
            <v>Iran (Islamic Republic of)</v>
          </cell>
          <cell r="D97">
            <v>118</v>
          </cell>
          <cell r="E97">
            <v>59</v>
          </cell>
          <cell r="F97">
            <v>94</v>
          </cell>
          <cell r="G97">
            <v>122</v>
          </cell>
          <cell r="H97">
            <v>118</v>
          </cell>
          <cell r="I97">
            <v>48</v>
          </cell>
          <cell r="J97">
            <v>104</v>
          </cell>
          <cell r="M97">
            <v>128</v>
          </cell>
          <cell r="N97">
            <v>122</v>
          </cell>
          <cell r="O97">
            <v>41</v>
          </cell>
          <cell r="P97">
            <v>105</v>
          </cell>
          <cell r="Q97">
            <v>8</v>
          </cell>
          <cell r="R97">
            <v>67</v>
          </cell>
          <cell r="S97">
            <v>87</v>
          </cell>
          <cell r="T97">
            <v>117</v>
          </cell>
          <cell r="U97">
            <v>38</v>
          </cell>
          <cell r="V97">
            <v>71</v>
          </cell>
          <cell r="W97">
            <v>127</v>
          </cell>
          <cell r="X97">
            <v>130</v>
          </cell>
          <cell r="Y97">
            <v>113</v>
          </cell>
          <cell r="Z97">
            <v>79</v>
          </cell>
          <cell r="AA97">
            <v>122</v>
          </cell>
          <cell r="AB97">
            <v>31</v>
          </cell>
          <cell r="AC97">
            <v>78</v>
          </cell>
          <cell r="AD97">
            <v>70</v>
          </cell>
          <cell r="AE97">
            <v>112</v>
          </cell>
          <cell r="AF97">
            <v>75</v>
          </cell>
        </row>
        <row r="98">
          <cell r="B98" t="str">
            <v>Mauritius</v>
          </cell>
          <cell r="D98">
            <v>25</v>
          </cell>
          <cell r="E98">
            <v>46</v>
          </cell>
          <cell r="F98">
            <v>76</v>
          </cell>
          <cell r="G98">
            <v>57</v>
          </cell>
          <cell r="H98">
            <v>86</v>
          </cell>
          <cell r="I98">
            <v>52</v>
          </cell>
          <cell r="J98">
            <v>77</v>
          </cell>
          <cell r="M98">
            <v>38</v>
          </cell>
          <cell r="N98">
            <v>26</v>
          </cell>
          <cell r="O98">
            <v>8</v>
          </cell>
          <cell r="P98">
            <v>77</v>
          </cell>
          <cell r="Q98">
            <v>6</v>
          </cell>
          <cell r="R98">
            <v>69</v>
          </cell>
          <cell r="S98">
            <v>71</v>
          </cell>
          <cell r="T98" t="str">
            <v/>
          </cell>
          <cell r="U98">
            <v>117</v>
          </cell>
          <cell r="V98">
            <v>51</v>
          </cell>
          <cell r="W98">
            <v>65</v>
          </cell>
          <cell r="X98">
            <v>53</v>
          </cell>
          <cell r="Y98">
            <v>96</v>
          </cell>
          <cell r="Z98">
            <v>60</v>
          </cell>
          <cell r="AA98">
            <v>71</v>
          </cell>
          <cell r="AB98">
            <v>111</v>
          </cell>
          <cell r="AC98">
            <v>6</v>
          </cell>
          <cell r="AD98">
            <v>84</v>
          </cell>
          <cell r="AE98">
            <v>90</v>
          </cell>
          <cell r="AF98">
            <v>65</v>
          </cell>
        </row>
        <row r="99">
          <cell r="B99" t="str">
            <v>Namibia</v>
          </cell>
          <cell r="D99">
            <v>44</v>
          </cell>
          <cell r="E99">
            <v>63</v>
          </cell>
          <cell r="F99">
            <v>87</v>
          </cell>
          <cell r="G99">
            <v>66</v>
          </cell>
          <cell r="H99">
            <v>49</v>
          </cell>
          <cell r="I99">
            <v>117</v>
          </cell>
          <cell r="J99">
            <v>110</v>
          </cell>
          <cell r="M99">
            <v>36</v>
          </cell>
          <cell r="N99">
            <v>51</v>
          </cell>
          <cell r="O99">
            <v>85</v>
          </cell>
          <cell r="P99">
            <v>75</v>
          </cell>
          <cell r="Q99">
            <v>98</v>
          </cell>
          <cell r="R99">
            <v>34</v>
          </cell>
          <cell r="S99">
            <v>118</v>
          </cell>
          <cell r="T99">
            <v>44</v>
          </cell>
          <cell r="U99">
            <v>42</v>
          </cell>
          <cell r="V99">
            <v>61</v>
          </cell>
          <cell r="W99">
            <v>116</v>
          </cell>
          <cell r="X99">
            <v>22</v>
          </cell>
          <cell r="Y99">
            <v>64</v>
          </cell>
          <cell r="Z99">
            <v>21</v>
          </cell>
          <cell r="AA99">
            <v>73</v>
          </cell>
          <cell r="AB99">
            <v>51</v>
          </cell>
          <cell r="AC99" t="str">
            <v/>
          </cell>
          <cell r="AD99">
            <v>125</v>
          </cell>
          <cell r="AE99">
            <v>91</v>
          </cell>
          <cell r="AF99">
            <v>100</v>
          </cell>
        </row>
        <row r="100">
          <cell r="B100" t="str">
            <v>Rwanda</v>
          </cell>
          <cell r="D100">
            <v>77</v>
          </cell>
          <cell r="E100">
            <v>94</v>
          </cell>
          <cell r="F100">
            <v>126</v>
          </cell>
          <cell r="G100">
            <v>83</v>
          </cell>
          <cell r="H100">
            <v>84</v>
          </cell>
          <cell r="I100">
            <v>127</v>
          </cell>
          <cell r="J100">
            <v>95</v>
          </cell>
          <cell r="M100">
            <v>115</v>
          </cell>
          <cell r="N100">
            <v>70</v>
          </cell>
          <cell r="O100">
            <v>18</v>
          </cell>
          <cell r="P100">
            <v>99</v>
          </cell>
          <cell r="Q100">
            <v>127</v>
          </cell>
          <cell r="R100">
            <v>39</v>
          </cell>
          <cell r="S100">
            <v>125</v>
          </cell>
          <cell r="T100" t="str">
            <v/>
          </cell>
          <cell r="U100">
            <v>118</v>
          </cell>
          <cell r="V100">
            <v>92</v>
          </cell>
          <cell r="W100">
            <v>30</v>
          </cell>
          <cell r="X100">
            <v>125</v>
          </cell>
          <cell r="Y100">
            <v>93</v>
          </cell>
          <cell r="Z100">
            <v>53</v>
          </cell>
          <cell r="AA100">
            <v>79</v>
          </cell>
          <cell r="AB100">
            <v>90</v>
          </cell>
          <cell r="AC100">
            <v>117</v>
          </cell>
          <cell r="AD100">
            <v>113</v>
          </cell>
          <cell r="AE100">
            <v>64</v>
          </cell>
          <cell r="AF100">
            <v>103</v>
          </cell>
        </row>
        <row r="101">
          <cell r="B101" t="str">
            <v>Jamaica</v>
          </cell>
          <cell r="D101">
            <v>55</v>
          </cell>
          <cell r="E101">
            <v>69</v>
          </cell>
          <cell r="F101">
            <v>113</v>
          </cell>
          <cell r="G101">
            <v>109</v>
          </cell>
          <cell r="H101">
            <v>52</v>
          </cell>
          <cell r="I101">
            <v>122</v>
          </cell>
          <cell r="J101">
            <v>98</v>
          </cell>
          <cell r="M101">
            <v>55</v>
          </cell>
          <cell r="N101">
            <v>56</v>
          </cell>
          <cell r="O101">
            <v>52</v>
          </cell>
          <cell r="P101">
            <v>62</v>
          </cell>
          <cell r="Q101">
            <v>81</v>
          </cell>
          <cell r="R101">
            <v>68</v>
          </cell>
          <cell r="S101">
            <v>73</v>
          </cell>
          <cell r="T101">
            <v>112</v>
          </cell>
          <cell r="U101">
            <v>111</v>
          </cell>
          <cell r="V101">
            <v>104</v>
          </cell>
          <cell r="W101">
            <v>101</v>
          </cell>
          <cell r="X101">
            <v>92</v>
          </cell>
          <cell r="Y101">
            <v>45</v>
          </cell>
          <cell r="Z101">
            <v>70</v>
          </cell>
          <cell r="AA101">
            <v>55</v>
          </cell>
          <cell r="AB101">
            <v>72</v>
          </cell>
          <cell r="AC101">
            <v>114</v>
          </cell>
          <cell r="AD101">
            <v>115</v>
          </cell>
          <cell r="AE101">
            <v>71</v>
          </cell>
          <cell r="AF101">
            <v>101</v>
          </cell>
        </row>
        <row r="102">
          <cell r="B102" t="str">
            <v>El Salvador</v>
          </cell>
          <cell r="D102">
            <v>66</v>
          </cell>
          <cell r="E102">
            <v>107</v>
          </cell>
          <cell r="F102">
            <v>89</v>
          </cell>
          <cell r="G102">
            <v>89</v>
          </cell>
          <cell r="H102">
            <v>112</v>
          </cell>
          <cell r="I102">
            <v>126</v>
          </cell>
          <cell r="J102">
            <v>69</v>
          </cell>
          <cell r="M102">
            <v>56</v>
          </cell>
          <cell r="N102">
            <v>75</v>
          </cell>
          <cell r="O102">
            <v>82</v>
          </cell>
          <cell r="P102">
            <v>110</v>
          </cell>
          <cell r="Q102">
            <v>60</v>
          </cell>
          <cell r="R102">
            <v>125</v>
          </cell>
          <cell r="S102">
            <v>86</v>
          </cell>
          <cell r="T102">
            <v>28</v>
          </cell>
          <cell r="U102">
            <v>125</v>
          </cell>
          <cell r="V102">
            <v>58</v>
          </cell>
          <cell r="W102">
            <v>118</v>
          </cell>
          <cell r="X102">
            <v>81</v>
          </cell>
          <cell r="Y102">
            <v>87</v>
          </cell>
          <cell r="Z102">
            <v>114</v>
          </cell>
          <cell r="AA102">
            <v>114</v>
          </cell>
          <cell r="AB102">
            <v>129</v>
          </cell>
          <cell r="AC102">
            <v>116</v>
          </cell>
          <cell r="AD102">
            <v>90</v>
          </cell>
          <cell r="AE102">
            <v>34</v>
          </cell>
          <cell r="AF102">
            <v>86</v>
          </cell>
        </row>
        <row r="103">
          <cell r="B103" t="str">
            <v>Nicaragua</v>
          </cell>
          <cell r="D103">
            <v>120</v>
          </cell>
          <cell r="E103">
            <v>124</v>
          </cell>
          <cell r="F103">
            <v>79</v>
          </cell>
          <cell r="G103">
            <v>49</v>
          </cell>
          <cell r="H103">
            <v>103</v>
          </cell>
          <cell r="I103">
            <v>124</v>
          </cell>
          <cell r="J103">
            <v>76</v>
          </cell>
          <cell r="M103">
            <v>96</v>
          </cell>
          <cell r="N103">
            <v>99</v>
          </cell>
          <cell r="O103">
            <v>125</v>
          </cell>
          <cell r="P103">
            <v>115</v>
          </cell>
          <cell r="Q103">
            <v>116</v>
          </cell>
          <cell r="R103">
            <v>123</v>
          </cell>
          <cell r="S103">
            <v>93</v>
          </cell>
          <cell r="T103">
            <v>55</v>
          </cell>
          <cell r="U103">
            <v>70</v>
          </cell>
          <cell r="V103">
            <v>40</v>
          </cell>
          <cell r="W103">
            <v>50</v>
          </cell>
          <cell r="X103">
            <v>74</v>
          </cell>
          <cell r="Y103">
            <v>94</v>
          </cell>
          <cell r="Z103">
            <v>117</v>
          </cell>
          <cell r="AA103">
            <v>68</v>
          </cell>
          <cell r="AB103">
            <v>96</v>
          </cell>
          <cell r="AC103" t="str">
            <v/>
          </cell>
          <cell r="AD103">
            <v>106</v>
          </cell>
          <cell r="AE103">
            <v>57</v>
          </cell>
          <cell r="AF103">
            <v>84</v>
          </cell>
        </row>
        <row r="104">
          <cell r="B104" t="str">
            <v>Angola</v>
          </cell>
          <cell r="D104">
            <v>127</v>
          </cell>
          <cell r="E104">
            <v>116</v>
          </cell>
          <cell r="F104">
            <v>118</v>
          </cell>
          <cell r="G104">
            <v>85</v>
          </cell>
          <cell r="H104">
            <v>61</v>
          </cell>
          <cell r="I104">
            <v>31</v>
          </cell>
          <cell r="J104">
            <v>74</v>
          </cell>
          <cell r="M104">
            <v>89</v>
          </cell>
          <cell r="N104">
            <v>128</v>
          </cell>
          <cell r="O104">
            <v>129</v>
          </cell>
          <cell r="P104">
            <v>108</v>
          </cell>
          <cell r="Q104">
            <v>90</v>
          </cell>
          <cell r="R104">
            <v>126</v>
          </cell>
          <cell r="S104">
            <v>107</v>
          </cell>
          <cell r="T104">
            <v>63</v>
          </cell>
          <cell r="U104">
            <v>127</v>
          </cell>
          <cell r="V104">
            <v>112</v>
          </cell>
          <cell r="W104">
            <v>36</v>
          </cell>
          <cell r="X104">
            <v>88</v>
          </cell>
          <cell r="Y104">
            <v>119</v>
          </cell>
          <cell r="Z104">
            <v>31</v>
          </cell>
          <cell r="AA104">
            <v>19</v>
          </cell>
          <cell r="AB104">
            <v>130</v>
          </cell>
          <cell r="AC104">
            <v>2</v>
          </cell>
          <cell r="AD104">
            <v>101</v>
          </cell>
          <cell r="AE104">
            <v>109</v>
          </cell>
          <cell r="AF104">
            <v>55</v>
          </cell>
        </row>
        <row r="105">
          <cell r="B105" t="str">
            <v>Senegal</v>
          </cell>
          <cell r="D105">
            <v>87</v>
          </cell>
          <cell r="E105">
            <v>108</v>
          </cell>
          <cell r="F105">
            <v>82</v>
          </cell>
          <cell r="G105">
            <v>113</v>
          </cell>
          <cell r="H105">
            <v>128</v>
          </cell>
          <cell r="I105">
            <v>109</v>
          </cell>
          <cell r="J105">
            <v>68</v>
          </cell>
          <cell r="M105">
            <v>75</v>
          </cell>
          <cell r="N105">
            <v>100</v>
          </cell>
          <cell r="O105">
            <v>96</v>
          </cell>
          <cell r="P105">
            <v>109</v>
          </cell>
          <cell r="Q105">
            <v>101</v>
          </cell>
          <cell r="R105">
            <v>78</v>
          </cell>
          <cell r="S105">
            <v>113</v>
          </cell>
          <cell r="T105">
            <v>60</v>
          </cell>
          <cell r="U105">
            <v>35</v>
          </cell>
          <cell r="V105">
            <v>115</v>
          </cell>
          <cell r="W105">
            <v>102</v>
          </cell>
          <cell r="X105">
            <v>86</v>
          </cell>
          <cell r="Y105">
            <v>124</v>
          </cell>
          <cell r="Z105">
            <v>104</v>
          </cell>
          <cell r="AA105">
            <v>120</v>
          </cell>
          <cell r="AB105">
            <v>84</v>
          </cell>
          <cell r="AC105">
            <v>111</v>
          </cell>
          <cell r="AD105">
            <v>67</v>
          </cell>
          <cell r="AE105">
            <v>11</v>
          </cell>
          <cell r="AF105">
            <v>114</v>
          </cell>
        </row>
        <row r="106">
          <cell r="B106" t="str">
            <v>Madagascar</v>
          </cell>
          <cell r="D106">
            <v>94</v>
          </cell>
          <cell r="E106">
            <v>118</v>
          </cell>
          <cell r="F106">
            <v>62</v>
          </cell>
          <cell r="G106">
            <v>117</v>
          </cell>
          <cell r="H106">
            <v>120</v>
          </cell>
          <cell r="I106">
            <v>111</v>
          </cell>
          <cell r="J106">
            <v>106</v>
          </cell>
          <cell r="M106">
            <v>94</v>
          </cell>
          <cell r="N106">
            <v>117</v>
          </cell>
          <cell r="O106">
            <v>38</v>
          </cell>
          <cell r="P106">
            <v>114</v>
          </cell>
          <cell r="Q106">
            <v>91</v>
          </cell>
          <cell r="R106">
            <v>117</v>
          </cell>
          <cell r="S106">
            <v>122</v>
          </cell>
          <cell r="T106" t="str">
            <v/>
          </cell>
          <cell r="U106">
            <v>15</v>
          </cell>
          <cell r="V106">
            <v>130</v>
          </cell>
          <cell r="W106">
            <v>36</v>
          </cell>
          <cell r="X106">
            <v>108</v>
          </cell>
          <cell r="Y106">
            <v>126</v>
          </cell>
          <cell r="Z106">
            <v>116</v>
          </cell>
          <cell r="AA106">
            <v>64</v>
          </cell>
          <cell r="AB106">
            <v>104</v>
          </cell>
          <cell r="AC106">
            <v>98</v>
          </cell>
          <cell r="AD106">
            <v>82</v>
          </cell>
          <cell r="AE106">
            <v>117</v>
          </cell>
          <cell r="AF106">
            <v>68</v>
          </cell>
        </row>
        <row r="107">
          <cell r="B107" t="str">
            <v>Kuwait</v>
          </cell>
          <cell r="D107">
            <v>39</v>
          </cell>
          <cell r="E107">
            <v>68</v>
          </cell>
          <cell r="F107">
            <v>48</v>
          </cell>
          <cell r="G107">
            <v>40</v>
          </cell>
          <cell r="H107">
            <v>119</v>
          </cell>
          <cell r="I107">
            <v>23</v>
          </cell>
          <cell r="J107">
            <v>107</v>
          </cell>
          <cell r="M107">
            <v>50</v>
          </cell>
          <cell r="N107">
            <v>37</v>
          </cell>
          <cell r="O107">
            <v>26</v>
          </cell>
          <cell r="P107">
            <v>50</v>
          </cell>
          <cell r="Q107">
            <v>57</v>
          </cell>
          <cell r="R107">
            <v>104</v>
          </cell>
          <cell r="S107">
            <v>52</v>
          </cell>
          <cell r="T107">
            <v>11</v>
          </cell>
          <cell r="U107">
            <v>97</v>
          </cell>
          <cell r="V107">
            <v>59</v>
          </cell>
          <cell r="W107">
            <v>25</v>
          </cell>
          <cell r="X107">
            <v>44</v>
          </cell>
          <cell r="Y107">
            <v>109</v>
          </cell>
          <cell r="Z107">
            <v>87</v>
          </cell>
          <cell r="AA107">
            <v>125</v>
          </cell>
          <cell r="AB107">
            <v>77</v>
          </cell>
          <cell r="AC107">
            <v>53</v>
          </cell>
          <cell r="AD107">
            <v>3</v>
          </cell>
          <cell r="AE107">
            <v>59</v>
          </cell>
          <cell r="AF107">
            <v>125</v>
          </cell>
        </row>
        <row r="108">
          <cell r="B108" t="str">
            <v>Mali</v>
          </cell>
          <cell r="D108">
            <v>90</v>
          </cell>
          <cell r="E108">
            <v>113</v>
          </cell>
          <cell r="F108">
            <v>108</v>
          </cell>
          <cell r="G108">
            <v>119</v>
          </cell>
          <cell r="H108">
            <v>121</v>
          </cell>
          <cell r="I108">
            <v>75</v>
          </cell>
          <cell r="J108">
            <v>109</v>
          </cell>
          <cell r="M108">
            <v>76</v>
          </cell>
          <cell r="N108">
            <v>91</v>
          </cell>
          <cell r="O108">
            <v>110</v>
          </cell>
          <cell r="P108">
            <v>112</v>
          </cell>
          <cell r="Q108">
            <v>117</v>
          </cell>
          <cell r="R108">
            <v>73</v>
          </cell>
          <cell r="S108">
            <v>112</v>
          </cell>
          <cell r="T108" t="str">
            <v/>
          </cell>
          <cell r="U108">
            <v>95</v>
          </cell>
          <cell r="V108">
            <v>123</v>
          </cell>
          <cell r="W108">
            <v>82</v>
          </cell>
          <cell r="X108">
            <v>102</v>
          </cell>
          <cell r="Y108">
            <v>111</v>
          </cell>
          <cell r="Z108">
            <v>91</v>
          </cell>
          <cell r="AA108">
            <v>124</v>
          </cell>
          <cell r="AB108">
            <v>112</v>
          </cell>
          <cell r="AC108">
            <v>21</v>
          </cell>
          <cell r="AD108">
            <v>91</v>
          </cell>
          <cell r="AE108">
            <v>62</v>
          </cell>
          <cell r="AF108">
            <v>123</v>
          </cell>
        </row>
        <row r="109">
          <cell r="B109" t="str">
            <v>South Africa</v>
          </cell>
          <cell r="D109">
            <v>50</v>
          </cell>
          <cell r="E109">
            <v>93</v>
          </cell>
          <cell r="F109">
            <v>81</v>
          </cell>
          <cell r="G109">
            <v>8</v>
          </cell>
          <cell r="H109">
            <v>43</v>
          </cell>
          <cell r="I109">
            <v>83</v>
          </cell>
          <cell r="J109">
            <v>88</v>
          </cell>
          <cell r="M109">
            <v>48</v>
          </cell>
          <cell r="N109">
            <v>60</v>
          </cell>
          <cell r="O109">
            <v>43</v>
          </cell>
          <cell r="P109">
            <v>63</v>
          </cell>
          <cell r="Q109">
            <v>129</v>
          </cell>
          <cell r="R109">
            <v>49</v>
          </cell>
          <cell r="S109">
            <v>88</v>
          </cell>
          <cell r="T109">
            <v>88</v>
          </cell>
          <cell r="U109">
            <v>46</v>
          </cell>
          <cell r="V109">
            <v>21</v>
          </cell>
          <cell r="W109">
            <v>4</v>
          </cell>
          <cell r="X109">
            <v>69</v>
          </cell>
          <cell r="Y109">
            <v>47</v>
          </cell>
          <cell r="Z109">
            <v>46</v>
          </cell>
          <cell r="AA109">
            <v>34</v>
          </cell>
          <cell r="AB109">
            <v>56</v>
          </cell>
          <cell r="AC109">
            <v>65</v>
          </cell>
          <cell r="AD109">
            <v>110</v>
          </cell>
          <cell r="AE109">
            <v>63</v>
          </cell>
          <cell r="AF109">
            <v>96</v>
          </cell>
        </row>
        <row r="110">
          <cell r="B110" t="str">
            <v>Trinidad and Tobago</v>
          </cell>
          <cell r="D110">
            <v>47</v>
          </cell>
          <cell r="E110">
            <v>67</v>
          </cell>
          <cell r="F110">
            <v>124</v>
          </cell>
          <cell r="G110">
            <v>56</v>
          </cell>
          <cell r="H110">
            <v>69</v>
          </cell>
          <cell r="I110">
            <v>73</v>
          </cell>
          <cell r="J110">
            <v>103</v>
          </cell>
          <cell r="M110">
            <v>47</v>
          </cell>
          <cell r="N110">
            <v>45</v>
          </cell>
          <cell r="O110">
            <v>69</v>
          </cell>
          <cell r="P110">
            <v>76</v>
          </cell>
          <cell r="Q110">
            <v>30</v>
          </cell>
          <cell r="R110">
            <v>100</v>
          </cell>
          <cell r="S110">
            <v>59</v>
          </cell>
          <cell r="T110">
            <v>115</v>
          </cell>
          <cell r="U110">
            <v>129</v>
          </cell>
          <cell r="V110">
            <v>87</v>
          </cell>
          <cell r="W110">
            <v>52</v>
          </cell>
          <cell r="X110">
            <v>26</v>
          </cell>
          <cell r="Y110">
            <v>72</v>
          </cell>
          <cell r="Z110">
            <v>45</v>
          </cell>
          <cell r="AA110">
            <v>76</v>
          </cell>
          <cell r="AB110">
            <v>114</v>
          </cell>
          <cell r="AC110">
            <v>20</v>
          </cell>
          <cell r="AD110">
            <v>89</v>
          </cell>
          <cell r="AE110">
            <v>94</v>
          </cell>
          <cell r="AF110">
            <v>90</v>
          </cell>
        </row>
        <row r="111">
          <cell r="B111" t="str">
            <v>Bosnia and Herzegovina</v>
          </cell>
          <cell r="D111">
            <v>79</v>
          </cell>
          <cell r="E111">
            <v>50</v>
          </cell>
          <cell r="F111">
            <v>93</v>
          </cell>
          <cell r="G111">
            <v>51</v>
          </cell>
          <cell r="H111">
            <v>42</v>
          </cell>
          <cell r="I111">
            <v>108</v>
          </cell>
          <cell r="J111">
            <v>111</v>
          </cell>
          <cell r="M111">
            <v>79</v>
          </cell>
          <cell r="N111">
            <v>74</v>
          </cell>
          <cell r="O111">
            <v>89</v>
          </cell>
          <cell r="P111">
            <v>13</v>
          </cell>
          <cell r="Q111">
            <v>28</v>
          </cell>
          <cell r="R111">
            <v>111</v>
          </cell>
          <cell r="S111">
            <v>74</v>
          </cell>
          <cell r="T111">
            <v>86</v>
          </cell>
          <cell r="U111">
            <v>101</v>
          </cell>
          <cell r="V111">
            <v>38</v>
          </cell>
          <cell r="W111">
            <v>50</v>
          </cell>
          <cell r="X111">
            <v>82</v>
          </cell>
          <cell r="Y111">
            <v>11</v>
          </cell>
          <cell r="Z111">
            <v>69</v>
          </cell>
          <cell r="AA111">
            <v>117</v>
          </cell>
          <cell r="AB111">
            <v>71</v>
          </cell>
          <cell r="AC111">
            <v>108</v>
          </cell>
          <cell r="AD111">
            <v>75</v>
          </cell>
          <cell r="AE111">
            <v>116</v>
          </cell>
          <cell r="AF111">
            <v>76</v>
          </cell>
        </row>
        <row r="112">
          <cell r="B112" t="str">
            <v>Mongolia</v>
          </cell>
          <cell r="D112">
            <v>61</v>
          </cell>
          <cell r="E112">
            <v>76</v>
          </cell>
          <cell r="F112">
            <v>43</v>
          </cell>
          <cell r="G112">
            <v>41</v>
          </cell>
          <cell r="H112">
            <v>81</v>
          </cell>
          <cell r="I112">
            <v>51</v>
          </cell>
          <cell r="J112">
            <v>114</v>
          </cell>
          <cell r="M112">
            <v>69</v>
          </cell>
          <cell r="N112">
            <v>73</v>
          </cell>
          <cell r="O112">
            <v>15</v>
          </cell>
          <cell r="P112">
            <v>64</v>
          </cell>
          <cell r="Q112">
            <v>56</v>
          </cell>
          <cell r="R112">
            <v>108</v>
          </cell>
          <cell r="S112">
            <v>67</v>
          </cell>
          <cell r="T112">
            <v>119</v>
          </cell>
          <cell r="U112">
            <v>1</v>
          </cell>
          <cell r="V112">
            <v>37</v>
          </cell>
          <cell r="W112">
            <v>54</v>
          </cell>
          <cell r="X112">
            <v>32</v>
          </cell>
          <cell r="Y112">
            <v>76</v>
          </cell>
          <cell r="Z112">
            <v>97</v>
          </cell>
          <cell r="AA112">
            <v>61</v>
          </cell>
          <cell r="AB112">
            <v>18</v>
          </cell>
          <cell r="AC112" t="str">
            <v/>
          </cell>
          <cell r="AD112">
            <v>124</v>
          </cell>
          <cell r="AE112">
            <v>95</v>
          </cell>
          <cell r="AF112">
            <v>106</v>
          </cell>
        </row>
        <row r="113">
          <cell r="B113" t="str">
            <v>Kenya</v>
          </cell>
          <cell r="D113">
            <v>97</v>
          </cell>
          <cell r="E113">
            <v>45</v>
          </cell>
          <cell r="F113">
            <v>106</v>
          </cell>
          <cell r="G113">
            <v>64</v>
          </cell>
          <cell r="H113">
            <v>51</v>
          </cell>
          <cell r="I113">
            <v>110</v>
          </cell>
          <cell r="J113">
            <v>112</v>
          </cell>
          <cell r="M113">
            <v>90</v>
          </cell>
          <cell r="N113">
            <v>93</v>
          </cell>
          <cell r="O113">
            <v>105</v>
          </cell>
          <cell r="P113">
            <v>97</v>
          </cell>
          <cell r="Q113">
            <v>51</v>
          </cell>
          <cell r="R113">
            <v>21</v>
          </cell>
          <cell r="S113">
            <v>102</v>
          </cell>
          <cell r="T113">
            <v>68</v>
          </cell>
          <cell r="U113">
            <v>104</v>
          </cell>
          <cell r="V113">
            <v>44</v>
          </cell>
          <cell r="W113">
            <v>62</v>
          </cell>
          <cell r="X113">
            <v>99</v>
          </cell>
          <cell r="Y113">
            <v>56</v>
          </cell>
          <cell r="Z113">
            <v>27</v>
          </cell>
          <cell r="AA113">
            <v>90</v>
          </cell>
          <cell r="AB113">
            <v>78</v>
          </cell>
          <cell r="AC113">
            <v>104</v>
          </cell>
          <cell r="AD113">
            <v>88</v>
          </cell>
          <cell r="AE113">
            <v>93</v>
          </cell>
          <cell r="AF113">
            <v>102</v>
          </cell>
        </row>
        <row r="114">
          <cell r="B114" t="str">
            <v>Ghana</v>
          </cell>
          <cell r="D114">
            <v>52</v>
          </cell>
          <cell r="E114">
            <v>61</v>
          </cell>
          <cell r="F114">
            <v>95</v>
          </cell>
          <cell r="G114">
            <v>103</v>
          </cell>
          <cell r="H114">
            <v>64</v>
          </cell>
          <cell r="I114">
            <v>64</v>
          </cell>
          <cell r="J114">
            <v>94</v>
          </cell>
          <cell r="M114">
            <v>49</v>
          </cell>
          <cell r="N114">
            <v>64</v>
          </cell>
          <cell r="O114">
            <v>50</v>
          </cell>
          <cell r="P114">
            <v>84</v>
          </cell>
          <cell r="Q114">
            <v>99</v>
          </cell>
          <cell r="R114">
            <v>24</v>
          </cell>
          <cell r="S114">
            <v>110</v>
          </cell>
          <cell r="T114">
            <v>38</v>
          </cell>
          <cell r="U114">
            <v>89</v>
          </cell>
          <cell r="V114">
            <v>98</v>
          </cell>
          <cell r="W114">
            <v>73</v>
          </cell>
          <cell r="X114">
            <v>111</v>
          </cell>
          <cell r="Y114">
            <v>79</v>
          </cell>
          <cell r="Z114">
            <v>108</v>
          </cell>
          <cell r="AA114">
            <v>15</v>
          </cell>
          <cell r="AB114">
            <v>82</v>
          </cell>
          <cell r="AC114">
            <v>72</v>
          </cell>
          <cell r="AD114">
            <v>34</v>
          </cell>
          <cell r="AE114">
            <v>76</v>
          </cell>
          <cell r="AF114">
            <v>94</v>
          </cell>
        </row>
        <row r="115">
          <cell r="B115" t="str">
            <v>Macedonia (the Former Yugoslav Republic of)</v>
          </cell>
          <cell r="D115">
            <v>43</v>
          </cell>
          <cell r="E115">
            <v>73</v>
          </cell>
          <cell r="F115">
            <v>73</v>
          </cell>
          <cell r="G115">
            <v>63</v>
          </cell>
          <cell r="H115">
            <v>99</v>
          </cell>
          <cell r="I115">
            <v>55</v>
          </cell>
          <cell r="J115">
            <v>87</v>
          </cell>
          <cell r="M115">
            <v>63</v>
          </cell>
          <cell r="N115">
            <v>55</v>
          </cell>
          <cell r="O115">
            <v>1</v>
          </cell>
          <cell r="P115">
            <v>71</v>
          </cell>
          <cell r="Q115">
            <v>62</v>
          </cell>
          <cell r="R115">
            <v>88</v>
          </cell>
          <cell r="S115">
            <v>49</v>
          </cell>
          <cell r="T115">
            <v>97</v>
          </cell>
          <cell r="U115">
            <v>93</v>
          </cell>
          <cell r="V115">
            <v>56</v>
          </cell>
          <cell r="W115">
            <v>100</v>
          </cell>
          <cell r="X115">
            <v>30</v>
          </cell>
          <cell r="Y115">
            <v>102</v>
          </cell>
          <cell r="Z115">
            <v>107</v>
          </cell>
          <cell r="AA115">
            <v>56</v>
          </cell>
          <cell r="AB115">
            <v>67</v>
          </cell>
          <cell r="AC115">
            <v>22</v>
          </cell>
          <cell r="AD115">
            <v>58</v>
          </cell>
          <cell r="AE115">
            <v>86</v>
          </cell>
          <cell r="AF115">
            <v>77</v>
          </cell>
        </row>
        <row r="116">
          <cell r="B116" t="str">
            <v>Botswana</v>
          </cell>
          <cell r="D116">
            <v>38</v>
          </cell>
          <cell r="E116">
            <v>65</v>
          </cell>
          <cell r="F116">
            <v>90</v>
          </cell>
          <cell r="G116">
            <v>80</v>
          </cell>
          <cell r="H116">
            <v>96</v>
          </cell>
          <cell r="I116">
            <v>105</v>
          </cell>
          <cell r="J116">
            <v>101</v>
          </cell>
          <cell r="M116">
            <v>35</v>
          </cell>
          <cell r="N116">
            <v>34</v>
          </cell>
          <cell r="O116">
            <v>77</v>
          </cell>
          <cell r="P116">
            <v>35</v>
          </cell>
          <cell r="Q116">
            <v>80</v>
          </cell>
          <cell r="R116">
            <v>83</v>
          </cell>
          <cell r="S116">
            <v>100</v>
          </cell>
          <cell r="T116">
            <v>54</v>
          </cell>
          <cell r="U116">
            <v>74</v>
          </cell>
          <cell r="V116">
            <v>70</v>
          </cell>
          <cell r="W116">
            <v>98</v>
          </cell>
          <cell r="X116">
            <v>75</v>
          </cell>
          <cell r="Y116">
            <v>85</v>
          </cell>
          <cell r="Z116">
            <v>109</v>
          </cell>
          <cell r="AA116">
            <v>66</v>
          </cell>
          <cell r="AB116">
            <v>89</v>
          </cell>
          <cell r="AC116" t="str">
            <v/>
          </cell>
          <cell r="AD116">
            <v>54</v>
          </cell>
          <cell r="AE116">
            <v>101</v>
          </cell>
          <cell r="AF116">
            <v>82</v>
          </cell>
        </row>
        <row r="117">
          <cell r="B117" t="str">
            <v>Bahrain</v>
          </cell>
          <cell r="D117">
            <v>41</v>
          </cell>
          <cell r="E117">
            <v>18</v>
          </cell>
          <cell r="F117">
            <v>10</v>
          </cell>
          <cell r="G117">
            <v>24</v>
          </cell>
          <cell r="H117">
            <v>80</v>
          </cell>
          <cell r="I117">
            <v>57</v>
          </cell>
          <cell r="J117">
            <v>116</v>
          </cell>
          <cell r="M117">
            <v>73</v>
          </cell>
          <cell r="N117">
            <v>30</v>
          </cell>
          <cell r="O117">
            <v>3</v>
          </cell>
          <cell r="P117">
            <v>32</v>
          </cell>
          <cell r="Q117">
            <v>2</v>
          </cell>
          <cell r="R117">
            <v>46</v>
          </cell>
          <cell r="S117">
            <v>18</v>
          </cell>
          <cell r="T117">
            <v>46</v>
          </cell>
          <cell r="U117">
            <v>4</v>
          </cell>
          <cell r="V117">
            <v>32</v>
          </cell>
          <cell r="W117">
            <v>40</v>
          </cell>
          <cell r="X117">
            <v>5</v>
          </cell>
          <cell r="Y117">
            <v>73</v>
          </cell>
          <cell r="Z117">
            <v>55</v>
          </cell>
          <cell r="AA117">
            <v>110</v>
          </cell>
          <cell r="AB117">
            <v>99</v>
          </cell>
          <cell r="AC117">
            <v>8</v>
          </cell>
          <cell r="AD117">
            <v>114</v>
          </cell>
          <cell r="AE117">
            <v>96</v>
          </cell>
          <cell r="AF117">
            <v>118</v>
          </cell>
        </row>
        <row r="118">
          <cell r="B118" t="str">
            <v>Malawi</v>
          </cell>
          <cell r="D118">
            <v>92</v>
          </cell>
          <cell r="E118">
            <v>95</v>
          </cell>
          <cell r="F118">
            <v>122</v>
          </cell>
          <cell r="G118">
            <v>111</v>
          </cell>
          <cell r="H118">
            <v>74</v>
          </cell>
          <cell r="I118">
            <v>121</v>
          </cell>
          <cell r="J118">
            <v>97</v>
          </cell>
          <cell r="M118">
            <v>70</v>
          </cell>
          <cell r="N118">
            <v>77</v>
          </cell>
          <cell r="O118">
            <v>119</v>
          </cell>
          <cell r="P118">
            <v>122</v>
          </cell>
          <cell r="Q118">
            <v>104</v>
          </cell>
          <cell r="R118">
            <v>33</v>
          </cell>
          <cell r="S118">
            <v>130</v>
          </cell>
          <cell r="T118" t="str">
            <v/>
          </cell>
          <cell r="U118">
            <v>90</v>
          </cell>
          <cell r="V118">
            <v>117</v>
          </cell>
          <cell r="W118">
            <v>61</v>
          </cell>
          <cell r="X118">
            <v>115</v>
          </cell>
          <cell r="Y118">
            <v>39</v>
          </cell>
          <cell r="Z118">
            <v>98</v>
          </cell>
          <cell r="AA118">
            <v>119</v>
          </cell>
          <cell r="AB118">
            <v>70</v>
          </cell>
          <cell r="AC118">
            <v>64</v>
          </cell>
          <cell r="AD118">
            <v>128</v>
          </cell>
          <cell r="AE118">
            <v>89</v>
          </cell>
          <cell r="AF118">
            <v>87</v>
          </cell>
        </row>
        <row r="119">
          <cell r="B119" t="str">
            <v>Belarus</v>
          </cell>
          <cell r="D119">
            <v>106</v>
          </cell>
          <cell r="E119">
            <v>44</v>
          </cell>
          <cell r="F119">
            <v>56</v>
          </cell>
          <cell r="G119">
            <v>52</v>
          </cell>
          <cell r="H119">
            <v>83</v>
          </cell>
          <cell r="I119">
            <v>36</v>
          </cell>
          <cell r="J119">
            <v>121</v>
          </cell>
          <cell r="M119">
            <v>104</v>
          </cell>
          <cell r="N119">
            <v>112</v>
          </cell>
          <cell r="O119">
            <v>87</v>
          </cell>
          <cell r="P119">
            <v>30</v>
          </cell>
          <cell r="Q119">
            <v>18</v>
          </cell>
          <cell r="R119">
            <v>93</v>
          </cell>
          <cell r="S119">
            <v>58</v>
          </cell>
          <cell r="T119">
            <v>110</v>
          </cell>
          <cell r="U119">
            <v>10</v>
          </cell>
          <cell r="V119">
            <v>86</v>
          </cell>
          <cell r="W119">
            <v>56</v>
          </cell>
          <cell r="X119">
            <v>18</v>
          </cell>
          <cell r="Y119">
            <v>37</v>
          </cell>
          <cell r="Z119">
            <v>128</v>
          </cell>
          <cell r="AA119">
            <v>91</v>
          </cell>
          <cell r="AB119">
            <v>22</v>
          </cell>
          <cell r="AC119">
            <v>24</v>
          </cell>
          <cell r="AD119">
            <v>96</v>
          </cell>
          <cell r="AE119">
            <v>127</v>
          </cell>
          <cell r="AF119">
            <v>67</v>
          </cell>
        </row>
        <row r="120">
          <cell r="B120" t="str">
            <v>Georgia</v>
          </cell>
          <cell r="D120">
            <v>45</v>
          </cell>
          <cell r="E120">
            <v>84</v>
          </cell>
          <cell r="F120">
            <v>115</v>
          </cell>
          <cell r="G120">
            <v>59</v>
          </cell>
          <cell r="H120">
            <v>107</v>
          </cell>
          <cell r="I120">
            <v>39</v>
          </cell>
          <cell r="J120">
            <v>119</v>
          </cell>
          <cell r="M120">
            <v>77</v>
          </cell>
          <cell r="N120">
            <v>43</v>
          </cell>
          <cell r="O120">
            <v>2</v>
          </cell>
          <cell r="P120">
            <v>58</v>
          </cell>
          <cell r="Q120">
            <v>85</v>
          </cell>
          <cell r="R120">
            <v>101</v>
          </cell>
          <cell r="S120">
            <v>89</v>
          </cell>
          <cell r="T120">
            <v>75</v>
          </cell>
          <cell r="U120">
            <v>128</v>
          </cell>
          <cell r="V120">
            <v>39</v>
          </cell>
          <cell r="W120">
            <v>104</v>
          </cell>
          <cell r="X120">
            <v>45</v>
          </cell>
          <cell r="Y120">
            <v>98</v>
          </cell>
          <cell r="Z120">
            <v>102</v>
          </cell>
          <cell r="AA120">
            <v>84</v>
          </cell>
          <cell r="AB120">
            <v>30</v>
          </cell>
          <cell r="AC120">
            <v>39</v>
          </cell>
          <cell r="AD120">
            <v>86</v>
          </cell>
          <cell r="AE120">
            <v>107</v>
          </cell>
          <cell r="AF120">
            <v>104</v>
          </cell>
        </row>
        <row r="121">
          <cell r="B121" t="str">
            <v>Syrian Arab Republic</v>
          </cell>
          <cell r="D121">
            <v>112</v>
          </cell>
          <cell r="E121">
            <v>56</v>
          </cell>
          <cell r="F121">
            <v>128</v>
          </cell>
          <cell r="G121">
            <v>124</v>
          </cell>
          <cell r="H121">
            <v>122</v>
          </cell>
          <cell r="I121">
            <v>87</v>
          </cell>
          <cell r="J121">
            <v>120</v>
          </cell>
          <cell r="M121">
            <v>125</v>
          </cell>
          <cell r="N121">
            <v>101</v>
          </cell>
          <cell r="O121">
            <v>80</v>
          </cell>
          <cell r="P121">
            <v>68</v>
          </cell>
          <cell r="Q121" t="str">
            <v/>
          </cell>
          <cell r="R121">
            <v>59</v>
          </cell>
          <cell r="S121">
            <v>103</v>
          </cell>
          <cell r="T121">
            <v>116</v>
          </cell>
          <cell r="U121">
            <v>113</v>
          </cell>
          <cell r="V121">
            <v>128</v>
          </cell>
          <cell r="W121">
            <v>56</v>
          </cell>
          <cell r="X121">
            <v>121</v>
          </cell>
          <cell r="Y121">
            <v>81</v>
          </cell>
          <cell r="Z121">
            <v>124</v>
          </cell>
          <cell r="AA121">
            <v>128</v>
          </cell>
          <cell r="AB121">
            <v>85</v>
          </cell>
          <cell r="AC121">
            <v>35</v>
          </cell>
          <cell r="AD121">
            <v>107</v>
          </cell>
          <cell r="AE121">
            <v>123</v>
          </cell>
          <cell r="AF121">
            <v>81</v>
          </cell>
        </row>
        <row r="122">
          <cell r="B122" t="str">
            <v>Azerbaijan</v>
          </cell>
          <cell r="D122">
            <v>81</v>
          </cell>
          <cell r="E122">
            <v>91</v>
          </cell>
          <cell r="F122">
            <v>101</v>
          </cell>
          <cell r="G122">
            <v>47</v>
          </cell>
          <cell r="H122">
            <v>82</v>
          </cell>
          <cell r="I122">
            <v>65</v>
          </cell>
          <cell r="J122">
            <v>122</v>
          </cell>
          <cell r="M122">
            <v>110</v>
          </cell>
          <cell r="N122">
            <v>83</v>
          </cell>
          <cell r="O122">
            <v>31</v>
          </cell>
          <cell r="P122">
            <v>88</v>
          </cell>
          <cell r="Q122">
            <v>92</v>
          </cell>
          <cell r="R122">
            <v>89</v>
          </cell>
          <cell r="S122">
            <v>77</v>
          </cell>
          <cell r="T122">
            <v>103</v>
          </cell>
          <cell r="U122">
            <v>100</v>
          </cell>
          <cell r="V122">
            <v>75</v>
          </cell>
          <cell r="W122">
            <v>24</v>
          </cell>
          <cell r="X122">
            <v>60</v>
          </cell>
          <cell r="Y122">
            <v>110</v>
          </cell>
          <cell r="Z122">
            <v>67</v>
          </cell>
          <cell r="AA122">
            <v>41</v>
          </cell>
          <cell r="AB122">
            <v>73</v>
          </cell>
          <cell r="AC122">
            <v>23</v>
          </cell>
          <cell r="AD122">
            <v>74</v>
          </cell>
          <cell r="AE122">
            <v>111</v>
          </cell>
          <cell r="AF122">
            <v>117</v>
          </cell>
        </row>
        <row r="123">
          <cell r="B123" t="str">
            <v>Kazakhstan</v>
          </cell>
          <cell r="D123">
            <v>69</v>
          </cell>
          <cell r="E123">
            <v>75</v>
          </cell>
          <cell r="F123">
            <v>61</v>
          </cell>
          <cell r="G123">
            <v>76</v>
          </cell>
          <cell r="H123">
            <v>60</v>
          </cell>
          <cell r="I123">
            <v>84</v>
          </cell>
          <cell r="J123">
            <v>117</v>
          </cell>
          <cell r="M123">
            <v>78</v>
          </cell>
          <cell r="N123">
            <v>82</v>
          </cell>
          <cell r="O123">
            <v>23</v>
          </cell>
          <cell r="P123">
            <v>60</v>
          </cell>
          <cell r="Q123">
            <v>54</v>
          </cell>
          <cell r="R123">
            <v>109</v>
          </cell>
          <cell r="S123">
            <v>48</v>
          </cell>
          <cell r="T123">
            <v>113</v>
          </cell>
          <cell r="U123">
            <v>25</v>
          </cell>
          <cell r="V123">
            <v>89</v>
          </cell>
          <cell r="W123">
            <v>86</v>
          </cell>
          <cell r="X123">
            <v>55</v>
          </cell>
          <cell r="Y123">
            <v>71</v>
          </cell>
          <cell r="Z123">
            <v>101</v>
          </cell>
          <cell r="AA123">
            <v>17</v>
          </cell>
          <cell r="AB123">
            <v>49</v>
          </cell>
          <cell r="AC123">
            <v>76</v>
          </cell>
          <cell r="AD123">
            <v>97</v>
          </cell>
          <cell r="AE123">
            <v>118</v>
          </cell>
          <cell r="AF123">
            <v>88</v>
          </cell>
        </row>
        <row r="124">
          <cell r="B124" t="str">
            <v>Benin</v>
          </cell>
          <cell r="D124">
            <v>110</v>
          </cell>
          <cell r="E124">
            <v>115</v>
          </cell>
          <cell r="F124">
            <v>111</v>
          </cell>
          <cell r="G124">
            <v>127</v>
          </cell>
          <cell r="H124">
            <v>110</v>
          </cell>
          <cell r="I124">
            <v>112</v>
          </cell>
          <cell r="J124">
            <v>105</v>
          </cell>
          <cell r="M124">
            <v>57</v>
          </cell>
          <cell r="N124">
            <v>104</v>
          </cell>
          <cell r="O124">
            <v>126</v>
          </cell>
          <cell r="P124">
            <v>111</v>
          </cell>
          <cell r="Q124">
            <v>114</v>
          </cell>
          <cell r="R124">
            <v>77</v>
          </cell>
          <cell r="S124">
            <v>116</v>
          </cell>
          <cell r="T124">
            <v>84</v>
          </cell>
          <cell r="U124">
            <v>62</v>
          </cell>
          <cell r="V124">
            <v>118</v>
          </cell>
          <cell r="W124">
            <v>95</v>
          </cell>
          <cell r="X124">
            <v>127</v>
          </cell>
          <cell r="Y124">
            <v>80</v>
          </cell>
          <cell r="Z124">
            <v>119</v>
          </cell>
          <cell r="AA124">
            <v>109</v>
          </cell>
          <cell r="AB124">
            <v>79</v>
          </cell>
          <cell r="AC124" t="str">
            <v/>
          </cell>
          <cell r="AD124">
            <v>73</v>
          </cell>
          <cell r="AE124">
            <v>58</v>
          </cell>
          <cell r="AF124">
            <v>126</v>
          </cell>
        </row>
        <row r="125">
          <cell r="B125" t="str">
            <v>Tanzania (United Republic of)</v>
          </cell>
          <cell r="D125">
            <v>84</v>
          </cell>
          <cell r="E125">
            <v>98</v>
          </cell>
          <cell r="F125">
            <v>125</v>
          </cell>
          <cell r="G125">
            <v>120</v>
          </cell>
          <cell r="H125">
            <v>124</v>
          </cell>
          <cell r="I125">
            <v>58</v>
          </cell>
          <cell r="J125">
            <v>115</v>
          </cell>
          <cell r="M125">
            <v>60</v>
          </cell>
          <cell r="N125">
            <v>107</v>
          </cell>
          <cell r="O125">
            <v>93</v>
          </cell>
          <cell r="P125">
            <v>126</v>
          </cell>
          <cell r="Q125">
            <v>95</v>
          </cell>
          <cell r="R125">
            <v>37</v>
          </cell>
          <cell r="S125">
            <v>120</v>
          </cell>
          <cell r="T125">
            <v>72</v>
          </cell>
          <cell r="U125">
            <v>121</v>
          </cell>
          <cell r="V125">
            <v>105</v>
          </cell>
          <cell r="W125">
            <v>87</v>
          </cell>
          <cell r="X125">
            <v>123</v>
          </cell>
          <cell r="Y125">
            <v>115</v>
          </cell>
          <cell r="Z125">
            <v>96</v>
          </cell>
          <cell r="AA125">
            <v>123</v>
          </cell>
          <cell r="AB125">
            <v>91</v>
          </cell>
          <cell r="AC125">
            <v>7</v>
          </cell>
          <cell r="AD125">
            <v>119</v>
          </cell>
          <cell r="AE125">
            <v>119</v>
          </cell>
          <cell r="AF125">
            <v>83</v>
          </cell>
        </row>
        <row r="126">
          <cell r="B126" t="str">
            <v>Tajikistan</v>
          </cell>
          <cell r="D126">
            <v>122</v>
          </cell>
          <cell r="E126">
            <v>99</v>
          </cell>
          <cell r="F126">
            <v>121</v>
          </cell>
          <cell r="G126">
            <v>99</v>
          </cell>
          <cell r="H126">
            <v>126</v>
          </cell>
          <cell r="I126">
            <v>50</v>
          </cell>
          <cell r="J126">
            <v>124</v>
          </cell>
          <cell r="M126">
            <v>118</v>
          </cell>
          <cell r="N126">
            <v>126</v>
          </cell>
          <cell r="O126">
            <v>117</v>
          </cell>
          <cell r="P126">
            <v>96</v>
          </cell>
          <cell r="Q126">
            <v>71</v>
          </cell>
          <cell r="R126">
            <v>114</v>
          </cell>
          <cell r="S126">
            <v>117</v>
          </cell>
          <cell r="T126">
            <v>73</v>
          </cell>
          <cell r="U126">
            <v>105</v>
          </cell>
          <cell r="V126">
            <v>120</v>
          </cell>
          <cell r="W126">
            <v>36</v>
          </cell>
          <cell r="X126">
            <v>97</v>
          </cell>
          <cell r="Y126">
            <v>125</v>
          </cell>
          <cell r="Z126">
            <v>123</v>
          </cell>
          <cell r="AA126">
            <v>81</v>
          </cell>
          <cell r="AB126">
            <v>54</v>
          </cell>
          <cell r="AC126">
            <v>54</v>
          </cell>
          <cell r="AD126">
            <v>43</v>
          </cell>
          <cell r="AE126">
            <v>120</v>
          </cell>
          <cell r="AF126">
            <v>116</v>
          </cell>
        </row>
        <row r="127">
          <cell r="B127" t="str">
            <v>Swaziland</v>
          </cell>
          <cell r="D127">
            <v>101</v>
          </cell>
          <cell r="E127">
            <v>79</v>
          </cell>
          <cell r="F127">
            <v>123</v>
          </cell>
          <cell r="G127">
            <v>91</v>
          </cell>
          <cell r="H127">
            <v>32</v>
          </cell>
          <cell r="I127">
            <v>78</v>
          </cell>
          <cell r="J127">
            <v>125</v>
          </cell>
          <cell r="M127">
            <v>103</v>
          </cell>
          <cell r="N127">
            <v>84</v>
          </cell>
          <cell r="O127">
            <v>109</v>
          </cell>
          <cell r="P127">
            <v>54</v>
          </cell>
          <cell r="Q127">
            <v>107</v>
          </cell>
          <cell r="R127">
            <v>66</v>
          </cell>
          <cell r="S127">
            <v>108</v>
          </cell>
          <cell r="T127" t="str">
            <v/>
          </cell>
          <cell r="U127">
            <v>122</v>
          </cell>
          <cell r="V127">
            <v>78</v>
          </cell>
          <cell r="W127">
            <v>124</v>
          </cell>
          <cell r="X127">
            <v>56</v>
          </cell>
          <cell r="Y127">
            <v>34</v>
          </cell>
          <cell r="Z127">
            <v>121</v>
          </cell>
          <cell r="AA127">
            <v>4</v>
          </cell>
          <cell r="AB127">
            <v>122</v>
          </cell>
          <cell r="AC127" t="str">
            <v/>
          </cell>
          <cell r="AD127">
            <v>27</v>
          </cell>
          <cell r="AE127">
            <v>124</v>
          </cell>
          <cell r="AF127">
            <v>109</v>
          </cell>
        </row>
        <row r="128">
          <cell r="B128" t="str">
            <v>Zambia</v>
          </cell>
          <cell r="D128">
            <v>65</v>
          </cell>
          <cell r="E128">
            <v>114</v>
          </cell>
          <cell r="F128">
            <v>97</v>
          </cell>
          <cell r="G128">
            <v>92</v>
          </cell>
          <cell r="H128">
            <v>116</v>
          </cell>
          <cell r="I128">
            <v>102</v>
          </cell>
          <cell r="J128">
            <v>123</v>
          </cell>
          <cell r="M128">
            <v>62</v>
          </cell>
          <cell r="N128">
            <v>88</v>
          </cell>
          <cell r="O128">
            <v>37</v>
          </cell>
          <cell r="P128">
            <v>104</v>
          </cell>
          <cell r="Q128">
            <v>110</v>
          </cell>
          <cell r="R128">
            <v>107</v>
          </cell>
          <cell r="S128">
            <v>92</v>
          </cell>
          <cell r="T128">
            <v>64</v>
          </cell>
          <cell r="U128">
            <v>106</v>
          </cell>
          <cell r="V128">
            <v>73</v>
          </cell>
          <cell r="W128">
            <v>112</v>
          </cell>
          <cell r="X128">
            <v>79</v>
          </cell>
          <cell r="Y128">
            <v>121</v>
          </cell>
          <cell r="Z128">
            <v>81</v>
          </cell>
          <cell r="AA128">
            <v>104</v>
          </cell>
          <cell r="AB128">
            <v>93</v>
          </cell>
          <cell r="AC128">
            <v>74</v>
          </cell>
          <cell r="AD128">
            <v>104</v>
          </cell>
          <cell r="AE128">
            <v>114</v>
          </cell>
          <cell r="AF128">
            <v>124</v>
          </cell>
        </row>
        <row r="129">
          <cell r="B129" t="str">
            <v>Ethiopia</v>
          </cell>
          <cell r="D129">
            <v>98</v>
          </cell>
          <cell r="E129">
            <v>128</v>
          </cell>
          <cell r="F129">
            <v>116</v>
          </cell>
          <cell r="G129">
            <v>121</v>
          </cell>
          <cell r="H129">
            <v>85</v>
          </cell>
          <cell r="I129">
            <v>92</v>
          </cell>
          <cell r="J129">
            <v>126</v>
          </cell>
          <cell r="M129">
            <v>117</v>
          </cell>
          <cell r="N129">
            <v>113</v>
          </cell>
          <cell r="O129">
            <v>27</v>
          </cell>
          <cell r="P129">
            <v>129</v>
          </cell>
          <cell r="Q129">
            <v>112</v>
          </cell>
          <cell r="R129">
            <v>112</v>
          </cell>
          <cell r="S129">
            <v>123</v>
          </cell>
          <cell r="T129">
            <v>50</v>
          </cell>
          <cell r="U129">
            <v>112</v>
          </cell>
          <cell r="V129">
            <v>114</v>
          </cell>
          <cell r="W129">
            <v>66</v>
          </cell>
          <cell r="X129">
            <v>128</v>
          </cell>
          <cell r="Y129">
            <v>86</v>
          </cell>
          <cell r="Z129">
            <v>38</v>
          </cell>
          <cell r="AA129">
            <v>113</v>
          </cell>
          <cell r="AB129">
            <v>83</v>
          </cell>
          <cell r="AC129">
            <v>56</v>
          </cell>
          <cell r="AD129">
            <v>111</v>
          </cell>
          <cell r="AE129">
            <v>122</v>
          </cell>
          <cell r="AF129">
            <v>120</v>
          </cell>
        </row>
        <row r="130">
          <cell r="B130" t="str">
            <v>Algeria</v>
          </cell>
          <cell r="D130">
            <v>115</v>
          </cell>
          <cell r="E130">
            <v>82</v>
          </cell>
          <cell r="F130">
            <v>92</v>
          </cell>
          <cell r="G130">
            <v>95</v>
          </cell>
          <cell r="H130">
            <v>111</v>
          </cell>
          <cell r="I130">
            <v>130</v>
          </cell>
          <cell r="J130">
            <v>128</v>
          </cell>
          <cell r="M130">
            <v>113</v>
          </cell>
          <cell r="N130">
            <v>116</v>
          </cell>
          <cell r="O130">
            <v>102</v>
          </cell>
          <cell r="P130">
            <v>65</v>
          </cell>
          <cell r="Q130">
            <v>73</v>
          </cell>
          <cell r="R130">
            <v>110</v>
          </cell>
          <cell r="S130">
            <v>104</v>
          </cell>
          <cell r="T130">
            <v>107</v>
          </cell>
          <cell r="U130">
            <v>19</v>
          </cell>
          <cell r="V130">
            <v>116</v>
          </cell>
          <cell r="W130">
            <v>45</v>
          </cell>
          <cell r="X130">
            <v>78</v>
          </cell>
          <cell r="Y130">
            <v>104</v>
          </cell>
          <cell r="Z130">
            <v>118</v>
          </cell>
          <cell r="AA130">
            <v>77</v>
          </cell>
          <cell r="AB130">
            <v>107</v>
          </cell>
          <cell r="AC130">
            <v>112</v>
          </cell>
          <cell r="AD130">
            <v>129</v>
          </cell>
          <cell r="AE130">
            <v>128</v>
          </cell>
          <cell r="AF130">
            <v>130</v>
          </cell>
        </row>
        <row r="131">
          <cell r="B131" t="str">
            <v>Yemen</v>
          </cell>
          <cell r="D131">
            <v>123</v>
          </cell>
          <cell r="E131">
            <v>90</v>
          </cell>
          <cell r="F131">
            <v>130</v>
          </cell>
          <cell r="G131">
            <v>123</v>
          </cell>
          <cell r="H131">
            <v>109</v>
          </cell>
          <cell r="I131">
            <v>98</v>
          </cell>
          <cell r="J131">
            <v>127</v>
          </cell>
          <cell r="M131">
            <v>129</v>
          </cell>
          <cell r="N131">
            <v>111</v>
          </cell>
          <cell r="O131">
            <v>112</v>
          </cell>
          <cell r="P131">
            <v>89</v>
          </cell>
          <cell r="Q131">
            <v>120</v>
          </cell>
          <cell r="R131" t="str">
            <v/>
          </cell>
          <cell r="S131">
            <v>127</v>
          </cell>
          <cell r="T131">
            <v>120</v>
          </cell>
          <cell r="U131">
            <v>72</v>
          </cell>
          <cell r="V131">
            <v>126</v>
          </cell>
          <cell r="W131">
            <v>74</v>
          </cell>
          <cell r="X131">
            <v>107</v>
          </cell>
          <cell r="Y131">
            <v>90</v>
          </cell>
          <cell r="Z131" t="str">
            <v/>
          </cell>
          <cell r="AA131">
            <v>118</v>
          </cell>
          <cell r="AB131">
            <v>123</v>
          </cell>
          <cell r="AC131">
            <v>58</v>
          </cell>
          <cell r="AD131">
            <v>102</v>
          </cell>
          <cell r="AE131">
            <v>126</v>
          </cell>
          <cell r="AF131">
            <v>127</v>
          </cell>
        </row>
        <row r="132">
          <cell r="B132" t="str">
            <v>Niger</v>
          </cell>
          <cell r="D132">
            <v>121</v>
          </cell>
          <cell r="E132">
            <v>101</v>
          </cell>
          <cell r="F132">
            <v>114</v>
          </cell>
          <cell r="G132">
            <v>128</v>
          </cell>
          <cell r="H132">
            <v>35</v>
          </cell>
          <cell r="I132">
            <v>100</v>
          </cell>
          <cell r="J132">
            <v>129</v>
          </cell>
          <cell r="M132">
            <v>106</v>
          </cell>
          <cell r="N132">
            <v>119</v>
          </cell>
          <cell r="O132">
            <v>121</v>
          </cell>
          <cell r="P132">
            <v>117</v>
          </cell>
          <cell r="Q132">
            <v>89</v>
          </cell>
          <cell r="R132" t="str">
            <v/>
          </cell>
          <cell r="S132">
            <v>129</v>
          </cell>
          <cell r="T132" t="str">
            <v/>
          </cell>
          <cell r="U132">
            <v>82</v>
          </cell>
          <cell r="V132">
            <v>125</v>
          </cell>
          <cell r="W132">
            <v>95</v>
          </cell>
          <cell r="X132">
            <v>120</v>
          </cell>
          <cell r="Y132">
            <v>82</v>
          </cell>
          <cell r="Z132">
            <v>3</v>
          </cell>
          <cell r="AA132">
            <v>60</v>
          </cell>
          <cell r="AB132">
            <v>92</v>
          </cell>
          <cell r="AC132">
            <v>71</v>
          </cell>
          <cell r="AD132">
            <v>108</v>
          </cell>
          <cell r="AE132" t="str">
            <v/>
          </cell>
          <cell r="AF132">
            <v>110</v>
          </cell>
        </row>
        <row r="133">
          <cell r="B133" t="str">
            <v>Sudan</v>
          </cell>
          <cell r="D133">
            <v>125</v>
          </cell>
          <cell r="E133">
            <v>130</v>
          </cell>
          <cell r="F133">
            <v>100</v>
          </cell>
          <cell r="G133">
            <v>129</v>
          </cell>
          <cell r="H133">
            <v>50</v>
          </cell>
          <cell r="I133">
            <v>66</v>
          </cell>
          <cell r="J133">
            <v>130</v>
          </cell>
          <cell r="M133">
            <v>130</v>
          </cell>
          <cell r="N133">
            <v>124</v>
          </cell>
          <cell r="O133">
            <v>92</v>
          </cell>
          <cell r="P133">
            <v>127</v>
          </cell>
          <cell r="Q133">
            <v>128</v>
          </cell>
          <cell r="R133">
            <v>128</v>
          </cell>
          <cell r="S133">
            <v>109</v>
          </cell>
          <cell r="T133">
            <v>49</v>
          </cell>
          <cell r="U133">
            <v>87</v>
          </cell>
          <cell r="V133">
            <v>127</v>
          </cell>
          <cell r="W133">
            <v>95</v>
          </cell>
          <cell r="X133">
            <v>129</v>
          </cell>
          <cell r="Y133">
            <v>65</v>
          </cell>
          <cell r="Z133" t="str">
            <v/>
          </cell>
          <cell r="AA133">
            <v>37</v>
          </cell>
          <cell r="AB133">
            <v>127</v>
          </cell>
          <cell r="AC133">
            <v>17</v>
          </cell>
          <cell r="AD133">
            <v>66</v>
          </cell>
          <cell r="AE133">
            <v>129</v>
          </cell>
          <cell r="AF133">
            <v>129</v>
          </cell>
        </row>
      </sheetData>
      <sheetData sheetId="5" refreshError="1"/>
      <sheetData sheetId="6">
        <row r="15">
          <cell r="G15" t="str">
            <v>Economy</v>
          </cell>
          <cell r="N15" t="str">
            <v>ECONOMY</v>
          </cell>
          <cell r="O15" t="str">
            <v>Albania</v>
          </cell>
          <cell r="P15" t="str">
            <v>Algeria</v>
          </cell>
          <cell r="Q15" t="str">
            <v>Angola</v>
          </cell>
          <cell r="R15" t="str">
            <v>Argentina</v>
          </cell>
          <cell r="S15" t="str">
            <v>Armenia</v>
          </cell>
          <cell r="T15" t="str">
            <v>Australia</v>
          </cell>
          <cell r="U15" t="str">
            <v>Austria</v>
          </cell>
          <cell r="V15" t="str">
            <v>Azerbaijan</v>
          </cell>
          <cell r="W15" t="str">
            <v>Bahrain</v>
          </cell>
          <cell r="X15" t="str">
            <v>Bangladesh</v>
          </cell>
          <cell r="Y15" t="str">
            <v>Belarus</v>
          </cell>
          <cell r="Z15" t="str">
            <v>Belgium</v>
          </cell>
          <cell r="AA15" t="str">
            <v>Benin</v>
          </cell>
          <cell r="AB15" t="str">
            <v>Bolivia (Plurinational State of)</v>
          </cell>
          <cell r="AC15" t="str">
            <v>Bosnia and Herzegovina</v>
          </cell>
          <cell r="AD15" t="str">
            <v>Botswana</v>
          </cell>
          <cell r="AE15" t="str">
            <v>Brazil</v>
          </cell>
          <cell r="AF15" t="str">
            <v>Brunei Darussalam</v>
          </cell>
          <cell r="AG15" t="str">
            <v>Bulgaria</v>
          </cell>
          <cell r="AH15" t="str">
            <v>Burkina Faso</v>
          </cell>
          <cell r="AI15" t="str">
            <v>Cambodia</v>
          </cell>
          <cell r="AJ15" t="str">
            <v>Cameroon</v>
          </cell>
          <cell r="AK15" t="str">
            <v>Canada</v>
          </cell>
          <cell r="AL15" t="str">
            <v>Chile</v>
          </cell>
          <cell r="AM15" t="str">
            <v>China</v>
          </cell>
          <cell r="AN15" t="str">
            <v>Colombia</v>
          </cell>
          <cell r="AO15" t="str">
            <v>Costa Rica</v>
          </cell>
          <cell r="AP15" t="str">
            <v>Côte d'Ivoire</v>
          </cell>
          <cell r="AQ15" t="str">
            <v>Croatia</v>
          </cell>
          <cell r="AR15" t="str">
            <v>Cyprus</v>
          </cell>
          <cell r="AS15" t="str">
            <v>Czech Republic</v>
          </cell>
          <cell r="AT15" t="str">
            <v>Denmark</v>
          </cell>
          <cell r="AU15" t="str">
            <v>Dominican Republic</v>
          </cell>
          <cell r="AV15" t="str">
            <v>Ecuador</v>
          </cell>
          <cell r="AW15" t="str">
            <v>Egypt</v>
          </cell>
          <cell r="AX15" t="str">
            <v>El Salvador</v>
          </cell>
          <cell r="AY15" t="str">
            <v>Estonia</v>
          </cell>
          <cell r="AZ15" t="str">
            <v>Ethiopia</v>
          </cell>
          <cell r="BA15" t="str">
            <v>Finland</v>
          </cell>
          <cell r="BB15" t="str">
            <v>France</v>
          </cell>
          <cell r="BC15" t="str">
            <v>Georgia</v>
          </cell>
          <cell r="BD15" t="str">
            <v>Germany</v>
          </cell>
          <cell r="BE15" t="str">
            <v>Ghana</v>
          </cell>
          <cell r="BF15" t="str">
            <v>Greece</v>
          </cell>
          <cell r="BG15" t="str">
            <v>Guatemala</v>
          </cell>
          <cell r="BH15" t="str">
            <v>Guyana</v>
          </cell>
          <cell r="BI15" t="str">
            <v>Honduras</v>
          </cell>
          <cell r="BJ15" t="str">
            <v>Hong Kong (SAR), China</v>
          </cell>
          <cell r="BK15" t="str">
            <v>Hungary</v>
          </cell>
          <cell r="BL15" t="str">
            <v>Iceland</v>
          </cell>
          <cell r="BM15" t="str">
            <v>India</v>
          </cell>
          <cell r="BN15" t="str">
            <v>Indonesia</v>
          </cell>
          <cell r="BO15" t="str">
            <v>Iran (Islamic Republic of)</v>
          </cell>
          <cell r="BP15" t="str">
            <v>Ireland</v>
          </cell>
          <cell r="BQ15" t="str">
            <v>Israel</v>
          </cell>
          <cell r="BR15" t="str">
            <v>Italy</v>
          </cell>
          <cell r="BS15" t="str">
            <v>Jamaica</v>
          </cell>
          <cell r="BT15" t="str">
            <v>Japan</v>
          </cell>
          <cell r="BU15" t="str">
            <v>Jordan</v>
          </cell>
          <cell r="BV15" t="str">
            <v>Kazakhstan</v>
          </cell>
          <cell r="BW15" t="str">
            <v>Kenya</v>
          </cell>
          <cell r="BX15" t="str">
            <v>Korea (Republic of )</v>
          </cell>
          <cell r="BY15" t="str">
            <v>Kuwait</v>
          </cell>
          <cell r="BZ15" t="str">
            <v>Kyrgyzstan</v>
          </cell>
          <cell r="CA15" t="str">
            <v>Latvia</v>
          </cell>
          <cell r="CB15" t="str">
            <v>Lebanon</v>
          </cell>
          <cell r="CC15" t="str">
            <v>Lithuania</v>
          </cell>
          <cell r="CD15" t="str">
            <v>Luxembourg</v>
          </cell>
          <cell r="CE15" t="str">
            <v>Macedonia (The Former Yugoslav Republic of)</v>
          </cell>
          <cell r="CF15" t="str">
            <v>Madagascar</v>
          </cell>
          <cell r="CG15" t="str">
            <v>Malawi</v>
          </cell>
          <cell r="CH15" t="str">
            <v>Malaysia</v>
          </cell>
          <cell r="CI15" t="str">
            <v>Mali</v>
          </cell>
          <cell r="CJ15" t="str">
            <v>Mauritius</v>
          </cell>
          <cell r="CK15" t="str">
            <v>Mexico</v>
          </cell>
          <cell r="CL15" t="str">
            <v>Moldova (Republic of)</v>
          </cell>
          <cell r="CM15" t="str">
            <v>Mongolia</v>
          </cell>
          <cell r="CN15" t="str">
            <v>Morocco</v>
          </cell>
          <cell r="CO15" t="str">
            <v>Mozambique</v>
          </cell>
          <cell r="CP15" t="str">
            <v>Namibia</v>
          </cell>
          <cell r="CQ15" t="str">
            <v>Nepal</v>
          </cell>
          <cell r="CR15" t="str">
            <v>Netherlands</v>
          </cell>
          <cell r="CS15" t="str">
            <v>New Zealand</v>
          </cell>
          <cell r="CT15" t="str">
            <v>Nicaragua</v>
          </cell>
          <cell r="CU15" t="str">
            <v>Niger</v>
          </cell>
          <cell r="CV15" t="str">
            <v>Nigeria</v>
          </cell>
          <cell r="CW15" t="str">
            <v>Norway</v>
          </cell>
          <cell r="CX15" t="str">
            <v>Oman</v>
          </cell>
          <cell r="CY15" t="str">
            <v>Pakistan</v>
          </cell>
          <cell r="CZ15" t="str">
            <v>Panama</v>
          </cell>
          <cell r="DA15" t="str">
            <v>Paraguay</v>
          </cell>
          <cell r="DB15" t="str">
            <v>Peru</v>
          </cell>
          <cell r="DC15" t="str">
            <v>Philippines</v>
          </cell>
          <cell r="DD15" t="str">
            <v>Poland</v>
          </cell>
          <cell r="DE15" t="str">
            <v>Portugal</v>
          </cell>
          <cell r="DF15" t="str">
            <v>Qatar</v>
          </cell>
          <cell r="DG15" t="str">
            <v>Romania</v>
          </cell>
          <cell r="DH15" t="str">
            <v>Russian Federation</v>
          </cell>
          <cell r="DI15" t="str">
            <v>Rwanda</v>
          </cell>
          <cell r="DJ15" t="str">
            <v>Saudi Arabia</v>
          </cell>
          <cell r="DK15" t="str">
            <v>Senegal</v>
          </cell>
          <cell r="DL15" t="str">
            <v>Serbia</v>
          </cell>
          <cell r="DM15" t="str">
            <v>Singapore</v>
          </cell>
          <cell r="DN15" t="str">
            <v>Slovakia</v>
          </cell>
          <cell r="DO15" t="str">
            <v>Slovenia</v>
          </cell>
          <cell r="DP15" t="str">
            <v>South Africa</v>
          </cell>
          <cell r="DQ15" t="str">
            <v>Spain</v>
          </cell>
          <cell r="DR15" t="str">
            <v>Sri Lanka</v>
          </cell>
          <cell r="DS15" t="str">
            <v>Sudan</v>
          </cell>
          <cell r="DT15" t="str">
            <v>Swaziland</v>
          </cell>
          <cell r="DU15" t="str">
            <v>Sweden</v>
          </cell>
          <cell r="DV15" t="str">
            <v>Switzerland</v>
          </cell>
          <cell r="DW15" t="str">
            <v>Syrian Arab Republic</v>
          </cell>
          <cell r="DX15" t="str">
            <v>Tajikistan</v>
          </cell>
          <cell r="DY15" t="str">
            <v>Tanzania (United Republic of)</v>
          </cell>
          <cell r="DZ15" t="str">
            <v>Thailand</v>
          </cell>
          <cell r="EA15" t="str">
            <v>Trinidad and Tobago</v>
          </cell>
          <cell r="EB15" t="str">
            <v>Tunisia</v>
          </cell>
          <cell r="EC15" t="str">
            <v>Turkey</v>
          </cell>
          <cell r="ED15" t="str">
            <v>Uganda</v>
          </cell>
          <cell r="EE15" t="str">
            <v>Ukraine</v>
          </cell>
          <cell r="EF15" t="str">
            <v>United Arab Emirates</v>
          </cell>
          <cell r="EG15" t="str">
            <v>United Kingdom</v>
          </cell>
          <cell r="EH15" t="str">
            <v>United States of America</v>
          </cell>
          <cell r="EI15" t="str">
            <v>Uruguay</v>
          </cell>
          <cell r="EJ15" t="str">
            <v>Venezuela (Bolivarian Republic of)</v>
          </cell>
          <cell r="EK15" t="str">
            <v>Viet Nam</v>
          </cell>
          <cell r="EL15" t="str">
            <v>Yemen</v>
          </cell>
          <cell r="EM15" t="str">
            <v>Zambia</v>
          </cell>
          <cell r="EN15" t="str">
            <v>Zimbabwe</v>
          </cell>
        </row>
        <row r="16">
          <cell r="G16" t="str">
            <v>AAA Economies</v>
          </cell>
          <cell r="H16" t="str">
            <v>WB, Education Statistics</v>
          </cell>
          <cell r="I16">
            <v>2011</v>
          </cell>
          <cell r="J16">
            <v>212</v>
          </cell>
          <cell r="K16" t="str">
            <v/>
          </cell>
          <cell r="N16" t="str">
            <v>ECONOMY</v>
          </cell>
          <cell r="O16" t="str">
            <v>Republic of Albania</v>
          </cell>
          <cell r="P16" t="str">
            <v>People's Democratic Republic of Algeria</v>
          </cell>
          <cell r="Q16" t="str">
            <v>People's Republic of Angola</v>
          </cell>
          <cell r="R16" t="str">
            <v>Argentine Republic</v>
          </cell>
          <cell r="S16" t="str">
            <v>Republic of Armenia</v>
          </cell>
          <cell r="T16" t="str">
            <v>Commonwealth of Australia</v>
          </cell>
          <cell r="U16" t="str">
            <v>Republic of Austria</v>
          </cell>
          <cell r="V16" t="str">
            <v>Republic of Azerbaijan</v>
          </cell>
          <cell r="W16" t="str">
            <v>Kingdom of Bahrain</v>
          </cell>
          <cell r="X16" t="str">
            <v>People's Republic of Bangladesh</v>
          </cell>
          <cell r="Y16" t="str">
            <v>Republic of Belarus</v>
          </cell>
          <cell r="Z16" t="str">
            <v>Kingdom of Belgium</v>
          </cell>
          <cell r="AA16" t="str">
            <v>Republic of Benin</v>
          </cell>
          <cell r="AB16" t="str">
            <v>Plurinational State of Bolivia</v>
          </cell>
          <cell r="AC16" t="str">
            <v>Bosnia and Herzegovina</v>
          </cell>
          <cell r="AD16" t="str">
            <v>Republic of Botswana</v>
          </cell>
          <cell r="AE16" t="str">
            <v>Federative Republic of Brazil</v>
          </cell>
          <cell r="AF16" t="str">
            <v>Brunei Darussalam</v>
          </cell>
          <cell r="AG16" t="str">
            <v>Republic of Bulgaria</v>
          </cell>
          <cell r="AH16" t="str">
            <v>Burkina Faso</v>
          </cell>
          <cell r="AI16" t="str">
            <v>Kingdom of Cambodia</v>
          </cell>
          <cell r="AJ16" t="str">
            <v>Republic of Cameroon</v>
          </cell>
          <cell r="AK16" t="str">
            <v>Canada</v>
          </cell>
          <cell r="AL16" t="str">
            <v>Republic of Chile</v>
          </cell>
          <cell r="AM16" t="str">
            <v>People's Republic of China</v>
          </cell>
          <cell r="AN16" t="str">
            <v>Republic of Colombia</v>
          </cell>
          <cell r="AO16" t="str">
            <v>Republic of Costa Rica</v>
          </cell>
          <cell r="AP16" t="str">
            <v>Republic of Côte d'Ivoire</v>
          </cell>
          <cell r="AQ16" t="str">
            <v>Republic of Croatia</v>
          </cell>
          <cell r="AR16" t="str">
            <v>Republic of Cyprus</v>
          </cell>
          <cell r="AS16" t="str">
            <v>Czech Republic</v>
          </cell>
          <cell r="AT16" t="str">
            <v>Kingdom of Denmark</v>
          </cell>
          <cell r="AU16" t="str">
            <v>Dominican Republic</v>
          </cell>
          <cell r="AV16" t="str">
            <v>Republic of Ecuador</v>
          </cell>
          <cell r="AW16" t="str">
            <v>Arab Republic of Egypt</v>
          </cell>
          <cell r="AX16" t="str">
            <v>Republic of El Salvador</v>
          </cell>
          <cell r="AY16" t="str">
            <v>Republic of Estonia</v>
          </cell>
          <cell r="AZ16" t="str">
            <v>Federal Democratic Republic of Ethiopia</v>
          </cell>
          <cell r="BA16" t="str">
            <v>Republic of Finland</v>
          </cell>
          <cell r="BB16" t="str">
            <v>French Republic</v>
          </cell>
          <cell r="BC16" t="str">
            <v>Georgia</v>
          </cell>
          <cell r="BD16" t="str">
            <v>Federal Republic of Germany</v>
          </cell>
          <cell r="BE16" t="str">
            <v>Republic of Ghana</v>
          </cell>
          <cell r="BF16" t="str">
            <v>Hellenic Republic</v>
          </cell>
          <cell r="BG16" t="str">
            <v>Republic of Guatemala</v>
          </cell>
          <cell r="BH16" t="str">
            <v>Republic of Guyana</v>
          </cell>
          <cell r="BI16" t="str">
            <v>Republic of Honduras</v>
          </cell>
          <cell r="BJ16" t="str">
            <v>Hong Kong Special Administrative Region of the People's Republic of China</v>
          </cell>
          <cell r="BK16" t="str">
            <v>Republic of Hungary</v>
          </cell>
          <cell r="BL16" t="str">
            <v>Republic of Iceland</v>
          </cell>
          <cell r="BM16" t="str">
            <v>Republic of India</v>
          </cell>
          <cell r="BN16" t="str">
            <v>Republic of Indonesia</v>
          </cell>
          <cell r="BO16" t="str">
            <v>Islamic Republic of Iran</v>
          </cell>
          <cell r="BP16" t="str">
            <v>Ireland</v>
          </cell>
          <cell r="BQ16" t="str">
            <v>State of Israel</v>
          </cell>
          <cell r="BR16" t="str">
            <v>Italian Republic</v>
          </cell>
          <cell r="BS16" t="str">
            <v>Jamaica</v>
          </cell>
          <cell r="BT16" t="str">
            <v>Japan</v>
          </cell>
          <cell r="BU16" t="str">
            <v>Hashemite Kingdom of Jordan</v>
          </cell>
          <cell r="BV16" t="str">
            <v>Republic of Kazakhstan</v>
          </cell>
          <cell r="BW16" t="str">
            <v>Republic of Kenya</v>
          </cell>
          <cell r="BX16" t="str">
            <v>Republic of Korea</v>
          </cell>
          <cell r="BY16" t="str">
            <v>State of Kuwait</v>
          </cell>
          <cell r="BZ16" t="str">
            <v>Kyrgyz Republic</v>
          </cell>
          <cell r="CA16" t="str">
            <v>Republic of Latvia</v>
          </cell>
          <cell r="CB16" t="str">
            <v>Lebanese Republic</v>
          </cell>
          <cell r="CC16" t="str">
            <v>Republic of Lithuania</v>
          </cell>
          <cell r="CD16" t="str">
            <v>Grand Duchy of Luxembourg</v>
          </cell>
          <cell r="CE16" t="str">
            <v>The Former Yugoslav Republic of Macedonia</v>
          </cell>
          <cell r="CF16" t="str">
            <v>Republic of Madagascar</v>
          </cell>
          <cell r="CG16" t="str">
            <v>Republic of Malawi</v>
          </cell>
          <cell r="CH16" t="str">
            <v>Malaysia</v>
          </cell>
          <cell r="CI16" t="str">
            <v>Republic of Mali</v>
          </cell>
          <cell r="CJ16" t="str">
            <v>Republic of Mauritius</v>
          </cell>
          <cell r="CK16" t="str">
            <v>United Mexican States</v>
          </cell>
          <cell r="CL16" t="str">
            <v>Republic of Moldova</v>
          </cell>
          <cell r="CM16" t="str">
            <v>Mongolia</v>
          </cell>
          <cell r="CN16" t="str">
            <v>Kingdom of Morocco</v>
          </cell>
          <cell r="CO16" t="str">
            <v>Republic of Mozambique</v>
          </cell>
          <cell r="CP16" t="str">
            <v>Republic of Namibia</v>
          </cell>
          <cell r="CQ16" t="str">
            <v>Nepal</v>
          </cell>
          <cell r="CR16" t="str">
            <v>Kingdom of the Netherlands</v>
          </cell>
          <cell r="CS16" t="str">
            <v>New Zealand</v>
          </cell>
          <cell r="CT16" t="str">
            <v>Republic of Nicaragua</v>
          </cell>
          <cell r="CU16" t="str">
            <v>Republic of Niger</v>
          </cell>
          <cell r="CV16" t="str">
            <v>Federal Republic of Nigeria</v>
          </cell>
          <cell r="CW16" t="str">
            <v>Kingdom of Norway</v>
          </cell>
          <cell r="CX16" t="str">
            <v>Sultanate of Oman</v>
          </cell>
          <cell r="CY16" t="str">
            <v>Islamic Republic of Pakistan</v>
          </cell>
          <cell r="CZ16" t="str">
            <v>Republic of Panama</v>
          </cell>
          <cell r="DA16" t="str">
            <v>Republic of Paraguay</v>
          </cell>
          <cell r="DB16" t="str">
            <v>Republic of Peru</v>
          </cell>
          <cell r="DC16" t="str">
            <v>Republic of the Philippines</v>
          </cell>
          <cell r="DD16" t="str">
            <v>Republic of Poland</v>
          </cell>
          <cell r="DE16" t="str">
            <v>Portuguese Republic</v>
          </cell>
          <cell r="DF16" t="str">
            <v>State of Qatar</v>
          </cell>
          <cell r="DG16" t="str">
            <v>Romania</v>
          </cell>
          <cell r="DH16" t="str">
            <v>Russian Federation</v>
          </cell>
          <cell r="DI16" t="str">
            <v>Republic of Rwanda</v>
          </cell>
          <cell r="DJ16" t="str">
            <v>Kingdom of Saudi Arabia</v>
          </cell>
          <cell r="DK16" t="str">
            <v>Republic of Senegal</v>
          </cell>
          <cell r="DL16" t="str">
            <v>Republic of Serbia</v>
          </cell>
          <cell r="DM16" t="str">
            <v>Republic of Singapore</v>
          </cell>
          <cell r="DN16" t="str">
            <v>Slovak Republic</v>
          </cell>
          <cell r="DO16" t="str">
            <v>Republic of Slovenia</v>
          </cell>
          <cell r="DP16" t="str">
            <v>Republic of South Africa</v>
          </cell>
          <cell r="DQ16" t="str">
            <v>Kingdom of Spain</v>
          </cell>
          <cell r="DR16" t="str">
            <v>Democratic Socialist Republic of Sri Lanka</v>
          </cell>
          <cell r="DS16" t="str">
            <v>Republic of the Sudan</v>
          </cell>
          <cell r="DT16" t="str">
            <v>Kingdom of Swaziland</v>
          </cell>
          <cell r="DU16" t="str">
            <v>Kingdom of Sweden</v>
          </cell>
          <cell r="DV16" t="str">
            <v>Switzerland</v>
          </cell>
          <cell r="DW16" t="str">
            <v>Syrian Arab Republic</v>
          </cell>
          <cell r="DX16" t="str">
            <v>Republic of Tajikistan</v>
          </cell>
          <cell r="DY16" t="str">
            <v>United Republic of Tanzania</v>
          </cell>
          <cell r="DZ16" t="str">
            <v>Kingdom of Thailand</v>
          </cell>
          <cell r="EA16" t="str">
            <v>Republic of Trinidad and Tobago</v>
          </cell>
          <cell r="EB16" t="str">
            <v>Republic of Tunisia</v>
          </cell>
          <cell r="EC16" t="str">
            <v>Republic of Turkey</v>
          </cell>
          <cell r="ED16" t="str">
            <v>Republic of Uganda</v>
          </cell>
          <cell r="EE16" t="str">
            <v>Ukraine</v>
          </cell>
          <cell r="EF16" t="str">
            <v>United Arab Emirates</v>
          </cell>
          <cell r="EG16" t="str">
            <v>United Kingdom of Great Britain and Northern Ireland</v>
          </cell>
          <cell r="EH16" t="str">
            <v>United States of America</v>
          </cell>
          <cell r="EI16" t="str">
            <v>Oriental Republic of Uruguay</v>
          </cell>
          <cell r="EJ16" t="str">
            <v>República Bolivariana de Venezuela</v>
          </cell>
          <cell r="EK16" t="str">
            <v>Socialist Republic of Vietnam</v>
          </cell>
          <cell r="EL16" t="str">
            <v>Republic of Yemen</v>
          </cell>
          <cell r="EM16" t="str">
            <v>Republic of Zambia</v>
          </cell>
          <cell r="EN16" t="str">
            <v>Republic of Zimbabwe</v>
          </cell>
        </row>
        <row r="17">
          <cell r="G17" t="str">
            <v>Population (thousands)</v>
          </cell>
          <cell r="H17" t="str">
            <v>United Nations</v>
          </cell>
          <cell r="I17">
            <v>2010</v>
          </cell>
          <cell r="J17">
            <v>227</v>
          </cell>
          <cell r="K17">
            <v>119</v>
          </cell>
          <cell r="N17" t="str">
            <v>SCORE</v>
          </cell>
          <cell r="O17">
            <v>3169.087</v>
          </cell>
          <cell r="P17">
            <v>35422.589</v>
          </cell>
          <cell r="Q17">
            <v>18992.706999999999</v>
          </cell>
          <cell r="R17">
            <v>40665.732000000004</v>
          </cell>
          <cell r="S17">
            <v>3090.3789999999999</v>
          </cell>
          <cell r="T17">
            <v>21511.887999999999</v>
          </cell>
          <cell r="U17">
            <v>8387.491</v>
          </cell>
          <cell r="V17">
            <v>8933.9279999999999</v>
          </cell>
          <cell r="W17">
            <v>807.13099999999997</v>
          </cell>
          <cell r="X17">
            <v>164425.49100000001</v>
          </cell>
          <cell r="Y17">
            <v>9587.94</v>
          </cell>
          <cell r="Z17">
            <v>10697.588</v>
          </cell>
          <cell r="AA17">
            <v>9211.741</v>
          </cell>
          <cell r="AB17">
            <v>10030.832</v>
          </cell>
          <cell r="AC17">
            <v>3759.6329999999998</v>
          </cell>
          <cell r="AD17">
            <v>1977.569</v>
          </cell>
          <cell r="AE17">
            <v>195423.25200000001</v>
          </cell>
          <cell r="AF17">
            <v>407.04500000000002</v>
          </cell>
          <cell r="AG17">
            <v>7497.2820000000002</v>
          </cell>
          <cell r="AH17">
            <v>16286.706</v>
          </cell>
          <cell r="AI17">
            <v>15053.111999999999</v>
          </cell>
          <cell r="AJ17">
            <v>19958.350999999999</v>
          </cell>
          <cell r="AK17">
            <v>33889.747000000003</v>
          </cell>
          <cell r="AL17">
            <v>17134.707999999999</v>
          </cell>
          <cell r="AM17">
            <v>1354146.443</v>
          </cell>
          <cell r="AN17">
            <v>46300.196000000004</v>
          </cell>
          <cell r="AO17">
            <v>4639.8270000000002</v>
          </cell>
          <cell r="AP17">
            <v>21570.745999999999</v>
          </cell>
          <cell r="AQ17">
            <v>4409.6589999999997</v>
          </cell>
          <cell r="AR17">
            <v>879.72299999999996</v>
          </cell>
          <cell r="AS17">
            <v>10410.786</v>
          </cell>
          <cell r="AT17">
            <v>5481.2830000000004</v>
          </cell>
          <cell r="AU17">
            <v>10225.482</v>
          </cell>
          <cell r="AV17">
            <v>13774.909</v>
          </cell>
          <cell r="AW17">
            <v>84474.426999999996</v>
          </cell>
          <cell r="AX17">
            <v>6194.1260000000002</v>
          </cell>
          <cell r="AY17">
            <v>1339.4590000000001</v>
          </cell>
          <cell r="AZ17">
            <v>84975.606</v>
          </cell>
          <cell r="BA17">
            <v>5345.826</v>
          </cell>
          <cell r="BB17">
            <v>62636.58</v>
          </cell>
          <cell r="BC17">
            <v>4219.1909999999998</v>
          </cell>
          <cell r="BD17">
            <v>82056.774999999994</v>
          </cell>
          <cell r="BE17">
            <v>24332.755000000001</v>
          </cell>
          <cell r="BF17">
            <v>11183.393</v>
          </cell>
          <cell r="BG17">
            <v>14376.880999999999</v>
          </cell>
          <cell r="BH17">
            <v>761.44200000000001</v>
          </cell>
          <cell r="BI17">
            <v>7615.5839999999998</v>
          </cell>
          <cell r="BJ17">
            <v>7069.3779999999997</v>
          </cell>
          <cell r="BK17">
            <v>9973.1409999999996</v>
          </cell>
          <cell r="BL17">
            <v>329.279</v>
          </cell>
          <cell r="BM17">
            <v>1214464.3119999999</v>
          </cell>
          <cell r="BN17">
            <v>232516.77100000001</v>
          </cell>
          <cell r="BO17">
            <v>75077.547000000006</v>
          </cell>
          <cell r="BP17">
            <v>4589.0020000000004</v>
          </cell>
          <cell r="BQ17">
            <v>7285.0330000000004</v>
          </cell>
          <cell r="BR17">
            <v>60097.563999999998</v>
          </cell>
          <cell r="BS17">
            <v>2729.9090000000001</v>
          </cell>
          <cell r="BT17">
            <v>126995.41099999999</v>
          </cell>
          <cell r="BU17">
            <v>6472.3919999999998</v>
          </cell>
          <cell r="BV17">
            <v>15753.46</v>
          </cell>
          <cell r="BW17">
            <v>40862.9</v>
          </cell>
          <cell r="BX17">
            <v>48500.716999999997</v>
          </cell>
          <cell r="BY17">
            <v>3050.7440000000001</v>
          </cell>
          <cell r="BZ17">
            <v>5550.2389999999996</v>
          </cell>
          <cell r="CA17">
            <v>2240.2649999999999</v>
          </cell>
          <cell r="CB17">
            <v>4254.5829999999996</v>
          </cell>
          <cell r="CC17">
            <v>3255.3240000000001</v>
          </cell>
          <cell r="CD17">
            <v>491.77199999999999</v>
          </cell>
          <cell r="CE17">
            <v>2043.36</v>
          </cell>
          <cell r="CF17">
            <v>20146.441999999999</v>
          </cell>
          <cell r="CG17">
            <v>15691.784</v>
          </cell>
          <cell r="CH17">
            <v>27913.99</v>
          </cell>
          <cell r="CI17">
            <v>13323.103999999999</v>
          </cell>
          <cell r="CJ17">
            <v>1296.569</v>
          </cell>
          <cell r="CK17">
            <v>110645.15399999999</v>
          </cell>
          <cell r="CL17">
            <v>3575.5740000000001</v>
          </cell>
          <cell r="CM17">
            <v>2701.1170000000002</v>
          </cell>
          <cell r="CN17">
            <v>32381.282999999999</v>
          </cell>
          <cell r="CO17">
            <v>23405.67</v>
          </cell>
          <cell r="CP17">
            <v>2212.0369999999998</v>
          </cell>
          <cell r="CQ17">
            <v>29852.682000000001</v>
          </cell>
          <cell r="CR17">
            <v>16653.346000000001</v>
          </cell>
          <cell r="CS17">
            <v>4303.4570000000003</v>
          </cell>
          <cell r="CT17">
            <v>5822.2650000000003</v>
          </cell>
          <cell r="CU17">
            <v>15891.482</v>
          </cell>
          <cell r="CV17">
            <v>158258.91699999999</v>
          </cell>
          <cell r="CW17">
            <v>4855.3149999999996</v>
          </cell>
          <cell r="CX17">
            <v>2905.114</v>
          </cell>
          <cell r="CY17">
            <v>184753.3</v>
          </cell>
          <cell r="CZ17">
            <v>3508.4749999999999</v>
          </cell>
          <cell r="DA17">
            <v>6459.7269999999999</v>
          </cell>
          <cell r="DB17">
            <v>29496.12</v>
          </cell>
          <cell r="DC17">
            <v>93616.853000000003</v>
          </cell>
          <cell r="DD17">
            <v>38038.093999999997</v>
          </cell>
          <cell r="DE17">
            <v>10732.357</v>
          </cell>
          <cell r="DF17">
            <v>1508.3219999999999</v>
          </cell>
          <cell r="DG17">
            <v>21190.153999999999</v>
          </cell>
          <cell r="DH17">
            <v>140366.56099999999</v>
          </cell>
          <cell r="DI17">
            <v>10277.212</v>
          </cell>
          <cell r="DJ17">
            <v>26245.969000000001</v>
          </cell>
          <cell r="DK17">
            <v>12860.717000000001</v>
          </cell>
          <cell r="DL17">
            <v>9855.857</v>
          </cell>
          <cell r="DM17">
            <v>4836.6909999999998</v>
          </cell>
          <cell r="DN17">
            <v>5411.64</v>
          </cell>
          <cell r="DO17">
            <v>2024.912</v>
          </cell>
          <cell r="DP17">
            <v>50492.408000000003</v>
          </cell>
          <cell r="DQ17">
            <v>45316.586000000003</v>
          </cell>
          <cell r="DR17">
            <v>20409.946</v>
          </cell>
          <cell r="DS17">
            <v>43192.438000000002</v>
          </cell>
          <cell r="DT17">
            <v>1201.904</v>
          </cell>
          <cell r="DU17">
            <v>9293.0259999999998</v>
          </cell>
          <cell r="DV17">
            <v>7594.5609999999997</v>
          </cell>
          <cell r="DW17">
            <v>22505.091</v>
          </cell>
          <cell r="DX17">
            <v>7074.8450000000003</v>
          </cell>
          <cell r="DY17">
            <v>45039.572999999997</v>
          </cell>
          <cell r="DZ17">
            <v>68139.237999999998</v>
          </cell>
          <cell r="EA17">
            <v>1343.7249999999999</v>
          </cell>
          <cell r="EB17">
            <v>10373.957</v>
          </cell>
          <cell r="EC17">
            <v>75705.146999999997</v>
          </cell>
          <cell r="ED17">
            <v>33796.461000000003</v>
          </cell>
          <cell r="EE17">
            <v>45433.415000000001</v>
          </cell>
          <cell r="EF17">
            <v>4707.3069999999998</v>
          </cell>
          <cell r="EG17">
            <v>61899.271999999997</v>
          </cell>
          <cell r="EH17">
            <v>317641.087</v>
          </cell>
          <cell r="EI17">
            <v>3372.2220000000002</v>
          </cell>
          <cell r="EJ17">
            <v>29043.555</v>
          </cell>
          <cell r="EK17">
            <v>89028.740999999995</v>
          </cell>
          <cell r="EL17">
            <v>24255.928</v>
          </cell>
          <cell r="EM17">
            <v>13257.269</v>
          </cell>
          <cell r="EN17">
            <v>12644.040999999999</v>
          </cell>
        </row>
        <row r="18">
          <cell r="G18" t="str">
            <v>Population (millions)</v>
          </cell>
          <cell r="H18" t="str">
            <v/>
          </cell>
          <cell r="I18">
            <v>2010</v>
          </cell>
          <cell r="J18">
            <v>242</v>
          </cell>
          <cell r="K18">
            <v>119</v>
          </cell>
          <cell r="N18" t="str">
            <v>SCORE</v>
          </cell>
          <cell r="O18">
            <v>3.1690870000000002</v>
          </cell>
          <cell r="P18">
            <v>35.422589000000002</v>
          </cell>
          <cell r="Q18">
            <v>18.992706999999999</v>
          </cell>
          <cell r="R18">
            <v>40.665732000000006</v>
          </cell>
          <cell r="S18">
            <v>3.090379</v>
          </cell>
          <cell r="T18">
            <v>21.511887999999999</v>
          </cell>
          <cell r="U18">
            <v>8.3874910000000007</v>
          </cell>
          <cell r="V18">
            <v>8.9339279999999999</v>
          </cell>
          <cell r="W18">
            <v>0.80713099999999993</v>
          </cell>
          <cell r="X18">
            <v>164.42549100000002</v>
          </cell>
          <cell r="Y18">
            <v>9.5879399999999997</v>
          </cell>
          <cell r="Z18">
            <v>10.697588</v>
          </cell>
          <cell r="AA18">
            <v>9.211741</v>
          </cell>
          <cell r="AB18">
            <v>10.030832</v>
          </cell>
          <cell r="AC18">
            <v>3.759633</v>
          </cell>
          <cell r="AD18">
            <v>1.9775689999999999</v>
          </cell>
          <cell r="AE18">
            <v>195.42325200000002</v>
          </cell>
          <cell r="AF18">
            <v>0.40704499999999999</v>
          </cell>
          <cell r="AG18">
            <v>7.4972820000000002</v>
          </cell>
          <cell r="AH18">
            <v>16.286705999999999</v>
          </cell>
          <cell r="AI18">
            <v>15.053111999999999</v>
          </cell>
          <cell r="AJ18">
            <v>19.958351</v>
          </cell>
          <cell r="AK18">
            <v>33.889747</v>
          </cell>
          <cell r="AL18">
            <v>17.134708</v>
          </cell>
          <cell r="AM18">
            <v>1354.1464429999999</v>
          </cell>
          <cell r="AN18">
            <v>46.300196000000007</v>
          </cell>
          <cell r="AO18">
            <v>4.6398270000000004</v>
          </cell>
          <cell r="AP18">
            <v>21.570746</v>
          </cell>
          <cell r="AQ18">
            <v>4.4096589999999996</v>
          </cell>
          <cell r="AR18">
            <v>0.87972299999999992</v>
          </cell>
          <cell r="AS18">
            <v>10.410786</v>
          </cell>
          <cell r="AT18">
            <v>5.4812830000000003</v>
          </cell>
          <cell r="AU18">
            <v>10.225482</v>
          </cell>
          <cell r="AV18">
            <v>13.774908999999999</v>
          </cell>
          <cell r="AW18">
            <v>84.474426999999991</v>
          </cell>
          <cell r="AX18">
            <v>6.1941259999999998</v>
          </cell>
          <cell r="AY18">
            <v>1.339459</v>
          </cell>
          <cell r="AZ18">
            <v>84.975605999999999</v>
          </cell>
          <cell r="BA18">
            <v>5.3458259999999997</v>
          </cell>
          <cell r="BB18">
            <v>62.636580000000002</v>
          </cell>
          <cell r="BC18">
            <v>4.2191909999999995</v>
          </cell>
          <cell r="BD18">
            <v>82.056774999999988</v>
          </cell>
          <cell r="BE18">
            <v>24.332755000000002</v>
          </cell>
          <cell r="BF18">
            <v>11.183393000000001</v>
          </cell>
          <cell r="BG18">
            <v>14.376880999999999</v>
          </cell>
          <cell r="BH18">
            <v>0.76144199999999995</v>
          </cell>
          <cell r="BI18">
            <v>7.6155840000000001</v>
          </cell>
          <cell r="BJ18">
            <v>7.0693779999999995</v>
          </cell>
          <cell r="BK18">
            <v>9.973141</v>
          </cell>
          <cell r="BL18">
            <v>0.32927899999999999</v>
          </cell>
          <cell r="BM18">
            <v>1214.4643119999998</v>
          </cell>
          <cell r="BN18">
            <v>232.51677100000001</v>
          </cell>
          <cell r="BO18">
            <v>75.07754700000001</v>
          </cell>
          <cell r="BP18">
            <v>4.5890020000000007</v>
          </cell>
          <cell r="BQ18">
            <v>7.2850330000000003</v>
          </cell>
          <cell r="BR18">
            <v>60.097563999999998</v>
          </cell>
          <cell r="BS18">
            <v>2.7299090000000001</v>
          </cell>
          <cell r="BT18">
            <v>126.99541099999999</v>
          </cell>
          <cell r="BU18">
            <v>6.4723920000000001</v>
          </cell>
          <cell r="BV18">
            <v>15.753459999999999</v>
          </cell>
          <cell r="BW18">
            <v>40.862900000000003</v>
          </cell>
          <cell r="BX18">
            <v>48.500716999999995</v>
          </cell>
          <cell r="BY18">
            <v>3.0507440000000003</v>
          </cell>
          <cell r="BZ18">
            <v>5.5502389999999995</v>
          </cell>
          <cell r="CA18">
            <v>2.240265</v>
          </cell>
          <cell r="CB18">
            <v>4.2545829999999993</v>
          </cell>
          <cell r="CC18">
            <v>3.2553239999999999</v>
          </cell>
          <cell r="CD18">
            <v>0.49177199999999999</v>
          </cell>
          <cell r="CE18">
            <v>2.0433599999999998</v>
          </cell>
          <cell r="CF18">
            <v>20.146442</v>
          </cell>
          <cell r="CG18">
            <v>15.691784</v>
          </cell>
          <cell r="CH18">
            <v>27.913990000000002</v>
          </cell>
          <cell r="CI18">
            <v>13.323103999999999</v>
          </cell>
          <cell r="CJ18">
            <v>1.2965689999999999</v>
          </cell>
          <cell r="CK18">
            <v>110.64515399999999</v>
          </cell>
          <cell r="CL18">
            <v>3.575574</v>
          </cell>
          <cell r="CM18">
            <v>2.701117</v>
          </cell>
          <cell r="CN18">
            <v>32.381282999999996</v>
          </cell>
          <cell r="CO18">
            <v>23.405669999999997</v>
          </cell>
          <cell r="CP18">
            <v>2.2120369999999996</v>
          </cell>
          <cell r="CQ18">
            <v>29.852682000000001</v>
          </cell>
          <cell r="CR18">
            <v>16.653346000000003</v>
          </cell>
          <cell r="CS18">
            <v>4.3034570000000008</v>
          </cell>
          <cell r="CT18">
            <v>5.8222650000000007</v>
          </cell>
          <cell r="CU18">
            <v>15.891482</v>
          </cell>
          <cell r="CV18">
            <v>158.258917</v>
          </cell>
          <cell r="CW18">
            <v>4.8553149999999992</v>
          </cell>
          <cell r="CX18">
            <v>2.9051140000000002</v>
          </cell>
          <cell r="CY18">
            <v>184.7533</v>
          </cell>
          <cell r="CZ18">
            <v>3.5084749999999998</v>
          </cell>
          <cell r="DA18">
            <v>6.459727</v>
          </cell>
          <cell r="DB18">
            <v>29.496119999999998</v>
          </cell>
          <cell r="DC18">
            <v>93.616853000000006</v>
          </cell>
          <cell r="DD18">
            <v>38.038093999999994</v>
          </cell>
          <cell r="DE18">
            <v>10.732357</v>
          </cell>
          <cell r="DF18">
            <v>1.5083219999999999</v>
          </cell>
          <cell r="DG18">
            <v>21.190154</v>
          </cell>
          <cell r="DH18">
            <v>140.36656099999999</v>
          </cell>
          <cell r="DI18">
            <v>10.277211999999999</v>
          </cell>
          <cell r="DJ18">
            <v>26.245969000000002</v>
          </cell>
          <cell r="DK18">
            <v>12.860717000000001</v>
          </cell>
          <cell r="DL18">
            <v>9.8558570000000003</v>
          </cell>
          <cell r="DM18">
            <v>4.8366910000000001</v>
          </cell>
          <cell r="DN18">
            <v>5.4116400000000002</v>
          </cell>
          <cell r="DO18">
            <v>2.024912</v>
          </cell>
          <cell r="DP18">
            <v>50.492408000000005</v>
          </cell>
          <cell r="DQ18">
            <v>45.316586000000001</v>
          </cell>
          <cell r="DR18">
            <v>20.409946000000001</v>
          </cell>
          <cell r="DS18">
            <v>43.192438000000003</v>
          </cell>
          <cell r="DT18">
            <v>1.2019040000000001</v>
          </cell>
          <cell r="DU18">
            <v>9.2930259999999993</v>
          </cell>
          <cell r="DV18">
            <v>7.5945609999999997</v>
          </cell>
          <cell r="DW18">
            <v>22.505091</v>
          </cell>
          <cell r="DX18">
            <v>7.0748449999999998</v>
          </cell>
          <cell r="DY18">
            <v>45.039572999999997</v>
          </cell>
          <cell r="DZ18">
            <v>68.139237999999992</v>
          </cell>
          <cell r="EA18">
            <v>1.3437249999999998</v>
          </cell>
          <cell r="EB18">
            <v>10.373957000000001</v>
          </cell>
          <cell r="EC18">
            <v>75.705146999999997</v>
          </cell>
          <cell r="ED18">
            <v>33.796461000000001</v>
          </cell>
          <cell r="EE18">
            <v>45.433415000000004</v>
          </cell>
          <cell r="EF18">
            <v>4.7073070000000001</v>
          </cell>
          <cell r="EG18">
            <v>61.899271999999996</v>
          </cell>
          <cell r="EH18">
            <v>317.64108700000003</v>
          </cell>
          <cell r="EI18">
            <v>3.3722220000000003</v>
          </cell>
          <cell r="EJ18">
            <v>29.043555000000001</v>
          </cell>
          <cell r="EK18">
            <v>89.028740999999997</v>
          </cell>
          <cell r="EL18">
            <v>24.255928000000001</v>
          </cell>
          <cell r="EM18">
            <v>13.257269000000001</v>
          </cell>
          <cell r="EN18">
            <v>12.644041</v>
          </cell>
        </row>
        <row r="19">
          <cell r="G19" t="str">
            <v>GDP per capita, PPP (current international $)</v>
          </cell>
          <cell r="H19" t="str">
            <v>World Bank</v>
          </cell>
          <cell r="I19" t="str">
            <v>2005 - 2009</v>
          </cell>
          <cell r="J19">
            <v>177</v>
          </cell>
          <cell r="K19">
            <v>118</v>
          </cell>
          <cell r="M19" t="str">
            <v>good</v>
          </cell>
          <cell r="N19" t="str">
            <v>SCORE - ALL</v>
          </cell>
          <cell r="O19">
            <v>8372.9762802175992</v>
          </cell>
          <cell r="P19">
            <v>8172.4752171015598</v>
          </cell>
          <cell r="Q19">
            <v>5812.0219949393422</v>
          </cell>
          <cell r="R19">
            <v>14538.32401076723</v>
          </cell>
          <cell r="S19">
            <v>5278.8765833541383</v>
          </cell>
          <cell r="T19">
            <v>39230.726947151168</v>
          </cell>
          <cell r="U19">
            <v>38363.106542671114</v>
          </cell>
          <cell r="V19">
            <v>9638.1881862451737</v>
          </cell>
          <cell r="W19">
            <v>35174.141600863964</v>
          </cell>
          <cell r="X19">
            <v>1416.323365403855</v>
          </cell>
          <cell r="Y19">
            <v>13039.719480987231</v>
          </cell>
          <cell r="Z19">
            <v>36249.027081038097</v>
          </cell>
          <cell r="AA19">
            <v>1507.8812097896009</v>
          </cell>
          <cell r="AB19">
            <v>4419.3363344503277</v>
          </cell>
          <cell r="AC19">
            <v>8490.5683710601133</v>
          </cell>
          <cell r="AD19">
            <v>13384.46546409738</v>
          </cell>
          <cell r="AE19">
            <v>10412.123262563637</v>
          </cell>
          <cell r="AF19">
            <v>51204.568594596603</v>
          </cell>
          <cell r="AG19">
            <v>13332.741265606914</v>
          </cell>
          <cell r="AH19">
            <v>1186.94802666339</v>
          </cell>
          <cell r="AI19">
            <v>1914.9922655635617</v>
          </cell>
          <cell r="AJ19">
            <v>2204.8769061693347</v>
          </cell>
          <cell r="AK19">
            <v>37945.582389118099</v>
          </cell>
          <cell r="AL19">
            <v>14330.704494550278</v>
          </cell>
          <cell r="AM19">
            <v>6827.9500038541792</v>
          </cell>
          <cell r="AN19">
            <v>8959.2375738972405</v>
          </cell>
          <cell r="AO19">
            <v>11105.74497353416</v>
          </cell>
          <cell r="AP19">
            <v>1701.2263130294361</v>
          </cell>
          <cell r="AQ19">
            <v>19805.448408039134</v>
          </cell>
          <cell r="AR19">
            <v>30223.415623143421</v>
          </cell>
          <cell r="AS19">
            <v>25231.9610256575</v>
          </cell>
          <cell r="AT19">
            <v>36761.668475241553</v>
          </cell>
          <cell r="AU19">
            <v>8433.3224239631854</v>
          </cell>
          <cell r="AV19">
            <v>8267.7302346438282</v>
          </cell>
          <cell r="AW19">
            <v>5672.5516155472915</v>
          </cell>
          <cell r="AX19">
            <v>6629.3327203250747</v>
          </cell>
          <cell r="AY19">
            <v>19451.431785254656</v>
          </cell>
          <cell r="AZ19">
            <v>934.40319272775969</v>
          </cell>
          <cell r="BA19">
            <v>34719.73734940221</v>
          </cell>
          <cell r="BB19">
            <v>33655.492945401907</v>
          </cell>
          <cell r="BC19">
            <v>4774.1108655255821</v>
          </cell>
          <cell r="BD19">
            <v>36267.409132255794</v>
          </cell>
          <cell r="BE19">
            <v>1552.3969142870731</v>
          </cell>
          <cell r="BF19">
            <v>29663.381379548489</v>
          </cell>
          <cell r="BG19">
            <v>4719.5130954212273</v>
          </cell>
          <cell r="BH19">
            <v>3088.2222449163523</v>
          </cell>
          <cell r="BI19">
            <v>3841.5905704236975</v>
          </cell>
          <cell r="BJ19">
            <v>44303.804201163963</v>
          </cell>
          <cell r="BK19">
            <v>19764.30395739081</v>
          </cell>
          <cell r="BL19">
            <v>37595.085218107044</v>
          </cell>
          <cell r="BM19">
            <v>3270.1485609186157</v>
          </cell>
          <cell r="BN19">
            <v>4198.7789031763432</v>
          </cell>
          <cell r="BO19">
            <v>11558.382627854615</v>
          </cell>
          <cell r="BP19">
            <v>41278.249746848123</v>
          </cell>
          <cell r="BQ19">
            <v>27759.182075986089</v>
          </cell>
          <cell r="BR19">
            <v>31908.629522043768</v>
          </cell>
          <cell r="BS19">
            <v>7632.561289724531</v>
          </cell>
          <cell r="BT19">
            <v>32452.818851449276</v>
          </cell>
          <cell r="BU19">
            <v>5596.9912676449067</v>
          </cell>
          <cell r="BV19">
            <v>11509.932171313365</v>
          </cell>
          <cell r="BW19">
            <v>1572.5747560382999</v>
          </cell>
          <cell r="BX19">
            <v>27168.493611738984</v>
          </cell>
          <cell r="BY19">
            <v>48631.319212014401</v>
          </cell>
          <cell r="BZ19">
            <v>2283.3054419981331</v>
          </cell>
          <cell r="CA19">
            <v>15412.841724721013</v>
          </cell>
          <cell r="CB19">
            <v>13069.734119079485</v>
          </cell>
          <cell r="CC19">
            <v>16747.103804733655</v>
          </cell>
          <cell r="CD19">
            <v>83758.808245244698</v>
          </cell>
          <cell r="CE19">
            <v>10822.746891923513</v>
          </cell>
          <cell r="CF19">
            <v>1048.5817115623026</v>
          </cell>
          <cell r="CG19">
            <v>858.17002622309531</v>
          </cell>
          <cell r="CH19">
            <v>14011.983059217679</v>
          </cell>
          <cell r="CI19">
            <v>1185.4997286371658</v>
          </cell>
          <cell r="CJ19">
            <v>12838.379295098772</v>
          </cell>
          <cell r="CK19">
            <v>14335.146395740623</v>
          </cell>
          <cell r="CL19">
            <v>2854.3083054576136</v>
          </cell>
          <cell r="CM19">
            <v>3522.2527375089498</v>
          </cell>
          <cell r="CN19">
            <v>4494.4248743956696</v>
          </cell>
          <cell r="CO19">
            <v>885.19951912093245</v>
          </cell>
          <cell r="CP19">
            <v>6410.0938990751911</v>
          </cell>
          <cell r="CQ19">
            <v>1154.6985440655546</v>
          </cell>
          <cell r="CR19">
            <v>40714.655271436401</v>
          </cell>
          <cell r="CS19">
            <v>29072.208811423232</v>
          </cell>
          <cell r="CT19">
            <v>2641.2777803924505</v>
          </cell>
          <cell r="CU19">
            <v>674.61945111269006</v>
          </cell>
          <cell r="CV19">
            <v>2203.3475614546869</v>
          </cell>
          <cell r="CW19">
            <v>55672.120031763283</v>
          </cell>
          <cell r="CX19">
            <v>25462.14743565553</v>
          </cell>
          <cell r="CY19">
            <v>2608.5856470624781</v>
          </cell>
          <cell r="CZ19">
            <v>13057.092850781899</v>
          </cell>
          <cell r="DA19">
            <v>4522.5207295504824</v>
          </cell>
          <cell r="DB19">
            <v>8629.4907904990177</v>
          </cell>
          <cell r="DC19">
            <v>3541.7022197772872</v>
          </cell>
          <cell r="DD19">
            <v>19058.667156262251</v>
          </cell>
          <cell r="DE19">
            <v>24569.41752749974</v>
          </cell>
          <cell r="DF19">
            <v>91378.736172986857</v>
          </cell>
          <cell r="DH19">
            <v>18962.609522222669</v>
          </cell>
          <cell r="DI19">
            <v>1069.6587336014911</v>
          </cell>
          <cell r="DJ19">
            <v>23395.382508828461</v>
          </cell>
          <cell r="DK19">
            <v>1816.5749199190634</v>
          </cell>
          <cell r="DL19">
            <v>11719.232873217485</v>
          </cell>
          <cell r="DM19">
            <v>50632.806632058215</v>
          </cell>
          <cell r="DN19">
            <v>22356.263770167967</v>
          </cell>
          <cell r="DO19">
            <v>27004.405610806833</v>
          </cell>
          <cell r="DP19">
            <v>10277.762471036945</v>
          </cell>
          <cell r="DQ19">
            <v>32544.793684811368</v>
          </cell>
          <cell r="DR19">
            <v>4771.6104878226106</v>
          </cell>
          <cell r="DS19">
            <v>2209.6949311824155</v>
          </cell>
          <cell r="DT19">
            <v>4998.4063494657421</v>
          </cell>
          <cell r="DU19">
            <v>37904.578856190863</v>
          </cell>
          <cell r="DV19">
            <v>45116.932174119975</v>
          </cell>
          <cell r="DW19">
            <v>4729.9694793840836</v>
          </cell>
          <cell r="DX19">
            <v>1972.0834588008452</v>
          </cell>
          <cell r="DY19">
            <v>1355.7109646928209</v>
          </cell>
          <cell r="DZ19">
            <v>7995.0835184954149</v>
          </cell>
          <cell r="EA19">
            <v>25571.659221747272</v>
          </cell>
          <cell r="EB19">
            <v>8272.5020085580218</v>
          </cell>
          <cell r="EC19">
            <v>13884.984538534294</v>
          </cell>
          <cell r="ED19">
            <v>1217.175336454987</v>
          </cell>
          <cell r="EE19">
            <v>6317.8376352998475</v>
          </cell>
          <cell r="EF19">
            <v>57743.723604377818</v>
          </cell>
          <cell r="EG19">
            <v>36495.755096565394</v>
          </cell>
          <cell r="EH19">
            <v>45989.179399818247</v>
          </cell>
          <cell r="EI19">
            <v>13189.127696719092</v>
          </cell>
          <cell r="EJ19">
            <v>12322.924925697496</v>
          </cell>
          <cell r="EK19">
            <v>2953.0691299201176</v>
          </cell>
          <cell r="EL19">
            <v>2469.5893889216291</v>
          </cell>
          <cell r="EM19">
            <v>1428.5598059549429</v>
          </cell>
          <cell r="EN19">
            <v>0.18529879385917208</v>
          </cell>
        </row>
        <row r="20">
          <cell r="G20" t="str">
            <v>GDP (current US$), in red other sources</v>
          </cell>
          <cell r="H20" t="str">
            <v/>
          </cell>
          <cell r="I20" t="str">
            <v>1985 - 2009</v>
          </cell>
          <cell r="J20">
            <v>208</v>
          </cell>
          <cell r="K20">
            <v>119</v>
          </cell>
          <cell r="N20" t="str">
            <v>SCORE - ALL</v>
          </cell>
          <cell r="O20">
            <v>12015485021.046741</v>
          </cell>
          <cell r="P20">
            <v>140576526509.69757</v>
          </cell>
          <cell r="Q20">
            <v>75492890278.338028</v>
          </cell>
          <cell r="R20">
            <v>307155148184.32379</v>
          </cell>
          <cell r="S20">
            <v>8713769268.8835068</v>
          </cell>
          <cell r="T20">
            <v>924843128520.74121</v>
          </cell>
          <cell r="U20">
            <v>381083737703.91602</v>
          </cell>
          <cell r="V20">
            <v>43019407812.888779</v>
          </cell>
          <cell r="W20">
            <v>20594899945.744102</v>
          </cell>
          <cell r="X20">
            <v>89359767441.860474</v>
          </cell>
          <cell r="Y20">
            <v>49037390213.299873</v>
          </cell>
          <cell r="Z20">
            <v>471161072622.78021</v>
          </cell>
          <cell r="AA20">
            <v>6655639938.4988127</v>
          </cell>
          <cell r="AB20">
            <v>17339992191.227657</v>
          </cell>
          <cell r="AC20">
            <v>17042403579.799702</v>
          </cell>
          <cell r="AD20">
            <v>11822741857.625578</v>
          </cell>
          <cell r="AE20">
            <v>1573408702181.8032</v>
          </cell>
          <cell r="AF20">
            <v>11470702694.628031</v>
          </cell>
          <cell r="AG20">
            <v>48721978432.665512</v>
          </cell>
          <cell r="AH20">
            <v>8140859745.9475718</v>
          </cell>
          <cell r="AI20">
            <v>9872222155.0506248</v>
          </cell>
          <cell r="AJ20">
            <v>22185977547.129845</v>
          </cell>
          <cell r="AK20">
            <v>1336067710611.4951</v>
          </cell>
          <cell r="AL20">
            <v>163669060913.78217</v>
          </cell>
          <cell r="AM20">
            <v>4985461200585.6504</v>
          </cell>
          <cell r="AN20">
            <v>234045290108.62845</v>
          </cell>
          <cell r="AO20">
            <v>29239504920.381153</v>
          </cell>
          <cell r="AP20">
            <v>23304174092.048134</v>
          </cell>
          <cell r="AQ20">
            <v>63033554760.688126</v>
          </cell>
          <cell r="AR20">
            <v>24910267725.801708</v>
          </cell>
          <cell r="AS20">
            <v>190273723967.89594</v>
          </cell>
          <cell r="AT20">
            <v>309596203601.28113</v>
          </cell>
          <cell r="AU20">
            <v>46788255295.429207</v>
          </cell>
          <cell r="AV20">
            <v>57249255000</v>
          </cell>
          <cell r="AW20">
            <v>188412876657.65652</v>
          </cell>
          <cell r="AX20">
            <v>21100500000</v>
          </cell>
          <cell r="AY20">
            <v>19083960202.540642</v>
          </cell>
          <cell r="AZ20">
            <v>28526277751.182438</v>
          </cell>
          <cell r="BA20">
            <v>237989394909.72336</v>
          </cell>
          <cell r="BB20">
            <v>2649390172579.2983</v>
          </cell>
          <cell r="BC20">
            <v>10744440458.061619</v>
          </cell>
          <cell r="BD20">
            <v>3330031687465.1831</v>
          </cell>
          <cell r="BE20">
            <v>26169336383.83606</v>
          </cell>
          <cell r="BF20">
            <v>329924054828.62238</v>
          </cell>
          <cell r="BG20">
            <v>37321878153.507156</v>
          </cell>
          <cell r="BH20">
            <v>1159235743.8591821</v>
          </cell>
          <cell r="BI20">
            <v>14317854031.917521</v>
          </cell>
          <cell r="BJ20">
            <v>215354551486.48358</v>
          </cell>
          <cell r="BK20">
            <v>128964164573.12305</v>
          </cell>
          <cell r="BL20">
            <v>12133499700.739254</v>
          </cell>
          <cell r="BM20">
            <v>1310170500357.2959</v>
          </cell>
          <cell r="BN20">
            <v>540273507314.72559</v>
          </cell>
          <cell r="BO20">
            <v>331014973186.13586</v>
          </cell>
          <cell r="BP20">
            <v>227192572130.31174</v>
          </cell>
          <cell r="BQ20">
            <v>195391755461.18048</v>
          </cell>
          <cell r="BR20">
            <v>2112780152060.9355</v>
          </cell>
          <cell r="BS20">
            <v>12070325707.201622</v>
          </cell>
          <cell r="BT20">
            <v>5068996399490.8633</v>
          </cell>
          <cell r="BU20">
            <v>25092339119.31424</v>
          </cell>
          <cell r="BV20">
            <v>115306081355.93221</v>
          </cell>
          <cell r="BW20">
            <v>29375775193.798447</v>
          </cell>
          <cell r="BX20">
            <v>832511649033.22815</v>
          </cell>
          <cell r="BY20">
            <v>148023721297.0817</v>
          </cell>
          <cell r="BZ20">
            <v>4578157485.0131922</v>
          </cell>
          <cell r="CA20">
            <v>26195411392.40506</v>
          </cell>
          <cell r="CB20">
            <v>34528145454.859039</v>
          </cell>
          <cell r="CC20">
            <v>37205919933.999382</v>
          </cell>
          <cell r="CD20">
            <v>52296403521.323402</v>
          </cell>
          <cell r="CE20">
            <v>9221076357.2377701</v>
          </cell>
          <cell r="CF20">
            <v>9051686679.8554344</v>
          </cell>
          <cell r="CG20">
            <v>4974856180.4207697</v>
          </cell>
          <cell r="CH20">
            <v>193092897727.27274</v>
          </cell>
          <cell r="CI20">
            <v>8996454786.8848305</v>
          </cell>
          <cell r="CJ20">
            <v>8588729726.7219191</v>
          </cell>
          <cell r="CK20">
            <v>874809714007.68457</v>
          </cell>
          <cell r="CL20">
            <v>5404605026.2835741</v>
          </cell>
          <cell r="CM20">
            <v>4202494302.4144306</v>
          </cell>
          <cell r="CN20">
            <v>91374705225.269943</v>
          </cell>
          <cell r="CO20">
            <v>9790246565.1170883</v>
          </cell>
          <cell r="CP20">
            <v>9264803489.309248</v>
          </cell>
          <cell r="CQ20">
            <v>12531144759.169821</v>
          </cell>
          <cell r="CR20">
            <v>792128283528.49158</v>
          </cell>
          <cell r="CS20">
            <v>126679258010.11806</v>
          </cell>
          <cell r="CT20">
            <v>6139567354.9655848</v>
          </cell>
          <cell r="CU20">
            <v>5384117214.3577108</v>
          </cell>
          <cell r="CV20">
            <v>173003615594.46179</v>
          </cell>
          <cell r="CW20">
            <v>381766224100.83441</v>
          </cell>
          <cell r="CX20">
            <v>46114434702.025993</v>
          </cell>
          <cell r="CY20">
            <v>161989976155.70294</v>
          </cell>
          <cell r="CZ20">
            <v>24711000000</v>
          </cell>
          <cell r="DA20">
            <v>14236211575.930708</v>
          </cell>
          <cell r="DB20">
            <v>130324676705.90598</v>
          </cell>
          <cell r="DC20">
            <v>161195818768.31131</v>
          </cell>
          <cell r="DD20">
            <v>430076215505.91327</v>
          </cell>
          <cell r="DE20">
            <v>232873696069.83743</v>
          </cell>
          <cell r="DF20">
            <v>98313183979.817734</v>
          </cell>
          <cell r="DG20">
            <v>161110320401.40359</v>
          </cell>
          <cell r="DH20">
            <v>1231892982496.5266</v>
          </cell>
          <cell r="DI20">
            <v>5063516112.6273832</v>
          </cell>
          <cell r="DJ20">
            <v>369178666666.66669</v>
          </cell>
          <cell r="DK20">
            <v>12821994881.71369</v>
          </cell>
          <cell r="DL20">
            <v>42984349846.814941</v>
          </cell>
          <cell r="DM20">
            <v>182231748148.86115</v>
          </cell>
          <cell r="DN20">
            <v>87641512385.919159</v>
          </cell>
          <cell r="DO20">
            <v>48477215893.303688</v>
          </cell>
          <cell r="DP20">
            <v>285365879675.7218</v>
          </cell>
          <cell r="DQ20">
            <v>1460250360147.9768</v>
          </cell>
          <cell r="DR20">
            <v>41979163041.586914</v>
          </cell>
          <cell r="DS20">
            <v>54680784787.627556</v>
          </cell>
          <cell r="DT20">
            <v>3000995335.1161423</v>
          </cell>
          <cell r="DU20">
            <v>406072000648.04242</v>
          </cell>
          <cell r="DV20">
            <v>491923833330.27002</v>
          </cell>
          <cell r="DW20">
            <v>52176788109.61039</v>
          </cell>
          <cell r="DX20">
            <v>4978154343.7854548</v>
          </cell>
          <cell r="DY20">
            <v>21623014292.098068</v>
          </cell>
          <cell r="DZ20">
            <v>263772103261.0365</v>
          </cell>
          <cell r="EA20">
            <v>21204223898.372368</v>
          </cell>
          <cell r="EB20">
            <v>39560912389.839294</v>
          </cell>
          <cell r="EC20">
            <v>614603094838.70972</v>
          </cell>
          <cell r="ED20">
            <v>16042841224.845652</v>
          </cell>
          <cell r="EE20">
            <v>113545183714.002</v>
          </cell>
          <cell r="EF20">
            <v>230251878598.87906</v>
          </cell>
          <cell r="EG20">
            <v>2174529808277.9915</v>
          </cell>
          <cell r="EH20">
            <v>14119000000000</v>
          </cell>
          <cell r="EI20">
            <v>31510914695.214378</v>
          </cell>
          <cell r="EJ20">
            <v>326132984629.71594</v>
          </cell>
          <cell r="EK20">
            <v>90090966131.481232</v>
          </cell>
          <cell r="EL20">
            <v>26365156990.243877</v>
          </cell>
          <cell r="EM20">
            <v>12747657529.828482</v>
          </cell>
          <cell r="EN20">
            <v>3418649373.8819323</v>
          </cell>
        </row>
        <row r="21">
          <cell r="G21" t="str">
            <v>GDP (US$ billions)</v>
          </cell>
          <cell r="H21" t="str">
            <v/>
          </cell>
          <cell r="I21" t="str">
            <v>1985 - 2009</v>
          </cell>
          <cell r="J21">
            <v>208</v>
          </cell>
          <cell r="K21">
            <v>119</v>
          </cell>
          <cell r="N21" t="str">
            <v>SCORE - ALL</v>
          </cell>
          <cell r="O21">
            <v>12.015485021046741</v>
          </cell>
          <cell r="P21">
            <v>140.57652650969757</v>
          </cell>
          <cell r="Q21">
            <v>75.492890278338024</v>
          </cell>
          <cell r="R21">
            <v>307.15514818432376</v>
          </cell>
          <cell r="S21">
            <v>8.7137692688835067</v>
          </cell>
          <cell r="T21">
            <v>924.84312852074117</v>
          </cell>
          <cell r="U21">
            <v>381.08373770391603</v>
          </cell>
          <cell r="V21">
            <v>43.01940781288878</v>
          </cell>
          <cell r="W21">
            <v>20.594899945744103</v>
          </cell>
          <cell r="X21">
            <v>89.35976744186047</v>
          </cell>
          <cell r="Y21">
            <v>49.037390213299872</v>
          </cell>
          <cell r="Z21">
            <v>471.16107262278024</v>
          </cell>
          <cell r="AA21">
            <v>6.6556399384988127</v>
          </cell>
          <cell r="AB21">
            <v>17.339992191227658</v>
          </cell>
          <cell r="AC21">
            <v>17.0424035797997</v>
          </cell>
          <cell r="AD21">
            <v>11.822741857625578</v>
          </cell>
          <cell r="AE21">
            <v>1573.4087021818032</v>
          </cell>
          <cell r="AF21">
            <v>11.470702694628031</v>
          </cell>
          <cell r="AG21">
            <v>48.721978432665509</v>
          </cell>
          <cell r="AH21">
            <v>8.1408597459475711</v>
          </cell>
          <cell r="AI21">
            <v>9.8722221550506255</v>
          </cell>
          <cell r="AJ21">
            <v>22.185977547129845</v>
          </cell>
          <cell r="AK21">
            <v>1336.0677106114952</v>
          </cell>
          <cell r="AL21">
            <v>163.66906091378218</v>
          </cell>
          <cell r="AM21">
            <v>4985.4612005856507</v>
          </cell>
          <cell r="AN21">
            <v>234.04529010862845</v>
          </cell>
          <cell r="AO21">
            <v>29.239504920381155</v>
          </cell>
          <cell r="AP21">
            <v>23.304174092048132</v>
          </cell>
          <cell r="AQ21">
            <v>63.033554760688126</v>
          </cell>
          <cell r="AR21">
            <v>24.91026772580171</v>
          </cell>
          <cell r="AS21">
            <v>190.27372396789593</v>
          </cell>
          <cell r="AT21">
            <v>309.5962036012811</v>
          </cell>
          <cell r="AU21">
            <v>46.788255295429209</v>
          </cell>
          <cell r="AV21">
            <v>57.249254999999998</v>
          </cell>
          <cell r="AW21">
            <v>188.41287665765651</v>
          </cell>
          <cell r="AX21">
            <v>21.1005</v>
          </cell>
          <cell r="AY21">
            <v>19.083960202540641</v>
          </cell>
          <cell r="AZ21">
            <v>28.526277751182437</v>
          </cell>
          <cell r="BA21">
            <v>237.98939490972336</v>
          </cell>
          <cell r="BB21">
            <v>2649.3901725792985</v>
          </cell>
          <cell r="BC21">
            <v>10.744440458061618</v>
          </cell>
          <cell r="BD21">
            <v>3330.031687465183</v>
          </cell>
          <cell r="BE21">
            <v>26.169336383836061</v>
          </cell>
          <cell r="BF21">
            <v>329.92405482862239</v>
          </cell>
          <cell r="BG21">
            <v>37.321878153507157</v>
          </cell>
          <cell r="BH21">
            <v>1.159235743859182</v>
          </cell>
          <cell r="BI21">
            <v>14.31785403191752</v>
          </cell>
          <cell r="BJ21">
            <v>215.35455148648359</v>
          </cell>
          <cell r="BK21">
            <v>128.96416457312304</v>
          </cell>
          <cell r="BL21">
            <v>12.133499700739254</v>
          </cell>
          <cell r="BM21">
            <v>1310.1705003572959</v>
          </cell>
          <cell r="BN21">
            <v>540.27350731472563</v>
          </cell>
          <cell r="BO21">
            <v>331.01497318613588</v>
          </cell>
          <cell r="BP21">
            <v>227.19257213031173</v>
          </cell>
          <cell r="BQ21">
            <v>195.39175546118048</v>
          </cell>
          <cell r="BR21">
            <v>2112.7801520609355</v>
          </cell>
          <cell r="BS21">
            <v>12.070325707201622</v>
          </cell>
          <cell r="BT21">
            <v>5068.996399490863</v>
          </cell>
          <cell r="BU21">
            <v>25.092339119314239</v>
          </cell>
          <cell r="BV21">
            <v>115.30608135593221</v>
          </cell>
          <cell r="BW21">
            <v>29.375775193798447</v>
          </cell>
          <cell r="BX21">
            <v>832.5116490332282</v>
          </cell>
          <cell r="BY21">
            <v>148.02372129708169</v>
          </cell>
          <cell r="BZ21">
            <v>4.5781574850131923</v>
          </cell>
          <cell r="CA21">
            <v>26.19541139240506</v>
          </cell>
          <cell r="CB21">
            <v>34.528145454859036</v>
          </cell>
          <cell r="CC21">
            <v>37.205919933999382</v>
          </cell>
          <cell r="CD21">
            <v>52.296403521323406</v>
          </cell>
          <cell r="CE21">
            <v>9.2210763572377701</v>
          </cell>
          <cell r="CF21">
            <v>9.0516866798554343</v>
          </cell>
          <cell r="CG21">
            <v>4.9748561804207698</v>
          </cell>
          <cell r="CH21">
            <v>193.09289772727274</v>
          </cell>
          <cell r="CI21">
            <v>8.996454786884831</v>
          </cell>
          <cell r="CJ21">
            <v>8.5887297267219189</v>
          </cell>
          <cell r="CK21">
            <v>874.80971400768453</v>
          </cell>
          <cell r="CL21">
            <v>5.4046050262835745</v>
          </cell>
          <cell r="CM21">
            <v>4.202494302414431</v>
          </cell>
          <cell r="CN21">
            <v>91.374705225269949</v>
          </cell>
          <cell r="CO21">
            <v>9.7902465651170889</v>
          </cell>
          <cell r="CP21">
            <v>9.2648034893092479</v>
          </cell>
          <cell r="CQ21">
            <v>12.531144759169822</v>
          </cell>
          <cell r="CR21">
            <v>792.12828352849158</v>
          </cell>
          <cell r="CS21">
            <v>126.67925801011806</v>
          </cell>
          <cell r="CT21">
            <v>6.1395673549655845</v>
          </cell>
          <cell r="CU21">
            <v>5.384117214357711</v>
          </cell>
          <cell r="CV21">
            <v>173.00361559446179</v>
          </cell>
          <cell r="CW21">
            <v>381.76622410083439</v>
          </cell>
          <cell r="CX21">
            <v>46.114434702025996</v>
          </cell>
          <cell r="CY21">
            <v>161.98997615570295</v>
          </cell>
          <cell r="CZ21">
            <v>24.710999999999999</v>
          </cell>
          <cell r="DA21">
            <v>14.236211575930708</v>
          </cell>
          <cell r="DB21">
            <v>130.32467670590597</v>
          </cell>
          <cell r="DC21">
            <v>161.19581876831131</v>
          </cell>
          <cell r="DD21">
            <v>430.0762155059133</v>
          </cell>
          <cell r="DE21">
            <v>232.87369606983742</v>
          </cell>
          <cell r="DF21">
            <v>98.313183979817737</v>
          </cell>
          <cell r="DG21">
            <v>161.11032040140358</v>
          </cell>
          <cell r="DH21">
            <v>1231.8929824965267</v>
          </cell>
          <cell r="DI21">
            <v>5.0635161126273829</v>
          </cell>
          <cell r="DJ21">
            <v>369.17866666666669</v>
          </cell>
          <cell r="DK21">
            <v>12.821994881713691</v>
          </cell>
          <cell r="DL21">
            <v>42.984349846814943</v>
          </cell>
          <cell r="DM21">
            <v>182.23174814886116</v>
          </cell>
          <cell r="DN21">
            <v>87.641512385919157</v>
          </cell>
          <cell r="DO21">
            <v>48.477215893303686</v>
          </cell>
          <cell r="DP21">
            <v>285.36587967572183</v>
          </cell>
          <cell r="DQ21">
            <v>1460.2503601479768</v>
          </cell>
          <cell r="DR21">
            <v>41.979163041586915</v>
          </cell>
          <cell r="DS21">
            <v>54.680784787627559</v>
          </cell>
          <cell r="DT21">
            <v>3.0009953351161425</v>
          </cell>
          <cell r="DU21">
            <v>406.07200064804243</v>
          </cell>
          <cell r="DV21">
            <v>491.92383333027004</v>
          </cell>
          <cell r="DW21">
            <v>52.176788109610392</v>
          </cell>
          <cell r="DX21">
            <v>4.9781543437854552</v>
          </cell>
          <cell r="DY21">
            <v>21.62301429209807</v>
          </cell>
          <cell r="DZ21">
            <v>263.77210326103648</v>
          </cell>
          <cell r="EA21">
            <v>21.204223898372369</v>
          </cell>
          <cell r="EB21">
            <v>39.560912389839295</v>
          </cell>
          <cell r="EC21">
            <v>614.60309483870969</v>
          </cell>
          <cell r="ED21">
            <v>16.042841224845652</v>
          </cell>
          <cell r="EE21">
            <v>113.54518371400199</v>
          </cell>
          <cell r="EF21">
            <v>230.25187859887905</v>
          </cell>
          <cell r="EG21">
            <v>2174.5298082779914</v>
          </cell>
          <cell r="EH21">
            <v>14119</v>
          </cell>
          <cell r="EI21">
            <v>31.510914695214378</v>
          </cell>
          <cell r="EJ21">
            <v>326.13298462971596</v>
          </cell>
          <cell r="EK21">
            <v>90.090966131481238</v>
          </cell>
          <cell r="EL21">
            <v>26.365156990243879</v>
          </cell>
          <cell r="EM21">
            <v>12.747657529828482</v>
          </cell>
          <cell r="EN21">
            <v>3.4186493738819324</v>
          </cell>
        </row>
        <row r="142">
          <cell r="G142" t="str">
            <v>Economy</v>
          </cell>
          <cell r="N142" t="str">
            <v>ECONOMY</v>
          </cell>
          <cell r="O142" t="str">
            <v>Albania</v>
          </cell>
          <cell r="P142" t="str">
            <v>Algeria</v>
          </cell>
          <cell r="Q142" t="str">
            <v>Angola</v>
          </cell>
          <cell r="R142" t="str">
            <v>Argentina</v>
          </cell>
          <cell r="S142" t="str">
            <v>Armenia</v>
          </cell>
          <cell r="T142" t="str">
            <v>Australia</v>
          </cell>
          <cell r="U142" t="str">
            <v>Austria</v>
          </cell>
          <cell r="V142" t="str">
            <v>Azerbaijan</v>
          </cell>
          <cell r="W142" t="str">
            <v>Bahrain</v>
          </cell>
          <cell r="X142" t="str">
            <v>Bangladesh</v>
          </cell>
          <cell r="Y142" t="str">
            <v>Belarus</v>
          </cell>
          <cell r="Z142" t="str">
            <v>Belgium</v>
          </cell>
          <cell r="AA142" t="str">
            <v>Benin</v>
          </cell>
          <cell r="AB142" t="str">
            <v>Bolivia (Plurinational State of)</v>
          </cell>
          <cell r="AC142" t="str">
            <v>Bosnia and Herzegovina</v>
          </cell>
          <cell r="AD142" t="str">
            <v>Botswana</v>
          </cell>
          <cell r="AE142" t="str">
            <v>Brazil</v>
          </cell>
          <cell r="AF142" t="str">
            <v>Brunei Darussalam</v>
          </cell>
          <cell r="AG142" t="str">
            <v>Bulgaria</v>
          </cell>
          <cell r="AH142" t="str">
            <v>Burkina Faso</v>
          </cell>
          <cell r="AI142" t="str">
            <v>Cambodia</v>
          </cell>
          <cell r="AJ142" t="str">
            <v>Cameroon</v>
          </cell>
          <cell r="AK142" t="str">
            <v>Canada</v>
          </cell>
          <cell r="AL142" t="str">
            <v>Chile</v>
          </cell>
          <cell r="AM142" t="str">
            <v>China</v>
          </cell>
          <cell r="AN142" t="str">
            <v>Colombia</v>
          </cell>
          <cell r="AO142" t="str">
            <v>Costa Rica</v>
          </cell>
          <cell r="AP142" t="str">
            <v>Côte d'Ivoire</v>
          </cell>
          <cell r="AQ142" t="str">
            <v>Croatia</v>
          </cell>
          <cell r="AR142" t="str">
            <v>Cyprus</v>
          </cell>
          <cell r="AS142" t="str">
            <v>Czech Republic</v>
          </cell>
          <cell r="AT142" t="str">
            <v>Denmark</v>
          </cell>
          <cell r="AU142" t="str">
            <v>Dominican Republic</v>
          </cell>
          <cell r="AV142" t="str">
            <v>Ecuador</v>
          </cell>
          <cell r="AW142" t="str">
            <v>Egypt</v>
          </cell>
          <cell r="AX142" t="str">
            <v>El Salvador</v>
          </cell>
          <cell r="AY142" t="str">
            <v>Estonia</v>
          </cell>
          <cell r="AZ142" t="str">
            <v>Ethiopia</v>
          </cell>
          <cell r="BA142" t="str">
            <v>Finland</v>
          </cell>
          <cell r="BB142" t="str">
            <v>France</v>
          </cell>
          <cell r="BC142" t="str">
            <v>Georgia</v>
          </cell>
          <cell r="BD142" t="str">
            <v>Germany</v>
          </cell>
          <cell r="BE142" t="str">
            <v>Ghana</v>
          </cell>
          <cell r="BF142" t="str">
            <v>Greece</v>
          </cell>
          <cell r="BG142" t="str">
            <v>Guatemala</v>
          </cell>
          <cell r="BH142" t="str">
            <v>Guyana</v>
          </cell>
          <cell r="BI142" t="str">
            <v>Honduras</v>
          </cell>
          <cell r="BJ142" t="str">
            <v>Hong Kong (SAR), China</v>
          </cell>
          <cell r="BK142" t="str">
            <v>Hungary</v>
          </cell>
          <cell r="BL142" t="str">
            <v>Iceland</v>
          </cell>
          <cell r="BM142" t="str">
            <v>India</v>
          </cell>
          <cell r="BN142" t="str">
            <v>Indonesia</v>
          </cell>
          <cell r="BO142" t="str">
            <v>Iran (Islamic Republic of)</v>
          </cell>
          <cell r="BP142" t="str">
            <v>Ireland</v>
          </cell>
          <cell r="BQ142" t="str">
            <v>Israel</v>
          </cell>
          <cell r="BR142" t="str">
            <v>Italy</v>
          </cell>
          <cell r="BS142" t="str">
            <v>Jamaica</v>
          </cell>
          <cell r="BT142" t="str">
            <v>Japan</v>
          </cell>
          <cell r="BU142" t="str">
            <v>Jordan</v>
          </cell>
          <cell r="BV142" t="str">
            <v>Kazakhstan</v>
          </cell>
          <cell r="BW142" t="str">
            <v>Kenya</v>
          </cell>
          <cell r="BX142" t="str">
            <v>Korea (Republic of )</v>
          </cell>
          <cell r="BY142" t="str">
            <v>Kuwait</v>
          </cell>
          <cell r="BZ142" t="str">
            <v>Kyrgyzstan</v>
          </cell>
          <cell r="CA142" t="str">
            <v>Latvia</v>
          </cell>
          <cell r="CB142" t="str">
            <v>Lebanon</v>
          </cell>
          <cell r="CC142" t="str">
            <v>Lithuania</v>
          </cell>
          <cell r="CD142" t="str">
            <v>Luxembourg</v>
          </cell>
          <cell r="CE142" t="str">
            <v>Macedonia (The Former Yugoslav Republic of)</v>
          </cell>
          <cell r="CF142" t="str">
            <v>Madagascar</v>
          </cell>
          <cell r="CG142" t="str">
            <v>Malawi</v>
          </cell>
          <cell r="CH142" t="str">
            <v>Malaysia</v>
          </cell>
          <cell r="CI142" t="str">
            <v>Mali</v>
          </cell>
          <cell r="CJ142" t="str">
            <v>Mauritius</v>
          </cell>
          <cell r="CK142" t="str">
            <v>Mexico</v>
          </cell>
          <cell r="CL142" t="str">
            <v>Moldova (Republic of)</v>
          </cell>
          <cell r="CM142" t="str">
            <v>Mongolia</v>
          </cell>
          <cell r="CN142" t="str">
            <v>Morocco</v>
          </cell>
          <cell r="CO142" t="str">
            <v>Mozambique</v>
          </cell>
          <cell r="CP142" t="str">
            <v>Namibia</v>
          </cell>
          <cell r="CQ142" t="str">
            <v>Nepal</v>
          </cell>
          <cell r="CR142" t="str">
            <v>Netherlands</v>
          </cell>
          <cell r="CS142" t="str">
            <v>New Zealand</v>
          </cell>
          <cell r="CT142" t="str">
            <v>Nicaragua</v>
          </cell>
          <cell r="CU142" t="str">
            <v>Niger</v>
          </cell>
          <cell r="CV142" t="str">
            <v>Nigeria</v>
          </cell>
          <cell r="CW142" t="str">
            <v>Norway</v>
          </cell>
          <cell r="CX142" t="str">
            <v>Oman</v>
          </cell>
          <cell r="CY142" t="str">
            <v>Pakistan</v>
          </cell>
          <cell r="CZ142" t="str">
            <v>Panama</v>
          </cell>
          <cell r="DA142" t="str">
            <v>Paraguay</v>
          </cell>
          <cell r="DB142" t="str">
            <v>Peru</v>
          </cell>
          <cell r="DC142" t="str">
            <v>Philippines</v>
          </cell>
          <cell r="DD142" t="str">
            <v>Poland</v>
          </cell>
          <cell r="DE142" t="str">
            <v>Portugal</v>
          </cell>
          <cell r="DF142" t="str">
            <v>Qatar</v>
          </cell>
          <cell r="DG142" t="str">
            <v>Romania</v>
          </cell>
          <cell r="DH142" t="str">
            <v>Russian Federation</v>
          </cell>
          <cell r="DI142" t="str">
            <v>Rwanda</v>
          </cell>
          <cell r="DJ142" t="str">
            <v>Saudi Arabia</v>
          </cell>
          <cell r="DK142" t="str">
            <v>Senegal</v>
          </cell>
          <cell r="DL142" t="str">
            <v>Serbia</v>
          </cell>
          <cell r="DM142" t="str">
            <v>Singapore</v>
          </cell>
          <cell r="DN142" t="str">
            <v>Slovakia</v>
          </cell>
          <cell r="DO142" t="str">
            <v>Slovenia</v>
          </cell>
          <cell r="DP142" t="str">
            <v>South Africa</v>
          </cell>
          <cell r="DQ142" t="str">
            <v>Spain</v>
          </cell>
          <cell r="DR142" t="str">
            <v>Sri Lanka</v>
          </cell>
          <cell r="DS142" t="str">
            <v>Sudan</v>
          </cell>
          <cell r="DT142" t="str">
            <v>Swaziland</v>
          </cell>
          <cell r="DU142" t="str">
            <v>Sweden</v>
          </cell>
          <cell r="DV142" t="str">
            <v>Switzerland</v>
          </cell>
          <cell r="DW142" t="str">
            <v>Syrian Arab Republic</v>
          </cell>
          <cell r="DX142" t="str">
            <v>Tajikistan</v>
          </cell>
          <cell r="DY142" t="str">
            <v>Tanzania (United Republic of)</v>
          </cell>
          <cell r="DZ142" t="str">
            <v>Thailand</v>
          </cell>
          <cell r="EA142" t="str">
            <v>Trinidad and Tobago</v>
          </cell>
          <cell r="EB142" t="str">
            <v>Tunisia</v>
          </cell>
          <cell r="EC142" t="str">
            <v>Turkey</v>
          </cell>
          <cell r="ED142" t="str">
            <v>Uganda</v>
          </cell>
          <cell r="EE142" t="str">
            <v>Ukraine</v>
          </cell>
          <cell r="EF142" t="str">
            <v>United Arab Emirates</v>
          </cell>
          <cell r="EG142" t="str">
            <v>United Kingdom</v>
          </cell>
          <cell r="EH142" t="str">
            <v>United States of America</v>
          </cell>
          <cell r="EI142" t="str">
            <v>Uruguay</v>
          </cell>
          <cell r="EJ142" t="str">
            <v>Venezuela (Bolivarian Republic of)</v>
          </cell>
          <cell r="EK142" t="str">
            <v>Viet Nam</v>
          </cell>
          <cell r="EL142" t="str">
            <v>Yemen</v>
          </cell>
          <cell r="EM142" t="str">
            <v>Zambia</v>
          </cell>
          <cell r="EN142" t="str">
            <v>Zimbabwe</v>
          </cell>
        </row>
        <row r="143">
          <cell r="C143" t="str">
            <v>1.2.3</v>
          </cell>
          <cell r="F143">
            <v>2008</v>
          </cell>
          <cell r="G143" t="str">
            <v>Rigidity of employment index (0=less rigid to 100=more rigid)</v>
          </cell>
          <cell r="H143" t="str">
            <v>World Bank, Doing Business project (http://www.doingbusiness.org/).</v>
          </cell>
          <cell r="I143" t="str">
            <v>2008 - 2009</v>
          </cell>
          <cell r="J143">
            <v>182</v>
          </cell>
          <cell r="K143">
            <v>119</v>
          </cell>
          <cell r="L143">
            <v>1</v>
          </cell>
          <cell r="M143" t="str">
            <v>bad</v>
          </cell>
          <cell r="N143" t="str">
            <v>YEAR</v>
          </cell>
          <cell r="O143">
            <v>2008</v>
          </cell>
          <cell r="P143">
            <v>2008</v>
          </cell>
          <cell r="Q143">
            <v>2008</v>
          </cell>
          <cell r="R143">
            <v>2008</v>
          </cell>
          <cell r="S143">
            <v>2008</v>
          </cell>
          <cell r="T143">
            <v>2008</v>
          </cell>
          <cell r="U143">
            <v>2008</v>
          </cell>
          <cell r="V143">
            <v>2009</v>
          </cell>
          <cell r="W143">
            <v>2008</v>
          </cell>
          <cell r="X143">
            <v>2008</v>
          </cell>
          <cell r="Y143">
            <v>2009</v>
          </cell>
          <cell r="Z143">
            <v>2008</v>
          </cell>
          <cell r="AA143">
            <v>2008</v>
          </cell>
          <cell r="AB143">
            <v>2008</v>
          </cell>
          <cell r="AC143">
            <v>2009</v>
          </cell>
          <cell r="AD143">
            <v>2008</v>
          </cell>
          <cell r="AE143">
            <v>2008</v>
          </cell>
          <cell r="AF143">
            <v>2008</v>
          </cell>
          <cell r="AG143">
            <v>2008</v>
          </cell>
          <cell r="AH143">
            <v>2008</v>
          </cell>
          <cell r="AI143">
            <v>2008</v>
          </cell>
          <cell r="AJ143">
            <v>2008</v>
          </cell>
          <cell r="AK143">
            <v>2008</v>
          </cell>
          <cell r="AL143">
            <v>2008</v>
          </cell>
          <cell r="AM143">
            <v>2008</v>
          </cell>
          <cell r="AN143">
            <v>2008</v>
          </cell>
          <cell r="AO143">
            <v>2008</v>
          </cell>
          <cell r="AP143">
            <v>2008</v>
          </cell>
          <cell r="AQ143">
            <v>2008</v>
          </cell>
          <cell r="AR143">
            <v>2008</v>
          </cell>
          <cell r="AS143">
            <v>2008</v>
          </cell>
          <cell r="AT143">
            <v>2008</v>
          </cell>
          <cell r="AU143">
            <v>2008</v>
          </cell>
          <cell r="AV143">
            <v>2009</v>
          </cell>
          <cell r="AW143">
            <v>2008</v>
          </cell>
          <cell r="AX143">
            <v>2008</v>
          </cell>
          <cell r="AY143">
            <v>2008</v>
          </cell>
          <cell r="AZ143">
            <v>2008</v>
          </cell>
          <cell r="BA143">
            <v>2008</v>
          </cell>
          <cell r="BB143">
            <v>2008</v>
          </cell>
          <cell r="BC143">
            <v>2008</v>
          </cell>
          <cell r="BD143">
            <v>2008</v>
          </cell>
          <cell r="BE143">
            <v>2008</v>
          </cell>
          <cell r="BF143">
            <v>2009</v>
          </cell>
          <cell r="BG143">
            <v>2008</v>
          </cell>
          <cell r="BH143">
            <v>2008</v>
          </cell>
          <cell r="BI143">
            <v>2009</v>
          </cell>
          <cell r="BJ143">
            <v>2008</v>
          </cell>
          <cell r="BK143">
            <v>2008</v>
          </cell>
          <cell r="BL143">
            <v>2008</v>
          </cell>
          <cell r="BM143">
            <v>2008</v>
          </cell>
          <cell r="BN143">
            <v>2008</v>
          </cell>
          <cell r="BO143">
            <v>2008</v>
          </cell>
          <cell r="BP143">
            <v>2008</v>
          </cell>
          <cell r="BQ143">
            <v>2008</v>
          </cell>
          <cell r="BR143">
            <v>2008</v>
          </cell>
          <cell r="BS143">
            <v>2008</v>
          </cell>
          <cell r="BT143">
            <v>2009</v>
          </cell>
          <cell r="BU143">
            <v>2008</v>
          </cell>
          <cell r="BV143">
            <v>2008</v>
          </cell>
          <cell r="BW143">
            <v>2008</v>
          </cell>
          <cell r="BX143">
            <v>2008</v>
          </cell>
          <cell r="BY143">
            <v>2008</v>
          </cell>
          <cell r="BZ143">
            <v>2009</v>
          </cell>
          <cell r="CA143">
            <v>2008</v>
          </cell>
          <cell r="CB143">
            <v>2008</v>
          </cell>
          <cell r="CC143">
            <v>2008</v>
          </cell>
          <cell r="CD143">
            <v>2008</v>
          </cell>
          <cell r="CE143">
            <v>2009</v>
          </cell>
          <cell r="CF143">
            <v>2008</v>
          </cell>
          <cell r="CG143">
            <v>2008</v>
          </cell>
          <cell r="CH143">
            <v>2008</v>
          </cell>
          <cell r="CI143">
            <v>2008</v>
          </cell>
          <cell r="CJ143">
            <v>2008</v>
          </cell>
          <cell r="CK143">
            <v>2008</v>
          </cell>
          <cell r="CL143">
            <v>2008</v>
          </cell>
          <cell r="CM143">
            <v>2009</v>
          </cell>
          <cell r="CN143">
            <v>2009</v>
          </cell>
          <cell r="CO143">
            <v>2008</v>
          </cell>
          <cell r="CP143">
            <v>2008</v>
          </cell>
          <cell r="CQ143">
            <v>2009</v>
          </cell>
          <cell r="CR143">
            <v>2008</v>
          </cell>
          <cell r="CS143">
            <v>2008</v>
          </cell>
          <cell r="CT143">
            <v>2008</v>
          </cell>
          <cell r="CU143">
            <v>2008</v>
          </cell>
          <cell r="CV143">
            <v>2008</v>
          </cell>
          <cell r="CW143">
            <v>2008</v>
          </cell>
          <cell r="CX143">
            <v>2008</v>
          </cell>
          <cell r="CY143">
            <v>2008</v>
          </cell>
          <cell r="CZ143">
            <v>2008</v>
          </cell>
          <cell r="DA143">
            <v>2008</v>
          </cell>
          <cell r="DB143">
            <v>2009</v>
          </cell>
          <cell r="DC143">
            <v>2008</v>
          </cell>
          <cell r="DD143">
            <v>2008</v>
          </cell>
          <cell r="DE143">
            <v>2008</v>
          </cell>
          <cell r="DF143">
            <v>2008</v>
          </cell>
          <cell r="DG143">
            <v>2008</v>
          </cell>
          <cell r="DH143">
            <v>2008</v>
          </cell>
          <cell r="DI143">
            <v>2009</v>
          </cell>
          <cell r="DJ143">
            <v>2008</v>
          </cell>
          <cell r="DK143">
            <v>2008</v>
          </cell>
          <cell r="DL143">
            <v>2009</v>
          </cell>
          <cell r="DM143">
            <v>2008</v>
          </cell>
          <cell r="DN143">
            <v>2008</v>
          </cell>
          <cell r="DO143">
            <v>2008</v>
          </cell>
          <cell r="DP143">
            <v>2008</v>
          </cell>
          <cell r="DQ143">
            <v>2008</v>
          </cell>
          <cell r="DR143">
            <v>2008</v>
          </cell>
          <cell r="DS143">
            <v>2008</v>
          </cell>
          <cell r="DT143">
            <v>2008</v>
          </cell>
          <cell r="DU143">
            <v>2008</v>
          </cell>
          <cell r="DV143">
            <v>2008</v>
          </cell>
          <cell r="DW143">
            <v>2008</v>
          </cell>
          <cell r="DX143">
            <v>2008</v>
          </cell>
          <cell r="DY143">
            <v>2008</v>
          </cell>
          <cell r="DZ143">
            <v>2008</v>
          </cell>
          <cell r="EA143">
            <v>2008</v>
          </cell>
          <cell r="EB143">
            <v>2008</v>
          </cell>
          <cell r="EC143">
            <v>2008</v>
          </cell>
          <cell r="ED143">
            <v>2008</v>
          </cell>
          <cell r="EE143">
            <v>2009</v>
          </cell>
          <cell r="EF143">
            <v>2008</v>
          </cell>
          <cell r="EG143">
            <v>2008</v>
          </cell>
          <cell r="EH143">
            <v>2008</v>
          </cell>
          <cell r="EI143">
            <v>2008</v>
          </cell>
          <cell r="EJ143">
            <v>2009</v>
          </cell>
          <cell r="EK143">
            <v>2008</v>
          </cell>
          <cell r="EL143">
            <v>2008</v>
          </cell>
          <cell r="EM143">
            <v>2009</v>
          </cell>
          <cell r="EN143">
            <v>2008</v>
          </cell>
        </row>
        <row r="144">
          <cell r="C144" t="str">
            <v>2.1.1</v>
          </cell>
          <cell r="F144">
            <v>2008</v>
          </cell>
          <cell r="G144" t="str">
            <v>Current expenditure on education (% of GNI)</v>
          </cell>
          <cell r="H144" t="str">
            <v>UNESCO</v>
          </cell>
          <cell r="I144" t="str">
            <v>2004 - 2010</v>
          </cell>
          <cell r="J144">
            <v>178</v>
          </cell>
          <cell r="K144">
            <v>115</v>
          </cell>
          <cell r="L144">
            <v>0.5</v>
          </cell>
          <cell r="M144" t="str">
            <v>good</v>
          </cell>
          <cell r="N144" t="str">
            <v>YEAR</v>
          </cell>
          <cell r="O144">
            <v>2008</v>
          </cell>
          <cell r="P144">
            <v>2008</v>
          </cell>
          <cell r="Q144">
            <v>2008</v>
          </cell>
          <cell r="R144">
            <v>2008</v>
          </cell>
          <cell r="S144">
            <v>2008</v>
          </cell>
          <cell r="T144">
            <v>2008</v>
          </cell>
          <cell r="U144">
            <v>2008</v>
          </cell>
          <cell r="V144">
            <v>2009</v>
          </cell>
          <cell r="W144">
            <v>2008</v>
          </cell>
          <cell r="X144">
            <v>2008</v>
          </cell>
          <cell r="Y144">
            <v>2009</v>
          </cell>
          <cell r="Z144">
            <v>2008</v>
          </cell>
          <cell r="AA144">
            <v>2008</v>
          </cell>
          <cell r="AB144">
            <v>2008</v>
          </cell>
          <cell r="AC144" t="str">
            <v/>
          </cell>
          <cell r="AD144">
            <v>2009</v>
          </cell>
          <cell r="AE144">
            <v>2008</v>
          </cell>
          <cell r="AF144">
            <v>2008</v>
          </cell>
          <cell r="AG144">
            <v>2008</v>
          </cell>
          <cell r="AH144">
            <v>2008</v>
          </cell>
          <cell r="AI144">
            <v>2008</v>
          </cell>
          <cell r="AJ144">
            <v>2009</v>
          </cell>
          <cell r="AK144">
            <v>2008</v>
          </cell>
          <cell r="AL144">
            <v>2008</v>
          </cell>
          <cell r="AM144">
            <v>2008</v>
          </cell>
          <cell r="AN144">
            <v>2009</v>
          </cell>
          <cell r="AO144">
            <v>2009</v>
          </cell>
          <cell r="AP144">
            <v>2008</v>
          </cell>
          <cell r="AQ144">
            <v>2008</v>
          </cell>
          <cell r="AR144">
            <v>2008</v>
          </cell>
          <cell r="AS144">
            <v>2008</v>
          </cell>
          <cell r="AT144">
            <v>2008</v>
          </cell>
          <cell r="AU144">
            <v>2008</v>
          </cell>
          <cell r="AV144">
            <v>2008</v>
          </cell>
          <cell r="AW144">
            <v>2008</v>
          </cell>
          <cell r="AX144">
            <v>2008</v>
          </cell>
          <cell r="AY144">
            <v>2008</v>
          </cell>
          <cell r="AZ144">
            <v>2008</v>
          </cell>
          <cell r="BA144">
            <v>2008</v>
          </cell>
          <cell r="BB144">
            <v>2008</v>
          </cell>
          <cell r="BC144">
            <v>2008</v>
          </cell>
          <cell r="BD144">
            <v>2008</v>
          </cell>
          <cell r="BE144">
            <v>2008</v>
          </cell>
          <cell r="BF144">
            <v>2008</v>
          </cell>
          <cell r="BG144">
            <v>2008</v>
          </cell>
          <cell r="BH144">
            <v>2008</v>
          </cell>
          <cell r="BI144">
            <v>2008</v>
          </cell>
          <cell r="BJ144">
            <v>2009</v>
          </cell>
          <cell r="BK144">
            <v>2008</v>
          </cell>
          <cell r="BL144">
            <v>2008</v>
          </cell>
          <cell r="BM144">
            <v>2008</v>
          </cell>
          <cell r="BN144">
            <v>2008</v>
          </cell>
          <cell r="BO144">
            <v>2009</v>
          </cell>
          <cell r="BP144">
            <v>2008</v>
          </cell>
          <cell r="BQ144">
            <v>2008</v>
          </cell>
          <cell r="BR144">
            <v>2008</v>
          </cell>
          <cell r="BS144">
            <v>2009</v>
          </cell>
          <cell r="BT144">
            <v>2008</v>
          </cell>
          <cell r="BU144">
            <v>2008</v>
          </cell>
          <cell r="BV144">
            <v>2008</v>
          </cell>
          <cell r="BW144">
            <v>2010</v>
          </cell>
          <cell r="BX144">
            <v>2008</v>
          </cell>
          <cell r="BY144">
            <v>2008</v>
          </cell>
          <cell r="BZ144">
            <v>2008</v>
          </cell>
          <cell r="CA144">
            <v>2008</v>
          </cell>
          <cell r="CB144">
            <v>2009</v>
          </cell>
          <cell r="CC144">
            <v>2008</v>
          </cell>
          <cell r="CD144">
            <v>2008</v>
          </cell>
          <cell r="CE144">
            <v>2008</v>
          </cell>
          <cell r="CF144">
            <v>2008</v>
          </cell>
          <cell r="CG144">
            <v>2008</v>
          </cell>
          <cell r="CH144">
            <v>2008</v>
          </cell>
          <cell r="CI144">
            <v>2009</v>
          </cell>
          <cell r="CJ144">
            <v>2008</v>
          </cell>
          <cell r="CK144">
            <v>2008</v>
          </cell>
          <cell r="CL144">
            <v>2009</v>
          </cell>
          <cell r="CM144">
            <v>2008</v>
          </cell>
          <cell r="CN144">
            <v>2008</v>
          </cell>
          <cell r="CO144">
            <v>2008</v>
          </cell>
          <cell r="CP144">
            <v>2008</v>
          </cell>
          <cell r="CQ144">
            <v>2009</v>
          </cell>
          <cell r="CR144">
            <v>2008</v>
          </cell>
          <cell r="CS144">
            <v>2008</v>
          </cell>
          <cell r="CT144">
            <v>2008</v>
          </cell>
          <cell r="CU144">
            <v>2009</v>
          </cell>
          <cell r="CV144">
            <v>2008</v>
          </cell>
          <cell r="CW144">
            <v>2008</v>
          </cell>
          <cell r="CX144">
            <v>2008</v>
          </cell>
          <cell r="CY144">
            <v>2009</v>
          </cell>
          <cell r="CZ144">
            <v>2008</v>
          </cell>
          <cell r="DA144">
            <v>2008</v>
          </cell>
          <cell r="DB144">
            <v>2008</v>
          </cell>
          <cell r="DC144">
            <v>2008</v>
          </cell>
          <cell r="DD144">
            <v>2008</v>
          </cell>
          <cell r="DE144">
            <v>2008</v>
          </cell>
          <cell r="DF144" t="str">
            <v/>
          </cell>
          <cell r="DG144">
            <v>2008</v>
          </cell>
          <cell r="DH144">
            <v>2008</v>
          </cell>
          <cell r="DI144">
            <v>2010</v>
          </cell>
          <cell r="DJ144">
            <v>2008</v>
          </cell>
          <cell r="DK144">
            <v>2009</v>
          </cell>
          <cell r="DL144">
            <v>2008</v>
          </cell>
          <cell r="DM144">
            <v>2010</v>
          </cell>
          <cell r="DN144">
            <v>2008</v>
          </cell>
          <cell r="DO144">
            <v>2008</v>
          </cell>
          <cell r="DP144">
            <v>2009</v>
          </cell>
          <cell r="DQ144">
            <v>2008</v>
          </cell>
          <cell r="DR144">
            <v>2008</v>
          </cell>
          <cell r="DS144">
            <v>2008</v>
          </cell>
          <cell r="DT144">
            <v>2008</v>
          </cell>
          <cell r="DU144">
            <v>2008</v>
          </cell>
          <cell r="DV144">
            <v>2008</v>
          </cell>
          <cell r="DW144">
            <v>2008</v>
          </cell>
          <cell r="DX144">
            <v>2008</v>
          </cell>
          <cell r="DY144">
            <v>2008</v>
          </cell>
          <cell r="DZ144">
            <v>2009</v>
          </cell>
          <cell r="EA144">
            <v>2008</v>
          </cell>
          <cell r="EB144">
            <v>2008</v>
          </cell>
          <cell r="EC144">
            <v>2008</v>
          </cell>
          <cell r="ED144">
            <v>2009</v>
          </cell>
          <cell r="EE144">
            <v>2008</v>
          </cell>
          <cell r="EF144" t="str">
            <v/>
          </cell>
          <cell r="EG144">
            <v>2008</v>
          </cell>
          <cell r="EH144">
            <v>2008</v>
          </cell>
          <cell r="EI144">
            <v>2008</v>
          </cell>
          <cell r="EJ144">
            <v>2008</v>
          </cell>
          <cell r="EK144">
            <v>2008</v>
          </cell>
          <cell r="EL144">
            <v>2008</v>
          </cell>
          <cell r="EM144">
            <v>2008</v>
          </cell>
          <cell r="EN144">
            <v>2008</v>
          </cell>
        </row>
        <row r="145">
          <cell r="C145" t="str">
            <v>2.1.2</v>
          </cell>
          <cell r="F145">
            <v>2007</v>
          </cell>
          <cell r="G145" t="str">
            <v>Public expenditure per pupil as a % of GDP per capita. All levels</v>
          </cell>
          <cell r="H145" t="str">
            <v>UNESCO</v>
          </cell>
          <cell r="I145" t="str">
            <v>2000 - 2009</v>
          </cell>
          <cell r="J145">
            <v>149</v>
          </cell>
          <cell r="K145">
            <v>97</v>
          </cell>
          <cell r="L145">
            <v>0.5</v>
          </cell>
          <cell r="M145" t="str">
            <v>good</v>
          </cell>
          <cell r="N145" t="str">
            <v>YEAR</v>
          </cell>
          <cell r="O145" t="str">
            <v/>
          </cell>
          <cell r="P145" t="str">
            <v/>
          </cell>
          <cell r="Q145" t="str">
            <v/>
          </cell>
          <cell r="R145">
            <v>2007</v>
          </cell>
          <cell r="S145">
            <v>2007</v>
          </cell>
          <cell r="T145">
            <v>2007</v>
          </cell>
          <cell r="U145">
            <v>2007</v>
          </cell>
          <cell r="V145">
            <v>2009</v>
          </cell>
          <cell r="W145" t="str">
            <v/>
          </cell>
          <cell r="X145">
            <v>2007</v>
          </cell>
          <cell r="Y145">
            <v>2007</v>
          </cell>
          <cell r="Z145">
            <v>2007</v>
          </cell>
          <cell r="AA145">
            <v>2005</v>
          </cell>
          <cell r="AB145">
            <v>2003</v>
          </cell>
          <cell r="AC145" t="str">
            <v/>
          </cell>
          <cell r="AD145">
            <v>2007</v>
          </cell>
          <cell r="AE145">
            <v>2007</v>
          </cell>
          <cell r="AF145">
            <v>2000</v>
          </cell>
          <cell r="AG145">
            <v>2007</v>
          </cell>
          <cell r="AH145">
            <v>2007</v>
          </cell>
          <cell r="AI145">
            <v>2007</v>
          </cell>
          <cell r="AJ145">
            <v>2009</v>
          </cell>
          <cell r="AK145">
            <v>2002</v>
          </cell>
          <cell r="AL145">
            <v>2008</v>
          </cell>
          <cell r="AM145" t="str">
            <v/>
          </cell>
          <cell r="AN145">
            <v>2009</v>
          </cell>
          <cell r="AO145">
            <v>2004</v>
          </cell>
          <cell r="AP145">
            <v>2002</v>
          </cell>
          <cell r="AQ145">
            <v>2007</v>
          </cell>
          <cell r="AR145">
            <v>2007</v>
          </cell>
          <cell r="AS145">
            <v>2007</v>
          </cell>
          <cell r="AT145">
            <v>2007</v>
          </cell>
          <cell r="AU145">
            <v>2003</v>
          </cell>
          <cell r="AV145" t="str">
            <v/>
          </cell>
          <cell r="AW145">
            <v>2004</v>
          </cell>
          <cell r="AX145">
            <v>2008</v>
          </cell>
          <cell r="AY145">
            <v>2007</v>
          </cell>
          <cell r="AZ145">
            <v>2007</v>
          </cell>
          <cell r="BA145">
            <v>2007</v>
          </cell>
          <cell r="BB145">
            <v>2007</v>
          </cell>
          <cell r="BC145">
            <v>2008</v>
          </cell>
          <cell r="BD145" t="str">
            <v/>
          </cell>
          <cell r="BE145">
            <v>2005</v>
          </cell>
          <cell r="BF145">
            <v>2005</v>
          </cell>
          <cell r="BG145">
            <v>2007</v>
          </cell>
          <cell r="BH145">
            <v>2007</v>
          </cell>
          <cell r="BI145" t="str">
            <v/>
          </cell>
          <cell r="BJ145">
            <v>2009</v>
          </cell>
          <cell r="BK145">
            <v>2007</v>
          </cell>
          <cell r="BL145">
            <v>2007</v>
          </cell>
          <cell r="BM145">
            <v>2006</v>
          </cell>
          <cell r="BN145">
            <v>2008</v>
          </cell>
          <cell r="BO145">
            <v>2009</v>
          </cell>
          <cell r="BP145" t="str">
            <v/>
          </cell>
          <cell r="BQ145">
            <v>2007</v>
          </cell>
          <cell r="BR145">
            <v>2007</v>
          </cell>
          <cell r="BS145">
            <v>2008</v>
          </cell>
          <cell r="BT145">
            <v>2007</v>
          </cell>
          <cell r="BU145" t="str">
            <v/>
          </cell>
          <cell r="BV145">
            <v>2007</v>
          </cell>
          <cell r="BW145">
            <v>2006</v>
          </cell>
          <cell r="BX145">
            <v>2007</v>
          </cell>
          <cell r="BY145">
            <v>2004</v>
          </cell>
          <cell r="BZ145">
            <v>2008</v>
          </cell>
          <cell r="CA145">
            <v>2007</v>
          </cell>
          <cell r="CB145">
            <v>2009</v>
          </cell>
          <cell r="CC145">
            <v>2007</v>
          </cell>
          <cell r="CD145">
            <v>2001</v>
          </cell>
          <cell r="CE145">
            <v>2002</v>
          </cell>
          <cell r="CF145">
            <v>2009</v>
          </cell>
          <cell r="CG145" t="str">
            <v/>
          </cell>
          <cell r="CH145">
            <v>2008</v>
          </cell>
          <cell r="CI145">
            <v>2009</v>
          </cell>
          <cell r="CJ145">
            <v>2008</v>
          </cell>
          <cell r="CK145">
            <v>2007</v>
          </cell>
          <cell r="CL145">
            <v>2009</v>
          </cell>
          <cell r="CM145">
            <v>2009</v>
          </cell>
          <cell r="CN145">
            <v>2006</v>
          </cell>
          <cell r="CO145">
            <v>2006</v>
          </cell>
          <cell r="CP145">
            <v>2003</v>
          </cell>
          <cell r="CQ145">
            <v>2003</v>
          </cell>
          <cell r="CR145">
            <v>2007</v>
          </cell>
          <cell r="CS145">
            <v>2007</v>
          </cell>
          <cell r="CT145">
            <v>2003</v>
          </cell>
          <cell r="CU145">
            <v>2009</v>
          </cell>
          <cell r="CV145" t="str">
            <v/>
          </cell>
          <cell r="CW145">
            <v>2007</v>
          </cell>
          <cell r="CX145">
            <v>2003</v>
          </cell>
          <cell r="CY145">
            <v>2005</v>
          </cell>
          <cell r="CZ145">
            <v>2008</v>
          </cell>
          <cell r="DA145">
            <v>2007</v>
          </cell>
          <cell r="DB145">
            <v>2006</v>
          </cell>
          <cell r="DC145">
            <v>2007</v>
          </cell>
          <cell r="DD145">
            <v>2007</v>
          </cell>
          <cell r="DE145">
            <v>2006</v>
          </cell>
          <cell r="DF145">
            <v>2004</v>
          </cell>
          <cell r="DG145">
            <v>2007</v>
          </cell>
          <cell r="DH145">
            <v>2006</v>
          </cell>
          <cell r="DI145">
            <v>2008</v>
          </cell>
          <cell r="DJ145">
            <v>2008</v>
          </cell>
          <cell r="DK145">
            <v>2008</v>
          </cell>
          <cell r="DL145">
            <v>2008</v>
          </cell>
          <cell r="DM145" t="str">
            <v/>
          </cell>
          <cell r="DN145">
            <v>2007</v>
          </cell>
          <cell r="DO145">
            <v>2006</v>
          </cell>
          <cell r="DP145" t="str">
            <v/>
          </cell>
          <cell r="DQ145">
            <v>2007</v>
          </cell>
          <cell r="DR145" t="str">
            <v/>
          </cell>
          <cell r="DS145" t="str">
            <v/>
          </cell>
          <cell r="DT145">
            <v>2006</v>
          </cell>
          <cell r="DU145">
            <v>2007</v>
          </cell>
          <cell r="DV145">
            <v>2007</v>
          </cell>
          <cell r="DW145">
            <v>2007</v>
          </cell>
          <cell r="DX145">
            <v>2008</v>
          </cell>
          <cell r="DY145" t="str">
            <v/>
          </cell>
          <cell r="DZ145">
            <v>2009</v>
          </cell>
          <cell r="EA145">
            <v>2002</v>
          </cell>
          <cell r="EB145">
            <v>2007</v>
          </cell>
          <cell r="EC145">
            <v>2004</v>
          </cell>
          <cell r="ED145">
            <v>2009</v>
          </cell>
          <cell r="EE145">
            <v>2007</v>
          </cell>
          <cell r="EF145">
            <v>2009</v>
          </cell>
          <cell r="EG145">
            <v>2007</v>
          </cell>
          <cell r="EH145">
            <v>2007</v>
          </cell>
          <cell r="EI145">
            <v>2006</v>
          </cell>
          <cell r="EJ145" t="str">
            <v/>
          </cell>
          <cell r="EK145">
            <v>2008</v>
          </cell>
          <cell r="EL145">
            <v>2001</v>
          </cell>
          <cell r="EM145" t="str">
            <v/>
          </cell>
          <cell r="EN145" t="str">
            <v/>
          </cell>
        </row>
        <row r="146">
          <cell r="C146" t="str">
            <v>2.1.3</v>
          </cell>
          <cell r="F146">
            <v>2008</v>
          </cell>
          <cell r="G146" t="str">
            <v>School life expectancy, primary to tertiary education (years)</v>
          </cell>
          <cell r="H146" t="str">
            <v>UNESCO</v>
          </cell>
          <cell r="I146" t="str">
            <v>2000 - 2010</v>
          </cell>
          <cell r="J146">
            <v>186</v>
          </cell>
          <cell r="K146">
            <v>113</v>
          </cell>
          <cell r="L146">
            <v>1</v>
          </cell>
          <cell r="M146" t="str">
            <v>good</v>
          </cell>
          <cell r="N146" t="str">
            <v>YEAR</v>
          </cell>
          <cell r="O146">
            <v>2004</v>
          </cell>
          <cell r="P146">
            <v>2005</v>
          </cell>
          <cell r="Q146">
            <v>2006</v>
          </cell>
          <cell r="R146">
            <v>2007</v>
          </cell>
          <cell r="S146">
            <v>2009</v>
          </cell>
          <cell r="T146">
            <v>2008</v>
          </cell>
          <cell r="U146">
            <v>2008</v>
          </cell>
          <cell r="V146">
            <v>2009</v>
          </cell>
          <cell r="W146" t="str">
            <v/>
          </cell>
          <cell r="X146">
            <v>2007</v>
          </cell>
          <cell r="Y146">
            <v>2007</v>
          </cell>
          <cell r="Z146">
            <v>2008</v>
          </cell>
          <cell r="AA146">
            <v>2005</v>
          </cell>
          <cell r="AB146">
            <v>2007</v>
          </cell>
          <cell r="AC146">
            <v>2009</v>
          </cell>
          <cell r="AD146">
            <v>2007</v>
          </cell>
          <cell r="AE146">
            <v>2008</v>
          </cell>
          <cell r="AF146">
            <v>2009</v>
          </cell>
          <cell r="AG146">
            <v>2008</v>
          </cell>
          <cell r="AH146">
            <v>2009</v>
          </cell>
          <cell r="AI146">
            <v>2007</v>
          </cell>
          <cell r="AJ146">
            <v>2009</v>
          </cell>
          <cell r="AK146">
            <v>2002</v>
          </cell>
          <cell r="AL146">
            <v>2008</v>
          </cell>
          <cell r="AM146">
            <v>2009</v>
          </cell>
          <cell r="AN146">
            <v>2009</v>
          </cell>
          <cell r="AO146">
            <v>2005</v>
          </cell>
          <cell r="AP146">
            <v>2000</v>
          </cell>
          <cell r="AQ146">
            <v>2008</v>
          </cell>
          <cell r="AR146">
            <v>2008</v>
          </cell>
          <cell r="AS146">
            <v>2008</v>
          </cell>
          <cell r="AT146">
            <v>2008</v>
          </cell>
          <cell r="AU146">
            <v>2004</v>
          </cell>
          <cell r="AV146">
            <v>2007</v>
          </cell>
          <cell r="AW146">
            <v>2004</v>
          </cell>
          <cell r="AX146">
            <v>2008</v>
          </cell>
          <cell r="AY146">
            <v>2008</v>
          </cell>
          <cell r="AZ146">
            <v>2008</v>
          </cell>
          <cell r="BA146">
            <v>2008</v>
          </cell>
          <cell r="BB146">
            <v>2008</v>
          </cell>
          <cell r="BC146">
            <v>2009</v>
          </cell>
          <cell r="BD146" t="str">
            <v/>
          </cell>
          <cell r="BE146">
            <v>2009</v>
          </cell>
          <cell r="BF146">
            <v>2007</v>
          </cell>
          <cell r="BG146">
            <v>2007</v>
          </cell>
          <cell r="BH146">
            <v>2009</v>
          </cell>
          <cell r="BI146">
            <v>2008</v>
          </cell>
          <cell r="BJ146">
            <v>2009</v>
          </cell>
          <cell r="BK146">
            <v>2008</v>
          </cell>
          <cell r="BL146">
            <v>2008</v>
          </cell>
          <cell r="BM146">
            <v>2007</v>
          </cell>
          <cell r="BN146">
            <v>2009</v>
          </cell>
          <cell r="BO146">
            <v>2009</v>
          </cell>
          <cell r="BP146">
            <v>2008</v>
          </cell>
          <cell r="BQ146">
            <v>2008</v>
          </cell>
          <cell r="BR146">
            <v>2008</v>
          </cell>
          <cell r="BS146">
            <v>2008</v>
          </cell>
          <cell r="BT146">
            <v>2008</v>
          </cell>
          <cell r="BU146">
            <v>2008</v>
          </cell>
          <cell r="BV146">
            <v>2010</v>
          </cell>
          <cell r="BW146">
            <v>2009</v>
          </cell>
          <cell r="BX146">
            <v>2008</v>
          </cell>
          <cell r="BY146">
            <v>2004</v>
          </cell>
          <cell r="BZ146">
            <v>2009</v>
          </cell>
          <cell r="CA146">
            <v>2008</v>
          </cell>
          <cell r="CB146">
            <v>2009</v>
          </cell>
          <cell r="CC146">
            <v>2008</v>
          </cell>
          <cell r="CD146">
            <v>2006</v>
          </cell>
          <cell r="CE146">
            <v>2008</v>
          </cell>
          <cell r="CF146">
            <v>2009</v>
          </cell>
          <cell r="CG146">
            <v>2007</v>
          </cell>
          <cell r="CH146">
            <v>2008</v>
          </cell>
          <cell r="CI146">
            <v>2009</v>
          </cell>
          <cell r="CJ146">
            <v>2008</v>
          </cell>
          <cell r="CK146">
            <v>2008</v>
          </cell>
          <cell r="CL146">
            <v>2009</v>
          </cell>
          <cell r="CM146">
            <v>2009</v>
          </cell>
          <cell r="CN146">
            <v>2007</v>
          </cell>
          <cell r="CO146">
            <v>2007</v>
          </cell>
          <cell r="CP146">
            <v>2008</v>
          </cell>
          <cell r="CQ146">
            <v>2002</v>
          </cell>
          <cell r="CR146">
            <v>2008</v>
          </cell>
          <cell r="CS146">
            <v>2008</v>
          </cell>
          <cell r="CT146">
            <v>2003</v>
          </cell>
          <cell r="CU146">
            <v>2010</v>
          </cell>
          <cell r="CV146">
            <v>2005</v>
          </cell>
          <cell r="CW146">
            <v>2008</v>
          </cell>
          <cell r="CX146">
            <v>2009</v>
          </cell>
          <cell r="CY146">
            <v>2009</v>
          </cell>
          <cell r="CZ146">
            <v>2008</v>
          </cell>
          <cell r="DA146">
            <v>2007</v>
          </cell>
          <cell r="DB146">
            <v>2006</v>
          </cell>
          <cell r="DC146">
            <v>2008</v>
          </cell>
          <cell r="DD146">
            <v>2008</v>
          </cell>
          <cell r="DE146">
            <v>2008</v>
          </cell>
          <cell r="DF146">
            <v>2009</v>
          </cell>
          <cell r="DG146">
            <v>2008</v>
          </cell>
          <cell r="DH146">
            <v>2008</v>
          </cell>
          <cell r="DI146">
            <v>2009</v>
          </cell>
          <cell r="DJ146">
            <v>2009</v>
          </cell>
          <cell r="DK146">
            <v>2008</v>
          </cell>
          <cell r="DL146">
            <v>2009</v>
          </cell>
          <cell r="DM146" t="str">
            <v/>
          </cell>
          <cell r="DN146">
            <v>2008</v>
          </cell>
          <cell r="DO146">
            <v>2008</v>
          </cell>
          <cell r="DP146" t="str">
            <v/>
          </cell>
          <cell r="DQ146">
            <v>2008</v>
          </cell>
          <cell r="DR146">
            <v>2004</v>
          </cell>
          <cell r="DS146">
            <v>2000</v>
          </cell>
          <cell r="DT146">
            <v>2007</v>
          </cell>
          <cell r="DU146">
            <v>2008</v>
          </cell>
          <cell r="DV146">
            <v>2008</v>
          </cell>
          <cell r="DW146">
            <v>2007</v>
          </cell>
          <cell r="DX146">
            <v>2008</v>
          </cell>
          <cell r="DY146">
            <v>2007</v>
          </cell>
          <cell r="DZ146">
            <v>2010</v>
          </cell>
          <cell r="EA146">
            <v>2007</v>
          </cell>
          <cell r="EB146">
            <v>2008</v>
          </cell>
          <cell r="EC146">
            <v>2008</v>
          </cell>
          <cell r="ED146">
            <v>2009</v>
          </cell>
          <cell r="EE146">
            <v>2008</v>
          </cell>
          <cell r="EF146">
            <v>2009</v>
          </cell>
          <cell r="EG146">
            <v>2008</v>
          </cell>
          <cell r="EH146">
            <v>2008</v>
          </cell>
          <cell r="EI146">
            <v>2008</v>
          </cell>
          <cell r="EJ146">
            <v>2008</v>
          </cell>
          <cell r="EK146">
            <v>2001</v>
          </cell>
          <cell r="EL146">
            <v>2005</v>
          </cell>
          <cell r="EM146" t="str">
            <v/>
          </cell>
          <cell r="EN146" t="str">
            <v/>
          </cell>
        </row>
        <row r="147">
          <cell r="C147" t="str">
            <v>2.1.4</v>
          </cell>
          <cell r="F147">
            <v>2009</v>
          </cell>
          <cell r="G147" t="str">
            <v>PISA average scales in reading, mathematics and science</v>
          </cell>
          <cell r="H147" t="str">
            <v>OECD PISA 2009 (UNESCO database)</v>
          </cell>
          <cell r="I147" t="str">
            <v>2000 - 2009</v>
          </cell>
          <cell r="J147">
            <v>66</v>
          </cell>
          <cell r="K147">
            <v>50</v>
          </cell>
          <cell r="L147">
            <v>0.5</v>
          </cell>
          <cell r="M147" t="str">
            <v>good</v>
          </cell>
          <cell r="N147" t="str">
            <v>YEAR</v>
          </cell>
          <cell r="O147">
            <v>2009</v>
          </cell>
          <cell r="P147" t="str">
            <v/>
          </cell>
          <cell r="Q147" t="str">
            <v/>
          </cell>
          <cell r="R147">
            <v>2009</v>
          </cell>
          <cell r="S147" t="str">
            <v/>
          </cell>
          <cell r="T147">
            <v>2009</v>
          </cell>
          <cell r="U147">
            <v>2009</v>
          </cell>
          <cell r="V147">
            <v>2009</v>
          </cell>
          <cell r="W147" t="str">
            <v/>
          </cell>
          <cell r="X147" t="str">
            <v/>
          </cell>
          <cell r="Y147" t="str">
            <v/>
          </cell>
          <cell r="Z147">
            <v>2009</v>
          </cell>
          <cell r="AA147" t="str">
            <v/>
          </cell>
          <cell r="AB147" t="str">
            <v/>
          </cell>
          <cell r="AC147" t="str">
            <v/>
          </cell>
          <cell r="AD147" t="str">
            <v/>
          </cell>
          <cell r="AE147">
            <v>2009</v>
          </cell>
          <cell r="AF147" t="str">
            <v/>
          </cell>
          <cell r="AG147">
            <v>2009</v>
          </cell>
          <cell r="AH147" t="str">
            <v/>
          </cell>
          <cell r="AI147" t="str">
            <v/>
          </cell>
          <cell r="AJ147" t="str">
            <v/>
          </cell>
          <cell r="AK147">
            <v>2009</v>
          </cell>
          <cell r="AL147">
            <v>2009</v>
          </cell>
          <cell r="AM147">
            <v>2009</v>
          </cell>
          <cell r="AN147">
            <v>2009</v>
          </cell>
          <cell r="AO147" t="str">
            <v/>
          </cell>
          <cell r="AP147" t="str">
            <v/>
          </cell>
          <cell r="AQ147">
            <v>2009</v>
          </cell>
          <cell r="AR147" t="str">
            <v/>
          </cell>
          <cell r="AS147">
            <v>2009</v>
          </cell>
          <cell r="AT147">
            <v>2009</v>
          </cell>
          <cell r="AU147" t="str">
            <v/>
          </cell>
          <cell r="AV147" t="str">
            <v/>
          </cell>
          <cell r="AW147" t="str">
            <v/>
          </cell>
          <cell r="AX147" t="str">
            <v/>
          </cell>
          <cell r="AY147">
            <v>2009</v>
          </cell>
          <cell r="AZ147" t="str">
            <v/>
          </cell>
          <cell r="BA147">
            <v>2009</v>
          </cell>
          <cell r="BB147">
            <v>2009</v>
          </cell>
          <cell r="BC147" t="str">
            <v/>
          </cell>
          <cell r="BD147">
            <v>2009</v>
          </cell>
          <cell r="BE147" t="str">
            <v/>
          </cell>
          <cell r="BF147">
            <v>2009</v>
          </cell>
          <cell r="BG147" t="str">
            <v/>
          </cell>
          <cell r="BH147" t="str">
            <v/>
          </cell>
          <cell r="BI147" t="str">
            <v/>
          </cell>
          <cell r="BJ147">
            <v>2009</v>
          </cell>
          <cell r="BK147">
            <v>2009</v>
          </cell>
          <cell r="BL147">
            <v>2009</v>
          </cell>
          <cell r="BM147" t="str">
            <v/>
          </cell>
          <cell r="BN147">
            <v>2009</v>
          </cell>
          <cell r="BO147" t="str">
            <v/>
          </cell>
          <cell r="BP147">
            <v>2009</v>
          </cell>
          <cell r="BQ147">
            <v>2009</v>
          </cell>
          <cell r="BR147">
            <v>2009</v>
          </cell>
          <cell r="BS147" t="str">
            <v/>
          </cell>
          <cell r="BT147">
            <v>2009</v>
          </cell>
          <cell r="BU147">
            <v>2009</v>
          </cell>
          <cell r="BV147">
            <v>2009</v>
          </cell>
          <cell r="BW147" t="str">
            <v/>
          </cell>
          <cell r="BX147">
            <v>2009</v>
          </cell>
          <cell r="BY147" t="str">
            <v/>
          </cell>
          <cell r="BZ147">
            <v>2009</v>
          </cell>
          <cell r="CA147">
            <v>2009</v>
          </cell>
          <cell r="CB147" t="str">
            <v/>
          </cell>
          <cell r="CC147">
            <v>2009</v>
          </cell>
          <cell r="CD147">
            <v>2009</v>
          </cell>
          <cell r="CE147">
            <v>2000</v>
          </cell>
          <cell r="CF147" t="str">
            <v/>
          </cell>
          <cell r="CG147" t="str">
            <v/>
          </cell>
          <cell r="CH147" t="str">
            <v/>
          </cell>
          <cell r="CI147" t="str">
            <v/>
          </cell>
          <cell r="CJ147" t="str">
            <v/>
          </cell>
          <cell r="CK147">
            <v>2009</v>
          </cell>
          <cell r="CL147" t="str">
            <v/>
          </cell>
          <cell r="CM147" t="str">
            <v/>
          </cell>
          <cell r="CN147" t="str">
            <v/>
          </cell>
          <cell r="CO147" t="str">
            <v/>
          </cell>
          <cell r="CP147" t="str">
            <v/>
          </cell>
          <cell r="CQ147" t="str">
            <v/>
          </cell>
          <cell r="CR147">
            <v>2009</v>
          </cell>
          <cell r="CS147">
            <v>2009</v>
          </cell>
          <cell r="CT147" t="str">
            <v/>
          </cell>
          <cell r="CU147" t="str">
            <v/>
          </cell>
          <cell r="CV147" t="str">
            <v/>
          </cell>
          <cell r="CW147">
            <v>2009</v>
          </cell>
          <cell r="CX147" t="str">
            <v/>
          </cell>
          <cell r="CY147" t="str">
            <v/>
          </cell>
          <cell r="CZ147">
            <v>2009</v>
          </cell>
          <cell r="DA147" t="str">
            <v/>
          </cell>
          <cell r="DB147">
            <v>2009</v>
          </cell>
          <cell r="DC147" t="str">
            <v/>
          </cell>
          <cell r="DD147">
            <v>2009</v>
          </cell>
          <cell r="DE147">
            <v>2009</v>
          </cell>
          <cell r="DF147">
            <v>2009</v>
          </cell>
          <cell r="DG147">
            <v>2009</v>
          </cell>
          <cell r="DH147">
            <v>2009</v>
          </cell>
          <cell r="DI147" t="str">
            <v/>
          </cell>
          <cell r="DJ147" t="str">
            <v/>
          </cell>
          <cell r="DK147" t="str">
            <v/>
          </cell>
          <cell r="DL147">
            <v>2009</v>
          </cell>
          <cell r="DM147">
            <v>2009</v>
          </cell>
          <cell r="DN147">
            <v>2009</v>
          </cell>
          <cell r="DO147">
            <v>2009</v>
          </cell>
          <cell r="DP147" t="str">
            <v/>
          </cell>
          <cell r="DQ147">
            <v>2009</v>
          </cell>
          <cell r="DR147" t="str">
            <v/>
          </cell>
          <cell r="DS147" t="str">
            <v/>
          </cell>
          <cell r="DT147" t="str">
            <v/>
          </cell>
          <cell r="DU147">
            <v>2009</v>
          </cell>
          <cell r="DV147">
            <v>2009</v>
          </cell>
          <cell r="DW147" t="str">
            <v/>
          </cell>
          <cell r="DX147" t="str">
            <v/>
          </cell>
          <cell r="DY147" t="str">
            <v/>
          </cell>
          <cell r="DZ147">
            <v>2009</v>
          </cell>
          <cell r="EA147">
            <v>2009</v>
          </cell>
          <cell r="EB147">
            <v>2009</v>
          </cell>
          <cell r="EC147">
            <v>2009</v>
          </cell>
          <cell r="ED147" t="str">
            <v/>
          </cell>
          <cell r="EE147" t="str">
            <v/>
          </cell>
          <cell r="EF147">
            <v>2009</v>
          </cell>
          <cell r="EG147">
            <v>2009</v>
          </cell>
          <cell r="EH147">
            <v>2009</v>
          </cell>
          <cell r="EI147">
            <v>2009</v>
          </cell>
          <cell r="EJ147" t="str">
            <v/>
          </cell>
          <cell r="EK147" t="str">
            <v/>
          </cell>
          <cell r="EL147" t="str">
            <v/>
          </cell>
          <cell r="EM147" t="str">
            <v/>
          </cell>
          <cell r="EN147" t="str">
            <v/>
          </cell>
        </row>
        <row r="148">
          <cell r="C148" t="str">
            <v>2.1.5</v>
          </cell>
          <cell r="F148">
            <v>2008</v>
          </cell>
          <cell r="G148" t="str">
            <v>Pupil-teacher ratio, secondary</v>
          </cell>
          <cell r="H148" t="str">
            <v>UNESCO (WB database)</v>
          </cell>
          <cell r="I148" t="str">
            <v>2000 - 2010</v>
          </cell>
          <cell r="J148">
            <v>186</v>
          </cell>
          <cell r="K148">
            <v>113</v>
          </cell>
          <cell r="L148">
            <v>1</v>
          </cell>
          <cell r="M148" t="str">
            <v>bad</v>
          </cell>
          <cell r="N148" t="str">
            <v>YEAR</v>
          </cell>
          <cell r="O148">
            <v>2009</v>
          </cell>
          <cell r="P148">
            <v>2004</v>
          </cell>
          <cell r="Q148">
            <v>2001</v>
          </cell>
          <cell r="R148">
            <v>2007</v>
          </cell>
          <cell r="S148">
            <v>2008</v>
          </cell>
          <cell r="T148" t="str">
            <v/>
          </cell>
          <cell r="U148">
            <v>2008</v>
          </cell>
          <cell r="V148">
            <v>2009</v>
          </cell>
          <cell r="W148">
            <v>2002</v>
          </cell>
          <cell r="X148">
            <v>2008</v>
          </cell>
          <cell r="Y148">
            <v>2007</v>
          </cell>
          <cell r="Z148">
            <v>2006</v>
          </cell>
          <cell r="AA148">
            <v>2004</v>
          </cell>
          <cell r="AB148">
            <v>2007</v>
          </cell>
          <cell r="AC148">
            <v>2009</v>
          </cell>
          <cell r="AD148">
            <v>2007</v>
          </cell>
          <cell r="AE148">
            <v>2008</v>
          </cell>
          <cell r="AF148">
            <v>2009</v>
          </cell>
          <cell r="AG148">
            <v>2008</v>
          </cell>
          <cell r="AH148">
            <v>2010</v>
          </cell>
          <cell r="AI148">
            <v>2007</v>
          </cell>
          <cell r="AJ148">
            <v>2006</v>
          </cell>
          <cell r="AK148">
            <v>2000</v>
          </cell>
          <cell r="AL148">
            <v>2008</v>
          </cell>
          <cell r="AM148">
            <v>2009</v>
          </cell>
          <cell r="AN148">
            <v>2009</v>
          </cell>
          <cell r="AO148">
            <v>2009</v>
          </cell>
          <cell r="AP148" t="str">
            <v/>
          </cell>
          <cell r="AQ148">
            <v>2008</v>
          </cell>
          <cell r="AR148">
            <v>2008</v>
          </cell>
          <cell r="AS148">
            <v>2008</v>
          </cell>
          <cell r="AT148">
            <v>2001</v>
          </cell>
          <cell r="AU148">
            <v>2009</v>
          </cell>
          <cell r="AV148">
            <v>2009</v>
          </cell>
          <cell r="AW148">
            <v>2004</v>
          </cell>
          <cell r="AX148">
            <v>2008</v>
          </cell>
          <cell r="AY148">
            <v>2008</v>
          </cell>
          <cell r="AZ148">
            <v>2009</v>
          </cell>
          <cell r="BA148">
            <v>2008</v>
          </cell>
          <cell r="BB148">
            <v>2008</v>
          </cell>
          <cell r="BC148">
            <v>2009</v>
          </cell>
          <cell r="BD148">
            <v>2008</v>
          </cell>
          <cell r="BE148">
            <v>2009</v>
          </cell>
          <cell r="BF148">
            <v>2007</v>
          </cell>
          <cell r="BG148">
            <v>2008</v>
          </cell>
          <cell r="BH148">
            <v>2009</v>
          </cell>
          <cell r="BI148">
            <v>2008</v>
          </cell>
          <cell r="BJ148" t="str">
            <v/>
          </cell>
          <cell r="BK148">
            <v>2008</v>
          </cell>
          <cell r="BL148">
            <v>2008</v>
          </cell>
          <cell r="BM148">
            <v>2004</v>
          </cell>
          <cell r="BN148">
            <v>2009</v>
          </cell>
          <cell r="BO148" t="str">
            <v/>
          </cell>
          <cell r="BP148">
            <v>2006</v>
          </cell>
          <cell r="BQ148">
            <v>2008</v>
          </cell>
          <cell r="BR148">
            <v>2007</v>
          </cell>
          <cell r="BS148">
            <v>2007</v>
          </cell>
          <cell r="BT148">
            <v>2008</v>
          </cell>
          <cell r="BU148">
            <v>2008</v>
          </cell>
          <cell r="BV148">
            <v>2010</v>
          </cell>
          <cell r="BW148">
            <v>2009</v>
          </cell>
          <cell r="BX148">
            <v>2008</v>
          </cell>
          <cell r="BY148">
            <v>2009</v>
          </cell>
          <cell r="BZ148">
            <v>2007</v>
          </cell>
          <cell r="CA148">
            <v>2008</v>
          </cell>
          <cell r="CB148">
            <v>2009</v>
          </cell>
          <cell r="CC148">
            <v>2008</v>
          </cell>
          <cell r="CD148">
            <v>2008</v>
          </cell>
          <cell r="CE148">
            <v>2008</v>
          </cell>
          <cell r="CF148">
            <v>2009</v>
          </cell>
          <cell r="CG148" t="str">
            <v/>
          </cell>
          <cell r="CH148">
            <v>2008</v>
          </cell>
          <cell r="CI148">
            <v>2009</v>
          </cell>
          <cell r="CJ148">
            <v>2009</v>
          </cell>
          <cell r="CK148">
            <v>2008</v>
          </cell>
          <cell r="CL148">
            <v>2009</v>
          </cell>
          <cell r="CM148">
            <v>2008</v>
          </cell>
          <cell r="CN148">
            <v>2008</v>
          </cell>
          <cell r="CO148">
            <v>2010</v>
          </cell>
          <cell r="CP148">
            <v>2008</v>
          </cell>
          <cell r="CQ148">
            <v>2008</v>
          </cell>
          <cell r="CR148">
            <v>2008</v>
          </cell>
          <cell r="CS148">
            <v>2008</v>
          </cell>
          <cell r="CT148">
            <v>2008</v>
          </cell>
          <cell r="CU148">
            <v>2010</v>
          </cell>
          <cell r="CV148">
            <v>2007</v>
          </cell>
          <cell r="CW148">
            <v>2004</v>
          </cell>
          <cell r="CX148">
            <v>2009</v>
          </cell>
          <cell r="CY148">
            <v>2004</v>
          </cell>
          <cell r="CZ148">
            <v>2009</v>
          </cell>
          <cell r="DA148">
            <v>2008</v>
          </cell>
          <cell r="DB148">
            <v>2008</v>
          </cell>
          <cell r="DC148">
            <v>2007</v>
          </cell>
          <cell r="DD148">
            <v>2008</v>
          </cell>
          <cell r="DE148">
            <v>2008</v>
          </cell>
          <cell r="DF148">
            <v>2009</v>
          </cell>
          <cell r="DG148">
            <v>2008</v>
          </cell>
          <cell r="DH148">
            <v>2008</v>
          </cell>
          <cell r="DI148">
            <v>2009</v>
          </cell>
          <cell r="DJ148">
            <v>2009</v>
          </cell>
          <cell r="DK148">
            <v>2005</v>
          </cell>
          <cell r="DL148">
            <v>2009</v>
          </cell>
          <cell r="DM148">
            <v>2009</v>
          </cell>
          <cell r="DN148">
            <v>2008</v>
          </cell>
          <cell r="DO148">
            <v>2008</v>
          </cell>
          <cell r="DP148">
            <v>2009</v>
          </cell>
          <cell r="DQ148">
            <v>2008</v>
          </cell>
          <cell r="DR148">
            <v>2004</v>
          </cell>
          <cell r="DS148">
            <v>2009</v>
          </cell>
          <cell r="DT148">
            <v>2007</v>
          </cell>
          <cell r="DU148">
            <v>2008</v>
          </cell>
          <cell r="DV148" t="str">
            <v/>
          </cell>
          <cell r="DW148">
            <v>2009</v>
          </cell>
          <cell r="DX148">
            <v>2008</v>
          </cell>
          <cell r="DY148">
            <v>2009</v>
          </cell>
          <cell r="DZ148">
            <v>2008</v>
          </cell>
          <cell r="EA148">
            <v>2008</v>
          </cell>
          <cell r="EB148">
            <v>2008</v>
          </cell>
          <cell r="EC148">
            <v>2006</v>
          </cell>
          <cell r="ED148">
            <v>2009</v>
          </cell>
          <cell r="EE148">
            <v>2007</v>
          </cell>
          <cell r="EF148">
            <v>2009</v>
          </cell>
          <cell r="EG148">
            <v>2008</v>
          </cell>
          <cell r="EH148">
            <v>2008</v>
          </cell>
          <cell r="EI148">
            <v>2008</v>
          </cell>
          <cell r="EJ148">
            <v>2009</v>
          </cell>
          <cell r="EK148">
            <v>2008</v>
          </cell>
          <cell r="EL148">
            <v>2003</v>
          </cell>
          <cell r="EM148">
            <v>2008</v>
          </cell>
          <cell r="EN148">
            <v>2003</v>
          </cell>
        </row>
        <row r="149">
          <cell r="C149" t="str">
            <v>2.2.1</v>
          </cell>
          <cell r="F149">
            <v>2008</v>
          </cell>
          <cell r="G149" t="str">
            <v>School enrollment, tertiary (% gross)</v>
          </cell>
          <cell r="H149" t="str">
            <v>UNESCO</v>
          </cell>
          <cell r="I149" t="str">
            <v>2000 - 2010</v>
          </cell>
          <cell r="J149">
            <v>178</v>
          </cell>
          <cell r="K149">
            <v>114</v>
          </cell>
          <cell r="L149">
            <v>1</v>
          </cell>
          <cell r="M149" t="str">
            <v>good</v>
          </cell>
          <cell r="N149" t="str">
            <v>YEAR</v>
          </cell>
          <cell r="O149">
            <v>2004</v>
          </cell>
          <cell r="P149">
            <v>2009</v>
          </cell>
          <cell r="Q149">
            <v>2006</v>
          </cell>
          <cell r="R149">
            <v>2007</v>
          </cell>
          <cell r="S149">
            <v>2009</v>
          </cell>
          <cell r="T149">
            <v>2008</v>
          </cell>
          <cell r="U149">
            <v>2008</v>
          </cell>
          <cell r="V149">
            <v>2009</v>
          </cell>
          <cell r="W149">
            <v>2010</v>
          </cell>
          <cell r="X149">
            <v>2009</v>
          </cell>
          <cell r="Y149">
            <v>2009</v>
          </cell>
          <cell r="Z149">
            <v>2008</v>
          </cell>
          <cell r="AA149">
            <v>2006</v>
          </cell>
          <cell r="AB149">
            <v>2007</v>
          </cell>
          <cell r="AC149">
            <v>2009</v>
          </cell>
          <cell r="AD149">
            <v>2006</v>
          </cell>
          <cell r="AE149">
            <v>2009</v>
          </cell>
          <cell r="AF149">
            <v>2009</v>
          </cell>
          <cell r="AG149">
            <v>2008</v>
          </cell>
          <cell r="AH149">
            <v>2009</v>
          </cell>
          <cell r="AI149">
            <v>2009</v>
          </cell>
          <cell r="AJ149">
            <v>2009</v>
          </cell>
          <cell r="AK149">
            <v>2004</v>
          </cell>
          <cell r="AL149">
            <v>2008</v>
          </cell>
          <cell r="AM149">
            <v>2009</v>
          </cell>
          <cell r="AN149">
            <v>2009</v>
          </cell>
          <cell r="AO149">
            <v>2005</v>
          </cell>
          <cell r="AP149">
            <v>2007</v>
          </cell>
          <cell r="AQ149">
            <v>2009</v>
          </cell>
          <cell r="AR149">
            <v>2008</v>
          </cell>
          <cell r="AS149">
            <v>2008</v>
          </cell>
          <cell r="AT149">
            <v>2008</v>
          </cell>
          <cell r="AU149">
            <v>2004</v>
          </cell>
          <cell r="AV149">
            <v>2008</v>
          </cell>
          <cell r="AW149">
            <v>2008</v>
          </cell>
          <cell r="AX149">
            <v>2008</v>
          </cell>
          <cell r="AY149">
            <v>2008</v>
          </cell>
          <cell r="AZ149">
            <v>2008</v>
          </cell>
          <cell r="BA149">
            <v>2008</v>
          </cell>
          <cell r="BB149">
            <v>2008</v>
          </cell>
          <cell r="BC149">
            <v>2009</v>
          </cell>
          <cell r="BD149" t="str">
            <v/>
          </cell>
          <cell r="BE149">
            <v>2009</v>
          </cell>
          <cell r="BF149">
            <v>2007</v>
          </cell>
          <cell r="BG149">
            <v>2007</v>
          </cell>
          <cell r="BH149">
            <v>2009</v>
          </cell>
          <cell r="BI149">
            <v>2008</v>
          </cell>
          <cell r="BJ149">
            <v>2009</v>
          </cell>
          <cell r="BK149">
            <v>2008</v>
          </cell>
          <cell r="BL149">
            <v>2008</v>
          </cell>
          <cell r="BM149">
            <v>2007</v>
          </cell>
          <cell r="BN149">
            <v>2009</v>
          </cell>
          <cell r="BO149">
            <v>2009</v>
          </cell>
          <cell r="BP149">
            <v>2008</v>
          </cell>
          <cell r="BQ149">
            <v>2008</v>
          </cell>
          <cell r="BR149">
            <v>2008</v>
          </cell>
          <cell r="BS149">
            <v>2008</v>
          </cell>
          <cell r="BT149">
            <v>2008</v>
          </cell>
          <cell r="BU149">
            <v>2008</v>
          </cell>
          <cell r="BV149">
            <v>2010</v>
          </cell>
          <cell r="BW149">
            <v>2009</v>
          </cell>
          <cell r="BX149">
            <v>2008</v>
          </cell>
          <cell r="BY149">
            <v>2004</v>
          </cell>
          <cell r="BZ149">
            <v>2009</v>
          </cell>
          <cell r="CA149">
            <v>2008</v>
          </cell>
          <cell r="CB149">
            <v>2009</v>
          </cell>
          <cell r="CC149">
            <v>2008</v>
          </cell>
          <cell r="CD149">
            <v>2006</v>
          </cell>
          <cell r="CE149">
            <v>2008</v>
          </cell>
          <cell r="CF149">
            <v>2009</v>
          </cell>
          <cell r="CG149">
            <v>2007</v>
          </cell>
          <cell r="CH149">
            <v>2008</v>
          </cell>
          <cell r="CI149">
            <v>2009</v>
          </cell>
          <cell r="CJ149">
            <v>2008</v>
          </cell>
          <cell r="CK149">
            <v>2008</v>
          </cell>
          <cell r="CL149">
            <v>2009</v>
          </cell>
          <cell r="CM149">
            <v>2009</v>
          </cell>
          <cell r="CN149">
            <v>2009</v>
          </cell>
          <cell r="CO149">
            <v>2005</v>
          </cell>
          <cell r="CP149">
            <v>2008</v>
          </cell>
          <cell r="CQ149">
            <v>2004</v>
          </cell>
          <cell r="CR149">
            <v>2008</v>
          </cell>
          <cell r="CS149">
            <v>2008</v>
          </cell>
          <cell r="CT149">
            <v>2003</v>
          </cell>
          <cell r="CU149">
            <v>2010</v>
          </cell>
          <cell r="CV149">
            <v>2005</v>
          </cell>
          <cell r="CW149">
            <v>2008</v>
          </cell>
          <cell r="CX149">
            <v>2009</v>
          </cell>
          <cell r="CY149">
            <v>2009</v>
          </cell>
          <cell r="CZ149">
            <v>2008</v>
          </cell>
          <cell r="DA149">
            <v>2007</v>
          </cell>
          <cell r="DB149">
            <v>2006</v>
          </cell>
          <cell r="DC149">
            <v>2008</v>
          </cell>
          <cell r="DD149">
            <v>2008</v>
          </cell>
          <cell r="DE149">
            <v>2008</v>
          </cell>
          <cell r="DF149">
            <v>2009</v>
          </cell>
          <cell r="DG149">
            <v>2008</v>
          </cell>
          <cell r="DH149">
            <v>2008</v>
          </cell>
          <cell r="DI149">
            <v>2009</v>
          </cell>
          <cell r="DJ149">
            <v>2009</v>
          </cell>
          <cell r="DK149">
            <v>2009</v>
          </cell>
          <cell r="DL149">
            <v>2009</v>
          </cell>
          <cell r="DM149" t="str">
            <v/>
          </cell>
          <cell r="DN149">
            <v>2008</v>
          </cell>
          <cell r="DO149">
            <v>2008</v>
          </cell>
          <cell r="DP149" t="str">
            <v/>
          </cell>
          <cell r="DQ149">
            <v>2008</v>
          </cell>
          <cell r="DR149" t="str">
            <v/>
          </cell>
          <cell r="DS149">
            <v>2000</v>
          </cell>
          <cell r="DT149">
            <v>2006</v>
          </cell>
          <cell r="DU149">
            <v>2008</v>
          </cell>
          <cell r="DV149">
            <v>2008</v>
          </cell>
          <cell r="DW149" t="str">
            <v/>
          </cell>
          <cell r="DX149">
            <v>2009</v>
          </cell>
          <cell r="DY149">
            <v>2005</v>
          </cell>
          <cell r="DZ149">
            <v>2010</v>
          </cell>
          <cell r="EA149">
            <v>2005</v>
          </cell>
          <cell r="EB149">
            <v>2008</v>
          </cell>
          <cell r="EC149">
            <v>2008</v>
          </cell>
          <cell r="ED149">
            <v>2009</v>
          </cell>
          <cell r="EE149">
            <v>2008</v>
          </cell>
          <cell r="EF149">
            <v>2009</v>
          </cell>
          <cell r="EG149">
            <v>2008</v>
          </cell>
          <cell r="EH149">
            <v>2008</v>
          </cell>
          <cell r="EI149">
            <v>2008</v>
          </cell>
          <cell r="EJ149">
            <v>2008</v>
          </cell>
          <cell r="EK149">
            <v>2001</v>
          </cell>
          <cell r="EL149">
            <v>2007</v>
          </cell>
          <cell r="EM149">
            <v>2000</v>
          </cell>
          <cell r="EN149">
            <v>2009</v>
          </cell>
        </row>
        <row r="150">
          <cell r="C150" t="str">
            <v>2.2.2</v>
          </cell>
          <cell r="F150">
            <v>2008</v>
          </cell>
          <cell r="G150" t="str">
            <v>Tertiary graduates in science (% of total tertiary graduates)</v>
          </cell>
          <cell r="H150" t="str">
            <v>UNESCO</v>
          </cell>
          <cell r="I150" t="str">
            <v>2000 - 2010</v>
          </cell>
          <cell r="J150">
            <v>121</v>
          </cell>
          <cell r="K150">
            <v>85</v>
          </cell>
          <cell r="L150">
            <v>1</v>
          </cell>
          <cell r="M150" t="str">
            <v>good</v>
          </cell>
          <cell r="N150" t="str">
            <v>YEAR</v>
          </cell>
          <cell r="O150">
            <v>2003</v>
          </cell>
          <cell r="P150">
            <v>2009</v>
          </cell>
          <cell r="Q150">
            <v>2002</v>
          </cell>
          <cell r="R150">
            <v>2007</v>
          </cell>
          <cell r="S150">
            <v>2008</v>
          </cell>
          <cell r="T150">
            <v>2008</v>
          </cell>
          <cell r="U150">
            <v>2008</v>
          </cell>
          <cell r="V150">
            <v>2009</v>
          </cell>
          <cell r="W150" t="str">
            <v/>
          </cell>
          <cell r="X150">
            <v>2009</v>
          </cell>
          <cell r="Y150">
            <v>2009</v>
          </cell>
          <cell r="Z150">
            <v>2008</v>
          </cell>
          <cell r="AA150" t="str">
            <v/>
          </cell>
          <cell r="AB150">
            <v>2000</v>
          </cell>
          <cell r="AC150" t="str">
            <v/>
          </cell>
          <cell r="AD150">
            <v>2002</v>
          </cell>
          <cell r="AE150">
            <v>2008</v>
          </cell>
          <cell r="AF150">
            <v>2009</v>
          </cell>
          <cell r="AG150">
            <v>2008</v>
          </cell>
          <cell r="AH150" t="str">
            <v/>
          </cell>
          <cell r="AI150">
            <v>2008</v>
          </cell>
          <cell r="AJ150">
            <v>2008</v>
          </cell>
          <cell r="AK150">
            <v>2002</v>
          </cell>
          <cell r="AL150">
            <v>2008</v>
          </cell>
          <cell r="AM150" t="str">
            <v/>
          </cell>
          <cell r="AN150">
            <v>2009</v>
          </cell>
          <cell r="AO150">
            <v>2002</v>
          </cell>
          <cell r="AP150" t="str">
            <v/>
          </cell>
          <cell r="AQ150">
            <v>2008</v>
          </cell>
          <cell r="AR150">
            <v>2008</v>
          </cell>
          <cell r="AS150">
            <v>2008</v>
          </cell>
          <cell r="AT150">
            <v>2008</v>
          </cell>
          <cell r="AU150" t="str">
            <v/>
          </cell>
          <cell r="AV150">
            <v>2008</v>
          </cell>
          <cell r="AW150" t="str">
            <v/>
          </cell>
          <cell r="AX150">
            <v>2008</v>
          </cell>
          <cell r="AY150">
            <v>2008</v>
          </cell>
          <cell r="AZ150">
            <v>2008</v>
          </cell>
          <cell r="BA150">
            <v>2008</v>
          </cell>
          <cell r="BB150">
            <v>2008</v>
          </cell>
          <cell r="BC150">
            <v>2007</v>
          </cell>
          <cell r="BD150">
            <v>2008</v>
          </cell>
          <cell r="BE150">
            <v>2009</v>
          </cell>
          <cell r="BF150">
            <v>2008</v>
          </cell>
          <cell r="BG150">
            <v>2007</v>
          </cell>
          <cell r="BH150">
            <v>2009</v>
          </cell>
          <cell r="BI150">
            <v>2003</v>
          </cell>
          <cell r="BJ150">
            <v>2006</v>
          </cell>
          <cell r="BK150">
            <v>2008</v>
          </cell>
          <cell r="BL150">
            <v>2008</v>
          </cell>
          <cell r="BM150" t="str">
            <v/>
          </cell>
          <cell r="BN150">
            <v>2009</v>
          </cell>
          <cell r="BO150">
            <v>2009</v>
          </cell>
          <cell r="BP150">
            <v>2008</v>
          </cell>
          <cell r="BQ150">
            <v>2000</v>
          </cell>
          <cell r="BR150">
            <v>2007</v>
          </cell>
          <cell r="BS150" t="str">
            <v/>
          </cell>
          <cell r="BT150">
            <v>2008</v>
          </cell>
          <cell r="BU150">
            <v>2007</v>
          </cell>
          <cell r="BV150" t="str">
            <v/>
          </cell>
          <cell r="BW150">
            <v>2001</v>
          </cell>
          <cell r="BX150">
            <v>2008</v>
          </cell>
          <cell r="BY150" t="str">
            <v/>
          </cell>
          <cell r="BZ150">
            <v>2009</v>
          </cell>
          <cell r="CA150">
            <v>2008</v>
          </cell>
          <cell r="CB150">
            <v>2009</v>
          </cell>
          <cell r="CC150">
            <v>2008</v>
          </cell>
          <cell r="CD150" t="str">
            <v/>
          </cell>
          <cell r="CE150">
            <v>2008</v>
          </cell>
          <cell r="CF150">
            <v>2009</v>
          </cell>
          <cell r="CG150">
            <v>2007</v>
          </cell>
          <cell r="CH150">
            <v>2008</v>
          </cell>
          <cell r="CI150" t="str">
            <v/>
          </cell>
          <cell r="CJ150" t="str">
            <v/>
          </cell>
          <cell r="CK150">
            <v>2008</v>
          </cell>
          <cell r="CL150" t="str">
            <v/>
          </cell>
          <cell r="CM150">
            <v>2009</v>
          </cell>
          <cell r="CN150">
            <v>2009</v>
          </cell>
          <cell r="CO150">
            <v>2005</v>
          </cell>
          <cell r="CP150">
            <v>2008</v>
          </cell>
          <cell r="CQ150">
            <v>2009</v>
          </cell>
          <cell r="CR150">
            <v>2008</v>
          </cell>
          <cell r="CS150">
            <v>2008</v>
          </cell>
          <cell r="CT150" t="str">
            <v/>
          </cell>
          <cell r="CU150">
            <v>2010</v>
          </cell>
          <cell r="CV150" t="str">
            <v/>
          </cell>
          <cell r="CW150">
            <v>2008</v>
          </cell>
          <cell r="CX150">
            <v>2007</v>
          </cell>
          <cell r="CY150" t="str">
            <v/>
          </cell>
          <cell r="CZ150">
            <v>2008</v>
          </cell>
          <cell r="DA150" t="str">
            <v/>
          </cell>
          <cell r="DB150" t="str">
            <v/>
          </cell>
          <cell r="DC150">
            <v>2004</v>
          </cell>
          <cell r="DD150">
            <v>2008</v>
          </cell>
          <cell r="DE150">
            <v>2007</v>
          </cell>
          <cell r="DF150">
            <v>2009</v>
          </cell>
          <cell r="DG150">
            <v>2008</v>
          </cell>
          <cell r="DH150">
            <v>2007</v>
          </cell>
          <cell r="DI150" t="str">
            <v/>
          </cell>
          <cell r="DJ150">
            <v>2009</v>
          </cell>
          <cell r="DK150" t="str">
            <v/>
          </cell>
          <cell r="DL150">
            <v>2009</v>
          </cell>
          <cell r="DM150" t="str">
            <v/>
          </cell>
          <cell r="DN150">
            <v>2008</v>
          </cell>
          <cell r="DO150">
            <v>2008</v>
          </cell>
          <cell r="DP150" t="str">
            <v/>
          </cell>
          <cell r="DQ150">
            <v>2008</v>
          </cell>
          <cell r="DR150" t="str">
            <v/>
          </cell>
          <cell r="DS150" t="str">
            <v/>
          </cell>
          <cell r="DT150">
            <v>2006</v>
          </cell>
          <cell r="DU150">
            <v>2008</v>
          </cell>
          <cell r="DV150">
            <v>2008</v>
          </cell>
          <cell r="DW150" t="str">
            <v/>
          </cell>
          <cell r="DX150">
            <v>2009</v>
          </cell>
          <cell r="DY150">
            <v>2004</v>
          </cell>
          <cell r="DZ150">
            <v>2009</v>
          </cell>
          <cell r="EA150">
            <v>2004</v>
          </cell>
          <cell r="EB150" t="str">
            <v/>
          </cell>
          <cell r="EC150">
            <v>2008</v>
          </cell>
          <cell r="ED150">
            <v>2004</v>
          </cell>
          <cell r="EE150">
            <v>2008</v>
          </cell>
          <cell r="EF150">
            <v>2009</v>
          </cell>
          <cell r="EG150">
            <v>2007</v>
          </cell>
          <cell r="EH150">
            <v>2008</v>
          </cell>
          <cell r="EI150">
            <v>2008</v>
          </cell>
          <cell r="EJ150">
            <v>2000</v>
          </cell>
          <cell r="EK150" t="str">
            <v/>
          </cell>
          <cell r="EL150" t="str">
            <v/>
          </cell>
          <cell r="EM150" t="str">
            <v/>
          </cell>
          <cell r="EN150" t="str">
            <v/>
          </cell>
        </row>
        <row r="151">
          <cell r="C151" t="str">
            <v>2.2.3</v>
          </cell>
          <cell r="F151">
            <v>2008</v>
          </cell>
          <cell r="G151" t="str">
            <v>Tertiary graduates in engineering, manufacturing and construction (% of total tertiary graduates)</v>
          </cell>
          <cell r="H151" t="str">
            <v>UNESCO</v>
          </cell>
          <cell r="I151" t="str">
            <v>2000 - 2009</v>
          </cell>
          <cell r="J151">
            <v>115</v>
          </cell>
          <cell r="K151">
            <v>85</v>
          </cell>
          <cell r="L151">
            <v>1</v>
          </cell>
          <cell r="M151" t="str">
            <v>good</v>
          </cell>
          <cell r="N151" t="str">
            <v>YEAR</v>
          </cell>
          <cell r="O151">
            <v>2003</v>
          </cell>
          <cell r="P151">
            <v>2009</v>
          </cell>
          <cell r="Q151">
            <v>2002</v>
          </cell>
          <cell r="R151">
            <v>2007</v>
          </cell>
          <cell r="S151">
            <v>2008</v>
          </cell>
          <cell r="T151">
            <v>2008</v>
          </cell>
          <cell r="U151">
            <v>2008</v>
          </cell>
          <cell r="V151">
            <v>2009</v>
          </cell>
          <cell r="W151" t="str">
            <v/>
          </cell>
          <cell r="X151">
            <v>2009</v>
          </cell>
          <cell r="Y151">
            <v>2009</v>
          </cell>
          <cell r="Z151">
            <v>2008</v>
          </cell>
          <cell r="AA151" t="str">
            <v/>
          </cell>
          <cell r="AB151">
            <v>2000</v>
          </cell>
          <cell r="AC151" t="str">
            <v/>
          </cell>
          <cell r="AD151">
            <v>2002</v>
          </cell>
          <cell r="AE151">
            <v>2008</v>
          </cell>
          <cell r="AF151">
            <v>2009</v>
          </cell>
          <cell r="AG151">
            <v>2008</v>
          </cell>
          <cell r="AH151" t="str">
            <v/>
          </cell>
          <cell r="AI151">
            <v>2008</v>
          </cell>
          <cell r="AJ151">
            <v>2008</v>
          </cell>
          <cell r="AK151">
            <v>2002</v>
          </cell>
          <cell r="AL151">
            <v>2008</v>
          </cell>
          <cell r="AM151" t="str">
            <v/>
          </cell>
          <cell r="AN151">
            <v>2009</v>
          </cell>
          <cell r="AO151">
            <v>2002</v>
          </cell>
          <cell r="AP151" t="str">
            <v/>
          </cell>
          <cell r="AQ151">
            <v>2008</v>
          </cell>
          <cell r="AR151">
            <v>2008</v>
          </cell>
          <cell r="AS151">
            <v>2008</v>
          </cell>
          <cell r="AT151">
            <v>2008</v>
          </cell>
          <cell r="AU151" t="str">
            <v/>
          </cell>
          <cell r="AV151">
            <v>2008</v>
          </cell>
          <cell r="AW151" t="str">
            <v/>
          </cell>
          <cell r="AX151">
            <v>2008</v>
          </cell>
          <cell r="AY151">
            <v>2008</v>
          </cell>
          <cell r="AZ151">
            <v>2008</v>
          </cell>
          <cell r="BA151">
            <v>2008</v>
          </cell>
          <cell r="BB151">
            <v>2008</v>
          </cell>
          <cell r="BC151">
            <v>2007</v>
          </cell>
          <cell r="BD151">
            <v>2008</v>
          </cell>
          <cell r="BE151">
            <v>2009</v>
          </cell>
          <cell r="BF151">
            <v>2008</v>
          </cell>
          <cell r="BG151">
            <v>2007</v>
          </cell>
          <cell r="BH151">
            <v>2009</v>
          </cell>
          <cell r="BI151">
            <v>2003</v>
          </cell>
          <cell r="BJ151">
            <v>2006</v>
          </cell>
          <cell r="BK151">
            <v>2008</v>
          </cell>
          <cell r="BL151">
            <v>2008</v>
          </cell>
          <cell r="BM151" t="str">
            <v/>
          </cell>
          <cell r="BN151">
            <v>2009</v>
          </cell>
          <cell r="BO151">
            <v>2009</v>
          </cell>
          <cell r="BP151">
            <v>2008</v>
          </cell>
          <cell r="BQ151">
            <v>2000</v>
          </cell>
          <cell r="BR151">
            <v>2007</v>
          </cell>
          <cell r="BS151" t="str">
            <v/>
          </cell>
          <cell r="BT151">
            <v>2008</v>
          </cell>
          <cell r="BU151">
            <v>2007</v>
          </cell>
          <cell r="BV151" t="str">
            <v/>
          </cell>
          <cell r="BW151">
            <v>2001</v>
          </cell>
          <cell r="BX151">
            <v>2008</v>
          </cell>
          <cell r="BY151" t="str">
            <v/>
          </cell>
          <cell r="BZ151">
            <v>2009</v>
          </cell>
          <cell r="CA151">
            <v>2008</v>
          </cell>
          <cell r="CB151">
            <v>2009</v>
          </cell>
          <cell r="CC151">
            <v>2008</v>
          </cell>
          <cell r="CD151" t="str">
            <v/>
          </cell>
          <cell r="CE151">
            <v>2008</v>
          </cell>
          <cell r="CF151">
            <v>2009</v>
          </cell>
          <cell r="CG151">
            <v>2007</v>
          </cell>
          <cell r="CH151">
            <v>2008</v>
          </cell>
          <cell r="CI151" t="str">
            <v/>
          </cell>
          <cell r="CJ151" t="str">
            <v/>
          </cell>
          <cell r="CK151">
            <v>2008</v>
          </cell>
          <cell r="CL151" t="str">
            <v/>
          </cell>
          <cell r="CM151">
            <v>2009</v>
          </cell>
          <cell r="CN151">
            <v>2009</v>
          </cell>
          <cell r="CO151">
            <v>2005</v>
          </cell>
          <cell r="CP151">
            <v>2008</v>
          </cell>
          <cell r="CQ151">
            <v>2009</v>
          </cell>
          <cell r="CR151">
            <v>2008</v>
          </cell>
          <cell r="CS151">
            <v>2008</v>
          </cell>
          <cell r="CT151" t="str">
            <v/>
          </cell>
          <cell r="CU151" t="str">
            <v/>
          </cell>
          <cell r="CV151" t="str">
            <v/>
          </cell>
          <cell r="CW151">
            <v>2008</v>
          </cell>
          <cell r="CX151">
            <v>2007</v>
          </cell>
          <cell r="CY151" t="str">
            <v/>
          </cell>
          <cell r="CZ151">
            <v>2008</v>
          </cell>
          <cell r="DA151" t="str">
            <v/>
          </cell>
          <cell r="DB151" t="str">
            <v/>
          </cell>
          <cell r="DC151">
            <v>2004</v>
          </cell>
          <cell r="DD151">
            <v>2008</v>
          </cell>
          <cell r="DE151">
            <v>2007</v>
          </cell>
          <cell r="DF151">
            <v>2009</v>
          </cell>
          <cell r="DG151">
            <v>2008</v>
          </cell>
          <cell r="DH151">
            <v>2007</v>
          </cell>
          <cell r="DI151" t="str">
            <v/>
          </cell>
          <cell r="DJ151">
            <v>2009</v>
          </cell>
          <cell r="DK151" t="str">
            <v/>
          </cell>
          <cell r="DL151">
            <v>2009</v>
          </cell>
          <cell r="DM151" t="str">
            <v/>
          </cell>
          <cell r="DN151">
            <v>2008</v>
          </cell>
          <cell r="DO151">
            <v>2008</v>
          </cell>
          <cell r="DP151" t="str">
            <v/>
          </cell>
          <cell r="DQ151">
            <v>2008</v>
          </cell>
          <cell r="DR151" t="str">
            <v/>
          </cell>
          <cell r="DS151" t="str">
            <v/>
          </cell>
          <cell r="DT151">
            <v>2005</v>
          </cell>
          <cell r="DU151">
            <v>2008</v>
          </cell>
          <cell r="DV151">
            <v>2008</v>
          </cell>
          <cell r="DW151" t="str">
            <v/>
          </cell>
          <cell r="DX151">
            <v>2009</v>
          </cell>
          <cell r="DY151">
            <v>2004</v>
          </cell>
          <cell r="DZ151">
            <v>2009</v>
          </cell>
          <cell r="EA151">
            <v>2004</v>
          </cell>
          <cell r="EB151" t="str">
            <v/>
          </cell>
          <cell r="EC151">
            <v>2008</v>
          </cell>
          <cell r="ED151">
            <v>2004</v>
          </cell>
          <cell r="EE151">
            <v>2008</v>
          </cell>
          <cell r="EF151">
            <v>2009</v>
          </cell>
          <cell r="EG151">
            <v>2007</v>
          </cell>
          <cell r="EH151">
            <v>2008</v>
          </cell>
          <cell r="EI151">
            <v>2008</v>
          </cell>
          <cell r="EJ151">
            <v>2000</v>
          </cell>
          <cell r="EK151">
            <v>2009</v>
          </cell>
          <cell r="EL151" t="str">
            <v/>
          </cell>
          <cell r="EM151" t="str">
            <v/>
          </cell>
          <cell r="EN151" t="str">
            <v/>
          </cell>
        </row>
        <row r="152">
          <cell r="C152" t="str">
            <v>2.2.4</v>
          </cell>
          <cell r="F152">
            <v>2008</v>
          </cell>
          <cell r="G152" t="str">
            <v>Tertiary inbound mobility ratio (%)</v>
          </cell>
          <cell r="H152" t="str">
            <v>UNESCO</v>
          </cell>
          <cell r="I152" t="str">
            <v>2000 - 2010</v>
          </cell>
          <cell r="J152">
            <v>110</v>
          </cell>
          <cell r="K152">
            <v>73</v>
          </cell>
          <cell r="L152">
            <v>0.5</v>
          </cell>
          <cell r="M152" t="str">
            <v>good</v>
          </cell>
          <cell r="N152" t="str">
            <v>YEAR</v>
          </cell>
          <cell r="O152">
            <v>2004</v>
          </cell>
          <cell r="P152">
            <v>2009</v>
          </cell>
          <cell r="Q152" t="str">
            <v/>
          </cell>
          <cell r="R152" t="str">
            <v/>
          </cell>
          <cell r="S152">
            <v>2009</v>
          </cell>
          <cell r="T152">
            <v>2008</v>
          </cell>
          <cell r="U152">
            <v>2008</v>
          </cell>
          <cell r="V152">
            <v>2009</v>
          </cell>
          <cell r="W152">
            <v>2010</v>
          </cell>
          <cell r="X152" t="str">
            <v/>
          </cell>
          <cell r="Y152">
            <v>2008</v>
          </cell>
          <cell r="Z152">
            <v>2008</v>
          </cell>
          <cell r="AA152" t="str">
            <v/>
          </cell>
          <cell r="AB152" t="str">
            <v/>
          </cell>
          <cell r="AC152" t="str">
            <v/>
          </cell>
          <cell r="AD152">
            <v>2005</v>
          </cell>
          <cell r="AE152" t="str">
            <v/>
          </cell>
          <cell r="AF152">
            <v>2009</v>
          </cell>
          <cell r="AG152">
            <v>2008</v>
          </cell>
          <cell r="AH152">
            <v>2005</v>
          </cell>
          <cell r="AI152" t="str">
            <v/>
          </cell>
          <cell r="AJ152">
            <v>2007</v>
          </cell>
          <cell r="AK152">
            <v>2004</v>
          </cell>
          <cell r="AL152">
            <v>2008</v>
          </cell>
          <cell r="AM152" t="str">
            <v/>
          </cell>
          <cell r="AN152" t="str">
            <v/>
          </cell>
          <cell r="AO152">
            <v>2004</v>
          </cell>
          <cell r="AP152" t="str">
            <v/>
          </cell>
          <cell r="AQ152">
            <v>2008</v>
          </cell>
          <cell r="AR152">
            <v>2008</v>
          </cell>
          <cell r="AS152">
            <v>2008</v>
          </cell>
          <cell r="AT152">
            <v>2008</v>
          </cell>
          <cell r="AU152" t="str">
            <v/>
          </cell>
          <cell r="AV152" t="str">
            <v/>
          </cell>
          <cell r="AW152">
            <v>2007</v>
          </cell>
          <cell r="AX152">
            <v>2008</v>
          </cell>
          <cell r="AY152">
            <v>2008</v>
          </cell>
          <cell r="AZ152" t="str">
            <v/>
          </cell>
          <cell r="BA152">
            <v>2008</v>
          </cell>
          <cell r="BB152">
            <v>2008</v>
          </cell>
          <cell r="BC152">
            <v>2009</v>
          </cell>
          <cell r="BD152" t="str">
            <v/>
          </cell>
          <cell r="BE152">
            <v>2007</v>
          </cell>
          <cell r="BF152">
            <v>2007</v>
          </cell>
          <cell r="BG152" t="str">
            <v/>
          </cell>
          <cell r="BH152">
            <v>2009</v>
          </cell>
          <cell r="BI152">
            <v>2003</v>
          </cell>
          <cell r="BJ152">
            <v>2009</v>
          </cell>
          <cell r="BK152">
            <v>2008</v>
          </cell>
          <cell r="BL152">
            <v>2008</v>
          </cell>
          <cell r="BM152" t="str">
            <v/>
          </cell>
          <cell r="BN152" t="str">
            <v/>
          </cell>
          <cell r="BO152" t="str">
            <v/>
          </cell>
          <cell r="BP152">
            <v>2008</v>
          </cell>
          <cell r="BQ152" t="str">
            <v/>
          </cell>
          <cell r="BR152">
            <v>2008</v>
          </cell>
          <cell r="BS152">
            <v>2000</v>
          </cell>
          <cell r="BT152">
            <v>2008</v>
          </cell>
          <cell r="BU152">
            <v>2008</v>
          </cell>
          <cell r="BV152">
            <v>2010</v>
          </cell>
          <cell r="BW152" t="str">
            <v/>
          </cell>
          <cell r="BX152">
            <v>2008</v>
          </cell>
          <cell r="BY152" t="str">
            <v/>
          </cell>
          <cell r="BZ152">
            <v>2008</v>
          </cell>
          <cell r="CA152">
            <v>2008</v>
          </cell>
          <cell r="CB152">
            <v>2007</v>
          </cell>
          <cell r="CC152">
            <v>2008</v>
          </cell>
          <cell r="CD152">
            <v>2006</v>
          </cell>
          <cell r="CE152">
            <v>2008</v>
          </cell>
          <cell r="CF152">
            <v>2009</v>
          </cell>
          <cell r="CG152" t="str">
            <v/>
          </cell>
          <cell r="CH152">
            <v>2008</v>
          </cell>
          <cell r="CI152">
            <v>2000</v>
          </cell>
          <cell r="CJ152" t="str">
            <v/>
          </cell>
          <cell r="CK152" t="str">
            <v/>
          </cell>
          <cell r="CL152">
            <v>2009</v>
          </cell>
          <cell r="CM152">
            <v>2009</v>
          </cell>
          <cell r="CN152">
            <v>2009</v>
          </cell>
          <cell r="CO152" t="str">
            <v/>
          </cell>
          <cell r="CP152">
            <v>2008</v>
          </cell>
          <cell r="CQ152" t="str">
            <v/>
          </cell>
          <cell r="CR152">
            <v>2008</v>
          </cell>
          <cell r="CS152">
            <v>2008</v>
          </cell>
          <cell r="CT152" t="str">
            <v/>
          </cell>
          <cell r="CU152">
            <v>2010</v>
          </cell>
          <cell r="CV152" t="str">
            <v/>
          </cell>
          <cell r="CW152">
            <v>2008</v>
          </cell>
          <cell r="CX152">
            <v>2009</v>
          </cell>
          <cell r="CY152" t="str">
            <v/>
          </cell>
          <cell r="CZ152" t="str">
            <v/>
          </cell>
          <cell r="DA152" t="str">
            <v/>
          </cell>
          <cell r="DB152" t="str">
            <v/>
          </cell>
          <cell r="DC152" t="str">
            <v/>
          </cell>
          <cell r="DD152">
            <v>2008</v>
          </cell>
          <cell r="DE152">
            <v>2008</v>
          </cell>
          <cell r="DF152">
            <v>2009</v>
          </cell>
          <cell r="DG152">
            <v>2008</v>
          </cell>
          <cell r="DH152">
            <v>2008</v>
          </cell>
          <cell r="DI152">
            <v>2001</v>
          </cell>
          <cell r="DJ152">
            <v>2009</v>
          </cell>
          <cell r="DK152" t="str">
            <v/>
          </cell>
          <cell r="DL152">
            <v>2009</v>
          </cell>
          <cell r="DM152">
            <v>2010</v>
          </cell>
          <cell r="DN152">
            <v>2008</v>
          </cell>
          <cell r="DO152">
            <v>2008</v>
          </cell>
          <cell r="DP152" t="str">
            <v/>
          </cell>
          <cell r="DQ152">
            <v>2008</v>
          </cell>
          <cell r="DR152" t="str">
            <v/>
          </cell>
          <cell r="DS152" t="str">
            <v/>
          </cell>
          <cell r="DT152">
            <v>2006</v>
          </cell>
          <cell r="DU152">
            <v>2008</v>
          </cell>
          <cell r="DV152">
            <v>2008</v>
          </cell>
          <cell r="DW152" t="str">
            <v/>
          </cell>
          <cell r="DX152">
            <v>2009</v>
          </cell>
          <cell r="DY152">
            <v>2004</v>
          </cell>
          <cell r="DZ152">
            <v>2010</v>
          </cell>
          <cell r="EA152">
            <v>2004</v>
          </cell>
          <cell r="EB152">
            <v>2008</v>
          </cell>
          <cell r="EC152">
            <v>2008</v>
          </cell>
          <cell r="ED152" t="str">
            <v/>
          </cell>
          <cell r="EE152">
            <v>2008</v>
          </cell>
          <cell r="EF152">
            <v>2009</v>
          </cell>
          <cell r="EG152">
            <v>2008</v>
          </cell>
          <cell r="EH152">
            <v>2008</v>
          </cell>
          <cell r="EI152" t="str">
            <v/>
          </cell>
          <cell r="EJ152" t="str">
            <v/>
          </cell>
          <cell r="EK152" t="str">
            <v/>
          </cell>
          <cell r="EL152">
            <v>2007</v>
          </cell>
          <cell r="EM152" t="str">
            <v/>
          </cell>
          <cell r="EN152" t="str">
            <v/>
          </cell>
        </row>
        <row r="153">
          <cell r="C153" t="str">
            <v>2.2.5</v>
          </cell>
          <cell r="F153">
            <v>2008</v>
          </cell>
          <cell r="G153" t="str">
            <v>Tertiary outbound mobility ratio (%)</v>
          </cell>
          <cell r="H153" t="str">
            <v>UNESCO (UN Database)</v>
          </cell>
          <cell r="I153" t="str">
            <v>2000 - 2009</v>
          </cell>
          <cell r="J153">
            <v>181</v>
          </cell>
          <cell r="K153">
            <v>115</v>
          </cell>
          <cell r="L153">
            <v>0.5</v>
          </cell>
          <cell r="M153" t="str">
            <v>good</v>
          </cell>
          <cell r="N153" t="str">
            <v>YEAR</v>
          </cell>
          <cell r="O153">
            <v>2004</v>
          </cell>
          <cell r="P153">
            <v>2007</v>
          </cell>
          <cell r="Q153">
            <v>2006</v>
          </cell>
          <cell r="R153">
            <v>2007</v>
          </cell>
          <cell r="S153">
            <v>2008</v>
          </cell>
          <cell r="T153">
            <v>2008</v>
          </cell>
          <cell r="U153">
            <v>2008</v>
          </cell>
          <cell r="V153">
            <v>2008</v>
          </cell>
          <cell r="W153">
            <v>2006</v>
          </cell>
          <cell r="X153">
            <v>2007</v>
          </cell>
          <cell r="Y153">
            <v>2008</v>
          </cell>
          <cell r="Z153">
            <v>2008</v>
          </cell>
          <cell r="AA153">
            <v>2006</v>
          </cell>
          <cell r="AB153">
            <v>2007</v>
          </cell>
          <cell r="AC153">
            <v>2007</v>
          </cell>
          <cell r="AD153">
            <v>2006</v>
          </cell>
          <cell r="AE153">
            <v>2008</v>
          </cell>
          <cell r="AF153">
            <v>2008</v>
          </cell>
          <cell r="AG153">
            <v>2008</v>
          </cell>
          <cell r="AH153">
            <v>2008</v>
          </cell>
          <cell r="AI153">
            <v>2008</v>
          </cell>
          <cell r="AJ153">
            <v>2008</v>
          </cell>
          <cell r="AK153">
            <v>2004</v>
          </cell>
          <cell r="AL153">
            <v>2008</v>
          </cell>
          <cell r="AM153">
            <v>2008</v>
          </cell>
          <cell r="AN153">
            <v>2008</v>
          </cell>
          <cell r="AO153">
            <v>2005</v>
          </cell>
          <cell r="AP153">
            <v>2007</v>
          </cell>
          <cell r="AQ153">
            <v>2008</v>
          </cell>
          <cell r="AR153">
            <v>2008</v>
          </cell>
          <cell r="AS153">
            <v>2008</v>
          </cell>
          <cell r="AT153">
            <v>2008</v>
          </cell>
          <cell r="AU153">
            <v>2004</v>
          </cell>
          <cell r="AV153">
            <v>2008</v>
          </cell>
          <cell r="AW153">
            <v>2008</v>
          </cell>
          <cell r="AX153">
            <v>2008</v>
          </cell>
          <cell r="AY153">
            <v>2008</v>
          </cell>
          <cell r="AZ153">
            <v>2008</v>
          </cell>
          <cell r="BA153">
            <v>2008</v>
          </cell>
          <cell r="BB153">
            <v>2008</v>
          </cell>
          <cell r="BC153">
            <v>2008</v>
          </cell>
          <cell r="BD153" t="str">
            <v/>
          </cell>
          <cell r="BE153">
            <v>2007</v>
          </cell>
          <cell r="BF153">
            <v>2007</v>
          </cell>
          <cell r="BG153">
            <v>2007</v>
          </cell>
          <cell r="BH153">
            <v>2009</v>
          </cell>
          <cell r="BI153">
            <v>2008</v>
          </cell>
          <cell r="BJ153">
            <v>2008</v>
          </cell>
          <cell r="BK153">
            <v>2008</v>
          </cell>
          <cell r="BL153">
            <v>2008</v>
          </cell>
          <cell r="BM153">
            <v>2007</v>
          </cell>
          <cell r="BN153">
            <v>2008</v>
          </cell>
          <cell r="BO153">
            <v>2008</v>
          </cell>
          <cell r="BP153">
            <v>2008</v>
          </cell>
          <cell r="BQ153">
            <v>2008</v>
          </cell>
          <cell r="BR153">
            <v>2008</v>
          </cell>
          <cell r="BS153">
            <v>2008</v>
          </cell>
          <cell r="BT153">
            <v>2008</v>
          </cell>
          <cell r="BU153">
            <v>2008</v>
          </cell>
          <cell r="BV153">
            <v>2008</v>
          </cell>
          <cell r="BW153">
            <v>2005</v>
          </cell>
          <cell r="BX153">
            <v>2008</v>
          </cell>
          <cell r="BY153">
            <v>2006</v>
          </cell>
          <cell r="BZ153">
            <v>2008</v>
          </cell>
          <cell r="CA153">
            <v>2008</v>
          </cell>
          <cell r="CB153">
            <v>2008</v>
          </cell>
          <cell r="CC153">
            <v>2008</v>
          </cell>
          <cell r="CD153">
            <v>2006</v>
          </cell>
          <cell r="CE153">
            <v>2008</v>
          </cell>
          <cell r="CF153">
            <v>2008</v>
          </cell>
          <cell r="CG153">
            <v>2007</v>
          </cell>
          <cell r="CH153">
            <v>2007</v>
          </cell>
          <cell r="CI153">
            <v>2008</v>
          </cell>
          <cell r="CJ153">
            <v>2008</v>
          </cell>
          <cell r="CK153">
            <v>2008</v>
          </cell>
          <cell r="CL153">
            <v>2008</v>
          </cell>
          <cell r="CM153">
            <v>2008</v>
          </cell>
          <cell r="CN153">
            <v>2008</v>
          </cell>
          <cell r="CO153">
            <v>2005</v>
          </cell>
          <cell r="CP153">
            <v>2008</v>
          </cell>
          <cell r="CQ153">
            <v>2004</v>
          </cell>
          <cell r="CR153">
            <v>2008</v>
          </cell>
          <cell r="CS153">
            <v>2008</v>
          </cell>
          <cell r="CT153">
            <v>2003</v>
          </cell>
          <cell r="CU153">
            <v>2008</v>
          </cell>
          <cell r="CV153">
            <v>2005</v>
          </cell>
          <cell r="CW153">
            <v>2008</v>
          </cell>
          <cell r="CX153">
            <v>2008</v>
          </cell>
          <cell r="CY153">
            <v>2008</v>
          </cell>
          <cell r="CZ153">
            <v>2008</v>
          </cell>
          <cell r="DA153">
            <v>2007</v>
          </cell>
          <cell r="DB153">
            <v>2006</v>
          </cell>
          <cell r="DC153">
            <v>2008</v>
          </cell>
          <cell r="DD153">
            <v>2008</v>
          </cell>
          <cell r="DE153">
            <v>2008</v>
          </cell>
          <cell r="DF153">
            <v>2008</v>
          </cell>
          <cell r="DG153">
            <v>2008</v>
          </cell>
          <cell r="DH153">
            <v>2008</v>
          </cell>
          <cell r="DI153">
            <v>2008</v>
          </cell>
          <cell r="DJ153">
            <v>2008</v>
          </cell>
          <cell r="DK153">
            <v>2008</v>
          </cell>
          <cell r="DL153">
            <v>2008</v>
          </cell>
          <cell r="DM153" t="str">
            <v/>
          </cell>
          <cell r="DN153">
            <v>2008</v>
          </cell>
          <cell r="DO153">
            <v>2008</v>
          </cell>
          <cell r="DP153">
            <v>2008</v>
          </cell>
          <cell r="DQ153">
            <v>2008</v>
          </cell>
          <cell r="DR153" t="str">
            <v/>
          </cell>
          <cell r="DS153">
            <v>2000</v>
          </cell>
          <cell r="DT153">
            <v>2006</v>
          </cell>
          <cell r="DU153">
            <v>2008</v>
          </cell>
          <cell r="DV153">
            <v>2008</v>
          </cell>
          <cell r="DW153" t="str">
            <v/>
          </cell>
          <cell r="DX153">
            <v>2008</v>
          </cell>
          <cell r="DY153">
            <v>2007</v>
          </cell>
          <cell r="DZ153">
            <v>2008</v>
          </cell>
          <cell r="EA153">
            <v>2005</v>
          </cell>
          <cell r="EB153">
            <v>2008</v>
          </cell>
          <cell r="EC153">
            <v>2008</v>
          </cell>
          <cell r="ED153">
            <v>2008</v>
          </cell>
          <cell r="EE153">
            <v>2008</v>
          </cell>
          <cell r="EF153">
            <v>2008</v>
          </cell>
          <cell r="EG153">
            <v>2008</v>
          </cell>
          <cell r="EH153">
            <v>2008</v>
          </cell>
          <cell r="EI153">
            <v>2008</v>
          </cell>
          <cell r="EJ153">
            <v>2008</v>
          </cell>
          <cell r="EK153">
            <v>2001</v>
          </cell>
          <cell r="EL153">
            <v>2007</v>
          </cell>
          <cell r="EM153">
            <v>2000</v>
          </cell>
          <cell r="EN153">
            <v>2003</v>
          </cell>
        </row>
        <row r="154">
          <cell r="C154" t="str">
            <v>2.2.6</v>
          </cell>
          <cell r="F154">
            <v>2008</v>
          </cell>
          <cell r="G154" t="str">
            <v>Gross tertiary outbound enrolment ratio (%)</v>
          </cell>
          <cell r="H154" t="str">
            <v>UNESCO (UN database)</v>
          </cell>
          <cell r="I154" t="str">
            <v>2001 - 2009</v>
          </cell>
          <cell r="J154">
            <v>174</v>
          </cell>
          <cell r="K154">
            <v>104</v>
          </cell>
          <cell r="L154">
            <v>0.5</v>
          </cell>
          <cell r="M154" t="str">
            <v>good</v>
          </cell>
          <cell r="N154" t="str">
            <v>YEAR</v>
          </cell>
          <cell r="O154">
            <v>2008</v>
          </cell>
          <cell r="P154">
            <v>2008</v>
          </cell>
          <cell r="Q154">
            <v>2008</v>
          </cell>
          <cell r="R154">
            <v>2008</v>
          </cell>
          <cell r="S154">
            <v>2008</v>
          </cell>
          <cell r="T154">
            <v>2008</v>
          </cell>
          <cell r="U154">
            <v>2008</v>
          </cell>
          <cell r="V154">
            <v>2008</v>
          </cell>
          <cell r="W154">
            <v>2008</v>
          </cell>
          <cell r="X154">
            <v>2008</v>
          </cell>
          <cell r="Y154">
            <v>2008</v>
          </cell>
          <cell r="Z154">
            <v>2008</v>
          </cell>
          <cell r="AA154">
            <v>2008</v>
          </cell>
          <cell r="AB154">
            <v>2009</v>
          </cell>
          <cell r="AC154" t="str">
            <v/>
          </cell>
          <cell r="AD154">
            <v>2008</v>
          </cell>
          <cell r="AE154">
            <v>2008</v>
          </cell>
          <cell r="AF154" t="str">
            <v/>
          </cell>
          <cell r="AG154">
            <v>2008</v>
          </cell>
          <cell r="AH154">
            <v>2008</v>
          </cell>
          <cell r="AI154">
            <v>2008</v>
          </cell>
          <cell r="AJ154">
            <v>2008</v>
          </cell>
          <cell r="AK154">
            <v>2008</v>
          </cell>
          <cell r="AL154">
            <v>2008</v>
          </cell>
          <cell r="AM154">
            <v>2008</v>
          </cell>
          <cell r="AN154">
            <v>2008</v>
          </cell>
          <cell r="AO154">
            <v>2008</v>
          </cell>
          <cell r="AP154" t="str">
            <v/>
          </cell>
          <cell r="AQ154">
            <v>2008</v>
          </cell>
          <cell r="AR154">
            <v>2008</v>
          </cell>
          <cell r="AS154">
            <v>2008</v>
          </cell>
          <cell r="AT154">
            <v>2008</v>
          </cell>
          <cell r="AU154">
            <v>2008</v>
          </cell>
          <cell r="AV154">
            <v>2008</v>
          </cell>
          <cell r="AW154">
            <v>2008</v>
          </cell>
          <cell r="AX154">
            <v>2008</v>
          </cell>
          <cell r="AY154">
            <v>2008</v>
          </cell>
          <cell r="AZ154">
            <v>2008</v>
          </cell>
          <cell r="BA154">
            <v>2008</v>
          </cell>
          <cell r="BB154">
            <v>2008</v>
          </cell>
          <cell r="BC154">
            <v>2008</v>
          </cell>
          <cell r="BD154">
            <v>2008</v>
          </cell>
          <cell r="BE154">
            <v>2008</v>
          </cell>
          <cell r="BF154">
            <v>2008</v>
          </cell>
          <cell r="BG154">
            <v>2008</v>
          </cell>
          <cell r="BH154">
            <v>2009</v>
          </cell>
          <cell r="BI154">
            <v>2008</v>
          </cell>
          <cell r="BJ154" t="str">
            <v/>
          </cell>
          <cell r="BK154">
            <v>2008</v>
          </cell>
          <cell r="BL154">
            <v>2008</v>
          </cell>
          <cell r="BM154">
            <v>2008</v>
          </cell>
          <cell r="BN154">
            <v>2008</v>
          </cell>
          <cell r="BO154" t="str">
            <v/>
          </cell>
          <cell r="BP154">
            <v>2008</v>
          </cell>
          <cell r="BQ154">
            <v>2008</v>
          </cell>
          <cell r="BR154">
            <v>2008</v>
          </cell>
          <cell r="BS154">
            <v>2008</v>
          </cell>
          <cell r="BT154">
            <v>2008</v>
          </cell>
          <cell r="BU154">
            <v>2008</v>
          </cell>
          <cell r="BV154">
            <v>2008</v>
          </cell>
          <cell r="BW154">
            <v>2008</v>
          </cell>
          <cell r="BX154" t="str">
            <v/>
          </cell>
          <cell r="BY154">
            <v>2008</v>
          </cell>
          <cell r="BZ154">
            <v>2008</v>
          </cell>
          <cell r="CA154">
            <v>2008</v>
          </cell>
          <cell r="CB154">
            <v>2008</v>
          </cell>
          <cell r="CC154">
            <v>2008</v>
          </cell>
          <cell r="CD154">
            <v>2008</v>
          </cell>
          <cell r="CE154" t="str">
            <v/>
          </cell>
          <cell r="CF154">
            <v>2008</v>
          </cell>
          <cell r="CG154">
            <v>2008</v>
          </cell>
          <cell r="CH154">
            <v>2008</v>
          </cell>
          <cell r="CI154">
            <v>2008</v>
          </cell>
          <cell r="CJ154">
            <v>2008</v>
          </cell>
          <cell r="CK154">
            <v>2008</v>
          </cell>
          <cell r="CL154">
            <v>2008</v>
          </cell>
          <cell r="CM154">
            <v>2008</v>
          </cell>
          <cell r="CN154">
            <v>2008</v>
          </cell>
          <cell r="CO154">
            <v>2008</v>
          </cell>
          <cell r="CP154">
            <v>2008</v>
          </cell>
          <cell r="CQ154">
            <v>2006</v>
          </cell>
          <cell r="CR154">
            <v>2008</v>
          </cell>
          <cell r="CS154">
            <v>2008</v>
          </cell>
          <cell r="CT154">
            <v>2008</v>
          </cell>
          <cell r="CU154">
            <v>2008</v>
          </cell>
          <cell r="CV154">
            <v>2008</v>
          </cell>
          <cell r="CW154">
            <v>2008</v>
          </cell>
          <cell r="CX154">
            <v>2008</v>
          </cell>
          <cell r="CY154">
            <v>2008</v>
          </cell>
          <cell r="CZ154">
            <v>2008</v>
          </cell>
          <cell r="DA154">
            <v>2008</v>
          </cell>
          <cell r="DB154">
            <v>2008</v>
          </cell>
          <cell r="DC154">
            <v>2008</v>
          </cell>
          <cell r="DD154">
            <v>2008</v>
          </cell>
          <cell r="DE154">
            <v>2008</v>
          </cell>
          <cell r="DF154">
            <v>2008</v>
          </cell>
          <cell r="DG154">
            <v>2008</v>
          </cell>
          <cell r="DH154" t="str">
            <v/>
          </cell>
          <cell r="DI154">
            <v>2008</v>
          </cell>
          <cell r="DJ154">
            <v>2008</v>
          </cell>
          <cell r="DK154">
            <v>2008</v>
          </cell>
          <cell r="DL154">
            <v>2008</v>
          </cell>
          <cell r="DM154" t="str">
            <v/>
          </cell>
          <cell r="DN154">
            <v>2008</v>
          </cell>
          <cell r="DO154">
            <v>2008</v>
          </cell>
          <cell r="DP154">
            <v>2008</v>
          </cell>
          <cell r="DQ154">
            <v>2008</v>
          </cell>
          <cell r="DR154">
            <v>2008</v>
          </cell>
          <cell r="DS154">
            <v>2008</v>
          </cell>
          <cell r="DT154">
            <v>2008</v>
          </cell>
          <cell r="DU154">
            <v>2008</v>
          </cell>
          <cell r="DV154">
            <v>2008</v>
          </cell>
          <cell r="DW154" t="str">
            <v/>
          </cell>
          <cell r="DX154">
            <v>2008</v>
          </cell>
          <cell r="DY154" t="str">
            <v/>
          </cell>
          <cell r="DZ154">
            <v>2008</v>
          </cell>
          <cell r="EA154">
            <v>2008</v>
          </cell>
          <cell r="EB154">
            <v>2008</v>
          </cell>
          <cell r="EC154">
            <v>2008</v>
          </cell>
          <cell r="ED154">
            <v>2008</v>
          </cell>
          <cell r="EE154">
            <v>2008</v>
          </cell>
          <cell r="EF154">
            <v>2008</v>
          </cell>
          <cell r="EG154" t="str">
            <v/>
          </cell>
          <cell r="EH154" t="str">
            <v/>
          </cell>
          <cell r="EI154">
            <v>2008</v>
          </cell>
          <cell r="EJ154" t="str">
            <v/>
          </cell>
          <cell r="EK154" t="str">
            <v/>
          </cell>
          <cell r="EL154">
            <v>2009</v>
          </cell>
          <cell r="EM154">
            <v>2008</v>
          </cell>
          <cell r="EN154">
            <v>2008</v>
          </cell>
        </row>
        <row r="155">
          <cell r="C155" t="str">
            <v>2.3.1</v>
          </cell>
          <cell r="F155">
            <v>2007</v>
          </cell>
          <cell r="G155" t="str">
            <v>Researchers, headcounts (per million people)</v>
          </cell>
          <cell r="H155" t="str">
            <v>UNESCO</v>
          </cell>
          <cell r="I155" t="str">
            <v>2000 - 2009</v>
          </cell>
          <cell r="J155">
            <v>120</v>
          </cell>
          <cell r="K155">
            <v>90</v>
          </cell>
          <cell r="L155">
            <v>1</v>
          </cell>
          <cell r="M155" t="str">
            <v>good</v>
          </cell>
          <cell r="N155" t="str">
            <v>YEAR</v>
          </cell>
          <cell r="O155" t="str">
            <v/>
          </cell>
          <cell r="P155">
            <v>2005</v>
          </cell>
          <cell r="Q155" t="str">
            <v/>
          </cell>
          <cell r="R155">
            <v>2007</v>
          </cell>
          <cell r="S155">
            <v>2007</v>
          </cell>
          <cell r="T155" t="str">
            <v/>
          </cell>
          <cell r="U155">
            <v>2007</v>
          </cell>
          <cell r="V155">
            <v>2007</v>
          </cell>
          <cell r="W155" t="str">
            <v/>
          </cell>
          <cell r="X155" t="str">
            <v/>
          </cell>
          <cell r="Y155">
            <v>2007</v>
          </cell>
          <cell r="Z155">
            <v>2007</v>
          </cell>
          <cell r="AA155">
            <v>2007</v>
          </cell>
          <cell r="AB155">
            <v>2001</v>
          </cell>
          <cell r="AC155">
            <v>2007</v>
          </cell>
          <cell r="AD155">
            <v>2005</v>
          </cell>
          <cell r="AE155">
            <v>2008</v>
          </cell>
          <cell r="AF155">
            <v>2004</v>
          </cell>
          <cell r="AG155">
            <v>2007</v>
          </cell>
          <cell r="AH155">
            <v>2007</v>
          </cell>
          <cell r="AI155">
            <v>2002</v>
          </cell>
          <cell r="AJ155">
            <v>2005</v>
          </cell>
          <cell r="AK155" t="str">
            <v/>
          </cell>
          <cell r="AL155">
            <v>2004</v>
          </cell>
          <cell r="AM155" t="str">
            <v/>
          </cell>
          <cell r="AN155">
            <v>2007</v>
          </cell>
          <cell r="AO155">
            <v>2007</v>
          </cell>
          <cell r="AP155">
            <v>2005</v>
          </cell>
          <cell r="AQ155">
            <v>2007</v>
          </cell>
          <cell r="AR155">
            <v>2007</v>
          </cell>
          <cell r="AS155">
            <v>2008</v>
          </cell>
          <cell r="AT155">
            <v>2007</v>
          </cell>
          <cell r="AU155" t="str">
            <v/>
          </cell>
          <cell r="AV155">
            <v>2007</v>
          </cell>
          <cell r="AW155">
            <v>2007</v>
          </cell>
          <cell r="AX155">
            <v>2008</v>
          </cell>
          <cell r="AY155">
            <v>2008</v>
          </cell>
          <cell r="AZ155">
            <v>2007</v>
          </cell>
          <cell r="BA155">
            <v>2007</v>
          </cell>
          <cell r="BB155">
            <v>2007</v>
          </cell>
          <cell r="BC155">
            <v>2005</v>
          </cell>
          <cell r="BD155">
            <v>2007</v>
          </cell>
          <cell r="BE155" t="str">
            <v/>
          </cell>
          <cell r="BF155">
            <v>2005</v>
          </cell>
          <cell r="BG155">
            <v>2007</v>
          </cell>
          <cell r="BH155" t="str">
            <v/>
          </cell>
          <cell r="BI155">
            <v>2003</v>
          </cell>
          <cell r="BJ155">
            <v>2006</v>
          </cell>
          <cell r="BK155">
            <v>2007</v>
          </cell>
          <cell r="BL155">
            <v>2008</v>
          </cell>
          <cell r="BM155" t="str">
            <v/>
          </cell>
          <cell r="BN155">
            <v>2005</v>
          </cell>
          <cell r="BO155">
            <v>2006</v>
          </cell>
          <cell r="BP155">
            <v>2007</v>
          </cell>
          <cell r="BQ155" t="str">
            <v/>
          </cell>
          <cell r="BR155">
            <v>2006</v>
          </cell>
          <cell r="BS155" t="str">
            <v/>
          </cell>
          <cell r="BT155">
            <v>2007</v>
          </cell>
          <cell r="BU155">
            <v>2003</v>
          </cell>
          <cell r="BV155">
            <v>2009</v>
          </cell>
          <cell r="BW155" t="str">
            <v/>
          </cell>
          <cell r="BX155">
            <v>2007</v>
          </cell>
          <cell r="BY155">
            <v>2007</v>
          </cell>
          <cell r="BZ155">
            <v>2007</v>
          </cell>
          <cell r="CA155">
            <v>2007</v>
          </cell>
          <cell r="CB155" t="str">
            <v/>
          </cell>
          <cell r="CC155">
            <v>2007</v>
          </cell>
          <cell r="CD155">
            <v>2007</v>
          </cell>
          <cell r="CE155">
            <v>2006</v>
          </cell>
          <cell r="CF155">
            <v>2007</v>
          </cell>
          <cell r="CG155" t="str">
            <v/>
          </cell>
          <cell r="CH155">
            <v>2006</v>
          </cell>
          <cell r="CI155">
            <v>2006</v>
          </cell>
          <cell r="CJ155" t="str">
            <v/>
          </cell>
          <cell r="CK155">
            <v>2003</v>
          </cell>
          <cell r="CL155">
            <v>2007</v>
          </cell>
          <cell r="CM155">
            <v>2007</v>
          </cell>
          <cell r="CN155">
            <v>2006</v>
          </cell>
          <cell r="CO155">
            <v>2006</v>
          </cell>
          <cell r="CP155" t="str">
            <v/>
          </cell>
          <cell r="CQ155">
            <v>2002</v>
          </cell>
          <cell r="CR155">
            <v>2003</v>
          </cell>
          <cell r="CS155">
            <v>2007</v>
          </cell>
          <cell r="CT155">
            <v>2004</v>
          </cell>
          <cell r="CU155">
            <v>2005</v>
          </cell>
          <cell r="CV155">
            <v>2005</v>
          </cell>
          <cell r="CW155">
            <v>2007</v>
          </cell>
          <cell r="CX155" t="str">
            <v/>
          </cell>
          <cell r="CY155">
            <v>2007</v>
          </cell>
          <cell r="CZ155">
            <v>2007</v>
          </cell>
          <cell r="DA155">
            <v>2005</v>
          </cell>
          <cell r="DB155">
            <v>2004</v>
          </cell>
          <cell r="DC155">
            <v>2005</v>
          </cell>
          <cell r="DD155">
            <v>2007</v>
          </cell>
          <cell r="DE155">
            <v>2007</v>
          </cell>
          <cell r="DF155" t="str">
            <v/>
          </cell>
          <cell r="DG155">
            <v>2007</v>
          </cell>
          <cell r="DH155">
            <v>2008</v>
          </cell>
          <cell r="DI155" t="str">
            <v/>
          </cell>
          <cell r="DJ155">
            <v>2007</v>
          </cell>
          <cell r="DK155">
            <v>2007</v>
          </cell>
          <cell r="DL155">
            <v>2007</v>
          </cell>
          <cell r="DM155">
            <v>2007</v>
          </cell>
          <cell r="DN155">
            <v>2008</v>
          </cell>
          <cell r="DO155">
            <v>2007</v>
          </cell>
          <cell r="DP155">
            <v>2007</v>
          </cell>
          <cell r="DQ155">
            <v>2007</v>
          </cell>
          <cell r="DR155">
            <v>2006</v>
          </cell>
          <cell r="DS155">
            <v>2005</v>
          </cell>
          <cell r="DT155" t="str">
            <v/>
          </cell>
          <cell r="DU155">
            <v>2007</v>
          </cell>
          <cell r="DV155">
            <v>2004</v>
          </cell>
          <cell r="DW155" t="str">
            <v/>
          </cell>
          <cell r="DX155">
            <v>2007</v>
          </cell>
          <cell r="DY155" t="str">
            <v/>
          </cell>
          <cell r="DZ155">
            <v>2005</v>
          </cell>
          <cell r="EA155">
            <v>2007</v>
          </cell>
          <cell r="EB155">
            <v>2006</v>
          </cell>
          <cell r="EC155">
            <v>2007</v>
          </cell>
          <cell r="ED155">
            <v>2007</v>
          </cell>
          <cell r="EE155">
            <v>2007</v>
          </cell>
          <cell r="EF155" t="str">
            <v/>
          </cell>
          <cell r="EG155">
            <v>2007</v>
          </cell>
          <cell r="EH155" t="str">
            <v/>
          </cell>
          <cell r="EI155">
            <v>2008</v>
          </cell>
          <cell r="EJ155">
            <v>2008</v>
          </cell>
          <cell r="EK155">
            <v>2002</v>
          </cell>
          <cell r="EL155" t="str">
            <v/>
          </cell>
          <cell r="EM155">
            <v>2005</v>
          </cell>
          <cell r="EN155" t="str">
            <v/>
          </cell>
        </row>
        <row r="156">
          <cell r="C156" t="str">
            <v>2.3.2</v>
          </cell>
          <cell r="F156">
            <v>2007</v>
          </cell>
          <cell r="G156" t="str">
            <v>GERD: Gross expenditure on research &amp; development (% of GDP)</v>
          </cell>
          <cell r="H156" t="str">
            <v>UNESCO</v>
          </cell>
          <cell r="I156" t="str">
            <v>2002 - 2008</v>
          </cell>
          <cell r="J156">
            <v>112</v>
          </cell>
          <cell r="K156">
            <v>90</v>
          </cell>
          <cell r="L156">
            <v>1</v>
          </cell>
          <cell r="M156" t="str">
            <v>good</v>
          </cell>
          <cell r="N156" t="str">
            <v>YEAR</v>
          </cell>
          <cell r="O156" t="str">
            <v/>
          </cell>
          <cell r="P156">
            <v>2005</v>
          </cell>
          <cell r="Q156" t="str">
            <v/>
          </cell>
          <cell r="R156">
            <v>2007</v>
          </cell>
          <cell r="S156">
            <v>2007</v>
          </cell>
          <cell r="T156">
            <v>2006</v>
          </cell>
          <cell r="U156">
            <v>2008</v>
          </cell>
          <cell r="V156">
            <v>2007</v>
          </cell>
          <cell r="W156" t="str">
            <v/>
          </cell>
          <cell r="X156" t="str">
            <v/>
          </cell>
          <cell r="Y156">
            <v>2007</v>
          </cell>
          <cell r="Z156">
            <v>2008</v>
          </cell>
          <cell r="AA156" t="str">
            <v/>
          </cell>
          <cell r="AB156">
            <v>2002</v>
          </cell>
          <cell r="AC156">
            <v>2007</v>
          </cell>
          <cell r="AD156">
            <v>2005</v>
          </cell>
          <cell r="AE156">
            <v>2007</v>
          </cell>
          <cell r="AF156">
            <v>2004</v>
          </cell>
          <cell r="AG156">
            <v>2008</v>
          </cell>
          <cell r="AH156">
            <v>2007</v>
          </cell>
          <cell r="AI156">
            <v>2002</v>
          </cell>
          <cell r="AJ156" t="str">
            <v/>
          </cell>
          <cell r="AK156">
            <v>2008</v>
          </cell>
          <cell r="AL156">
            <v>2004</v>
          </cell>
          <cell r="AM156">
            <v>2007</v>
          </cell>
          <cell r="AN156">
            <v>2007</v>
          </cell>
          <cell r="AO156">
            <v>2007</v>
          </cell>
          <cell r="AP156" t="str">
            <v/>
          </cell>
          <cell r="AQ156">
            <v>2008</v>
          </cell>
          <cell r="AR156">
            <v>2008</v>
          </cell>
          <cell r="AS156">
            <v>2008</v>
          </cell>
          <cell r="AT156">
            <v>2008</v>
          </cell>
          <cell r="AU156" t="str">
            <v/>
          </cell>
          <cell r="AV156">
            <v>2007</v>
          </cell>
          <cell r="AW156">
            <v>2007</v>
          </cell>
          <cell r="AX156">
            <v>2007</v>
          </cell>
          <cell r="AY156">
            <v>2008</v>
          </cell>
          <cell r="AZ156">
            <v>2007</v>
          </cell>
          <cell r="BA156">
            <v>2008</v>
          </cell>
          <cell r="BB156">
            <v>2008</v>
          </cell>
          <cell r="BC156">
            <v>2005</v>
          </cell>
          <cell r="BD156">
            <v>2007</v>
          </cell>
          <cell r="BE156" t="str">
            <v/>
          </cell>
          <cell r="BF156">
            <v>2007</v>
          </cell>
          <cell r="BG156">
            <v>2007</v>
          </cell>
          <cell r="BH156" t="str">
            <v/>
          </cell>
          <cell r="BI156">
            <v>2004</v>
          </cell>
          <cell r="BJ156">
            <v>2006</v>
          </cell>
          <cell r="BK156">
            <v>2007</v>
          </cell>
          <cell r="BL156">
            <v>2008</v>
          </cell>
          <cell r="BM156">
            <v>2007</v>
          </cell>
          <cell r="BN156">
            <v>2005</v>
          </cell>
          <cell r="BO156">
            <v>2006</v>
          </cell>
          <cell r="BP156">
            <v>2008</v>
          </cell>
          <cell r="BQ156">
            <v>2008</v>
          </cell>
          <cell r="BR156">
            <v>2008</v>
          </cell>
          <cell r="BS156">
            <v>2002</v>
          </cell>
          <cell r="BT156">
            <v>2007</v>
          </cell>
          <cell r="BU156">
            <v>2002</v>
          </cell>
          <cell r="BV156">
            <v>2008</v>
          </cell>
          <cell r="BW156" t="str">
            <v/>
          </cell>
          <cell r="BX156">
            <v>2007</v>
          </cell>
          <cell r="BY156">
            <v>2007</v>
          </cell>
          <cell r="BZ156">
            <v>2007</v>
          </cell>
          <cell r="CA156">
            <v>2008</v>
          </cell>
          <cell r="CB156" t="str">
            <v/>
          </cell>
          <cell r="CC156">
            <v>2008</v>
          </cell>
          <cell r="CD156">
            <v>2008</v>
          </cell>
          <cell r="CE156">
            <v>2006</v>
          </cell>
          <cell r="CF156">
            <v>2007</v>
          </cell>
          <cell r="CG156" t="str">
            <v/>
          </cell>
          <cell r="CH156">
            <v>2006</v>
          </cell>
          <cell r="CI156" t="str">
            <v/>
          </cell>
          <cell r="CJ156">
            <v>2005</v>
          </cell>
          <cell r="CK156">
            <v>2007</v>
          </cell>
          <cell r="CL156">
            <v>2007</v>
          </cell>
          <cell r="CM156">
            <v>2007</v>
          </cell>
          <cell r="CN156">
            <v>2006</v>
          </cell>
          <cell r="CO156">
            <v>2006</v>
          </cell>
          <cell r="CP156" t="str">
            <v/>
          </cell>
          <cell r="CQ156" t="str">
            <v/>
          </cell>
          <cell r="CR156">
            <v>2008</v>
          </cell>
          <cell r="CS156">
            <v>2007</v>
          </cell>
          <cell r="CT156">
            <v>2002</v>
          </cell>
          <cell r="CU156" t="str">
            <v/>
          </cell>
          <cell r="CV156" t="str">
            <v/>
          </cell>
          <cell r="CW156">
            <v>2008</v>
          </cell>
          <cell r="CX156" t="str">
            <v/>
          </cell>
          <cell r="CY156">
            <v>2007</v>
          </cell>
          <cell r="CZ156">
            <v>2008</v>
          </cell>
          <cell r="DA156">
            <v>2005</v>
          </cell>
          <cell r="DB156">
            <v>2004</v>
          </cell>
          <cell r="DC156">
            <v>2005</v>
          </cell>
          <cell r="DD156">
            <v>2008</v>
          </cell>
          <cell r="DE156">
            <v>2008</v>
          </cell>
          <cell r="DF156" t="str">
            <v/>
          </cell>
          <cell r="DG156">
            <v>2008</v>
          </cell>
          <cell r="DH156">
            <v>2008</v>
          </cell>
          <cell r="DI156" t="str">
            <v/>
          </cell>
          <cell r="DJ156">
            <v>2007</v>
          </cell>
          <cell r="DK156">
            <v>2005</v>
          </cell>
          <cell r="DL156">
            <v>2007</v>
          </cell>
          <cell r="DM156">
            <v>2007</v>
          </cell>
          <cell r="DN156">
            <v>2008</v>
          </cell>
          <cell r="DO156">
            <v>2008</v>
          </cell>
          <cell r="DP156">
            <v>2007</v>
          </cell>
          <cell r="DQ156">
            <v>2008</v>
          </cell>
          <cell r="DR156">
            <v>2006</v>
          </cell>
          <cell r="DS156">
            <v>2005</v>
          </cell>
          <cell r="DT156" t="str">
            <v/>
          </cell>
          <cell r="DU156">
            <v>2008</v>
          </cell>
          <cell r="DV156">
            <v>2004</v>
          </cell>
          <cell r="DW156" t="str">
            <v/>
          </cell>
          <cell r="DX156">
            <v>2007</v>
          </cell>
          <cell r="DY156" t="str">
            <v/>
          </cell>
          <cell r="DZ156">
            <v>2006</v>
          </cell>
          <cell r="EA156">
            <v>2007</v>
          </cell>
          <cell r="EB156">
            <v>2005</v>
          </cell>
          <cell r="EC156">
            <v>2007</v>
          </cell>
          <cell r="ED156">
            <v>2007</v>
          </cell>
          <cell r="EE156">
            <v>2007</v>
          </cell>
          <cell r="EF156" t="str">
            <v/>
          </cell>
          <cell r="EG156">
            <v>2008</v>
          </cell>
          <cell r="EH156">
            <v>2008</v>
          </cell>
          <cell r="EI156">
            <v>2008</v>
          </cell>
          <cell r="EJ156" t="str">
            <v/>
          </cell>
          <cell r="EK156">
            <v>2002</v>
          </cell>
          <cell r="EL156" t="str">
            <v/>
          </cell>
          <cell r="EM156">
            <v>2005</v>
          </cell>
          <cell r="EN156" t="str">
            <v/>
          </cell>
        </row>
        <row r="157">
          <cell r="C157" t="str">
            <v>3.2.1</v>
          </cell>
          <cell r="F157">
            <v>2008</v>
          </cell>
          <cell r="G157" t="str">
            <v>Electricity output (kWh per capita)</v>
          </cell>
          <cell r="H157" t="str">
            <v>International Energy Agency, World Energy Balances on-line data service</v>
          </cell>
          <cell r="I157" t="str">
            <v>2008 - 2009</v>
          </cell>
          <cell r="J157">
            <v>136</v>
          </cell>
          <cell r="K157">
            <v>108</v>
          </cell>
          <cell r="L157">
            <v>0.5</v>
          </cell>
          <cell r="M157" t="str">
            <v>good</v>
          </cell>
          <cell r="N157" t="str">
            <v>YEAR</v>
          </cell>
          <cell r="O157">
            <v>2008</v>
          </cell>
          <cell r="P157">
            <v>2008</v>
          </cell>
          <cell r="Q157">
            <v>2008</v>
          </cell>
          <cell r="R157">
            <v>2008</v>
          </cell>
          <cell r="S157">
            <v>2008</v>
          </cell>
          <cell r="T157">
            <v>2009</v>
          </cell>
          <cell r="U157">
            <v>2009</v>
          </cell>
          <cell r="V157">
            <v>2008</v>
          </cell>
          <cell r="W157">
            <v>2008</v>
          </cell>
          <cell r="X157">
            <v>2008</v>
          </cell>
          <cell r="Y157">
            <v>2008</v>
          </cell>
          <cell r="Z157">
            <v>2009</v>
          </cell>
          <cell r="AA157">
            <v>2008</v>
          </cell>
          <cell r="AB157">
            <v>2008</v>
          </cell>
          <cell r="AC157">
            <v>2008</v>
          </cell>
          <cell r="AD157">
            <v>2008</v>
          </cell>
          <cell r="AE157">
            <v>2008</v>
          </cell>
          <cell r="AF157">
            <v>2008</v>
          </cell>
          <cell r="AG157">
            <v>2008</v>
          </cell>
          <cell r="AH157" t="str">
            <v/>
          </cell>
          <cell r="AI157">
            <v>2008</v>
          </cell>
          <cell r="AJ157">
            <v>2008</v>
          </cell>
          <cell r="AK157">
            <v>2009</v>
          </cell>
          <cell r="AL157">
            <v>2008</v>
          </cell>
          <cell r="AM157">
            <v>2008</v>
          </cell>
          <cell r="AN157">
            <v>2008</v>
          </cell>
          <cell r="AO157">
            <v>2008</v>
          </cell>
          <cell r="AP157">
            <v>2008</v>
          </cell>
          <cell r="AQ157">
            <v>2008</v>
          </cell>
          <cell r="AR157">
            <v>2008</v>
          </cell>
          <cell r="AS157">
            <v>2009</v>
          </cell>
          <cell r="AT157">
            <v>2009</v>
          </cell>
          <cell r="AU157">
            <v>2008</v>
          </cell>
          <cell r="AV157">
            <v>2008</v>
          </cell>
          <cell r="AW157">
            <v>2008</v>
          </cell>
          <cell r="AX157">
            <v>2008</v>
          </cell>
          <cell r="AY157">
            <v>2008</v>
          </cell>
          <cell r="AZ157">
            <v>2008</v>
          </cell>
          <cell r="BA157">
            <v>2009</v>
          </cell>
          <cell r="BB157">
            <v>2009</v>
          </cell>
          <cell r="BC157">
            <v>2008</v>
          </cell>
          <cell r="BD157">
            <v>2009</v>
          </cell>
          <cell r="BE157">
            <v>2008</v>
          </cell>
          <cell r="BF157">
            <v>2009</v>
          </cell>
          <cell r="BG157">
            <v>2008</v>
          </cell>
          <cell r="BH157" t="str">
            <v/>
          </cell>
          <cell r="BI157">
            <v>2008</v>
          </cell>
          <cell r="BJ157">
            <v>2008</v>
          </cell>
          <cell r="BK157">
            <v>2009</v>
          </cell>
          <cell r="BL157">
            <v>2009</v>
          </cell>
          <cell r="BM157">
            <v>2008</v>
          </cell>
          <cell r="BN157">
            <v>2008</v>
          </cell>
          <cell r="BO157">
            <v>2008</v>
          </cell>
          <cell r="BP157">
            <v>2009</v>
          </cell>
          <cell r="BQ157">
            <v>2008</v>
          </cell>
          <cell r="BR157">
            <v>2009</v>
          </cell>
          <cell r="BS157">
            <v>2008</v>
          </cell>
          <cell r="BT157">
            <v>2009</v>
          </cell>
          <cell r="BU157">
            <v>2008</v>
          </cell>
          <cell r="BV157">
            <v>2008</v>
          </cell>
          <cell r="BW157">
            <v>2008</v>
          </cell>
          <cell r="BX157">
            <v>2009</v>
          </cell>
          <cell r="BY157">
            <v>2008</v>
          </cell>
          <cell r="BZ157">
            <v>2008</v>
          </cell>
          <cell r="CA157">
            <v>2008</v>
          </cell>
          <cell r="CB157">
            <v>2008</v>
          </cell>
          <cell r="CC157">
            <v>2008</v>
          </cell>
          <cell r="CD157">
            <v>2009</v>
          </cell>
          <cell r="CE157">
            <v>2008</v>
          </cell>
          <cell r="CF157" t="str">
            <v/>
          </cell>
          <cell r="CG157" t="str">
            <v/>
          </cell>
          <cell r="CH157">
            <v>2008</v>
          </cell>
          <cell r="CI157" t="str">
            <v/>
          </cell>
          <cell r="CJ157" t="str">
            <v/>
          </cell>
          <cell r="CK157">
            <v>2009</v>
          </cell>
          <cell r="CL157">
            <v>2008</v>
          </cell>
          <cell r="CM157">
            <v>2008</v>
          </cell>
          <cell r="CN157">
            <v>2008</v>
          </cell>
          <cell r="CO157">
            <v>2008</v>
          </cell>
          <cell r="CP157">
            <v>2008</v>
          </cell>
          <cell r="CQ157">
            <v>2008</v>
          </cell>
          <cell r="CR157">
            <v>2009</v>
          </cell>
          <cell r="CS157">
            <v>2009</v>
          </cell>
          <cell r="CT157">
            <v>2008</v>
          </cell>
          <cell r="CU157" t="str">
            <v/>
          </cell>
          <cell r="CV157">
            <v>2008</v>
          </cell>
          <cell r="CW157">
            <v>2009</v>
          </cell>
          <cell r="CX157">
            <v>2008</v>
          </cell>
          <cell r="CY157">
            <v>2008</v>
          </cell>
          <cell r="CZ157">
            <v>2008</v>
          </cell>
          <cell r="DA157">
            <v>2008</v>
          </cell>
          <cell r="DB157">
            <v>2008</v>
          </cell>
          <cell r="DC157">
            <v>2008</v>
          </cell>
          <cell r="DD157">
            <v>2009</v>
          </cell>
          <cell r="DE157">
            <v>2009</v>
          </cell>
          <cell r="DF157">
            <v>2008</v>
          </cell>
          <cell r="DG157">
            <v>2008</v>
          </cell>
          <cell r="DH157">
            <v>2008</v>
          </cell>
          <cell r="DI157" t="str">
            <v/>
          </cell>
          <cell r="DJ157">
            <v>2008</v>
          </cell>
          <cell r="DK157">
            <v>2008</v>
          </cell>
          <cell r="DL157">
            <v>2008</v>
          </cell>
          <cell r="DM157">
            <v>2008</v>
          </cell>
          <cell r="DN157">
            <v>2009</v>
          </cell>
          <cell r="DO157">
            <v>2008</v>
          </cell>
          <cell r="DP157">
            <v>2008</v>
          </cell>
          <cell r="DQ157">
            <v>2009</v>
          </cell>
          <cell r="DR157">
            <v>2008</v>
          </cell>
          <cell r="DS157">
            <v>2008</v>
          </cell>
          <cell r="DT157" t="str">
            <v/>
          </cell>
          <cell r="DU157">
            <v>2009</v>
          </cell>
          <cell r="DV157">
            <v>2009</v>
          </cell>
          <cell r="DW157">
            <v>2008</v>
          </cell>
          <cell r="DX157">
            <v>2008</v>
          </cell>
          <cell r="DY157">
            <v>2008</v>
          </cell>
          <cell r="DZ157">
            <v>2008</v>
          </cell>
          <cell r="EA157">
            <v>2008</v>
          </cell>
          <cell r="EB157">
            <v>2008</v>
          </cell>
          <cell r="EC157">
            <v>2009</v>
          </cell>
          <cell r="ED157" t="str">
            <v/>
          </cell>
          <cell r="EE157">
            <v>2008</v>
          </cell>
          <cell r="EF157">
            <v>2008</v>
          </cell>
          <cell r="EG157">
            <v>2009</v>
          </cell>
          <cell r="EH157">
            <v>2009</v>
          </cell>
          <cell r="EI157">
            <v>2008</v>
          </cell>
          <cell r="EJ157">
            <v>2008</v>
          </cell>
          <cell r="EK157">
            <v>2008</v>
          </cell>
          <cell r="EL157">
            <v>2008</v>
          </cell>
          <cell r="EM157">
            <v>2008</v>
          </cell>
          <cell r="EN157">
            <v>2008</v>
          </cell>
        </row>
        <row r="158">
          <cell r="C158" t="str">
            <v>3.2.2</v>
          </cell>
          <cell r="F158">
            <v>2008</v>
          </cell>
          <cell r="G158" t="str">
            <v>Electricity consumption (kWh per capita)</v>
          </cell>
          <cell r="H158" t="str">
            <v>International Energy Agency, World Energy Balances on-line data service</v>
          </cell>
          <cell r="I158" t="str">
            <v>2008 - 2009</v>
          </cell>
          <cell r="J158">
            <v>136</v>
          </cell>
          <cell r="K158">
            <v>108</v>
          </cell>
          <cell r="L158">
            <v>0.5</v>
          </cell>
          <cell r="M158" t="str">
            <v>good</v>
          </cell>
          <cell r="N158" t="str">
            <v>YEAR</v>
          </cell>
          <cell r="O158">
            <v>2008</v>
          </cell>
          <cell r="P158">
            <v>2008</v>
          </cell>
          <cell r="Q158">
            <v>2008</v>
          </cell>
          <cell r="R158">
            <v>2008</v>
          </cell>
          <cell r="S158">
            <v>2008</v>
          </cell>
          <cell r="T158">
            <v>2009</v>
          </cell>
          <cell r="U158">
            <v>2009</v>
          </cell>
          <cell r="V158">
            <v>2008</v>
          </cell>
          <cell r="W158">
            <v>2008</v>
          </cell>
          <cell r="X158">
            <v>2008</v>
          </cell>
          <cell r="Y158">
            <v>2008</v>
          </cell>
          <cell r="Z158">
            <v>2009</v>
          </cell>
          <cell r="AA158">
            <v>2008</v>
          </cell>
          <cell r="AB158">
            <v>2008</v>
          </cell>
          <cell r="AC158">
            <v>2008</v>
          </cell>
          <cell r="AD158">
            <v>2008</v>
          </cell>
          <cell r="AE158">
            <v>2008</v>
          </cell>
          <cell r="AF158">
            <v>2008</v>
          </cell>
          <cell r="AG158">
            <v>2008</v>
          </cell>
          <cell r="AH158" t="str">
            <v/>
          </cell>
          <cell r="AI158">
            <v>2008</v>
          </cell>
          <cell r="AJ158">
            <v>2008</v>
          </cell>
          <cell r="AK158">
            <v>2009</v>
          </cell>
          <cell r="AL158">
            <v>2008</v>
          </cell>
          <cell r="AM158">
            <v>2008</v>
          </cell>
          <cell r="AN158">
            <v>2008</v>
          </cell>
          <cell r="AO158">
            <v>2008</v>
          </cell>
          <cell r="AP158">
            <v>2008</v>
          </cell>
          <cell r="AQ158">
            <v>2008</v>
          </cell>
          <cell r="AR158">
            <v>2008</v>
          </cell>
          <cell r="AS158">
            <v>2009</v>
          </cell>
          <cell r="AT158">
            <v>2009</v>
          </cell>
          <cell r="AU158">
            <v>2008</v>
          </cell>
          <cell r="AV158">
            <v>2008</v>
          </cell>
          <cell r="AW158">
            <v>2008</v>
          </cell>
          <cell r="AX158">
            <v>2008</v>
          </cell>
          <cell r="AY158">
            <v>2008</v>
          </cell>
          <cell r="AZ158">
            <v>2008</v>
          </cell>
          <cell r="BA158">
            <v>2009</v>
          </cell>
          <cell r="BB158">
            <v>2009</v>
          </cell>
          <cell r="BC158">
            <v>2008</v>
          </cell>
          <cell r="BD158">
            <v>2009</v>
          </cell>
          <cell r="BE158">
            <v>2008</v>
          </cell>
          <cell r="BF158">
            <v>2009</v>
          </cell>
          <cell r="BG158">
            <v>2008</v>
          </cell>
          <cell r="BH158" t="str">
            <v/>
          </cell>
          <cell r="BI158">
            <v>2008</v>
          </cell>
          <cell r="BJ158">
            <v>2008</v>
          </cell>
          <cell r="BK158">
            <v>2009</v>
          </cell>
          <cell r="BL158">
            <v>2009</v>
          </cell>
          <cell r="BM158">
            <v>2008</v>
          </cell>
          <cell r="BN158">
            <v>2008</v>
          </cell>
          <cell r="BO158">
            <v>2008</v>
          </cell>
          <cell r="BP158">
            <v>2009</v>
          </cell>
          <cell r="BQ158">
            <v>2008</v>
          </cell>
          <cell r="BR158">
            <v>2009</v>
          </cell>
          <cell r="BS158">
            <v>2008</v>
          </cell>
          <cell r="BT158">
            <v>2009</v>
          </cell>
          <cell r="BU158">
            <v>2008</v>
          </cell>
          <cell r="BV158">
            <v>2008</v>
          </cell>
          <cell r="BW158">
            <v>2008</v>
          </cell>
          <cell r="BX158">
            <v>2009</v>
          </cell>
          <cell r="BY158">
            <v>2008</v>
          </cell>
          <cell r="BZ158">
            <v>2008</v>
          </cell>
          <cell r="CA158">
            <v>2008</v>
          </cell>
          <cell r="CB158">
            <v>2008</v>
          </cell>
          <cell r="CC158">
            <v>2008</v>
          </cell>
          <cell r="CD158">
            <v>2009</v>
          </cell>
          <cell r="CE158">
            <v>2008</v>
          </cell>
          <cell r="CF158" t="str">
            <v/>
          </cell>
          <cell r="CG158" t="str">
            <v/>
          </cell>
          <cell r="CH158">
            <v>2008</v>
          </cell>
          <cell r="CI158" t="str">
            <v/>
          </cell>
          <cell r="CJ158" t="str">
            <v/>
          </cell>
          <cell r="CK158">
            <v>2009</v>
          </cell>
          <cell r="CL158">
            <v>2008</v>
          </cell>
          <cell r="CM158">
            <v>2008</v>
          </cell>
          <cell r="CN158">
            <v>2008</v>
          </cell>
          <cell r="CO158">
            <v>2008</v>
          </cell>
          <cell r="CP158">
            <v>2008</v>
          </cell>
          <cell r="CQ158">
            <v>2008</v>
          </cell>
          <cell r="CR158">
            <v>2009</v>
          </cell>
          <cell r="CS158">
            <v>2009</v>
          </cell>
          <cell r="CT158">
            <v>2008</v>
          </cell>
          <cell r="CU158" t="str">
            <v/>
          </cell>
          <cell r="CV158">
            <v>2008</v>
          </cell>
          <cell r="CW158">
            <v>2009</v>
          </cell>
          <cell r="CX158">
            <v>2008</v>
          </cell>
          <cell r="CY158">
            <v>2008</v>
          </cell>
          <cell r="CZ158">
            <v>2008</v>
          </cell>
          <cell r="DA158">
            <v>2008</v>
          </cell>
          <cell r="DB158">
            <v>2008</v>
          </cell>
          <cell r="DC158">
            <v>2008</v>
          </cell>
          <cell r="DD158">
            <v>2009</v>
          </cell>
          <cell r="DE158">
            <v>2009</v>
          </cell>
          <cell r="DF158">
            <v>2008</v>
          </cell>
          <cell r="DG158">
            <v>2008</v>
          </cell>
          <cell r="DH158">
            <v>2008</v>
          </cell>
          <cell r="DI158" t="str">
            <v/>
          </cell>
          <cell r="DJ158">
            <v>2008</v>
          </cell>
          <cell r="DK158">
            <v>2008</v>
          </cell>
          <cell r="DL158">
            <v>2008</v>
          </cell>
          <cell r="DM158">
            <v>2008</v>
          </cell>
          <cell r="DN158">
            <v>2009</v>
          </cell>
          <cell r="DO158">
            <v>2008</v>
          </cell>
          <cell r="DP158">
            <v>2008</v>
          </cell>
          <cell r="DQ158">
            <v>2009</v>
          </cell>
          <cell r="DR158">
            <v>2008</v>
          </cell>
          <cell r="DS158">
            <v>2008</v>
          </cell>
          <cell r="DT158" t="str">
            <v/>
          </cell>
          <cell r="DU158">
            <v>2009</v>
          </cell>
          <cell r="DV158">
            <v>2009</v>
          </cell>
          <cell r="DW158">
            <v>2008</v>
          </cell>
          <cell r="DX158">
            <v>2008</v>
          </cell>
          <cell r="DY158">
            <v>2008</v>
          </cell>
          <cell r="DZ158">
            <v>2008</v>
          </cell>
          <cell r="EA158">
            <v>2008</v>
          </cell>
          <cell r="EB158">
            <v>2008</v>
          </cell>
          <cell r="EC158">
            <v>2009</v>
          </cell>
          <cell r="ED158" t="str">
            <v/>
          </cell>
          <cell r="EE158">
            <v>2008</v>
          </cell>
          <cell r="EF158">
            <v>2008</v>
          </cell>
          <cell r="EG158">
            <v>2009</v>
          </cell>
          <cell r="EH158">
            <v>2009</v>
          </cell>
          <cell r="EI158">
            <v>2008</v>
          </cell>
          <cell r="EJ158">
            <v>2008</v>
          </cell>
          <cell r="EK158">
            <v>2008</v>
          </cell>
          <cell r="EL158">
            <v>2008</v>
          </cell>
          <cell r="EM158">
            <v>2008</v>
          </cell>
          <cell r="EN158">
            <v>2008</v>
          </cell>
        </row>
        <row r="159">
          <cell r="C159" t="str">
            <v>3.2.3</v>
          </cell>
          <cell r="F159">
            <v>2008</v>
          </cell>
          <cell r="G159" t="str">
            <v>GDP per unit of energy use (2000 $ PPP per kg of oil equivalent)</v>
          </cell>
          <cell r="H159" t="str">
            <v>International Energy Agency, World Energy Balances on-line data service</v>
          </cell>
          <cell r="I159" t="str">
            <v>2008 - 2009</v>
          </cell>
          <cell r="J159">
            <v>136</v>
          </cell>
          <cell r="K159">
            <v>108</v>
          </cell>
          <cell r="L159">
            <v>1</v>
          </cell>
          <cell r="M159" t="str">
            <v>good</v>
          </cell>
          <cell r="N159" t="str">
            <v>YEAR</v>
          </cell>
          <cell r="O159">
            <v>2008</v>
          </cell>
          <cell r="P159">
            <v>2008</v>
          </cell>
          <cell r="Q159">
            <v>2008</v>
          </cell>
          <cell r="R159">
            <v>2008</v>
          </cell>
          <cell r="S159">
            <v>2008</v>
          </cell>
          <cell r="T159">
            <v>2009</v>
          </cell>
          <cell r="U159">
            <v>2009</v>
          </cell>
          <cell r="V159">
            <v>2008</v>
          </cell>
          <cell r="W159">
            <v>2008</v>
          </cell>
          <cell r="X159">
            <v>2008</v>
          </cell>
          <cell r="Y159">
            <v>2008</v>
          </cell>
          <cell r="Z159">
            <v>2009</v>
          </cell>
          <cell r="AA159">
            <v>2008</v>
          </cell>
          <cell r="AB159">
            <v>2008</v>
          </cell>
          <cell r="AC159">
            <v>2008</v>
          </cell>
          <cell r="AD159">
            <v>2008</v>
          </cell>
          <cell r="AE159">
            <v>2008</v>
          </cell>
          <cell r="AF159">
            <v>2008</v>
          </cell>
          <cell r="AG159">
            <v>2008</v>
          </cell>
          <cell r="AH159" t="str">
            <v/>
          </cell>
          <cell r="AI159">
            <v>2008</v>
          </cell>
          <cell r="AJ159">
            <v>2008</v>
          </cell>
          <cell r="AK159">
            <v>2009</v>
          </cell>
          <cell r="AL159">
            <v>2008</v>
          </cell>
          <cell r="AM159">
            <v>2008</v>
          </cell>
          <cell r="AN159">
            <v>2008</v>
          </cell>
          <cell r="AO159">
            <v>2008</v>
          </cell>
          <cell r="AP159">
            <v>2008</v>
          </cell>
          <cell r="AQ159">
            <v>2008</v>
          </cell>
          <cell r="AR159">
            <v>2008</v>
          </cell>
          <cell r="AS159">
            <v>2009</v>
          </cell>
          <cell r="AT159">
            <v>2009</v>
          </cell>
          <cell r="AU159">
            <v>2008</v>
          </cell>
          <cell r="AV159">
            <v>2008</v>
          </cell>
          <cell r="AW159">
            <v>2008</v>
          </cell>
          <cell r="AX159">
            <v>2008</v>
          </cell>
          <cell r="AY159">
            <v>2008</v>
          </cell>
          <cell r="AZ159">
            <v>2008</v>
          </cell>
          <cell r="BA159">
            <v>2009</v>
          </cell>
          <cell r="BB159">
            <v>2009</v>
          </cell>
          <cell r="BC159">
            <v>2008</v>
          </cell>
          <cell r="BD159">
            <v>2009</v>
          </cell>
          <cell r="BE159">
            <v>2008</v>
          </cell>
          <cell r="BF159">
            <v>2009</v>
          </cell>
          <cell r="BG159">
            <v>2008</v>
          </cell>
          <cell r="BH159" t="str">
            <v/>
          </cell>
          <cell r="BI159">
            <v>2008</v>
          </cell>
          <cell r="BJ159">
            <v>2008</v>
          </cell>
          <cell r="BK159">
            <v>2009</v>
          </cell>
          <cell r="BL159">
            <v>2009</v>
          </cell>
          <cell r="BM159">
            <v>2008</v>
          </cell>
          <cell r="BN159">
            <v>2008</v>
          </cell>
          <cell r="BO159">
            <v>2008</v>
          </cell>
          <cell r="BP159">
            <v>2009</v>
          </cell>
          <cell r="BQ159">
            <v>2008</v>
          </cell>
          <cell r="BR159">
            <v>2009</v>
          </cell>
          <cell r="BS159">
            <v>2008</v>
          </cell>
          <cell r="BT159">
            <v>2009</v>
          </cell>
          <cell r="BU159">
            <v>2008</v>
          </cell>
          <cell r="BV159">
            <v>2008</v>
          </cell>
          <cell r="BW159">
            <v>2008</v>
          </cell>
          <cell r="BX159">
            <v>2009</v>
          </cell>
          <cell r="BY159">
            <v>2008</v>
          </cell>
          <cell r="BZ159">
            <v>2008</v>
          </cell>
          <cell r="CA159">
            <v>2008</v>
          </cell>
          <cell r="CB159">
            <v>2008</v>
          </cell>
          <cell r="CC159">
            <v>2008</v>
          </cell>
          <cell r="CD159">
            <v>2009</v>
          </cell>
          <cell r="CE159">
            <v>2008</v>
          </cell>
          <cell r="CF159" t="str">
            <v/>
          </cell>
          <cell r="CG159" t="str">
            <v/>
          </cell>
          <cell r="CH159">
            <v>2008</v>
          </cell>
          <cell r="CI159" t="str">
            <v/>
          </cell>
          <cell r="CJ159" t="str">
            <v/>
          </cell>
          <cell r="CK159">
            <v>2009</v>
          </cell>
          <cell r="CL159">
            <v>2008</v>
          </cell>
          <cell r="CM159">
            <v>2008</v>
          </cell>
          <cell r="CN159">
            <v>2008</v>
          </cell>
          <cell r="CO159">
            <v>2008</v>
          </cell>
          <cell r="CP159">
            <v>2008</v>
          </cell>
          <cell r="CQ159">
            <v>2008</v>
          </cell>
          <cell r="CR159">
            <v>2009</v>
          </cell>
          <cell r="CS159">
            <v>2009</v>
          </cell>
          <cell r="CT159">
            <v>2008</v>
          </cell>
          <cell r="CU159" t="str">
            <v/>
          </cell>
          <cell r="CV159">
            <v>2008</v>
          </cell>
          <cell r="CW159">
            <v>2009</v>
          </cell>
          <cell r="CX159">
            <v>2008</v>
          </cell>
          <cell r="CY159">
            <v>2008</v>
          </cell>
          <cell r="CZ159">
            <v>2008</v>
          </cell>
          <cell r="DA159">
            <v>2008</v>
          </cell>
          <cell r="DB159">
            <v>2008</v>
          </cell>
          <cell r="DC159">
            <v>2008</v>
          </cell>
          <cell r="DD159">
            <v>2009</v>
          </cell>
          <cell r="DE159">
            <v>2009</v>
          </cell>
          <cell r="DF159">
            <v>2008</v>
          </cell>
          <cell r="DG159">
            <v>2008</v>
          </cell>
          <cell r="DH159">
            <v>2008</v>
          </cell>
          <cell r="DI159" t="str">
            <v/>
          </cell>
          <cell r="DJ159">
            <v>2008</v>
          </cell>
          <cell r="DK159">
            <v>2008</v>
          </cell>
          <cell r="DL159">
            <v>2008</v>
          </cell>
          <cell r="DM159">
            <v>2008</v>
          </cell>
          <cell r="DN159">
            <v>2009</v>
          </cell>
          <cell r="DO159">
            <v>2008</v>
          </cell>
          <cell r="DP159">
            <v>2008</v>
          </cell>
          <cell r="DQ159">
            <v>2009</v>
          </cell>
          <cell r="DR159">
            <v>2008</v>
          </cell>
          <cell r="DS159">
            <v>2008</v>
          </cell>
          <cell r="DT159" t="str">
            <v/>
          </cell>
          <cell r="DU159">
            <v>2009</v>
          </cell>
          <cell r="DV159">
            <v>2009</v>
          </cell>
          <cell r="DW159">
            <v>2008</v>
          </cell>
          <cell r="DX159">
            <v>2008</v>
          </cell>
          <cell r="DY159">
            <v>2008</v>
          </cell>
          <cell r="DZ159">
            <v>2008</v>
          </cell>
          <cell r="EA159">
            <v>2008</v>
          </cell>
          <cell r="EB159">
            <v>2008</v>
          </cell>
          <cell r="EC159">
            <v>2009</v>
          </cell>
          <cell r="ED159" t="str">
            <v/>
          </cell>
          <cell r="EE159">
            <v>2008</v>
          </cell>
          <cell r="EF159">
            <v>2008</v>
          </cell>
          <cell r="EG159">
            <v>2009</v>
          </cell>
          <cell r="EH159">
            <v>2009</v>
          </cell>
          <cell r="EI159">
            <v>2008</v>
          </cell>
          <cell r="EJ159">
            <v>2008</v>
          </cell>
          <cell r="EK159">
            <v>2008</v>
          </cell>
          <cell r="EL159">
            <v>2008</v>
          </cell>
          <cell r="EM159">
            <v>2008</v>
          </cell>
          <cell r="EN159">
            <v>2008</v>
          </cell>
        </row>
        <row r="160">
          <cell r="C160" t="str">
            <v>3.2.4</v>
          </cell>
          <cell r="F160">
            <v>2008</v>
          </cell>
          <cell r="G160" t="str">
            <v>Share of renewables in energy use (%)</v>
          </cell>
          <cell r="H160" t="str">
            <v>International Energy Agency, World Energy Balances on-line data service</v>
          </cell>
          <cell r="I160" t="str">
            <v>2008 - 2009</v>
          </cell>
          <cell r="J160">
            <v>136</v>
          </cell>
          <cell r="K160">
            <v>108</v>
          </cell>
          <cell r="L160">
            <v>1</v>
          </cell>
          <cell r="M160" t="str">
            <v>good</v>
          </cell>
          <cell r="N160" t="str">
            <v>YEAR</v>
          </cell>
          <cell r="O160">
            <v>2008</v>
          </cell>
          <cell r="P160">
            <v>2008</v>
          </cell>
          <cell r="Q160">
            <v>2008</v>
          </cell>
          <cell r="R160">
            <v>2008</v>
          </cell>
          <cell r="S160">
            <v>2008</v>
          </cell>
          <cell r="T160">
            <v>2009</v>
          </cell>
          <cell r="U160">
            <v>2009</v>
          </cell>
          <cell r="V160">
            <v>2008</v>
          </cell>
          <cell r="W160">
            <v>2008</v>
          </cell>
          <cell r="X160">
            <v>2008</v>
          </cell>
          <cell r="Y160">
            <v>2008</v>
          </cell>
          <cell r="Z160">
            <v>2009</v>
          </cell>
          <cell r="AA160">
            <v>2008</v>
          </cell>
          <cell r="AB160">
            <v>2008</v>
          </cell>
          <cell r="AC160">
            <v>2008</v>
          </cell>
          <cell r="AD160">
            <v>2008</v>
          </cell>
          <cell r="AE160">
            <v>2008</v>
          </cell>
          <cell r="AF160">
            <v>2008</v>
          </cell>
          <cell r="AG160">
            <v>2008</v>
          </cell>
          <cell r="AH160" t="str">
            <v/>
          </cell>
          <cell r="AI160">
            <v>2008</v>
          </cell>
          <cell r="AJ160">
            <v>2008</v>
          </cell>
          <cell r="AK160">
            <v>2009</v>
          </cell>
          <cell r="AL160">
            <v>2008</v>
          </cell>
          <cell r="AM160">
            <v>2008</v>
          </cell>
          <cell r="AN160">
            <v>2008</v>
          </cell>
          <cell r="AO160">
            <v>2008</v>
          </cell>
          <cell r="AP160">
            <v>2008</v>
          </cell>
          <cell r="AQ160">
            <v>2008</v>
          </cell>
          <cell r="AR160">
            <v>2008</v>
          </cell>
          <cell r="AS160">
            <v>2009</v>
          </cell>
          <cell r="AT160">
            <v>2009</v>
          </cell>
          <cell r="AU160">
            <v>2008</v>
          </cell>
          <cell r="AV160">
            <v>2008</v>
          </cell>
          <cell r="AW160">
            <v>2008</v>
          </cell>
          <cell r="AX160">
            <v>2008</v>
          </cell>
          <cell r="AY160">
            <v>2008</v>
          </cell>
          <cell r="AZ160">
            <v>2008</v>
          </cell>
          <cell r="BA160">
            <v>2009</v>
          </cell>
          <cell r="BB160">
            <v>2009</v>
          </cell>
          <cell r="BC160">
            <v>2008</v>
          </cell>
          <cell r="BD160">
            <v>2009</v>
          </cell>
          <cell r="BE160">
            <v>2008</v>
          </cell>
          <cell r="BF160">
            <v>2009</v>
          </cell>
          <cell r="BG160">
            <v>2008</v>
          </cell>
          <cell r="BH160" t="str">
            <v/>
          </cell>
          <cell r="BI160">
            <v>2008</v>
          </cell>
          <cell r="BJ160">
            <v>2008</v>
          </cell>
          <cell r="BK160">
            <v>2009</v>
          </cell>
          <cell r="BL160">
            <v>2009</v>
          </cell>
          <cell r="BM160">
            <v>2008</v>
          </cell>
          <cell r="BN160">
            <v>2008</v>
          </cell>
          <cell r="BO160">
            <v>2008</v>
          </cell>
          <cell r="BP160">
            <v>2009</v>
          </cell>
          <cell r="BQ160">
            <v>2008</v>
          </cell>
          <cell r="BR160">
            <v>2009</v>
          </cell>
          <cell r="BS160">
            <v>2008</v>
          </cell>
          <cell r="BT160">
            <v>2009</v>
          </cell>
          <cell r="BU160">
            <v>2008</v>
          </cell>
          <cell r="BV160">
            <v>2008</v>
          </cell>
          <cell r="BW160">
            <v>2008</v>
          </cell>
          <cell r="BX160">
            <v>2009</v>
          </cell>
          <cell r="BY160">
            <v>2008</v>
          </cell>
          <cell r="BZ160">
            <v>2008</v>
          </cell>
          <cell r="CA160">
            <v>2008</v>
          </cell>
          <cell r="CB160">
            <v>2008</v>
          </cell>
          <cell r="CC160">
            <v>2008</v>
          </cell>
          <cell r="CD160">
            <v>2009</v>
          </cell>
          <cell r="CE160">
            <v>2008</v>
          </cell>
          <cell r="CF160" t="str">
            <v/>
          </cell>
          <cell r="CG160" t="str">
            <v/>
          </cell>
          <cell r="CH160">
            <v>2008</v>
          </cell>
          <cell r="CI160" t="str">
            <v/>
          </cell>
          <cell r="CJ160" t="str">
            <v/>
          </cell>
          <cell r="CK160">
            <v>2009</v>
          </cell>
          <cell r="CL160">
            <v>2008</v>
          </cell>
          <cell r="CM160">
            <v>2008</v>
          </cell>
          <cell r="CN160">
            <v>2008</v>
          </cell>
          <cell r="CO160">
            <v>2008</v>
          </cell>
          <cell r="CP160">
            <v>2008</v>
          </cell>
          <cell r="CQ160">
            <v>2008</v>
          </cell>
          <cell r="CR160">
            <v>2009</v>
          </cell>
          <cell r="CS160">
            <v>2009</v>
          </cell>
          <cell r="CT160">
            <v>2008</v>
          </cell>
          <cell r="CU160" t="str">
            <v/>
          </cell>
          <cell r="CV160">
            <v>2008</v>
          </cell>
          <cell r="CW160">
            <v>2009</v>
          </cell>
          <cell r="CX160">
            <v>2008</v>
          </cell>
          <cell r="CY160">
            <v>2008</v>
          </cell>
          <cell r="CZ160">
            <v>2008</v>
          </cell>
          <cell r="DA160">
            <v>2008</v>
          </cell>
          <cell r="DB160">
            <v>2008</v>
          </cell>
          <cell r="DC160">
            <v>2008</v>
          </cell>
          <cell r="DD160">
            <v>2009</v>
          </cell>
          <cell r="DE160">
            <v>2009</v>
          </cell>
          <cell r="DF160">
            <v>2008</v>
          </cell>
          <cell r="DG160">
            <v>2008</v>
          </cell>
          <cell r="DH160">
            <v>2008</v>
          </cell>
          <cell r="DI160" t="str">
            <v/>
          </cell>
          <cell r="DJ160">
            <v>2008</v>
          </cell>
          <cell r="DK160">
            <v>2008</v>
          </cell>
          <cell r="DL160">
            <v>2008</v>
          </cell>
          <cell r="DM160">
            <v>2008</v>
          </cell>
          <cell r="DN160">
            <v>2009</v>
          </cell>
          <cell r="DO160">
            <v>2008</v>
          </cell>
          <cell r="DP160">
            <v>2008</v>
          </cell>
          <cell r="DQ160">
            <v>2009</v>
          </cell>
          <cell r="DR160">
            <v>2008</v>
          </cell>
          <cell r="DS160">
            <v>2008</v>
          </cell>
          <cell r="DT160" t="str">
            <v/>
          </cell>
          <cell r="DU160">
            <v>2009</v>
          </cell>
          <cell r="DV160">
            <v>2009</v>
          </cell>
          <cell r="DW160">
            <v>2008</v>
          </cell>
          <cell r="DX160">
            <v>2008</v>
          </cell>
          <cell r="DY160">
            <v>2008</v>
          </cell>
          <cell r="DZ160">
            <v>2008</v>
          </cell>
          <cell r="EA160">
            <v>2008</v>
          </cell>
          <cell r="EB160">
            <v>2008</v>
          </cell>
          <cell r="EC160">
            <v>2009</v>
          </cell>
          <cell r="ED160" t="str">
            <v/>
          </cell>
          <cell r="EE160">
            <v>2008</v>
          </cell>
          <cell r="EF160">
            <v>2008</v>
          </cell>
          <cell r="EG160">
            <v>2009</v>
          </cell>
          <cell r="EH160">
            <v>2009</v>
          </cell>
          <cell r="EI160">
            <v>2008</v>
          </cell>
          <cell r="EJ160">
            <v>2008</v>
          </cell>
          <cell r="EK160">
            <v>2008</v>
          </cell>
          <cell r="EL160">
            <v>2008</v>
          </cell>
          <cell r="EM160">
            <v>2008</v>
          </cell>
          <cell r="EN160">
            <v>2008</v>
          </cell>
        </row>
        <row r="161">
          <cell r="C161" t="str">
            <v>3.3.1</v>
          </cell>
          <cell r="F161">
            <v>2009</v>
          </cell>
          <cell r="G161" t="str">
            <v>Logistics performance index: quality of trade and transport-related infrastructure (1 = low to 5 = high)</v>
          </cell>
          <cell r="H161" t="str">
            <v>World Bank and Turku School of Economics, Logistic Performance Index Surveys 2009</v>
          </cell>
          <cell r="I161" t="str">
            <v>2006 - 2009</v>
          </cell>
          <cell r="J161">
            <v>162</v>
          </cell>
          <cell r="K161">
            <v>116</v>
          </cell>
          <cell r="L161">
            <v>1</v>
          </cell>
          <cell r="M161" t="str">
            <v>good</v>
          </cell>
          <cell r="N161" t="str">
            <v>YEAR</v>
          </cell>
          <cell r="O161">
            <v>2009</v>
          </cell>
          <cell r="P161">
            <v>2009</v>
          </cell>
          <cell r="Q161">
            <v>2009</v>
          </cell>
          <cell r="R161">
            <v>2009</v>
          </cell>
          <cell r="S161">
            <v>2009</v>
          </cell>
          <cell r="T161">
            <v>2009</v>
          </cell>
          <cell r="U161">
            <v>2009</v>
          </cell>
          <cell r="V161">
            <v>2009</v>
          </cell>
          <cell r="W161">
            <v>2009</v>
          </cell>
          <cell r="X161">
            <v>2009</v>
          </cell>
          <cell r="Y161">
            <v>2006</v>
          </cell>
          <cell r="Z161">
            <v>2009</v>
          </cell>
          <cell r="AA161">
            <v>2009</v>
          </cell>
          <cell r="AB161">
            <v>2009</v>
          </cell>
          <cell r="AC161">
            <v>2009</v>
          </cell>
          <cell r="AD161">
            <v>2009</v>
          </cell>
          <cell r="AE161">
            <v>2009</v>
          </cell>
          <cell r="AF161" t="str">
            <v/>
          </cell>
          <cell r="AG161">
            <v>2009</v>
          </cell>
          <cell r="AH161">
            <v>2009</v>
          </cell>
          <cell r="AI161">
            <v>2009</v>
          </cell>
          <cell r="AJ161">
            <v>2009</v>
          </cell>
          <cell r="AK161">
            <v>2009</v>
          </cell>
          <cell r="AL161">
            <v>2009</v>
          </cell>
          <cell r="AM161">
            <v>2009</v>
          </cell>
          <cell r="AN161">
            <v>2009</v>
          </cell>
          <cell r="AO161">
            <v>2009</v>
          </cell>
          <cell r="AP161">
            <v>2009</v>
          </cell>
          <cell r="AQ161">
            <v>2009</v>
          </cell>
          <cell r="AR161">
            <v>2009</v>
          </cell>
          <cell r="AS161">
            <v>2009</v>
          </cell>
          <cell r="AT161">
            <v>2009</v>
          </cell>
          <cell r="AU161">
            <v>2009</v>
          </cell>
          <cell r="AV161">
            <v>2009</v>
          </cell>
          <cell r="AW161">
            <v>2009</v>
          </cell>
          <cell r="AX161">
            <v>2009</v>
          </cell>
          <cell r="AY161">
            <v>2009</v>
          </cell>
          <cell r="AZ161">
            <v>2009</v>
          </cell>
          <cell r="BA161">
            <v>2009</v>
          </cell>
          <cell r="BB161">
            <v>2009</v>
          </cell>
          <cell r="BC161">
            <v>2009</v>
          </cell>
          <cell r="BD161">
            <v>2009</v>
          </cell>
          <cell r="BE161">
            <v>2009</v>
          </cell>
          <cell r="BF161">
            <v>2009</v>
          </cell>
          <cell r="BG161">
            <v>2009</v>
          </cell>
          <cell r="BH161">
            <v>2009</v>
          </cell>
          <cell r="BI161">
            <v>2009</v>
          </cell>
          <cell r="BJ161">
            <v>2009</v>
          </cell>
          <cell r="BK161">
            <v>2009</v>
          </cell>
          <cell r="BL161">
            <v>2009</v>
          </cell>
          <cell r="BM161">
            <v>2009</v>
          </cell>
          <cell r="BN161">
            <v>2009</v>
          </cell>
          <cell r="BO161">
            <v>2009</v>
          </cell>
          <cell r="BP161">
            <v>2009</v>
          </cell>
          <cell r="BQ161">
            <v>2009</v>
          </cell>
          <cell r="BR161">
            <v>2009</v>
          </cell>
          <cell r="BS161">
            <v>2009</v>
          </cell>
          <cell r="BT161">
            <v>2009</v>
          </cell>
          <cell r="BU161">
            <v>2009</v>
          </cell>
          <cell r="BV161">
            <v>2009</v>
          </cell>
          <cell r="BW161">
            <v>2009</v>
          </cell>
          <cell r="BX161">
            <v>2009</v>
          </cell>
          <cell r="BY161">
            <v>2009</v>
          </cell>
          <cell r="BZ161">
            <v>2009</v>
          </cell>
          <cell r="CA161">
            <v>2009</v>
          </cell>
          <cell r="CB161">
            <v>2009</v>
          </cell>
          <cell r="CC161">
            <v>2009</v>
          </cell>
          <cell r="CD161">
            <v>2009</v>
          </cell>
          <cell r="CE161">
            <v>2009</v>
          </cell>
          <cell r="CF161">
            <v>2009</v>
          </cell>
          <cell r="CG161">
            <v>2006</v>
          </cell>
          <cell r="CH161">
            <v>2009</v>
          </cell>
          <cell r="CI161">
            <v>2009</v>
          </cell>
          <cell r="CJ161">
            <v>2009</v>
          </cell>
          <cell r="CK161">
            <v>2009</v>
          </cell>
          <cell r="CL161">
            <v>2009</v>
          </cell>
          <cell r="CM161">
            <v>2009</v>
          </cell>
          <cell r="CN161">
            <v>2006</v>
          </cell>
          <cell r="CO161">
            <v>2009</v>
          </cell>
          <cell r="CP161">
            <v>2009</v>
          </cell>
          <cell r="CQ161">
            <v>2009</v>
          </cell>
          <cell r="CR161">
            <v>2009</v>
          </cell>
          <cell r="CS161">
            <v>2009</v>
          </cell>
          <cell r="CT161">
            <v>2009</v>
          </cell>
          <cell r="CU161">
            <v>2009</v>
          </cell>
          <cell r="CV161">
            <v>2009</v>
          </cell>
          <cell r="CW161">
            <v>2009</v>
          </cell>
          <cell r="CX161">
            <v>2009</v>
          </cell>
          <cell r="CY161">
            <v>2009</v>
          </cell>
          <cell r="CZ161">
            <v>2009</v>
          </cell>
          <cell r="DA161">
            <v>2009</v>
          </cell>
          <cell r="DB161">
            <v>2009</v>
          </cell>
          <cell r="DC161">
            <v>2009</v>
          </cell>
          <cell r="DD161">
            <v>2009</v>
          </cell>
          <cell r="DE161">
            <v>2009</v>
          </cell>
          <cell r="DF161">
            <v>2009</v>
          </cell>
          <cell r="DG161">
            <v>2009</v>
          </cell>
          <cell r="DH161">
            <v>2009</v>
          </cell>
          <cell r="DI161">
            <v>2009</v>
          </cell>
          <cell r="DJ161">
            <v>2009</v>
          </cell>
          <cell r="DK161">
            <v>2009</v>
          </cell>
          <cell r="DL161">
            <v>2009</v>
          </cell>
          <cell r="DM161">
            <v>2009</v>
          </cell>
          <cell r="DN161">
            <v>2009</v>
          </cell>
          <cell r="DO161">
            <v>2009</v>
          </cell>
          <cell r="DP161">
            <v>2009</v>
          </cell>
          <cell r="DQ161">
            <v>2009</v>
          </cell>
          <cell r="DR161">
            <v>2009</v>
          </cell>
          <cell r="DS161">
            <v>2009</v>
          </cell>
          <cell r="DT161" t="str">
            <v/>
          </cell>
          <cell r="DU161">
            <v>2009</v>
          </cell>
          <cell r="DV161">
            <v>2009</v>
          </cell>
          <cell r="DW161">
            <v>2009</v>
          </cell>
          <cell r="DX161">
            <v>2009</v>
          </cell>
          <cell r="DY161">
            <v>2009</v>
          </cell>
          <cell r="DZ161">
            <v>2009</v>
          </cell>
          <cell r="EA161" t="str">
            <v/>
          </cell>
          <cell r="EB161">
            <v>2009</v>
          </cell>
          <cell r="EC161">
            <v>2009</v>
          </cell>
          <cell r="ED161">
            <v>2009</v>
          </cell>
          <cell r="EE161">
            <v>2009</v>
          </cell>
          <cell r="EF161">
            <v>2009</v>
          </cell>
          <cell r="EG161">
            <v>2009</v>
          </cell>
          <cell r="EH161">
            <v>2009</v>
          </cell>
          <cell r="EI161">
            <v>2009</v>
          </cell>
          <cell r="EJ161">
            <v>2009</v>
          </cell>
          <cell r="EK161">
            <v>2009</v>
          </cell>
          <cell r="EL161">
            <v>2009</v>
          </cell>
          <cell r="EM161">
            <v>2009</v>
          </cell>
          <cell r="EN161">
            <v>2006</v>
          </cell>
        </row>
        <row r="162">
          <cell r="C162" t="str">
            <v>3.3.2</v>
          </cell>
          <cell r="F162">
            <v>2009</v>
          </cell>
          <cell r="G162" t="str">
            <v>Gross capital formation (% of GDP)</v>
          </cell>
          <cell r="H162" t="str">
            <v>World Bank, OECD</v>
          </cell>
          <cell r="I162" t="str">
            <v>2000 - 2009</v>
          </cell>
          <cell r="J162">
            <v>179</v>
          </cell>
          <cell r="K162">
            <v>118</v>
          </cell>
          <cell r="L162">
            <v>1</v>
          </cell>
          <cell r="M162" t="str">
            <v>good</v>
          </cell>
          <cell r="N162" t="str">
            <v>YEAR</v>
          </cell>
          <cell r="O162">
            <v>2009</v>
          </cell>
          <cell r="P162">
            <v>2009</v>
          </cell>
          <cell r="Q162">
            <v>2009</v>
          </cell>
          <cell r="R162">
            <v>2009</v>
          </cell>
          <cell r="S162">
            <v>2009</v>
          </cell>
          <cell r="T162">
            <v>2008</v>
          </cell>
          <cell r="U162">
            <v>2009</v>
          </cell>
          <cell r="V162">
            <v>2009</v>
          </cell>
          <cell r="W162">
            <v>2008</v>
          </cell>
          <cell r="X162">
            <v>2009</v>
          </cell>
          <cell r="Y162">
            <v>2009</v>
          </cell>
          <cell r="Z162">
            <v>2009</v>
          </cell>
          <cell r="AA162">
            <v>2009</v>
          </cell>
          <cell r="AB162">
            <v>2009</v>
          </cell>
          <cell r="AC162">
            <v>2009</v>
          </cell>
          <cell r="AD162">
            <v>2009</v>
          </cell>
          <cell r="AE162">
            <v>2009</v>
          </cell>
          <cell r="AF162">
            <v>2007</v>
          </cell>
          <cell r="AG162">
            <v>2009</v>
          </cell>
          <cell r="AH162">
            <v>2006</v>
          </cell>
          <cell r="AI162">
            <v>2009</v>
          </cell>
          <cell r="AJ162">
            <v>2007</v>
          </cell>
          <cell r="AK162">
            <v>2009</v>
          </cell>
          <cell r="AL162">
            <v>2009</v>
          </cell>
          <cell r="AM162">
            <v>2009</v>
          </cell>
          <cell r="AN162">
            <v>2009</v>
          </cell>
          <cell r="AO162">
            <v>2009</v>
          </cell>
          <cell r="AP162">
            <v>2009</v>
          </cell>
          <cell r="AQ162">
            <v>2009</v>
          </cell>
          <cell r="AR162">
            <v>2008</v>
          </cell>
          <cell r="AS162">
            <v>2009</v>
          </cell>
          <cell r="AT162">
            <v>2009</v>
          </cell>
          <cell r="AU162">
            <v>2009</v>
          </cell>
          <cell r="AV162">
            <v>2009</v>
          </cell>
          <cell r="AW162">
            <v>2009</v>
          </cell>
          <cell r="AX162">
            <v>2009</v>
          </cell>
          <cell r="AY162">
            <v>2009</v>
          </cell>
          <cell r="AZ162">
            <v>2009</v>
          </cell>
          <cell r="BA162">
            <v>2009</v>
          </cell>
          <cell r="BB162">
            <v>2009</v>
          </cell>
          <cell r="BC162">
            <v>2009</v>
          </cell>
          <cell r="BD162">
            <v>2009</v>
          </cell>
          <cell r="BE162">
            <v>2009</v>
          </cell>
          <cell r="BF162">
            <v>2009</v>
          </cell>
          <cell r="BG162">
            <v>2009</v>
          </cell>
          <cell r="BH162">
            <v>2008</v>
          </cell>
          <cell r="BI162">
            <v>2009</v>
          </cell>
          <cell r="BJ162">
            <v>2008</v>
          </cell>
          <cell r="BK162">
            <v>2008</v>
          </cell>
          <cell r="BL162">
            <v>2009</v>
          </cell>
          <cell r="BM162">
            <v>2009</v>
          </cell>
          <cell r="BN162">
            <v>2009</v>
          </cell>
          <cell r="BO162">
            <v>2007</v>
          </cell>
          <cell r="BP162">
            <v>2009</v>
          </cell>
          <cell r="BQ162">
            <v>2009</v>
          </cell>
          <cell r="BR162">
            <v>2009</v>
          </cell>
          <cell r="BS162">
            <v>2009</v>
          </cell>
          <cell r="BT162">
            <v>2009</v>
          </cell>
          <cell r="BU162">
            <v>2009</v>
          </cell>
          <cell r="BV162">
            <v>2009</v>
          </cell>
          <cell r="BW162">
            <v>2009</v>
          </cell>
          <cell r="BX162">
            <v>2009</v>
          </cell>
          <cell r="BY162">
            <v>2008</v>
          </cell>
          <cell r="BZ162">
            <v>2009</v>
          </cell>
          <cell r="CA162">
            <v>2009</v>
          </cell>
          <cell r="CB162">
            <v>2009</v>
          </cell>
          <cell r="CC162">
            <v>2008</v>
          </cell>
          <cell r="CD162">
            <v>2009</v>
          </cell>
          <cell r="CE162">
            <v>2009</v>
          </cell>
          <cell r="CF162">
            <v>2009</v>
          </cell>
          <cell r="CG162">
            <v>2009</v>
          </cell>
          <cell r="CH162">
            <v>2009</v>
          </cell>
          <cell r="CI162">
            <v>2007</v>
          </cell>
          <cell r="CJ162">
            <v>2009</v>
          </cell>
          <cell r="CK162">
            <v>2009</v>
          </cell>
          <cell r="CL162">
            <v>2009</v>
          </cell>
          <cell r="CM162">
            <v>2009</v>
          </cell>
          <cell r="CN162">
            <v>2009</v>
          </cell>
          <cell r="CO162">
            <v>2009</v>
          </cell>
          <cell r="CP162">
            <v>2009</v>
          </cell>
          <cell r="CQ162">
            <v>2009</v>
          </cell>
          <cell r="CR162">
            <v>2009</v>
          </cell>
          <cell r="CS162">
            <v>2009</v>
          </cell>
          <cell r="CT162">
            <v>2009</v>
          </cell>
          <cell r="CU162">
            <v>2005</v>
          </cell>
          <cell r="CV162" t="str">
            <v/>
          </cell>
          <cell r="CW162">
            <v>2009</v>
          </cell>
          <cell r="CX162">
            <v>2008</v>
          </cell>
          <cell r="CY162">
            <v>2009</v>
          </cell>
          <cell r="CZ162">
            <v>2009</v>
          </cell>
          <cell r="DA162">
            <v>2009</v>
          </cell>
          <cell r="DB162">
            <v>2009</v>
          </cell>
          <cell r="DC162">
            <v>2009</v>
          </cell>
          <cell r="DD162">
            <v>2009</v>
          </cell>
          <cell r="DE162">
            <v>2009</v>
          </cell>
          <cell r="DF162">
            <v>2009</v>
          </cell>
          <cell r="DG162">
            <v>2009</v>
          </cell>
          <cell r="DH162">
            <v>2009</v>
          </cell>
          <cell r="DI162">
            <v>2009</v>
          </cell>
          <cell r="DJ162">
            <v>2009</v>
          </cell>
          <cell r="DK162">
            <v>2009</v>
          </cell>
          <cell r="DL162">
            <v>2009</v>
          </cell>
          <cell r="DM162">
            <v>2008</v>
          </cell>
          <cell r="DN162">
            <v>2009</v>
          </cell>
          <cell r="DO162">
            <v>2009</v>
          </cell>
          <cell r="DP162">
            <v>2009</v>
          </cell>
          <cell r="DQ162">
            <v>2009</v>
          </cell>
          <cell r="DR162">
            <v>2009</v>
          </cell>
          <cell r="DS162">
            <v>2009</v>
          </cell>
          <cell r="DT162">
            <v>2009</v>
          </cell>
          <cell r="DU162">
            <v>2009</v>
          </cell>
          <cell r="DV162">
            <v>2009</v>
          </cell>
          <cell r="DW162">
            <v>2009</v>
          </cell>
          <cell r="DX162">
            <v>2009</v>
          </cell>
          <cell r="DY162">
            <v>2006</v>
          </cell>
          <cell r="DZ162">
            <v>2009</v>
          </cell>
          <cell r="EA162">
            <v>2008</v>
          </cell>
          <cell r="EB162">
            <v>2009</v>
          </cell>
          <cell r="EC162">
            <v>2009</v>
          </cell>
          <cell r="ED162">
            <v>2009</v>
          </cell>
          <cell r="EE162">
            <v>2009</v>
          </cell>
          <cell r="EF162">
            <v>2007</v>
          </cell>
          <cell r="EG162">
            <v>2009</v>
          </cell>
          <cell r="EH162">
            <v>2009</v>
          </cell>
          <cell r="EI162">
            <v>2009</v>
          </cell>
          <cell r="EJ162">
            <v>2009</v>
          </cell>
          <cell r="EK162">
            <v>2009</v>
          </cell>
          <cell r="EL162">
            <v>2003</v>
          </cell>
          <cell r="EM162">
            <v>2009</v>
          </cell>
          <cell r="EN162">
            <v>2005</v>
          </cell>
        </row>
        <row r="163">
          <cell r="C163" t="str">
            <v>3.3.3</v>
          </cell>
          <cell r="F163">
            <v>2007</v>
          </cell>
          <cell r="G163" t="str">
            <v>Ecological footprint and biocapacity (deficit) or reserve (global hectares per capita)</v>
          </cell>
          <cell r="H163" t="str">
            <v>Global Footprint Network</v>
          </cell>
          <cell r="I163" t="str">
            <v>2001 - 2007</v>
          </cell>
          <cell r="J163">
            <v>158</v>
          </cell>
          <cell r="K163">
            <v>113</v>
          </cell>
          <cell r="L163">
            <v>1</v>
          </cell>
          <cell r="M163" t="str">
            <v>good</v>
          </cell>
          <cell r="N163" t="str">
            <v>YEAR</v>
          </cell>
          <cell r="O163">
            <v>2007</v>
          </cell>
          <cell r="P163">
            <v>2007</v>
          </cell>
          <cell r="Q163">
            <v>2007</v>
          </cell>
          <cell r="R163">
            <v>2007</v>
          </cell>
          <cell r="S163">
            <v>2007</v>
          </cell>
          <cell r="T163">
            <v>2007</v>
          </cell>
          <cell r="U163">
            <v>2007</v>
          </cell>
          <cell r="V163">
            <v>2007</v>
          </cell>
          <cell r="W163" t="str">
            <v/>
          </cell>
          <cell r="X163">
            <v>2007</v>
          </cell>
          <cell r="Y163">
            <v>2007</v>
          </cell>
          <cell r="Z163">
            <v>2007</v>
          </cell>
          <cell r="AA163">
            <v>2007</v>
          </cell>
          <cell r="AB163">
            <v>2007</v>
          </cell>
          <cell r="AC163">
            <v>2007</v>
          </cell>
          <cell r="AD163">
            <v>2007</v>
          </cell>
          <cell r="AE163">
            <v>2007</v>
          </cell>
          <cell r="AF163" t="str">
            <v/>
          </cell>
          <cell r="AG163">
            <v>2007</v>
          </cell>
          <cell r="AH163">
            <v>2007</v>
          </cell>
          <cell r="AI163">
            <v>2007</v>
          </cell>
          <cell r="AJ163">
            <v>2007</v>
          </cell>
          <cell r="AK163">
            <v>2007</v>
          </cell>
          <cell r="AL163">
            <v>2007</v>
          </cell>
          <cell r="AM163">
            <v>2007</v>
          </cell>
          <cell r="AN163">
            <v>2007</v>
          </cell>
          <cell r="AO163">
            <v>2007</v>
          </cell>
          <cell r="AP163">
            <v>2007</v>
          </cell>
          <cell r="AQ163">
            <v>2007</v>
          </cell>
          <cell r="AR163" t="str">
            <v/>
          </cell>
          <cell r="AS163">
            <v>2007</v>
          </cell>
          <cell r="AT163">
            <v>2007</v>
          </cell>
          <cell r="AU163">
            <v>2007</v>
          </cell>
          <cell r="AV163">
            <v>2007</v>
          </cell>
          <cell r="AW163">
            <v>2007</v>
          </cell>
          <cell r="AX163">
            <v>2007</v>
          </cell>
          <cell r="AY163">
            <v>2007</v>
          </cell>
          <cell r="AZ163">
            <v>2007</v>
          </cell>
          <cell r="BA163">
            <v>2007</v>
          </cell>
          <cell r="BB163">
            <v>2007</v>
          </cell>
          <cell r="BC163">
            <v>2007</v>
          </cell>
          <cell r="BD163">
            <v>2007</v>
          </cell>
          <cell r="BE163">
            <v>2007</v>
          </cell>
          <cell r="BF163">
            <v>2007</v>
          </cell>
          <cell r="BG163">
            <v>2007</v>
          </cell>
          <cell r="BH163" t="str">
            <v/>
          </cell>
          <cell r="BI163">
            <v>2007</v>
          </cell>
          <cell r="BJ163" t="str">
            <v/>
          </cell>
          <cell r="BK163">
            <v>2007</v>
          </cell>
          <cell r="BL163" t="str">
            <v/>
          </cell>
          <cell r="BM163">
            <v>2007</v>
          </cell>
          <cell r="BN163">
            <v>2007</v>
          </cell>
          <cell r="BO163">
            <v>2007</v>
          </cell>
          <cell r="BP163">
            <v>2007</v>
          </cell>
          <cell r="BQ163">
            <v>2007</v>
          </cell>
          <cell r="BR163">
            <v>2007</v>
          </cell>
          <cell r="BS163">
            <v>2007</v>
          </cell>
          <cell r="BT163">
            <v>2007</v>
          </cell>
          <cell r="BU163">
            <v>2007</v>
          </cell>
          <cell r="BV163">
            <v>2007</v>
          </cell>
          <cell r="BW163">
            <v>2007</v>
          </cell>
          <cell r="BX163">
            <v>2007</v>
          </cell>
          <cell r="BY163">
            <v>2007</v>
          </cell>
          <cell r="BZ163">
            <v>2007</v>
          </cell>
          <cell r="CA163">
            <v>2007</v>
          </cell>
          <cell r="CB163">
            <v>2007</v>
          </cell>
          <cell r="CC163">
            <v>2007</v>
          </cell>
          <cell r="CD163">
            <v>2001</v>
          </cell>
          <cell r="CE163">
            <v>2007</v>
          </cell>
          <cell r="CF163">
            <v>2007</v>
          </cell>
          <cell r="CG163">
            <v>2007</v>
          </cell>
          <cell r="CH163">
            <v>2007</v>
          </cell>
          <cell r="CI163">
            <v>2007</v>
          </cell>
          <cell r="CJ163">
            <v>2007</v>
          </cell>
          <cell r="CK163">
            <v>2007</v>
          </cell>
          <cell r="CL163">
            <v>2007</v>
          </cell>
          <cell r="CM163">
            <v>2007</v>
          </cell>
          <cell r="CN163">
            <v>2007</v>
          </cell>
          <cell r="CO163">
            <v>2007</v>
          </cell>
          <cell r="CP163">
            <v>2007</v>
          </cell>
          <cell r="CQ163">
            <v>2007</v>
          </cell>
          <cell r="CR163">
            <v>2007</v>
          </cell>
          <cell r="CS163">
            <v>2007</v>
          </cell>
          <cell r="CT163">
            <v>2007</v>
          </cell>
          <cell r="CU163">
            <v>2007</v>
          </cell>
          <cell r="CV163">
            <v>2007</v>
          </cell>
          <cell r="CW163">
            <v>2007</v>
          </cell>
          <cell r="CX163">
            <v>2007</v>
          </cell>
          <cell r="CY163">
            <v>2007</v>
          </cell>
          <cell r="CZ163">
            <v>2007</v>
          </cell>
          <cell r="DA163">
            <v>2007</v>
          </cell>
          <cell r="DB163">
            <v>2007</v>
          </cell>
          <cell r="DC163">
            <v>2007</v>
          </cell>
          <cell r="DD163">
            <v>2007</v>
          </cell>
          <cell r="DE163">
            <v>2007</v>
          </cell>
          <cell r="DF163">
            <v>2007</v>
          </cell>
          <cell r="DG163">
            <v>2007</v>
          </cell>
          <cell r="DH163">
            <v>2007</v>
          </cell>
          <cell r="DI163">
            <v>2007</v>
          </cell>
          <cell r="DJ163">
            <v>2007</v>
          </cell>
          <cell r="DK163">
            <v>2007</v>
          </cell>
          <cell r="DL163">
            <v>2005</v>
          </cell>
          <cell r="DM163">
            <v>2007</v>
          </cell>
          <cell r="DN163">
            <v>2007</v>
          </cell>
          <cell r="DO163">
            <v>2007</v>
          </cell>
          <cell r="DP163">
            <v>2007</v>
          </cell>
          <cell r="DQ163">
            <v>2007</v>
          </cell>
          <cell r="DR163">
            <v>2007</v>
          </cell>
          <cell r="DS163">
            <v>2007</v>
          </cell>
          <cell r="DT163">
            <v>2007</v>
          </cell>
          <cell r="DU163">
            <v>2007</v>
          </cell>
          <cell r="DV163">
            <v>2007</v>
          </cell>
          <cell r="DW163">
            <v>2007</v>
          </cell>
          <cell r="DX163">
            <v>2007</v>
          </cell>
          <cell r="DY163">
            <v>2007</v>
          </cell>
          <cell r="DZ163">
            <v>2007</v>
          </cell>
          <cell r="EA163">
            <v>2007</v>
          </cell>
          <cell r="EB163">
            <v>2007</v>
          </cell>
          <cell r="EC163">
            <v>2007</v>
          </cell>
          <cell r="ED163">
            <v>2007</v>
          </cell>
          <cell r="EE163">
            <v>2007</v>
          </cell>
          <cell r="EF163">
            <v>2007</v>
          </cell>
          <cell r="EG163">
            <v>2007</v>
          </cell>
          <cell r="EH163">
            <v>2007</v>
          </cell>
          <cell r="EI163">
            <v>2007</v>
          </cell>
          <cell r="EJ163">
            <v>2007</v>
          </cell>
          <cell r="EK163">
            <v>2007</v>
          </cell>
          <cell r="EL163">
            <v>2007</v>
          </cell>
          <cell r="EM163">
            <v>2007</v>
          </cell>
          <cell r="EN163">
            <v>2007</v>
          </cell>
        </row>
        <row r="164">
          <cell r="C164" t="str">
            <v>4.1.3</v>
          </cell>
          <cell r="F164">
            <v>2008</v>
          </cell>
          <cell r="G164" t="str">
            <v>Domestic credit to private sector (% of GDP)</v>
          </cell>
          <cell r="H164" t="str">
            <v>International Monetary Fund (WB database, WB &amp; OECD GDP estimates)</v>
          </cell>
          <cell r="I164" t="str">
            <v>2000 - 2009</v>
          </cell>
          <cell r="J164">
            <v>170</v>
          </cell>
          <cell r="K164">
            <v>108</v>
          </cell>
          <cell r="L164">
            <v>1</v>
          </cell>
          <cell r="M164" t="str">
            <v>good</v>
          </cell>
          <cell r="N164" t="str">
            <v>YEAR</v>
          </cell>
          <cell r="O164">
            <v>2008</v>
          </cell>
          <cell r="P164">
            <v>2008</v>
          </cell>
          <cell r="Q164">
            <v>2009</v>
          </cell>
          <cell r="R164">
            <v>2009</v>
          </cell>
          <cell r="S164">
            <v>2008</v>
          </cell>
          <cell r="T164">
            <v>2009</v>
          </cell>
          <cell r="U164" t="str">
            <v/>
          </cell>
          <cell r="V164">
            <v>2008</v>
          </cell>
          <cell r="W164">
            <v>2008</v>
          </cell>
          <cell r="X164">
            <v>2008</v>
          </cell>
          <cell r="Y164">
            <v>2008</v>
          </cell>
          <cell r="Z164" t="str">
            <v/>
          </cell>
          <cell r="AA164">
            <v>2009</v>
          </cell>
          <cell r="AB164">
            <v>2008</v>
          </cell>
          <cell r="AC164">
            <v>2009</v>
          </cell>
          <cell r="AD164">
            <v>2008</v>
          </cell>
          <cell r="AE164">
            <v>2008</v>
          </cell>
          <cell r="AF164">
            <v>2007</v>
          </cell>
          <cell r="AG164">
            <v>2008</v>
          </cell>
          <cell r="AH164">
            <v>2009</v>
          </cell>
          <cell r="AI164">
            <v>2008</v>
          </cell>
          <cell r="AJ164">
            <v>2009</v>
          </cell>
          <cell r="AK164">
            <v>2008</v>
          </cell>
          <cell r="AL164">
            <v>2008</v>
          </cell>
          <cell r="AM164">
            <v>2009</v>
          </cell>
          <cell r="AN164">
            <v>2008</v>
          </cell>
          <cell r="AO164">
            <v>2008</v>
          </cell>
          <cell r="AP164">
            <v>2009</v>
          </cell>
          <cell r="AQ164">
            <v>2008</v>
          </cell>
          <cell r="AR164">
            <v>2007</v>
          </cell>
          <cell r="AS164">
            <v>2008</v>
          </cell>
          <cell r="AT164">
            <v>2008</v>
          </cell>
          <cell r="AU164">
            <v>2008</v>
          </cell>
          <cell r="AV164">
            <v>2008</v>
          </cell>
          <cell r="AW164">
            <v>2008</v>
          </cell>
          <cell r="AX164">
            <v>2008</v>
          </cell>
          <cell r="AY164">
            <v>2008</v>
          </cell>
          <cell r="AZ164">
            <v>2008</v>
          </cell>
          <cell r="BA164" t="str">
            <v/>
          </cell>
          <cell r="BB164" t="str">
            <v/>
          </cell>
          <cell r="BC164">
            <v>2008</v>
          </cell>
          <cell r="BD164" t="str">
            <v/>
          </cell>
          <cell r="BE164">
            <v>2006</v>
          </cell>
          <cell r="BF164">
            <v>2000</v>
          </cell>
          <cell r="BG164">
            <v>2008</v>
          </cell>
          <cell r="BH164">
            <v>2008</v>
          </cell>
          <cell r="BI164">
            <v>2008</v>
          </cell>
          <cell r="BJ164">
            <v>2008</v>
          </cell>
          <cell r="BK164">
            <v>2008</v>
          </cell>
          <cell r="BL164">
            <v>2006</v>
          </cell>
          <cell r="BM164">
            <v>2009</v>
          </cell>
          <cell r="BN164">
            <v>2008</v>
          </cell>
          <cell r="BO164">
            <v>2009</v>
          </cell>
          <cell r="BP164" t="str">
            <v/>
          </cell>
          <cell r="BQ164">
            <v>2009</v>
          </cell>
          <cell r="BR164" t="str">
            <v/>
          </cell>
          <cell r="BS164">
            <v>2008</v>
          </cell>
          <cell r="BT164">
            <v>2008</v>
          </cell>
          <cell r="BU164">
            <v>2009</v>
          </cell>
          <cell r="BV164">
            <v>2008</v>
          </cell>
          <cell r="BW164">
            <v>2008</v>
          </cell>
          <cell r="BX164">
            <v>2009</v>
          </cell>
          <cell r="BY164">
            <v>2008</v>
          </cell>
          <cell r="BZ164">
            <v>2007</v>
          </cell>
          <cell r="CA164">
            <v>2008</v>
          </cell>
          <cell r="CB164">
            <v>2009</v>
          </cell>
          <cell r="CC164">
            <v>2008</v>
          </cell>
          <cell r="CD164" t="str">
            <v/>
          </cell>
          <cell r="CE164">
            <v>2008</v>
          </cell>
          <cell r="CF164">
            <v>2009</v>
          </cell>
          <cell r="CG164">
            <v>2009</v>
          </cell>
          <cell r="CH164">
            <v>2008</v>
          </cell>
          <cell r="CI164">
            <v>2009</v>
          </cell>
          <cell r="CJ164">
            <v>2008</v>
          </cell>
          <cell r="CK164">
            <v>2008</v>
          </cell>
          <cell r="CL164">
            <v>2008</v>
          </cell>
          <cell r="CM164">
            <v>2008</v>
          </cell>
          <cell r="CN164">
            <v>2009</v>
          </cell>
          <cell r="CO164">
            <v>2008</v>
          </cell>
          <cell r="CP164">
            <v>2008</v>
          </cell>
          <cell r="CQ164">
            <v>2008</v>
          </cell>
          <cell r="CR164" t="str">
            <v/>
          </cell>
          <cell r="CS164">
            <v>2009</v>
          </cell>
          <cell r="CT164">
            <v>2008</v>
          </cell>
          <cell r="CU164">
            <v>2009</v>
          </cell>
          <cell r="CV164">
            <v>2008</v>
          </cell>
          <cell r="CW164">
            <v>2003</v>
          </cell>
          <cell r="CX164">
            <v>2008</v>
          </cell>
          <cell r="CY164">
            <v>2007</v>
          </cell>
          <cell r="CZ164">
            <v>2008</v>
          </cell>
          <cell r="DA164">
            <v>2008</v>
          </cell>
          <cell r="DB164">
            <v>2009</v>
          </cell>
          <cell r="DC164">
            <v>2007</v>
          </cell>
          <cell r="DD164">
            <v>2008</v>
          </cell>
          <cell r="DE164" t="str">
            <v/>
          </cell>
          <cell r="DF164">
            <v>2007</v>
          </cell>
          <cell r="DG164">
            <v>2008</v>
          </cell>
          <cell r="DH164">
            <v>2008</v>
          </cell>
          <cell r="DI164">
            <v>2005</v>
          </cell>
          <cell r="DJ164">
            <v>2009</v>
          </cell>
          <cell r="DK164">
            <v>2009</v>
          </cell>
          <cell r="DL164">
            <v>2008</v>
          </cell>
          <cell r="DM164">
            <v>2009</v>
          </cell>
          <cell r="DN164">
            <v>2008</v>
          </cell>
          <cell r="DO164">
            <v>2006</v>
          </cell>
          <cell r="DP164">
            <v>2008</v>
          </cell>
          <cell r="DQ164" t="str">
            <v/>
          </cell>
          <cell r="DR164">
            <v>2008</v>
          </cell>
          <cell r="DS164">
            <v>2008</v>
          </cell>
          <cell r="DT164">
            <v>2008</v>
          </cell>
          <cell r="DU164">
            <v>2008</v>
          </cell>
          <cell r="DV164">
            <v>2008</v>
          </cell>
          <cell r="DW164">
            <v>2008</v>
          </cell>
          <cell r="DX164">
            <v>2007</v>
          </cell>
          <cell r="DY164">
            <v>2008</v>
          </cell>
          <cell r="DZ164">
            <v>2008</v>
          </cell>
          <cell r="EA164">
            <v>2008</v>
          </cell>
          <cell r="EB164">
            <v>2009</v>
          </cell>
          <cell r="EC164">
            <v>2008</v>
          </cell>
          <cell r="ED164">
            <v>2008</v>
          </cell>
          <cell r="EE164">
            <v>2008</v>
          </cell>
          <cell r="EF164">
            <v>2009</v>
          </cell>
          <cell r="EG164">
            <v>2009</v>
          </cell>
          <cell r="EH164">
            <v>2008</v>
          </cell>
          <cell r="EI164">
            <v>2008</v>
          </cell>
          <cell r="EJ164">
            <v>2008</v>
          </cell>
          <cell r="EK164">
            <v>2009</v>
          </cell>
          <cell r="EL164">
            <v>2009</v>
          </cell>
          <cell r="EM164">
            <v>2008</v>
          </cell>
          <cell r="EN164">
            <v>2005</v>
          </cell>
        </row>
        <row r="165">
          <cell r="C165" t="str">
            <v>4.1.4</v>
          </cell>
          <cell r="F165">
            <v>2009</v>
          </cell>
          <cell r="G165" t="str">
            <v>Microfinance Institutions: Gross loan portfolio (% of GDP)</v>
          </cell>
          <cell r="H165" t="str">
            <v>Mix Market (WB &amp; OECD GDP estimates)</v>
          </cell>
          <cell r="I165" t="str">
            <v>2001 - 2009</v>
          </cell>
          <cell r="J165">
            <v>106</v>
          </cell>
          <cell r="K165">
            <v>72</v>
          </cell>
          <cell r="L165">
            <v>0.5</v>
          </cell>
          <cell r="M165" t="str">
            <v>good</v>
          </cell>
          <cell r="N165" t="str">
            <v>YEAR</v>
          </cell>
          <cell r="O165">
            <v>2009</v>
          </cell>
          <cell r="P165" t="str">
            <v/>
          </cell>
          <cell r="Q165">
            <v>2009</v>
          </cell>
          <cell r="R165">
            <v>2009</v>
          </cell>
          <cell r="S165">
            <v>2009</v>
          </cell>
          <cell r="T165" t="str">
            <v/>
          </cell>
          <cell r="U165" t="str">
            <v/>
          </cell>
          <cell r="V165">
            <v>2009</v>
          </cell>
          <cell r="W165" t="str">
            <v/>
          </cell>
          <cell r="X165">
            <v>2009</v>
          </cell>
          <cell r="Y165" t="str">
            <v/>
          </cell>
          <cell r="Z165" t="str">
            <v/>
          </cell>
          <cell r="AA165">
            <v>2009</v>
          </cell>
          <cell r="AB165">
            <v>2009</v>
          </cell>
          <cell r="AC165">
            <v>2009</v>
          </cell>
          <cell r="AD165" t="str">
            <v/>
          </cell>
          <cell r="AE165">
            <v>2009</v>
          </cell>
          <cell r="AF165" t="str">
            <v/>
          </cell>
          <cell r="AG165">
            <v>2009</v>
          </cell>
          <cell r="AH165">
            <v>2009</v>
          </cell>
          <cell r="AI165">
            <v>2009</v>
          </cell>
          <cell r="AJ165">
            <v>2009</v>
          </cell>
          <cell r="AK165" t="str">
            <v/>
          </cell>
          <cell r="AL165">
            <v>2009</v>
          </cell>
          <cell r="AM165">
            <v>2009</v>
          </cell>
          <cell r="AN165">
            <v>2009</v>
          </cell>
          <cell r="AO165">
            <v>2009</v>
          </cell>
          <cell r="AP165">
            <v>2009</v>
          </cell>
          <cell r="AQ165">
            <v>2007</v>
          </cell>
          <cell r="AR165" t="str">
            <v/>
          </cell>
          <cell r="AS165" t="str">
            <v/>
          </cell>
          <cell r="AT165" t="str">
            <v/>
          </cell>
          <cell r="AU165">
            <v>2009</v>
          </cell>
          <cell r="AV165">
            <v>2009</v>
          </cell>
          <cell r="AW165">
            <v>2009</v>
          </cell>
          <cell r="AX165">
            <v>2009</v>
          </cell>
          <cell r="AY165" t="str">
            <v/>
          </cell>
          <cell r="AZ165">
            <v>2009</v>
          </cell>
          <cell r="BA165" t="str">
            <v/>
          </cell>
          <cell r="BB165" t="str">
            <v/>
          </cell>
          <cell r="BC165">
            <v>2009</v>
          </cell>
          <cell r="BD165" t="str">
            <v/>
          </cell>
          <cell r="BE165">
            <v>2009</v>
          </cell>
          <cell r="BF165" t="str">
            <v/>
          </cell>
          <cell r="BG165">
            <v>2009</v>
          </cell>
          <cell r="BH165" t="str">
            <v/>
          </cell>
          <cell r="BI165">
            <v>2009</v>
          </cell>
          <cell r="BJ165" t="str">
            <v/>
          </cell>
          <cell r="BK165">
            <v>2005</v>
          </cell>
          <cell r="BL165" t="str">
            <v/>
          </cell>
          <cell r="BM165">
            <v>2009</v>
          </cell>
          <cell r="BN165">
            <v>2009</v>
          </cell>
          <cell r="BO165" t="str">
            <v/>
          </cell>
          <cell r="BP165" t="str">
            <v/>
          </cell>
          <cell r="BQ165" t="str">
            <v/>
          </cell>
          <cell r="BR165" t="str">
            <v/>
          </cell>
          <cell r="BS165" t="str">
            <v/>
          </cell>
          <cell r="BT165" t="str">
            <v/>
          </cell>
          <cell r="BU165">
            <v>2009</v>
          </cell>
          <cell r="BV165">
            <v>2009</v>
          </cell>
          <cell r="BW165">
            <v>2009</v>
          </cell>
          <cell r="BX165" t="str">
            <v/>
          </cell>
          <cell r="BY165" t="str">
            <v/>
          </cell>
          <cell r="BZ165">
            <v>2009</v>
          </cell>
          <cell r="CA165" t="str">
            <v/>
          </cell>
          <cell r="CB165">
            <v>2009</v>
          </cell>
          <cell r="CC165" t="str">
            <v/>
          </cell>
          <cell r="CD165" t="str">
            <v/>
          </cell>
          <cell r="CE165">
            <v>2009</v>
          </cell>
          <cell r="CF165">
            <v>2009</v>
          </cell>
          <cell r="CG165">
            <v>2009</v>
          </cell>
          <cell r="CH165">
            <v>2009</v>
          </cell>
          <cell r="CI165">
            <v>2009</v>
          </cell>
          <cell r="CJ165" t="str">
            <v/>
          </cell>
          <cell r="CK165">
            <v>2009</v>
          </cell>
          <cell r="CL165">
            <v>2009</v>
          </cell>
          <cell r="CM165">
            <v>2009</v>
          </cell>
          <cell r="CN165">
            <v>2009</v>
          </cell>
          <cell r="CO165">
            <v>2009</v>
          </cell>
          <cell r="CP165">
            <v>2008</v>
          </cell>
          <cell r="CQ165">
            <v>2009</v>
          </cell>
          <cell r="CR165" t="str">
            <v/>
          </cell>
          <cell r="CS165" t="str">
            <v/>
          </cell>
          <cell r="CT165">
            <v>2009</v>
          </cell>
          <cell r="CU165">
            <v>2009</v>
          </cell>
          <cell r="CV165">
            <v>2009</v>
          </cell>
          <cell r="CW165" t="str">
            <v/>
          </cell>
          <cell r="CX165" t="str">
            <v/>
          </cell>
          <cell r="CY165">
            <v>2009</v>
          </cell>
          <cell r="CZ165">
            <v>2009</v>
          </cell>
          <cell r="DA165">
            <v>2009</v>
          </cell>
          <cell r="DB165">
            <v>2009</v>
          </cell>
          <cell r="DC165">
            <v>2009</v>
          </cell>
          <cell r="DD165">
            <v>2009</v>
          </cell>
          <cell r="DE165" t="str">
            <v/>
          </cell>
          <cell r="DF165" t="str">
            <v/>
          </cell>
          <cell r="DG165">
            <v>2009</v>
          </cell>
          <cell r="DH165">
            <v>2009</v>
          </cell>
          <cell r="DI165">
            <v>2009</v>
          </cell>
          <cell r="DJ165" t="str">
            <v/>
          </cell>
          <cell r="DK165">
            <v>2009</v>
          </cell>
          <cell r="DL165">
            <v>2009</v>
          </cell>
          <cell r="DM165" t="str">
            <v/>
          </cell>
          <cell r="DN165">
            <v>2001</v>
          </cell>
          <cell r="DO165" t="str">
            <v/>
          </cell>
          <cell r="DP165">
            <v>2009</v>
          </cell>
          <cell r="DQ165" t="str">
            <v/>
          </cell>
          <cell r="DR165">
            <v>2009</v>
          </cell>
          <cell r="DS165">
            <v>2009</v>
          </cell>
          <cell r="DT165">
            <v>2009</v>
          </cell>
          <cell r="DU165" t="str">
            <v/>
          </cell>
          <cell r="DV165" t="str">
            <v/>
          </cell>
          <cell r="DW165">
            <v>2009</v>
          </cell>
          <cell r="DX165">
            <v>2009</v>
          </cell>
          <cell r="DY165">
            <v>2009</v>
          </cell>
          <cell r="DZ165">
            <v>2009</v>
          </cell>
          <cell r="EA165">
            <v>2008</v>
          </cell>
          <cell r="EB165">
            <v>2009</v>
          </cell>
          <cell r="EC165">
            <v>2009</v>
          </cell>
          <cell r="ED165">
            <v>2009</v>
          </cell>
          <cell r="EE165">
            <v>2009</v>
          </cell>
          <cell r="EF165" t="str">
            <v/>
          </cell>
          <cell r="EG165" t="str">
            <v/>
          </cell>
          <cell r="EH165" t="str">
            <v/>
          </cell>
          <cell r="EI165">
            <v>2009</v>
          </cell>
          <cell r="EJ165">
            <v>2009</v>
          </cell>
          <cell r="EK165">
            <v>2009</v>
          </cell>
          <cell r="EL165">
            <v>2009</v>
          </cell>
          <cell r="EM165">
            <v>2009</v>
          </cell>
          <cell r="EN165">
            <v>2004</v>
          </cell>
        </row>
        <row r="166">
          <cell r="C166" t="str">
            <v>4.2.2</v>
          </cell>
          <cell r="F166">
            <v>2009</v>
          </cell>
          <cell r="G166" t="str">
            <v>Market capitalization of listed companies (% of GDP)</v>
          </cell>
          <cell r="H166" t="str">
            <v>Standard &amp; Poor's (WB database, WB &amp; OECD GDP estimates)</v>
          </cell>
          <cell r="I166" t="str">
            <v>2005 - 2009</v>
          </cell>
          <cell r="J166">
            <v>110</v>
          </cell>
          <cell r="K166">
            <v>91</v>
          </cell>
          <cell r="L166">
            <v>1</v>
          </cell>
          <cell r="M166" t="str">
            <v>good</v>
          </cell>
          <cell r="N166" t="str">
            <v>YEAR</v>
          </cell>
          <cell r="O166" t="str">
            <v/>
          </cell>
          <cell r="P166" t="str">
            <v/>
          </cell>
          <cell r="Q166" t="str">
            <v/>
          </cell>
          <cell r="R166">
            <v>2009</v>
          </cell>
          <cell r="S166">
            <v>2009</v>
          </cell>
          <cell r="T166">
            <v>2009</v>
          </cell>
          <cell r="U166">
            <v>2009</v>
          </cell>
          <cell r="V166" t="str">
            <v/>
          </cell>
          <cell r="W166">
            <v>2008</v>
          </cell>
          <cell r="X166">
            <v>2009</v>
          </cell>
          <cell r="Y166" t="str">
            <v/>
          </cell>
          <cell r="Z166">
            <v>2009</v>
          </cell>
          <cell r="AA166" t="str">
            <v/>
          </cell>
          <cell r="AB166">
            <v>2009</v>
          </cell>
          <cell r="AC166" t="str">
            <v/>
          </cell>
          <cell r="AD166">
            <v>2009</v>
          </cell>
          <cell r="AE166">
            <v>2009</v>
          </cell>
          <cell r="AF166" t="str">
            <v/>
          </cell>
          <cell r="AG166">
            <v>2009</v>
          </cell>
          <cell r="AH166" t="str">
            <v/>
          </cell>
          <cell r="AI166" t="str">
            <v/>
          </cell>
          <cell r="AJ166" t="str">
            <v/>
          </cell>
          <cell r="AK166">
            <v>2009</v>
          </cell>
          <cell r="AL166">
            <v>2009</v>
          </cell>
          <cell r="AM166">
            <v>2009</v>
          </cell>
          <cell r="AN166">
            <v>2009</v>
          </cell>
          <cell r="AO166">
            <v>2009</v>
          </cell>
          <cell r="AP166">
            <v>2009</v>
          </cell>
          <cell r="AQ166">
            <v>2009</v>
          </cell>
          <cell r="AR166">
            <v>2008</v>
          </cell>
          <cell r="AS166">
            <v>2009</v>
          </cell>
          <cell r="AT166">
            <v>2009</v>
          </cell>
          <cell r="AU166" t="str">
            <v/>
          </cell>
          <cell r="AV166">
            <v>2009</v>
          </cell>
          <cell r="AW166">
            <v>2009</v>
          </cell>
          <cell r="AX166">
            <v>2009</v>
          </cell>
          <cell r="AY166">
            <v>2009</v>
          </cell>
          <cell r="AZ166" t="str">
            <v/>
          </cell>
          <cell r="BA166">
            <v>2009</v>
          </cell>
          <cell r="BB166">
            <v>2009</v>
          </cell>
          <cell r="BC166">
            <v>2009</v>
          </cell>
          <cell r="BD166">
            <v>2009</v>
          </cell>
          <cell r="BE166">
            <v>2009</v>
          </cell>
          <cell r="BF166">
            <v>2009</v>
          </cell>
          <cell r="BG166" t="str">
            <v/>
          </cell>
          <cell r="BH166">
            <v>2008</v>
          </cell>
          <cell r="BI166" t="str">
            <v/>
          </cell>
          <cell r="BJ166">
            <v>2008</v>
          </cell>
          <cell r="BK166">
            <v>2009</v>
          </cell>
          <cell r="BL166">
            <v>2009</v>
          </cell>
          <cell r="BM166">
            <v>2009</v>
          </cell>
          <cell r="BN166">
            <v>2009</v>
          </cell>
          <cell r="BO166">
            <v>2009</v>
          </cell>
          <cell r="BP166">
            <v>2009</v>
          </cell>
          <cell r="BQ166">
            <v>2009</v>
          </cell>
          <cell r="BR166">
            <v>2009</v>
          </cell>
          <cell r="BS166">
            <v>2009</v>
          </cell>
          <cell r="BT166">
            <v>2009</v>
          </cell>
          <cell r="BU166">
            <v>2009</v>
          </cell>
          <cell r="BV166">
            <v>2009</v>
          </cell>
          <cell r="BW166">
            <v>2009</v>
          </cell>
          <cell r="BX166">
            <v>2009</v>
          </cell>
          <cell r="BY166">
            <v>2008</v>
          </cell>
          <cell r="BZ166">
            <v>2009</v>
          </cell>
          <cell r="CA166">
            <v>2009</v>
          </cell>
          <cell r="CB166">
            <v>2009</v>
          </cell>
          <cell r="CC166">
            <v>2009</v>
          </cell>
          <cell r="CD166">
            <v>2009</v>
          </cell>
          <cell r="CE166">
            <v>2009</v>
          </cell>
          <cell r="CF166" t="str">
            <v/>
          </cell>
          <cell r="CG166">
            <v>2008</v>
          </cell>
          <cell r="CH166">
            <v>2009</v>
          </cell>
          <cell r="CI166" t="str">
            <v/>
          </cell>
          <cell r="CJ166">
            <v>2009</v>
          </cell>
          <cell r="CK166">
            <v>2009</v>
          </cell>
          <cell r="CL166" t="str">
            <v/>
          </cell>
          <cell r="CM166">
            <v>2009</v>
          </cell>
          <cell r="CN166">
            <v>2009</v>
          </cell>
          <cell r="CO166" t="str">
            <v/>
          </cell>
          <cell r="CP166">
            <v>2009</v>
          </cell>
          <cell r="CQ166">
            <v>2009</v>
          </cell>
          <cell r="CR166">
            <v>2009</v>
          </cell>
          <cell r="CS166">
            <v>2009</v>
          </cell>
          <cell r="CT166" t="str">
            <v/>
          </cell>
          <cell r="CU166" t="str">
            <v/>
          </cell>
          <cell r="CV166">
            <v>2009</v>
          </cell>
          <cell r="CW166">
            <v>2009</v>
          </cell>
          <cell r="CX166">
            <v>2008</v>
          </cell>
          <cell r="CY166">
            <v>2009</v>
          </cell>
          <cell r="CZ166">
            <v>2009</v>
          </cell>
          <cell r="DA166">
            <v>2006</v>
          </cell>
          <cell r="DB166">
            <v>2009</v>
          </cell>
          <cell r="DC166">
            <v>2009</v>
          </cell>
          <cell r="DD166">
            <v>2009</v>
          </cell>
          <cell r="DE166">
            <v>2009</v>
          </cell>
          <cell r="DF166">
            <v>2007</v>
          </cell>
          <cell r="DG166">
            <v>2009</v>
          </cell>
          <cell r="DH166">
            <v>2009</v>
          </cell>
          <cell r="DI166" t="str">
            <v/>
          </cell>
          <cell r="DJ166">
            <v>2009</v>
          </cell>
          <cell r="DK166" t="str">
            <v/>
          </cell>
          <cell r="DL166">
            <v>2009</v>
          </cell>
          <cell r="DM166">
            <v>2009</v>
          </cell>
          <cell r="DN166">
            <v>2009</v>
          </cell>
          <cell r="DO166">
            <v>2009</v>
          </cell>
          <cell r="DP166">
            <v>2009</v>
          </cell>
          <cell r="DQ166">
            <v>2009</v>
          </cell>
          <cell r="DR166">
            <v>2009</v>
          </cell>
          <cell r="DS166" t="str">
            <v/>
          </cell>
          <cell r="DT166">
            <v>2007</v>
          </cell>
          <cell r="DU166">
            <v>2009</v>
          </cell>
          <cell r="DV166">
            <v>2008</v>
          </cell>
          <cell r="DW166" t="str">
            <v/>
          </cell>
          <cell r="DX166" t="str">
            <v/>
          </cell>
          <cell r="DY166">
            <v>2008</v>
          </cell>
          <cell r="DZ166">
            <v>2009</v>
          </cell>
          <cell r="EA166">
            <v>2009</v>
          </cell>
          <cell r="EB166">
            <v>2009</v>
          </cell>
          <cell r="EC166">
            <v>2009</v>
          </cell>
          <cell r="ED166">
            <v>2006</v>
          </cell>
          <cell r="EE166">
            <v>2009</v>
          </cell>
          <cell r="EF166">
            <v>2008</v>
          </cell>
          <cell r="EG166">
            <v>2009</v>
          </cell>
          <cell r="EH166">
            <v>2009</v>
          </cell>
          <cell r="EI166">
            <v>2007</v>
          </cell>
          <cell r="EJ166">
            <v>2006</v>
          </cell>
          <cell r="EK166">
            <v>2009</v>
          </cell>
          <cell r="EL166" t="str">
            <v/>
          </cell>
          <cell r="EM166">
            <v>2007</v>
          </cell>
          <cell r="EN166">
            <v>2005</v>
          </cell>
        </row>
        <row r="167">
          <cell r="C167" t="str">
            <v>4.2.3</v>
          </cell>
          <cell r="F167">
            <v>2009</v>
          </cell>
          <cell r="G167" t="str">
            <v>Stocks traded, total value (% of GDP)</v>
          </cell>
          <cell r="H167" t="str">
            <v>Standard &amp; Poor's (WB database, WB &amp; OECD GDP estimates)</v>
          </cell>
          <cell r="I167" t="str">
            <v>2005 - 2009</v>
          </cell>
          <cell r="J167">
            <v>111</v>
          </cell>
          <cell r="K167">
            <v>92</v>
          </cell>
          <cell r="L167">
            <v>1</v>
          </cell>
          <cell r="M167" t="str">
            <v>good</v>
          </cell>
          <cell r="N167" t="str">
            <v>YEAR</v>
          </cell>
          <cell r="O167" t="str">
            <v/>
          </cell>
          <cell r="P167" t="str">
            <v/>
          </cell>
          <cell r="Q167" t="str">
            <v/>
          </cell>
          <cell r="R167">
            <v>2009</v>
          </cell>
          <cell r="S167">
            <v>2009</v>
          </cell>
          <cell r="T167">
            <v>2009</v>
          </cell>
          <cell r="U167">
            <v>2009</v>
          </cell>
          <cell r="V167" t="str">
            <v/>
          </cell>
          <cell r="W167">
            <v>2008</v>
          </cell>
          <cell r="X167">
            <v>2009</v>
          </cell>
          <cell r="Y167" t="str">
            <v/>
          </cell>
          <cell r="Z167">
            <v>2009</v>
          </cell>
          <cell r="AA167" t="str">
            <v/>
          </cell>
          <cell r="AB167">
            <v>2006</v>
          </cell>
          <cell r="AC167" t="str">
            <v/>
          </cell>
          <cell r="AD167">
            <v>2009</v>
          </cell>
          <cell r="AE167">
            <v>2009</v>
          </cell>
          <cell r="AF167" t="str">
            <v/>
          </cell>
          <cell r="AG167">
            <v>2009</v>
          </cell>
          <cell r="AH167" t="str">
            <v/>
          </cell>
          <cell r="AI167" t="str">
            <v/>
          </cell>
          <cell r="AJ167" t="str">
            <v/>
          </cell>
          <cell r="AK167">
            <v>2009</v>
          </cell>
          <cell r="AL167">
            <v>2009</v>
          </cell>
          <cell r="AM167">
            <v>2009</v>
          </cell>
          <cell r="AN167">
            <v>2009</v>
          </cell>
          <cell r="AO167">
            <v>2009</v>
          </cell>
          <cell r="AP167">
            <v>2009</v>
          </cell>
          <cell r="AQ167">
            <v>2009</v>
          </cell>
          <cell r="AR167">
            <v>2008</v>
          </cell>
          <cell r="AS167">
            <v>2009</v>
          </cell>
          <cell r="AT167">
            <v>2009</v>
          </cell>
          <cell r="AU167" t="str">
            <v/>
          </cell>
          <cell r="AV167">
            <v>2009</v>
          </cell>
          <cell r="AW167">
            <v>2009</v>
          </cell>
          <cell r="AX167">
            <v>2006</v>
          </cell>
          <cell r="AY167">
            <v>2009</v>
          </cell>
          <cell r="AZ167" t="str">
            <v/>
          </cell>
          <cell r="BA167">
            <v>2009</v>
          </cell>
          <cell r="BB167">
            <v>2009</v>
          </cell>
          <cell r="BC167">
            <v>2009</v>
          </cell>
          <cell r="BD167">
            <v>2009</v>
          </cell>
          <cell r="BE167">
            <v>2009</v>
          </cell>
          <cell r="BF167">
            <v>2009</v>
          </cell>
          <cell r="BG167" t="str">
            <v/>
          </cell>
          <cell r="BH167">
            <v>2008</v>
          </cell>
          <cell r="BI167" t="str">
            <v/>
          </cell>
          <cell r="BJ167">
            <v>2008</v>
          </cell>
          <cell r="BK167">
            <v>2009</v>
          </cell>
          <cell r="BL167">
            <v>2009</v>
          </cell>
          <cell r="BM167">
            <v>2009</v>
          </cell>
          <cell r="BN167">
            <v>2009</v>
          </cell>
          <cell r="BO167">
            <v>2009</v>
          </cell>
          <cell r="BP167">
            <v>2009</v>
          </cell>
          <cell r="BQ167">
            <v>2009</v>
          </cell>
          <cell r="BR167">
            <v>2009</v>
          </cell>
          <cell r="BS167">
            <v>2009</v>
          </cell>
          <cell r="BT167">
            <v>2009</v>
          </cell>
          <cell r="BU167">
            <v>2009</v>
          </cell>
          <cell r="BV167">
            <v>2009</v>
          </cell>
          <cell r="BW167">
            <v>2009</v>
          </cell>
          <cell r="BX167">
            <v>2009</v>
          </cell>
          <cell r="BY167">
            <v>2008</v>
          </cell>
          <cell r="BZ167">
            <v>2009</v>
          </cell>
          <cell r="CA167">
            <v>2009</v>
          </cell>
          <cell r="CB167">
            <v>2009</v>
          </cell>
          <cell r="CC167">
            <v>2009</v>
          </cell>
          <cell r="CD167">
            <v>2009</v>
          </cell>
          <cell r="CE167">
            <v>2009</v>
          </cell>
          <cell r="CF167" t="str">
            <v/>
          </cell>
          <cell r="CG167">
            <v>2008</v>
          </cell>
          <cell r="CH167">
            <v>2009</v>
          </cell>
          <cell r="CI167" t="str">
            <v/>
          </cell>
          <cell r="CJ167">
            <v>2009</v>
          </cell>
          <cell r="CK167">
            <v>2009</v>
          </cell>
          <cell r="CL167">
            <v>2009</v>
          </cell>
          <cell r="CM167">
            <v>2009</v>
          </cell>
          <cell r="CN167">
            <v>2009</v>
          </cell>
          <cell r="CO167" t="str">
            <v/>
          </cell>
          <cell r="CP167">
            <v>2009</v>
          </cell>
          <cell r="CQ167">
            <v>2009</v>
          </cell>
          <cell r="CR167">
            <v>2009</v>
          </cell>
          <cell r="CS167">
            <v>2009</v>
          </cell>
          <cell r="CT167" t="str">
            <v/>
          </cell>
          <cell r="CU167" t="str">
            <v/>
          </cell>
          <cell r="CV167">
            <v>2009</v>
          </cell>
          <cell r="CW167">
            <v>2009</v>
          </cell>
          <cell r="CX167">
            <v>2008</v>
          </cell>
          <cell r="CY167">
            <v>2009</v>
          </cell>
          <cell r="CZ167">
            <v>2009</v>
          </cell>
          <cell r="DA167">
            <v>2006</v>
          </cell>
          <cell r="DB167">
            <v>2009</v>
          </cell>
          <cell r="DC167">
            <v>2009</v>
          </cell>
          <cell r="DD167">
            <v>2009</v>
          </cell>
          <cell r="DE167">
            <v>2009</v>
          </cell>
          <cell r="DF167">
            <v>2007</v>
          </cell>
          <cell r="DG167">
            <v>2009</v>
          </cell>
          <cell r="DH167">
            <v>2009</v>
          </cell>
          <cell r="DI167" t="str">
            <v/>
          </cell>
          <cell r="DJ167">
            <v>2009</v>
          </cell>
          <cell r="DK167" t="str">
            <v/>
          </cell>
          <cell r="DL167">
            <v>2009</v>
          </cell>
          <cell r="DM167">
            <v>2009</v>
          </cell>
          <cell r="DN167">
            <v>2009</v>
          </cell>
          <cell r="DO167">
            <v>2009</v>
          </cell>
          <cell r="DP167">
            <v>2009</v>
          </cell>
          <cell r="DQ167">
            <v>2009</v>
          </cell>
          <cell r="DR167">
            <v>2009</v>
          </cell>
          <cell r="DS167" t="str">
            <v/>
          </cell>
          <cell r="DT167">
            <v>2006</v>
          </cell>
          <cell r="DU167">
            <v>2009</v>
          </cell>
          <cell r="DV167">
            <v>2008</v>
          </cell>
          <cell r="DW167" t="str">
            <v/>
          </cell>
          <cell r="DX167" t="str">
            <v/>
          </cell>
          <cell r="DY167">
            <v>2006</v>
          </cell>
          <cell r="DZ167">
            <v>2009</v>
          </cell>
          <cell r="EA167">
            <v>2009</v>
          </cell>
          <cell r="EB167">
            <v>2009</v>
          </cell>
          <cell r="EC167">
            <v>2009</v>
          </cell>
          <cell r="ED167">
            <v>2006</v>
          </cell>
          <cell r="EE167">
            <v>2009</v>
          </cell>
          <cell r="EF167">
            <v>2008</v>
          </cell>
          <cell r="EG167">
            <v>2009</v>
          </cell>
          <cell r="EH167">
            <v>2009</v>
          </cell>
          <cell r="EI167">
            <v>2007</v>
          </cell>
          <cell r="EJ167">
            <v>2006</v>
          </cell>
          <cell r="EK167">
            <v>2009</v>
          </cell>
          <cell r="EL167" t="str">
            <v/>
          </cell>
          <cell r="EM167">
            <v>2007</v>
          </cell>
          <cell r="EN167">
            <v>2005</v>
          </cell>
        </row>
        <row r="168">
          <cell r="C168" t="str">
            <v>4.3.1</v>
          </cell>
          <cell r="F168">
            <v>2008</v>
          </cell>
          <cell r="G168" t="str">
            <v>Tariff rate, applied, weighted mean, all products (%)</v>
          </cell>
          <cell r="H168" t="str">
            <v>World Bank, based on WITS, UNCTAD TRAINS and UN COMTRADE (WB database)</v>
          </cell>
          <cell r="I168" t="str">
            <v>2002 - 2008</v>
          </cell>
          <cell r="J168">
            <v>172</v>
          </cell>
          <cell r="K168">
            <v>119</v>
          </cell>
          <cell r="L168">
            <v>1</v>
          </cell>
          <cell r="M168" t="str">
            <v>bad</v>
          </cell>
          <cell r="N168" t="str">
            <v>YEAR</v>
          </cell>
          <cell r="O168">
            <v>2008</v>
          </cell>
          <cell r="P168">
            <v>2008</v>
          </cell>
          <cell r="Q168">
            <v>2008</v>
          </cell>
          <cell r="R168">
            <v>2008</v>
          </cell>
          <cell r="S168">
            <v>2008</v>
          </cell>
          <cell r="T168">
            <v>2008</v>
          </cell>
          <cell r="U168">
            <v>2008</v>
          </cell>
          <cell r="V168">
            <v>2008</v>
          </cell>
          <cell r="W168">
            <v>2008</v>
          </cell>
          <cell r="X168">
            <v>2007</v>
          </cell>
          <cell r="Y168">
            <v>2008</v>
          </cell>
          <cell r="Z168">
            <v>2008</v>
          </cell>
          <cell r="AA168">
            <v>2008</v>
          </cell>
          <cell r="AB168">
            <v>2008</v>
          </cell>
          <cell r="AC168">
            <v>2008</v>
          </cell>
          <cell r="AD168">
            <v>2008</v>
          </cell>
          <cell r="AE168">
            <v>2008</v>
          </cell>
          <cell r="AF168">
            <v>2007</v>
          </cell>
          <cell r="AG168">
            <v>2008</v>
          </cell>
          <cell r="AH168">
            <v>2008</v>
          </cell>
          <cell r="AI168">
            <v>2007</v>
          </cell>
          <cell r="AJ168">
            <v>2007</v>
          </cell>
          <cell r="AK168">
            <v>2008</v>
          </cell>
          <cell r="AL168">
            <v>2008</v>
          </cell>
          <cell r="AM168">
            <v>2008</v>
          </cell>
          <cell r="AN168">
            <v>2008</v>
          </cell>
          <cell r="AO168">
            <v>2007</v>
          </cell>
          <cell r="AP168">
            <v>2008</v>
          </cell>
          <cell r="AQ168">
            <v>2008</v>
          </cell>
          <cell r="AR168">
            <v>2008</v>
          </cell>
          <cell r="AS168">
            <v>2008</v>
          </cell>
          <cell r="AT168">
            <v>2008</v>
          </cell>
          <cell r="AU168">
            <v>2008</v>
          </cell>
          <cell r="AV168">
            <v>2008</v>
          </cell>
          <cell r="AW168">
            <v>2008</v>
          </cell>
          <cell r="AX168">
            <v>2008</v>
          </cell>
          <cell r="AY168">
            <v>2008</v>
          </cell>
          <cell r="AZ168">
            <v>2008</v>
          </cell>
          <cell r="BA168">
            <v>2008</v>
          </cell>
          <cell r="BB168">
            <v>2008</v>
          </cell>
          <cell r="BC168">
            <v>2008</v>
          </cell>
          <cell r="BD168">
            <v>2008</v>
          </cell>
          <cell r="BE168">
            <v>2008</v>
          </cell>
          <cell r="BF168">
            <v>2008</v>
          </cell>
          <cell r="BG168">
            <v>2008</v>
          </cell>
          <cell r="BH168">
            <v>2008</v>
          </cell>
          <cell r="BI168">
            <v>2008</v>
          </cell>
          <cell r="BJ168">
            <v>2008</v>
          </cell>
          <cell r="BK168">
            <v>2008</v>
          </cell>
          <cell r="BL168">
            <v>2008</v>
          </cell>
          <cell r="BM168">
            <v>2008</v>
          </cell>
          <cell r="BN168">
            <v>2007</v>
          </cell>
          <cell r="BO168">
            <v>2008</v>
          </cell>
          <cell r="BP168">
            <v>2008</v>
          </cell>
          <cell r="BQ168">
            <v>2008</v>
          </cell>
          <cell r="BR168">
            <v>2008</v>
          </cell>
          <cell r="BS168">
            <v>2006</v>
          </cell>
          <cell r="BT168">
            <v>2008</v>
          </cell>
          <cell r="BU168">
            <v>2007</v>
          </cell>
          <cell r="BV168">
            <v>2008</v>
          </cell>
          <cell r="BW168">
            <v>2008</v>
          </cell>
          <cell r="BX168">
            <v>2007</v>
          </cell>
          <cell r="BY168">
            <v>2008</v>
          </cell>
          <cell r="BZ168">
            <v>2008</v>
          </cell>
          <cell r="CA168">
            <v>2008</v>
          </cell>
          <cell r="CB168">
            <v>2007</v>
          </cell>
          <cell r="CC168">
            <v>2008</v>
          </cell>
          <cell r="CD168">
            <v>2008</v>
          </cell>
          <cell r="CE168">
            <v>2008</v>
          </cell>
          <cell r="CF168">
            <v>2008</v>
          </cell>
          <cell r="CG168">
            <v>2008</v>
          </cell>
          <cell r="CH168">
            <v>2007</v>
          </cell>
          <cell r="CI168">
            <v>2008</v>
          </cell>
          <cell r="CJ168">
            <v>2008</v>
          </cell>
          <cell r="CK168">
            <v>2008</v>
          </cell>
          <cell r="CL168">
            <v>2008</v>
          </cell>
          <cell r="CM168">
            <v>2008</v>
          </cell>
          <cell r="CN168">
            <v>2008</v>
          </cell>
          <cell r="CO168">
            <v>2007</v>
          </cell>
          <cell r="CP168">
            <v>2008</v>
          </cell>
          <cell r="CQ168">
            <v>2007</v>
          </cell>
          <cell r="CR168">
            <v>2008</v>
          </cell>
          <cell r="CS168">
            <v>2008</v>
          </cell>
          <cell r="CT168">
            <v>2007</v>
          </cell>
          <cell r="CU168">
            <v>2008</v>
          </cell>
          <cell r="CV168">
            <v>2008</v>
          </cell>
          <cell r="CW168">
            <v>2008</v>
          </cell>
          <cell r="CX168">
            <v>2008</v>
          </cell>
          <cell r="CY168">
            <v>2008</v>
          </cell>
          <cell r="CZ168">
            <v>2008</v>
          </cell>
          <cell r="DA168">
            <v>2008</v>
          </cell>
          <cell r="DB168">
            <v>2008</v>
          </cell>
          <cell r="DC168">
            <v>2007</v>
          </cell>
          <cell r="DD168">
            <v>2008</v>
          </cell>
          <cell r="DE168">
            <v>2008</v>
          </cell>
          <cell r="DF168">
            <v>2008</v>
          </cell>
          <cell r="DG168">
            <v>2008</v>
          </cell>
          <cell r="DH168">
            <v>2008</v>
          </cell>
          <cell r="DI168">
            <v>2008</v>
          </cell>
          <cell r="DJ168">
            <v>2008</v>
          </cell>
          <cell r="DK168">
            <v>2008</v>
          </cell>
          <cell r="DL168">
            <v>2005</v>
          </cell>
          <cell r="DM168">
            <v>2008</v>
          </cell>
          <cell r="DN168">
            <v>2008</v>
          </cell>
          <cell r="DO168">
            <v>2008</v>
          </cell>
          <cell r="DP168">
            <v>2008</v>
          </cell>
          <cell r="DQ168">
            <v>2008</v>
          </cell>
          <cell r="DR168">
            <v>2006</v>
          </cell>
          <cell r="DS168">
            <v>2008</v>
          </cell>
          <cell r="DT168">
            <v>2008</v>
          </cell>
          <cell r="DU168">
            <v>2008</v>
          </cell>
          <cell r="DV168">
            <v>2008</v>
          </cell>
          <cell r="DW168">
            <v>2002</v>
          </cell>
          <cell r="DX168">
            <v>2006</v>
          </cell>
          <cell r="DY168">
            <v>2008</v>
          </cell>
          <cell r="DZ168">
            <v>2006</v>
          </cell>
          <cell r="EA168">
            <v>2008</v>
          </cell>
          <cell r="EB168">
            <v>2006</v>
          </cell>
          <cell r="EC168">
            <v>2008</v>
          </cell>
          <cell r="ED168">
            <v>2008</v>
          </cell>
          <cell r="EE168">
            <v>2008</v>
          </cell>
          <cell r="EF168">
            <v>2008</v>
          </cell>
          <cell r="EG168">
            <v>2008</v>
          </cell>
          <cell r="EH168">
            <v>2008</v>
          </cell>
          <cell r="EI168">
            <v>2008</v>
          </cell>
          <cell r="EJ168">
            <v>2008</v>
          </cell>
          <cell r="EK168">
            <v>2007</v>
          </cell>
          <cell r="EL168">
            <v>2006</v>
          </cell>
          <cell r="EM168">
            <v>2008</v>
          </cell>
          <cell r="EN168">
            <v>2003</v>
          </cell>
        </row>
        <row r="169">
          <cell r="C169" t="str">
            <v>4.3.3</v>
          </cell>
          <cell r="F169">
            <v>2009</v>
          </cell>
          <cell r="G169" t="str">
            <v>Imports of goods and services (% of GDP)</v>
          </cell>
          <cell r="H169" t="str">
            <v>World BanK and OECD (WB database)</v>
          </cell>
          <cell r="I169" t="str">
            <v>2001 - 2009</v>
          </cell>
          <cell r="J169">
            <v>181</v>
          </cell>
          <cell r="K169">
            <v>119</v>
          </cell>
          <cell r="L169">
            <v>1</v>
          </cell>
          <cell r="M169" t="str">
            <v>good</v>
          </cell>
          <cell r="N169" t="str">
            <v>YEAR</v>
          </cell>
          <cell r="O169">
            <v>2009</v>
          </cell>
          <cell r="P169">
            <v>2009</v>
          </cell>
          <cell r="Q169">
            <v>2009</v>
          </cell>
          <cell r="R169">
            <v>2009</v>
          </cell>
          <cell r="S169">
            <v>2009</v>
          </cell>
          <cell r="T169">
            <v>2008</v>
          </cell>
          <cell r="U169">
            <v>2009</v>
          </cell>
          <cell r="V169">
            <v>2009</v>
          </cell>
          <cell r="W169">
            <v>2008</v>
          </cell>
          <cell r="X169">
            <v>2009</v>
          </cell>
          <cell r="Y169">
            <v>2009</v>
          </cell>
          <cell r="Z169">
            <v>2009</v>
          </cell>
          <cell r="AA169">
            <v>2009</v>
          </cell>
          <cell r="AB169">
            <v>2009</v>
          </cell>
          <cell r="AC169">
            <v>2009</v>
          </cell>
          <cell r="AD169">
            <v>2009</v>
          </cell>
          <cell r="AE169">
            <v>2009</v>
          </cell>
          <cell r="AF169">
            <v>2007</v>
          </cell>
          <cell r="AG169">
            <v>2009</v>
          </cell>
          <cell r="AH169">
            <v>2006</v>
          </cell>
          <cell r="AI169">
            <v>2009</v>
          </cell>
          <cell r="AJ169">
            <v>2009</v>
          </cell>
          <cell r="AK169">
            <v>2009</v>
          </cell>
          <cell r="AL169">
            <v>2009</v>
          </cell>
          <cell r="AM169">
            <v>2009</v>
          </cell>
          <cell r="AN169">
            <v>2009</v>
          </cell>
          <cell r="AO169">
            <v>2009</v>
          </cell>
          <cell r="AP169">
            <v>2009</v>
          </cell>
          <cell r="AQ169">
            <v>2009</v>
          </cell>
          <cell r="AR169">
            <v>2008</v>
          </cell>
          <cell r="AS169">
            <v>2009</v>
          </cell>
          <cell r="AT169">
            <v>2009</v>
          </cell>
          <cell r="AU169">
            <v>2009</v>
          </cell>
          <cell r="AV169">
            <v>2009</v>
          </cell>
          <cell r="AW169">
            <v>2009</v>
          </cell>
          <cell r="AX169">
            <v>2009</v>
          </cell>
          <cell r="AY169">
            <v>2009</v>
          </cell>
          <cell r="AZ169">
            <v>2009</v>
          </cell>
          <cell r="BA169">
            <v>2009</v>
          </cell>
          <cell r="BB169">
            <v>2009</v>
          </cell>
          <cell r="BC169">
            <v>2009</v>
          </cell>
          <cell r="BD169">
            <v>2009</v>
          </cell>
          <cell r="BE169">
            <v>2009</v>
          </cell>
          <cell r="BF169">
            <v>2009</v>
          </cell>
          <cell r="BG169">
            <v>2009</v>
          </cell>
          <cell r="BH169">
            <v>2008</v>
          </cell>
          <cell r="BI169">
            <v>2009</v>
          </cell>
          <cell r="BJ169">
            <v>2008</v>
          </cell>
          <cell r="BK169">
            <v>2008</v>
          </cell>
          <cell r="BL169">
            <v>2009</v>
          </cell>
          <cell r="BM169">
            <v>2009</v>
          </cell>
          <cell r="BN169">
            <v>2009</v>
          </cell>
          <cell r="BO169">
            <v>2007</v>
          </cell>
          <cell r="BP169">
            <v>2009</v>
          </cell>
          <cell r="BQ169">
            <v>2009</v>
          </cell>
          <cell r="BR169">
            <v>2009</v>
          </cell>
          <cell r="BS169">
            <v>2009</v>
          </cell>
          <cell r="BT169">
            <v>2009</v>
          </cell>
          <cell r="BU169">
            <v>2009</v>
          </cell>
          <cell r="BV169">
            <v>2009</v>
          </cell>
          <cell r="BW169">
            <v>2009</v>
          </cell>
          <cell r="BX169">
            <v>2009</v>
          </cell>
          <cell r="BY169">
            <v>2008</v>
          </cell>
          <cell r="BZ169">
            <v>2009</v>
          </cell>
          <cell r="CA169">
            <v>2009</v>
          </cell>
          <cell r="CB169">
            <v>2009</v>
          </cell>
          <cell r="CC169">
            <v>2008</v>
          </cell>
          <cell r="CD169">
            <v>2009</v>
          </cell>
          <cell r="CE169">
            <v>2009</v>
          </cell>
          <cell r="CF169">
            <v>2009</v>
          </cell>
          <cell r="CG169">
            <v>2009</v>
          </cell>
          <cell r="CH169">
            <v>2009</v>
          </cell>
          <cell r="CI169">
            <v>2007</v>
          </cell>
          <cell r="CJ169">
            <v>2009</v>
          </cell>
          <cell r="CK169">
            <v>2009</v>
          </cell>
          <cell r="CL169">
            <v>2009</v>
          </cell>
          <cell r="CM169">
            <v>2009</v>
          </cell>
          <cell r="CN169">
            <v>2009</v>
          </cell>
          <cell r="CO169">
            <v>2009</v>
          </cell>
          <cell r="CP169">
            <v>2009</v>
          </cell>
          <cell r="CQ169">
            <v>2009</v>
          </cell>
          <cell r="CR169">
            <v>2009</v>
          </cell>
          <cell r="CS169">
            <v>2009</v>
          </cell>
          <cell r="CT169">
            <v>2009</v>
          </cell>
          <cell r="CU169">
            <v>2005</v>
          </cell>
          <cell r="CV169">
            <v>2009</v>
          </cell>
          <cell r="CW169">
            <v>2009</v>
          </cell>
          <cell r="CX169">
            <v>2008</v>
          </cell>
          <cell r="CY169">
            <v>2009</v>
          </cell>
          <cell r="CZ169">
            <v>2009</v>
          </cell>
          <cell r="DA169">
            <v>2009</v>
          </cell>
          <cell r="DB169">
            <v>2009</v>
          </cell>
          <cell r="DC169">
            <v>2009</v>
          </cell>
          <cell r="DD169">
            <v>2009</v>
          </cell>
          <cell r="DE169">
            <v>2009</v>
          </cell>
          <cell r="DF169">
            <v>2009</v>
          </cell>
          <cell r="DG169">
            <v>2009</v>
          </cell>
          <cell r="DH169">
            <v>2009</v>
          </cell>
          <cell r="DI169">
            <v>2009</v>
          </cell>
          <cell r="DJ169">
            <v>2009</v>
          </cell>
          <cell r="DK169">
            <v>2009</v>
          </cell>
          <cell r="DL169">
            <v>2009</v>
          </cell>
          <cell r="DM169">
            <v>2008</v>
          </cell>
          <cell r="DN169">
            <v>2009</v>
          </cell>
          <cell r="DO169">
            <v>2009</v>
          </cell>
          <cell r="DP169">
            <v>2009</v>
          </cell>
          <cell r="DQ169">
            <v>2009</v>
          </cell>
          <cell r="DR169">
            <v>2009</v>
          </cell>
          <cell r="DS169">
            <v>2009</v>
          </cell>
          <cell r="DT169">
            <v>2009</v>
          </cell>
          <cell r="DU169">
            <v>2009</v>
          </cell>
          <cell r="DV169">
            <v>2009</v>
          </cell>
          <cell r="DW169">
            <v>2009</v>
          </cell>
          <cell r="DX169">
            <v>2009</v>
          </cell>
          <cell r="DY169">
            <v>2006</v>
          </cell>
          <cell r="DZ169">
            <v>2009</v>
          </cell>
          <cell r="EA169">
            <v>2008</v>
          </cell>
          <cell r="EB169">
            <v>2009</v>
          </cell>
          <cell r="EC169">
            <v>2009</v>
          </cell>
          <cell r="ED169">
            <v>2009</v>
          </cell>
          <cell r="EE169">
            <v>2009</v>
          </cell>
          <cell r="EF169">
            <v>2007</v>
          </cell>
          <cell r="EG169">
            <v>2009</v>
          </cell>
          <cell r="EH169">
            <v>2009</v>
          </cell>
          <cell r="EI169">
            <v>2009</v>
          </cell>
          <cell r="EJ169">
            <v>2009</v>
          </cell>
          <cell r="EK169">
            <v>2009</v>
          </cell>
          <cell r="EL169">
            <v>2003</v>
          </cell>
          <cell r="EM169">
            <v>2009</v>
          </cell>
          <cell r="EN169">
            <v>2005</v>
          </cell>
        </row>
        <row r="170">
          <cell r="C170" t="str">
            <v>4.3.4</v>
          </cell>
          <cell r="F170">
            <v>2009</v>
          </cell>
          <cell r="G170" t="str">
            <v>Exports of goods and services (% of GDP)</v>
          </cell>
          <cell r="H170" t="str">
            <v>World BanK and OECD (WB database)</v>
          </cell>
          <cell r="I170" t="str">
            <v>2001 - 2009</v>
          </cell>
          <cell r="J170">
            <v>181</v>
          </cell>
          <cell r="K170">
            <v>119</v>
          </cell>
          <cell r="L170">
            <v>1</v>
          </cell>
          <cell r="M170" t="str">
            <v>good</v>
          </cell>
          <cell r="N170" t="str">
            <v>YEAR</v>
          </cell>
          <cell r="O170">
            <v>2009</v>
          </cell>
          <cell r="P170">
            <v>2009</v>
          </cell>
          <cell r="Q170">
            <v>2009</v>
          </cell>
          <cell r="R170">
            <v>2009</v>
          </cell>
          <cell r="S170">
            <v>2009</v>
          </cell>
          <cell r="T170">
            <v>2008</v>
          </cell>
          <cell r="U170">
            <v>2009</v>
          </cell>
          <cell r="V170">
            <v>2009</v>
          </cell>
          <cell r="W170">
            <v>2008</v>
          </cell>
          <cell r="X170">
            <v>2009</v>
          </cell>
          <cell r="Y170">
            <v>2009</v>
          </cell>
          <cell r="Z170">
            <v>2009</v>
          </cell>
          <cell r="AA170">
            <v>2009</v>
          </cell>
          <cell r="AB170">
            <v>2009</v>
          </cell>
          <cell r="AC170">
            <v>2009</v>
          </cell>
          <cell r="AD170">
            <v>2009</v>
          </cell>
          <cell r="AE170">
            <v>2009</v>
          </cell>
          <cell r="AF170">
            <v>2007</v>
          </cell>
          <cell r="AG170">
            <v>2009</v>
          </cell>
          <cell r="AH170">
            <v>2006</v>
          </cell>
          <cell r="AI170">
            <v>2009</v>
          </cell>
          <cell r="AJ170">
            <v>2009</v>
          </cell>
          <cell r="AK170">
            <v>2009</v>
          </cell>
          <cell r="AL170">
            <v>2009</v>
          </cell>
          <cell r="AM170">
            <v>2009</v>
          </cell>
          <cell r="AN170">
            <v>2009</v>
          </cell>
          <cell r="AO170">
            <v>2009</v>
          </cell>
          <cell r="AP170">
            <v>2009</v>
          </cell>
          <cell r="AQ170">
            <v>2009</v>
          </cell>
          <cell r="AR170">
            <v>2008</v>
          </cell>
          <cell r="AS170">
            <v>2009</v>
          </cell>
          <cell r="AT170">
            <v>2009</v>
          </cell>
          <cell r="AU170">
            <v>2009</v>
          </cell>
          <cell r="AV170">
            <v>2009</v>
          </cell>
          <cell r="AW170">
            <v>2009</v>
          </cell>
          <cell r="AX170">
            <v>2009</v>
          </cell>
          <cell r="AY170">
            <v>2009</v>
          </cell>
          <cell r="AZ170">
            <v>2009</v>
          </cell>
          <cell r="BA170">
            <v>2009</v>
          </cell>
          <cell r="BB170">
            <v>2009</v>
          </cell>
          <cell r="BC170">
            <v>2009</v>
          </cell>
          <cell r="BD170">
            <v>2009</v>
          </cell>
          <cell r="BE170">
            <v>2009</v>
          </cell>
          <cell r="BF170">
            <v>2009</v>
          </cell>
          <cell r="BG170">
            <v>2009</v>
          </cell>
          <cell r="BH170">
            <v>2008</v>
          </cell>
          <cell r="BI170">
            <v>2009</v>
          </cell>
          <cell r="BJ170">
            <v>2008</v>
          </cell>
          <cell r="BK170">
            <v>2008</v>
          </cell>
          <cell r="BL170">
            <v>2009</v>
          </cell>
          <cell r="BM170">
            <v>2009</v>
          </cell>
          <cell r="BN170">
            <v>2009</v>
          </cell>
          <cell r="BO170">
            <v>2007</v>
          </cell>
          <cell r="BP170">
            <v>2009</v>
          </cell>
          <cell r="BQ170">
            <v>2009</v>
          </cell>
          <cell r="BR170">
            <v>2009</v>
          </cell>
          <cell r="BS170">
            <v>2009</v>
          </cell>
          <cell r="BT170">
            <v>2009</v>
          </cell>
          <cell r="BU170">
            <v>2009</v>
          </cell>
          <cell r="BV170">
            <v>2009</v>
          </cell>
          <cell r="BW170">
            <v>2009</v>
          </cell>
          <cell r="BX170">
            <v>2009</v>
          </cell>
          <cell r="BY170">
            <v>2008</v>
          </cell>
          <cell r="BZ170">
            <v>2009</v>
          </cell>
          <cell r="CA170">
            <v>2009</v>
          </cell>
          <cell r="CB170">
            <v>2009</v>
          </cell>
          <cell r="CC170">
            <v>2008</v>
          </cell>
          <cell r="CD170">
            <v>2009</v>
          </cell>
          <cell r="CE170">
            <v>2009</v>
          </cell>
          <cell r="CF170">
            <v>2009</v>
          </cell>
          <cell r="CG170">
            <v>2009</v>
          </cell>
          <cell r="CH170">
            <v>2009</v>
          </cell>
          <cell r="CI170">
            <v>2007</v>
          </cell>
          <cell r="CJ170">
            <v>2009</v>
          </cell>
          <cell r="CK170">
            <v>2009</v>
          </cell>
          <cell r="CL170">
            <v>2009</v>
          </cell>
          <cell r="CM170">
            <v>2009</v>
          </cell>
          <cell r="CN170">
            <v>2009</v>
          </cell>
          <cell r="CO170">
            <v>2009</v>
          </cell>
          <cell r="CP170">
            <v>2009</v>
          </cell>
          <cell r="CQ170">
            <v>2009</v>
          </cell>
          <cell r="CR170">
            <v>2009</v>
          </cell>
          <cell r="CS170">
            <v>2009</v>
          </cell>
          <cell r="CT170">
            <v>2009</v>
          </cell>
          <cell r="CU170">
            <v>2005</v>
          </cell>
          <cell r="CV170">
            <v>2009</v>
          </cell>
          <cell r="CW170">
            <v>2009</v>
          </cell>
          <cell r="CX170">
            <v>2008</v>
          </cell>
          <cell r="CY170">
            <v>2009</v>
          </cell>
          <cell r="CZ170">
            <v>2009</v>
          </cell>
          <cell r="DA170">
            <v>2009</v>
          </cell>
          <cell r="DB170">
            <v>2009</v>
          </cell>
          <cell r="DC170">
            <v>2009</v>
          </cell>
          <cell r="DD170">
            <v>2009</v>
          </cell>
          <cell r="DE170">
            <v>2009</v>
          </cell>
          <cell r="DF170">
            <v>2009</v>
          </cell>
          <cell r="DG170">
            <v>2009</v>
          </cell>
          <cell r="DH170">
            <v>2009</v>
          </cell>
          <cell r="DI170">
            <v>2009</v>
          </cell>
          <cell r="DJ170">
            <v>2009</v>
          </cell>
          <cell r="DK170">
            <v>2009</v>
          </cell>
          <cell r="DL170">
            <v>2009</v>
          </cell>
          <cell r="DM170">
            <v>2008</v>
          </cell>
          <cell r="DN170">
            <v>2009</v>
          </cell>
          <cell r="DO170">
            <v>2009</v>
          </cell>
          <cell r="DP170">
            <v>2009</v>
          </cell>
          <cell r="DQ170">
            <v>2009</v>
          </cell>
          <cell r="DR170">
            <v>2009</v>
          </cell>
          <cell r="DS170">
            <v>2009</v>
          </cell>
          <cell r="DT170">
            <v>2009</v>
          </cell>
          <cell r="DU170">
            <v>2009</v>
          </cell>
          <cell r="DV170">
            <v>2009</v>
          </cell>
          <cell r="DW170">
            <v>2009</v>
          </cell>
          <cell r="DX170">
            <v>2009</v>
          </cell>
          <cell r="DY170">
            <v>2006</v>
          </cell>
          <cell r="DZ170">
            <v>2009</v>
          </cell>
          <cell r="EA170">
            <v>2008</v>
          </cell>
          <cell r="EB170">
            <v>2009</v>
          </cell>
          <cell r="EC170">
            <v>2009</v>
          </cell>
          <cell r="ED170">
            <v>2009</v>
          </cell>
          <cell r="EE170">
            <v>2009</v>
          </cell>
          <cell r="EF170">
            <v>2007</v>
          </cell>
          <cell r="EG170">
            <v>2009</v>
          </cell>
          <cell r="EH170">
            <v>2009</v>
          </cell>
          <cell r="EI170">
            <v>2009</v>
          </cell>
          <cell r="EJ170">
            <v>2009</v>
          </cell>
          <cell r="EK170">
            <v>2009</v>
          </cell>
          <cell r="EL170">
            <v>2003</v>
          </cell>
          <cell r="EM170">
            <v>2009</v>
          </cell>
          <cell r="EN170">
            <v>2005</v>
          </cell>
        </row>
        <row r="171">
          <cell r="C171" t="str">
            <v>5.1.1</v>
          </cell>
          <cell r="F171">
            <v>2008</v>
          </cell>
          <cell r="G171" t="str">
            <v>Employment in knowledge-intensive services (% of workforce)</v>
          </cell>
          <cell r="H171" t="str">
            <v>International Labor Organization</v>
          </cell>
          <cell r="I171" t="str">
            <v>2000 - 2008</v>
          </cell>
          <cell r="J171">
            <v>131</v>
          </cell>
          <cell r="K171">
            <v>92</v>
          </cell>
          <cell r="L171">
            <v>1</v>
          </cell>
          <cell r="M171" t="str">
            <v>good</v>
          </cell>
          <cell r="N171" t="str">
            <v>YEAR</v>
          </cell>
          <cell r="O171" t="str">
            <v/>
          </cell>
          <cell r="P171">
            <v>2004</v>
          </cell>
          <cell r="Q171" t="str">
            <v/>
          </cell>
          <cell r="R171">
            <v>2006</v>
          </cell>
          <cell r="S171">
            <v>2001</v>
          </cell>
          <cell r="T171">
            <v>2008</v>
          </cell>
          <cell r="U171">
            <v>2008</v>
          </cell>
          <cell r="V171">
            <v>2008</v>
          </cell>
          <cell r="W171">
            <v>2008</v>
          </cell>
          <cell r="X171">
            <v>2005</v>
          </cell>
          <cell r="Y171" t="str">
            <v/>
          </cell>
          <cell r="Z171">
            <v>2008</v>
          </cell>
          <cell r="AA171" t="str">
            <v/>
          </cell>
          <cell r="AB171">
            <v>2007</v>
          </cell>
          <cell r="AC171" t="str">
            <v/>
          </cell>
          <cell r="AD171">
            <v>2006</v>
          </cell>
          <cell r="AE171">
            <v>2007</v>
          </cell>
          <cell r="AF171">
            <v>2003</v>
          </cell>
          <cell r="AG171">
            <v>2008</v>
          </cell>
          <cell r="AH171" t="str">
            <v/>
          </cell>
          <cell r="AI171">
            <v>2004</v>
          </cell>
          <cell r="AJ171" t="str">
            <v/>
          </cell>
          <cell r="AK171">
            <v>2008</v>
          </cell>
          <cell r="AL171">
            <v>2008</v>
          </cell>
          <cell r="AM171">
            <v>2005</v>
          </cell>
          <cell r="AN171">
            <v>2008</v>
          </cell>
          <cell r="AO171">
            <v>2008</v>
          </cell>
          <cell r="AP171" t="str">
            <v/>
          </cell>
          <cell r="AQ171">
            <v>2008</v>
          </cell>
          <cell r="AR171">
            <v>2008</v>
          </cell>
          <cell r="AS171">
            <v>2008</v>
          </cell>
          <cell r="AT171">
            <v>2008</v>
          </cell>
          <cell r="AU171">
            <v>2007</v>
          </cell>
          <cell r="AV171">
            <v>2006</v>
          </cell>
          <cell r="AW171">
            <v>2007</v>
          </cell>
          <cell r="AX171">
            <v>2007</v>
          </cell>
          <cell r="AY171">
            <v>2008</v>
          </cell>
          <cell r="AZ171">
            <v>2006</v>
          </cell>
          <cell r="BA171">
            <v>2008</v>
          </cell>
          <cell r="BB171">
            <v>2008</v>
          </cell>
          <cell r="BC171">
            <v>2007</v>
          </cell>
          <cell r="BD171">
            <v>2008</v>
          </cell>
          <cell r="BE171" t="str">
            <v/>
          </cell>
          <cell r="BF171">
            <v>2008</v>
          </cell>
          <cell r="BG171" t="str">
            <v/>
          </cell>
          <cell r="BH171">
            <v>2002</v>
          </cell>
          <cell r="BI171">
            <v>2005</v>
          </cell>
          <cell r="BJ171">
            <v>2008</v>
          </cell>
          <cell r="BK171">
            <v>2008</v>
          </cell>
          <cell r="BL171">
            <v>2008</v>
          </cell>
          <cell r="BM171" t="str">
            <v/>
          </cell>
          <cell r="BN171">
            <v>2008</v>
          </cell>
          <cell r="BO171">
            <v>2008</v>
          </cell>
          <cell r="BP171">
            <v>2008</v>
          </cell>
          <cell r="BQ171">
            <v>2008</v>
          </cell>
          <cell r="BR171">
            <v>2008</v>
          </cell>
          <cell r="BS171">
            <v>2008</v>
          </cell>
          <cell r="BT171">
            <v>2008</v>
          </cell>
          <cell r="BU171" t="str">
            <v/>
          </cell>
          <cell r="BV171">
            <v>2008</v>
          </cell>
          <cell r="BW171" t="str">
            <v/>
          </cell>
          <cell r="BX171">
            <v>2008</v>
          </cell>
          <cell r="BY171">
            <v>2005</v>
          </cell>
          <cell r="BZ171">
            <v>2006</v>
          </cell>
          <cell r="CA171">
            <v>2008</v>
          </cell>
          <cell r="CB171">
            <v>2007</v>
          </cell>
          <cell r="CC171">
            <v>2008</v>
          </cell>
          <cell r="CD171" t="str">
            <v/>
          </cell>
          <cell r="CE171">
            <v>2008</v>
          </cell>
          <cell r="CF171">
            <v>2005</v>
          </cell>
          <cell r="CG171" t="str">
            <v/>
          </cell>
          <cell r="CH171">
            <v>2008</v>
          </cell>
          <cell r="CI171" t="str">
            <v/>
          </cell>
          <cell r="CJ171">
            <v>2008</v>
          </cell>
          <cell r="CK171">
            <v>2008</v>
          </cell>
          <cell r="CL171">
            <v>2008</v>
          </cell>
          <cell r="CM171">
            <v>2008</v>
          </cell>
          <cell r="CN171">
            <v>2008</v>
          </cell>
          <cell r="CO171" t="str">
            <v/>
          </cell>
          <cell r="CP171">
            <v>2004</v>
          </cell>
          <cell r="CQ171">
            <v>2001</v>
          </cell>
          <cell r="CR171">
            <v>2008</v>
          </cell>
          <cell r="CS171">
            <v>2008</v>
          </cell>
          <cell r="CT171">
            <v>2006</v>
          </cell>
          <cell r="CU171" t="str">
            <v/>
          </cell>
          <cell r="CV171" t="str">
            <v/>
          </cell>
          <cell r="CW171">
            <v>2008</v>
          </cell>
          <cell r="CX171">
            <v>2000</v>
          </cell>
          <cell r="CY171">
            <v>2008</v>
          </cell>
          <cell r="CZ171">
            <v>2008</v>
          </cell>
          <cell r="DA171">
            <v>2008</v>
          </cell>
          <cell r="DB171">
            <v>2008</v>
          </cell>
          <cell r="DC171">
            <v>2008</v>
          </cell>
          <cell r="DD171">
            <v>2008</v>
          </cell>
          <cell r="DE171">
            <v>2008</v>
          </cell>
          <cell r="DF171">
            <v>2007</v>
          </cell>
          <cell r="DG171">
            <v>2008</v>
          </cell>
          <cell r="DH171">
            <v>2008</v>
          </cell>
          <cell r="DI171" t="str">
            <v/>
          </cell>
          <cell r="DJ171">
            <v>2008</v>
          </cell>
          <cell r="DK171" t="str">
            <v/>
          </cell>
          <cell r="DL171">
            <v>2008</v>
          </cell>
          <cell r="DM171">
            <v>2008</v>
          </cell>
          <cell r="DN171">
            <v>2008</v>
          </cell>
          <cell r="DO171">
            <v>2008</v>
          </cell>
          <cell r="DP171">
            <v>2008</v>
          </cell>
          <cell r="DQ171">
            <v>2008</v>
          </cell>
          <cell r="DR171">
            <v>2008</v>
          </cell>
          <cell r="DS171" t="str">
            <v/>
          </cell>
          <cell r="DT171" t="str">
            <v/>
          </cell>
          <cell r="DU171">
            <v>2008</v>
          </cell>
          <cell r="DV171">
            <v>2008</v>
          </cell>
          <cell r="DW171">
            <v>2007</v>
          </cell>
          <cell r="DX171" t="str">
            <v/>
          </cell>
          <cell r="DY171">
            <v>2006</v>
          </cell>
          <cell r="DZ171">
            <v>2008</v>
          </cell>
          <cell r="EA171">
            <v>2005</v>
          </cell>
          <cell r="EB171" t="str">
            <v/>
          </cell>
          <cell r="EC171">
            <v>2008</v>
          </cell>
          <cell r="ED171">
            <v>2003</v>
          </cell>
          <cell r="EE171">
            <v>2008</v>
          </cell>
          <cell r="EF171">
            <v>2008</v>
          </cell>
          <cell r="EG171">
            <v>2008</v>
          </cell>
          <cell r="EH171">
            <v>2008</v>
          </cell>
          <cell r="EI171">
            <v>2007</v>
          </cell>
          <cell r="EJ171">
            <v>2008</v>
          </cell>
          <cell r="EK171">
            <v>2004</v>
          </cell>
          <cell r="EL171">
            <v>2005</v>
          </cell>
          <cell r="EM171">
            <v>2000</v>
          </cell>
          <cell r="EN171" t="str">
            <v/>
          </cell>
        </row>
        <row r="172">
          <cell r="C172" t="str">
            <v>5.1.2</v>
          </cell>
          <cell r="F172">
            <v>2009</v>
          </cell>
          <cell r="G172" t="str">
            <v>Firms offering formal training (% of firms)</v>
          </cell>
          <cell r="H172" t="str">
            <v>World Bank, Enterprise Surveys (WB database)</v>
          </cell>
          <cell r="I172" t="str">
            <v>2003 - 2009</v>
          </cell>
          <cell r="J172">
            <v>120</v>
          </cell>
          <cell r="K172">
            <v>84</v>
          </cell>
          <cell r="L172">
            <v>1</v>
          </cell>
          <cell r="M172" t="str">
            <v>good</v>
          </cell>
          <cell r="N172" t="str">
            <v>YEAR</v>
          </cell>
          <cell r="O172">
            <v>2007</v>
          </cell>
          <cell r="P172">
            <v>2007</v>
          </cell>
          <cell r="Q172">
            <v>2006</v>
          </cell>
          <cell r="R172">
            <v>2006</v>
          </cell>
          <cell r="S172">
            <v>2009</v>
          </cell>
          <cell r="T172" t="str">
            <v/>
          </cell>
          <cell r="U172" t="str">
            <v/>
          </cell>
          <cell r="V172">
            <v>2009</v>
          </cell>
          <cell r="W172" t="str">
            <v/>
          </cell>
          <cell r="X172">
            <v>2007</v>
          </cell>
          <cell r="Y172">
            <v>2008</v>
          </cell>
          <cell r="Z172" t="str">
            <v/>
          </cell>
          <cell r="AA172">
            <v>2009</v>
          </cell>
          <cell r="AB172">
            <v>2006</v>
          </cell>
          <cell r="AC172">
            <v>2009</v>
          </cell>
          <cell r="AD172">
            <v>2006</v>
          </cell>
          <cell r="AE172">
            <v>2009</v>
          </cell>
          <cell r="AF172" t="str">
            <v/>
          </cell>
          <cell r="AG172">
            <v>2009</v>
          </cell>
          <cell r="AH172">
            <v>2009</v>
          </cell>
          <cell r="AI172">
            <v>2007</v>
          </cell>
          <cell r="AJ172">
            <v>2009</v>
          </cell>
          <cell r="AK172" t="str">
            <v/>
          </cell>
          <cell r="AL172">
            <v>2006</v>
          </cell>
          <cell r="AM172">
            <v>2003</v>
          </cell>
          <cell r="AN172">
            <v>2006</v>
          </cell>
          <cell r="AO172">
            <v>2005</v>
          </cell>
          <cell r="AP172">
            <v>2009</v>
          </cell>
          <cell r="AQ172">
            <v>2007</v>
          </cell>
          <cell r="AR172" t="str">
            <v/>
          </cell>
          <cell r="AS172">
            <v>2009</v>
          </cell>
          <cell r="AT172" t="str">
            <v/>
          </cell>
          <cell r="AU172">
            <v>2005</v>
          </cell>
          <cell r="AV172">
            <v>2006</v>
          </cell>
          <cell r="AW172">
            <v>2008</v>
          </cell>
          <cell r="AX172">
            <v>2006</v>
          </cell>
          <cell r="AY172">
            <v>2009</v>
          </cell>
          <cell r="AZ172">
            <v>2006</v>
          </cell>
          <cell r="BA172" t="str">
            <v/>
          </cell>
          <cell r="BB172" t="str">
            <v/>
          </cell>
          <cell r="BC172">
            <v>2008</v>
          </cell>
          <cell r="BD172">
            <v>2005</v>
          </cell>
          <cell r="BE172">
            <v>2007</v>
          </cell>
          <cell r="BF172">
            <v>2005</v>
          </cell>
          <cell r="BG172">
            <v>2006</v>
          </cell>
          <cell r="BH172">
            <v>2004</v>
          </cell>
          <cell r="BI172">
            <v>2006</v>
          </cell>
          <cell r="BJ172" t="str">
            <v/>
          </cell>
          <cell r="BK172">
            <v>2009</v>
          </cell>
          <cell r="BL172" t="str">
            <v/>
          </cell>
          <cell r="BM172">
            <v>2006</v>
          </cell>
          <cell r="BN172">
            <v>2009</v>
          </cell>
          <cell r="BO172" t="str">
            <v/>
          </cell>
          <cell r="BP172">
            <v>2005</v>
          </cell>
          <cell r="BQ172" t="str">
            <v/>
          </cell>
          <cell r="BR172" t="str">
            <v/>
          </cell>
          <cell r="BS172">
            <v>2005</v>
          </cell>
          <cell r="BT172" t="str">
            <v/>
          </cell>
          <cell r="BU172">
            <v>2006</v>
          </cell>
          <cell r="BV172">
            <v>2009</v>
          </cell>
          <cell r="BW172">
            <v>2007</v>
          </cell>
          <cell r="BX172">
            <v>2005</v>
          </cell>
          <cell r="BY172" t="str">
            <v/>
          </cell>
          <cell r="BZ172">
            <v>2009</v>
          </cell>
          <cell r="CA172">
            <v>2009</v>
          </cell>
          <cell r="CB172">
            <v>2009</v>
          </cell>
          <cell r="CC172">
            <v>2009</v>
          </cell>
          <cell r="CD172" t="str">
            <v/>
          </cell>
          <cell r="CE172">
            <v>2009</v>
          </cell>
          <cell r="CF172">
            <v>2009</v>
          </cell>
          <cell r="CG172">
            <v>2009</v>
          </cell>
          <cell r="CH172">
            <v>2007</v>
          </cell>
          <cell r="CI172">
            <v>2007</v>
          </cell>
          <cell r="CJ172">
            <v>2009</v>
          </cell>
          <cell r="CK172">
            <v>2006</v>
          </cell>
          <cell r="CL172">
            <v>2009</v>
          </cell>
          <cell r="CM172">
            <v>2009</v>
          </cell>
          <cell r="CN172">
            <v>2007</v>
          </cell>
          <cell r="CO172">
            <v>2007</v>
          </cell>
          <cell r="CP172">
            <v>2006</v>
          </cell>
          <cell r="CQ172">
            <v>2009</v>
          </cell>
          <cell r="CR172" t="str">
            <v/>
          </cell>
          <cell r="CS172" t="str">
            <v/>
          </cell>
          <cell r="CT172">
            <v>2006</v>
          </cell>
          <cell r="CU172">
            <v>2009</v>
          </cell>
          <cell r="CV172">
            <v>2007</v>
          </cell>
          <cell r="CW172" t="str">
            <v/>
          </cell>
          <cell r="CX172">
            <v>2003</v>
          </cell>
          <cell r="CY172">
            <v>2007</v>
          </cell>
          <cell r="CZ172">
            <v>2006</v>
          </cell>
          <cell r="DA172">
            <v>2006</v>
          </cell>
          <cell r="DB172">
            <v>2006</v>
          </cell>
          <cell r="DC172">
            <v>2009</v>
          </cell>
          <cell r="DD172">
            <v>2009</v>
          </cell>
          <cell r="DE172">
            <v>2005</v>
          </cell>
          <cell r="DF172" t="str">
            <v/>
          </cell>
          <cell r="DG172" t="str">
            <v/>
          </cell>
          <cell r="DH172">
            <v>2009</v>
          </cell>
          <cell r="DI172">
            <v>2006</v>
          </cell>
          <cell r="DJ172" t="str">
            <v/>
          </cell>
          <cell r="DK172">
            <v>2007</v>
          </cell>
          <cell r="DL172">
            <v>2009</v>
          </cell>
          <cell r="DM172" t="str">
            <v/>
          </cell>
          <cell r="DN172">
            <v>2009</v>
          </cell>
          <cell r="DO172">
            <v>2009</v>
          </cell>
          <cell r="DP172">
            <v>2007</v>
          </cell>
          <cell r="DQ172">
            <v>2005</v>
          </cell>
          <cell r="DR172">
            <v>2004</v>
          </cell>
          <cell r="DS172" t="str">
            <v/>
          </cell>
          <cell r="DT172">
            <v>2006</v>
          </cell>
          <cell r="DU172" t="str">
            <v/>
          </cell>
          <cell r="DV172" t="str">
            <v/>
          </cell>
          <cell r="DW172">
            <v>2009</v>
          </cell>
          <cell r="DX172">
            <v>2008</v>
          </cell>
          <cell r="DY172">
            <v>2006</v>
          </cell>
          <cell r="DZ172">
            <v>2006</v>
          </cell>
          <cell r="EA172" t="str">
            <v/>
          </cell>
          <cell r="EB172" t="str">
            <v/>
          </cell>
          <cell r="EC172">
            <v>2008</v>
          </cell>
          <cell r="ED172">
            <v>2006</v>
          </cell>
          <cell r="EE172">
            <v>2008</v>
          </cell>
          <cell r="EF172" t="str">
            <v/>
          </cell>
          <cell r="EG172" t="str">
            <v/>
          </cell>
          <cell r="EH172" t="str">
            <v/>
          </cell>
          <cell r="EI172">
            <v>2006</v>
          </cell>
          <cell r="EJ172">
            <v>2006</v>
          </cell>
          <cell r="EK172">
            <v>2009</v>
          </cell>
          <cell r="EL172" t="str">
            <v/>
          </cell>
          <cell r="EM172">
            <v>2007</v>
          </cell>
          <cell r="EN172" t="str">
            <v/>
          </cell>
        </row>
        <row r="173">
          <cell r="C173" t="str">
            <v>5.1.3</v>
          </cell>
          <cell r="F173">
            <v>2008</v>
          </cell>
          <cell r="G173" t="str">
            <v>GERD - Performed by business enterprise (% of total)</v>
          </cell>
          <cell r="H173" t="str">
            <v>UNESCO</v>
          </cell>
          <cell r="I173" t="str">
            <v>2002 - 2009</v>
          </cell>
          <cell r="J173">
            <v>84</v>
          </cell>
          <cell r="K173">
            <v>69</v>
          </cell>
          <cell r="L173">
            <v>0.5</v>
          </cell>
          <cell r="M173" t="str">
            <v>good</v>
          </cell>
          <cell r="N173" t="str">
            <v>YEAR</v>
          </cell>
          <cell r="O173" t="str">
            <v/>
          </cell>
          <cell r="P173" t="str">
            <v/>
          </cell>
          <cell r="Q173" t="str">
            <v/>
          </cell>
          <cell r="R173">
            <v>2007</v>
          </cell>
          <cell r="S173" t="str">
            <v/>
          </cell>
          <cell r="T173">
            <v>2006</v>
          </cell>
          <cell r="U173">
            <v>2007</v>
          </cell>
          <cell r="V173">
            <v>2007</v>
          </cell>
          <cell r="W173" t="str">
            <v/>
          </cell>
          <cell r="X173" t="str">
            <v/>
          </cell>
          <cell r="Y173">
            <v>2007</v>
          </cell>
          <cell r="Z173">
            <v>2008</v>
          </cell>
          <cell r="AA173" t="str">
            <v/>
          </cell>
          <cell r="AB173">
            <v>2002</v>
          </cell>
          <cell r="AC173" t="str">
            <v/>
          </cell>
          <cell r="AD173">
            <v>2005</v>
          </cell>
          <cell r="AE173">
            <v>2004</v>
          </cell>
          <cell r="AF173">
            <v>2003</v>
          </cell>
          <cell r="AG173">
            <v>2008</v>
          </cell>
          <cell r="AH173" t="str">
            <v/>
          </cell>
          <cell r="AI173">
            <v>2002</v>
          </cell>
          <cell r="AJ173" t="str">
            <v/>
          </cell>
          <cell r="AK173">
            <v>2009</v>
          </cell>
          <cell r="AL173">
            <v>2004</v>
          </cell>
          <cell r="AM173">
            <v>2007</v>
          </cell>
          <cell r="AN173">
            <v>2007</v>
          </cell>
          <cell r="AO173">
            <v>2007</v>
          </cell>
          <cell r="AP173" t="str">
            <v/>
          </cell>
          <cell r="AQ173">
            <v>2008</v>
          </cell>
          <cell r="AR173">
            <v>2008</v>
          </cell>
          <cell r="AS173">
            <v>2008</v>
          </cell>
          <cell r="AT173">
            <v>2008</v>
          </cell>
          <cell r="AU173" t="str">
            <v/>
          </cell>
          <cell r="AV173">
            <v>2007</v>
          </cell>
          <cell r="AW173" t="str">
            <v/>
          </cell>
          <cell r="AX173" t="str">
            <v/>
          </cell>
          <cell r="AY173">
            <v>2008</v>
          </cell>
          <cell r="AZ173" t="str">
            <v/>
          </cell>
          <cell r="BA173">
            <v>2008</v>
          </cell>
          <cell r="BB173">
            <v>2008</v>
          </cell>
          <cell r="BC173" t="str">
            <v/>
          </cell>
          <cell r="BD173">
            <v>2007</v>
          </cell>
          <cell r="BE173" t="str">
            <v/>
          </cell>
          <cell r="BF173">
            <v>2007</v>
          </cell>
          <cell r="BG173">
            <v>2007</v>
          </cell>
          <cell r="BH173" t="str">
            <v/>
          </cell>
          <cell r="BI173" t="str">
            <v/>
          </cell>
          <cell r="BJ173">
            <v>2006</v>
          </cell>
          <cell r="BK173">
            <v>2007</v>
          </cell>
          <cell r="BL173">
            <v>2008</v>
          </cell>
          <cell r="BM173">
            <v>2007</v>
          </cell>
          <cell r="BN173">
            <v>2005</v>
          </cell>
          <cell r="BO173">
            <v>2006</v>
          </cell>
          <cell r="BP173">
            <v>2008</v>
          </cell>
          <cell r="BQ173">
            <v>2008</v>
          </cell>
          <cell r="BR173">
            <v>2008</v>
          </cell>
          <cell r="BS173" t="str">
            <v/>
          </cell>
          <cell r="BT173">
            <v>2007</v>
          </cell>
          <cell r="BU173" t="str">
            <v/>
          </cell>
          <cell r="BV173">
            <v>2009</v>
          </cell>
          <cell r="BW173" t="str">
            <v/>
          </cell>
          <cell r="BX173">
            <v>2007</v>
          </cell>
          <cell r="BY173" t="str">
            <v/>
          </cell>
          <cell r="BZ173">
            <v>2007</v>
          </cell>
          <cell r="CA173">
            <v>2008</v>
          </cell>
          <cell r="CB173" t="str">
            <v/>
          </cell>
          <cell r="CC173">
            <v>2008</v>
          </cell>
          <cell r="CD173">
            <v>2008</v>
          </cell>
          <cell r="CE173">
            <v>2006</v>
          </cell>
          <cell r="CF173" t="str">
            <v/>
          </cell>
          <cell r="CG173" t="str">
            <v/>
          </cell>
          <cell r="CH173">
            <v>2006</v>
          </cell>
          <cell r="CI173" t="str">
            <v/>
          </cell>
          <cell r="CJ173" t="str">
            <v/>
          </cell>
          <cell r="CK173">
            <v>2007</v>
          </cell>
          <cell r="CL173">
            <v>2007</v>
          </cell>
          <cell r="CM173">
            <v>2007</v>
          </cell>
          <cell r="CN173">
            <v>2006</v>
          </cell>
          <cell r="CO173" t="str">
            <v/>
          </cell>
          <cell r="CP173" t="str">
            <v/>
          </cell>
          <cell r="CQ173" t="str">
            <v/>
          </cell>
          <cell r="CR173">
            <v>2008</v>
          </cell>
          <cell r="CS173">
            <v>2007</v>
          </cell>
          <cell r="CT173" t="str">
            <v/>
          </cell>
          <cell r="CU173" t="str">
            <v/>
          </cell>
          <cell r="CV173" t="str">
            <v/>
          </cell>
          <cell r="CW173">
            <v>2008</v>
          </cell>
          <cell r="CX173" t="str">
            <v/>
          </cell>
          <cell r="CY173" t="str">
            <v/>
          </cell>
          <cell r="CZ173">
            <v>2005</v>
          </cell>
          <cell r="DA173" t="str">
            <v/>
          </cell>
          <cell r="DB173">
            <v>2004</v>
          </cell>
          <cell r="DC173">
            <v>2005</v>
          </cell>
          <cell r="DD173">
            <v>2008</v>
          </cell>
          <cell r="DE173">
            <v>2008</v>
          </cell>
          <cell r="DF173" t="str">
            <v/>
          </cell>
          <cell r="DG173">
            <v>2008</v>
          </cell>
          <cell r="DH173">
            <v>2008</v>
          </cell>
          <cell r="DI173" t="str">
            <v/>
          </cell>
          <cell r="DJ173" t="str">
            <v/>
          </cell>
          <cell r="DK173" t="str">
            <v/>
          </cell>
          <cell r="DL173">
            <v>2007</v>
          </cell>
          <cell r="DM173">
            <v>2007</v>
          </cell>
          <cell r="DN173">
            <v>2008</v>
          </cell>
          <cell r="DO173">
            <v>2008</v>
          </cell>
          <cell r="DP173">
            <v>2007</v>
          </cell>
          <cell r="DQ173">
            <v>2008</v>
          </cell>
          <cell r="DR173">
            <v>2006</v>
          </cell>
          <cell r="DS173">
            <v>2005</v>
          </cell>
          <cell r="DT173" t="str">
            <v/>
          </cell>
          <cell r="DU173">
            <v>2008</v>
          </cell>
          <cell r="DV173">
            <v>2004</v>
          </cell>
          <cell r="DW173" t="str">
            <v/>
          </cell>
          <cell r="DX173" t="str">
            <v/>
          </cell>
          <cell r="DY173" t="str">
            <v/>
          </cell>
          <cell r="DZ173">
            <v>2006</v>
          </cell>
          <cell r="EA173">
            <v>2006</v>
          </cell>
          <cell r="EB173">
            <v>2005</v>
          </cell>
          <cell r="EC173">
            <v>2007</v>
          </cell>
          <cell r="ED173">
            <v>2007</v>
          </cell>
          <cell r="EE173">
            <v>2007</v>
          </cell>
          <cell r="EF173" t="str">
            <v/>
          </cell>
          <cell r="EG173">
            <v>2008</v>
          </cell>
          <cell r="EH173">
            <v>2008</v>
          </cell>
          <cell r="EI173">
            <v>2008</v>
          </cell>
          <cell r="EJ173" t="str">
            <v/>
          </cell>
          <cell r="EK173">
            <v>2002</v>
          </cell>
          <cell r="EL173" t="str">
            <v/>
          </cell>
          <cell r="EM173">
            <v>2005</v>
          </cell>
          <cell r="EN173" t="str">
            <v/>
          </cell>
        </row>
        <row r="174">
          <cell r="C174" t="str">
            <v>5.1.4</v>
          </cell>
          <cell r="F174">
            <v>2007</v>
          </cell>
          <cell r="G174" t="str">
            <v>GERD - Financed by business enterprise (% of total)</v>
          </cell>
          <cell r="H174" t="str">
            <v>UNESCO</v>
          </cell>
          <cell r="I174" t="str">
            <v>2001 - 2009</v>
          </cell>
          <cell r="J174">
            <v>77</v>
          </cell>
          <cell r="K174">
            <v>63</v>
          </cell>
          <cell r="L174">
            <v>0.5</v>
          </cell>
          <cell r="M174" t="str">
            <v>good</v>
          </cell>
          <cell r="N174" t="str">
            <v>YEAR</v>
          </cell>
          <cell r="O174" t="str">
            <v/>
          </cell>
          <cell r="P174" t="str">
            <v/>
          </cell>
          <cell r="Q174" t="str">
            <v/>
          </cell>
          <cell r="R174">
            <v>2007</v>
          </cell>
          <cell r="S174" t="str">
            <v/>
          </cell>
          <cell r="T174">
            <v>2006</v>
          </cell>
          <cell r="U174">
            <v>2009</v>
          </cell>
          <cell r="V174">
            <v>2007</v>
          </cell>
          <cell r="W174" t="str">
            <v/>
          </cell>
          <cell r="X174" t="str">
            <v/>
          </cell>
          <cell r="Y174">
            <v>2007</v>
          </cell>
          <cell r="Z174">
            <v>2007</v>
          </cell>
          <cell r="AA174" t="str">
            <v/>
          </cell>
          <cell r="AB174">
            <v>2002</v>
          </cell>
          <cell r="AC174" t="str">
            <v/>
          </cell>
          <cell r="AD174" t="str">
            <v/>
          </cell>
          <cell r="AE174">
            <v>2007</v>
          </cell>
          <cell r="AF174">
            <v>2004</v>
          </cell>
          <cell r="AG174">
            <v>2007</v>
          </cell>
          <cell r="AH174" t="str">
            <v/>
          </cell>
          <cell r="AI174" t="str">
            <v/>
          </cell>
          <cell r="AJ174" t="str">
            <v/>
          </cell>
          <cell r="AK174">
            <v>2009</v>
          </cell>
          <cell r="AL174">
            <v>2004</v>
          </cell>
          <cell r="AM174">
            <v>2007</v>
          </cell>
          <cell r="AN174">
            <v>2007</v>
          </cell>
          <cell r="AO174" t="str">
            <v/>
          </cell>
          <cell r="AP174" t="str">
            <v/>
          </cell>
          <cell r="AQ174">
            <v>2008</v>
          </cell>
          <cell r="AR174">
            <v>2007</v>
          </cell>
          <cell r="AS174">
            <v>2008</v>
          </cell>
          <cell r="AT174">
            <v>2008</v>
          </cell>
          <cell r="AU174" t="str">
            <v/>
          </cell>
          <cell r="AV174">
            <v>2007</v>
          </cell>
          <cell r="AW174" t="str">
            <v/>
          </cell>
          <cell r="AX174">
            <v>2007</v>
          </cell>
          <cell r="AY174">
            <v>2008</v>
          </cell>
          <cell r="AZ174" t="str">
            <v/>
          </cell>
          <cell r="BA174">
            <v>2007</v>
          </cell>
          <cell r="BB174">
            <v>2008</v>
          </cell>
          <cell r="BC174" t="str">
            <v/>
          </cell>
          <cell r="BD174">
            <v>2007</v>
          </cell>
          <cell r="BE174" t="str">
            <v/>
          </cell>
          <cell r="BF174">
            <v>2005</v>
          </cell>
          <cell r="BG174" t="str">
            <v/>
          </cell>
          <cell r="BH174" t="str">
            <v/>
          </cell>
          <cell r="BI174" t="str">
            <v/>
          </cell>
          <cell r="BJ174">
            <v>2006</v>
          </cell>
          <cell r="BK174">
            <v>2007</v>
          </cell>
          <cell r="BL174">
            <v>2008</v>
          </cell>
          <cell r="BM174">
            <v>2007</v>
          </cell>
          <cell r="BN174">
            <v>2001</v>
          </cell>
          <cell r="BO174">
            <v>2006</v>
          </cell>
          <cell r="BP174">
            <v>2007</v>
          </cell>
          <cell r="BQ174">
            <v>2006</v>
          </cell>
          <cell r="BR174">
            <v>2007</v>
          </cell>
          <cell r="BS174" t="str">
            <v/>
          </cell>
          <cell r="BT174">
            <v>2007</v>
          </cell>
          <cell r="BU174" t="str">
            <v/>
          </cell>
          <cell r="BV174">
            <v>2009</v>
          </cell>
          <cell r="BW174" t="str">
            <v/>
          </cell>
          <cell r="BX174">
            <v>2007</v>
          </cell>
          <cell r="BY174">
            <v>2007</v>
          </cell>
          <cell r="BZ174">
            <v>2005</v>
          </cell>
          <cell r="CA174">
            <v>2008</v>
          </cell>
          <cell r="CB174" t="str">
            <v/>
          </cell>
          <cell r="CC174">
            <v>2008</v>
          </cell>
          <cell r="CD174">
            <v>2007</v>
          </cell>
          <cell r="CE174">
            <v>2002</v>
          </cell>
          <cell r="CF174" t="str">
            <v/>
          </cell>
          <cell r="CG174" t="str">
            <v/>
          </cell>
          <cell r="CH174">
            <v>2006</v>
          </cell>
          <cell r="CI174" t="str">
            <v/>
          </cell>
          <cell r="CJ174" t="str">
            <v/>
          </cell>
          <cell r="CK174">
            <v>2007</v>
          </cell>
          <cell r="CL174" t="str">
            <v/>
          </cell>
          <cell r="CM174">
            <v>2007</v>
          </cell>
          <cell r="CN174">
            <v>2006</v>
          </cell>
          <cell r="CO174" t="str">
            <v/>
          </cell>
          <cell r="CP174" t="str">
            <v/>
          </cell>
          <cell r="CQ174" t="str">
            <v/>
          </cell>
          <cell r="CR174">
            <v>2003</v>
          </cell>
          <cell r="CS174">
            <v>2007</v>
          </cell>
          <cell r="CT174" t="str">
            <v/>
          </cell>
          <cell r="CU174" t="str">
            <v/>
          </cell>
          <cell r="CV174" t="str">
            <v/>
          </cell>
          <cell r="CW174">
            <v>2007</v>
          </cell>
          <cell r="CX174" t="str">
            <v/>
          </cell>
          <cell r="CY174" t="str">
            <v/>
          </cell>
          <cell r="CZ174">
            <v>2005</v>
          </cell>
          <cell r="DA174">
            <v>2005</v>
          </cell>
          <cell r="DB174" t="str">
            <v/>
          </cell>
          <cell r="DC174">
            <v>2005</v>
          </cell>
          <cell r="DD174">
            <v>2008</v>
          </cell>
          <cell r="DE174">
            <v>2007</v>
          </cell>
          <cell r="DF174" t="str">
            <v/>
          </cell>
          <cell r="DG174">
            <v>2008</v>
          </cell>
          <cell r="DH174">
            <v>2008</v>
          </cell>
          <cell r="DI174" t="str">
            <v/>
          </cell>
          <cell r="DJ174" t="str">
            <v/>
          </cell>
          <cell r="DK174" t="str">
            <v/>
          </cell>
          <cell r="DL174" t="str">
            <v/>
          </cell>
          <cell r="DM174">
            <v>2007</v>
          </cell>
          <cell r="DN174">
            <v>2008</v>
          </cell>
          <cell r="DO174">
            <v>2008</v>
          </cell>
          <cell r="DP174">
            <v>2006</v>
          </cell>
          <cell r="DQ174">
            <v>2007</v>
          </cell>
          <cell r="DR174">
            <v>2006</v>
          </cell>
          <cell r="DS174" t="str">
            <v/>
          </cell>
          <cell r="DT174" t="str">
            <v/>
          </cell>
          <cell r="DU174">
            <v>2007</v>
          </cell>
          <cell r="DV174">
            <v>2004</v>
          </cell>
          <cell r="DW174" t="str">
            <v/>
          </cell>
          <cell r="DX174">
            <v>2005</v>
          </cell>
          <cell r="DY174" t="str">
            <v/>
          </cell>
          <cell r="DZ174">
            <v>2005</v>
          </cell>
          <cell r="EA174" t="str">
            <v/>
          </cell>
          <cell r="EB174">
            <v>2005</v>
          </cell>
          <cell r="EC174">
            <v>2007</v>
          </cell>
          <cell r="ED174">
            <v>2007</v>
          </cell>
          <cell r="EE174">
            <v>2007</v>
          </cell>
          <cell r="EF174" t="str">
            <v/>
          </cell>
          <cell r="EG174">
            <v>2008</v>
          </cell>
          <cell r="EH174">
            <v>2008</v>
          </cell>
          <cell r="EI174">
            <v>2008</v>
          </cell>
          <cell r="EJ174" t="str">
            <v/>
          </cell>
          <cell r="EK174">
            <v>2002</v>
          </cell>
          <cell r="EL174" t="str">
            <v/>
          </cell>
          <cell r="EM174" t="str">
            <v/>
          </cell>
          <cell r="EN174" t="str">
            <v/>
          </cell>
        </row>
        <row r="175">
          <cell r="C175" t="str">
            <v>5.2.3</v>
          </cell>
          <cell r="F175">
            <v>2007</v>
          </cell>
          <cell r="G175" t="str">
            <v>GERD - Financed by abroad (% of total)</v>
          </cell>
          <cell r="H175" t="str">
            <v>UNESCO</v>
          </cell>
          <cell r="I175" t="str">
            <v>2001 - 2009</v>
          </cell>
          <cell r="J175">
            <v>82</v>
          </cell>
          <cell r="K175">
            <v>68</v>
          </cell>
          <cell r="L175">
            <v>0.5</v>
          </cell>
          <cell r="M175" t="str">
            <v>good</v>
          </cell>
          <cell r="N175" t="str">
            <v>YEAR</v>
          </cell>
          <cell r="O175" t="str">
            <v/>
          </cell>
          <cell r="P175" t="str">
            <v/>
          </cell>
          <cell r="Q175" t="str">
            <v/>
          </cell>
          <cell r="R175">
            <v>2007</v>
          </cell>
          <cell r="S175">
            <v>2007</v>
          </cell>
          <cell r="T175">
            <v>2006</v>
          </cell>
          <cell r="U175">
            <v>2009</v>
          </cell>
          <cell r="V175">
            <v>2007</v>
          </cell>
          <cell r="W175" t="str">
            <v/>
          </cell>
          <cell r="X175" t="str">
            <v/>
          </cell>
          <cell r="Y175">
            <v>2007</v>
          </cell>
          <cell r="Z175">
            <v>2007</v>
          </cell>
          <cell r="AA175" t="str">
            <v/>
          </cell>
          <cell r="AB175">
            <v>2002</v>
          </cell>
          <cell r="AC175" t="str">
            <v/>
          </cell>
          <cell r="AD175" t="str">
            <v/>
          </cell>
          <cell r="AE175" t="str">
            <v/>
          </cell>
          <cell r="AF175">
            <v>2004</v>
          </cell>
          <cell r="AG175">
            <v>2007</v>
          </cell>
          <cell r="AH175">
            <v>2007</v>
          </cell>
          <cell r="AI175">
            <v>2002</v>
          </cell>
          <cell r="AJ175" t="str">
            <v/>
          </cell>
          <cell r="AK175">
            <v>2009</v>
          </cell>
          <cell r="AL175">
            <v>2004</v>
          </cell>
          <cell r="AM175">
            <v>2007</v>
          </cell>
          <cell r="AN175">
            <v>2007</v>
          </cell>
          <cell r="AO175" t="str">
            <v/>
          </cell>
          <cell r="AP175" t="str">
            <v/>
          </cell>
          <cell r="AQ175">
            <v>2008</v>
          </cell>
          <cell r="AR175">
            <v>2007</v>
          </cell>
          <cell r="AS175">
            <v>2008</v>
          </cell>
          <cell r="AT175">
            <v>2008</v>
          </cell>
          <cell r="AU175" t="str">
            <v/>
          </cell>
          <cell r="AV175">
            <v>2007</v>
          </cell>
          <cell r="AW175" t="str">
            <v/>
          </cell>
          <cell r="AX175">
            <v>2007</v>
          </cell>
          <cell r="AY175">
            <v>2008</v>
          </cell>
          <cell r="AZ175">
            <v>2007</v>
          </cell>
          <cell r="BA175">
            <v>2007</v>
          </cell>
          <cell r="BB175">
            <v>2008</v>
          </cell>
          <cell r="BC175" t="str">
            <v/>
          </cell>
          <cell r="BD175">
            <v>2007</v>
          </cell>
          <cell r="BE175" t="str">
            <v/>
          </cell>
          <cell r="BF175">
            <v>2005</v>
          </cell>
          <cell r="BG175">
            <v>2007</v>
          </cell>
          <cell r="BH175" t="str">
            <v/>
          </cell>
          <cell r="BI175" t="str">
            <v/>
          </cell>
          <cell r="BJ175">
            <v>2006</v>
          </cell>
          <cell r="BK175">
            <v>2007</v>
          </cell>
          <cell r="BL175">
            <v>2008</v>
          </cell>
          <cell r="BM175" t="str">
            <v/>
          </cell>
          <cell r="BN175" t="str">
            <v/>
          </cell>
          <cell r="BO175" t="str">
            <v/>
          </cell>
          <cell r="BP175">
            <v>2007</v>
          </cell>
          <cell r="BQ175">
            <v>2006</v>
          </cell>
          <cell r="BR175">
            <v>2007</v>
          </cell>
          <cell r="BS175" t="str">
            <v/>
          </cell>
          <cell r="BT175">
            <v>2007</v>
          </cell>
          <cell r="BU175" t="str">
            <v/>
          </cell>
          <cell r="BV175">
            <v>2009</v>
          </cell>
          <cell r="BW175" t="str">
            <v/>
          </cell>
          <cell r="BX175">
            <v>2007</v>
          </cell>
          <cell r="BY175">
            <v>2004</v>
          </cell>
          <cell r="BZ175">
            <v>2005</v>
          </cell>
          <cell r="CA175">
            <v>2008</v>
          </cell>
          <cell r="CB175" t="str">
            <v/>
          </cell>
          <cell r="CC175">
            <v>2008</v>
          </cell>
          <cell r="CD175">
            <v>2007</v>
          </cell>
          <cell r="CE175">
            <v>2002</v>
          </cell>
          <cell r="CF175">
            <v>2007</v>
          </cell>
          <cell r="CG175" t="str">
            <v/>
          </cell>
          <cell r="CH175">
            <v>2006</v>
          </cell>
          <cell r="CI175" t="str">
            <v/>
          </cell>
          <cell r="CJ175" t="str">
            <v/>
          </cell>
          <cell r="CK175">
            <v>2007</v>
          </cell>
          <cell r="CL175">
            <v>2007</v>
          </cell>
          <cell r="CM175">
            <v>2007</v>
          </cell>
          <cell r="CN175">
            <v>2006</v>
          </cell>
          <cell r="CO175">
            <v>2002</v>
          </cell>
          <cell r="CP175" t="str">
            <v/>
          </cell>
          <cell r="CQ175" t="str">
            <v/>
          </cell>
          <cell r="CR175">
            <v>2003</v>
          </cell>
          <cell r="CS175">
            <v>2007</v>
          </cell>
          <cell r="CT175" t="str">
            <v/>
          </cell>
          <cell r="CU175" t="str">
            <v/>
          </cell>
          <cell r="CV175" t="str">
            <v/>
          </cell>
          <cell r="CW175">
            <v>2007</v>
          </cell>
          <cell r="CX175" t="str">
            <v/>
          </cell>
          <cell r="CY175">
            <v>2007</v>
          </cell>
          <cell r="CZ175">
            <v>2005</v>
          </cell>
          <cell r="DA175">
            <v>2005</v>
          </cell>
          <cell r="DB175" t="str">
            <v/>
          </cell>
          <cell r="DC175">
            <v>2005</v>
          </cell>
          <cell r="DD175">
            <v>2008</v>
          </cell>
          <cell r="DE175">
            <v>2007</v>
          </cell>
          <cell r="DF175" t="str">
            <v/>
          </cell>
          <cell r="DG175">
            <v>2008</v>
          </cell>
          <cell r="DH175">
            <v>2008</v>
          </cell>
          <cell r="DI175" t="str">
            <v/>
          </cell>
          <cell r="DJ175" t="str">
            <v/>
          </cell>
          <cell r="DK175" t="str">
            <v/>
          </cell>
          <cell r="DL175" t="str">
            <v/>
          </cell>
          <cell r="DM175">
            <v>2007</v>
          </cell>
          <cell r="DN175">
            <v>2008</v>
          </cell>
          <cell r="DO175">
            <v>2008</v>
          </cell>
          <cell r="DP175">
            <v>2006</v>
          </cell>
          <cell r="DQ175">
            <v>2007</v>
          </cell>
          <cell r="DR175">
            <v>2006</v>
          </cell>
          <cell r="DS175" t="str">
            <v/>
          </cell>
          <cell r="DT175" t="str">
            <v/>
          </cell>
          <cell r="DU175">
            <v>2007</v>
          </cell>
          <cell r="DV175">
            <v>2004</v>
          </cell>
          <cell r="DW175" t="str">
            <v/>
          </cell>
          <cell r="DX175">
            <v>2001</v>
          </cell>
          <cell r="DY175" t="str">
            <v/>
          </cell>
          <cell r="DZ175">
            <v>2005</v>
          </cell>
          <cell r="EA175" t="str">
            <v/>
          </cell>
          <cell r="EB175">
            <v>2005</v>
          </cell>
          <cell r="EC175">
            <v>2007</v>
          </cell>
          <cell r="ED175">
            <v>2007</v>
          </cell>
          <cell r="EE175">
            <v>2007</v>
          </cell>
          <cell r="EF175" t="str">
            <v/>
          </cell>
          <cell r="EG175">
            <v>2008</v>
          </cell>
          <cell r="EH175">
            <v>2008</v>
          </cell>
          <cell r="EI175">
            <v>2008</v>
          </cell>
          <cell r="EJ175" t="str">
            <v/>
          </cell>
          <cell r="EK175">
            <v>2002</v>
          </cell>
          <cell r="EL175" t="str">
            <v/>
          </cell>
          <cell r="EM175" t="str">
            <v/>
          </cell>
          <cell r="EN175" t="str">
            <v/>
          </cell>
        </row>
        <row r="176">
          <cell r="C176" t="str">
            <v>5.3.1</v>
          </cell>
          <cell r="F176">
            <v>2009</v>
          </cell>
          <cell r="G176" t="str">
            <v>Royalty and license fees, payments (% of GDP)</v>
          </cell>
          <cell r="H176" t="str">
            <v>International Monetary Fund (WB database, WB &amp; OECD GDP estimates)</v>
          </cell>
          <cell r="I176" t="str">
            <v>2000 - 2009</v>
          </cell>
          <cell r="J176">
            <v>139</v>
          </cell>
          <cell r="K176">
            <v>99</v>
          </cell>
          <cell r="L176">
            <v>1</v>
          </cell>
          <cell r="M176" t="str">
            <v>good</v>
          </cell>
          <cell r="N176" t="str">
            <v>YEAR</v>
          </cell>
          <cell r="O176">
            <v>2009</v>
          </cell>
          <cell r="P176" t="str">
            <v/>
          </cell>
          <cell r="Q176">
            <v>2009</v>
          </cell>
          <cell r="R176">
            <v>2009</v>
          </cell>
          <cell r="S176" t="str">
            <v/>
          </cell>
          <cell r="T176">
            <v>2008</v>
          </cell>
          <cell r="U176">
            <v>2009</v>
          </cell>
          <cell r="V176">
            <v>2009</v>
          </cell>
          <cell r="W176" t="str">
            <v/>
          </cell>
          <cell r="X176">
            <v>2009</v>
          </cell>
          <cell r="Y176">
            <v>2009</v>
          </cell>
          <cell r="Z176">
            <v>2009</v>
          </cell>
          <cell r="AA176">
            <v>2008</v>
          </cell>
          <cell r="AB176">
            <v>2009</v>
          </cell>
          <cell r="AC176">
            <v>2009</v>
          </cell>
          <cell r="AD176">
            <v>2009</v>
          </cell>
          <cell r="AE176">
            <v>2009</v>
          </cell>
          <cell r="AF176">
            <v>2009</v>
          </cell>
          <cell r="AG176">
            <v>2009</v>
          </cell>
          <cell r="AH176">
            <v>2008</v>
          </cell>
          <cell r="AI176">
            <v>2009</v>
          </cell>
          <cell r="AJ176">
            <v>2008</v>
          </cell>
          <cell r="AK176">
            <v>2009</v>
          </cell>
          <cell r="AL176">
            <v>2009</v>
          </cell>
          <cell r="AM176">
            <v>2009</v>
          </cell>
          <cell r="AN176">
            <v>2009</v>
          </cell>
          <cell r="AO176">
            <v>2009</v>
          </cell>
          <cell r="AP176">
            <v>2008</v>
          </cell>
          <cell r="AQ176">
            <v>2009</v>
          </cell>
          <cell r="AR176">
            <v>2009</v>
          </cell>
          <cell r="AS176">
            <v>2009</v>
          </cell>
          <cell r="AT176" t="str">
            <v/>
          </cell>
          <cell r="AU176">
            <v>2009</v>
          </cell>
          <cell r="AV176">
            <v>2009</v>
          </cell>
          <cell r="AW176">
            <v>2009</v>
          </cell>
          <cell r="AX176">
            <v>2009</v>
          </cell>
          <cell r="AY176">
            <v>2009</v>
          </cell>
          <cell r="AZ176">
            <v>2009</v>
          </cell>
          <cell r="BA176">
            <v>2009</v>
          </cell>
          <cell r="BB176">
            <v>2009</v>
          </cell>
          <cell r="BC176">
            <v>2009</v>
          </cell>
          <cell r="BD176">
            <v>2009</v>
          </cell>
          <cell r="BE176" t="str">
            <v/>
          </cell>
          <cell r="BF176">
            <v>2009</v>
          </cell>
          <cell r="BG176">
            <v>2009</v>
          </cell>
          <cell r="BH176">
            <v>2008</v>
          </cell>
          <cell r="BI176">
            <v>2009</v>
          </cell>
          <cell r="BJ176">
            <v>2008</v>
          </cell>
          <cell r="BK176">
            <v>2009</v>
          </cell>
          <cell r="BL176">
            <v>2008</v>
          </cell>
          <cell r="BM176">
            <v>2009</v>
          </cell>
          <cell r="BN176">
            <v>2009</v>
          </cell>
          <cell r="BO176" t="str">
            <v/>
          </cell>
          <cell r="BP176">
            <v>2009</v>
          </cell>
          <cell r="BQ176">
            <v>2009</v>
          </cell>
          <cell r="BR176">
            <v>2009</v>
          </cell>
          <cell r="BS176">
            <v>2009</v>
          </cell>
          <cell r="BT176">
            <v>2009</v>
          </cell>
          <cell r="BU176" t="str">
            <v/>
          </cell>
          <cell r="BV176">
            <v>2009</v>
          </cell>
          <cell r="BW176">
            <v>2009</v>
          </cell>
          <cell r="BX176">
            <v>2009</v>
          </cell>
          <cell r="BY176" t="str">
            <v/>
          </cell>
          <cell r="BZ176">
            <v>2009</v>
          </cell>
          <cell r="CA176">
            <v>2009</v>
          </cell>
          <cell r="CB176">
            <v>2009</v>
          </cell>
          <cell r="CC176">
            <v>2009</v>
          </cell>
          <cell r="CD176">
            <v>2009</v>
          </cell>
          <cell r="CE176">
            <v>2009</v>
          </cell>
          <cell r="CF176">
            <v>2005</v>
          </cell>
          <cell r="CG176">
            <v>2002</v>
          </cell>
          <cell r="CH176">
            <v>2009</v>
          </cell>
          <cell r="CI176">
            <v>2008</v>
          </cell>
          <cell r="CJ176">
            <v>2009</v>
          </cell>
          <cell r="CK176">
            <v>2006</v>
          </cell>
          <cell r="CL176">
            <v>2009</v>
          </cell>
          <cell r="CM176">
            <v>2009</v>
          </cell>
          <cell r="CN176">
            <v>2009</v>
          </cell>
          <cell r="CO176">
            <v>2009</v>
          </cell>
          <cell r="CP176">
            <v>2009</v>
          </cell>
          <cell r="CQ176" t="str">
            <v/>
          </cell>
          <cell r="CR176">
            <v>2009</v>
          </cell>
          <cell r="CS176">
            <v>2009</v>
          </cell>
          <cell r="CT176" t="str">
            <v/>
          </cell>
          <cell r="CU176">
            <v>2008</v>
          </cell>
          <cell r="CV176">
            <v>2009</v>
          </cell>
          <cell r="CW176">
            <v>2009</v>
          </cell>
          <cell r="CX176" t="str">
            <v/>
          </cell>
          <cell r="CY176">
            <v>2009</v>
          </cell>
          <cell r="CZ176">
            <v>2009</v>
          </cell>
          <cell r="DA176">
            <v>2009</v>
          </cell>
          <cell r="DB176">
            <v>2009</v>
          </cell>
          <cell r="DC176">
            <v>2009</v>
          </cell>
          <cell r="DD176">
            <v>2009</v>
          </cell>
          <cell r="DE176">
            <v>2009</v>
          </cell>
          <cell r="DF176" t="str">
            <v/>
          </cell>
          <cell r="DG176">
            <v>2009</v>
          </cell>
          <cell r="DH176">
            <v>2009</v>
          </cell>
          <cell r="DI176">
            <v>2009</v>
          </cell>
          <cell r="DJ176" t="str">
            <v/>
          </cell>
          <cell r="DK176">
            <v>2008</v>
          </cell>
          <cell r="DL176">
            <v>2009</v>
          </cell>
          <cell r="DM176">
            <v>2009</v>
          </cell>
          <cell r="DN176">
            <v>2009</v>
          </cell>
          <cell r="DO176">
            <v>2009</v>
          </cell>
          <cell r="DP176">
            <v>2009</v>
          </cell>
          <cell r="DQ176">
            <v>2009</v>
          </cell>
          <cell r="DR176" t="str">
            <v/>
          </cell>
          <cell r="DS176">
            <v>2008</v>
          </cell>
          <cell r="DT176">
            <v>2009</v>
          </cell>
          <cell r="DU176">
            <v>2009</v>
          </cell>
          <cell r="DV176" t="str">
            <v/>
          </cell>
          <cell r="DW176">
            <v>2008</v>
          </cell>
          <cell r="DX176">
            <v>2009</v>
          </cell>
          <cell r="DY176">
            <v>2008</v>
          </cell>
          <cell r="DZ176">
            <v>2009</v>
          </cell>
          <cell r="EA176" t="str">
            <v/>
          </cell>
          <cell r="EB176">
            <v>2009</v>
          </cell>
          <cell r="EC176">
            <v>2009</v>
          </cell>
          <cell r="ED176">
            <v>2009</v>
          </cell>
          <cell r="EE176">
            <v>2009</v>
          </cell>
          <cell r="EF176" t="str">
            <v/>
          </cell>
          <cell r="EG176">
            <v>2009</v>
          </cell>
          <cell r="EH176">
            <v>2009</v>
          </cell>
          <cell r="EI176">
            <v>2009</v>
          </cell>
          <cell r="EJ176">
            <v>2009</v>
          </cell>
          <cell r="EK176" t="str">
            <v/>
          </cell>
          <cell r="EL176">
            <v>2009</v>
          </cell>
          <cell r="EM176">
            <v>2009</v>
          </cell>
          <cell r="EN176" t="str">
            <v/>
          </cell>
        </row>
        <row r="177">
          <cell r="C177" t="str">
            <v>5.3.2</v>
          </cell>
          <cell r="F177">
            <v>2009</v>
          </cell>
          <cell r="G177" t="str">
            <v>High-tech net imports (% of total net imports)</v>
          </cell>
          <cell r="H177" t="str">
            <v>UN COMTRADE</v>
          </cell>
          <cell r="I177" t="str">
            <v>2007 - 2010</v>
          </cell>
          <cell r="J177">
            <v>124</v>
          </cell>
          <cell r="K177">
            <v>99</v>
          </cell>
          <cell r="L177">
            <v>1</v>
          </cell>
          <cell r="M177" t="str">
            <v>good</v>
          </cell>
          <cell r="N177" t="str">
            <v>YEAR</v>
          </cell>
          <cell r="O177">
            <v>2010</v>
          </cell>
          <cell r="P177">
            <v>2009</v>
          </cell>
          <cell r="Q177" t="str">
            <v/>
          </cell>
          <cell r="R177">
            <v>2009</v>
          </cell>
          <cell r="S177">
            <v>2010</v>
          </cell>
          <cell r="T177">
            <v>2010</v>
          </cell>
          <cell r="U177">
            <v>2009</v>
          </cell>
          <cell r="V177">
            <v>2009</v>
          </cell>
          <cell r="W177">
            <v>2010</v>
          </cell>
          <cell r="X177" t="str">
            <v/>
          </cell>
          <cell r="Y177">
            <v>2009</v>
          </cell>
          <cell r="Z177">
            <v>2009</v>
          </cell>
          <cell r="AA177" t="str">
            <v/>
          </cell>
          <cell r="AB177">
            <v>2009</v>
          </cell>
          <cell r="AC177">
            <v>2010</v>
          </cell>
          <cell r="AD177" t="str">
            <v/>
          </cell>
          <cell r="AE177">
            <v>2010</v>
          </cell>
          <cell r="AF177" t="str">
            <v/>
          </cell>
          <cell r="AG177">
            <v>2009</v>
          </cell>
          <cell r="AH177">
            <v>2009</v>
          </cell>
          <cell r="AI177">
            <v>2008</v>
          </cell>
          <cell r="AJ177" t="str">
            <v/>
          </cell>
          <cell r="AK177">
            <v>2010</v>
          </cell>
          <cell r="AL177">
            <v>2009</v>
          </cell>
          <cell r="AM177">
            <v>2009</v>
          </cell>
          <cell r="AN177">
            <v>2010</v>
          </cell>
          <cell r="AO177">
            <v>2010</v>
          </cell>
          <cell r="AP177">
            <v>2009</v>
          </cell>
          <cell r="AQ177">
            <v>2010</v>
          </cell>
          <cell r="AR177">
            <v>2009</v>
          </cell>
          <cell r="AS177">
            <v>2009</v>
          </cell>
          <cell r="AT177">
            <v>2009</v>
          </cell>
          <cell r="AU177">
            <v>2009</v>
          </cell>
          <cell r="AV177">
            <v>2009</v>
          </cell>
          <cell r="AW177">
            <v>2010</v>
          </cell>
          <cell r="AX177">
            <v>2009</v>
          </cell>
          <cell r="AY177">
            <v>2010</v>
          </cell>
          <cell r="AZ177">
            <v>2010</v>
          </cell>
          <cell r="BA177">
            <v>2010</v>
          </cell>
          <cell r="BB177">
            <v>2010</v>
          </cell>
          <cell r="BC177" t="str">
            <v/>
          </cell>
          <cell r="BD177">
            <v>2009</v>
          </cell>
          <cell r="BE177" t="str">
            <v/>
          </cell>
          <cell r="BF177">
            <v>2010</v>
          </cell>
          <cell r="BG177">
            <v>2009</v>
          </cell>
          <cell r="BH177">
            <v>2009</v>
          </cell>
          <cell r="BI177">
            <v>2009</v>
          </cell>
          <cell r="BJ177">
            <v>2009</v>
          </cell>
          <cell r="BK177">
            <v>2010</v>
          </cell>
          <cell r="BL177">
            <v>2010</v>
          </cell>
          <cell r="BM177">
            <v>2009</v>
          </cell>
          <cell r="BN177" t="str">
            <v/>
          </cell>
          <cell r="BO177" t="str">
            <v/>
          </cell>
          <cell r="BP177">
            <v>2009</v>
          </cell>
          <cell r="BQ177">
            <v>2009</v>
          </cell>
          <cell r="BR177">
            <v>2009</v>
          </cell>
          <cell r="BS177">
            <v>2009</v>
          </cell>
          <cell r="BT177">
            <v>2010</v>
          </cell>
          <cell r="BU177">
            <v>2010</v>
          </cell>
          <cell r="BV177">
            <v>2009</v>
          </cell>
          <cell r="BW177">
            <v>2009</v>
          </cell>
          <cell r="BX177">
            <v>2009</v>
          </cell>
          <cell r="BY177" t="str">
            <v/>
          </cell>
          <cell r="BZ177">
            <v>2010</v>
          </cell>
          <cell r="CA177">
            <v>2009</v>
          </cell>
          <cell r="CB177">
            <v>2009</v>
          </cell>
          <cell r="CC177">
            <v>2010</v>
          </cell>
          <cell r="CD177">
            <v>2010</v>
          </cell>
          <cell r="CE177">
            <v>2009</v>
          </cell>
          <cell r="CF177">
            <v>2009</v>
          </cell>
          <cell r="CG177">
            <v>2010</v>
          </cell>
          <cell r="CH177">
            <v>2009</v>
          </cell>
          <cell r="CI177">
            <v>2008</v>
          </cell>
          <cell r="CJ177">
            <v>2009</v>
          </cell>
          <cell r="CK177">
            <v>2009</v>
          </cell>
          <cell r="CL177">
            <v>2010</v>
          </cell>
          <cell r="CM177">
            <v>2007</v>
          </cell>
          <cell r="CN177" t="str">
            <v/>
          </cell>
          <cell r="CO177" t="str">
            <v/>
          </cell>
          <cell r="CP177">
            <v>2008</v>
          </cell>
          <cell r="CQ177">
            <v>2009</v>
          </cell>
          <cell r="CR177">
            <v>2009</v>
          </cell>
          <cell r="CS177">
            <v>2010</v>
          </cell>
          <cell r="CT177">
            <v>2009</v>
          </cell>
          <cell r="CU177">
            <v>2008</v>
          </cell>
          <cell r="CV177">
            <v>2009</v>
          </cell>
          <cell r="CW177">
            <v>2010</v>
          </cell>
          <cell r="CX177">
            <v>2010</v>
          </cell>
          <cell r="CY177">
            <v>2009</v>
          </cell>
          <cell r="CZ177">
            <v>2009</v>
          </cell>
          <cell r="DA177">
            <v>2010</v>
          </cell>
          <cell r="DB177">
            <v>2009</v>
          </cell>
          <cell r="DC177" t="str">
            <v/>
          </cell>
          <cell r="DD177">
            <v>2009</v>
          </cell>
          <cell r="DE177">
            <v>2010</v>
          </cell>
          <cell r="DF177" t="str">
            <v/>
          </cell>
          <cell r="DG177">
            <v>2010</v>
          </cell>
          <cell r="DH177">
            <v>2010</v>
          </cell>
          <cell r="DI177">
            <v>2009</v>
          </cell>
          <cell r="DJ177">
            <v>2009</v>
          </cell>
          <cell r="DK177">
            <v>2010</v>
          </cell>
          <cell r="DL177">
            <v>2010</v>
          </cell>
          <cell r="DM177">
            <v>2009</v>
          </cell>
          <cell r="DN177">
            <v>2009</v>
          </cell>
          <cell r="DO177">
            <v>2010</v>
          </cell>
          <cell r="DP177">
            <v>2010</v>
          </cell>
          <cell r="DQ177">
            <v>2009</v>
          </cell>
          <cell r="DR177">
            <v>2010</v>
          </cell>
          <cell r="DS177">
            <v>2009</v>
          </cell>
          <cell r="DT177" t="str">
            <v/>
          </cell>
          <cell r="DU177">
            <v>2009</v>
          </cell>
          <cell r="DV177">
            <v>2009</v>
          </cell>
          <cell r="DW177">
            <v>2008</v>
          </cell>
          <cell r="DX177" t="str">
            <v/>
          </cell>
          <cell r="DY177">
            <v>2010</v>
          </cell>
          <cell r="DZ177">
            <v>2010</v>
          </cell>
          <cell r="EA177">
            <v>2009</v>
          </cell>
          <cell r="EB177">
            <v>2009</v>
          </cell>
          <cell r="EC177">
            <v>2009</v>
          </cell>
          <cell r="ED177">
            <v>2009</v>
          </cell>
          <cell r="EE177" t="str">
            <v/>
          </cell>
          <cell r="EF177">
            <v>2008</v>
          </cell>
          <cell r="EG177">
            <v>2010</v>
          </cell>
          <cell r="EH177">
            <v>2010</v>
          </cell>
          <cell r="EI177">
            <v>2009</v>
          </cell>
          <cell r="EJ177" t="str">
            <v/>
          </cell>
          <cell r="EK177">
            <v>2009</v>
          </cell>
          <cell r="EL177">
            <v>2009</v>
          </cell>
          <cell r="EM177">
            <v>2010</v>
          </cell>
          <cell r="EN177">
            <v>2009</v>
          </cell>
        </row>
        <row r="178">
          <cell r="C178" t="str">
            <v>5.3.3</v>
          </cell>
          <cell r="F178">
            <v>2009</v>
          </cell>
          <cell r="G178" t="str">
            <v>Computer, communications and other services (% of commercial service imports)</v>
          </cell>
          <cell r="H178" t="str">
            <v>International Monetary Fund (WB database)</v>
          </cell>
          <cell r="I178" t="str">
            <v>2000 - 2009</v>
          </cell>
          <cell r="J178">
            <v>165</v>
          </cell>
          <cell r="K178">
            <v>113</v>
          </cell>
          <cell r="L178">
            <v>1</v>
          </cell>
          <cell r="M178" t="str">
            <v>good</v>
          </cell>
          <cell r="N178" t="str">
            <v>YEAR</v>
          </cell>
          <cell r="O178">
            <v>2009</v>
          </cell>
          <cell r="P178" t="str">
            <v/>
          </cell>
          <cell r="Q178">
            <v>2009</v>
          </cell>
          <cell r="R178">
            <v>2009</v>
          </cell>
          <cell r="S178">
            <v>2009</v>
          </cell>
          <cell r="T178">
            <v>2008</v>
          </cell>
          <cell r="U178">
            <v>2009</v>
          </cell>
          <cell r="V178">
            <v>2009</v>
          </cell>
          <cell r="W178">
            <v>2009</v>
          </cell>
          <cell r="X178">
            <v>2009</v>
          </cell>
          <cell r="Y178">
            <v>2009</v>
          </cell>
          <cell r="Z178">
            <v>2009</v>
          </cell>
          <cell r="AA178">
            <v>2008</v>
          </cell>
          <cell r="AB178">
            <v>2009</v>
          </cell>
          <cell r="AC178">
            <v>2009</v>
          </cell>
          <cell r="AD178">
            <v>2009</v>
          </cell>
          <cell r="AE178">
            <v>2009</v>
          </cell>
          <cell r="AF178">
            <v>2009</v>
          </cell>
          <cell r="AG178">
            <v>2009</v>
          </cell>
          <cell r="AH178">
            <v>2008</v>
          </cell>
          <cell r="AI178">
            <v>2009</v>
          </cell>
          <cell r="AJ178">
            <v>2009</v>
          </cell>
          <cell r="AK178">
            <v>2009</v>
          </cell>
          <cell r="AL178">
            <v>2009</v>
          </cell>
          <cell r="AM178">
            <v>2009</v>
          </cell>
          <cell r="AN178">
            <v>2009</v>
          </cell>
          <cell r="AO178">
            <v>2009</v>
          </cell>
          <cell r="AP178">
            <v>2009</v>
          </cell>
          <cell r="AQ178">
            <v>2009</v>
          </cell>
          <cell r="AR178">
            <v>2009</v>
          </cell>
          <cell r="AS178">
            <v>2009</v>
          </cell>
          <cell r="AT178">
            <v>2004</v>
          </cell>
          <cell r="AU178">
            <v>2009</v>
          </cell>
          <cell r="AV178">
            <v>2009</v>
          </cell>
          <cell r="AW178">
            <v>2009</v>
          </cell>
          <cell r="AX178">
            <v>2009</v>
          </cell>
          <cell r="AY178">
            <v>2009</v>
          </cell>
          <cell r="AZ178">
            <v>2009</v>
          </cell>
          <cell r="BA178">
            <v>2009</v>
          </cell>
          <cell r="BB178">
            <v>2009</v>
          </cell>
          <cell r="BC178">
            <v>2009</v>
          </cell>
          <cell r="BD178">
            <v>2009</v>
          </cell>
          <cell r="BE178">
            <v>2009</v>
          </cell>
          <cell r="BF178">
            <v>2009</v>
          </cell>
          <cell r="BG178">
            <v>2009</v>
          </cell>
          <cell r="BH178">
            <v>2008</v>
          </cell>
          <cell r="BI178">
            <v>2009</v>
          </cell>
          <cell r="BJ178">
            <v>2008</v>
          </cell>
          <cell r="BK178">
            <v>2009</v>
          </cell>
          <cell r="BL178">
            <v>2009</v>
          </cell>
          <cell r="BM178">
            <v>2009</v>
          </cell>
          <cell r="BN178">
            <v>2009</v>
          </cell>
          <cell r="BO178">
            <v>2000</v>
          </cell>
          <cell r="BP178">
            <v>2009</v>
          </cell>
          <cell r="BQ178">
            <v>2009</v>
          </cell>
          <cell r="BR178">
            <v>2009</v>
          </cell>
          <cell r="BS178">
            <v>2009</v>
          </cell>
          <cell r="BT178">
            <v>2009</v>
          </cell>
          <cell r="BU178">
            <v>2009</v>
          </cell>
          <cell r="BV178">
            <v>2009</v>
          </cell>
          <cell r="BW178">
            <v>2009</v>
          </cell>
          <cell r="BX178">
            <v>2009</v>
          </cell>
          <cell r="BY178">
            <v>2009</v>
          </cell>
          <cell r="BZ178">
            <v>2009</v>
          </cell>
          <cell r="CA178">
            <v>2009</v>
          </cell>
          <cell r="CB178">
            <v>2009</v>
          </cell>
          <cell r="CC178">
            <v>2009</v>
          </cell>
          <cell r="CD178">
            <v>2009</v>
          </cell>
          <cell r="CE178">
            <v>2009</v>
          </cell>
          <cell r="CF178">
            <v>2005</v>
          </cell>
          <cell r="CG178">
            <v>2002</v>
          </cell>
          <cell r="CH178">
            <v>2009</v>
          </cell>
          <cell r="CI178">
            <v>2008</v>
          </cell>
          <cell r="CJ178">
            <v>2009</v>
          </cell>
          <cell r="CK178">
            <v>2009</v>
          </cell>
          <cell r="CL178">
            <v>2009</v>
          </cell>
          <cell r="CM178">
            <v>2009</v>
          </cell>
          <cell r="CN178">
            <v>2009</v>
          </cell>
          <cell r="CO178">
            <v>2009</v>
          </cell>
          <cell r="CP178">
            <v>2009</v>
          </cell>
          <cell r="CQ178">
            <v>2009</v>
          </cell>
          <cell r="CR178">
            <v>2009</v>
          </cell>
          <cell r="CS178">
            <v>2009</v>
          </cell>
          <cell r="CT178">
            <v>2009</v>
          </cell>
          <cell r="CU178">
            <v>2008</v>
          </cell>
          <cell r="CV178">
            <v>2009</v>
          </cell>
          <cell r="CW178">
            <v>2009</v>
          </cell>
          <cell r="CX178">
            <v>2009</v>
          </cell>
          <cell r="CY178">
            <v>2009</v>
          </cell>
          <cell r="CZ178">
            <v>2009</v>
          </cell>
          <cell r="DA178">
            <v>2009</v>
          </cell>
          <cell r="DB178">
            <v>2009</v>
          </cell>
          <cell r="DC178">
            <v>2009</v>
          </cell>
          <cell r="DD178">
            <v>2009</v>
          </cell>
          <cell r="DE178">
            <v>2009</v>
          </cell>
          <cell r="DF178" t="str">
            <v/>
          </cell>
          <cell r="DG178">
            <v>2009</v>
          </cell>
          <cell r="DH178">
            <v>2009</v>
          </cell>
          <cell r="DI178">
            <v>2009</v>
          </cell>
          <cell r="DJ178">
            <v>2009</v>
          </cell>
          <cell r="DK178">
            <v>2008</v>
          </cell>
          <cell r="DL178">
            <v>2009</v>
          </cell>
          <cell r="DM178">
            <v>2009</v>
          </cell>
          <cell r="DN178">
            <v>2009</v>
          </cell>
          <cell r="DO178">
            <v>2009</v>
          </cell>
          <cell r="DP178">
            <v>2009</v>
          </cell>
          <cell r="DQ178">
            <v>2009</v>
          </cell>
          <cell r="DR178">
            <v>2009</v>
          </cell>
          <cell r="DS178">
            <v>2009</v>
          </cell>
          <cell r="DT178">
            <v>2009</v>
          </cell>
          <cell r="DU178">
            <v>2009</v>
          </cell>
          <cell r="DV178">
            <v>2009</v>
          </cell>
          <cell r="DW178">
            <v>2008</v>
          </cell>
          <cell r="DX178">
            <v>2009</v>
          </cell>
          <cell r="DY178">
            <v>2009</v>
          </cell>
          <cell r="DZ178">
            <v>2009</v>
          </cell>
          <cell r="EA178">
            <v>2008</v>
          </cell>
          <cell r="EB178">
            <v>2009</v>
          </cell>
          <cell r="EC178">
            <v>2009</v>
          </cell>
          <cell r="ED178">
            <v>2009</v>
          </cell>
          <cell r="EE178">
            <v>2009</v>
          </cell>
          <cell r="EF178" t="str">
            <v/>
          </cell>
          <cell r="EG178">
            <v>2009</v>
          </cell>
          <cell r="EH178">
            <v>2009</v>
          </cell>
          <cell r="EI178">
            <v>2009</v>
          </cell>
          <cell r="EJ178">
            <v>2009</v>
          </cell>
          <cell r="EK178" t="str">
            <v/>
          </cell>
          <cell r="EL178">
            <v>2009</v>
          </cell>
          <cell r="EM178">
            <v>2009</v>
          </cell>
          <cell r="EN178" t="str">
            <v/>
          </cell>
        </row>
        <row r="179">
          <cell r="C179" t="str">
            <v>5.3.4</v>
          </cell>
          <cell r="F179">
            <v>2009</v>
          </cell>
          <cell r="G179" t="str">
            <v>Foreign direct investment, net inflows (% of GDP)</v>
          </cell>
          <cell r="H179" t="str">
            <v>International Monetary Fund (WB database, WB &amp; OECD GDP estimates)</v>
          </cell>
          <cell r="I179" t="str">
            <v>2000 - 2009</v>
          </cell>
          <cell r="J179">
            <v>179</v>
          </cell>
          <cell r="K179">
            <v>117</v>
          </cell>
          <cell r="L179">
            <v>1</v>
          </cell>
          <cell r="M179" t="str">
            <v>good</v>
          </cell>
          <cell r="N179" t="str">
            <v>YEAR</v>
          </cell>
          <cell r="O179">
            <v>2009</v>
          </cell>
          <cell r="P179">
            <v>2009</v>
          </cell>
          <cell r="Q179">
            <v>2009</v>
          </cell>
          <cell r="R179">
            <v>2009</v>
          </cell>
          <cell r="S179">
            <v>2009</v>
          </cell>
          <cell r="T179">
            <v>2009</v>
          </cell>
          <cell r="U179">
            <v>2009</v>
          </cell>
          <cell r="V179">
            <v>2009</v>
          </cell>
          <cell r="W179">
            <v>2009</v>
          </cell>
          <cell r="X179">
            <v>2009</v>
          </cell>
          <cell r="Y179">
            <v>2009</v>
          </cell>
          <cell r="Z179">
            <v>2009</v>
          </cell>
          <cell r="AA179">
            <v>2009</v>
          </cell>
          <cell r="AB179">
            <v>2009</v>
          </cell>
          <cell r="AC179">
            <v>2009</v>
          </cell>
          <cell r="AD179">
            <v>2009</v>
          </cell>
          <cell r="AE179">
            <v>2009</v>
          </cell>
          <cell r="AF179">
            <v>2006</v>
          </cell>
          <cell r="AG179">
            <v>2009</v>
          </cell>
          <cell r="AH179">
            <v>2009</v>
          </cell>
          <cell r="AI179">
            <v>2009</v>
          </cell>
          <cell r="AJ179">
            <v>2009</v>
          </cell>
          <cell r="AK179">
            <v>2009</v>
          </cell>
          <cell r="AL179">
            <v>2009</v>
          </cell>
          <cell r="AM179">
            <v>2009</v>
          </cell>
          <cell r="AN179">
            <v>2009</v>
          </cell>
          <cell r="AO179">
            <v>2009</v>
          </cell>
          <cell r="AP179">
            <v>2009</v>
          </cell>
          <cell r="AQ179">
            <v>2009</v>
          </cell>
          <cell r="AR179">
            <v>2009</v>
          </cell>
          <cell r="AS179">
            <v>2009</v>
          </cell>
          <cell r="AT179">
            <v>2009</v>
          </cell>
          <cell r="AU179">
            <v>2009</v>
          </cell>
          <cell r="AV179">
            <v>2009</v>
          </cell>
          <cell r="AW179">
            <v>2009</v>
          </cell>
          <cell r="AX179">
            <v>2009</v>
          </cell>
          <cell r="AY179">
            <v>2009</v>
          </cell>
          <cell r="AZ179">
            <v>2009</v>
          </cell>
          <cell r="BA179">
            <v>2009</v>
          </cell>
          <cell r="BB179">
            <v>2009</v>
          </cell>
          <cell r="BC179">
            <v>2009</v>
          </cell>
          <cell r="BD179">
            <v>2009</v>
          </cell>
          <cell r="BE179">
            <v>2009</v>
          </cell>
          <cell r="BF179">
            <v>2009</v>
          </cell>
          <cell r="BG179">
            <v>2009</v>
          </cell>
          <cell r="BH179">
            <v>2009</v>
          </cell>
          <cell r="BI179">
            <v>2009</v>
          </cell>
          <cell r="BJ179">
            <v>2009</v>
          </cell>
          <cell r="BK179">
            <v>2009</v>
          </cell>
          <cell r="BL179">
            <v>2009</v>
          </cell>
          <cell r="BM179">
            <v>2009</v>
          </cell>
          <cell r="BN179">
            <v>2009</v>
          </cell>
          <cell r="BO179">
            <v>2009</v>
          </cell>
          <cell r="BP179">
            <v>2009</v>
          </cell>
          <cell r="BQ179">
            <v>2009</v>
          </cell>
          <cell r="BR179">
            <v>2009</v>
          </cell>
          <cell r="BS179">
            <v>2009</v>
          </cell>
          <cell r="BT179">
            <v>2009</v>
          </cell>
          <cell r="BU179">
            <v>2009</v>
          </cell>
          <cell r="BV179">
            <v>2009</v>
          </cell>
          <cell r="BW179">
            <v>2009</v>
          </cell>
          <cell r="BX179">
            <v>2009</v>
          </cell>
          <cell r="BY179">
            <v>2008</v>
          </cell>
          <cell r="BZ179">
            <v>2009</v>
          </cell>
          <cell r="CA179">
            <v>2009</v>
          </cell>
          <cell r="CB179">
            <v>2009</v>
          </cell>
          <cell r="CC179">
            <v>2009</v>
          </cell>
          <cell r="CD179">
            <v>2009</v>
          </cell>
          <cell r="CE179">
            <v>2009</v>
          </cell>
          <cell r="CF179">
            <v>2009</v>
          </cell>
          <cell r="CG179">
            <v>2009</v>
          </cell>
          <cell r="CH179">
            <v>2009</v>
          </cell>
          <cell r="CI179">
            <v>2009</v>
          </cell>
          <cell r="CJ179">
            <v>2009</v>
          </cell>
          <cell r="CK179">
            <v>2009</v>
          </cell>
          <cell r="CL179">
            <v>2009</v>
          </cell>
          <cell r="CM179">
            <v>2009</v>
          </cell>
          <cell r="CN179">
            <v>2009</v>
          </cell>
          <cell r="CO179">
            <v>2009</v>
          </cell>
          <cell r="CP179">
            <v>2009</v>
          </cell>
          <cell r="CQ179">
            <v>2009</v>
          </cell>
          <cell r="CR179">
            <v>2009</v>
          </cell>
          <cell r="CS179">
            <v>2009</v>
          </cell>
          <cell r="CT179">
            <v>2009</v>
          </cell>
          <cell r="CU179">
            <v>2009</v>
          </cell>
          <cell r="CV179">
            <v>2009</v>
          </cell>
          <cell r="CW179">
            <v>2009</v>
          </cell>
          <cell r="CX179">
            <v>2009</v>
          </cell>
          <cell r="CY179">
            <v>2009</v>
          </cell>
          <cell r="CZ179">
            <v>2009</v>
          </cell>
          <cell r="DA179">
            <v>2009</v>
          </cell>
          <cell r="DB179">
            <v>2009</v>
          </cell>
          <cell r="DC179">
            <v>2009</v>
          </cell>
          <cell r="DD179">
            <v>2009</v>
          </cell>
          <cell r="DE179">
            <v>2009</v>
          </cell>
          <cell r="DF179" t="str">
            <v/>
          </cell>
          <cell r="DG179">
            <v>2009</v>
          </cell>
          <cell r="DH179">
            <v>2009</v>
          </cell>
          <cell r="DI179">
            <v>2009</v>
          </cell>
          <cell r="DJ179">
            <v>2009</v>
          </cell>
          <cell r="DK179">
            <v>2009</v>
          </cell>
          <cell r="DL179">
            <v>2009</v>
          </cell>
          <cell r="DM179">
            <v>2009</v>
          </cell>
          <cell r="DN179">
            <v>2009</v>
          </cell>
          <cell r="DO179">
            <v>2009</v>
          </cell>
          <cell r="DP179">
            <v>2009</v>
          </cell>
          <cell r="DQ179">
            <v>2009</v>
          </cell>
          <cell r="DR179">
            <v>2009</v>
          </cell>
          <cell r="DS179">
            <v>2009</v>
          </cell>
          <cell r="DT179">
            <v>2009</v>
          </cell>
          <cell r="DU179">
            <v>2009</v>
          </cell>
          <cell r="DV179">
            <v>2009</v>
          </cell>
          <cell r="DW179">
            <v>2009</v>
          </cell>
          <cell r="DX179">
            <v>2009</v>
          </cell>
          <cell r="DY179">
            <v>2009</v>
          </cell>
          <cell r="DZ179">
            <v>2009</v>
          </cell>
          <cell r="EA179">
            <v>2009</v>
          </cell>
          <cell r="EB179">
            <v>2009</v>
          </cell>
          <cell r="EC179">
            <v>2009</v>
          </cell>
          <cell r="ED179">
            <v>2009</v>
          </cell>
          <cell r="EE179">
            <v>2009</v>
          </cell>
          <cell r="EF179" t="str">
            <v/>
          </cell>
          <cell r="EG179">
            <v>2009</v>
          </cell>
          <cell r="EH179">
            <v>2009</v>
          </cell>
          <cell r="EI179">
            <v>2009</v>
          </cell>
          <cell r="EJ179">
            <v>2009</v>
          </cell>
          <cell r="EK179">
            <v>2009</v>
          </cell>
          <cell r="EL179">
            <v>2009</v>
          </cell>
          <cell r="EM179">
            <v>2009</v>
          </cell>
          <cell r="EN179">
            <v>2009</v>
          </cell>
        </row>
        <row r="180">
          <cell r="C180" t="str">
            <v>6.1.1</v>
          </cell>
          <cell r="F180">
            <v>2009</v>
          </cell>
          <cell r="G180" t="str">
            <v>Resident patent applications at the National Patent Office (per billion GDP, PPP, 2005 $)</v>
          </cell>
          <cell r="H180" t="str">
            <v>World Intellectual Property Organization</v>
          </cell>
          <cell r="I180" t="str">
            <v>2000 - 2010</v>
          </cell>
          <cell r="J180">
            <v>108</v>
          </cell>
          <cell r="K180">
            <v>87</v>
          </cell>
          <cell r="L180">
            <v>1</v>
          </cell>
          <cell r="M180" t="str">
            <v>good</v>
          </cell>
          <cell r="N180" t="str">
            <v>YEAR</v>
          </cell>
          <cell r="O180" t="str">
            <v/>
          </cell>
          <cell r="P180">
            <v>2007</v>
          </cell>
          <cell r="Q180" t="str">
            <v/>
          </cell>
          <cell r="R180" t="str">
            <v/>
          </cell>
          <cell r="S180">
            <v>2009</v>
          </cell>
          <cell r="T180">
            <v>2009</v>
          </cell>
          <cell r="U180">
            <v>2009</v>
          </cell>
          <cell r="V180">
            <v>2008</v>
          </cell>
          <cell r="W180" t="str">
            <v/>
          </cell>
          <cell r="X180">
            <v>2009</v>
          </cell>
          <cell r="Y180">
            <v>2009</v>
          </cell>
          <cell r="Z180">
            <v>2009</v>
          </cell>
          <cell r="AA180" t="str">
            <v/>
          </cell>
          <cell r="AB180" t="str">
            <v/>
          </cell>
          <cell r="AC180">
            <v>2008</v>
          </cell>
          <cell r="AD180" t="str">
            <v/>
          </cell>
          <cell r="AE180">
            <v>2007</v>
          </cell>
          <cell r="AF180">
            <v>2010</v>
          </cell>
          <cell r="AG180">
            <v>2009</v>
          </cell>
          <cell r="AH180">
            <v>2005</v>
          </cell>
          <cell r="AI180" t="str">
            <v/>
          </cell>
          <cell r="AJ180" t="str">
            <v/>
          </cell>
          <cell r="AK180">
            <v>2009</v>
          </cell>
          <cell r="AL180">
            <v>2008</v>
          </cell>
          <cell r="AM180">
            <v>2009</v>
          </cell>
          <cell r="AN180">
            <v>2007</v>
          </cell>
          <cell r="AO180" t="str">
            <v/>
          </cell>
          <cell r="AP180" t="str">
            <v/>
          </cell>
          <cell r="AQ180">
            <v>2009</v>
          </cell>
          <cell r="AR180">
            <v>2009</v>
          </cell>
          <cell r="AS180">
            <v>2009</v>
          </cell>
          <cell r="AT180">
            <v>2009</v>
          </cell>
          <cell r="AU180" t="str">
            <v/>
          </cell>
          <cell r="AV180">
            <v>2005</v>
          </cell>
          <cell r="AW180">
            <v>2009</v>
          </cell>
          <cell r="AX180" t="str">
            <v/>
          </cell>
          <cell r="AY180">
            <v>2009</v>
          </cell>
          <cell r="AZ180">
            <v>2007</v>
          </cell>
          <cell r="BA180">
            <v>2009</v>
          </cell>
          <cell r="BB180">
            <v>2009</v>
          </cell>
          <cell r="BC180">
            <v>2009</v>
          </cell>
          <cell r="BD180">
            <v>2009</v>
          </cell>
          <cell r="BE180" t="str">
            <v/>
          </cell>
          <cell r="BF180">
            <v>2009</v>
          </cell>
          <cell r="BG180">
            <v>2009</v>
          </cell>
          <cell r="BH180" t="str">
            <v/>
          </cell>
          <cell r="BI180">
            <v>2002</v>
          </cell>
          <cell r="BJ180">
            <v>2009</v>
          </cell>
          <cell r="BK180">
            <v>2009</v>
          </cell>
          <cell r="BL180">
            <v>2009</v>
          </cell>
          <cell r="BM180">
            <v>2008</v>
          </cell>
          <cell r="BN180">
            <v>2006</v>
          </cell>
          <cell r="BO180">
            <v>2006</v>
          </cell>
          <cell r="BP180">
            <v>2009</v>
          </cell>
          <cell r="BQ180">
            <v>2009</v>
          </cell>
          <cell r="BR180">
            <v>2009</v>
          </cell>
          <cell r="BS180">
            <v>2006</v>
          </cell>
          <cell r="BT180">
            <v>2009</v>
          </cell>
          <cell r="BU180">
            <v>2009</v>
          </cell>
          <cell r="BV180">
            <v>2009</v>
          </cell>
          <cell r="BW180">
            <v>2006</v>
          </cell>
          <cell r="BX180">
            <v>2009</v>
          </cell>
          <cell r="BY180" t="str">
            <v/>
          </cell>
          <cell r="BZ180">
            <v>2008</v>
          </cell>
          <cell r="CA180">
            <v>2009</v>
          </cell>
          <cell r="CB180" t="str">
            <v/>
          </cell>
          <cell r="CC180">
            <v>2009</v>
          </cell>
          <cell r="CD180">
            <v>2009</v>
          </cell>
          <cell r="CE180">
            <v>2009</v>
          </cell>
          <cell r="CF180">
            <v>2009</v>
          </cell>
          <cell r="CG180">
            <v>2000</v>
          </cell>
          <cell r="CH180">
            <v>2008</v>
          </cell>
          <cell r="CI180" t="str">
            <v/>
          </cell>
          <cell r="CJ180">
            <v>2008</v>
          </cell>
          <cell r="CK180">
            <v>2009</v>
          </cell>
          <cell r="CL180">
            <v>2009</v>
          </cell>
          <cell r="CM180">
            <v>2006</v>
          </cell>
          <cell r="CN180">
            <v>2008</v>
          </cell>
          <cell r="CO180">
            <v>2007</v>
          </cell>
          <cell r="CP180" t="str">
            <v/>
          </cell>
          <cell r="CQ180" t="str">
            <v/>
          </cell>
          <cell r="CR180">
            <v>2009</v>
          </cell>
          <cell r="CS180">
            <v>2009</v>
          </cell>
          <cell r="CT180">
            <v>2000</v>
          </cell>
          <cell r="CU180" t="str">
            <v/>
          </cell>
          <cell r="CV180" t="str">
            <v/>
          </cell>
          <cell r="CW180">
            <v>2009</v>
          </cell>
          <cell r="CX180" t="str">
            <v/>
          </cell>
          <cell r="CY180">
            <v>2008</v>
          </cell>
          <cell r="CZ180">
            <v>2000</v>
          </cell>
          <cell r="DA180" t="str">
            <v/>
          </cell>
          <cell r="DB180">
            <v>2009</v>
          </cell>
          <cell r="DC180">
            <v>2009</v>
          </cell>
          <cell r="DD180">
            <v>2009</v>
          </cell>
          <cell r="DE180">
            <v>2008</v>
          </cell>
          <cell r="DF180" t="str">
            <v/>
          </cell>
          <cell r="DG180">
            <v>2009</v>
          </cell>
          <cell r="DH180">
            <v>2009</v>
          </cell>
          <cell r="DI180" t="str">
            <v/>
          </cell>
          <cell r="DJ180">
            <v>2007</v>
          </cell>
          <cell r="DK180" t="str">
            <v/>
          </cell>
          <cell r="DL180">
            <v>2009</v>
          </cell>
          <cell r="DM180">
            <v>2009</v>
          </cell>
          <cell r="DN180">
            <v>2009</v>
          </cell>
          <cell r="DO180">
            <v>2009</v>
          </cell>
          <cell r="DP180">
            <v>2009</v>
          </cell>
          <cell r="DQ180">
            <v>2009</v>
          </cell>
          <cell r="DR180">
            <v>2008</v>
          </cell>
          <cell r="DS180">
            <v>2007</v>
          </cell>
          <cell r="DT180" t="str">
            <v/>
          </cell>
          <cell r="DU180">
            <v>2009</v>
          </cell>
          <cell r="DV180">
            <v>2009</v>
          </cell>
          <cell r="DW180">
            <v>2006</v>
          </cell>
          <cell r="DX180">
            <v>2009</v>
          </cell>
          <cell r="DY180" t="str">
            <v/>
          </cell>
          <cell r="DZ180">
            <v>2008</v>
          </cell>
          <cell r="EA180">
            <v>2002</v>
          </cell>
          <cell r="EB180">
            <v>2006</v>
          </cell>
          <cell r="EC180">
            <v>2009</v>
          </cell>
          <cell r="ED180">
            <v>2007</v>
          </cell>
          <cell r="EE180">
            <v>2009</v>
          </cell>
          <cell r="EF180" t="str">
            <v/>
          </cell>
          <cell r="EG180">
            <v>2009</v>
          </cell>
          <cell r="EH180">
            <v>2009</v>
          </cell>
          <cell r="EI180">
            <v>2008</v>
          </cell>
          <cell r="EJ180">
            <v>2000</v>
          </cell>
          <cell r="EK180">
            <v>2005</v>
          </cell>
          <cell r="EL180">
            <v>2007</v>
          </cell>
          <cell r="EM180">
            <v>2001</v>
          </cell>
          <cell r="EN180" t="str">
            <v/>
          </cell>
        </row>
        <row r="181">
          <cell r="C181" t="str">
            <v>6.1.2</v>
          </cell>
          <cell r="F181">
            <v>2010</v>
          </cell>
          <cell r="G181" t="str">
            <v>Resident international patent applications at the Patent Cooperation Treaty (per billion GDP, PPP, 2005 $)</v>
          </cell>
          <cell r="H181" t="str">
            <v>World Intellectual Property Organization</v>
          </cell>
          <cell r="I181">
            <v>2010</v>
          </cell>
          <cell r="J181">
            <v>141</v>
          </cell>
          <cell r="K181">
            <v>94</v>
          </cell>
          <cell r="L181">
            <v>1</v>
          </cell>
          <cell r="M181" t="str">
            <v>good</v>
          </cell>
          <cell r="N181" t="str">
            <v>YEAR</v>
          </cell>
          <cell r="O181">
            <v>2010</v>
          </cell>
          <cell r="P181">
            <v>2010</v>
          </cell>
          <cell r="Q181">
            <v>2010</v>
          </cell>
          <cell r="S181">
            <v>2010</v>
          </cell>
          <cell r="T181">
            <v>2010</v>
          </cell>
          <cell r="U181">
            <v>2010</v>
          </cell>
          <cell r="V181">
            <v>2010</v>
          </cell>
          <cell r="W181">
            <v>2010</v>
          </cell>
          <cell r="Y181">
            <v>2010</v>
          </cell>
          <cell r="Z181">
            <v>2010</v>
          </cell>
          <cell r="AA181">
            <v>2010</v>
          </cell>
          <cell r="AC181">
            <v>2010</v>
          </cell>
          <cell r="AD181">
            <v>2010</v>
          </cell>
          <cell r="AE181">
            <v>2010</v>
          </cell>
          <cell r="AG181">
            <v>2010</v>
          </cell>
          <cell r="AH181">
            <v>2010</v>
          </cell>
          <cell r="AI181" t="str">
            <v/>
          </cell>
          <cell r="AJ181">
            <v>2010</v>
          </cell>
          <cell r="AK181">
            <v>2010</v>
          </cell>
          <cell r="AL181">
            <v>2010</v>
          </cell>
          <cell r="AM181">
            <v>2010</v>
          </cell>
          <cell r="AN181">
            <v>2010</v>
          </cell>
          <cell r="AO181">
            <v>2010</v>
          </cell>
          <cell r="AP181">
            <v>2010</v>
          </cell>
          <cell r="AQ181">
            <v>2010</v>
          </cell>
          <cell r="AR181">
            <v>2010</v>
          </cell>
          <cell r="AS181">
            <v>2010</v>
          </cell>
          <cell r="AT181">
            <v>2010</v>
          </cell>
          <cell r="AU181">
            <v>2010</v>
          </cell>
          <cell r="AV181">
            <v>2010</v>
          </cell>
          <cell r="AW181">
            <v>2010</v>
          </cell>
          <cell r="AX181">
            <v>2010</v>
          </cell>
          <cell r="AY181">
            <v>2010</v>
          </cell>
          <cell r="BA181">
            <v>2010</v>
          </cell>
          <cell r="BB181">
            <v>2010</v>
          </cell>
          <cell r="BC181">
            <v>2010</v>
          </cell>
          <cell r="BD181">
            <v>2010</v>
          </cell>
          <cell r="BE181">
            <v>2010</v>
          </cell>
          <cell r="BF181">
            <v>2010</v>
          </cell>
          <cell r="BG181">
            <v>2010</v>
          </cell>
          <cell r="BH181" t="str">
            <v/>
          </cell>
          <cell r="BI181">
            <v>2010</v>
          </cell>
          <cell r="BJ181" t="str">
            <v/>
          </cell>
          <cell r="BK181">
            <v>2010</v>
          </cell>
          <cell r="BL181">
            <v>2010</v>
          </cell>
          <cell r="BM181">
            <v>2010</v>
          </cell>
          <cell r="BN181">
            <v>2010</v>
          </cell>
          <cell r="BP181">
            <v>2010</v>
          </cell>
          <cell r="BQ181">
            <v>2010</v>
          </cell>
          <cell r="BR181">
            <v>2010</v>
          </cell>
          <cell r="BT181">
            <v>2010</v>
          </cell>
          <cell r="BV181">
            <v>2010</v>
          </cell>
          <cell r="BW181">
            <v>2010</v>
          </cell>
          <cell r="BX181">
            <v>2010</v>
          </cell>
          <cell r="BZ181">
            <v>2010</v>
          </cell>
          <cell r="CA181">
            <v>2010</v>
          </cell>
          <cell r="CC181">
            <v>2010</v>
          </cell>
          <cell r="CD181">
            <v>2010</v>
          </cell>
          <cell r="CE181">
            <v>2010</v>
          </cell>
          <cell r="CF181">
            <v>2010</v>
          </cell>
          <cell r="CG181">
            <v>2010</v>
          </cell>
          <cell r="CH181">
            <v>2010</v>
          </cell>
          <cell r="CI181">
            <v>2010</v>
          </cell>
          <cell r="CK181">
            <v>2010</v>
          </cell>
          <cell r="CL181">
            <v>2010</v>
          </cell>
          <cell r="CM181">
            <v>2010</v>
          </cell>
          <cell r="CN181">
            <v>2010</v>
          </cell>
          <cell r="CO181">
            <v>2010</v>
          </cell>
          <cell r="CP181">
            <v>2010</v>
          </cell>
          <cell r="CQ181" t="str">
            <v/>
          </cell>
          <cell r="CR181">
            <v>2010</v>
          </cell>
          <cell r="CS181">
            <v>2010</v>
          </cell>
          <cell r="CT181">
            <v>2010</v>
          </cell>
          <cell r="CU181">
            <v>2010</v>
          </cell>
          <cell r="CV181">
            <v>2010</v>
          </cell>
          <cell r="CW181">
            <v>2010</v>
          </cell>
          <cell r="CX181">
            <v>2010</v>
          </cell>
          <cell r="DB181">
            <v>2010</v>
          </cell>
          <cell r="DC181">
            <v>2010</v>
          </cell>
          <cell r="DD181">
            <v>2010</v>
          </cell>
          <cell r="DE181">
            <v>2010</v>
          </cell>
          <cell r="DG181">
            <v>2010</v>
          </cell>
          <cell r="DH181">
            <v>2010</v>
          </cell>
          <cell r="DI181" t="str">
            <v/>
          </cell>
          <cell r="DK181">
            <v>2010</v>
          </cell>
          <cell r="DL181">
            <v>2010</v>
          </cell>
          <cell r="DM181">
            <v>2010</v>
          </cell>
          <cell r="DN181">
            <v>2010</v>
          </cell>
          <cell r="DO181">
            <v>2010</v>
          </cell>
          <cell r="DP181">
            <v>2010</v>
          </cell>
          <cell r="DQ181">
            <v>2010</v>
          </cell>
          <cell r="DR181">
            <v>2010</v>
          </cell>
          <cell r="DS181">
            <v>2010</v>
          </cell>
          <cell r="DT181">
            <v>2010</v>
          </cell>
          <cell r="DU181">
            <v>2010</v>
          </cell>
          <cell r="DV181">
            <v>2010</v>
          </cell>
          <cell r="DW181">
            <v>2010</v>
          </cell>
          <cell r="DX181">
            <v>2010</v>
          </cell>
          <cell r="DY181">
            <v>2010</v>
          </cell>
          <cell r="DZ181">
            <v>2010</v>
          </cell>
          <cell r="EA181">
            <v>2010</v>
          </cell>
          <cell r="EB181">
            <v>2010</v>
          </cell>
          <cell r="EC181">
            <v>2010</v>
          </cell>
          <cell r="ED181">
            <v>2010</v>
          </cell>
          <cell r="EE181">
            <v>2010</v>
          </cell>
          <cell r="EF181">
            <v>2010</v>
          </cell>
          <cell r="EG181">
            <v>2010</v>
          </cell>
          <cell r="EH181">
            <v>2010</v>
          </cell>
          <cell r="EK181">
            <v>2010</v>
          </cell>
          <cell r="EM181">
            <v>2010</v>
          </cell>
          <cell r="EN181">
            <v>2010</v>
          </cell>
        </row>
        <row r="182">
          <cell r="C182" t="str">
            <v>6.1.3</v>
          </cell>
          <cell r="F182">
            <v>2009</v>
          </cell>
          <cell r="G182" t="str">
            <v>Resident utility model applications at the National Office (per billion GDP, PPP, 2005 $)</v>
          </cell>
          <cell r="H182" t="str">
            <v>World Intellectual Property Organization</v>
          </cell>
          <cell r="I182" t="str">
            <v>2000 - 2009</v>
          </cell>
          <cell r="J182">
            <v>60</v>
          </cell>
          <cell r="K182">
            <v>46</v>
          </cell>
          <cell r="L182">
            <v>0.5</v>
          </cell>
          <cell r="M182" t="str">
            <v>good</v>
          </cell>
          <cell r="N182" t="str">
            <v>YEAR</v>
          </cell>
          <cell r="O182" t="str">
            <v/>
          </cell>
          <cell r="P182" t="str">
            <v/>
          </cell>
          <cell r="Q182" t="str">
            <v/>
          </cell>
          <cell r="R182" t="str">
            <v/>
          </cell>
          <cell r="S182">
            <v>2009</v>
          </cell>
          <cell r="T182">
            <v>2008</v>
          </cell>
          <cell r="U182">
            <v>2009</v>
          </cell>
          <cell r="V182">
            <v>2008</v>
          </cell>
          <cell r="W182" t="str">
            <v/>
          </cell>
          <cell r="X182" t="str">
            <v/>
          </cell>
          <cell r="Y182">
            <v>2008</v>
          </cell>
          <cell r="Z182" t="str">
            <v/>
          </cell>
          <cell r="AA182" t="str">
            <v/>
          </cell>
          <cell r="AB182" t="str">
            <v/>
          </cell>
          <cell r="AC182">
            <v>2003</v>
          </cell>
          <cell r="AD182" t="str">
            <v/>
          </cell>
          <cell r="AE182">
            <v>2008</v>
          </cell>
          <cell r="AF182" t="str">
            <v/>
          </cell>
          <cell r="AG182">
            <v>2009</v>
          </cell>
          <cell r="AH182" t="str">
            <v/>
          </cell>
          <cell r="AI182" t="str">
            <v/>
          </cell>
          <cell r="AJ182" t="str">
            <v/>
          </cell>
          <cell r="AK182" t="str">
            <v/>
          </cell>
          <cell r="AL182">
            <v>2008</v>
          </cell>
          <cell r="AM182">
            <v>2009</v>
          </cell>
          <cell r="AN182">
            <v>2007</v>
          </cell>
          <cell r="AO182" t="str">
            <v/>
          </cell>
          <cell r="AP182" t="str">
            <v/>
          </cell>
          <cell r="AQ182">
            <v>2009</v>
          </cell>
          <cell r="AR182" t="str">
            <v/>
          </cell>
          <cell r="AS182">
            <v>2009</v>
          </cell>
          <cell r="AT182">
            <v>2008</v>
          </cell>
          <cell r="AU182" t="str">
            <v/>
          </cell>
          <cell r="AV182">
            <v>2007</v>
          </cell>
          <cell r="AW182" t="str">
            <v/>
          </cell>
          <cell r="AX182" t="str">
            <v/>
          </cell>
          <cell r="AY182">
            <v>2009</v>
          </cell>
          <cell r="AZ182">
            <v>2007</v>
          </cell>
          <cell r="BA182">
            <v>2006</v>
          </cell>
          <cell r="BB182">
            <v>2007</v>
          </cell>
          <cell r="BC182">
            <v>2009</v>
          </cell>
          <cell r="BD182">
            <v>2009</v>
          </cell>
          <cell r="BE182" t="str">
            <v/>
          </cell>
          <cell r="BF182">
            <v>2009</v>
          </cell>
          <cell r="BG182">
            <v>2009</v>
          </cell>
          <cell r="BH182" t="str">
            <v/>
          </cell>
          <cell r="BI182">
            <v>2003</v>
          </cell>
          <cell r="BJ182">
            <v>2009</v>
          </cell>
          <cell r="BK182">
            <v>2009</v>
          </cell>
          <cell r="BL182" t="str">
            <v/>
          </cell>
          <cell r="BM182" t="str">
            <v/>
          </cell>
          <cell r="BN182">
            <v>2006</v>
          </cell>
          <cell r="BO182" t="str">
            <v/>
          </cell>
          <cell r="BP182" t="str">
            <v/>
          </cell>
          <cell r="BQ182" t="str">
            <v/>
          </cell>
          <cell r="BR182">
            <v>2009</v>
          </cell>
          <cell r="BS182" t="str">
            <v/>
          </cell>
          <cell r="BT182">
            <v>2009</v>
          </cell>
          <cell r="BU182" t="str">
            <v/>
          </cell>
          <cell r="BV182">
            <v>2008</v>
          </cell>
          <cell r="BW182">
            <v>2004</v>
          </cell>
          <cell r="BX182">
            <v>2009</v>
          </cell>
          <cell r="BY182" t="str">
            <v/>
          </cell>
          <cell r="BZ182">
            <v>2008</v>
          </cell>
          <cell r="CA182" t="str">
            <v/>
          </cell>
          <cell r="CB182" t="str">
            <v/>
          </cell>
          <cell r="CC182" t="str">
            <v/>
          </cell>
          <cell r="CD182" t="str">
            <v/>
          </cell>
          <cell r="CE182" t="str">
            <v/>
          </cell>
          <cell r="CF182" t="str">
            <v/>
          </cell>
          <cell r="CG182" t="str">
            <v/>
          </cell>
          <cell r="CH182">
            <v>2008</v>
          </cell>
          <cell r="CI182" t="str">
            <v/>
          </cell>
          <cell r="CJ182" t="str">
            <v/>
          </cell>
          <cell r="CK182">
            <v>2007</v>
          </cell>
          <cell r="CL182">
            <v>2009</v>
          </cell>
          <cell r="CM182">
            <v>2006</v>
          </cell>
          <cell r="CN182" t="str">
            <v/>
          </cell>
          <cell r="CO182">
            <v>2007</v>
          </cell>
          <cell r="CP182" t="str">
            <v/>
          </cell>
          <cell r="CQ182" t="str">
            <v/>
          </cell>
          <cell r="CR182" t="str">
            <v/>
          </cell>
          <cell r="CS182" t="str">
            <v/>
          </cell>
          <cell r="CT182" t="str">
            <v/>
          </cell>
          <cell r="CU182" t="str">
            <v/>
          </cell>
          <cell r="CV182" t="str">
            <v/>
          </cell>
          <cell r="CW182" t="str">
            <v/>
          </cell>
          <cell r="CX182" t="str">
            <v/>
          </cell>
          <cell r="CY182" t="str">
            <v/>
          </cell>
          <cell r="CZ182">
            <v>2008</v>
          </cell>
          <cell r="DA182" t="str">
            <v/>
          </cell>
          <cell r="DB182">
            <v>2009</v>
          </cell>
          <cell r="DC182">
            <v>2008</v>
          </cell>
          <cell r="DD182">
            <v>2009</v>
          </cell>
          <cell r="DE182">
            <v>2008</v>
          </cell>
          <cell r="DF182" t="str">
            <v/>
          </cell>
          <cell r="DG182">
            <v>2009</v>
          </cell>
          <cell r="DH182">
            <v>2009</v>
          </cell>
          <cell r="DI182" t="str">
            <v/>
          </cell>
          <cell r="DJ182" t="str">
            <v/>
          </cell>
          <cell r="DK182" t="str">
            <v/>
          </cell>
          <cell r="DL182">
            <v>2009</v>
          </cell>
          <cell r="DM182" t="str">
            <v/>
          </cell>
          <cell r="DN182">
            <v>2009</v>
          </cell>
          <cell r="DO182">
            <v>2009</v>
          </cell>
          <cell r="DP182" t="str">
            <v/>
          </cell>
          <cell r="DQ182">
            <v>2009</v>
          </cell>
          <cell r="DR182" t="str">
            <v/>
          </cell>
          <cell r="DS182" t="str">
            <v/>
          </cell>
          <cell r="DT182" t="str">
            <v/>
          </cell>
          <cell r="DU182" t="str">
            <v/>
          </cell>
          <cell r="DV182" t="str">
            <v/>
          </cell>
          <cell r="DW182" t="str">
            <v/>
          </cell>
          <cell r="DX182">
            <v>2009</v>
          </cell>
          <cell r="DY182" t="str">
            <v/>
          </cell>
          <cell r="DZ182">
            <v>2008</v>
          </cell>
          <cell r="EA182">
            <v>2003</v>
          </cell>
          <cell r="EB182" t="str">
            <v/>
          </cell>
          <cell r="EC182">
            <v>2009</v>
          </cell>
          <cell r="ED182" t="str">
            <v/>
          </cell>
          <cell r="EE182">
            <v>2009</v>
          </cell>
          <cell r="EF182" t="str">
            <v/>
          </cell>
          <cell r="EG182" t="str">
            <v/>
          </cell>
          <cell r="EH182" t="str">
            <v/>
          </cell>
          <cell r="EI182">
            <v>2004</v>
          </cell>
          <cell r="EJ182">
            <v>2000</v>
          </cell>
          <cell r="EK182">
            <v>2000</v>
          </cell>
          <cell r="EL182" t="str">
            <v/>
          </cell>
          <cell r="EM182" t="str">
            <v/>
          </cell>
          <cell r="EN182">
            <v>2008</v>
          </cell>
        </row>
        <row r="183">
          <cell r="C183" t="str">
            <v>6.1.4</v>
          </cell>
          <cell r="F183">
            <v>2007</v>
          </cell>
          <cell r="G183" t="str">
            <v>Scientific and technical journal articles (per billion GDP, PPP, 2005 $)</v>
          </cell>
          <cell r="H183" t="str">
            <v>National Science Foundation (WB database, ILO labor force estimates)</v>
          </cell>
          <cell r="I183">
            <v>2007</v>
          </cell>
          <cell r="J183">
            <v>186</v>
          </cell>
          <cell r="K183">
            <v>118</v>
          </cell>
          <cell r="L183">
            <v>1</v>
          </cell>
          <cell r="M183" t="str">
            <v>good</v>
          </cell>
          <cell r="N183" t="str">
            <v>YEAR</v>
          </cell>
          <cell r="O183">
            <v>2007</v>
          </cell>
          <cell r="P183">
            <v>2007</v>
          </cell>
          <cell r="Q183">
            <v>2007</v>
          </cell>
          <cell r="R183">
            <v>2007</v>
          </cell>
          <cell r="S183">
            <v>2007</v>
          </cell>
          <cell r="T183">
            <v>2007</v>
          </cell>
          <cell r="U183">
            <v>2007</v>
          </cell>
          <cell r="V183">
            <v>2007</v>
          </cell>
          <cell r="W183">
            <v>2007</v>
          </cell>
          <cell r="X183">
            <v>2007</v>
          </cell>
          <cell r="Y183">
            <v>2007</v>
          </cell>
          <cell r="Z183">
            <v>2007</v>
          </cell>
          <cell r="AA183">
            <v>2007</v>
          </cell>
          <cell r="AB183">
            <v>2007</v>
          </cell>
          <cell r="AC183">
            <v>2007</v>
          </cell>
          <cell r="AD183">
            <v>2007</v>
          </cell>
          <cell r="AE183">
            <v>2007</v>
          </cell>
          <cell r="AF183">
            <v>2007</v>
          </cell>
          <cell r="AG183">
            <v>2007</v>
          </cell>
          <cell r="AH183">
            <v>2007</v>
          </cell>
          <cell r="AI183">
            <v>2007</v>
          </cell>
          <cell r="AJ183">
            <v>2007</v>
          </cell>
          <cell r="AK183">
            <v>2007</v>
          </cell>
          <cell r="AL183">
            <v>2007</v>
          </cell>
          <cell r="AM183">
            <v>2007</v>
          </cell>
          <cell r="AN183">
            <v>2007</v>
          </cell>
          <cell r="AO183">
            <v>2007</v>
          </cell>
          <cell r="AP183">
            <v>2007</v>
          </cell>
          <cell r="AQ183">
            <v>2007</v>
          </cell>
          <cell r="AR183">
            <v>2007</v>
          </cell>
          <cell r="AS183">
            <v>2007</v>
          </cell>
          <cell r="AT183">
            <v>2007</v>
          </cell>
          <cell r="AU183">
            <v>2007</v>
          </cell>
          <cell r="AV183">
            <v>2007</v>
          </cell>
          <cell r="AW183">
            <v>2007</v>
          </cell>
          <cell r="AX183">
            <v>2007</v>
          </cell>
          <cell r="AY183">
            <v>2007</v>
          </cell>
          <cell r="AZ183">
            <v>2007</v>
          </cell>
          <cell r="BA183">
            <v>2007</v>
          </cell>
          <cell r="BB183">
            <v>2007</v>
          </cell>
          <cell r="BC183">
            <v>2007</v>
          </cell>
          <cell r="BD183">
            <v>2007</v>
          </cell>
          <cell r="BE183">
            <v>2007</v>
          </cell>
          <cell r="BF183">
            <v>2007</v>
          </cell>
          <cell r="BG183">
            <v>2007</v>
          </cell>
          <cell r="BH183">
            <v>2007</v>
          </cell>
          <cell r="BI183">
            <v>2007</v>
          </cell>
          <cell r="BJ183" t="str">
            <v/>
          </cell>
          <cell r="BK183">
            <v>2007</v>
          </cell>
          <cell r="BL183">
            <v>2007</v>
          </cell>
          <cell r="BM183">
            <v>2007</v>
          </cell>
          <cell r="BN183">
            <v>2007</v>
          </cell>
          <cell r="BO183">
            <v>2007</v>
          </cell>
          <cell r="BP183">
            <v>2007</v>
          </cell>
          <cell r="BQ183">
            <v>2007</v>
          </cell>
          <cell r="BR183">
            <v>2007</v>
          </cell>
          <cell r="BS183">
            <v>2007</v>
          </cell>
          <cell r="BT183">
            <v>2007</v>
          </cell>
          <cell r="BU183">
            <v>2007</v>
          </cell>
          <cell r="BV183">
            <v>2007</v>
          </cell>
          <cell r="BW183">
            <v>2007</v>
          </cell>
          <cell r="BX183">
            <v>2007</v>
          </cell>
          <cell r="BY183">
            <v>2007</v>
          </cell>
          <cell r="BZ183">
            <v>2007</v>
          </cell>
          <cell r="CA183">
            <v>2007</v>
          </cell>
          <cell r="CB183">
            <v>2007</v>
          </cell>
          <cell r="CC183">
            <v>2007</v>
          </cell>
          <cell r="CD183">
            <v>2007</v>
          </cell>
          <cell r="CE183">
            <v>2007</v>
          </cell>
          <cell r="CF183">
            <v>2007</v>
          </cell>
          <cell r="CG183">
            <v>2007</v>
          </cell>
          <cell r="CH183">
            <v>2007</v>
          </cell>
          <cell r="CI183">
            <v>2007</v>
          </cell>
          <cell r="CJ183">
            <v>2007</v>
          </cell>
          <cell r="CK183">
            <v>2007</v>
          </cell>
          <cell r="CL183">
            <v>2007</v>
          </cell>
          <cell r="CM183">
            <v>2007</v>
          </cell>
          <cell r="CN183">
            <v>2007</v>
          </cell>
          <cell r="CO183">
            <v>2007</v>
          </cell>
          <cell r="CP183">
            <v>2007</v>
          </cell>
          <cell r="CQ183">
            <v>2007</v>
          </cell>
          <cell r="CR183">
            <v>2007</v>
          </cell>
          <cell r="CS183">
            <v>2007</v>
          </cell>
          <cell r="CT183">
            <v>2007</v>
          </cell>
          <cell r="CU183">
            <v>2007</v>
          </cell>
          <cell r="CV183">
            <v>2007</v>
          </cell>
          <cell r="CW183">
            <v>2007</v>
          </cell>
          <cell r="CX183">
            <v>2007</v>
          </cell>
          <cell r="CY183">
            <v>2007</v>
          </cell>
          <cell r="CZ183">
            <v>2007</v>
          </cell>
          <cell r="DA183">
            <v>2007</v>
          </cell>
          <cell r="DB183">
            <v>2007</v>
          </cell>
          <cell r="DC183">
            <v>2007</v>
          </cell>
          <cell r="DD183">
            <v>2007</v>
          </cell>
          <cell r="DE183">
            <v>2007</v>
          </cell>
          <cell r="DF183">
            <v>2007</v>
          </cell>
          <cell r="DG183">
            <v>2007</v>
          </cell>
          <cell r="DH183">
            <v>2007</v>
          </cell>
          <cell r="DI183">
            <v>2007</v>
          </cell>
          <cell r="DJ183">
            <v>2007</v>
          </cell>
          <cell r="DK183">
            <v>2007</v>
          </cell>
          <cell r="DL183">
            <v>2007</v>
          </cell>
          <cell r="DM183">
            <v>2007</v>
          </cell>
          <cell r="DN183">
            <v>2007</v>
          </cell>
          <cell r="DO183">
            <v>2007</v>
          </cell>
          <cell r="DP183">
            <v>2007</v>
          </cell>
          <cell r="DQ183">
            <v>2007</v>
          </cell>
          <cell r="DR183">
            <v>2007</v>
          </cell>
          <cell r="DS183">
            <v>2007</v>
          </cell>
          <cell r="DT183">
            <v>2007</v>
          </cell>
          <cell r="DU183">
            <v>2007</v>
          </cell>
          <cell r="DV183">
            <v>2007</v>
          </cell>
          <cell r="DW183">
            <v>2007</v>
          </cell>
          <cell r="DX183">
            <v>2007</v>
          </cell>
          <cell r="DY183">
            <v>2007</v>
          </cell>
          <cell r="DZ183">
            <v>2007</v>
          </cell>
          <cell r="EA183">
            <v>2007</v>
          </cell>
          <cell r="EB183">
            <v>2007</v>
          </cell>
          <cell r="EC183">
            <v>2007</v>
          </cell>
          <cell r="ED183">
            <v>2007</v>
          </cell>
          <cell r="EE183">
            <v>2007</v>
          </cell>
          <cell r="EF183">
            <v>2007</v>
          </cell>
          <cell r="EG183">
            <v>2007</v>
          </cell>
          <cell r="EH183">
            <v>2007</v>
          </cell>
          <cell r="EI183">
            <v>2007</v>
          </cell>
          <cell r="EJ183">
            <v>2007</v>
          </cell>
          <cell r="EK183">
            <v>2007</v>
          </cell>
          <cell r="EL183">
            <v>2007</v>
          </cell>
          <cell r="EM183">
            <v>2007</v>
          </cell>
          <cell r="EN183">
            <v>2007</v>
          </cell>
        </row>
        <row r="184">
          <cell r="C184" t="str">
            <v>6.2.1</v>
          </cell>
          <cell r="F184">
            <v>2008</v>
          </cell>
          <cell r="G184" t="str">
            <v>Growth rate of GDP per person engaged (constant 1990 US$ at PPP, 2007 to 2008)</v>
          </cell>
          <cell r="H184" t="str">
            <v>International Labor Organization</v>
          </cell>
          <cell r="I184">
            <v>2008</v>
          </cell>
          <cell r="J184">
            <v>121</v>
          </cell>
          <cell r="K184">
            <v>101</v>
          </cell>
          <cell r="L184">
            <v>1</v>
          </cell>
          <cell r="M184" t="str">
            <v>good</v>
          </cell>
          <cell r="N184" t="str">
            <v>YEAR</v>
          </cell>
          <cell r="O184">
            <v>2008</v>
          </cell>
          <cell r="P184">
            <v>2008</v>
          </cell>
          <cell r="Q184">
            <v>2008</v>
          </cell>
          <cell r="R184">
            <v>2008</v>
          </cell>
          <cell r="S184">
            <v>2008</v>
          </cell>
          <cell r="T184">
            <v>2008</v>
          </cell>
          <cell r="U184">
            <v>2008</v>
          </cell>
          <cell r="V184">
            <v>2008</v>
          </cell>
          <cell r="W184">
            <v>2008</v>
          </cell>
          <cell r="X184">
            <v>2008</v>
          </cell>
          <cell r="Y184">
            <v>2008</v>
          </cell>
          <cell r="Z184">
            <v>2008</v>
          </cell>
          <cell r="AA184" t="str">
            <v/>
          </cell>
          <cell r="AB184">
            <v>2008</v>
          </cell>
          <cell r="AC184">
            <v>2008</v>
          </cell>
          <cell r="AD184" t="str">
            <v/>
          </cell>
          <cell r="AE184">
            <v>2008</v>
          </cell>
          <cell r="AF184" t="str">
            <v/>
          </cell>
          <cell r="AG184">
            <v>2008</v>
          </cell>
          <cell r="AH184">
            <v>2008</v>
          </cell>
          <cell r="AI184">
            <v>2008</v>
          </cell>
          <cell r="AJ184">
            <v>2008</v>
          </cell>
          <cell r="AK184">
            <v>2008</v>
          </cell>
          <cell r="AL184">
            <v>2008</v>
          </cell>
          <cell r="AM184">
            <v>2008</v>
          </cell>
          <cell r="AN184">
            <v>2008</v>
          </cell>
          <cell r="AO184">
            <v>2008</v>
          </cell>
          <cell r="AP184">
            <v>2008</v>
          </cell>
          <cell r="AQ184">
            <v>2008</v>
          </cell>
          <cell r="AR184">
            <v>2008</v>
          </cell>
          <cell r="AS184">
            <v>2008</v>
          </cell>
          <cell r="AT184">
            <v>2008</v>
          </cell>
          <cell r="AU184">
            <v>2008</v>
          </cell>
          <cell r="AV184">
            <v>2008</v>
          </cell>
          <cell r="AW184">
            <v>2008</v>
          </cell>
          <cell r="AX184" t="str">
            <v/>
          </cell>
          <cell r="AY184">
            <v>2008</v>
          </cell>
          <cell r="AZ184">
            <v>2008</v>
          </cell>
          <cell r="BA184">
            <v>2008</v>
          </cell>
          <cell r="BB184">
            <v>2008</v>
          </cell>
          <cell r="BC184">
            <v>2008</v>
          </cell>
          <cell r="BD184">
            <v>2008</v>
          </cell>
          <cell r="BE184">
            <v>2008</v>
          </cell>
          <cell r="BF184">
            <v>2008</v>
          </cell>
          <cell r="BG184">
            <v>2008</v>
          </cell>
          <cell r="BH184" t="str">
            <v/>
          </cell>
          <cell r="BI184" t="str">
            <v/>
          </cell>
          <cell r="BJ184">
            <v>2008</v>
          </cell>
          <cell r="BK184">
            <v>2008</v>
          </cell>
          <cell r="BL184">
            <v>2008</v>
          </cell>
          <cell r="BM184">
            <v>2008</v>
          </cell>
          <cell r="BN184">
            <v>2008</v>
          </cell>
          <cell r="BO184">
            <v>2008</v>
          </cell>
          <cell r="BP184">
            <v>2008</v>
          </cell>
          <cell r="BQ184">
            <v>2008</v>
          </cell>
          <cell r="BR184">
            <v>2008</v>
          </cell>
          <cell r="BS184">
            <v>2008</v>
          </cell>
          <cell r="BT184">
            <v>2008</v>
          </cell>
          <cell r="BU184">
            <v>2008</v>
          </cell>
          <cell r="BV184">
            <v>2008</v>
          </cell>
          <cell r="BW184">
            <v>2008</v>
          </cell>
          <cell r="BX184">
            <v>2008</v>
          </cell>
          <cell r="BY184">
            <v>2008</v>
          </cell>
          <cell r="BZ184">
            <v>2008</v>
          </cell>
          <cell r="CA184">
            <v>2008</v>
          </cell>
          <cell r="CB184" t="str">
            <v/>
          </cell>
          <cell r="CC184">
            <v>2008</v>
          </cell>
          <cell r="CD184">
            <v>2008</v>
          </cell>
          <cell r="CE184">
            <v>2008</v>
          </cell>
          <cell r="CF184">
            <v>2008</v>
          </cell>
          <cell r="CG184">
            <v>2008</v>
          </cell>
          <cell r="CH184">
            <v>2008</v>
          </cell>
          <cell r="CI184">
            <v>2008</v>
          </cell>
          <cell r="CJ184" t="str">
            <v/>
          </cell>
          <cell r="CK184">
            <v>2008</v>
          </cell>
          <cell r="CL184">
            <v>2008</v>
          </cell>
          <cell r="CM184" t="str">
            <v/>
          </cell>
          <cell r="CN184">
            <v>2008</v>
          </cell>
          <cell r="CO184">
            <v>2008</v>
          </cell>
          <cell r="CP184" t="str">
            <v/>
          </cell>
          <cell r="CQ184" t="str">
            <v/>
          </cell>
          <cell r="CR184">
            <v>2008</v>
          </cell>
          <cell r="CS184">
            <v>2008</v>
          </cell>
          <cell r="CT184" t="str">
            <v/>
          </cell>
          <cell r="CU184">
            <v>2008</v>
          </cell>
          <cell r="CV184">
            <v>2008</v>
          </cell>
          <cell r="CW184">
            <v>2008</v>
          </cell>
          <cell r="CX184">
            <v>2008</v>
          </cell>
          <cell r="CY184">
            <v>2008</v>
          </cell>
          <cell r="CZ184" t="str">
            <v/>
          </cell>
          <cell r="DA184" t="str">
            <v/>
          </cell>
          <cell r="DB184">
            <v>2008</v>
          </cell>
          <cell r="DC184">
            <v>2008</v>
          </cell>
          <cell r="DD184">
            <v>2008</v>
          </cell>
          <cell r="DE184">
            <v>2008</v>
          </cell>
          <cell r="DF184">
            <v>2008</v>
          </cell>
          <cell r="DG184">
            <v>2008</v>
          </cell>
          <cell r="DH184">
            <v>2008</v>
          </cell>
          <cell r="DI184" t="str">
            <v/>
          </cell>
          <cell r="DJ184">
            <v>2008</v>
          </cell>
          <cell r="DK184">
            <v>2008</v>
          </cell>
          <cell r="DL184" t="str">
            <v/>
          </cell>
          <cell r="DM184">
            <v>2008</v>
          </cell>
          <cell r="DN184">
            <v>2008</v>
          </cell>
          <cell r="DO184">
            <v>2008</v>
          </cell>
          <cell r="DP184">
            <v>2008</v>
          </cell>
          <cell r="DQ184">
            <v>2008</v>
          </cell>
          <cell r="DR184">
            <v>2008</v>
          </cell>
          <cell r="DS184">
            <v>2008</v>
          </cell>
          <cell r="DT184" t="str">
            <v/>
          </cell>
          <cell r="DU184">
            <v>2008</v>
          </cell>
          <cell r="DV184">
            <v>2008</v>
          </cell>
          <cell r="DW184">
            <v>2008</v>
          </cell>
          <cell r="DX184">
            <v>2008</v>
          </cell>
          <cell r="DY184">
            <v>2008</v>
          </cell>
          <cell r="DZ184">
            <v>2008</v>
          </cell>
          <cell r="EA184">
            <v>2008</v>
          </cell>
          <cell r="EB184">
            <v>2008</v>
          </cell>
          <cell r="EC184">
            <v>2008</v>
          </cell>
          <cell r="ED184">
            <v>2008</v>
          </cell>
          <cell r="EE184">
            <v>2008</v>
          </cell>
          <cell r="EF184">
            <v>2008</v>
          </cell>
          <cell r="EG184">
            <v>2008</v>
          </cell>
          <cell r="EH184">
            <v>2008</v>
          </cell>
          <cell r="EI184">
            <v>2008</v>
          </cell>
          <cell r="EJ184">
            <v>2008</v>
          </cell>
          <cell r="EK184">
            <v>2008</v>
          </cell>
          <cell r="EL184">
            <v>2008</v>
          </cell>
          <cell r="EM184">
            <v>2008</v>
          </cell>
          <cell r="EN184">
            <v>2008</v>
          </cell>
        </row>
        <row r="185">
          <cell r="C185" t="str">
            <v>6.2.2</v>
          </cell>
          <cell r="F185">
            <v>2009</v>
          </cell>
          <cell r="G185" t="str">
            <v>New business density (new registrations per one thousand people ages 15-64)</v>
          </cell>
          <cell r="H185" t="str">
            <v>International Finance Corporation (WB database)</v>
          </cell>
          <cell r="I185" t="str">
            <v>2007 - 2009</v>
          </cell>
          <cell r="J185">
            <v>109</v>
          </cell>
          <cell r="K185">
            <v>83</v>
          </cell>
          <cell r="L185">
            <v>1</v>
          </cell>
          <cell r="M185" t="str">
            <v>good</v>
          </cell>
          <cell r="N185" t="str">
            <v>YEAR</v>
          </cell>
          <cell r="O185">
            <v>2009</v>
          </cell>
          <cell r="P185">
            <v>2009</v>
          </cell>
          <cell r="Q185" t="str">
            <v/>
          </cell>
          <cell r="R185">
            <v>2009</v>
          </cell>
          <cell r="S185">
            <v>2009</v>
          </cell>
          <cell r="T185">
            <v>2007</v>
          </cell>
          <cell r="U185">
            <v>2009</v>
          </cell>
          <cell r="V185">
            <v>2009</v>
          </cell>
          <cell r="W185" t="str">
            <v/>
          </cell>
          <cell r="X185" t="str">
            <v/>
          </cell>
          <cell r="Y185">
            <v>2009</v>
          </cell>
          <cell r="Z185">
            <v>2009</v>
          </cell>
          <cell r="AA185" t="str">
            <v/>
          </cell>
          <cell r="AB185">
            <v>2009</v>
          </cell>
          <cell r="AC185">
            <v>2009</v>
          </cell>
          <cell r="AD185" t="str">
            <v/>
          </cell>
          <cell r="AE185">
            <v>2009</v>
          </cell>
          <cell r="AF185" t="str">
            <v/>
          </cell>
          <cell r="AG185">
            <v>2009</v>
          </cell>
          <cell r="AH185">
            <v>2009</v>
          </cell>
          <cell r="AI185">
            <v>2009</v>
          </cell>
          <cell r="AJ185" t="str">
            <v/>
          </cell>
          <cell r="AK185">
            <v>2009</v>
          </cell>
          <cell r="AL185">
            <v>2008</v>
          </cell>
          <cell r="AM185" t="str">
            <v/>
          </cell>
          <cell r="AN185">
            <v>2009</v>
          </cell>
          <cell r="AO185">
            <v>2009</v>
          </cell>
          <cell r="AP185" t="str">
            <v/>
          </cell>
          <cell r="AQ185">
            <v>2009</v>
          </cell>
          <cell r="AR185">
            <v>2009</v>
          </cell>
          <cell r="AS185">
            <v>2009</v>
          </cell>
          <cell r="AT185">
            <v>2009</v>
          </cell>
          <cell r="AU185">
            <v>2009</v>
          </cell>
          <cell r="AV185" t="str">
            <v/>
          </cell>
          <cell r="AW185">
            <v>2008</v>
          </cell>
          <cell r="AX185">
            <v>2009</v>
          </cell>
          <cell r="AY185">
            <v>2007</v>
          </cell>
          <cell r="AZ185">
            <v>2009</v>
          </cell>
          <cell r="BA185">
            <v>2009</v>
          </cell>
          <cell r="BB185">
            <v>2009</v>
          </cell>
          <cell r="BC185">
            <v>2009</v>
          </cell>
          <cell r="BD185">
            <v>2008</v>
          </cell>
          <cell r="BE185">
            <v>2007</v>
          </cell>
          <cell r="BF185">
            <v>2007</v>
          </cell>
          <cell r="BG185">
            <v>2009</v>
          </cell>
          <cell r="BH185" t="str">
            <v/>
          </cell>
          <cell r="BI185" t="str">
            <v/>
          </cell>
          <cell r="BJ185">
            <v>2009</v>
          </cell>
          <cell r="BK185">
            <v>2009</v>
          </cell>
          <cell r="BL185">
            <v>2009</v>
          </cell>
          <cell r="BM185">
            <v>2008</v>
          </cell>
          <cell r="BN185">
            <v>2009</v>
          </cell>
          <cell r="BO185" t="str">
            <v/>
          </cell>
          <cell r="BP185">
            <v>2009</v>
          </cell>
          <cell r="BQ185">
            <v>2008</v>
          </cell>
          <cell r="BR185">
            <v>2009</v>
          </cell>
          <cell r="BS185">
            <v>2009</v>
          </cell>
          <cell r="BT185">
            <v>2008</v>
          </cell>
          <cell r="BU185">
            <v>2009</v>
          </cell>
          <cell r="BV185">
            <v>2009</v>
          </cell>
          <cell r="BW185">
            <v>2008</v>
          </cell>
          <cell r="BX185">
            <v>2008</v>
          </cell>
          <cell r="BY185" t="str">
            <v/>
          </cell>
          <cell r="BZ185">
            <v>2009</v>
          </cell>
          <cell r="CA185">
            <v>2009</v>
          </cell>
          <cell r="CB185" t="str">
            <v/>
          </cell>
          <cell r="CC185">
            <v>2009</v>
          </cell>
          <cell r="CD185">
            <v>2007</v>
          </cell>
          <cell r="CE185">
            <v>2009</v>
          </cell>
          <cell r="CF185">
            <v>2009</v>
          </cell>
          <cell r="CG185">
            <v>2009</v>
          </cell>
          <cell r="CH185">
            <v>2009</v>
          </cell>
          <cell r="CI185" t="str">
            <v/>
          </cell>
          <cell r="CJ185">
            <v>2009</v>
          </cell>
          <cell r="CK185">
            <v>2009</v>
          </cell>
          <cell r="CL185">
            <v>2009</v>
          </cell>
          <cell r="CM185" t="str">
            <v/>
          </cell>
          <cell r="CN185">
            <v>2009</v>
          </cell>
          <cell r="CO185" t="str">
            <v/>
          </cell>
          <cell r="CP185" t="str">
            <v/>
          </cell>
          <cell r="CQ185" t="str">
            <v/>
          </cell>
          <cell r="CR185">
            <v>2009</v>
          </cell>
          <cell r="CS185">
            <v>2009</v>
          </cell>
          <cell r="CT185" t="str">
            <v/>
          </cell>
          <cell r="CU185">
            <v>2009</v>
          </cell>
          <cell r="CV185">
            <v>2009</v>
          </cell>
          <cell r="CW185">
            <v>2008</v>
          </cell>
          <cell r="CX185">
            <v>2009</v>
          </cell>
          <cell r="CY185">
            <v>2009</v>
          </cell>
          <cell r="CZ185">
            <v>2009</v>
          </cell>
          <cell r="DA185" t="str">
            <v/>
          </cell>
          <cell r="DB185">
            <v>2009</v>
          </cell>
          <cell r="DC185">
            <v>2009</v>
          </cell>
          <cell r="DD185">
            <v>2009</v>
          </cell>
          <cell r="DE185">
            <v>2009</v>
          </cell>
          <cell r="DF185" t="str">
            <v/>
          </cell>
          <cell r="DG185">
            <v>2009</v>
          </cell>
          <cell r="DH185">
            <v>2009</v>
          </cell>
          <cell r="DI185">
            <v>2009</v>
          </cell>
          <cell r="DJ185" t="str">
            <v/>
          </cell>
          <cell r="DK185">
            <v>2009</v>
          </cell>
          <cell r="DL185">
            <v>2009</v>
          </cell>
          <cell r="DM185">
            <v>2009</v>
          </cell>
          <cell r="DN185">
            <v>2009</v>
          </cell>
          <cell r="DO185">
            <v>2009</v>
          </cell>
          <cell r="DP185">
            <v>2009</v>
          </cell>
          <cell r="DQ185">
            <v>2009</v>
          </cell>
          <cell r="DR185">
            <v>2009</v>
          </cell>
          <cell r="DS185" t="str">
            <v/>
          </cell>
          <cell r="DT185" t="str">
            <v/>
          </cell>
          <cell r="DU185">
            <v>2009</v>
          </cell>
          <cell r="DV185">
            <v>2009</v>
          </cell>
          <cell r="DW185" t="str">
            <v/>
          </cell>
          <cell r="DX185">
            <v>2009</v>
          </cell>
          <cell r="DY185" t="str">
            <v/>
          </cell>
          <cell r="DZ185">
            <v>2009</v>
          </cell>
          <cell r="EA185" t="str">
            <v/>
          </cell>
          <cell r="EB185">
            <v>2009</v>
          </cell>
          <cell r="EC185">
            <v>2009</v>
          </cell>
          <cell r="ED185">
            <v>2009</v>
          </cell>
          <cell r="EE185">
            <v>2009</v>
          </cell>
          <cell r="EF185" t="str">
            <v/>
          </cell>
          <cell r="EG185">
            <v>2009</v>
          </cell>
          <cell r="EH185" t="str">
            <v/>
          </cell>
          <cell r="EI185">
            <v>2009</v>
          </cell>
          <cell r="EJ185" t="str">
            <v/>
          </cell>
          <cell r="EK185" t="str">
            <v/>
          </cell>
          <cell r="EL185" t="str">
            <v/>
          </cell>
          <cell r="EM185">
            <v>2009</v>
          </cell>
          <cell r="EN185" t="str">
            <v/>
          </cell>
        </row>
        <row r="186">
          <cell r="C186" t="str">
            <v>6.2.3</v>
          </cell>
          <cell r="F186">
            <v>2010</v>
          </cell>
          <cell r="G186" t="str">
            <v>Total computer software spending (% of GDP)</v>
          </cell>
          <cell r="H186" t="str">
            <v>World Information Technology and Services Alliance (WITSA)</v>
          </cell>
          <cell r="I186">
            <v>2010</v>
          </cell>
          <cell r="J186">
            <v>75</v>
          </cell>
          <cell r="K186">
            <v>62</v>
          </cell>
          <cell r="L186">
            <v>0.5</v>
          </cell>
          <cell r="M186" t="str">
            <v>good</v>
          </cell>
          <cell r="N186" t="str">
            <v>YEAR</v>
          </cell>
          <cell r="O186" t="str">
            <v/>
          </cell>
          <cell r="P186">
            <v>2010</v>
          </cell>
          <cell r="Q186" t="str">
            <v/>
          </cell>
          <cell r="R186">
            <v>2010</v>
          </cell>
          <cell r="S186" t="str">
            <v/>
          </cell>
          <cell r="T186">
            <v>2010</v>
          </cell>
          <cell r="U186">
            <v>2010</v>
          </cell>
          <cell r="V186" t="str">
            <v/>
          </cell>
          <cell r="W186" t="str">
            <v/>
          </cell>
          <cell r="X186">
            <v>2010</v>
          </cell>
          <cell r="Y186" t="str">
            <v/>
          </cell>
          <cell r="Z186">
            <v>2010</v>
          </cell>
          <cell r="AA186" t="str">
            <v/>
          </cell>
          <cell r="AB186">
            <v>2010</v>
          </cell>
          <cell r="AC186" t="str">
            <v/>
          </cell>
          <cell r="AD186" t="str">
            <v/>
          </cell>
          <cell r="AE186">
            <v>2010</v>
          </cell>
          <cell r="AF186" t="str">
            <v/>
          </cell>
          <cell r="AG186">
            <v>2010</v>
          </cell>
          <cell r="AH186" t="str">
            <v/>
          </cell>
          <cell r="AI186" t="str">
            <v/>
          </cell>
          <cell r="AJ186">
            <v>2010</v>
          </cell>
          <cell r="AK186">
            <v>2010</v>
          </cell>
          <cell r="AL186">
            <v>2010</v>
          </cell>
          <cell r="AM186">
            <v>2010</v>
          </cell>
          <cell r="AN186">
            <v>2010</v>
          </cell>
          <cell r="AO186">
            <v>2010</v>
          </cell>
          <cell r="AP186" t="str">
            <v/>
          </cell>
          <cell r="AQ186" t="str">
            <v/>
          </cell>
          <cell r="AR186" t="str">
            <v/>
          </cell>
          <cell r="AS186">
            <v>2010</v>
          </cell>
          <cell r="AT186">
            <v>2010</v>
          </cell>
          <cell r="AU186" t="str">
            <v/>
          </cell>
          <cell r="AV186">
            <v>2010</v>
          </cell>
          <cell r="AW186">
            <v>2010</v>
          </cell>
          <cell r="AX186" t="str">
            <v/>
          </cell>
          <cell r="AY186" t="str">
            <v/>
          </cell>
          <cell r="AZ186" t="str">
            <v/>
          </cell>
          <cell r="BA186">
            <v>2010</v>
          </cell>
          <cell r="BB186">
            <v>2010</v>
          </cell>
          <cell r="BC186" t="str">
            <v/>
          </cell>
          <cell r="BD186">
            <v>2010</v>
          </cell>
          <cell r="BE186" t="str">
            <v/>
          </cell>
          <cell r="BF186">
            <v>2010</v>
          </cell>
          <cell r="BG186" t="str">
            <v/>
          </cell>
          <cell r="BH186" t="str">
            <v/>
          </cell>
          <cell r="BI186">
            <v>2010</v>
          </cell>
          <cell r="BJ186">
            <v>2010</v>
          </cell>
          <cell r="BK186">
            <v>2010</v>
          </cell>
          <cell r="BL186" t="str">
            <v/>
          </cell>
          <cell r="BM186">
            <v>2010</v>
          </cell>
          <cell r="BN186">
            <v>2010</v>
          </cell>
          <cell r="BO186">
            <v>2010</v>
          </cell>
          <cell r="BP186">
            <v>2010</v>
          </cell>
          <cell r="BQ186">
            <v>2010</v>
          </cell>
          <cell r="BR186">
            <v>2010</v>
          </cell>
          <cell r="BS186">
            <v>2010</v>
          </cell>
          <cell r="BT186">
            <v>2010</v>
          </cell>
          <cell r="BU186">
            <v>2010</v>
          </cell>
          <cell r="BV186" t="str">
            <v/>
          </cell>
          <cell r="BW186">
            <v>2010</v>
          </cell>
          <cell r="BX186">
            <v>2010</v>
          </cell>
          <cell r="BY186">
            <v>2010</v>
          </cell>
          <cell r="BZ186" t="str">
            <v/>
          </cell>
          <cell r="CA186" t="str">
            <v/>
          </cell>
          <cell r="CB186" t="str">
            <v/>
          </cell>
          <cell r="CC186" t="str">
            <v/>
          </cell>
          <cell r="CD186" t="str">
            <v/>
          </cell>
          <cell r="CE186" t="str">
            <v/>
          </cell>
          <cell r="CF186" t="str">
            <v/>
          </cell>
          <cell r="CG186" t="str">
            <v/>
          </cell>
          <cell r="CH186">
            <v>2010</v>
          </cell>
          <cell r="CI186" t="str">
            <v/>
          </cell>
          <cell r="CJ186" t="str">
            <v/>
          </cell>
          <cell r="CK186">
            <v>2010</v>
          </cell>
          <cell r="CL186" t="str">
            <v/>
          </cell>
          <cell r="CM186" t="str">
            <v/>
          </cell>
          <cell r="CN186">
            <v>2010</v>
          </cell>
          <cell r="CO186" t="str">
            <v/>
          </cell>
          <cell r="CP186" t="str">
            <v/>
          </cell>
          <cell r="CQ186" t="str">
            <v/>
          </cell>
          <cell r="CR186">
            <v>2010</v>
          </cell>
          <cell r="CS186">
            <v>2010</v>
          </cell>
          <cell r="CT186" t="str">
            <v/>
          </cell>
          <cell r="CU186" t="str">
            <v/>
          </cell>
          <cell r="CV186">
            <v>2010</v>
          </cell>
          <cell r="CW186">
            <v>2010</v>
          </cell>
          <cell r="CX186" t="str">
            <v/>
          </cell>
          <cell r="CY186">
            <v>2010</v>
          </cell>
          <cell r="CZ186">
            <v>2010</v>
          </cell>
          <cell r="DA186" t="str">
            <v/>
          </cell>
          <cell r="DB186">
            <v>2010</v>
          </cell>
          <cell r="DC186">
            <v>2010</v>
          </cell>
          <cell r="DD186">
            <v>2010</v>
          </cell>
          <cell r="DE186">
            <v>2010</v>
          </cell>
          <cell r="DF186" t="str">
            <v/>
          </cell>
          <cell r="DG186">
            <v>2010</v>
          </cell>
          <cell r="DH186">
            <v>2010</v>
          </cell>
          <cell r="DI186" t="str">
            <v/>
          </cell>
          <cell r="DJ186">
            <v>2010</v>
          </cell>
          <cell r="DK186">
            <v>2010</v>
          </cell>
          <cell r="DL186" t="str">
            <v/>
          </cell>
          <cell r="DM186">
            <v>2010</v>
          </cell>
          <cell r="DN186">
            <v>2010</v>
          </cell>
          <cell r="DO186">
            <v>2010</v>
          </cell>
          <cell r="DP186">
            <v>2010</v>
          </cell>
          <cell r="DQ186">
            <v>2010</v>
          </cell>
          <cell r="DR186">
            <v>2010</v>
          </cell>
          <cell r="DS186" t="str">
            <v/>
          </cell>
          <cell r="DT186" t="str">
            <v/>
          </cell>
          <cell r="DU186">
            <v>2010</v>
          </cell>
          <cell r="DV186">
            <v>2010</v>
          </cell>
          <cell r="DW186" t="str">
            <v/>
          </cell>
          <cell r="DX186" t="str">
            <v/>
          </cell>
          <cell r="DY186" t="str">
            <v/>
          </cell>
          <cell r="DZ186">
            <v>2010</v>
          </cell>
          <cell r="EA186" t="str">
            <v/>
          </cell>
          <cell r="EB186">
            <v>2010</v>
          </cell>
          <cell r="EC186">
            <v>2010</v>
          </cell>
          <cell r="ED186" t="str">
            <v/>
          </cell>
          <cell r="EE186">
            <v>2010</v>
          </cell>
          <cell r="EF186">
            <v>2010</v>
          </cell>
          <cell r="EG186">
            <v>2010</v>
          </cell>
          <cell r="EH186">
            <v>2010</v>
          </cell>
          <cell r="EI186">
            <v>2010</v>
          </cell>
          <cell r="EJ186">
            <v>2010</v>
          </cell>
          <cell r="EK186">
            <v>2010</v>
          </cell>
          <cell r="EL186" t="str">
            <v/>
          </cell>
          <cell r="EM186" t="str">
            <v/>
          </cell>
          <cell r="EN186">
            <v>2010</v>
          </cell>
        </row>
        <row r="187">
          <cell r="C187" t="str">
            <v>6.3.1</v>
          </cell>
          <cell r="F187">
            <v>2009</v>
          </cell>
          <cell r="G187" t="str">
            <v>Royalty and license fees, receipts (% of GDP)</v>
          </cell>
          <cell r="H187" t="str">
            <v>International Monetary Fund (WB database, WB &amp; OECD GDP estimates)</v>
          </cell>
          <cell r="I187" t="str">
            <v>2000 - 2009</v>
          </cell>
          <cell r="J187">
            <v>122</v>
          </cell>
          <cell r="K187">
            <v>87</v>
          </cell>
          <cell r="L187">
            <v>1</v>
          </cell>
          <cell r="M187" t="str">
            <v>good</v>
          </cell>
          <cell r="N187" t="str">
            <v>YEAR</v>
          </cell>
          <cell r="O187">
            <v>2009</v>
          </cell>
          <cell r="P187" t="str">
            <v/>
          </cell>
          <cell r="Q187">
            <v>2008</v>
          </cell>
          <cell r="R187">
            <v>2009</v>
          </cell>
          <cell r="S187" t="str">
            <v/>
          </cell>
          <cell r="T187">
            <v>2008</v>
          </cell>
          <cell r="U187">
            <v>2009</v>
          </cell>
          <cell r="V187">
            <v>2009</v>
          </cell>
          <cell r="W187" t="str">
            <v/>
          </cell>
          <cell r="X187">
            <v>2009</v>
          </cell>
          <cell r="Y187">
            <v>2009</v>
          </cell>
          <cell r="Z187">
            <v>2009</v>
          </cell>
          <cell r="AA187">
            <v>2008</v>
          </cell>
          <cell r="AB187">
            <v>2009</v>
          </cell>
          <cell r="AC187">
            <v>2009</v>
          </cell>
          <cell r="AD187">
            <v>2009</v>
          </cell>
          <cell r="AE187">
            <v>2009</v>
          </cell>
          <cell r="AF187" t="str">
            <v/>
          </cell>
          <cell r="AG187">
            <v>2009</v>
          </cell>
          <cell r="AH187">
            <v>2008</v>
          </cell>
          <cell r="AI187">
            <v>2009</v>
          </cell>
          <cell r="AJ187">
            <v>2008</v>
          </cell>
          <cell r="AK187">
            <v>2009</v>
          </cell>
          <cell r="AL187">
            <v>2009</v>
          </cell>
          <cell r="AM187">
            <v>2009</v>
          </cell>
          <cell r="AN187">
            <v>2009</v>
          </cell>
          <cell r="AO187">
            <v>2009</v>
          </cell>
          <cell r="AP187">
            <v>2008</v>
          </cell>
          <cell r="AQ187">
            <v>2009</v>
          </cell>
          <cell r="AR187">
            <v>2009</v>
          </cell>
          <cell r="AS187">
            <v>2009</v>
          </cell>
          <cell r="AT187" t="str">
            <v/>
          </cell>
          <cell r="AU187" t="str">
            <v/>
          </cell>
          <cell r="AV187" t="str">
            <v/>
          </cell>
          <cell r="AW187">
            <v>2007</v>
          </cell>
          <cell r="AX187">
            <v>2009</v>
          </cell>
          <cell r="AY187">
            <v>2009</v>
          </cell>
          <cell r="AZ187">
            <v>2009</v>
          </cell>
          <cell r="BA187">
            <v>2009</v>
          </cell>
          <cell r="BB187">
            <v>2009</v>
          </cell>
          <cell r="BC187">
            <v>2009</v>
          </cell>
          <cell r="BD187">
            <v>2009</v>
          </cell>
          <cell r="BE187" t="str">
            <v/>
          </cell>
          <cell r="BF187">
            <v>2009</v>
          </cell>
          <cell r="BG187">
            <v>2009</v>
          </cell>
          <cell r="BH187">
            <v>2008</v>
          </cell>
          <cell r="BI187">
            <v>2003</v>
          </cell>
          <cell r="BJ187">
            <v>2008</v>
          </cell>
          <cell r="BK187">
            <v>2009</v>
          </cell>
          <cell r="BL187">
            <v>2008</v>
          </cell>
          <cell r="BM187">
            <v>2009</v>
          </cell>
          <cell r="BN187">
            <v>2009</v>
          </cell>
          <cell r="BO187" t="str">
            <v/>
          </cell>
          <cell r="BP187">
            <v>2009</v>
          </cell>
          <cell r="BQ187">
            <v>2009</v>
          </cell>
          <cell r="BR187">
            <v>2009</v>
          </cell>
          <cell r="BS187">
            <v>2009</v>
          </cell>
          <cell r="BT187">
            <v>2009</v>
          </cell>
          <cell r="BU187" t="str">
            <v/>
          </cell>
          <cell r="BV187">
            <v>2005</v>
          </cell>
          <cell r="BW187">
            <v>2009</v>
          </cell>
          <cell r="BX187">
            <v>2009</v>
          </cell>
          <cell r="BY187" t="str">
            <v/>
          </cell>
          <cell r="BZ187">
            <v>2009</v>
          </cell>
          <cell r="CA187">
            <v>2009</v>
          </cell>
          <cell r="CB187" t="str">
            <v/>
          </cell>
          <cell r="CC187">
            <v>2009</v>
          </cell>
          <cell r="CD187">
            <v>2009</v>
          </cell>
          <cell r="CE187">
            <v>2009</v>
          </cell>
          <cell r="CF187">
            <v>2005</v>
          </cell>
          <cell r="CG187" t="str">
            <v/>
          </cell>
          <cell r="CH187">
            <v>2009</v>
          </cell>
          <cell r="CI187">
            <v>2008</v>
          </cell>
          <cell r="CJ187">
            <v>2009</v>
          </cell>
          <cell r="CK187">
            <v>2009</v>
          </cell>
          <cell r="CL187">
            <v>2009</v>
          </cell>
          <cell r="CM187">
            <v>2009</v>
          </cell>
          <cell r="CN187">
            <v>2009</v>
          </cell>
          <cell r="CO187">
            <v>2009</v>
          </cell>
          <cell r="CP187">
            <v>2009</v>
          </cell>
          <cell r="CQ187" t="str">
            <v/>
          </cell>
          <cell r="CR187">
            <v>2009</v>
          </cell>
          <cell r="CS187">
            <v>2009</v>
          </cell>
          <cell r="CT187" t="str">
            <v/>
          </cell>
          <cell r="CU187">
            <v>2007</v>
          </cell>
          <cell r="CV187" t="str">
            <v/>
          </cell>
          <cell r="CW187">
            <v>2009</v>
          </cell>
          <cell r="CX187" t="str">
            <v/>
          </cell>
          <cell r="CY187">
            <v>2009</v>
          </cell>
          <cell r="CZ187" t="str">
            <v/>
          </cell>
          <cell r="DA187">
            <v>2009</v>
          </cell>
          <cell r="DB187">
            <v>2009</v>
          </cell>
          <cell r="DC187">
            <v>2009</v>
          </cell>
          <cell r="DD187">
            <v>2009</v>
          </cell>
          <cell r="DE187">
            <v>2009</v>
          </cell>
          <cell r="DF187" t="str">
            <v/>
          </cell>
          <cell r="DG187">
            <v>2009</v>
          </cell>
          <cell r="DH187">
            <v>2009</v>
          </cell>
          <cell r="DI187">
            <v>2009</v>
          </cell>
          <cell r="DJ187" t="str">
            <v/>
          </cell>
          <cell r="DK187">
            <v>2008</v>
          </cell>
          <cell r="DL187">
            <v>2009</v>
          </cell>
          <cell r="DM187">
            <v>2009</v>
          </cell>
          <cell r="DN187">
            <v>2009</v>
          </cell>
          <cell r="DO187">
            <v>2009</v>
          </cell>
          <cell r="DP187">
            <v>2009</v>
          </cell>
          <cell r="DQ187">
            <v>2009</v>
          </cell>
          <cell r="DR187" t="str">
            <v/>
          </cell>
          <cell r="DS187" t="str">
            <v/>
          </cell>
          <cell r="DT187">
            <v>2009</v>
          </cell>
          <cell r="DU187">
            <v>2009</v>
          </cell>
          <cell r="DV187" t="str">
            <v/>
          </cell>
          <cell r="DW187" t="str">
            <v/>
          </cell>
          <cell r="DX187">
            <v>2009</v>
          </cell>
          <cell r="DY187">
            <v>2007</v>
          </cell>
          <cell r="DZ187">
            <v>2009</v>
          </cell>
          <cell r="EA187" t="str">
            <v/>
          </cell>
          <cell r="EB187">
            <v>2009</v>
          </cell>
          <cell r="EC187" t="str">
            <v/>
          </cell>
          <cell r="ED187">
            <v>2009</v>
          </cell>
          <cell r="EE187">
            <v>2009</v>
          </cell>
          <cell r="EF187" t="str">
            <v/>
          </cell>
          <cell r="EG187">
            <v>2009</v>
          </cell>
          <cell r="EH187">
            <v>2009</v>
          </cell>
          <cell r="EI187">
            <v>2009</v>
          </cell>
          <cell r="EJ187" t="str">
            <v/>
          </cell>
          <cell r="EK187" t="str">
            <v/>
          </cell>
          <cell r="EL187">
            <v>2009</v>
          </cell>
          <cell r="EM187" t="str">
            <v/>
          </cell>
          <cell r="EN187" t="str">
            <v/>
          </cell>
        </row>
        <row r="188">
          <cell r="C188" t="str">
            <v>6.3.2</v>
          </cell>
          <cell r="F188">
            <v>2009</v>
          </cell>
          <cell r="G188" t="str">
            <v>High tech net exports (% of total net exports)</v>
          </cell>
          <cell r="H188" t="str">
            <v>United Nations, COMTRADE database</v>
          </cell>
          <cell r="I188" t="str">
            <v>2007 - 2010</v>
          </cell>
          <cell r="J188">
            <v>122</v>
          </cell>
          <cell r="K188">
            <v>99</v>
          </cell>
          <cell r="L188">
            <v>1</v>
          </cell>
          <cell r="M188" t="str">
            <v>good</v>
          </cell>
          <cell r="N188" t="str">
            <v>YEAR</v>
          </cell>
          <cell r="O188">
            <v>2010</v>
          </cell>
          <cell r="P188">
            <v>2009</v>
          </cell>
          <cell r="Q188" t="str">
            <v/>
          </cell>
          <cell r="R188">
            <v>2009</v>
          </cell>
          <cell r="S188">
            <v>2010</v>
          </cell>
          <cell r="T188">
            <v>2010</v>
          </cell>
          <cell r="U188">
            <v>2009</v>
          </cell>
          <cell r="V188">
            <v>2009</v>
          </cell>
          <cell r="W188">
            <v>2010</v>
          </cell>
          <cell r="X188" t="str">
            <v/>
          </cell>
          <cell r="Y188">
            <v>2009</v>
          </cell>
          <cell r="Z188">
            <v>2009</v>
          </cell>
          <cell r="AA188" t="str">
            <v/>
          </cell>
          <cell r="AB188">
            <v>2009</v>
          </cell>
          <cell r="AC188">
            <v>2010</v>
          </cell>
          <cell r="AD188" t="str">
            <v/>
          </cell>
          <cell r="AE188">
            <v>2010</v>
          </cell>
          <cell r="AF188" t="str">
            <v/>
          </cell>
          <cell r="AG188">
            <v>2009</v>
          </cell>
          <cell r="AH188">
            <v>2009</v>
          </cell>
          <cell r="AI188">
            <v>2008</v>
          </cell>
          <cell r="AJ188" t="str">
            <v/>
          </cell>
          <cell r="AK188">
            <v>2010</v>
          </cell>
          <cell r="AL188">
            <v>2009</v>
          </cell>
          <cell r="AM188">
            <v>2009</v>
          </cell>
          <cell r="AN188">
            <v>2010</v>
          </cell>
          <cell r="AO188">
            <v>2010</v>
          </cell>
          <cell r="AP188">
            <v>2009</v>
          </cell>
          <cell r="AQ188">
            <v>2010</v>
          </cell>
          <cell r="AR188">
            <v>2009</v>
          </cell>
          <cell r="AS188">
            <v>2009</v>
          </cell>
          <cell r="AT188">
            <v>2009</v>
          </cell>
          <cell r="AU188">
            <v>2009</v>
          </cell>
          <cell r="AV188">
            <v>2009</v>
          </cell>
          <cell r="AW188">
            <v>2010</v>
          </cell>
          <cell r="AX188">
            <v>2009</v>
          </cell>
          <cell r="AY188">
            <v>2010</v>
          </cell>
          <cell r="AZ188">
            <v>2010</v>
          </cell>
          <cell r="BA188">
            <v>2010</v>
          </cell>
          <cell r="BB188">
            <v>2010</v>
          </cell>
          <cell r="BC188" t="str">
            <v/>
          </cell>
          <cell r="BD188">
            <v>2009</v>
          </cell>
          <cell r="BE188" t="str">
            <v/>
          </cell>
          <cell r="BF188">
            <v>2010</v>
          </cell>
          <cell r="BG188">
            <v>2009</v>
          </cell>
          <cell r="BH188">
            <v>2009</v>
          </cell>
          <cell r="BI188">
            <v>2009</v>
          </cell>
          <cell r="BJ188">
            <v>2009</v>
          </cell>
          <cell r="BK188">
            <v>2010</v>
          </cell>
          <cell r="BL188">
            <v>2010</v>
          </cell>
          <cell r="BM188">
            <v>2009</v>
          </cell>
          <cell r="BN188" t="str">
            <v/>
          </cell>
          <cell r="BO188" t="str">
            <v/>
          </cell>
          <cell r="BP188">
            <v>2009</v>
          </cell>
          <cell r="BQ188">
            <v>2009</v>
          </cell>
          <cell r="BR188">
            <v>2009</v>
          </cell>
          <cell r="BS188">
            <v>2009</v>
          </cell>
          <cell r="BT188">
            <v>2010</v>
          </cell>
          <cell r="BU188">
            <v>2010</v>
          </cell>
          <cell r="BV188">
            <v>2009</v>
          </cell>
          <cell r="BW188">
            <v>2009</v>
          </cell>
          <cell r="BX188">
            <v>2009</v>
          </cell>
          <cell r="BY188" t="str">
            <v/>
          </cell>
          <cell r="BZ188">
            <v>2010</v>
          </cell>
          <cell r="CA188">
            <v>2009</v>
          </cell>
          <cell r="CB188">
            <v>2009</v>
          </cell>
          <cell r="CC188">
            <v>2010</v>
          </cell>
          <cell r="CD188">
            <v>2010</v>
          </cell>
          <cell r="CE188">
            <v>2009</v>
          </cell>
          <cell r="CF188">
            <v>2009</v>
          </cell>
          <cell r="CG188">
            <v>2010</v>
          </cell>
          <cell r="CH188">
            <v>2009</v>
          </cell>
          <cell r="CI188">
            <v>2008</v>
          </cell>
          <cell r="CJ188">
            <v>2009</v>
          </cell>
          <cell r="CK188">
            <v>2009</v>
          </cell>
          <cell r="CL188">
            <v>2010</v>
          </cell>
          <cell r="CM188">
            <v>2007</v>
          </cell>
          <cell r="CN188" t="str">
            <v/>
          </cell>
          <cell r="CO188" t="str">
            <v/>
          </cell>
          <cell r="CP188">
            <v>2008</v>
          </cell>
          <cell r="CQ188">
            <v>2009</v>
          </cell>
          <cell r="CR188">
            <v>2009</v>
          </cell>
          <cell r="CS188">
            <v>2010</v>
          </cell>
          <cell r="CT188">
            <v>2009</v>
          </cell>
          <cell r="CU188">
            <v>2008</v>
          </cell>
          <cell r="CV188">
            <v>2009</v>
          </cell>
          <cell r="CW188">
            <v>2010</v>
          </cell>
          <cell r="CX188">
            <v>2010</v>
          </cell>
          <cell r="CY188">
            <v>2009</v>
          </cell>
          <cell r="CZ188">
            <v>2009</v>
          </cell>
          <cell r="DA188">
            <v>2010</v>
          </cell>
          <cell r="DB188">
            <v>2009</v>
          </cell>
          <cell r="DC188" t="str">
            <v/>
          </cell>
          <cell r="DD188">
            <v>2009</v>
          </cell>
          <cell r="DE188">
            <v>2010</v>
          </cell>
          <cell r="DF188" t="str">
            <v/>
          </cell>
          <cell r="DG188">
            <v>2010</v>
          </cell>
          <cell r="DH188">
            <v>2010</v>
          </cell>
          <cell r="DI188">
            <v>2009</v>
          </cell>
          <cell r="DJ188">
            <v>2009</v>
          </cell>
          <cell r="DK188">
            <v>2010</v>
          </cell>
          <cell r="DL188">
            <v>2010</v>
          </cell>
          <cell r="DM188">
            <v>2009</v>
          </cell>
          <cell r="DN188">
            <v>2009</v>
          </cell>
          <cell r="DO188">
            <v>2010</v>
          </cell>
          <cell r="DP188">
            <v>2010</v>
          </cell>
          <cell r="DQ188">
            <v>2009</v>
          </cell>
          <cell r="DR188">
            <v>2010</v>
          </cell>
          <cell r="DS188">
            <v>2009</v>
          </cell>
          <cell r="DT188" t="str">
            <v/>
          </cell>
          <cell r="DU188">
            <v>2009</v>
          </cell>
          <cell r="DV188">
            <v>2009</v>
          </cell>
          <cell r="DW188">
            <v>2008</v>
          </cell>
          <cell r="DX188" t="str">
            <v/>
          </cell>
          <cell r="DY188">
            <v>2010</v>
          </cell>
          <cell r="DZ188">
            <v>2010</v>
          </cell>
          <cell r="EA188">
            <v>2009</v>
          </cell>
          <cell r="EB188">
            <v>2009</v>
          </cell>
          <cell r="EC188">
            <v>2009</v>
          </cell>
          <cell r="ED188">
            <v>2009</v>
          </cell>
          <cell r="EE188" t="str">
            <v/>
          </cell>
          <cell r="EF188">
            <v>2008</v>
          </cell>
          <cell r="EG188">
            <v>2010</v>
          </cell>
          <cell r="EH188">
            <v>2010</v>
          </cell>
          <cell r="EI188">
            <v>2009</v>
          </cell>
          <cell r="EJ188" t="str">
            <v/>
          </cell>
          <cell r="EK188">
            <v>2009</v>
          </cell>
          <cell r="EL188">
            <v>2009</v>
          </cell>
          <cell r="EM188">
            <v>2010</v>
          </cell>
          <cell r="EN188">
            <v>2009</v>
          </cell>
        </row>
        <row r="189">
          <cell r="C189" t="str">
            <v>6.3.3</v>
          </cell>
          <cell r="F189">
            <v>2009</v>
          </cell>
          <cell r="G189" t="str">
            <v>Computer, communications and other services (% of commercial service exports)</v>
          </cell>
          <cell r="H189" t="str">
            <v>International Monetary Fund (WB database)</v>
          </cell>
          <cell r="I189" t="str">
            <v>2000 - 2009</v>
          </cell>
          <cell r="J189">
            <v>165</v>
          </cell>
          <cell r="K189">
            <v>113</v>
          </cell>
          <cell r="L189">
            <v>1</v>
          </cell>
          <cell r="M189" t="str">
            <v>good</v>
          </cell>
          <cell r="N189" t="str">
            <v>YEAR</v>
          </cell>
          <cell r="O189">
            <v>2009</v>
          </cell>
          <cell r="P189" t="str">
            <v/>
          </cell>
          <cell r="Q189">
            <v>2009</v>
          </cell>
          <cell r="R189">
            <v>2009</v>
          </cell>
          <cell r="S189">
            <v>2009</v>
          </cell>
          <cell r="T189">
            <v>2008</v>
          </cell>
          <cell r="U189">
            <v>2009</v>
          </cell>
          <cell r="V189">
            <v>2009</v>
          </cell>
          <cell r="W189">
            <v>2009</v>
          </cell>
          <cell r="X189">
            <v>2009</v>
          </cell>
          <cell r="Y189">
            <v>2009</v>
          </cell>
          <cell r="Z189">
            <v>2009</v>
          </cell>
          <cell r="AA189">
            <v>2008</v>
          </cell>
          <cell r="AB189">
            <v>2009</v>
          </cell>
          <cell r="AC189">
            <v>2009</v>
          </cell>
          <cell r="AD189">
            <v>2009</v>
          </cell>
          <cell r="AE189">
            <v>2009</v>
          </cell>
          <cell r="AF189">
            <v>2009</v>
          </cell>
          <cell r="AG189">
            <v>2009</v>
          </cell>
          <cell r="AH189">
            <v>2008</v>
          </cell>
          <cell r="AI189">
            <v>2009</v>
          </cell>
          <cell r="AJ189">
            <v>2009</v>
          </cell>
          <cell r="AK189">
            <v>2009</v>
          </cell>
          <cell r="AL189">
            <v>2009</v>
          </cell>
          <cell r="AM189">
            <v>2009</v>
          </cell>
          <cell r="AN189">
            <v>2009</v>
          </cell>
          <cell r="AO189">
            <v>2009</v>
          </cell>
          <cell r="AP189">
            <v>2009</v>
          </cell>
          <cell r="AQ189">
            <v>2009</v>
          </cell>
          <cell r="AR189">
            <v>2009</v>
          </cell>
          <cell r="AS189">
            <v>2009</v>
          </cell>
          <cell r="AT189">
            <v>2004</v>
          </cell>
          <cell r="AU189">
            <v>2009</v>
          </cell>
          <cell r="AV189">
            <v>2009</v>
          </cell>
          <cell r="AW189">
            <v>2009</v>
          </cell>
          <cell r="AX189">
            <v>2009</v>
          </cell>
          <cell r="AY189">
            <v>2009</v>
          </cell>
          <cell r="AZ189">
            <v>2009</v>
          </cell>
          <cell r="BA189">
            <v>2009</v>
          </cell>
          <cell r="BB189">
            <v>2009</v>
          </cell>
          <cell r="BC189">
            <v>2009</v>
          </cell>
          <cell r="BD189">
            <v>2009</v>
          </cell>
          <cell r="BE189">
            <v>2009</v>
          </cell>
          <cell r="BF189">
            <v>2009</v>
          </cell>
          <cell r="BG189">
            <v>2009</v>
          </cell>
          <cell r="BH189">
            <v>2008</v>
          </cell>
          <cell r="BI189">
            <v>2009</v>
          </cell>
          <cell r="BJ189">
            <v>2008</v>
          </cell>
          <cell r="BK189">
            <v>2009</v>
          </cell>
          <cell r="BL189">
            <v>2009</v>
          </cell>
          <cell r="BM189">
            <v>2009</v>
          </cell>
          <cell r="BN189">
            <v>2009</v>
          </cell>
          <cell r="BO189">
            <v>2000</v>
          </cell>
          <cell r="BP189">
            <v>2009</v>
          </cell>
          <cell r="BQ189">
            <v>2009</v>
          </cell>
          <cell r="BR189">
            <v>2009</v>
          </cell>
          <cell r="BS189">
            <v>2009</v>
          </cell>
          <cell r="BT189">
            <v>2009</v>
          </cell>
          <cell r="BU189">
            <v>2009</v>
          </cell>
          <cell r="BV189">
            <v>2009</v>
          </cell>
          <cell r="BW189">
            <v>2009</v>
          </cell>
          <cell r="BX189">
            <v>2009</v>
          </cell>
          <cell r="BY189">
            <v>2009</v>
          </cell>
          <cell r="BZ189">
            <v>2009</v>
          </cell>
          <cell r="CA189">
            <v>2009</v>
          </cell>
          <cell r="CB189">
            <v>2009</v>
          </cell>
          <cell r="CC189">
            <v>2009</v>
          </cell>
          <cell r="CD189">
            <v>2009</v>
          </cell>
          <cell r="CE189">
            <v>2009</v>
          </cell>
          <cell r="CF189">
            <v>2005</v>
          </cell>
          <cell r="CG189">
            <v>2002</v>
          </cell>
          <cell r="CH189">
            <v>2009</v>
          </cell>
          <cell r="CI189">
            <v>2008</v>
          </cell>
          <cell r="CJ189">
            <v>2009</v>
          </cell>
          <cell r="CK189">
            <v>2009</v>
          </cell>
          <cell r="CL189">
            <v>2009</v>
          </cell>
          <cell r="CM189">
            <v>2009</v>
          </cell>
          <cell r="CN189">
            <v>2009</v>
          </cell>
          <cell r="CO189">
            <v>2009</v>
          </cell>
          <cell r="CP189">
            <v>2009</v>
          </cell>
          <cell r="CQ189">
            <v>2009</v>
          </cell>
          <cell r="CR189">
            <v>2009</v>
          </cell>
          <cell r="CS189">
            <v>2009</v>
          </cell>
          <cell r="CT189">
            <v>2009</v>
          </cell>
          <cell r="CU189">
            <v>2008</v>
          </cell>
          <cell r="CV189">
            <v>2009</v>
          </cell>
          <cell r="CW189">
            <v>2009</v>
          </cell>
          <cell r="CX189">
            <v>2009</v>
          </cell>
          <cell r="CY189">
            <v>2009</v>
          </cell>
          <cell r="CZ189">
            <v>2009</v>
          </cell>
          <cell r="DA189">
            <v>2009</v>
          </cell>
          <cell r="DB189">
            <v>2009</v>
          </cell>
          <cell r="DC189">
            <v>2009</v>
          </cell>
          <cell r="DD189">
            <v>2009</v>
          </cell>
          <cell r="DE189">
            <v>2009</v>
          </cell>
          <cell r="DF189" t="str">
            <v/>
          </cell>
          <cell r="DG189">
            <v>2009</v>
          </cell>
          <cell r="DH189">
            <v>2009</v>
          </cell>
          <cell r="DI189">
            <v>2009</v>
          </cell>
          <cell r="DJ189">
            <v>2009</v>
          </cell>
          <cell r="DK189">
            <v>2008</v>
          </cell>
          <cell r="DL189">
            <v>2009</v>
          </cell>
          <cell r="DM189">
            <v>2009</v>
          </cell>
          <cell r="DN189">
            <v>2009</v>
          </cell>
          <cell r="DO189">
            <v>2009</v>
          </cell>
          <cell r="DP189">
            <v>2009</v>
          </cell>
          <cell r="DQ189">
            <v>2009</v>
          </cell>
          <cell r="DR189">
            <v>2009</v>
          </cell>
          <cell r="DS189">
            <v>2009</v>
          </cell>
          <cell r="DT189">
            <v>2009</v>
          </cell>
          <cell r="DU189">
            <v>2009</v>
          </cell>
          <cell r="DV189">
            <v>2009</v>
          </cell>
          <cell r="DW189">
            <v>2008</v>
          </cell>
          <cell r="DX189">
            <v>2009</v>
          </cell>
          <cell r="DY189">
            <v>2009</v>
          </cell>
          <cell r="DZ189">
            <v>2009</v>
          </cell>
          <cell r="EA189">
            <v>2008</v>
          </cell>
          <cell r="EB189">
            <v>2009</v>
          </cell>
          <cell r="EC189">
            <v>2009</v>
          </cell>
          <cell r="ED189">
            <v>2009</v>
          </cell>
          <cell r="EE189">
            <v>2009</v>
          </cell>
          <cell r="EF189" t="str">
            <v/>
          </cell>
          <cell r="EG189">
            <v>2009</v>
          </cell>
          <cell r="EH189">
            <v>2009</v>
          </cell>
          <cell r="EI189">
            <v>2009</v>
          </cell>
          <cell r="EJ189">
            <v>2009</v>
          </cell>
          <cell r="EK189" t="str">
            <v/>
          </cell>
          <cell r="EL189">
            <v>2009</v>
          </cell>
          <cell r="EM189">
            <v>2009</v>
          </cell>
          <cell r="EN189" t="str">
            <v/>
          </cell>
        </row>
        <row r="190">
          <cell r="C190" t="str">
            <v>6.3.4</v>
          </cell>
          <cell r="F190">
            <v>2009</v>
          </cell>
          <cell r="G190" t="str">
            <v>Foreign direct investment, net outflows (% of GDP)</v>
          </cell>
          <cell r="H190" t="str">
            <v>International Monetary Fund &amp; World Bank (WB &amp; OECD GDP estimates, WB database).</v>
          </cell>
          <cell r="I190" t="str">
            <v>2000 - 2009</v>
          </cell>
          <cell r="J190">
            <v>159</v>
          </cell>
          <cell r="K190">
            <v>112</v>
          </cell>
          <cell r="L190">
            <v>1</v>
          </cell>
          <cell r="M190" t="str">
            <v>good</v>
          </cell>
          <cell r="N190" t="str">
            <v>YEAR</v>
          </cell>
          <cell r="O190">
            <v>2009</v>
          </cell>
          <cell r="P190" t="str">
            <v/>
          </cell>
          <cell r="Q190">
            <v>2009</v>
          </cell>
          <cell r="R190">
            <v>2009</v>
          </cell>
          <cell r="S190">
            <v>2009</v>
          </cell>
          <cell r="T190">
            <v>2008</v>
          </cell>
          <cell r="U190">
            <v>2009</v>
          </cell>
          <cell r="V190">
            <v>2009</v>
          </cell>
          <cell r="W190">
            <v>2009</v>
          </cell>
          <cell r="X190">
            <v>2009</v>
          </cell>
          <cell r="Y190">
            <v>2009</v>
          </cell>
          <cell r="Z190">
            <v>2009</v>
          </cell>
          <cell r="AA190">
            <v>2008</v>
          </cell>
          <cell r="AB190">
            <v>2009</v>
          </cell>
          <cell r="AC190">
            <v>2009</v>
          </cell>
          <cell r="AD190">
            <v>2009</v>
          </cell>
          <cell r="AE190">
            <v>2009</v>
          </cell>
          <cell r="AF190">
            <v>2006</v>
          </cell>
          <cell r="AG190">
            <v>2009</v>
          </cell>
          <cell r="AH190">
            <v>2008</v>
          </cell>
          <cell r="AI190">
            <v>2009</v>
          </cell>
          <cell r="AJ190">
            <v>2009</v>
          </cell>
          <cell r="AK190">
            <v>2009</v>
          </cell>
          <cell r="AL190">
            <v>2009</v>
          </cell>
          <cell r="AM190">
            <v>2009</v>
          </cell>
          <cell r="AN190">
            <v>2009</v>
          </cell>
          <cell r="AO190">
            <v>2009</v>
          </cell>
          <cell r="AP190">
            <v>2009</v>
          </cell>
          <cell r="AQ190">
            <v>2009</v>
          </cell>
          <cell r="AR190">
            <v>2009</v>
          </cell>
          <cell r="AS190">
            <v>2009</v>
          </cell>
          <cell r="AT190">
            <v>2009</v>
          </cell>
          <cell r="AU190">
            <v>2009</v>
          </cell>
          <cell r="AV190">
            <v>2009</v>
          </cell>
          <cell r="AW190">
            <v>2009</v>
          </cell>
          <cell r="AX190">
            <v>2009</v>
          </cell>
          <cell r="AY190">
            <v>2009</v>
          </cell>
          <cell r="AZ190">
            <v>2009</v>
          </cell>
          <cell r="BA190">
            <v>2009</v>
          </cell>
          <cell r="BB190">
            <v>2009</v>
          </cell>
          <cell r="BC190">
            <v>2009</v>
          </cell>
          <cell r="BD190">
            <v>2009</v>
          </cell>
          <cell r="BE190">
            <v>2009</v>
          </cell>
          <cell r="BF190">
            <v>2009</v>
          </cell>
          <cell r="BG190">
            <v>2009</v>
          </cell>
          <cell r="BH190" t="str">
            <v/>
          </cell>
          <cell r="BI190">
            <v>2009</v>
          </cell>
          <cell r="BJ190">
            <v>2009</v>
          </cell>
          <cell r="BK190">
            <v>2009</v>
          </cell>
          <cell r="BL190">
            <v>2009</v>
          </cell>
          <cell r="BM190">
            <v>2009</v>
          </cell>
          <cell r="BN190">
            <v>2009</v>
          </cell>
          <cell r="BO190">
            <v>2000</v>
          </cell>
          <cell r="BP190">
            <v>2009</v>
          </cell>
          <cell r="BQ190">
            <v>2009</v>
          </cell>
          <cell r="BR190">
            <v>2009</v>
          </cell>
          <cell r="BS190">
            <v>2009</v>
          </cell>
          <cell r="BT190">
            <v>2009</v>
          </cell>
          <cell r="BU190">
            <v>2009</v>
          </cell>
          <cell r="BV190">
            <v>2009</v>
          </cell>
          <cell r="BW190">
            <v>2009</v>
          </cell>
          <cell r="BX190">
            <v>2009</v>
          </cell>
          <cell r="BY190">
            <v>2008</v>
          </cell>
          <cell r="BZ190">
            <v>2009</v>
          </cell>
          <cell r="CA190">
            <v>2009</v>
          </cell>
          <cell r="CB190">
            <v>2009</v>
          </cell>
          <cell r="CC190">
            <v>2009</v>
          </cell>
          <cell r="CD190">
            <v>2009</v>
          </cell>
          <cell r="CE190">
            <v>2009</v>
          </cell>
          <cell r="CF190">
            <v>2002</v>
          </cell>
          <cell r="CG190" t="str">
            <v/>
          </cell>
          <cell r="CH190">
            <v>2009</v>
          </cell>
          <cell r="CI190">
            <v>2008</v>
          </cell>
          <cell r="CJ190">
            <v>2009</v>
          </cell>
          <cell r="CK190">
            <v>2009</v>
          </cell>
          <cell r="CL190">
            <v>2009</v>
          </cell>
          <cell r="CM190">
            <v>2009</v>
          </cell>
          <cell r="CN190">
            <v>2009</v>
          </cell>
          <cell r="CO190">
            <v>2009</v>
          </cell>
          <cell r="CP190">
            <v>2009</v>
          </cell>
          <cell r="CQ190">
            <v>2001</v>
          </cell>
          <cell r="CR190">
            <v>2009</v>
          </cell>
          <cell r="CS190">
            <v>2009</v>
          </cell>
          <cell r="CT190">
            <v>2009</v>
          </cell>
          <cell r="CU190">
            <v>2008</v>
          </cell>
          <cell r="CV190">
            <v>2009</v>
          </cell>
          <cell r="CW190">
            <v>2009</v>
          </cell>
          <cell r="CX190">
            <v>2009</v>
          </cell>
          <cell r="CY190">
            <v>2009</v>
          </cell>
          <cell r="CZ190">
            <v>2009</v>
          </cell>
          <cell r="DA190">
            <v>2009</v>
          </cell>
          <cell r="DB190">
            <v>2009</v>
          </cell>
          <cell r="DC190">
            <v>2009</v>
          </cell>
          <cell r="DD190">
            <v>2009</v>
          </cell>
          <cell r="DE190">
            <v>2009</v>
          </cell>
          <cell r="DF190" t="str">
            <v/>
          </cell>
          <cell r="DG190">
            <v>2009</v>
          </cell>
          <cell r="DH190">
            <v>2009</v>
          </cell>
          <cell r="DI190">
            <v>2009</v>
          </cell>
          <cell r="DJ190">
            <v>2009</v>
          </cell>
          <cell r="DK190">
            <v>2008</v>
          </cell>
          <cell r="DL190">
            <v>2009</v>
          </cell>
          <cell r="DM190">
            <v>2009</v>
          </cell>
          <cell r="DN190">
            <v>2009</v>
          </cell>
          <cell r="DO190">
            <v>2009</v>
          </cell>
          <cell r="DP190">
            <v>2009</v>
          </cell>
          <cell r="DQ190">
            <v>2009</v>
          </cell>
          <cell r="DR190">
            <v>2009</v>
          </cell>
          <cell r="DS190">
            <v>2009</v>
          </cell>
          <cell r="DT190">
            <v>2009</v>
          </cell>
          <cell r="DU190">
            <v>2009</v>
          </cell>
          <cell r="DV190">
            <v>2009</v>
          </cell>
          <cell r="DW190">
            <v>2008</v>
          </cell>
          <cell r="DX190">
            <v>2009</v>
          </cell>
          <cell r="DY190">
            <v>2009</v>
          </cell>
          <cell r="DZ190">
            <v>2009</v>
          </cell>
          <cell r="EA190">
            <v>2008</v>
          </cell>
          <cell r="EB190">
            <v>2009</v>
          </cell>
          <cell r="EC190">
            <v>2009</v>
          </cell>
          <cell r="ED190">
            <v>2009</v>
          </cell>
          <cell r="EE190">
            <v>2009</v>
          </cell>
          <cell r="EF190" t="str">
            <v/>
          </cell>
          <cell r="EG190">
            <v>2009</v>
          </cell>
          <cell r="EH190">
            <v>2009</v>
          </cell>
          <cell r="EI190">
            <v>2009</v>
          </cell>
          <cell r="EJ190">
            <v>2009</v>
          </cell>
          <cell r="EK190">
            <v>2009</v>
          </cell>
          <cell r="EL190">
            <v>2009</v>
          </cell>
          <cell r="EM190">
            <v>2009</v>
          </cell>
          <cell r="EN190" t="str">
            <v/>
          </cell>
        </row>
        <row r="191">
          <cell r="C191" t="str">
            <v>7.1.1</v>
          </cell>
          <cell r="F191">
            <v>2009</v>
          </cell>
          <cell r="G191" t="str">
            <v>Resident trademark applications at the National Office (per billion GDP, PPP, 2005 $)</v>
          </cell>
          <cell r="H191" t="str">
            <v>World Intellectual Property Organization</v>
          </cell>
          <cell r="I191" t="str">
            <v>2000 - 2009</v>
          </cell>
          <cell r="J191">
            <v>130</v>
          </cell>
          <cell r="K191">
            <v>92</v>
          </cell>
          <cell r="L191">
            <v>1</v>
          </cell>
          <cell r="M191" t="str">
            <v>good</v>
          </cell>
          <cell r="N191" t="str">
            <v>YEAR</v>
          </cell>
          <cell r="O191">
            <v>2008</v>
          </cell>
          <cell r="P191">
            <v>2006</v>
          </cell>
          <cell r="Q191" t="str">
            <v/>
          </cell>
          <cell r="R191">
            <v>2007</v>
          </cell>
          <cell r="S191">
            <v>2009</v>
          </cell>
          <cell r="T191">
            <v>2008</v>
          </cell>
          <cell r="U191">
            <v>2009</v>
          </cell>
          <cell r="V191">
            <v>2008</v>
          </cell>
          <cell r="W191">
            <v>2009</v>
          </cell>
          <cell r="X191">
            <v>2007</v>
          </cell>
          <cell r="Y191">
            <v>2008</v>
          </cell>
          <cell r="Z191">
            <v>2009</v>
          </cell>
          <cell r="AA191" t="str">
            <v/>
          </cell>
          <cell r="AB191">
            <v>2007</v>
          </cell>
          <cell r="AC191">
            <v>2008</v>
          </cell>
          <cell r="AD191" t="str">
            <v/>
          </cell>
          <cell r="AE191">
            <v>2008</v>
          </cell>
          <cell r="AF191">
            <v>2009</v>
          </cell>
          <cell r="AG191">
            <v>2009</v>
          </cell>
          <cell r="AH191">
            <v>2005</v>
          </cell>
          <cell r="AI191">
            <v>2007</v>
          </cell>
          <cell r="AJ191" t="str">
            <v/>
          </cell>
          <cell r="AK191">
            <v>2009</v>
          </cell>
          <cell r="AL191">
            <v>2008</v>
          </cell>
          <cell r="AM191">
            <v>2009</v>
          </cell>
          <cell r="AN191">
            <v>2007</v>
          </cell>
          <cell r="AO191">
            <v>2007</v>
          </cell>
          <cell r="AP191" t="str">
            <v/>
          </cell>
          <cell r="AQ191">
            <v>2008</v>
          </cell>
          <cell r="AR191">
            <v>2008</v>
          </cell>
          <cell r="AS191">
            <v>2009</v>
          </cell>
          <cell r="AT191">
            <v>2009</v>
          </cell>
          <cell r="AU191" t="str">
            <v/>
          </cell>
          <cell r="AV191">
            <v>2007</v>
          </cell>
          <cell r="AW191" t="str">
            <v/>
          </cell>
          <cell r="AX191" t="str">
            <v/>
          </cell>
          <cell r="AY191">
            <v>2009</v>
          </cell>
          <cell r="AZ191">
            <v>2007</v>
          </cell>
          <cell r="BA191">
            <v>2009</v>
          </cell>
          <cell r="BB191">
            <v>2009</v>
          </cell>
          <cell r="BC191">
            <v>2009</v>
          </cell>
          <cell r="BD191">
            <v>2009</v>
          </cell>
          <cell r="BE191" t="str">
            <v/>
          </cell>
          <cell r="BF191">
            <v>2008</v>
          </cell>
          <cell r="BG191">
            <v>2007</v>
          </cell>
          <cell r="BH191" t="str">
            <v/>
          </cell>
          <cell r="BI191">
            <v>2007</v>
          </cell>
          <cell r="BJ191">
            <v>2009</v>
          </cell>
          <cell r="BK191">
            <v>2009</v>
          </cell>
          <cell r="BL191">
            <v>2009</v>
          </cell>
          <cell r="BM191">
            <v>2008</v>
          </cell>
          <cell r="BN191">
            <v>2006</v>
          </cell>
          <cell r="BO191">
            <v>2006</v>
          </cell>
          <cell r="BP191">
            <v>2009</v>
          </cell>
          <cell r="BQ191">
            <v>2008</v>
          </cell>
          <cell r="BR191">
            <v>2009</v>
          </cell>
          <cell r="BS191">
            <v>2007</v>
          </cell>
          <cell r="BT191">
            <v>2009</v>
          </cell>
          <cell r="BU191">
            <v>2007</v>
          </cell>
          <cell r="BV191">
            <v>2008</v>
          </cell>
          <cell r="BW191">
            <v>2006</v>
          </cell>
          <cell r="BX191">
            <v>2009</v>
          </cell>
          <cell r="BY191" t="str">
            <v/>
          </cell>
          <cell r="BZ191">
            <v>2008</v>
          </cell>
          <cell r="CA191">
            <v>2009</v>
          </cell>
          <cell r="CB191" t="str">
            <v/>
          </cell>
          <cell r="CC191">
            <v>2009</v>
          </cell>
          <cell r="CD191">
            <v>2009</v>
          </cell>
          <cell r="CE191">
            <v>2004</v>
          </cell>
          <cell r="CF191">
            <v>2009</v>
          </cell>
          <cell r="CG191">
            <v>2006</v>
          </cell>
          <cell r="CH191">
            <v>2009</v>
          </cell>
          <cell r="CI191" t="str">
            <v/>
          </cell>
          <cell r="CJ191">
            <v>2008</v>
          </cell>
          <cell r="CK191">
            <v>2009</v>
          </cell>
          <cell r="CL191">
            <v>2009</v>
          </cell>
          <cell r="CM191">
            <v>2006</v>
          </cell>
          <cell r="CN191">
            <v>2006</v>
          </cell>
          <cell r="CO191">
            <v>2007</v>
          </cell>
          <cell r="CP191" t="str">
            <v/>
          </cell>
          <cell r="CQ191">
            <v>2007</v>
          </cell>
          <cell r="CR191">
            <v>2009</v>
          </cell>
          <cell r="CS191">
            <v>2009</v>
          </cell>
          <cell r="CT191">
            <v>2007</v>
          </cell>
          <cell r="CU191" t="str">
            <v/>
          </cell>
          <cell r="CV191" t="str">
            <v/>
          </cell>
          <cell r="CW191">
            <v>2009</v>
          </cell>
          <cell r="CX191" t="str">
            <v/>
          </cell>
          <cell r="CY191">
            <v>2008</v>
          </cell>
          <cell r="CZ191">
            <v>2009</v>
          </cell>
          <cell r="DA191" t="str">
            <v/>
          </cell>
          <cell r="DB191">
            <v>2008</v>
          </cell>
          <cell r="DC191">
            <v>2009</v>
          </cell>
          <cell r="DD191">
            <v>2009</v>
          </cell>
          <cell r="DE191">
            <v>2009</v>
          </cell>
          <cell r="DF191" t="str">
            <v/>
          </cell>
          <cell r="DG191">
            <v>2009</v>
          </cell>
          <cell r="DH191">
            <v>2009</v>
          </cell>
          <cell r="DI191">
            <v>2007</v>
          </cell>
          <cell r="DJ191" t="str">
            <v/>
          </cell>
          <cell r="DK191" t="str">
            <v/>
          </cell>
          <cell r="DL191">
            <v>2009</v>
          </cell>
          <cell r="DM191">
            <v>2009</v>
          </cell>
          <cell r="DN191">
            <v>2009</v>
          </cell>
          <cell r="DO191">
            <v>2009</v>
          </cell>
          <cell r="DP191">
            <v>2009</v>
          </cell>
          <cell r="DQ191">
            <v>2009</v>
          </cell>
          <cell r="DR191">
            <v>2008</v>
          </cell>
          <cell r="DS191">
            <v>2007</v>
          </cell>
          <cell r="DT191" t="str">
            <v/>
          </cell>
          <cell r="DU191">
            <v>2009</v>
          </cell>
          <cell r="DV191">
            <v>2009</v>
          </cell>
          <cell r="DW191" t="str">
            <v/>
          </cell>
          <cell r="DX191">
            <v>2009</v>
          </cell>
          <cell r="DY191">
            <v>2007</v>
          </cell>
          <cell r="DZ191">
            <v>2009</v>
          </cell>
          <cell r="EA191">
            <v>2002</v>
          </cell>
          <cell r="EB191" t="str">
            <v/>
          </cell>
          <cell r="EC191">
            <v>2009</v>
          </cell>
          <cell r="ED191" t="str">
            <v/>
          </cell>
          <cell r="EE191">
            <v>2009</v>
          </cell>
          <cell r="EF191" t="str">
            <v/>
          </cell>
          <cell r="EG191">
            <v>2009</v>
          </cell>
          <cell r="EH191">
            <v>2009</v>
          </cell>
          <cell r="EI191">
            <v>2008</v>
          </cell>
          <cell r="EJ191">
            <v>2000</v>
          </cell>
          <cell r="EK191">
            <v>2005</v>
          </cell>
          <cell r="EL191">
            <v>2008</v>
          </cell>
          <cell r="EM191">
            <v>2001</v>
          </cell>
          <cell r="EN191">
            <v>2001</v>
          </cell>
        </row>
        <row r="192">
          <cell r="C192" t="str">
            <v>7.1.2</v>
          </cell>
          <cell r="F192">
            <v>2009</v>
          </cell>
          <cell r="G192" t="str">
            <v>Resident international trademark applications (Madrid) (per billion GDP, PPP, 2005 $)</v>
          </cell>
          <cell r="H192" t="str">
            <v>World Intellectual Property Organization</v>
          </cell>
          <cell r="I192">
            <v>2009</v>
          </cell>
          <cell r="J192">
            <v>83</v>
          </cell>
          <cell r="K192">
            <v>57</v>
          </cell>
          <cell r="L192">
            <v>0.5</v>
          </cell>
          <cell r="M192" t="str">
            <v>good</v>
          </cell>
          <cell r="N192" t="str">
            <v>YEAR</v>
          </cell>
          <cell r="O192">
            <v>2009</v>
          </cell>
          <cell r="P192">
            <v>2009</v>
          </cell>
          <cell r="Q192" t="str">
            <v/>
          </cell>
          <cell r="R192" t="str">
            <v/>
          </cell>
          <cell r="S192">
            <v>2009</v>
          </cell>
          <cell r="T192">
            <v>2009</v>
          </cell>
          <cell r="U192">
            <v>2009</v>
          </cell>
          <cell r="V192">
            <v>2009</v>
          </cell>
          <cell r="W192">
            <v>2009</v>
          </cell>
          <cell r="X192" t="str">
            <v/>
          </cell>
          <cell r="Y192">
            <v>2009</v>
          </cell>
          <cell r="Z192">
            <v>2009</v>
          </cell>
          <cell r="AA192" t="str">
            <v/>
          </cell>
          <cell r="AB192" t="str">
            <v/>
          </cell>
          <cell r="AC192">
            <v>2009</v>
          </cell>
          <cell r="AD192">
            <v>2009</v>
          </cell>
          <cell r="AE192" t="str">
            <v/>
          </cell>
          <cell r="AF192" t="str">
            <v/>
          </cell>
          <cell r="AG192">
            <v>2009</v>
          </cell>
          <cell r="AH192" t="str">
            <v/>
          </cell>
          <cell r="AI192" t="str">
            <v/>
          </cell>
          <cell r="AJ192" t="str">
            <v/>
          </cell>
          <cell r="AK192" t="str">
            <v/>
          </cell>
          <cell r="AL192" t="str">
            <v/>
          </cell>
          <cell r="AM192">
            <v>2009</v>
          </cell>
          <cell r="AN192" t="str">
            <v/>
          </cell>
          <cell r="AO192" t="str">
            <v/>
          </cell>
          <cell r="AP192" t="str">
            <v/>
          </cell>
          <cell r="AQ192">
            <v>2009</v>
          </cell>
          <cell r="AR192">
            <v>2009</v>
          </cell>
          <cell r="AS192">
            <v>2009</v>
          </cell>
          <cell r="AT192">
            <v>2009</v>
          </cell>
          <cell r="AU192" t="str">
            <v/>
          </cell>
          <cell r="AV192" t="str">
            <v/>
          </cell>
          <cell r="AW192">
            <v>2009</v>
          </cell>
          <cell r="AX192" t="str">
            <v/>
          </cell>
          <cell r="AY192">
            <v>2009</v>
          </cell>
          <cell r="AZ192" t="str">
            <v/>
          </cell>
          <cell r="BA192">
            <v>2009</v>
          </cell>
          <cell r="BB192">
            <v>2009</v>
          </cell>
          <cell r="BC192">
            <v>2009</v>
          </cell>
          <cell r="BD192">
            <v>2009</v>
          </cell>
          <cell r="BE192">
            <v>2009</v>
          </cell>
          <cell r="BF192">
            <v>2009</v>
          </cell>
          <cell r="BG192" t="str">
            <v/>
          </cell>
          <cell r="BH192" t="str">
            <v/>
          </cell>
          <cell r="BI192" t="str">
            <v/>
          </cell>
          <cell r="BJ192" t="str">
            <v/>
          </cell>
          <cell r="BK192">
            <v>2009</v>
          </cell>
          <cell r="BL192">
            <v>2009</v>
          </cell>
          <cell r="BM192" t="str">
            <v/>
          </cell>
          <cell r="BN192" t="str">
            <v/>
          </cell>
          <cell r="BO192">
            <v>2009</v>
          </cell>
          <cell r="BP192">
            <v>2009</v>
          </cell>
          <cell r="BQ192" t="str">
            <v/>
          </cell>
          <cell r="BR192">
            <v>2009</v>
          </cell>
          <cell r="BS192" t="str">
            <v/>
          </cell>
          <cell r="BT192">
            <v>2009</v>
          </cell>
          <cell r="BU192" t="str">
            <v/>
          </cell>
          <cell r="BV192">
            <v>2009</v>
          </cell>
          <cell r="BW192">
            <v>2009</v>
          </cell>
          <cell r="BX192">
            <v>2009</v>
          </cell>
          <cell r="BY192" t="str">
            <v/>
          </cell>
          <cell r="BZ192">
            <v>2009</v>
          </cell>
          <cell r="CA192">
            <v>2009</v>
          </cell>
          <cell r="CB192" t="str">
            <v/>
          </cell>
          <cell r="CC192">
            <v>2009</v>
          </cell>
          <cell r="CD192">
            <v>2009</v>
          </cell>
          <cell r="CE192">
            <v>2009</v>
          </cell>
          <cell r="CF192">
            <v>2009</v>
          </cell>
          <cell r="CG192" t="str">
            <v/>
          </cell>
          <cell r="CH192" t="str">
            <v/>
          </cell>
          <cell r="CI192" t="str">
            <v/>
          </cell>
          <cell r="CJ192" t="str">
            <v/>
          </cell>
          <cell r="CK192" t="str">
            <v/>
          </cell>
          <cell r="CL192">
            <v>2009</v>
          </cell>
          <cell r="CM192">
            <v>2009</v>
          </cell>
          <cell r="CN192">
            <v>2009</v>
          </cell>
          <cell r="CO192">
            <v>2009</v>
          </cell>
          <cell r="CP192">
            <v>2009</v>
          </cell>
          <cell r="CQ192" t="str">
            <v/>
          </cell>
          <cell r="CR192">
            <v>2009</v>
          </cell>
          <cell r="CS192" t="str">
            <v/>
          </cell>
          <cell r="CT192" t="str">
            <v/>
          </cell>
          <cell r="CU192" t="str">
            <v/>
          </cell>
          <cell r="CV192" t="str">
            <v/>
          </cell>
          <cell r="CW192">
            <v>2009</v>
          </cell>
          <cell r="CX192">
            <v>2009</v>
          </cell>
          <cell r="CY192" t="str">
            <v/>
          </cell>
          <cell r="CZ192" t="str">
            <v/>
          </cell>
          <cell r="DA192" t="str">
            <v/>
          </cell>
          <cell r="DB192" t="str">
            <v/>
          </cell>
          <cell r="DC192" t="str">
            <v/>
          </cell>
          <cell r="DD192">
            <v>2009</v>
          </cell>
          <cell r="DE192">
            <v>2009</v>
          </cell>
          <cell r="DF192" t="str">
            <v/>
          </cell>
          <cell r="DG192">
            <v>2009</v>
          </cell>
          <cell r="DH192">
            <v>2009</v>
          </cell>
          <cell r="DI192" t="str">
            <v/>
          </cell>
          <cell r="DJ192" t="str">
            <v/>
          </cell>
          <cell r="DK192" t="str">
            <v/>
          </cell>
          <cell r="DL192">
            <v>2009</v>
          </cell>
          <cell r="DM192">
            <v>2009</v>
          </cell>
          <cell r="DN192">
            <v>2009</v>
          </cell>
          <cell r="DO192">
            <v>2009</v>
          </cell>
          <cell r="DP192" t="str">
            <v/>
          </cell>
          <cell r="DQ192">
            <v>2009</v>
          </cell>
          <cell r="DR192" t="str">
            <v/>
          </cell>
          <cell r="DS192">
            <v>2009</v>
          </cell>
          <cell r="DT192">
            <v>2009</v>
          </cell>
          <cell r="DU192">
            <v>2009</v>
          </cell>
          <cell r="DV192">
            <v>2009</v>
          </cell>
          <cell r="DW192">
            <v>2009</v>
          </cell>
          <cell r="DX192">
            <v>2009</v>
          </cell>
          <cell r="DY192" t="str">
            <v/>
          </cell>
          <cell r="DZ192" t="str">
            <v/>
          </cell>
          <cell r="EA192" t="str">
            <v/>
          </cell>
          <cell r="EB192" t="str">
            <v/>
          </cell>
          <cell r="EC192">
            <v>2009</v>
          </cell>
          <cell r="ED192" t="str">
            <v/>
          </cell>
          <cell r="EE192">
            <v>2009</v>
          </cell>
          <cell r="EF192" t="str">
            <v/>
          </cell>
          <cell r="EG192">
            <v>2009</v>
          </cell>
          <cell r="EH192">
            <v>2009</v>
          </cell>
          <cell r="EI192" t="str">
            <v/>
          </cell>
          <cell r="EJ192" t="str">
            <v/>
          </cell>
          <cell r="EK192">
            <v>2009</v>
          </cell>
          <cell r="EL192" t="str">
            <v/>
          </cell>
          <cell r="EM192">
            <v>2009</v>
          </cell>
          <cell r="EN192" t="str">
            <v/>
          </cell>
        </row>
        <row r="193">
          <cell r="C193" t="str">
            <v>7.2.1</v>
          </cell>
          <cell r="F193">
            <v>2008</v>
          </cell>
          <cell r="G193" t="str">
            <v>Recreation and culture (% total individual consumption)</v>
          </cell>
          <cell r="H193" t="str">
            <v>United Nations Statistics Division, National Accounts Official Country Data (UN Data)</v>
          </cell>
          <cell r="I193" t="str">
            <v>2003 - 2009</v>
          </cell>
          <cell r="J193">
            <v>80</v>
          </cell>
          <cell r="K193">
            <v>56</v>
          </cell>
          <cell r="L193">
            <v>0.5</v>
          </cell>
          <cell r="M193" t="str">
            <v>good</v>
          </cell>
          <cell r="N193" t="str">
            <v>YEAR</v>
          </cell>
          <cell r="O193" t="str">
            <v/>
          </cell>
          <cell r="P193" t="str">
            <v/>
          </cell>
          <cell r="Q193" t="str">
            <v/>
          </cell>
          <cell r="R193" t="str">
            <v/>
          </cell>
          <cell r="S193">
            <v>2008</v>
          </cell>
          <cell r="T193">
            <v>2008</v>
          </cell>
          <cell r="U193">
            <v>2007</v>
          </cell>
          <cell r="V193">
            <v>2009</v>
          </cell>
          <cell r="W193" t="str">
            <v/>
          </cell>
          <cell r="X193" t="str">
            <v/>
          </cell>
          <cell r="Y193">
            <v>2008</v>
          </cell>
          <cell r="Z193">
            <v>2008</v>
          </cell>
          <cell r="AA193" t="str">
            <v/>
          </cell>
          <cell r="AB193" t="str">
            <v/>
          </cell>
          <cell r="AC193" t="str">
            <v/>
          </cell>
          <cell r="AD193" t="str">
            <v/>
          </cell>
          <cell r="AE193" t="str">
            <v/>
          </cell>
          <cell r="AF193" t="str">
            <v/>
          </cell>
          <cell r="AG193">
            <v>2008</v>
          </cell>
          <cell r="AH193" t="str">
            <v/>
          </cell>
          <cell r="AI193" t="str">
            <v/>
          </cell>
          <cell r="AJ193">
            <v>2008</v>
          </cell>
          <cell r="AK193">
            <v>2008</v>
          </cell>
          <cell r="AL193">
            <v>2008</v>
          </cell>
          <cell r="AM193" t="str">
            <v/>
          </cell>
          <cell r="AN193">
            <v>2005</v>
          </cell>
          <cell r="AO193" t="str">
            <v/>
          </cell>
          <cell r="AP193" t="str">
            <v/>
          </cell>
          <cell r="AQ193">
            <v>2006</v>
          </cell>
          <cell r="AR193">
            <v>2008</v>
          </cell>
          <cell r="AS193">
            <v>2008</v>
          </cell>
          <cell r="AT193">
            <v>2008</v>
          </cell>
          <cell r="AU193" t="str">
            <v/>
          </cell>
          <cell r="AV193" t="str">
            <v/>
          </cell>
          <cell r="AW193" t="str">
            <v/>
          </cell>
          <cell r="AX193" t="str">
            <v/>
          </cell>
          <cell r="AY193">
            <v>2008</v>
          </cell>
          <cell r="AZ193" t="str">
            <v/>
          </cell>
          <cell r="BA193">
            <v>2008</v>
          </cell>
          <cell r="BB193">
            <v>2009</v>
          </cell>
          <cell r="BC193" t="str">
            <v/>
          </cell>
          <cell r="BD193">
            <v>2008</v>
          </cell>
          <cell r="BE193">
            <v>2005</v>
          </cell>
          <cell r="BF193">
            <v>2007</v>
          </cell>
          <cell r="BG193">
            <v>2007</v>
          </cell>
          <cell r="BH193" t="str">
            <v/>
          </cell>
          <cell r="BI193">
            <v>2006</v>
          </cell>
          <cell r="BJ193">
            <v>2008</v>
          </cell>
          <cell r="BK193">
            <v>2008</v>
          </cell>
          <cell r="BL193">
            <v>2009</v>
          </cell>
          <cell r="BM193">
            <v>2008</v>
          </cell>
          <cell r="BN193" t="str">
            <v/>
          </cell>
          <cell r="BO193">
            <v>2007</v>
          </cell>
          <cell r="BP193">
            <v>2008</v>
          </cell>
          <cell r="BQ193">
            <v>2008</v>
          </cell>
          <cell r="BR193">
            <v>2008</v>
          </cell>
          <cell r="BS193" t="str">
            <v/>
          </cell>
          <cell r="BT193">
            <v>2007</v>
          </cell>
          <cell r="BU193" t="str">
            <v/>
          </cell>
          <cell r="BV193">
            <v>2009</v>
          </cell>
          <cell r="BW193" t="str">
            <v/>
          </cell>
          <cell r="BX193">
            <v>2009</v>
          </cell>
          <cell r="BY193" t="str">
            <v/>
          </cell>
          <cell r="BZ193">
            <v>2009</v>
          </cell>
          <cell r="CA193">
            <v>2008</v>
          </cell>
          <cell r="CB193" t="str">
            <v/>
          </cell>
          <cell r="CC193">
            <v>2008</v>
          </cell>
          <cell r="CD193">
            <v>2008</v>
          </cell>
          <cell r="CE193">
            <v>2008</v>
          </cell>
          <cell r="CF193" t="str">
            <v/>
          </cell>
          <cell r="CG193">
            <v>2008</v>
          </cell>
          <cell r="CH193">
            <v>2008</v>
          </cell>
          <cell r="CI193" t="str">
            <v/>
          </cell>
          <cell r="CJ193" t="str">
            <v/>
          </cell>
          <cell r="CK193">
            <v>2008</v>
          </cell>
          <cell r="CL193">
            <v>2007</v>
          </cell>
          <cell r="CM193">
            <v>2008</v>
          </cell>
          <cell r="CN193" t="str">
            <v/>
          </cell>
          <cell r="CO193" t="str">
            <v/>
          </cell>
          <cell r="CP193" t="str">
            <v/>
          </cell>
          <cell r="CQ193" t="str">
            <v/>
          </cell>
          <cell r="CR193">
            <v>2008</v>
          </cell>
          <cell r="CS193">
            <v>2006</v>
          </cell>
          <cell r="CT193">
            <v>2005</v>
          </cell>
          <cell r="CU193">
            <v>2009</v>
          </cell>
          <cell r="CV193" t="str">
            <v/>
          </cell>
          <cell r="CW193">
            <v>2006</v>
          </cell>
          <cell r="CX193" t="str">
            <v/>
          </cell>
          <cell r="CY193" t="str">
            <v/>
          </cell>
          <cell r="CZ193" t="str">
            <v/>
          </cell>
          <cell r="DA193" t="str">
            <v/>
          </cell>
          <cell r="DB193" t="str">
            <v/>
          </cell>
          <cell r="DC193" t="str">
            <v/>
          </cell>
          <cell r="DD193">
            <v>2008</v>
          </cell>
          <cell r="DE193">
            <v>2006</v>
          </cell>
          <cell r="DF193" t="str">
            <v/>
          </cell>
          <cell r="DG193" t="str">
            <v/>
          </cell>
          <cell r="DH193">
            <v>2009</v>
          </cell>
          <cell r="DI193" t="str">
            <v/>
          </cell>
          <cell r="DJ193" t="str">
            <v/>
          </cell>
          <cell r="DK193" t="str">
            <v/>
          </cell>
          <cell r="DL193">
            <v>2008</v>
          </cell>
          <cell r="DM193">
            <v>2009</v>
          </cell>
          <cell r="DN193">
            <v>2008</v>
          </cell>
          <cell r="DO193">
            <v>2008</v>
          </cell>
          <cell r="DP193">
            <v>2009</v>
          </cell>
          <cell r="DQ193">
            <v>2007</v>
          </cell>
          <cell r="DR193">
            <v>2008</v>
          </cell>
          <cell r="DS193" t="str">
            <v/>
          </cell>
          <cell r="DT193" t="str">
            <v/>
          </cell>
          <cell r="DU193">
            <v>2009</v>
          </cell>
          <cell r="DV193">
            <v>2007</v>
          </cell>
          <cell r="DW193" t="str">
            <v/>
          </cell>
          <cell r="DX193" t="str">
            <v/>
          </cell>
          <cell r="DY193" t="str">
            <v/>
          </cell>
          <cell r="DZ193">
            <v>2008</v>
          </cell>
          <cell r="EA193" t="str">
            <v/>
          </cell>
          <cell r="EB193" t="str">
            <v/>
          </cell>
          <cell r="EC193">
            <v>2009</v>
          </cell>
          <cell r="ED193" t="str">
            <v/>
          </cell>
          <cell r="EE193">
            <v>2009</v>
          </cell>
          <cell r="EF193" t="str">
            <v/>
          </cell>
          <cell r="EG193">
            <v>2008</v>
          </cell>
          <cell r="EH193">
            <v>2008</v>
          </cell>
          <cell r="EI193" t="str">
            <v/>
          </cell>
          <cell r="EJ193">
            <v>2006</v>
          </cell>
          <cell r="EK193" t="str">
            <v/>
          </cell>
          <cell r="EL193">
            <v>2008</v>
          </cell>
          <cell r="EM193" t="str">
            <v/>
          </cell>
          <cell r="EN193" t="str">
            <v/>
          </cell>
        </row>
        <row r="194">
          <cell r="C194" t="str">
            <v>7.2.2</v>
          </cell>
          <cell r="F194">
            <v>2006</v>
          </cell>
          <cell r="G194" t="str">
            <v>National feature films produced (per million people)</v>
          </cell>
          <cell r="H194" t="str">
            <v>UNESCO</v>
          </cell>
          <cell r="I194" t="str">
            <v>2005 - 2008</v>
          </cell>
          <cell r="J194">
            <v>85</v>
          </cell>
          <cell r="K194">
            <v>70</v>
          </cell>
          <cell r="L194">
            <v>0.5</v>
          </cell>
          <cell r="M194" t="str">
            <v>good</v>
          </cell>
          <cell r="N194" t="str">
            <v>YEAR</v>
          </cell>
          <cell r="O194" t="str">
            <v/>
          </cell>
          <cell r="P194" t="str">
            <v/>
          </cell>
          <cell r="Q194" t="str">
            <v/>
          </cell>
          <cell r="R194">
            <v>2006</v>
          </cell>
          <cell r="S194">
            <v>2006</v>
          </cell>
          <cell r="T194">
            <v>2006</v>
          </cell>
          <cell r="U194">
            <v>2006</v>
          </cell>
          <cell r="V194">
            <v>2006</v>
          </cell>
          <cell r="W194" t="str">
            <v/>
          </cell>
          <cell r="X194">
            <v>2005</v>
          </cell>
          <cell r="Y194">
            <v>2006</v>
          </cell>
          <cell r="Z194">
            <v>2006</v>
          </cell>
          <cell r="AA194" t="str">
            <v/>
          </cell>
          <cell r="AB194">
            <v>2006</v>
          </cell>
          <cell r="AC194" t="str">
            <v/>
          </cell>
          <cell r="AD194" t="str">
            <v/>
          </cell>
          <cell r="AE194">
            <v>2006</v>
          </cell>
          <cell r="AF194" t="str">
            <v/>
          </cell>
          <cell r="AG194">
            <v>2006</v>
          </cell>
          <cell r="AH194">
            <v>2006</v>
          </cell>
          <cell r="AI194">
            <v>2006</v>
          </cell>
          <cell r="AJ194">
            <v>2006</v>
          </cell>
          <cell r="AK194">
            <v>2006</v>
          </cell>
          <cell r="AL194">
            <v>2006</v>
          </cell>
          <cell r="AM194">
            <v>2007</v>
          </cell>
          <cell r="AN194">
            <v>2006</v>
          </cell>
          <cell r="AO194" t="str">
            <v/>
          </cell>
          <cell r="AP194" t="str">
            <v/>
          </cell>
          <cell r="AQ194">
            <v>2006</v>
          </cell>
          <cell r="AR194">
            <v>2006</v>
          </cell>
          <cell r="AS194">
            <v>2006</v>
          </cell>
          <cell r="AT194">
            <v>2006</v>
          </cell>
          <cell r="AU194">
            <v>2006</v>
          </cell>
          <cell r="AV194" t="str">
            <v/>
          </cell>
          <cell r="AW194">
            <v>2006</v>
          </cell>
          <cell r="AX194" t="str">
            <v/>
          </cell>
          <cell r="AY194">
            <v>2006</v>
          </cell>
          <cell r="AZ194" t="str">
            <v/>
          </cell>
          <cell r="BA194">
            <v>2006</v>
          </cell>
          <cell r="BB194">
            <v>2006</v>
          </cell>
          <cell r="BC194" t="str">
            <v/>
          </cell>
          <cell r="BD194">
            <v>2006</v>
          </cell>
          <cell r="BE194" t="str">
            <v/>
          </cell>
          <cell r="BF194">
            <v>2006</v>
          </cell>
          <cell r="BG194">
            <v>2005</v>
          </cell>
          <cell r="BH194" t="str">
            <v/>
          </cell>
          <cell r="BI194" t="str">
            <v/>
          </cell>
          <cell r="BJ194">
            <v>2007</v>
          </cell>
          <cell r="BK194">
            <v>2006</v>
          </cell>
          <cell r="BL194">
            <v>2006</v>
          </cell>
          <cell r="BM194">
            <v>2006</v>
          </cell>
          <cell r="BN194">
            <v>2007</v>
          </cell>
          <cell r="BO194">
            <v>2005</v>
          </cell>
          <cell r="BP194">
            <v>2006</v>
          </cell>
          <cell r="BQ194">
            <v>2006</v>
          </cell>
          <cell r="BR194">
            <v>2006</v>
          </cell>
          <cell r="BS194" t="str">
            <v/>
          </cell>
          <cell r="BT194">
            <v>2007</v>
          </cell>
          <cell r="BU194" t="str">
            <v/>
          </cell>
          <cell r="BV194" t="str">
            <v/>
          </cell>
          <cell r="BW194" t="str">
            <v/>
          </cell>
          <cell r="BX194">
            <v>2007</v>
          </cell>
          <cell r="BY194" t="str">
            <v/>
          </cell>
          <cell r="BZ194">
            <v>2006</v>
          </cell>
          <cell r="CA194">
            <v>2006</v>
          </cell>
          <cell r="CB194">
            <v>2006</v>
          </cell>
          <cell r="CC194">
            <v>2006</v>
          </cell>
          <cell r="CD194">
            <v>2006</v>
          </cell>
          <cell r="CE194" t="str">
            <v/>
          </cell>
          <cell r="CF194" t="str">
            <v/>
          </cell>
          <cell r="CG194" t="str">
            <v/>
          </cell>
          <cell r="CH194">
            <v>2008</v>
          </cell>
          <cell r="CI194" t="str">
            <v/>
          </cell>
          <cell r="CJ194" t="str">
            <v/>
          </cell>
          <cell r="CK194">
            <v>2006</v>
          </cell>
          <cell r="CL194">
            <v>2006</v>
          </cell>
          <cell r="CM194">
            <v>2006</v>
          </cell>
          <cell r="CN194">
            <v>2006</v>
          </cell>
          <cell r="CO194">
            <v>2006</v>
          </cell>
          <cell r="CP194">
            <v>2005</v>
          </cell>
          <cell r="CQ194" t="str">
            <v/>
          </cell>
          <cell r="CR194">
            <v>2006</v>
          </cell>
          <cell r="CS194">
            <v>2006</v>
          </cell>
          <cell r="CU194" t="str">
            <v/>
          </cell>
          <cell r="CV194">
            <v>2005</v>
          </cell>
          <cell r="CW194">
            <v>2006</v>
          </cell>
          <cell r="CX194">
            <v>2006</v>
          </cell>
          <cell r="CY194">
            <v>2005</v>
          </cell>
          <cell r="CZ194">
            <v>2005</v>
          </cell>
          <cell r="DA194">
            <v>2006</v>
          </cell>
          <cell r="DB194">
            <v>2006</v>
          </cell>
          <cell r="DC194">
            <v>2006</v>
          </cell>
          <cell r="DD194">
            <v>2006</v>
          </cell>
          <cell r="DE194">
            <v>2006</v>
          </cell>
          <cell r="DF194" t="str">
            <v/>
          </cell>
          <cell r="DG194">
            <v>2006</v>
          </cell>
          <cell r="DH194">
            <v>2006</v>
          </cell>
          <cell r="DI194" t="str">
            <v/>
          </cell>
          <cell r="DJ194" t="str">
            <v/>
          </cell>
          <cell r="DK194" t="str">
            <v/>
          </cell>
          <cell r="DL194" t="str">
            <v/>
          </cell>
          <cell r="DM194">
            <v>2006</v>
          </cell>
          <cell r="DN194">
            <v>2006</v>
          </cell>
          <cell r="DO194">
            <v>2006</v>
          </cell>
          <cell r="DP194">
            <v>2006</v>
          </cell>
          <cell r="DQ194">
            <v>2006</v>
          </cell>
          <cell r="DR194" t="str">
            <v/>
          </cell>
          <cell r="DS194" t="str">
            <v/>
          </cell>
          <cell r="DT194" t="str">
            <v/>
          </cell>
          <cell r="DU194">
            <v>2006</v>
          </cell>
          <cell r="DV194">
            <v>2006</v>
          </cell>
          <cell r="DW194" t="str">
            <v/>
          </cell>
          <cell r="DX194" t="str">
            <v/>
          </cell>
          <cell r="DY194" t="str">
            <v/>
          </cell>
          <cell r="DZ194">
            <v>2006</v>
          </cell>
          <cell r="EA194" t="str">
            <v/>
          </cell>
          <cell r="EB194" t="str">
            <v/>
          </cell>
          <cell r="EC194">
            <v>2006</v>
          </cell>
          <cell r="ED194" t="str">
            <v/>
          </cell>
          <cell r="EE194">
            <v>2006</v>
          </cell>
          <cell r="EF194" t="str">
            <v/>
          </cell>
          <cell r="EG194">
            <v>2006</v>
          </cell>
          <cell r="EH194">
            <v>2007</v>
          </cell>
          <cell r="EI194">
            <v>2006</v>
          </cell>
          <cell r="EJ194">
            <v>2006</v>
          </cell>
          <cell r="EK194">
            <v>2005</v>
          </cell>
          <cell r="EL194" t="str">
            <v/>
          </cell>
          <cell r="EM194" t="str">
            <v/>
          </cell>
          <cell r="EN194" t="str">
            <v/>
          </cell>
        </row>
        <row r="195">
          <cell r="C195" t="str">
            <v>7.2.3</v>
          </cell>
          <cell r="F195">
            <v>2004</v>
          </cell>
          <cell r="G195" t="str">
            <v>Daily newspapers: total average circulation (per thousand literate people)</v>
          </cell>
          <cell r="H195" t="str">
            <v>UNESCO</v>
          </cell>
          <cell r="I195" t="str">
            <v>2001 - 2005</v>
          </cell>
          <cell r="J195">
            <v>75</v>
          </cell>
          <cell r="K195">
            <v>55</v>
          </cell>
          <cell r="L195">
            <v>0.5</v>
          </cell>
          <cell r="M195" t="str">
            <v>good</v>
          </cell>
          <cell r="N195" t="str">
            <v>YEAR</v>
          </cell>
          <cell r="Q195">
            <v>2004</v>
          </cell>
          <cell r="R195">
            <v>2004</v>
          </cell>
          <cell r="S195">
            <v>2004</v>
          </cell>
          <cell r="U195">
            <v>2004</v>
          </cell>
          <cell r="V195">
            <v>2001</v>
          </cell>
          <cell r="Y195">
            <v>2004</v>
          </cell>
          <cell r="Z195">
            <v>2004</v>
          </cell>
          <cell r="AA195">
            <v>2004</v>
          </cell>
          <cell r="AD195">
            <v>2004</v>
          </cell>
          <cell r="AE195">
            <v>2004</v>
          </cell>
          <cell r="AF195">
            <v>2004</v>
          </cell>
          <cell r="AG195">
            <v>2004</v>
          </cell>
          <cell r="AL195">
            <v>2004</v>
          </cell>
          <cell r="AM195">
            <v>2004</v>
          </cell>
          <cell r="AN195">
            <v>2004</v>
          </cell>
          <cell r="AO195">
            <v>2004</v>
          </cell>
          <cell r="AS195">
            <v>2004</v>
          </cell>
          <cell r="AT195">
            <v>2004</v>
          </cell>
          <cell r="AU195">
            <v>2004</v>
          </cell>
          <cell r="AX195">
            <v>2004</v>
          </cell>
          <cell r="AY195">
            <v>2004</v>
          </cell>
          <cell r="AZ195">
            <v>2004</v>
          </cell>
          <cell r="BA195">
            <v>2004</v>
          </cell>
          <cell r="BB195">
            <v>2005</v>
          </cell>
          <cell r="BD195">
            <v>2004</v>
          </cell>
          <cell r="BK195">
            <v>2004</v>
          </cell>
          <cell r="BM195">
            <v>2004</v>
          </cell>
          <cell r="BP195">
            <v>2004</v>
          </cell>
          <cell r="BR195">
            <v>2004</v>
          </cell>
          <cell r="BZ195">
            <v>2004</v>
          </cell>
          <cell r="CA195">
            <v>2004</v>
          </cell>
          <cell r="CB195">
            <v>2004</v>
          </cell>
          <cell r="CC195">
            <v>2004</v>
          </cell>
          <cell r="CD195">
            <v>2004</v>
          </cell>
          <cell r="CE195">
            <v>2004</v>
          </cell>
          <cell r="CH195">
            <v>2004</v>
          </cell>
          <cell r="CJ195">
            <v>2004</v>
          </cell>
          <cell r="CM195">
            <v>2004</v>
          </cell>
          <cell r="CO195">
            <v>2004</v>
          </cell>
          <cell r="CP195">
            <v>2004</v>
          </cell>
          <cell r="CR195">
            <v>2001</v>
          </cell>
          <cell r="CU195">
            <v>2004</v>
          </cell>
          <cell r="CW195">
            <v>2004</v>
          </cell>
          <cell r="CY195">
            <v>2004</v>
          </cell>
          <cell r="CZ195">
            <v>2004</v>
          </cell>
          <cell r="DC195">
            <v>2004</v>
          </cell>
          <cell r="DD195">
            <v>2004</v>
          </cell>
          <cell r="DG195">
            <v>2004</v>
          </cell>
          <cell r="DH195">
            <v>2004</v>
          </cell>
          <cell r="DK195">
            <v>2004</v>
          </cell>
          <cell r="DM195">
            <v>2004</v>
          </cell>
          <cell r="DN195">
            <v>2004</v>
          </cell>
          <cell r="DO195">
            <v>2002</v>
          </cell>
          <cell r="DP195">
            <v>2004</v>
          </cell>
          <cell r="DQ195">
            <v>2004</v>
          </cell>
          <cell r="DR195">
            <v>2002</v>
          </cell>
          <cell r="DT195">
            <v>2004</v>
          </cell>
          <cell r="DU195">
            <v>2004</v>
          </cell>
          <cell r="DV195">
            <v>2004</v>
          </cell>
          <cell r="DY195">
            <v>2004</v>
          </cell>
          <cell r="EA195">
            <v>2002</v>
          </cell>
          <cell r="EB195">
            <v>2001</v>
          </cell>
          <cell r="EE195">
            <v>2004</v>
          </cell>
          <cell r="EG195">
            <v>2004</v>
          </cell>
          <cell r="EJ195">
            <v>2004</v>
          </cell>
          <cell r="EL195">
            <v>2004</v>
          </cell>
          <cell r="EM195">
            <v>2004</v>
          </cell>
        </row>
        <row r="196">
          <cell r="C196" t="str">
            <v>7.2.4</v>
          </cell>
          <cell r="F196">
            <v>2008</v>
          </cell>
          <cell r="G196" t="str">
            <v>Creative goods exports (% of total exports)</v>
          </cell>
          <cell r="H196" t="str">
            <v>UNCTAD Creative Economy Report (based on IMF, Balance of Payments Statistics, WB &amp; OECD GDP estimates)</v>
          </cell>
          <cell r="I196" t="str">
            <v>2003 - 2008</v>
          </cell>
          <cell r="J196">
            <v>150</v>
          </cell>
          <cell r="K196">
            <v>113</v>
          </cell>
          <cell r="L196">
            <v>1</v>
          </cell>
          <cell r="M196" t="str">
            <v>good</v>
          </cell>
          <cell r="N196" t="str">
            <v>YEAR</v>
          </cell>
          <cell r="O196">
            <v>2008</v>
          </cell>
          <cell r="P196">
            <v>2008</v>
          </cell>
          <cell r="Q196" t="str">
            <v/>
          </cell>
          <cell r="R196">
            <v>2008</v>
          </cell>
          <cell r="S196">
            <v>2008</v>
          </cell>
          <cell r="T196">
            <v>2008</v>
          </cell>
          <cell r="U196">
            <v>2008</v>
          </cell>
          <cell r="V196">
            <v>2008</v>
          </cell>
          <cell r="W196">
            <v>2007</v>
          </cell>
          <cell r="X196">
            <v>2007</v>
          </cell>
          <cell r="Y196">
            <v>2008</v>
          </cell>
          <cell r="Z196">
            <v>2008</v>
          </cell>
          <cell r="AA196">
            <v>2006</v>
          </cell>
          <cell r="AB196">
            <v>2008</v>
          </cell>
          <cell r="AC196">
            <v>2008</v>
          </cell>
          <cell r="AD196" t="str">
            <v/>
          </cell>
          <cell r="AE196">
            <v>2008</v>
          </cell>
          <cell r="AF196" t="str">
            <v/>
          </cell>
          <cell r="AG196">
            <v>2008</v>
          </cell>
          <cell r="AH196">
            <v>2005</v>
          </cell>
          <cell r="AI196">
            <v>2008</v>
          </cell>
          <cell r="AJ196">
            <v>2006</v>
          </cell>
          <cell r="AK196">
            <v>2008</v>
          </cell>
          <cell r="AL196">
            <v>2008</v>
          </cell>
          <cell r="AM196">
            <v>2008</v>
          </cell>
          <cell r="AN196">
            <v>2008</v>
          </cell>
          <cell r="AO196">
            <v>2008</v>
          </cell>
          <cell r="AP196">
            <v>2008</v>
          </cell>
          <cell r="AQ196">
            <v>2008</v>
          </cell>
          <cell r="AR196">
            <v>2008</v>
          </cell>
          <cell r="AS196">
            <v>2008</v>
          </cell>
          <cell r="AT196">
            <v>2008</v>
          </cell>
          <cell r="AU196">
            <v>2008</v>
          </cell>
          <cell r="AV196">
            <v>2008</v>
          </cell>
          <cell r="AW196">
            <v>2008</v>
          </cell>
          <cell r="AX196">
            <v>2008</v>
          </cell>
          <cell r="AY196">
            <v>2008</v>
          </cell>
          <cell r="AZ196">
            <v>2008</v>
          </cell>
          <cell r="BA196">
            <v>2008</v>
          </cell>
          <cell r="BB196">
            <v>2008</v>
          </cell>
          <cell r="BC196">
            <v>2008</v>
          </cell>
          <cell r="BD196">
            <v>2008</v>
          </cell>
          <cell r="BE196">
            <v>2008</v>
          </cell>
          <cell r="BF196">
            <v>2008</v>
          </cell>
          <cell r="BG196">
            <v>2008</v>
          </cell>
          <cell r="BH196">
            <v>2008</v>
          </cell>
          <cell r="BI196">
            <v>2007</v>
          </cell>
          <cell r="BJ196">
            <v>2008</v>
          </cell>
          <cell r="BK196">
            <v>2008</v>
          </cell>
          <cell r="BL196">
            <v>2008</v>
          </cell>
          <cell r="BM196">
            <v>2008</v>
          </cell>
          <cell r="BN196" t="str">
            <v/>
          </cell>
          <cell r="BO196">
            <v>2006</v>
          </cell>
          <cell r="BP196">
            <v>2008</v>
          </cell>
          <cell r="BQ196">
            <v>2008</v>
          </cell>
          <cell r="BR196">
            <v>2008</v>
          </cell>
          <cell r="BS196">
            <v>2008</v>
          </cell>
          <cell r="BT196">
            <v>2008</v>
          </cell>
          <cell r="BU196">
            <v>2008</v>
          </cell>
          <cell r="BV196">
            <v>2008</v>
          </cell>
          <cell r="BW196">
            <v>2008</v>
          </cell>
          <cell r="BX196">
            <v>2008</v>
          </cell>
          <cell r="BY196">
            <v>2007</v>
          </cell>
          <cell r="BZ196">
            <v>2007</v>
          </cell>
          <cell r="CA196">
            <v>2008</v>
          </cell>
          <cell r="CB196">
            <v>2008</v>
          </cell>
          <cell r="CC196">
            <v>2008</v>
          </cell>
          <cell r="CD196">
            <v>2008</v>
          </cell>
          <cell r="CE196">
            <v>2007</v>
          </cell>
          <cell r="CF196">
            <v>2008</v>
          </cell>
          <cell r="CG196">
            <v>2008</v>
          </cell>
          <cell r="CH196">
            <v>2008</v>
          </cell>
          <cell r="CI196">
            <v>2008</v>
          </cell>
          <cell r="CJ196">
            <v>2008</v>
          </cell>
          <cell r="CK196">
            <v>2008</v>
          </cell>
          <cell r="CL196">
            <v>2008</v>
          </cell>
          <cell r="CM196">
            <v>2007</v>
          </cell>
          <cell r="CN196">
            <v>2008</v>
          </cell>
          <cell r="CO196">
            <v>2008</v>
          </cell>
          <cell r="CP196">
            <v>2008</v>
          </cell>
          <cell r="CQ196">
            <v>2003</v>
          </cell>
          <cell r="CR196">
            <v>2008</v>
          </cell>
          <cell r="CS196">
            <v>2008</v>
          </cell>
          <cell r="CT196">
            <v>2008</v>
          </cell>
          <cell r="CU196">
            <v>2008</v>
          </cell>
          <cell r="CV196">
            <v>2008</v>
          </cell>
          <cell r="CW196">
            <v>2008</v>
          </cell>
          <cell r="CX196">
            <v>2008</v>
          </cell>
          <cell r="CY196">
            <v>2008</v>
          </cell>
          <cell r="CZ196">
            <v>2008</v>
          </cell>
          <cell r="DA196">
            <v>2008</v>
          </cell>
          <cell r="DB196">
            <v>2008</v>
          </cell>
          <cell r="DC196">
            <v>2008</v>
          </cell>
          <cell r="DD196">
            <v>2008</v>
          </cell>
          <cell r="DE196">
            <v>2008</v>
          </cell>
          <cell r="DF196">
            <v>2008</v>
          </cell>
          <cell r="DG196">
            <v>2008</v>
          </cell>
          <cell r="DH196">
            <v>2008</v>
          </cell>
          <cell r="DI196">
            <v>2008</v>
          </cell>
          <cell r="DJ196">
            <v>2007</v>
          </cell>
          <cell r="DK196">
            <v>2008</v>
          </cell>
          <cell r="DL196">
            <v>2008</v>
          </cell>
          <cell r="DM196">
            <v>2008</v>
          </cell>
          <cell r="DN196">
            <v>2008</v>
          </cell>
          <cell r="DO196">
            <v>2008</v>
          </cell>
          <cell r="DP196">
            <v>2008</v>
          </cell>
          <cell r="DQ196">
            <v>2008</v>
          </cell>
          <cell r="DR196">
            <v>2008</v>
          </cell>
          <cell r="DS196">
            <v>2008</v>
          </cell>
          <cell r="DT196" t="str">
            <v/>
          </cell>
          <cell r="DU196">
            <v>2008</v>
          </cell>
          <cell r="DV196">
            <v>2008</v>
          </cell>
          <cell r="DW196">
            <v>2007</v>
          </cell>
          <cell r="DX196" t="str">
            <v/>
          </cell>
          <cell r="DY196">
            <v>2008</v>
          </cell>
          <cell r="DZ196">
            <v>2008</v>
          </cell>
          <cell r="EA196">
            <v>2008</v>
          </cell>
          <cell r="EB196">
            <v>2008</v>
          </cell>
          <cell r="EC196">
            <v>2008</v>
          </cell>
          <cell r="ED196">
            <v>2008</v>
          </cell>
          <cell r="EE196">
            <v>2008</v>
          </cell>
          <cell r="EF196">
            <v>2008</v>
          </cell>
          <cell r="EG196">
            <v>2008</v>
          </cell>
          <cell r="EH196">
            <v>2008</v>
          </cell>
          <cell r="EI196">
            <v>2008</v>
          </cell>
          <cell r="EJ196">
            <v>2008</v>
          </cell>
          <cell r="EK196">
            <v>2008</v>
          </cell>
          <cell r="EL196">
            <v>2008</v>
          </cell>
          <cell r="EM196">
            <v>2008</v>
          </cell>
          <cell r="EN196">
            <v>2008</v>
          </cell>
        </row>
        <row r="197">
          <cell r="C197" t="str">
            <v>7.2.5</v>
          </cell>
          <cell r="F197">
            <v>2008</v>
          </cell>
          <cell r="G197" t="str">
            <v>Creative services - exports (% of total services exports)</v>
          </cell>
          <cell r="H197" t="str">
            <v>UNCTAD Creative Economy Report (based on IMF, Balance of Payments Statistics, WB &amp; OECD GDP estimates)</v>
          </cell>
          <cell r="I197" t="str">
            <v>2001 - 2008</v>
          </cell>
          <cell r="J197">
            <v>119</v>
          </cell>
          <cell r="K197">
            <v>89</v>
          </cell>
          <cell r="L197">
            <v>1</v>
          </cell>
          <cell r="M197" t="str">
            <v>good</v>
          </cell>
          <cell r="N197" t="str">
            <v>YEAR</v>
          </cell>
          <cell r="O197">
            <v>2008</v>
          </cell>
          <cell r="P197" t="str">
            <v/>
          </cell>
          <cell r="Q197">
            <v>2008</v>
          </cell>
          <cell r="R197">
            <v>2008</v>
          </cell>
          <cell r="S197">
            <v>2008</v>
          </cell>
          <cell r="T197">
            <v>2008</v>
          </cell>
          <cell r="U197">
            <v>2008</v>
          </cell>
          <cell r="V197">
            <v>2008</v>
          </cell>
          <cell r="W197" t="str">
            <v/>
          </cell>
          <cell r="X197">
            <v>2008</v>
          </cell>
          <cell r="Y197">
            <v>2008</v>
          </cell>
          <cell r="Z197">
            <v>2008</v>
          </cell>
          <cell r="AA197">
            <v>2007</v>
          </cell>
          <cell r="AB197" t="str">
            <v/>
          </cell>
          <cell r="AC197">
            <v>2008</v>
          </cell>
          <cell r="AD197">
            <v>2008</v>
          </cell>
          <cell r="AE197">
            <v>2008</v>
          </cell>
          <cell r="AF197" t="str">
            <v/>
          </cell>
          <cell r="AG197">
            <v>2008</v>
          </cell>
          <cell r="AH197">
            <v>2001</v>
          </cell>
          <cell r="AI197">
            <v>2008</v>
          </cell>
          <cell r="AJ197">
            <v>2008</v>
          </cell>
          <cell r="AK197">
            <v>2008</v>
          </cell>
          <cell r="AL197">
            <v>2008</v>
          </cell>
          <cell r="AM197">
            <v>2008</v>
          </cell>
          <cell r="AN197">
            <v>2008</v>
          </cell>
          <cell r="AO197">
            <v>2008</v>
          </cell>
          <cell r="AP197">
            <v>2007</v>
          </cell>
          <cell r="AQ197">
            <v>2008</v>
          </cell>
          <cell r="AR197">
            <v>2008</v>
          </cell>
          <cell r="AS197">
            <v>2008</v>
          </cell>
          <cell r="AT197" t="str">
            <v/>
          </cell>
          <cell r="AU197" t="str">
            <v/>
          </cell>
          <cell r="AV197">
            <v>2008</v>
          </cell>
          <cell r="AW197">
            <v>2008</v>
          </cell>
          <cell r="AX197">
            <v>2008</v>
          </cell>
          <cell r="AY197">
            <v>2008</v>
          </cell>
          <cell r="AZ197">
            <v>2008</v>
          </cell>
          <cell r="BA197">
            <v>2008</v>
          </cell>
          <cell r="BB197">
            <v>2008</v>
          </cell>
          <cell r="BC197">
            <v>2008</v>
          </cell>
          <cell r="BD197">
            <v>2008</v>
          </cell>
          <cell r="BE197" t="str">
            <v/>
          </cell>
          <cell r="BF197">
            <v>2008</v>
          </cell>
          <cell r="BG197">
            <v>2008</v>
          </cell>
          <cell r="BH197">
            <v>2008</v>
          </cell>
          <cell r="BI197">
            <v>2008</v>
          </cell>
          <cell r="BJ197">
            <v>2008</v>
          </cell>
          <cell r="BK197">
            <v>2008</v>
          </cell>
          <cell r="BL197">
            <v>2008</v>
          </cell>
          <cell r="BM197">
            <v>2008</v>
          </cell>
          <cell r="BN197">
            <v>2008</v>
          </cell>
          <cell r="BO197" t="str">
            <v/>
          </cell>
          <cell r="BP197">
            <v>2008</v>
          </cell>
          <cell r="BQ197" t="str">
            <v/>
          </cell>
          <cell r="BR197">
            <v>2008</v>
          </cell>
          <cell r="BS197">
            <v>2008</v>
          </cell>
          <cell r="BT197">
            <v>2008</v>
          </cell>
          <cell r="BU197" t="str">
            <v/>
          </cell>
          <cell r="BV197">
            <v>2008</v>
          </cell>
          <cell r="BW197">
            <v>2008</v>
          </cell>
          <cell r="BX197">
            <v>2008</v>
          </cell>
          <cell r="BY197" t="str">
            <v/>
          </cell>
          <cell r="BZ197">
            <v>2008</v>
          </cell>
          <cell r="CA197">
            <v>2008</v>
          </cell>
          <cell r="CB197">
            <v>2005</v>
          </cell>
          <cell r="CC197">
            <v>2008</v>
          </cell>
          <cell r="CD197">
            <v>2008</v>
          </cell>
          <cell r="CE197" t="str">
            <v/>
          </cell>
          <cell r="CF197">
            <v>2005</v>
          </cell>
          <cell r="CG197" t="str">
            <v/>
          </cell>
          <cell r="CH197">
            <v>2008</v>
          </cell>
          <cell r="CI197">
            <v>2007</v>
          </cell>
          <cell r="CJ197">
            <v>2008</v>
          </cell>
          <cell r="CK197">
            <v>2008</v>
          </cell>
          <cell r="CL197">
            <v>2008</v>
          </cell>
          <cell r="CM197">
            <v>2005</v>
          </cell>
          <cell r="CN197">
            <v>2008</v>
          </cell>
          <cell r="CO197">
            <v>2008</v>
          </cell>
          <cell r="CP197">
            <v>2008</v>
          </cell>
          <cell r="CQ197" t="str">
            <v/>
          </cell>
          <cell r="CR197">
            <v>2008</v>
          </cell>
          <cell r="CS197">
            <v>2008</v>
          </cell>
          <cell r="CT197" t="str">
            <v/>
          </cell>
          <cell r="CU197">
            <v>2007</v>
          </cell>
          <cell r="CV197" t="str">
            <v/>
          </cell>
          <cell r="CW197">
            <v>2008</v>
          </cell>
          <cell r="CX197" t="str">
            <v/>
          </cell>
          <cell r="CY197">
            <v>2008</v>
          </cell>
          <cell r="CZ197">
            <v>2006</v>
          </cell>
          <cell r="DA197">
            <v>2008</v>
          </cell>
          <cell r="DB197">
            <v>2008</v>
          </cell>
          <cell r="DC197">
            <v>2008</v>
          </cell>
          <cell r="DD197">
            <v>2008</v>
          </cell>
          <cell r="DE197">
            <v>2008</v>
          </cell>
          <cell r="DF197" t="str">
            <v/>
          </cell>
          <cell r="DG197">
            <v>2008</v>
          </cell>
          <cell r="DH197">
            <v>2008</v>
          </cell>
          <cell r="DI197">
            <v>2007</v>
          </cell>
          <cell r="DJ197" t="str">
            <v/>
          </cell>
          <cell r="DK197">
            <v>2007</v>
          </cell>
          <cell r="DL197">
            <v>2008</v>
          </cell>
          <cell r="DM197">
            <v>2008</v>
          </cell>
          <cell r="DN197">
            <v>2008</v>
          </cell>
          <cell r="DO197">
            <v>2008</v>
          </cell>
          <cell r="DP197">
            <v>2008</v>
          </cell>
          <cell r="DQ197">
            <v>2008</v>
          </cell>
          <cell r="DR197" t="str">
            <v/>
          </cell>
          <cell r="DS197">
            <v>2008</v>
          </cell>
          <cell r="DT197">
            <v>2007</v>
          </cell>
          <cell r="DU197">
            <v>2008</v>
          </cell>
          <cell r="DV197">
            <v>2008</v>
          </cell>
          <cell r="DW197">
            <v>2007</v>
          </cell>
          <cell r="DX197">
            <v>2008</v>
          </cell>
          <cell r="DY197">
            <v>2008</v>
          </cell>
          <cell r="DZ197" t="str">
            <v/>
          </cell>
          <cell r="EA197" t="str">
            <v/>
          </cell>
          <cell r="EB197">
            <v>2008</v>
          </cell>
          <cell r="EC197">
            <v>2008</v>
          </cell>
          <cell r="ED197" t="str">
            <v/>
          </cell>
          <cell r="EE197">
            <v>2008</v>
          </cell>
          <cell r="EF197" t="str">
            <v/>
          </cell>
          <cell r="EG197">
            <v>2008</v>
          </cell>
          <cell r="EH197" t="str">
            <v/>
          </cell>
          <cell r="EI197">
            <v>2008</v>
          </cell>
          <cell r="EJ197">
            <v>2008</v>
          </cell>
          <cell r="EK197" t="str">
            <v/>
          </cell>
          <cell r="EL197" t="str">
            <v/>
          </cell>
          <cell r="EM197" t="str">
            <v/>
          </cell>
          <cell r="EN197" t="str">
            <v/>
          </cell>
        </row>
      </sheetData>
      <sheetData sheetId="7" refreshError="1"/>
      <sheetData sheetId="8">
        <row r="3">
          <cell r="C3" t="str">
            <v>Count</v>
          </cell>
          <cell r="N3" t="str">
            <v>ECONOMY</v>
          </cell>
          <cell r="O3" t="str">
            <v>Albania</v>
          </cell>
          <cell r="P3" t="str">
            <v>Algeria</v>
          </cell>
          <cell r="Q3" t="str">
            <v>Angola</v>
          </cell>
          <cell r="R3" t="str">
            <v>Argentina</v>
          </cell>
          <cell r="S3" t="str">
            <v>Armenia</v>
          </cell>
          <cell r="T3" t="str">
            <v>Australia</v>
          </cell>
          <cell r="U3" t="str">
            <v>Austria</v>
          </cell>
          <cell r="V3" t="str">
            <v>Azerbaijan</v>
          </cell>
          <cell r="W3" t="str">
            <v>Bahrain</v>
          </cell>
          <cell r="X3" t="str">
            <v>Bangladesh</v>
          </cell>
          <cell r="Y3" t="str">
            <v>Belarus</v>
          </cell>
          <cell r="Z3" t="str">
            <v>Belgium</v>
          </cell>
          <cell r="AA3" t="str">
            <v>Benin</v>
          </cell>
          <cell r="AB3" t="str">
            <v>Bolivia (Plurinational State of)</v>
          </cell>
          <cell r="AC3" t="str">
            <v>Bosnia and Herzegovina</v>
          </cell>
          <cell r="AD3" t="str">
            <v>Botswana</v>
          </cell>
          <cell r="AE3" t="str">
            <v>Brazil</v>
          </cell>
          <cell r="AF3" t="str">
            <v>Brunei Darussalam</v>
          </cell>
          <cell r="AG3" t="str">
            <v>Bulgaria</v>
          </cell>
          <cell r="AH3" t="str">
            <v>Burkina Faso</v>
          </cell>
          <cell r="AI3" t="str">
            <v>Cambodia</v>
          </cell>
          <cell r="AJ3" t="str">
            <v>Cameroon</v>
          </cell>
          <cell r="AK3" t="str">
            <v>Canada</v>
          </cell>
          <cell r="AL3" t="str">
            <v>Chile</v>
          </cell>
          <cell r="AM3" t="str">
            <v>China</v>
          </cell>
          <cell r="AN3" t="str">
            <v>Colombia</v>
          </cell>
          <cell r="AO3" t="str">
            <v>Costa Rica</v>
          </cell>
          <cell r="AP3" t="str">
            <v>Côte d'Ivoire</v>
          </cell>
          <cell r="AQ3" t="str">
            <v>Croatia</v>
          </cell>
          <cell r="AR3" t="str">
            <v>Cyprus</v>
          </cell>
          <cell r="AS3" t="str">
            <v>Czech Republic</v>
          </cell>
          <cell r="AT3" t="str">
            <v>Denmark</v>
          </cell>
          <cell r="AU3" t="str">
            <v>Dominican Republic</v>
          </cell>
          <cell r="AV3" t="str">
            <v>Ecuador</v>
          </cell>
          <cell r="AW3" t="str">
            <v>Egypt</v>
          </cell>
          <cell r="AX3" t="str">
            <v>El Salvador</v>
          </cell>
          <cell r="AY3" t="str">
            <v>Estonia</v>
          </cell>
          <cell r="AZ3" t="str">
            <v>Ethiopia</v>
          </cell>
          <cell r="BA3" t="str">
            <v>Finland</v>
          </cell>
          <cell r="BB3" t="str">
            <v>France</v>
          </cell>
          <cell r="BC3" t="str">
            <v>Georgia</v>
          </cell>
          <cell r="BD3" t="str">
            <v>Germany</v>
          </cell>
          <cell r="BE3" t="str">
            <v>Ghana</v>
          </cell>
          <cell r="BF3" t="str">
            <v>Greece</v>
          </cell>
          <cell r="BG3" t="str">
            <v>Guatemala</v>
          </cell>
          <cell r="BH3" t="str">
            <v>Guyana</v>
          </cell>
          <cell r="BI3" t="str">
            <v>Honduras</v>
          </cell>
          <cell r="BJ3" t="str">
            <v>Hong Kong (SAR), China</v>
          </cell>
          <cell r="BK3" t="str">
            <v>Hungary</v>
          </cell>
          <cell r="BL3" t="str">
            <v>Iceland</v>
          </cell>
          <cell r="BM3" t="str">
            <v>India</v>
          </cell>
          <cell r="BN3" t="str">
            <v>Indonesia</v>
          </cell>
          <cell r="BO3" t="str">
            <v>Iran (Islamic Republic of)</v>
          </cell>
          <cell r="BP3" t="str">
            <v>Ireland</v>
          </cell>
          <cell r="BQ3" t="str">
            <v>Israel</v>
          </cell>
          <cell r="BR3" t="str">
            <v>Italy</v>
          </cell>
          <cell r="BS3" t="str">
            <v>Jamaica</v>
          </cell>
          <cell r="BT3" t="str">
            <v>Japan</v>
          </cell>
          <cell r="BU3" t="str">
            <v>Jordan</v>
          </cell>
          <cell r="BV3" t="str">
            <v>Kazakhstan</v>
          </cell>
          <cell r="BW3" t="str">
            <v>Kenya</v>
          </cell>
          <cell r="BX3" t="str">
            <v>Korea (Republic of )</v>
          </cell>
          <cell r="BY3" t="str">
            <v>Kuwait</v>
          </cell>
          <cell r="BZ3" t="str">
            <v>Kyrgyzstan</v>
          </cell>
          <cell r="CA3" t="str">
            <v>Latvia</v>
          </cell>
          <cell r="CB3" t="str">
            <v>Lebanon</v>
          </cell>
          <cell r="CC3" t="str">
            <v>Lithuania</v>
          </cell>
          <cell r="CD3" t="str">
            <v>Luxembourg</v>
          </cell>
          <cell r="CE3" t="str">
            <v>Macedonia (The Former Yugoslav Republic of)</v>
          </cell>
          <cell r="CF3" t="str">
            <v>Madagascar</v>
          </cell>
          <cell r="CG3" t="str">
            <v>Malawi</v>
          </cell>
          <cell r="CH3" t="str">
            <v>Malaysia</v>
          </cell>
          <cell r="CI3" t="str">
            <v>Mali</v>
          </cell>
          <cell r="CJ3" t="str">
            <v>Mauritius</v>
          </cell>
          <cell r="CK3" t="str">
            <v>Mexico</v>
          </cell>
          <cell r="CL3" t="str">
            <v>Moldova (Republic of)</v>
          </cell>
          <cell r="CM3" t="str">
            <v>Mongolia</v>
          </cell>
          <cell r="CN3" t="str">
            <v>Morocco</v>
          </cell>
          <cell r="CO3" t="str">
            <v>Mozambique</v>
          </cell>
          <cell r="CP3" t="str">
            <v>Namibia</v>
          </cell>
          <cell r="CQ3" t="str">
            <v>Nepal</v>
          </cell>
          <cell r="CR3" t="str">
            <v>Netherlands</v>
          </cell>
          <cell r="CS3" t="str">
            <v>New Zealand</v>
          </cell>
          <cell r="CT3" t="str">
            <v>Nicaragua</v>
          </cell>
          <cell r="CU3" t="str">
            <v>Niger</v>
          </cell>
          <cell r="CV3" t="str">
            <v>Nigeria</v>
          </cell>
          <cell r="CW3" t="str">
            <v>Norway</v>
          </cell>
          <cell r="CX3" t="str">
            <v>Oman</v>
          </cell>
          <cell r="CY3" t="str">
            <v>Pakistan</v>
          </cell>
          <cell r="CZ3" t="str">
            <v>Panama</v>
          </cell>
          <cell r="DA3" t="str">
            <v>Paraguay</v>
          </cell>
          <cell r="DB3" t="str">
            <v>Peru</v>
          </cell>
          <cell r="DC3" t="str">
            <v>Philippines</v>
          </cell>
          <cell r="DD3" t="str">
            <v>Poland</v>
          </cell>
          <cell r="DE3" t="str">
            <v>Portugal</v>
          </cell>
          <cell r="DF3" t="str">
            <v>Qatar</v>
          </cell>
          <cell r="DG3" t="str">
            <v>Romania</v>
          </cell>
          <cell r="DH3" t="str">
            <v>Russian Federation</v>
          </cell>
          <cell r="DI3" t="str">
            <v>Rwanda</v>
          </cell>
          <cell r="DJ3" t="str">
            <v>Saudi Arabia</v>
          </cell>
          <cell r="DK3" t="str">
            <v>Senegal</v>
          </cell>
          <cell r="DL3" t="str">
            <v>Serbia</v>
          </cell>
          <cell r="DM3" t="str">
            <v>Singapore</v>
          </cell>
          <cell r="DN3" t="str">
            <v>Slovakia</v>
          </cell>
          <cell r="DO3" t="str">
            <v>Slovenia</v>
          </cell>
          <cell r="DP3" t="str">
            <v>South Africa</v>
          </cell>
          <cell r="DQ3" t="str">
            <v>Spain</v>
          </cell>
          <cell r="DR3" t="str">
            <v>Sri Lanka</v>
          </cell>
          <cell r="DS3" t="str">
            <v>Sudan</v>
          </cell>
          <cell r="DT3" t="str">
            <v>Swaziland</v>
          </cell>
          <cell r="DU3" t="str">
            <v>Sweden</v>
          </cell>
          <cell r="DV3" t="str">
            <v>Switzerland</v>
          </cell>
          <cell r="DW3" t="str">
            <v>Syrian Arab Republic</v>
          </cell>
          <cell r="DX3" t="str">
            <v>Tajikistan</v>
          </cell>
          <cell r="DY3" t="str">
            <v>Tanzania (United Republic of)</v>
          </cell>
          <cell r="DZ3" t="str">
            <v>Thailand</v>
          </cell>
          <cell r="EA3" t="str">
            <v>Trinidad and Tobago</v>
          </cell>
          <cell r="EB3" t="str">
            <v>Tunisia</v>
          </cell>
          <cell r="EC3" t="str">
            <v>Turkey</v>
          </cell>
          <cell r="ED3" t="str">
            <v>Uganda</v>
          </cell>
          <cell r="EE3" t="str">
            <v>Ukraine</v>
          </cell>
          <cell r="EF3" t="str">
            <v>United Arab Emirates</v>
          </cell>
          <cell r="EG3" t="str">
            <v>United Kingdom</v>
          </cell>
          <cell r="EH3" t="str">
            <v>United States of America</v>
          </cell>
          <cell r="EI3" t="str">
            <v>Uruguay</v>
          </cell>
          <cell r="EJ3" t="str">
            <v>Venezuela (Bolivarian Republic of)</v>
          </cell>
          <cell r="EK3" t="str">
            <v>Viet Nam</v>
          </cell>
          <cell r="EL3" t="str">
            <v>Yemen</v>
          </cell>
          <cell r="EM3" t="str">
            <v>Zambia</v>
          </cell>
          <cell r="EN3" t="str">
            <v>Zimbabwe</v>
          </cell>
        </row>
        <row r="4">
          <cell r="C4">
            <v>80</v>
          </cell>
          <cell r="D4" t="str">
            <v>GII 2011</v>
          </cell>
          <cell r="G4" t="str">
            <v>Title</v>
          </cell>
          <cell r="H4" t="str">
            <v>Source</v>
          </cell>
          <cell r="I4" t="str">
            <v>Years</v>
          </cell>
          <cell r="J4" t="str">
            <v>Count</v>
          </cell>
          <cell r="K4" t="str">
            <v>of GII 2010</v>
          </cell>
          <cell r="M4">
            <v>131</v>
          </cell>
          <cell r="N4" t="str">
            <v>Coverage (according to fake)</v>
          </cell>
          <cell r="O4" t="str">
            <v>yes</v>
          </cell>
          <cell r="P4" t="str">
            <v>yes</v>
          </cell>
          <cell r="Q4" t="str">
            <v>yes</v>
          </cell>
          <cell r="R4" t="str">
            <v>yes</v>
          </cell>
          <cell r="S4" t="str">
            <v>yes</v>
          </cell>
          <cell r="T4" t="str">
            <v>yes</v>
          </cell>
          <cell r="U4" t="str">
            <v>yes</v>
          </cell>
          <cell r="V4" t="str">
            <v>yes</v>
          </cell>
          <cell r="W4" t="str">
            <v>yes</v>
          </cell>
          <cell r="X4" t="str">
            <v>no</v>
          </cell>
          <cell r="Y4" t="str">
            <v>yes</v>
          </cell>
          <cell r="Z4" t="str">
            <v>yes</v>
          </cell>
          <cell r="AA4" t="str">
            <v>yes</v>
          </cell>
          <cell r="AB4" t="str">
            <v>yes</v>
          </cell>
          <cell r="AC4" t="str">
            <v>yes</v>
          </cell>
          <cell r="AD4" t="str">
            <v>yes</v>
          </cell>
          <cell r="AE4" t="str">
            <v>yes</v>
          </cell>
          <cell r="AF4" t="str">
            <v>yes</v>
          </cell>
          <cell r="AG4" t="str">
            <v>yes</v>
          </cell>
          <cell r="AH4" t="str">
            <v>no</v>
          </cell>
          <cell r="AI4" t="str">
            <v>yes</v>
          </cell>
          <cell r="AJ4" t="str">
            <v>yes</v>
          </cell>
          <cell r="AK4" t="str">
            <v>yes</v>
          </cell>
          <cell r="AL4" t="str">
            <v>no</v>
          </cell>
          <cell r="AM4" t="str">
            <v>yes</v>
          </cell>
          <cell r="AN4" t="str">
            <v>yes</v>
          </cell>
          <cell r="AO4" t="str">
            <v>yes</v>
          </cell>
          <cell r="AP4" t="str">
            <v>yes</v>
          </cell>
          <cell r="AQ4" t="str">
            <v>yes</v>
          </cell>
          <cell r="AR4" t="str">
            <v>yes</v>
          </cell>
          <cell r="AS4" t="str">
            <v>yes</v>
          </cell>
          <cell r="AT4" t="str">
            <v>yes</v>
          </cell>
          <cell r="AU4" t="str">
            <v>yes</v>
          </cell>
          <cell r="AV4" t="str">
            <v>yes</v>
          </cell>
          <cell r="AW4" t="str">
            <v>yes</v>
          </cell>
          <cell r="AX4" t="str">
            <v>yes</v>
          </cell>
          <cell r="AY4" t="str">
            <v>yes</v>
          </cell>
          <cell r="AZ4" t="str">
            <v>yes</v>
          </cell>
          <cell r="BA4" t="str">
            <v>yes</v>
          </cell>
          <cell r="BB4" t="str">
            <v>yes</v>
          </cell>
          <cell r="BC4" t="str">
            <v>yes</v>
          </cell>
          <cell r="BD4" t="str">
            <v>no</v>
          </cell>
          <cell r="BE4" t="str">
            <v>yes</v>
          </cell>
          <cell r="BF4" t="str">
            <v>yes</v>
          </cell>
          <cell r="BG4" t="str">
            <v>yes</v>
          </cell>
          <cell r="BH4" t="str">
            <v>yes</v>
          </cell>
          <cell r="BI4" t="str">
            <v>yes</v>
          </cell>
          <cell r="BJ4" t="str">
            <v>yes</v>
          </cell>
          <cell r="BK4" t="str">
            <v>yes</v>
          </cell>
          <cell r="BL4" t="str">
            <v>yes</v>
          </cell>
          <cell r="BM4" t="str">
            <v>yes</v>
          </cell>
          <cell r="BN4" t="str">
            <v>yes</v>
          </cell>
          <cell r="BO4" t="str">
            <v>yes</v>
          </cell>
          <cell r="BP4" t="str">
            <v>yes</v>
          </cell>
          <cell r="BQ4" t="str">
            <v>yes</v>
          </cell>
          <cell r="BR4" t="str">
            <v>yes</v>
          </cell>
          <cell r="BS4" t="str">
            <v>yes</v>
          </cell>
          <cell r="BT4" t="str">
            <v>yes</v>
          </cell>
          <cell r="BU4" t="str">
            <v>yes</v>
          </cell>
          <cell r="BV4" t="str">
            <v>yes</v>
          </cell>
          <cell r="BW4" t="str">
            <v>yes</v>
          </cell>
          <cell r="BX4" t="str">
            <v>yes</v>
          </cell>
          <cell r="BY4" t="str">
            <v>yes</v>
          </cell>
          <cell r="BZ4" t="str">
            <v>yes</v>
          </cell>
          <cell r="CA4" t="str">
            <v>yes</v>
          </cell>
          <cell r="CB4" t="str">
            <v>yes</v>
          </cell>
          <cell r="CC4" t="str">
            <v>no</v>
          </cell>
          <cell r="CD4" t="str">
            <v>no</v>
          </cell>
          <cell r="CE4" t="str">
            <v>yes</v>
          </cell>
          <cell r="CF4" t="str">
            <v>yes</v>
          </cell>
          <cell r="CG4" t="str">
            <v>yes</v>
          </cell>
          <cell r="CH4" t="str">
            <v>yes</v>
          </cell>
          <cell r="CI4" t="str">
            <v>yes</v>
          </cell>
          <cell r="CJ4" t="str">
            <v>yes</v>
          </cell>
          <cell r="CK4" t="str">
            <v>yes</v>
          </cell>
          <cell r="CL4" t="str">
            <v>no</v>
          </cell>
          <cell r="CM4" t="str">
            <v>yes</v>
          </cell>
          <cell r="CN4" t="str">
            <v>yes</v>
          </cell>
          <cell r="CO4" t="str">
            <v>yes</v>
          </cell>
          <cell r="CP4" t="str">
            <v>no</v>
          </cell>
          <cell r="CQ4" t="str">
            <v>yes</v>
          </cell>
          <cell r="CR4" t="str">
            <v>yes</v>
          </cell>
          <cell r="CS4" t="str">
            <v>yes</v>
          </cell>
          <cell r="CT4" t="str">
            <v>yes</v>
          </cell>
          <cell r="CU4" t="str">
            <v>yes</v>
          </cell>
          <cell r="CV4" t="str">
            <v>yes</v>
          </cell>
          <cell r="CW4" t="str">
            <v>yes</v>
          </cell>
          <cell r="CX4" t="str">
            <v>yes</v>
          </cell>
          <cell r="CY4" t="str">
            <v>yes</v>
          </cell>
          <cell r="CZ4" t="str">
            <v>yes</v>
          </cell>
          <cell r="DA4" t="str">
            <v>yes</v>
          </cell>
          <cell r="DB4" t="str">
            <v>yes</v>
          </cell>
          <cell r="DC4" t="str">
            <v>yes</v>
          </cell>
          <cell r="DD4" t="str">
            <v>yes</v>
          </cell>
          <cell r="DE4" t="str">
            <v>yes</v>
          </cell>
          <cell r="DF4" t="str">
            <v>yes</v>
          </cell>
          <cell r="DG4" t="str">
            <v>yes</v>
          </cell>
          <cell r="DH4" t="str">
            <v>yes</v>
          </cell>
          <cell r="DI4" t="str">
            <v>yes</v>
          </cell>
          <cell r="DJ4" t="str">
            <v>yes</v>
          </cell>
          <cell r="DK4" t="str">
            <v>yes</v>
          </cell>
          <cell r="DL4" t="str">
            <v>yes</v>
          </cell>
          <cell r="DM4" t="str">
            <v>yes</v>
          </cell>
          <cell r="DN4" t="str">
            <v>yes</v>
          </cell>
          <cell r="DO4" t="str">
            <v>yes</v>
          </cell>
          <cell r="DP4" t="str">
            <v>yes</v>
          </cell>
          <cell r="DQ4" t="str">
            <v>yes</v>
          </cell>
          <cell r="DR4" t="str">
            <v>yes</v>
          </cell>
          <cell r="DS4" t="str">
            <v>yes</v>
          </cell>
          <cell r="DT4" t="str">
            <v>no</v>
          </cell>
          <cell r="DU4" t="str">
            <v>yes</v>
          </cell>
          <cell r="DV4" t="str">
            <v>yes</v>
          </cell>
          <cell r="DW4" t="str">
            <v>yes</v>
          </cell>
          <cell r="DX4" t="str">
            <v>no</v>
          </cell>
          <cell r="DY4" t="str">
            <v>yes</v>
          </cell>
          <cell r="DZ4" t="str">
            <v>yes</v>
          </cell>
          <cell r="EA4" t="str">
            <v>yes</v>
          </cell>
          <cell r="EB4" t="str">
            <v>no</v>
          </cell>
          <cell r="EC4" t="str">
            <v>yes</v>
          </cell>
          <cell r="ED4" t="str">
            <v>yes</v>
          </cell>
          <cell r="EE4" t="str">
            <v>yes</v>
          </cell>
          <cell r="EF4" t="str">
            <v>yes</v>
          </cell>
          <cell r="EG4" t="str">
            <v>yes</v>
          </cell>
          <cell r="EH4" t="str">
            <v>yes</v>
          </cell>
          <cell r="EI4" t="str">
            <v>yes</v>
          </cell>
          <cell r="EJ4" t="str">
            <v>yes</v>
          </cell>
          <cell r="EK4" t="str">
            <v>yes</v>
          </cell>
          <cell r="EL4" t="str">
            <v>yes</v>
          </cell>
          <cell r="EM4" t="str">
            <v>yes</v>
          </cell>
          <cell r="EN4" t="str">
            <v>yes</v>
          </cell>
        </row>
        <row r="5">
          <cell r="C5" t="str">
            <v>1.1.1</v>
          </cell>
          <cell r="D5">
            <v>0</v>
          </cell>
          <cell r="E5">
            <v>100</v>
          </cell>
          <cell r="F5" t="str">
            <v/>
          </cell>
          <cell r="G5" t="str">
            <v>Political Stability &amp; Absence of Violence/Terrorism</v>
          </cell>
          <cell r="H5" t="str">
            <v>World Bank, World Governance Indicators 2009</v>
          </cell>
          <cell r="I5">
            <v>2009</v>
          </cell>
          <cell r="J5">
            <v>0.12982900588332821</v>
          </cell>
          <cell r="K5">
            <v>-1.206855579642458</v>
          </cell>
          <cell r="L5">
            <v>1</v>
          </cell>
          <cell r="M5" t="str">
            <v>good</v>
          </cell>
          <cell r="N5" t="str">
            <v>SCORE</v>
          </cell>
          <cell r="O5">
            <v>41.509433962264154</v>
          </cell>
          <cell r="P5">
            <v>12.735849056603774</v>
          </cell>
          <cell r="Q5">
            <v>35.849056603773583</v>
          </cell>
          <cell r="R5">
            <v>43.39622641509434</v>
          </cell>
          <cell r="S5">
            <v>48.113207547169814</v>
          </cell>
          <cell r="T5">
            <v>76.415094339622641</v>
          </cell>
          <cell r="U5">
            <v>89.15094339622641</v>
          </cell>
          <cell r="V5">
            <v>32.075471698113205</v>
          </cell>
          <cell r="W5">
            <v>40.566037735849058</v>
          </cell>
          <cell r="X5">
            <v>7.5471698113207548</v>
          </cell>
          <cell r="Y5">
            <v>57.075471698113205</v>
          </cell>
          <cell r="Z5">
            <v>74.056603773584911</v>
          </cell>
          <cell r="AA5">
            <v>61.79245283018868</v>
          </cell>
          <cell r="AB5">
            <v>19.811320754716981</v>
          </cell>
          <cell r="AC5">
            <v>25.943396226415093</v>
          </cell>
          <cell r="AD5">
            <v>79.716981132075475</v>
          </cell>
          <cell r="AE5">
            <v>54.245283018867923</v>
          </cell>
          <cell r="AF5">
            <v>95.283018867924525</v>
          </cell>
          <cell r="AG5">
            <v>62.735849056603776</v>
          </cell>
          <cell r="AH5">
            <v>39.622641509433961</v>
          </cell>
          <cell r="AI5">
            <v>25</v>
          </cell>
          <cell r="AJ5">
            <v>31.132075471698112</v>
          </cell>
          <cell r="AK5">
            <v>85.377358490566039</v>
          </cell>
          <cell r="AL5">
            <v>69.339622641509436</v>
          </cell>
          <cell r="AM5">
            <v>29.716981132075471</v>
          </cell>
          <cell r="AN5">
            <v>7.0754716981132075</v>
          </cell>
          <cell r="AO5">
            <v>70.283018867924525</v>
          </cell>
          <cell r="AP5">
            <v>8.0188679245283012</v>
          </cell>
          <cell r="AQ5">
            <v>67.452830188679243</v>
          </cell>
          <cell r="AR5">
            <v>57.547169811320757</v>
          </cell>
          <cell r="AS5">
            <v>81.132075471698116</v>
          </cell>
          <cell r="AT5">
            <v>85.84905660377359</v>
          </cell>
          <cell r="AU5">
            <v>49.056603773584904</v>
          </cell>
          <cell r="AV5">
            <v>20.754716981132077</v>
          </cell>
          <cell r="AW5">
            <v>24.528301886792452</v>
          </cell>
          <cell r="AX5">
            <v>46.226415094339622</v>
          </cell>
          <cell r="AY5">
            <v>66.981132075471692</v>
          </cell>
          <cell r="AZ5">
            <v>6.132075471698113</v>
          </cell>
          <cell r="BA5">
            <v>95.754716981132077</v>
          </cell>
          <cell r="BB5">
            <v>65.566037735849051</v>
          </cell>
          <cell r="BC5">
            <v>16.981132075471699</v>
          </cell>
          <cell r="BD5">
            <v>76.886792452830193</v>
          </cell>
          <cell r="BE5">
            <v>50</v>
          </cell>
          <cell r="BF5">
            <v>41.981132075471699</v>
          </cell>
          <cell r="BG5">
            <v>21.226415094339622</v>
          </cell>
          <cell r="BH5">
            <v>26.886792452830189</v>
          </cell>
          <cell r="BI5">
            <v>33.962264150943398</v>
          </cell>
          <cell r="BJ5">
            <v>81.603773584905667</v>
          </cell>
          <cell r="BK5">
            <v>67.924528301886795</v>
          </cell>
          <cell r="BL5">
            <v>91.981132075471692</v>
          </cell>
          <cell r="BM5">
            <v>13.20754716981132</v>
          </cell>
          <cell r="BN5">
            <v>24.056603773584907</v>
          </cell>
          <cell r="BO5">
            <v>8.4905660377358494</v>
          </cell>
          <cell r="BP5">
            <v>84.433962264150949</v>
          </cell>
          <cell r="BQ5">
            <v>9.433962264150944</v>
          </cell>
          <cell r="BR5">
            <v>64.622641509433961</v>
          </cell>
          <cell r="BS5">
            <v>33.018867924528301</v>
          </cell>
          <cell r="BT5">
            <v>83.490566037735846</v>
          </cell>
          <cell r="BU5">
            <v>36.320754716981135</v>
          </cell>
          <cell r="BV5">
            <v>69.811320754716988</v>
          </cell>
          <cell r="BW5">
            <v>12.264150943396226</v>
          </cell>
          <cell r="BX5">
            <v>52.358490566037737</v>
          </cell>
          <cell r="BY5">
            <v>59.433962264150942</v>
          </cell>
          <cell r="BZ5">
            <v>26.415094339622641</v>
          </cell>
          <cell r="CA5">
            <v>61.320754716981135</v>
          </cell>
          <cell r="CB5">
            <v>8.9622641509433958</v>
          </cell>
          <cell r="CC5">
            <v>70.754716981132077</v>
          </cell>
          <cell r="CD5">
            <v>96.226415094339629</v>
          </cell>
          <cell r="CE5">
            <v>37.264150943396224</v>
          </cell>
          <cell r="CF5">
            <v>23.584905660377359</v>
          </cell>
          <cell r="CG5">
            <v>42.452830188679243</v>
          </cell>
          <cell r="CH5">
            <v>46.698113207547166</v>
          </cell>
          <cell r="CI5">
            <v>34.905660377358494</v>
          </cell>
          <cell r="CJ5">
            <v>68.396226415094333</v>
          </cell>
          <cell r="CK5">
            <v>22.169811320754718</v>
          </cell>
          <cell r="CL5">
            <v>27.830188679245282</v>
          </cell>
          <cell r="CM5">
            <v>55.188679245283019</v>
          </cell>
          <cell r="CN5">
            <v>30.188679245283019</v>
          </cell>
          <cell r="CO5">
            <v>63.679245283018865</v>
          </cell>
          <cell r="CP5">
            <v>75</v>
          </cell>
          <cell r="CQ5">
            <v>5.1886792452830193</v>
          </cell>
          <cell r="CR5">
            <v>83.018867924528308</v>
          </cell>
          <cell r="CS5">
            <v>84.905660377358487</v>
          </cell>
          <cell r="CT5">
            <v>27.358490566037737</v>
          </cell>
          <cell r="CU5">
            <v>14.150943396226415</v>
          </cell>
          <cell r="CV5">
            <v>4.2452830188679247</v>
          </cell>
          <cell r="CW5">
            <v>91.509433962264154</v>
          </cell>
          <cell r="CX5">
            <v>75.471698113207552</v>
          </cell>
          <cell r="CY5">
            <v>0.47169811320754718</v>
          </cell>
          <cell r="CZ5">
            <v>49.528301886792455</v>
          </cell>
          <cell r="DA5">
            <v>17.452830188679247</v>
          </cell>
          <cell r="DB5">
            <v>17.924528301886792</v>
          </cell>
          <cell r="DC5">
            <v>10.849056603773585</v>
          </cell>
          <cell r="DD5">
            <v>80.188679245283012</v>
          </cell>
          <cell r="DE5">
            <v>74.528301886792448</v>
          </cell>
          <cell r="DF5">
            <v>88.679245283018872</v>
          </cell>
          <cell r="DG5">
            <v>58.490566037735846</v>
          </cell>
          <cell r="DH5">
            <v>21.69811320754717</v>
          </cell>
          <cell r="DI5">
            <v>33.490566037735846</v>
          </cell>
          <cell r="DJ5">
            <v>32.547169811320757</v>
          </cell>
          <cell r="DK5">
            <v>38.679245283018865</v>
          </cell>
          <cell r="DL5">
            <v>28.30188679245283</v>
          </cell>
          <cell r="DM5">
            <v>90.094339622641513</v>
          </cell>
          <cell r="DN5">
            <v>78.773584905660371</v>
          </cell>
          <cell r="DO5">
            <v>77.35849056603773</v>
          </cell>
          <cell r="DP5">
            <v>44.339622641509436</v>
          </cell>
          <cell r="DQ5">
            <v>38.20754716981132</v>
          </cell>
          <cell r="DR5">
            <v>11.79245283018868</v>
          </cell>
          <cell r="DS5">
            <v>1.4150943396226414</v>
          </cell>
          <cell r="DT5">
            <v>45.283018867924525</v>
          </cell>
          <cell r="DU5">
            <v>88.20754716981132</v>
          </cell>
          <cell r="DV5">
            <v>92.452830188679243</v>
          </cell>
          <cell r="DW5">
            <v>22.641509433962263</v>
          </cell>
          <cell r="DX5">
            <v>16.037735849056602</v>
          </cell>
          <cell r="DY5">
            <v>47.641509433962263</v>
          </cell>
          <cell r="DZ5">
            <v>14.622641509433961</v>
          </cell>
          <cell r="EA5">
            <v>44.811320754716981</v>
          </cell>
          <cell r="EB5">
            <v>53.301886792452834</v>
          </cell>
          <cell r="EC5">
            <v>18.867924528301888</v>
          </cell>
          <cell r="ED5">
            <v>15.09433962264151</v>
          </cell>
          <cell r="EE5">
            <v>34.433962264150942</v>
          </cell>
          <cell r="EF5">
            <v>80.660377358490564</v>
          </cell>
          <cell r="EG5">
            <v>54.716981132075475</v>
          </cell>
          <cell r="EH5">
            <v>58.962264150943398</v>
          </cell>
          <cell r="EI5">
            <v>78.301886792452834</v>
          </cell>
          <cell r="EJ5">
            <v>11.320754716981131</v>
          </cell>
          <cell r="EK5">
            <v>51.415094339622641</v>
          </cell>
          <cell r="EL5">
            <v>2.358490566037736</v>
          </cell>
          <cell r="EM5">
            <v>64.15094339622641</v>
          </cell>
          <cell r="EN5">
            <v>9.9056603773584904</v>
          </cell>
        </row>
        <row r="6">
          <cell r="C6" t="str">
            <v>1.1.2</v>
          </cell>
          <cell r="D6">
            <v>0</v>
          </cell>
          <cell r="E6">
            <v>100</v>
          </cell>
          <cell r="F6" t="str">
            <v/>
          </cell>
          <cell r="G6" t="str">
            <v>Government Effectiveness</v>
          </cell>
          <cell r="H6" t="str">
            <v>World Bank, World Governance Indicators 2009</v>
          </cell>
          <cell r="I6">
            <v>2009</v>
          </cell>
          <cell r="J6">
            <v>-1.1253557103236316E-2</v>
          </cell>
          <cell r="K6">
            <v>-1.1014748418040043</v>
          </cell>
          <cell r="L6">
            <v>1</v>
          </cell>
          <cell r="M6" t="str">
            <v>good</v>
          </cell>
          <cell r="N6" t="str">
            <v>SCORE</v>
          </cell>
          <cell r="O6">
            <v>47.61904761904762</v>
          </cell>
          <cell r="P6">
            <v>34.761904761904759</v>
          </cell>
          <cell r="Q6">
            <v>20</v>
          </cell>
          <cell r="R6">
            <v>39.523809523809526</v>
          </cell>
          <cell r="S6">
            <v>57.142857142857146</v>
          </cell>
          <cell r="T6">
            <v>95.238095238095241</v>
          </cell>
          <cell r="U6">
            <v>93.80952380952381</v>
          </cell>
          <cell r="V6">
            <v>33.333333333333336</v>
          </cell>
          <cell r="W6">
            <v>69.047619047619051</v>
          </cell>
          <cell r="X6">
            <v>16.666666666666668</v>
          </cell>
          <cell r="Y6">
            <v>13.333333333333334</v>
          </cell>
          <cell r="Z6">
            <v>90.476190476190482</v>
          </cell>
          <cell r="AA6">
            <v>38.095238095238095</v>
          </cell>
          <cell r="AB6">
            <v>27.61904761904762</v>
          </cell>
          <cell r="AC6">
            <v>32.38095238095238</v>
          </cell>
          <cell r="AD6">
            <v>70</v>
          </cell>
          <cell r="AE6">
            <v>57.61904761904762</v>
          </cell>
          <cell r="AF6">
            <v>75.238095238095241</v>
          </cell>
          <cell r="AG6">
            <v>59.047619047619051</v>
          </cell>
          <cell r="AH6">
            <v>31.904761904761905</v>
          </cell>
          <cell r="AI6">
            <v>25.714285714285715</v>
          </cell>
          <cell r="AJ6">
            <v>23.333333333333332</v>
          </cell>
          <cell r="AK6">
            <v>96.666666666666671</v>
          </cell>
          <cell r="AL6">
            <v>85.714285714285708</v>
          </cell>
          <cell r="AM6">
            <v>58.095238095238095</v>
          </cell>
          <cell r="AN6">
            <v>56.19047619047619</v>
          </cell>
          <cell r="AO6">
            <v>65.714285714285708</v>
          </cell>
          <cell r="AP6">
            <v>9.5238095238095237</v>
          </cell>
          <cell r="AQ6">
            <v>70.476190476190482</v>
          </cell>
          <cell r="AR6">
            <v>88.571428571428569</v>
          </cell>
          <cell r="AS6">
            <v>79.047619047619051</v>
          </cell>
          <cell r="AT6">
            <v>99.523809523809518</v>
          </cell>
          <cell r="AU6">
            <v>38.571428571428569</v>
          </cell>
          <cell r="AV6">
            <v>21.904761904761905</v>
          </cell>
          <cell r="AW6">
            <v>44.285714285714285</v>
          </cell>
          <cell r="AX6">
            <v>52.857142857142854</v>
          </cell>
          <cell r="AY6">
            <v>84.761904761904759</v>
          </cell>
          <cell r="AZ6">
            <v>40.476190476190474</v>
          </cell>
          <cell r="BA6">
            <v>99.047619047619051</v>
          </cell>
          <cell r="BB6">
            <v>90</v>
          </cell>
          <cell r="BC6">
            <v>61.904761904761905</v>
          </cell>
          <cell r="BD6">
            <v>91.904761904761898</v>
          </cell>
          <cell r="BE6">
            <v>56.666666666666664</v>
          </cell>
          <cell r="BF6">
            <v>68.571428571428569</v>
          </cell>
          <cell r="BG6">
            <v>29.047619047619047</v>
          </cell>
          <cell r="BH6">
            <v>47.142857142857146</v>
          </cell>
          <cell r="BI6">
            <v>28.095238095238095</v>
          </cell>
          <cell r="BJ6">
            <v>95.714285714285708</v>
          </cell>
          <cell r="BK6">
            <v>73.80952380952381</v>
          </cell>
          <cell r="BL6">
            <v>93.333333333333329</v>
          </cell>
          <cell r="BM6">
            <v>54.285714285714285</v>
          </cell>
          <cell r="BN6">
            <v>46.666666666666664</v>
          </cell>
          <cell r="BO6">
            <v>26.19047619047619</v>
          </cell>
          <cell r="BP6">
            <v>88.095238095238102</v>
          </cell>
          <cell r="BQ6">
            <v>82.38095238095238</v>
          </cell>
          <cell r="BR6">
            <v>68.095238095238102</v>
          </cell>
          <cell r="BS6">
            <v>58.571428571428569</v>
          </cell>
          <cell r="BT6">
            <v>86.666666666666671</v>
          </cell>
          <cell r="BU6">
            <v>63.333333333333336</v>
          </cell>
          <cell r="BV6">
            <v>48.095238095238095</v>
          </cell>
          <cell r="BW6">
            <v>30.952380952380953</v>
          </cell>
          <cell r="BX6">
            <v>83.333333333333329</v>
          </cell>
          <cell r="BY6">
            <v>61.428571428571431</v>
          </cell>
          <cell r="BZ6">
            <v>17.142857142857142</v>
          </cell>
          <cell r="CA6">
            <v>69.523809523809518</v>
          </cell>
          <cell r="CB6">
            <v>30.476190476190474</v>
          </cell>
          <cell r="CC6">
            <v>73.333333333333329</v>
          </cell>
          <cell r="CD6">
            <v>96.19047619047619</v>
          </cell>
          <cell r="CE6">
            <v>50.476190476190474</v>
          </cell>
          <cell r="CF6">
            <v>32.857142857142854</v>
          </cell>
          <cell r="CG6">
            <v>36.666666666666664</v>
          </cell>
          <cell r="CH6">
            <v>79.523809523809518</v>
          </cell>
          <cell r="CI6">
            <v>24.285714285714285</v>
          </cell>
          <cell r="CJ6">
            <v>72.857142857142861</v>
          </cell>
          <cell r="CK6">
            <v>60.476190476190474</v>
          </cell>
          <cell r="CL6">
            <v>35.714285714285715</v>
          </cell>
          <cell r="CM6">
            <v>22.857142857142858</v>
          </cell>
          <cell r="CN6">
            <v>51.428571428571431</v>
          </cell>
          <cell r="CO6">
            <v>43.80952380952381</v>
          </cell>
          <cell r="CP6">
            <v>60.952380952380949</v>
          </cell>
          <cell r="CQ6">
            <v>18.095238095238095</v>
          </cell>
          <cell r="CR6">
            <v>94.285714285714292</v>
          </cell>
          <cell r="CS6">
            <v>97.61904761904762</v>
          </cell>
          <cell r="CT6">
            <v>14.285714285714286</v>
          </cell>
          <cell r="CU6">
            <v>24.761904761904763</v>
          </cell>
          <cell r="CV6">
            <v>8.5714285714285712</v>
          </cell>
          <cell r="CW6">
            <v>94.761904761904759</v>
          </cell>
          <cell r="CX6">
            <v>71.428571428571431</v>
          </cell>
          <cell r="CY6">
            <v>19.047619047619047</v>
          </cell>
          <cell r="CZ6">
            <v>62.38095238095238</v>
          </cell>
          <cell r="DA6">
            <v>19.523809523809526</v>
          </cell>
          <cell r="DB6">
            <v>43.333333333333336</v>
          </cell>
          <cell r="DC6">
            <v>50</v>
          </cell>
          <cell r="DD6">
            <v>70.952380952380949</v>
          </cell>
          <cell r="DE6">
            <v>85.238095238095241</v>
          </cell>
          <cell r="DF6">
            <v>83.80952380952381</v>
          </cell>
          <cell r="DG6">
            <v>50.952380952380949</v>
          </cell>
          <cell r="DH6">
            <v>44.761904761904759</v>
          </cell>
          <cell r="DI6">
            <v>48.571428571428569</v>
          </cell>
          <cell r="DJ6">
            <v>51.904761904761905</v>
          </cell>
          <cell r="DK6">
            <v>40.952380952380949</v>
          </cell>
          <cell r="DL6">
            <v>49.523809523809526</v>
          </cell>
          <cell r="DM6">
            <v>100</v>
          </cell>
          <cell r="DN6">
            <v>76.666666666666671</v>
          </cell>
          <cell r="DO6">
            <v>84.285714285714292</v>
          </cell>
          <cell r="DP6">
            <v>67.61904761904762</v>
          </cell>
          <cell r="DQ6">
            <v>77.61904761904762</v>
          </cell>
          <cell r="DR6">
            <v>49.047619047619051</v>
          </cell>
          <cell r="DS6">
            <v>7.1428571428571432</v>
          </cell>
          <cell r="DT6">
            <v>28.571428571428573</v>
          </cell>
          <cell r="DU6">
            <v>98.571428571428569</v>
          </cell>
          <cell r="DV6">
            <v>98.095238095238102</v>
          </cell>
          <cell r="DW6">
            <v>34.285714285714285</v>
          </cell>
          <cell r="DX6">
            <v>12.380952380952381</v>
          </cell>
          <cell r="DY6">
            <v>39.047619047619051</v>
          </cell>
          <cell r="DZ6">
            <v>59.523809523809526</v>
          </cell>
          <cell r="EA6">
            <v>64.285714285714292</v>
          </cell>
          <cell r="EB6">
            <v>65.238095238095241</v>
          </cell>
          <cell r="EC6">
            <v>63.80952380952381</v>
          </cell>
          <cell r="ED6">
            <v>33.80952380952381</v>
          </cell>
          <cell r="EE6">
            <v>23.80952380952381</v>
          </cell>
          <cell r="EF6">
            <v>77.142857142857139</v>
          </cell>
          <cell r="EG6">
            <v>90.952380952380949</v>
          </cell>
          <cell r="EH6">
            <v>89.047619047619051</v>
          </cell>
          <cell r="EI6">
            <v>71.904761904761898</v>
          </cell>
          <cell r="EJ6">
            <v>18.571428571428573</v>
          </cell>
          <cell r="EK6">
            <v>46.19047619047619</v>
          </cell>
          <cell r="EL6">
            <v>11.428571428571429</v>
          </cell>
          <cell r="EM6">
            <v>30</v>
          </cell>
          <cell r="EN6">
            <v>2.3809523809523809</v>
          </cell>
        </row>
        <row r="7">
          <cell r="C7" t="str">
            <v>1.1.3</v>
          </cell>
          <cell r="F7" t="str">
            <v/>
          </cell>
          <cell r="G7" t="str">
            <v>Press of Freedom Index 2010</v>
          </cell>
          <cell r="H7" t="str">
            <v>Reporters Without Borders</v>
          </cell>
          <cell r="I7">
            <v>2010</v>
          </cell>
          <cell r="J7">
            <v>0.90450561161599252</v>
          </cell>
          <cell r="K7">
            <v>0.16039558065926496</v>
          </cell>
          <cell r="L7">
            <v>1</v>
          </cell>
          <cell r="M7" t="str">
            <v>bad</v>
          </cell>
          <cell r="N7" t="str">
            <v>SCORE</v>
          </cell>
          <cell r="O7">
            <v>21.5</v>
          </cell>
          <cell r="P7">
            <v>47.33</v>
          </cell>
          <cell r="Q7">
            <v>28.5</v>
          </cell>
          <cell r="R7">
            <v>16.350000000000001</v>
          </cell>
          <cell r="S7">
            <v>27.5</v>
          </cell>
          <cell r="T7">
            <v>5.38</v>
          </cell>
          <cell r="U7">
            <v>0.5</v>
          </cell>
          <cell r="V7">
            <v>56.38</v>
          </cell>
          <cell r="W7">
            <v>51.38</v>
          </cell>
          <cell r="X7">
            <v>42.5</v>
          </cell>
          <cell r="Y7">
            <v>57</v>
          </cell>
          <cell r="Z7">
            <v>4</v>
          </cell>
          <cell r="AA7">
            <v>19</v>
          </cell>
          <cell r="AB7">
            <v>28.13</v>
          </cell>
          <cell r="AC7">
            <v>13.5</v>
          </cell>
          <cell r="AD7">
            <v>17.5</v>
          </cell>
          <cell r="AE7">
            <v>16.600000000000001</v>
          </cell>
          <cell r="AF7">
            <v>51</v>
          </cell>
          <cell r="AG7">
            <v>19</v>
          </cell>
          <cell r="AH7">
            <v>15</v>
          </cell>
          <cell r="AI7">
            <v>43.83</v>
          </cell>
          <cell r="AJ7">
            <v>44.3</v>
          </cell>
          <cell r="AK7">
            <v>7</v>
          </cell>
          <cell r="AL7">
            <v>10.5</v>
          </cell>
          <cell r="AM7">
            <v>84.67</v>
          </cell>
          <cell r="AN7">
            <v>51.5</v>
          </cell>
          <cell r="AO7">
            <v>8.08</v>
          </cell>
          <cell r="AP7">
            <v>36</v>
          </cell>
          <cell r="AQ7">
            <v>17.5</v>
          </cell>
          <cell r="AR7">
            <v>13.4</v>
          </cell>
          <cell r="AS7">
            <v>7.5</v>
          </cell>
          <cell r="AT7">
            <v>2.5</v>
          </cell>
          <cell r="AU7">
            <v>26.13</v>
          </cell>
          <cell r="AV7">
            <v>27.5</v>
          </cell>
          <cell r="AW7">
            <v>43.33</v>
          </cell>
          <cell r="AX7">
            <v>15.83</v>
          </cell>
          <cell r="AY7">
            <v>2</v>
          </cell>
          <cell r="AZ7">
            <v>49.38</v>
          </cell>
          <cell r="BA7">
            <v>0</v>
          </cell>
          <cell r="BB7">
            <v>13.38</v>
          </cell>
          <cell r="BC7">
            <v>27</v>
          </cell>
          <cell r="BD7">
            <v>4.25</v>
          </cell>
          <cell r="BE7">
            <v>8</v>
          </cell>
          <cell r="BF7">
            <v>19</v>
          </cell>
          <cell r="BG7">
            <v>20.25</v>
          </cell>
          <cell r="BH7">
            <v>16.63</v>
          </cell>
          <cell r="BI7">
            <v>51.13</v>
          </cell>
          <cell r="BJ7">
            <v>10.75</v>
          </cell>
          <cell r="BK7">
            <v>7.5</v>
          </cell>
          <cell r="BL7">
            <v>0</v>
          </cell>
          <cell r="BM7">
            <v>38.75</v>
          </cell>
          <cell r="BN7">
            <v>35.83</v>
          </cell>
          <cell r="BO7">
            <v>94.56</v>
          </cell>
          <cell r="BP7">
            <v>2</v>
          </cell>
          <cell r="BQ7">
            <v>23.25</v>
          </cell>
          <cell r="BR7">
            <v>15</v>
          </cell>
          <cell r="BS7">
            <v>7.67</v>
          </cell>
          <cell r="BT7">
            <v>2.5</v>
          </cell>
          <cell r="BU7">
            <v>37</v>
          </cell>
          <cell r="BV7">
            <v>68.5</v>
          </cell>
          <cell r="BW7">
            <v>19</v>
          </cell>
          <cell r="BX7">
            <v>13.33</v>
          </cell>
          <cell r="BY7">
            <v>23.75</v>
          </cell>
          <cell r="BZ7">
            <v>63</v>
          </cell>
          <cell r="CA7">
            <v>8.5</v>
          </cell>
          <cell r="CB7">
            <v>20.5</v>
          </cell>
          <cell r="CC7">
            <v>2.5</v>
          </cell>
          <cell r="CD7">
            <v>4</v>
          </cell>
          <cell r="CE7">
            <v>18.399999999999999</v>
          </cell>
          <cell r="CF7">
            <v>34.880000000000003</v>
          </cell>
          <cell r="CG7">
            <v>21</v>
          </cell>
          <cell r="CH7">
            <v>50.75</v>
          </cell>
          <cell r="CI7">
            <v>8</v>
          </cell>
          <cell r="CJ7">
            <v>18</v>
          </cell>
          <cell r="CK7">
            <v>47.5</v>
          </cell>
          <cell r="CL7">
            <v>19.13</v>
          </cell>
          <cell r="CM7">
            <v>19.420000000000002</v>
          </cell>
          <cell r="CN7">
            <v>47.4</v>
          </cell>
          <cell r="CO7">
            <v>26.5</v>
          </cell>
          <cell r="CP7">
            <v>7</v>
          </cell>
          <cell r="CQ7">
            <v>36.380000000000003</v>
          </cell>
          <cell r="CR7">
            <v>0</v>
          </cell>
          <cell r="CS7">
            <v>1.5</v>
          </cell>
          <cell r="CT7">
            <v>22.33</v>
          </cell>
          <cell r="CU7">
            <v>28.5</v>
          </cell>
          <cell r="CV7">
            <v>51.5</v>
          </cell>
          <cell r="CW7">
            <v>0</v>
          </cell>
          <cell r="CX7">
            <v>40.25</v>
          </cell>
          <cell r="CY7">
            <v>56.17</v>
          </cell>
          <cell r="CZ7">
            <v>21.83</v>
          </cell>
          <cell r="DA7">
            <v>16.25</v>
          </cell>
          <cell r="DB7">
            <v>30</v>
          </cell>
          <cell r="DC7">
            <v>60</v>
          </cell>
          <cell r="DD7">
            <v>8.8800000000000008</v>
          </cell>
          <cell r="DE7">
            <v>12.36</v>
          </cell>
          <cell r="DF7">
            <v>38</v>
          </cell>
          <cell r="DG7">
            <v>16</v>
          </cell>
          <cell r="DH7">
            <v>49.9</v>
          </cell>
          <cell r="DI7">
            <v>81</v>
          </cell>
          <cell r="DJ7">
            <v>61.5</v>
          </cell>
          <cell r="DK7">
            <v>25</v>
          </cell>
          <cell r="DL7">
            <v>23</v>
          </cell>
          <cell r="DM7">
            <v>47.5</v>
          </cell>
          <cell r="DN7">
            <v>11.5</v>
          </cell>
          <cell r="DO7">
            <v>13.44</v>
          </cell>
          <cell r="DP7">
            <v>12</v>
          </cell>
          <cell r="DQ7">
            <v>12.25</v>
          </cell>
          <cell r="DR7">
            <v>62.5</v>
          </cell>
          <cell r="DS7">
            <v>85.33</v>
          </cell>
          <cell r="DT7">
            <v>57.5</v>
          </cell>
          <cell r="DU7">
            <v>0</v>
          </cell>
          <cell r="DV7">
            <v>0</v>
          </cell>
          <cell r="DW7">
            <v>91.5</v>
          </cell>
          <cell r="DX7">
            <v>34.5</v>
          </cell>
          <cell r="DY7">
            <v>13</v>
          </cell>
          <cell r="DZ7">
            <v>56.83</v>
          </cell>
          <cell r="EA7">
            <v>8.5</v>
          </cell>
          <cell r="EB7">
            <v>72.5</v>
          </cell>
          <cell r="EC7">
            <v>49.25</v>
          </cell>
          <cell r="ED7">
            <v>25.5</v>
          </cell>
          <cell r="EE7">
            <v>46.83</v>
          </cell>
          <cell r="EF7">
            <v>23.75</v>
          </cell>
          <cell r="EG7">
            <v>6</v>
          </cell>
          <cell r="EH7">
            <v>6.75</v>
          </cell>
          <cell r="EI7">
            <v>11.75</v>
          </cell>
          <cell r="EJ7">
            <v>47.33</v>
          </cell>
          <cell r="EK7">
            <v>75.75</v>
          </cell>
          <cell r="EL7">
            <v>82.13</v>
          </cell>
          <cell r="EM7">
            <v>22</v>
          </cell>
          <cell r="EN7">
            <v>39.5</v>
          </cell>
        </row>
        <row r="8">
          <cell r="C8" t="str">
            <v>1.2.1</v>
          </cell>
          <cell r="D8">
            <v>0</v>
          </cell>
          <cell r="E8">
            <v>100</v>
          </cell>
          <cell r="F8" t="str">
            <v/>
          </cell>
          <cell r="G8" t="str">
            <v>Regulatory Quality</v>
          </cell>
          <cell r="H8" t="str">
            <v>World Bank, World Governance Indicators 2009</v>
          </cell>
          <cell r="I8">
            <v>2009</v>
          </cell>
          <cell r="J8">
            <v>-0.13673476897626402</v>
          </cell>
          <cell r="K8">
            <v>-0.85674421281305158</v>
          </cell>
          <cell r="L8">
            <v>1</v>
          </cell>
          <cell r="M8" t="str">
            <v>good</v>
          </cell>
          <cell r="N8" t="str">
            <v>SCORE</v>
          </cell>
          <cell r="O8">
            <v>58.095238095238095</v>
          </cell>
          <cell r="P8">
            <v>20.476190476190474</v>
          </cell>
          <cell r="Q8">
            <v>16.666666666666668</v>
          </cell>
          <cell r="R8">
            <v>20.952380952380953</v>
          </cell>
          <cell r="S8">
            <v>60.476190476190474</v>
          </cell>
          <cell r="T8">
            <v>98.095238095238102</v>
          </cell>
          <cell r="U8">
            <v>92.857142857142861</v>
          </cell>
          <cell r="V8">
            <v>43.80952380952381</v>
          </cell>
          <cell r="W8">
            <v>74.285714285714292</v>
          </cell>
          <cell r="X8">
            <v>23.333333333333332</v>
          </cell>
          <cell r="Y8">
            <v>9.0476190476190474</v>
          </cell>
          <cell r="Z8">
            <v>86.666666666666671</v>
          </cell>
          <cell r="AA8">
            <v>40</v>
          </cell>
          <cell r="AB8">
            <v>18.095238095238095</v>
          </cell>
          <cell r="AC8">
            <v>51.428571428571431</v>
          </cell>
          <cell r="AD8">
            <v>69.047619047619051</v>
          </cell>
          <cell r="AE8">
            <v>55.238095238095241</v>
          </cell>
          <cell r="AF8">
            <v>82.857142857142861</v>
          </cell>
          <cell r="AG8">
            <v>71.428571428571431</v>
          </cell>
          <cell r="AH8">
            <v>49.047619047619051</v>
          </cell>
          <cell r="AI8">
            <v>39.047619047619051</v>
          </cell>
          <cell r="AJ8">
            <v>26.19047619047619</v>
          </cell>
          <cell r="AK8">
            <v>96.19047619047619</v>
          </cell>
          <cell r="AL8">
            <v>93.80952380952381</v>
          </cell>
          <cell r="AM8">
            <v>46.19047619047619</v>
          </cell>
          <cell r="AN8">
            <v>57.142857142857146</v>
          </cell>
          <cell r="AO8">
            <v>67.61904761904762</v>
          </cell>
          <cell r="AP8">
            <v>19.523809523809526</v>
          </cell>
          <cell r="AQ8">
            <v>68.095238095238102</v>
          </cell>
          <cell r="AR8">
            <v>87.61904761904762</v>
          </cell>
          <cell r="AS8">
            <v>86.19047619047619</v>
          </cell>
          <cell r="AT8">
            <v>99.047619047619051</v>
          </cell>
          <cell r="AU8">
            <v>47.61904761904762</v>
          </cell>
          <cell r="AV8">
            <v>6.1904761904761907</v>
          </cell>
          <cell r="AW8">
            <v>48.571428571428569</v>
          </cell>
          <cell r="AX8">
            <v>63.333333333333336</v>
          </cell>
          <cell r="AY8">
            <v>91.904761904761898</v>
          </cell>
          <cell r="AZ8">
            <v>17.61904761904762</v>
          </cell>
          <cell r="BA8">
            <v>97.61904761904762</v>
          </cell>
          <cell r="BB8">
            <v>85.238095238095241</v>
          </cell>
          <cell r="BC8">
            <v>70</v>
          </cell>
          <cell r="BD8">
            <v>92.38095238095238</v>
          </cell>
          <cell r="BE8">
            <v>54.761904761904759</v>
          </cell>
          <cell r="BF8">
            <v>74.761904761904759</v>
          </cell>
          <cell r="BG8">
            <v>50.952380952380949</v>
          </cell>
          <cell r="BH8">
            <v>28.095238095238095</v>
          </cell>
          <cell r="BI8">
            <v>45.714285714285715</v>
          </cell>
          <cell r="BJ8">
            <v>99.523809523809518</v>
          </cell>
          <cell r="BK8">
            <v>81.904761904761898</v>
          </cell>
          <cell r="BL8">
            <v>79.047619047619051</v>
          </cell>
          <cell r="BM8">
            <v>44.285714285714285</v>
          </cell>
          <cell r="BN8">
            <v>42.857142857142854</v>
          </cell>
          <cell r="BO8">
            <v>3.3333333333333335</v>
          </cell>
          <cell r="BP8">
            <v>95.238095238095241</v>
          </cell>
          <cell r="BQ8">
            <v>81.428571428571431</v>
          </cell>
          <cell r="BR8">
            <v>77.61904761904762</v>
          </cell>
          <cell r="BS8">
            <v>59.047619047619051</v>
          </cell>
          <cell r="BT8">
            <v>80.952380952380949</v>
          </cell>
          <cell r="BU8">
            <v>61.428571428571431</v>
          </cell>
          <cell r="BV8">
            <v>38.571428571428569</v>
          </cell>
          <cell r="BW8">
            <v>47.142857142857146</v>
          </cell>
          <cell r="BX8">
            <v>75.238095238095241</v>
          </cell>
          <cell r="BY8">
            <v>55.714285714285715</v>
          </cell>
          <cell r="BZ8">
            <v>39.523809523809526</v>
          </cell>
          <cell r="CA8">
            <v>80</v>
          </cell>
          <cell r="CB8">
            <v>50.476190476190474</v>
          </cell>
          <cell r="CC8">
            <v>79.523809523809518</v>
          </cell>
          <cell r="CD8">
            <v>95.714285714285708</v>
          </cell>
          <cell r="CE8">
            <v>59.523809523809526</v>
          </cell>
          <cell r="CF8">
            <v>34.761904761904759</v>
          </cell>
          <cell r="CG8">
            <v>31.904761904761905</v>
          </cell>
          <cell r="CH8">
            <v>60</v>
          </cell>
          <cell r="CI8">
            <v>36.19047619047619</v>
          </cell>
          <cell r="CJ8">
            <v>75.714285714285708</v>
          </cell>
          <cell r="CK8">
            <v>60.952380952380949</v>
          </cell>
          <cell r="CL8">
            <v>48.095238095238095</v>
          </cell>
          <cell r="CM8">
            <v>40.476190476190474</v>
          </cell>
          <cell r="CN8">
            <v>51.904761904761905</v>
          </cell>
          <cell r="CO8">
            <v>41.904761904761905</v>
          </cell>
          <cell r="CP8">
            <v>53.80952380952381</v>
          </cell>
          <cell r="CQ8">
            <v>23.80952380952381</v>
          </cell>
          <cell r="CR8">
            <v>97.142857142857139</v>
          </cell>
          <cell r="CS8">
            <v>98.571428571428569</v>
          </cell>
          <cell r="CT8">
            <v>37.61904761904762</v>
          </cell>
          <cell r="CU8">
            <v>33.80952380952381</v>
          </cell>
          <cell r="CV8">
            <v>25.714285714285715</v>
          </cell>
          <cell r="CW8">
            <v>91.428571428571431</v>
          </cell>
          <cell r="CX8">
            <v>73.333333333333329</v>
          </cell>
          <cell r="CY8">
            <v>33.333333333333336</v>
          </cell>
          <cell r="CZ8">
            <v>64.761904761904759</v>
          </cell>
          <cell r="DA8">
            <v>36.666666666666664</v>
          </cell>
          <cell r="DB8">
            <v>63.80952380952381</v>
          </cell>
          <cell r="DC8">
            <v>52.38095238095238</v>
          </cell>
          <cell r="DD8">
            <v>78.571428571428569</v>
          </cell>
          <cell r="DE8">
            <v>80.476190476190482</v>
          </cell>
          <cell r="DF8">
            <v>70.952380952380949</v>
          </cell>
          <cell r="DG8">
            <v>70.476190476190482</v>
          </cell>
          <cell r="DH8">
            <v>35.238095238095241</v>
          </cell>
          <cell r="DI8">
            <v>41.428571428571431</v>
          </cell>
          <cell r="DJ8">
            <v>56.666666666666664</v>
          </cell>
          <cell r="DK8">
            <v>44.761904761904759</v>
          </cell>
          <cell r="DL8">
            <v>50</v>
          </cell>
          <cell r="DM8">
            <v>100</v>
          </cell>
          <cell r="DN8">
            <v>82.38095238095238</v>
          </cell>
          <cell r="DO8">
            <v>77.142857142857139</v>
          </cell>
          <cell r="DP8">
            <v>64.285714285714292</v>
          </cell>
          <cell r="DQ8">
            <v>84.761904761904759</v>
          </cell>
          <cell r="DR8">
            <v>43.333333333333336</v>
          </cell>
          <cell r="DS8">
            <v>8.5714285714285712</v>
          </cell>
          <cell r="DT8">
            <v>32.857142857142854</v>
          </cell>
          <cell r="DU8">
            <v>96.666666666666671</v>
          </cell>
          <cell r="DV8">
            <v>94.761904761904759</v>
          </cell>
          <cell r="DW8">
            <v>13.333333333333334</v>
          </cell>
          <cell r="DX8">
            <v>12.857142857142858</v>
          </cell>
          <cell r="DY8">
            <v>38.095238095238095</v>
          </cell>
          <cell r="DZ8">
            <v>61.904761904761905</v>
          </cell>
          <cell r="EA8">
            <v>69.523809523809518</v>
          </cell>
          <cell r="EB8">
            <v>54.285714285714285</v>
          </cell>
          <cell r="EC8">
            <v>58.571428571428569</v>
          </cell>
          <cell r="ED8">
            <v>46.666666666666664</v>
          </cell>
          <cell r="EE8">
            <v>31.428571428571427</v>
          </cell>
          <cell r="EF8">
            <v>68.571428571428569</v>
          </cell>
          <cell r="EG8">
            <v>94.285714285714292</v>
          </cell>
          <cell r="EH8">
            <v>89.523809523809518</v>
          </cell>
          <cell r="EI8">
            <v>62.38095238095238</v>
          </cell>
          <cell r="EJ8">
            <v>3.8095238095238093</v>
          </cell>
          <cell r="EK8">
            <v>30.952380952380953</v>
          </cell>
          <cell r="EL8">
            <v>29.523809523809526</v>
          </cell>
          <cell r="EM8">
            <v>35.714285714285715</v>
          </cell>
          <cell r="EN8">
            <v>1.4285714285714286</v>
          </cell>
        </row>
        <row r="9">
          <cell r="C9" t="str">
            <v>1.2.2</v>
          </cell>
          <cell r="D9">
            <v>0</v>
          </cell>
          <cell r="E9">
            <v>100</v>
          </cell>
          <cell r="F9" t="str">
            <v/>
          </cell>
          <cell r="G9" t="str">
            <v>Rule of Law</v>
          </cell>
          <cell r="H9" t="str">
            <v>World Bank, World Governance Indicators 2009</v>
          </cell>
          <cell r="I9">
            <v>2009</v>
          </cell>
          <cell r="J9">
            <v>0.12469453731748267</v>
          </cell>
          <cell r="K9">
            <v>-1.1113181086299579</v>
          </cell>
          <cell r="L9">
            <v>1</v>
          </cell>
          <cell r="M9" t="str">
            <v>good</v>
          </cell>
          <cell r="N9" t="str">
            <v>SCORE</v>
          </cell>
          <cell r="O9">
            <v>35.849056603773583</v>
          </cell>
          <cell r="P9">
            <v>26.886792452830189</v>
          </cell>
          <cell r="Q9">
            <v>12.264150943396226</v>
          </cell>
          <cell r="R9">
            <v>29.716981132075471</v>
          </cell>
          <cell r="S9">
            <v>42.924528301886795</v>
          </cell>
          <cell r="T9">
            <v>95.283018867924525</v>
          </cell>
          <cell r="U9">
            <v>96.226415094339629</v>
          </cell>
          <cell r="V9">
            <v>22.169811320754718</v>
          </cell>
          <cell r="W9">
            <v>64.15094339622641</v>
          </cell>
          <cell r="X9">
            <v>27.830188679245282</v>
          </cell>
          <cell r="Y9">
            <v>18.867924528301888</v>
          </cell>
          <cell r="Z9">
            <v>88.679245283018872</v>
          </cell>
          <cell r="AA9">
            <v>28.773584905660378</v>
          </cell>
          <cell r="AB9">
            <v>9.9056603773584904</v>
          </cell>
          <cell r="AC9">
            <v>43.867924528301884</v>
          </cell>
          <cell r="AD9">
            <v>66.981132075471692</v>
          </cell>
          <cell r="AE9">
            <v>49.528301886792455</v>
          </cell>
          <cell r="AF9">
            <v>72.169811320754718</v>
          </cell>
          <cell r="AG9">
            <v>53.773584905660378</v>
          </cell>
          <cell r="AH9">
            <v>46.698113207547166</v>
          </cell>
          <cell r="AI9">
            <v>16.037735849056602</v>
          </cell>
          <cell r="AJ9">
            <v>15.566037735849056</v>
          </cell>
          <cell r="AK9">
            <v>96.698113207547166</v>
          </cell>
          <cell r="AL9">
            <v>87.735849056603769</v>
          </cell>
          <cell r="AM9">
            <v>45.283018867924525</v>
          </cell>
          <cell r="AN9">
            <v>39.622641509433961</v>
          </cell>
          <cell r="AO9">
            <v>65.566037735849051</v>
          </cell>
          <cell r="AP9">
            <v>6.132075471698113</v>
          </cell>
          <cell r="AQ9">
            <v>60.377358490566039</v>
          </cell>
          <cell r="AR9">
            <v>85.84905660377359</v>
          </cell>
          <cell r="AS9">
            <v>81.132075471698116</v>
          </cell>
          <cell r="AT9">
            <v>98.113207547169807</v>
          </cell>
          <cell r="AU9">
            <v>28.30188679245283</v>
          </cell>
          <cell r="AV9">
            <v>7.5471698113207548</v>
          </cell>
          <cell r="AW9">
            <v>54.716981132075475</v>
          </cell>
          <cell r="AX9">
            <v>22.641509433962263</v>
          </cell>
          <cell r="AY9">
            <v>84.905660377358487</v>
          </cell>
          <cell r="AZ9">
            <v>23.113207547169811</v>
          </cell>
          <cell r="BA9">
            <v>100</v>
          </cell>
          <cell r="BB9">
            <v>89.622641509433961</v>
          </cell>
          <cell r="BC9">
            <v>50</v>
          </cell>
          <cell r="BD9">
            <v>92.924528301886795</v>
          </cell>
          <cell r="BE9">
            <v>51.886792452830186</v>
          </cell>
          <cell r="BF9">
            <v>66.509433962264154</v>
          </cell>
          <cell r="BG9">
            <v>13.679245283018869</v>
          </cell>
          <cell r="BH9">
            <v>33.018867924528301</v>
          </cell>
          <cell r="BI9">
            <v>20.754716981132077</v>
          </cell>
          <cell r="BJ9">
            <v>90.566037735849051</v>
          </cell>
          <cell r="BK9">
            <v>73.584905660377359</v>
          </cell>
          <cell r="BL9">
            <v>94.811320754716988</v>
          </cell>
          <cell r="BM9">
            <v>55.660377358490564</v>
          </cell>
          <cell r="BN9">
            <v>34.433962264150942</v>
          </cell>
          <cell r="BO9">
            <v>19.811320754716981</v>
          </cell>
          <cell r="BP9">
            <v>94.339622641509436</v>
          </cell>
          <cell r="BQ9">
            <v>74.528301886792448</v>
          </cell>
          <cell r="BR9">
            <v>62.735849056603776</v>
          </cell>
          <cell r="BS9">
            <v>36.79245283018868</v>
          </cell>
          <cell r="BT9">
            <v>88.20754716981132</v>
          </cell>
          <cell r="BU9">
            <v>62.264150943396224</v>
          </cell>
          <cell r="BV9">
            <v>34.905660377358494</v>
          </cell>
          <cell r="BW9">
            <v>15.09433962264151</v>
          </cell>
          <cell r="BX9">
            <v>82.547169811320757</v>
          </cell>
          <cell r="BY9">
            <v>66.037735849056602</v>
          </cell>
          <cell r="BZ9">
            <v>7.0754716981132075</v>
          </cell>
          <cell r="CA9">
            <v>74.056603773584911</v>
          </cell>
          <cell r="CB9">
            <v>32.075471698113205</v>
          </cell>
          <cell r="CC9">
            <v>71.226415094339629</v>
          </cell>
          <cell r="CD9">
            <v>97.64150943396227</v>
          </cell>
          <cell r="CE9">
            <v>47.641509433962263</v>
          </cell>
          <cell r="CF9">
            <v>25.943396226415093</v>
          </cell>
          <cell r="CG9">
            <v>48.584905660377359</v>
          </cell>
          <cell r="CH9">
            <v>65.094339622641513</v>
          </cell>
          <cell r="CI9">
            <v>41.981132075471699</v>
          </cell>
          <cell r="CJ9">
            <v>80.188679245283012</v>
          </cell>
          <cell r="CK9">
            <v>33.962264150943398</v>
          </cell>
          <cell r="CL9">
            <v>39.150943396226417</v>
          </cell>
          <cell r="CM9">
            <v>43.39622641509434</v>
          </cell>
          <cell r="CN9">
            <v>50.471698113207545</v>
          </cell>
          <cell r="CO9">
            <v>33.490566037735846</v>
          </cell>
          <cell r="CP9">
            <v>61.320754716981135</v>
          </cell>
          <cell r="CQ9">
            <v>17.924528301886792</v>
          </cell>
          <cell r="CR9">
            <v>97.169811320754718</v>
          </cell>
          <cell r="CS9">
            <v>99.056603773584911</v>
          </cell>
          <cell r="CT9">
            <v>21.69811320754717</v>
          </cell>
          <cell r="CU9">
            <v>31.60377358490566</v>
          </cell>
          <cell r="CV9">
            <v>10.377358490566039</v>
          </cell>
          <cell r="CW9">
            <v>98.584905660377359</v>
          </cell>
          <cell r="CX9">
            <v>69.339622641509436</v>
          </cell>
          <cell r="CY9">
            <v>19.339622641509433</v>
          </cell>
          <cell r="CZ9">
            <v>52.358490566037737</v>
          </cell>
          <cell r="DA9">
            <v>16.509433962264151</v>
          </cell>
          <cell r="DB9">
            <v>30.188679245283019</v>
          </cell>
          <cell r="DC9">
            <v>35.377358490566039</v>
          </cell>
          <cell r="DD9">
            <v>68.867924528301884</v>
          </cell>
          <cell r="DE9">
            <v>83.490566037735846</v>
          </cell>
          <cell r="DF9">
            <v>80.660377358490564</v>
          </cell>
          <cell r="DG9">
            <v>57.547169811320757</v>
          </cell>
          <cell r="DH9">
            <v>23.584905660377359</v>
          </cell>
          <cell r="DI9">
            <v>36.320754716981135</v>
          </cell>
          <cell r="DJ9">
            <v>58.490566037735846</v>
          </cell>
          <cell r="DK9">
            <v>46.226415094339622</v>
          </cell>
          <cell r="DL9">
            <v>42.452830188679243</v>
          </cell>
          <cell r="DM9">
            <v>92.452830188679243</v>
          </cell>
          <cell r="DN9">
            <v>67.924528301886795</v>
          </cell>
          <cell r="DO9">
            <v>83.962264150943398</v>
          </cell>
          <cell r="DP9">
            <v>56.132075471698116</v>
          </cell>
          <cell r="DQ9">
            <v>85.377358490566039</v>
          </cell>
          <cell r="DR9">
            <v>53.301886792452834</v>
          </cell>
          <cell r="DS9">
            <v>5.1886792452830193</v>
          </cell>
          <cell r="DT9">
            <v>32.547169811320757</v>
          </cell>
          <cell r="DU9">
            <v>99.528301886792448</v>
          </cell>
          <cell r="DV9">
            <v>95.754716981132077</v>
          </cell>
          <cell r="DW9">
            <v>38.20754716981132</v>
          </cell>
          <cell r="DX9">
            <v>11.320754716981131</v>
          </cell>
          <cell r="DY9">
            <v>40.094339622641506</v>
          </cell>
          <cell r="DZ9">
            <v>50.943396226415096</v>
          </cell>
          <cell r="EA9">
            <v>49.056603773584904</v>
          </cell>
          <cell r="EB9">
            <v>60.849056603773583</v>
          </cell>
          <cell r="EC9">
            <v>58.018867924528301</v>
          </cell>
          <cell r="ED9">
            <v>40.566037735849058</v>
          </cell>
          <cell r="EE9">
            <v>26.415094339622641</v>
          </cell>
          <cell r="EF9">
            <v>64.622641509433961</v>
          </cell>
          <cell r="EG9">
            <v>93.867924528301884</v>
          </cell>
          <cell r="EH9">
            <v>91.509433962264154</v>
          </cell>
          <cell r="EI9">
            <v>70.754716981132077</v>
          </cell>
          <cell r="EJ9">
            <v>2.8301886792452828</v>
          </cell>
          <cell r="EK9">
            <v>41.509433962264154</v>
          </cell>
          <cell r="EL9">
            <v>13.20754716981132</v>
          </cell>
          <cell r="EM9">
            <v>37.735849056603776</v>
          </cell>
          <cell r="EN9">
            <v>0.94339622641509435</v>
          </cell>
        </row>
        <row r="10">
          <cell r="C10" t="str">
            <v>1.2.3</v>
          </cell>
          <cell r="D10">
            <v>0</v>
          </cell>
          <cell r="E10">
            <v>100</v>
          </cell>
          <cell r="F10" t="str">
            <v/>
          </cell>
          <cell r="G10" t="str">
            <v>Rigidity of employment index (0=less rigid to 100=more rigid)</v>
          </cell>
          <cell r="H10" t="str">
            <v>World Bank, Doing Business project (http://www.doingbusiness.org/).</v>
          </cell>
          <cell r="I10" t="str">
            <v>2008 - 2009</v>
          </cell>
          <cell r="J10">
            <v>0.41877339544250319</v>
          </cell>
          <cell r="K10">
            <v>-0.42364394710395192</v>
          </cell>
          <cell r="L10">
            <v>1</v>
          </cell>
          <cell r="M10" t="str">
            <v>bad</v>
          </cell>
          <cell r="N10" t="str">
            <v>SCORE</v>
          </cell>
          <cell r="O10">
            <v>25</v>
          </cell>
          <cell r="P10">
            <v>41</v>
          </cell>
          <cell r="Q10">
            <v>66</v>
          </cell>
          <cell r="R10">
            <v>21</v>
          </cell>
          <cell r="S10">
            <v>21</v>
          </cell>
          <cell r="T10">
            <v>0</v>
          </cell>
          <cell r="U10">
            <v>24</v>
          </cell>
          <cell r="V10">
            <v>10</v>
          </cell>
          <cell r="W10">
            <v>10</v>
          </cell>
          <cell r="X10">
            <v>28</v>
          </cell>
          <cell r="Y10">
            <v>11</v>
          </cell>
          <cell r="Z10">
            <v>17</v>
          </cell>
          <cell r="AA10">
            <v>40</v>
          </cell>
          <cell r="AB10">
            <v>77</v>
          </cell>
          <cell r="AC10">
            <v>33</v>
          </cell>
          <cell r="AD10">
            <v>13</v>
          </cell>
          <cell r="AE10">
            <v>46</v>
          </cell>
          <cell r="AF10">
            <v>0</v>
          </cell>
          <cell r="AG10">
            <v>19</v>
          </cell>
          <cell r="AH10">
            <v>21</v>
          </cell>
          <cell r="AI10">
            <v>36</v>
          </cell>
          <cell r="AJ10">
            <v>39</v>
          </cell>
          <cell r="AK10">
            <v>4</v>
          </cell>
          <cell r="AL10">
            <v>18</v>
          </cell>
          <cell r="AM10">
            <v>31</v>
          </cell>
          <cell r="AN10">
            <v>10</v>
          </cell>
          <cell r="AO10">
            <v>39</v>
          </cell>
          <cell r="AP10">
            <v>33</v>
          </cell>
          <cell r="AQ10">
            <v>50</v>
          </cell>
          <cell r="AR10">
            <v>24</v>
          </cell>
          <cell r="AS10">
            <v>11</v>
          </cell>
          <cell r="AT10">
            <v>7</v>
          </cell>
          <cell r="AU10">
            <v>21</v>
          </cell>
          <cell r="AV10">
            <v>38</v>
          </cell>
          <cell r="AW10">
            <v>27</v>
          </cell>
          <cell r="AX10">
            <v>24</v>
          </cell>
          <cell r="AY10">
            <v>51</v>
          </cell>
          <cell r="AZ10">
            <v>28</v>
          </cell>
          <cell r="BA10">
            <v>41</v>
          </cell>
          <cell r="BB10">
            <v>52</v>
          </cell>
          <cell r="BC10">
            <v>7</v>
          </cell>
          <cell r="BD10">
            <v>42</v>
          </cell>
          <cell r="BE10">
            <v>27</v>
          </cell>
          <cell r="BF10">
            <v>50</v>
          </cell>
          <cell r="BG10">
            <v>28</v>
          </cell>
          <cell r="BH10">
            <v>19</v>
          </cell>
          <cell r="BI10">
            <v>57</v>
          </cell>
          <cell r="BJ10">
            <v>0</v>
          </cell>
          <cell r="BK10">
            <v>22</v>
          </cell>
          <cell r="BL10">
            <v>21</v>
          </cell>
          <cell r="BM10">
            <v>30</v>
          </cell>
          <cell r="BN10">
            <v>40</v>
          </cell>
          <cell r="BO10">
            <v>29</v>
          </cell>
          <cell r="BP10">
            <v>10</v>
          </cell>
          <cell r="BQ10">
            <v>17</v>
          </cell>
          <cell r="BR10">
            <v>38</v>
          </cell>
          <cell r="BS10">
            <v>4</v>
          </cell>
          <cell r="BT10">
            <v>16</v>
          </cell>
          <cell r="BU10">
            <v>24</v>
          </cell>
          <cell r="BV10">
            <v>17</v>
          </cell>
          <cell r="BW10">
            <v>17</v>
          </cell>
          <cell r="BX10">
            <v>38</v>
          </cell>
          <cell r="BY10">
            <v>0</v>
          </cell>
          <cell r="BZ10">
            <v>18</v>
          </cell>
          <cell r="CA10">
            <v>43</v>
          </cell>
          <cell r="CB10">
            <v>25</v>
          </cell>
          <cell r="CC10">
            <v>38</v>
          </cell>
          <cell r="CD10">
            <v>56</v>
          </cell>
          <cell r="CE10">
            <v>14</v>
          </cell>
          <cell r="CF10">
            <v>56</v>
          </cell>
          <cell r="CG10">
            <v>21</v>
          </cell>
          <cell r="CH10">
            <v>10</v>
          </cell>
          <cell r="CI10">
            <v>31</v>
          </cell>
          <cell r="CJ10">
            <v>18</v>
          </cell>
          <cell r="CK10">
            <v>41</v>
          </cell>
          <cell r="CL10">
            <v>41</v>
          </cell>
          <cell r="CM10">
            <v>17</v>
          </cell>
          <cell r="CN10">
            <v>60</v>
          </cell>
          <cell r="CO10">
            <v>40</v>
          </cell>
          <cell r="CP10">
            <v>13</v>
          </cell>
          <cell r="CQ10">
            <v>46</v>
          </cell>
          <cell r="CR10">
            <v>42</v>
          </cell>
          <cell r="CS10">
            <v>7</v>
          </cell>
          <cell r="CT10">
            <v>27</v>
          </cell>
          <cell r="CU10">
            <v>68</v>
          </cell>
          <cell r="CV10">
            <v>7</v>
          </cell>
          <cell r="CW10">
            <v>44</v>
          </cell>
          <cell r="CX10">
            <v>13</v>
          </cell>
          <cell r="CY10">
            <v>43</v>
          </cell>
          <cell r="CZ10">
            <v>66</v>
          </cell>
          <cell r="DA10">
            <v>56</v>
          </cell>
          <cell r="DB10">
            <v>39</v>
          </cell>
          <cell r="DC10">
            <v>29</v>
          </cell>
          <cell r="DD10">
            <v>25</v>
          </cell>
          <cell r="DE10">
            <v>43</v>
          </cell>
          <cell r="DF10">
            <v>13</v>
          </cell>
          <cell r="DG10">
            <v>46</v>
          </cell>
          <cell r="DH10">
            <v>38</v>
          </cell>
          <cell r="DI10">
            <v>7</v>
          </cell>
          <cell r="DJ10">
            <v>13</v>
          </cell>
          <cell r="DK10">
            <v>59</v>
          </cell>
          <cell r="DL10">
            <v>35</v>
          </cell>
          <cell r="DM10">
            <v>0</v>
          </cell>
          <cell r="DN10">
            <v>22</v>
          </cell>
          <cell r="DO10">
            <v>54</v>
          </cell>
          <cell r="DP10">
            <v>35</v>
          </cell>
          <cell r="DQ10">
            <v>49</v>
          </cell>
          <cell r="DR10">
            <v>20</v>
          </cell>
          <cell r="DS10">
            <v>36</v>
          </cell>
          <cell r="DT10">
            <v>10</v>
          </cell>
          <cell r="DU10">
            <v>38</v>
          </cell>
          <cell r="DV10">
            <v>7</v>
          </cell>
          <cell r="DW10">
            <v>20</v>
          </cell>
          <cell r="DX10">
            <v>49</v>
          </cell>
          <cell r="DY10">
            <v>54</v>
          </cell>
          <cell r="DZ10">
            <v>11</v>
          </cell>
          <cell r="EA10">
            <v>7</v>
          </cell>
          <cell r="EB10">
            <v>40</v>
          </cell>
          <cell r="EC10">
            <v>35</v>
          </cell>
          <cell r="ED10">
            <v>0</v>
          </cell>
          <cell r="EE10">
            <v>31</v>
          </cell>
          <cell r="EF10">
            <v>7</v>
          </cell>
          <cell r="EG10">
            <v>10</v>
          </cell>
          <cell r="EH10">
            <v>0</v>
          </cell>
          <cell r="EI10">
            <v>18</v>
          </cell>
          <cell r="EJ10">
            <v>69</v>
          </cell>
          <cell r="EK10">
            <v>21</v>
          </cell>
          <cell r="EL10">
            <v>24</v>
          </cell>
          <cell r="EM10">
            <v>21</v>
          </cell>
          <cell r="EN10">
            <v>33</v>
          </cell>
        </row>
        <row r="11">
          <cell r="C11" t="str">
            <v>1.3.1</v>
          </cell>
          <cell r="F11" t="str">
            <v>Outliers</v>
          </cell>
          <cell r="G11" t="str">
            <v>Starting a Business - Time (days)</v>
          </cell>
          <cell r="H11" t="str">
            <v>World Bank, Ease of Doing Business Report 2011</v>
          </cell>
          <cell r="I11">
            <v>2010</v>
          </cell>
          <cell r="J11">
            <v>2.3748916866587932</v>
          </cell>
          <cell r="K11">
            <v>7.2740903532894627</v>
          </cell>
          <cell r="L11">
            <v>1</v>
          </cell>
          <cell r="M11" t="str">
            <v>bad</v>
          </cell>
          <cell r="N11" t="str">
            <v>Outliers</v>
          </cell>
          <cell r="O11">
            <v>5</v>
          </cell>
          <cell r="P11">
            <v>24</v>
          </cell>
          <cell r="Q11">
            <v>68</v>
          </cell>
          <cell r="R11">
            <v>26</v>
          </cell>
          <cell r="S11">
            <v>15</v>
          </cell>
          <cell r="T11">
            <v>2</v>
          </cell>
          <cell r="U11">
            <v>28</v>
          </cell>
          <cell r="V11">
            <v>8</v>
          </cell>
          <cell r="W11">
            <v>9</v>
          </cell>
          <cell r="X11">
            <v>19</v>
          </cell>
          <cell r="Y11">
            <v>5</v>
          </cell>
          <cell r="Z11">
            <v>4</v>
          </cell>
          <cell r="AA11">
            <v>31</v>
          </cell>
          <cell r="AB11">
            <v>50</v>
          </cell>
          <cell r="AC11">
            <v>55</v>
          </cell>
          <cell r="AD11">
            <v>61</v>
          </cell>
          <cell r="AE11">
            <v>120</v>
          </cell>
          <cell r="AF11">
            <v>105</v>
          </cell>
          <cell r="AG11">
            <v>18</v>
          </cell>
          <cell r="AH11">
            <v>14</v>
          </cell>
          <cell r="AI11">
            <v>85</v>
          </cell>
          <cell r="AJ11">
            <v>19</v>
          </cell>
          <cell r="AK11">
            <v>5</v>
          </cell>
          <cell r="AL11">
            <v>22</v>
          </cell>
          <cell r="AM11">
            <v>38</v>
          </cell>
          <cell r="AN11">
            <v>14</v>
          </cell>
          <cell r="AO11">
            <v>60</v>
          </cell>
          <cell r="AP11">
            <v>40</v>
          </cell>
          <cell r="AQ11">
            <v>7</v>
          </cell>
          <cell r="AR11">
            <v>8</v>
          </cell>
          <cell r="AS11">
            <v>20</v>
          </cell>
          <cell r="AT11">
            <v>6</v>
          </cell>
          <cell r="AU11">
            <v>19</v>
          </cell>
          <cell r="AV11">
            <v>56</v>
          </cell>
          <cell r="AW11">
            <v>7</v>
          </cell>
          <cell r="AX11">
            <v>17</v>
          </cell>
          <cell r="AY11">
            <v>7</v>
          </cell>
          <cell r="AZ11">
            <v>9</v>
          </cell>
          <cell r="BA11">
            <v>14</v>
          </cell>
          <cell r="BB11">
            <v>7</v>
          </cell>
          <cell r="BC11">
            <v>3</v>
          </cell>
          <cell r="BD11">
            <v>15</v>
          </cell>
          <cell r="BE11">
            <v>12</v>
          </cell>
          <cell r="BF11">
            <v>19</v>
          </cell>
          <cell r="BG11">
            <v>37</v>
          </cell>
          <cell r="BH11">
            <v>30</v>
          </cell>
          <cell r="BI11">
            <v>14</v>
          </cell>
          <cell r="BJ11">
            <v>6</v>
          </cell>
          <cell r="BK11">
            <v>4</v>
          </cell>
          <cell r="BL11">
            <v>5</v>
          </cell>
          <cell r="BM11">
            <v>29</v>
          </cell>
          <cell r="BN11">
            <v>47</v>
          </cell>
          <cell r="BO11">
            <v>8</v>
          </cell>
          <cell r="BP11">
            <v>13</v>
          </cell>
          <cell r="BQ11">
            <v>34</v>
          </cell>
          <cell r="BR11">
            <v>6</v>
          </cell>
          <cell r="BS11">
            <v>8</v>
          </cell>
          <cell r="BT11">
            <v>23</v>
          </cell>
          <cell r="BU11">
            <v>13</v>
          </cell>
          <cell r="BV11">
            <v>19</v>
          </cell>
          <cell r="BW11">
            <v>33</v>
          </cell>
          <cell r="BX11">
            <v>14</v>
          </cell>
          <cell r="BY11">
            <v>35</v>
          </cell>
          <cell r="BZ11">
            <v>10</v>
          </cell>
          <cell r="CA11">
            <v>16</v>
          </cell>
          <cell r="CB11">
            <v>9</v>
          </cell>
          <cell r="CC11">
            <v>22</v>
          </cell>
          <cell r="CD11">
            <v>19</v>
          </cell>
          <cell r="CE11">
            <v>3</v>
          </cell>
          <cell r="CF11">
            <v>7</v>
          </cell>
          <cell r="CG11">
            <v>39</v>
          </cell>
          <cell r="CH11">
            <v>17</v>
          </cell>
          <cell r="CI11">
            <v>8</v>
          </cell>
          <cell r="CJ11">
            <v>6</v>
          </cell>
          <cell r="CK11">
            <v>9</v>
          </cell>
          <cell r="CL11">
            <v>10</v>
          </cell>
          <cell r="CM11">
            <v>13</v>
          </cell>
          <cell r="CN11">
            <v>12</v>
          </cell>
          <cell r="CO11">
            <v>13</v>
          </cell>
          <cell r="CP11">
            <v>66</v>
          </cell>
          <cell r="CQ11">
            <v>31</v>
          </cell>
          <cell r="CR11">
            <v>8</v>
          </cell>
          <cell r="CS11">
            <v>1</v>
          </cell>
          <cell r="CT11">
            <v>39</v>
          </cell>
          <cell r="CU11">
            <v>17</v>
          </cell>
          <cell r="CV11">
            <v>31</v>
          </cell>
          <cell r="CW11">
            <v>7</v>
          </cell>
          <cell r="CX11">
            <v>12</v>
          </cell>
          <cell r="CY11">
            <v>21</v>
          </cell>
          <cell r="CZ11">
            <v>9</v>
          </cell>
          <cell r="DA11">
            <v>35</v>
          </cell>
          <cell r="DB11">
            <v>27</v>
          </cell>
          <cell r="DC11">
            <v>38</v>
          </cell>
          <cell r="DD11">
            <v>32</v>
          </cell>
          <cell r="DE11">
            <v>6</v>
          </cell>
          <cell r="DF11">
            <v>12</v>
          </cell>
          <cell r="DG11">
            <v>10</v>
          </cell>
          <cell r="DH11">
            <v>30</v>
          </cell>
          <cell r="DI11">
            <v>3</v>
          </cell>
          <cell r="DJ11">
            <v>5</v>
          </cell>
          <cell r="DK11">
            <v>8</v>
          </cell>
          <cell r="DL11">
            <v>13</v>
          </cell>
          <cell r="DM11">
            <v>3</v>
          </cell>
          <cell r="DN11">
            <v>16</v>
          </cell>
          <cell r="DO11">
            <v>6</v>
          </cell>
          <cell r="DP11">
            <v>22</v>
          </cell>
          <cell r="DQ11">
            <v>47</v>
          </cell>
          <cell r="DR11">
            <v>35</v>
          </cell>
          <cell r="DS11">
            <v>36</v>
          </cell>
          <cell r="DT11">
            <v>56</v>
          </cell>
          <cell r="DU11">
            <v>15</v>
          </cell>
          <cell r="DV11">
            <v>20</v>
          </cell>
          <cell r="DW11">
            <v>13</v>
          </cell>
          <cell r="DX11">
            <v>27</v>
          </cell>
          <cell r="DY11">
            <v>29</v>
          </cell>
          <cell r="DZ11">
            <v>32</v>
          </cell>
          <cell r="EA11">
            <v>43</v>
          </cell>
          <cell r="EB11">
            <v>11</v>
          </cell>
          <cell r="EC11">
            <v>6</v>
          </cell>
          <cell r="ED11">
            <v>25</v>
          </cell>
          <cell r="EE11">
            <v>27</v>
          </cell>
          <cell r="EF11">
            <v>15</v>
          </cell>
          <cell r="EG11">
            <v>13</v>
          </cell>
          <cell r="EH11">
            <v>6</v>
          </cell>
          <cell r="EI11">
            <v>65</v>
          </cell>
          <cell r="EJ11">
            <v>141</v>
          </cell>
          <cell r="EK11">
            <v>44</v>
          </cell>
          <cell r="EL11">
            <v>12</v>
          </cell>
          <cell r="EM11">
            <v>18</v>
          </cell>
          <cell r="EN11">
            <v>90</v>
          </cell>
        </row>
        <row r="12">
          <cell r="C12" t="str">
            <v>1.3.2</v>
          </cell>
          <cell r="F12" t="str">
            <v>Outliers</v>
          </cell>
          <cell r="G12" t="str">
            <v>Starting a Business - Cost (% of income per capita)</v>
          </cell>
          <cell r="H12" t="str">
            <v>World Bank, Ease of Doing Business Report 2011</v>
          </cell>
          <cell r="I12">
            <v>2010</v>
          </cell>
          <cell r="J12">
            <v>2.3433426427828001</v>
          </cell>
          <cell r="K12">
            <v>5.4490878979257324</v>
          </cell>
          <cell r="L12">
            <v>1</v>
          </cell>
          <cell r="M12" t="str">
            <v>bad</v>
          </cell>
          <cell r="N12" t="str">
            <v>Outliers</v>
          </cell>
          <cell r="O12">
            <v>16.8</v>
          </cell>
          <cell r="P12">
            <v>12.9</v>
          </cell>
          <cell r="Q12">
            <v>163</v>
          </cell>
          <cell r="R12">
            <v>14.2</v>
          </cell>
          <cell r="S12">
            <v>3.1</v>
          </cell>
          <cell r="T12">
            <v>0.7</v>
          </cell>
          <cell r="U12">
            <v>5.2</v>
          </cell>
          <cell r="V12">
            <v>3.1</v>
          </cell>
          <cell r="W12">
            <v>0.8</v>
          </cell>
          <cell r="X12">
            <v>33.299999999999997</v>
          </cell>
          <cell r="Y12">
            <v>1.6</v>
          </cell>
          <cell r="Z12">
            <v>5.4</v>
          </cell>
          <cell r="AA12">
            <v>152.6</v>
          </cell>
          <cell r="AB12">
            <v>100.8</v>
          </cell>
          <cell r="AC12">
            <v>17.7</v>
          </cell>
          <cell r="AD12">
            <v>2.2000000000000002</v>
          </cell>
          <cell r="AE12">
            <v>7.3</v>
          </cell>
          <cell r="AF12">
            <v>13.5</v>
          </cell>
          <cell r="AG12">
            <v>1.6</v>
          </cell>
          <cell r="AH12">
            <v>49.8</v>
          </cell>
          <cell r="AI12">
            <v>128.30000000000001</v>
          </cell>
          <cell r="AJ12">
            <v>51.2</v>
          </cell>
          <cell r="AK12">
            <v>0.4</v>
          </cell>
          <cell r="AL12">
            <v>6.8</v>
          </cell>
          <cell r="AM12">
            <v>4.5</v>
          </cell>
          <cell r="AN12">
            <v>14.7</v>
          </cell>
          <cell r="AO12">
            <v>10.5</v>
          </cell>
          <cell r="AP12">
            <v>133</v>
          </cell>
          <cell r="AQ12">
            <v>8.6</v>
          </cell>
          <cell r="AR12">
            <v>12.6</v>
          </cell>
          <cell r="AS12">
            <v>9.3000000000000007</v>
          </cell>
          <cell r="AT12">
            <v>0</v>
          </cell>
          <cell r="AU12">
            <v>19.2</v>
          </cell>
          <cell r="AV12">
            <v>32.6</v>
          </cell>
          <cell r="AW12">
            <v>6.3</v>
          </cell>
          <cell r="AX12">
            <v>45</v>
          </cell>
          <cell r="AY12">
            <v>1.9</v>
          </cell>
          <cell r="AZ12">
            <v>14.1</v>
          </cell>
          <cell r="BA12">
            <v>1.1000000000000001</v>
          </cell>
          <cell r="BB12">
            <v>0.9</v>
          </cell>
          <cell r="BC12">
            <v>5</v>
          </cell>
          <cell r="BD12">
            <v>4.8</v>
          </cell>
          <cell r="BE12">
            <v>20.3</v>
          </cell>
          <cell r="BF12">
            <v>20.7</v>
          </cell>
          <cell r="BG12">
            <v>49.1</v>
          </cell>
          <cell r="BH12">
            <v>18.7</v>
          </cell>
          <cell r="BI12">
            <v>47.2</v>
          </cell>
          <cell r="BJ12">
            <v>2</v>
          </cell>
          <cell r="BK12">
            <v>8.1999999999999993</v>
          </cell>
          <cell r="BL12">
            <v>2.2999999999999998</v>
          </cell>
          <cell r="BM12">
            <v>56.5</v>
          </cell>
          <cell r="BN12">
            <v>22.3</v>
          </cell>
          <cell r="BO12">
            <v>4</v>
          </cell>
          <cell r="BP12">
            <v>0.4</v>
          </cell>
          <cell r="BQ12">
            <v>4.3</v>
          </cell>
          <cell r="BR12">
            <v>18.5</v>
          </cell>
          <cell r="BS12">
            <v>5.2</v>
          </cell>
          <cell r="BT12">
            <v>7.5</v>
          </cell>
          <cell r="BU12">
            <v>44.6</v>
          </cell>
          <cell r="BV12">
            <v>1</v>
          </cell>
          <cell r="BW12">
            <v>38.299999999999997</v>
          </cell>
          <cell r="BX12">
            <v>14.7</v>
          </cell>
          <cell r="BY12">
            <v>1.3</v>
          </cell>
          <cell r="BZ12">
            <v>3.7</v>
          </cell>
          <cell r="CA12">
            <v>1.5</v>
          </cell>
          <cell r="CB12">
            <v>75</v>
          </cell>
          <cell r="CC12">
            <v>2.8</v>
          </cell>
          <cell r="CD12">
            <v>2.1</v>
          </cell>
          <cell r="CE12">
            <v>2.5</v>
          </cell>
          <cell r="CF12">
            <v>12.9</v>
          </cell>
          <cell r="CG12">
            <v>108.4</v>
          </cell>
          <cell r="CH12">
            <v>17.5</v>
          </cell>
          <cell r="CI12">
            <v>79.7</v>
          </cell>
          <cell r="CJ12">
            <v>3.8</v>
          </cell>
          <cell r="CK12">
            <v>12.3</v>
          </cell>
          <cell r="CL12">
            <v>10.9</v>
          </cell>
          <cell r="CM12">
            <v>3.2</v>
          </cell>
          <cell r="CN12">
            <v>15.8</v>
          </cell>
          <cell r="CO12">
            <v>13.9</v>
          </cell>
          <cell r="CP12">
            <v>18.5</v>
          </cell>
          <cell r="CQ12">
            <v>46.6</v>
          </cell>
          <cell r="CR12">
            <v>5.7</v>
          </cell>
          <cell r="CS12">
            <v>0.4</v>
          </cell>
          <cell r="CT12">
            <v>117.9</v>
          </cell>
          <cell r="CU12">
            <v>118.6</v>
          </cell>
          <cell r="CV12">
            <v>78.900000000000006</v>
          </cell>
          <cell r="CW12">
            <v>1.8</v>
          </cell>
          <cell r="CX12">
            <v>3.3</v>
          </cell>
          <cell r="CY12">
            <v>10.7</v>
          </cell>
          <cell r="CZ12">
            <v>10.3</v>
          </cell>
          <cell r="DA12">
            <v>55.1</v>
          </cell>
          <cell r="DB12">
            <v>13.6</v>
          </cell>
          <cell r="DC12">
            <v>29.7</v>
          </cell>
          <cell r="DD12">
            <v>17.5</v>
          </cell>
          <cell r="DE12">
            <v>6.5</v>
          </cell>
          <cell r="DF12">
            <v>9.6999999999999993</v>
          </cell>
          <cell r="DG12">
            <v>2.6</v>
          </cell>
          <cell r="DH12">
            <v>3.6</v>
          </cell>
          <cell r="DI12">
            <v>8.8000000000000007</v>
          </cell>
          <cell r="DJ12">
            <v>7</v>
          </cell>
          <cell r="DK12">
            <v>63.1</v>
          </cell>
          <cell r="DL12">
            <v>7.9</v>
          </cell>
          <cell r="DM12">
            <v>0.7</v>
          </cell>
          <cell r="DN12">
            <v>1.9</v>
          </cell>
          <cell r="DO12">
            <v>0</v>
          </cell>
          <cell r="DP12">
            <v>6</v>
          </cell>
          <cell r="DQ12">
            <v>15.1</v>
          </cell>
          <cell r="DR12">
            <v>5.4</v>
          </cell>
          <cell r="DS12">
            <v>33.6</v>
          </cell>
          <cell r="DT12">
            <v>33</v>
          </cell>
          <cell r="DU12">
            <v>0.6</v>
          </cell>
          <cell r="DV12">
            <v>2.1</v>
          </cell>
          <cell r="DW12">
            <v>38.1</v>
          </cell>
          <cell r="DX12">
            <v>36.9</v>
          </cell>
          <cell r="DY12">
            <v>30.9</v>
          </cell>
          <cell r="DZ12">
            <v>5.6</v>
          </cell>
          <cell r="EA12">
            <v>0.8</v>
          </cell>
          <cell r="EB12">
            <v>5</v>
          </cell>
          <cell r="EC12">
            <v>17.2</v>
          </cell>
          <cell r="ED12">
            <v>94.4</v>
          </cell>
          <cell r="EE12">
            <v>6.1</v>
          </cell>
          <cell r="EF12">
            <v>6.4</v>
          </cell>
          <cell r="EG12">
            <v>0.7</v>
          </cell>
          <cell r="EH12">
            <v>1.4</v>
          </cell>
          <cell r="EI12">
            <v>42.1</v>
          </cell>
          <cell r="EJ12">
            <v>30.2</v>
          </cell>
          <cell r="EK12">
            <v>12.1</v>
          </cell>
          <cell r="EL12">
            <v>82.1</v>
          </cell>
          <cell r="EM12">
            <v>27.9</v>
          </cell>
          <cell r="EN12">
            <v>182.8</v>
          </cell>
        </row>
        <row r="13">
          <cell r="C13" t="str">
            <v>1.3.3</v>
          </cell>
          <cell r="F13" t="str">
            <v/>
          </cell>
          <cell r="G13" t="str">
            <v>Paying Taxes - Total tax rate (% profit)</v>
          </cell>
          <cell r="H13" t="str">
            <v>World Bank, Ease of Doing Business Report 2011</v>
          </cell>
          <cell r="I13">
            <v>2010</v>
          </cell>
          <cell r="J13">
            <v>0.85309735558528565</v>
          </cell>
          <cell r="K13">
            <v>1.8488700166426115</v>
          </cell>
          <cell r="L13">
            <v>1</v>
          </cell>
          <cell r="M13" t="str">
            <v>bad</v>
          </cell>
          <cell r="N13" t="str">
            <v>SCORE</v>
          </cell>
          <cell r="O13">
            <v>40.6</v>
          </cell>
          <cell r="P13">
            <v>72</v>
          </cell>
          <cell r="Q13">
            <v>53.2</v>
          </cell>
          <cell r="R13">
            <v>108.2</v>
          </cell>
          <cell r="S13">
            <v>40.700000000000003</v>
          </cell>
          <cell r="T13">
            <v>47.9</v>
          </cell>
          <cell r="U13">
            <v>55.5</v>
          </cell>
          <cell r="V13">
            <v>40.9</v>
          </cell>
          <cell r="W13">
            <v>15</v>
          </cell>
          <cell r="X13">
            <v>35</v>
          </cell>
          <cell r="Y13">
            <v>80.400000000000006</v>
          </cell>
          <cell r="Z13">
            <v>57</v>
          </cell>
          <cell r="AA13">
            <v>66</v>
          </cell>
          <cell r="AB13">
            <v>80</v>
          </cell>
          <cell r="AC13">
            <v>23</v>
          </cell>
          <cell r="AD13">
            <v>19.5</v>
          </cell>
          <cell r="AE13">
            <v>69</v>
          </cell>
          <cell r="AF13">
            <v>29.8</v>
          </cell>
          <cell r="AG13">
            <v>29</v>
          </cell>
          <cell r="AH13">
            <v>44.9</v>
          </cell>
          <cell r="AI13">
            <v>22.5</v>
          </cell>
          <cell r="AJ13">
            <v>49.1</v>
          </cell>
          <cell r="AK13">
            <v>29.2</v>
          </cell>
          <cell r="AL13">
            <v>25</v>
          </cell>
          <cell r="AM13">
            <v>63.5</v>
          </cell>
          <cell r="AN13">
            <v>78.7</v>
          </cell>
          <cell r="AO13">
            <v>55</v>
          </cell>
          <cell r="AP13">
            <v>44.4</v>
          </cell>
          <cell r="AQ13">
            <v>32.5</v>
          </cell>
          <cell r="AR13">
            <v>23.2</v>
          </cell>
          <cell r="AS13">
            <v>48.8</v>
          </cell>
          <cell r="AT13">
            <v>29.2</v>
          </cell>
          <cell r="AU13">
            <v>40.700000000000003</v>
          </cell>
          <cell r="AV13">
            <v>35.299999999999997</v>
          </cell>
          <cell r="AW13">
            <v>42.6</v>
          </cell>
          <cell r="AX13">
            <v>35</v>
          </cell>
          <cell r="AY13">
            <v>49.6</v>
          </cell>
          <cell r="AZ13">
            <v>31.1</v>
          </cell>
          <cell r="BA13">
            <v>44.6</v>
          </cell>
          <cell r="BB13">
            <v>65.8</v>
          </cell>
          <cell r="BC13">
            <v>15.3</v>
          </cell>
          <cell r="BD13">
            <v>48.2</v>
          </cell>
          <cell r="BE13">
            <v>32.700000000000003</v>
          </cell>
          <cell r="BF13">
            <v>47.2</v>
          </cell>
          <cell r="BG13">
            <v>40.9</v>
          </cell>
          <cell r="BH13">
            <v>38.9</v>
          </cell>
          <cell r="BI13">
            <v>48.3</v>
          </cell>
          <cell r="BJ13">
            <v>24.1</v>
          </cell>
          <cell r="BK13">
            <v>53.3</v>
          </cell>
          <cell r="BL13">
            <v>26.8</v>
          </cell>
          <cell r="BM13">
            <v>63.3</v>
          </cell>
          <cell r="BN13">
            <v>37.299999999999997</v>
          </cell>
          <cell r="BO13">
            <v>44.1</v>
          </cell>
          <cell r="BP13">
            <v>26.5</v>
          </cell>
          <cell r="BQ13">
            <v>31.7</v>
          </cell>
          <cell r="BR13">
            <v>68.599999999999994</v>
          </cell>
          <cell r="BS13">
            <v>50.1</v>
          </cell>
          <cell r="BT13">
            <v>48.6</v>
          </cell>
          <cell r="BU13">
            <v>31.2</v>
          </cell>
          <cell r="BV13">
            <v>29.6</v>
          </cell>
          <cell r="BW13">
            <v>49.7</v>
          </cell>
          <cell r="BX13">
            <v>29.8</v>
          </cell>
          <cell r="BY13">
            <v>15.5</v>
          </cell>
          <cell r="BZ13">
            <v>57.2</v>
          </cell>
          <cell r="CA13">
            <v>38.5</v>
          </cell>
          <cell r="CB13">
            <v>30.2</v>
          </cell>
          <cell r="CC13">
            <v>38.700000000000003</v>
          </cell>
          <cell r="CD13">
            <v>21.1</v>
          </cell>
          <cell r="CE13">
            <v>10.6</v>
          </cell>
          <cell r="CF13">
            <v>37.700000000000003</v>
          </cell>
          <cell r="CG13">
            <v>25.1</v>
          </cell>
          <cell r="CH13">
            <v>33.700000000000003</v>
          </cell>
          <cell r="CI13">
            <v>52.2</v>
          </cell>
          <cell r="CJ13">
            <v>24.1</v>
          </cell>
          <cell r="CK13">
            <v>50.5</v>
          </cell>
          <cell r="CL13">
            <v>30.9</v>
          </cell>
          <cell r="CM13">
            <v>23</v>
          </cell>
          <cell r="CN13">
            <v>41.7</v>
          </cell>
          <cell r="CO13">
            <v>34.299999999999997</v>
          </cell>
          <cell r="CP13">
            <v>9.6</v>
          </cell>
          <cell r="CQ13">
            <v>38.200000000000003</v>
          </cell>
          <cell r="CR13">
            <v>40.5</v>
          </cell>
          <cell r="CS13">
            <v>34.299999999999997</v>
          </cell>
          <cell r="CT13">
            <v>63.2</v>
          </cell>
          <cell r="CU13">
            <v>46.5</v>
          </cell>
          <cell r="CV13">
            <v>32.200000000000003</v>
          </cell>
          <cell r="CW13">
            <v>41.6</v>
          </cell>
          <cell r="CX13">
            <v>21.6</v>
          </cell>
          <cell r="CY13">
            <v>31.6</v>
          </cell>
          <cell r="CZ13">
            <v>50.1</v>
          </cell>
          <cell r="DA13">
            <v>35</v>
          </cell>
          <cell r="DB13">
            <v>40.200000000000003</v>
          </cell>
          <cell r="DC13">
            <v>45.8</v>
          </cell>
          <cell r="DD13">
            <v>42.3</v>
          </cell>
          <cell r="DE13">
            <v>43.3</v>
          </cell>
          <cell r="DF13">
            <v>11.3</v>
          </cell>
          <cell r="DG13">
            <v>44.9</v>
          </cell>
          <cell r="DH13">
            <v>46.5</v>
          </cell>
          <cell r="DI13">
            <v>31.3</v>
          </cell>
          <cell r="DJ13">
            <v>14.5</v>
          </cell>
          <cell r="DK13">
            <v>46</v>
          </cell>
          <cell r="DL13">
            <v>34</v>
          </cell>
          <cell r="DM13">
            <v>25.4</v>
          </cell>
          <cell r="DN13">
            <v>48.7</v>
          </cell>
          <cell r="DO13">
            <v>35.4</v>
          </cell>
          <cell r="DP13">
            <v>30.5</v>
          </cell>
          <cell r="DQ13">
            <v>56.5</v>
          </cell>
          <cell r="DR13">
            <v>64.7</v>
          </cell>
          <cell r="DS13">
            <v>36.1</v>
          </cell>
          <cell r="DT13">
            <v>36.799999999999997</v>
          </cell>
          <cell r="DU13">
            <v>54.6</v>
          </cell>
          <cell r="DV13">
            <v>30.1</v>
          </cell>
          <cell r="DW13">
            <v>42.9</v>
          </cell>
          <cell r="DX13">
            <v>86</v>
          </cell>
          <cell r="DY13">
            <v>45.2</v>
          </cell>
          <cell r="DZ13">
            <v>37.4</v>
          </cell>
          <cell r="EA13">
            <v>33.1</v>
          </cell>
          <cell r="EB13">
            <v>62.8</v>
          </cell>
          <cell r="EC13">
            <v>44.5</v>
          </cell>
          <cell r="ED13">
            <v>35.700000000000003</v>
          </cell>
          <cell r="EE13">
            <v>55.5</v>
          </cell>
          <cell r="EF13">
            <v>14.1</v>
          </cell>
          <cell r="EG13">
            <v>37.299999999999997</v>
          </cell>
          <cell r="EH13">
            <v>46.8</v>
          </cell>
          <cell r="EI13">
            <v>42</v>
          </cell>
          <cell r="EJ13">
            <v>52.6</v>
          </cell>
          <cell r="EK13">
            <v>33.1</v>
          </cell>
          <cell r="EL13">
            <v>47.8</v>
          </cell>
          <cell r="EM13">
            <v>16.100000000000001</v>
          </cell>
          <cell r="EN13">
            <v>40.299999999999997</v>
          </cell>
        </row>
        <row r="14">
          <cell r="C14" t="str">
            <v>2.1.1</v>
          </cell>
          <cell r="F14" t="str">
            <v/>
          </cell>
          <cell r="G14" t="str">
            <v>Current expenditure on education (% of GNI)</v>
          </cell>
          <cell r="H14" t="str">
            <v>UNESCO</v>
          </cell>
          <cell r="I14" t="str">
            <v>2004 - 2010</v>
          </cell>
          <cell r="J14">
            <v>0.22716374639745324</v>
          </cell>
          <cell r="K14">
            <v>-9.3480631827291383E-2</v>
          </cell>
          <cell r="L14">
            <v>0.5</v>
          </cell>
          <cell r="M14" t="str">
            <v>good</v>
          </cell>
          <cell r="N14" t="str">
            <v>SCORE</v>
          </cell>
          <cell r="O14">
            <v>2.8428039827998455</v>
          </cell>
          <cell r="P14">
            <v>4.4671956322627056</v>
          </cell>
          <cell r="Q14">
            <v>2.2694312497332199</v>
          </cell>
          <cell r="R14">
            <v>4.5376264335779402</v>
          </cell>
          <cell r="S14">
            <v>2.2196904037028506</v>
          </cell>
          <cell r="T14">
            <v>5.1058702113701901</v>
          </cell>
          <cell r="U14">
            <v>5.2963117240493798</v>
          </cell>
          <cell r="V14">
            <v>2.93662</v>
          </cell>
          <cell r="W14">
            <v>3.0284300000000002</v>
          </cell>
          <cell r="X14">
            <v>1.96512</v>
          </cell>
          <cell r="Y14">
            <v>4.3840700000000004</v>
          </cell>
          <cell r="Z14">
            <v>5.8069367397951002</v>
          </cell>
          <cell r="AA14">
            <v>3.2773140902697104</v>
          </cell>
          <cell r="AB14">
            <v>4.6634707123108603</v>
          </cell>
          <cell r="AC14" t="str">
            <v/>
          </cell>
          <cell r="AD14">
            <v>7.4219600000000003</v>
          </cell>
          <cell r="AE14">
            <v>4.7655321037595497</v>
          </cell>
          <cell r="AF14">
            <v>3.6427058785141901</v>
          </cell>
          <cell r="AG14">
            <v>4.0549582461835403</v>
          </cell>
          <cell r="AH14">
            <v>3.26338380716934</v>
          </cell>
          <cell r="AI14">
            <v>1.6646291931337203</v>
          </cell>
          <cell r="AJ14">
            <v>3.0574400000000002</v>
          </cell>
          <cell r="AK14">
            <v>4.78160270243123</v>
          </cell>
          <cell r="AL14">
            <v>3.6004907500293899</v>
          </cell>
          <cell r="AM14">
            <v>1.8006886280507199</v>
          </cell>
          <cell r="AN14">
            <v>3.99823</v>
          </cell>
          <cell r="AO14">
            <v>6.1508700000000003</v>
          </cell>
          <cell r="AP14">
            <v>4.6720647845069303</v>
          </cell>
          <cell r="AQ14">
            <v>4.3405169331955502</v>
          </cell>
          <cell r="AR14">
            <v>6.5007543633384497</v>
          </cell>
          <cell r="AS14">
            <v>4.3542840979808703</v>
          </cell>
          <cell r="AT14">
            <v>7.4105951954002105</v>
          </cell>
          <cell r="AU14">
            <v>3.5442750386178399</v>
          </cell>
          <cell r="AV14">
            <v>1.3758946734117501</v>
          </cell>
          <cell r="AW14">
            <v>4.4111255730038952</v>
          </cell>
          <cell r="AX14">
            <v>3.3265899999999999</v>
          </cell>
          <cell r="AY14">
            <v>4.6128350044130197</v>
          </cell>
          <cell r="AZ14">
            <v>3.7147806803877801</v>
          </cell>
          <cell r="BA14">
            <v>5.6438890276291804</v>
          </cell>
          <cell r="BB14">
            <v>5.0529787205985102</v>
          </cell>
          <cell r="BC14">
            <v>2.7847289297234901</v>
          </cell>
          <cell r="BD14">
            <v>4.2841884564699697</v>
          </cell>
          <cell r="BE14">
            <v>4.7370346041231999</v>
          </cell>
          <cell r="BF14">
            <v>2.75431398748642</v>
          </cell>
          <cell r="BG14">
            <v>2.8764599999999998</v>
          </cell>
          <cell r="BH14">
            <v>5.6900529659002297</v>
          </cell>
          <cell r="BI14">
            <v>3.5462322053315427</v>
          </cell>
          <cell r="BJ14">
            <v>2.9825599999999999</v>
          </cell>
          <cell r="BK14">
            <v>5.3375849136482003</v>
          </cell>
          <cell r="BL14">
            <v>7.3081955814202004</v>
          </cell>
          <cell r="BM14">
            <v>3.1738947999888802</v>
          </cell>
          <cell r="BN14">
            <v>1.1462677261869874</v>
          </cell>
          <cell r="BO14">
            <v>4.0412499999999998</v>
          </cell>
          <cell r="BP14">
            <v>5.1737772270295306</v>
          </cell>
          <cell r="BQ14">
            <v>5.9062879173047902</v>
          </cell>
          <cell r="BR14">
            <v>4.5177711513902796</v>
          </cell>
          <cell r="BS14">
            <v>5.6774500000000003</v>
          </cell>
          <cell r="BT14">
            <v>3.17495260644688</v>
          </cell>
          <cell r="BU14">
            <v>5.6101578360725597</v>
          </cell>
          <cell r="BV14">
            <v>4.413397638505014</v>
          </cell>
          <cell r="BW14">
            <v>5.90618</v>
          </cell>
          <cell r="BX14">
            <v>3.9395673658112607</v>
          </cell>
          <cell r="BY14">
            <v>3.0237198675526802</v>
          </cell>
          <cell r="BZ14">
            <v>5.2214700000000001</v>
          </cell>
          <cell r="CA14">
            <v>5.5734780813092559</v>
          </cell>
          <cell r="CB14">
            <v>1.5665899999999999</v>
          </cell>
          <cell r="CC14">
            <v>4.5886122510249896</v>
          </cell>
          <cell r="CD14">
            <v>3.7238566744441779</v>
          </cell>
          <cell r="CE14">
            <v>4.902626588177406</v>
          </cell>
          <cell r="CF14">
            <v>2.62317</v>
          </cell>
          <cell r="CG14">
            <v>3.5078603576657201</v>
          </cell>
          <cell r="CH14">
            <v>4.0399182535317602</v>
          </cell>
          <cell r="CI14">
            <v>3.3113899999999998</v>
          </cell>
          <cell r="CJ14">
            <v>3.4064193745938995</v>
          </cell>
          <cell r="CK14">
            <v>4.7505373089315297</v>
          </cell>
          <cell r="CL14">
            <v>8.3580699999999997</v>
          </cell>
          <cell r="CM14">
            <v>4.6127521574226096</v>
          </cell>
          <cell r="CN14">
            <v>5.2198602896775297</v>
          </cell>
          <cell r="CO14">
            <v>3.75269593024005</v>
          </cell>
          <cell r="CP14">
            <v>7.27786538659974</v>
          </cell>
          <cell r="CQ14">
            <v>4.1885399999999997</v>
          </cell>
          <cell r="CR14">
            <v>4.8467708845776896</v>
          </cell>
          <cell r="CS14">
            <v>6.6183493218635396</v>
          </cell>
          <cell r="CT14">
            <v>2.96455181435639</v>
          </cell>
          <cell r="CU14">
            <v>3.6226500000000001</v>
          </cell>
          <cell r="CV14">
            <v>0.85000000000000009</v>
          </cell>
          <cell r="CW14">
            <v>6.0307381230638013</v>
          </cell>
          <cell r="CX14">
            <v>3.8946006278734999</v>
          </cell>
          <cell r="CY14">
            <v>1.91015</v>
          </cell>
          <cell r="CZ14">
            <v>3.5337000000000001</v>
          </cell>
          <cell r="DA14">
            <v>3.8724348646955704</v>
          </cell>
          <cell r="DB14">
            <v>2.4023099999999999</v>
          </cell>
          <cell r="DC14">
            <v>2.4749599999999998</v>
          </cell>
          <cell r="DD14">
            <v>5.42437039319225</v>
          </cell>
          <cell r="DE14">
            <v>5.3024009702730401</v>
          </cell>
          <cell r="DF14" t="str">
            <v/>
          </cell>
          <cell r="DG14">
            <v>3.4006346078767105</v>
          </cell>
          <cell r="DH14">
            <v>3.5443443169590485</v>
          </cell>
          <cell r="DI14">
            <v>4.5618499999999997</v>
          </cell>
          <cell r="DJ14">
            <v>7.1861866868283952</v>
          </cell>
          <cell r="DK14">
            <v>5.3961800000000002</v>
          </cell>
          <cell r="DL14">
            <v>4.6847500000000002</v>
          </cell>
          <cell r="DM14">
            <v>3.0129899999999998</v>
          </cell>
          <cell r="DN14">
            <v>3.6983346063715401</v>
          </cell>
          <cell r="DO14">
            <v>5.306714215078701</v>
          </cell>
          <cell r="DP14">
            <v>5.4103199999999996</v>
          </cell>
          <cell r="DQ14">
            <v>3.9025259166766899</v>
          </cell>
          <cell r="DR14">
            <v>2.5519551507047198</v>
          </cell>
          <cell r="DS14">
            <v>0.86847641607424553</v>
          </cell>
          <cell r="DT14">
            <v>7.1763300000000001</v>
          </cell>
          <cell r="DU14">
            <v>6.4084189225707702</v>
          </cell>
          <cell r="DV14">
            <v>4.6548684349544196</v>
          </cell>
          <cell r="DW14">
            <v>2.5960692864919128</v>
          </cell>
          <cell r="DX14">
            <v>3.2011357186010398</v>
          </cell>
          <cell r="DY14">
            <v>2.393334637012936</v>
          </cell>
          <cell r="DZ14">
            <v>4.0812900000000001</v>
          </cell>
          <cell r="EA14">
            <v>4.00639719600803</v>
          </cell>
          <cell r="EB14">
            <v>6.6638405296019805</v>
          </cell>
          <cell r="EC14">
            <v>3.6758406539603703</v>
          </cell>
          <cell r="ED14">
            <v>2.9642400000000002</v>
          </cell>
          <cell r="EE14">
            <v>5.8626567329695405</v>
          </cell>
          <cell r="EF14" t="str">
            <v/>
          </cell>
          <cell r="EG14">
            <v>5.0580731726306496</v>
          </cell>
          <cell r="EH14">
            <v>4.7893238052919767</v>
          </cell>
          <cell r="EI14">
            <v>2.6478069806646798</v>
          </cell>
          <cell r="EJ14">
            <v>3.5266849443102299</v>
          </cell>
          <cell r="EK14">
            <v>2.8134767891102292</v>
          </cell>
          <cell r="EL14">
            <v>4.1551499999999999</v>
          </cell>
          <cell r="EM14">
            <v>1.32200424923884</v>
          </cell>
          <cell r="EN14">
            <v>6.8658358002425173</v>
          </cell>
        </row>
        <row r="15">
          <cell r="C15" t="str">
            <v>2.1.2</v>
          </cell>
          <cell r="F15" t="str">
            <v/>
          </cell>
          <cell r="G15" t="str">
            <v>Public expenditure per pupil as a % of GDP per capita. All levels</v>
          </cell>
          <cell r="H15" t="str">
            <v>UNESCO</v>
          </cell>
          <cell r="I15" t="str">
            <v>2000 - 2009</v>
          </cell>
          <cell r="J15">
            <v>0.84011794375648319</v>
          </cell>
          <cell r="K15">
            <v>2.3303620607768001</v>
          </cell>
          <cell r="L15">
            <v>0.5</v>
          </cell>
          <cell r="M15" t="str">
            <v>good</v>
          </cell>
          <cell r="N15" t="str">
            <v>SCORE</v>
          </cell>
          <cell r="O15" t="str">
            <v/>
          </cell>
          <cell r="P15" t="str">
            <v/>
          </cell>
          <cell r="Q15" t="str">
            <v/>
          </cell>
          <cell r="R15">
            <v>16.537389999999998</v>
          </cell>
          <cell r="S15">
            <v>14.255000000000001</v>
          </cell>
          <cell r="T15">
            <v>15.790620000000001</v>
          </cell>
          <cell r="U15">
            <v>26.734300000000001</v>
          </cell>
          <cell r="V15">
            <v>13.011139999999999</v>
          </cell>
          <cell r="W15" t="str">
            <v/>
          </cell>
          <cell r="X15">
            <v>13.63833</v>
          </cell>
          <cell r="Y15">
            <v>23.5596</v>
          </cell>
          <cell r="Z15">
            <v>26.751349999999999</v>
          </cell>
          <cell r="AA15">
            <v>17.542310000000001</v>
          </cell>
          <cell r="AB15">
            <v>17.926749999999998</v>
          </cell>
          <cell r="AC15" t="str">
            <v/>
          </cell>
          <cell r="AD15">
            <v>26.741330000000001</v>
          </cell>
          <cell r="AE15">
            <v>18.147069999999999</v>
          </cell>
          <cell r="AF15">
            <v>13.058199999999999</v>
          </cell>
          <cell r="AG15">
            <v>23.110410000000002</v>
          </cell>
          <cell r="AH15">
            <v>33.689979999999998</v>
          </cell>
          <cell r="AI15">
            <v>6.4088900000000004</v>
          </cell>
          <cell r="AJ15">
            <v>14.23321</v>
          </cell>
          <cell r="AK15">
            <v>22.419589999999999</v>
          </cell>
          <cell r="AL15">
            <v>15.04692</v>
          </cell>
          <cell r="AM15" t="str">
            <v/>
          </cell>
          <cell r="AN15">
            <v>16.60642</v>
          </cell>
          <cell r="AO15">
            <v>18.78642</v>
          </cell>
          <cell r="AP15">
            <v>26.291869999999999</v>
          </cell>
          <cell r="AQ15">
            <v>22.18205</v>
          </cell>
          <cell r="AR15">
            <v>21.438759999999998</v>
          </cell>
          <cell r="AS15">
            <v>20.9529</v>
          </cell>
          <cell r="AT15">
            <v>31.065249999999999</v>
          </cell>
          <cell r="AU15">
            <v>6.6664399999999997</v>
          </cell>
          <cell r="AV15" t="str">
            <v/>
          </cell>
          <cell r="AW15">
            <v>18.370100000000001</v>
          </cell>
          <cell r="AX15">
            <v>11.73321</v>
          </cell>
          <cell r="AY15">
            <v>20.603960000000001</v>
          </cell>
          <cell r="AZ15">
            <v>26.125150000000001</v>
          </cell>
          <cell r="BA15">
            <v>25.003640000000001</v>
          </cell>
          <cell r="BB15">
            <v>23.309950000000001</v>
          </cell>
          <cell r="BC15">
            <v>15.13067</v>
          </cell>
          <cell r="BD15" t="str">
            <v/>
          </cell>
          <cell r="BE15">
            <v>22.308599999999998</v>
          </cell>
          <cell r="BF15">
            <v>20.491499999999998</v>
          </cell>
          <cell r="BG15">
            <v>10.160119999999999</v>
          </cell>
          <cell r="BH15">
            <v>21.209119999999999</v>
          </cell>
          <cell r="BI15" t="str">
            <v/>
          </cell>
          <cell r="BJ15">
            <v>23.497710000000001</v>
          </cell>
          <cell r="BK15">
            <v>24.259409999999999</v>
          </cell>
          <cell r="BL15">
            <v>24.82067</v>
          </cell>
          <cell r="BM15">
            <v>12.296150000000001</v>
          </cell>
          <cell r="BN15">
            <v>11.483610000000001</v>
          </cell>
          <cell r="BO15">
            <v>19.385359999999999</v>
          </cell>
          <cell r="BP15" t="str">
            <v/>
          </cell>
          <cell r="BQ15">
            <v>19.466329999999999</v>
          </cell>
          <cell r="BR15">
            <v>22.94896</v>
          </cell>
          <cell r="BS15">
            <v>18.43581</v>
          </cell>
          <cell r="BT15">
            <v>20.317920000000001</v>
          </cell>
          <cell r="BU15" t="str">
            <v/>
          </cell>
          <cell r="BV15">
            <v>10.014749999999999</v>
          </cell>
          <cell r="BW15">
            <v>23.867799999999999</v>
          </cell>
          <cell r="BX15">
            <v>17.808979999999998</v>
          </cell>
          <cell r="BY15">
            <v>24.817209999999999</v>
          </cell>
          <cell r="BZ15">
            <v>21.259879999999999</v>
          </cell>
          <cell r="CA15">
            <v>22.027249999999999</v>
          </cell>
          <cell r="CB15">
            <v>6.3439800000000002</v>
          </cell>
          <cell r="CC15">
            <v>18.87951</v>
          </cell>
          <cell r="CD15">
            <v>19.661960000000001</v>
          </cell>
          <cell r="CE15">
            <v>16.93037</v>
          </cell>
          <cell r="CF15">
            <v>10.517899999999999</v>
          </cell>
          <cell r="CG15" t="str">
            <v/>
          </cell>
          <cell r="CH15">
            <v>15.03664</v>
          </cell>
          <cell r="CI15">
            <v>20.725490000000001</v>
          </cell>
          <cell r="CJ15">
            <v>13.17384</v>
          </cell>
          <cell r="CK15">
            <v>15.344580000000001</v>
          </cell>
          <cell r="CL15">
            <v>47.991610000000001</v>
          </cell>
          <cell r="CM15">
            <v>17.917829999999999</v>
          </cell>
          <cell r="CN15">
            <v>23.561920000000001</v>
          </cell>
          <cell r="CO15">
            <v>23.359970000000001</v>
          </cell>
          <cell r="CP15">
            <v>19.16103</v>
          </cell>
          <cell r="CQ15">
            <v>13.00095</v>
          </cell>
          <cell r="CR15">
            <v>23.41488</v>
          </cell>
          <cell r="CS15">
            <v>19.985440000000001</v>
          </cell>
          <cell r="CT15">
            <v>10.27257</v>
          </cell>
          <cell r="CU15">
            <v>36.98395</v>
          </cell>
          <cell r="CV15" t="str">
            <v/>
          </cell>
          <cell r="CW15">
            <v>25.75742</v>
          </cell>
          <cell r="CX15">
            <v>15.49324</v>
          </cell>
          <cell r="CY15">
            <v>11.38087</v>
          </cell>
          <cell r="CZ15">
            <v>13.724690000000001</v>
          </cell>
          <cell r="DA15">
            <v>13.935980000000001</v>
          </cell>
          <cell r="DB15">
            <v>8.2991600000000005</v>
          </cell>
          <cell r="DC15">
            <v>9.7617499999999993</v>
          </cell>
          <cell r="DD15">
            <v>21.385159999999999</v>
          </cell>
          <cell r="DE15">
            <v>27.199639999999999</v>
          </cell>
          <cell r="DF15">
            <v>11.17435</v>
          </cell>
          <cell r="DG15">
            <v>20.552199999999999</v>
          </cell>
          <cell r="DH15">
            <v>18.015940000000001</v>
          </cell>
          <cell r="DI15">
            <v>14.82508</v>
          </cell>
          <cell r="DJ15">
            <v>19.668410000000002</v>
          </cell>
          <cell r="DK15">
            <v>25.834399999999999</v>
          </cell>
          <cell r="DL15">
            <v>26.546530000000001</v>
          </cell>
          <cell r="DM15" t="str">
            <v/>
          </cell>
          <cell r="DN15">
            <v>16.109290000000001</v>
          </cell>
          <cell r="DO15">
            <v>26.586410000000001</v>
          </cell>
          <cell r="DP15" t="str">
            <v/>
          </cell>
          <cell r="DQ15">
            <v>21.737719999999999</v>
          </cell>
          <cell r="DR15" t="str">
            <v/>
          </cell>
          <cell r="DS15" t="str">
            <v/>
          </cell>
          <cell r="DT15">
            <v>29.552859999999999</v>
          </cell>
          <cell r="DU15">
            <v>27.983930000000001</v>
          </cell>
          <cell r="DV15">
            <v>26.235810000000001</v>
          </cell>
          <cell r="DW15">
            <v>18.618040000000001</v>
          </cell>
          <cell r="DX15">
            <v>12.12336</v>
          </cell>
          <cell r="DY15" t="str">
            <v/>
          </cell>
          <cell r="DZ15">
            <v>18.336980000000001</v>
          </cell>
          <cell r="EA15">
            <v>18.897790000000001</v>
          </cell>
          <cell r="EB15">
            <v>26.005230000000001</v>
          </cell>
          <cell r="EC15">
            <v>14.09736</v>
          </cell>
          <cell r="ED15">
            <v>10.43337</v>
          </cell>
          <cell r="EE15">
            <v>26.04345</v>
          </cell>
          <cell r="EF15">
            <v>6.46</v>
          </cell>
          <cell r="EG15">
            <v>25.323340000000002</v>
          </cell>
          <cell r="EH15">
            <v>21.71856</v>
          </cell>
          <cell r="EI15">
            <v>10.223140000000001</v>
          </cell>
          <cell r="EJ15" t="str">
            <v/>
          </cell>
          <cell r="EK15">
            <v>21.665579999999999</v>
          </cell>
          <cell r="EL15">
            <v>43.924300000000002</v>
          </cell>
          <cell r="EM15" t="str">
            <v/>
          </cell>
          <cell r="EN15" t="str">
            <v/>
          </cell>
        </row>
        <row r="16">
          <cell r="C16" t="str">
            <v>2.1.3</v>
          </cell>
          <cell r="F16" t="str">
            <v/>
          </cell>
          <cell r="G16" t="str">
            <v>School life expectancy, primary to tertiary education (years)</v>
          </cell>
          <cell r="H16" t="str">
            <v>UNESCO</v>
          </cell>
          <cell r="I16" t="str">
            <v>2000 - 2010</v>
          </cell>
          <cell r="J16">
            <v>-0.36330338205485035</v>
          </cell>
          <cell r="K16">
            <v>0.27977211099896415</v>
          </cell>
          <cell r="L16">
            <v>1</v>
          </cell>
          <cell r="M16" t="str">
            <v>good</v>
          </cell>
          <cell r="N16" t="str">
            <v>SCORE</v>
          </cell>
          <cell r="O16">
            <v>11.271280000000001</v>
          </cell>
          <cell r="P16">
            <v>12.77444</v>
          </cell>
          <cell r="Q16">
            <v>8.5113299999999992</v>
          </cell>
          <cell r="R16">
            <v>15.553470000000001</v>
          </cell>
          <cell r="S16">
            <v>12.04792</v>
          </cell>
          <cell r="T16">
            <v>20.628869999999999</v>
          </cell>
          <cell r="U16">
            <v>15.201449999999999</v>
          </cell>
          <cell r="V16">
            <v>11.75052</v>
          </cell>
          <cell r="W16" t="str">
            <v/>
          </cell>
          <cell r="X16">
            <v>8.1390100000000007</v>
          </cell>
          <cell r="Y16">
            <v>14.6126</v>
          </cell>
          <cell r="Z16">
            <v>15.959479999999999</v>
          </cell>
          <cell r="AA16">
            <v>9.2230500000000006</v>
          </cell>
          <cell r="AB16">
            <v>13.712949999999999</v>
          </cell>
          <cell r="AC16">
            <v>13.557729999999999</v>
          </cell>
          <cell r="AD16">
            <v>12.16662</v>
          </cell>
          <cell r="AE16">
            <v>13.9703</v>
          </cell>
          <cell r="AF16">
            <v>14.11204</v>
          </cell>
          <cell r="AG16">
            <v>13.64598</v>
          </cell>
          <cell r="AH16">
            <v>6.27644</v>
          </cell>
          <cell r="AI16">
            <v>9.8369800000000005</v>
          </cell>
          <cell r="AJ16">
            <v>10.308</v>
          </cell>
          <cell r="AK16">
            <v>15.95105</v>
          </cell>
          <cell r="AL16">
            <v>14.697620000000001</v>
          </cell>
          <cell r="AM16">
            <v>11.55518</v>
          </cell>
          <cell r="AN16">
            <v>13.648199999999999</v>
          </cell>
          <cell r="AO16">
            <v>11.727930000000001</v>
          </cell>
          <cell r="AP16">
            <v>6.3006500000000001</v>
          </cell>
          <cell r="AQ16">
            <v>13.852080000000001</v>
          </cell>
          <cell r="AR16">
            <v>14.16015</v>
          </cell>
          <cell r="AS16">
            <v>15.4132</v>
          </cell>
          <cell r="AT16">
            <v>16.831959999999999</v>
          </cell>
          <cell r="AU16">
            <v>11.93605</v>
          </cell>
          <cell r="AV16">
            <v>13.32799</v>
          </cell>
          <cell r="AW16">
            <v>11.03875</v>
          </cell>
          <cell r="AX16">
            <v>12.111750000000001</v>
          </cell>
          <cell r="AY16">
            <v>15.72584</v>
          </cell>
          <cell r="AZ16">
            <v>8.5478199999999998</v>
          </cell>
          <cell r="BA16">
            <v>17.072330000000001</v>
          </cell>
          <cell r="BB16">
            <v>16.147189999999998</v>
          </cell>
          <cell r="BC16">
            <v>13.104649999999999</v>
          </cell>
          <cell r="BD16" t="str">
            <v/>
          </cell>
          <cell r="BE16">
            <v>10.478120000000001</v>
          </cell>
          <cell r="BF16">
            <v>16.47608</v>
          </cell>
          <cell r="BG16">
            <v>10.635070000000001</v>
          </cell>
          <cell r="BH16">
            <v>11.94759</v>
          </cell>
          <cell r="BI16">
            <v>11.416090000000001</v>
          </cell>
          <cell r="BJ16">
            <v>15.73329</v>
          </cell>
          <cell r="BK16">
            <v>15.282080000000001</v>
          </cell>
          <cell r="BL16">
            <v>18.338809999999999</v>
          </cell>
          <cell r="BM16">
            <v>10.34774</v>
          </cell>
          <cell r="BN16">
            <v>13.18389</v>
          </cell>
          <cell r="BO16">
            <v>12.7217</v>
          </cell>
          <cell r="BP16">
            <v>17.878630000000001</v>
          </cell>
          <cell r="BQ16">
            <v>15.402200000000001</v>
          </cell>
          <cell r="BR16">
            <v>16.32714</v>
          </cell>
          <cell r="BS16">
            <v>13.793889999999999</v>
          </cell>
          <cell r="BT16">
            <v>15.074170000000001</v>
          </cell>
          <cell r="BU16">
            <v>13.10684</v>
          </cell>
          <cell r="BV16">
            <v>15.101459999999999</v>
          </cell>
          <cell r="BW16">
            <v>10.9573</v>
          </cell>
          <cell r="BX16">
            <v>16.822320000000001</v>
          </cell>
          <cell r="BY16">
            <v>12.30396</v>
          </cell>
          <cell r="BZ16">
            <v>12.35749</v>
          </cell>
          <cell r="CA16">
            <v>15.39615</v>
          </cell>
          <cell r="CB16">
            <v>13.753920000000001</v>
          </cell>
          <cell r="CC16">
            <v>15.95548</v>
          </cell>
          <cell r="CD16">
            <v>13.274660000000001</v>
          </cell>
          <cell r="CE16">
            <v>13.299020000000001</v>
          </cell>
          <cell r="CF16">
            <v>10.747859999999999</v>
          </cell>
          <cell r="CG16">
            <v>8.9004700000000003</v>
          </cell>
          <cell r="CH16">
            <v>12.587529999999999</v>
          </cell>
          <cell r="CI16">
            <v>8.2580399999999994</v>
          </cell>
          <cell r="CJ16">
            <v>13.60887</v>
          </cell>
          <cell r="CK16">
            <v>13.747920000000001</v>
          </cell>
          <cell r="CL16">
            <v>11.89899</v>
          </cell>
          <cell r="CM16">
            <v>14.11281</v>
          </cell>
          <cell r="CN16">
            <v>10.488</v>
          </cell>
          <cell r="CO16">
            <v>9.1812500000000004</v>
          </cell>
          <cell r="CP16">
            <v>11.83736</v>
          </cell>
          <cell r="CQ16">
            <v>8.8351500000000005</v>
          </cell>
          <cell r="CR16">
            <v>16.711300000000001</v>
          </cell>
          <cell r="CS16">
            <v>19.377179999999999</v>
          </cell>
          <cell r="CT16">
            <v>10.77191</v>
          </cell>
          <cell r="CU16">
            <v>4.9263899999999996</v>
          </cell>
          <cell r="CV16">
            <v>8.8649500000000003</v>
          </cell>
          <cell r="CW16">
            <v>17.322120000000002</v>
          </cell>
          <cell r="CX16">
            <v>11.84408</v>
          </cell>
          <cell r="CY16">
            <v>6.8794300000000002</v>
          </cell>
          <cell r="CZ16">
            <v>13.23978</v>
          </cell>
          <cell r="DA16">
            <v>11.74709</v>
          </cell>
          <cell r="DB16">
            <v>12.9071</v>
          </cell>
          <cell r="DC16">
            <v>11.86914</v>
          </cell>
          <cell r="DD16">
            <v>15.225960000000001</v>
          </cell>
          <cell r="DE16">
            <v>15.83127</v>
          </cell>
          <cell r="DF16">
            <v>12.005559999999999</v>
          </cell>
          <cell r="DG16">
            <v>14.81837</v>
          </cell>
          <cell r="DH16">
            <v>14.08942</v>
          </cell>
          <cell r="DI16">
            <v>11.129709999999999</v>
          </cell>
          <cell r="DJ16">
            <v>13.732900000000001</v>
          </cell>
          <cell r="DK16">
            <v>7.4855</v>
          </cell>
          <cell r="DL16">
            <v>13.716430000000001</v>
          </cell>
          <cell r="DM16" t="str">
            <v/>
          </cell>
          <cell r="DN16">
            <v>14.862080000000001</v>
          </cell>
          <cell r="DO16">
            <v>16.815159999999999</v>
          </cell>
          <cell r="DP16" t="str">
            <v/>
          </cell>
          <cell r="DQ16">
            <v>16.366140000000001</v>
          </cell>
          <cell r="DR16">
            <v>12.683490000000001</v>
          </cell>
          <cell r="DS16">
            <v>4.3721300000000003</v>
          </cell>
          <cell r="DT16">
            <v>10.555400000000001</v>
          </cell>
          <cell r="DU16">
            <v>15.60141</v>
          </cell>
          <cell r="DV16">
            <v>15.46787</v>
          </cell>
          <cell r="DW16">
            <v>11.27003</v>
          </cell>
          <cell r="DX16">
            <v>11.36416</v>
          </cell>
          <cell r="DY16">
            <v>9.0821799999999993</v>
          </cell>
          <cell r="DZ16">
            <v>12.16206</v>
          </cell>
          <cell r="EA16">
            <v>12.32948</v>
          </cell>
          <cell r="EB16">
            <v>14.503310000000001</v>
          </cell>
          <cell r="EC16">
            <v>11.813800000000001</v>
          </cell>
          <cell r="ED16">
            <v>10.7692</v>
          </cell>
          <cell r="EE16">
            <v>14.64859</v>
          </cell>
          <cell r="EF16">
            <v>13.3254</v>
          </cell>
          <cell r="EG16">
            <v>16.134399999999999</v>
          </cell>
          <cell r="EH16">
            <v>15.85069</v>
          </cell>
          <cell r="EI16">
            <v>15.510300000000001</v>
          </cell>
          <cell r="EJ16">
            <v>14.18736</v>
          </cell>
          <cell r="EK16">
            <v>10.37551</v>
          </cell>
          <cell r="EL16">
            <v>8.6493599999999997</v>
          </cell>
          <cell r="EM16" t="str">
            <v/>
          </cell>
          <cell r="EN16" t="str">
            <v/>
          </cell>
        </row>
        <row r="17">
          <cell r="C17" t="str">
            <v>2.1.4</v>
          </cell>
          <cell r="F17" t="str">
            <v/>
          </cell>
          <cell r="G17" t="str">
            <v>PISA average scales in reading, mathematics and science</v>
          </cell>
          <cell r="H17" t="str">
            <v>OECD PISA 2009 (UNESCO database)</v>
          </cell>
          <cell r="I17" t="str">
            <v>2000 - 2009</v>
          </cell>
          <cell r="J17">
            <v>-0.43808501016301749</v>
          </cell>
          <cell r="K17">
            <v>-0.6659712439426273</v>
          </cell>
          <cell r="L17">
            <v>0.5</v>
          </cell>
          <cell r="M17" t="str">
            <v>good</v>
          </cell>
          <cell r="N17" t="str">
            <v>SCORE</v>
          </cell>
          <cell r="O17">
            <v>384.32446797495885</v>
          </cell>
          <cell r="P17" t="str">
            <v/>
          </cell>
          <cell r="Q17" t="str">
            <v/>
          </cell>
          <cell r="R17">
            <v>395.7225126623448</v>
          </cell>
          <cell r="S17" t="str">
            <v/>
          </cell>
          <cell r="T17">
            <v>518.83721744169725</v>
          </cell>
          <cell r="U17">
            <v>486.8399776021588</v>
          </cell>
          <cell r="V17">
            <v>388.5580542031351</v>
          </cell>
          <cell r="W17" t="str">
            <v/>
          </cell>
          <cell r="X17" t="str">
            <v/>
          </cell>
          <cell r="Y17" t="str">
            <v/>
          </cell>
          <cell r="Z17">
            <v>509.26450133924942</v>
          </cell>
          <cell r="AA17" t="str">
            <v/>
          </cell>
          <cell r="AB17" t="str">
            <v/>
          </cell>
          <cell r="AC17" t="str">
            <v/>
          </cell>
          <cell r="AD17" t="str">
            <v/>
          </cell>
          <cell r="AE17">
            <v>400.99099908577028</v>
          </cell>
          <cell r="AF17" t="str">
            <v/>
          </cell>
          <cell r="AG17">
            <v>432.14710683955008</v>
          </cell>
          <cell r="AH17" t="str">
            <v/>
          </cell>
          <cell r="AI17" t="str">
            <v/>
          </cell>
          <cell r="AJ17" t="str">
            <v/>
          </cell>
          <cell r="AK17">
            <v>526.58398488763021</v>
          </cell>
          <cell r="AL17">
            <v>439.2991461102319</v>
          </cell>
          <cell r="AM17">
            <v>576.84057365476497</v>
          </cell>
          <cell r="AN17">
            <v>398.59328966842122</v>
          </cell>
          <cell r="AO17" t="str">
            <v/>
          </cell>
          <cell r="AP17" t="str">
            <v/>
          </cell>
          <cell r="AQ17">
            <v>474.01708402696272</v>
          </cell>
          <cell r="AR17" t="str">
            <v/>
          </cell>
          <cell r="AS17">
            <v>490.49931774579181</v>
          </cell>
          <cell r="AT17">
            <v>499.17709297480542</v>
          </cell>
          <cell r="AU17" t="str">
            <v/>
          </cell>
          <cell r="AV17" t="str">
            <v/>
          </cell>
          <cell r="AW17" t="str">
            <v/>
          </cell>
          <cell r="AX17" t="str">
            <v/>
          </cell>
          <cell r="AY17">
            <v>513.63257470673739</v>
          </cell>
          <cell r="AZ17" t="str">
            <v/>
          </cell>
          <cell r="BA17">
            <v>543.48728159943391</v>
          </cell>
          <cell r="BB17">
            <v>496.87526146966616</v>
          </cell>
          <cell r="BC17" t="str">
            <v/>
          </cell>
          <cell r="BD17">
            <v>510.16268734523783</v>
          </cell>
          <cell r="BE17" t="str">
            <v/>
          </cell>
          <cell r="BF17">
            <v>472.99612691620024</v>
          </cell>
          <cell r="BG17" t="str">
            <v/>
          </cell>
          <cell r="BH17" t="str">
            <v/>
          </cell>
          <cell r="BI17" t="str">
            <v/>
          </cell>
          <cell r="BJ17">
            <v>545.56915907420796</v>
          </cell>
          <cell r="BK17">
            <v>495.66382683716455</v>
          </cell>
          <cell r="BL17">
            <v>500.85032610110119</v>
          </cell>
          <cell r="BM17" t="str">
            <v/>
          </cell>
          <cell r="BN17">
            <v>385.19184840065788</v>
          </cell>
          <cell r="BO17" t="str">
            <v/>
          </cell>
          <cell r="BP17">
            <v>496.91987108740977</v>
          </cell>
          <cell r="BQ17">
            <v>458.56821498622838</v>
          </cell>
          <cell r="BR17">
            <v>485.93030019242423</v>
          </cell>
          <cell r="BS17" t="str">
            <v/>
          </cell>
          <cell r="BT17">
            <v>529.42727604756976</v>
          </cell>
          <cell r="BU17">
            <v>402.35362088483618</v>
          </cell>
          <cell r="BV17">
            <v>398.5569581498691</v>
          </cell>
          <cell r="BW17" t="str">
            <v/>
          </cell>
          <cell r="BX17">
            <v>541.16072227638176</v>
          </cell>
          <cell r="BY17" t="str">
            <v/>
          </cell>
          <cell r="BZ17">
            <v>324.907009923548</v>
          </cell>
          <cell r="CA17">
            <v>486.59762872934783</v>
          </cell>
          <cell r="CB17" t="str">
            <v/>
          </cell>
          <cell r="CC17">
            <v>478.81828724172436</v>
          </cell>
          <cell r="CD17">
            <v>481.72276001458704</v>
          </cell>
          <cell r="CE17">
            <v>385</v>
          </cell>
          <cell r="CF17" t="str">
            <v/>
          </cell>
          <cell r="CG17" t="str">
            <v/>
          </cell>
          <cell r="CH17" t="str">
            <v/>
          </cell>
          <cell r="CI17" t="str">
            <v/>
          </cell>
          <cell r="CJ17" t="str">
            <v/>
          </cell>
          <cell r="CK17">
            <v>419.89435945609893</v>
          </cell>
          <cell r="CL17" t="str">
            <v/>
          </cell>
          <cell r="CM17" t="str">
            <v/>
          </cell>
          <cell r="CN17" t="str">
            <v/>
          </cell>
          <cell r="CO17" t="str">
            <v/>
          </cell>
          <cell r="CP17" t="str">
            <v/>
          </cell>
          <cell r="CQ17" t="str">
            <v/>
          </cell>
          <cell r="CR17">
            <v>518.81918277374041</v>
          </cell>
          <cell r="CS17">
            <v>524.06258261417838</v>
          </cell>
          <cell r="CT17" t="str">
            <v/>
          </cell>
          <cell r="CU17" t="str">
            <v/>
          </cell>
          <cell r="CV17" t="str">
            <v/>
          </cell>
          <cell r="CW17">
            <v>500.35380350297328</v>
          </cell>
          <cell r="CX17" t="str">
            <v/>
          </cell>
          <cell r="CY17" t="str">
            <v/>
          </cell>
          <cell r="CZ17">
            <v>368.79030173267438</v>
          </cell>
          <cell r="DA17" t="str">
            <v/>
          </cell>
          <cell r="DB17">
            <v>368.05159796311108</v>
          </cell>
          <cell r="DC17" t="str">
            <v/>
          </cell>
          <cell r="DD17">
            <v>501.11655297041733</v>
          </cell>
          <cell r="DE17">
            <v>489.72440187274833</v>
          </cell>
          <cell r="DF17">
            <v>373.09214756580633</v>
          </cell>
          <cell r="DG17">
            <v>426.57213165137892</v>
          </cell>
          <cell r="DH17">
            <v>468.50188734719933</v>
          </cell>
          <cell r="DI17" t="str">
            <v/>
          </cell>
          <cell r="DJ17" t="str">
            <v/>
          </cell>
          <cell r="DK17" t="str">
            <v/>
          </cell>
          <cell r="DL17">
            <v>442.39478956676544</v>
          </cell>
          <cell r="DM17">
            <v>543.20359023283163</v>
          </cell>
          <cell r="DN17">
            <v>488.13087556796251</v>
          </cell>
          <cell r="DO17">
            <v>498.77122033231063</v>
          </cell>
          <cell r="DP17" t="str">
            <v/>
          </cell>
          <cell r="DQ17">
            <v>484.2633757630083</v>
          </cell>
          <cell r="DR17" t="str">
            <v/>
          </cell>
          <cell r="DS17" t="str">
            <v/>
          </cell>
          <cell r="DT17" t="str">
            <v/>
          </cell>
          <cell r="DU17">
            <v>495.59783913024489</v>
          </cell>
          <cell r="DV17">
            <v>517.00947835395743</v>
          </cell>
          <cell r="DW17" t="str">
            <v/>
          </cell>
          <cell r="DX17" t="str">
            <v/>
          </cell>
          <cell r="DY17" t="str">
            <v/>
          </cell>
          <cell r="DZ17">
            <v>421.75154959980983</v>
          </cell>
          <cell r="EA17">
            <v>413.56433745752025</v>
          </cell>
          <cell r="EB17">
            <v>391.92589116421829</v>
          </cell>
          <cell r="EC17">
            <v>454.51847482470549</v>
          </cell>
          <cell r="ED17" t="str">
            <v/>
          </cell>
          <cell r="EE17" t="str">
            <v/>
          </cell>
          <cell r="EF17">
            <v>459.48035165928786</v>
          </cell>
          <cell r="EG17">
            <v>500.1021173403451</v>
          </cell>
          <cell r="EH17">
            <v>496.40854374772312</v>
          </cell>
          <cell r="EI17">
            <v>426.58381563406579</v>
          </cell>
          <cell r="EJ17" t="str">
            <v/>
          </cell>
          <cell r="EK17" t="str">
            <v/>
          </cell>
          <cell r="EL17" t="str">
            <v/>
          </cell>
          <cell r="EM17" t="str">
            <v/>
          </cell>
          <cell r="EN17" t="str">
            <v/>
          </cell>
        </row>
        <row r="18">
          <cell r="C18" t="str">
            <v>2.1.5</v>
          </cell>
          <cell r="F18" t="str">
            <v/>
          </cell>
          <cell r="G18" t="str">
            <v>Pupil-teacher ratio, secondary</v>
          </cell>
          <cell r="H18" t="str">
            <v>UNESCO (WB database)</v>
          </cell>
          <cell r="I18" t="str">
            <v>2000 - 2010</v>
          </cell>
          <cell r="J18">
            <v>1.330160666404701</v>
          </cell>
          <cell r="K18">
            <v>1.8039301839272444</v>
          </cell>
          <cell r="L18">
            <v>1</v>
          </cell>
          <cell r="M18" t="str">
            <v>bad</v>
          </cell>
          <cell r="N18" t="str">
            <v>SCORE</v>
          </cell>
          <cell r="O18">
            <v>14.65659</v>
          </cell>
          <cell r="P18">
            <v>20.848230000000001</v>
          </cell>
          <cell r="Q18">
            <v>18.961179999999999</v>
          </cell>
          <cell r="R18">
            <v>12.188689999999999</v>
          </cell>
          <cell r="S18">
            <v>7.4191799999999999</v>
          </cell>
          <cell r="T18" t="str">
            <v/>
          </cell>
          <cell r="U18">
            <v>10.579660000000001</v>
          </cell>
          <cell r="V18">
            <v>8.0106699999999993</v>
          </cell>
          <cell r="W18">
            <v>12.396879999999999</v>
          </cell>
          <cell r="X18">
            <v>27.068200000000001</v>
          </cell>
          <cell r="Y18">
            <v>8.0978600000000007</v>
          </cell>
          <cell r="Z18">
            <v>10.0398910507738</v>
          </cell>
          <cell r="AA18">
            <v>23.934069999999998</v>
          </cell>
          <cell r="AB18">
            <v>18.16573</v>
          </cell>
          <cell r="AC18">
            <v>12.65596</v>
          </cell>
          <cell r="AD18">
            <v>13.87834</v>
          </cell>
          <cell r="AE18">
            <v>17.195419999999999</v>
          </cell>
          <cell r="AF18">
            <v>10.45838</v>
          </cell>
          <cell r="AG18">
            <v>11.476229999999999</v>
          </cell>
          <cell r="AH18">
            <v>30.258040000000001</v>
          </cell>
          <cell r="AI18">
            <v>28.921939999999999</v>
          </cell>
          <cell r="AJ18">
            <v>16.170310000000001</v>
          </cell>
          <cell r="AK18">
            <v>18.404509999999998</v>
          </cell>
          <cell r="AL18">
            <v>23.32647</v>
          </cell>
          <cell r="AM18">
            <v>15.71505</v>
          </cell>
          <cell r="AN18">
            <v>26.656320000000001</v>
          </cell>
          <cell r="AO18">
            <v>15.816560000000001</v>
          </cell>
          <cell r="AP18" t="str">
            <v/>
          </cell>
          <cell r="AQ18">
            <v>9.0877599999999994</v>
          </cell>
          <cell r="AR18">
            <v>10.22603</v>
          </cell>
          <cell r="AS18">
            <v>11.32133</v>
          </cell>
          <cell r="AT18">
            <v>10.052659999999999</v>
          </cell>
          <cell r="AU18">
            <v>26.941020000000002</v>
          </cell>
          <cell r="AV18">
            <v>22.392440000000001</v>
          </cell>
          <cell r="AW18">
            <v>17.07949</v>
          </cell>
          <cell r="AX18">
            <v>26.326740000000001</v>
          </cell>
          <cell r="AY18">
            <v>9.4090699999999998</v>
          </cell>
          <cell r="AZ18">
            <v>47.948920000000001</v>
          </cell>
          <cell r="BA18">
            <v>10.03077</v>
          </cell>
          <cell r="BB18">
            <v>12.275779999999999</v>
          </cell>
          <cell r="BC18">
            <v>7.5674799999999998</v>
          </cell>
          <cell r="BD18">
            <v>13.238770000000001</v>
          </cell>
          <cell r="BE18">
            <v>18.275449999999999</v>
          </cell>
          <cell r="BF18">
            <v>7.8833500000000001</v>
          </cell>
          <cell r="BG18">
            <v>16.565670000000001</v>
          </cell>
          <cell r="BH18">
            <v>22.027819999999998</v>
          </cell>
          <cell r="BI18">
            <v>11.322609999999999</v>
          </cell>
          <cell r="BJ18" t="str">
            <v/>
          </cell>
          <cell r="BK18">
            <v>10.22322</v>
          </cell>
          <cell r="BL18">
            <v>11.37433</v>
          </cell>
          <cell r="BM18">
            <v>32.69999</v>
          </cell>
          <cell r="BN18">
            <v>12.59356</v>
          </cell>
          <cell r="BO18" t="str">
            <v/>
          </cell>
          <cell r="BP18">
            <v>10.544549999999999</v>
          </cell>
          <cell r="BQ18">
            <v>9.6260700000000003</v>
          </cell>
          <cell r="BR18">
            <v>10.101150000000001</v>
          </cell>
          <cell r="BS18">
            <v>19.77441</v>
          </cell>
          <cell r="BT18">
            <v>12.116849999999999</v>
          </cell>
          <cell r="BU18">
            <v>11.86462</v>
          </cell>
          <cell r="BV18">
            <v>9.3484700000000007</v>
          </cell>
          <cell r="BW18">
            <v>29.678419999999999</v>
          </cell>
          <cell r="BX18">
            <v>18.052879999999998</v>
          </cell>
          <cell r="BY18">
            <v>8.1747399999999999</v>
          </cell>
          <cell r="BZ18">
            <v>13.563179999999999</v>
          </cell>
          <cell r="CA18">
            <v>9.84145</v>
          </cell>
          <cell r="CB18">
            <v>9.2037800000000001</v>
          </cell>
          <cell r="CC18">
            <v>9.1556800000000003</v>
          </cell>
          <cell r="CD18">
            <v>10.196680000000001</v>
          </cell>
          <cell r="CE18">
            <v>13.086790000000001</v>
          </cell>
          <cell r="CF18">
            <v>23.48387</v>
          </cell>
          <cell r="CG18" t="str">
            <v/>
          </cell>
          <cell r="CH18">
            <v>14.22364</v>
          </cell>
          <cell r="CI18">
            <v>23.408999999999999</v>
          </cell>
          <cell r="CJ18">
            <v>16.041899999999998</v>
          </cell>
          <cell r="CK18">
            <v>18.007439999999999</v>
          </cell>
          <cell r="CL18">
            <v>11.190569999999999</v>
          </cell>
          <cell r="CM18">
            <v>18.5674068199841</v>
          </cell>
          <cell r="CN18">
            <v>16.57723</v>
          </cell>
          <cell r="CO18">
            <v>34.954839999999997</v>
          </cell>
          <cell r="CP18">
            <v>24.47692</v>
          </cell>
          <cell r="CQ18">
            <v>40.948700000000002</v>
          </cell>
          <cell r="CR18">
            <v>13.182270000000001</v>
          </cell>
          <cell r="CS18">
            <v>14.4931</v>
          </cell>
          <cell r="CT18">
            <v>28.594280000000001</v>
          </cell>
          <cell r="CU18">
            <v>29.612259999999999</v>
          </cell>
          <cell r="CV18">
            <v>28.440149999999999</v>
          </cell>
          <cell r="CW18">
            <v>8.7937369519833002</v>
          </cell>
          <cell r="CX18">
            <v>14.777200000000001</v>
          </cell>
          <cell r="CY18">
            <v>41.856499999999997</v>
          </cell>
          <cell r="CZ18">
            <v>14.65648</v>
          </cell>
          <cell r="DA18">
            <v>15.81363</v>
          </cell>
          <cell r="DB18">
            <v>16.238859999999999</v>
          </cell>
          <cell r="DC18">
            <v>35.133719999999997</v>
          </cell>
          <cell r="DD18">
            <v>11.041270000000001</v>
          </cell>
          <cell r="DE18">
            <v>7.2584499999999998</v>
          </cell>
          <cell r="DF18">
            <v>9.6178000000000008</v>
          </cell>
          <cell r="DG18">
            <v>12.72627</v>
          </cell>
          <cell r="DH18">
            <v>8.5257299999999994</v>
          </cell>
          <cell r="DI18">
            <v>22.60539</v>
          </cell>
          <cell r="DJ18">
            <v>11.319369999999999</v>
          </cell>
          <cell r="DK18">
            <v>26.367349999999998</v>
          </cell>
          <cell r="DL18">
            <v>10.02998</v>
          </cell>
          <cell r="DM18">
            <v>14.910220000000001</v>
          </cell>
          <cell r="DN18">
            <v>12.587669999999999</v>
          </cell>
          <cell r="DO18">
            <v>9.33901</v>
          </cell>
          <cell r="DP18">
            <v>25.047599999999999</v>
          </cell>
          <cell r="DQ18">
            <v>10.804270000000001</v>
          </cell>
          <cell r="DR18">
            <v>19.518840000000001</v>
          </cell>
          <cell r="DS18">
            <v>22.227740000000001</v>
          </cell>
          <cell r="DT18">
            <v>19.05668</v>
          </cell>
          <cell r="DU18">
            <v>9.6769200000000009</v>
          </cell>
          <cell r="DV18" t="str">
            <v/>
          </cell>
          <cell r="DW18">
            <v>7.7571000000000003</v>
          </cell>
          <cell r="DX18">
            <v>16.5503</v>
          </cell>
          <cell r="DY18">
            <v>35.231569999999998</v>
          </cell>
          <cell r="DZ18">
            <v>21.224340000000002</v>
          </cell>
          <cell r="EA18">
            <v>13.52378</v>
          </cell>
          <cell r="EB18">
            <v>15.175039999999999</v>
          </cell>
          <cell r="EC18">
            <v>17.47654</v>
          </cell>
          <cell r="ED18">
            <v>18.14048</v>
          </cell>
          <cell r="EE18">
            <v>10.574759999999999</v>
          </cell>
          <cell r="EF18">
            <v>11.98996</v>
          </cell>
          <cell r="EG18">
            <v>14.269220000000001</v>
          </cell>
          <cell r="EH18">
            <v>14.37659</v>
          </cell>
          <cell r="EI18">
            <v>12.619</v>
          </cell>
          <cell r="EJ18">
            <v>8.4120299999999997</v>
          </cell>
          <cell r="EK18">
            <v>20.670940000000002</v>
          </cell>
          <cell r="EL18">
            <v>24.584910000000001</v>
          </cell>
          <cell r="EM18">
            <v>22.178365582544298</v>
          </cell>
          <cell r="EN18">
            <v>22.3244906371452</v>
          </cell>
        </row>
        <row r="19">
          <cell r="C19" t="str">
            <v>2.2.1</v>
          </cell>
          <cell r="F19" t="str">
            <v/>
          </cell>
          <cell r="G19" t="str">
            <v>School enrollment, tertiary (% gross)</v>
          </cell>
          <cell r="H19" t="str">
            <v>UNESCO</v>
          </cell>
          <cell r="I19" t="str">
            <v>2000 - 2010</v>
          </cell>
          <cell r="J19">
            <v>0.31475669387747557</v>
          </cell>
          <cell r="K19">
            <v>-1.0485207434130888</v>
          </cell>
          <cell r="L19">
            <v>1</v>
          </cell>
          <cell r="M19" t="str">
            <v>good</v>
          </cell>
          <cell r="N19" t="str">
            <v>SCORE</v>
          </cell>
          <cell r="O19">
            <v>19.266190000000002</v>
          </cell>
          <cell r="P19">
            <v>30.617139999999999</v>
          </cell>
          <cell r="Q19">
            <v>2.78803</v>
          </cell>
          <cell r="R19">
            <v>67.733500000000006</v>
          </cell>
          <cell r="S19">
            <v>50.147390000000001</v>
          </cell>
          <cell r="T19">
            <v>76.996420000000001</v>
          </cell>
          <cell r="U19">
            <v>54.714680000000001</v>
          </cell>
          <cell r="V19">
            <v>19.05771</v>
          </cell>
          <cell r="W19">
            <v>51.206310000000002</v>
          </cell>
          <cell r="X19">
            <v>7.8593799999999998</v>
          </cell>
          <cell r="Y19">
            <v>76.953280000000007</v>
          </cell>
          <cell r="Z19">
            <v>62.970750000000002</v>
          </cell>
          <cell r="AA19">
            <v>5.8469600000000002</v>
          </cell>
          <cell r="AB19">
            <v>38.323920000000001</v>
          </cell>
          <cell r="AC19">
            <v>37.003210000000003</v>
          </cell>
          <cell r="AD19">
            <v>7.5780099999999999</v>
          </cell>
          <cell r="AE19">
            <v>37.568815047000001</v>
          </cell>
          <cell r="AF19">
            <v>17.147269999999999</v>
          </cell>
          <cell r="AG19">
            <v>51.02843</v>
          </cell>
          <cell r="AH19">
            <v>3.40638</v>
          </cell>
          <cell r="AI19">
            <v>10</v>
          </cell>
          <cell r="AJ19">
            <v>9.0248600000000003</v>
          </cell>
          <cell r="AK19">
            <v>62.269069999999999</v>
          </cell>
          <cell r="AL19">
            <v>54.794379999999997</v>
          </cell>
          <cell r="AM19">
            <v>24.532260000000001</v>
          </cell>
          <cell r="AN19">
            <v>36.981850000000001</v>
          </cell>
          <cell r="AO19">
            <v>25.337730000000001</v>
          </cell>
          <cell r="AP19">
            <v>8.3718000000000004</v>
          </cell>
          <cell r="AQ19">
            <v>50.598066125099997</v>
          </cell>
          <cell r="AR19">
            <v>42.618000000000002</v>
          </cell>
          <cell r="AS19">
            <v>58.267850000000003</v>
          </cell>
          <cell r="AT19">
            <v>78.051249999999996</v>
          </cell>
          <cell r="AU19">
            <v>33.25159</v>
          </cell>
          <cell r="AV19">
            <v>42.411369999999998</v>
          </cell>
          <cell r="AW19">
            <v>28.452680000000001</v>
          </cell>
          <cell r="AX19">
            <v>24.563369999999999</v>
          </cell>
          <cell r="AY19">
            <v>63.706629999999997</v>
          </cell>
          <cell r="AZ19">
            <v>3.5981299999999998</v>
          </cell>
          <cell r="BA19">
            <v>94.441730000000007</v>
          </cell>
          <cell r="BB19">
            <v>54.578389999999999</v>
          </cell>
          <cell r="BC19">
            <v>25.499890000000001</v>
          </cell>
          <cell r="BD19" t="str">
            <v/>
          </cell>
          <cell r="BE19">
            <v>8.6294599999999999</v>
          </cell>
          <cell r="BF19">
            <v>90.830439999999996</v>
          </cell>
          <cell r="BG19">
            <v>17.713059999999999</v>
          </cell>
          <cell r="BH19">
            <v>11.217309999999999</v>
          </cell>
          <cell r="BI19">
            <v>18.653289999999998</v>
          </cell>
          <cell r="BJ19">
            <v>56.626539999999999</v>
          </cell>
          <cell r="BK19">
            <v>65.017219999999995</v>
          </cell>
          <cell r="BL19">
            <v>74.601889999999997</v>
          </cell>
          <cell r="BM19">
            <v>13.48063</v>
          </cell>
          <cell r="BN19">
            <v>23.50048</v>
          </cell>
          <cell r="BO19">
            <v>36.48659</v>
          </cell>
          <cell r="BP19">
            <v>58.307969999999997</v>
          </cell>
          <cell r="BQ19">
            <v>59.729680000000002</v>
          </cell>
          <cell r="BR19">
            <v>67.197029999999998</v>
          </cell>
          <cell r="BS19">
            <v>24.202349999999999</v>
          </cell>
          <cell r="BT19">
            <v>58.03051</v>
          </cell>
          <cell r="BU19">
            <v>40.654359999999997</v>
          </cell>
          <cell r="BV19">
            <v>40.098300000000002</v>
          </cell>
          <cell r="BW19">
            <v>4.05206</v>
          </cell>
          <cell r="BX19">
            <v>98.091710000000006</v>
          </cell>
          <cell r="BY19">
            <v>18.90409</v>
          </cell>
          <cell r="BZ19">
            <v>50.821849999999998</v>
          </cell>
          <cell r="CA19">
            <v>69.203100000000006</v>
          </cell>
          <cell r="CB19">
            <v>52.518659999999997</v>
          </cell>
          <cell r="CC19">
            <v>77.30265</v>
          </cell>
          <cell r="CD19">
            <v>9.9537800000000001</v>
          </cell>
          <cell r="CE19">
            <v>40.381720000000001</v>
          </cell>
          <cell r="CF19">
            <v>3.58263</v>
          </cell>
          <cell r="CG19">
            <v>0.49319000000000002</v>
          </cell>
          <cell r="CH19">
            <v>36.456150000000001</v>
          </cell>
          <cell r="CI19">
            <v>6.0063899999999997</v>
          </cell>
          <cell r="CJ19">
            <v>25.904129999999999</v>
          </cell>
          <cell r="CK19">
            <v>27.189679999999999</v>
          </cell>
          <cell r="CL19">
            <v>38.292859999999997</v>
          </cell>
          <cell r="CM19">
            <v>52.742179999999998</v>
          </cell>
          <cell r="CN19">
            <v>12.883010000000001</v>
          </cell>
          <cell r="CO19">
            <v>1.4542600000000001</v>
          </cell>
          <cell r="CP19">
            <v>8.9353499999999997</v>
          </cell>
          <cell r="CQ19">
            <v>5.5510799999999998</v>
          </cell>
          <cell r="CR19">
            <v>60.601790000000001</v>
          </cell>
          <cell r="CS19">
            <v>78.452430000000007</v>
          </cell>
          <cell r="CT19">
            <v>18.04729</v>
          </cell>
          <cell r="CU19">
            <v>1.42682</v>
          </cell>
          <cell r="CV19">
            <v>10.07273</v>
          </cell>
          <cell r="CW19">
            <v>73.192819999999998</v>
          </cell>
          <cell r="CX19">
            <v>26.43665</v>
          </cell>
          <cell r="CY19">
            <v>6.41113</v>
          </cell>
          <cell r="CZ19">
            <v>45.106749999999998</v>
          </cell>
          <cell r="DA19">
            <v>28.55181</v>
          </cell>
          <cell r="DB19">
            <v>34.475189999999998</v>
          </cell>
          <cell r="DC19">
            <v>28.691880000000001</v>
          </cell>
          <cell r="DD19">
            <v>69.429490000000001</v>
          </cell>
          <cell r="DE19">
            <v>60.188459999999999</v>
          </cell>
          <cell r="DF19">
            <v>10.2392</v>
          </cell>
          <cell r="DG19">
            <v>65.556709999999995</v>
          </cell>
          <cell r="DH19">
            <v>77.193790000000007</v>
          </cell>
          <cell r="DI19">
            <v>4.8184800000000001</v>
          </cell>
          <cell r="DJ19">
            <v>32.775730000000003</v>
          </cell>
          <cell r="DK19">
            <v>8.0458400000000001</v>
          </cell>
          <cell r="DL19">
            <v>49.849670000000003</v>
          </cell>
          <cell r="DM19" t="str">
            <v/>
          </cell>
          <cell r="DN19">
            <v>53.618749999999999</v>
          </cell>
          <cell r="DO19">
            <v>86.712739999999997</v>
          </cell>
          <cell r="DP19" t="str">
            <v/>
          </cell>
          <cell r="DQ19">
            <v>70.581670000000003</v>
          </cell>
          <cell r="DR19" t="str">
            <v/>
          </cell>
          <cell r="DS19">
            <v>5.9290700000000003</v>
          </cell>
          <cell r="DT19">
            <v>4.3871700000000002</v>
          </cell>
          <cell r="DU19">
            <v>71.053319999999999</v>
          </cell>
          <cell r="DV19">
            <v>49.397469999999998</v>
          </cell>
          <cell r="DW19" t="str">
            <v/>
          </cell>
          <cell r="DX19">
            <v>19.75338</v>
          </cell>
          <cell r="DY19">
            <v>1.4476500000000001</v>
          </cell>
          <cell r="DZ19">
            <v>45.034329999999997</v>
          </cell>
          <cell r="EA19">
            <v>11.57311</v>
          </cell>
          <cell r="EB19">
            <v>33.699890000000003</v>
          </cell>
          <cell r="EC19">
            <v>38.365639999999999</v>
          </cell>
          <cell r="ED19">
            <v>4.0956999999999999</v>
          </cell>
          <cell r="EE19">
            <v>79.444659999999999</v>
          </cell>
          <cell r="EF19">
            <v>30.403079999999999</v>
          </cell>
          <cell r="EG19">
            <v>57.415190000000003</v>
          </cell>
          <cell r="EH19">
            <v>82.915199999999999</v>
          </cell>
          <cell r="EI19">
            <v>64.911709999999999</v>
          </cell>
          <cell r="EJ19">
            <v>78.644400000000005</v>
          </cell>
          <cell r="EK19">
            <v>9.6837099999999996</v>
          </cell>
          <cell r="EL19">
            <v>10.226610000000001</v>
          </cell>
          <cell r="EM19">
            <v>2.4039000000000001</v>
          </cell>
          <cell r="EN19">
            <v>3.2066954017234601</v>
          </cell>
        </row>
        <row r="20">
          <cell r="C20" t="str">
            <v>2.2.2</v>
          </cell>
          <cell r="F20" t="str">
            <v/>
          </cell>
          <cell r="G20" t="str">
            <v>Tertiary graduates in science (% of total tertiary graduates)</v>
          </cell>
          <cell r="H20" t="str">
            <v>UNESCO</v>
          </cell>
          <cell r="I20" t="str">
            <v>2000 - 2010</v>
          </cell>
          <cell r="J20">
            <v>0.71767917632507405</v>
          </cell>
          <cell r="K20">
            <v>1.0592807265608619</v>
          </cell>
          <cell r="L20">
            <v>1</v>
          </cell>
          <cell r="M20" t="str">
            <v>good</v>
          </cell>
          <cell r="N20" t="str">
            <v>SCORE</v>
          </cell>
          <cell r="O20">
            <v>1.94156</v>
          </cell>
          <cell r="P20">
            <v>11.22593</v>
          </cell>
          <cell r="Q20">
            <v>9.8837200000000003</v>
          </cell>
          <cell r="R20">
            <v>7.1558099999999998</v>
          </cell>
          <cell r="S20">
            <v>1.3466499999999999</v>
          </cell>
          <cell r="T20">
            <v>10.85097</v>
          </cell>
          <cell r="U20">
            <v>10.72526</v>
          </cell>
          <cell r="V20">
            <v>9.6098099999999995</v>
          </cell>
          <cell r="W20" t="str">
            <v/>
          </cell>
          <cell r="X20">
            <v>8.1303999999999998</v>
          </cell>
          <cell r="Y20">
            <v>2.1531099999999999</v>
          </cell>
          <cell r="Z20">
            <v>5.56515</v>
          </cell>
          <cell r="AA20" t="str">
            <v/>
          </cell>
          <cell r="AB20">
            <v>4.8627500000000001</v>
          </cell>
          <cell r="AC20" t="str">
            <v/>
          </cell>
          <cell r="AD20">
            <v>8.5106400000000004</v>
          </cell>
          <cell r="AE20">
            <v>6.7710499999999998</v>
          </cell>
          <cell r="AF20">
            <v>7.2489600000000003</v>
          </cell>
          <cell r="AG20">
            <v>3.60954</v>
          </cell>
          <cell r="AH20" t="str">
            <v/>
          </cell>
          <cell r="AI20">
            <v>9.41465</v>
          </cell>
          <cell r="AJ20">
            <v>14.294119999999999</v>
          </cell>
          <cell r="AK20">
            <v>10.62659</v>
          </cell>
          <cell r="AL20">
            <v>6.6941300000000004</v>
          </cell>
          <cell r="AM20" t="str">
            <v/>
          </cell>
          <cell r="AN20">
            <v>1.91438</v>
          </cell>
          <cell r="AO20">
            <v>5.9630400000000003</v>
          </cell>
          <cell r="AP20" t="str">
            <v/>
          </cell>
          <cell r="AQ20">
            <v>9.1877600000000008</v>
          </cell>
          <cell r="AR20">
            <v>9.4053500000000003</v>
          </cell>
          <cell r="AS20">
            <v>9.3699899999999996</v>
          </cell>
          <cell r="AT20">
            <v>7.0506900000000003</v>
          </cell>
          <cell r="AU20" t="str">
            <v/>
          </cell>
          <cell r="AV20">
            <v>5.5076700000000001</v>
          </cell>
          <cell r="AW20" t="str">
            <v/>
          </cell>
          <cell r="AX20">
            <v>17.00525</v>
          </cell>
          <cell r="AY20">
            <v>10.06611</v>
          </cell>
          <cell r="AZ20">
            <v>8.5391100000000009</v>
          </cell>
          <cell r="BA20">
            <v>11.7087</v>
          </cell>
          <cell r="BB20">
            <v>10.64312</v>
          </cell>
          <cell r="BC20">
            <v>6.2267400000000004</v>
          </cell>
          <cell r="BD20">
            <v>13.131270000000001</v>
          </cell>
          <cell r="BE20">
            <v>9.9127299999999998</v>
          </cell>
          <cell r="BF20">
            <v>10.86684</v>
          </cell>
          <cell r="BG20">
            <v>2.6346099999999999</v>
          </cell>
          <cell r="BH20">
            <v>9.2622999999999998</v>
          </cell>
          <cell r="BI20">
            <v>1.71766</v>
          </cell>
          <cell r="BJ20">
            <v>15.13875</v>
          </cell>
          <cell r="BK20">
            <v>5.8005899999999997</v>
          </cell>
          <cell r="BL20">
            <v>6.5307199999999996</v>
          </cell>
          <cell r="BM20" t="str">
            <v/>
          </cell>
          <cell r="BN20">
            <v>5.5317499999999997</v>
          </cell>
          <cell r="BO20">
            <v>9.6036900000000003</v>
          </cell>
          <cell r="BP20">
            <v>13.884539999999999</v>
          </cell>
          <cell r="BQ20">
            <v>6.39642</v>
          </cell>
          <cell r="BR20">
            <v>6.6374599999999999</v>
          </cell>
          <cell r="BS20" t="str">
            <v/>
          </cell>
          <cell r="BT20">
            <v>3.04196</v>
          </cell>
          <cell r="BU20">
            <v>14.34421</v>
          </cell>
          <cell r="BV20" t="str">
            <v/>
          </cell>
          <cell r="BW20">
            <v>12.78163</v>
          </cell>
          <cell r="BX20">
            <v>7.5925399999999996</v>
          </cell>
          <cell r="BY20" t="str">
            <v/>
          </cell>
          <cell r="BZ20">
            <v>5.4915500000000002</v>
          </cell>
          <cell r="CA20">
            <v>5.0682700000000001</v>
          </cell>
          <cell r="CB20">
            <v>14.02298</v>
          </cell>
          <cell r="CC20">
            <v>5.4950999999999999</v>
          </cell>
          <cell r="CD20" t="str">
            <v/>
          </cell>
          <cell r="CE20">
            <v>8.2164900000000003</v>
          </cell>
          <cell r="CF20">
            <v>13.14512</v>
          </cell>
          <cell r="CG20">
            <v>7.0053900000000002</v>
          </cell>
          <cell r="CH20">
            <v>14.81161</v>
          </cell>
          <cell r="CI20" t="str">
            <v/>
          </cell>
          <cell r="CJ20" t="str">
            <v/>
          </cell>
          <cell r="CK20">
            <v>10.808630000000001</v>
          </cell>
          <cell r="CL20" t="str">
            <v/>
          </cell>
          <cell r="CM20">
            <v>5.4170299999999996</v>
          </cell>
          <cell r="CN20">
            <v>23.25516</v>
          </cell>
          <cell r="CO20">
            <v>7.6625199999999998</v>
          </cell>
          <cell r="CP20">
            <v>1.2669699999999999</v>
          </cell>
          <cell r="CQ20">
            <v>7.4071499999999997</v>
          </cell>
          <cell r="CR20">
            <v>6.3286899999999999</v>
          </cell>
          <cell r="CS20">
            <v>12.69909</v>
          </cell>
          <cell r="CT20" t="str">
            <v/>
          </cell>
          <cell r="CU20">
            <v>10.474909999999999</v>
          </cell>
          <cell r="CV20" t="str">
            <v/>
          </cell>
          <cell r="CW20">
            <v>7.5011299999999999</v>
          </cell>
          <cell r="CX20">
            <v>15.072839999999999</v>
          </cell>
          <cell r="CY20" t="str">
            <v/>
          </cell>
          <cell r="CZ20">
            <v>4.3920000000000003</v>
          </cell>
          <cell r="DA20" t="str">
            <v/>
          </cell>
          <cell r="DB20" t="str">
            <v/>
          </cell>
          <cell r="DC20">
            <v>10.22447</v>
          </cell>
          <cell r="DD20">
            <v>7.6296099999999996</v>
          </cell>
          <cell r="DE20">
            <v>10.66263</v>
          </cell>
          <cell r="DF20">
            <v>9.3308800000000005</v>
          </cell>
          <cell r="DG20">
            <v>6.4332599999999998</v>
          </cell>
          <cell r="DH20">
            <v>5.7906599999999999</v>
          </cell>
          <cell r="DI20" t="str">
            <v/>
          </cell>
          <cell r="DJ20">
            <v>20.342780000000001</v>
          </cell>
          <cell r="DK20" t="str">
            <v/>
          </cell>
          <cell r="DL20">
            <v>7.4111500000000001</v>
          </cell>
          <cell r="DM20" t="str">
            <v/>
          </cell>
          <cell r="DN20">
            <v>7.4539400000000002</v>
          </cell>
          <cell r="DO20">
            <v>4.0648</v>
          </cell>
          <cell r="DP20" t="str">
            <v/>
          </cell>
          <cell r="DQ20">
            <v>9.2363099999999996</v>
          </cell>
          <cell r="DR20" t="str">
            <v/>
          </cell>
          <cell r="DS20" t="str">
            <v/>
          </cell>
          <cell r="DT20">
            <v>2.38741</v>
          </cell>
          <cell r="DU20">
            <v>6.9542000000000002</v>
          </cell>
          <cell r="DV20">
            <v>8.6831200000000006</v>
          </cell>
          <cell r="DW20" t="str">
            <v/>
          </cell>
          <cell r="DX20">
            <v>15.439539999999999</v>
          </cell>
          <cell r="DY20">
            <v>3.0039699999999998</v>
          </cell>
          <cell r="DZ20">
            <v>9.6541899999999998</v>
          </cell>
          <cell r="EA20">
            <v>11.146100000000001</v>
          </cell>
          <cell r="EB20" t="str">
            <v/>
          </cell>
          <cell r="EC20">
            <v>8.1799499999999998</v>
          </cell>
          <cell r="ED20">
            <v>3.1326800000000001</v>
          </cell>
          <cell r="EE20">
            <v>3.6432199999999999</v>
          </cell>
          <cell r="EF20">
            <v>16.015260000000001</v>
          </cell>
          <cell r="EG20">
            <v>13.16198</v>
          </cell>
          <cell r="EH20">
            <v>8.4126600000000007</v>
          </cell>
          <cell r="EI20">
            <v>6.2830000000000004</v>
          </cell>
          <cell r="EJ20">
            <v>6.9592200000000002</v>
          </cell>
          <cell r="EK20" t="str">
            <v/>
          </cell>
          <cell r="EL20" t="str">
            <v/>
          </cell>
          <cell r="EM20" t="str">
            <v/>
          </cell>
          <cell r="EN20" t="str">
            <v/>
          </cell>
        </row>
        <row r="21">
          <cell r="C21" t="str">
            <v>2.2.3</v>
          </cell>
          <cell r="F21" t="str">
            <v/>
          </cell>
          <cell r="G21" t="str">
            <v>Tertiary graduates in engineering, manufacturing and construction (% of total tertiary graduates)</v>
          </cell>
          <cell r="H21" t="str">
            <v>UNESCO</v>
          </cell>
          <cell r="I21" t="str">
            <v>2000 - 2009</v>
          </cell>
          <cell r="J21">
            <v>0.66534812901468798</v>
          </cell>
          <cell r="K21">
            <v>0.17711128751038085</v>
          </cell>
          <cell r="L21">
            <v>1</v>
          </cell>
          <cell r="M21" t="str">
            <v>good</v>
          </cell>
          <cell r="N21" t="str">
            <v>SCORE</v>
          </cell>
          <cell r="O21">
            <v>4.1906999999999996</v>
          </cell>
          <cell r="P21">
            <v>12.168200000000001</v>
          </cell>
          <cell r="Q21">
            <v>8.7209299999999992</v>
          </cell>
          <cell r="R21">
            <v>5.45031</v>
          </cell>
          <cell r="S21">
            <v>5.7312399999999997</v>
          </cell>
          <cell r="T21">
            <v>7.5906200000000004</v>
          </cell>
          <cell r="U21">
            <v>17.71604</v>
          </cell>
          <cell r="V21">
            <v>6.2299100000000003</v>
          </cell>
          <cell r="W21" t="str">
            <v/>
          </cell>
          <cell r="X21">
            <v>2.44604</v>
          </cell>
          <cell r="Y21">
            <v>23.772210000000001</v>
          </cell>
          <cell r="Z21">
            <v>10.237740000000001</v>
          </cell>
          <cell r="AA21" t="str">
            <v/>
          </cell>
          <cell r="AB21">
            <v>10.772349999999999</v>
          </cell>
          <cell r="AC21" t="str">
            <v/>
          </cell>
          <cell r="AD21">
            <v>4.4430500000000004</v>
          </cell>
          <cell r="AE21">
            <v>5.1719999999999997</v>
          </cell>
          <cell r="AF21">
            <v>7.84314</v>
          </cell>
          <cell r="AG21">
            <v>14.30341</v>
          </cell>
          <cell r="AH21" t="str">
            <v/>
          </cell>
          <cell r="AI21">
            <v>3.0763699999999998</v>
          </cell>
          <cell r="AJ21">
            <v>4.1882400000000004</v>
          </cell>
          <cell r="AK21">
            <v>10.43112</v>
          </cell>
          <cell r="AL21">
            <v>15.555680000000001</v>
          </cell>
          <cell r="AM21" t="str">
            <v/>
          </cell>
          <cell r="AN21">
            <v>22.265049999999999</v>
          </cell>
          <cell r="AO21">
            <v>5.9668200000000002</v>
          </cell>
          <cell r="AP21" t="str">
            <v/>
          </cell>
          <cell r="AQ21">
            <v>13.69441</v>
          </cell>
          <cell r="AR21">
            <v>3.1982900000000001</v>
          </cell>
          <cell r="AS21">
            <v>15.95612</v>
          </cell>
          <cell r="AT21">
            <v>12.36885</v>
          </cell>
          <cell r="AU21" t="str">
            <v/>
          </cell>
          <cell r="AV21">
            <v>7.2984499999999999</v>
          </cell>
          <cell r="AW21" t="str">
            <v/>
          </cell>
          <cell r="AX21">
            <v>10.75881</v>
          </cell>
          <cell r="AY21">
            <v>10.47157</v>
          </cell>
          <cell r="AZ21">
            <v>6.3520399999999997</v>
          </cell>
          <cell r="BA21">
            <v>15.11444</v>
          </cell>
          <cell r="BB21">
            <v>15.60511</v>
          </cell>
          <cell r="BC21">
            <v>9.46129</v>
          </cell>
          <cell r="BD21">
            <v>13.16743</v>
          </cell>
          <cell r="BE21">
            <v>6.7643700000000004</v>
          </cell>
          <cell r="BF21">
            <v>13.994260000000001</v>
          </cell>
          <cell r="BG21">
            <v>14.12811</v>
          </cell>
          <cell r="BH21">
            <v>7.8688500000000001</v>
          </cell>
          <cell r="BI21">
            <v>10.84273</v>
          </cell>
          <cell r="BJ21">
            <v>19.530190000000001</v>
          </cell>
          <cell r="BK21">
            <v>7.5076599999999996</v>
          </cell>
          <cell r="BL21">
            <v>6.9991700000000003</v>
          </cell>
          <cell r="BM21" t="str">
            <v/>
          </cell>
          <cell r="BN21">
            <v>16.151759999999999</v>
          </cell>
          <cell r="BO21">
            <v>29.91713</v>
          </cell>
          <cell r="BP21">
            <v>10.45377</v>
          </cell>
          <cell r="BQ21">
            <v>23.419339999999998</v>
          </cell>
          <cell r="BR21">
            <v>13.838559999999999</v>
          </cell>
          <cell r="BS21" t="str">
            <v/>
          </cell>
          <cell r="BT21">
            <v>17.693909999999999</v>
          </cell>
          <cell r="BU21">
            <v>10.76774</v>
          </cell>
          <cell r="BV21" t="str">
            <v/>
          </cell>
          <cell r="BW21">
            <v>17.454809999999998</v>
          </cell>
          <cell r="BX21">
            <v>24.808599999999998</v>
          </cell>
          <cell r="BY21" t="str">
            <v/>
          </cell>
          <cell r="BZ21">
            <v>9.6909700000000001</v>
          </cell>
          <cell r="CA21">
            <v>7.5879200000000004</v>
          </cell>
          <cell r="CB21">
            <v>11.09233</v>
          </cell>
          <cell r="CC21">
            <v>15.547510000000001</v>
          </cell>
          <cell r="CD21" t="str">
            <v/>
          </cell>
          <cell r="CE21">
            <v>9.4578900000000008</v>
          </cell>
          <cell r="CF21">
            <v>7.7669899999999998</v>
          </cell>
          <cell r="CG21">
            <v>5.6966900000000003</v>
          </cell>
          <cell r="CH21">
            <v>25.429839999999999</v>
          </cell>
          <cell r="CI21" t="str">
            <v/>
          </cell>
          <cell r="CJ21" t="str">
            <v/>
          </cell>
          <cell r="CK21">
            <v>15.42836</v>
          </cell>
          <cell r="CL21" t="str">
            <v/>
          </cell>
          <cell r="CM21">
            <v>11.70055</v>
          </cell>
          <cell r="CN21">
            <v>12.40887</v>
          </cell>
          <cell r="CO21">
            <v>4.4813299999999998</v>
          </cell>
          <cell r="CP21">
            <v>1.37557</v>
          </cell>
          <cell r="CQ21">
            <v>5.1590400000000001</v>
          </cell>
          <cell r="CR21">
            <v>7.6552800000000003</v>
          </cell>
          <cell r="CS21">
            <v>6.0560200000000002</v>
          </cell>
          <cell r="CT21" t="str">
            <v/>
          </cell>
          <cell r="CU21" t="str">
            <v/>
          </cell>
          <cell r="CV21" t="str">
            <v/>
          </cell>
          <cell r="CW21">
            <v>7.6626599999999998</v>
          </cell>
          <cell r="CX21">
            <v>12.59722</v>
          </cell>
          <cell r="CY21" t="str">
            <v/>
          </cell>
          <cell r="CZ21">
            <v>14.714399999999999</v>
          </cell>
          <cell r="DA21" t="str">
            <v/>
          </cell>
          <cell r="DB21" t="str">
            <v/>
          </cell>
          <cell r="DC21">
            <v>14.089090000000001</v>
          </cell>
          <cell r="DD21">
            <v>8.4408700000000003</v>
          </cell>
          <cell r="DE21">
            <v>16.782050000000002</v>
          </cell>
          <cell r="DF21">
            <v>11.29527</v>
          </cell>
          <cell r="DG21">
            <v>10.083959999999999</v>
          </cell>
          <cell r="DH21">
            <v>21.531849999999999</v>
          </cell>
          <cell r="DI21" t="str">
            <v/>
          </cell>
          <cell r="DJ21">
            <v>4.2608300000000003</v>
          </cell>
          <cell r="DK21" t="str">
            <v/>
          </cell>
          <cell r="DL21">
            <v>14.07813</v>
          </cell>
          <cell r="DM21" t="str">
            <v/>
          </cell>
          <cell r="DN21">
            <v>13.313140000000001</v>
          </cell>
          <cell r="DO21">
            <v>13.570639999999999</v>
          </cell>
          <cell r="DP21" t="str">
            <v/>
          </cell>
          <cell r="DQ21">
            <v>16.423739999999999</v>
          </cell>
          <cell r="DR21" t="str">
            <v/>
          </cell>
          <cell r="DS21" t="str">
            <v/>
          </cell>
          <cell r="DT21">
            <v>3.4782600000000001</v>
          </cell>
          <cell r="DU21">
            <v>16.67015</v>
          </cell>
          <cell r="DV21">
            <v>11.85858</v>
          </cell>
          <cell r="DW21" t="str">
            <v/>
          </cell>
          <cell r="DX21">
            <v>8.4940700000000007</v>
          </cell>
          <cell r="DY21">
            <v>18.048660000000002</v>
          </cell>
          <cell r="DZ21">
            <v>8.8137000000000008</v>
          </cell>
          <cell r="EA21">
            <v>19.238040000000002</v>
          </cell>
          <cell r="EB21" t="str">
            <v/>
          </cell>
          <cell r="EC21">
            <v>13.743650000000001</v>
          </cell>
          <cell r="ED21">
            <v>6.3976600000000001</v>
          </cell>
          <cell r="EE21">
            <v>20.241879999999998</v>
          </cell>
          <cell r="EF21">
            <v>11.32517</v>
          </cell>
          <cell r="EG21">
            <v>8.4298300000000008</v>
          </cell>
          <cell r="EH21">
            <v>6.97966</v>
          </cell>
          <cell r="EI21">
            <v>5.7339000000000002</v>
          </cell>
          <cell r="EJ21">
            <v>19.488769999999999</v>
          </cell>
          <cell r="EK21">
            <v>19.757339999999999</v>
          </cell>
          <cell r="EL21" t="str">
            <v/>
          </cell>
          <cell r="EM21" t="str">
            <v/>
          </cell>
          <cell r="EN21" t="str">
            <v/>
          </cell>
        </row>
        <row r="22">
          <cell r="C22" t="str">
            <v>2.2.4</v>
          </cell>
          <cell r="F22" t="str">
            <v>Outliers</v>
          </cell>
          <cell r="G22" t="str">
            <v>Tertiary inbound mobility ratio (%)</v>
          </cell>
          <cell r="H22" t="str">
            <v>UNESCO</v>
          </cell>
          <cell r="I22" t="str">
            <v>2000 - 2010</v>
          </cell>
          <cell r="J22">
            <v>2.6356190318955384</v>
          </cell>
          <cell r="K22">
            <v>7.3509563497095005</v>
          </cell>
          <cell r="L22">
            <v>0.5</v>
          </cell>
          <cell r="M22" t="str">
            <v>good</v>
          </cell>
          <cell r="N22" t="str">
            <v>Outliers</v>
          </cell>
          <cell r="O22">
            <v>0.91108</v>
          </cell>
          <cell r="P22">
            <v>0.52771999999999997</v>
          </cell>
          <cell r="Q22" t="str">
            <v/>
          </cell>
          <cell r="R22" t="str">
            <v/>
          </cell>
          <cell r="S22">
            <v>3.2061799999999998</v>
          </cell>
          <cell r="T22">
            <v>20.63287</v>
          </cell>
          <cell r="U22">
            <v>18.749279999999999</v>
          </cell>
          <cell r="V22">
            <v>3.50352</v>
          </cell>
          <cell r="W22">
            <v>24.101759999999999</v>
          </cell>
          <cell r="X22" t="str">
            <v/>
          </cell>
          <cell r="Y22">
            <v>1.0246599999999999</v>
          </cell>
          <cell r="Z22">
            <v>7.4303100000000004</v>
          </cell>
          <cell r="AA22" t="str">
            <v/>
          </cell>
          <cell r="AB22" t="str">
            <v/>
          </cell>
          <cell r="AC22" t="str">
            <v/>
          </cell>
          <cell r="AD22">
            <v>4.1629500000000004</v>
          </cell>
          <cell r="AE22" t="str">
            <v/>
          </cell>
          <cell r="AF22">
            <v>4.8305199999999999</v>
          </cell>
          <cell r="AG22">
            <v>3.5044599999999999</v>
          </cell>
          <cell r="AH22">
            <v>3.1493799999999998</v>
          </cell>
          <cell r="AI22" t="str">
            <v/>
          </cell>
          <cell r="AJ22">
            <v>1.0724</v>
          </cell>
          <cell r="AK22">
            <v>4.8994099999999996</v>
          </cell>
          <cell r="AL22">
            <v>1.51047</v>
          </cell>
          <cell r="AM22" t="str">
            <v/>
          </cell>
          <cell r="AN22" t="str">
            <v/>
          </cell>
          <cell r="AO22">
            <v>1.43428</v>
          </cell>
          <cell r="AP22" t="str">
            <v/>
          </cell>
          <cell r="AQ22">
            <v>3.2975400000000001</v>
          </cell>
          <cell r="AR22">
            <v>27.935220000000001</v>
          </cell>
          <cell r="AS22">
            <v>7.1093400000000004</v>
          </cell>
          <cell r="AT22">
            <v>2.7693099999999999</v>
          </cell>
          <cell r="AU22" t="str">
            <v/>
          </cell>
          <cell r="AV22" t="str">
            <v/>
          </cell>
          <cell r="AW22">
            <v>1.4004799999999999</v>
          </cell>
          <cell r="AX22">
            <v>0.62763999999999998</v>
          </cell>
          <cell r="AY22">
            <v>1.5139100000000001</v>
          </cell>
          <cell r="AZ22" t="str">
            <v/>
          </cell>
          <cell r="BA22">
            <v>3.6502699999999999</v>
          </cell>
          <cell r="BB22">
            <v>11.246560000000001</v>
          </cell>
          <cell r="BC22">
            <v>0.52402000000000004</v>
          </cell>
          <cell r="BD22" t="str">
            <v/>
          </cell>
          <cell r="BE22">
            <v>1.35626</v>
          </cell>
          <cell r="BF22">
            <v>3.5099499999999999</v>
          </cell>
          <cell r="BG22" t="str">
            <v/>
          </cell>
          <cell r="BH22">
            <v>0.51937</v>
          </cell>
          <cell r="BI22">
            <v>0.68320000000000003</v>
          </cell>
          <cell r="BJ22">
            <v>3.6358600000000001</v>
          </cell>
          <cell r="BK22">
            <v>3.7366299999999999</v>
          </cell>
          <cell r="BL22">
            <v>4.3292599999999997</v>
          </cell>
          <cell r="BM22" t="str">
            <v/>
          </cell>
          <cell r="BN22" t="str">
            <v/>
          </cell>
          <cell r="BO22" t="str">
            <v/>
          </cell>
          <cell r="BP22">
            <v>7.1667800000000002</v>
          </cell>
          <cell r="BQ22" t="str">
            <v/>
          </cell>
          <cell r="BR22">
            <v>3.3917999999999999</v>
          </cell>
          <cell r="BS22">
            <v>2.2141999999999999</v>
          </cell>
          <cell r="BT22">
            <v>3.2134999999999998</v>
          </cell>
          <cell r="BU22">
            <v>10.456049999999999</v>
          </cell>
          <cell r="BV22">
            <v>1.9621</v>
          </cell>
          <cell r="BW22" t="str">
            <v/>
          </cell>
          <cell r="BX22">
            <v>1.25837</v>
          </cell>
          <cell r="BY22" t="str">
            <v/>
          </cell>
          <cell r="BZ22">
            <v>8.6418700000000008</v>
          </cell>
          <cell r="CA22">
            <v>1.1545099999999999</v>
          </cell>
          <cell r="CB22">
            <v>12.12157</v>
          </cell>
          <cell r="CC22">
            <v>1.4431</v>
          </cell>
          <cell r="CD22">
            <v>42.236260000000001</v>
          </cell>
          <cell r="CE22">
            <v>2.0426199999999999</v>
          </cell>
          <cell r="CF22">
            <v>1.8068900000000001</v>
          </cell>
          <cell r="CG22" t="str">
            <v/>
          </cell>
          <cell r="CH22">
            <v>4.92096</v>
          </cell>
          <cell r="CI22">
            <v>6.5414399999999997</v>
          </cell>
          <cell r="CJ22" t="str">
            <v/>
          </cell>
          <cell r="CK22" t="str">
            <v/>
          </cell>
          <cell r="CL22">
            <v>1.0810500000000001</v>
          </cell>
          <cell r="CM22">
            <v>0.68179999999999996</v>
          </cell>
          <cell r="CN22">
            <v>1.8912100000000001</v>
          </cell>
          <cell r="CO22" t="str">
            <v/>
          </cell>
          <cell r="CP22">
            <v>10.168979999999999</v>
          </cell>
          <cell r="CQ22" t="str">
            <v/>
          </cell>
          <cell r="CR22">
            <v>4.9896599999999998</v>
          </cell>
          <cell r="CS22">
            <v>12.917680000000001</v>
          </cell>
          <cell r="CT22" t="str">
            <v/>
          </cell>
          <cell r="CU22">
            <v>6.5804900000000002</v>
          </cell>
          <cell r="CV22" t="str">
            <v/>
          </cell>
          <cell r="CW22">
            <v>7.5722199999999997</v>
          </cell>
          <cell r="CX22">
            <v>2.3170000000000002</v>
          </cell>
          <cell r="CY22" t="str">
            <v/>
          </cell>
          <cell r="CZ22" t="str">
            <v/>
          </cell>
          <cell r="DA22" t="str">
            <v/>
          </cell>
          <cell r="DB22" t="str">
            <v/>
          </cell>
          <cell r="DC22" t="str">
            <v/>
          </cell>
          <cell r="DD22">
            <v>0.69091000000000002</v>
          </cell>
          <cell r="DE22">
            <v>2.14954</v>
          </cell>
          <cell r="DF22">
            <v>28.287520000000001</v>
          </cell>
          <cell r="DG22">
            <v>1.3114399999999999</v>
          </cell>
          <cell r="DH22">
            <v>1.44807</v>
          </cell>
          <cell r="DI22">
            <v>0.71863999999999995</v>
          </cell>
          <cell r="DJ22">
            <v>2.6269200000000001</v>
          </cell>
          <cell r="DK22" t="str">
            <v/>
          </cell>
          <cell r="DL22">
            <v>4.4112900000000002</v>
          </cell>
          <cell r="DM22">
            <v>22.78</v>
          </cell>
          <cell r="DN22">
            <v>2.26471</v>
          </cell>
          <cell r="DO22">
            <v>1.17892</v>
          </cell>
          <cell r="DP22" t="str">
            <v/>
          </cell>
          <cell r="DQ22">
            <v>2.1182300000000001</v>
          </cell>
          <cell r="DR22" t="str">
            <v/>
          </cell>
          <cell r="DS22" t="str">
            <v/>
          </cell>
          <cell r="DT22">
            <v>2.1433599999999999</v>
          </cell>
          <cell r="DU22">
            <v>5.5674999999999999</v>
          </cell>
          <cell r="DV22">
            <v>14.124890000000001</v>
          </cell>
          <cell r="DW22" t="str">
            <v/>
          </cell>
          <cell r="DX22">
            <v>2.0412599999999999</v>
          </cell>
          <cell r="DY22">
            <v>0.64031000000000005</v>
          </cell>
          <cell r="DZ22">
            <v>0.78513999999999995</v>
          </cell>
          <cell r="EA22">
            <v>5.7847299999999997</v>
          </cell>
          <cell r="EB22">
            <v>0.70689999999999997</v>
          </cell>
          <cell r="EC22">
            <v>0.79834000000000005</v>
          </cell>
          <cell r="ED22" t="str">
            <v/>
          </cell>
          <cell r="EE22">
            <v>1.1438299999999999</v>
          </cell>
          <cell r="EF22">
            <v>39.217979999999997</v>
          </cell>
          <cell r="EG22">
            <v>14.672330000000001</v>
          </cell>
          <cell r="EH22">
            <v>3.4221300000000001</v>
          </cell>
          <cell r="EI22" t="str">
            <v/>
          </cell>
          <cell r="EJ22" t="str">
            <v/>
          </cell>
          <cell r="EK22" t="str">
            <v/>
          </cell>
          <cell r="EL22">
            <v>2.7104499999999998</v>
          </cell>
          <cell r="EM22" t="str">
            <v/>
          </cell>
          <cell r="EN22" t="str">
            <v/>
          </cell>
        </row>
        <row r="23">
          <cell r="C23" t="str">
            <v>2.2.5</v>
          </cell>
          <cell r="F23" t="str">
            <v>Outliers</v>
          </cell>
          <cell r="G23" t="str">
            <v>Tertiary outbound mobility ratio (%)</v>
          </cell>
          <cell r="H23" t="str">
            <v>UNESCO (UN Database)</v>
          </cell>
          <cell r="I23" t="str">
            <v>2000 - 2009</v>
          </cell>
          <cell r="J23">
            <v>7.8633520661980478</v>
          </cell>
          <cell r="K23">
            <v>73.153301808224199</v>
          </cell>
          <cell r="L23">
            <v>0.5</v>
          </cell>
          <cell r="M23" t="str">
            <v>good</v>
          </cell>
          <cell r="N23" t="str">
            <v>Outliers</v>
          </cell>
          <cell r="O23">
            <v>25.653600935601901</v>
          </cell>
          <cell r="P23">
            <v>2.5658801058607099</v>
          </cell>
          <cell r="Q23">
            <v>13.8600238222368</v>
          </cell>
          <cell r="R23">
            <v>0.36616550988977498</v>
          </cell>
          <cell r="S23">
            <v>3.5567082855821601</v>
          </cell>
          <cell r="T23">
            <v>0.85542724842637896</v>
          </cell>
          <cell r="U23">
            <v>3.5724443539297202</v>
          </cell>
          <cell r="V23">
            <v>5.0396064723459402</v>
          </cell>
          <cell r="W23">
            <v>16.236483182089898</v>
          </cell>
          <cell r="X23">
            <v>1.2950922864568799</v>
          </cell>
          <cell r="Y23">
            <v>5.1567683234520398</v>
          </cell>
          <cell r="Z23">
            <v>2.4451515242050301</v>
          </cell>
          <cell r="AA23">
            <v>8.8303640588690993</v>
          </cell>
          <cell r="AB23">
            <v>2.4796201432971898</v>
          </cell>
          <cell r="AC23">
            <v>14.842979861991299</v>
          </cell>
          <cell r="AD23">
            <v>49.904550772830802</v>
          </cell>
          <cell r="AE23">
            <v>0.38653034884238102</v>
          </cell>
          <cell r="AF23">
            <v>48.689138576778902</v>
          </cell>
          <cell r="AG23">
            <v>8.8284561545471405</v>
          </cell>
          <cell r="AH23">
            <v>5.9886545872328298</v>
          </cell>
          <cell r="AI23">
            <v>2.3949507881239098</v>
          </cell>
          <cell r="AJ23">
            <v>12.256233446904799</v>
          </cell>
          <cell r="AK23">
            <v>2.96967463147588</v>
          </cell>
          <cell r="AL23">
            <v>0.82585800161742895</v>
          </cell>
          <cell r="AM23">
            <v>1.6902485327271799</v>
          </cell>
          <cell r="AN23">
            <v>1.2412704261605501</v>
          </cell>
          <cell r="AO23">
            <v>1.47583478598589</v>
          </cell>
          <cell r="AP23">
            <v>3.69134794478606</v>
          </cell>
          <cell r="AQ23">
            <v>4.5373404922948204</v>
          </cell>
          <cell r="AR23">
            <v>92.770943631267599</v>
          </cell>
          <cell r="AS23">
            <v>2.4007744433688298</v>
          </cell>
          <cell r="AT23">
            <v>2.13604268617771</v>
          </cell>
          <cell r="AU23">
            <v>0.61417403300802198</v>
          </cell>
          <cell r="AV23">
            <v>1.62556452306921</v>
          </cell>
          <cell r="AW23">
            <v>0.35974432112726401</v>
          </cell>
          <cell r="AX23">
            <v>1.9168199689788299</v>
          </cell>
          <cell r="AY23">
            <v>5.1446426475765801</v>
          </cell>
          <cell r="AZ23">
            <v>1.50856046703068</v>
          </cell>
          <cell r="BA23">
            <v>2.0985118586265701</v>
          </cell>
          <cell r="BB23">
            <v>2.0488436793440501</v>
          </cell>
          <cell r="BC23">
            <v>6.3947939596385597</v>
          </cell>
          <cell r="BD23" t="str">
            <v/>
          </cell>
          <cell r="BE23">
            <v>5.36863380875179</v>
          </cell>
          <cell r="BF23">
            <v>5.4175278423774804</v>
          </cell>
          <cell r="BG23">
            <v>1.12234645231631</v>
          </cell>
          <cell r="BH23">
            <v>20.241437394722102</v>
          </cell>
          <cell r="BI23">
            <v>1.70502233653716</v>
          </cell>
          <cell r="BJ23">
            <v>13.110068681590599</v>
          </cell>
          <cell r="BK23">
            <v>1.69931796848878</v>
          </cell>
          <cell r="BL23">
            <v>14.3406890746197</v>
          </cell>
          <cell r="BM23">
            <v>1.03273492860979</v>
          </cell>
          <cell r="BN23">
            <v>0.68393423171493395</v>
          </cell>
          <cell r="BO23">
            <v>0.80430985785936504</v>
          </cell>
          <cell r="BP23">
            <v>10.0583694641437</v>
          </cell>
          <cell r="BQ23">
            <v>4.0753767917207302</v>
          </cell>
          <cell r="BR23">
            <v>1.7571100747355599</v>
          </cell>
          <cell r="BS23">
            <v>9.7580922160977295</v>
          </cell>
          <cell r="BT23">
            <v>1.27431301020253</v>
          </cell>
          <cell r="BU23">
            <v>3.8464859942218301</v>
          </cell>
          <cell r="BV23">
            <v>6.4123189432649603</v>
          </cell>
          <cell r="BW23">
            <v>12.227389634640501</v>
          </cell>
          <cell r="BX23">
            <v>3.52356669610618</v>
          </cell>
          <cell r="BY23">
            <v>15.0155912688895</v>
          </cell>
          <cell r="BZ23">
            <v>1.3882747656674601</v>
          </cell>
          <cell r="CA23">
            <v>3.1825297432686299</v>
          </cell>
          <cell r="CB23">
            <v>6.7647268179091098</v>
          </cell>
          <cell r="CC23">
            <v>3.4787506450420902</v>
          </cell>
          <cell r="CD23">
            <v>261.62704309063901</v>
          </cell>
          <cell r="CE23">
            <v>8.9551783097215605</v>
          </cell>
          <cell r="CF23">
            <v>6.5958852245081996</v>
          </cell>
          <cell r="CG23">
            <v>29.312480644162299</v>
          </cell>
          <cell r="CH23">
            <v>5.70400528606348</v>
          </cell>
          <cell r="CI23">
            <v>4.7214728990698598</v>
          </cell>
          <cell r="CJ23">
            <v>29.576198295410101</v>
          </cell>
          <cell r="CK23">
            <v>0.97252881506857203</v>
          </cell>
          <cell r="CL23">
            <v>10.4330749785865</v>
          </cell>
          <cell r="CM23">
            <v>5.5849220961770696</v>
          </cell>
          <cell r="CN23">
            <v>10.542442775116999</v>
          </cell>
          <cell r="CO23">
            <v>10.1738638773058</v>
          </cell>
          <cell r="CP23">
            <v>42.467143654539001</v>
          </cell>
          <cell r="CQ23">
            <v>5.1657456685902199</v>
          </cell>
          <cell r="CR23">
            <v>1.35505944573398</v>
          </cell>
          <cell r="CS23">
            <v>1.6803421251867201</v>
          </cell>
          <cell r="CT23">
            <v>1.7436303426436299</v>
          </cell>
          <cell r="CU23">
            <v>16.158465257740001</v>
          </cell>
          <cell r="CV23">
            <v>1.46493743923042</v>
          </cell>
          <cell r="CW23">
            <v>5.2620937405958497</v>
          </cell>
          <cell r="CX23">
            <v>7.6566562925238699</v>
          </cell>
          <cell r="CY23">
            <v>2.7594188491998302</v>
          </cell>
          <cell r="CZ23">
            <v>1.77079454911014</v>
          </cell>
          <cell r="DA23">
            <v>1.19908988745384</v>
          </cell>
          <cell r="DB23">
            <v>1.1708910930591701</v>
          </cell>
          <cell r="DC23">
            <v>0.31869162191783701</v>
          </cell>
          <cell r="DD23">
            <v>1.5033687599454599</v>
          </cell>
          <cell r="DE23">
            <v>2.8706585269436</v>
          </cell>
          <cell r="DF23">
            <v>15.4563571143883</v>
          </cell>
          <cell r="DG23">
            <v>2.1863542496749102</v>
          </cell>
          <cell r="DH23">
            <v>0.46726226519117098</v>
          </cell>
          <cell r="DI23">
            <v>4.5359865272114801</v>
          </cell>
          <cell r="DJ23">
            <v>3.0447195811307401</v>
          </cell>
          <cell r="DK23">
            <v>12.8044308716164</v>
          </cell>
          <cell r="DL23">
            <v>4.1077786850057603</v>
          </cell>
          <cell r="DM23" t="str">
            <v/>
          </cell>
          <cell r="DN23">
            <v>11.4957054519625</v>
          </cell>
          <cell r="DO23">
            <v>2.0312703018753502</v>
          </cell>
          <cell r="DP23">
            <v>0.671553115110883</v>
          </cell>
          <cell r="DQ23">
            <v>1.18724168579897</v>
          </cell>
          <cell r="DR23" t="str">
            <v/>
          </cell>
          <cell r="DS23">
            <v>1.57950948979492</v>
          </cell>
          <cell r="DT23">
            <v>53.952916373858002</v>
          </cell>
          <cell r="DU23">
            <v>3.3771711000076201</v>
          </cell>
          <cell r="DV23">
            <v>4.5382658629922101</v>
          </cell>
          <cell r="DW23" t="str">
            <v/>
          </cell>
          <cell r="DX23">
            <v>3.2421824732981599</v>
          </cell>
          <cell r="DY23">
            <v>7.7447672942285903</v>
          </cell>
          <cell r="DZ23">
            <v>0.99993950734286097</v>
          </cell>
          <cell r="EA23">
            <v>30.8215130023641</v>
          </cell>
          <cell r="EB23">
            <v>5.2179415554060604</v>
          </cell>
          <cell r="EC23">
            <v>1.6398222869421499</v>
          </cell>
          <cell r="ED23">
            <v>2.55736670132185</v>
          </cell>
          <cell r="EE23">
            <v>1.13856276949257</v>
          </cell>
          <cell r="EF23">
            <v>8.9980368858810795</v>
          </cell>
          <cell r="EG23">
            <v>0.88165069324067802</v>
          </cell>
          <cell r="EH23">
            <v>0.27555161286716401</v>
          </cell>
          <cell r="EI23">
            <v>1.3462765696332999</v>
          </cell>
          <cell r="EJ23">
            <v>0.57364159536838999</v>
          </cell>
          <cell r="EK23">
            <v>1.3135389514623199</v>
          </cell>
          <cell r="EL23">
            <v>2.9522475229140999</v>
          </cell>
          <cell r="EM23">
            <v>20.311163605262099</v>
          </cell>
          <cell r="EN23">
            <v>30.7152220366679</v>
          </cell>
        </row>
        <row r="24">
          <cell r="C24" t="str">
            <v>2.2.6</v>
          </cell>
          <cell r="F24" t="str">
            <v>Outliers</v>
          </cell>
          <cell r="G24" t="str">
            <v>Gross tertiary outbound enrolment ratio (%)</v>
          </cell>
          <cell r="H24" t="str">
            <v>UNESCO (UN database)</v>
          </cell>
          <cell r="I24" t="str">
            <v>2001 - 2009</v>
          </cell>
          <cell r="J24">
            <v>6.5250110077385948</v>
          </cell>
          <cell r="K24">
            <v>50.534795558295244</v>
          </cell>
          <cell r="L24">
            <v>0.5</v>
          </cell>
          <cell r="M24" t="str">
            <v>good</v>
          </cell>
          <cell r="N24" t="str">
            <v>Outliers</v>
          </cell>
          <cell r="O24">
            <v>6.8429613698853897</v>
          </cell>
          <cell r="P24">
            <v>0.57857866969223504</v>
          </cell>
          <cell r="Q24">
            <v>0.24401781579902901</v>
          </cell>
          <cell r="R24">
            <v>0.27153344525419898</v>
          </cell>
          <cell r="S24">
            <v>1.6975283960963601</v>
          </cell>
          <cell r="T24">
            <v>0.65864835878632899</v>
          </cell>
          <cell r="U24">
            <v>1.9546514710798399</v>
          </cell>
          <cell r="V24">
            <v>0.79391601210136298</v>
          </cell>
          <cell r="W24">
            <v>5.1742537427203699</v>
          </cell>
          <cell r="X24">
            <v>9.40747267966838E-2</v>
          </cell>
          <cell r="Y24">
            <v>3.7561638575643701</v>
          </cell>
          <cell r="Z24">
            <v>1.5397302454067601</v>
          </cell>
          <cell r="AA24">
            <v>0.46447062932752597</v>
          </cell>
          <cell r="AB24">
            <v>1.0036893201877399</v>
          </cell>
          <cell r="AC24" t="str">
            <v/>
          </cell>
          <cell r="AD24">
            <v>3.3744995932399702</v>
          </cell>
          <cell r="AE24">
            <v>0.13313286903124799</v>
          </cell>
          <cell r="AF24" t="str">
            <v/>
          </cell>
          <cell r="AG24">
            <v>4.50502251739454</v>
          </cell>
          <cell r="AH24">
            <v>0.18347116892106899</v>
          </cell>
          <cell r="AI24">
            <v>0.168024632170796</v>
          </cell>
          <cell r="AJ24">
            <v>0.958080408012844</v>
          </cell>
          <cell r="AK24">
            <v>2.0114217131132301</v>
          </cell>
          <cell r="AL24">
            <v>0.45252380038309298</v>
          </cell>
          <cell r="AM24">
            <v>0.38349866341676497</v>
          </cell>
          <cell r="AN24">
            <v>0.43888971837830498</v>
          </cell>
          <cell r="AO24">
            <v>0.41626856499486398</v>
          </cell>
          <cell r="AP24" t="str">
            <v/>
          </cell>
          <cell r="AQ24">
            <v>2.2348843918724</v>
          </cell>
          <cell r="AR24">
            <v>39.5371215263376</v>
          </cell>
          <cell r="AS24">
            <v>1.3988795900736599</v>
          </cell>
          <cell r="AT24">
            <v>1.6672079679549601</v>
          </cell>
          <cell r="AU24">
            <v>0.249837691208327</v>
          </cell>
          <cell r="AV24">
            <v>0.68942425259476303</v>
          </cell>
          <cell r="AW24">
            <v>0.10235689558121699</v>
          </cell>
          <cell r="AX24">
            <v>0.47083548933576203</v>
          </cell>
          <cell r="AY24">
            <v>3.2774782015457502</v>
          </cell>
          <cell r="AZ24">
            <v>5.4279994554337498E-2</v>
          </cell>
          <cell r="BA24">
            <v>1.98187097403865</v>
          </cell>
          <cell r="BB24">
            <v>1.11822588677295</v>
          </cell>
          <cell r="BC24">
            <v>2.19271970082842</v>
          </cell>
          <cell r="BD24">
            <v>1.67224471332692</v>
          </cell>
          <cell r="BE24">
            <v>0.32311066702832603</v>
          </cell>
          <cell r="BF24">
            <v>4.5606794338466896</v>
          </cell>
          <cell r="BG24">
            <v>0.20743360424388799</v>
          </cell>
          <cell r="BH24">
            <v>2.2705443322993601</v>
          </cell>
          <cell r="BI24">
            <v>0.31804270534523899</v>
          </cell>
          <cell r="BJ24" t="str">
            <v/>
          </cell>
          <cell r="BK24">
            <v>1.1048493725339801</v>
          </cell>
          <cell r="BL24">
            <v>10.6984255147356</v>
          </cell>
          <cell r="BM24">
            <v>0.15610965435450599</v>
          </cell>
          <cell r="BN24">
            <v>0.145418140296008</v>
          </cell>
          <cell r="BO24" t="str">
            <v/>
          </cell>
          <cell r="BP24">
            <v>5.8648306136580404</v>
          </cell>
          <cell r="BQ24">
            <v>2.4342093181275599</v>
          </cell>
          <cell r="BR24">
            <v>1.18072577536257</v>
          </cell>
          <cell r="BS24">
            <v>2.3616873040504198</v>
          </cell>
          <cell r="BT24">
            <v>0.73949039762351798</v>
          </cell>
          <cell r="BU24">
            <v>1.56376420497615</v>
          </cell>
          <cell r="BV24">
            <v>3.0089794790154998</v>
          </cell>
          <cell r="BW24">
            <v>0.31614986896950498</v>
          </cell>
          <cell r="BX24" t="str">
            <v/>
          </cell>
          <cell r="BY24">
            <v>3.0830184358181598</v>
          </cell>
          <cell r="BZ24">
            <v>0.72128663646837898</v>
          </cell>
          <cell r="CA24">
            <v>2.2024093253022499</v>
          </cell>
          <cell r="CB24">
            <v>3.4858222269963202</v>
          </cell>
          <cell r="CC24">
            <v>2.6891665722878701</v>
          </cell>
          <cell r="CD24">
            <v>22.261684898423098</v>
          </cell>
          <cell r="CE24" t="str">
            <v/>
          </cell>
          <cell r="CF24">
            <v>0.22429607520219</v>
          </cell>
          <cell r="CG24">
            <v>0.14769398339404599</v>
          </cell>
          <cell r="CH24">
            <v>1.9731029627377901</v>
          </cell>
          <cell r="CI24">
            <v>0.256959074273447</v>
          </cell>
          <cell r="CJ24">
            <v>7.6614577531116801</v>
          </cell>
          <cell r="CK24">
            <v>0.26442748180214898</v>
          </cell>
          <cell r="CL24">
            <v>4.1730730663814404</v>
          </cell>
          <cell r="CM24">
            <v>2.7837900069076702</v>
          </cell>
          <cell r="CN24">
            <v>1.2955554650013099</v>
          </cell>
          <cell r="CO24">
            <v>8.5410966233051597E-2</v>
          </cell>
          <cell r="CP24">
            <v>3.79458719298484</v>
          </cell>
          <cell r="CQ24">
            <v>0.40751214768827099</v>
          </cell>
          <cell r="CR24">
            <v>0.82119022272487296</v>
          </cell>
          <cell r="CS24">
            <v>1.31826923385634</v>
          </cell>
          <cell r="CT24">
            <v>0.37864901888903901</v>
          </cell>
          <cell r="CU24">
            <v>0.18762099833930099</v>
          </cell>
          <cell r="CV24">
            <v>0.175083593193852</v>
          </cell>
          <cell r="CW24">
            <v>3.8514750622926401</v>
          </cell>
          <cell r="CX24">
            <v>2.05879689169852</v>
          </cell>
          <cell r="CY24">
            <v>0.14291265250584601</v>
          </cell>
          <cell r="CZ24">
            <v>0.79874779991669898</v>
          </cell>
          <cell r="DA24">
            <v>0.352664515574584</v>
          </cell>
          <cell r="DB24">
            <v>0.53936887543777701</v>
          </cell>
          <cell r="DC24">
            <v>9.1438618391693205E-2</v>
          </cell>
          <cell r="DD24">
            <v>1.04378126452805</v>
          </cell>
          <cell r="DE24">
            <v>1.7278052083266799</v>
          </cell>
          <cell r="DF24">
            <v>1.69666529580078</v>
          </cell>
          <cell r="DG24">
            <v>1.43330181514958</v>
          </cell>
          <cell r="DH24" t="str">
            <v/>
          </cell>
          <cell r="DI24">
            <v>0.18002536361253799</v>
          </cell>
          <cell r="DJ24">
            <v>0.97461985303237697</v>
          </cell>
          <cell r="DK24">
            <v>1.02419258813064</v>
          </cell>
          <cell r="DL24">
            <v>1.9990660101427999</v>
          </cell>
          <cell r="DM24" t="str">
            <v/>
          </cell>
          <cell r="DN24">
            <v>6.1638538339498004</v>
          </cell>
          <cell r="DO24">
            <v>1.7613700379314201</v>
          </cell>
          <cell r="DP24">
            <v>0.10625114533154</v>
          </cell>
          <cell r="DQ24">
            <v>0.83797498954760397</v>
          </cell>
          <cell r="DR24">
            <v>0.81899676273407196</v>
          </cell>
          <cell r="DS24">
            <v>7.0604450861828594E-2</v>
          </cell>
          <cell r="DT24">
            <v>2.6308048813734399</v>
          </cell>
          <cell r="DU24">
            <v>2.3995920641102</v>
          </cell>
          <cell r="DV24">
            <v>2.2417883251836401</v>
          </cell>
          <cell r="DW24" t="str">
            <v/>
          </cell>
          <cell r="DX24">
            <v>0.65333376551813604</v>
          </cell>
          <cell r="DY24" t="str">
            <v/>
          </cell>
          <cell r="DZ24">
            <v>0.44654777715724098</v>
          </cell>
          <cell r="EA24">
            <v>3.5539387155449802</v>
          </cell>
          <cell r="EB24">
            <v>1.75844063029521</v>
          </cell>
          <cell r="EC24">
            <v>0.62912827321137998</v>
          </cell>
          <cell r="ED24">
            <v>9.4239906410023999E-2</v>
          </cell>
          <cell r="EE24">
            <v>0.904527351469819</v>
          </cell>
          <cell r="EF24">
            <v>2.2668853184441899</v>
          </cell>
          <cell r="EG24" t="str">
            <v/>
          </cell>
          <cell r="EH24" t="str">
            <v/>
          </cell>
          <cell r="EI24">
            <v>0.87389120572291201</v>
          </cell>
          <cell r="EJ24" t="str">
            <v/>
          </cell>
          <cell r="EK24" t="str">
            <v/>
          </cell>
          <cell r="EL24">
            <v>0.30883199218134599</v>
          </cell>
          <cell r="EM24">
            <v>0.40356263178249502</v>
          </cell>
          <cell r="EN24">
            <v>1.5305263937516</v>
          </cell>
        </row>
        <row r="25">
          <cell r="C25" t="str">
            <v>2.3.1</v>
          </cell>
          <cell r="F25" t="str">
            <v/>
          </cell>
          <cell r="G25" t="str">
            <v>Researchers, headcounts (per million people)</v>
          </cell>
          <cell r="H25" t="str">
            <v>UNESCO</v>
          </cell>
          <cell r="I25" t="str">
            <v>2000 - 2009</v>
          </cell>
          <cell r="J25">
            <v>1.6598883666523592</v>
          </cell>
          <cell r="K25">
            <v>2.8241139418956283</v>
          </cell>
          <cell r="L25">
            <v>1</v>
          </cell>
          <cell r="M25" t="str">
            <v>good</v>
          </cell>
          <cell r="N25" t="str">
            <v>SCORE</v>
          </cell>
          <cell r="O25" t="str">
            <v/>
          </cell>
          <cell r="P25">
            <v>420.18549999999999</v>
          </cell>
          <cell r="Q25" t="str">
            <v/>
          </cell>
          <cell r="R25">
            <v>1495.348</v>
          </cell>
          <cell r="S25">
            <v>1338.9960000000001</v>
          </cell>
          <cell r="T25" t="str">
            <v/>
          </cell>
          <cell r="U25">
            <v>6451.1850000000004</v>
          </cell>
          <cell r="V25">
            <v>1357.9739999999999</v>
          </cell>
          <cell r="W25" t="str">
            <v/>
          </cell>
          <cell r="X25" t="str">
            <v/>
          </cell>
          <cell r="Y25">
            <v>1953.3820000000001</v>
          </cell>
          <cell r="Z25">
            <v>4869.3469999999998</v>
          </cell>
          <cell r="AA25">
            <v>119.145</v>
          </cell>
          <cell r="AB25">
            <v>147.2544</v>
          </cell>
          <cell r="AC25">
            <v>781.54589999999996</v>
          </cell>
          <cell r="AD25">
            <v>941.79060000000004</v>
          </cell>
          <cell r="AE25">
            <v>1097.6420000000001</v>
          </cell>
          <cell r="AF25">
            <v>672.60059999999999</v>
          </cell>
          <cell r="AG25">
            <v>1713.117</v>
          </cell>
          <cell r="AH25">
            <v>12.70257</v>
          </cell>
          <cell r="AI25">
            <v>56.291849999999997</v>
          </cell>
          <cell r="AJ25">
            <v>25.921050000000001</v>
          </cell>
          <cell r="AK25" t="str">
            <v/>
          </cell>
          <cell r="AL25">
            <v>1138.7860000000001</v>
          </cell>
          <cell r="AM25" t="str">
            <v/>
          </cell>
          <cell r="AN25">
            <v>270.9006</v>
          </cell>
          <cell r="AO25">
            <v>789.67719999999997</v>
          </cell>
          <cell r="AP25">
            <v>124.5527</v>
          </cell>
          <cell r="AQ25">
            <v>2508.297</v>
          </cell>
          <cell r="AR25">
            <v>1941.0640000000001</v>
          </cell>
          <cell r="AS25">
            <v>4287.116</v>
          </cell>
          <cell r="AT25">
            <v>7895.3710000000001</v>
          </cell>
          <cell r="AU25" t="str">
            <v/>
          </cell>
          <cell r="AV25">
            <v>121.048</v>
          </cell>
          <cell r="AW25">
            <v>1198.431</v>
          </cell>
          <cell r="AX25">
            <v>65.374279999999999</v>
          </cell>
          <cell r="AY25">
            <v>5173.7420000000002</v>
          </cell>
          <cell r="AZ25">
            <v>30.223990000000001</v>
          </cell>
          <cell r="BA25">
            <v>10111.15</v>
          </cell>
          <cell r="BB25">
            <v>4432.4129999999996</v>
          </cell>
          <cell r="BC25">
            <v>1816.9829999999999</v>
          </cell>
          <cell r="BD25">
            <v>5316.5659999999998</v>
          </cell>
          <cell r="BE25" t="str">
            <v/>
          </cell>
          <cell r="BF25">
            <v>3018.5279999999998</v>
          </cell>
          <cell r="BG25">
            <v>47.477229999999999</v>
          </cell>
          <cell r="BH25" t="str">
            <v/>
          </cell>
          <cell r="BI25">
            <v>81.399550000000005</v>
          </cell>
          <cell r="BJ25">
            <v>2983.7060000000001</v>
          </cell>
          <cell r="BK25">
            <v>3295.2130000000002</v>
          </cell>
          <cell r="BL25">
            <v>13180.61</v>
          </cell>
          <cell r="BM25" t="str">
            <v/>
          </cell>
          <cell r="BN25">
            <v>162.23689999999999</v>
          </cell>
          <cell r="BO25">
            <v>947.05859999999996</v>
          </cell>
          <cell r="BP25">
            <v>4450.1400000000003</v>
          </cell>
          <cell r="BQ25" t="str">
            <v/>
          </cell>
          <cell r="BR25">
            <v>2325.5100000000002</v>
          </cell>
          <cell r="BS25" t="str">
            <v/>
          </cell>
          <cell r="BT25">
            <v>6934.1750000000002</v>
          </cell>
          <cell r="BU25">
            <v>3029.7620000000002</v>
          </cell>
          <cell r="BV25">
            <v>645.58460000000002</v>
          </cell>
          <cell r="BW25" t="str">
            <v/>
          </cell>
          <cell r="BX25">
            <v>6027.6369999999997</v>
          </cell>
          <cell r="BY25">
            <v>165.54929999999999</v>
          </cell>
          <cell r="BZ25">
            <v>380.46350000000001</v>
          </cell>
          <cell r="CA25">
            <v>3448.0250000000001</v>
          </cell>
          <cell r="CB25" t="str">
            <v/>
          </cell>
          <cell r="CC25">
            <v>3990.59</v>
          </cell>
          <cell r="CD25">
            <v>5199.5510000000004</v>
          </cell>
          <cell r="CE25">
            <v>1088.3969999999999</v>
          </cell>
          <cell r="CF25">
            <v>99.546549999999996</v>
          </cell>
          <cell r="CG25" t="str">
            <v/>
          </cell>
          <cell r="CH25">
            <v>728.92079999999999</v>
          </cell>
          <cell r="CI25">
            <v>101.9962</v>
          </cell>
          <cell r="CJ25" t="str">
            <v/>
          </cell>
          <cell r="CK25">
            <v>432.09339999999997</v>
          </cell>
          <cell r="CL25">
            <v>725.50109999999995</v>
          </cell>
          <cell r="CM25">
            <v>666.2962</v>
          </cell>
          <cell r="CN25">
            <v>910.41480000000001</v>
          </cell>
          <cell r="CO25">
            <v>15.781980000000001</v>
          </cell>
          <cell r="CP25" t="str">
            <v/>
          </cell>
          <cell r="CQ25">
            <v>117.35850000000001</v>
          </cell>
          <cell r="CR25">
            <v>2818.306</v>
          </cell>
          <cell r="CS25">
            <v>7083.5410000000002</v>
          </cell>
          <cell r="CT25">
            <v>60.522959999999998</v>
          </cell>
          <cell r="CU25">
            <v>9.8458740000000002</v>
          </cell>
          <cell r="CV25">
            <v>202.5361</v>
          </cell>
          <cell r="CW25">
            <v>8845.1180000000004</v>
          </cell>
          <cell r="CX25" t="str">
            <v/>
          </cell>
          <cell r="CY25">
            <v>310.25380000000001</v>
          </cell>
          <cell r="CZ25">
            <v>171.08619999999999</v>
          </cell>
          <cell r="DA25">
            <v>133.29599999999999</v>
          </cell>
          <cell r="DB25">
            <v>180.62799999999999</v>
          </cell>
          <cell r="DC25">
            <v>125.0352</v>
          </cell>
          <cell r="DD25">
            <v>2551.364</v>
          </cell>
          <cell r="DE25">
            <v>4834.4040000000005</v>
          </cell>
          <cell r="DF25" t="str">
            <v/>
          </cell>
          <cell r="DG25">
            <v>1433.0989999999999</v>
          </cell>
          <cell r="DH25">
            <v>2657.8440000000001</v>
          </cell>
          <cell r="DI25" t="str">
            <v/>
          </cell>
          <cell r="DJ25">
            <v>41.49051</v>
          </cell>
          <cell r="DK25">
            <v>732.25890000000004</v>
          </cell>
          <cell r="DL25">
            <v>1436.425</v>
          </cell>
          <cell r="DM25">
            <v>7059.12</v>
          </cell>
          <cell r="DN25">
            <v>3669.393</v>
          </cell>
          <cell r="DO25">
            <v>4348.9750000000004</v>
          </cell>
          <cell r="DP25">
            <v>815.16020000000003</v>
          </cell>
          <cell r="DQ25">
            <v>4680.6819999999998</v>
          </cell>
          <cell r="DR25">
            <v>229.39599999999999</v>
          </cell>
          <cell r="DS25">
            <v>289.62380000000002</v>
          </cell>
          <cell r="DT25" t="str">
            <v/>
          </cell>
          <cell r="DU25">
            <v>7982.4139999999998</v>
          </cell>
          <cell r="DV25">
            <v>5845.8670000000002</v>
          </cell>
          <cell r="DW25" t="str">
            <v/>
          </cell>
          <cell r="DX25">
            <v>191.1592</v>
          </cell>
          <cell r="DY25" t="str">
            <v/>
          </cell>
          <cell r="DZ25">
            <v>516.84969999999998</v>
          </cell>
          <cell r="EA25">
            <v>477.3313</v>
          </cell>
          <cell r="EB25">
            <v>2760.8310000000001</v>
          </cell>
          <cell r="EC25">
            <v>1396.655</v>
          </cell>
          <cell r="ED25">
            <v>29.081969999999998</v>
          </cell>
          <cell r="EE25">
            <v>1703.0219999999999</v>
          </cell>
          <cell r="EF25" t="str">
            <v/>
          </cell>
          <cell r="EG25">
            <v>6218.6409999999996</v>
          </cell>
          <cell r="EH25" t="str">
            <v/>
          </cell>
          <cell r="EI25">
            <v>642.81280000000004</v>
          </cell>
          <cell r="EJ25">
            <v>214.71780000000001</v>
          </cell>
          <cell r="EK25">
            <v>508.48</v>
          </cell>
          <cell r="EL25" t="str">
            <v/>
          </cell>
          <cell r="EM25">
            <v>67.470680000000002</v>
          </cell>
          <cell r="EN25" t="str">
            <v/>
          </cell>
        </row>
        <row r="26">
          <cell r="C26" t="str">
            <v>2.3.2</v>
          </cell>
          <cell r="F26" t="str">
            <v/>
          </cell>
          <cell r="G26" t="str">
            <v>GERD: Gross expenditure on research &amp; development (% of GDP)</v>
          </cell>
          <cell r="H26" t="str">
            <v>UNESCO</v>
          </cell>
          <cell r="I26" t="str">
            <v>2002 - 2008</v>
          </cell>
          <cell r="J26">
            <v>1.6057808694739684</v>
          </cell>
          <cell r="K26">
            <v>2.3759530738825858</v>
          </cell>
          <cell r="L26">
            <v>1</v>
          </cell>
          <cell r="M26" t="str">
            <v>good</v>
          </cell>
          <cell r="N26" t="str">
            <v>SCORE</v>
          </cell>
          <cell r="O26" t="str">
            <v/>
          </cell>
          <cell r="P26">
            <v>6.6595546072809694E-2</v>
          </cell>
          <cell r="Q26" t="str">
            <v/>
          </cell>
          <cell r="R26">
            <v>0.50792915213765</v>
          </cell>
          <cell r="S26">
            <v>0.21107023902644001</v>
          </cell>
          <cell r="T26">
            <v>2.05740029875468</v>
          </cell>
          <cell r="U26">
            <v>2.6627496046568302</v>
          </cell>
          <cell r="V26">
            <v>0.17005976622415001</v>
          </cell>
          <cell r="W26" t="str">
            <v/>
          </cell>
          <cell r="X26" t="str">
            <v/>
          </cell>
          <cell r="Y26">
            <v>0.96203171296748902</v>
          </cell>
          <cell r="Z26">
            <v>1.92372300308536</v>
          </cell>
          <cell r="AA26" t="str">
            <v/>
          </cell>
          <cell r="AB26">
            <v>0.276631490919442</v>
          </cell>
          <cell r="AC26">
            <v>2.6127119812491401E-2</v>
          </cell>
          <cell r="AD26">
            <v>0.50339595709641205</v>
          </cell>
          <cell r="AE26">
            <v>1.09812054229829</v>
          </cell>
          <cell r="AF26">
            <v>3.7013886238084999E-2</v>
          </cell>
          <cell r="AG26">
            <v>0.488332479645046</v>
          </cell>
          <cell r="AH26">
            <v>0.11069226735939799</v>
          </cell>
          <cell r="AI26">
            <v>4.9801799510101198E-2</v>
          </cell>
          <cell r="AJ26" t="str">
            <v/>
          </cell>
          <cell r="AK26">
            <v>1.8407305345246601</v>
          </cell>
          <cell r="AL26">
            <v>0.67512013705090101</v>
          </cell>
          <cell r="AM26">
            <v>1.4419585115908899</v>
          </cell>
          <cell r="AN26">
            <v>0.158871813693887</v>
          </cell>
          <cell r="AO26">
            <v>0.31981447653809902</v>
          </cell>
          <cell r="AP26" t="str">
            <v/>
          </cell>
          <cell r="AQ26">
            <v>0.89841371089213395</v>
          </cell>
          <cell r="AR26">
            <v>0.46828865005314801</v>
          </cell>
          <cell r="AS26">
            <v>1.46675218230228</v>
          </cell>
          <cell r="AT26">
            <v>2.7163226641589802</v>
          </cell>
          <cell r="AU26" t="str">
            <v/>
          </cell>
          <cell r="AV26">
            <v>0.146977331465593</v>
          </cell>
          <cell r="AW26">
            <v>0.22557242022691801</v>
          </cell>
          <cell r="AX26">
            <v>8.8178435742124195E-2</v>
          </cell>
          <cell r="AY26">
            <v>1.29431140772221</v>
          </cell>
          <cell r="AZ26">
            <v>0.17236074788412201</v>
          </cell>
          <cell r="BA26">
            <v>3.46254377860381</v>
          </cell>
          <cell r="BB26">
            <v>2.0215992658370499</v>
          </cell>
          <cell r="BC26">
            <v>0.17657591979833301</v>
          </cell>
          <cell r="BD26">
            <v>2.53753766148004</v>
          </cell>
          <cell r="BE26" t="str">
            <v/>
          </cell>
          <cell r="BF26">
            <v>0.57472070344341597</v>
          </cell>
          <cell r="BG26">
            <v>5.7595965831499597E-2</v>
          </cell>
          <cell r="BH26" t="str">
            <v/>
          </cell>
          <cell r="BI26">
            <v>4.1553408078823198E-2</v>
          </cell>
          <cell r="BJ26">
            <v>0.80976278299910898</v>
          </cell>
          <cell r="BK26">
            <v>0.96428075930344503</v>
          </cell>
          <cell r="BL26">
            <v>2.6737747804169598</v>
          </cell>
          <cell r="BM26">
            <v>0.79980310793072795</v>
          </cell>
          <cell r="BN26">
            <v>4.92424254950228E-2</v>
          </cell>
          <cell r="BO26">
            <v>0.66814283981010003</v>
          </cell>
          <cell r="BP26">
            <v>1.4233643246955101</v>
          </cell>
          <cell r="BQ26">
            <v>4.8644399702126497</v>
          </cell>
          <cell r="BR26">
            <v>1.18222175692805</v>
          </cell>
          <cell r="BS26">
            <v>6.1222390246661498E-2</v>
          </cell>
          <cell r="BT26">
            <v>3.4424262821904699</v>
          </cell>
          <cell r="BU26">
            <v>0.33681608146687497</v>
          </cell>
          <cell r="BV26">
            <v>0.21654379223437401</v>
          </cell>
          <cell r="BW26" t="str">
            <v/>
          </cell>
          <cell r="BX26">
            <v>3.2103571952374002</v>
          </cell>
          <cell r="BY26">
            <v>8.5840545019333497E-2</v>
          </cell>
          <cell r="BZ26">
            <v>0.23115244292190801</v>
          </cell>
          <cell r="CA26">
            <v>0.61256576147556496</v>
          </cell>
          <cell r="CB26" t="str">
            <v/>
          </cell>
          <cell r="CC26">
            <v>0.79830543639544704</v>
          </cell>
          <cell r="CD26">
            <v>1.7402119894605299</v>
          </cell>
          <cell r="CE26">
            <v>0.20864223340784499</v>
          </cell>
          <cell r="CF26">
            <v>0.14036909156975999</v>
          </cell>
          <cell r="CG26" t="str">
            <v/>
          </cell>
          <cell r="CH26">
            <v>0.635605923281788</v>
          </cell>
          <cell r="CI26" t="str">
            <v/>
          </cell>
          <cell r="CJ26">
            <v>0.37228824565708502</v>
          </cell>
          <cell r="CK26">
            <v>0.37493525794462801</v>
          </cell>
          <cell r="CL26">
            <v>0.54557802831694102</v>
          </cell>
          <cell r="CM26">
            <v>0.22632690897809901</v>
          </cell>
          <cell r="CN26">
            <v>0.63568340538742896</v>
          </cell>
          <cell r="CO26">
            <v>0.533075220938379</v>
          </cell>
          <cell r="CP26" t="str">
            <v/>
          </cell>
          <cell r="CQ26" t="str">
            <v/>
          </cell>
          <cell r="CR26">
            <v>1.62900600059199</v>
          </cell>
          <cell r="CS26">
            <v>1.2058240173097701</v>
          </cell>
          <cell r="CT26">
            <v>4.53148616014412E-2</v>
          </cell>
          <cell r="CU26" t="str">
            <v/>
          </cell>
          <cell r="CV26" t="str">
            <v/>
          </cell>
          <cell r="CW26">
            <v>1.6153570859569599</v>
          </cell>
          <cell r="CX26" t="str">
            <v/>
          </cell>
          <cell r="CY26">
            <v>0.67383487641598805</v>
          </cell>
          <cell r="CZ26">
            <v>0.20673166463818701</v>
          </cell>
          <cell r="DA26">
            <v>8.7509365239250098E-2</v>
          </cell>
          <cell r="DB26">
            <v>0.14925111895149101</v>
          </cell>
          <cell r="DC26">
            <v>0.116214053370624</v>
          </cell>
          <cell r="DD26">
            <v>0.60596000374606596</v>
          </cell>
          <cell r="DE26">
            <v>1.5120024977756401</v>
          </cell>
          <cell r="DF26" t="str">
            <v/>
          </cell>
          <cell r="DG26">
            <v>0.59145684470363702</v>
          </cell>
          <cell r="DH26">
            <v>1.03454209465297</v>
          </cell>
          <cell r="DI26" t="str">
            <v/>
          </cell>
          <cell r="DJ26">
            <v>4.8961768373375798E-2</v>
          </cell>
          <cell r="DK26">
            <v>8.9253491283238506E-2</v>
          </cell>
          <cell r="DL26">
            <v>0.351856252258892</v>
          </cell>
          <cell r="DM26">
            <v>2.51940098008434</v>
          </cell>
          <cell r="DN26">
            <v>0.47077373393806499</v>
          </cell>
          <cell r="DO26">
            <v>1.6617707267144299</v>
          </cell>
          <cell r="DP26">
            <v>0.93162640326629298</v>
          </cell>
          <cell r="DQ26">
            <v>1.34239378065183</v>
          </cell>
          <cell r="DR26">
            <v>0.17420066152149899</v>
          </cell>
          <cell r="DS26">
            <v>0.28905472805112697</v>
          </cell>
          <cell r="DT26" t="str">
            <v/>
          </cell>
          <cell r="DU26">
            <v>3.7506957024987599</v>
          </cell>
          <cell r="DV26">
            <v>2.9022187129745598</v>
          </cell>
          <cell r="DW26" t="str">
            <v/>
          </cell>
          <cell r="DX26">
            <v>6.4355970797436601E-2</v>
          </cell>
          <cell r="DY26" t="str">
            <v/>
          </cell>
          <cell r="DZ26">
            <v>0.24902572459046499</v>
          </cell>
          <cell r="EA26">
            <v>5.9013277623635001E-2</v>
          </cell>
          <cell r="EB26">
            <v>1.0220567294717</v>
          </cell>
          <cell r="EC26">
            <v>0.72240700847158801</v>
          </cell>
          <cell r="ED26">
            <v>0.388545795135599</v>
          </cell>
          <cell r="EE26">
            <v>0.85319370194982602</v>
          </cell>
          <cell r="EF26" t="str">
            <v/>
          </cell>
          <cell r="EG26">
            <v>1.88426116190699</v>
          </cell>
          <cell r="EH26">
            <v>2.8246451786511502</v>
          </cell>
          <cell r="EI26">
            <v>0.64062604238213405</v>
          </cell>
          <cell r="EJ26" t="str">
            <v/>
          </cell>
          <cell r="EK26">
            <v>0.19275991214586599</v>
          </cell>
          <cell r="EL26" t="str">
            <v/>
          </cell>
          <cell r="EM26">
            <v>2.9025329382743902E-2</v>
          </cell>
          <cell r="EN26" t="str">
            <v/>
          </cell>
        </row>
        <row r="27">
          <cell r="C27" t="str">
            <v>2.3.3</v>
          </cell>
          <cell r="D27">
            <v>1</v>
          </cell>
          <cell r="E27">
            <v>7</v>
          </cell>
          <cell r="F27" t="str">
            <v/>
          </cell>
          <cell r="G27" t="str">
            <v>Quality of scientific research institutions</v>
          </cell>
          <cell r="H27" t="str">
            <v>World Economic Forum, Executive Opinion Survey 2010</v>
          </cell>
          <cell r="I27">
            <v>2010</v>
          </cell>
          <cell r="J27">
            <v>0.46043244645626541</v>
          </cell>
          <cell r="K27">
            <v>-0.45995234706720778</v>
          </cell>
          <cell r="L27">
            <v>1</v>
          </cell>
          <cell r="M27" t="str">
            <v>good</v>
          </cell>
          <cell r="N27" t="str">
            <v>SCORE</v>
          </cell>
          <cell r="O27">
            <v>2.4667443135135136</v>
          </cell>
          <cell r="P27">
            <v>3.0930271384615384</v>
          </cell>
          <cell r="Q27">
            <v>1.4593229999999999</v>
          </cell>
          <cell r="R27">
            <v>4.114454109523809</v>
          </cell>
          <cell r="S27">
            <v>2.9980707500000001</v>
          </cell>
          <cell r="T27">
            <v>5.5653910446428574</v>
          </cell>
          <cell r="U27">
            <v>5.1242287508982027</v>
          </cell>
          <cell r="V27">
            <v>3.4339911181208054</v>
          </cell>
          <cell r="W27">
            <v>2.7849227275167783</v>
          </cell>
          <cell r="X27">
            <v>2.7965281500000003</v>
          </cell>
          <cell r="Z27">
            <v>5.7359074305555557</v>
          </cell>
          <cell r="AA27">
            <v>3.3100150295081967</v>
          </cell>
          <cell r="AB27">
            <v>2.5788622291262135</v>
          </cell>
          <cell r="AC27">
            <v>2.9745879160804023</v>
          </cell>
          <cell r="AD27">
            <v>3.3358587177339905</v>
          </cell>
          <cell r="AE27">
            <v>4.1884437974212032</v>
          </cell>
          <cell r="AF27">
            <v>3.2126069935483876</v>
          </cell>
          <cell r="AG27">
            <v>3.513079077927928</v>
          </cell>
          <cell r="AH27">
            <v>3.8442140500000006</v>
          </cell>
          <cell r="AI27">
            <v>2.9327916139534884</v>
          </cell>
          <cell r="AJ27">
            <v>3.0901819821428571</v>
          </cell>
          <cell r="AK27">
            <v>5.7137869157894734</v>
          </cell>
          <cell r="AL27">
            <v>3.932043552173913</v>
          </cell>
          <cell r="AM27">
            <v>4.3219558557823134</v>
          </cell>
          <cell r="AN27">
            <v>3.3401265406976743</v>
          </cell>
          <cell r="AO27">
            <v>4.6924271500000003</v>
          </cell>
          <cell r="AP27">
            <v>3.1610799748691099</v>
          </cell>
          <cell r="AQ27">
            <v>4.0128372234636878</v>
          </cell>
          <cell r="AR27">
            <v>4.2149743171270719</v>
          </cell>
          <cell r="AS27">
            <v>5.0860426146341462</v>
          </cell>
          <cell r="AT27">
            <v>5.5189161750000002</v>
          </cell>
          <cell r="AU27">
            <v>2.6043330096153845</v>
          </cell>
          <cell r="AV27">
            <v>2.3855404543307088</v>
          </cell>
          <cell r="AW27">
            <v>2.87623885</v>
          </cell>
          <cell r="AX27">
            <v>2.3380391</v>
          </cell>
          <cell r="AY27">
            <v>4.7495863517857142</v>
          </cell>
          <cell r="AZ27">
            <v>3.0092972263157898</v>
          </cell>
          <cell r="BA27">
            <v>5.3676850897727277</v>
          </cell>
          <cell r="BB27">
            <v>5.1816507500000002</v>
          </cell>
          <cell r="BC27">
            <v>2.6900986068181818</v>
          </cell>
          <cell r="BD27">
            <v>5.8680931753246748</v>
          </cell>
          <cell r="BE27">
            <v>3.7632744341013824</v>
          </cell>
          <cell r="BF27">
            <v>3.2958262307692312</v>
          </cell>
          <cell r="BG27">
            <v>3.1296875176470587</v>
          </cell>
          <cell r="BH27">
            <v>2.6242107127659575</v>
          </cell>
          <cell r="BI27">
            <v>2.8095470368983957</v>
          </cell>
          <cell r="BJ27">
            <v>4.4593566666666664</v>
          </cell>
          <cell r="BK27">
            <v>5.2195787050847464</v>
          </cell>
          <cell r="BL27">
            <v>4.9511588978723404</v>
          </cell>
          <cell r="BM27">
            <v>4.69571793632287</v>
          </cell>
          <cell r="BN27">
            <v>4.1564389375000008</v>
          </cell>
          <cell r="BO27">
            <v>3.9533399999999999</v>
          </cell>
          <cell r="BP27">
            <v>5.2877785809523807</v>
          </cell>
          <cell r="BQ27">
            <v>6.2417329897727285</v>
          </cell>
          <cell r="BR27">
            <v>3.7520394147540985</v>
          </cell>
          <cell r="BS27">
            <v>3.7187201152542375</v>
          </cell>
          <cell r="BT27">
            <v>5.3218533507042256</v>
          </cell>
          <cell r="BU27">
            <v>3.081118119680851</v>
          </cell>
          <cell r="BV27">
            <v>2.8528752845528453</v>
          </cell>
          <cell r="BW27">
            <v>3.9340666469483572</v>
          </cell>
          <cell r="BX27">
            <v>4.8242247298892984</v>
          </cell>
          <cell r="BY27">
            <v>3.4669826422018346</v>
          </cell>
          <cell r="BZ27">
            <v>2.1761502000000004</v>
          </cell>
          <cell r="CA27">
            <v>3.7945593049327355</v>
          </cell>
          <cell r="CB27">
            <v>2.415235</v>
          </cell>
          <cell r="CC27">
            <v>4.2338418317991628</v>
          </cell>
          <cell r="CD27">
            <v>4.5554601441860463</v>
          </cell>
          <cell r="CE27">
            <v>3.5229802235294114</v>
          </cell>
          <cell r="CF27">
            <v>2.8089876369565214</v>
          </cell>
          <cell r="CG27">
            <v>3.4463137751381216</v>
          </cell>
          <cell r="CH27">
            <v>4.6660292539325843</v>
          </cell>
          <cell r="CI27">
            <v>3.5131884432989691</v>
          </cell>
          <cell r="CJ27">
            <v>3.3041241618320614</v>
          </cell>
          <cell r="CK27">
            <v>3.8015551112903228</v>
          </cell>
          <cell r="CL27">
            <v>2.970402</v>
          </cell>
          <cell r="CM27">
            <v>2.8648509469512193</v>
          </cell>
          <cell r="CN27">
            <v>3.1350782030456852</v>
          </cell>
          <cell r="CO27">
            <v>3.3118205840579709</v>
          </cell>
          <cell r="CP27">
            <v>3.4120594536082471</v>
          </cell>
          <cell r="CQ27">
            <v>2.1032560301507539</v>
          </cell>
          <cell r="CR27">
            <v>5.6306340188073385</v>
          </cell>
          <cell r="CS27">
            <v>5.3267879777777782</v>
          </cell>
          <cell r="CT27">
            <v>2.5442533000000003</v>
          </cell>
          <cell r="CV27">
            <v>2.8248566954545455</v>
          </cell>
          <cell r="CW27">
            <v>4.9993380746835436</v>
          </cell>
          <cell r="CX27">
            <v>3.882250588034188</v>
          </cell>
          <cell r="CY27">
            <v>3.4141931181467173</v>
          </cell>
          <cell r="CZ27">
            <v>3.7372825777777772</v>
          </cell>
          <cell r="DA27">
            <v>1.8162920570866143</v>
          </cell>
          <cell r="DB27">
            <v>2.8926232999999999</v>
          </cell>
          <cell r="DC27">
            <v>2.9037667942148762</v>
          </cell>
          <cell r="DD27">
            <v>4.0872994686868687</v>
          </cell>
          <cell r="DE27">
            <v>4.7029244695652173</v>
          </cell>
          <cell r="DF27">
            <v>5.0835865032258063</v>
          </cell>
          <cell r="DG27">
            <v>3.3225336137931034</v>
          </cell>
          <cell r="DH27">
            <v>3.936045700840336</v>
          </cell>
          <cell r="DI27">
            <v>3.1192869999999999</v>
          </cell>
          <cell r="DJ27">
            <v>4.3531995406250008</v>
          </cell>
          <cell r="DK27">
            <v>4.0759408261306529</v>
          </cell>
          <cell r="DL27">
            <v>3.8909213759493673</v>
          </cell>
          <cell r="DM27">
            <v>5.5366229669172924</v>
          </cell>
          <cell r="DN27">
            <v>3.2541729929133858</v>
          </cell>
          <cell r="DO27">
            <v>4.7140859127962091</v>
          </cell>
          <cell r="DP27">
            <v>4.6991922396039607</v>
          </cell>
          <cell r="DQ27">
            <v>4.1575458303571429</v>
          </cell>
          <cell r="DR27">
            <v>4.0731734383838383</v>
          </cell>
          <cell r="DT27">
            <v>2.4001440000000001</v>
          </cell>
          <cell r="DU27">
            <v>5.9221056133333336</v>
          </cell>
          <cell r="DV27">
            <v>6.2019406333333338</v>
          </cell>
          <cell r="DW27">
            <v>2.4706101215189875</v>
          </cell>
          <cell r="DX27">
            <v>3.0260403878172588</v>
          </cell>
          <cell r="DY27">
            <v>3.3001428005464479</v>
          </cell>
          <cell r="DZ27">
            <v>3.8250150068965514</v>
          </cell>
          <cell r="EA27">
            <v>3.5548092531250002</v>
          </cell>
          <cell r="EB27">
            <v>4.3392652994535519</v>
          </cell>
          <cell r="EC27">
            <v>3.2649519868852459</v>
          </cell>
          <cell r="ED27">
            <v>3.0413505000000001</v>
          </cell>
          <cell r="EE27">
            <v>3.612829046889952</v>
          </cell>
          <cell r="EF27">
            <v>4.1370225798245617</v>
          </cell>
          <cell r="EG27">
            <v>6.0488091267857147</v>
          </cell>
          <cell r="EH27">
            <v>5.9516484430439958</v>
          </cell>
          <cell r="EI27">
            <v>3.771931178443114</v>
          </cell>
          <cell r="EJ27">
            <v>3.0212840594594592</v>
          </cell>
          <cell r="EK27">
            <v>3.769617393548387</v>
          </cell>
          <cell r="EM27">
            <v>3.4672976994382023</v>
          </cell>
          <cell r="EN27">
            <v>2.9242484776699031</v>
          </cell>
        </row>
        <row r="28">
          <cell r="C28" t="str">
            <v>3.1.1</v>
          </cell>
          <cell r="D28">
            <v>0</v>
          </cell>
          <cell r="E28">
            <v>10</v>
          </cell>
          <cell r="F28" t="str">
            <v/>
          </cell>
          <cell r="G28" t="str">
            <v>ICT access index</v>
          </cell>
          <cell r="H28" t="str">
            <v>International Telecommunication Union, ICT Development Index Report 2010 (with data from 2008)</v>
          </cell>
          <cell r="I28">
            <v>2008</v>
          </cell>
          <cell r="J28">
            <v>0.36420734602181726</v>
          </cell>
          <cell r="K28">
            <v>-1.1464495949767548</v>
          </cell>
          <cell r="L28">
            <v>1</v>
          </cell>
          <cell r="M28" t="str">
            <v>good</v>
          </cell>
          <cell r="N28" t="str">
            <v>SCORE</v>
          </cell>
          <cell r="O28">
            <v>3.2723762916624857</v>
          </cell>
          <cell r="P28">
            <v>3.0527123652522792</v>
          </cell>
          <cell r="Q28">
            <v>1.7745533588824027</v>
          </cell>
          <cell r="R28">
            <v>5.2740110093655339</v>
          </cell>
          <cell r="S28">
            <v>3.4070128924080056</v>
          </cell>
          <cell r="T28">
            <v>7.1611523002232138</v>
          </cell>
          <cell r="U28">
            <v>7.6892280763708252</v>
          </cell>
          <cell r="V28">
            <v>3.4015963199775734</v>
          </cell>
          <cell r="W28">
            <v>7.2637903541111122</v>
          </cell>
          <cell r="X28">
            <v>1.7819044690677635</v>
          </cell>
          <cell r="Y28">
            <v>4.4983126775381885</v>
          </cell>
          <cell r="Z28">
            <v>7.283803018503451</v>
          </cell>
          <cell r="AA28">
            <v>1.8974799433673393</v>
          </cell>
          <cell r="AB28">
            <v>2.6454380370578576</v>
          </cell>
          <cell r="AC28">
            <v>4.0201057378458565</v>
          </cell>
          <cell r="AD28">
            <v>2.6936161843397493</v>
          </cell>
          <cell r="AE28">
            <v>4.23735749094425</v>
          </cell>
          <cell r="AF28">
            <v>5.915982367616972</v>
          </cell>
          <cell r="AG28">
            <v>5.6662698219812864</v>
          </cell>
          <cell r="AH28">
            <v>1.581228123311319</v>
          </cell>
          <cell r="AI28">
            <v>2.0577405817300121</v>
          </cell>
          <cell r="AJ28">
            <v>1.4629024011855061</v>
          </cell>
          <cell r="AK28">
            <v>7.5089824930210973</v>
          </cell>
          <cell r="AL28">
            <v>4.8357302343499393</v>
          </cell>
          <cell r="AM28">
            <v>3.7475142033297759</v>
          </cell>
          <cell r="AN28">
            <v>3.9483474108505523</v>
          </cell>
          <cell r="AO28">
            <v>3.9062192301762675</v>
          </cell>
          <cell r="AP28">
            <v>1.975239135448932</v>
          </cell>
          <cell r="AQ28">
            <v>6.7427777040395593</v>
          </cell>
          <cell r="AR28">
            <v>6.4698237409336059</v>
          </cell>
          <cell r="AS28">
            <v>6.0862252662763519</v>
          </cell>
          <cell r="AT28">
            <v>8.3379261414906871</v>
          </cell>
          <cell r="AU28">
            <v>3.1031242875677458</v>
          </cell>
          <cell r="AV28">
            <v>3.3505255787871664</v>
          </cell>
          <cell r="AW28">
            <v>2.9245674524844141</v>
          </cell>
          <cell r="AX28">
            <v>3.2151134744590069</v>
          </cell>
          <cell r="AY28">
            <v>7.5921337390863899</v>
          </cell>
          <cell r="AZ28">
            <v>1.333464690782544</v>
          </cell>
          <cell r="BA28">
            <v>7.3983009717849066</v>
          </cell>
          <cell r="BB28">
            <v>7.5188321520580139</v>
          </cell>
          <cell r="BC28">
            <v>3.0913519779286935</v>
          </cell>
          <cell r="BD28">
            <v>8.5401025449219219</v>
          </cell>
          <cell r="BE28">
            <v>2.0594611846029305</v>
          </cell>
          <cell r="BF28">
            <v>6.4537104963294825</v>
          </cell>
          <cell r="BG28">
            <v>3.2698269555839667</v>
          </cell>
          <cell r="BH28" t="str">
            <v/>
          </cell>
          <cell r="BI28">
            <v>3.039929289633871</v>
          </cell>
          <cell r="BJ28">
            <v>8.8181931031911525</v>
          </cell>
          <cell r="BK28">
            <v>6.2136144256946526</v>
          </cell>
          <cell r="BL28">
            <v>8.5132057871033169</v>
          </cell>
          <cell r="BM28">
            <v>1.8777355778555205</v>
          </cell>
          <cell r="BN28">
            <v>2.6005435036028226</v>
          </cell>
          <cell r="BO28">
            <v>3.3599556566883297</v>
          </cell>
          <cell r="BP28">
            <v>7.6572986862451931</v>
          </cell>
          <cell r="BQ28">
            <v>7.215935672705668</v>
          </cell>
          <cell r="BR28">
            <v>6.8264392443405129</v>
          </cell>
          <cell r="BS28">
            <v>3.4468389150963534</v>
          </cell>
          <cell r="BT28">
            <v>7.1565038957961775</v>
          </cell>
          <cell r="BU28">
            <v>3.7353463026007452</v>
          </cell>
          <cell r="BV28">
            <v>4.104119300026988</v>
          </cell>
          <cell r="BW28">
            <v>1.6472751220420787</v>
          </cell>
          <cell r="BX28">
            <v>7.6048722448823911</v>
          </cell>
          <cell r="BY28">
            <v>4.4991122590354697</v>
          </cell>
          <cell r="BZ28">
            <v>2.2706748518664699</v>
          </cell>
          <cell r="CA28">
            <v>5.9920834979158961</v>
          </cell>
          <cell r="CB28">
            <v>3.19758517236275</v>
          </cell>
          <cell r="CC28">
            <v>6.3278775843917323</v>
          </cell>
          <cell r="CD28">
            <v>8.7967329953306397</v>
          </cell>
          <cell r="CE28">
            <v>5.2591633369713842</v>
          </cell>
          <cell r="CF28">
            <v>1.4720137993649027</v>
          </cell>
          <cell r="CG28">
            <v>1.4396887708503749</v>
          </cell>
          <cell r="CH28">
            <v>4.3840013023432345</v>
          </cell>
          <cell r="CI28">
            <v>1.8129194336617724</v>
          </cell>
          <cell r="CJ28">
            <v>4.1882536929529737</v>
          </cell>
          <cell r="CK28">
            <v>3.4773457517841133</v>
          </cell>
          <cell r="CL28">
            <v>3.6009813085323095</v>
          </cell>
          <cell r="CM28">
            <v>2.1901608051853629</v>
          </cell>
          <cell r="CN28">
            <v>3.3313014279750557</v>
          </cell>
          <cell r="CO28">
            <v>1.4554720853132022</v>
          </cell>
          <cell r="CP28">
            <v>2.2198697414282105</v>
          </cell>
          <cell r="CQ28">
            <v>1.3654984822533522</v>
          </cell>
          <cell r="CR28">
            <v>8.4201640345944018</v>
          </cell>
          <cell r="CS28">
            <v>7.2458329299039299</v>
          </cell>
          <cell r="CT28">
            <v>2.5422382183130332</v>
          </cell>
          <cell r="CU28">
            <v>1.5573761067227234</v>
          </cell>
          <cell r="CV28">
            <v>1.6036051680889307</v>
          </cell>
          <cell r="CW28">
            <v>7.9060495113473515</v>
          </cell>
          <cell r="CX28">
            <v>4.3717905513801183</v>
          </cell>
          <cell r="CY28">
            <v>1.9624469589383229</v>
          </cell>
          <cell r="CZ28">
            <v>4.4161403475680361</v>
          </cell>
          <cell r="DA28">
            <v>3.1899278852802486</v>
          </cell>
          <cell r="DB28">
            <v>3.4616520158931898</v>
          </cell>
          <cell r="DC28">
            <v>3.3026693256821242</v>
          </cell>
          <cell r="DD28">
            <v>5.9235619006458489</v>
          </cell>
          <cell r="DE28">
            <v>6.6405742420656857</v>
          </cell>
          <cell r="DF28">
            <v>6.5781438090677211</v>
          </cell>
          <cell r="DG28">
            <v>5.2972553366708546</v>
          </cell>
          <cell r="DH28">
            <v>5.5878237662580794</v>
          </cell>
          <cell r="DI28">
            <v>1.3543341426879358</v>
          </cell>
          <cell r="DJ28">
            <v>5.4441480110007312</v>
          </cell>
          <cell r="DK28">
            <v>2.0757158241055591</v>
          </cell>
          <cell r="DL28">
            <v>5.0642739468846596</v>
          </cell>
          <cell r="DM28">
            <v>8.0159304049554017</v>
          </cell>
          <cell r="DN28">
            <v>6.1630080818184698</v>
          </cell>
          <cell r="DO28">
            <v>7.0612869855672145</v>
          </cell>
          <cell r="DP28">
            <v>3.1364582130104086</v>
          </cell>
          <cell r="DQ28">
            <v>6.9204454370423063</v>
          </cell>
          <cell r="DR28">
            <v>2.8794762272598318</v>
          </cell>
          <cell r="DS28">
            <v>1.8871725779686082</v>
          </cell>
          <cell r="DT28">
            <v>2.1216257635192894</v>
          </cell>
          <cell r="DU28">
            <v>8.7506213308051013</v>
          </cell>
          <cell r="DV28">
            <v>8.5032271472835426</v>
          </cell>
          <cell r="DW28">
            <v>3.462118436148431</v>
          </cell>
          <cell r="DX28">
            <v>1.9001633832295579</v>
          </cell>
          <cell r="DY28">
            <v>1.536916799979571</v>
          </cell>
          <cell r="DZ28">
            <v>3.4079955407749427</v>
          </cell>
          <cell r="EA28">
            <v>4.9342284281012159</v>
          </cell>
          <cell r="EB28">
            <v>3.2090447021084287</v>
          </cell>
          <cell r="EC28">
            <v>4.6630056048433239</v>
          </cell>
          <cell r="ED28">
            <v>1.2401410474224042</v>
          </cell>
          <cell r="EE28">
            <v>4.5042815779574124</v>
          </cell>
          <cell r="EF28">
            <v>7.5789705599985711</v>
          </cell>
          <cell r="EG28">
            <v>8.2323049370365631</v>
          </cell>
          <cell r="EH28">
            <v>7.1070262001615383</v>
          </cell>
          <cell r="EI28">
            <v>4.7552203199679797</v>
          </cell>
          <cell r="EJ28">
            <v>3.8178051120457299</v>
          </cell>
          <cell r="EK28">
            <v>3.7642352590947317</v>
          </cell>
          <cell r="EL28">
            <v>1.8492955156822033</v>
          </cell>
          <cell r="EM28">
            <v>1.2848003600885372</v>
          </cell>
          <cell r="EN28">
            <v>1.1513552420587803</v>
          </cell>
        </row>
        <row r="29">
          <cell r="C29" t="str">
            <v>3.1.2</v>
          </cell>
          <cell r="D29">
            <v>0</v>
          </cell>
          <cell r="E29">
            <v>10</v>
          </cell>
          <cell r="F29" t="str">
            <v/>
          </cell>
          <cell r="G29" t="str">
            <v>ICT use index</v>
          </cell>
          <cell r="H29" t="str">
            <v>International Telecommunication Union, ICT Development Index Report 2010 (with data from 2008)</v>
          </cell>
          <cell r="I29">
            <v>2008</v>
          </cell>
          <cell r="J29">
            <v>0.95140754968938857</v>
          </cell>
          <cell r="K29">
            <v>-0.34302246169759476</v>
          </cell>
          <cell r="L29">
            <v>1</v>
          </cell>
          <cell r="M29" t="str">
            <v>good</v>
          </cell>
          <cell r="N29" t="str">
            <v>SCORE</v>
          </cell>
          <cell r="O29">
            <v>0.90765198930038604</v>
          </cell>
          <cell r="P29">
            <v>0.47560540932405171</v>
          </cell>
          <cell r="Q29">
            <v>0.132283504140912</v>
          </cell>
          <cell r="R29">
            <v>1.4416726082153339</v>
          </cell>
          <cell r="S29">
            <v>0.21574486152000252</v>
          </cell>
          <cell r="T29">
            <v>5.5387358152410657</v>
          </cell>
          <cell r="U29">
            <v>4.9444305818430418</v>
          </cell>
          <cell r="V29">
            <v>0.97064200118137123</v>
          </cell>
          <cell r="W29">
            <v>3.3554663769928506</v>
          </cell>
          <cell r="X29">
            <v>1.3406114355108517E-2</v>
          </cell>
          <cell r="Y29">
            <v>1.3430046190010669</v>
          </cell>
          <cell r="Z29">
            <v>4.2464242903865861</v>
          </cell>
          <cell r="AA29">
            <v>6.3339385986239338E-2</v>
          </cell>
          <cell r="AB29">
            <v>0.40138261128171304</v>
          </cell>
          <cell r="AC29">
            <v>1.4313398425697701</v>
          </cell>
          <cell r="AD29">
            <v>0.23381498530546213</v>
          </cell>
          <cell r="AE29">
            <v>1.602103524157882</v>
          </cell>
          <cell r="AF29">
            <v>3.2931018660140721</v>
          </cell>
          <cell r="AG29">
            <v>2.3376470861724208</v>
          </cell>
          <cell r="AH29">
            <v>3.2342269929323347E-2</v>
          </cell>
          <cell r="AI29">
            <v>5.7670269100250464E-2</v>
          </cell>
          <cell r="AJ29">
            <v>0.13272966675808354</v>
          </cell>
          <cell r="AK29">
            <v>4.3059799616041801</v>
          </cell>
          <cell r="AL29">
            <v>1.6334085489306325</v>
          </cell>
          <cell r="AM29">
            <v>1.088038643037031</v>
          </cell>
          <cell r="AN29">
            <v>1.5495781217742004</v>
          </cell>
          <cell r="AO29">
            <v>1.2078391734596468</v>
          </cell>
          <cell r="AP29">
            <v>0.10952969997720396</v>
          </cell>
          <cell r="AQ29">
            <v>3.0334627862380348</v>
          </cell>
          <cell r="AR29">
            <v>3.0537117622913752</v>
          </cell>
          <cell r="AS29">
            <v>3.3270706747492449</v>
          </cell>
          <cell r="AT29">
            <v>5.761360018540894</v>
          </cell>
          <cell r="AU29">
            <v>0.86504991353612104</v>
          </cell>
          <cell r="AV29">
            <v>0.98201407899936988</v>
          </cell>
          <cell r="AW29">
            <v>0.77017454438380373</v>
          </cell>
          <cell r="AX29">
            <v>0.47811552076897129</v>
          </cell>
          <cell r="AY29">
            <v>4.0165180544331687</v>
          </cell>
          <cell r="AZ29">
            <v>1.4981769867454781E-2</v>
          </cell>
          <cell r="BA29">
            <v>5.2548668432600998</v>
          </cell>
          <cell r="BB29">
            <v>4.6392541400274983</v>
          </cell>
          <cell r="BC29">
            <v>1.2320128367445546</v>
          </cell>
          <cell r="BD29">
            <v>4.7579273729859821</v>
          </cell>
          <cell r="BE29">
            <v>0.20813698788060966</v>
          </cell>
          <cell r="BF29">
            <v>3.7206098125191875</v>
          </cell>
          <cell r="BG29">
            <v>0.53087204065313431</v>
          </cell>
          <cell r="BH29" t="str">
            <v/>
          </cell>
          <cell r="BI29">
            <v>0.4364300000000001</v>
          </cell>
          <cell r="BJ29">
            <v>5.217340219615723</v>
          </cell>
          <cell r="BK29">
            <v>3.4398897796011516</v>
          </cell>
          <cell r="BL29">
            <v>4.8399244841030846</v>
          </cell>
          <cell r="BM29">
            <v>0.17076993974014548</v>
          </cell>
          <cell r="BN29">
            <v>0.38987249598827922</v>
          </cell>
          <cell r="BO29">
            <v>1.0675271008876361</v>
          </cell>
          <cell r="BP29">
            <v>4.277015237203595</v>
          </cell>
          <cell r="BQ29">
            <v>4.1249909613450182</v>
          </cell>
          <cell r="BR29">
            <v>4.0723971715785598</v>
          </cell>
          <cell r="BS29">
            <v>2.1245762237380008</v>
          </cell>
          <cell r="BT29">
            <v>6.3366006136452402</v>
          </cell>
          <cell r="BU29">
            <v>0.98995815521922947</v>
          </cell>
          <cell r="BV29">
            <v>0.60260968769563605</v>
          </cell>
          <cell r="BW29">
            <v>0.32281678475849751</v>
          </cell>
          <cell r="BX29">
            <v>6.6866889147586619</v>
          </cell>
          <cell r="BY29">
            <v>1.2851315503698046</v>
          </cell>
          <cell r="BZ29">
            <v>0.52807144991960131</v>
          </cell>
          <cell r="CA29">
            <v>2.7221060831106847</v>
          </cell>
          <cell r="CB29">
            <v>1.0297016126824676</v>
          </cell>
          <cell r="CC29">
            <v>2.9338864490097039</v>
          </cell>
          <cell r="CD29">
            <v>7.086119512611269</v>
          </cell>
          <cell r="CE29">
            <v>1.891625004531333</v>
          </cell>
          <cell r="CF29">
            <v>5.6848775264389126E-2</v>
          </cell>
          <cell r="CG29">
            <v>7.2272293186221206E-2</v>
          </cell>
          <cell r="CH29">
            <v>2.4306898681244706</v>
          </cell>
          <cell r="CI29">
            <v>5.4820135850453686E-2</v>
          </cell>
          <cell r="CJ29">
            <v>1.2650513361462727</v>
          </cell>
          <cell r="CK29">
            <v>1.1694721487510353</v>
          </cell>
          <cell r="CL29">
            <v>1.1276476047436965</v>
          </cell>
          <cell r="CM29">
            <v>0.54894740149991528</v>
          </cell>
          <cell r="CN29">
            <v>1.2599765884301071</v>
          </cell>
          <cell r="CO29">
            <v>5.4698827130066109E-2</v>
          </cell>
          <cell r="CP29">
            <v>0.1783896855840823</v>
          </cell>
          <cell r="CQ29">
            <v>5.970424340199141E-2</v>
          </cell>
          <cell r="CR29">
            <v>5.6648822199339328</v>
          </cell>
          <cell r="CS29">
            <v>5.1055921081871318</v>
          </cell>
          <cell r="CT29">
            <v>0.15782875695323631</v>
          </cell>
          <cell r="CU29">
            <v>1.8450007800429775E-2</v>
          </cell>
          <cell r="CV29">
            <v>0.61147794159592384</v>
          </cell>
          <cell r="CW29">
            <v>5.2926746319846449</v>
          </cell>
          <cell r="CX29">
            <v>0.90486550935408372</v>
          </cell>
          <cell r="CY29">
            <v>0.35351680751220144</v>
          </cell>
          <cell r="CZ29">
            <v>1.2353360096421615</v>
          </cell>
          <cell r="DA29">
            <v>0.56704132430138254</v>
          </cell>
          <cell r="DB29">
            <v>0.9629103593684436</v>
          </cell>
          <cell r="DC29">
            <v>0.50514548702154083</v>
          </cell>
          <cell r="DD29">
            <v>2.8575577543317277</v>
          </cell>
          <cell r="DE29">
            <v>3.5927721253055278</v>
          </cell>
          <cell r="DF29">
            <v>1.8332814776299089</v>
          </cell>
          <cell r="DG29">
            <v>2.334934474444514</v>
          </cell>
          <cell r="DH29">
            <v>1.4499141711517778</v>
          </cell>
          <cell r="DI29">
            <v>0.10543162350342475</v>
          </cell>
          <cell r="DJ29">
            <v>1.5697082879640922</v>
          </cell>
          <cell r="DK29">
            <v>0.29977919564864375</v>
          </cell>
          <cell r="DL29">
            <v>1.625148229630031</v>
          </cell>
          <cell r="DM29">
            <v>5.813048725867672</v>
          </cell>
          <cell r="DN29">
            <v>3.170882742987942</v>
          </cell>
          <cell r="DO29">
            <v>3.9104144062598634</v>
          </cell>
          <cell r="DP29">
            <v>0.49400995090806427</v>
          </cell>
          <cell r="DQ29">
            <v>4.3076242050857649</v>
          </cell>
          <cell r="DR29">
            <v>0.29967735472819956</v>
          </cell>
          <cell r="DS29">
            <v>0.35714046309152259</v>
          </cell>
          <cell r="DT29">
            <v>0.23188345552535725</v>
          </cell>
          <cell r="DU29">
            <v>6.3925223909784235</v>
          </cell>
          <cell r="DV29">
            <v>5.401757843905183</v>
          </cell>
          <cell r="DW29">
            <v>0.56225434222204629</v>
          </cell>
          <cell r="DX29">
            <v>0.31984742285896767</v>
          </cell>
          <cell r="DY29">
            <v>5.5367555628043109E-2</v>
          </cell>
          <cell r="DZ29">
            <v>0.8911308424136668</v>
          </cell>
          <cell r="EA29">
            <v>1.28225300512679</v>
          </cell>
          <cell r="EB29">
            <v>1.0410356415475011</v>
          </cell>
          <cell r="EC29">
            <v>1.5764089632501226</v>
          </cell>
          <cell r="ED29">
            <v>0.28635888582144825</v>
          </cell>
          <cell r="EE29">
            <v>0.60723141046084772</v>
          </cell>
          <cell r="EF29">
            <v>4.2009906431196882</v>
          </cell>
          <cell r="EG29">
            <v>5.2322910670954714</v>
          </cell>
          <cell r="EH29">
            <v>4.6413745954046153</v>
          </cell>
          <cell r="EI29">
            <v>1.7840884167432245</v>
          </cell>
          <cell r="EJ29">
            <v>1.3934339556605255</v>
          </cell>
          <cell r="EK29">
            <v>0.92722624033944379</v>
          </cell>
          <cell r="EL29">
            <v>5.3962443828369476E-2</v>
          </cell>
          <cell r="EM29">
            <v>0.18729754783970073</v>
          </cell>
          <cell r="EN29">
            <v>0.38735241575401641</v>
          </cell>
        </row>
        <row r="30">
          <cell r="C30" t="str">
            <v>3.1.3</v>
          </cell>
          <cell r="D30">
            <v>0</v>
          </cell>
          <cell r="E30">
            <v>1</v>
          </cell>
          <cell r="F30" t="str">
            <v/>
          </cell>
          <cell r="G30" t="str">
            <v>Government's Online Service Index</v>
          </cell>
          <cell r="H30" t="str">
            <v>United Nations Public Administration Network</v>
          </cell>
          <cell r="I30">
            <v>2010</v>
          </cell>
          <cell r="J30">
            <v>0.77642216867247282</v>
          </cell>
          <cell r="K30">
            <v>0.54934271563176251</v>
          </cell>
          <cell r="L30">
            <v>0.5</v>
          </cell>
          <cell r="M30" t="str">
            <v>good</v>
          </cell>
          <cell r="N30" t="str">
            <v>SCORE</v>
          </cell>
          <cell r="O30">
            <v>0.31109999999999999</v>
          </cell>
          <cell r="P30">
            <v>9.8400000000000001E-2</v>
          </cell>
          <cell r="Q30">
            <v>0.3397</v>
          </cell>
          <cell r="R30">
            <v>0.41270000000000001</v>
          </cell>
          <cell r="S30" t="str">
            <v/>
          </cell>
          <cell r="T30">
            <v>0.7651</v>
          </cell>
          <cell r="U30">
            <v>0.47620000000000001</v>
          </cell>
          <cell r="V30">
            <v>0.32379999999999998</v>
          </cell>
          <cell r="W30">
            <v>0.73019999999999996</v>
          </cell>
          <cell r="X30">
            <v>0.35560000000000003</v>
          </cell>
          <cell r="Y30">
            <v>0.30159999999999998</v>
          </cell>
          <cell r="Z30">
            <v>0.62539999999999996</v>
          </cell>
          <cell r="AA30">
            <v>0.11749999999999999</v>
          </cell>
          <cell r="AB30">
            <v>0.30480000000000002</v>
          </cell>
          <cell r="AC30">
            <v>0.2762</v>
          </cell>
          <cell r="AD30">
            <v>0.2</v>
          </cell>
          <cell r="AE30">
            <v>0.36830000000000002</v>
          </cell>
          <cell r="AF30">
            <v>0.28249999999999997</v>
          </cell>
          <cell r="AG30">
            <v>0.40949999999999998</v>
          </cell>
          <cell r="AH30">
            <v>0.15559999999999999</v>
          </cell>
          <cell r="AI30">
            <v>0.13650000000000001</v>
          </cell>
          <cell r="AJ30">
            <v>0.15240000000000001</v>
          </cell>
          <cell r="AK30">
            <v>0.88249999999999995</v>
          </cell>
          <cell r="AL30">
            <v>0.60950000000000004</v>
          </cell>
          <cell r="AM30">
            <v>0.36830000000000002</v>
          </cell>
          <cell r="AN30">
            <v>0.71109999999999995</v>
          </cell>
          <cell r="AO30">
            <v>0.30480000000000002</v>
          </cell>
          <cell r="AP30">
            <v>0.32379999999999998</v>
          </cell>
          <cell r="AQ30">
            <v>0.42220000000000002</v>
          </cell>
          <cell r="AR30">
            <v>0.37140000000000001</v>
          </cell>
          <cell r="AS30">
            <v>0.45400000000000001</v>
          </cell>
          <cell r="AT30">
            <v>0.67300000000000004</v>
          </cell>
          <cell r="AU30">
            <v>0.36509999999999998</v>
          </cell>
          <cell r="AV30">
            <v>0.3175</v>
          </cell>
          <cell r="AW30">
            <v>0.5302</v>
          </cell>
          <cell r="AX30">
            <v>0.4254</v>
          </cell>
          <cell r="AY30">
            <v>0.50160000000000005</v>
          </cell>
          <cell r="AZ30">
            <v>0.2</v>
          </cell>
          <cell r="BA30">
            <v>0.47939999999999999</v>
          </cell>
          <cell r="BB30">
            <v>0.6825</v>
          </cell>
          <cell r="BC30">
            <v>0.24759999999999999</v>
          </cell>
          <cell r="BD30">
            <v>0.54920000000000002</v>
          </cell>
          <cell r="BE30">
            <v>0.1492</v>
          </cell>
          <cell r="BF30">
            <v>0.35560000000000003</v>
          </cell>
          <cell r="BG30">
            <v>0.30790000000000001</v>
          </cell>
          <cell r="BH30">
            <v>0.18099999999999999</v>
          </cell>
          <cell r="BI30">
            <v>0.29520000000000002</v>
          </cell>
          <cell r="BJ30" t="str">
            <v/>
          </cell>
          <cell r="BK30">
            <v>0.50480000000000003</v>
          </cell>
          <cell r="BL30">
            <v>0.39679999999999999</v>
          </cell>
          <cell r="BM30">
            <v>0.36830000000000002</v>
          </cell>
          <cell r="BN30">
            <v>0.24440000000000001</v>
          </cell>
          <cell r="BO30">
            <v>0.26669999999999999</v>
          </cell>
          <cell r="BP30">
            <v>0.49840000000000001</v>
          </cell>
          <cell r="BQ30">
            <v>0.58409999999999995</v>
          </cell>
          <cell r="BR30">
            <v>0.28889999999999999</v>
          </cell>
          <cell r="BS30">
            <v>0.2286</v>
          </cell>
          <cell r="BT30">
            <v>0.67300000000000004</v>
          </cell>
          <cell r="BU30">
            <v>0.5333</v>
          </cell>
          <cell r="BV30">
            <v>0.52700000000000002</v>
          </cell>
          <cell r="BW30">
            <v>0.23810000000000001</v>
          </cell>
          <cell r="BX30">
            <v>1</v>
          </cell>
          <cell r="BY30">
            <v>0.46029999999999999</v>
          </cell>
          <cell r="BZ30">
            <v>0.3175</v>
          </cell>
          <cell r="CA30">
            <v>0.41589999999999999</v>
          </cell>
          <cell r="CB30">
            <v>0.26669999999999999</v>
          </cell>
          <cell r="CC30">
            <v>0.48249999999999998</v>
          </cell>
          <cell r="CD30">
            <v>0.38100000000000001</v>
          </cell>
          <cell r="CE30">
            <v>0.3206</v>
          </cell>
          <cell r="CF30">
            <v>0.1651</v>
          </cell>
          <cell r="CG30">
            <v>1.5900000000000001E-2</v>
          </cell>
          <cell r="CH30">
            <v>0.63170000000000004</v>
          </cell>
          <cell r="CI30">
            <v>0.18410000000000001</v>
          </cell>
          <cell r="CJ30">
            <v>0.29520000000000002</v>
          </cell>
          <cell r="CK30">
            <v>0.44130000000000003</v>
          </cell>
          <cell r="CL30">
            <v>0.29520000000000002</v>
          </cell>
          <cell r="CM30">
            <v>0.55559999999999998</v>
          </cell>
          <cell r="CN30">
            <v>0.23810000000000001</v>
          </cell>
          <cell r="CO30">
            <v>0.1714</v>
          </cell>
          <cell r="CP30">
            <v>6.6699999999999995E-2</v>
          </cell>
          <cell r="CQ30">
            <v>0.16830000000000001</v>
          </cell>
          <cell r="CR30">
            <v>0.6794</v>
          </cell>
          <cell r="CS30">
            <v>0.6381</v>
          </cell>
          <cell r="CT30">
            <v>0.254</v>
          </cell>
          <cell r="CU30">
            <v>3.8100000000000002E-2</v>
          </cell>
          <cell r="CV30">
            <v>9.5200000000000007E-2</v>
          </cell>
          <cell r="CW30">
            <v>0.73650000000000004</v>
          </cell>
          <cell r="CX30">
            <v>0.36830000000000002</v>
          </cell>
          <cell r="CY30">
            <v>0.24759999999999999</v>
          </cell>
          <cell r="CZ30">
            <v>0.28249999999999997</v>
          </cell>
          <cell r="DA30">
            <v>0.26350000000000001</v>
          </cell>
          <cell r="DB30">
            <v>0.40949999999999998</v>
          </cell>
          <cell r="DC30">
            <v>0.39369999999999999</v>
          </cell>
          <cell r="DD30">
            <v>0.38729999999999998</v>
          </cell>
          <cell r="DE30">
            <v>0.38729999999999998</v>
          </cell>
          <cell r="DF30">
            <v>0.27939999999999998</v>
          </cell>
          <cell r="DG30">
            <v>0.41589999999999999</v>
          </cell>
          <cell r="DH30">
            <v>0.33019999999999999</v>
          </cell>
          <cell r="DI30">
            <v>0.17460000000000001</v>
          </cell>
          <cell r="DJ30">
            <v>0.31109999999999999</v>
          </cell>
          <cell r="DK30">
            <v>0.17780000000000001</v>
          </cell>
          <cell r="DL30">
            <v>0.22220000000000001</v>
          </cell>
          <cell r="DM30">
            <v>0.68569999999999998</v>
          </cell>
          <cell r="DN30">
            <v>0.34599999999999997</v>
          </cell>
          <cell r="DO30">
            <v>0.4</v>
          </cell>
          <cell r="DP30">
            <v>0.30790000000000001</v>
          </cell>
          <cell r="DQ30">
            <v>0.7651</v>
          </cell>
          <cell r="DR30">
            <v>0.26029999999999998</v>
          </cell>
          <cell r="DS30">
            <v>0.15559999999999999</v>
          </cell>
          <cell r="DT30" t="str">
            <v/>
          </cell>
          <cell r="DU30">
            <v>0.52700000000000002</v>
          </cell>
          <cell r="DV30">
            <v>0.44440000000000002</v>
          </cell>
          <cell r="DW30">
            <v>4.1300000000000003E-2</v>
          </cell>
          <cell r="DX30">
            <v>8.8900000000000007E-2</v>
          </cell>
          <cell r="DY30">
            <v>0.17460000000000001</v>
          </cell>
          <cell r="DZ30">
            <v>0.33329999999999999</v>
          </cell>
          <cell r="EA30">
            <v>0.3397</v>
          </cell>
          <cell r="EB30">
            <v>0.48249999999999998</v>
          </cell>
          <cell r="EC30">
            <v>0.34599999999999997</v>
          </cell>
          <cell r="ED30">
            <v>0.1016</v>
          </cell>
          <cell r="EE30">
            <v>0.34599999999999997</v>
          </cell>
          <cell r="EF30">
            <v>0.25080000000000002</v>
          </cell>
          <cell r="EG30">
            <v>0.77459999999999996</v>
          </cell>
          <cell r="EH30">
            <v>0.9365</v>
          </cell>
          <cell r="EI30">
            <v>0.47939999999999999</v>
          </cell>
          <cell r="EJ30">
            <v>0.30480000000000002</v>
          </cell>
          <cell r="EK30">
            <v>0.30480000000000002</v>
          </cell>
          <cell r="EL30">
            <v>4.7600000000000003E-2</v>
          </cell>
          <cell r="EM30">
            <v>0.1048</v>
          </cell>
          <cell r="EN30">
            <v>0.127</v>
          </cell>
        </row>
        <row r="31">
          <cell r="C31" t="str">
            <v>3.1.4</v>
          </cell>
          <cell r="D31">
            <v>0</v>
          </cell>
          <cell r="E31">
            <v>1</v>
          </cell>
          <cell r="F31" t="str">
            <v/>
          </cell>
          <cell r="G31" t="str">
            <v>E-Participation Index</v>
          </cell>
          <cell r="H31" t="str">
            <v>United Nations Public Administration Network</v>
          </cell>
          <cell r="I31">
            <v>2010</v>
          </cell>
          <cell r="J31">
            <v>1.1444034279084199</v>
          </cell>
          <cell r="K31">
            <v>0.46307374531646017</v>
          </cell>
          <cell r="L31">
            <v>0.5</v>
          </cell>
          <cell r="M31" t="str">
            <v>good</v>
          </cell>
          <cell r="N31" t="str">
            <v>SCORE</v>
          </cell>
          <cell r="O31">
            <v>0.12859999999999999</v>
          </cell>
          <cell r="P31">
            <v>1.43E-2</v>
          </cell>
          <cell r="Q31">
            <v>7.1400000000000005E-2</v>
          </cell>
          <cell r="R31">
            <v>0.2</v>
          </cell>
          <cell r="S31">
            <v>4.2900000000000001E-2</v>
          </cell>
          <cell r="T31">
            <v>0.9143</v>
          </cell>
          <cell r="U31">
            <v>0.5</v>
          </cell>
          <cell r="V31">
            <v>0.1714</v>
          </cell>
          <cell r="W31">
            <v>0.6714</v>
          </cell>
          <cell r="X31">
            <v>0.1</v>
          </cell>
          <cell r="Y31">
            <v>0.2429</v>
          </cell>
          <cell r="Z31">
            <v>0.5857</v>
          </cell>
          <cell r="AA31">
            <v>7.1400000000000005E-2</v>
          </cell>
          <cell r="AB31">
            <v>0.2</v>
          </cell>
          <cell r="AC31">
            <v>4.2900000000000001E-2</v>
          </cell>
          <cell r="AD31">
            <v>0.1</v>
          </cell>
          <cell r="AE31">
            <v>0.28570000000000001</v>
          </cell>
          <cell r="AF31">
            <v>0.1714</v>
          </cell>
          <cell r="AG31">
            <v>0.3</v>
          </cell>
          <cell r="AH31">
            <v>5.7099999999999998E-2</v>
          </cell>
          <cell r="AI31">
            <v>0.1143</v>
          </cell>
          <cell r="AJ31">
            <v>0.15709999999999999</v>
          </cell>
          <cell r="AK31">
            <v>0.72860000000000003</v>
          </cell>
          <cell r="AL31">
            <v>0.34289999999999998</v>
          </cell>
          <cell r="AM31">
            <v>0.37140000000000001</v>
          </cell>
          <cell r="AN31">
            <v>0.44290000000000002</v>
          </cell>
          <cell r="AO31">
            <v>0.2</v>
          </cell>
          <cell r="AP31">
            <v>0.1714</v>
          </cell>
          <cell r="AQ31">
            <v>0.45710000000000001</v>
          </cell>
          <cell r="AR31">
            <v>0.48570000000000002</v>
          </cell>
          <cell r="AS31">
            <v>0.12859999999999999</v>
          </cell>
          <cell r="AT31">
            <v>0.64290000000000003</v>
          </cell>
          <cell r="AU31">
            <v>0.1857</v>
          </cell>
          <cell r="AV31">
            <v>0.15709999999999999</v>
          </cell>
          <cell r="AW31">
            <v>0.28570000000000001</v>
          </cell>
          <cell r="AX31">
            <v>7.1400000000000005E-2</v>
          </cell>
          <cell r="AY31">
            <v>0.68569999999999998</v>
          </cell>
          <cell r="AZ31">
            <v>4.2900000000000001E-2</v>
          </cell>
          <cell r="BA31">
            <v>0.4143</v>
          </cell>
          <cell r="BB31">
            <v>0.6</v>
          </cell>
          <cell r="BC31">
            <v>5.7099999999999998E-2</v>
          </cell>
          <cell r="BD31">
            <v>0.61429999999999996</v>
          </cell>
          <cell r="BE31">
            <v>8.5699999999999998E-2</v>
          </cell>
          <cell r="BF31">
            <v>0.2571</v>
          </cell>
          <cell r="BG31">
            <v>0.31430000000000002</v>
          </cell>
          <cell r="BH31">
            <v>8.5699999999999998E-2</v>
          </cell>
          <cell r="BI31">
            <v>0.12859999999999999</v>
          </cell>
          <cell r="BJ31" t="str">
            <v/>
          </cell>
          <cell r="BK31">
            <v>0.31430000000000002</v>
          </cell>
          <cell r="BL31">
            <v>4.2900000000000001E-2</v>
          </cell>
          <cell r="BM31">
            <v>0.2</v>
          </cell>
          <cell r="BN31">
            <v>0.12859999999999999</v>
          </cell>
          <cell r="BO31">
            <v>7.1400000000000005E-2</v>
          </cell>
          <cell r="BP31">
            <v>0.44290000000000002</v>
          </cell>
          <cell r="BQ31">
            <v>0.4143</v>
          </cell>
          <cell r="BR31">
            <v>0.21429999999999999</v>
          </cell>
          <cell r="BS31">
            <v>8.5699999999999998E-2</v>
          </cell>
          <cell r="BT31">
            <v>0.7571</v>
          </cell>
          <cell r="BU31">
            <v>0.28570000000000001</v>
          </cell>
          <cell r="BV31">
            <v>0.55710000000000004</v>
          </cell>
          <cell r="BW31">
            <v>0.2286</v>
          </cell>
          <cell r="BX31">
            <v>1</v>
          </cell>
          <cell r="BY31">
            <v>0.2286</v>
          </cell>
          <cell r="BZ31">
            <v>0.42859999999999998</v>
          </cell>
          <cell r="CA31">
            <v>0.27139999999999997</v>
          </cell>
          <cell r="CB31">
            <v>0.27139999999999997</v>
          </cell>
          <cell r="CC31">
            <v>0.52859999999999996</v>
          </cell>
          <cell r="CD31">
            <v>0.1714</v>
          </cell>
          <cell r="CE31">
            <v>0.21429999999999999</v>
          </cell>
          <cell r="CF31">
            <v>5.7099999999999998E-2</v>
          </cell>
          <cell r="CG31" t="str">
            <v/>
          </cell>
          <cell r="CH31">
            <v>0.65710000000000002</v>
          </cell>
          <cell r="CI31">
            <v>0.1143</v>
          </cell>
          <cell r="CJ31">
            <v>5.7099999999999998E-2</v>
          </cell>
          <cell r="CK31">
            <v>0.37140000000000001</v>
          </cell>
          <cell r="CL31">
            <v>0.2</v>
          </cell>
          <cell r="CM31">
            <v>0.42859999999999998</v>
          </cell>
          <cell r="CN31">
            <v>0.12859999999999999</v>
          </cell>
          <cell r="CO31">
            <v>0.1143</v>
          </cell>
          <cell r="CP31">
            <v>1.43E-2</v>
          </cell>
          <cell r="CQ31">
            <v>5.7099999999999998E-2</v>
          </cell>
          <cell r="CR31">
            <v>0.6</v>
          </cell>
          <cell r="CS31">
            <v>0.77139999999999997</v>
          </cell>
          <cell r="CT31">
            <v>0.3</v>
          </cell>
          <cell r="CU31">
            <v>0.1</v>
          </cell>
          <cell r="CV31">
            <v>1.43E-2</v>
          </cell>
          <cell r="CW31">
            <v>0.5</v>
          </cell>
          <cell r="CX31">
            <v>0.15709999999999999</v>
          </cell>
          <cell r="CY31">
            <v>0.1714</v>
          </cell>
          <cell r="CZ31" t="str">
            <v/>
          </cell>
          <cell r="DA31">
            <v>1.43E-2</v>
          </cell>
          <cell r="DB31">
            <v>0.1714</v>
          </cell>
          <cell r="DC31">
            <v>0.1857</v>
          </cell>
          <cell r="DD31">
            <v>0.2429</v>
          </cell>
          <cell r="DE31">
            <v>0.27139999999999997</v>
          </cell>
          <cell r="DF31">
            <v>0.12859999999999999</v>
          </cell>
          <cell r="DG31">
            <v>0.1857</v>
          </cell>
          <cell r="DH31">
            <v>0.12859999999999999</v>
          </cell>
          <cell r="DI31">
            <v>2.86E-2</v>
          </cell>
          <cell r="DJ31">
            <v>0.1</v>
          </cell>
          <cell r="DK31">
            <v>1.43E-2</v>
          </cell>
          <cell r="DL31">
            <v>4.2900000000000001E-2</v>
          </cell>
          <cell r="DM31">
            <v>0.68569999999999998</v>
          </cell>
          <cell r="DN31">
            <v>7.1400000000000005E-2</v>
          </cell>
          <cell r="DO31">
            <v>0.51429999999999998</v>
          </cell>
          <cell r="DP31">
            <v>0.1857</v>
          </cell>
          <cell r="DQ31">
            <v>0.8286</v>
          </cell>
          <cell r="DR31">
            <v>0.1429</v>
          </cell>
          <cell r="DS31">
            <v>0.1</v>
          </cell>
          <cell r="DT31" t="str">
            <v/>
          </cell>
          <cell r="DU31">
            <v>0.48570000000000002</v>
          </cell>
          <cell r="DV31">
            <v>0.2</v>
          </cell>
          <cell r="DW31">
            <v>1.43E-2</v>
          </cell>
          <cell r="DX31">
            <v>2.86E-2</v>
          </cell>
          <cell r="DY31">
            <v>4.2900000000000001E-2</v>
          </cell>
          <cell r="DZ31">
            <v>8.5699999999999998E-2</v>
          </cell>
          <cell r="EA31">
            <v>0.12859999999999999</v>
          </cell>
          <cell r="EB31">
            <v>0.3</v>
          </cell>
          <cell r="EC31">
            <v>0.21429999999999999</v>
          </cell>
          <cell r="ED31">
            <v>7.1400000000000005E-2</v>
          </cell>
          <cell r="EE31">
            <v>0.2571</v>
          </cell>
          <cell r="EF31">
            <v>0.12859999999999999</v>
          </cell>
          <cell r="EG31">
            <v>0.77139999999999997</v>
          </cell>
          <cell r="EH31">
            <v>0.7571</v>
          </cell>
          <cell r="EI31">
            <v>0.2571</v>
          </cell>
          <cell r="EJ31">
            <v>0.1429</v>
          </cell>
          <cell r="EK31">
            <v>8.5699999999999998E-2</v>
          </cell>
          <cell r="EL31">
            <v>4.2900000000000001E-2</v>
          </cell>
          <cell r="EM31">
            <v>0.70079999999999998</v>
          </cell>
          <cell r="EN31">
            <v>2.86E-2</v>
          </cell>
        </row>
        <row r="32">
          <cell r="C32" t="str">
            <v>3.2.1</v>
          </cell>
          <cell r="F32" t="str">
            <v>Outliers</v>
          </cell>
          <cell r="G32" t="str">
            <v>Electricity output (kWh per capita)</v>
          </cell>
          <cell r="H32" t="str">
            <v>International Energy Agency, World Energy Balances on-line data service</v>
          </cell>
          <cell r="I32" t="str">
            <v>2008 - 2009</v>
          </cell>
          <cell r="J32">
            <v>4.0650868660304527</v>
          </cell>
          <cell r="K32">
            <v>24.676979112257243</v>
          </cell>
          <cell r="L32">
            <v>0.5</v>
          </cell>
          <cell r="M32" t="str">
            <v>good</v>
          </cell>
          <cell r="N32" t="str">
            <v>Outliers</v>
          </cell>
          <cell r="O32">
            <v>1209.2356687898089</v>
          </cell>
          <cell r="P32">
            <v>1171.0128055878929</v>
          </cell>
          <cell r="Q32">
            <v>221.47613762486128</v>
          </cell>
          <cell r="R32">
            <v>3044.7342026078231</v>
          </cell>
          <cell r="S32">
            <v>1874.0259740259739</v>
          </cell>
          <cell r="T32">
            <v>11382.108183079057</v>
          </cell>
          <cell r="U32">
            <v>7868.1872749099639</v>
          </cell>
          <cell r="V32">
            <v>2750.5760368663596</v>
          </cell>
          <cell r="W32">
            <v>15497.402597402597</v>
          </cell>
          <cell r="X32">
            <v>218.48124999999999</v>
          </cell>
          <cell r="Y32">
            <v>3620.6611570247933</v>
          </cell>
          <cell r="Z32">
            <v>8319.2022263450835</v>
          </cell>
          <cell r="AA32">
            <v>15.704387990762125</v>
          </cell>
          <cell r="AB32">
            <v>644.62809917355378</v>
          </cell>
          <cell r="AC32">
            <v>3517.5066312997346</v>
          </cell>
          <cell r="AD32">
            <v>330.3664921465969</v>
          </cell>
          <cell r="AE32">
            <v>2413.7573579205086</v>
          </cell>
          <cell r="AF32">
            <v>8557.5</v>
          </cell>
          <cell r="AG32">
            <v>5850.9186351706039</v>
          </cell>
          <cell r="AH32" t="str">
            <v/>
          </cell>
          <cell r="AI32">
            <v>99.387755102040828</v>
          </cell>
          <cell r="AJ32">
            <v>293.70370370370375</v>
          </cell>
          <cell r="AK32">
            <v>18566.030420518939</v>
          </cell>
          <cell r="AL32">
            <v>3562.2911694510735</v>
          </cell>
          <cell r="AM32">
            <v>2607.7290968890497</v>
          </cell>
          <cell r="AN32">
            <v>1258.1181226139681</v>
          </cell>
          <cell r="AO32">
            <v>2091.6114790286974</v>
          </cell>
          <cell r="AP32">
            <v>281.6901408450704</v>
          </cell>
          <cell r="AQ32">
            <v>2757.5620767494356</v>
          </cell>
          <cell r="AR32">
            <v>6347.5</v>
          </cell>
          <cell r="AS32">
            <v>7840.6909788867561</v>
          </cell>
          <cell r="AT32">
            <v>6583.272727272727</v>
          </cell>
          <cell r="AU32">
            <v>1566.4634146341464</v>
          </cell>
          <cell r="AV32">
            <v>1380.4896142433233</v>
          </cell>
          <cell r="AW32">
            <v>1607.2611308720716</v>
          </cell>
          <cell r="AX32">
            <v>972.2675367047309</v>
          </cell>
          <cell r="AY32">
            <v>7896.2686567164174</v>
          </cell>
          <cell r="AZ32">
            <v>46.797175071242727</v>
          </cell>
          <cell r="BA32">
            <v>13427.204502814258</v>
          </cell>
          <cell r="BB32">
            <v>8350.5986627274142</v>
          </cell>
          <cell r="BC32">
            <v>1936.0091743119265</v>
          </cell>
          <cell r="BD32">
            <v>7199.7928092626453</v>
          </cell>
          <cell r="BE32">
            <v>357.98715203426121</v>
          </cell>
          <cell r="BF32">
            <v>4881.4222222222224</v>
          </cell>
          <cell r="BG32">
            <v>637.20760233918134</v>
          </cell>
          <cell r="BH32" t="str">
            <v/>
          </cell>
          <cell r="BI32">
            <v>902.90055248618785</v>
          </cell>
          <cell r="BJ32">
            <v>5443.2664756446984</v>
          </cell>
          <cell r="BK32">
            <v>3587.2127872127871</v>
          </cell>
          <cell r="BL32">
            <v>52609.375</v>
          </cell>
          <cell r="BM32">
            <v>728.19986490872566</v>
          </cell>
          <cell r="BN32">
            <v>654.70755750273827</v>
          </cell>
          <cell r="BO32">
            <v>2981.2534741523073</v>
          </cell>
          <cell r="BP32">
            <v>6054.323725055433</v>
          </cell>
          <cell r="BQ32">
            <v>7718.1942544459653</v>
          </cell>
          <cell r="BR32">
            <v>4782.4740542350182</v>
          </cell>
          <cell r="BS32">
            <v>2892.565055762082</v>
          </cell>
          <cell r="BT32">
            <v>8168.7696417347579</v>
          </cell>
          <cell r="BU32">
            <v>2341.455160744501</v>
          </cell>
          <cell r="BV32">
            <v>5122.8316326530612</v>
          </cell>
          <cell r="BW32">
            <v>183.10407474695043</v>
          </cell>
          <cell r="BX32">
            <v>9105.6913910006169</v>
          </cell>
          <cell r="BY32">
            <v>18955.677655677657</v>
          </cell>
          <cell r="BZ32">
            <v>2249.431818181818</v>
          </cell>
          <cell r="CA32">
            <v>2323.3480176211456</v>
          </cell>
          <cell r="CB32">
            <v>2566.666666666667</v>
          </cell>
          <cell r="CC32">
            <v>3966.0714285714289</v>
          </cell>
          <cell r="CD32">
            <v>6264</v>
          </cell>
          <cell r="CE32">
            <v>3093.627450980392</v>
          </cell>
          <cell r="CF32" t="str">
            <v/>
          </cell>
          <cell r="CG32" t="str">
            <v/>
          </cell>
          <cell r="CH32">
            <v>3608.4475731752505</v>
          </cell>
          <cell r="CI32" t="str">
            <v/>
          </cell>
          <cell r="CJ32" t="str">
            <v/>
          </cell>
          <cell r="CK32">
            <v>2352.0331255234018</v>
          </cell>
          <cell r="CL32">
            <v>998.89807162534441</v>
          </cell>
          <cell r="CM32">
            <v>1576.045627376426</v>
          </cell>
          <cell r="CN32">
            <v>666.79474863912901</v>
          </cell>
          <cell r="CO32">
            <v>694.536271808999</v>
          </cell>
          <cell r="CP32">
            <v>993.83886255924176</v>
          </cell>
          <cell r="CQ32">
            <v>107.9076277116865</v>
          </cell>
          <cell r="CR32">
            <v>6777.2342995169083</v>
          </cell>
          <cell r="CS32">
            <v>9995.3917050691252</v>
          </cell>
          <cell r="CT32">
            <v>591.72535211267609</v>
          </cell>
          <cell r="CU32" t="str">
            <v/>
          </cell>
          <cell r="CV32">
            <v>139.5056833201163</v>
          </cell>
          <cell r="CW32">
            <v>27549.686847599165</v>
          </cell>
          <cell r="CX32">
            <v>5634.7670250896053</v>
          </cell>
          <cell r="CY32">
            <v>551.83088412430743</v>
          </cell>
          <cell r="CZ32">
            <v>1891.1764705882354</v>
          </cell>
          <cell r="DA32">
            <v>8902.7287319422139</v>
          </cell>
          <cell r="DB32">
            <v>1124.4798890429959</v>
          </cell>
          <cell r="DC32">
            <v>673.17100166021032</v>
          </cell>
          <cell r="DD32">
            <v>3964.8989236019947</v>
          </cell>
          <cell r="DE32">
            <v>4634.0245051837892</v>
          </cell>
          <cell r="DF32">
            <v>16887.5</v>
          </cell>
          <cell r="DG32">
            <v>3019.8047419804739</v>
          </cell>
          <cell r="DH32">
            <v>7323.7252274490447</v>
          </cell>
          <cell r="DI32" t="str">
            <v/>
          </cell>
          <cell r="DJ32">
            <v>8283.9756592292088</v>
          </cell>
          <cell r="DK32">
            <v>196.64209664209662</v>
          </cell>
          <cell r="DL32">
            <v>5003.1292517006805</v>
          </cell>
          <cell r="DM32">
            <v>8619.2148760330583</v>
          </cell>
          <cell r="DN32">
            <v>4810.9259259259252</v>
          </cell>
          <cell r="DO32">
            <v>8118.3168316831679</v>
          </cell>
          <cell r="DP32">
            <v>5247.8743068391868</v>
          </cell>
          <cell r="DQ32">
            <v>6320.2948829141378</v>
          </cell>
          <cell r="DR32">
            <v>458.4325396825397</v>
          </cell>
          <cell r="DS32">
            <v>109.35912938331317</v>
          </cell>
          <cell r="DT32" t="str">
            <v/>
          </cell>
          <cell r="DU32">
            <v>14374.488697524221</v>
          </cell>
          <cell r="DV32">
            <v>8699.21875</v>
          </cell>
          <cell r="DW32">
            <v>1932.3127649552519</v>
          </cell>
          <cell r="DX32">
            <v>2360.6725146198833</v>
          </cell>
          <cell r="DY32">
            <v>103.90772128060264</v>
          </cell>
          <cell r="DZ32">
            <v>2187.6687935895534</v>
          </cell>
          <cell r="EA32">
            <v>5889.5522388059699</v>
          </cell>
          <cell r="EB32">
            <v>1482.187802516941</v>
          </cell>
          <cell r="EC32">
            <v>2693.4073560027759</v>
          </cell>
          <cell r="ED32" t="str">
            <v/>
          </cell>
          <cell r="EE32">
            <v>4160.3112840466929</v>
          </cell>
          <cell r="EF32">
            <v>19254.464285714283</v>
          </cell>
          <cell r="EG32">
            <v>5958.0932340563286</v>
          </cell>
          <cell r="EH32">
            <v>13531.096153220826</v>
          </cell>
          <cell r="EI32">
            <v>2633.3333333333335</v>
          </cell>
          <cell r="EJ32">
            <v>4269.756621331424</v>
          </cell>
          <cell r="EK32">
            <v>847.33789583574992</v>
          </cell>
          <cell r="EL32">
            <v>283.99132321041213</v>
          </cell>
          <cell r="EM32">
            <v>768.30427892234547</v>
          </cell>
          <cell r="EN32">
            <v>641.25200642054574</v>
          </cell>
        </row>
        <row r="33">
          <cell r="C33" t="str">
            <v>3.2.2</v>
          </cell>
          <cell r="F33" t="str">
            <v>Outliers</v>
          </cell>
          <cell r="G33" t="str">
            <v>Electricity consumption (kWh per capita)</v>
          </cell>
          <cell r="H33" t="str">
            <v>International Energy Agency, World Energy Balances on-line data service</v>
          </cell>
          <cell r="I33" t="str">
            <v>2008 - 2009</v>
          </cell>
          <cell r="J33">
            <v>4.2180198361562704</v>
          </cell>
          <cell r="K33">
            <v>26.947175160900748</v>
          </cell>
          <cell r="L33">
            <v>0.5</v>
          </cell>
          <cell r="M33" t="str">
            <v>good</v>
          </cell>
          <cell r="N33" t="str">
            <v>Outliers</v>
          </cell>
          <cell r="O33">
            <v>1373</v>
          </cell>
          <cell r="P33">
            <v>958</v>
          </cell>
          <cell r="Q33">
            <v>189</v>
          </cell>
          <cell r="R33">
            <v>2789</v>
          </cell>
          <cell r="S33">
            <v>1578</v>
          </cell>
          <cell r="T33">
            <v>10608</v>
          </cell>
          <cell r="U33">
            <v>7943</v>
          </cell>
          <cell r="V33">
            <v>2318</v>
          </cell>
          <cell r="W33">
            <v>13291</v>
          </cell>
          <cell r="X33">
            <v>208</v>
          </cell>
          <cell r="Y33">
            <v>3427</v>
          </cell>
          <cell r="Z33">
            <v>7882</v>
          </cell>
          <cell r="AA33">
            <v>76</v>
          </cell>
          <cell r="AB33">
            <v>561</v>
          </cell>
          <cell r="AC33">
            <v>2467</v>
          </cell>
          <cell r="AD33">
            <v>1516</v>
          </cell>
          <cell r="AE33">
            <v>2232</v>
          </cell>
          <cell r="AF33">
            <v>8209</v>
          </cell>
          <cell r="AG33">
            <v>4595</v>
          </cell>
          <cell r="AH33" t="str">
            <v/>
          </cell>
          <cell r="AI33">
            <v>112</v>
          </cell>
          <cell r="AJ33">
            <v>265</v>
          </cell>
          <cell r="AK33">
            <v>16003</v>
          </cell>
          <cell r="AL33">
            <v>3327</v>
          </cell>
          <cell r="AM33">
            <v>2453</v>
          </cell>
          <cell r="AN33">
            <v>984</v>
          </cell>
          <cell r="AO33">
            <v>1863</v>
          </cell>
          <cell r="AP33">
            <v>186</v>
          </cell>
          <cell r="AQ33">
            <v>3878</v>
          </cell>
          <cell r="AR33">
            <v>6172</v>
          </cell>
          <cell r="AS33">
            <v>6137</v>
          </cell>
          <cell r="AT33">
            <v>6212</v>
          </cell>
          <cell r="AU33">
            <v>1393</v>
          </cell>
          <cell r="AV33">
            <v>1138</v>
          </cell>
          <cell r="AW33">
            <v>1425</v>
          </cell>
          <cell r="AX33">
            <v>953</v>
          </cell>
          <cell r="AY33">
            <v>6346</v>
          </cell>
          <cell r="AZ33">
            <v>42</v>
          </cell>
          <cell r="BA33">
            <v>15063</v>
          </cell>
          <cell r="BB33">
            <v>7512</v>
          </cell>
          <cell r="BC33">
            <v>1657</v>
          </cell>
          <cell r="BD33">
            <v>6757</v>
          </cell>
          <cell r="BE33">
            <v>268</v>
          </cell>
          <cell r="BF33">
            <v>4903</v>
          </cell>
          <cell r="BG33">
            <v>543</v>
          </cell>
          <cell r="BH33" t="str">
            <v/>
          </cell>
          <cell r="BI33">
            <v>715</v>
          </cell>
          <cell r="BJ33">
            <v>5866</v>
          </cell>
          <cell r="BK33">
            <v>3751</v>
          </cell>
          <cell r="BL33">
            <v>50969</v>
          </cell>
          <cell r="BM33">
            <v>566</v>
          </cell>
          <cell r="BN33">
            <v>589</v>
          </cell>
          <cell r="BO33">
            <v>2423</v>
          </cell>
          <cell r="BP33">
            <v>5799</v>
          </cell>
          <cell r="BQ33">
            <v>7053</v>
          </cell>
          <cell r="BR33">
            <v>5255</v>
          </cell>
          <cell r="BS33">
            <v>2550</v>
          </cell>
          <cell r="BT33">
            <v>7818</v>
          </cell>
          <cell r="BU33">
            <v>2054</v>
          </cell>
          <cell r="BV33">
            <v>4689</v>
          </cell>
          <cell r="BW33">
            <v>156</v>
          </cell>
          <cell r="BX33">
            <v>8833</v>
          </cell>
          <cell r="BY33">
            <v>16747</v>
          </cell>
          <cell r="BZ33">
            <v>1449</v>
          </cell>
          <cell r="CA33">
            <v>3087</v>
          </cell>
          <cell r="CB33">
            <v>2297</v>
          </cell>
          <cell r="CC33">
            <v>3557</v>
          </cell>
          <cell r="CD33">
            <v>14357</v>
          </cell>
          <cell r="CE33">
            <v>3729</v>
          </cell>
          <cell r="CF33" t="str">
            <v/>
          </cell>
          <cell r="CG33" t="str">
            <v/>
          </cell>
          <cell r="CH33">
            <v>3493</v>
          </cell>
          <cell r="CI33" t="str">
            <v/>
          </cell>
          <cell r="CJ33" t="str">
            <v/>
          </cell>
          <cell r="CK33">
            <v>1944</v>
          </cell>
          <cell r="CL33">
            <v>1287</v>
          </cell>
          <cell r="CM33">
            <v>1478</v>
          </cell>
          <cell r="CN33">
            <v>744</v>
          </cell>
          <cell r="CO33">
            <v>474</v>
          </cell>
          <cell r="CP33">
            <v>1811</v>
          </cell>
          <cell r="CQ33">
            <v>90</v>
          </cell>
          <cell r="CR33">
            <v>6793</v>
          </cell>
          <cell r="CS33">
            <v>9248</v>
          </cell>
          <cell r="CT33">
            <v>456</v>
          </cell>
          <cell r="CU33" t="str">
            <v/>
          </cell>
          <cell r="CV33">
            <v>126</v>
          </cell>
          <cell r="CW33">
            <v>23726</v>
          </cell>
          <cell r="CX33">
            <v>4895</v>
          </cell>
          <cell r="CY33">
            <v>436</v>
          </cell>
          <cell r="CZ33">
            <v>1648</v>
          </cell>
          <cell r="DA33">
            <v>1004</v>
          </cell>
          <cell r="DB33">
            <v>1032</v>
          </cell>
          <cell r="DC33">
            <v>588</v>
          </cell>
          <cell r="DD33">
            <v>3590</v>
          </cell>
          <cell r="DE33">
            <v>4758</v>
          </cell>
          <cell r="DF33">
            <v>15680</v>
          </cell>
          <cell r="DG33">
            <v>2488</v>
          </cell>
          <cell r="DH33">
            <v>6443</v>
          </cell>
          <cell r="DI33" t="str">
            <v/>
          </cell>
          <cell r="DJ33">
            <v>7576</v>
          </cell>
          <cell r="DK33">
            <v>158</v>
          </cell>
          <cell r="DL33">
            <v>4284</v>
          </cell>
          <cell r="DM33">
            <v>8186</v>
          </cell>
          <cell r="DN33">
            <v>4914</v>
          </cell>
          <cell r="DO33">
            <v>6918</v>
          </cell>
          <cell r="DP33">
            <v>4770</v>
          </cell>
          <cell r="DQ33">
            <v>5880</v>
          </cell>
          <cell r="DR33">
            <v>409</v>
          </cell>
          <cell r="DS33">
            <v>96</v>
          </cell>
          <cell r="DT33" t="str">
            <v/>
          </cell>
          <cell r="DU33">
            <v>13707</v>
          </cell>
          <cell r="DV33">
            <v>8084</v>
          </cell>
          <cell r="DW33">
            <v>1475</v>
          </cell>
          <cell r="DX33">
            <v>2072</v>
          </cell>
          <cell r="DY33">
            <v>84</v>
          </cell>
          <cell r="DZ33">
            <v>2079</v>
          </cell>
          <cell r="EA33">
            <v>5769</v>
          </cell>
          <cell r="EB33">
            <v>1298</v>
          </cell>
          <cell r="EC33">
            <v>2302</v>
          </cell>
          <cell r="ED33" t="str">
            <v/>
          </cell>
          <cell r="EE33">
            <v>3534</v>
          </cell>
          <cell r="EF33">
            <v>16895</v>
          </cell>
          <cell r="EG33">
            <v>5607</v>
          </cell>
          <cell r="EH33">
            <v>12917</v>
          </cell>
          <cell r="EI33">
            <v>2394</v>
          </cell>
          <cell r="EJ33">
            <v>3074</v>
          </cell>
          <cell r="EK33">
            <v>799</v>
          </cell>
          <cell r="EL33">
            <v>219</v>
          </cell>
          <cell r="EM33">
            <v>602</v>
          </cell>
          <cell r="EN33">
            <v>1022</v>
          </cell>
        </row>
        <row r="34">
          <cell r="C34" t="str">
            <v>3.2.3</v>
          </cell>
          <cell r="F34" t="str">
            <v/>
          </cell>
          <cell r="G34" t="str">
            <v>GDP per unit of energy use (2000 $ PPP per kg of oil equivalent)</v>
          </cell>
          <cell r="H34" t="str">
            <v>International Energy Agency, World Energy Balances on-line data service</v>
          </cell>
          <cell r="I34" t="str">
            <v>2008 - 2009</v>
          </cell>
          <cell r="J34">
            <v>0.79780230721688861</v>
          </cell>
          <cell r="K34">
            <v>1.0354521546777313</v>
          </cell>
          <cell r="L34">
            <v>1</v>
          </cell>
          <cell r="M34" t="str">
            <v>good</v>
          </cell>
          <cell r="N34" t="str">
            <v>SCORE</v>
          </cell>
          <cell r="O34">
            <v>8.3612040133779271</v>
          </cell>
          <cell r="P34">
            <v>6.0132291040288637</v>
          </cell>
          <cell r="Q34">
            <v>4.9407114624505928</v>
          </cell>
          <cell r="R34">
            <v>8.1300813008130088</v>
          </cell>
          <cell r="S34">
            <v>6.0938452163315056</v>
          </cell>
          <cell r="T34">
            <v>5.3276505061267976</v>
          </cell>
          <cell r="U34">
            <v>8.3056478405315612</v>
          </cell>
          <cell r="V34">
            <v>5.2301255230125516</v>
          </cell>
          <cell r="W34">
            <v>1.8542555164101613</v>
          </cell>
          <cell r="X34">
            <v>11.185682326621924</v>
          </cell>
          <cell r="Y34">
            <v>3.2226877215597804</v>
          </cell>
          <cell r="Z34">
            <v>5.7537399309551205</v>
          </cell>
          <cell r="AA34">
            <v>3.2216494845360826</v>
          </cell>
          <cell r="AB34">
            <v>4.7236655644780345</v>
          </cell>
          <cell r="AC34">
            <v>5.72737686139748</v>
          </cell>
          <cell r="AD34">
            <v>9.4786729857819907</v>
          </cell>
          <cell r="AE34">
            <v>6.6312997347480112</v>
          </cell>
          <cell r="AF34">
            <v>2.2629554197782302</v>
          </cell>
          <cell r="AG34">
            <v>3.8446751249519417</v>
          </cell>
          <cell r="AH34" t="str">
            <v/>
          </cell>
          <cell r="AI34">
            <v>8.7719298245614024</v>
          </cell>
          <cell r="AJ34">
            <v>5.2328623757195185</v>
          </cell>
          <cell r="AK34">
            <v>4.1373603640877121</v>
          </cell>
          <cell r="AL34">
            <v>6.30119722747322</v>
          </cell>
          <cell r="AM34">
            <v>5.1046452271567127</v>
          </cell>
          <cell r="AN34">
            <v>12.987012987012987</v>
          </cell>
          <cell r="AO34">
            <v>9.6618357487922708</v>
          </cell>
          <cell r="AP34">
            <v>2.7070925825663239</v>
          </cell>
          <cell r="AQ34">
            <v>7.3964497041420127</v>
          </cell>
          <cell r="AR34">
            <v>6.9108500345542501</v>
          </cell>
          <cell r="AS34">
            <v>4.7801147227533463</v>
          </cell>
          <cell r="AT34">
            <v>9.3023255813953494</v>
          </cell>
          <cell r="AU34">
            <v>12.5</v>
          </cell>
          <cell r="AV34">
            <v>5.6721497447532609</v>
          </cell>
          <cell r="AW34">
            <v>4.8899755501222497</v>
          </cell>
          <cell r="AX34">
            <v>7.390983000739098</v>
          </cell>
          <cell r="AY34">
            <v>4.1736227045075127</v>
          </cell>
          <cell r="AZ34">
            <v>3.2030749519538761</v>
          </cell>
          <cell r="BA34">
            <v>4.7281323877068555</v>
          </cell>
          <cell r="BB34">
            <v>6.8352699931647294</v>
          </cell>
          <cell r="BC34">
            <v>5.6401579244218834</v>
          </cell>
          <cell r="BD34">
            <v>7.1377587437544614</v>
          </cell>
          <cell r="BE34">
            <v>6.1881188118811883</v>
          </cell>
          <cell r="BF34">
            <v>9.3109869646182499</v>
          </cell>
          <cell r="BG34">
            <v>7.5757575757575752</v>
          </cell>
          <cell r="BH34" t="str">
            <v/>
          </cell>
          <cell r="BI34">
            <v>7.0323488045007032</v>
          </cell>
          <cell r="BJ34">
            <v>17.667844522968199</v>
          </cell>
          <cell r="BK34">
            <v>6.293266205160478</v>
          </cell>
          <cell r="BL34">
            <v>1.9197542714532538</v>
          </cell>
          <cell r="BM34">
            <v>6.9396252602359469</v>
          </cell>
          <cell r="BN34">
            <v>4.5187528242205151</v>
          </cell>
          <cell r="BO34">
            <v>2.8951939779965259</v>
          </cell>
          <cell r="BP34">
            <v>10.416666666666666</v>
          </cell>
          <cell r="BQ34">
            <v>8.6058519793459549</v>
          </cell>
          <cell r="BR34">
            <v>9.2081031307550649</v>
          </cell>
          <cell r="BS34">
            <v>2.6975991367682766</v>
          </cell>
          <cell r="BT34">
            <v>7.2202166064981945</v>
          </cell>
          <cell r="BU34">
            <v>4.7236655644780345</v>
          </cell>
          <cell r="BV34">
            <v>1.8580453363062059</v>
          </cell>
          <cell r="BW34">
            <v>2.4740227610094014</v>
          </cell>
          <cell r="BX34">
            <v>5.078720162519045</v>
          </cell>
          <cell r="BY34">
            <v>2.8951939779965259</v>
          </cell>
          <cell r="BZ34">
            <v>3.7202380952380953</v>
          </cell>
          <cell r="CA34">
            <v>7.3637702503681881</v>
          </cell>
          <cell r="CB34">
            <v>4.3610989969472307</v>
          </cell>
          <cell r="CC34">
            <v>5.8616647127784294</v>
          </cell>
          <cell r="CD34">
            <v>7.9239302694136287</v>
          </cell>
          <cell r="CE34">
            <v>4.8590864917395526</v>
          </cell>
          <cell r="CF34" t="str">
            <v/>
          </cell>
          <cell r="CG34" t="str">
            <v/>
          </cell>
          <cell r="CH34">
            <v>4.1753653444676413</v>
          </cell>
          <cell r="CI34" t="str">
            <v/>
          </cell>
          <cell r="CJ34" t="str">
            <v/>
          </cell>
          <cell r="CK34">
            <v>6.2539086929330834</v>
          </cell>
          <cell r="CL34">
            <v>2.9197080291970803</v>
          </cell>
          <cell r="CM34">
            <v>2.3912003825920611</v>
          </cell>
          <cell r="CN34">
            <v>11.148272017837234</v>
          </cell>
          <cell r="CO34">
            <v>3.2310177705977385</v>
          </cell>
          <cell r="CP34">
            <v>10.526315789473685</v>
          </cell>
          <cell r="CQ34">
            <v>4.3975373790677219</v>
          </cell>
          <cell r="CR34">
            <v>6.8775790921595599</v>
          </cell>
          <cell r="CS34">
            <v>5.5741360089186172</v>
          </cell>
          <cell r="CT34">
            <v>5.7045065601825442</v>
          </cell>
          <cell r="CU34" t="str">
            <v/>
          </cell>
          <cell r="CV34">
            <v>1.5225334957369061</v>
          </cell>
          <cell r="CW34">
            <v>7.2516316171138513</v>
          </cell>
          <cell r="CX34">
            <v>2.9044437990124892</v>
          </cell>
          <cell r="CY34">
            <v>4.8123195380173245</v>
          </cell>
          <cell r="CZ34">
            <v>10.040160642570282</v>
          </cell>
          <cell r="DA34">
            <v>6.8259385665529013</v>
          </cell>
          <cell r="DB34">
            <v>13.175230566534916</v>
          </cell>
          <cell r="DC34">
            <v>10.845986984815617</v>
          </cell>
          <cell r="DD34">
            <v>6.1842918985776123</v>
          </cell>
          <cell r="DE34">
            <v>7.8186082877247838</v>
          </cell>
          <cell r="DF34">
            <v>1.400560224089636</v>
          </cell>
          <cell r="DG34">
            <v>5.5370985603543739</v>
          </cell>
          <cell r="DH34">
            <v>2.4044241404183699</v>
          </cell>
          <cell r="DI34" t="str">
            <v/>
          </cell>
          <cell r="DJ34">
            <v>2.3250406882120438</v>
          </cell>
          <cell r="DK34">
            <v>7.6452599388379205</v>
          </cell>
          <cell r="DL34">
            <v>3.1867431485022304</v>
          </cell>
          <cell r="DM34">
            <v>7.4794315632011958</v>
          </cell>
          <cell r="DN34">
            <v>5.4024851431658565</v>
          </cell>
          <cell r="DO34">
            <v>6.2972292191435768</v>
          </cell>
          <cell r="DP34">
            <v>3.9541320680110714</v>
          </cell>
          <cell r="DQ34">
            <v>8.3333333333333339</v>
          </cell>
          <cell r="DR34">
            <v>11.037527593818984</v>
          </cell>
          <cell r="DS34">
            <v>5.7372346528973033</v>
          </cell>
          <cell r="DT34" t="str">
            <v/>
          </cell>
          <cell r="DU34">
            <v>6.5789473684210531</v>
          </cell>
          <cell r="DV34">
            <v>9.8522167487684715</v>
          </cell>
          <cell r="DW34">
            <v>3.8226299694189603</v>
          </cell>
          <cell r="DX34">
            <v>3.4246575342465757</v>
          </cell>
          <cell r="DY34">
            <v>1.5772870662460567</v>
          </cell>
          <cell r="DZ34">
            <v>5.2631578947368425</v>
          </cell>
          <cell r="EA34">
            <v>1.0840108401084012</v>
          </cell>
          <cell r="EB34">
            <v>9.5877277085330768</v>
          </cell>
          <cell r="EC34">
            <v>8.5763293310463133</v>
          </cell>
          <cell r="ED34" t="str">
            <v/>
          </cell>
          <cell r="EE34">
            <v>2.4937655860349124</v>
          </cell>
          <cell r="EF34">
            <v>2.0868113522537564</v>
          </cell>
          <cell r="EG34">
            <v>9.0009000900090008</v>
          </cell>
          <cell r="EH34">
            <v>5.3361792956243326</v>
          </cell>
          <cell r="EI34">
            <v>9.9206349206349209</v>
          </cell>
          <cell r="EJ34">
            <v>3.1065548306927617</v>
          </cell>
          <cell r="EK34">
            <v>4.7709923664122131</v>
          </cell>
          <cell r="EL34">
            <v>2.6860059092130002</v>
          </cell>
          <cell r="EM34">
            <v>1.7259233690024163</v>
          </cell>
          <cell r="EN34">
            <v>2.1110407430863414</v>
          </cell>
        </row>
        <row r="35">
          <cell r="C35" t="str">
            <v>3.2.4</v>
          </cell>
          <cell r="F35" t="str">
            <v/>
          </cell>
          <cell r="G35" t="str">
            <v>Share of renewables in energy use (%)</v>
          </cell>
          <cell r="H35" t="str">
            <v>International Energy Agency, World Energy Balances on-line data service</v>
          </cell>
          <cell r="I35" t="str">
            <v>2008 - 2009</v>
          </cell>
          <cell r="J35">
            <v>1.6480282685368743</v>
          </cell>
          <cell r="K35">
            <v>3.194534654891461</v>
          </cell>
          <cell r="L35">
            <v>1</v>
          </cell>
          <cell r="M35" t="str">
            <v>good</v>
          </cell>
          <cell r="N35" t="str">
            <v>SCORE</v>
          </cell>
          <cell r="O35">
            <v>26.245210727969347</v>
          </cell>
          <cell r="P35">
            <v>0.19693004936739594</v>
          </cell>
          <cell r="Q35">
            <v>66.496536638716734</v>
          </cell>
          <cell r="R35">
            <v>7.0731675375528757</v>
          </cell>
          <cell r="S35">
            <v>5.2052052052052051</v>
          </cell>
          <cell r="T35">
            <v>5.1974687404696551</v>
          </cell>
          <cell r="U35">
            <v>28.112759460876539</v>
          </cell>
          <cell r="V35">
            <v>1.4662975985636268</v>
          </cell>
          <cell r="W35">
            <v>0</v>
          </cell>
          <cell r="X35">
            <v>31.559547666762093</v>
          </cell>
          <cell r="Y35">
            <v>5.4716645940664419</v>
          </cell>
          <cell r="Z35">
            <v>4.8100720972775211</v>
          </cell>
          <cell r="AA35">
            <v>60.998336106489184</v>
          </cell>
          <cell r="AB35">
            <v>17.87846856340007</v>
          </cell>
          <cell r="AC35">
            <v>9.5826377295492478</v>
          </cell>
          <cell r="AD35">
            <v>22.342938119981106</v>
          </cell>
          <cell r="AE35">
            <v>44.468631301100878</v>
          </cell>
          <cell r="AF35">
            <v>0</v>
          </cell>
          <cell r="AG35">
            <v>5.2833813640730067</v>
          </cell>
          <cell r="AH35" t="str">
            <v/>
          </cell>
          <cell r="AI35">
            <v>69.693486590038304</v>
          </cell>
          <cell r="AJ35">
            <v>76.077161362996335</v>
          </cell>
          <cell r="AK35">
            <v>16.97560858558591</v>
          </cell>
          <cell r="AL35">
            <v>22.082299815556826</v>
          </cell>
          <cell r="AM35">
            <v>12.295344937481897</v>
          </cell>
          <cell r="AN35">
            <v>27.653558661033472</v>
          </cell>
          <cell r="AO35">
            <v>54.523177455585049</v>
          </cell>
          <cell r="AP35">
            <v>75.54971784393851</v>
          </cell>
          <cell r="AQ35">
            <v>8.661157024793388</v>
          </cell>
          <cell r="AR35">
            <v>3.982985305491106</v>
          </cell>
          <cell r="AS35">
            <v>6.3802353157882612</v>
          </cell>
          <cell r="AT35">
            <v>20.1457399103139</v>
          </cell>
          <cell r="AU35">
            <v>20.766968880176428</v>
          </cell>
          <cell r="AV35">
            <v>15.706553257297507</v>
          </cell>
          <cell r="AW35">
            <v>4.0461038042709658</v>
          </cell>
          <cell r="AX35">
            <v>61.573125768127809</v>
          </cell>
          <cell r="AY35">
            <v>11.948869951834013</v>
          </cell>
          <cell r="AZ35">
            <v>93.303684077718898</v>
          </cell>
          <cell r="BA35">
            <v>24.481076331020272</v>
          </cell>
          <cell r="BB35">
            <v>8.0751110619259165</v>
          </cell>
          <cell r="BC35">
            <v>33.734939759036145</v>
          </cell>
          <cell r="BD35">
            <v>10.007590299471815</v>
          </cell>
          <cell r="BE35">
            <v>72.481234802833285</v>
          </cell>
          <cell r="BF35">
            <v>6.0318116091716591</v>
          </cell>
          <cell r="BG35">
            <v>57.222497522299307</v>
          </cell>
          <cell r="BH35" t="str">
            <v/>
          </cell>
          <cell r="BI35">
            <v>45.934256055363321</v>
          </cell>
          <cell r="BJ35">
            <v>0.40316876503041449</v>
          </cell>
          <cell r="BK35">
            <v>7.67219182491149</v>
          </cell>
          <cell r="BL35">
            <v>83.429916696848977</v>
          </cell>
          <cell r="BM35">
            <v>28.140353928431672</v>
          </cell>
          <cell r="BN35">
            <v>34.353907559430034</v>
          </cell>
          <cell r="BO35">
            <v>0.68843323286464442</v>
          </cell>
          <cell r="BP35">
            <v>4.3676848415643734</v>
          </cell>
          <cell r="BQ35">
            <v>4.879821891044573</v>
          </cell>
          <cell r="BR35">
            <v>9.7042031060824883</v>
          </cell>
          <cell r="BS35">
            <v>11.511283337132436</v>
          </cell>
          <cell r="BT35">
            <v>3.4225276291206184</v>
          </cell>
          <cell r="BU35">
            <v>1.7136382948590851</v>
          </cell>
          <cell r="BV35">
            <v>1.1364757970135786</v>
          </cell>
          <cell r="BW35">
            <v>83.841074302202983</v>
          </cell>
          <cell r="BX35">
            <v>1.5794742663291759</v>
          </cell>
          <cell r="BY35">
            <v>0</v>
          </cell>
          <cell r="BZ35">
            <v>32.447552447552447</v>
          </cell>
          <cell r="CA35">
            <v>30.820695807314895</v>
          </cell>
          <cell r="CB35">
            <v>3.7199542159481109</v>
          </cell>
          <cell r="CC35">
            <v>9.2622861501580047</v>
          </cell>
          <cell r="CD35">
            <v>2.9502308876346843</v>
          </cell>
          <cell r="CE35">
            <v>8.1856268127618446</v>
          </cell>
          <cell r="CF35" t="str">
            <v/>
          </cell>
          <cell r="CG35" t="str">
            <v/>
          </cell>
          <cell r="CH35">
            <v>4.9705833837356357</v>
          </cell>
          <cell r="CI35" t="str">
            <v/>
          </cell>
          <cell r="CJ35" t="str">
            <v/>
          </cell>
          <cell r="CK35">
            <v>9.517614317713873</v>
          </cell>
          <cell r="CL35">
            <v>2.7619047619047619</v>
          </cell>
          <cell r="CM35">
            <v>3.2677664974619289</v>
          </cell>
          <cell r="CN35">
            <v>3.9126660880016026</v>
          </cell>
          <cell r="CO35">
            <v>95.8879106721065</v>
          </cell>
          <cell r="CP35">
            <v>18.150684931506849</v>
          </cell>
          <cell r="CQ35">
            <v>89.060108174303494</v>
          </cell>
          <cell r="CR35">
            <v>4.9684695767024483</v>
          </cell>
          <cell r="CS35">
            <v>36.472735316889725</v>
          </cell>
          <cell r="CT35">
            <v>61.477272727272727</v>
          </cell>
          <cell r="CU35" t="str">
            <v/>
          </cell>
          <cell r="CV35">
            <v>81.679801360250465</v>
          </cell>
          <cell r="CW35">
            <v>46.233354709721226</v>
          </cell>
          <cell r="CX35">
            <v>0</v>
          </cell>
          <cell r="CY35">
            <v>37.688769782348892</v>
          </cell>
          <cell r="CZ35">
            <v>24.077268023456362</v>
          </cell>
          <cell r="DA35">
            <v>163.14220183486239</v>
          </cell>
          <cell r="DB35">
            <v>23.942895989123045</v>
          </cell>
          <cell r="DC35">
            <v>43.078384104025133</v>
          </cell>
          <cell r="DD35">
            <v>6.7163301732522465</v>
          </cell>
          <cell r="DE35">
            <v>21.219236090729947</v>
          </cell>
          <cell r="DF35">
            <v>4.1462807861348374E-3</v>
          </cell>
          <cell r="DG35">
            <v>14.111223971559166</v>
          </cell>
          <cell r="DH35">
            <v>3.0290189979861872</v>
          </cell>
          <cell r="DI35" t="str">
            <v/>
          </cell>
          <cell r="DJ35">
            <v>2.4752475247524753E-3</v>
          </cell>
          <cell r="DK35">
            <v>42.357467646030081</v>
          </cell>
          <cell r="DL35">
            <v>10.447854291417165</v>
          </cell>
          <cell r="DM35">
            <v>0</v>
          </cell>
          <cell r="DN35">
            <v>5.8299120234604107</v>
          </cell>
          <cell r="DO35">
            <v>11.221719457013576</v>
          </cell>
          <cell r="DP35">
            <v>10.516845243848939</v>
          </cell>
          <cell r="DQ35">
            <v>9.4661955020944983</v>
          </cell>
          <cell r="DR35">
            <v>56.642417459429204</v>
          </cell>
          <cell r="DS35">
            <v>68.826437678896696</v>
          </cell>
          <cell r="DT35" t="str">
            <v/>
          </cell>
          <cell r="DU35">
            <v>35.246240860808385</v>
          </cell>
          <cell r="DV35">
            <v>20.418322992904113</v>
          </cell>
          <cell r="DW35">
            <v>1.2841987716359575</v>
          </cell>
          <cell r="DX35">
            <v>54.673084636983546</v>
          </cell>
          <cell r="DY35">
            <v>89.439257266445111</v>
          </cell>
          <cell r="DZ35">
            <v>19.255776639707459</v>
          </cell>
          <cell r="EA35">
            <v>6.1823802163833076E-2</v>
          </cell>
          <cell r="EB35">
            <v>13.663107430812813</v>
          </cell>
          <cell r="EC35">
            <v>10.57132005859693</v>
          </cell>
          <cell r="ED35" t="str">
            <v/>
          </cell>
          <cell r="EE35">
            <v>1.3831045297958764</v>
          </cell>
          <cell r="EF35">
            <v>2.9090162391553587E-2</v>
          </cell>
          <cell r="EG35">
            <v>3.331494592583971</v>
          </cell>
          <cell r="EH35">
            <v>5.654325500539338</v>
          </cell>
          <cell r="EI35">
            <v>33.126046400382684</v>
          </cell>
          <cell r="EJ35">
            <v>12.495124576813268</v>
          </cell>
          <cell r="EK35">
            <v>45.550786838340485</v>
          </cell>
          <cell r="EL35">
            <v>1.0296870821075155</v>
          </cell>
          <cell r="EM35">
            <v>92.304554724677089</v>
          </cell>
          <cell r="EN35">
            <v>69.156322322743534</v>
          </cell>
        </row>
        <row r="36">
          <cell r="C36" t="str">
            <v>3.3.1</v>
          </cell>
          <cell r="D36">
            <v>1</v>
          </cell>
          <cell r="E36">
            <v>5</v>
          </cell>
          <cell r="F36" t="str">
            <v/>
          </cell>
          <cell r="G36" t="str">
            <v>Logistics performance index: quality of trade and transport-related infrastructure (1 = low to 5 = high)</v>
          </cell>
          <cell r="H36" t="str">
            <v>World Bank and Turku School of Economics, Logistic Performance Index Surveys 2009</v>
          </cell>
          <cell r="I36" t="str">
            <v>2006 - 2009</v>
          </cell>
          <cell r="J36">
            <v>0.6435247048703433</v>
          </cell>
          <cell r="K36">
            <v>-0.67754601719000807</v>
          </cell>
          <cell r="L36">
            <v>1</v>
          </cell>
          <cell r="M36" t="str">
            <v>good</v>
          </cell>
          <cell r="N36" t="str">
            <v>SCORE</v>
          </cell>
          <cell r="O36">
            <v>2.14</v>
          </cell>
          <cell r="P36">
            <v>2.06</v>
          </cell>
          <cell r="Q36">
            <v>1.69</v>
          </cell>
          <cell r="R36">
            <v>2.75</v>
          </cell>
          <cell r="S36">
            <v>2.3199999999999998</v>
          </cell>
          <cell r="T36">
            <v>3.78</v>
          </cell>
          <cell r="U36">
            <v>3.68</v>
          </cell>
          <cell r="V36">
            <v>2.23</v>
          </cell>
          <cell r="W36">
            <v>3.36</v>
          </cell>
          <cell r="X36">
            <v>2.4900000000000002</v>
          </cell>
          <cell r="Y36">
            <v>2.63</v>
          </cell>
          <cell r="Z36">
            <v>4.01</v>
          </cell>
          <cell r="AA36">
            <v>2.48</v>
          </cell>
          <cell r="AB36">
            <v>2.2400000000000002</v>
          </cell>
          <cell r="AC36">
            <v>2.2200000000000002</v>
          </cell>
          <cell r="AD36">
            <v>2.09</v>
          </cell>
          <cell r="AE36">
            <v>3.1</v>
          </cell>
          <cell r="AG36">
            <v>2.2999999999999998</v>
          </cell>
          <cell r="AH36">
            <v>1.89</v>
          </cell>
          <cell r="AI36">
            <v>2.12</v>
          </cell>
          <cell r="AJ36">
            <v>2.1</v>
          </cell>
          <cell r="AK36">
            <v>4.03</v>
          </cell>
          <cell r="AL36">
            <v>2.86</v>
          </cell>
          <cell r="AM36">
            <v>3.54</v>
          </cell>
          <cell r="AN36">
            <v>2.59</v>
          </cell>
          <cell r="AO36">
            <v>2.56</v>
          </cell>
          <cell r="AP36">
            <v>2.37</v>
          </cell>
          <cell r="AQ36">
            <v>2.36</v>
          </cell>
          <cell r="AR36">
            <v>2.94</v>
          </cell>
          <cell r="AS36">
            <v>3.25</v>
          </cell>
          <cell r="AT36">
            <v>3.99</v>
          </cell>
          <cell r="AU36">
            <v>2.34</v>
          </cell>
          <cell r="AV36">
            <v>2.38</v>
          </cell>
          <cell r="AW36">
            <v>2.2200000000000002</v>
          </cell>
          <cell r="AX36">
            <v>2.44</v>
          </cell>
          <cell r="AY36">
            <v>2.75</v>
          </cell>
          <cell r="AZ36">
            <v>1.77</v>
          </cell>
          <cell r="BA36">
            <v>4.08</v>
          </cell>
          <cell r="BB36">
            <v>4</v>
          </cell>
          <cell r="BC36">
            <v>2.17</v>
          </cell>
          <cell r="BD36">
            <v>4.34</v>
          </cell>
          <cell r="BE36">
            <v>2.52</v>
          </cell>
          <cell r="BF36">
            <v>2.94</v>
          </cell>
          <cell r="BG36">
            <v>2.37</v>
          </cell>
          <cell r="BH36">
            <v>1.99</v>
          </cell>
          <cell r="BI36">
            <v>2.31</v>
          </cell>
          <cell r="BJ36">
            <v>4</v>
          </cell>
          <cell r="BK36">
            <v>3.08</v>
          </cell>
          <cell r="BL36">
            <v>3.33</v>
          </cell>
          <cell r="BM36">
            <v>2.91</v>
          </cell>
          <cell r="BN36">
            <v>2.54</v>
          </cell>
          <cell r="BO36">
            <v>2.36</v>
          </cell>
          <cell r="BP36">
            <v>3.76</v>
          </cell>
          <cell r="BQ36">
            <v>3.6</v>
          </cell>
          <cell r="BR36">
            <v>3.72</v>
          </cell>
          <cell r="BS36">
            <v>2.0699999999999998</v>
          </cell>
          <cell r="BT36">
            <v>4.1900000000000004</v>
          </cell>
          <cell r="BU36">
            <v>2.69</v>
          </cell>
          <cell r="BV36">
            <v>2.66</v>
          </cell>
          <cell r="BW36">
            <v>2.14</v>
          </cell>
          <cell r="BX36">
            <v>3.62</v>
          </cell>
          <cell r="BY36">
            <v>3.33</v>
          </cell>
          <cell r="BZ36">
            <v>2.09</v>
          </cell>
          <cell r="CA36">
            <v>2.88</v>
          </cell>
          <cell r="CB36">
            <v>3.05</v>
          </cell>
          <cell r="CC36">
            <v>2.72</v>
          </cell>
          <cell r="CD36">
            <v>4.0599999999999996</v>
          </cell>
          <cell r="CE36">
            <v>2.5499999999999998</v>
          </cell>
          <cell r="CF36">
            <v>2.63</v>
          </cell>
          <cell r="CG36">
            <v>2.13</v>
          </cell>
          <cell r="CH36">
            <v>3.5</v>
          </cell>
          <cell r="CI36">
            <v>2</v>
          </cell>
          <cell r="CJ36">
            <v>2.29</v>
          </cell>
          <cell r="CK36">
            <v>2.95</v>
          </cell>
          <cell r="CL36">
            <v>2.0499999999999998</v>
          </cell>
          <cell r="CM36">
            <v>1.94</v>
          </cell>
          <cell r="CN36">
            <v>2.33</v>
          </cell>
          <cell r="CO36">
            <v>2.04</v>
          </cell>
          <cell r="CP36">
            <v>1.71</v>
          </cell>
          <cell r="CQ36">
            <v>1.8</v>
          </cell>
          <cell r="CR36">
            <v>4.25</v>
          </cell>
          <cell r="CS36">
            <v>3.54</v>
          </cell>
          <cell r="CT36">
            <v>2.23</v>
          </cell>
          <cell r="CU36">
            <v>2.2799999999999998</v>
          </cell>
          <cell r="CV36">
            <v>2.4300000000000002</v>
          </cell>
          <cell r="CW36">
            <v>4.22</v>
          </cell>
          <cell r="CX36">
            <v>3.06</v>
          </cell>
          <cell r="CY36">
            <v>2.08</v>
          </cell>
          <cell r="CZ36">
            <v>2.63</v>
          </cell>
          <cell r="DA36">
            <v>2.44</v>
          </cell>
          <cell r="DB36">
            <v>2.66</v>
          </cell>
          <cell r="DC36">
            <v>2.57</v>
          </cell>
          <cell r="DD36">
            <v>2.98</v>
          </cell>
          <cell r="DE36">
            <v>3.17</v>
          </cell>
          <cell r="DF36">
            <v>2.75</v>
          </cell>
          <cell r="DG36">
            <v>2.25</v>
          </cell>
          <cell r="DH36">
            <v>2.38</v>
          </cell>
          <cell r="DI36">
            <v>1.63</v>
          </cell>
          <cell r="DJ36">
            <v>3.27</v>
          </cell>
          <cell r="DK36">
            <v>2.64</v>
          </cell>
          <cell r="DL36">
            <v>2.2999999999999998</v>
          </cell>
          <cell r="DM36">
            <v>4.22</v>
          </cell>
          <cell r="DN36">
            <v>3</v>
          </cell>
          <cell r="DO36">
            <v>2.65</v>
          </cell>
          <cell r="DP36">
            <v>3.42</v>
          </cell>
          <cell r="DQ36">
            <v>3.58</v>
          </cell>
          <cell r="DR36">
            <v>1.88</v>
          </cell>
          <cell r="DS36">
            <v>1.78</v>
          </cell>
          <cell r="DU36">
            <v>4.03</v>
          </cell>
          <cell r="DV36">
            <v>4.17</v>
          </cell>
          <cell r="DW36">
            <v>2.4500000000000002</v>
          </cell>
          <cell r="DX36">
            <v>2</v>
          </cell>
          <cell r="DY36">
            <v>2</v>
          </cell>
          <cell r="DZ36">
            <v>3.16</v>
          </cell>
          <cell r="EB36">
            <v>2.56</v>
          </cell>
          <cell r="EC36">
            <v>3.08</v>
          </cell>
          <cell r="ED36">
            <v>2.35</v>
          </cell>
          <cell r="EE36">
            <v>2.44</v>
          </cell>
          <cell r="EF36">
            <v>3.81</v>
          </cell>
          <cell r="EG36">
            <v>3.95</v>
          </cell>
          <cell r="EH36">
            <v>4.1500000000000004</v>
          </cell>
          <cell r="EI36">
            <v>2.58</v>
          </cell>
          <cell r="EJ36">
            <v>2.44</v>
          </cell>
          <cell r="EK36">
            <v>2.56</v>
          </cell>
          <cell r="EL36">
            <v>2.35</v>
          </cell>
          <cell r="EM36">
            <v>1.83</v>
          </cell>
          <cell r="EN36">
            <v>1.87</v>
          </cell>
        </row>
        <row r="37">
          <cell r="C37" t="str">
            <v>3.3.2</v>
          </cell>
          <cell r="F37" t="str">
            <v/>
          </cell>
          <cell r="G37" t="str">
            <v>Gross capital formation (% of GDP)</v>
          </cell>
          <cell r="H37" t="str">
            <v>World Bank, OECD</v>
          </cell>
          <cell r="I37" t="str">
            <v>2000 - 2009</v>
          </cell>
          <cell r="J37">
            <v>1.2323601432877276</v>
          </cell>
          <cell r="K37">
            <v>1.9269731618949151</v>
          </cell>
          <cell r="L37">
            <v>1</v>
          </cell>
          <cell r="M37" t="str">
            <v>good</v>
          </cell>
          <cell r="N37" t="str">
            <v>SCORE</v>
          </cell>
          <cell r="O37">
            <v>29.040629710031379</v>
          </cell>
          <cell r="P37">
            <v>41.182232509006894</v>
          </cell>
          <cell r="Q37">
            <v>14.818840623985119</v>
          </cell>
          <cell r="R37">
            <v>20.920622840780744</v>
          </cell>
          <cell r="S37">
            <v>31.327625130546316</v>
          </cell>
          <cell r="T37">
            <v>27.514025809181298</v>
          </cell>
          <cell r="U37">
            <v>21.294246439750623</v>
          </cell>
          <cell r="V37">
            <v>21.943816480484209</v>
          </cell>
          <cell r="W37">
            <v>33.227287077737572</v>
          </cell>
          <cell r="X37">
            <v>24.372229971867053</v>
          </cell>
          <cell r="Y37">
            <v>38.308850513707895</v>
          </cell>
          <cell r="Z37">
            <v>20.167648498357718</v>
          </cell>
          <cell r="AA37">
            <v>24.983342348935629</v>
          </cell>
          <cell r="AB37">
            <v>16.971261012300353</v>
          </cell>
          <cell r="AC37">
            <v>22.1</v>
          </cell>
          <cell r="AD37">
            <v>24.046771855707121</v>
          </cell>
          <cell r="AE37">
            <v>16.51124795777303</v>
          </cell>
          <cell r="AF37">
            <v>12.947067602928531</v>
          </cell>
          <cell r="AG37">
            <v>25.624350517099508</v>
          </cell>
          <cell r="AH37">
            <v>18.114793663518576</v>
          </cell>
          <cell r="AI37">
            <v>21.337497644048351</v>
          </cell>
          <cell r="AJ37">
            <v>17.719631743337025</v>
          </cell>
          <cell r="AK37">
            <v>20.971753972312491</v>
          </cell>
          <cell r="AL37">
            <v>19.04131739038689</v>
          </cell>
          <cell r="AM37">
            <v>47.663366685560064</v>
          </cell>
          <cell r="AN37">
            <v>22.542837937150033</v>
          </cell>
          <cell r="AO37">
            <v>19.67032657995999</v>
          </cell>
          <cell r="AP37">
            <v>11.230558863606536</v>
          </cell>
          <cell r="AQ37">
            <v>26.671339356217892</v>
          </cell>
          <cell r="AR37">
            <v>24.300703563732437</v>
          </cell>
          <cell r="AS37">
            <v>21.531610713312901</v>
          </cell>
          <cell r="AT37">
            <v>17.052427991721419</v>
          </cell>
          <cell r="AU37">
            <v>14.82394234896584</v>
          </cell>
          <cell r="AV37">
            <v>32.211191018293604</v>
          </cell>
          <cell r="AW37">
            <v>19.25690863261217</v>
          </cell>
          <cell r="AX37">
            <v>13.11769863273382</v>
          </cell>
          <cell r="AY37">
            <v>19.372927587605609</v>
          </cell>
          <cell r="AZ37">
            <v>22.426675454736227</v>
          </cell>
          <cell r="BA37">
            <v>18.31830254210081</v>
          </cell>
          <cell r="BB37">
            <v>18.961807607106028</v>
          </cell>
          <cell r="BC37">
            <v>12.12494036168437</v>
          </cell>
          <cell r="BD37">
            <v>16.495765716907933</v>
          </cell>
          <cell r="BE37">
            <v>19.573410694913811</v>
          </cell>
          <cell r="BF37">
            <v>16.179476686979637</v>
          </cell>
          <cell r="BG37">
            <v>13.064096600080827</v>
          </cell>
          <cell r="BH37">
            <v>39.712953117652788</v>
          </cell>
          <cell r="BI37">
            <v>19.635508003126301</v>
          </cell>
          <cell r="BJ37">
            <v>20.364952621755229</v>
          </cell>
          <cell r="BK37">
            <v>21.996908848908344</v>
          </cell>
          <cell r="BL37">
            <v>13.785105003645088</v>
          </cell>
          <cell r="BM37">
            <v>35.039182304588955</v>
          </cell>
          <cell r="BN37">
            <v>30.965600966410751</v>
          </cell>
          <cell r="BO37">
            <v>33.158969913359783</v>
          </cell>
          <cell r="BP37">
            <v>13.725217758915193</v>
          </cell>
          <cell r="BQ37">
            <v>16.385085229306334</v>
          </cell>
          <cell r="BR37">
            <v>18.909340291196472</v>
          </cell>
          <cell r="BS37">
            <v>21.328057889822595</v>
          </cell>
          <cell r="BT37">
            <v>20.367146560293818</v>
          </cell>
          <cell r="BU37">
            <v>14.782170265774697</v>
          </cell>
          <cell r="BV37">
            <v>30.444551185522613</v>
          </cell>
          <cell r="BW37">
            <v>20.885742748005988</v>
          </cell>
          <cell r="BX37">
            <v>25.919753661861321</v>
          </cell>
          <cell r="BY37">
            <v>18.930806544851333</v>
          </cell>
          <cell r="BZ37">
            <v>22.060541759090455</v>
          </cell>
          <cell r="CA37">
            <v>18.950650841110207</v>
          </cell>
          <cell r="CB37">
            <v>30.184254141330324</v>
          </cell>
          <cell r="CC37">
            <v>27.013244908035709</v>
          </cell>
          <cell r="CD37">
            <v>16.538894732927439</v>
          </cell>
          <cell r="CE37">
            <v>24.292216084837836</v>
          </cell>
          <cell r="CF37">
            <v>34.320972317122902</v>
          </cell>
          <cell r="CG37">
            <v>22.27790160147012</v>
          </cell>
          <cell r="CH37">
            <v>14.486962381213706</v>
          </cell>
          <cell r="CI37">
            <v>22.358423357664233</v>
          </cell>
          <cell r="CJ37">
            <v>21.406150026984957</v>
          </cell>
          <cell r="CK37">
            <v>22.358318027042969</v>
          </cell>
          <cell r="CL37">
            <v>27.140126242859285</v>
          </cell>
          <cell r="CM37">
            <v>50.203989014806069</v>
          </cell>
          <cell r="CN37">
            <v>35.973219452164209</v>
          </cell>
          <cell r="CO37">
            <v>20.951382501067858</v>
          </cell>
          <cell r="CP37">
            <v>27.14247335900421</v>
          </cell>
          <cell r="CQ37">
            <v>29.706534612624232</v>
          </cell>
          <cell r="CR37">
            <v>18.480273864975587</v>
          </cell>
          <cell r="CS37">
            <v>18.124940096484597</v>
          </cell>
          <cell r="CT37">
            <v>23.482208349215401</v>
          </cell>
          <cell r="CU37">
            <v>23.100355086585449</v>
          </cell>
          <cell r="CV37" t="str">
            <v/>
          </cell>
          <cell r="CW37">
            <v>19.995026392610068</v>
          </cell>
          <cell r="CX37">
            <v>29.717489756307959</v>
          </cell>
          <cell r="CY37">
            <v>18.955061708082745</v>
          </cell>
          <cell r="CZ37">
            <v>24.79867265590223</v>
          </cell>
          <cell r="DA37">
            <v>15.522708629070786</v>
          </cell>
          <cell r="DB37">
            <v>22.465683574878952</v>
          </cell>
          <cell r="DC37">
            <v>14.645868567912368</v>
          </cell>
          <cell r="DD37">
            <v>20.195661194347512</v>
          </cell>
          <cell r="DE37">
            <v>19.787451717298254</v>
          </cell>
          <cell r="DF37">
            <v>38.929190186106297</v>
          </cell>
          <cell r="DG37">
            <v>30.542096357511557</v>
          </cell>
          <cell r="DH37">
            <v>18.727564553460688</v>
          </cell>
          <cell r="DI37">
            <v>22.568104604691559</v>
          </cell>
          <cell r="DJ37">
            <v>25.457592349142601</v>
          </cell>
          <cell r="DK37">
            <v>27.900000000000002</v>
          </cell>
          <cell r="DL37">
            <v>23.901420496560895</v>
          </cell>
          <cell r="DM37">
            <v>29.071000214961622</v>
          </cell>
          <cell r="DN37">
            <v>37.668130726276011</v>
          </cell>
          <cell r="DO37">
            <v>23.435901403970334</v>
          </cell>
          <cell r="DP37">
            <v>19.432659284484004</v>
          </cell>
          <cell r="DQ37">
            <v>24.48458879837435</v>
          </cell>
          <cell r="DR37">
            <v>24.531256962312582</v>
          </cell>
          <cell r="DS37">
            <v>25.190445219965589</v>
          </cell>
          <cell r="DT37">
            <v>16.899999999999999</v>
          </cell>
          <cell r="DU37">
            <v>16.567202981207863</v>
          </cell>
          <cell r="DV37">
            <v>19.728176591964608</v>
          </cell>
          <cell r="DW37">
            <v>16.311646190229993</v>
          </cell>
          <cell r="DX37">
            <v>21.658237123183387</v>
          </cell>
          <cell r="DY37">
            <v>16.550803432622487</v>
          </cell>
          <cell r="DZ37">
            <v>21.848583233479342</v>
          </cell>
          <cell r="EA37">
            <v>11.889185298751141</v>
          </cell>
          <cell r="EB37">
            <v>26.814182697784698</v>
          </cell>
          <cell r="EC37">
            <v>14.924743715822927</v>
          </cell>
          <cell r="ED37">
            <v>23.767526170479016</v>
          </cell>
          <cell r="EE37">
            <v>17.106874234738502</v>
          </cell>
          <cell r="EF37">
            <v>20.451265905811361</v>
          </cell>
          <cell r="EG37">
            <v>13.602823181495152</v>
          </cell>
          <cell r="EH37">
            <v>14.158934768751328</v>
          </cell>
          <cell r="EI37">
            <v>17.930266145259701</v>
          </cell>
          <cell r="EJ37">
            <v>24.774966355045621</v>
          </cell>
          <cell r="EK37">
            <v>38.128908157912193</v>
          </cell>
          <cell r="EL37">
            <v>24.360206946585606</v>
          </cell>
          <cell r="EM37">
            <v>19.651437768138759</v>
          </cell>
          <cell r="EN37">
            <v>16.804530176958536</v>
          </cell>
        </row>
        <row r="38">
          <cell r="C38" t="str">
            <v>3.3.3</v>
          </cell>
          <cell r="F38" t="str">
            <v/>
          </cell>
          <cell r="G38" t="str">
            <v>Ecological footprint and biocapacity (deficit) or reserve (global hectares per capita)</v>
          </cell>
          <cell r="H38" t="str">
            <v>Global Footprint Network</v>
          </cell>
          <cell r="I38" t="str">
            <v>2001 - 2007</v>
          </cell>
          <cell r="J38">
            <v>1.4428989812913664</v>
          </cell>
          <cell r="K38">
            <v>5.6447735415044828</v>
          </cell>
          <cell r="L38">
            <v>1</v>
          </cell>
          <cell r="M38" t="str">
            <v>good</v>
          </cell>
          <cell r="N38" t="str">
            <v>SCORE</v>
          </cell>
          <cell r="O38">
            <v>-1.03714538190837</v>
          </cell>
          <cell r="P38">
            <v>-0.99767553492648198</v>
          </cell>
          <cell r="Q38">
            <v>1.997768443827</v>
          </cell>
          <cell r="R38">
            <v>4.9002415697263206</v>
          </cell>
          <cell r="S38">
            <v>-1.03715902007306</v>
          </cell>
          <cell r="T38">
            <v>7.8735032716690299</v>
          </cell>
          <cell r="U38">
            <v>-1.98707744589246</v>
          </cell>
          <cell r="V38">
            <v>-1.1051845742427999</v>
          </cell>
          <cell r="W38" t="str">
            <v/>
          </cell>
          <cell r="X38">
            <v>-0.24593105758681</v>
          </cell>
          <cell r="Y38">
            <v>-0.51541376362205704</v>
          </cell>
          <cell r="Z38">
            <v>-6.6557167598307601</v>
          </cell>
          <cell r="AA38">
            <v>-0.44939467670259803</v>
          </cell>
          <cell r="AB38">
            <v>16.261540089706202</v>
          </cell>
          <cell r="AC38">
            <v>-1.14735214189102</v>
          </cell>
          <cell r="AD38">
            <v>1.1522356226942601</v>
          </cell>
          <cell r="AE38">
            <v>6.0764212734980703</v>
          </cell>
          <cell r="AF38" t="str">
            <v/>
          </cell>
          <cell r="AG38">
            <v>-1.9445384681232398</v>
          </cell>
          <cell r="AH38">
            <v>-1.4508876362927E-2</v>
          </cell>
          <cell r="AI38">
            <v>-9.4988511807380605E-2</v>
          </cell>
          <cell r="AJ38">
            <v>0.80599935858343197</v>
          </cell>
          <cell r="AK38">
            <v>7.9060279995774101</v>
          </cell>
          <cell r="AL38">
            <v>0.59538691681015499</v>
          </cell>
          <cell r="AM38">
            <v>-1.23603748008593</v>
          </cell>
          <cell r="AN38">
            <v>2.11085274998926</v>
          </cell>
          <cell r="AO38">
            <v>-0.78641826763174805</v>
          </cell>
          <cell r="AP38">
            <v>0.66360649989385501</v>
          </cell>
          <cell r="AQ38">
            <v>-1.2426040627930399</v>
          </cell>
          <cell r="AR38" t="str">
            <v/>
          </cell>
          <cell r="AS38">
            <v>-3.0651061847742</v>
          </cell>
          <cell r="AT38">
            <v>-3.4094970003211102</v>
          </cell>
          <cell r="AU38">
            <v>-0.97165590043535499</v>
          </cell>
          <cell r="AV38">
            <v>0.44534798834103401</v>
          </cell>
          <cell r="AW38">
            <v>-1.0416217982387099</v>
          </cell>
          <cell r="AX38">
            <v>-1.35982659188453</v>
          </cell>
          <cell r="AY38">
            <v>1.0762506850565701</v>
          </cell>
          <cell r="AZ38">
            <v>-0.44043107933250797</v>
          </cell>
          <cell r="BA38">
            <v>6.3053562245770198</v>
          </cell>
          <cell r="BB38">
            <v>-2.0106309892292398</v>
          </cell>
          <cell r="BC38">
            <v>-0.61459913435785696</v>
          </cell>
          <cell r="BD38">
            <v>-3.15729832214656</v>
          </cell>
          <cell r="BE38">
            <v>-0.56156125231780596</v>
          </cell>
          <cell r="BF38">
            <v>-3.76949422892491</v>
          </cell>
          <cell r="BG38">
            <v>-0.64900542529571703</v>
          </cell>
          <cell r="BH38" t="str">
            <v/>
          </cell>
          <cell r="BI38">
            <v>-7.1479425561137108E-2</v>
          </cell>
          <cell r="BJ38" t="str">
            <v/>
          </cell>
          <cell r="BK38">
            <v>-0.75824017696000301</v>
          </cell>
          <cell r="BL38" t="str">
            <v/>
          </cell>
          <cell r="BM38">
            <v>-0.40272467935773604</v>
          </cell>
          <cell r="BN38">
            <v>0.13921602966352201</v>
          </cell>
          <cell r="BO38">
            <v>-1.8707560740101701</v>
          </cell>
          <cell r="BP38">
            <v>-2.81714731727071</v>
          </cell>
          <cell r="BQ38">
            <v>-4.4997837327376002</v>
          </cell>
          <cell r="BR38">
            <v>-3.8469162739492799</v>
          </cell>
          <cell r="BS38">
            <v>-1.54279913000577</v>
          </cell>
          <cell r="BT38">
            <v>-4.1298201174155205</v>
          </cell>
          <cell r="BU38">
            <v>-1.81125959661831</v>
          </cell>
          <cell r="BV38">
            <v>-0.53415335461686508</v>
          </cell>
          <cell r="BW38">
            <v>-0.51762916962619998</v>
          </cell>
          <cell r="BX38">
            <v>-4.5343331755249903</v>
          </cell>
          <cell r="BY38">
            <v>-5.9294460173322001</v>
          </cell>
          <cell r="BZ38">
            <v>9.692168922258089E-2</v>
          </cell>
          <cell r="CA38">
            <v>1.4296822997826</v>
          </cell>
          <cell r="CB38">
            <v>-2.4988319100776097</v>
          </cell>
          <cell r="CC38">
            <v>-0.30718380565047299</v>
          </cell>
          <cell r="CD38">
            <v>-3.7</v>
          </cell>
          <cell r="CE38">
            <v>-4.2278429050867796</v>
          </cell>
          <cell r="CF38">
            <v>1.2775304226247599</v>
          </cell>
          <cell r="CG38">
            <v>-2.6633695180809502E-2</v>
          </cell>
          <cell r="CH38">
            <v>-2.2584918881149703</v>
          </cell>
          <cell r="CI38">
            <v>0.55626215561789794</v>
          </cell>
          <cell r="CJ38">
            <v>-3.7047017336507202</v>
          </cell>
          <cell r="CK38">
            <v>-1.5268478619755799</v>
          </cell>
          <cell r="CL38">
            <v>-0.72485943374704798</v>
          </cell>
          <cell r="CM38">
            <v>9.6042896543076903</v>
          </cell>
          <cell r="CN38">
            <v>-0.60932506022972099</v>
          </cell>
          <cell r="CO38">
            <v>1.12235664490916</v>
          </cell>
          <cell r="CP38">
            <v>5.4052871519875296</v>
          </cell>
          <cell r="CQ38">
            <v>-3.0128922722429801</v>
          </cell>
          <cell r="CR38">
            <v>-5.1660879240726896</v>
          </cell>
          <cell r="CS38">
            <v>5.8753205655004503</v>
          </cell>
          <cell r="CT38">
            <v>1.26232201956164</v>
          </cell>
          <cell r="CU38">
            <v>-0.261477868190922</v>
          </cell>
          <cell r="CV38">
            <v>-0.319659590767083</v>
          </cell>
          <cell r="CW38">
            <v>-7.8746548828904098E-2</v>
          </cell>
          <cell r="CX38">
            <v>-2.8456072280262101</v>
          </cell>
          <cell r="CY38">
            <v>-0.33869450478264801</v>
          </cell>
          <cell r="CZ38">
            <v>0.27434300746451695</v>
          </cell>
          <cell r="DA38">
            <v>8.0474935426096703</v>
          </cell>
          <cell r="DB38">
            <v>2.32327554573813</v>
          </cell>
          <cell r="DC38">
            <v>-0.67715823231759997</v>
          </cell>
          <cell r="DD38">
            <v>-2.2590420049990199</v>
          </cell>
          <cell r="DE38">
            <v>-3.21198121954995</v>
          </cell>
          <cell r="DF38">
            <v>-7.9996998472816507</v>
          </cell>
          <cell r="DG38">
            <v>-0.75897592170464601</v>
          </cell>
          <cell r="DH38">
            <v>1.33910618580687</v>
          </cell>
          <cell r="DI38">
            <v>-0.45529485228011901</v>
          </cell>
          <cell r="DJ38">
            <v>-4.2954234653215995</v>
          </cell>
          <cell r="DK38">
            <v>0.105878286290584</v>
          </cell>
          <cell r="DL38">
            <v>-0.97610566991897008</v>
          </cell>
          <cell r="DM38">
            <v>-5.3168457292160802</v>
          </cell>
          <cell r="DN38">
            <v>-1.38143715069173</v>
          </cell>
          <cell r="DO38">
            <v>-2.6960680760575499</v>
          </cell>
          <cell r="DP38">
            <v>-1.1774447076247301</v>
          </cell>
          <cell r="DQ38">
            <v>-3.8065334555000399</v>
          </cell>
          <cell r="DR38">
            <v>-0.76648084404375505</v>
          </cell>
          <cell r="DS38">
            <v>0.68644195425873999</v>
          </cell>
          <cell r="DT38">
            <v>-0.493740028523248</v>
          </cell>
          <cell r="DU38">
            <v>3.8626855897950301</v>
          </cell>
          <cell r="DV38">
            <v>-3.7777876391809699</v>
          </cell>
          <cell r="DW38">
            <v>-0.82187103733759392</v>
          </cell>
          <cell r="DX38">
            <v>-0.43944467891140904</v>
          </cell>
          <cell r="DY38">
            <v>-0.16251331891986101</v>
          </cell>
          <cell r="DZ38">
            <v>-1.21746168745359</v>
          </cell>
          <cell r="EA38">
            <v>-1.52540166042167</v>
          </cell>
          <cell r="EB38">
            <v>-0.91351426276126102</v>
          </cell>
          <cell r="EC38">
            <v>-1.3779298923000498</v>
          </cell>
          <cell r="ED38">
            <v>-0.68428449860689</v>
          </cell>
          <cell r="EE38">
            <v>-1.0797827720845801</v>
          </cell>
          <cell r="EF38">
            <v>-9.8311417031497612</v>
          </cell>
          <cell r="EG38">
            <v>-3.55224103931039</v>
          </cell>
          <cell r="EH38">
            <v>-4.1277521725119604</v>
          </cell>
          <cell r="EI38">
            <v>4.7786985143732599</v>
          </cell>
          <cell r="EJ38">
            <v>-8.0026903461501708E-2</v>
          </cell>
          <cell r="EK38">
            <v>-0.53997030930552203</v>
          </cell>
          <cell r="EL38">
            <v>-0.32446387755709499</v>
          </cell>
          <cell r="EM38">
            <v>1.34638091631034</v>
          </cell>
          <cell r="EN38">
            <v>-0.496984476566384</v>
          </cell>
        </row>
        <row r="39">
          <cell r="C39" t="str">
            <v>4.1.1</v>
          </cell>
          <cell r="D39">
            <v>0</v>
          </cell>
          <cell r="E39">
            <v>10</v>
          </cell>
          <cell r="F39" t="str">
            <v/>
          </cell>
          <cell r="G39" t="str">
            <v>Getting Credit - Strength of legal rights index (0-10)</v>
          </cell>
          <cell r="H39" t="str">
            <v>World Bank, Ease of Doing Business Report 2011</v>
          </cell>
          <cell r="I39">
            <v>2010</v>
          </cell>
          <cell r="J39">
            <v>1.4965865818568888E-2</v>
          </cell>
          <cell r="K39">
            <v>-1.124064270296754</v>
          </cell>
          <cell r="L39">
            <v>0.5</v>
          </cell>
          <cell r="M39" t="str">
            <v>good</v>
          </cell>
          <cell r="N39" t="str">
            <v>SCORE</v>
          </cell>
          <cell r="O39">
            <v>9</v>
          </cell>
          <cell r="P39">
            <v>3</v>
          </cell>
          <cell r="Q39">
            <v>4</v>
          </cell>
          <cell r="R39">
            <v>4</v>
          </cell>
          <cell r="S39">
            <v>6</v>
          </cell>
          <cell r="T39">
            <v>9</v>
          </cell>
          <cell r="U39">
            <v>7</v>
          </cell>
          <cell r="V39">
            <v>6</v>
          </cell>
          <cell r="W39">
            <v>4</v>
          </cell>
          <cell r="X39">
            <v>7</v>
          </cell>
          <cell r="Y39">
            <v>3</v>
          </cell>
          <cell r="Z39">
            <v>7</v>
          </cell>
          <cell r="AA39">
            <v>3</v>
          </cell>
          <cell r="AB39">
            <v>1</v>
          </cell>
          <cell r="AC39">
            <v>5</v>
          </cell>
          <cell r="AD39">
            <v>7</v>
          </cell>
          <cell r="AE39">
            <v>3</v>
          </cell>
          <cell r="AF39">
            <v>7</v>
          </cell>
          <cell r="AG39">
            <v>8</v>
          </cell>
          <cell r="AH39">
            <v>3</v>
          </cell>
          <cell r="AI39">
            <v>8</v>
          </cell>
          <cell r="AJ39">
            <v>3</v>
          </cell>
          <cell r="AK39">
            <v>6</v>
          </cell>
          <cell r="AL39">
            <v>4</v>
          </cell>
          <cell r="AM39">
            <v>6</v>
          </cell>
          <cell r="AN39">
            <v>5</v>
          </cell>
          <cell r="AO39">
            <v>5</v>
          </cell>
          <cell r="AP39">
            <v>3</v>
          </cell>
          <cell r="AQ39">
            <v>6</v>
          </cell>
          <cell r="AR39">
            <v>9</v>
          </cell>
          <cell r="AS39">
            <v>6</v>
          </cell>
          <cell r="AT39">
            <v>9</v>
          </cell>
          <cell r="AU39">
            <v>3</v>
          </cell>
          <cell r="AV39">
            <v>3</v>
          </cell>
          <cell r="AW39">
            <v>3</v>
          </cell>
          <cell r="AX39">
            <v>5</v>
          </cell>
          <cell r="AY39">
            <v>7</v>
          </cell>
          <cell r="AZ39">
            <v>4</v>
          </cell>
          <cell r="BA39">
            <v>7</v>
          </cell>
          <cell r="BB39">
            <v>7</v>
          </cell>
          <cell r="BC39">
            <v>7</v>
          </cell>
          <cell r="BD39">
            <v>7</v>
          </cell>
          <cell r="BE39">
            <v>8</v>
          </cell>
          <cell r="BF39">
            <v>3</v>
          </cell>
          <cell r="BG39">
            <v>8</v>
          </cell>
          <cell r="BH39">
            <v>4</v>
          </cell>
          <cell r="BI39">
            <v>6</v>
          </cell>
          <cell r="BJ39">
            <v>10</v>
          </cell>
          <cell r="BK39">
            <v>7</v>
          </cell>
          <cell r="BL39">
            <v>7</v>
          </cell>
          <cell r="BM39">
            <v>8</v>
          </cell>
          <cell r="BN39">
            <v>3</v>
          </cell>
          <cell r="BO39">
            <v>4</v>
          </cell>
          <cell r="BP39">
            <v>8</v>
          </cell>
          <cell r="BQ39">
            <v>9</v>
          </cell>
          <cell r="BR39">
            <v>3</v>
          </cell>
          <cell r="BS39">
            <v>8</v>
          </cell>
          <cell r="BT39">
            <v>7</v>
          </cell>
          <cell r="BU39">
            <v>4</v>
          </cell>
          <cell r="BV39">
            <v>4</v>
          </cell>
          <cell r="BW39">
            <v>10</v>
          </cell>
          <cell r="BX39">
            <v>7</v>
          </cell>
          <cell r="BY39">
            <v>4</v>
          </cell>
          <cell r="BZ39">
            <v>10</v>
          </cell>
          <cell r="CA39">
            <v>9</v>
          </cell>
          <cell r="CB39">
            <v>3</v>
          </cell>
          <cell r="CC39">
            <v>5</v>
          </cell>
          <cell r="CD39">
            <v>7</v>
          </cell>
          <cell r="CE39">
            <v>7</v>
          </cell>
          <cell r="CF39">
            <v>2</v>
          </cell>
          <cell r="CG39">
            <v>7</v>
          </cell>
          <cell r="CH39">
            <v>10</v>
          </cell>
          <cell r="CI39">
            <v>3</v>
          </cell>
          <cell r="CJ39">
            <v>5</v>
          </cell>
          <cell r="CK39">
            <v>5</v>
          </cell>
          <cell r="CL39">
            <v>8</v>
          </cell>
          <cell r="CM39">
            <v>6</v>
          </cell>
          <cell r="CN39">
            <v>3</v>
          </cell>
          <cell r="CO39">
            <v>2</v>
          </cell>
          <cell r="CP39">
            <v>8</v>
          </cell>
          <cell r="CQ39">
            <v>6</v>
          </cell>
          <cell r="CR39">
            <v>6</v>
          </cell>
          <cell r="CS39">
            <v>10</v>
          </cell>
          <cell r="CT39">
            <v>3</v>
          </cell>
          <cell r="CU39">
            <v>3</v>
          </cell>
          <cell r="CV39">
            <v>8</v>
          </cell>
          <cell r="CW39">
            <v>7</v>
          </cell>
          <cell r="CX39">
            <v>4</v>
          </cell>
          <cell r="CY39">
            <v>6</v>
          </cell>
          <cell r="CZ39">
            <v>6</v>
          </cell>
          <cell r="DA39">
            <v>3</v>
          </cell>
          <cell r="DB39">
            <v>7</v>
          </cell>
          <cell r="DC39">
            <v>3</v>
          </cell>
          <cell r="DD39">
            <v>9</v>
          </cell>
          <cell r="DE39">
            <v>3</v>
          </cell>
          <cell r="DF39">
            <v>3</v>
          </cell>
          <cell r="DG39">
            <v>8</v>
          </cell>
          <cell r="DH39">
            <v>3</v>
          </cell>
          <cell r="DI39">
            <v>8</v>
          </cell>
          <cell r="DJ39">
            <v>5</v>
          </cell>
          <cell r="DK39">
            <v>3</v>
          </cell>
          <cell r="DL39">
            <v>8</v>
          </cell>
          <cell r="DM39">
            <v>10</v>
          </cell>
          <cell r="DN39">
            <v>9</v>
          </cell>
          <cell r="DO39">
            <v>5</v>
          </cell>
          <cell r="DP39">
            <v>9</v>
          </cell>
          <cell r="DQ39">
            <v>6</v>
          </cell>
          <cell r="DR39">
            <v>4</v>
          </cell>
          <cell r="DS39">
            <v>5</v>
          </cell>
          <cell r="DT39">
            <v>6</v>
          </cell>
          <cell r="DU39">
            <v>5</v>
          </cell>
          <cell r="DV39">
            <v>8</v>
          </cell>
          <cell r="DW39">
            <v>1</v>
          </cell>
          <cell r="DX39">
            <v>3</v>
          </cell>
          <cell r="DY39">
            <v>8</v>
          </cell>
          <cell r="DZ39">
            <v>4</v>
          </cell>
          <cell r="EA39">
            <v>8</v>
          </cell>
          <cell r="EB39">
            <v>3</v>
          </cell>
          <cell r="EC39">
            <v>4</v>
          </cell>
          <cell r="ED39">
            <v>7</v>
          </cell>
          <cell r="EE39">
            <v>9</v>
          </cell>
          <cell r="EF39">
            <v>4</v>
          </cell>
          <cell r="EG39">
            <v>9</v>
          </cell>
          <cell r="EH39">
            <v>8</v>
          </cell>
          <cell r="EI39">
            <v>5</v>
          </cell>
          <cell r="EJ39">
            <v>2</v>
          </cell>
          <cell r="EK39">
            <v>8</v>
          </cell>
          <cell r="EL39">
            <v>2</v>
          </cell>
          <cell r="EM39">
            <v>9</v>
          </cell>
          <cell r="EN39">
            <v>6</v>
          </cell>
        </row>
        <row r="40">
          <cell r="C40" t="str">
            <v>4.1.2</v>
          </cell>
          <cell r="D40">
            <v>0</v>
          </cell>
          <cell r="E40">
            <v>6</v>
          </cell>
          <cell r="F40" t="str">
            <v/>
          </cell>
          <cell r="G40" t="str">
            <v>Getting Credit - Depth of credit information index (0-6)</v>
          </cell>
          <cell r="H40" t="str">
            <v>World Bank, Ease of Doing Business Report 2011</v>
          </cell>
          <cell r="I40">
            <v>2010</v>
          </cell>
          <cell r="J40">
            <v>-0.87062693332448637</v>
          </cell>
          <cell r="K40">
            <v>-0.46570678706165802</v>
          </cell>
          <cell r="L40">
            <v>0.5</v>
          </cell>
          <cell r="M40" t="str">
            <v>good</v>
          </cell>
          <cell r="N40" t="str">
            <v>SCORE</v>
          </cell>
          <cell r="O40">
            <v>4</v>
          </cell>
          <cell r="P40">
            <v>2</v>
          </cell>
          <cell r="Q40">
            <v>3</v>
          </cell>
          <cell r="R40">
            <v>6</v>
          </cell>
          <cell r="S40">
            <v>5</v>
          </cell>
          <cell r="T40">
            <v>5</v>
          </cell>
          <cell r="U40">
            <v>6</v>
          </cell>
          <cell r="V40">
            <v>5</v>
          </cell>
          <cell r="W40">
            <v>4</v>
          </cell>
          <cell r="X40">
            <v>2</v>
          </cell>
          <cell r="Y40">
            <v>5</v>
          </cell>
          <cell r="Z40">
            <v>4</v>
          </cell>
          <cell r="AA40">
            <v>1</v>
          </cell>
          <cell r="AB40">
            <v>6</v>
          </cell>
          <cell r="AC40">
            <v>5</v>
          </cell>
          <cell r="AD40">
            <v>4</v>
          </cell>
          <cell r="AE40">
            <v>5</v>
          </cell>
          <cell r="AF40">
            <v>0</v>
          </cell>
          <cell r="AG40">
            <v>6</v>
          </cell>
          <cell r="AH40">
            <v>1</v>
          </cell>
          <cell r="AI40">
            <v>0</v>
          </cell>
          <cell r="AJ40">
            <v>2</v>
          </cell>
          <cell r="AK40">
            <v>6</v>
          </cell>
          <cell r="AL40">
            <v>5</v>
          </cell>
          <cell r="AM40">
            <v>4</v>
          </cell>
          <cell r="AN40">
            <v>5</v>
          </cell>
          <cell r="AO40">
            <v>5</v>
          </cell>
          <cell r="AP40">
            <v>1</v>
          </cell>
          <cell r="AQ40">
            <v>4</v>
          </cell>
          <cell r="AR40">
            <v>0</v>
          </cell>
          <cell r="AS40">
            <v>5</v>
          </cell>
          <cell r="AT40">
            <v>4</v>
          </cell>
          <cell r="AU40">
            <v>6</v>
          </cell>
          <cell r="AV40">
            <v>5</v>
          </cell>
          <cell r="AW40">
            <v>6</v>
          </cell>
          <cell r="AX40">
            <v>6</v>
          </cell>
          <cell r="AY40">
            <v>5</v>
          </cell>
          <cell r="AZ40">
            <v>2</v>
          </cell>
          <cell r="BA40">
            <v>5</v>
          </cell>
          <cell r="BB40">
            <v>4</v>
          </cell>
          <cell r="BC40">
            <v>6</v>
          </cell>
          <cell r="BD40">
            <v>6</v>
          </cell>
          <cell r="BE40">
            <v>3</v>
          </cell>
          <cell r="BF40">
            <v>5</v>
          </cell>
          <cell r="BG40">
            <v>6</v>
          </cell>
          <cell r="BH40">
            <v>0</v>
          </cell>
          <cell r="BI40">
            <v>6</v>
          </cell>
          <cell r="BJ40">
            <v>5</v>
          </cell>
          <cell r="BK40">
            <v>5</v>
          </cell>
          <cell r="BL40">
            <v>5</v>
          </cell>
          <cell r="BM40">
            <v>4</v>
          </cell>
          <cell r="BN40">
            <v>4</v>
          </cell>
          <cell r="BO40">
            <v>4</v>
          </cell>
          <cell r="BP40">
            <v>5</v>
          </cell>
          <cell r="BQ40">
            <v>5</v>
          </cell>
          <cell r="BR40">
            <v>5</v>
          </cell>
          <cell r="BS40">
            <v>0</v>
          </cell>
          <cell r="BT40">
            <v>6</v>
          </cell>
          <cell r="BU40">
            <v>2</v>
          </cell>
          <cell r="BV40">
            <v>5</v>
          </cell>
          <cell r="BW40">
            <v>4</v>
          </cell>
          <cell r="BX40">
            <v>6</v>
          </cell>
          <cell r="BY40">
            <v>4</v>
          </cell>
          <cell r="BZ40">
            <v>3</v>
          </cell>
          <cell r="CA40">
            <v>5</v>
          </cell>
          <cell r="CB40">
            <v>5</v>
          </cell>
          <cell r="CC40">
            <v>6</v>
          </cell>
          <cell r="CD40">
            <v>0</v>
          </cell>
          <cell r="CE40">
            <v>4</v>
          </cell>
          <cell r="CF40">
            <v>0</v>
          </cell>
          <cell r="CG40">
            <v>0</v>
          </cell>
          <cell r="CH40">
            <v>6</v>
          </cell>
          <cell r="CI40">
            <v>1</v>
          </cell>
          <cell r="CJ40">
            <v>3</v>
          </cell>
          <cell r="CK40">
            <v>6</v>
          </cell>
          <cell r="CL40">
            <v>0</v>
          </cell>
          <cell r="CM40">
            <v>3</v>
          </cell>
          <cell r="CN40">
            <v>5</v>
          </cell>
          <cell r="CO40">
            <v>4</v>
          </cell>
          <cell r="CP40">
            <v>5</v>
          </cell>
          <cell r="CQ40">
            <v>2</v>
          </cell>
          <cell r="CR40">
            <v>5</v>
          </cell>
          <cell r="CS40">
            <v>5</v>
          </cell>
          <cell r="CT40">
            <v>5</v>
          </cell>
          <cell r="CU40">
            <v>1</v>
          </cell>
          <cell r="CV40">
            <v>0</v>
          </cell>
          <cell r="CW40">
            <v>4</v>
          </cell>
          <cell r="CX40">
            <v>2</v>
          </cell>
          <cell r="CY40">
            <v>4</v>
          </cell>
          <cell r="CZ40">
            <v>6</v>
          </cell>
          <cell r="DA40">
            <v>6</v>
          </cell>
          <cell r="DB40">
            <v>6</v>
          </cell>
          <cell r="DC40">
            <v>3</v>
          </cell>
          <cell r="DD40">
            <v>4</v>
          </cell>
          <cell r="DE40">
            <v>5</v>
          </cell>
          <cell r="DF40">
            <v>2</v>
          </cell>
          <cell r="DG40">
            <v>5</v>
          </cell>
          <cell r="DH40">
            <v>5</v>
          </cell>
          <cell r="DI40">
            <v>4</v>
          </cell>
          <cell r="DJ40">
            <v>6</v>
          </cell>
          <cell r="DK40">
            <v>1</v>
          </cell>
          <cell r="DL40">
            <v>5</v>
          </cell>
          <cell r="DM40">
            <v>4</v>
          </cell>
          <cell r="DN40">
            <v>4</v>
          </cell>
          <cell r="DO40">
            <v>2</v>
          </cell>
          <cell r="DP40">
            <v>6</v>
          </cell>
          <cell r="DQ40">
            <v>5</v>
          </cell>
          <cell r="DR40">
            <v>5</v>
          </cell>
          <cell r="DS40">
            <v>0</v>
          </cell>
          <cell r="DT40">
            <v>5</v>
          </cell>
          <cell r="DU40">
            <v>4</v>
          </cell>
          <cell r="DV40">
            <v>5</v>
          </cell>
          <cell r="DW40">
            <v>2</v>
          </cell>
          <cell r="DX40">
            <v>0</v>
          </cell>
          <cell r="DY40">
            <v>0</v>
          </cell>
          <cell r="DZ40">
            <v>5</v>
          </cell>
          <cell r="EA40">
            <v>4</v>
          </cell>
          <cell r="EB40">
            <v>5</v>
          </cell>
          <cell r="EC40">
            <v>5</v>
          </cell>
          <cell r="ED40">
            <v>4</v>
          </cell>
          <cell r="EE40">
            <v>3</v>
          </cell>
          <cell r="EF40">
            <v>5</v>
          </cell>
          <cell r="EG40">
            <v>6</v>
          </cell>
          <cell r="EH40">
            <v>6</v>
          </cell>
          <cell r="EI40">
            <v>6</v>
          </cell>
          <cell r="EJ40">
            <v>0</v>
          </cell>
          <cell r="EK40">
            <v>5</v>
          </cell>
          <cell r="EL40">
            <v>2</v>
          </cell>
          <cell r="EM40">
            <v>5</v>
          </cell>
          <cell r="EN40">
            <v>0</v>
          </cell>
        </row>
        <row r="41">
          <cell r="C41" t="str">
            <v>4.1.3</v>
          </cell>
          <cell r="F41" t="str">
            <v>Outliers</v>
          </cell>
          <cell r="G41" t="str">
            <v>Domestic credit to private sector (% of GDP)</v>
          </cell>
          <cell r="H41" t="str">
            <v>International Monetary Fund (WB database, WB &amp; OECD GDP estimates)</v>
          </cell>
          <cell r="I41" t="str">
            <v>2000 - 2009</v>
          </cell>
          <cell r="J41">
            <v>2.0619572707966394</v>
          </cell>
          <cell r="K41">
            <v>5.7413296287009032</v>
          </cell>
          <cell r="L41">
            <v>1</v>
          </cell>
          <cell r="M41" t="str">
            <v>good</v>
          </cell>
          <cell r="N41" t="str">
            <v>Outliers</v>
          </cell>
          <cell r="O41">
            <v>35.637810925617835</v>
          </cell>
          <cell r="P41">
            <v>13.157021791537263</v>
          </cell>
          <cell r="Q41">
            <v>23.124270251027625</v>
          </cell>
          <cell r="R41">
            <v>13.536196392079408</v>
          </cell>
          <cell r="S41">
            <v>17.39149219705704</v>
          </cell>
          <cell r="T41">
            <v>127.70256885436639</v>
          </cell>
          <cell r="U41" t="str">
            <v/>
          </cell>
          <cell r="V41">
            <v>16.467918328592816</v>
          </cell>
          <cell r="W41">
            <v>119.22687503539487</v>
          </cell>
          <cell r="X41">
            <v>39.210043413388682</v>
          </cell>
          <cell r="Y41">
            <v>28.629907589752122</v>
          </cell>
          <cell r="Z41" t="str">
            <v/>
          </cell>
          <cell r="AA41">
            <v>22.227638654660005</v>
          </cell>
          <cell r="AB41">
            <v>34.692624527229803</v>
          </cell>
          <cell r="AC41">
            <v>57.037713763362909</v>
          </cell>
          <cell r="AD41">
            <v>21.023328782084505</v>
          </cell>
          <cell r="AE41">
            <v>53.57855575569792</v>
          </cell>
          <cell r="AF41">
            <v>37.176781339398289</v>
          </cell>
          <cell r="AG41">
            <v>74.491852405874624</v>
          </cell>
          <cell r="AH41">
            <v>17.457783558792926</v>
          </cell>
          <cell r="AI41">
            <v>23.454208807265491</v>
          </cell>
          <cell r="AJ41">
            <v>11.518223256716128</v>
          </cell>
          <cell r="AK41">
            <v>128.55335282144125</v>
          </cell>
          <cell r="AL41">
            <v>96.925307223898699</v>
          </cell>
          <cell r="AM41">
            <v>127.3348229768736</v>
          </cell>
          <cell r="AN41">
            <v>34.256786763680964</v>
          </cell>
          <cell r="AO41">
            <v>50.760388610330786</v>
          </cell>
          <cell r="AP41">
            <v>17.31493610423767</v>
          </cell>
          <cell r="AQ41">
            <v>64.940675646907934</v>
          </cell>
          <cell r="AR41">
            <v>149.04125785265748</v>
          </cell>
          <cell r="AS41">
            <v>52.765794685488778</v>
          </cell>
          <cell r="AT41">
            <v>218.27220152775797</v>
          </cell>
          <cell r="AU41">
            <v>20.918874308195914</v>
          </cell>
          <cell r="AV41">
            <v>26.074243916816481</v>
          </cell>
          <cell r="AW41">
            <v>42.797513780346172</v>
          </cell>
          <cell r="AX41">
            <v>41.303938786457813</v>
          </cell>
          <cell r="AY41">
            <v>97.365809279629474</v>
          </cell>
          <cell r="AZ41">
            <v>17.824212521221277</v>
          </cell>
          <cell r="BA41" t="str">
            <v/>
          </cell>
          <cell r="BB41" t="str">
            <v/>
          </cell>
          <cell r="BC41">
            <v>33.255018326210724</v>
          </cell>
          <cell r="BD41" t="str">
            <v/>
          </cell>
          <cell r="BE41">
            <v>17.778517790922628</v>
          </cell>
          <cell r="BF41">
            <v>46.973097636517096</v>
          </cell>
          <cell r="BG41">
            <v>27.196099316182188</v>
          </cell>
          <cell r="BH41">
            <v>56.992964480346018</v>
          </cell>
          <cell r="BI41">
            <v>51.865675988762028</v>
          </cell>
          <cell r="BJ41">
            <v>142.84203812920038</v>
          </cell>
          <cell r="BK41">
            <v>69.602840727583512</v>
          </cell>
          <cell r="BL41">
            <v>319.47580215346505</v>
          </cell>
          <cell r="BM41">
            <v>49.168896183397955</v>
          </cell>
          <cell r="BN41">
            <v>26.539170029255104</v>
          </cell>
          <cell r="BO41">
            <v>50.386438202993908</v>
          </cell>
          <cell r="BP41" t="str">
            <v/>
          </cell>
          <cell r="BQ41">
            <v>84.784733202084155</v>
          </cell>
          <cell r="BR41" t="str">
            <v/>
          </cell>
          <cell r="BS41">
            <v>28.322047619428904</v>
          </cell>
          <cell r="BT41">
            <v>164.26823442488686</v>
          </cell>
          <cell r="BU41">
            <v>78.949719528887314</v>
          </cell>
          <cell r="BV41">
            <v>49.647423184224529</v>
          </cell>
          <cell r="BW41">
            <v>30.013125566195903</v>
          </cell>
          <cell r="BX41">
            <v>107.55387616737396</v>
          </cell>
          <cell r="BY41">
            <v>66.370088219770267</v>
          </cell>
          <cell r="BZ41">
            <v>15.053018477396044</v>
          </cell>
          <cell r="CA41">
            <v>90.018126516943681</v>
          </cell>
          <cell r="CB41">
            <v>74.029649170100512</v>
          </cell>
          <cell r="CC41">
            <v>62.887906185723708</v>
          </cell>
          <cell r="CD41" t="str">
            <v/>
          </cell>
          <cell r="CE41">
            <v>43.826413844331576</v>
          </cell>
          <cell r="CF41">
            <v>10.878007227131755</v>
          </cell>
          <cell r="CG41">
            <v>13.53318930770285</v>
          </cell>
          <cell r="CH41">
            <v>100.84410512184894</v>
          </cell>
          <cell r="CI41">
            <v>17.436706685499061</v>
          </cell>
          <cell r="CJ41">
            <v>87.777911940858104</v>
          </cell>
          <cell r="CK41">
            <v>21.051331844724288</v>
          </cell>
          <cell r="CL41">
            <v>36.455865622037727</v>
          </cell>
          <cell r="CM41">
            <v>43.622708492489437</v>
          </cell>
          <cell r="CN41">
            <v>79.681498035658677</v>
          </cell>
          <cell r="CO41">
            <v>18.3485234718</v>
          </cell>
          <cell r="CP41">
            <v>45.621205254567656</v>
          </cell>
          <cell r="CQ41">
            <v>40.795415911241555</v>
          </cell>
          <cell r="CR41" t="str">
            <v/>
          </cell>
          <cell r="CS41">
            <v>148.39939854162512</v>
          </cell>
          <cell r="CT41">
            <v>37.655270162089074</v>
          </cell>
          <cell r="CU41">
            <v>12.228706941391469</v>
          </cell>
          <cell r="CV41">
            <v>33.905424858572033</v>
          </cell>
          <cell r="CW41">
            <v>87.901192186831253</v>
          </cell>
          <cell r="CX41">
            <v>35.476846586154842</v>
          </cell>
          <cell r="CY41">
            <v>29.549370823752362</v>
          </cell>
          <cell r="CZ41">
            <v>89.375820984019157</v>
          </cell>
          <cell r="DA41">
            <v>23.193197512834228</v>
          </cell>
          <cell r="DB41">
            <v>24.77044765874955</v>
          </cell>
          <cell r="DC41">
            <v>28.809315849442292</v>
          </cell>
          <cell r="DD41">
            <v>49.742473078659359</v>
          </cell>
          <cell r="DE41" t="str">
            <v/>
          </cell>
          <cell r="DF41">
            <v>46.651289101322163</v>
          </cell>
          <cell r="DG41">
            <v>38.471842473296441</v>
          </cell>
          <cell r="DH41">
            <v>41.26369272375549</v>
          </cell>
          <cell r="DI41">
            <v>12.105234944745703</v>
          </cell>
          <cell r="DJ41">
            <v>53.035703615954702</v>
          </cell>
          <cell r="DK41">
            <v>24.196898045445035</v>
          </cell>
          <cell r="DL41">
            <v>39.362653199147402</v>
          </cell>
          <cell r="DM41">
            <v>106.24090057304458</v>
          </cell>
          <cell r="DN41">
            <v>44.735545395858168</v>
          </cell>
          <cell r="DO41">
            <v>65.871805177956929</v>
          </cell>
          <cell r="DP41">
            <v>145.14964475315077</v>
          </cell>
          <cell r="DQ41" t="str">
            <v/>
          </cell>
          <cell r="DR41">
            <v>28.943199529392505</v>
          </cell>
          <cell r="DS41">
            <v>10.479827810505764</v>
          </cell>
          <cell r="DT41">
            <v>23.582041759173922</v>
          </cell>
          <cell r="DU41">
            <v>127.27230860523784</v>
          </cell>
          <cell r="DV41">
            <v>165.3951330581119</v>
          </cell>
          <cell r="DW41">
            <v>15.822503683806744</v>
          </cell>
          <cell r="DX41">
            <v>28.988068468483036</v>
          </cell>
          <cell r="DY41">
            <v>16.041265932998201</v>
          </cell>
          <cell r="DZ41">
            <v>113.10977356096777</v>
          </cell>
          <cell r="EA41">
            <v>26.954463159016168</v>
          </cell>
          <cell r="EB41">
            <v>68.374527088625598</v>
          </cell>
          <cell r="EC41">
            <v>32.594105738168302</v>
          </cell>
          <cell r="ED41">
            <v>13.94835713555668</v>
          </cell>
          <cell r="EE41">
            <v>73.876906831430844</v>
          </cell>
          <cell r="EF41">
            <v>93.016911069063397</v>
          </cell>
          <cell r="EG41">
            <v>213.4316756837303</v>
          </cell>
          <cell r="EH41">
            <v>190.00427565026584</v>
          </cell>
          <cell r="EI41">
            <v>27.119115984423985</v>
          </cell>
          <cell r="EJ41">
            <v>21.699691295200001</v>
          </cell>
          <cell r="EK41">
            <v>113.59932645834259</v>
          </cell>
          <cell r="EL41">
            <v>7.3731533464358234</v>
          </cell>
          <cell r="EM41">
            <v>14.894649762262851</v>
          </cell>
          <cell r="EN41">
            <v>26.588279930900001</v>
          </cell>
        </row>
        <row r="42">
          <cell r="C42" t="str">
            <v>4.1.4</v>
          </cell>
          <cell r="F42" t="str">
            <v>Outliers</v>
          </cell>
          <cell r="G42" t="str">
            <v>Microfinance Institutions: Gross loan portfolio (% of GDP)</v>
          </cell>
          <cell r="H42" t="str">
            <v>Mix Market (WB &amp; OECD GDP estimates)</v>
          </cell>
          <cell r="I42" t="str">
            <v>2001 - 2009</v>
          </cell>
          <cell r="J42">
            <v>2.7758459079202598</v>
          </cell>
          <cell r="K42">
            <v>9.0710571537319957</v>
          </cell>
          <cell r="L42">
            <v>0.5</v>
          </cell>
          <cell r="M42" t="str">
            <v>good</v>
          </cell>
          <cell r="N42" t="str">
            <v>Outliers</v>
          </cell>
          <cell r="O42">
            <v>3.052866874349816</v>
          </cell>
          <cell r="P42" t="str">
            <v/>
          </cell>
          <cell r="Q42">
            <v>1.2351178986023678E-2</v>
          </cell>
          <cell r="R42">
            <v>7.0320615258052709E-3</v>
          </cell>
          <cell r="S42">
            <v>4.4894883939258223</v>
          </cell>
          <cell r="T42" t="str">
            <v/>
          </cell>
          <cell r="U42" t="str">
            <v/>
          </cell>
          <cell r="V42">
            <v>1.9659719693924056</v>
          </cell>
          <cell r="W42" t="str">
            <v/>
          </cell>
          <cell r="X42">
            <v>2.626750701345749</v>
          </cell>
          <cell r="Y42" t="str">
            <v/>
          </cell>
          <cell r="Z42" t="str">
            <v/>
          </cell>
          <cell r="AA42">
            <v>1.7697926884333213</v>
          </cell>
          <cell r="AB42">
            <v>10.693620104039498</v>
          </cell>
          <cell r="AC42">
            <v>4.8823117238359588</v>
          </cell>
          <cell r="AD42" t="str">
            <v/>
          </cell>
          <cell r="AE42">
            <v>5.9393024628894009E-2</v>
          </cell>
          <cell r="AF42" t="str">
            <v/>
          </cell>
          <cell r="AG42">
            <v>1.3138634484736356</v>
          </cell>
          <cell r="AH42">
            <v>1.7106656833060354</v>
          </cell>
          <cell r="AI42">
            <v>8.3946517813724206</v>
          </cell>
          <cell r="AJ42">
            <v>0.99427255585831587</v>
          </cell>
          <cell r="AK42" t="str">
            <v/>
          </cell>
          <cell r="AL42">
            <v>0.78774808005966335</v>
          </cell>
          <cell r="AM42">
            <v>0.37260850516333005</v>
          </cell>
          <cell r="AN42">
            <v>1.6827615091814248</v>
          </cell>
          <cell r="AO42">
            <v>0.20325552078200265</v>
          </cell>
          <cell r="AP42">
            <v>0.26922195462575166</v>
          </cell>
          <cell r="AQ42">
            <v>1.1401708789782673E-2</v>
          </cell>
          <cell r="AR42" t="str">
            <v/>
          </cell>
          <cell r="AS42" t="str">
            <v/>
          </cell>
          <cell r="AT42" t="str">
            <v/>
          </cell>
          <cell r="AU42">
            <v>0.47913065273434141</v>
          </cell>
          <cell r="AV42">
            <v>2.2375472257237234</v>
          </cell>
          <cell r="AW42">
            <v>0.11510919096791289</v>
          </cell>
          <cell r="AX42">
            <v>1.7559471955640862</v>
          </cell>
          <cell r="AY42" t="str">
            <v/>
          </cell>
          <cell r="AZ42">
            <v>1.4359676841575328</v>
          </cell>
          <cell r="BA42" t="str">
            <v/>
          </cell>
          <cell r="BB42" t="str">
            <v/>
          </cell>
          <cell r="BC42">
            <v>3.7492312565960679</v>
          </cell>
          <cell r="BD42" t="str">
            <v/>
          </cell>
          <cell r="BE42">
            <v>0.50139387975097838</v>
          </cell>
          <cell r="BF42" t="str">
            <v/>
          </cell>
          <cell r="BG42">
            <v>0.31109625973924726</v>
          </cell>
          <cell r="BH42" t="str">
            <v/>
          </cell>
          <cell r="BI42">
            <v>1.5167684383140458</v>
          </cell>
          <cell r="BJ42" t="str">
            <v/>
          </cell>
          <cell r="BK42">
            <v>6.9195238871023156E-4</v>
          </cell>
          <cell r="BL42" t="str">
            <v/>
          </cell>
          <cell r="BM42">
            <v>0.34336183960585148</v>
          </cell>
          <cell r="BN42">
            <v>1.6667998112211996E-2</v>
          </cell>
          <cell r="BO42" t="str">
            <v/>
          </cell>
          <cell r="BP42" t="str">
            <v/>
          </cell>
          <cell r="BQ42" t="str">
            <v/>
          </cell>
          <cell r="BR42" t="str">
            <v/>
          </cell>
          <cell r="BS42" t="str">
            <v/>
          </cell>
          <cell r="BT42" t="str">
            <v/>
          </cell>
          <cell r="BU42">
            <v>0.46813142625505161</v>
          </cell>
          <cell r="BV42">
            <v>0.12626058338640259</v>
          </cell>
          <cell r="BW42">
            <v>3.7890236960792723</v>
          </cell>
          <cell r="BX42" t="str">
            <v/>
          </cell>
          <cell r="BY42" t="str">
            <v/>
          </cell>
          <cell r="BZ42">
            <v>5.3875944156012201</v>
          </cell>
          <cell r="CA42" t="str">
            <v/>
          </cell>
          <cell r="CB42">
            <v>4.3063760894541517E-2</v>
          </cell>
          <cell r="CC42" t="str">
            <v/>
          </cell>
          <cell r="CD42" t="str">
            <v/>
          </cell>
          <cell r="CE42">
            <v>2.7339597703485263</v>
          </cell>
          <cell r="CF42">
            <v>0.47867623496543737</v>
          </cell>
          <cell r="CG42">
            <v>0.727050605851701</v>
          </cell>
          <cell r="CH42">
            <v>9.5824518756427585E-2</v>
          </cell>
          <cell r="CI42">
            <v>0.97393832432452909</v>
          </cell>
          <cell r="CJ42" t="str">
            <v/>
          </cell>
          <cell r="CK42">
            <v>0.30850265272389199</v>
          </cell>
          <cell r="CL42">
            <v>0.94850496476058832</v>
          </cell>
          <cell r="CM42">
            <v>13.173906712542719</v>
          </cell>
          <cell r="CN42">
            <v>0.66943589639163503</v>
          </cell>
          <cell r="CO42">
            <v>0.63500297552778218</v>
          </cell>
          <cell r="CP42">
            <v>3.9978000621478859E-3</v>
          </cell>
          <cell r="CQ42">
            <v>0.77800967009544686</v>
          </cell>
          <cell r="CR42" t="str">
            <v/>
          </cell>
          <cell r="CS42" t="str">
            <v/>
          </cell>
          <cell r="CT42">
            <v>7.6928440831910621</v>
          </cell>
          <cell r="CU42">
            <v>0.19615401336057051</v>
          </cell>
          <cell r="CV42">
            <v>3.6973997208210777E-2</v>
          </cell>
          <cell r="CW42" t="str">
            <v/>
          </cell>
          <cell r="CX42" t="str">
            <v/>
          </cell>
          <cell r="CY42">
            <v>0.12958156484833216</v>
          </cell>
          <cell r="CZ42">
            <v>6.9750706163247134E-2</v>
          </cell>
          <cell r="DA42">
            <v>3.6302473888051425</v>
          </cell>
          <cell r="DB42">
            <v>4.2027578225726652</v>
          </cell>
          <cell r="DC42">
            <v>0.3662337239953613</v>
          </cell>
          <cell r="DD42">
            <v>1.2432397810491068E-2</v>
          </cell>
          <cell r="DE42" t="str">
            <v/>
          </cell>
          <cell r="DF42" t="str">
            <v/>
          </cell>
          <cell r="DG42">
            <v>0.21361422231831259</v>
          </cell>
          <cell r="DH42">
            <v>1.3611752350450035E-2</v>
          </cell>
          <cell r="DI42">
            <v>0.40564342135256271</v>
          </cell>
          <cell r="DJ42" t="str">
            <v/>
          </cell>
          <cell r="DK42">
            <v>2.2821202683313779</v>
          </cell>
          <cell r="DL42">
            <v>1.7781920506508171</v>
          </cell>
          <cell r="DM42" t="str">
            <v/>
          </cell>
          <cell r="DN42">
            <v>2.7852305876431538E-5</v>
          </cell>
          <cell r="DO42" t="str">
            <v/>
          </cell>
          <cell r="DP42">
            <v>0.25595535101463684</v>
          </cell>
          <cell r="DQ42" t="str">
            <v/>
          </cell>
          <cell r="DR42">
            <v>0.6422598867273841</v>
          </cell>
          <cell r="DS42">
            <v>7.1237108522286194E-3</v>
          </cell>
          <cell r="DT42">
            <v>1.4024094775332669</v>
          </cell>
          <cell r="DU42" t="str">
            <v/>
          </cell>
          <cell r="DV42" t="str">
            <v/>
          </cell>
          <cell r="DW42">
            <v>3.4845506323244173E-2</v>
          </cell>
          <cell r="DX42">
            <v>2.2112389331081799</v>
          </cell>
          <cell r="DY42">
            <v>2.7347435515320249</v>
          </cell>
          <cell r="DZ42">
            <v>4.7521287676108829E-4</v>
          </cell>
          <cell r="EA42">
            <v>1.6915235521344264E-2</v>
          </cell>
          <cell r="EB42">
            <v>0.10453752075399998</v>
          </cell>
          <cell r="EC42">
            <v>1.4360122938066474E-3</v>
          </cell>
          <cell r="ED42">
            <v>1.9543008598404701</v>
          </cell>
          <cell r="EE42">
            <v>0.23662595471838371</v>
          </cell>
          <cell r="EF42" t="str">
            <v/>
          </cell>
          <cell r="EG42" t="str">
            <v/>
          </cell>
          <cell r="EH42" t="str">
            <v/>
          </cell>
          <cell r="EI42">
            <v>8.1808415431098361E-3</v>
          </cell>
          <cell r="EJ42">
            <v>2.9588993615461291E-2</v>
          </cell>
          <cell r="EK42">
            <v>4.4160691086314898</v>
          </cell>
          <cell r="EL42">
            <v>1.6304628876629482E-2</v>
          </cell>
          <cell r="EM42">
            <v>5.096642253525787E-2</v>
          </cell>
          <cell r="EN42">
            <v>1.0067420912776227E-2</v>
          </cell>
        </row>
        <row r="43">
          <cell r="C43" t="str">
            <v>4.2.1</v>
          </cell>
          <cell r="D43">
            <v>0</v>
          </cell>
          <cell r="E43">
            <v>10</v>
          </cell>
          <cell r="F43" t="str">
            <v/>
          </cell>
          <cell r="G43" t="str">
            <v>Protecting Investors - Strength of investor protection index (0-10)</v>
          </cell>
          <cell r="H43" t="str">
            <v>World Bank, Ease of Doing Business Report 2011</v>
          </cell>
          <cell r="I43">
            <v>2010</v>
          </cell>
          <cell r="J43">
            <v>0.4968112447343021</v>
          </cell>
          <cell r="K43">
            <v>0.28798683682991966</v>
          </cell>
          <cell r="L43">
            <v>1</v>
          </cell>
          <cell r="M43" t="str">
            <v>good</v>
          </cell>
          <cell r="N43" t="str">
            <v>SCORE</v>
          </cell>
          <cell r="O43">
            <v>7.3</v>
          </cell>
          <cell r="P43">
            <v>5.3</v>
          </cell>
          <cell r="Q43">
            <v>5.7</v>
          </cell>
          <cell r="R43">
            <v>4.7</v>
          </cell>
          <cell r="S43">
            <v>5</v>
          </cell>
          <cell r="T43">
            <v>5.7</v>
          </cell>
          <cell r="U43">
            <v>4</v>
          </cell>
          <cell r="V43">
            <v>6.7</v>
          </cell>
          <cell r="W43">
            <v>5.7</v>
          </cell>
          <cell r="X43">
            <v>6.7</v>
          </cell>
          <cell r="Y43">
            <v>4.7</v>
          </cell>
          <cell r="Z43">
            <v>7</v>
          </cell>
          <cell r="AA43">
            <v>3.3</v>
          </cell>
          <cell r="AB43">
            <v>4</v>
          </cell>
          <cell r="AC43">
            <v>5</v>
          </cell>
          <cell r="AD43">
            <v>6</v>
          </cell>
          <cell r="AE43">
            <v>5.3</v>
          </cell>
          <cell r="AF43">
            <v>4.3</v>
          </cell>
          <cell r="AG43">
            <v>6</v>
          </cell>
          <cell r="AH43">
            <v>3.7</v>
          </cell>
          <cell r="AI43">
            <v>5.3</v>
          </cell>
          <cell r="AJ43">
            <v>4.3</v>
          </cell>
          <cell r="AK43">
            <v>8.3000000000000007</v>
          </cell>
          <cell r="AL43">
            <v>6.3</v>
          </cell>
          <cell r="AM43">
            <v>5</v>
          </cell>
          <cell r="AN43">
            <v>8.3000000000000007</v>
          </cell>
          <cell r="AO43">
            <v>3</v>
          </cell>
          <cell r="AP43">
            <v>3.3</v>
          </cell>
          <cell r="AQ43">
            <v>4</v>
          </cell>
          <cell r="AR43">
            <v>5</v>
          </cell>
          <cell r="AS43">
            <v>5</v>
          </cell>
          <cell r="AT43">
            <v>6.3</v>
          </cell>
          <cell r="AU43">
            <v>5.7</v>
          </cell>
          <cell r="AV43">
            <v>4</v>
          </cell>
          <cell r="AW43">
            <v>5.3</v>
          </cell>
          <cell r="AX43">
            <v>4.3</v>
          </cell>
          <cell r="AY43">
            <v>5.7</v>
          </cell>
          <cell r="AZ43">
            <v>4.3</v>
          </cell>
          <cell r="BA43">
            <v>5.7</v>
          </cell>
          <cell r="BB43">
            <v>5.3</v>
          </cell>
          <cell r="BC43">
            <v>6.7</v>
          </cell>
          <cell r="BD43">
            <v>5</v>
          </cell>
          <cell r="BE43">
            <v>6</v>
          </cell>
          <cell r="BF43">
            <v>3.3</v>
          </cell>
          <cell r="BG43">
            <v>4</v>
          </cell>
          <cell r="BH43">
            <v>5.3</v>
          </cell>
          <cell r="BI43">
            <v>3</v>
          </cell>
          <cell r="BJ43">
            <v>9</v>
          </cell>
          <cell r="BK43">
            <v>4.3</v>
          </cell>
          <cell r="BL43">
            <v>5.3</v>
          </cell>
          <cell r="BM43">
            <v>6</v>
          </cell>
          <cell r="BN43">
            <v>6</v>
          </cell>
          <cell r="BO43">
            <v>3</v>
          </cell>
          <cell r="BP43">
            <v>8.3000000000000007</v>
          </cell>
          <cell r="BQ43">
            <v>8.3000000000000007</v>
          </cell>
          <cell r="BR43">
            <v>5.7</v>
          </cell>
          <cell r="BS43">
            <v>5.3</v>
          </cell>
          <cell r="BT43">
            <v>7</v>
          </cell>
          <cell r="BU43">
            <v>4.3</v>
          </cell>
          <cell r="BV43">
            <v>6</v>
          </cell>
          <cell r="BW43">
            <v>5</v>
          </cell>
          <cell r="BX43">
            <v>5.3</v>
          </cell>
          <cell r="BY43">
            <v>6.3</v>
          </cell>
          <cell r="BZ43">
            <v>7.7</v>
          </cell>
          <cell r="CA43">
            <v>5.7</v>
          </cell>
          <cell r="CB43">
            <v>5</v>
          </cell>
          <cell r="CC43">
            <v>5</v>
          </cell>
          <cell r="CD43">
            <v>4.3</v>
          </cell>
          <cell r="CE43">
            <v>6.7</v>
          </cell>
          <cell r="CF43">
            <v>5.7</v>
          </cell>
          <cell r="CG43">
            <v>5.3</v>
          </cell>
          <cell r="CH43">
            <v>8.6999999999999993</v>
          </cell>
          <cell r="CI43">
            <v>3.7</v>
          </cell>
          <cell r="CJ43">
            <v>7.7</v>
          </cell>
          <cell r="CK43">
            <v>6</v>
          </cell>
          <cell r="CL43">
            <v>4.7</v>
          </cell>
          <cell r="CM43">
            <v>6.3</v>
          </cell>
          <cell r="CN43">
            <v>3.3</v>
          </cell>
          <cell r="CO43">
            <v>6</v>
          </cell>
          <cell r="CP43">
            <v>5.3</v>
          </cell>
          <cell r="CQ43">
            <v>5.3</v>
          </cell>
          <cell r="CR43">
            <v>4.7</v>
          </cell>
          <cell r="CS43">
            <v>9.6999999999999993</v>
          </cell>
          <cell r="CT43">
            <v>5</v>
          </cell>
          <cell r="CU43">
            <v>3.3</v>
          </cell>
          <cell r="CV43">
            <v>5.7</v>
          </cell>
          <cell r="CW43">
            <v>6.7</v>
          </cell>
          <cell r="CX43">
            <v>5</v>
          </cell>
          <cell r="CY43">
            <v>6.3</v>
          </cell>
          <cell r="CZ43">
            <v>4.7</v>
          </cell>
          <cell r="DA43">
            <v>5.7</v>
          </cell>
          <cell r="DB43">
            <v>6.7</v>
          </cell>
          <cell r="DC43">
            <v>4</v>
          </cell>
          <cell r="DD43">
            <v>6</v>
          </cell>
          <cell r="DE43">
            <v>6</v>
          </cell>
          <cell r="DF43">
            <v>5</v>
          </cell>
          <cell r="DG43">
            <v>6</v>
          </cell>
          <cell r="DH43">
            <v>5</v>
          </cell>
          <cell r="DI43">
            <v>6.3</v>
          </cell>
          <cell r="DJ43">
            <v>7</v>
          </cell>
          <cell r="DK43">
            <v>3</v>
          </cell>
          <cell r="DL43">
            <v>5.3</v>
          </cell>
          <cell r="DM43">
            <v>9.3000000000000007</v>
          </cell>
          <cell r="DN43">
            <v>4.7</v>
          </cell>
          <cell r="DO43">
            <v>6.7</v>
          </cell>
          <cell r="DP43">
            <v>8</v>
          </cell>
          <cell r="DQ43">
            <v>5</v>
          </cell>
          <cell r="DR43">
            <v>5.3</v>
          </cell>
          <cell r="DS43">
            <v>3.3</v>
          </cell>
          <cell r="DT43">
            <v>4.3</v>
          </cell>
          <cell r="DU43">
            <v>6.3</v>
          </cell>
          <cell r="DV43">
            <v>3</v>
          </cell>
          <cell r="DW43">
            <v>4.7</v>
          </cell>
          <cell r="DX43">
            <v>5.7</v>
          </cell>
          <cell r="DY43">
            <v>5</v>
          </cell>
          <cell r="DZ43">
            <v>7.7</v>
          </cell>
          <cell r="EA43">
            <v>6.7</v>
          </cell>
          <cell r="EB43">
            <v>5.3</v>
          </cell>
          <cell r="EC43">
            <v>5.7</v>
          </cell>
          <cell r="ED43">
            <v>4</v>
          </cell>
          <cell r="EE43">
            <v>4.7</v>
          </cell>
          <cell r="EF43">
            <v>4.3</v>
          </cell>
          <cell r="EG43">
            <v>8</v>
          </cell>
          <cell r="EH43">
            <v>8.3000000000000007</v>
          </cell>
          <cell r="EI43">
            <v>5</v>
          </cell>
          <cell r="EJ43">
            <v>2.2999999999999998</v>
          </cell>
          <cell r="EK43">
            <v>2.7</v>
          </cell>
          <cell r="EL43">
            <v>4</v>
          </cell>
          <cell r="EM43">
            <v>5.3</v>
          </cell>
          <cell r="EN43">
            <v>4.3</v>
          </cell>
        </row>
        <row r="44">
          <cell r="C44" t="str">
            <v>4.2.2</v>
          </cell>
          <cell r="F44" t="str">
            <v>Outliers</v>
          </cell>
          <cell r="G44" t="str">
            <v>Market capitalization of listed companies (% of GDP)</v>
          </cell>
          <cell r="H44" t="str">
            <v>Standard &amp; Poor's (WB database, WB &amp; OECD GDP estimates)</v>
          </cell>
          <cell r="I44" t="str">
            <v>2005 - 2009</v>
          </cell>
          <cell r="J44">
            <v>4.8865590842591633</v>
          </cell>
          <cell r="K44">
            <v>34.128373238566468</v>
          </cell>
          <cell r="L44">
            <v>1</v>
          </cell>
          <cell r="M44" t="str">
            <v>good</v>
          </cell>
          <cell r="N44" t="str">
            <v>Outliers</v>
          </cell>
          <cell r="O44" t="str">
            <v/>
          </cell>
          <cell r="P44" t="str">
            <v/>
          </cell>
          <cell r="Q44" t="str">
            <v/>
          </cell>
          <cell r="R44">
            <v>15.849045668102457</v>
          </cell>
          <cell r="S44">
            <v>1.6125026789006007</v>
          </cell>
          <cell r="T44">
            <v>136.07233470100621</v>
          </cell>
          <cell r="U44">
            <v>13.91969080055884</v>
          </cell>
          <cell r="V44" t="str">
            <v/>
          </cell>
          <cell r="W44">
            <v>96.683813076097877</v>
          </cell>
          <cell r="X44">
            <v>7.9075662698800464</v>
          </cell>
          <cell r="Y44" t="str">
            <v/>
          </cell>
          <cell r="Z44">
            <v>55.795018318112085</v>
          </cell>
          <cell r="AA44" t="str">
            <v/>
          </cell>
          <cell r="AB44">
            <v>16.104044161061974</v>
          </cell>
          <cell r="AC44" t="str">
            <v/>
          </cell>
          <cell r="AD44">
            <v>34.316349197873144</v>
          </cell>
          <cell r="AE44">
            <v>74.258945423837474</v>
          </cell>
          <cell r="AF44" t="str">
            <v/>
          </cell>
          <cell r="AG44">
            <v>15.081047268938075</v>
          </cell>
          <cell r="AH44" t="str">
            <v/>
          </cell>
          <cell r="AI44" t="str">
            <v/>
          </cell>
          <cell r="AJ44" t="str">
            <v/>
          </cell>
          <cell r="AK44">
            <v>125.81392469573389</v>
          </cell>
          <cell r="AL44">
            <v>127.9865188513609</v>
          </cell>
          <cell r="AM44">
            <v>100.45969829655303</v>
          </cell>
          <cell r="AN44">
            <v>57.745227916481802</v>
          </cell>
          <cell r="AO44">
            <v>4.9670306049145605</v>
          </cell>
          <cell r="AP44">
            <v>26.652332261062462</v>
          </cell>
          <cell r="AQ44">
            <v>40.672627768222036</v>
          </cell>
          <cell r="AR44">
            <v>31.932860828953579</v>
          </cell>
          <cell r="AS44">
            <v>27.690616280059228</v>
          </cell>
          <cell r="AT44">
            <v>60.353579649945402</v>
          </cell>
          <cell r="AU44" t="str">
            <v/>
          </cell>
          <cell r="AV44">
            <v>7.4195477760122728</v>
          </cell>
          <cell r="AW44">
            <v>47.76223400209652</v>
          </cell>
          <cell r="AX44">
            <v>19.988826350967024</v>
          </cell>
          <cell r="AY44">
            <v>13.905974279144875</v>
          </cell>
          <cell r="AZ44" t="str">
            <v/>
          </cell>
          <cell r="BA44">
            <v>38.322900801717473</v>
          </cell>
          <cell r="BB44">
            <v>74.433740276668274</v>
          </cell>
          <cell r="BC44">
            <v>6.8300105694819262</v>
          </cell>
          <cell r="BD44">
            <v>38.771540480739901</v>
          </cell>
          <cell r="BE44">
            <v>16.054468151320091</v>
          </cell>
          <cell r="BF44">
            <v>16.58463379613579</v>
          </cell>
          <cell r="BG44" t="str">
            <v/>
          </cell>
          <cell r="BH44">
            <v>25.008410061551835</v>
          </cell>
          <cell r="BI44" t="str">
            <v/>
          </cell>
          <cell r="BJ44">
            <v>617.04618912765841</v>
          </cell>
          <cell r="BK44">
            <v>21.93481135871264</v>
          </cell>
          <cell r="BL44">
            <v>9.2970572488838261</v>
          </cell>
          <cell r="BM44">
            <v>90.006229136528333</v>
          </cell>
          <cell r="BN44">
            <v>32.981427765233789</v>
          </cell>
          <cell r="BO44">
            <v>19.122641912759004</v>
          </cell>
          <cell r="BP44">
            <v>13.15298069282197</v>
          </cell>
          <cell r="BQ44">
            <v>93.482878691241851</v>
          </cell>
          <cell r="BR44">
            <v>15.018910186800719</v>
          </cell>
          <cell r="BS44">
            <v>42.239071952999126</v>
          </cell>
          <cell r="BT44">
            <v>66.657622654780539</v>
          </cell>
          <cell r="BU44">
            <v>139.83115241527173</v>
          </cell>
          <cell r="BV44">
            <v>52.819627960873639</v>
          </cell>
          <cell r="BW44">
            <v>35.615558935561396</v>
          </cell>
          <cell r="BX44">
            <v>100.47445238742536</v>
          </cell>
          <cell r="BY44">
            <v>72.398888189535143</v>
          </cell>
          <cell r="BZ44">
            <v>1.5691836778260804</v>
          </cell>
          <cell r="CA44">
            <v>6.9611597268533654</v>
          </cell>
          <cell r="CB44">
            <v>37.425349105005822</v>
          </cell>
          <cell r="CC44">
            <v>12.031716065622957</v>
          </cell>
          <cell r="CD44">
            <v>201.26033192248622</v>
          </cell>
          <cell r="CE44">
            <v>10.001049381574061</v>
          </cell>
          <cell r="CF44" t="str">
            <v/>
          </cell>
          <cell r="CG44">
            <v>41.445295417306397</v>
          </cell>
          <cell r="CH44">
            <v>133.58627009233334</v>
          </cell>
          <cell r="CI44" t="str">
            <v/>
          </cell>
          <cell r="CJ44">
            <v>55.12008688979023</v>
          </cell>
          <cell r="CK44">
            <v>38.926033919701453</v>
          </cell>
          <cell r="CL44" t="str">
            <v/>
          </cell>
          <cell r="CM44">
            <v>10.236711082578791</v>
          </cell>
          <cell r="CN44">
            <v>69.239017747782611</v>
          </cell>
          <cell r="CO44" t="str">
            <v/>
          </cell>
          <cell r="CP44">
            <v>8.9850955998678561</v>
          </cell>
          <cell r="CQ44">
            <v>43.768149467033162</v>
          </cell>
          <cell r="CR44">
            <v>68.490487149663807</v>
          </cell>
          <cell r="CS44">
            <v>53.580554899728959</v>
          </cell>
          <cell r="CT44" t="str">
            <v/>
          </cell>
          <cell r="CU44" t="str">
            <v/>
          </cell>
          <cell r="CV44">
            <v>19.719614213168128</v>
          </cell>
          <cell r="CW44">
            <v>59.521564993305041</v>
          </cell>
          <cell r="CX44">
            <v>24.733867114554663</v>
          </cell>
          <cell r="CY44">
            <v>19.957654565503606</v>
          </cell>
          <cell r="CZ44">
            <v>32.567682408643925</v>
          </cell>
          <cell r="DA44">
            <v>4.4102362110412869</v>
          </cell>
          <cell r="DB44">
            <v>55.038574010280605</v>
          </cell>
          <cell r="DC44">
            <v>49.934144982079012</v>
          </cell>
          <cell r="DD44">
            <v>31.454206232468845</v>
          </cell>
          <cell r="DE44">
            <v>43.329050336552868</v>
          </cell>
          <cell r="DF44">
            <v>134.41097796019298</v>
          </cell>
          <cell r="DG44">
            <v>18.822290105170829</v>
          </cell>
          <cell r="DH44">
            <v>69.993195855275175</v>
          </cell>
          <cell r="DI44" t="str">
            <v/>
          </cell>
          <cell r="DJ44">
            <v>86.344383379804043</v>
          </cell>
          <cell r="DK44" t="str">
            <v/>
          </cell>
          <cell r="DL44">
            <v>27.049982369123615</v>
          </cell>
          <cell r="DM44">
            <v>170.53335326099997</v>
          </cell>
          <cell r="DN44">
            <v>5.3310386917807673</v>
          </cell>
          <cell r="DO44">
            <v>24.271792272888611</v>
          </cell>
          <cell r="DP44">
            <v>246.45624774462584</v>
          </cell>
          <cell r="DQ44">
            <v>88.835925040966941</v>
          </cell>
          <cell r="DR44">
            <v>19.374143470648665</v>
          </cell>
          <cell r="DS44" t="str">
            <v/>
          </cell>
          <cell r="DT44">
            <v>6.8848608825060804</v>
          </cell>
          <cell r="DU44">
            <v>106.45802421007156</v>
          </cell>
          <cell r="DV44">
            <v>172.44282600421155</v>
          </cell>
          <cell r="DW44" t="str">
            <v/>
          </cell>
          <cell r="DX44" t="str">
            <v/>
          </cell>
          <cell r="DY44">
            <v>6.2292214147482836</v>
          </cell>
          <cell r="DZ44">
            <v>52.372904165292297</v>
          </cell>
          <cell r="EA44">
            <v>52.853114113248303</v>
          </cell>
          <cell r="EB44">
            <v>23.053416877522562</v>
          </cell>
          <cell r="EC44">
            <v>36.580048640248286</v>
          </cell>
          <cell r="ED44">
            <v>1.1725841923387945</v>
          </cell>
          <cell r="EE44">
            <v>14.78735568855725</v>
          </cell>
          <cell r="EF44">
            <v>37.441206631436827</v>
          </cell>
          <cell r="EG44">
            <v>128.59995351857248</v>
          </cell>
          <cell r="EH44">
            <v>105.75875746161347</v>
          </cell>
          <cell r="EI44">
            <v>0.66382869677226164</v>
          </cell>
          <cell r="EJ44">
            <v>4.4917258210572619</v>
          </cell>
          <cell r="EK44">
            <v>23.078488663207892</v>
          </cell>
          <cell r="EL44" t="str">
            <v/>
          </cell>
          <cell r="EM44">
            <v>20.325776538081413</v>
          </cell>
          <cell r="EN44">
            <v>70.264021853246277</v>
          </cell>
        </row>
        <row r="45">
          <cell r="C45" t="str">
            <v>4.2.3</v>
          </cell>
          <cell r="F45" t="str">
            <v>Outliers</v>
          </cell>
          <cell r="G45" t="str">
            <v>Stocks traded, total value (% of GDP)</v>
          </cell>
          <cell r="H45" t="str">
            <v>Standard &amp; Poor's (WB database, WB &amp; OECD GDP estimates)</v>
          </cell>
          <cell r="I45" t="str">
            <v>2005 - 2009</v>
          </cell>
          <cell r="J45">
            <v>5.5289658832846236</v>
          </cell>
          <cell r="K45">
            <v>38.893822409252216</v>
          </cell>
          <cell r="L45">
            <v>1</v>
          </cell>
          <cell r="M45" t="str">
            <v>good</v>
          </cell>
          <cell r="N45" t="str">
            <v>Outliers</v>
          </cell>
          <cell r="O45" t="str">
            <v/>
          </cell>
          <cell r="P45" t="str">
            <v/>
          </cell>
          <cell r="Q45" t="str">
            <v/>
          </cell>
          <cell r="R45">
            <v>0.88395888065725892</v>
          </cell>
          <cell r="S45">
            <v>3.0414810894682362E-3</v>
          </cell>
          <cell r="T45">
            <v>82.372915440428102</v>
          </cell>
          <cell r="U45">
            <v>6.6339301993200799</v>
          </cell>
          <cell r="V45" t="str">
            <v/>
          </cell>
          <cell r="W45">
            <v>13.508378522485037</v>
          </cell>
          <cell r="X45">
            <v>16.336293303241703</v>
          </cell>
          <cell r="Y45" t="str">
            <v/>
          </cell>
          <cell r="Z45">
            <v>27.274607652444445</v>
          </cell>
          <cell r="AA45" t="str">
            <v/>
          </cell>
          <cell r="AB45">
            <v>8.2285998630382447E-3</v>
          </cell>
          <cell r="AC45" t="str">
            <v/>
          </cell>
          <cell r="AD45">
            <v>0.88757787390866505</v>
          </cell>
          <cell r="AE45">
            <v>41.297450742733503</v>
          </cell>
          <cell r="AF45" t="str">
            <v/>
          </cell>
          <cell r="AG45">
            <v>0.85050906471630172</v>
          </cell>
          <cell r="AH45" t="str">
            <v/>
          </cell>
          <cell r="AI45" t="str">
            <v/>
          </cell>
          <cell r="AJ45" t="str">
            <v/>
          </cell>
          <cell r="AK45">
            <v>92.781760638462103</v>
          </cell>
          <cell r="AL45">
            <v>22.951920736710349</v>
          </cell>
          <cell r="AM45">
            <v>179.67242347635755</v>
          </cell>
          <cell r="AN45">
            <v>5.6089368830384485</v>
          </cell>
          <cell r="AO45">
            <v>0.10534161670193989</v>
          </cell>
          <cell r="AP45">
            <v>0.5775176165265804</v>
          </cell>
          <cell r="AQ45">
            <v>2.2501488347426499</v>
          </cell>
          <cell r="AR45">
            <v>9.1090951452398397</v>
          </cell>
          <cell r="AS45">
            <v>10.82975894220753</v>
          </cell>
          <cell r="AT45">
            <v>47.906731058309845</v>
          </cell>
          <cell r="AU45" t="str">
            <v/>
          </cell>
          <cell r="AV45">
            <v>2.3633742113453646</v>
          </cell>
          <cell r="AW45">
            <v>28.042198956048765</v>
          </cell>
          <cell r="AX45">
            <v>0.90261397263798948</v>
          </cell>
          <cell r="AY45">
            <v>1.959970551343972</v>
          </cell>
          <cell r="AZ45" t="str">
            <v/>
          </cell>
          <cell r="BA45">
            <v>38.384477605369526</v>
          </cell>
          <cell r="BB45">
            <v>51.551742240976964</v>
          </cell>
          <cell r="BC45">
            <v>1.7281901636967825E-2</v>
          </cell>
          <cell r="BD45">
            <v>38.511567879466362</v>
          </cell>
          <cell r="BE45">
            <v>0.36985589608652913</v>
          </cell>
          <cell r="BF45">
            <v>15.675126377842496</v>
          </cell>
          <cell r="BG45" t="str">
            <v/>
          </cell>
          <cell r="BH45">
            <v>6.2969281813741618E-2</v>
          </cell>
          <cell r="BI45" t="str">
            <v/>
          </cell>
          <cell r="BJ45">
            <v>755.10042363088075</v>
          </cell>
          <cell r="BK45">
            <v>20.113863980334344</v>
          </cell>
          <cell r="BL45">
            <v>3.3014407383378672</v>
          </cell>
          <cell r="BM45">
            <v>83.110454619514101</v>
          </cell>
          <cell r="BN45">
            <v>21.342678975333449</v>
          </cell>
          <cell r="BO45">
            <v>5.1542546356070975</v>
          </cell>
          <cell r="BP45">
            <v>8.1302553352386848</v>
          </cell>
          <cell r="BQ45">
            <v>45.325171445458665</v>
          </cell>
          <cell r="BR45">
            <v>21.759388245076014</v>
          </cell>
          <cell r="BS45">
            <v>0.85928171142273424</v>
          </cell>
          <cell r="BT45">
            <v>82.735130932059548</v>
          </cell>
          <cell r="BU45">
            <v>59.878527932319294</v>
          </cell>
          <cell r="BV45">
            <v>3.6971405434280591</v>
          </cell>
          <cell r="BW45">
            <v>1.6465713628341621</v>
          </cell>
          <cell r="BX45">
            <v>189.96571868702659</v>
          </cell>
          <cell r="BY45">
            <v>82.920772070444144</v>
          </cell>
          <cell r="BZ45">
            <v>1.4740842843637025</v>
          </cell>
          <cell r="CA45">
            <v>7.5006435142468991E-2</v>
          </cell>
          <cell r="CB45">
            <v>3.0253139877333131</v>
          </cell>
          <cell r="CC45">
            <v>0.81489788817433462</v>
          </cell>
          <cell r="CD45">
            <v>0.51574880026906578</v>
          </cell>
          <cell r="CE45">
            <v>0.66483959430226003</v>
          </cell>
          <cell r="CF45" t="str">
            <v/>
          </cell>
          <cell r="CG45">
            <v>1.3965491692017389</v>
          </cell>
          <cell r="CH45">
            <v>38.084471389676594</v>
          </cell>
          <cell r="CI45" t="str">
            <v/>
          </cell>
          <cell r="CJ45">
            <v>3.8347966968894713</v>
          </cell>
          <cell r="CK45">
            <v>8.8076936920725881</v>
          </cell>
          <cell r="CL45">
            <v>0.23789035434223579</v>
          </cell>
          <cell r="CM45">
            <v>0.38238719302409374</v>
          </cell>
          <cell r="CN45">
            <v>32.376119509255027</v>
          </cell>
          <cell r="CO45" t="str">
            <v/>
          </cell>
          <cell r="CP45">
            <v>0.23565947210919336</v>
          </cell>
          <cell r="CQ45">
            <v>1.8339189349171952</v>
          </cell>
          <cell r="CR45">
            <v>76.270374412538501</v>
          </cell>
          <cell r="CS45">
            <v>29.727164299237231</v>
          </cell>
          <cell r="CT45" t="str">
            <v/>
          </cell>
          <cell r="CU45" t="str">
            <v/>
          </cell>
          <cell r="CV45">
            <v>2.7070357600684192</v>
          </cell>
          <cell r="CW45">
            <v>64.897803042423945</v>
          </cell>
          <cell r="CX45">
            <v>13.931330366492267</v>
          </cell>
          <cell r="CY45">
            <v>14.126402171315252</v>
          </cell>
          <cell r="CZ45">
            <v>0.21774108696531905</v>
          </cell>
          <cell r="DA45">
            <v>1.8385623860650759E-2</v>
          </cell>
          <cell r="DB45">
            <v>2.4744517126251853</v>
          </cell>
          <cell r="DC45">
            <v>10.715601331507074</v>
          </cell>
          <cell r="DD45">
            <v>12.969385820510276</v>
          </cell>
          <cell r="DE45">
            <v>20.107930523790632</v>
          </cell>
          <cell r="DF45">
            <v>42.112677524920635</v>
          </cell>
          <cell r="DG45">
            <v>1.1697479561646895</v>
          </cell>
          <cell r="DH45">
            <v>55.458319417598169</v>
          </cell>
          <cell r="DI45" t="str">
            <v/>
          </cell>
          <cell r="DJ45">
            <v>91.277470210312458</v>
          </cell>
          <cell r="DK45" t="str">
            <v/>
          </cell>
          <cell r="DL45">
            <v>1.3197476239642381</v>
          </cell>
          <cell r="DM45">
            <v>138.43116010643942</v>
          </cell>
          <cell r="DN45">
            <v>0.19980035552134229</v>
          </cell>
          <cell r="DO45">
            <v>2.1053420254057644</v>
          </cell>
          <cell r="DP45">
            <v>119.76330797823682</v>
          </cell>
          <cell r="DQ45">
            <v>109.51968662502662</v>
          </cell>
          <cell r="DR45">
            <v>2.1073147359173712</v>
          </cell>
          <cell r="DS45" t="str">
            <v/>
          </cell>
          <cell r="DT45">
            <v>2.2744717199282764E-3</v>
          </cell>
          <cell r="DU45">
            <v>96.121864848746114</v>
          </cell>
          <cell r="DV45">
            <v>300.89788184675939</v>
          </cell>
          <cell r="DW45" t="str">
            <v/>
          </cell>
          <cell r="DX45" t="str">
            <v/>
          </cell>
          <cell r="DY45">
            <v>8.2763789679147576E-2</v>
          </cell>
          <cell r="DZ45">
            <v>51.141063565398291</v>
          </cell>
          <cell r="EA45">
            <v>1.1110565309440354</v>
          </cell>
          <cell r="EB45">
            <v>3.1780998374324096</v>
          </cell>
          <cell r="EC45">
            <v>39.46287495206424</v>
          </cell>
          <cell r="ED45">
            <v>5.7783899650645149E-2</v>
          </cell>
          <cell r="EE45">
            <v>0.52009093541032669</v>
          </cell>
          <cell r="EF45">
            <v>55.43953088715422</v>
          </cell>
          <cell r="EG45">
            <v>156.47040585520566</v>
          </cell>
          <cell r="EH45">
            <v>327.82653774120911</v>
          </cell>
          <cell r="EI45">
            <v>7.0975395252380183E-2</v>
          </cell>
          <cell r="EJ45">
            <v>0.36280469308162872</v>
          </cell>
          <cell r="EK45">
            <v>7.2404947870646446</v>
          </cell>
          <cell r="EL45" t="str">
            <v/>
          </cell>
          <cell r="EM45">
            <v>0.62339577536942048</v>
          </cell>
          <cell r="EN45">
            <v>9.7024845868578371</v>
          </cell>
        </row>
        <row r="46">
          <cell r="C46" t="str">
            <v>4.2.4</v>
          </cell>
          <cell r="F46" t="str">
            <v>Outliers</v>
          </cell>
          <cell r="G46" t="str">
            <v>Venture capital per investment location - number of deals (per trillion GDP, PPP, 2005 $)</v>
          </cell>
          <cell r="H46" t="str">
            <v>Thomson Reuters (WB &amp; OECD GDP estimates)</v>
          </cell>
          <cell r="J46">
            <v>3.1480811592763129</v>
          </cell>
          <cell r="K46">
            <v>11.22313352520014</v>
          </cell>
          <cell r="L46">
            <v>0.5</v>
          </cell>
          <cell r="M46" t="str">
            <v>good</v>
          </cell>
          <cell r="N46" t="str">
            <v>Outliers</v>
          </cell>
          <cell r="O46">
            <v>0</v>
          </cell>
          <cell r="P46">
            <v>0</v>
          </cell>
          <cell r="Q46">
            <v>0</v>
          </cell>
          <cell r="R46">
            <v>1.8806987949241973</v>
          </cell>
          <cell r="S46">
            <v>0</v>
          </cell>
          <cell r="T46">
            <v>72.056295866991732</v>
          </cell>
          <cell r="U46">
            <v>37.929851570933465</v>
          </cell>
          <cell r="V46">
            <v>0</v>
          </cell>
          <cell r="W46">
            <v>40.001137348042874</v>
          </cell>
          <cell r="X46">
            <v>0</v>
          </cell>
          <cell r="Y46">
            <v>0</v>
          </cell>
          <cell r="Z46">
            <v>60.086143840984867</v>
          </cell>
          <cell r="AA46">
            <v>0</v>
          </cell>
          <cell r="AB46">
            <v>0</v>
          </cell>
          <cell r="AC46">
            <v>0</v>
          </cell>
          <cell r="AD46">
            <v>0</v>
          </cell>
          <cell r="AE46">
            <v>19.191048608489758</v>
          </cell>
          <cell r="AF46">
            <v>54.191460495333203</v>
          </cell>
          <cell r="AG46">
            <v>0</v>
          </cell>
          <cell r="AH46">
            <v>0</v>
          </cell>
          <cell r="AI46">
            <v>0</v>
          </cell>
          <cell r="AJ46">
            <v>0</v>
          </cell>
          <cell r="AK46">
            <v>497.30380693509562</v>
          </cell>
          <cell r="AL46">
            <v>13.539240068143506</v>
          </cell>
          <cell r="AM46">
            <v>58.38651564302782</v>
          </cell>
          <cell r="AN46">
            <v>5.3840586209820165</v>
          </cell>
          <cell r="AO46">
            <v>0</v>
          </cell>
          <cell r="AP46">
            <v>0</v>
          </cell>
          <cell r="AQ46">
            <v>0</v>
          </cell>
          <cell r="AR46">
            <v>96.995012477061593</v>
          </cell>
          <cell r="AS46">
            <v>21.570019778565062</v>
          </cell>
          <cell r="AT46">
            <v>196.2658023987513</v>
          </cell>
          <cell r="AU46">
            <v>0</v>
          </cell>
          <cell r="AV46">
            <v>0</v>
          </cell>
          <cell r="AW46">
            <v>7.0170061733370614</v>
          </cell>
          <cell r="AX46">
            <v>0</v>
          </cell>
          <cell r="AY46">
            <v>277.48086967403327</v>
          </cell>
          <cell r="AZ46">
            <v>0</v>
          </cell>
          <cell r="BA46">
            <v>170.37889830557648</v>
          </cell>
          <cell r="BB46">
            <v>173.92100150611915</v>
          </cell>
          <cell r="BC46">
            <v>0</v>
          </cell>
          <cell r="BD46">
            <v>71.941941793235912</v>
          </cell>
          <cell r="BE46">
            <v>29.759446806878085</v>
          </cell>
          <cell r="BF46">
            <v>0</v>
          </cell>
          <cell r="BG46">
            <v>0</v>
          </cell>
          <cell r="BH46">
            <v>0</v>
          </cell>
          <cell r="BI46">
            <v>0</v>
          </cell>
          <cell r="BJ46">
            <v>43.647587583404366</v>
          </cell>
          <cell r="BK46">
            <v>17.715890434076584</v>
          </cell>
          <cell r="BL46">
            <v>92.235630011935527</v>
          </cell>
          <cell r="BM46">
            <v>54.072707209514014</v>
          </cell>
          <cell r="BN46">
            <v>2.2810234293159897</v>
          </cell>
          <cell r="BO46">
            <v>0</v>
          </cell>
          <cell r="BP46">
            <v>284.91325011328416</v>
          </cell>
          <cell r="BQ46">
            <v>580.26209828587969</v>
          </cell>
          <cell r="BR46">
            <v>6.2479174178027286</v>
          </cell>
          <cell r="BS46">
            <v>0</v>
          </cell>
          <cell r="BT46">
            <v>7.3926155010662589</v>
          </cell>
          <cell r="BU46">
            <v>66.12556449648585</v>
          </cell>
          <cell r="BV46">
            <v>0</v>
          </cell>
          <cell r="BW46">
            <v>175.94122748896865</v>
          </cell>
          <cell r="BX46">
            <v>26.554478342416182</v>
          </cell>
          <cell r="BY46">
            <v>8.2461577186227295</v>
          </cell>
          <cell r="BZ46">
            <v>0</v>
          </cell>
          <cell r="CA46">
            <v>34.517832331546813</v>
          </cell>
          <cell r="CB46">
            <v>59.849500488710817</v>
          </cell>
          <cell r="CC46">
            <v>0</v>
          </cell>
          <cell r="CD46">
            <v>116.68962471396239</v>
          </cell>
          <cell r="CE46">
            <v>0</v>
          </cell>
          <cell r="CF46">
            <v>0</v>
          </cell>
          <cell r="CG46">
            <v>90.830376707301582</v>
          </cell>
          <cell r="CH46">
            <v>11.44510819712707</v>
          </cell>
          <cell r="CI46">
            <v>0</v>
          </cell>
          <cell r="CJ46">
            <v>0</v>
          </cell>
          <cell r="CK46">
            <v>5.9913231399590785</v>
          </cell>
          <cell r="CL46">
            <v>108.20560144376456</v>
          </cell>
          <cell r="CM46">
            <v>351.16914976844305</v>
          </cell>
          <cell r="CN46">
            <v>0</v>
          </cell>
          <cell r="CO46">
            <v>0</v>
          </cell>
          <cell r="CP46">
            <v>0</v>
          </cell>
          <cell r="CQ46">
            <v>0</v>
          </cell>
          <cell r="CR46">
            <v>84.852236318043282</v>
          </cell>
          <cell r="CS46">
            <v>75.02782257868644</v>
          </cell>
          <cell r="CT46">
            <v>0</v>
          </cell>
          <cell r="CU46">
            <v>0</v>
          </cell>
          <cell r="CV46">
            <v>12.92080412976148</v>
          </cell>
          <cell r="CW46">
            <v>238.99153702371311</v>
          </cell>
          <cell r="CX46">
            <v>0</v>
          </cell>
          <cell r="CY46">
            <v>0</v>
          </cell>
          <cell r="CZ46">
            <v>0</v>
          </cell>
          <cell r="DA46">
            <v>0</v>
          </cell>
          <cell r="DB46">
            <v>8.751219236877299</v>
          </cell>
          <cell r="DC46">
            <v>13.521468870938863</v>
          </cell>
          <cell r="DD46">
            <v>7.8456586207335697</v>
          </cell>
          <cell r="DE46">
            <v>13.203909013962026</v>
          </cell>
          <cell r="DF46">
            <v>0</v>
          </cell>
          <cell r="DG46">
            <v>17.25030314277921</v>
          </cell>
          <cell r="DH46">
            <v>8.2868303107252537</v>
          </cell>
          <cell r="DI46">
            <v>0</v>
          </cell>
          <cell r="DJ46">
            <v>3.6943957413090081</v>
          </cell>
          <cell r="DK46">
            <v>0</v>
          </cell>
          <cell r="DL46">
            <v>0</v>
          </cell>
          <cell r="DM46">
            <v>91.575574825255075</v>
          </cell>
          <cell r="DN46">
            <v>0</v>
          </cell>
          <cell r="DO46">
            <v>0</v>
          </cell>
          <cell r="DP46">
            <v>19.552555198529998</v>
          </cell>
          <cell r="DQ46">
            <v>77.980985901387356</v>
          </cell>
          <cell r="DR46">
            <v>0</v>
          </cell>
          <cell r="DS46">
            <v>0</v>
          </cell>
          <cell r="DT46">
            <v>0</v>
          </cell>
          <cell r="DU46">
            <v>299.41109624105479</v>
          </cell>
          <cell r="DV46">
            <v>115.5075810157992</v>
          </cell>
          <cell r="DW46">
            <v>0</v>
          </cell>
          <cell r="DX46">
            <v>0</v>
          </cell>
          <cell r="DY46">
            <v>38.044276636529233</v>
          </cell>
          <cell r="DZ46">
            <v>2.0326458905698739</v>
          </cell>
          <cell r="EA46">
            <v>32.172078089946361</v>
          </cell>
          <cell r="EB46">
            <v>12.760235855009594</v>
          </cell>
          <cell r="EC46">
            <v>11.924678695766872</v>
          </cell>
          <cell r="ED46">
            <v>0</v>
          </cell>
          <cell r="EE46">
            <v>34.097366545026809</v>
          </cell>
          <cell r="EF46">
            <v>16.588745595046934</v>
          </cell>
          <cell r="EG46">
            <v>186.62947938222516</v>
          </cell>
          <cell r="EH46">
            <v>376.80536326609234</v>
          </cell>
          <cell r="EI46">
            <v>0</v>
          </cell>
          <cell r="EJ46">
            <v>0</v>
          </cell>
          <cell r="EK46">
            <v>29.908517538315998</v>
          </cell>
          <cell r="EL46">
            <v>0</v>
          </cell>
          <cell r="EM46">
            <v>0</v>
          </cell>
          <cell r="EN46">
            <v>215.33161068044788</v>
          </cell>
        </row>
        <row r="47">
          <cell r="C47" t="str">
            <v>4.3.1</v>
          </cell>
          <cell r="F47" t="str">
            <v/>
          </cell>
          <cell r="G47" t="str">
            <v>Tariff rate, applied, weighted mean, all products (%)</v>
          </cell>
          <cell r="H47" t="str">
            <v>World Bank, based on WITS, UNCTAD TRAINS and UN COMTRADE (WB database)</v>
          </cell>
          <cell r="I47" t="str">
            <v>2002 - 2008</v>
          </cell>
          <cell r="J47">
            <v>1.2576560011382936</v>
          </cell>
          <cell r="K47">
            <v>1.5644311498191463</v>
          </cell>
          <cell r="L47">
            <v>1</v>
          </cell>
          <cell r="M47" t="str">
            <v>bad</v>
          </cell>
          <cell r="N47" t="str">
            <v>SCORE</v>
          </cell>
          <cell r="O47">
            <v>2.08</v>
          </cell>
          <cell r="P47">
            <v>9.66</v>
          </cell>
          <cell r="Q47">
            <v>7.71</v>
          </cell>
          <cell r="R47">
            <v>5.27</v>
          </cell>
          <cell r="S47">
            <v>2.25</v>
          </cell>
          <cell r="T47">
            <v>2.4700000000000002</v>
          </cell>
          <cell r="U47">
            <v>1.1499999999999999</v>
          </cell>
          <cell r="V47">
            <v>3.93</v>
          </cell>
          <cell r="W47">
            <v>3.56</v>
          </cell>
          <cell r="X47">
            <v>10.98</v>
          </cell>
          <cell r="Y47">
            <v>2.33</v>
          </cell>
          <cell r="Z47">
            <v>1.1499999999999999</v>
          </cell>
          <cell r="AA47">
            <v>15.5</v>
          </cell>
          <cell r="AB47">
            <v>4.07</v>
          </cell>
          <cell r="AC47">
            <v>4.67</v>
          </cell>
          <cell r="AD47">
            <v>8.66</v>
          </cell>
          <cell r="AE47">
            <v>6.74</v>
          </cell>
          <cell r="AF47">
            <v>6.12</v>
          </cell>
          <cell r="AG47">
            <v>1.1499999999999999</v>
          </cell>
          <cell r="AH47">
            <v>6.89</v>
          </cell>
          <cell r="AI47">
            <v>9.99</v>
          </cell>
          <cell r="AJ47">
            <v>12.67</v>
          </cell>
          <cell r="AK47">
            <v>0.95</v>
          </cell>
          <cell r="AL47">
            <v>1</v>
          </cell>
          <cell r="AM47">
            <v>3.92</v>
          </cell>
          <cell r="AN47">
            <v>8.73</v>
          </cell>
          <cell r="AO47">
            <v>3.76</v>
          </cell>
          <cell r="AP47">
            <v>6.56</v>
          </cell>
          <cell r="AQ47">
            <v>1.0900000000000001</v>
          </cell>
          <cell r="AR47">
            <v>1.1499999999999999</v>
          </cell>
          <cell r="AS47">
            <v>1.1499999999999999</v>
          </cell>
          <cell r="AT47">
            <v>1.1499999999999999</v>
          </cell>
          <cell r="AU47">
            <v>5.12</v>
          </cell>
          <cell r="AV47">
            <v>5.38</v>
          </cell>
          <cell r="AW47">
            <v>8.01</v>
          </cell>
          <cell r="AX47">
            <v>3.08</v>
          </cell>
          <cell r="AY47">
            <v>1.1499999999999999</v>
          </cell>
          <cell r="AZ47">
            <v>10.050000000000001</v>
          </cell>
          <cell r="BA47">
            <v>1.1499999999999999</v>
          </cell>
          <cell r="BB47">
            <v>1.1499999999999999</v>
          </cell>
          <cell r="BC47">
            <v>0.47</v>
          </cell>
          <cell r="BD47">
            <v>1.1499999999999999</v>
          </cell>
          <cell r="BE47">
            <v>9.84</v>
          </cell>
          <cell r="BF47">
            <v>1.1499999999999999</v>
          </cell>
          <cell r="BG47">
            <v>3.02</v>
          </cell>
          <cell r="BH47">
            <v>6.87</v>
          </cell>
          <cell r="BI47">
            <v>3.17</v>
          </cell>
          <cell r="BJ47">
            <v>0</v>
          </cell>
          <cell r="BK47">
            <v>1.1499999999999999</v>
          </cell>
          <cell r="BL47">
            <v>1.05</v>
          </cell>
          <cell r="BM47">
            <v>6.09</v>
          </cell>
          <cell r="BN47">
            <v>3.55</v>
          </cell>
          <cell r="BO47">
            <v>20.12</v>
          </cell>
          <cell r="BP47">
            <v>1.1499999999999999</v>
          </cell>
          <cell r="BQ47">
            <v>1.0900000000000001</v>
          </cell>
          <cell r="BR47">
            <v>1.1499999999999999</v>
          </cell>
          <cell r="BS47">
            <v>8.91</v>
          </cell>
          <cell r="BT47">
            <v>1.31</v>
          </cell>
          <cell r="BU47">
            <v>5.61</v>
          </cell>
          <cell r="BV47">
            <v>2.13</v>
          </cell>
          <cell r="BW47">
            <v>6.29</v>
          </cell>
          <cell r="BX47">
            <v>7.1</v>
          </cell>
          <cell r="BY47">
            <v>4.03</v>
          </cell>
          <cell r="BZ47">
            <v>8.51</v>
          </cell>
          <cell r="CA47">
            <v>1.1499999999999999</v>
          </cell>
          <cell r="CB47">
            <v>4.75</v>
          </cell>
          <cell r="CC47">
            <v>1.1499999999999999</v>
          </cell>
          <cell r="CD47">
            <v>1.1499999999999999</v>
          </cell>
          <cell r="CE47">
            <v>3.33</v>
          </cell>
          <cell r="CF47">
            <v>8.39</v>
          </cell>
          <cell r="CG47">
            <v>5.96</v>
          </cell>
          <cell r="CH47">
            <v>3.13</v>
          </cell>
          <cell r="CI47">
            <v>8.44</v>
          </cell>
          <cell r="CJ47">
            <v>2.0499999999999998</v>
          </cell>
          <cell r="CK47">
            <v>1.88</v>
          </cell>
          <cell r="CL47">
            <v>2.44</v>
          </cell>
          <cell r="CM47">
            <v>5.0999999999999996</v>
          </cell>
          <cell r="CN47">
            <v>9.42</v>
          </cell>
          <cell r="CO47">
            <v>7.74</v>
          </cell>
          <cell r="CP47">
            <v>1.1100000000000001</v>
          </cell>
          <cell r="CQ47">
            <v>13.12</v>
          </cell>
          <cell r="CR47">
            <v>1.1499999999999999</v>
          </cell>
          <cell r="CS47">
            <v>1.98</v>
          </cell>
          <cell r="CT47">
            <v>3.59</v>
          </cell>
          <cell r="CU47">
            <v>9.16</v>
          </cell>
          <cell r="CV47">
            <v>8.9</v>
          </cell>
          <cell r="CW47">
            <v>0.42</v>
          </cell>
          <cell r="CX47">
            <v>3.29</v>
          </cell>
          <cell r="CY47">
            <v>8.99</v>
          </cell>
          <cell r="CZ47">
            <v>7.08</v>
          </cell>
          <cell r="DA47">
            <v>3.27</v>
          </cell>
          <cell r="DB47">
            <v>2.1</v>
          </cell>
          <cell r="DC47">
            <v>3.6</v>
          </cell>
          <cell r="DD47">
            <v>1.1499999999999999</v>
          </cell>
          <cell r="DE47">
            <v>1.1499999999999999</v>
          </cell>
          <cell r="DF47">
            <v>3.71</v>
          </cell>
          <cell r="DG47">
            <v>1.1499999999999999</v>
          </cell>
          <cell r="DH47">
            <v>5.79</v>
          </cell>
          <cell r="DI47">
            <v>11.97</v>
          </cell>
          <cell r="DJ47">
            <v>3.75</v>
          </cell>
          <cell r="DK47">
            <v>8.49</v>
          </cell>
          <cell r="DL47">
            <v>6.03</v>
          </cell>
          <cell r="DM47">
            <v>0</v>
          </cell>
          <cell r="DN47">
            <v>1.1499999999999999</v>
          </cell>
          <cell r="DO47">
            <v>1.1499999999999999</v>
          </cell>
          <cell r="DP47">
            <v>4.4800000000000004</v>
          </cell>
          <cell r="DQ47">
            <v>1.1499999999999999</v>
          </cell>
          <cell r="DR47">
            <v>7.14</v>
          </cell>
          <cell r="DS47">
            <v>11.44</v>
          </cell>
          <cell r="DT47">
            <v>5.2</v>
          </cell>
          <cell r="DU47">
            <v>1.1499999999999999</v>
          </cell>
          <cell r="DV47">
            <v>0</v>
          </cell>
          <cell r="DW47">
            <v>15.5</v>
          </cell>
          <cell r="DX47">
            <v>3.75</v>
          </cell>
          <cell r="DY47">
            <v>10.210000000000001</v>
          </cell>
          <cell r="DZ47">
            <v>4.5599999999999996</v>
          </cell>
          <cell r="EA47">
            <v>4.16</v>
          </cell>
          <cell r="EB47">
            <v>18.260000000000002</v>
          </cell>
          <cell r="EC47">
            <v>1.78</v>
          </cell>
          <cell r="ED47">
            <v>7.38</v>
          </cell>
          <cell r="EE47">
            <v>3.71</v>
          </cell>
          <cell r="EF47">
            <v>3.62</v>
          </cell>
          <cell r="EG47">
            <v>1.1499999999999999</v>
          </cell>
          <cell r="EH47">
            <v>1.49</v>
          </cell>
          <cell r="EI47">
            <v>3.61</v>
          </cell>
          <cell r="EJ47">
            <v>11.39</v>
          </cell>
          <cell r="EK47">
            <v>10.57</v>
          </cell>
          <cell r="EL47">
            <v>6.93</v>
          </cell>
          <cell r="EM47">
            <v>5.03</v>
          </cell>
          <cell r="EN47">
            <v>17.329999999999998</v>
          </cell>
        </row>
        <row r="48">
          <cell r="C48" t="str">
            <v>4.3.2</v>
          </cell>
          <cell r="F48" t="str">
            <v/>
          </cell>
          <cell r="G48" t="str">
            <v>Market Access - Overall Trade Restrictiveness Index (%)</v>
          </cell>
          <cell r="H48" t="str">
            <v>World Bank</v>
          </cell>
          <cell r="I48">
            <v>2008</v>
          </cell>
          <cell r="J48">
            <v>1.024760499748371</v>
          </cell>
          <cell r="K48">
            <v>0.50701022772943949</v>
          </cell>
          <cell r="L48">
            <v>0.5</v>
          </cell>
          <cell r="M48" t="str">
            <v>bad</v>
          </cell>
          <cell r="N48" t="str">
            <v>SCORE</v>
          </cell>
          <cell r="O48">
            <v>18.909089999999999</v>
          </cell>
          <cell r="P48">
            <v>1.4600599999999999</v>
          </cell>
          <cell r="R48">
            <v>16.823630000000001</v>
          </cell>
          <cell r="S48">
            <v>3.8572000000000002</v>
          </cell>
          <cell r="T48">
            <v>8.5771999999999995</v>
          </cell>
          <cell r="V48">
            <v>0.80137000000000003</v>
          </cell>
          <cell r="W48">
            <v>3.3322499999999997</v>
          </cell>
          <cell r="X48">
            <v>15.0564</v>
          </cell>
          <cell r="Y48">
            <v>2.6550399999999996</v>
          </cell>
          <cell r="AA48">
            <v>10.28218</v>
          </cell>
          <cell r="AB48">
            <v>31.364720000000002</v>
          </cell>
          <cell r="AD48">
            <v>2.4067799999999999</v>
          </cell>
          <cell r="AE48">
            <v>10.6022</v>
          </cell>
          <cell r="AF48">
            <v>2.53748</v>
          </cell>
          <cell r="AH48">
            <v>21.31297</v>
          </cell>
          <cell r="AJ48">
            <v>8.4629899999999996</v>
          </cell>
          <cell r="AK48">
            <v>10.132570000000001</v>
          </cell>
          <cell r="AL48">
            <v>11.34398</v>
          </cell>
          <cell r="AM48">
            <v>8.8982099999999988</v>
          </cell>
          <cell r="AN48">
            <v>5.2090999999999994</v>
          </cell>
          <cell r="AO48">
            <v>13.491960000000001</v>
          </cell>
          <cell r="AP48">
            <v>17.703009999999999</v>
          </cell>
          <cell r="AQ48">
            <v>4.15421</v>
          </cell>
          <cell r="AW48">
            <v>9.9859399999999994</v>
          </cell>
          <cell r="AX48">
            <v>20.87913</v>
          </cell>
          <cell r="AZ48">
            <v>19.933450000000001</v>
          </cell>
          <cell r="BC48">
            <v>2.8903300000000001</v>
          </cell>
          <cell r="BE48">
            <v>24.678820000000002</v>
          </cell>
          <cell r="BG48">
            <v>15.156269999999999</v>
          </cell>
          <cell r="BH48">
            <v>26.712979999999998</v>
          </cell>
          <cell r="BI48">
            <v>22.687110000000001</v>
          </cell>
          <cell r="BJ48">
            <v>8.1783300000000008</v>
          </cell>
          <cell r="BL48">
            <v>15.757099999999999</v>
          </cell>
          <cell r="BM48">
            <v>7.81386</v>
          </cell>
          <cell r="BN48">
            <v>10.58752</v>
          </cell>
          <cell r="BO48">
            <v>2.6872600000000002</v>
          </cell>
          <cell r="BQ48">
            <v>3.9226100000000002</v>
          </cell>
          <cell r="BT48">
            <v>7.8683600000000009</v>
          </cell>
          <cell r="BU48">
            <v>11.283099999999999</v>
          </cell>
          <cell r="BV48">
            <v>6.5004999999999997</v>
          </cell>
          <cell r="BW48">
            <v>23.260200000000001</v>
          </cell>
          <cell r="BX48">
            <v>8.6638199999999994</v>
          </cell>
          <cell r="BZ48">
            <v>13.109190000000002</v>
          </cell>
          <cell r="CB48">
            <v>4.53078</v>
          </cell>
          <cell r="CE48">
            <v>8.0941100000000006</v>
          </cell>
          <cell r="CF48">
            <v>25.429649999999999</v>
          </cell>
          <cell r="CG48">
            <v>19.93974</v>
          </cell>
          <cell r="CH48">
            <v>7.6058700000000004</v>
          </cell>
          <cell r="CI48">
            <v>14.11997</v>
          </cell>
          <cell r="CJ48">
            <v>34.059139999999999</v>
          </cell>
          <cell r="CK48">
            <v>4.2021600000000001</v>
          </cell>
          <cell r="CL48">
            <v>8.23536</v>
          </cell>
          <cell r="CM48">
            <v>9.4537999999999993</v>
          </cell>
          <cell r="CN48">
            <v>14.140440000000002</v>
          </cell>
          <cell r="CP48">
            <v>4.9390700000000001</v>
          </cell>
          <cell r="CQ48">
            <v>2.3984399999999999</v>
          </cell>
          <cell r="CS48">
            <v>21.79083</v>
          </cell>
          <cell r="CT48">
            <v>21.305979999999998</v>
          </cell>
          <cell r="CU48">
            <v>1.7353000000000001</v>
          </cell>
          <cell r="CV48">
            <v>1.8309900000000001</v>
          </cell>
          <cell r="CW48">
            <v>3.18479</v>
          </cell>
          <cell r="CX48">
            <v>3.1196000000000002</v>
          </cell>
          <cell r="CZ48">
            <v>10.813509999999999</v>
          </cell>
          <cell r="DA48">
            <v>12.912270000000001</v>
          </cell>
          <cell r="DB48">
            <v>5.0631399999999998</v>
          </cell>
          <cell r="DC48">
            <v>9.3479200000000002</v>
          </cell>
          <cell r="DH48">
            <v>3.6397199999999996</v>
          </cell>
          <cell r="DI48">
            <v>8.9997299999999996</v>
          </cell>
          <cell r="DJ48">
            <v>2.63632</v>
          </cell>
          <cell r="DK48">
            <v>7.6628299999999996</v>
          </cell>
          <cell r="DM48">
            <v>6.0705599999999995</v>
          </cell>
          <cell r="DP48">
            <v>3.778</v>
          </cell>
          <cell r="DR48">
            <v>18.547509999999999</v>
          </cell>
          <cell r="DS48">
            <v>1.78474</v>
          </cell>
          <cell r="DT48">
            <v>33.821109999999997</v>
          </cell>
          <cell r="DV48">
            <v>4.02895</v>
          </cell>
          <cell r="DZ48">
            <v>11.538830000000001</v>
          </cell>
          <cell r="EA48">
            <v>9.60093</v>
          </cell>
          <cell r="EB48">
            <v>11.656370000000001</v>
          </cell>
          <cell r="EC48">
            <v>8.1584699999999994</v>
          </cell>
          <cell r="ED48">
            <v>26.12509</v>
          </cell>
          <cell r="EE48">
            <v>7.0564499999999999</v>
          </cell>
          <cell r="EF48">
            <v>3.4820499999999996</v>
          </cell>
          <cell r="EH48">
            <v>10.5838</v>
          </cell>
          <cell r="EI48">
            <v>16.372540000000001</v>
          </cell>
          <cell r="EJ48">
            <v>1.4106700000000001</v>
          </cell>
          <cell r="EM48">
            <v>8.2891700000000004</v>
          </cell>
        </row>
        <row r="49">
          <cell r="C49" t="str">
            <v>4.3.3</v>
          </cell>
          <cell r="F49" t="str">
            <v>Outliers</v>
          </cell>
          <cell r="G49" t="str">
            <v>Imports of goods and services (% of GDP)</v>
          </cell>
          <cell r="H49" t="str">
            <v>World BanK and OECD (WB database)</v>
          </cell>
          <cell r="I49" t="str">
            <v>2001 - 2009</v>
          </cell>
          <cell r="J49">
            <v>3.0661039974923172</v>
          </cell>
          <cell r="K49">
            <v>13.952021861026221</v>
          </cell>
          <cell r="L49">
            <v>1</v>
          </cell>
          <cell r="M49" t="str">
            <v>good</v>
          </cell>
          <cell r="N49" t="str">
            <v>Outliers</v>
          </cell>
          <cell r="O49">
            <v>54.375465207014031</v>
          </cell>
          <cell r="P49">
            <v>36.116967847854298</v>
          </cell>
          <cell r="Q49">
            <v>46.230688569072768</v>
          </cell>
          <cell r="R49">
            <v>16.00235092678609</v>
          </cell>
          <cell r="S49">
            <v>36.450595368387013</v>
          </cell>
          <cell r="T49">
            <v>21.607192722657075</v>
          </cell>
          <cell r="U49">
            <v>45.992566701030732</v>
          </cell>
          <cell r="V49">
            <v>24.773940372122162</v>
          </cell>
          <cell r="W49">
            <v>74.312115987080162</v>
          </cell>
          <cell r="X49">
            <v>26.552403141729148</v>
          </cell>
          <cell r="Y49">
            <v>62.118812952427739</v>
          </cell>
          <cell r="Z49">
            <v>70.223963769526065</v>
          </cell>
          <cell r="AA49">
            <v>28.173226843160336</v>
          </cell>
          <cell r="AB49">
            <v>32.904449117755554</v>
          </cell>
          <cell r="AC49">
            <v>57.977740602925735</v>
          </cell>
          <cell r="AD49">
            <v>44.604508341909614</v>
          </cell>
          <cell r="AE49">
            <v>11.348848160126503</v>
          </cell>
          <cell r="AF49">
            <v>27.816640261332605</v>
          </cell>
          <cell r="AG49">
            <v>55.755649653595995</v>
          </cell>
          <cell r="AH49">
            <v>26.807720469496637</v>
          </cell>
          <cell r="AI49">
            <v>62.655624420264708</v>
          </cell>
          <cell r="AJ49">
            <v>30.900633001429263</v>
          </cell>
          <cell r="AK49">
            <v>30.42849968472931</v>
          </cell>
          <cell r="AL49">
            <v>30.362560913122984</v>
          </cell>
          <cell r="AM49">
            <v>22.328927158619354</v>
          </cell>
          <cell r="AN49">
            <v>18.32004863105746</v>
          </cell>
          <cell r="AO49">
            <v>42.097623941487292</v>
          </cell>
          <cell r="AP49">
            <v>33.754381604704449</v>
          </cell>
          <cell r="AQ49">
            <v>39.412240026661621</v>
          </cell>
          <cell r="AR49">
            <v>58.491095770394395</v>
          </cell>
          <cell r="AS49">
            <v>63.797575422062494</v>
          </cell>
          <cell r="AT49">
            <v>43.961848641776704</v>
          </cell>
          <cell r="AU49">
            <v>30.252133327249485</v>
          </cell>
          <cell r="AV49">
            <v>48.091555113162585</v>
          </cell>
          <cell r="AW49">
            <v>31.870183786973143</v>
          </cell>
          <cell r="AX49">
            <v>37.754555579251672</v>
          </cell>
          <cell r="AY49">
            <v>65.233679349455798</v>
          </cell>
          <cell r="AZ49">
            <v>28.846804201534109</v>
          </cell>
          <cell r="BA49">
            <v>34.911712342760417</v>
          </cell>
          <cell r="BB49">
            <v>24.992226993630169</v>
          </cell>
          <cell r="BC49">
            <v>49.018078029255861</v>
          </cell>
          <cell r="BD49">
            <v>35.889616620082599</v>
          </cell>
          <cell r="BE49">
            <v>41.347342413975319</v>
          </cell>
          <cell r="BF49">
            <v>29.26485446815224</v>
          </cell>
          <cell r="BG49">
            <v>33.129341903577853</v>
          </cell>
          <cell r="BH49">
            <v>102.43216931466286</v>
          </cell>
          <cell r="BI49">
            <v>60.772051868861595</v>
          </cell>
          <cell r="BJ49">
            <v>201.62612631415743</v>
          </cell>
          <cell r="BK49">
            <v>80.223120493886967</v>
          </cell>
          <cell r="BL49">
            <v>44.208213616855886</v>
          </cell>
          <cell r="BM49">
            <v>25.252371981935273</v>
          </cell>
          <cell r="BN49">
            <v>21.327259731865094</v>
          </cell>
          <cell r="BO49">
            <v>21.538224512159406</v>
          </cell>
          <cell r="BP49">
            <v>73.607482441372881</v>
          </cell>
          <cell r="BQ49">
            <v>32.213384977204072</v>
          </cell>
          <cell r="BR49">
            <v>24.366467828874654</v>
          </cell>
          <cell r="BS49">
            <v>53.323501400560225</v>
          </cell>
          <cell r="BT49">
            <v>12.246827736916952</v>
          </cell>
          <cell r="BU49">
            <v>64.96062709643428</v>
          </cell>
          <cell r="BV49">
            <v>33.785106781672972</v>
          </cell>
          <cell r="BW49">
            <v>38.307065402639331</v>
          </cell>
          <cell r="BX49">
            <v>45.982899727776186</v>
          </cell>
          <cell r="BY49">
            <v>25.641541206926888</v>
          </cell>
          <cell r="BZ49">
            <v>80.759530846865104</v>
          </cell>
          <cell r="CA49">
            <v>43.11105070822385</v>
          </cell>
          <cell r="CB49">
            <v>47.016593647294101</v>
          </cell>
          <cell r="CC49">
            <v>71.672606954408622</v>
          </cell>
          <cell r="CD49">
            <v>136.16689511544632</v>
          </cell>
          <cell r="CE49">
            <v>67.265607727123722</v>
          </cell>
          <cell r="CF49">
            <v>51.829995902786877</v>
          </cell>
          <cell r="CG49">
            <v>23.128531331250436</v>
          </cell>
          <cell r="CH49">
            <v>74.87667117364316</v>
          </cell>
          <cell r="CI49">
            <v>35.576642335766422</v>
          </cell>
          <cell r="CJ49">
            <v>59.074127465523809</v>
          </cell>
          <cell r="CK49">
            <v>29.283070773665482</v>
          </cell>
          <cell r="CL49">
            <v>73.398307879353126</v>
          </cell>
          <cell r="CM49">
            <v>62.626177814542018</v>
          </cell>
          <cell r="CN49">
            <v>39.494244817347315</v>
          </cell>
          <cell r="CO49">
            <v>43.792061823333519</v>
          </cell>
          <cell r="CP49">
            <v>59.886911691335442</v>
          </cell>
          <cell r="CQ49">
            <v>37.415196284209244</v>
          </cell>
          <cell r="CR49">
            <v>62.185202592738086</v>
          </cell>
          <cell r="CS49">
            <v>26.526341572507217</v>
          </cell>
          <cell r="CT49">
            <v>61.217036038142581</v>
          </cell>
          <cell r="CU49">
            <v>24.765538667545702</v>
          </cell>
          <cell r="CV49">
            <v>27.166371846459182</v>
          </cell>
          <cell r="CW49">
            <v>27.337887058290345</v>
          </cell>
          <cell r="CX49">
            <v>37.955574725037735</v>
          </cell>
          <cell r="CY49">
            <v>20.373039850742614</v>
          </cell>
          <cell r="CZ49">
            <v>61.114483428432685</v>
          </cell>
          <cell r="DA49">
            <v>51.597401015783241</v>
          </cell>
          <cell r="DB49">
            <v>19.724736490161813</v>
          </cell>
          <cell r="DC49">
            <v>30.79549676689286</v>
          </cell>
          <cell r="DD49">
            <v>38.778600901063648</v>
          </cell>
          <cell r="DE49">
            <v>35.637838724590999</v>
          </cell>
          <cell r="DF49">
            <v>31.218912423852903</v>
          </cell>
          <cell r="DG49">
            <v>40.244567205345831</v>
          </cell>
          <cell r="DH49">
            <v>20.367946372020992</v>
          </cell>
          <cell r="DI49">
            <v>27.052535644484205</v>
          </cell>
          <cell r="DJ49">
            <v>42.617847185102789</v>
          </cell>
          <cell r="DK49">
            <v>43.967130679950813</v>
          </cell>
          <cell r="DL49">
            <v>43.944404149239986</v>
          </cell>
          <cell r="DM49">
            <v>202.58301247508567</v>
          </cell>
          <cell r="DN49">
            <v>103.74209317371175</v>
          </cell>
          <cell r="DO49">
            <v>57.394272351327892</v>
          </cell>
          <cell r="DP49">
            <v>28.148984358029626</v>
          </cell>
          <cell r="DQ49">
            <v>25.593468493108979</v>
          </cell>
          <cell r="DR49">
            <v>27.870700723406944</v>
          </cell>
          <cell r="DS49">
            <v>20.832530483358418</v>
          </cell>
          <cell r="DT49">
            <v>76.474627372627367</v>
          </cell>
          <cell r="DU49">
            <v>41.634464842686711</v>
          </cell>
          <cell r="DV49">
            <v>40.738226641658038</v>
          </cell>
          <cell r="DW49">
            <v>35.717324379264944</v>
          </cell>
          <cell r="DX49">
            <v>56.342295685378943</v>
          </cell>
          <cell r="DY49">
            <v>27.497370865871911</v>
          </cell>
          <cell r="DZ49">
            <v>57.848365460629346</v>
          </cell>
          <cell r="EA49">
            <v>39.384074320572061</v>
          </cell>
          <cell r="EB49">
            <v>55.343193307371031</v>
          </cell>
          <cell r="EC49">
            <v>24.419392062160835</v>
          </cell>
          <cell r="ED49">
            <v>34.635835252947139</v>
          </cell>
          <cell r="EE49">
            <v>48.036557635123316</v>
          </cell>
          <cell r="EF49">
            <v>63.833136560409287</v>
          </cell>
          <cell r="EG49">
            <v>30.036779876664909</v>
          </cell>
          <cell r="EH49">
            <v>13.915291451235923</v>
          </cell>
          <cell r="EI49">
            <v>25.53570014977139</v>
          </cell>
          <cell r="EJ49">
            <v>20.46979221379911</v>
          </cell>
          <cell r="EK49">
            <v>78.651644064423934</v>
          </cell>
          <cell r="EL49">
            <v>41.436579238764196</v>
          </cell>
          <cell r="EM49">
            <v>31.139778906285727</v>
          </cell>
          <cell r="EN49">
            <v>72.98068841005643</v>
          </cell>
        </row>
        <row r="50">
          <cell r="C50" t="str">
            <v>4.3.4</v>
          </cell>
          <cell r="F50" t="str">
            <v>Outliers</v>
          </cell>
          <cell r="G50" t="str">
            <v>Exports of goods and services (% of GDP)</v>
          </cell>
          <cell r="H50" t="str">
            <v>World BanK and OECD (WB database)</v>
          </cell>
          <cell r="I50" t="str">
            <v>2001 - 2009</v>
          </cell>
          <cell r="J50">
            <v>3.1919334512440822</v>
          </cell>
          <cell r="K50">
            <v>14.243427543411567</v>
          </cell>
          <cell r="L50">
            <v>1</v>
          </cell>
          <cell r="M50" t="str">
            <v>good</v>
          </cell>
          <cell r="N50" t="str">
            <v>Outliers</v>
          </cell>
          <cell r="O50">
            <v>28.65200854770411</v>
          </cell>
          <cell r="P50">
            <v>40.403616079890469</v>
          </cell>
          <cell r="Q50">
            <v>52.232992574847636</v>
          </cell>
          <cell r="R50">
            <v>21.351173914160455</v>
          </cell>
          <cell r="S50">
            <v>11.994934131752824</v>
          </cell>
          <cell r="T50">
            <v>19.787180029617094</v>
          </cell>
          <cell r="U50">
            <v>50.531516130690655</v>
          </cell>
          <cell r="V50">
            <v>52.494800883626425</v>
          </cell>
          <cell r="W50">
            <v>96.848969084683205</v>
          </cell>
          <cell r="X50">
            <v>19.4276240282943</v>
          </cell>
          <cell r="Y50">
            <v>50.74486547973607</v>
          </cell>
          <cell r="Z50">
            <v>72.963362640861888</v>
          </cell>
          <cell r="AA50">
            <v>13.847965125529004</v>
          </cell>
          <cell r="AB50">
            <v>35.722624834782692</v>
          </cell>
          <cell r="AC50">
            <v>33.442341940285068</v>
          </cell>
          <cell r="AD50">
            <v>33.589200730615104</v>
          </cell>
          <cell r="AE50">
            <v>11.270547547498182</v>
          </cell>
          <cell r="AF50">
            <v>67.655560348256145</v>
          </cell>
          <cell r="AG50">
            <v>47.831949129312747</v>
          </cell>
          <cell r="AH50">
            <v>11.52842892109885</v>
          </cell>
          <cell r="AI50">
            <v>59.612598310065302</v>
          </cell>
          <cell r="AJ50">
            <v>26.575637775154686</v>
          </cell>
          <cell r="AK50">
            <v>28.715037855399771</v>
          </cell>
          <cell r="AL50">
            <v>38.135964076239802</v>
          </cell>
          <cell r="AM50">
            <v>26.74376444537117</v>
          </cell>
          <cell r="AN50">
            <v>16.255195723135785</v>
          </cell>
          <cell r="AO50">
            <v>43.293953307532895</v>
          </cell>
          <cell r="AP50">
            <v>41.71973590471346</v>
          </cell>
          <cell r="AQ50">
            <v>36.088499773316158</v>
          </cell>
          <cell r="AR50">
            <v>47.113771621875514</v>
          </cell>
          <cell r="AS50">
            <v>69.51944591788461</v>
          </cell>
          <cell r="AT50">
            <v>47.769874766901346</v>
          </cell>
          <cell r="AU50">
            <v>22.247981936218974</v>
          </cell>
          <cell r="AV50">
            <v>37.137070672098702</v>
          </cell>
          <cell r="AW50">
            <v>25.04360967671213</v>
          </cell>
          <cell r="AX50">
            <v>22.255870713964125</v>
          </cell>
          <cell r="AY50">
            <v>70.599503398390908</v>
          </cell>
          <cell r="AZ50">
            <v>10.555040562586031</v>
          </cell>
          <cell r="BA50">
            <v>37.369173744272253</v>
          </cell>
          <cell r="BB50">
            <v>23.049847123053262</v>
          </cell>
          <cell r="BC50">
            <v>29.526608753353678</v>
          </cell>
          <cell r="BD50">
            <v>40.832255642234365</v>
          </cell>
          <cell r="BE50">
            <v>30.501688043920854</v>
          </cell>
          <cell r="BF50">
            <v>18.647438362922856</v>
          </cell>
          <cell r="BG50">
            <v>23.368547325169082</v>
          </cell>
          <cell r="BH50">
            <v>68.294691109002414</v>
          </cell>
          <cell r="BI50">
            <v>42.099506583835201</v>
          </cell>
          <cell r="BJ50">
            <v>212.46164121340786</v>
          </cell>
          <cell r="BK50">
            <v>81.449723866986133</v>
          </cell>
          <cell r="BL50">
            <v>52.981687962256352</v>
          </cell>
          <cell r="BM50">
            <v>20.587561656174874</v>
          </cell>
          <cell r="BN50">
            <v>24.124609864727201</v>
          </cell>
          <cell r="BO50">
            <v>32.178954175494781</v>
          </cell>
          <cell r="BP50">
            <v>88.528400763354796</v>
          </cell>
          <cell r="BQ50">
            <v>34.652022089208018</v>
          </cell>
          <cell r="BR50">
            <v>23.96909658819801</v>
          </cell>
          <cell r="BS50">
            <v>34.709449112978525</v>
          </cell>
          <cell r="BT50">
            <v>12.549690969868641</v>
          </cell>
          <cell r="BU50">
            <v>43.498490437637066</v>
          </cell>
          <cell r="BV50">
            <v>42.013257330658384</v>
          </cell>
          <cell r="BW50">
            <v>25.235069941526639</v>
          </cell>
          <cell r="BX50">
            <v>49.90038653542404</v>
          </cell>
          <cell r="BY50">
            <v>66.438786538316535</v>
          </cell>
          <cell r="BZ50">
            <v>49.872370749464764</v>
          </cell>
          <cell r="CA50">
            <v>42.174805955724679</v>
          </cell>
          <cell r="CB50">
            <v>22.267251482903198</v>
          </cell>
          <cell r="CC50">
            <v>60.234697575948893</v>
          </cell>
          <cell r="CD50">
            <v>169.40778638445272</v>
          </cell>
          <cell r="CE50">
            <v>44.299773239493916</v>
          </cell>
          <cell r="CF50">
            <v>28.215119073525198</v>
          </cell>
          <cell r="CG50">
            <v>20.107584790616652</v>
          </cell>
          <cell r="CH50">
            <v>96.417321502397428</v>
          </cell>
          <cell r="CI50">
            <v>26.175182481751825</v>
          </cell>
          <cell r="CJ50">
            <v>48.445185317628436</v>
          </cell>
          <cell r="CK50">
            <v>27.844279409038915</v>
          </cell>
          <cell r="CL50">
            <v>36.831778891794215</v>
          </cell>
          <cell r="CM50">
            <v>55.836104038522237</v>
          </cell>
          <cell r="CN50">
            <v>28.586971581323706</v>
          </cell>
          <cell r="CO50">
            <v>25.066895755809394</v>
          </cell>
          <cell r="CP50">
            <v>46.622062454425667</v>
          </cell>
          <cell r="CQ50">
            <v>15.704403387044524</v>
          </cell>
          <cell r="CR50">
            <v>69.439397553173578</v>
          </cell>
          <cell r="CS50">
            <v>28.204172479526306</v>
          </cell>
          <cell r="CT50">
            <v>35.127659778921647</v>
          </cell>
          <cell r="CU50">
            <v>15.377406882997915</v>
          </cell>
          <cell r="CV50">
            <v>35.868403778565074</v>
          </cell>
          <cell r="CW50">
            <v>42.019984404366781</v>
          </cell>
          <cell r="CX50">
            <v>59.288332973905547</v>
          </cell>
          <cell r="CY50">
            <v>12.843652133831778</v>
          </cell>
          <cell r="CZ50">
            <v>77.039779855125246</v>
          </cell>
          <cell r="DA50">
            <v>46.530689909154148</v>
          </cell>
          <cell r="DB50">
            <v>23.553269765955569</v>
          </cell>
          <cell r="DC50">
            <v>31.662968846777538</v>
          </cell>
          <cell r="DD50">
            <v>38.878244625006921</v>
          </cell>
          <cell r="DE50">
            <v>27.962000208790062</v>
          </cell>
          <cell r="DF50">
            <v>46.746772480858432</v>
          </cell>
          <cell r="DG50">
            <v>33.323396659569973</v>
          </cell>
          <cell r="DH50">
            <v>27.733552292591117</v>
          </cell>
          <cell r="DI50">
            <v>9.010948553488328</v>
          </cell>
          <cell r="DJ50">
            <v>52.652374279481663</v>
          </cell>
          <cell r="DK50">
            <v>24.039926389567277</v>
          </cell>
          <cell r="DL50">
            <v>27.452777884049812</v>
          </cell>
          <cell r="DM50">
            <v>220.53186915710182</v>
          </cell>
          <cell r="DN50">
            <v>99.461197220861948</v>
          </cell>
          <cell r="DO50">
            <v>58.915741719899486</v>
          </cell>
          <cell r="DP50">
            <v>27.292270721010897</v>
          </cell>
          <cell r="DQ50">
            <v>23.437546080439439</v>
          </cell>
          <cell r="DR50">
            <v>21.364618447136163</v>
          </cell>
          <cell r="DS50">
            <v>15.05168774394259</v>
          </cell>
          <cell r="DT50">
            <v>59.790162917082924</v>
          </cell>
          <cell r="DU50">
            <v>48.502381916099154</v>
          </cell>
          <cell r="DV50">
            <v>51.680646941798891</v>
          </cell>
          <cell r="DW50">
            <v>33.884439005273407</v>
          </cell>
          <cell r="DX50">
            <v>13.41075700571818</v>
          </cell>
          <cell r="DY50">
            <v>21.67624384185109</v>
          </cell>
          <cell r="DZ50">
            <v>68.36755074046637</v>
          </cell>
          <cell r="EA50">
            <v>68.384000235114186</v>
          </cell>
          <cell r="EB50">
            <v>51.991350450738885</v>
          </cell>
          <cell r="EC50">
            <v>23.243120626843954</v>
          </cell>
          <cell r="ED50">
            <v>23.39163851185652</v>
          </cell>
          <cell r="EE50">
            <v>46.305426797271295</v>
          </cell>
          <cell r="EF50">
            <v>87.144168962350776</v>
          </cell>
          <cell r="EG50">
            <v>27.667221636367806</v>
          </cell>
          <cell r="EH50">
            <v>11.179261987392874</v>
          </cell>
          <cell r="EI50">
            <v>26.48628664786326</v>
          </cell>
          <cell r="EJ50">
            <v>18.251129945737031</v>
          </cell>
          <cell r="EK50">
            <v>68.300460084781022</v>
          </cell>
          <cell r="EL50">
            <v>38.001575485066461</v>
          </cell>
          <cell r="EM50">
            <v>29.763975792308482</v>
          </cell>
          <cell r="EN50">
            <v>56.800405126193979</v>
          </cell>
        </row>
        <row r="51">
          <cell r="C51" t="str">
            <v>4.3.5</v>
          </cell>
          <cell r="D51">
            <v>1</v>
          </cell>
          <cell r="E51">
            <v>7</v>
          </cell>
          <cell r="F51" t="str">
            <v/>
          </cell>
          <cell r="G51" t="str">
            <v>Intensity of local competition</v>
          </cell>
          <cell r="H51" t="str">
            <v>World Economic Forum, Executive Opinion Survey 2010</v>
          </cell>
          <cell r="I51">
            <v>2010</v>
          </cell>
          <cell r="J51">
            <v>-0.21448336767125514</v>
          </cell>
          <cell r="K51">
            <v>-0.62828860248265439</v>
          </cell>
          <cell r="L51">
            <v>1</v>
          </cell>
          <cell r="M51" t="str">
            <v>good</v>
          </cell>
          <cell r="N51" t="str">
            <v>SCORE</v>
          </cell>
          <cell r="O51">
            <v>4.1753242270270272</v>
          </cell>
          <cell r="P51">
            <v>4.5345567923076926</v>
          </cell>
          <cell r="Q51">
            <v>3.8582489999999998</v>
          </cell>
          <cell r="R51">
            <v>4.2532004793650797</v>
          </cell>
          <cell r="S51">
            <v>3.5143488999999999</v>
          </cell>
          <cell r="T51">
            <v>5.6780700767857137</v>
          </cell>
          <cell r="U51">
            <v>5.8533053964071851</v>
          </cell>
          <cell r="V51">
            <v>3.7246491563758388</v>
          </cell>
          <cell r="W51">
            <v>5.2498960093959735</v>
          </cell>
          <cell r="X51">
            <v>4.6721950999999997</v>
          </cell>
          <cell r="Z51">
            <v>5.9055693777777778</v>
          </cell>
          <cell r="AA51">
            <v>4.7931027464480875</v>
          </cell>
          <cell r="AB51">
            <v>3.8981283611650488</v>
          </cell>
          <cell r="AC51">
            <v>3.7401059015075377</v>
          </cell>
          <cell r="AD51">
            <v>4.6046060172413785</v>
          </cell>
          <cell r="AE51">
            <v>5.1072714011461313</v>
          </cell>
          <cell r="AF51">
            <v>4.9988446838709679</v>
          </cell>
          <cell r="AG51">
            <v>4.5332848076576573</v>
          </cell>
          <cell r="AH51">
            <v>3.8575504500000002</v>
          </cell>
          <cell r="AI51">
            <v>4.2626503470930235</v>
          </cell>
          <cell r="AJ51">
            <v>5.0354433571428565</v>
          </cell>
          <cell r="AK51">
            <v>5.5901823473684207</v>
          </cell>
          <cell r="AL51">
            <v>5.5341380782608702</v>
          </cell>
          <cell r="AM51">
            <v>5.6170852353741498</v>
          </cell>
          <cell r="AN51">
            <v>4.6692029325581395</v>
          </cell>
          <cell r="AO51">
            <v>5.0063307500000001</v>
          </cell>
          <cell r="AP51">
            <v>4.7511801486910992</v>
          </cell>
          <cell r="AQ51">
            <v>4.1616147664804473</v>
          </cell>
          <cell r="AR51">
            <v>5.631755245303868</v>
          </cell>
          <cell r="AS51">
            <v>5.6682738158536585</v>
          </cell>
          <cell r="AT51">
            <v>5.5678879500000003</v>
          </cell>
          <cell r="AU51">
            <v>4.6377176288461541</v>
          </cell>
          <cell r="AV51">
            <v>4.1301902401574804</v>
          </cell>
          <cell r="AW51">
            <v>4.5939190999999999</v>
          </cell>
          <cell r="AX51">
            <v>5.2491776129032264</v>
          </cell>
          <cell r="AY51">
            <v>5.4378124232142859</v>
          </cell>
          <cell r="AZ51">
            <v>4.213057589473685</v>
          </cell>
          <cell r="BA51">
            <v>5.0959993806818176</v>
          </cell>
          <cell r="BB51">
            <v>5.6345452500000004</v>
          </cell>
          <cell r="BC51">
            <v>3.9456711835227276</v>
          </cell>
          <cell r="BD51">
            <v>6.1002329571428575</v>
          </cell>
          <cell r="BE51">
            <v>4.8442616608294928</v>
          </cell>
          <cell r="BF51">
            <v>4.7469990923076928</v>
          </cell>
          <cell r="BG51">
            <v>5.1557484117647068</v>
          </cell>
          <cell r="BH51">
            <v>4.4644450042553192</v>
          </cell>
          <cell r="BI51">
            <v>4.4868534272727274</v>
          </cell>
          <cell r="BJ51">
            <v>5.4142214814814817</v>
          </cell>
          <cell r="BK51">
            <v>5.2800357830508471</v>
          </cell>
          <cell r="BL51">
            <v>4.9303271744680846</v>
          </cell>
          <cell r="BM51">
            <v>5.4459885452914794</v>
          </cell>
          <cell r="BN51">
            <v>5.0677075943181826</v>
          </cell>
          <cell r="BO51">
            <v>4.2023780000000004</v>
          </cell>
          <cell r="BP51">
            <v>5.1010478285714287</v>
          </cell>
          <cell r="BQ51">
            <v>5.5712897522727278</v>
          </cell>
          <cell r="BR51">
            <v>4.6594599459016397</v>
          </cell>
          <cell r="BS51">
            <v>4.8416254211864409</v>
          </cell>
          <cell r="BT51">
            <v>5.8468425225352112</v>
          </cell>
          <cell r="BU51">
            <v>5.1616666617021281</v>
          </cell>
          <cell r="BV51">
            <v>4.2231088195121949</v>
          </cell>
          <cell r="BW51">
            <v>5.065368230046948</v>
          </cell>
          <cell r="BX51">
            <v>5.6647021686346868</v>
          </cell>
          <cell r="BY51">
            <v>5.0039677853211009</v>
          </cell>
          <cell r="BZ51">
            <v>3.8456141000000006</v>
          </cell>
          <cell r="CA51">
            <v>4.5920608744394622</v>
          </cell>
          <cell r="CB51">
            <v>5.5763020000000001</v>
          </cell>
          <cell r="CC51">
            <v>4.7299749439330547</v>
          </cell>
          <cell r="CD51">
            <v>5.1868566069767441</v>
          </cell>
          <cell r="CE51">
            <v>4.5035559647058818</v>
          </cell>
          <cell r="CF51">
            <v>4.3029326086956523</v>
          </cell>
          <cell r="CG51">
            <v>4.6601240226519334</v>
          </cell>
          <cell r="CH51">
            <v>5.3081676696629216</v>
          </cell>
          <cell r="CI51">
            <v>4.8387433087628864</v>
          </cell>
          <cell r="CJ51">
            <v>5.0649647664122135</v>
          </cell>
          <cell r="CK51">
            <v>4.4755720540322583</v>
          </cell>
          <cell r="CL51">
            <v>4.3235049999999999</v>
          </cell>
          <cell r="CM51">
            <v>4.5323910463414627</v>
          </cell>
          <cell r="CN51">
            <v>4.8519707969543147</v>
          </cell>
          <cell r="CO51">
            <v>4.035997434057971</v>
          </cell>
          <cell r="CP51">
            <v>4.6241627618556702</v>
          </cell>
          <cell r="CQ51">
            <v>4.2389956994974876</v>
          </cell>
          <cell r="CR51">
            <v>5.7715002922018348</v>
          </cell>
          <cell r="CS51">
            <v>4.9703518833333336</v>
          </cell>
          <cell r="CT51">
            <v>3.9264523499999999</v>
          </cell>
          <cell r="CV51">
            <v>4.9755583954545459</v>
          </cell>
          <cell r="CW51">
            <v>5.493751878481012</v>
          </cell>
          <cell r="CX51">
            <v>5.0841876495726499</v>
          </cell>
          <cell r="CY51">
            <v>4.6303745042471043</v>
          </cell>
          <cell r="CZ51">
            <v>5.0174129111111103</v>
          </cell>
          <cell r="DA51">
            <v>4.1082462358267726</v>
          </cell>
          <cell r="DB51">
            <v>4.866955562857143</v>
          </cell>
          <cell r="DC51">
            <v>4.9368210818181817</v>
          </cell>
          <cell r="DD51">
            <v>5.372140294949495</v>
          </cell>
          <cell r="DE51">
            <v>5.1743426750000001</v>
          </cell>
          <cell r="DF51">
            <v>6.0663414322580653</v>
          </cell>
          <cell r="DG51">
            <v>4.7158054655172421</v>
          </cell>
          <cell r="DH51">
            <v>4.1389299490196079</v>
          </cell>
          <cell r="DI51">
            <v>4.3379390000000004</v>
          </cell>
          <cell r="DJ51">
            <v>5.5657953375000009</v>
          </cell>
          <cell r="DK51">
            <v>5.1110522020100504</v>
          </cell>
          <cell r="DL51">
            <v>3.792959270886076</v>
          </cell>
          <cell r="DM51">
            <v>5.4585454481203008</v>
          </cell>
          <cell r="DN51">
            <v>5.394265114173229</v>
          </cell>
          <cell r="DO51">
            <v>5.1878387876777259</v>
          </cell>
          <cell r="DP51">
            <v>4.9710922910891089</v>
          </cell>
          <cell r="DQ51">
            <v>5.5063463482142865</v>
          </cell>
          <cell r="DR51">
            <v>5.2109009131313133</v>
          </cell>
          <cell r="DT51">
            <v>4.3232650000000001</v>
          </cell>
          <cell r="DU51">
            <v>5.8634052000000008</v>
          </cell>
          <cell r="DV51">
            <v>5.3663336963963957</v>
          </cell>
          <cell r="DW51">
            <v>4.8502075822784807</v>
          </cell>
          <cell r="DX51">
            <v>4.0098898766497459</v>
          </cell>
          <cell r="DY51">
            <v>4.2990640207650275</v>
          </cell>
          <cell r="DZ51">
            <v>5.3227753241379308</v>
          </cell>
          <cell r="EA51">
            <v>5.156603740625</v>
          </cell>
          <cell r="EB51">
            <v>5.389515276502733</v>
          </cell>
          <cell r="EC51">
            <v>5.6631944819672135</v>
          </cell>
          <cell r="ED51">
            <v>4.8714669523809526</v>
          </cell>
          <cell r="EE51">
            <v>4.1021045760765551</v>
          </cell>
          <cell r="EF51">
            <v>5.665474188596491</v>
          </cell>
          <cell r="EG51">
            <v>5.8365104446428573</v>
          </cell>
          <cell r="EH51">
            <v>5.642406438763377</v>
          </cell>
          <cell r="EI51">
            <v>4.2784390826347307</v>
          </cell>
          <cell r="EJ51">
            <v>3.1881229243243245</v>
          </cell>
          <cell r="EK51">
            <v>4.7817654645161287</v>
          </cell>
          <cell r="EM51">
            <v>4.6433741612359549</v>
          </cell>
          <cell r="EN51">
            <v>4.0758507592233011</v>
          </cell>
        </row>
        <row r="52">
          <cell r="C52" t="str">
            <v>5.1.1</v>
          </cell>
          <cell r="F52" t="str">
            <v/>
          </cell>
          <cell r="G52" t="str">
            <v>Employment in knowledge-intensive services (% of workforce)</v>
          </cell>
          <cell r="H52" t="str">
            <v>International Labor Organization</v>
          </cell>
          <cell r="I52" t="str">
            <v>2000 - 2008</v>
          </cell>
          <cell r="J52">
            <v>4.4015439189817505E-2</v>
          </cell>
          <cell r="K52">
            <v>-0.93600716298235431</v>
          </cell>
          <cell r="L52">
            <v>1</v>
          </cell>
          <cell r="M52" t="str">
            <v>good</v>
          </cell>
          <cell r="N52" t="str">
            <v>SCORE</v>
          </cell>
          <cell r="O52" t="str">
            <v/>
          </cell>
          <cell r="P52">
            <v>19.101354123922857</v>
          </cell>
          <cell r="Q52" t="str">
            <v/>
          </cell>
          <cell r="R52">
            <v>17.712595133412115</v>
          </cell>
          <cell r="S52">
            <v>24.143595912653591</v>
          </cell>
          <cell r="T52">
            <v>42.867384466960054</v>
          </cell>
          <cell r="U52">
            <v>36.739245562209753</v>
          </cell>
          <cell r="V52">
            <v>20.263806706114401</v>
          </cell>
          <cell r="W52">
            <v>20.730304506134186</v>
          </cell>
          <cell r="X52">
            <v>7.3252106341195597</v>
          </cell>
          <cell r="Y52" t="str">
            <v/>
          </cell>
          <cell r="Z52">
            <v>43.424915152105413</v>
          </cell>
          <cell r="AA52" t="str">
            <v/>
          </cell>
          <cell r="AB52">
            <v>14.322630464555285</v>
          </cell>
          <cell r="AC52" t="str">
            <v/>
          </cell>
          <cell r="AD52">
            <v>17.104145414077717</v>
          </cell>
          <cell r="AE52">
            <v>19.3091416421729</v>
          </cell>
          <cell r="AF52">
            <v>28.353367677924062</v>
          </cell>
          <cell r="AG52">
            <v>28.592257565388167</v>
          </cell>
          <cell r="AH52" t="str">
            <v/>
          </cell>
          <cell r="AI52">
            <v>2.5157644921295668</v>
          </cell>
          <cell r="AJ52" t="str">
            <v/>
          </cell>
          <cell r="AK52">
            <v>42.385757161709229</v>
          </cell>
          <cell r="AL52">
            <v>30.627552516108814</v>
          </cell>
          <cell r="AM52">
            <v>7.3718223293050986</v>
          </cell>
          <cell r="AN52">
            <v>21.578262203178813</v>
          </cell>
          <cell r="AO52">
            <v>27.429065008673408</v>
          </cell>
          <cell r="AP52" t="str">
            <v/>
          </cell>
          <cell r="AQ52">
            <v>30.086818292981171</v>
          </cell>
          <cell r="AR52">
            <v>31.431466989855082</v>
          </cell>
          <cell r="AS52">
            <v>40.482143217677084</v>
          </cell>
          <cell r="AT52">
            <v>45.145784385744072</v>
          </cell>
          <cell r="AU52">
            <v>15.816528550435752</v>
          </cell>
          <cell r="AV52">
            <v>18.082415423660542</v>
          </cell>
          <cell r="AW52">
            <v>30.263121553319401</v>
          </cell>
          <cell r="AX52">
            <v>12.492078852261344</v>
          </cell>
          <cell r="AY52">
            <v>38.796648895658798</v>
          </cell>
          <cell r="AZ52">
            <v>12.381822399336949</v>
          </cell>
          <cell r="BA52">
            <v>43.815667841754802</v>
          </cell>
          <cell r="BB52">
            <v>40.768025562261698</v>
          </cell>
          <cell r="BC52">
            <v>22.249603942967791</v>
          </cell>
          <cell r="BD52">
            <v>41.91408065265658</v>
          </cell>
          <cell r="BE52" t="str">
            <v/>
          </cell>
          <cell r="BF52">
            <v>33.490480396914904</v>
          </cell>
          <cell r="BG52" t="str">
            <v/>
          </cell>
          <cell r="BH52">
            <v>12.677267225908768</v>
          </cell>
          <cell r="BI52">
            <v>12.833016315352033</v>
          </cell>
          <cell r="BJ52">
            <v>35.952597476412407</v>
          </cell>
          <cell r="BK52">
            <v>36.665463731504872</v>
          </cell>
          <cell r="BL52">
            <v>46.024636058230676</v>
          </cell>
          <cell r="BM52" t="str">
            <v/>
          </cell>
          <cell r="BN52">
            <v>7.4078769026747153</v>
          </cell>
          <cell r="BO52">
            <v>15.039024390243902</v>
          </cell>
          <cell r="BP52">
            <v>38.819065686506995</v>
          </cell>
          <cell r="BQ52">
            <v>41.264486620808881</v>
          </cell>
          <cell r="BR52">
            <v>39.645342008176229</v>
          </cell>
          <cell r="BS52">
            <v>20.11474567562939</v>
          </cell>
          <cell r="BT52">
            <v>37.807361002349253</v>
          </cell>
          <cell r="BU52" t="str">
            <v/>
          </cell>
          <cell r="BV52">
            <v>28.333248485465557</v>
          </cell>
          <cell r="BW52" t="str">
            <v/>
          </cell>
          <cell r="BX52">
            <v>22.437120922933367</v>
          </cell>
          <cell r="BY52">
            <v>18.697390357441357</v>
          </cell>
          <cell r="BZ52">
            <v>18.310195124278419</v>
          </cell>
          <cell r="CA52">
            <v>40.189237060942943</v>
          </cell>
          <cell r="CB52">
            <v>31.852472457954846</v>
          </cell>
          <cell r="CC52">
            <v>39.648708557509842</v>
          </cell>
          <cell r="CD52" t="str">
            <v/>
          </cell>
          <cell r="CE52">
            <v>25.522195676625369</v>
          </cell>
          <cell r="CF52">
            <v>2.3557120984636266</v>
          </cell>
          <cell r="CG52" t="str">
            <v/>
          </cell>
          <cell r="CH52">
            <v>26.819955720664939</v>
          </cell>
          <cell r="CI52" t="str">
            <v/>
          </cell>
          <cell r="CJ52">
            <v>15.799614643545279</v>
          </cell>
          <cell r="CK52">
            <v>18.441676118028123</v>
          </cell>
          <cell r="CL52">
            <v>28.177458033573146</v>
          </cell>
          <cell r="CM52">
            <v>20.208170545106181</v>
          </cell>
          <cell r="CN52">
            <v>6.7852607646770577</v>
          </cell>
          <cell r="CO52" t="str">
            <v/>
          </cell>
          <cell r="CP52">
            <v>16.91178187990003</v>
          </cell>
          <cell r="CQ52">
            <v>4.7512291675841567</v>
          </cell>
          <cell r="CR52">
            <v>47.203500059122625</v>
          </cell>
          <cell r="CS52">
            <v>42.921122383694367</v>
          </cell>
          <cell r="CT52">
            <v>14.824911605231764</v>
          </cell>
          <cell r="CU52" t="str">
            <v/>
          </cell>
          <cell r="CV52" t="str">
            <v/>
          </cell>
          <cell r="CW52">
            <v>43.462757527733757</v>
          </cell>
          <cell r="CX52">
            <v>24.252247518143474</v>
          </cell>
          <cell r="CY52">
            <v>19.478508861275209</v>
          </cell>
          <cell r="CZ52">
            <v>17.663817663817667</v>
          </cell>
          <cell r="DA52">
            <v>14.007193010795921</v>
          </cell>
          <cell r="DB52">
            <v>18.546177736206023</v>
          </cell>
          <cell r="DC52">
            <v>19.739505412303089</v>
          </cell>
          <cell r="DD52">
            <v>32.791979696074023</v>
          </cell>
          <cell r="DE52">
            <v>24.371849628689059</v>
          </cell>
          <cell r="DF52">
            <v>24.199747940689942</v>
          </cell>
          <cell r="DG52">
            <v>21.800386376492938</v>
          </cell>
          <cell r="DH52">
            <v>40.689072077784822</v>
          </cell>
          <cell r="DI52" t="str">
            <v/>
          </cell>
          <cell r="DJ52">
            <v>22.883903801471028</v>
          </cell>
          <cell r="DK52" t="str">
            <v/>
          </cell>
          <cell r="DL52">
            <v>28.724607686092174</v>
          </cell>
          <cell r="DM52">
            <v>51.020518358531319</v>
          </cell>
          <cell r="DN52">
            <v>34.555016846084307</v>
          </cell>
          <cell r="DO52">
            <v>37.979797979797979</v>
          </cell>
          <cell r="DP52">
            <v>23.670969153358126</v>
          </cell>
          <cell r="DQ52">
            <v>32.443390465715879</v>
          </cell>
          <cell r="DR52">
            <v>19.694172834399069</v>
          </cell>
          <cell r="DS52" t="str">
            <v/>
          </cell>
          <cell r="DT52" t="str">
            <v/>
          </cell>
          <cell r="DU52">
            <v>44.458959285869803</v>
          </cell>
          <cell r="DV52">
            <v>47.126980373610785</v>
          </cell>
          <cell r="DW52">
            <v>15.517468661544683</v>
          </cell>
          <cell r="DX52" t="str">
            <v/>
          </cell>
          <cell r="DY52">
            <v>2.5674914924067789</v>
          </cell>
          <cell r="DZ52">
            <v>10.765083643859509</v>
          </cell>
          <cell r="EA52">
            <v>22.752613240418118</v>
          </cell>
          <cell r="EB52" t="str">
            <v/>
          </cell>
          <cell r="EC52">
            <v>22.119467773898275</v>
          </cell>
          <cell r="ED52">
            <v>4.295896328293737</v>
          </cell>
          <cell r="EE52">
            <v>32.074212175107164</v>
          </cell>
          <cell r="EF52">
            <v>36.090593312097255</v>
          </cell>
          <cell r="EG52">
            <v>42.534351145038165</v>
          </cell>
          <cell r="EH52">
            <v>36.296281008791844</v>
          </cell>
          <cell r="EI52">
            <v>21.395317454962555</v>
          </cell>
          <cell r="EJ52">
            <v>23.874099990179602</v>
          </cell>
          <cell r="EK52">
            <v>7.4078113384902622</v>
          </cell>
          <cell r="EL52">
            <v>16.967944082911547</v>
          </cell>
          <cell r="EM52">
            <v>6.0212385881523005</v>
          </cell>
          <cell r="EN52" t="str">
            <v/>
          </cell>
        </row>
        <row r="53">
          <cell r="C53" t="str">
            <v>5.1.2</v>
          </cell>
          <cell r="F53" t="str">
            <v/>
          </cell>
          <cell r="G53" t="str">
            <v>Firms offering formal training (% of firms)</v>
          </cell>
          <cell r="H53" t="str">
            <v>World Bank, Enterprise Surveys (WB database)</v>
          </cell>
          <cell r="I53" t="str">
            <v>2003 - 2009</v>
          </cell>
          <cell r="J53">
            <v>0.55931255569709648</v>
          </cell>
          <cell r="K53">
            <v>7.3345559412319794E-2</v>
          </cell>
          <cell r="L53">
            <v>1</v>
          </cell>
          <cell r="M53" t="str">
            <v>good</v>
          </cell>
          <cell r="N53" t="str">
            <v>SCORE</v>
          </cell>
          <cell r="O53">
            <v>19.940000000000001</v>
          </cell>
          <cell r="P53">
            <v>17.3</v>
          </cell>
          <cell r="Q53">
            <v>19.399999999999999</v>
          </cell>
          <cell r="R53">
            <v>52.15</v>
          </cell>
          <cell r="S53">
            <v>30.35</v>
          </cell>
          <cell r="V53">
            <v>10.54</v>
          </cell>
          <cell r="X53">
            <v>16.190000000000001</v>
          </cell>
          <cell r="Y53">
            <v>44.42</v>
          </cell>
          <cell r="AA53">
            <v>32.409999999999997</v>
          </cell>
          <cell r="AB53">
            <v>53.86</v>
          </cell>
          <cell r="AC53">
            <v>66.45</v>
          </cell>
          <cell r="AD53">
            <v>37.659999999999997</v>
          </cell>
          <cell r="AE53">
            <v>52.94</v>
          </cell>
          <cell r="AG53">
            <v>30.65</v>
          </cell>
          <cell r="AH53">
            <v>24.83</v>
          </cell>
          <cell r="AI53">
            <v>48.35</v>
          </cell>
          <cell r="AJ53">
            <v>25.51</v>
          </cell>
          <cell r="AL53">
            <v>46.89</v>
          </cell>
          <cell r="AM53">
            <v>84.78</v>
          </cell>
          <cell r="AN53">
            <v>39.479999999999997</v>
          </cell>
          <cell r="AO53">
            <v>46.36</v>
          </cell>
          <cell r="AP53">
            <v>19.11</v>
          </cell>
          <cell r="AQ53">
            <v>28.02</v>
          </cell>
          <cell r="AS53">
            <v>70.72</v>
          </cell>
          <cell r="AU53">
            <v>53.33</v>
          </cell>
          <cell r="AV53">
            <v>61.61</v>
          </cell>
          <cell r="AW53">
            <v>21.7</v>
          </cell>
          <cell r="AX53">
            <v>49.61</v>
          </cell>
          <cell r="AY53">
            <v>69.260000000000005</v>
          </cell>
          <cell r="AZ53">
            <v>38.200000000000003</v>
          </cell>
          <cell r="BC53">
            <v>14.53</v>
          </cell>
          <cell r="BD53">
            <v>35.380000000000003</v>
          </cell>
          <cell r="BE53">
            <v>32.99</v>
          </cell>
          <cell r="BF53">
            <v>19.96</v>
          </cell>
          <cell r="BG53">
            <v>28.11</v>
          </cell>
          <cell r="BH53">
            <v>25.32</v>
          </cell>
          <cell r="BI53">
            <v>33.29</v>
          </cell>
          <cell r="BK53">
            <v>14.8</v>
          </cell>
          <cell r="BM53">
            <v>15.93</v>
          </cell>
          <cell r="BN53">
            <v>4.7300000000000004</v>
          </cell>
          <cell r="BP53">
            <v>73.16</v>
          </cell>
          <cell r="BS53">
            <v>53.49</v>
          </cell>
          <cell r="BU53">
            <v>23.93</v>
          </cell>
          <cell r="BV53">
            <v>40.869999999999997</v>
          </cell>
          <cell r="BW53">
            <v>40.65</v>
          </cell>
          <cell r="BX53">
            <v>39.450000000000003</v>
          </cell>
          <cell r="BZ53">
            <v>29.67</v>
          </cell>
          <cell r="CA53">
            <v>43.44</v>
          </cell>
          <cell r="CB53">
            <v>52.36</v>
          </cell>
          <cell r="CC53">
            <v>45.98</v>
          </cell>
          <cell r="CE53">
            <v>18.95</v>
          </cell>
          <cell r="CF53">
            <v>27.03</v>
          </cell>
          <cell r="CG53">
            <v>48.42</v>
          </cell>
          <cell r="CH53">
            <v>50.14</v>
          </cell>
          <cell r="CI53">
            <v>22.54</v>
          </cell>
          <cell r="CJ53">
            <v>25.58</v>
          </cell>
          <cell r="CK53">
            <v>24.61</v>
          </cell>
          <cell r="CL53">
            <v>33.11</v>
          </cell>
          <cell r="CM53">
            <v>61.22</v>
          </cell>
          <cell r="CN53">
            <v>24.68</v>
          </cell>
          <cell r="CO53">
            <v>22.08</v>
          </cell>
          <cell r="CP53">
            <v>44.51</v>
          </cell>
          <cell r="CQ53">
            <v>8.7899999999999991</v>
          </cell>
          <cell r="CT53">
            <v>28.86</v>
          </cell>
          <cell r="CU53">
            <v>32.090000000000003</v>
          </cell>
          <cell r="CV53">
            <v>25.73</v>
          </cell>
          <cell r="CX53">
            <v>20.92</v>
          </cell>
          <cell r="CY53">
            <v>6.7</v>
          </cell>
          <cell r="CZ53">
            <v>43.91</v>
          </cell>
          <cell r="DA53">
            <v>46.85</v>
          </cell>
          <cell r="DB53">
            <v>57.68</v>
          </cell>
          <cell r="DC53">
            <v>31.11</v>
          </cell>
          <cell r="DD53">
            <v>60.92</v>
          </cell>
          <cell r="DE53">
            <v>31.89</v>
          </cell>
          <cell r="DH53">
            <v>52.17</v>
          </cell>
          <cell r="DI53">
            <v>27.58</v>
          </cell>
          <cell r="DK53">
            <v>16.3</v>
          </cell>
          <cell r="DL53">
            <v>36.53</v>
          </cell>
          <cell r="DN53">
            <v>33.049999999999997</v>
          </cell>
          <cell r="DO53">
            <v>47.46</v>
          </cell>
          <cell r="DP53">
            <v>36.76</v>
          </cell>
          <cell r="DQ53">
            <v>51.26</v>
          </cell>
          <cell r="DR53">
            <v>32.549999999999997</v>
          </cell>
          <cell r="DT53">
            <v>50.95</v>
          </cell>
          <cell r="DW53">
            <v>38.29</v>
          </cell>
          <cell r="DX53">
            <v>21.11</v>
          </cell>
          <cell r="DY53">
            <v>36.479999999999997</v>
          </cell>
          <cell r="DZ53">
            <v>75.34</v>
          </cell>
          <cell r="EC53">
            <v>28.75</v>
          </cell>
          <cell r="ED53">
            <v>34.950000000000003</v>
          </cell>
          <cell r="EE53">
            <v>24.82</v>
          </cell>
          <cell r="EI53">
            <v>24.55</v>
          </cell>
          <cell r="EJ53">
            <v>42.26</v>
          </cell>
          <cell r="EK53">
            <v>43.55</v>
          </cell>
          <cell r="EM53">
            <v>26.02</v>
          </cell>
        </row>
        <row r="54">
          <cell r="C54" t="str">
            <v>5.1.3</v>
          </cell>
          <cell r="F54" t="str">
            <v/>
          </cell>
          <cell r="G54" t="str">
            <v>GERD - Performed by business enterprise (% of total)</v>
          </cell>
          <cell r="H54" t="str">
            <v>UNESCO</v>
          </cell>
          <cell r="I54" t="str">
            <v>2002 - 2009</v>
          </cell>
          <cell r="J54">
            <v>5.3005856834633953E-4</v>
          </cell>
          <cell r="K54">
            <v>-1.192335120597465</v>
          </cell>
          <cell r="L54">
            <v>0.5</v>
          </cell>
          <cell r="M54" t="str">
            <v>good</v>
          </cell>
          <cell r="N54" t="str">
            <v>SCORE</v>
          </cell>
          <cell r="O54" t="str">
            <v/>
          </cell>
          <cell r="P54" t="str">
            <v/>
          </cell>
          <cell r="Q54" t="str">
            <v/>
          </cell>
          <cell r="R54">
            <v>30.348704776213399</v>
          </cell>
          <cell r="S54" t="str">
            <v/>
          </cell>
          <cell r="T54">
            <v>58.329808447640303</v>
          </cell>
          <cell r="U54">
            <v>70.559028278301199</v>
          </cell>
          <cell r="V54">
            <v>20.378894376505801</v>
          </cell>
          <cell r="W54" t="str">
            <v/>
          </cell>
          <cell r="X54" t="str">
            <v/>
          </cell>
          <cell r="Y54">
            <v>61.403717099879003</v>
          </cell>
          <cell r="Z54">
            <v>68.866900146037906</v>
          </cell>
          <cell r="AA54" t="str">
            <v/>
          </cell>
          <cell r="AB54">
            <v>25.000000002991101</v>
          </cell>
          <cell r="AC54" t="str">
            <v/>
          </cell>
          <cell r="AD54">
            <v>15.567223783464</v>
          </cell>
          <cell r="AE54">
            <v>40.201327294278002</v>
          </cell>
          <cell r="AF54">
            <v>2.3381807812945499</v>
          </cell>
          <cell r="AG54">
            <v>31.029752497276402</v>
          </cell>
          <cell r="AH54" t="str">
            <v/>
          </cell>
          <cell r="AI54">
            <v>12.0808758156326</v>
          </cell>
          <cell r="AJ54" t="str">
            <v/>
          </cell>
          <cell r="AK54">
            <v>54.083204930662603</v>
          </cell>
          <cell r="AL54">
            <v>46.1758390094096</v>
          </cell>
          <cell r="AM54">
            <v>72.284811764198494</v>
          </cell>
          <cell r="AN54">
            <v>22.6576089309705</v>
          </cell>
          <cell r="AO54">
            <v>32.989201376527802</v>
          </cell>
          <cell r="AP54" t="str">
            <v/>
          </cell>
          <cell r="AQ54">
            <v>44.290826284970699</v>
          </cell>
          <cell r="AR54">
            <v>22.6986128625473</v>
          </cell>
          <cell r="AS54">
            <v>61.886139675170597</v>
          </cell>
          <cell r="AT54">
            <v>70.1288505447951</v>
          </cell>
          <cell r="AU54" t="str">
            <v/>
          </cell>
          <cell r="AV54">
            <v>21.5453194650817</v>
          </cell>
          <cell r="AW54" t="str">
            <v/>
          </cell>
          <cell r="AX54" t="str">
            <v/>
          </cell>
          <cell r="AY54">
            <v>43.202973794967903</v>
          </cell>
          <cell r="AZ54" t="str">
            <v/>
          </cell>
          <cell r="BA54">
            <v>72.313725855219005</v>
          </cell>
          <cell r="BB54">
            <v>63.001199810262598</v>
          </cell>
          <cell r="BC54" t="str">
            <v/>
          </cell>
          <cell r="BD54">
            <v>69.994469926157294</v>
          </cell>
          <cell r="BE54" t="str">
            <v/>
          </cell>
          <cell r="BF54">
            <v>26.940674088760101</v>
          </cell>
          <cell r="BG54">
            <v>0.99734042553191504</v>
          </cell>
          <cell r="BH54" t="str">
            <v/>
          </cell>
          <cell r="BI54" t="str">
            <v/>
          </cell>
          <cell r="BJ54">
            <v>52.627878361750703</v>
          </cell>
          <cell r="BK54">
            <v>50.334767372289797</v>
          </cell>
          <cell r="BL54">
            <v>54.563626801734003</v>
          </cell>
          <cell r="BM54">
            <v>29.6280629680316</v>
          </cell>
          <cell r="BN54">
            <v>3.7374151997912199</v>
          </cell>
          <cell r="BO54">
            <v>14.212491762466099</v>
          </cell>
          <cell r="BP54">
            <v>64.873076923076894</v>
          </cell>
          <cell r="BQ54">
            <v>80.849917786471593</v>
          </cell>
          <cell r="BR54">
            <v>50.857570181951203</v>
          </cell>
          <cell r="BS54" t="str">
            <v/>
          </cell>
          <cell r="BT54">
            <v>77.890539642491106</v>
          </cell>
          <cell r="BU54" t="str">
            <v/>
          </cell>
          <cell r="BV54">
            <v>13.545719657234001</v>
          </cell>
          <cell r="BW54" t="str">
            <v/>
          </cell>
          <cell r="BX54">
            <v>76.242276703278407</v>
          </cell>
          <cell r="BY54" t="str">
            <v/>
          </cell>
          <cell r="BZ54">
            <v>28.384146341463399</v>
          </cell>
          <cell r="CA54">
            <v>25.0251256281407</v>
          </cell>
          <cell r="CB54" t="str">
            <v/>
          </cell>
          <cell r="CC54">
            <v>23.750140433659102</v>
          </cell>
          <cell r="CD54">
            <v>81.504702194357407</v>
          </cell>
          <cell r="CE54">
            <v>12.273161708031401</v>
          </cell>
          <cell r="CF54" t="str">
            <v/>
          </cell>
          <cell r="CG54" t="str">
            <v/>
          </cell>
          <cell r="CH54">
            <v>84.909644335975003</v>
          </cell>
          <cell r="CI54" t="str">
            <v/>
          </cell>
          <cell r="CJ54" t="str">
            <v/>
          </cell>
          <cell r="CK54">
            <v>47.371296992256902</v>
          </cell>
          <cell r="CL54">
            <v>15.4716981132075</v>
          </cell>
          <cell r="CM54">
            <v>3.0614793467819399</v>
          </cell>
          <cell r="CN54">
            <v>22.048838172464901</v>
          </cell>
          <cell r="CO54" t="str">
            <v/>
          </cell>
          <cell r="CP54" t="str">
            <v/>
          </cell>
          <cell r="CQ54" t="str">
            <v/>
          </cell>
          <cell r="CR54">
            <v>54.979042348908798</v>
          </cell>
          <cell r="CS54">
            <v>42.663551401869199</v>
          </cell>
          <cell r="CT54" t="str">
            <v/>
          </cell>
          <cell r="CU54" t="str">
            <v/>
          </cell>
          <cell r="CV54" t="str">
            <v/>
          </cell>
          <cell r="CW54">
            <v>53.836436735536701</v>
          </cell>
          <cell r="CX54" t="str">
            <v/>
          </cell>
          <cell r="CY54" t="str">
            <v/>
          </cell>
          <cell r="CZ54">
            <v>0</v>
          </cell>
          <cell r="DA54" t="str">
            <v/>
          </cell>
          <cell r="DB54">
            <v>29.1716304626399</v>
          </cell>
          <cell r="DC54">
            <v>58.562485122665102</v>
          </cell>
          <cell r="DD54">
            <v>30.932236381095699</v>
          </cell>
          <cell r="DE54">
            <v>50.033620199174798</v>
          </cell>
          <cell r="DF54" t="str">
            <v/>
          </cell>
          <cell r="DG54">
            <v>29.959405508773099</v>
          </cell>
          <cell r="DH54">
            <v>62.914169989769697</v>
          </cell>
          <cell r="DI54" t="str">
            <v/>
          </cell>
          <cell r="DJ54" t="str">
            <v/>
          </cell>
          <cell r="DK54" t="str">
            <v/>
          </cell>
          <cell r="DL54">
            <v>2.4997067096114902</v>
          </cell>
          <cell r="DM54">
            <v>66.807538621474094</v>
          </cell>
          <cell r="DN54">
            <v>42.883596295254698</v>
          </cell>
          <cell r="DO54">
            <v>64.555417060405304</v>
          </cell>
          <cell r="DP54">
            <v>57.659195147683803</v>
          </cell>
          <cell r="DQ54">
            <v>54.916674602418801</v>
          </cell>
          <cell r="DR54">
            <v>19.112361306454101</v>
          </cell>
          <cell r="DS54">
            <v>33.706699854801897</v>
          </cell>
          <cell r="DT54" t="str">
            <v/>
          </cell>
          <cell r="DU54">
            <v>74.051771462353798</v>
          </cell>
          <cell r="DV54">
            <v>73.740458015267194</v>
          </cell>
          <cell r="DW54" t="str">
            <v/>
          </cell>
          <cell r="DX54" t="str">
            <v/>
          </cell>
          <cell r="DY54" t="str">
            <v/>
          </cell>
          <cell r="DZ54">
            <v>40.9176939996931</v>
          </cell>
          <cell r="EA54">
            <v>25.135623869801101</v>
          </cell>
          <cell r="EB54">
            <v>14.453125</v>
          </cell>
          <cell r="EC54">
            <v>41.264418388555299</v>
          </cell>
          <cell r="ED54">
            <v>7.5380926264529897</v>
          </cell>
          <cell r="EE54">
            <v>55.400405725496</v>
          </cell>
          <cell r="EF54" t="str">
            <v/>
          </cell>
          <cell r="EG54">
            <v>64.229965720674997</v>
          </cell>
          <cell r="EH54">
            <v>72.623754666077204</v>
          </cell>
          <cell r="EI54">
            <v>18.149828687841499</v>
          </cell>
          <cell r="EJ54" t="str">
            <v/>
          </cell>
          <cell r="EK54">
            <v>14.5474421896084</v>
          </cell>
          <cell r="EL54" t="str">
            <v/>
          </cell>
          <cell r="EM54">
            <v>13.8004246314956</v>
          </cell>
          <cell r="EN54" t="str">
            <v/>
          </cell>
        </row>
        <row r="55">
          <cell r="C55" t="str">
            <v>5.1.4</v>
          </cell>
          <cell r="F55" t="str">
            <v/>
          </cell>
          <cell r="G55" t="str">
            <v>GERD - Financed by business enterprise (% of total)</v>
          </cell>
          <cell r="H55" t="str">
            <v>UNESCO</v>
          </cell>
          <cell r="I55" t="str">
            <v>2001 - 2009</v>
          </cell>
          <cell r="J55">
            <v>8.9216830099822873E-3</v>
          </cell>
          <cell r="K55">
            <v>-0.8354966736263485</v>
          </cell>
          <cell r="L55">
            <v>0.5</v>
          </cell>
          <cell r="M55" t="str">
            <v>good</v>
          </cell>
          <cell r="N55" t="str">
            <v>SCORE</v>
          </cell>
          <cell r="O55" t="str">
            <v/>
          </cell>
          <cell r="P55" t="str">
            <v/>
          </cell>
          <cell r="Q55" t="str">
            <v/>
          </cell>
          <cell r="R55">
            <v>29.2752077931519</v>
          </cell>
          <cell r="S55" t="str">
            <v/>
          </cell>
          <cell r="T55">
            <v>58.344217870473202</v>
          </cell>
          <cell r="U55">
            <v>44.951759412566503</v>
          </cell>
          <cell r="V55">
            <v>20.768487532604301</v>
          </cell>
          <cell r="W55" t="str">
            <v/>
          </cell>
          <cell r="X55" t="str">
            <v/>
          </cell>
          <cell r="Y55">
            <v>45.148973908838698</v>
          </cell>
          <cell r="Z55">
            <v>61.381987846334603</v>
          </cell>
          <cell r="AA55" t="str">
            <v/>
          </cell>
          <cell r="AB55">
            <v>16.000000002934701</v>
          </cell>
          <cell r="AC55" t="str">
            <v/>
          </cell>
          <cell r="AD55" t="str">
            <v/>
          </cell>
          <cell r="AE55">
            <v>44.698842064301701</v>
          </cell>
          <cell r="AF55">
            <v>1.5837563451776699</v>
          </cell>
          <cell r="AG55">
            <v>34.157123132647499</v>
          </cell>
          <cell r="AH55" t="str">
            <v/>
          </cell>
          <cell r="AI55" t="str">
            <v/>
          </cell>
          <cell r="AJ55" t="str">
            <v/>
          </cell>
          <cell r="AK55">
            <v>47.471025658203303</v>
          </cell>
          <cell r="AL55">
            <v>45.768228048257498</v>
          </cell>
          <cell r="AM55">
            <v>70.372536547500999</v>
          </cell>
          <cell r="AN55">
            <v>27.1931765692181</v>
          </cell>
          <cell r="AO55" t="str">
            <v/>
          </cell>
          <cell r="AP55" t="str">
            <v/>
          </cell>
          <cell r="AQ55">
            <v>40.832791151594002</v>
          </cell>
          <cell r="AR55">
            <v>16.4278169516686</v>
          </cell>
          <cell r="AS55">
            <v>52.195222922873299</v>
          </cell>
          <cell r="AT55">
            <v>61.149095464520101</v>
          </cell>
          <cell r="AU55" t="str">
            <v/>
          </cell>
          <cell r="AV55">
            <v>21.5453194650817</v>
          </cell>
          <cell r="AW55" t="str">
            <v/>
          </cell>
          <cell r="AX55">
            <v>1.79801650389886</v>
          </cell>
          <cell r="AY55">
            <v>33.6395195232097</v>
          </cell>
          <cell r="AZ55" t="str">
            <v/>
          </cell>
          <cell r="BA55">
            <v>68.2025479482337</v>
          </cell>
          <cell r="BB55">
            <v>50.481572892912503</v>
          </cell>
          <cell r="BC55" t="str">
            <v/>
          </cell>
          <cell r="BD55">
            <v>67.923457272047102</v>
          </cell>
          <cell r="BE55" t="str">
            <v/>
          </cell>
          <cell r="BF55">
            <v>31.062737856839401</v>
          </cell>
          <cell r="BG55" t="str">
            <v/>
          </cell>
          <cell r="BH55" t="str">
            <v/>
          </cell>
          <cell r="BI55" t="str">
            <v/>
          </cell>
          <cell r="BJ55">
            <v>52.786078396906298</v>
          </cell>
          <cell r="BK55">
            <v>43.863276528024798</v>
          </cell>
          <cell r="BL55">
            <v>50.350007403511803</v>
          </cell>
          <cell r="BM55">
            <v>29.6280629680316</v>
          </cell>
          <cell r="BN55">
            <v>14.689960347106499</v>
          </cell>
          <cell r="BO55">
            <v>14.212491762466099</v>
          </cell>
          <cell r="BP55">
            <v>49.593295538575298</v>
          </cell>
          <cell r="BQ55">
            <v>77.244463075525701</v>
          </cell>
          <cell r="BR55">
            <v>42.019263468521302</v>
          </cell>
          <cell r="BS55" t="str">
            <v/>
          </cell>
          <cell r="BT55">
            <v>77.7058154334824</v>
          </cell>
          <cell r="BU55" t="str">
            <v/>
          </cell>
          <cell r="BV55">
            <v>13.545719657234001</v>
          </cell>
          <cell r="BW55" t="str">
            <v/>
          </cell>
          <cell r="BX55">
            <v>73.652296702383893</v>
          </cell>
          <cell r="BY55">
            <v>2.3604568854568901</v>
          </cell>
          <cell r="BZ55">
            <v>36.377245508982</v>
          </cell>
          <cell r="CA55">
            <v>27.035175879396999</v>
          </cell>
          <cell r="CB55" t="str">
            <v/>
          </cell>
          <cell r="CC55">
            <v>21.4357937310415</v>
          </cell>
          <cell r="CD55">
            <v>76.014198782961401</v>
          </cell>
          <cell r="CE55">
            <v>7.7872636438373499</v>
          </cell>
          <cell r="CF55" t="str">
            <v/>
          </cell>
          <cell r="CG55" t="str">
            <v/>
          </cell>
          <cell r="CH55">
            <v>84.731400992678303</v>
          </cell>
          <cell r="CI55" t="str">
            <v/>
          </cell>
          <cell r="CJ55" t="str">
            <v/>
          </cell>
          <cell r="CK55">
            <v>45.130224178865902</v>
          </cell>
          <cell r="CL55" t="str">
            <v/>
          </cell>
          <cell r="CM55">
            <v>3.0739673390970199</v>
          </cell>
          <cell r="CN55">
            <v>22.702502397767901</v>
          </cell>
          <cell r="CO55" t="str">
            <v/>
          </cell>
          <cell r="CP55" t="str">
            <v/>
          </cell>
          <cell r="CQ55" t="str">
            <v/>
          </cell>
          <cell r="CR55">
            <v>51.0625596943649</v>
          </cell>
          <cell r="CS55">
            <v>40.140186915887803</v>
          </cell>
          <cell r="CT55" t="str">
            <v/>
          </cell>
          <cell r="CU55" t="str">
            <v/>
          </cell>
          <cell r="CV55" t="str">
            <v/>
          </cell>
          <cell r="CW55">
            <v>45.254769831401298</v>
          </cell>
          <cell r="CX55" t="str">
            <v/>
          </cell>
          <cell r="CY55" t="str">
            <v/>
          </cell>
          <cell r="CZ55">
            <v>0.42042042149631198</v>
          </cell>
          <cell r="DA55">
            <v>0.30988204434035799</v>
          </cell>
          <cell r="DB55" t="str">
            <v/>
          </cell>
          <cell r="DC55">
            <v>62.622033660948198</v>
          </cell>
          <cell r="DD55">
            <v>30.458591783239498</v>
          </cell>
          <cell r="DE55">
            <v>47.028584753108603</v>
          </cell>
          <cell r="DF55" t="str">
            <v/>
          </cell>
          <cell r="DG55">
            <v>23.2629919146509</v>
          </cell>
          <cell r="DH55">
            <v>28.6949078230369</v>
          </cell>
          <cell r="DI55" t="str">
            <v/>
          </cell>
          <cell r="DJ55" t="str">
            <v/>
          </cell>
          <cell r="DK55" t="str">
            <v/>
          </cell>
          <cell r="DL55" t="str">
            <v/>
          </cell>
          <cell r="DM55">
            <v>59.844709571878603</v>
          </cell>
          <cell r="DN55">
            <v>34.683481904448897</v>
          </cell>
          <cell r="DO55">
            <v>62.808108936070902</v>
          </cell>
          <cell r="DP55">
            <v>44.790746098809997</v>
          </cell>
          <cell r="DQ55">
            <v>45.456814366231001</v>
          </cell>
          <cell r="DR55">
            <v>19.045944678856099</v>
          </cell>
          <cell r="DS55" t="str">
            <v/>
          </cell>
          <cell r="DT55" t="str">
            <v/>
          </cell>
          <cell r="DU55">
            <v>63.953319934090203</v>
          </cell>
          <cell r="DV55">
            <v>69.732824427480907</v>
          </cell>
          <cell r="DW55" t="str">
            <v/>
          </cell>
          <cell r="DX55">
            <v>2.23977383676027</v>
          </cell>
          <cell r="DY55" t="str">
            <v/>
          </cell>
          <cell r="DZ55">
            <v>48.653026939461199</v>
          </cell>
          <cell r="EA55" t="str">
            <v/>
          </cell>
          <cell r="EB55">
            <v>14.0625</v>
          </cell>
          <cell r="EC55">
            <v>48.4454572020528</v>
          </cell>
          <cell r="ED55">
            <v>7.5380926264529897</v>
          </cell>
          <cell r="EE55">
            <v>30.2196624082213</v>
          </cell>
          <cell r="EF55" t="str">
            <v/>
          </cell>
          <cell r="EG55">
            <v>47.210575098203599</v>
          </cell>
          <cell r="EH55">
            <v>67.283702516541695</v>
          </cell>
          <cell r="EI55">
            <v>24.648115566256099</v>
          </cell>
          <cell r="EJ55" t="str">
            <v/>
          </cell>
          <cell r="EK55">
            <v>18.060000044549401</v>
          </cell>
          <cell r="EL55" t="str">
            <v/>
          </cell>
          <cell r="EM55" t="str">
            <v/>
          </cell>
          <cell r="EN55" t="str">
            <v/>
          </cell>
        </row>
        <row r="56">
          <cell r="C56" t="str">
            <v>5.2.1</v>
          </cell>
          <cell r="D56">
            <v>1</v>
          </cell>
          <cell r="E56">
            <v>7</v>
          </cell>
          <cell r="F56" t="str">
            <v/>
          </cell>
          <cell r="G56" t="str">
            <v>University/industry research collaboration</v>
          </cell>
          <cell r="H56" t="str">
            <v>World Economic Forum, Executive Opinion Survey 2010</v>
          </cell>
          <cell r="I56">
            <v>2010</v>
          </cell>
          <cell r="J56">
            <v>0.60960293061818838</v>
          </cell>
          <cell r="K56">
            <v>-0.42372409867788186</v>
          </cell>
          <cell r="L56">
            <v>1</v>
          </cell>
          <cell r="M56" t="str">
            <v>good</v>
          </cell>
          <cell r="N56" t="str">
            <v>SCORE</v>
          </cell>
          <cell r="O56">
            <v>2.2187902054054058</v>
          </cell>
          <cell r="P56">
            <v>2.8785762653846154</v>
          </cell>
          <cell r="Q56">
            <v>2.3877480000000002</v>
          </cell>
          <cell r="R56">
            <v>3.8245691592592594</v>
          </cell>
          <cell r="S56">
            <v>2.7668534500000002</v>
          </cell>
          <cell r="T56">
            <v>5.1348099660714279</v>
          </cell>
          <cell r="U56">
            <v>4.9162515281437127</v>
          </cell>
          <cell r="V56">
            <v>3.1998563604026851</v>
          </cell>
          <cell r="W56">
            <v>3.256861744966443</v>
          </cell>
          <cell r="X56">
            <v>2.7274425000000004</v>
          </cell>
          <cell r="Z56">
            <v>5.2266338250000004</v>
          </cell>
          <cell r="AA56">
            <v>3.0905632513661203</v>
          </cell>
          <cell r="AB56">
            <v>2.7588561242718446</v>
          </cell>
          <cell r="AC56">
            <v>2.9533880723618093</v>
          </cell>
          <cell r="AD56">
            <v>3.4859645522167488</v>
          </cell>
          <cell r="AE56">
            <v>4.2947038418338108</v>
          </cell>
          <cell r="AF56">
            <v>3.7021600064516131</v>
          </cell>
          <cell r="AG56">
            <v>3.0429056999999999</v>
          </cell>
          <cell r="AH56">
            <v>3.3322096000000001</v>
          </cell>
          <cell r="AI56">
            <v>2.9804800895348835</v>
          </cell>
          <cell r="AJ56">
            <v>3.0006253750000003</v>
          </cell>
          <cell r="AK56">
            <v>5.4040024105263154</v>
          </cell>
          <cell r="AL56">
            <v>4.1551743565217389</v>
          </cell>
          <cell r="AM56">
            <v>4.586841089795918</v>
          </cell>
          <cell r="AN56">
            <v>3.9720609930232555</v>
          </cell>
          <cell r="AO56">
            <v>4.5088558499999998</v>
          </cell>
          <cell r="AP56">
            <v>2.6205418272251308</v>
          </cell>
          <cell r="AQ56">
            <v>3.4432996256983239</v>
          </cell>
          <cell r="AR56">
            <v>4.0334637469613259</v>
          </cell>
          <cell r="AS56">
            <v>4.4954496500000012</v>
          </cell>
          <cell r="AT56">
            <v>5.3413550250000004</v>
          </cell>
          <cell r="AU56">
            <v>3.1991466490384615</v>
          </cell>
          <cell r="AV56">
            <v>2.8386111362204729</v>
          </cell>
          <cell r="AW56">
            <v>2.8493417500000002</v>
          </cell>
          <cell r="AX56">
            <v>2.9921956096774194</v>
          </cell>
          <cell r="AY56">
            <v>4.1917009642857144</v>
          </cell>
          <cell r="AZ56">
            <v>3.1076211210526319</v>
          </cell>
          <cell r="BA56">
            <v>5.6413792147727282</v>
          </cell>
          <cell r="BB56">
            <v>4.0351294499999995</v>
          </cell>
          <cell r="BC56">
            <v>2.5275894829545456</v>
          </cell>
          <cell r="BD56">
            <v>5.2366536909090904</v>
          </cell>
          <cell r="BE56">
            <v>3.1499941539170506</v>
          </cell>
          <cell r="BF56">
            <v>3.026334569230769</v>
          </cell>
          <cell r="BG56">
            <v>3.7911606</v>
          </cell>
          <cell r="BH56">
            <v>2.8411838648936172</v>
          </cell>
          <cell r="BI56">
            <v>3.2130173016042782</v>
          </cell>
          <cell r="BJ56">
            <v>4.5674102111111115</v>
          </cell>
          <cell r="BK56">
            <v>4.3494117796610174</v>
          </cell>
          <cell r="BL56">
            <v>4.9736255787234036</v>
          </cell>
          <cell r="BM56">
            <v>3.7377123040358744</v>
          </cell>
          <cell r="BN56">
            <v>4.1624554465909087</v>
          </cell>
          <cell r="BO56">
            <v>3.1772680000000002</v>
          </cell>
          <cell r="BP56">
            <v>4.9728543047619045</v>
          </cell>
          <cell r="BQ56">
            <v>5.077412206818182</v>
          </cell>
          <cell r="BR56">
            <v>3.4819923983606555</v>
          </cell>
          <cell r="BS56">
            <v>3.5905360813559319</v>
          </cell>
          <cell r="BT56">
            <v>4.8590186901408448</v>
          </cell>
          <cell r="BU56">
            <v>3.134641453191489</v>
          </cell>
          <cell r="BV56">
            <v>3.0265428032520321</v>
          </cell>
          <cell r="BW56">
            <v>3.7859075521126764</v>
          </cell>
          <cell r="BX56">
            <v>4.6809814682656832</v>
          </cell>
          <cell r="BY56">
            <v>3.1809581688073392</v>
          </cell>
          <cell r="BZ56">
            <v>2.1817854500000005</v>
          </cell>
          <cell r="CA56">
            <v>3.4610526354260092</v>
          </cell>
          <cell r="CB56">
            <v>3.0518999999999998</v>
          </cell>
          <cell r="CC56">
            <v>4.2453911054393307</v>
          </cell>
          <cell r="CD56">
            <v>5.0620106604651163</v>
          </cell>
          <cell r="CE56">
            <v>3.458878294117647</v>
          </cell>
          <cell r="CF56">
            <v>3.1114446489130434</v>
          </cell>
          <cell r="CG56">
            <v>3.3912475806629834</v>
          </cell>
          <cell r="CH56">
            <v>4.7012665213483142</v>
          </cell>
          <cell r="CI56">
            <v>3.2424974716494845</v>
          </cell>
          <cell r="CJ56">
            <v>3.187863459541985</v>
          </cell>
          <cell r="CK56">
            <v>3.7240655330645165</v>
          </cell>
          <cell r="CL56">
            <v>2.766035</v>
          </cell>
          <cell r="CM56">
            <v>3.2594338573170729</v>
          </cell>
          <cell r="CN56">
            <v>3.09260774213198</v>
          </cell>
          <cell r="CO56">
            <v>3.9653648275362317</v>
          </cell>
          <cell r="CP56">
            <v>3.3865324969072161</v>
          </cell>
          <cell r="CQ56">
            <v>2.529216225628141</v>
          </cell>
          <cell r="CR56">
            <v>5.1856874389908256</v>
          </cell>
          <cell r="CS56">
            <v>4.7820017888888895</v>
          </cell>
          <cell r="CT56">
            <v>2.9329565500000001</v>
          </cell>
          <cell r="CV56">
            <v>3.0933593045454546</v>
          </cell>
          <cell r="CW56">
            <v>4.8538773037974678</v>
          </cell>
          <cell r="CX56">
            <v>3.8718222529914534</v>
          </cell>
          <cell r="CY56">
            <v>3.3742192810810812</v>
          </cell>
          <cell r="CZ56">
            <v>3.3098676666666664</v>
          </cell>
          <cell r="DA56">
            <v>2.662957920866142</v>
          </cell>
          <cell r="DB56">
            <v>3.1825756199999997</v>
          </cell>
          <cell r="DC56">
            <v>3.2683841859504135</v>
          </cell>
          <cell r="DD56">
            <v>3.6250606121212123</v>
          </cell>
          <cell r="DE56">
            <v>4.4793284880434783</v>
          </cell>
          <cell r="DF56">
            <v>4.5226218258064517</v>
          </cell>
          <cell r="DG56">
            <v>3.0927323482758622</v>
          </cell>
          <cell r="DH56">
            <v>3.668627529411765</v>
          </cell>
          <cell r="DI56">
            <v>3.590668</v>
          </cell>
          <cell r="DJ56">
            <v>4.306867725</v>
          </cell>
          <cell r="DK56">
            <v>3.8567885879396986</v>
          </cell>
          <cell r="DL56">
            <v>3.4697829202531647</v>
          </cell>
          <cell r="DM56">
            <v>5.4381412676691721</v>
          </cell>
          <cell r="DN56">
            <v>3.2588292551181102</v>
          </cell>
          <cell r="DO56">
            <v>4.1731961156398105</v>
          </cell>
          <cell r="DP56">
            <v>4.6047592930693071</v>
          </cell>
          <cell r="DQ56">
            <v>3.9787720535714293</v>
          </cell>
          <cell r="DR56">
            <v>3.9092348000000001</v>
          </cell>
          <cell r="DT56">
            <v>2.782632</v>
          </cell>
          <cell r="DU56">
            <v>5.5441428266666666</v>
          </cell>
          <cell r="DV56">
            <v>5.7072594702702695</v>
          </cell>
          <cell r="DW56">
            <v>2.2995697063291138</v>
          </cell>
          <cell r="DX56">
            <v>3.0759533928934011</v>
          </cell>
          <cell r="DY56">
            <v>3.4329882978142079</v>
          </cell>
          <cell r="DZ56">
            <v>4.0655153862068971</v>
          </cell>
          <cell r="EA56">
            <v>3.5023075281250007</v>
          </cell>
          <cell r="EB56">
            <v>4.0777907338797812</v>
          </cell>
          <cell r="EC56">
            <v>3.3710177409836066</v>
          </cell>
          <cell r="ED56">
            <v>3.3986307476190478</v>
          </cell>
          <cell r="EE56">
            <v>3.4685766521531098</v>
          </cell>
          <cell r="EF56">
            <v>4.05211200877193</v>
          </cell>
          <cell r="EG56">
            <v>5.5928623723214281</v>
          </cell>
          <cell r="EH56">
            <v>5.7889672359096318</v>
          </cell>
          <cell r="EI56">
            <v>3.7517226850299403</v>
          </cell>
          <cell r="EJ56">
            <v>3.4341531405405403</v>
          </cell>
          <cell r="EK56">
            <v>3.658848470967742</v>
          </cell>
          <cell r="EM56">
            <v>3.548146579213483</v>
          </cell>
          <cell r="EN56">
            <v>3.0924869281553393</v>
          </cell>
        </row>
        <row r="57">
          <cell r="C57" t="str">
            <v>5.2.2</v>
          </cell>
          <cell r="D57">
            <v>1</v>
          </cell>
          <cell r="E57">
            <v>7</v>
          </cell>
          <cell r="F57" t="str">
            <v/>
          </cell>
          <cell r="G57" t="str">
            <v>State of cluster development</v>
          </cell>
          <cell r="H57" t="str">
            <v>World Economic Forum, Executive Opinion Survey 2010</v>
          </cell>
          <cell r="I57">
            <v>2010</v>
          </cell>
          <cell r="J57">
            <v>0.34052301075123659</v>
          </cell>
          <cell r="K57">
            <v>-0.77823379307310692</v>
          </cell>
          <cell r="L57">
            <v>1</v>
          </cell>
          <cell r="M57" t="str">
            <v>good</v>
          </cell>
          <cell r="N57" t="str">
            <v>SCORE</v>
          </cell>
          <cell r="O57">
            <v>2.817537464864865</v>
          </cell>
          <cell r="P57">
            <v>2.5228774544871793</v>
          </cell>
          <cell r="Q57">
            <v>2.4057729999999999</v>
          </cell>
          <cell r="R57">
            <v>3.2944157763668436</v>
          </cell>
          <cell r="S57">
            <v>2.826880716666667</v>
          </cell>
          <cell r="T57">
            <v>3.9700189065476192</v>
          </cell>
          <cell r="U57">
            <v>4.5671825684630738</v>
          </cell>
          <cell r="V57">
            <v>3.3551750941834455</v>
          </cell>
          <cell r="W57">
            <v>4.3832381570469794</v>
          </cell>
          <cell r="X57">
            <v>3.5286493000000001</v>
          </cell>
          <cell r="Y57" t="str">
            <v/>
          </cell>
          <cell r="Z57">
            <v>4.1574318083333335</v>
          </cell>
          <cell r="AA57">
            <v>2.7221363883424403</v>
          </cell>
          <cell r="AB57">
            <v>2.8348248407766987</v>
          </cell>
          <cell r="AC57">
            <v>3.2219938581239531</v>
          </cell>
          <cell r="AD57">
            <v>3.1373419453201969</v>
          </cell>
          <cell r="AE57">
            <v>4.1362488847182428</v>
          </cell>
          <cell r="AF57">
            <v>3.5460645784946236</v>
          </cell>
          <cell r="AG57">
            <v>3.0255762968468467</v>
          </cell>
          <cell r="AH57">
            <v>2.301618616666667</v>
          </cell>
          <cell r="AI57">
            <v>3.8408627474806205</v>
          </cell>
          <cell r="AJ57">
            <v>2.4714767797619053</v>
          </cell>
          <cell r="AK57">
            <v>4.5956458421052631</v>
          </cell>
          <cell r="AL57">
            <v>3.8406046666666676</v>
          </cell>
          <cell r="AM57">
            <v>4.8774277002267574</v>
          </cell>
          <cell r="AN57">
            <v>3.9331280996124032</v>
          </cell>
          <cell r="AO57">
            <v>3.7861206833333334</v>
          </cell>
          <cell r="AP57">
            <v>2.3262818143106458</v>
          </cell>
          <cell r="AQ57">
            <v>3.1298124770949722</v>
          </cell>
          <cell r="AR57">
            <v>4.0015342478821365</v>
          </cell>
          <cell r="AS57">
            <v>3.8764305719512193</v>
          </cell>
          <cell r="AT57">
            <v>4.5751630055555559</v>
          </cell>
          <cell r="AU57">
            <v>3.5808423865384618</v>
          </cell>
          <cell r="AV57">
            <v>2.789480973228347</v>
          </cell>
          <cell r="AW57">
            <v>3.5704845333333335</v>
          </cell>
          <cell r="AX57">
            <v>3.2408787956989245</v>
          </cell>
          <cell r="AY57">
            <v>3.3154636636904762</v>
          </cell>
          <cell r="AZ57">
            <v>2.9684044385964916</v>
          </cell>
          <cell r="BA57">
            <v>5.1136844670454549</v>
          </cell>
          <cell r="BB57">
            <v>4.2798786333333334</v>
          </cell>
          <cell r="BC57">
            <v>2.9541969740530298</v>
          </cell>
          <cell r="BD57">
            <v>4.8566198220779215</v>
          </cell>
          <cell r="BE57">
            <v>3.0047410894009219</v>
          </cell>
          <cell r="BF57">
            <v>3.0693391743589742</v>
          </cell>
          <cell r="BG57">
            <v>3.7568344313725492</v>
          </cell>
          <cell r="BH57">
            <v>3.0182770166666661</v>
          </cell>
          <cell r="BI57">
            <v>3.3435192183600715</v>
          </cell>
          <cell r="BJ57">
            <v>4.8078644666666674</v>
          </cell>
          <cell r="BK57">
            <v>3.1740285830508479</v>
          </cell>
          <cell r="BL57">
            <v>3.7849369765957448</v>
          </cell>
          <cell r="BM57">
            <v>4.1068228215246636</v>
          </cell>
          <cell r="BN57">
            <v>4.4951088696969697</v>
          </cell>
          <cell r="BO57">
            <v>3.1840703333333331</v>
          </cell>
          <cell r="BP57">
            <v>4.06994009047619</v>
          </cell>
          <cell r="BQ57">
            <v>3.4854001969696973</v>
          </cell>
          <cell r="BR57">
            <v>4.9089282442622952</v>
          </cell>
          <cell r="BS57">
            <v>3.1730483483050853</v>
          </cell>
          <cell r="BT57">
            <v>5.0805271070422533</v>
          </cell>
          <cell r="BU57">
            <v>3.4707358299645392</v>
          </cell>
          <cell r="BV57">
            <v>3.4536596032520328</v>
          </cell>
          <cell r="BW57">
            <v>3.8322509946791867</v>
          </cell>
          <cell r="BX57">
            <v>4.2813051110701101</v>
          </cell>
          <cell r="BY57">
            <v>3.449498390825688</v>
          </cell>
          <cell r="BZ57">
            <v>2.4870550833333334</v>
          </cell>
          <cell r="CA57">
            <v>3.0867765177877424</v>
          </cell>
          <cell r="CB57">
            <v>2.9713560000000001</v>
          </cell>
          <cell r="CC57">
            <v>2.8527459232914922</v>
          </cell>
          <cell r="CD57">
            <v>4.9153735689922478</v>
          </cell>
          <cell r="CE57">
            <v>2.9841612705882352</v>
          </cell>
          <cell r="CF57">
            <v>2.7274512235507244</v>
          </cell>
          <cell r="CG57">
            <v>3.7068802780847143</v>
          </cell>
          <cell r="CH57">
            <v>4.7266981850187264</v>
          </cell>
          <cell r="CI57">
            <v>2.9796568087628863</v>
          </cell>
          <cell r="CJ57">
            <v>3.8967421287531803</v>
          </cell>
          <cell r="CK57">
            <v>3.6199972153225808</v>
          </cell>
          <cell r="CL57">
            <v>2.4539856666666666</v>
          </cell>
          <cell r="CM57">
            <v>2.3926380615853655</v>
          </cell>
          <cell r="CN57">
            <v>3.518760715736041</v>
          </cell>
          <cell r="CO57">
            <v>2.9510311207729472</v>
          </cell>
          <cell r="CP57">
            <v>3.243108771477663</v>
          </cell>
          <cell r="CQ57">
            <v>3.0620986703517588</v>
          </cell>
          <cell r="CR57">
            <v>4.6808944159021406</v>
          </cell>
          <cell r="CS57">
            <v>3.6316834444444446</v>
          </cell>
          <cell r="CT57">
            <v>3.1339897833333334</v>
          </cell>
          <cell r="CU57" t="str">
            <v/>
          </cell>
          <cell r="CV57">
            <v>3.7415297689393943</v>
          </cell>
          <cell r="CW57">
            <v>4.4760078430379737</v>
          </cell>
          <cell r="CX57">
            <v>4.1891911777777775</v>
          </cell>
          <cell r="CY57">
            <v>3.8238586880308874</v>
          </cell>
          <cell r="CZ57">
            <v>3.9980516814814808</v>
          </cell>
          <cell r="DA57">
            <v>2.7352744610236228</v>
          </cell>
          <cell r="DB57">
            <v>3.2617445838095236</v>
          </cell>
          <cell r="DC57">
            <v>3.5707191349862257</v>
          </cell>
          <cell r="DD57">
            <v>2.9198525872053871</v>
          </cell>
          <cell r="DE57">
            <v>3.6195204088768116</v>
          </cell>
          <cell r="DF57">
            <v>4.5108119161290325</v>
          </cell>
          <cell r="DG57">
            <v>2.9048097390804606</v>
          </cell>
          <cell r="DH57">
            <v>3.1453015704948641</v>
          </cell>
          <cell r="DI57">
            <v>3.6286356666666664</v>
          </cell>
          <cell r="DJ57">
            <v>4.4193930010416667</v>
          </cell>
          <cell r="DK57">
            <v>2.989211318927973</v>
          </cell>
          <cell r="DL57">
            <v>2.7788603784810131</v>
          </cell>
          <cell r="DM57">
            <v>5.1367327428571423</v>
          </cell>
          <cell r="DN57">
            <v>3.4191769427821526</v>
          </cell>
          <cell r="DO57">
            <v>3.8457109238546607</v>
          </cell>
          <cell r="DP57">
            <v>3.8712982132013209</v>
          </cell>
          <cell r="DQ57">
            <v>3.875285610119048</v>
          </cell>
          <cell r="DR57">
            <v>4.0813874336700344</v>
          </cell>
          <cell r="DS57" t="str">
            <v/>
          </cell>
          <cell r="DT57">
            <v>2.7605796666666671</v>
          </cell>
          <cell r="DU57">
            <v>4.9206117066666666</v>
          </cell>
          <cell r="DV57">
            <v>4.7419759974474474</v>
          </cell>
          <cell r="DW57">
            <v>2.8133595375527425</v>
          </cell>
          <cell r="DX57">
            <v>2.6467243736040609</v>
          </cell>
          <cell r="DY57">
            <v>3.4576228234972679</v>
          </cell>
          <cell r="DZ57">
            <v>4.1981381517241383</v>
          </cell>
          <cell r="EA57">
            <v>3.1383797442708334</v>
          </cell>
          <cell r="EB57">
            <v>3.6009991016393443</v>
          </cell>
          <cell r="EC57">
            <v>3.4624830907103825</v>
          </cell>
          <cell r="ED57">
            <v>2.7675129285714291</v>
          </cell>
          <cell r="EE57">
            <v>2.812989863476874</v>
          </cell>
          <cell r="EF57">
            <v>4.3743773652046789</v>
          </cell>
          <cell r="EG57">
            <v>4.5766323148809525</v>
          </cell>
          <cell r="EH57">
            <v>4.8040352856123665</v>
          </cell>
          <cell r="EI57">
            <v>3.447546091816367</v>
          </cell>
          <cell r="EJ57">
            <v>2.2968266666666666</v>
          </cell>
          <cell r="EK57">
            <v>4.7351763161290323</v>
          </cell>
          <cell r="EL57" t="str">
            <v/>
          </cell>
          <cell r="EM57">
            <v>3.4900679071161043</v>
          </cell>
          <cell r="EN57">
            <v>2.6181321948220062</v>
          </cell>
        </row>
        <row r="58">
          <cell r="C58" t="str">
            <v>5.2.3</v>
          </cell>
          <cell r="F58" t="str">
            <v>Outliers</v>
          </cell>
          <cell r="G58" t="str">
            <v>GERD - Financed by abroad (% of total)</v>
          </cell>
          <cell r="H58" t="str">
            <v>UNESCO</v>
          </cell>
          <cell r="I58" t="str">
            <v>2001 - 2009</v>
          </cell>
          <cell r="J58">
            <v>2.7515395490179682</v>
          </cell>
          <cell r="K58">
            <v>8.4193712987040286</v>
          </cell>
          <cell r="L58">
            <v>0.5</v>
          </cell>
          <cell r="M58" t="str">
            <v>good</v>
          </cell>
          <cell r="N58" t="str">
            <v>Outliers</v>
          </cell>
          <cell r="O58" t="str">
            <v/>
          </cell>
          <cell r="P58" t="str">
            <v/>
          </cell>
          <cell r="Q58" t="str">
            <v/>
          </cell>
          <cell r="R58">
            <v>0.647006082341823</v>
          </cell>
          <cell r="S58">
            <v>11.2844505957396</v>
          </cell>
          <cell r="T58">
            <v>2.40916253364135</v>
          </cell>
          <cell r="U58">
            <v>14.7978312317783</v>
          </cell>
          <cell r="V58">
            <v>0.102840982131379</v>
          </cell>
          <cell r="W58" t="str">
            <v/>
          </cell>
          <cell r="X58" t="str">
            <v/>
          </cell>
          <cell r="Y58">
            <v>5.2583494604503196</v>
          </cell>
          <cell r="Z58">
            <v>13.0042489063117</v>
          </cell>
          <cell r="AA58" t="str">
            <v/>
          </cell>
          <cell r="AB58">
            <v>13.999999999379099</v>
          </cell>
          <cell r="AC58" t="str">
            <v/>
          </cell>
          <cell r="AD58" t="str">
            <v/>
          </cell>
          <cell r="AE58" t="str">
            <v/>
          </cell>
          <cell r="AF58">
            <v>0</v>
          </cell>
          <cell r="AG58">
            <v>7.6049178346585</v>
          </cell>
          <cell r="AH58">
            <v>24.5180531601501</v>
          </cell>
          <cell r="AI58">
            <v>28.444742796765802</v>
          </cell>
          <cell r="AJ58" t="str">
            <v/>
          </cell>
          <cell r="AK58">
            <v>9.3220338983050794</v>
          </cell>
          <cell r="AL58">
            <v>8.6522911222080303</v>
          </cell>
          <cell r="AM58">
            <v>1.34692095390056</v>
          </cell>
          <cell r="AN58">
            <v>4.0920343396095999</v>
          </cell>
          <cell r="AO58" t="str">
            <v/>
          </cell>
          <cell r="AP58" t="str">
            <v/>
          </cell>
          <cell r="AQ58">
            <v>7.8562134027325996</v>
          </cell>
          <cell r="AR58">
            <v>14.5479459876103</v>
          </cell>
          <cell r="AS58">
            <v>5.3463048251288203</v>
          </cell>
          <cell r="AT58">
            <v>9.7083140237386303</v>
          </cell>
          <cell r="AU58" t="str">
            <v/>
          </cell>
          <cell r="AV58">
            <v>6.9836552748885596</v>
          </cell>
          <cell r="AW58" t="str">
            <v/>
          </cell>
          <cell r="AX58">
            <v>7.3848378779174597</v>
          </cell>
          <cell r="AY58">
            <v>15.511044207551199</v>
          </cell>
          <cell r="AZ58">
            <v>26.996055209524201</v>
          </cell>
          <cell r="BA58">
            <v>6.51567358197694</v>
          </cell>
          <cell r="BB58">
            <v>7.9887070712707597</v>
          </cell>
          <cell r="BC58" t="str">
            <v/>
          </cell>
          <cell r="BD58">
            <v>4.0144432516834199</v>
          </cell>
          <cell r="BE58" t="str">
            <v/>
          </cell>
          <cell r="BF58">
            <v>18.987022444149702</v>
          </cell>
          <cell r="BG58">
            <v>50.465425531914903</v>
          </cell>
          <cell r="BH58" t="str">
            <v/>
          </cell>
          <cell r="BI58" t="str">
            <v/>
          </cell>
          <cell r="BJ58">
            <v>3.8821786404841401</v>
          </cell>
          <cell r="BK58">
            <v>11.084361377817</v>
          </cell>
          <cell r="BL58">
            <v>10.042378722817601</v>
          </cell>
          <cell r="BM58" t="str">
            <v/>
          </cell>
          <cell r="BN58" t="str">
            <v/>
          </cell>
          <cell r="BO58" t="str">
            <v/>
          </cell>
          <cell r="BP58">
            <v>15.890230876674099</v>
          </cell>
          <cell r="BQ58">
            <v>3.02172849856774</v>
          </cell>
          <cell r="BR58">
            <v>9.5247759360224595</v>
          </cell>
          <cell r="BS58" t="str">
            <v/>
          </cell>
          <cell r="BT58">
            <v>0.33381579391986999</v>
          </cell>
          <cell r="BU58" t="str">
            <v/>
          </cell>
          <cell r="BV58">
            <v>0</v>
          </cell>
          <cell r="BW58" t="str">
            <v/>
          </cell>
          <cell r="BX58">
            <v>0.222693873117496</v>
          </cell>
          <cell r="BY58">
            <v>0.77669050857870003</v>
          </cell>
          <cell r="BZ58">
            <v>0</v>
          </cell>
          <cell r="CA58">
            <v>23.115577889447199</v>
          </cell>
          <cell r="CB58" t="str">
            <v/>
          </cell>
          <cell r="CC58">
            <v>15.503875968992199</v>
          </cell>
          <cell r="CD58">
            <v>5.6626098715348201</v>
          </cell>
          <cell r="CE58">
            <v>8.5541959147536808</v>
          </cell>
          <cell r="CF58">
            <v>8.3590774260156202</v>
          </cell>
          <cell r="CG58" t="str">
            <v/>
          </cell>
          <cell r="CH58">
            <v>0.194696574985603</v>
          </cell>
          <cell r="CI58" t="str">
            <v/>
          </cell>
          <cell r="CJ58" t="str">
            <v/>
          </cell>
          <cell r="CK58">
            <v>1.37710249710679</v>
          </cell>
          <cell r="CL58">
            <v>2.6758147512864499</v>
          </cell>
          <cell r="CM58">
            <v>1.6253602305475501</v>
          </cell>
          <cell r="CN58">
            <v>2.6146569012119598</v>
          </cell>
          <cell r="CO58">
            <v>65.280010718113601</v>
          </cell>
          <cell r="CP58" t="str">
            <v/>
          </cell>
          <cell r="CQ58" t="str">
            <v/>
          </cell>
          <cell r="CR58">
            <v>11.282234957020099</v>
          </cell>
          <cell r="CS58">
            <v>4.8130841121495296</v>
          </cell>
          <cell r="CT58" t="str">
            <v/>
          </cell>
          <cell r="CU58" t="str">
            <v/>
          </cell>
          <cell r="CV58" t="str">
            <v/>
          </cell>
          <cell r="CW58">
            <v>8.3122752129209996</v>
          </cell>
          <cell r="CX58" t="str">
            <v/>
          </cell>
          <cell r="CY58">
            <v>0.950502060633165</v>
          </cell>
          <cell r="CZ58">
            <v>58.938938935721801</v>
          </cell>
          <cell r="DA58">
            <v>14.1662873581739</v>
          </cell>
          <cell r="DB58" t="str">
            <v/>
          </cell>
          <cell r="DC58">
            <v>4.7656311988895403</v>
          </cell>
          <cell r="DD58">
            <v>5.4190132620487397</v>
          </cell>
          <cell r="DE58">
            <v>5.4350570022253404</v>
          </cell>
          <cell r="DF58" t="str">
            <v/>
          </cell>
          <cell r="DG58">
            <v>3.9688663736706098</v>
          </cell>
          <cell r="DH58">
            <v>5.9439584478730998</v>
          </cell>
          <cell r="DI58" t="str">
            <v/>
          </cell>
          <cell r="DJ58" t="str">
            <v/>
          </cell>
          <cell r="DK58" t="str">
            <v/>
          </cell>
          <cell r="DM58">
            <v>4.3250845152853197</v>
          </cell>
          <cell r="DN58">
            <v>12.2894276983748</v>
          </cell>
          <cell r="DO58">
            <v>5.5887925906355296</v>
          </cell>
          <cell r="DP58">
            <v>10.573889568175501</v>
          </cell>
          <cell r="DQ58">
            <v>7.0116096054682799</v>
          </cell>
          <cell r="DR58">
            <v>4.8230192217534</v>
          </cell>
          <cell r="DS58" t="str">
            <v/>
          </cell>
          <cell r="DT58" t="str">
            <v/>
          </cell>
          <cell r="DU58">
            <v>9.3160953881253707</v>
          </cell>
          <cell r="DV58">
            <v>5.2290076335877904</v>
          </cell>
          <cell r="DW58" t="str">
            <v/>
          </cell>
          <cell r="DX58">
            <v>0.196052803555091</v>
          </cell>
          <cell r="DY58" t="str">
            <v/>
          </cell>
          <cell r="DZ58">
            <v>1.83596328073439</v>
          </cell>
          <cell r="EA58" t="str">
            <v/>
          </cell>
          <cell r="EB58">
            <v>10.4166666666667</v>
          </cell>
          <cell r="EC58">
            <v>0.50878483315219702</v>
          </cell>
          <cell r="ED58">
            <v>50.720651989570698</v>
          </cell>
          <cell r="EE58">
            <v>15.9158457443015</v>
          </cell>
          <cell r="EF58" t="str">
            <v/>
          </cell>
          <cell r="EG58">
            <v>17.56535875594</v>
          </cell>
          <cell r="EH58">
            <v>0</v>
          </cell>
          <cell r="EI58">
            <v>2.2756736734882899</v>
          </cell>
          <cell r="EJ58" t="str">
            <v/>
          </cell>
          <cell r="EK58">
            <v>6.3300000029054004</v>
          </cell>
          <cell r="EL58" t="str">
            <v/>
          </cell>
          <cell r="EM58" t="str">
            <v/>
          </cell>
          <cell r="EN58" t="str">
            <v/>
          </cell>
        </row>
        <row r="59">
          <cell r="C59" t="str">
            <v>5.2.4</v>
          </cell>
          <cell r="F59" t="str">
            <v>Outliers</v>
          </cell>
          <cell r="G59" t="str">
            <v>Joint ventures / strategic alliances - deals (per trillion GDP, PPP, 2005 $)</v>
          </cell>
          <cell r="H59" t="str">
            <v>Thomson Reuters, SDC Platinum database (WB &amp; OECD GDP estimates)</v>
          </cell>
          <cell r="I59">
            <v>2010</v>
          </cell>
          <cell r="J59">
            <v>2.3042438520968314</v>
          </cell>
          <cell r="K59">
            <v>6.2761596610307553</v>
          </cell>
          <cell r="L59">
            <v>0.5</v>
          </cell>
          <cell r="M59" t="str">
            <v>good</v>
          </cell>
          <cell r="N59" t="str">
            <v>Outliers</v>
          </cell>
          <cell r="O59">
            <v>0</v>
          </cell>
          <cell r="P59">
            <v>0</v>
          </cell>
          <cell r="Q59">
            <v>8.5360970889306582</v>
          </cell>
          <cell r="R59">
            <v>4.7017469873104938</v>
          </cell>
          <cell r="S59">
            <v>0</v>
          </cell>
          <cell r="T59">
            <v>119.77611790941748</v>
          </cell>
          <cell r="U59">
            <v>3.448168324630315</v>
          </cell>
          <cell r="V59">
            <v>4.3372893623434932</v>
          </cell>
          <cell r="W59">
            <v>46.667993572716682</v>
          </cell>
          <cell r="X59">
            <v>9.5861697508230641</v>
          </cell>
          <cell r="Y59">
            <v>8.7398453559771259</v>
          </cell>
          <cell r="Z59">
            <v>4.7687415746813384</v>
          </cell>
          <cell r="AA59">
            <v>0</v>
          </cell>
          <cell r="AB59">
            <v>0</v>
          </cell>
          <cell r="AC59">
            <v>0</v>
          </cell>
          <cell r="AD59">
            <v>0</v>
          </cell>
          <cell r="AE59">
            <v>8.0419632264147545</v>
          </cell>
          <cell r="AF59">
            <v>0</v>
          </cell>
          <cell r="AG59">
            <v>5.7541779349741997</v>
          </cell>
          <cell r="AH59">
            <v>19.62725188441259</v>
          </cell>
          <cell r="AI59">
            <v>58.262524420777744</v>
          </cell>
          <cell r="AJ59">
            <v>0</v>
          </cell>
          <cell r="AK59">
            <v>97.031403709462609</v>
          </cell>
          <cell r="AL59">
            <v>17.300140087072258</v>
          </cell>
          <cell r="AM59">
            <v>14.626912373227405</v>
          </cell>
          <cell r="AN59">
            <v>1.3460146552455041</v>
          </cell>
          <cell r="AO59">
            <v>0</v>
          </cell>
          <cell r="AP59">
            <v>0</v>
          </cell>
          <cell r="AQ59">
            <v>0</v>
          </cell>
          <cell r="AR59">
            <v>0</v>
          </cell>
          <cell r="AS59">
            <v>4.3140039557130123</v>
          </cell>
          <cell r="AT59">
            <v>47.664552011125316</v>
          </cell>
          <cell r="AU59">
            <v>0</v>
          </cell>
          <cell r="AV59">
            <v>0</v>
          </cell>
          <cell r="AW59">
            <v>3.5085030866685307</v>
          </cell>
          <cell r="AX59">
            <v>0</v>
          </cell>
          <cell r="AY59">
            <v>23.123405806169441</v>
          </cell>
          <cell r="AZ59">
            <v>0</v>
          </cell>
          <cell r="BA59">
            <v>48.679685230164708</v>
          </cell>
          <cell r="BB59">
            <v>14.18783270318492</v>
          </cell>
          <cell r="BC59">
            <v>0</v>
          </cell>
          <cell r="BD59">
            <v>11.864109699235394</v>
          </cell>
          <cell r="BE59">
            <v>14.879723403439042</v>
          </cell>
          <cell r="BF59">
            <v>5.0199568662725911</v>
          </cell>
          <cell r="BG59">
            <v>0</v>
          </cell>
          <cell r="BH59">
            <v>0</v>
          </cell>
          <cell r="BI59">
            <v>0</v>
          </cell>
          <cell r="BJ59">
            <v>82.142334965990159</v>
          </cell>
          <cell r="BK59">
            <v>0</v>
          </cell>
          <cell r="BL59">
            <v>46.117815005967763</v>
          </cell>
          <cell r="BM59">
            <v>18.912366527188055</v>
          </cell>
          <cell r="BN59">
            <v>11.975373003908945</v>
          </cell>
          <cell r="BO59">
            <v>0.65344046472961304</v>
          </cell>
          <cell r="BP59">
            <v>21.67818207383684</v>
          </cell>
          <cell r="BQ59">
            <v>41.321694877933858</v>
          </cell>
          <cell r="BR59">
            <v>9.0594802558139556</v>
          </cell>
          <cell r="BS59">
            <v>0</v>
          </cell>
          <cell r="BT59">
            <v>16.127342744885613</v>
          </cell>
          <cell r="BU59">
            <v>33.062782248242925</v>
          </cell>
          <cell r="BV59">
            <v>9.0330255789678997</v>
          </cell>
          <cell r="BW59">
            <v>0</v>
          </cell>
          <cell r="BX59">
            <v>14.618374441027091</v>
          </cell>
          <cell r="BY59">
            <v>6.871798098852274</v>
          </cell>
          <cell r="BZ59">
            <v>0</v>
          </cell>
          <cell r="CA59">
            <v>0</v>
          </cell>
          <cell r="CB59">
            <v>0</v>
          </cell>
          <cell r="CC59">
            <v>0</v>
          </cell>
          <cell r="CD59">
            <v>58.344812356981194</v>
          </cell>
          <cell r="CE59">
            <v>0</v>
          </cell>
          <cell r="CF59">
            <v>0</v>
          </cell>
          <cell r="CG59">
            <v>0</v>
          </cell>
          <cell r="CH59">
            <v>49.595468854217309</v>
          </cell>
          <cell r="CI59">
            <v>35.700002672088445</v>
          </cell>
          <cell r="CJ59">
            <v>0</v>
          </cell>
          <cell r="CK59">
            <v>3.3701192662269817</v>
          </cell>
          <cell r="CL59">
            <v>0</v>
          </cell>
          <cell r="CM59">
            <v>58.528191628073841</v>
          </cell>
          <cell r="CN59">
            <v>0</v>
          </cell>
          <cell r="CO59">
            <v>27.169744592906095</v>
          </cell>
          <cell r="CP59">
            <v>0</v>
          </cell>
          <cell r="CQ59">
            <v>0</v>
          </cell>
          <cell r="CR59">
            <v>12.616917491735194</v>
          </cell>
          <cell r="CS59">
            <v>46.892389111679023</v>
          </cell>
          <cell r="CT59">
            <v>0</v>
          </cell>
          <cell r="CU59">
            <v>0</v>
          </cell>
          <cell r="CV59">
            <v>1.615100516220185</v>
          </cell>
          <cell r="CW59">
            <v>31.865538269828413</v>
          </cell>
          <cell r="CX59">
            <v>38.467037265666448</v>
          </cell>
          <cell r="CY59">
            <v>1.2437863624944356</v>
          </cell>
          <cell r="CZ59">
            <v>0</v>
          </cell>
          <cell r="DA59">
            <v>0</v>
          </cell>
          <cell r="DB59">
            <v>0</v>
          </cell>
          <cell r="DC59">
            <v>48.451930120864255</v>
          </cell>
          <cell r="DD59">
            <v>7.5841366667091172</v>
          </cell>
          <cell r="DE59">
            <v>6.6019545069810128</v>
          </cell>
          <cell r="DF59">
            <v>31.352263848478316</v>
          </cell>
          <cell r="DG59">
            <v>0</v>
          </cell>
          <cell r="DH59">
            <v>16.228376025170288</v>
          </cell>
          <cell r="DI59">
            <v>0</v>
          </cell>
          <cell r="DJ59">
            <v>8.3123904179452683</v>
          </cell>
          <cell r="DK59">
            <v>0</v>
          </cell>
          <cell r="DL59">
            <v>27.41466609958216</v>
          </cell>
          <cell r="DM59">
            <v>85.761252614127756</v>
          </cell>
          <cell r="DN59">
            <v>0</v>
          </cell>
          <cell r="DO59">
            <v>29.594267779616843</v>
          </cell>
          <cell r="DP59">
            <v>8.690024532679999</v>
          </cell>
          <cell r="DQ59">
            <v>10.585047914449484</v>
          </cell>
          <cell r="DR59">
            <v>0</v>
          </cell>
          <cell r="DS59">
            <v>0</v>
          </cell>
          <cell r="DT59">
            <v>0</v>
          </cell>
          <cell r="DU59">
            <v>27.723249651949512</v>
          </cell>
          <cell r="DV59">
            <v>29.751952685887673</v>
          </cell>
          <cell r="DW59">
            <v>0</v>
          </cell>
          <cell r="DX59">
            <v>0</v>
          </cell>
          <cell r="DY59">
            <v>9.5110691591323082</v>
          </cell>
          <cell r="DZ59">
            <v>13.21219828870418</v>
          </cell>
          <cell r="EA59">
            <v>0</v>
          </cell>
          <cell r="EB59">
            <v>0</v>
          </cell>
          <cell r="EC59">
            <v>4.1736375435184057</v>
          </cell>
          <cell r="ED59">
            <v>0</v>
          </cell>
          <cell r="EE59">
            <v>5.6828944241711348</v>
          </cell>
          <cell r="EF59">
            <v>38.707073055109511</v>
          </cell>
          <cell r="EG59">
            <v>25.445663518645702</v>
          </cell>
          <cell r="EH59">
            <v>23.997195218008915</v>
          </cell>
          <cell r="EI59">
            <v>12.481012985061389</v>
          </cell>
          <cell r="EJ59">
            <v>11.544310683016105</v>
          </cell>
          <cell r="EK59">
            <v>13.886097428503856</v>
          </cell>
          <cell r="EL59">
            <v>0</v>
          </cell>
          <cell r="EM59">
            <v>29.762763366239103</v>
          </cell>
          <cell r="EN59">
            <v>0</v>
          </cell>
        </row>
        <row r="60">
          <cell r="C60" t="str">
            <v>5.2.5</v>
          </cell>
          <cell r="F60" t="str">
            <v/>
          </cell>
          <cell r="G60" t="str">
            <v>Percentage of published patents with foreign inventor named</v>
          </cell>
          <cell r="I60">
            <v>2010</v>
          </cell>
          <cell r="J60">
            <v>1.2890551823779177</v>
          </cell>
          <cell r="K60">
            <v>0.68500841788507216</v>
          </cell>
          <cell r="L60">
            <v>1</v>
          </cell>
          <cell r="M60" t="str">
            <v>good</v>
          </cell>
          <cell r="N60" t="str">
            <v>SCORE</v>
          </cell>
          <cell r="O60">
            <v>0</v>
          </cell>
          <cell r="P60">
            <v>9.09</v>
          </cell>
          <cell r="Q60">
            <v>100</v>
          </cell>
          <cell r="R60" t="str">
            <v/>
          </cell>
          <cell r="S60">
            <v>0</v>
          </cell>
          <cell r="T60">
            <v>25.78</v>
          </cell>
          <cell r="U60">
            <v>32.21</v>
          </cell>
          <cell r="V60">
            <v>50</v>
          </cell>
          <cell r="W60">
            <v>0</v>
          </cell>
          <cell r="X60" t="str">
            <v/>
          </cell>
          <cell r="Y60">
            <v>6.67</v>
          </cell>
          <cell r="Z60">
            <v>54.87</v>
          </cell>
          <cell r="AA60">
            <v>0</v>
          </cell>
          <cell r="AB60" t="str">
            <v/>
          </cell>
          <cell r="AC60">
            <v>41.67</v>
          </cell>
          <cell r="AD60">
            <v>0</v>
          </cell>
          <cell r="AE60">
            <v>8.48</v>
          </cell>
          <cell r="AF60" t="str">
            <v/>
          </cell>
          <cell r="AG60">
            <v>12</v>
          </cell>
          <cell r="AH60">
            <v>0</v>
          </cell>
          <cell r="AI60" t="str">
            <v/>
          </cell>
          <cell r="AJ60">
            <v>0</v>
          </cell>
          <cell r="AK60">
            <v>39.6</v>
          </cell>
          <cell r="AL60">
            <v>16.13</v>
          </cell>
          <cell r="AM60">
            <v>8.02</v>
          </cell>
          <cell r="AN60">
            <v>14.29</v>
          </cell>
          <cell r="AO60">
            <v>83.33</v>
          </cell>
          <cell r="AP60">
            <v>0</v>
          </cell>
          <cell r="AQ60">
            <v>10.81</v>
          </cell>
          <cell r="AR60">
            <v>78.790000000000006</v>
          </cell>
          <cell r="AS60">
            <v>15.86</v>
          </cell>
          <cell r="AT60">
            <v>36.520000000000003</v>
          </cell>
          <cell r="AU60">
            <v>0</v>
          </cell>
          <cell r="AV60">
            <v>94.12</v>
          </cell>
          <cell r="AW60">
            <v>14.63</v>
          </cell>
          <cell r="AX60">
            <v>0</v>
          </cell>
          <cell r="AY60">
            <v>34.78</v>
          </cell>
          <cell r="AZ60" t="str">
            <v/>
          </cell>
          <cell r="BA60">
            <v>44.97</v>
          </cell>
          <cell r="BB60">
            <v>25.74</v>
          </cell>
          <cell r="BC60">
            <v>25</v>
          </cell>
          <cell r="BD60">
            <v>24.49</v>
          </cell>
          <cell r="BE60">
            <v>0</v>
          </cell>
          <cell r="BF60">
            <v>16.899999999999999</v>
          </cell>
          <cell r="BG60">
            <v>0</v>
          </cell>
          <cell r="BH60" t="str">
            <v/>
          </cell>
          <cell r="BI60">
            <v>0</v>
          </cell>
          <cell r="BJ60" t="str">
            <v/>
          </cell>
          <cell r="BK60">
            <v>15.65</v>
          </cell>
          <cell r="BL60">
            <v>65.150000000000006</v>
          </cell>
          <cell r="BM60">
            <v>13.33</v>
          </cell>
          <cell r="BN60">
            <v>25</v>
          </cell>
          <cell r="BO60" t="str">
            <v/>
          </cell>
          <cell r="BP60">
            <v>64.34</v>
          </cell>
          <cell r="BQ60">
            <v>9.9</v>
          </cell>
          <cell r="BR60">
            <v>9.0399999999999991</v>
          </cell>
          <cell r="BS60" t="str">
            <v/>
          </cell>
          <cell r="BT60">
            <v>22.53</v>
          </cell>
          <cell r="BU60" t="str">
            <v/>
          </cell>
          <cell r="BV60">
            <v>15.79</v>
          </cell>
          <cell r="BW60">
            <v>66.67</v>
          </cell>
          <cell r="BX60">
            <v>8.93</v>
          </cell>
          <cell r="BY60" t="str">
            <v/>
          </cell>
          <cell r="BZ60">
            <v>100</v>
          </cell>
          <cell r="CA60">
            <v>14.29</v>
          </cell>
          <cell r="CB60" t="str">
            <v/>
          </cell>
          <cell r="CC60">
            <v>0</v>
          </cell>
          <cell r="CD60">
            <v>93.48</v>
          </cell>
          <cell r="CE60">
            <v>0</v>
          </cell>
          <cell r="CF60">
            <v>0</v>
          </cell>
          <cell r="CG60">
            <v>0</v>
          </cell>
          <cell r="CH60">
            <v>26.42</v>
          </cell>
          <cell r="CI60">
            <v>0</v>
          </cell>
          <cell r="CJ60" t="str">
            <v/>
          </cell>
          <cell r="CK60">
            <v>10.87</v>
          </cell>
          <cell r="CL60">
            <v>0</v>
          </cell>
          <cell r="CM60">
            <v>0</v>
          </cell>
          <cell r="CN60">
            <v>5.26</v>
          </cell>
          <cell r="CO60">
            <v>0</v>
          </cell>
          <cell r="CP60">
            <v>100</v>
          </cell>
          <cell r="CQ60" t="str">
            <v/>
          </cell>
          <cell r="CR60">
            <v>55.76</v>
          </cell>
          <cell r="CS60">
            <v>30.07</v>
          </cell>
          <cell r="CT60">
            <v>0</v>
          </cell>
          <cell r="CU60">
            <v>100</v>
          </cell>
          <cell r="CV60">
            <v>0</v>
          </cell>
          <cell r="CW60">
            <v>26.8</v>
          </cell>
          <cell r="CX60">
            <v>100</v>
          </cell>
          <cell r="CY60" t="str">
            <v/>
          </cell>
          <cell r="CZ60" t="str">
            <v/>
          </cell>
          <cell r="DA60" t="str">
            <v/>
          </cell>
          <cell r="DB60">
            <v>50</v>
          </cell>
          <cell r="DC60">
            <v>6.25</v>
          </cell>
          <cell r="DD60">
            <v>13.02</v>
          </cell>
          <cell r="DE60">
            <v>21.36</v>
          </cell>
          <cell r="DF60" t="str">
            <v/>
          </cell>
          <cell r="DG60">
            <v>13.33</v>
          </cell>
          <cell r="DH60">
            <v>10.26</v>
          </cell>
          <cell r="DI60" t="str">
            <v/>
          </cell>
          <cell r="DJ60" t="str">
            <v/>
          </cell>
          <cell r="DK60">
            <v>0</v>
          </cell>
          <cell r="DL60">
            <v>5.26</v>
          </cell>
          <cell r="DM60">
            <v>72.87</v>
          </cell>
          <cell r="DN60">
            <v>30</v>
          </cell>
          <cell r="DO60">
            <v>13.93</v>
          </cell>
          <cell r="DP60">
            <v>13.85</v>
          </cell>
          <cell r="DQ60">
            <v>18.37</v>
          </cell>
          <cell r="DR60">
            <v>30</v>
          </cell>
          <cell r="DS60">
            <v>0</v>
          </cell>
          <cell r="DT60">
            <v>0</v>
          </cell>
          <cell r="DU60">
            <v>42.6</v>
          </cell>
          <cell r="DV60">
            <v>78.69</v>
          </cell>
          <cell r="DW60">
            <v>0</v>
          </cell>
          <cell r="DX60">
            <v>0</v>
          </cell>
          <cell r="DY60">
            <v>0</v>
          </cell>
          <cell r="DZ60">
            <v>51.72</v>
          </cell>
          <cell r="EA60">
            <v>50</v>
          </cell>
          <cell r="EB60">
            <v>33.33</v>
          </cell>
          <cell r="EC60">
            <v>3.47</v>
          </cell>
          <cell r="ED60">
            <v>0</v>
          </cell>
          <cell r="EE60">
            <v>24.36</v>
          </cell>
          <cell r="EF60">
            <v>92.31</v>
          </cell>
          <cell r="EG60">
            <v>30.65</v>
          </cell>
          <cell r="EH60">
            <v>44.89</v>
          </cell>
          <cell r="EI60" t="str">
            <v/>
          </cell>
          <cell r="EJ60" t="str">
            <v/>
          </cell>
          <cell r="EK60">
            <v>25</v>
          </cell>
          <cell r="EL60" t="str">
            <v/>
          </cell>
          <cell r="EM60">
            <v>0</v>
          </cell>
          <cell r="EN60">
            <v>0</v>
          </cell>
        </row>
        <row r="61">
          <cell r="C61" t="str">
            <v>5.3.1</v>
          </cell>
          <cell r="F61" t="str">
            <v>Outliers</v>
          </cell>
          <cell r="G61" t="str">
            <v>Royalty and license fees, payments (% of GDP)</v>
          </cell>
          <cell r="H61" t="str">
            <v>International Monetary Fund (WB database, WB &amp; OECD GDP estimates)</v>
          </cell>
          <cell r="I61" t="str">
            <v>2000 - 2009</v>
          </cell>
          <cell r="J61">
            <v>7.9954856125392109</v>
          </cell>
          <cell r="K61">
            <v>70.562309126962788</v>
          </cell>
          <cell r="L61">
            <v>1</v>
          </cell>
          <cell r="M61" t="str">
            <v>good</v>
          </cell>
          <cell r="N61" t="str">
            <v>Outliers</v>
          </cell>
          <cell r="O61">
            <v>0.12014586264839672</v>
          </cell>
          <cell r="P61" t="str">
            <v/>
          </cell>
          <cell r="Q61">
            <v>2.6492560989864249E-5</v>
          </cell>
          <cell r="R61">
            <v>0.43322238988727224</v>
          </cell>
          <cell r="S61" t="str">
            <v/>
          </cell>
          <cell r="T61">
            <v>0.29114974376691893</v>
          </cell>
          <cell r="U61">
            <v>0.33586466543934801</v>
          </cell>
          <cell r="V61">
            <v>4.4698430261141155E-2</v>
          </cell>
          <cell r="W61" t="str">
            <v/>
          </cell>
          <cell r="X61">
            <v>1.2852060730042998E-2</v>
          </cell>
          <cell r="Y61">
            <v>0.14845814527106554</v>
          </cell>
          <cell r="Z61">
            <v>0.45509826421673438</v>
          </cell>
          <cell r="AA61">
            <v>4.1235483327931227E-2</v>
          </cell>
          <cell r="AB61">
            <v>0.10755483505601046</v>
          </cell>
          <cell r="AC61">
            <v>3.5016478245877732E-2</v>
          </cell>
          <cell r="AD61">
            <v>9.8116464223167943E-2</v>
          </cell>
          <cell r="AE61">
            <v>0.15965617175732005</v>
          </cell>
          <cell r="AF61">
            <v>7.116948076254985E-2</v>
          </cell>
          <cell r="AG61">
            <v>0.24062998124277724</v>
          </cell>
          <cell r="AH61">
            <v>2.3036602657327356E-3</v>
          </cell>
          <cell r="AI61">
            <v>8.5249297147292999E-2</v>
          </cell>
          <cell r="AJ61">
            <v>6.7881046589512536E-2</v>
          </cell>
          <cell r="AK61">
            <v>0.57751135416626798</v>
          </cell>
          <cell r="AL61">
            <v>0.28136745640242233</v>
          </cell>
          <cell r="AM61">
            <v>0.22195080127592098</v>
          </cell>
          <cell r="AN61">
            <v>0.11009717645789376</v>
          </cell>
          <cell r="AO61">
            <v>0.22100887199001731</v>
          </cell>
          <cell r="AP61">
            <v>9.0378418455982781E-2</v>
          </cell>
          <cell r="AQ61">
            <v>0.33724754778161165</v>
          </cell>
          <cell r="AR61">
            <v>0.16854424609877458</v>
          </cell>
          <cell r="AS61">
            <v>0.38171038575466704</v>
          </cell>
          <cell r="AT61" t="str">
            <v/>
          </cell>
          <cell r="AU61">
            <v>0.11413120592512604</v>
          </cell>
          <cell r="AV61">
            <v>8.2895958035517497E-2</v>
          </cell>
          <cell r="AW61">
            <v>0.15099817223051712</v>
          </cell>
          <cell r="AX61">
            <v>0.1234130944764342</v>
          </cell>
          <cell r="AY61">
            <v>0.24000505121705676</v>
          </cell>
          <cell r="AZ61">
            <v>9.9067150366385914E-3</v>
          </cell>
          <cell r="BA61">
            <v>0.53848128119045091</v>
          </cell>
          <cell r="BB61">
            <v>0.19907127385728798</v>
          </cell>
          <cell r="BC61">
            <v>7.9661449156656433E-2</v>
          </cell>
          <cell r="BD61">
            <v>0.42355169586782693</v>
          </cell>
          <cell r="BE61" t="str">
            <v/>
          </cell>
          <cell r="BF61">
            <v>0.19828413491303373</v>
          </cell>
          <cell r="BG61">
            <v>0.24837978308251066</v>
          </cell>
          <cell r="BH61">
            <v>1.9417965775505277</v>
          </cell>
          <cell r="BI61">
            <v>0.12851087850862644</v>
          </cell>
          <cell r="BJ61">
            <v>0.7478202949890792</v>
          </cell>
          <cell r="BK61">
            <v>1.0346501082277879</v>
          </cell>
          <cell r="BL61">
            <v>2.639494634782134E-2</v>
          </cell>
          <cell r="BM61">
            <v>0.1419879174265985</v>
          </cell>
          <cell r="BN61">
            <v>0.28320975729867437</v>
          </cell>
          <cell r="BO61" t="str">
            <v/>
          </cell>
          <cell r="BP61">
            <v>15.349413834250846</v>
          </cell>
          <cell r="BQ61">
            <v>0.45892417409502839</v>
          </cell>
          <cell r="BR61">
            <v>8.9880728196167325E-2</v>
          </cell>
          <cell r="BS61">
            <v>0.37135330925016657</v>
          </cell>
          <cell r="BT61">
            <v>0.3321112488583815</v>
          </cell>
          <cell r="BU61" t="str">
            <v/>
          </cell>
          <cell r="BV61">
            <v>5.5851720258540169E-2</v>
          </cell>
          <cell r="BW61">
            <v>7.3113939249448631E-2</v>
          </cell>
          <cell r="BX61">
            <v>0.84671487878707785</v>
          </cell>
          <cell r="BY61" t="str">
            <v/>
          </cell>
          <cell r="BZ61">
            <v>0.26532932269727277</v>
          </cell>
          <cell r="CA61">
            <v>9.734529310501043E-2</v>
          </cell>
          <cell r="CB61">
            <v>2.7287865814623626E-3</v>
          </cell>
          <cell r="CC61">
            <v>7.8179278893525828E-2</v>
          </cell>
          <cell r="CD61">
            <v>0.88780112373967079</v>
          </cell>
          <cell r="CE61">
            <v>0.21907427308249008</v>
          </cell>
          <cell r="CF61">
            <v>0.18041781278977381</v>
          </cell>
          <cell r="CG61">
            <v>8.7962728726253287E-3</v>
          </cell>
          <cell r="CH61">
            <v>0.5868260025499874</v>
          </cell>
          <cell r="CI61">
            <v>1.8484578840178231E-2</v>
          </cell>
          <cell r="CJ61">
            <v>6.0374394916083034E-2</v>
          </cell>
          <cell r="CK61">
            <v>5.2760591423620648E-2</v>
          </cell>
          <cell r="CL61">
            <v>0.19668412304515098</v>
          </cell>
          <cell r="CM61">
            <v>1.8804546612852687E-2</v>
          </cell>
          <cell r="CN61">
            <v>5.3463883898639937E-2</v>
          </cell>
          <cell r="CO61">
            <v>3.6305056791564989E-2</v>
          </cell>
          <cell r="CP61">
            <v>6.2201382036261167E-2</v>
          </cell>
          <cell r="CQ61" t="str">
            <v/>
          </cell>
          <cell r="CR61">
            <v>0.51422904033667649</v>
          </cell>
          <cell r="CS61">
            <v>0.39268062454222957</v>
          </cell>
          <cell r="CT61" t="str">
            <v/>
          </cell>
          <cell r="CU61">
            <v>5.2551136699837556E-3</v>
          </cell>
          <cell r="CV61">
            <v>0.12046860577874005</v>
          </cell>
          <cell r="CW61">
            <v>0.14472288225865143</v>
          </cell>
          <cell r="CX61" t="str">
            <v/>
          </cell>
          <cell r="CY61">
            <v>5.5558993300605847E-2</v>
          </cell>
          <cell r="CZ61">
            <v>0.1011695196471207</v>
          </cell>
          <cell r="DA61">
            <v>1.1941379143832096E-2</v>
          </cell>
          <cell r="DB61">
            <v>0.11260415426248252</v>
          </cell>
          <cell r="DC61">
            <v>0.26117302744999132</v>
          </cell>
          <cell r="DD61">
            <v>0.3576110337073159</v>
          </cell>
          <cell r="DE61">
            <v>0.21763705757633051</v>
          </cell>
          <cell r="DF61" t="str">
            <v/>
          </cell>
          <cell r="DG61">
            <v>0.21041482578855736</v>
          </cell>
          <cell r="DH61">
            <v>0.33338529063433314</v>
          </cell>
          <cell r="DI61">
            <v>1.9603960830045328E-2</v>
          </cell>
          <cell r="DJ61" t="str">
            <v/>
          </cell>
          <cell r="DK61">
            <v>6.8545654334425582E-2</v>
          </cell>
          <cell r="DL61">
            <v>0.33449814888153057</v>
          </cell>
          <cell r="DM61">
            <v>6.4128633527299197</v>
          </cell>
          <cell r="DN61">
            <v>0.17648262511735846</v>
          </cell>
          <cell r="DO61">
            <v>0.59759819878102372</v>
          </cell>
          <cell r="DP61">
            <v>0.58101671668721588</v>
          </cell>
          <cell r="DQ61">
            <v>0.23618586361758609</v>
          </cell>
          <cell r="DR61" t="str">
            <v/>
          </cell>
          <cell r="DS61">
            <v>1.0339075307944936E-4</v>
          </cell>
          <cell r="DT61">
            <v>3.8767258369843982</v>
          </cell>
          <cell r="DU61">
            <v>0.45115921058642733</v>
          </cell>
          <cell r="DV61" t="str">
            <v/>
          </cell>
          <cell r="DW61">
            <v>5.5029585798816567E-2</v>
          </cell>
          <cell r="DX61">
            <v>1.6632670319546136E-3</v>
          </cell>
          <cell r="DY61">
            <v>5.1488002019491963E-4</v>
          </cell>
          <cell r="DZ61">
            <v>0.85303004503183966</v>
          </cell>
          <cell r="EA61" t="str">
            <v/>
          </cell>
          <cell r="EB61">
            <v>3.481965134997423E-2</v>
          </cell>
          <cell r="EC61">
            <v>0.10543389798094893</v>
          </cell>
          <cell r="ED61">
            <v>2.0285571801321064E-2</v>
          </cell>
          <cell r="EE61">
            <v>0.56717509183138004</v>
          </cell>
          <cell r="EF61" t="str">
            <v/>
          </cell>
          <cell r="EG61">
            <v>0.41762321255448948</v>
          </cell>
          <cell r="EH61">
            <v>0.17869537502655997</v>
          </cell>
          <cell r="EI61">
            <v>5.2762468344751706E-2</v>
          </cell>
          <cell r="EJ61">
            <v>0.10793143183589753</v>
          </cell>
          <cell r="EK61" t="str">
            <v/>
          </cell>
          <cell r="EL61">
            <v>-1.8205846457793461E-2</v>
          </cell>
          <cell r="EM61">
            <v>3.4516145336540133E-3</v>
          </cell>
          <cell r="EN61" t="str">
            <v/>
          </cell>
        </row>
        <row r="62">
          <cell r="C62" t="str">
            <v>5.3.2</v>
          </cell>
          <cell r="F62" t="str">
            <v>Outliers</v>
          </cell>
          <cell r="G62" t="str">
            <v>High-tech net imports (% of total net imports)</v>
          </cell>
          <cell r="H62" t="str">
            <v>UN COMTRADE</v>
          </cell>
          <cell r="I62" t="str">
            <v>2007 - 2010</v>
          </cell>
          <cell r="J62">
            <v>2.2205067171760495</v>
          </cell>
          <cell r="K62">
            <v>7.0183748729705684</v>
          </cell>
          <cell r="L62">
            <v>1</v>
          </cell>
          <cell r="M62" t="str">
            <v>good</v>
          </cell>
          <cell r="N62" t="str">
            <v>Outliers</v>
          </cell>
          <cell r="O62">
            <v>4.7084064715156524</v>
          </cell>
          <cell r="P62">
            <v>8.1789432315521626</v>
          </cell>
          <cell r="Q62" t="str">
            <v/>
          </cell>
          <cell r="R62">
            <v>16.765637730383762</v>
          </cell>
          <cell r="S62">
            <v>6.7924348031388968</v>
          </cell>
          <cell r="T62">
            <v>13.924782099326519</v>
          </cell>
          <cell r="U62">
            <v>11.159151488235294</v>
          </cell>
          <cell r="V62">
            <v>12.563249526143791</v>
          </cell>
          <cell r="W62">
            <v>7.8985111683168308</v>
          </cell>
          <cell r="X62" t="str">
            <v/>
          </cell>
          <cell r="Y62">
            <v>4.5844171328671326</v>
          </cell>
          <cell r="Z62">
            <v>8.8060893775568179</v>
          </cell>
          <cell r="AA62" t="str">
            <v/>
          </cell>
          <cell r="AB62">
            <v>10.811199886621315</v>
          </cell>
          <cell r="AC62">
            <v>5.3127788937093277</v>
          </cell>
          <cell r="AD62" t="str">
            <v/>
          </cell>
          <cell r="AE62">
            <v>15.674321865118563</v>
          </cell>
          <cell r="AF62" t="str">
            <v/>
          </cell>
          <cell r="AG62">
            <v>7.3179424290340345</v>
          </cell>
          <cell r="AH62">
            <v>3.5745519251336901</v>
          </cell>
          <cell r="AI62">
            <v>4.7486831674208148</v>
          </cell>
          <cell r="AJ62" t="str">
            <v/>
          </cell>
          <cell r="AK62">
            <v>12.838175770959243</v>
          </cell>
          <cell r="AL62">
            <v>8.0805978797169811</v>
          </cell>
          <cell r="AM62">
            <v>26.757055907102639</v>
          </cell>
          <cell r="AN62">
            <v>18.265305420141118</v>
          </cell>
          <cell r="AO62">
            <v>17.250682870503596</v>
          </cell>
          <cell r="AP62">
            <v>7.2698584195402303</v>
          </cell>
          <cell r="AQ62">
            <v>8.5168847512437811</v>
          </cell>
          <cell r="AR62">
            <v>7.0836444892812098</v>
          </cell>
          <cell r="AS62">
            <v>17.300086346666667</v>
          </cell>
          <cell r="AT62">
            <v>11.652482096459096</v>
          </cell>
          <cell r="AU62">
            <v>6.5380477851239664</v>
          </cell>
          <cell r="AV62">
            <v>10.437638331125827</v>
          </cell>
          <cell r="AW62">
            <v>5.3853059018867926</v>
          </cell>
          <cell r="AX62">
            <v>7.7676767999999994</v>
          </cell>
          <cell r="AY62">
            <v>11.691506803030304</v>
          </cell>
          <cell r="AZ62">
            <v>10.250327907729872</v>
          </cell>
          <cell r="BA62">
            <v>11.37026169941349</v>
          </cell>
          <cell r="BB62">
            <v>14.7715620047644</v>
          </cell>
          <cell r="BC62" t="str">
            <v/>
          </cell>
          <cell r="BD62">
            <v>14.444473987206823</v>
          </cell>
          <cell r="BE62" t="str">
            <v/>
          </cell>
          <cell r="BF62">
            <v>8.8506842606635079</v>
          </cell>
          <cell r="BG62">
            <v>8.0713048347826089</v>
          </cell>
          <cell r="BH62">
            <v>4.7706068749999995</v>
          </cell>
          <cell r="BI62">
            <v>8.8201916134453793</v>
          </cell>
          <cell r="BJ62">
            <v>43.050428541006525</v>
          </cell>
          <cell r="BK62">
            <v>19.930250572082382</v>
          </cell>
          <cell r="BL62">
            <v>7.9273463358778624</v>
          </cell>
          <cell r="BM62">
            <v>10.494686390977444</v>
          </cell>
          <cell r="BN62" t="str">
            <v/>
          </cell>
          <cell r="BO62" t="str">
            <v/>
          </cell>
          <cell r="BP62">
            <v>26.239749087859426</v>
          </cell>
          <cell r="BQ62">
            <v>12.982959915611813</v>
          </cell>
          <cell r="BR62">
            <v>9.7903507949397586</v>
          </cell>
          <cell r="BS62">
            <v>4.9554347035573123</v>
          </cell>
          <cell r="BT62">
            <v>15.466119262481962</v>
          </cell>
          <cell r="BU62">
            <v>6.7321101960784304</v>
          </cell>
          <cell r="BV62">
            <v>8.1594707746478861</v>
          </cell>
          <cell r="BW62">
            <v>11.996920803921569</v>
          </cell>
          <cell r="BX62">
            <v>18.15191815356037</v>
          </cell>
          <cell r="BY62" t="str">
            <v/>
          </cell>
          <cell r="BZ62">
            <v>4.6714619875776391</v>
          </cell>
          <cell r="CA62">
            <v>7.1824787687366163</v>
          </cell>
          <cell r="CB62">
            <v>7.4627923888888894</v>
          </cell>
          <cell r="CC62">
            <v>4.9574153376068377</v>
          </cell>
          <cell r="CD62">
            <v>9.6774803473371005</v>
          </cell>
          <cell r="CE62">
            <v>6.7223584325396821</v>
          </cell>
          <cell r="CF62">
            <v>4.842402911392405</v>
          </cell>
          <cell r="CG62">
            <v>9.9513132258064516</v>
          </cell>
          <cell r="CH62">
            <v>33.648044217741933</v>
          </cell>
          <cell r="CI62">
            <v>4.9312923652694609</v>
          </cell>
          <cell r="CJ62">
            <v>9.0485281769436998</v>
          </cell>
          <cell r="CK62">
            <v>19.27891795</v>
          </cell>
          <cell r="CL62">
            <v>7.3217677210029715</v>
          </cell>
          <cell r="CM62">
            <v>5.8228719802258837</v>
          </cell>
          <cell r="CN62" t="str">
            <v/>
          </cell>
          <cell r="CO62" t="str">
            <v/>
          </cell>
          <cell r="CP62">
            <v>4.9518790405117272</v>
          </cell>
          <cell r="CQ62">
            <v>6.9435838400000005</v>
          </cell>
          <cell r="CR62">
            <v>16.243555315968585</v>
          </cell>
          <cell r="CS62">
            <v>12.677109513245032</v>
          </cell>
          <cell r="CT62">
            <v>7.5013295977011492</v>
          </cell>
          <cell r="CU62">
            <v>8.7739396000000003</v>
          </cell>
          <cell r="CV62">
            <v>6.494383115044247</v>
          </cell>
          <cell r="CW62">
            <v>11.991728412223667</v>
          </cell>
          <cell r="CX62">
            <v>5.3591489230769227</v>
          </cell>
          <cell r="CY62">
            <v>6.9290154029019444</v>
          </cell>
          <cell r="CZ62">
            <v>8.8086151861360715</v>
          </cell>
          <cell r="DA62">
            <v>22.771847149999999</v>
          </cell>
          <cell r="DB62">
            <v>10.792523525114154</v>
          </cell>
          <cell r="DC62" t="str">
            <v/>
          </cell>
          <cell r="DD62">
            <v>11.615052718666668</v>
          </cell>
          <cell r="DE62">
            <v>7.9178721808510639</v>
          </cell>
          <cell r="DF62" t="str">
            <v/>
          </cell>
          <cell r="DG62">
            <v>12.193776141935484</v>
          </cell>
          <cell r="DH62">
            <v>12.240079517511521</v>
          </cell>
          <cell r="DI62">
            <v>16.363730900900901</v>
          </cell>
          <cell r="DJ62">
            <v>9.1160969644351475</v>
          </cell>
          <cell r="DK62">
            <v>3.8200658577405857</v>
          </cell>
          <cell r="DL62">
            <v>6.9386628143712574</v>
          </cell>
          <cell r="DM62">
            <v>32.333811723170733</v>
          </cell>
          <cell r="DN62">
            <v>10.251287409420289</v>
          </cell>
          <cell r="DO62">
            <v>7.4922796492989843</v>
          </cell>
          <cell r="DP62">
            <v>13.393129796695519</v>
          </cell>
          <cell r="DQ62">
            <v>9.6820706618055556</v>
          </cell>
          <cell r="DR62">
            <v>4.9650191693548384</v>
          </cell>
          <cell r="DS62">
            <v>8.2534905820721782</v>
          </cell>
          <cell r="DT62" t="str">
            <v/>
          </cell>
          <cell r="DU62">
            <v>14.602455706666667</v>
          </cell>
          <cell r="DV62">
            <v>15.760620509032258</v>
          </cell>
          <cell r="DW62">
            <v>2.408876939226519</v>
          </cell>
          <cell r="DX62" t="str">
            <v/>
          </cell>
          <cell r="DY62">
            <v>6.5176014107365789</v>
          </cell>
          <cell r="DZ62">
            <v>17.494669173714666</v>
          </cell>
          <cell r="EA62">
            <v>7.4634674867527018</v>
          </cell>
          <cell r="EB62">
            <v>9.4597055130890055</v>
          </cell>
          <cell r="EC62">
            <v>9.7846008836879435</v>
          </cell>
          <cell r="ED62">
            <v>9.9260590588235296</v>
          </cell>
          <cell r="EE62" t="str">
            <v/>
          </cell>
          <cell r="EF62">
            <v>7.2848930388571436</v>
          </cell>
          <cell r="EG62">
            <v>13.875963746334444</v>
          </cell>
          <cell r="EH62">
            <v>17.31489156928934</v>
          </cell>
          <cell r="EI62">
            <v>10.207911678726484</v>
          </cell>
          <cell r="EJ62" t="str">
            <v/>
          </cell>
          <cell r="EK62">
            <v>11.186708250357654</v>
          </cell>
          <cell r="EL62">
            <v>3.7591985076252721</v>
          </cell>
          <cell r="EM62">
            <v>4.5033986842105262</v>
          </cell>
          <cell r="EN62">
            <v>5.7735530028328608</v>
          </cell>
        </row>
        <row r="63">
          <cell r="C63" t="str">
            <v>5.3.3</v>
          </cell>
          <cell r="G63" t="str">
            <v>Computer, communications and other services (% of commercial service imports)</v>
          </cell>
          <cell r="H63" t="str">
            <v>International Monetary Fund (WB database)</v>
          </cell>
          <cell r="I63" t="str">
            <v>2000 - 2009</v>
          </cell>
          <cell r="J63">
            <v>0.34900423762821781</v>
          </cell>
          <cell r="K63">
            <v>-0.10135581768009505</v>
          </cell>
          <cell r="L63">
            <v>1</v>
          </cell>
          <cell r="M63" t="str">
            <v>good</v>
          </cell>
          <cell r="N63" t="str">
            <v>SCORE</v>
          </cell>
          <cell r="O63">
            <v>8.8776311121760045</v>
          </cell>
          <cell r="P63" t="str">
            <v/>
          </cell>
          <cell r="Q63">
            <v>72.202056281385879</v>
          </cell>
          <cell r="R63">
            <v>32.734498000714908</v>
          </cell>
          <cell r="S63">
            <v>8.3389809696298727</v>
          </cell>
          <cell r="T63">
            <v>26.700186381191017</v>
          </cell>
          <cell r="U63">
            <v>37.671345863819646</v>
          </cell>
          <cell r="V63">
            <v>61.660003403162882</v>
          </cell>
          <cell r="W63">
            <v>11.533761075465918</v>
          </cell>
          <cell r="X63">
            <v>7.6134290294728544</v>
          </cell>
          <cell r="Y63">
            <v>27.807591945251332</v>
          </cell>
          <cell r="Z63">
            <v>46.534133725208264</v>
          </cell>
          <cell r="AA63">
            <v>20.373190655048873</v>
          </cell>
          <cell r="AB63">
            <v>19.273473065303008</v>
          </cell>
          <cell r="AC63">
            <v>25.339031498679972</v>
          </cell>
          <cell r="AD63">
            <v>33.764733128198245</v>
          </cell>
          <cell r="AE63">
            <v>49.423412767388875</v>
          </cell>
          <cell r="AF63">
            <v>22.388272981553783</v>
          </cell>
          <cell r="AG63">
            <v>34.908884074263469</v>
          </cell>
          <cell r="AH63">
            <v>12.882345023081299</v>
          </cell>
          <cell r="AI63">
            <v>26.523331790378577</v>
          </cell>
          <cell r="AJ63">
            <v>45.179418861803001</v>
          </cell>
          <cell r="AK63">
            <v>34.744227079301481</v>
          </cell>
          <cell r="AL63">
            <v>20.374696200227589</v>
          </cell>
          <cell r="AM63">
            <v>35.290553597447044</v>
          </cell>
          <cell r="AN63">
            <v>32.448880952756184</v>
          </cell>
          <cell r="AO63">
            <v>28.672926378179099</v>
          </cell>
          <cell r="AP63">
            <v>27.207975777264281</v>
          </cell>
          <cell r="AQ63">
            <v>50.570062187356015</v>
          </cell>
          <cell r="AR63">
            <v>18.508256853322052</v>
          </cell>
          <cell r="AS63">
            <v>53.879416524569265</v>
          </cell>
          <cell r="AT63">
            <v>34.84418381189198</v>
          </cell>
          <cell r="AU63">
            <v>12.984015234577868</v>
          </cell>
          <cell r="AV63">
            <v>18.471464039380521</v>
          </cell>
          <cell r="AW63">
            <v>24.133770984951155</v>
          </cell>
          <cell r="AX63">
            <v>13.12509165656067</v>
          </cell>
          <cell r="AY63">
            <v>41.432579014219804</v>
          </cell>
          <cell r="AZ63">
            <v>21.793443326599046</v>
          </cell>
          <cell r="BA63">
            <v>62.398471444010518</v>
          </cell>
          <cell r="BB63">
            <v>40.79594797800997</v>
          </cell>
          <cell r="BC63">
            <v>12.319718620104581</v>
          </cell>
          <cell r="BD63">
            <v>43.412224706699952</v>
          </cell>
          <cell r="BE63">
            <v>27.695588554336439</v>
          </cell>
          <cell r="BF63">
            <v>23.817229256871016</v>
          </cell>
          <cell r="BG63">
            <v>9.805082920525507</v>
          </cell>
          <cell r="BH63">
            <v>40.199683082027285</v>
          </cell>
          <cell r="BI63">
            <v>24.888446618384634</v>
          </cell>
          <cell r="BJ63">
            <v>23.727844963789309</v>
          </cell>
          <cell r="BK63">
            <v>55.909085665336676</v>
          </cell>
          <cell r="BL63">
            <v>36.949270109633957</v>
          </cell>
          <cell r="BM63">
            <v>34.553433295863627</v>
          </cell>
          <cell r="BN63">
            <v>32.224994523518575</v>
          </cell>
          <cell r="BO63">
            <v>1.0779961953075485</v>
          </cell>
          <cell r="BP63">
            <v>75.534345546925294</v>
          </cell>
          <cell r="BQ63">
            <v>48.264187414395238</v>
          </cell>
          <cell r="BR63">
            <v>50.332796434996389</v>
          </cell>
          <cell r="BS63">
            <v>34.086588308528462</v>
          </cell>
          <cell r="BT63">
            <v>49.682003735765065</v>
          </cell>
          <cell r="BU63">
            <v>10.4059154278672</v>
          </cell>
          <cell r="BV63">
            <v>63.493825855137899</v>
          </cell>
          <cell r="BW63">
            <v>26.342552272302598</v>
          </cell>
          <cell r="BX63">
            <v>49.129613674374689</v>
          </cell>
          <cell r="BY63">
            <v>2.0915354330707885</v>
          </cell>
          <cell r="BZ63">
            <v>19.159741387803166</v>
          </cell>
          <cell r="CA63">
            <v>34.343881389687979</v>
          </cell>
          <cell r="CB63">
            <v>54.883909848727185</v>
          </cell>
          <cell r="CC63">
            <v>19.872304510730515</v>
          </cell>
          <cell r="CD63">
            <v>28.905748714726911</v>
          </cell>
          <cell r="CE63">
            <v>45.032317477900627</v>
          </cell>
          <cell r="CF63">
            <v>34.657516690954296</v>
          </cell>
          <cell r="CG63">
            <v>14.737695469420444</v>
          </cell>
          <cell r="CH63">
            <v>38.308900904620536</v>
          </cell>
          <cell r="CI63">
            <v>17.865462698700796</v>
          </cell>
          <cell r="CJ63">
            <v>39.89689042170388</v>
          </cell>
          <cell r="CK63">
            <v>1.6373290083492691</v>
          </cell>
          <cell r="CL63">
            <v>23.738916183478665</v>
          </cell>
          <cell r="CM63">
            <v>20.757640547148668</v>
          </cell>
          <cell r="CN63">
            <v>30.358490491608805</v>
          </cell>
          <cell r="CO63">
            <v>42.076805360759181</v>
          </cell>
          <cell r="CP63">
            <v>40.869125948188589</v>
          </cell>
          <cell r="CQ63">
            <v>12.438812446092655</v>
          </cell>
          <cell r="CR63">
            <v>51.434481006177634</v>
          </cell>
          <cell r="CS63">
            <v>33.818302280558129</v>
          </cell>
          <cell r="CT63">
            <v>12.75608813297255</v>
          </cell>
          <cell r="CU63">
            <v>18.299957154300387</v>
          </cell>
          <cell r="CV63">
            <v>34.399775126491392</v>
          </cell>
          <cell r="CW63">
            <v>36.644773059581006</v>
          </cell>
          <cell r="CX63">
            <v>35.908239700374622</v>
          </cell>
          <cell r="CY63">
            <v>29.620123203285416</v>
          </cell>
          <cell r="CZ63">
            <v>11.428025416845841</v>
          </cell>
          <cell r="DA63">
            <v>2.5139524504567134</v>
          </cell>
          <cell r="DB63">
            <v>27.935888598140821</v>
          </cell>
          <cell r="DC63">
            <v>23.154362416107389</v>
          </cell>
          <cell r="DD63">
            <v>41.473701969716139</v>
          </cell>
          <cell r="DE63">
            <v>40.047886824740814</v>
          </cell>
          <cell r="DF63" t="str">
            <v/>
          </cell>
          <cell r="DG63">
            <v>50.915895213708879</v>
          </cell>
          <cell r="DH63">
            <v>44.758240205621256</v>
          </cell>
          <cell r="DI63">
            <v>21.708272172946053</v>
          </cell>
          <cell r="DJ63">
            <v>27.5871496949744</v>
          </cell>
          <cell r="DK63">
            <v>20.979972276505748</v>
          </cell>
          <cell r="DL63">
            <v>40.393415595881137</v>
          </cell>
          <cell r="DM63">
            <v>42.262017027402528</v>
          </cell>
          <cell r="DN63">
            <v>37.356158072835804</v>
          </cell>
          <cell r="DO63">
            <v>44.649818940441044</v>
          </cell>
          <cell r="DP63">
            <v>26.097428168131998</v>
          </cell>
          <cell r="DQ63">
            <v>52.461522109961145</v>
          </cell>
          <cell r="DR63">
            <v>15.22436541693132</v>
          </cell>
          <cell r="DS63">
            <v>67.652811249746833</v>
          </cell>
          <cell r="DT63">
            <v>47.686201898103121</v>
          </cell>
          <cell r="DU63">
            <v>56.193204578711317</v>
          </cell>
          <cell r="DV63">
            <v>45.838557878829512</v>
          </cell>
          <cell r="DW63">
            <v>7.3884535422996862</v>
          </cell>
          <cell r="DX63">
            <v>38.151974125281725</v>
          </cell>
          <cell r="DY63">
            <v>14.790372947562688</v>
          </cell>
          <cell r="DZ63">
            <v>37.901133726146597</v>
          </cell>
          <cell r="EA63">
            <v>22.14443625644806</v>
          </cell>
          <cell r="EB63">
            <v>22.623719349996051</v>
          </cell>
          <cell r="EC63">
            <v>18.510924585122069</v>
          </cell>
          <cell r="ED63">
            <v>15.83688440789912</v>
          </cell>
          <cell r="EE63">
            <v>25.022583559168922</v>
          </cell>
          <cell r="EF63" t="str">
            <v/>
          </cell>
          <cell r="EG63">
            <v>42.880144368889027</v>
          </cell>
          <cell r="EH63">
            <v>34.649189937724742</v>
          </cell>
          <cell r="EI63">
            <v>21.43042514266358</v>
          </cell>
          <cell r="EJ63">
            <v>33.427301311937541</v>
          </cell>
          <cell r="EK63" t="str">
            <v/>
          </cell>
          <cell r="EL63">
            <v>34.651652960885528</v>
          </cell>
          <cell r="EM63">
            <v>26.044047371701637</v>
          </cell>
          <cell r="EN63" t="str">
            <v/>
          </cell>
        </row>
        <row r="64">
          <cell r="C64" t="str">
            <v>5.3.4</v>
          </cell>
          <cell r="F64" t="str">
            <v>Outliers</v>
          </cell>
          <cell r="G64" t="str">
            <v>Foreign direct investment, net inflows (% of GDP)</v>
          </cell>
          <cell r="H64" t="str">
            <v>International Monetary Fund (WB database, WB &amp; OECD GDP estimates)</v>
          </cell>
          <cell r="I64" t="str">
            <v>2000 - 2009</v>
          </cell>
          <cell r="J64">
            <v>11.040020878262974</v>
          </cell>
          <cell r="K64">
            <v>123.78424989396102</v>
          </cell>
          <cell r="L64">
            <v>1</v>
          </cell>
          <cell r="M64" t="str">
            <v>good</v>
          </cell>
          <cell r="N64" t="str">
            <v>Outliers</v>
          </cell>
          <cell r="O64">
            <v>8.1392825837466685</v>
          </cell>
          <cell r="P64">
            <v>2.024875753210218</v>
          </cell>
          <cell r="Q64">
            <v>2.9211998267243313</v>
          </cell>
          <cell r="R64">
            <v>1.2703646701166655</v>
          </cell>
          <cell r="S64">
            <v>8.9226433927827724</v>
          </cell>
          <cell r="T64">
            <v>2.4405801441934152</v>
          </cell>
          <cell r="U64">
            <v>2.2866140006651889</v>
          </cell>
          <cell r="V64">
            <v>1.1002127273778883</v>
          </cell>
          <cell r="W64">
            <v>1.2486079665244378</v>
          </cell>
          <cell r="X64">
            <v>0.75453073237443302</v>
          </cell>
          <cell r="Y64">
            <v>3.8427819910548888</v>
          </cell>
          <cell r="Z64">
            <v>-8.2476235679266896</v>
          </cell>
          <cell r="AA64">
            <v>1.3905240716578542</v>
          </cell>
          <cell r="AB64">
            <v>2.4396151413620784</v>
          </cell>
          <cell r="AC64">
            <v>1.3764839944514802</v>
          </cell>
          <cell r="AD64">
            <v>2.1278269349602597</v>
          </cell>
          <cell r="AE64">
            <v>1.6273908954355334</v>
          </cell>
          <cell r="AF64">
            <v>0.76576937483107987</v>
          </cell>
          <cell r="AG64">
            <v>9.4302272213332952</v>
          </cell>
          <cell r="AH64">
            <v>2.1055217904770407</v>
          </cell>
          <cell r="AI64">
            <v>5.0744813283832313</v>
          </cell>
          <cell r="AJ64">
            <v>1.5330403932467769</v>
          </cell>
          <cell r="AK64">
            <v>1.4893087012284316</v>
          </cell>
          <cell r="AL64">
            <v>7.7606777037909369</v>
          </cell>
          <cell r="AM64">
            <v>1.5684151228388774</v>
          </cell>
          <cell r="AN64">
            <v>3.0791509353039515</v>
          </cell>
          <cell r="AO64">
            <v>4.6050804268626022</v>
          </cell>
          <cell r="AP64">
            <v>1.6343551093508681</v>
          </cell>
          <cell r="AQ64">
            <v>4.6821296899505187</v>
          </cell>
          <cell r="AR64">
            <v>23.594864717853294</v>
          </cell>
          <cell r="AS64">
            <v>1.4009033180185124</v>
          </cell>
          <cell r="AT64">
            <v>0.9383850253889443</v>
          </cell>
          <cell r="AU64">
            <v>4.4169204150723873</v>
          </cell>
          <cell r="AV64">
            <v>0.55277206683126279</v>
          </cell>
          <cell r="AW64">
            <v>3.5621769164932822</v>
          </cell>
          <cell r="AX64">
            <v>2.0417351010639559</v>
          </cell>
          <cell r="AY64">
            <v>9.1762852203696337</v>
          </cell>
          <cell r="AZ64">
            <v>0.77633536100869083</v>
          </cell>
          <cell r="BA64">
            <v>2.5246901865464196E-2</v>
          </cell>
          <cell r="BB64">
            <v>2.2642392538677196</v>
          </cell>
          <cell r="BC64">
            <v>6.1278259057780726</v>
          </cell>
          <cell r="BD64">
            <v>1.1757435938606593</v>
          </cell>
          <cell r="BE64">
            <v>6.4378399791620575</v>
          </cell>
          <cell r="BF64">
            <v>0.73328971821842592</v>
          </cell>
          <cell r="BG64">
            <v>1.6071002577442275</v>
          </cell>
          <cell r="BH64">
            <v>7.12231461493365</v>
          </cell>
          <cell r="BI64">
            <v>3.4949366908619952</v>
          </cell>
          <cell r="BJ64">
            <v>24.882726017793093</v>
          </cell>
          <cell r="BK64">
            <v>2.158262394536711</v>
          </cell>
          <cell r="BL64">
            <v>0.50091471580099078</v>
          </cell>
          <cell r="BM64">
            <v>2.5105687388835403</v>
          </cell>
          <cell r="BN64">
            <v>0.90275927144347201</v>
          </cell>
          <cell r="BO64">
            <v>0.91116150153848219</v>
          </cell>
          <cell r="BP64">
            <v>11.106567300124732</v>
          </cell>
          <cell r="BQ64">
            <v>1.9929704765734917</v>
          </cell>
          <cell r="BR64">
            <v>1.3714845455553617</v>
          </cell>
          <cell r="BS64">
            <v>4.4810833983913989</v>
          </cell>
          <cell r="BT64">
            <v>0.2334607332899947</v>
          </cell>
          <cell r="BU64">
            <v>9.4917023459635121</v>
          </cell>
          <cell r="BV64">
            <v>11.811396829083051</v>
          </cell>
          <cell r="BW64">
            <v>0.47836236590671793</v>
          </cell>
          <cell r="BX64">
            <v>0.18093440515207479</v>
          </cell>
          <cell r="BY64">
            <v>-4.0208101831659595E-3</v>
          </cell>
          <cell r="BZ64">
            <v>4.1365418428687875</v>
          </cell>
          <cell r="CA64">
            <v>0.35693274138503828</v>
          </cell>
          <cell r="CB64">
            <v>13.912136308439187</v>
          </cell>
          <cell r="CC64">
            <v>0.61855532094180798</v>
          </cell>
          <cell r="CD64">
            <v>372.57671482334717</v>
          </cell>
          <cell r="CE64">
            <v>2.6879858334504387</v>
          </cell>
          <cell r="CF64">
            <v>6.3273223378361321</v>
          </cell>
          <cell r="CG64">
            <v>1.2786317547048685</v>
          </cell>
          <cell r="CH64">
            <v>0.71851098584663919</v>
          </cell>
          <cell r="CI64">
            <v>1.2127112254590455</v>
          </cell>
          <cell r="CJ64">
            <v>2.9885759592866235</v>
          </cell>
          <cell r="CK64">
            <v>1.6532160014261061</v>
          </cell>
          <cell r="CL64">
            <v>2.3653902436587115</v>
          </cell>
          <cell r="CM64">
            <v>14.839025906338577</v>
          </cell>
          <cell r="CN64">
            <v>2.1563122038598501</v>
          </cell>
          <cell r="CO64">
            <v>9.0010943777436996</v>
          </cell>
          <cell r="CP64">
            <v>5.2911110614865446</v>
          </cell>
          <cell r="CQ64">
            <v>0.30465038784552628</v>
          </cell>
          <cell r="CR64">
            <v>4.2022665181977565</v>
          </cell>
          <cell r="CS64">
            <v>-0.99414969741660575</v>
          </cell>
          <cell r="CT64">
            <v>7.0721595659151122</v>
          </cell>
          <cell r="CU64">
            <v>13.725413060583024</v>
          </cell>
          <cell r="CV64">
            <v>3.3448331800785001</v>
          </cell>
          <cell r="CW64">
            <v>2.952454935315286</v>
          </cell>
          <cell r="CX64">
            <v>4.7932998316450526</v>
          </cell>
          <cell r="CY64">
            <v>1.473547966761624</v>
          </cell>
          <cell r="CZ64">
            <v>7.1741329772166242</v>
          </cell>
          <cell r="DA64">
            <v>1.4378825357308411</v>
          </cell>
          <cell r="DB64">
            <v>3.6521753034313749</v>
          </cell>
          <cell r="DC64">
            <v>1.2084680700061357</v>
          </cell>
          <cell r="DD64">
            <v>3.2078035247244014</v>
          </cell>
          <cell r="DE64">
            <v>1.2056081870760338</v>
          </cell>
          <cell r="DF64" t="str">
            <v/>
          </cell>
          <cell r="DG64">
            <v>3.9165709460937967</v>
          </cell>
          <cell r="DH64">
            <v>2.9832644168101363</v>
          </cell>
          <cell r="DI64">
            <v>2.2752127244392391</v>
          </cell>
          <cell r="DJ64">
            <v>2.7941295443126366</v>
          </cell>
          <cell r="DK64">
            <v>1.6186664682614589</v>
          </cell>
          <cell r="DL64">
            <v>4.4699163751530824</v>
          </cell>
          <cell r="DM64">
            <v>9.2238415730688068</v>
          </cell>
          <cell r="DN64">
            <v>-3.5842958914080868E-2</v>
          </cell>
          <cell r="DO64">
            <v>-1.1939483771112596</v>
          </cell>
          <cell r="DP64">
            <v>1.8760787830846473</v>
          </cell>
          <cell r="DQ64">
            <v>0.44179995211629253</v>
          </cell>
          <cell r="DR64">
            <v>0.96238221710083871</v>
          </cell>
          <cell r="DS64">
            <v>4.9051600309271501</v>
          </cell>
          <cell r="DT64">
            <v>2.1894688987410276</v>
          </cell>
          <cell r="DU64">
            <v>2.841323257606267</v>
          </cell>
          <cell r="DV64">
            <v>5.6082249544571496</v>
          </cell>
          <cell r="DW64">
            <v>2.7477393373290671</v>
          </cell>
          <cell r="DX64">
            <v>0.31777640682732866</v>
          </cell>
          <cell r="DY64">
            <v>1.9400073427547866</v>
          </cell>
          <cell r="DZ64">
            <v>1.8865849032417634</v>
          </cell>
          <cell r="EA64">
            <v>3.3441450316624435</v>
          </cell>
          <cell r="EB64">
            <v>4.0329018765188067</v>
          </cell>
          <cell r="EC64">
            <v>1.3672238344659164</v>
          </cell>
          <cell r="ED64">
            <v>3.7633558098529494</v>
          </cell>
          <cell r="EE64">
            <v>4.2414832954346675</v>
          </cell>
          <cell r="EF64" t="str">
            <v/>
          </cell>
          <cell r="EG64">
            <v>3.3535321552685322</v>
          </cell>
          <cell r="EH64">
            <v>0.95410439832849347</v>
          </cell>
          <cell r="EI64">
            <v>4.0039642887988416</v>
          </cell>
          <cell r="EJ64">
            <v>-0.95206561321153926</v>
          </cell>
          <cell r="EK64">
            <v>7.820513148294431</v>
          </cell>
          <cell r="EL64">
            <v>0.49001655559788859</v>
          </cell>
          <cell r="EM64">
            <v>5.4599648005102361</v>
          </cell>
          <cell r="EN64">
            <v>1.0666666666666667</v>
          </cell>
        </row>
        <row r="65">
          <cell r="C65" t="str">
            <v>6.1.1</v>
          </cell>
          <cell r="F65" t="str">
            <v>Outliers</v>
          </cell>
          <cell r="G65" t="str">
            <v>Resident patent applications at the National Patent Office (per billion GDP, PPP, 2005 $)</v>
          </cell>
          <cell r="H65" t="str">
            <v>World Intellectual Property Organization</v>
          </cell>
          <cell r="I65" t="str">
            <v>2000 - 2010</v>
          </cell>
          <cell r="J65">
            <v>5.7258952951034434</v>
          </cell>
          <cell r="K65">
            <v>36.855504299390006</v>
          </cell>
          <cell r="L65">
            <v>1</v>
          </cell>
          <cell r="M65" t="str">
            <v>good</v>
          </cell>
          <cell r="N65" t="str">
            <v>Outliers</v>
          </cell>
          <cell r="O65" t="str">
            <v/>
          </cell>
          <cell r="P65">
            <v>0.33913006790397099</v>
          </cell>
          <cell r="Q65" t="str">
            <v/>
          </cell>
          <cell r="R65" t="str">
            <v/>
          </cell>
          <cell r="S65">
            <v>7.8493525364370713</v>
          </cell>
          <cell r="T65">
            <v>3.4763422378729731</v>
          </cell>
          <cell r="U65">
            <v>7.8032049186384027</v>
          </cell>
          <cell r="V65">
            <v>3.1572777438455981</v>
          </cell>
          <cell r="W65" t="str">
            <v/>
          </cell>
          <cell r="X65">
            <v>0.26361966814763427</v>
          </cell>
          <cell r="Y65">
            <v>15.320948909027901</v>
          </cell>
          <cell r="Z65">
            <v>1.9141728680770893</v>
          </cell>
          <cell r="AA65" t="str">
            <v/>
          </cell>
          <cell r="AB65" t="str">
            <v/>
          </cell>
          <cell r="AC65">
            <v>2.0931054778342584</v>
          </cell>
          <cell r="AD65" t="str">
            <v/>
          </cell>
          <cell r="AE65">
            <v>2.3048336612446145</v>
          </cell>
          <cell r="AF65">
            <v>0</v>
          </cell>
          <cell r="AG65">
            <v>2.7850221205275125</v>
          </cell>
          <cell r="AH65">
            <v>6.9940816356756683E-2</v>
          </cell>
          <cell r="AI65" t="str">
            <v/>
          </cell>
          <cell r="AJ65" t="str">
            <v/>
          </cell>
          <cell r="AK65">
            <v>4.3445489478278096</v>
          </cell>
          <cell r="AL65">
            <v>2.3598673274772284</v>
          </cell>
          <cell r="AM65">
            <v>27.751280472520957</v>
          </cell>
          <cell r="AN65">
            <v>0.33740904593680782</v>
          </cell>
          <cell r="AO65" t="str">
            <v/>
          </cell>
          <cell r="AP65" t="str">
            <v/>
          </cell>
          <cell r="AQ65">
            <v>3.4525907172566632</v>
          </cell>
          <cell r="AR65">
            <v>0.29098503743118476</v>
          </cell>
          <cell r="AS65">
            <v>3.4037491210575666</v>
          </cell>
          <cell r="AT65">
            <v>8.5123282297515566</v>
          </cell>
          <cell r="AU65" t="str">
            <v/>
          </cell>
          <cell r="AV65">
            <v>0.12501444258571304</v>
          </cell>
          <cell r="AW65">
            <v>1.1461110083117201</v>
          </cell>
          <cell r="AX65" t="str">
            <v/>
          </cell>
          <cell r="AY65">
            <v>3.5147576825377547</v>
          </cell>
          <cell r="AZ65">
            <v>0.20564620875511244</v>
          </cell>
          <cell r="BA65">
            <v>10.989438940709684</v>
          </cell>
          <cell r="BB65">
            <v>7.4885563750902806</v>
          </cell>
          <cell r="BC65">
            <v>13.144948861111825</v>
          </cell>
          <cell r="BD65">
            <v>18.121417854118302</v>
          </cell>
          <cell r="BE65" t="str">
            <v/>
          </cell>
          <cell r="BF65">
            <v>2.335953261772179</v>
          </cell>
          <cell r="BG65">
            <v>0.11644521978744345</v>
          </cell>
          <cell r="BH65" t="str">
            <v/>
          </cell>
          <cell r="BI65">
            <v>0.36574838245075558</v>
          </cell>
          <cell r="BJ65">
            <v>0.54195754582727085</v>
          </cell>
          <cell r="BK65">
            <v>4.4703096861986573</v>
          </cell>
          <cell r="BL65">
            <v>5.9030803207638733</v>
          </cell>
          <cell r="BM65">
            <v>1.9437127743191447</v>
          </cell>
          <cell r="BN65">
            <v>0.37905803576177738</v>
          </cell>
          <cell r="BO65">
            <v>8.7609737213033156</v>
          </cell>
          <cell r="BP65">
            <v>5.623939806583957</v>
          </cell>
          <cell r="BQ65">
            <v>7.3165775483865012</v>
          </cell>
          <cell r="BR65">
            <v>5.5069144120513247</v>
          </cell>
          <cell r="BS65">
            <v>1.0977318866770798</v>
          </cell>
          <cell r="BT65">
            <v>77.969651667763657</v>
          </cell>
          <cell r="BU65">
            <v>1.9837669348945755</v>
          </cell>
          <cell r="BV65">
            <v>9.1113118006522882</v>
          </cell>
          <cell r="BW65">
            <v>0.74537090067442302</v>
          </cell>
          <cell r="BX65">
            <v>102.44878680736542</v>
          </cell>
          <cell r="BY65" t="str">
            <v/>
          </cell>
          <cell r="BZ65">
            <v>12.522482834331822</v>
          </cell>
          <cell r="CA65">
            <v>8.2842797595712341</v>
          </cell>
          <cell r="CB65" t="str">
            <v/>
          </cell>
          <cell r="CC65">
            <v>1.8153183336595229</v>
          </cell>
          <cell r="CD65">
            <v>1.7503443707094357</v>
          </cell>
          <cell r="CE65">
            <v>2.1845458331806222</v>
          </cell>
          <cell r="CF65">
            <v>5.5892767000936247E-2</v>
          </cell>
          <cell r="CG65">
            <v>0.40041202741330001</v>
          </cell>
          <cell r="CH65">
            <v>2.3004137834971541</v>
          </cell>
          <cell r="CI65" t="str">
            <v/>
          </cell>
          <cell r="CJ65">
            <v>0.13739666511034537</v>
          </cell>
          <cell r="CK65">
            <v>0.61560845263079533</v>
          </cell>
          <cell r="CL65">
            <v>14.499550593464452</v>
          </cell>
          <cell r="CM65">
            <v>14.241879468531694</v>
          </cell>
          <cell r="CN65">
            <v>1.400229010735901</v>
          </cell>
          <cell r="CO65">
            <v>1.1101564549184151</v>
          </cell>
          <cell r="CP65" t="str">
            <v/>
          </cell>
          <cell r="CQ65" t="str">
            <v/>
          </cell>
          <cell r="CR65">
            <v>4.2842060493914014</v>
          </cell>
          <cell r="CS65">
            <v>14.583533013732177</v>
          </cell>
          <cell r="CT65">
            <v>1.290700637752684</v>
          </cell>
          <cell r="CU65" t="str">
            <v/>
          </cell>
          <cell r="CV65" t="str">
            <v/>
          </cell>
          <cell r="CW65">
            <v>5.4142446387553917</v>
          </cell>
          <cell r="CX65" t="str">
            <v/>
          </cell>
          <cell r="CY65">
            <v>0.43824865197377366</v>
          </cell>
          <cell r="CZ65">
            <v>0.29119302970211641</v>
          </cell>
          <cell r="DA65" t="str">
            <v/>
          </cell>
          <cell r="DB65">
            <v>0.16189755588223001</v>
          </cell>
          <cell r="DC65">
            <v>0.5814231614503711</v>
          </cell>
          <cell r="DD65">
            <v>4.5489128683013238</v>
          </cell>
          <cell r="DE65">
            <v>1.6335737124952057</v>
          </cell>
          <cell r="DF65" t="str">
            <v/>
          </cell>
          <cell r="DG65">
            <v>4.5454548781223219</v>
          </cell>
          <cell r="DH65">
            <v>13.257892643371566</v>
          </cell>
          <cell r="DI65" t="str">
            <v/>
          </cell>
          <cell r="DJ65">
            <v>0.24792842470732815</v>
          </cell>
          <cell r="DK65" t="str">
            <v/>
          </cell>
          <cell r="DL65">
            <v>4.3726392428833547</v>
          </cell>
          <cell r="DM65">
            <v>3.2705562437591098</v>
          </cell>
          <cell r="DN65">
            <v>1.6916237027092274</v>
          </cell>
          <cell r="DO65">
            <v>7.3591079211980555</v>
          </cell>
          <cell r="DP65">
            <v>2.8197826104866697</v>
          </cell>
          <cell r="DQ65">
            <v>2.8909239721792672</v>
          </cell>
          <cell r="DR65">
            <v>2.3657256161905069</v>
          </cell>
          <cell r="DS65">
            <v>3.9496140221781523E-2</v>
          </cell>
          <cell r="DT65" t="str">
            <v/>
          </cell>
          <cell r="DU65">
            <v>7.3056307482817369</v>
          </cell>
          <cell r="DV65">
            <v>5.8943868615335111</v>
          </cell>
          <cell r="DW65">
            <v>1.5604182337572305</v>
          </cell>
          <cell r="DX65">
            <v>0.88354297278425098</v>
          </cell>
          <cell r="DY65" t="str">
            <v/>
          </cell>
          <cell r="DZ65">
            <v>1.5935396923668557</v>
          </cell>
          <cell r="EA65">
            <v>9.9024915250007811E-2</v>
          </cell>
          <cell r="EB65">
            <v>0.81398995145821662</v>
          </cell>
          <cell r="EC65">
            <v>3.0467554067684359</v>
          </cell>
          <cell r="ED65">
            <v>0.19315529411414556</v>
          </cell>
          <cell r="EE65">
            <v>9.221443352288361</v>
          </cell>
          <cell r="EF65" t="str">
            <v/>
          </cell>
          <cell r="EG65">
            <v>8.0411650348379222</v>
          </cell>
          <cell r="EH65">
            <v>17.54254768431036</v>
          </cell>
          <cell r="EI65">
            <v>0.84728736073574129</v>
          </cell>
          <cell r="EJ65">
            <v>0.24083756217752472</v>
          </cell>
          <cell r="EK65">
            <v>1.0108111994771432</v>
          </cell>
          <cell r="EL65">
            <v>0.2237041367536525</v>
          </cell>
          <cell r="EM65">
            <v>0.54600403942777076</v>
          </cell>
          <cell r="EN65" t="str">
            <v/>
          </cell>
        </row>
        <row r="66">
          <cell r="C66" t="str">
            <v>6.1.2</v>
          </cell>
          <cell r="F66" t="str">
            <v>Outliers</v>
          </cell>
          <cell r="G66" t="str">
            <v>Resident international patent applications at the Patent Cooperation Treaty (per billion GDP, PPP, 2005 $)</v>
          </cell>
          <cell r="H66" t="str">
            <v>World Intellectual Property Organization</v>
          </cell>
          <cell r="I66">
            <v>2010</v>
          </cell>
          <cell r="J66">
            <v>2.586678861763819</v>
          </cell>
          <cell r="K66">
            <v>6.7535263178584497</v>
          </cell>
          <cell r="L66">
            <v>1</v>
          </cell>
          <cell r="M66" t="str">
            <v>good</v>
          </cell>
          <cell r="N66" t="str">
            <v>Outliers</v>
          </cell>
          <cell r="O66">
            <v>4.2543892303818651E-2</v>
          </cell>
          <cell r="P66">
            <v>1.1584640651233795E-2</v>
          </cell>
          <cell r="Q66">
            <v>1.0243316506716792E-2</v>
          </cell>
          <cell r="S66">
            <v>0.33833416105332204</v>
          </cell>
          <cell r="T66">
            <v>2.3631796292674512</v>
          </cell>
          <cell r="U66">
            <v>3.9309118900785589</v>
          </cell>
          <cell r="V66">
            <v>2.6023736174060962E-2</v>
          </cell>
          <cell r="W66">
            <v>4.0001137348042871E-2</v>
          </cell>
          <cell r="Y66">
            <v>0.13109768033965688</v>
          </cell>
          <cell r="Z66">
            <v>3.0214746617180963</v>
          </cell>
          <cell r="AA66">
            <v>0</v>
          </cell>
          <cell r="AC66">
            <v>0.47501568895268043</v>
          </cell>
          <cell r="AD66">
            <v>4.2198531098634334E-2</v>
          </cell>
          <cell r="AE66">
            <v>0.26702973349527176</v>
          </cell>
          <cell r="AG66">
            <v>0.37977574370829714</v>
          </cell>
          <cell r="AH66">
            <v>0</v>
          </cell>
          <cell r="AI66" t="str">
            <v/>
          </cell>
          <cell r="AJ66">
            <v>5.1169740265340984E-2</v>
          </cell>
          <cell r="AK66">
            <v>2.3098904411778407</v>
          </cell>
          <cell r="AL66">
            <v>0.39715104199887619</v>
          </cell>
          <cell r="AM66">
            <v>1.4894618181466184</v>
          </cell>
          <cell r="AN66">
            <v>0.12383334828258638</v>
          </cell>
          <cell r="AO66">
            <v>6.4966894553380089E-2</v>
          </cell>
          <cell r="AP66">
            <v>3.0715252913443743E-2</v>
          </cell>
          <cell r="AQ66">
            <v>0.69051814345133267</v>
          </cell>
          <cell r="AR66">
            <v>2.0853927682568241</v>
          </cell>
          <cell r="AS66">
            <v>0.59101854193268266</v>
          </cell>
          <cell r="AT66">
            <v>6.5833157718895441</v>
          </cell>
          <cell r="AU66">
            <v>3.8824767259619655E-2</v>
          </cell>
          <cell r="AV66">
            <v>0.32260634758912904</v>
          </cell>
          <cell r="AW66">
            <v>0.11227209877339298</v>
          </cell>
          <cell r="AX66">
            <v>0</v>
          </cell>
          <cell r="AY66">
            <v>2.0811065225552494</v>
          </cell>
          <cell r="BA66">
            <v>13.015730838415291</v>
          </cell>
          <cell r="BB66">
            <v>3.7943066684000635</v>
          </cell>
          <cell r="BC66">
            <v>0.26289897722223649</v>
          </cell>
          <cell r="BD66">
            <v>6.6508431978852034</v>
          </cell>
          <cell r="BE66">
            <v>0</v>
          </cell>
          <cell r="BF66">
            <v>0.30454404988720385</v>
          </cell>
          <cell r="BG66">
            <v>3.3270062796412411E-2</v>
          </cell>
          <cell r="BH66" t="str">
            <v/>
          </cell>
          <cell r="BI66">
            <v>0</v>
          </cell>
          <cell r="BJ66" t="str">
            <v/>
          </cell>
          <cell r="BK66">
            <v>1.015711051553724</v>
          </cell>
          <cell r="BL66">
            <v>5.2574309106803252</v>
          </cell>
          <cell r="BM66">
            <v>0.37127997891452402</v>
          </cell>
          <cell r="BN66">
            <v>1.824818743452792E-2</v>
          </cell>
          <cell r="BP66">
            <v>2.7438384739170627</v>
          </cell>
          <cell r="BQ66">
            <v>7.7860623369996222</v>
          </cell>
          <cell r="BR66">
            <v>1.6606964496519652</v>
          </cell>
          <cell r="BT66">
            <v>8.4877786831527882</v>
          </cell>
          <cell r="BV66">
            <v>0.11441832400026007</v>
          </cell>
          <cell r="BW66">
            <v>7.037649099558746E-2</v>
          </cell>
          <cell r="BX66">
            <v>7.7796574731660506</v>
          </cell>
          <cell r="BZ66">
            <v>9.0635376593844949E-2</v>
          </cell>
          <cell r="CA66">
            <v>0.89746364062021711</v>
          </cell>
          <cell r="CC66">
            <v>0.21943408428851374</v>
          </cell>
          <cell r="CD66">
            <v>7.3222739508011392</v>
          </cell>
          <cell r="CE66">
            <v>0.1120279914451601</v>
          </cell>
          <cell r="CF66">
            <v>0</v>
          </cell>
          <cell r="CG66">
            <v>0</v>
          </cell>
          <cell r="CH66">
            <v>1.0014469672486186</v>
          </cell>
          <cell r="CI66">
            <v>0</v>
          </cell>
          <cell r="CK66">
            <v>0.14304283996652301</v>
          </cell>
          <cell r="CL66">
            <v>0.10820560144376457</v>
          </cell>
          <cell r="CM66">
            <v>0</v>
          </cell>
          <cell r="CN66">
            <v>0.12060602429128377</v>
          </cell>
          <cell r="CO66">
            <v>0</v>
          </cell>
          <cell r="CP66">
            <v>2.2947234534114518</v>
          </cell>
          <cell r="CQ66" t="str">
            <v/>
          </cell>
          <cell r="CR66">
            <v>6.7549035186520729</v>
          </cell>
          <cell r="CS66">
            <v>2.8791926914570922</v>
          </cell>
          <cell r="CT66">
            <v>7.2601602509217295E-2</v>
          </cell>
          <cell r="CU66">
            <v>0</v>
          </cell>
          <cell r="CV66">
            <v>6.4604020648807402E-3</v>
          </cell>
          <cell r="CW66">
            <v>3.0764728765961613</v>
          </cell>
          <cell r="CX66">
            <v>6.1547259625066318E-2</v>
          </cell>
          <cell r="DB66">
            <v>3.0629267329070543E-2</v>
          </cell>
          <cell r="DC66">
            <v>4.7325141048286015E-2</v>
          </cell>
          <cell r="DD66">
            <v>0.31225721310519611</v>
          </cell>
          <cell r="DE66">
            <v>0.51055114853986494</v>
          </cell>
          <cell r="DG66">
            <v>4.312575785694802E-2</v>
          </cell>
          <cell r="DH66">
            <v>0.38015834050452102</v>
          </cell>
          <cell r="DI66" t="str">
            <v/>
          </cell>
          <cell r="DK66">
            <v>0</v>
          </cell>
          <cell r="DL66">
            <v>0.26043932794603053</v>
          </cell>
          <cell r="DM66">
            <v>2.7952354029994528</v>
          </cell>
          <cell r="DN66">
            <v>0.42290592567730684</v>
          </cell>
          <cell r="DO66">
            <v>2.4859184934878149</v>
          </cell>
          <cell r="DP66">
            <v>0.64088930928514998</v>
          </cell>
          <cell r="DQ66">
            <v>1.4100891677426126</v>
          </cell>
          <cell r="DR66">
            <v>0.11367071079042172</v>
          </cell>
          <cell r="DS66">
            <v>0</v>
          </cell>
          <cell r="DT66">
            <v>0</v>
          </cell>
          <cell r="DU66">
            <v>11.02165513162905</v>
          </cell>
          <cell r="DV66">
            <v>13.041855965602055</v>
          </cell>
          <cell r="DW66">
            <v>0.13245969049424508</v>
          </cell>
          <cell r="DX66">
            <v>0</v>
          </cell>
          <cell r="DY66">
            <v>0</v>
          </cell>
          <cell r="DZ66">
            <v>0.1463505041210309</v>
          </cell>
          <cell r="EA66">
            <v>3.2172078089946363E-2</v>
          </cell>
          <cell r="EB66">
            <v>0.11484212269508635</v>
          </cell>
          <cell r="EC66">
            <v>0.57238457739680981</v>
          </cell>
          <cell r="ED66">
            <v>0</v>
          </cell>
          <cell r="EE66">
            <v>0.41295699482310244</v>
          </cell>
          <cell r="EF66">
            <v>0.124415591962852</v>
          </cell>
          <cell r="EG66">
            <v>2.460390252448688</v>
          </cell>
          <cell r="EH66">
            <v>3.5005226047158402</v>
          </cell>
          <cell r="EK66">
            <v>3.845380826354914E-2</v>
          </cell>
          <cell r="EM66">
            <v>5.9525526732478157E-2</v>
          </cell>
          <cell r="EN66">
            <v>0</v>
          </cell>
        </row>
        <row r="67">
          <cell r="C67" t="str">
            <v>6.1.3</v>
          </cell>
          <cell r="F67" t="str">
            <v>Outliers</v>
          </cell>
          <cell r="G67" t="str">
            <v>Resident utility model applications at the National Office (per billion GDP, PPP, 2005 $)</v>
          </cell>
          <cell r="H67" t="str">
            <v>World Intellectual Property Organization</v>
          </cell>
          <cell r="I67" t="str">
            <v>2000 - 2009</v>
          </cell>
          <cell r="J67">
            <v>3.1049621212870071</v>
          </cell>
          <cell r="K67">
            <v>9.3410674873656809</v>
          </cell>
          <cell r="L67">
            <v>0.5</v>
          </cell>
          <cell r="M67" t="str">
            <v>good</v>
          </cell>
          <cell r="N67" t="str">
            <v>Outliers</v>
          </cell>
          <cell r="O67" t="str">
            <v/>
          </cell>
          <cell r="P67" t="str">
            <v/>
          </cell>
          <cell r="Q67" t="str">
            <v/>
          </cell>
          <cell r="R67" t="str">
            <v/>
          </cell>
          <cell r="S67">
            <v>2.7743401206372407</v>
          </cell>
          <cell r="T67">
            <v>1.384029088653334</v>
          </cell>
          <cell r="U67">
            <v>2.4723366887599356</v>
          </cell>
          <cell r="V67">
            <v>0.12799774637211886</v>
          </cell>
          <cell r="W67" t="str">
            <v/>
          </cell>
          <cell r="X67" t="str">
            <v/>
          </cell>
          <cell r="Y67">
            <v>8.0679450133686643</v>
          </cell>
          <cell r="Z67" t="str">
            <v/>
          </cell>
          <cell r="AA67" t="str">
            <v/>
          </cell>
          <cell r="AB67" t="str">
            <v/>
          </cell>
          <cell r="AC67">
            <v>0.33091397138306927</v>
          </cell>
          <cell r="AD67" t="str">
            <v/>
          </cell>
          <cell r="AE67">
            <v>1.625081848772514</v>
          </cell>
          <cell r="AF67" t="str">
            <v/>
          </cell>
          <cell r="AG67">
            <v>1.9564204978912278</v>
          </cell>
          <cell r="AH67" t="str">
            <v/>
          </cell>
          <cell r="AI67" t="str">
            <v/>
          </cell>
          <cell r="AJ67" t="str">
            <v/>
          </cell>
          <cell r="AK67" t="str">
            <v/>
          </cell>
          <cell r="AL67">
            <v>0.43108687526420181</v>
          </cell>
          <cell r="AM67">
            <v>37.413522008342774</v>
          </cell>
          <cell r="AN67">
            <v>0.43779520836428781</v>
          </cell>
          <cell r="AO67" t="str">
            <v/>
          </cell>
          <cell r="AP67" t="str">
            <v/>
          </cell>
          <cell r="AQ67">
            <v>1.6848642700212517</v>
          </cell>
          <cell r="AR67" t="str">
            <v/>
          </cell>
          <cell r="AS67">
            <v>5.716055241319741</v>
          </cell>
          <cell r="AT67">
            <v>1.1626763062186125</v>
          </cell>
          <cell r="AU67" t="str">
            <v/>
          </cell>
          <cell r="AV67">
            <v>0.10522054082169098</v>
          </cell>
          <cell r="AW67" t="str">
            <v/>
          </cell>
          <cell r="AX67" t="str">
            <v/>
          </cell>
          <cell r="AY67">
            <v>5.9195918863793766</v>
          </cell>
          <cell r="AZ67">
            <v>1.2338772525306747</v>
          </cell>
          <cell r="BA67">
            <v>2.9333000260777911</v>
          </cell>
          <cell r="BB67">
            <v>6.1854609405150758E-2</v>
          </cell>
          <cell r="BC67">
            <v>5.8889370897780982</v>
          </cell>
          <cell r="BD67">
            <v>5.3926165001013988</v>
          </cell>
          <cell r="BE67" t="str">
            <v/>
          </cell>
          <cell r="BF67">
            <v>7.0279396127816279E-2</v>
          </cell>
          <cell r="BG67">
            <v>0.23289043957488689</v>
          </cell>
          <cell r="BH67" t="str">
            <v/>
          </cell>
          <cell r="BI67">
            <v>0.19990913524669637</v>
          </cell>
          <cell r="BJ67">
            <v>1.3167022254326983</v>
          </cell>
          <cell r="BK67">
            <v>1.3523129698011791</v>
          </cell>
          <cell r="BL67" t="str">
            <v/>
          </cell>
          <cell r="BM67" t="str">
            <v/>
          </cell>
          <cell r="BN67">
            <v>0.32529093849060331</v>
          </cell>
          <cell r="BO67" t="str">
            <v/>
          </cell>
          <cell r="BP67" t="str">
            <v/>
          </cell>
          <cell r="BQ67" t="str">
            <v/>
          </cell>
          <cell r="BR67">
            <v>1.3176857834145954</v>
          </cell>
          <cell r="BS67" t="str">
            <v/>
          </cell>
          <cell r="BT67">
            <v>2.059107439029134</v>
          </cell>
          <cell r="BU67" t="str">
            <v/>
          </cell>
          <cell r="BV67">
            <v>0.32909118789295855</v>
          </cell>
          <cell r="BW67">
            <v>0.265035141602532</v>
          </cell>
          <cell r="BX67">
            <v>13.519448200937402</v>
          </cell>
          <cell r="BY67" t="str">
            <v/>
          </cell>
          <cell r="BZ67">
            <v>0.55655479263696983</v>
          </cell>
          <cell r="CA67" t="str">
            <v/>
          </cell>
          <cell r="CB67" t="str">
            <v/>
          </cell>
          <cell r="CC67" t="str">
            <v/>
          </cell>
          <cell r="CD67" t="str">
            <v/>
          </cell>
          <cell r="CE67" t="str">
            <v/>
          </cell>
          <cell r="CF67" t="str">
            <v/>
          </cell>
          <cell r="CG67" t="str">
            <v/>
          </cell>
          <cell r="CH67">
            <v>9.2803979040838744E-2</v>
          </cell>
          <cell r="CI67" t="str">
            <v/>
          </cell>
          <cell r="CJ67" t="str">
            <v/>
          </cell>
          <cell r="CK67">
            <v>0.29338778585753533</v>
          </cell>
          <cell r="CL67">
            <v>25.32011073784091</v>
          </cell>
          <cell r="CM67">
            <v>26.686240169190455</v>
          </cell>
          <cell r="CN67" t="str">
            <v/>
          </cell>
          <cell r="CO67">
            <v>0.12335071721315723</v>
          </cell>
          <cell r="CP67" t="str">
            <v/>
          </cell>
          <cell r="CQ67" t="str">
            <v/>
          </cell>
          <cell r="CR67" t="str">
            <v/>
          </cell>
          <cell r="CS67" t="str">
            <v/>
          </cell>
          <cell r="CT67" t="str">
            <v/>
          </cell>
          <cell r="CU67" t="str">
            <v/>
          </cell>
          <cell r="CV67" t="str">
            <v/>
          </cell>
          <cell r="CW67" t="str">
            <v/>
          </cell>
          <cell r="CX67" t="str">
            <v/>
          </cell>
          <cell r="CY67" t="str">
            <v/>
          </cell>
          <cell r="CZ67">
            <v>0.20003303478180837</v>
          </cell>
          <cell r="DA67" t="str">
            <v/>
          </cell>
          <cell r="DB67">
            <v>0.31941950214602138</v>
          </cell>
          <cell r="DC67">
            <v>1.7491023598234932</v>
          </cell>
          <cell r="DD67">
            <v>1.1517426855236881</v>
          </cell>
          <cell r="DE67">
            <v>0.35587038881129152</v>
          </cell>
          <cell r="DF67" t="str">
            <v/>
          </cell>
          <cell r="DG67">
            <v>0.31481803235572059</v>
          </cell>
          <cell r="DH67">
            <v>5.5563197233412822</v>
          </cell>
          <cell r="DI67" t="str">
            <v/>
          </cell>
          <cell r="DJ67" t="str">
            <v/>
          </cell>
          <cell r="DK67" t="str">
            <v/>
          </cell>
          <cell r="DL67">
            <v>0.8772693151866291</v>
          </cell>
          <cell r="DM67" t="str">
            <v/>
          </cell>
          <cell r="DN67">
            <v>2.2779250996709481</v>
          </cell>
          <cell r="DO67">
            <v>0.27621316594309053</v>
          </cell>
          <cell r="DP67" t="str">
            <v/>
          </cell>
          <cell r="DQ67">
            <v>1.9672110567081944</v>
          </cell>
          <cell r="DR67" t="str">
            <v/>
          </cell>
          <cell r="DS67" t="str">
            <v/>
          </cell>
          <cell r="DT67" t="str">
            <v/>
          </cell>
          <cell r="DU67" t="str">
            <v/>
          </cell>
          <cell r="DV67" t="str">
            <v/>
          </cell>
          <cell r="DW67" t="str">
            <v/>
          </cell>
          <cell r="DX67">
            <v>10.361549408106216</v>
          </cell>
          <cell r="DY67" t="str">
            <v/>
          </cell>
          <cell r="DZ67">
            <v>2.8274401274788472</v>
          </cell>
          <cell r="EA67">
            <v>8.6534868143183452E-2</v>
          </cell>
          <cell r="EB67" t="str">
            <v/>
          </cell>
          <cell r="EC67">
            <v>3.3878012174673682</v>
          </cell>
          <cell r="ED67" t="str">
            <v/>
          </cell>
          <cell r="EE67">
            <v>34.339836707124775</v>
          </cell>
          <cell r="EF67" t="str">
            <v/>
          </cell>
          <cell r="EG67" t="str">
            <v/>
          </cell>
          <cell r="EH67" t="str">
            <v/>
          </cell>
          <cell r="EI67">
            <v>1.7121843600531854</v>
          </cell>
          <cell r="EJ67">
            <v>0.21933420841167431</v>
          </cell>
          <cell r="EK67">
            <v>0.2661444669754805</v>
          </cell>
          <cell r="EL67" t="str">
            <v/>
          </cell>
          <cell r="EM67" t="str">
            <v/>
          </cell>
          <cell r="EN67">
            <v>0.2153316106804479</v>
          </cell>
        </row>
        <row r="68">
          <cell r="C68" t="str">
            <v>6.1.4</v>
          </cell>
          <cell r="F68" t="str">
            <v/>
          </cell>
          <cell r="G68" t="str">
            <v>Scientific and technical journal articles (per billion GDP, PPP, 2005 $)</v>
          </cell>
          <cell r="H68" t="str">
            <v>National Science Foundation (WB database, ILO labor force estimates)</v>
          </cell>
          <cell r="I68">
            <v>2007</v>
          </cell>
          <cell r="J68">
            <v>1.433729545955698</v>
          </cell>
          <cell r="K68">
            <v>1.4035505171441325</v>
          </cell>
          <cell r="L68">
            <v>1</v>
          </cell>
          <cell r="M68" t="str">
            <v>good</v>
          </cell>
          <cell r="N68" t="str">
            <v>SCORE</v>
          </cell>
          <cell r="O68">
            <v>0.57660003138692317</v>
          </cell>
          <cell r="P68">
            <v>1.9407121862076053</v>
          </cell>
          <cell r="Q68">
            <v>3.738977978832965E-2</v>
          </cell>
          <cell r="R68">
            <v>6.807835168630552</v>
          </cell>
          <cell r="S68">
            <v>10.81340057291991</v>
          </cell>
          <cell r="T68">
            <v>24.998589506822473</v>
          </cell>
          <cell r="U68">
            <v>16.339590657657681</v>
          </cell>
          <cell r="V68">
            <v>1.5253690542770868</v>
          </cell>
          <cell r="W68">
            <v>2.0537743947468301</v>
          </cell>
          <cell r="X68">
            <v>1.2663875282931873</v>
          </cell>
          <cell r="Y68">
            <v>4.0604211944541992</v>
          </cell>
          <cell r="Z68">
            <v>19.872479951571325</v>
          </cell>
          <cell r="AA68">
            <v>3.843265249199626</v>
          </cell>
          <cell r="AB68">
            <v>1.4025821746775906</v>
          </cell>
          <cell r="AC68">
            <v>2.0083361250365184</v>
          </cell>
          <cell r="AD68">
            <v>2.5825923900924854</v>
          </cell>
          <cell r="AE68">
            <v>6.8090274870808152</v>
          </cell>
          <cell r="AF68">
            <v>0.87790166002439785</v>
          </cell>
          <cell r="AG68">
            <v>9.311692159960657</v>
          </cell>
          <cell r="AH68">
            <v>2.7451594117031997</v>
          </cell>
          <cell r="AI68">
            <v>1.0369343871972463</v>
          </cell>
          <cell r="AJ68">
            <v>4.1407893446514077</v>
          </cell>
          <cell r="AK68">
            <v>23.369486884602782</v>
          </cell>
          <cell r="AL68">
            <v>8.0188137334988312</v>
          </cell>
          <cell r="AM68">
            <v>8.2279852667543363</v>
          </cell>
          <cell r="AN68">
            <v>1.3644152576601658</v>
          </cell>
          <cell r="AO68">
            <v>2.1931039073544376</v>
          </cell>
          <cell r="AP68">
            <v>1.2163892666369123</v>
          </cell>
          <cell r="AQ68">
            <v>14.675059695412854</v>
          </cell>
          <cell r="AR68">
            <v>6.9153272122977727</v>
          </cell>
          <cell r="AS68">
            <v>15.612698209531025</v>
          </cell>
          <cell r="AT68">
            <v>27.681639066963392</v>
          </cell>
          <cell r="AU68">
            <v>0.11414727708668218</v>
          </cell>
          <cell r="AV68">
            <v>0.69445556942316045</v>
          </cell>
          <cell r="AW68">
            <v>5.0737341204218227</v>
          </cell>
          <cell r="AX68">
            <v>0.11984427730700424</v>
          </cell>
          <cell r="AY68">
            <v>18.934372722888554</v>
          </cell>
          <cell r="AZ68">
            <v>2.5448718333445166</v>
          </cell>
          <cell r="BA68">
            <v>28.178772523272084</v>
          </cell>
          <cell r="BB68">
            <v>15.714342437670219</v>
          </cell>
          <cell r="BC68">
            <v>6.6871683679499538</v>
          </cell>
          <cell r="BD68">
            <v>16.179387005620715</v>
          </cell>
          <cell r="BE68">
            <v>3.6945780091741356</v>
          </cell>
          <cell r="BF68">
            <v>16.669738725669102</v>
          </cell>
          <cell r="BG68">
            <v>0.38712871771275525</v>
          </cell>
          <cell r="BH68">
            <v>3.0059450953142712</v>
          </cell>
          <cell r="BI68">
            <v>0.22711400146515862</v>
          </cell>
          <cell r="BJ68" t="str">
            <v/>
          </cell>
          <cell r="BK68">
            <v>13.649523164396868</v>
          </cell>
          <cell r="BL68">
            <v>20.20142195186283</v>
          </cell>
          <cell r="BM68">
            <v>6.0229798957403213</v>
          </cell>
          <cell r="BN68">
            <v>0.24963560792336972</v>
          </cell>
          <cell r="BO68">
            <v>5.9424160851421535</v>
          </cell>
          <cell r="BP68">
            <v>13.878558395421171</v>
          </cell>
          <cell r="BQ68">
            <v>36.70218023909689</v>
          </cell>
          <cell r="BR68">
            <v>15.541284466606488</v>
          </cell>
          <cell r="BS68">
            <v>2.5459089003682713</v>
          </cell>
          <cell r="BT68">
            <v>13.076151360896453</v>
          </cell>
          <cell r="BU68">
            <v>12.527237227851204</v>
          </cell>
          <cell r="BV68">
            <v>0.66416391283993448</v>
          </cell>
          <cell r="BW68">
            <v>4.7971091390168414</v>
          </cell>
          <cell r="BX68">
            <v>15.231491572504726</v>
          </cell>
          <cell r="BY68">
            <v>1.9955701679067006</v>
          </cell>
          <cell r="BZ68">
            <v>1.6188936122710755</v>
          </cell>
          <cell r="CA68">
            <v>3.9652606791298104</v>
          </cell>
          <cell r="CB68">
            <v>5.6574311147359886</v>
          </cell>
          <cell r="CC68">
            <v>7.9447923283421709</v>
          </cell>
          <cell r="CD68">
            <v>2.0547642032231801</v>
          </cell>
          <cell r="CE68">
            <v>3.3517755585669757</v>
          </cell>
          <cell r="CF68">
            <v>2.7630710834713814</v>
          </cell>
          <cell r="CG68">
            <v>6.6761157432831304</v>
          </cell>
          <cell r="CH68">
            <v>2.3795718857938613</v>
          </cell>
          <cell r="CI68">
            <v>1.5155133655537611</v>
          </cell>
          <cell r="CJ68">
            <v>1.2850643034843117</v>
          </cell>
          <cell r="CK68">
            <v>2.9998723508420961</v>
          </cell>
          <cell r="CL68">
            <v>7.611012160102641</v>
          </cell>
          <cell r="CM68">
            <v>2.6845546036344627</v>
          </cell>
          <cell r="CN68">
            <v>3.1540492604563157</v>
          </cell>
          <cell r="CO68">
            <v>1.4740410706972289</v>
          </cell>
          <cell r="CP68">
            <v>1.1542408051919704</v>
          </cell>
          <cell r="CQ68">
            <v>2.581352767534673</v>
          </cell>
          <cell r="CR68">
            <v>23.152315934576354</v>
          </cell>
          <cell r="CS68">
            <v>29.212876760843717</v>
          </cell>
          <cell r="CT68">
            <v>0.7806701454285071</v>
          </cell>
          <cell r="CU68">
            <v>2.5864805568991787</v>
          </cell>
          <cell r="CV68">
            <v>1.5453748955472064</v>
          </cell>
          <cell r="CW68">
            <v>17.749387934379513</v>
          </cell>
          <cell r="CX68">
            <v>2.2459087415263701</v>
          </cell>
          <cell r="CY68">
            <v>1.9412595517238274</v>
          </cell>
          <cell r="CZ68">
            <v>2.1512905175471029</v>
          </cell>
          <cell r="DA68">
            <v>0.48393380737821651</v>
          </cell>
          <cell r="DB68">
            <v>0.7430026398528774</v>
          </cell>
          <cell r="DC68">
            <v>0.69032605679326131</v>
          </cell>
          <cell r="DD68">
            <v>11.957928988221088</v>
          </cell>
          <cell r="DE68">
            <v>14.676492182524258</v>
          </cell>
          <cell r="DF68">
            <v>0.56301098386886739</v>
          </cell>
          <cell r="DG68">
            <v>5.4060729532976968</v>
          </cell>
          <cell r="DH68">
            <v>7.0054379946059928</v>
          </cell>
          <cell r="DI68">
            <v>1.3805683791773289</v>
          </cell>
          <cell r="DJ68">
            <v>1.1412455299809199</v>
          </cell>
          <cell r="DK68">
            <v>3.4942010994772703</v>
          </cell>
          <cell r="DL68">
            <v>14.82969810278267</v>
          </cell>
          <cell r="DM68">
            <v>16.615996105687167</v>
          </cell>
          <cell r="DN68">
            <v>9.2914328955128607</v>
          </cell>
          <cell r="DO68">
            <v>24.093413200564886</v>
          </cell>
          <cell r="DP68">
            <v>6.2048451226694201</v>
          </cell>
          <cell r="DQ68">
            <v>16.392632083672943</v>
          </cell>
          <cell r="DR68">
            <v>1.5525257256118712</v>
          </cell>
          <cell r="DS68">
            <v>0.47263714465398554</v>
          </cell>
          <cell r="DT68">
            <v>0.82852658357902287</v>
          </cell>
          <cell r="DU68">
            <v>31.158371831312039</v>
          </cell>
          <cell r="DV68">
            <v>32.150904042341374</v>
          </cell>
          <cell r="DW68">
            <v>0.96131274316516502</v>
          </cell>
          <cell r="DX68">
            <v>1.9446287814002545</v>
          </cell>
          <cell r="DY68">
            <v>2.6607657548246317</v>
          </cell>
          <cell r="DZ68">
            <v>3.517411698975565</v>
          </cell>
          <cell r="EA68">
            <v>2.1389532122321224</v>
          </cell>
          <cell r="EB68">
            <v>10.425713859184292</v>
          </cell>
          <cell r="EC68">
            <v>9.8819845647770848</v>
          </cell>
          <cell r="ED68">
            <v>5.2892358038256857</v>
          </cell>
          <cell r="EE68">
            <v>6.0653398834377965</v>
          </cell>
          <cell r="EF68">
            <v>0.92623095971925873</v>
          </cell>
          <cell r="EG68">
            <v>22.661288394509413</v>
          </cell>
          <cell r="EH68">
            <v>15.925015078392519</v>
          </cell>
          <cell r="EI68">
            <v>5.9941558985539434</v>
          </cell>
          <cell r="EJ68">
            <v>1.5863404348067018</v>
          </cell>
          <cell r="EK68">
            <v>1.3548546886754271</v>
          </cell>
          <cell r="EL68">
            <v>0.37012866262877053</v>
          </cell>
          <cell r="EM68">
            <v>2.4061939592356345</v>
          </cell>
          <cell r="EN68">
            <v>17.248062015503876</v>
          </cell>
        </row>
        <row r="69">
          <cell r="C69" t="str">
            <v>6.2.1</v>
          </cell>
          <cell r="F69" t="str">
            <v/>
          </cell>
          <cell r="G69" t="str">
            <v>Growth rate of GDP per person engaged (constant 1990 US$ at PPP, 2007 to 2008)</v>
          </cell>
          <cell r="H69" t="str">
            <v>International Labor Organization</v>
          </cell>
          <cell r="I69">
            <v>2008</v>
          </cell>
          <cell r="J69">
            <v>0.47509889811872474</v>
          </cell>
          <cell r="K69">
            <v>1.847350257001545</v>
          </cell>
          <cell r="L69">
            <v>1</v>
          </cell>
          <cell r="M69" t="str">
            <v>good</v>
          </cell>
          <cell r="N69" t="str">
            <v>SCORE</v>
          </cell>
          <cell r="O69">
            <v>6.7675903931024406</v>
          </cell>
          <cell r="P69">
            <v>-0.39728313905269541</v>
          </cell>
          <cell r="Q69">
            <v>11.438649823251868</v>
          </cell>
          <cell r="R69">
            <v>2.5261740495293949</v>
          </cell>
          <cell r="S69">
            <v>7.4987127861011027</v>
          </cell>
          <cell r="T69">
            <v>-5.8577080528765535E-2</v>
          </cell>
          <cell r="U69">
            <v>7.3569585917532265E-3</v>
          </cell>
          <cell r="V69">
            <v>9.6682571138754891</v>
          </cell>
          <cell r="W69">
            <v>4.7276234983179899</v>
          </cell>
          <cell r="X69">
            <v>3.7628278221208733</v>
          </cell>
          <cell r="Y69">
            <v>9.4505142588323654</v>
          </cell>
          <cell r="Z69">
            <v>-0.45379966783236636</v>
          </cell>
          <cell r="AA69" t="str">
            <v/>
          </cell>
          <cell r="AB69">
            <v>2.5963387541341421</v>
          </cell>
          <cell r="AC69">
            <v>-0.6158879443502796</v>
          </cell>
          <cell r="AD69" t="str">
            <v/>
          </cell>
          <cell r="AE69">
            <v>3.9009281117817984</v>
          </cell>
          <cell r="AF69" t="str">
            <v/>
          </cell>
          <cell r="AG69">
            <v>2.6420884964783786</v>
          </cell>
          <cell r="AH69">
            <v>1.6925982480109347</v>
          </cell>
          <cell r="AI69">
            <v>3.8052404890243752</v>
          </cell>
          <cell r="AJ69">
            <v>1.0809632446134421</v>
          </cell>
          <cell r="AK69">
            <v>-0.94172130571790191</v>
          </cell>
          <cell r="AL69">
            <v>1.3481078472967534</v>
          </cell>
          <cell r="AM69">
            <v>8.3967118315280587</v>
          </cell>
          <cell r="AN69">
            <v>-7.8900769847689567E-2</v>
          </cell>
          <cell r="AO69">
            <v>-1.8374602403623874</v>
          </cell>
          <cell r="AP69">
            <v>0.1113141153603836</v>
          </cell>
          <cell r="AQ69">
            <v>1.294950950470164</v>
          </cell>
          <cell r="AR69">
            <v>1.0372857133305047</v>
          </cell>
          <cell r="AS69">
            <v>2.0470542722469398</v>
          </cell>
          <cell r="AT69">
            <v>-2.185762307018746</v>
          </cell>
          <cell r="AU69">
            <v>2.032601672092138</v>
          </cell>
          <cell r="AV69">
            <v>2.808070425570719</v>
          </cell>
          <cell r="AW69">
            <v>4.4768115404846709</v>
          </cell>
          <cell r="AX69" t="str">
            <v/>
          </cell>
          <cell r="AY69">
            <v>-3.7856722517386698</v>
          </cell>
          <cell r="AZ69">
            <v>7.5338781858398596</v>
          </cell>
          <cell r="BA69">
            <v>-0.54703562163782582</v>
          </cell>
          <cell r="BB69">
            <v>0.22025405616767912</v>
          </cell>
          <cell r="BC69">
            <v>4.6521686997343936</v>
          </cell>
          <cell r="BD69">
            <v>-0.11881122172692216</v>
          </cell>
          <cell r="BE69">
            <v>4.3643000405484855</v>
          </cell>
          <cell r="BF69">
            <v>1.7133776250517707</v>
          </cell>
          <cell r="BG69">
            <v>-0.10385072954771646</v>
          </cell>
          <cell r="BH69" t="str">
            <v/>
          </cell>
          <cell r="BI69" t="str">
            <v/>
          </cell>
          <cell r="BJ69">
            <v>0.15043499347282552</v>
          </cell>
          <cell r="BK69">
            <v>1.6560222543319014</v>
          </cell>
          <cell r="BL69">
            <v>2.3274631907490129</v>
          </cell>
          <cell r="BM69">
            <v>4.5106007962476768</v>
          </cell>
          <cell r="BN69">
            <v>3.483966442360753</v>
          </cell>
          <cell r="BO69">
            <v>0.18072915641924592</v>
          </cell>
          <cell r="BP69">
            <v>-1.3690614108513244</v>
          </cell>
          <cell r="BQ69">
            <v>-0.27066570142698643</v>
          </cell>
          <cell r="BR69">
            <v>-1.3527772331036525</v>
          </cell>
          <cell r="BS69">
            <v>-3.3466171775631159</v>
          </cell>
          <cell r="BT69">
            <v>-0.21988600335629549</v>
          </cell>
          <cell r="BU69">
            <v>1.742834273517313</v>
          </cell>
          <cell r="BV69">
            <v>8.9126884273427187E-2</v>
          </cell>
          <cell r="BW69">
            <v>-0.65343966020326993</v>
          </cell>
          <cell r="BX69">
            <v>1.5982751467911838</v>
          </cell>
          <cell r="BY69">
            <v>2.5881926109443176</v>
          </cell>
          <cell r="BZ69">
            <v>4.7513242142047885</v>
          </cell>
          <cell r="CA69">
            <v>-5.2640900910415738</v>
          </cell>
          <cell r="CB69" t="str">
            <v/>
          </cell>
          <cell r="CC69">
            <v>3.4904476662904083</v>
          </cell>
          <cell r="CD69">
            <v>-5.6407943956780056</v>
          </cell>
          <cell r="CE69">
            <v>1.4782700159404527</v>
          </cell>
          <cell r="CF69">
            <v>1.7579884657506373</v>
          </cell>
          <cell r="CG69">
            <v>6.8693682794398025</v>
          </cell>
          <cell r="CH69">
            <v>1.9894711628709594</v>
          </cell>
          <cell r="CI69">
            <v>2.0625034970452649</v>
          </cell>
          <cell r="CJ69" t="str">
            <v/>
          </cell>
          <cell r="CK69">
            <v>-1.2375733376790432E-2</v>
          </cell>
          <cell r="CL69">
            <v>8.0809662637667543</v>
          </cell>
          <cell r="CM69" t="str">
            <v/>
          </cell>
          <cell r="CN69">
            <v>3.2087447287004078</v>
          </cell>
          <cell r="CO69">
            <v>4.4841014823302272</v>
          </cell>
          <cell r="CP69" t="str">
            <v/>
          </cell>
          <cell r="CQ69" t="str">
            <v/>
          </cell>
          <cell r="CR69">
            <v>0.59948682660970753</v>
          </cell>
          <cell r="CS69">
            <v>-1.8504112839331843</v>
          </cell>
          <cell r="CT69" t="str">
            <v/>
          </cell>
          <cell r="CU69">
            <v>5.8050189244955197</v>
          </cell>
          <cell r="CV69">
            <v>2.5524820683156202</v>
          </cell>
          <cell r="CW69">
            <v>-1.0226670306727415</v>
          </cell>
          <cell r="CX69">
            <v>5.1528929442337557</v>
          </cell>
          <cell r="CY69">
            <v>4.1943139935348484</v>
          </cell>
          <cell r="CZ69" t="str">
            <v/>
          </cell>
          <cell r="DA69" t="str">
            <v/>
          </cell>
          <cell r="DB69">
            <v>1.2183369368757413</v>
          </cell>
          <cell r="DC69">
            <v>2.3983196638038384</v>
          </cell>
          <cell r="DD69">
            <v>0.73785719443586473</v>
          </cell>
          <cell r="DE69">
            <v>-0.42744080872573198</v>
          </cell>
          <cell r="DF69">
            <v>15.128478641303733</v>
          </cell>
          <cell r="DG69">
            <v>6.8017214810901283</v>
          </cell>
          <cell r="DH69">
            <v>4.7780049861340546</v>
          </cell>
          <cell r="DI69" t="str">
            <v/>
          </cell>
          <cell r="DJ69">
            <v>2.075212650117586</v>
          </cell>
          <cell r="DK69">
            <v>2.8608359571014041E-2</v>
          </cell>
          <cell r="DL69" t="str">
            <v/>
          </cell>
          <cell r="DM69">
            <v>-5.1529809006918947</v>
          </cell>
          <cell r="DN69">
            <v>3.2632895099514503</v>
          </cell>
          <cell r="DO69">
            <v>0.71700275447978967</v>
          </cell>
          <cell r="DP69">
            <v>2.2130792403137312</v>
          </cell>
          <cell r="DQ69">
            <v>1.6206898682806337</v>
          </cell>
          <cell r="DR69">
            <v>6.9482585794734986</v>
          </cell>
          <cell r="DS69">
            <v>2.6157764343450518</v>
          </cell>
          <cell r="DT69" t="str">
            <v/>
          </cell>
          <cell r="DU69">
            <v>-1.1321856745756365</v>
          </cell>
          <cell r="DV69">
            <v>0.92036942382860421</v>
          </cell>
          <cell r="DW69">
            <v>0.67648977036487423</v>
          </cell>
          <cell r="DX69">
            <v>6.9430394441173826</v>
          </cell>
          <cell r="DY69">
            <v>4.8483627553525421</v>
          </cell>
          <cell r="DZ69">
            <v>1.0064951516986387</v>
          </cell>
          <cell r="EA69">
            <v>2.1543056726484267</v>
          </cell>
          <cell r="EB69">
            <v>1.6991757490735448</v>
          </cell>
          <cell r="EC69">
            <v>-0.70869790078912365</v>
          </cell>
          <cell r="ED69">
            <v>6.0703244160267955</v>
          </cell>
          <cell r="EE69">
            <v>2.3044197372048325</v>
          </cell>
          <cell r="EF69">
            <v>3.2894626828968487</v>
          </cell>
          <cell r="EG69">
            <v>1.3878423713875154</v>
          </cell>
          <cell r="EH69">
            <v>2.6606625928768945</v>
          </cell>
          <cell r="EI69">
            <v>7.8383820949816219</v>
          </cell>
          <cell r="EJ69">
            <v>1.3079130514140447</v>
          </cell>
          <cell r="EK69">
            <v>4.0375653117505017</v>
          </cell>
          <cell r="EL69">
            <v>-0.37791343065306515</v>
          </cell>
          <cell r="EM69">
            <v>3.7791188075653848</v>
          </cell>
          <cell r="EN69">
            <v>-8.137745039582434</v>
          </cell>
        </row>
        <row r="70">
          <cell r="C70" t="str">
            <v>6.2.2</v>
          </cell>
          <cell r="F70" t="str">
            <v>Outliers</v>
          </cell>
          <cell r="G70" t="str">
            <v>New business density (new registrations per one thousand people ages 15-64)</v>
          </cell>
          <cell r="H70" t="str">
            <v>International Finance Corporation (WB database)</v>
          </cell>
          <cell r="I70" t="str">
            <v>2007 - 2009</v>
          </cell>
          <cell r="J70">
            <v>2.6528891190072947</v>
          </cell>
          <cell r="K70">
            <v>8.3464150917436815</v>
          </cell>
          <cell r="L70">
            <v>1</v>
          </cell>
          <cell r="M70" t="str">
            <v>good</v>
          </cell>
          <cell r="N70" t="str">
            <v>Outliers</v>
          </cell>
          <cell r="O70">
            <v>0.83748250000000002</v>
          </cell>
          <cell r="P70">
            <v>0.44387219999999999</v>
          </cell>
          <cell r="Q70" t="str">
            <v/>
          </cell>
          <cell r="R70">
            <v>0.45877440000000003</v>
          </cell>
          <cell r="S70">
            <v>1.2783869999999999</v>
          </cell>
          <cell r="T70">
            <v>6.3835040000000003</v>
          </cell>
          <cell r="U70">
            <v>0.58251450000000005</v>
          </cell>
          <cell r="V70">
            <v>0.92968119999999999</v>
          </cell>
          <cell r="W70" t="str">
            <v/>
          </cell>
          <cell r="X70" t="str">
            <v/>
          </cell>
          <cell r="Y70">
            <v>0.80079449999999996</v>
          </cell>
          <cell r="Z70">
            <v>4.2824470000000003</v>
          </cell>
          <cell r="AA70" t="str">
            <v/>
          </cell>
          <cell r="AB70">
            <v>0.42660140000000002</v>
          </cell>
          <cell r="AC70">
            <v>0.58116540000000005</v>
          </cell>
          <cell r="AD70" t="str">
            <v/>
          </cell>
          <cell r="AE70">
            <v>2.3759169999999998</v>
          </cell>
          <cell r="AF70" t="str">
            <v/>
          </cell>
          <cell r="AG70">
            <v>7.2028790000000003</v>
          </cell>
          <cell r="AH70">
            <v>7.5487700000000005E-2</v>
          </cell>
          <cell r="AI70">
            <v>0.2167222</v>
          </cell>
          <cell r="AJ70" t="str">
            <v/>
          </cell>
          <cell r="AK70">
            <v>7.5600620000000003</v>
          </cell>
          <cell r="AL70">
            <v>2.116895</v>
          </cell>
          <cell r="AM70" t="str">
            <v/>
          </cell>
          <cell r="AN70">
            <v>1.0731619999999999</v>
          </cell>
          <cell r="AO70">
            <v>8.7772950000000005</v>
          </cell>
          <cell r="AP70" t="str">
            <v/>
          </cell>
          <cell r="AQ70">
            <v>2.5749770000000001</v>
          </cell>
          <cell r="AR70">
            <v>20.303239999999999</v>
          </cell>
          <cell r="AS70">
            <v>2.9971299999999998</v>
          </cell>
          <cell r="AT70">
            <v>4.567342</v>
          </cell>
          <cell r="AU70">
            <v>2.1299109999999999</v>
          </cell>
          <cell r="AV70" t="str">
            <v/>
          </cell>
          <cell r="AW70">
            <v>0.13001119999999999</v>
          </cell>
          <cell r="AX70">
            <v>1.1873769999999999</v>
          </cell>
          <cell r="AY70">
            <v>8.1026299999999996</v>
          </cell>
          <cell r="AZ70">
            <v>3.0379099999999999E-2</v>
          </cell>
          <cell r="BA70">
            <v>3.3710870000000002</v>
          </cell>
          <cell r="BB70">
            <v>3.0770729999999999</v>
          </cell>
          <cell r="BC70">
            <v>2.3163269999999998</v>
          </cell>
          <cell r="BD70">
            <v>1.1896409999999999</v>
          </cell>
          <cell r="BE70">
            <v>0.71639359999999996</v>
          </cell>
          <cell r="BF70">
            <v>1.180796</v>
          </cell>
          <cell r="BG70">
            <v>0.680813</v>
          </cell>
          <cell r="BH70" t="str">
            <v/>
          </cell>
          <cell r="BI70" t="str">
            <v/>
          </cell>
          <cell r="BJ70">
            <v>19.18843</v>
          </cell>
          <cell r="BK70">
            <v>6.2609909999999998</v>
          </cell>
          <cell r="BL70">
            <v>12.841329999999999</v>
          </cell>
          <cell r="BM70">
            <v>0.11612690000000001</v>
          </cell>
          <cell r="BN70">
            <v>0.18298970000000001</v>
          </cell>
          <cell r="BO70" t="str">
            <v/>
          </cell>
          <cell r="BP70">
            <v>4.674779</v>
          </cell>
          <cell r="BQ70">
            <v>4.4634549999999997</v>
          </cell>
          <cell r="BR70">
            <v>1.7788839999999999</v>
          </cell>
          <cell r="BS70">
            <v>1.160148</v>
          </cell>
          <cell r="BT70">
            <v>1.282632</v>
          </cell>
          <cell r="BU70">
            <v>0.73543950000000002</v>
          </cell>
          <cell r="BV70">
            <v>2.5872259999999998</v>
          </cell>
          <cell r="BW70">
            <v>0.85490860000000002</v>
          </cell>
          <cell r="BX70">
            <v>1.7224660000000001</v>
          </cell>
          <cell r="BY70" t="str">
            <v/>
          </cell>
          <cell r="BZ70">
            <v>1.258756</v>
          </cell>
          <cell r="CA70">
            <v>4.6171939999999996</v>
          </cell>
          <cell r="CB70" t="str">
            <v/>
          </cell>
          <cell r="CC70">
            <v>2.180396</v>
          </cell>
          <cell r="CD70">
            <v>7.3781699999999999</v>
          </cell>
          <cell r="CE70">
            <v>5.631767</v>
          </cell>
          <cell r="CF70">
            <v>6.5575099999999997E-2</v>
          </cell>
          <cell r="CG70">
            <v>7.9314499999999996E-2</v>
          </cell>
          <cell r="CH70">
            <v>2.546135</v>
          </cell>
          <cell r="CI70" t="str">
            <v/>
          </cell>
          <cell r="CJ70">
            <v>7.3277570000000001</v>
          </cell>
          <cell r="CK70">
            <v>0.61343340000000002</v>
          </cell>
          <cell r="CL70">
            <v>1.320217</v>
          </cell>
          <cell r="CM70" t="str">
            <v/>
          </cell>
          <cell r="CN70">
            <v>1.2796970000000001</v>
          </cell>
          <cell r="CO70" t="str">
            <v/>
          </cell>
          <cell r="CP70" t="str">
            <v/>
          </cell>
          <cell r="CQ70" t="str">
            <v/>
          </cell>
          <cell r="CR70">
            <v>3.0995020000000002</v>
          </cell>
          <cell r="CS70">
            <v>17.083659999999998</v>
          </cell>
          <cell r="CT70" t="str">
            <v/>
          </cell>
          <cell r="CU70">
            <v>3.2659E-3</v>
          </cell>
          <cell r="CV70">
            <v>0.78602959999999999</v>
          </cell>
          <cell r="CW70">
            <v>4.4880190000000004</v>
          </cell>
          <cell r="CX70">
            <v>1.6742220000000001</v>
          </cell>
          <cell r="CY70">
            <v>2.6745100000000001E-2</v>
          </cell>
          <cell r="CZ70">
            <v>0.25524400000000003</v>
          </cell>
          <cell r="DA70" t="str">
            <v/>
          </cell>
          <cell r="DB70">
            <v>2.6545350000000001</v>
          </cell>
          <cell r="DC70">
            <v>0.1924525</v>
          </cell>
          <cell r="DD70">
            <v>0.52376180000000006</v>
          </cell>
          <cell r="DE70">
            <v>3.9206349999999999</v>
          </cell>
          <cell r="DF70" t="str">
            <v/>
          </cell>
          <cell r="DG70">
            <v>3.6590910000000001</v>
          </cell>
          <cell r="DH70">
            <v>2.6125069999999999</v>
          </cell>
          <cell r="DI70">
            <v>0.51374399999999998</v>
          </cell>
          <cell r="DJ70" t="str">
            <v/>
          </cell>
          <cell r="DK70">
            <v>0.2177077</v>
          </cell>
          <cell r="DL70">
            <v>1.940671</v>
          </cell>
          <cell r="DM70">
            <v>7.396566</v>
          </cell>
          <cell r="DN70">
            <v>4.0388719999999996</v>
          </cell>
          <cell r="DO70">
            <v>4.1605800000000004</v>
          </cell>
          <cell r="DP70">
            <v>0.76566339999999999</v>
          </cell>
          <cell r="DQ70">
            <v>2.9208059999999998</v>
          </cell>
          <cell r="DR70">
            <v>0.29109220000000002</v>
          </cell>
          <cell r="DS70" t="str">
            <v/>
          </cell>
          <cell r="DT70" t="str">
            <v/>
          </cell>
          <cell r="DU70">
            <v>4.0853929999999998</v>
          </cell>
          <cell r="DV70">
            <v>4.8774189999999997</v>
          </cell>
          <cell r="DW70" t="str">
            <v/>
          </cell>
          <cell r="DX70">
            <v>0.47572239999999999</v>
          </cell>
          <cell r="DY70" t="str">
            <v/>
          </cell>
          <cell r="DZ70">
            <v>0.59158049999999995</v>
          </cell>
          <cell r="EA70" t="str">
            <v/>
          </cell>
          <cell r="EB70">
            <v>1.234569</v>
          </cell>
          <cell r="EC70">
            <v>0.86819139999999995</v>
          </cell>
          <cell r="ED70">
            <v>0.71983900000000001</v>
          </cell>
          <cell r="EE70">
            <v>0.60045859999999995</v>
          </cell>
          <cell r="EF70" t="str">
            <v/>
          </cell>
          <cell r="EG70">
            <v>8.0471540000000008</v>
          </cell>
          <cell r="EH70" t="str">
            <v/>
          </cell>
          <cell r="EI70">
            <v>2.0770979999999999</v>
          </cell>
          <cell r="EJ70" t="str">
            <v/>
          </cell>
          <cell r="EK70" t="str">
            <v/>
          </cell>
          <cell r="EL70" t="str">
            <v/>
          </cell>
          <cell r="EM70">
            <v>0.88297270000000005</v>
          </cell>
          <cell r="EN70" t="str">
            <v/>
          </cell>
        </row>
        <row r="71">
          <cell r="C71" t="str">
            <v>6.2.3</v>
          </cell>
          <cell r="F71" t="str">
            <v/>
          </cell>
          <cell r="G71" t="str">
            <v>Total computer software spending (% of GDP)</v>
          </cell>
          <cell r="H71" t="str">
            <v>World Information Technology and Services Alliance (WITSA)</v>
          </cell>
          <cell r="I71">
            <v>2010</v>
          </cell>
          <cell r="J71">
            <v>1.2087878609332547</v>
          </cell>
          <cell r="K71">
            <v>0.81574302052375414</v>
          </cell>
          <cell r="L71">
            <v>0.5</v>
          </cell>
          <cell r="M71" t="str">
            <v>good</v>
          </cell>
          <cell r="N71" t="str">
            <v>SCORE</v>
          </cell>
          <cell r="O71" t="str">
            <v/>
          </cell>
          <cell r="P71">
            <v>8.9862583256747716E-2</v>
          </cell>
          <cell r="Q71" t="str">
            <v/>
          </cell>
          <cell r="R71">
            <v>0.13639166345621456</v>
          </cell>
          <cell r="S71" t="str">
            <v/>
          </cell>
          <cell r="T71">
            <v>0.43332743774720306</v>
          </cell>
          <cell r="U71">
            <v>0.76596309372505789</v>
          </cell>
          <cell r="V71" t="str">
            <v/>
          </cell>
          <cell r="W71" t="str">
            <v/>
          </cell>
          <cell r="X71">
            <v>7.6862535530531129E-2</v>
          </cell>
          <cell r="Y71" t="str">
            <v/>
          </cell>
          <cell r="Z71">
            <v>0.75959731076199311</v>
          </cell>
          <cell r="AA71" t="str">
            <v/>
          </cell>
          <cell r="AB71">
            <v>7.8344418210710851E-2</v>
          </cell>
          <cell r="AC71" t="str">
            <v/>
          </cell>
          <cell r="AD71" t="str">
            <v/>
          </cell>
          <cell r="AE71">
            <v>0.17833822401700275</v>
          </cell>
          <cell r="AF71" t="str">
            <v/>
          </cell>
          <cell r="AG71">
            <v>0.24653422513620327</v>
          </cell>
          <cell r="AH71" t="str">
            <v/>
          </cell>
          <cell r="AI71" t="str">
            <v/>
          </cell>
          <cell r="AJ71">
            <v>7.8639216878938323E-2</v>
          </cell>
          <cell r="AK71">
            <v>0.7341869483179474</v>
          </cell>
          <cell r="AL71">
            <v>0.19724806215516993</v>
          </cell>
          <cell r="AM71">
            <v>0.33508830675560269</v>
          </cell>
          <cell r="AN71">
            <v>0.10832012593901527</v>
          </cell>
          <cell r="AO71">
            <v>0.13450002695697952</v>
          </cell>
          <cell r="AP71" t="str">
            <v/>
          </cell>
          <cell r="AQ71" t="str">
            <v/>
          </cell>
          <cell r="AR71" t="str">
            <v/>
          </cell>
          <cell r="AS71">
            <v>1.3631477515190831</v>
          </cell>
          <cell r="AT71">
            <v>0.8033729025318409</v>
          </cell>
          <cell r="AU71" t="str">
            <v/>
          </cell>
          <cell r="AV71">
            <v>8.873429531965088E-2</v>
          </cell>
          <cell r="AW71">
            <v>0.122392797716795</v>
          </cell>
          <cell r="AX71" t="str">
            <v/>
          </cell>
          <cell r="AY71" t="str">
            <v/>
          </cell>
          <cell r="AZ71" t="str">
            <v/>
          </cell>
          <cell r="BA71">
            <v>0.85778337256346149</v>
          </cell>
          <cell r="BB71">
            <v>0.58147101579991622</v>
          </cell>
          <cell r="BC71" t="str">
            <v/>
          </cell>
          <cell r="BD71">
            <v>0.64772547358006238</v>
          </cell>
          <cell r="BE71" t="str">
            <v/>
          </cell>
          <cell r="BF71">
            <v>0.28437112519344748</v>
          </cell>
          <cell r="BG71" t="str">
            <v/>
          </cell>
          <cell r="BH71" t="str">
            <v/>
          </cell>
          <cell r="BI71">
            <v>0.16965854621683668</v>
          </cell>
          <cell r="BJ71">
            <v>0.23843576845471989</v>
          </cell>
          <cell r="BK71">
            <v>0.99296863530947088</v>
          </cell>
          <cell r="BL71" t="str">
            <v/>
          </cell>
          <cell r="BM71">
            <v>0.15599505350201642</v>
          </cell>
          <cell r="BN71">
            <v>0.19694881640386483</v>
          </cell>
          <cell r="BO71">
            <v>0.13595811955821502</v>
          </cell>
          <cell r="BP71">
            <v>0.8176851939219475</v>
          </cell>
          <cell r="BQ71">
            <v>0.40822624635176658</v>
          </cell>
          <cell r="BR71">
            <v>0.47493731646484127</v>
          </cell>
          <cell r="BS71">
            <v>0.1310109054519141</v>
          </cell>
          <cell r="BT71">
            <v>0.2808357823341488</v>
          </cell>
          <cell r="BU71">
            <v>0.13469350880079958</v>
          </cell>
          <cell r="BV71" t="str">
            <v/>
          </cell>
          <cell r="BW71">
            <v>0.33093853816161872</v>
          </cell>
          <cell r="BX71">
            <v>0.31964388535466465</v>
          </cell>
          <cell r="BY71">
            <v>0.15803734702273331</v>
          </cell>
          <cell r="BZ71" t="str">
            <v/>
          </cell>
          <cell r="CA71" t="str">
            <v/>
          </cell>
          <cell r="CB71" t="str">
            <v/>
          </cell>
          <cell r="CC71" t="str">
            <v/>
          </cell>
          <cell r="CD71" t="str">
            <v/>
          </cell>
          <cell r="CE71" t="str">
            <v/>
          </cell>
          <cell r="CF71" t="str">
            <v/>
          </cell>
          <cell r="CG71" t="str">
            <v/>
          </cell>
          <cell r="CH71">
            <v>0.36215914993813325</v>
          </cell>
          <cell r="CI71" t="str">
            <v/>
          </cell>
          <cell r="CJ71" t="str">
            <v/>
          </cell>
          <cell r="CK71">
            <v>0.15430732459700855</v>
          </cell>
          <cell r="CL71" t="str">
            <v/>
          </cell>
          <cell r="CM71" t="str">
            <v/>
          </cell>
          <cell r="CN71">
            <v>0.15533059466521601</v>
          </cell>
          <cell r="CO71" t="str">
            <v/>
          </cell>
          <cell r="CP71" t="str">
            <v/>
          </cell>
          <cell r="CQ71" t="str">
            <v/>
          </cell>
          <cell r="CR71">
            <v>1.0638922198890126</v>
          </cell>
          <cell r="CS71">
            <v>0.28048938917184052</v>
          </cell>
          <cell r="CT71" t="str">
            <v/>
          </cell>
          <cell r="CU71" t="str">
            <v/>
          </cell>
          <cell r="CV71">
            <v>2.9794975299204163E-2</v>
          </cell>
          <cell r="CW71">
            <v>0.63391354059671789</v>
          </cell>
          <cell r="CX71" t="str">
            <v/>
          </cell>
          <cell r="CY71">
            <v>0.15335265359951988</v>
          </cell>
          <cell r="CZ71">
            <v>5.0992614625065762E-2</v>
          </cell>
          <cell r="DA71" t="str">
            <v/>
          </cell>
          <cell r="DB71">
            <v>0.12185790213650544</v>
          </cell>
          <cell r="DC71">
            <v>7.2933646107148101E-2</v>
          </cell>
          <cell r="DD71">
            <v>0.45635916803518611</v>
          </cell>
          <cell r="DE71">
            <v>0.5161074639531481</v>
          </cell>
          <cell r="DF71" t="str">
            <v/>
          </cell>
          <cell r="DG71">
            <v>0.22171670635997817</v>
          </cell>
          <cell r="DH71">
            <v>0.29945455314828057</v>
          </cell>
          <cell r="DI71" t="str">
            <v/>
          </cell>
          <cell r="DJ71">
            <v>0.25899588528047846</v>
          </cell>
          <cell r="DK71">
            <v>0.19204793191048986</v>
          </cell>
          <cell r="DL71" t="str">
            <v/>
          </cell>
          <cell r="DM71">
            <v>0.61397166430408978</v>
          </cell>
          <cell r="DN71">
            <v>0.42989466149437738</v>
          </cell>
          <cell r="DO71">
            <v>0.48174802807509071</v>
          </cell>
          <cell r="DP71">
            <v>0.87327217354500519</v>
          </cell>
          <cell r="DQ71">
            <v>0.62323592860321264</v>
          </cell>
          <cell r="DR71">
            <v>6.7517091686467717E-3</v>
          </cell>
          <cell r="DS71" t="str">
            <v/>
          </cell>
          <cell r="DT71" t="str">
            <v/>
          </cell>
          <cell r="DU71">
            <v>1.0298061014614206</v>
          </cell>
          <cell r="DV71">
            <v>1.4177658447212385</v>
          </cell>
          <cell r="DW71" t="str">
            <v/>
          </cell>
          <cell r="DX71" t="str">
            <v/>
          </cell>
          <cell r="DY71" t="str">
            <v/>
          </cell>
          <cell r="DZ71">
            <v>0.67064109135505579</v>
          </cell>
          <cell r="EA71" t="str">
            <v/>
          </cell>
          <cell r="EB71">
            <v>0.21353693051249459</v>
          </cell>
          <cell r="EC71">
            <v>0.16365358610241904</v>
          </cell>
          <cell r="ED71" t="str">
            <v/>
          </cell>
          <cell r="EE71">
            <v>0.33651156614658034</v>
          </cell>
          <cell r="EF71">
            <v>0.13178731356213019</v>
          </cell>
          <cell r="EG71">
            <v>0.98150091926776251</v>
          </cell>
          <cell r="EH71">
            <v>0.92039814496069128</v>
          </cell>
          <cell r="EI71">
            <v>9.3149866590377967E-2</v>
          </cell>
          <cell r="EJ71">
            <v>9.3444119841483889E-2</v>
          </cell>
          <cell r="EK71">
            <v>0.22988208902560572</v>
          </cell>
          <cell r="EL71" t="str">
            <v/>
          </cell>
          <cell r="EM71" t="str">
            <v/>
          </cell>
          <cell r="EN71">
            <v>8.4258916277612696E-3</v>
          </cell>
        </row>
        <row r="72">
          <cell r="C72" t="str">
            <v>6.3.1</v>
          </cell>
          <cell r="F72" t="str">
            <v>Outliers</v>
          </cell>
          <cell r="G72" t="str">
            <v>Royalty and license fees, receipts (% of GDP)</v>
          </cell>
          <cell r="H72" t="str">
            <v>International Monetary Fund (WB database, WB &amp; OECD GDP estimates)</v>
          </cell>
          <cell r="I72" t="str">
            <v>2000 - 2009</v>
          </cell>
          <cell r="J72">
            <v>5.3877786582979983</v>
          </cell>
          <cell r="K72">
            <v>35.678554777905347</v>
          </cell>
          <cell r="L72">
            <v>1</v>
          </cell>
          <cell r="M72" t="str">
            <v>good</v>
          </cell>
          <cell r="N72" t="str">
            <v>Outliers</v>
          </cell>
          <cell r="O72">
            <v>4.7534978961250467E-2</v>
          </cell>
          <cell r="P72" t="str">
            <v/>
          </cell>
          <cell r="Q72">
            <v>1.4255419397739151E-2</v>
          </cell>
          <cell r="R72">
            <v>3.4413449647287639E-2</v>
          </cell>
          <cell r="S72" t="str">
            <v/>
          </cell>
          <cell r="T72">
            <v>6.7663017097202474E-2</v>
          </cell>
          <cell r="U72">
            <v>0.19741696707703385</v>
          </cell>
          <cell r="V72">
            <v>4.1841580149801902E-3</v>
          </cell>
          <cell r="W72" t="str">
            <v/>
          </cell>
          <cell r="X72">
            <v>3.7267114099349383E-4</v>
          </cell>
          <cell r="Y72">
            <v>1.8965120206331173E-2</v>
          </cell>
          <cell r="Z72">
            <v>0.50434986206917976</v>
          </cell>
          <cell r="AA72">
            <v>3.0074501616805539E-4</v>
          </cell>
          <cell r="AB72">
            <v>1.4417538211261455E-2</v>
          </cell>
          <cell r="AC72">
            <v>7.2704245205572268E-2</v>
          </cell>
          <cell r="AD72">
            <v>4.4920790849161101E-3</v>
          </cell>
          <cell r="AE72">
            <v>2.757120889178066E-2</v>
          </cell>
          <cell r="AF72" t="str">
            <v/>
          </cell>
          <cell r="AG72">
            <v>1.8975442396857913E-2</v>
          </cell>
          <cell r="AH72">
            <v>4.7183403033080207E-4</v>
          </cell>
          <cell r="AI72">
            <v>4.0517726781032795E-4</v>
          </cell>
          <cell r="AJ72">
            <v>1.7311313336757133E-3</v>
          </cell>
          <cell r="AK72">
            <v>0.2410571445258487</v>
          </cell>
          <cell r="AL72">
            <v>3.6146797198882807E-2</v>
          </cell>
          <cell r="AM72">
            <v>8.6140981289665134E-3</v>
          </cell>
          <cell r="AN72">
            <v>2.058636668364185E-2</v>
          </cell>
          <cell r="AO72">
            <v>2.0113199645527165E-3</v>
          </cell>
          <cell r="AP72">
            <v>1.2684891099340168E-3</v>
          </cell>
          <cell r="AQ72">
            <v>5.1245874443599855E-2</v>
          </cell>
          <cell r="AR72">
            <v>5.1869785396183539E-2</v>
          </cell>
          <cell r="AS72">
            <v>5.0645196160413498E-2</v>
          </cell>
          <cell r="AT72" t="str">
            <v/>
          </cell>
          <cell r="AU72" t="str">
            <v/>
          </cell>
          <cell r="AV72" t="str">
            <v/>
          </cell>
          <cell r="AW72">
            <v>9.350601170640295E-2</v>
          </cell>
          <cell r="AX72">
            <v>1.8640269187933935E-3</v>
          </cell>
          <cell r="AY72">
            <v>0.12825100256276839</v>
          </cell>
          <cell r="AZ72">
            <v>7.5638967819068228E-3</v>
          </cell>
          <cell r="BA72">
            <v>0.73023587833255021</v>
          </cell>
          <cell r="BB72">
            <v>0.3546743737832404</v>
          </cell>
          <cell r="BC72">
            <v>6.9471547008289947E-2</v>
          </cell>
          <cell r="BD72">
            <v>0.41396948306718273</v>
          </cell>
          <cell r="BE72" t="str">
            <v/>
          </cell>
          <cell r="BF72">
            <v>1.4535340696447527E-2</v>
          </cell>
          <cell r="BG72">
            <v>3.1080965304823339E-2</v>
          </cell>
          <cell r="BH72">
            <v>3.6722470149411803</v>
          </cell>
          <cell r="BI72">
            <v>9.8494663229157266E-3</v>
          </cell>
          <cell r="BJ72">
            <v>0.17633874951475667</v>
          </cell>
          <cell r="BK72">
            <v>0.61927399643451342</v>
          </cell>
          <cell r="BL72">
            <v>1.4213464532972328E-4</v>
          </cell>
          <cell r="BM72">
            <v>1.4697000892851137E-2</v>
          </cell>
          <cell r="BN72">
            <v>7.0571924197838946E-3</v>
          </cell>
          <cell r="BO72" t="str">
            <v/>
          </cell>
          <cell r="BP72">
            <v>0.74689467055347158</v>
          </cell>
          <cell r="BQ72">
            <v>0.38926923922903822</v>
          </cell>
          <cell r="BR72">
            <v>5.2795126820512135E-2</v>
          </cell>
          <cell r="BS72">
            <v>7.5677119090084038E-2</v>
          </cell>
          <cell r="BT72">
            <v>0.42805324443872711</v>
          </cell>
          <cell r="BU72" t="str">
            <v/>
          </cell>
          <cell r="BV72">
            <v>3.7340036717813961E-5</v>
          </cell>
          <cell r="BW72">
            <v>6.54137280052942E-2</v>
          </cell>
          <cell r="BX72">
            <v>0.38255320555555189</v>
          </cell>
          <cell r="BY72" t="str">
            <v/>
          </cell>
          <cell r="BZ72">
            <v>8.1151053132443612E-2</v>
          </cell>
          <cell r="CA72">
            <v>2.6722237322944042E-2</v>
          </cell>
          <cell r="CB72" t="str">
            <v/>
          </cell>
          <cell r="CC72">
            <v>9.8850948999772712E-4</v>
          </cell>
          <cell r="CD72">
            <v>0.74106253646718223</v>
          </cell>
          <cell r="CE72">
            <v>6.6869362763276E-2</v>
          </cell>
          <cell r="CF72">
            <v>4.6064181490528169E-2</v>
          </cell>
          <cell r="CG72" t="str">
            <v/>
          </cell>
          <cell r="CH72">
            <v>0.13761495650980207</v>
          </cell>
          <cell r="CI72">
            <v>2.5601909750939378E-3</v>
          </cell>
          <cell r="CJ72">
            <v>4.7474523537504578E-4</v>
          </cell>
          <cell r="CK72">
            <v>7.4987736132321625E-2</v>
          </cell>
          <cell r="CL72">
            <v>8.0301890311943125E-2</v>
          </cell>
          <cell r="CM72">
            <v>4.633998906033384E-3</v>
          </cell>
          <cell r="CN72">
            <v>2.0908235775169972E-3</v>
          </cell>
          <cell r="CO72">
            <v>1.9708239084343469E-3</v>
          </cell>
          <cell r="CP72">
            <v>3.1690888546386272E-5</v>
          </cell>
          <cell r="CQ72" t="str">
            <v/>
          </cell>
          <cell r="CR72">
            <v>0.69091880958368357</v>
          </cell>
          <cell r="CS72">
            <v>0.12133594725016003</v>
          </cell>
          <cell r="CT72" t="str">
            <v/>
          </cell>
          <cell r="CU72">
            <v>4.9144321751446391E-5</v>
          </cell>
          <cell r="CV72" t="str">
            <v/>
          </cell>
          <cell r="CW72">
            <v>0.16693647300475556</v>
          </cell>
          <cell r="CX72" t="str">
            <v/>
          </cell>
          <cell r="CY72">
            <v>3.7039328867070559E-3</v>
          </cell>
          <cell r="CZ72" t="str">
            <v/>
          </cell>
          <cell r="DA72">
            <v>2.0721804984885108</v>
          </cell>
          <cell r="DB72">
            <v>1.6773492597514622E-3</v>
          </cell>
          <cell r="DC72">
            <v>1.2407269712588662E-3</v>
          </cell>
          <cell r="DD72">
            <v>2.3716726552760869E-2</v>
          </cell>
          <cell r="DE72">
            <v>6.3607537963037322E-2</v>
          </cell>
          <cell r="DF72" t="str">
            <v/>
          </cell>
          <cell r="DG72">
            <v>0.11979369137814623</v>
          </cell>
          <cell r="DH72">
            <v>4.0074097913890168E-2</v>
          </cell>
          <cell r="DI72">
            <v>2.7655614746004251E-3</v>
          </cell>
          <cell r="DJ72" t="str">
            <v/>
          </cell>
          <cell r="DK72">
            <v>1.8644960377811087E-3</v>
          </cell>
          <cell r="DL72">
            <v>0.14694828410310967</v>
          </cell>
          <cell r="DM72">
            <v>0.73518961194317711</v>
          </cell>
          <cell r="DN72">
            <v>0.10468609112437827</v>
          </cell>
          <cell r="DO72">
            <v>7.3354603909331878E-2</v>
          </cell>
          <cell r="DP72">
            <v>1.6724438252404668E-2</v>
          </cell>
          <cell r="DQ72">
            <v>7.1312346531038975E-2</v>
          </cell>
          <cell r="DR72" t="str">
            <v/>
          </cell>
          <cell r="DS72" t="str">
            <v/>
          </cell>
          <cell r="DT72">
            <v>1.1556519055407929E-3</v>
          </cell>
          <cell r="DU72">
            <v>1.1596625442628756</v>
          </cell>
          <cell r="DV72" t="str">
            <v/>
          </cell>
          <cell r="DW72" t="str">
            <v/>
          </cell>
          <cell r="DX72">
            <v>1.2514678271832417E-2</v>
          </cell>
          <cell r="DY72">
            <v>7.2508760772800766E-7</v>
          </cell>
          <cell r="DZ72">
            <v>5.5032339192618671E-2</v>
          </cell>
          <cell r="EA72" t="str">
            <v/>
          </cell>
          <cell r="EB72">
            <v>6.3274420195114686E-2</v>
          </cell>
          <cell r="EC72" t="str">
            <v/>
          </cell>
          <cell r="ED72">
            <v>1.8991173943998893E-2</v>
          </cell>
          <cell r="EE72">
            <v>9.8639146405457401E-2</v>
          </cell>
          <cell r="EF72" t="str">
            <v/>
          </cell>
          <cell r="EG72">
            <v>0.54641616245562685</v>
          </cell>
          <cell r="EH72">
            <v>0.63595863729725899</v>
          </cell>
          <cell r="EI72">
            <v>3.0465634186931329E-4</v>
          </cell>
          <cell r="EJ72" t="str">
            <v/>
          </cell>
          <cell r="EK72" t="str">
            <v/>
          </cell>
          <cell r="EL72">
            <v>0.12675820596238699</v>
          </cell>
          <cell r="EM72" t="str">
            <v/>
          </cell>
          <cell r="EN72" t="str">
            <v/>
          </cell>
        </row>
        <row r="73">
          <cell r="C73" t="str">
            <v>6.3.2</v>
          </cell>
          <cell r="G73" t="str">
            <v>High tech net exports (% of total net exports)</v>
          </cell>
          <cell r="H73" t="str">
            <v>United Nations, COMTRADE database</v>
          </cell>
          <cell r="I73" t="str">
            <v>2007 - 2010</v>
          </cell>
          <cell r="J73">
            <v>1.8283662356937636</v>
          </cell>
          <cell r="K73">
            <v>3.0284931131331638</v>
          </cell>
          <cell r="L73">
            <v>1</v>
          </cell>
          <cell r="M73" t="str">
            <v>good</v>
          </cell>
          <cell r="N73" t="str">
            <v>SCORE</v>
          </cell>
          <cell r="O73">
            <v>0.9080134193548387</v>
          </cell>
          <cell r="P73">
            <v>1.0212203539823009E-2</v>
          </cell>
          <cell r="Q73" t="str">
            <v/>
          </cell>
          <cell r="R73">
            <v>2.8836511149012569</v>
          </cell>
          <cell r="S73">
            <v>0.54528269896193771</v>
          </cell>
          <cell r="T73">
            <v>2.1492146971014492</v>
          </cell>
          <cell r="U73">
            <v>10.812763019083969</v>
          </cell>
          <cell r="V73">
            <v>3.0866816326530613E-2</v>
          </cell>
          <cell r="W73">
            <v>2.4166065162907268E-2</v>
          </cell>
          <cell r="X73" t="str">
            <v/>
          </cell>
          <cell r="Y73">
            <v>1.4967816901408451</v>
          </cell>
          <cell r="Z73">
            <v>8.6659567337837835</v>
          </cell>
          <cell r="AA73" t="str">
            <v/>
          </cell>
          <cell r="AB73">
            <v>0.27954673584905659</v>
          </cell>
          <cell r="AC73">
            <v>1.5505048541666666</v>
          </cell>
          <cell r="AD73" t="str">
            <v/>
          </cell>
          <cell r="AE73">
            <v>4.3649518747524754</v>
          </cell>
          <cell r="AF73" t="str">
            <v/>
          </cell>
          <cell r="AG73">
            <v>4.572276636363636</v>
          </cell>
          <cell r="AH73">
            <v>4.711005025125628E-2</v>
          </cell>
          <cell r="AI73">
            <v>8.7313990825688068E-2</v>
          </cell>
          <cell r="AJ73" t="str">
            <v/>
          </cell>
          <cell r="AK73">
            <v>7.349489176210235</v>
          </cell>
          <cell r="AL73">
            <v>0.50513708379888267</v>
          </cell>
          <cell r="AM73">
            <v>29.936536648833332</v>
          </cell>
          <cell r="AN73">
            <v>1.1433476378751015</v>
          </cell>
          <cell r="AO73">
            <v>24.373823340707965</v>
          </cell>
          <cell r="AP73">
            <v>1.9049023883495146</v>
          </cell>
          <cell r="AQ73">
            <v>6.9246283728813554</v>
          </cell>
          <cell r="AR73">
            <v>16.422992353823087</v>
          </cell>
          <cell r="AS73">
            <v>15.095208611504424</v>
          </cell>
          <cell r="AT73">
            <v>12.326403950431034</v>
          </cell>
          <cell r="AU73">
            <v>3.3482034541577823</v>
          </cell>
          <cell r="AV73">
            <v>0.37914220437956203</v>
          </cell>
          <cell r="AW73">
            <v>0.39764964638783268</v>
          </cell>
          <cell r="AX73">
            <v>4.634831605263158</v>
          </cell>
          <cell r="AY73">
            <v>9.6532959218750012</v>
          </cell>
          <cell r="AZ73">
            <v>0.40454119331476085</v>
          </cell>
          <cell r="BA73">
            <v>10.043063949567724</v>
          </cell>
          <cell r="BB73">
            <v>20.554441634960938</v>
          </cell>
          <cell r="BC73" t="str">
            <v/>
          </cell>
          <cell r="BD73">
            <v>13.681808053097344</v>
          </cell>
          <cell r="BE73" t="str">
            <v/>
          </cell>
          <cell r="BF73">
            <v>5.7630759212962968</v>
          </cell>
          <cell r="BG73">
            <v>2.0756958252427187</v>
          </cell>
          <cell r="BH73">
            <v>7.3740779810644776E-3</v>
          </cell>
          <cell r="BI73">
            <v>0.44249030418250956</v>
          </cell>
          <cell r="BJ73">
            <v>12.4999276875</v>
          </cell>
          <cell r="BK73">
            <v>21.344851108764519</v>
          </cell>
          <cell r="BL73">
            <v>3.0758971956521739</v>
          </cell>
          <cell r="BM73">
            <v>6.3362056350282483</v>
          </cell>
          <cell r="BN73" t="str">
            <v/>
          </cell>
          <cell r="BO73" t="str">
            <v/>
          </cell>
          <cell r="BP73">
            <v>22.616704057264958</v>
          </cell>
          <cell r="BQ73">
            <v>22.004659707724425</v>
          </cell>
          <cell r="BR73">
            <v>6.8119126214285712</v>
          </cell>
          <cell r="BS73">
            <v>0.34624222700901214</v>
          </cell>
          <cell r="BT73">
            <v>16.851059238571427</v>
          </cell>
          <cell r="BU73">
            <v>2.0631535075885328</v>
          </cell>
          <cell r="BV73">
            <v>4.1952664560185182</v>
          </cell>
          <cell r="BW73">
            <v>2.208647399103139</v>
          </cell>
          <cell r="BX73">
            <v>28.431912335439563</v>
          </cell>
          <cell r="BY73" t="str">
            <v/>
          </cell>
          <cell r="BZ73">
            <v>0.22869961508852962</v>
          </cell>
          <cell r="CA73">
            <v>5.2429910181311019</v>
          </cell>
          <cell r="CB73">
            <v>4.651520804597701</v>
          </cell>
          <cell r="CC73">
            <v>6.0728738509615381</v>
          </cell>
          <cell r="CD73">
            <v>6.8869368482686388</v>
          </cell>
          <cell r="CE73">
            <v>1.6105204832713753</v>
          </cell>
          <cell r="CF73">
            <v>0.9792785140562249</v>
          </cell>
          <cell r="CG73">
            <v>0.19715734633160834</v>
          </cell>
          <cell r="CH73">
            <v>35.444975121019105</v>
          </cell>
          <cell r="CI73">
            <v>0.17567885416666665</v>
          </cell>
          <cell r="CJ73">
            <v>1.2852432768361581</v>
          </cell>
          <cell r="CK73">
            <v>16.922745218260872</v>
          </cell>
          <cell r="CL73">
            <v>2.195751768488746</v>
          </cell>
          <cell r="CM73">
            <v>0.37615015873015872</v>
          </cell>
          <cell r="CN73" t="str">
            <v/>
          </cell>
          <cell r="CO73" t="str">
            <v/>
          </cell>
          <cell r="CP73">
            <v>0.50459716701902746</v>
          </cell>
          <cell r="CQ73">
            <v>0.28512246049661399</v>
          </cell>
          <cell r="CR73">
            <v>15.703677563425925</v>
          </cell>
          <cell r="CS73">
            <v>2.0409017087967647</v>
          </cell>
          <cell r="CT73">
            <v>0.53577517985611511</v>
          </cell>
          <cell r="CU73">
            <v>0.50375108526406842</v>
          </cell>
          <cell r="CV73">
            <v>9.472354308617234E-2</v>
          </cell>
          <cell r="CW73">
            <v>3.7521841530303033</v>
          </cell>
          <cell r="CX73">
            <v>7.2802050653594769E-2</v>
          </cell>
          <cell r="CY73">
            <v>1.344724693278037</v>
          </cell>
          <cell r="CZ73">
            <v>0.1242583606557377</v>
          </cell>
          <cell r="DA73">
            <v>0.92190163355408383</v>
          </cell>
          <cell r="DB73">
            <v>0.45439480524344567</v>
          </cell>
          <cell r="DC73" t="str">
            <v/>
          </cell>
          <cell r="DD73">
            <v>5.6172388839416065</v>
          </cell>
          <cell r="DE73">
            <v>2.9177946741803278</v>
          </cell>
          <cell r="DF73" t="str">
            <v/>
          </cell>
          <cell r="DG73">
            <v>9.8315980101214571</v>
          </cell>
          <cell r="DH73">
            <v>1.4452633839142091</v>
          </cell>
          <cell r="DI73">
            <v>6.2585377612550843</v>
          </cell>
          <cell r="DJ73">
            <v>2.1457318216093934E-2</v>
          </cell>
          <cell r="DK73">
            <v>0.67842046296296299</v>
          </cell>
          <cell r="DL73">
            <v>3.1607575995914199</v>
          </cell>
          <cell r="DM73">
            <v>37.368100007037036</v>
          </cell>
          <cell r="DN73">
            <v>5.5008900017985614</v>
          </cell>
          <cell r="DO73">
            <v>4.9437771900826446</v>
          </cell>
          <cell r="DP73">
            <v>2.1565673468531465</v>
          </cell>
          <cell r="DQ73">
            <v>4.8878231152466363</v>
          </cell>
          <cell r="DR73">
            <v>0.75217348192771083</v>
          </cell>
          <cell r="DS73">
            <v>0.11870480409472486</v>
          </cell>
          <cell r="DT73" t="str">
            <v/>
          </cell>
          <cell r="DU73">
            <v>14.192724145801527</v>
          </cell>
          <cell r="DV73">
            <v>23.625455735465117</v>
          </cell>
          <cell r="DW73">
            <v>0.60168675000000005</v>
          </cell>
          <cell r="DX73" t="str">
            <v/>
          </cell>
          <cell r="DY73">
            <v>0.70154662076001018</v>
          </cell>
          <cell r="DZ73">
            <v>19.066136488646411</v>
          </cell>
          <cell r="EA73">
            <v>3.9577591324200918E-2</v>
          </cell>
          <cell r="EB73">
            <v>5.1698800555555557</v>
          </cell>
          <cell r="EC73">
            <v>1.5377057068627451</v>
          </cell>
          <cell r="ED73">
            <v>0.334621251149954</v>
          </cell>
          <cell r="EE73" t="str">
            <v/>
          </cell>
          <cell r="EF73">
            <v>0.12735886360893181</v>
          </cell>
          <cell r="EG73">
            <v>16.259147508641973</v>
          </cell>
          <cell r="EH73">
            <v>14.721092803644446</v>
          </cell>
          <cell r="EI73">
            <v>1.5245188126159555</v>
          </cell>
          <cell r="EJ73" t="str">
            <v/>
          </cell>
          <cell r="EK73">
            <v>6.1884943940455344</v>
          </cell>
          <cell r="EL73">
            <v>6.3327540549486926E-3</v>
          </cell>
          <cell r="EM73">
            <v>6.5378152777777768E-2</v>
          </cell>
          <cell r="EN73">
            <v>0.35121167160971245</v>
          </cell>
        </row>
        <row r="74">
          <cell r="C74" t="str">
            <v>6.3.3</v>
          </cell>
          <cell r="G74" t="str">
            <v>Computer, communications and other services (% of commercial service exports)</v>
          </cell>
          <cell r="H74" t="str">
            <v>International Monetary Fund (WB database)</v>
          </cell>
          <cell r="I74" t="str">
            <v>2000 - 2009</v>
          </cell>
          <cell r="J74">
            <v>0.56560372558040684</v>
          </cell>
          <cell r="K74">
            <v>-0.47305635077842867</v>
          </cell>
          <cell r="L74">
            <v>1</v>
          </cell>
          <cell r="M74" t="str">
            <v>good</v>
          </cell>
          <cell r="N74" t="str">
            <v>SCORE</v>
          </cell>
          <cell r="O74">
            <v>10.974404959692663</v>
          </cell>
          <cell r="P74" t="str">
            <v/>
          </cell>
          <cell r="Q74">
            <v>9.156895527467384</v>
          </cell>
          <cell r="R74">
            <v>48.414529445913701</v>
          </cell>
          <cell r="S74">
            <v>20.982806425306705</v>
          </cell>
          <cell r="T74">
            <v>22.466366153627163</v>
          </cell>
          <cell r="U74">
            <v>38.215431173452579</v>
          </cell>
          <cell r="V74">
            <v>39.086905844315304</v>
          </cell>
          <cell r="W74">
            <v>25.409537677466403</v>
          </cell>
          <cell r="X74">
            <v>71.781957850282694</v>
          </cell>
          <cell r="Y74">
            <v>22.865747712266881</v>
          </cell>
          <cell r="Z74">
            <v>55.458616310151982</v>
          </cell>
          <cell r="AA74">
            <v>22.016963332267892</v>
          </cell>
          <cell r="AB74">
            <v>17.257280553403447</v>
          </cell>
          <cell r="AC74">
            <v>30.044429565855324</v>
          </cell>
          <cell r="AD74">
            <v>32.916014165023924</v>
          </cell>
          <cell r="AE74">
            <v>56.990396980008548</v>
          </cell>
          <cell r="AF74">
            <v>21.391462979996973</v>
          </cell>
          <cell r="AG74">
            <v>22.180417814899513</v>
          </cell>
          <cell r="AH74">
            <v>21.202778805442762</v>
          </cell>
          <cell r="AI74">
            <v>13.152106644558415</v>
          </cell>
          <cell r="AJ74">
            <v>37.50885082854731</v>
          </cell>
          <cell r="AK74">
            <v>49.994597423012458</v>
          </cell>
          <cell r="AL74">
            <v>22.028412510494931</v>
          </cell>
          <cell r="AM74">
            <v>49.240172581750052</v>
          </cell>
          <cell r="AN74">
            <v>22.501353152925546</v>
          </cell>
          <cell r="AO74">
            <v>43.028073445900162</v>
          </cell>
          <cell r="AP74">
            <v>57.397344662767289</v>
          </cell>
          <cell r="AQ74">
            <v>14.748601057893254</v>
          </cell>
          <cell r="AR74">
            <v>26.738728877501131</v>
          </cell>
          <cell r="AS74">
            <v>40.032019661618875</v>
          </cell>
          <cell r="AT74">
            <v>37.358949566613205</v>
          </cell>
          <cell r="AU74">
            <v>6.642954068835067</v>
          </cell>
          <cell r="AV74">
            <v>10.125004757196223</v>
          </cell>
          <cell r="AW74">
            <v>16.794978922364834</v>
          </cell>
          <cell r="AX74">
            <v>22.825676061862509</v>
          </cell>
          <cell r="AY74">
            <v>35.876311296431993</v>
          </cell>
          <cell r="AZ74">
            <v>19.834794823352865</v>
          </cell>
          <cell r="BA74">
            <v>77.584697310365726</v>
          </cell>
          <cell r="BB74">
            <v>40.747859698713107</v>
          </cell>
          <cell r="BC74">
            <v>8.08635057021813</v>
          </cell>
          <cell r="BD74">
            <v>54.321072755182527</v>
          </cell>
          <cell r="BE74">
            <v>24.211822230997498</v>
          </cell>
          <cell r="BF74">
            <v>9.3468619232692021</v>
          </cell>
          <cell r="BG74">
            <v>24.377755653534351</v>
          </cell>
          <cell r="BH74">
            <v>63.800384746809044</v>
          </cell>
          <cell r="BI74">
            <v>27.711055458965347</v>
          </cell>
          <cell r="BJ74">
            <v>38.555899906310181</v>
          </cell>
          <cell r="BK74">
            <v>48.3855098625883</v>
          </cell>
          <cell r="BL74">
            <v>31.401047399908265</v>
          </cell>
          <cell r="BM74">
            <v>70.030604271244925</v>
          </cell>
          <cell r="BN74">
            <v>32.344188739050196</v>
          </cell>
          <cell r="BO74">
            <v>2.9476787030213671</v>
          </cell>
          <cell r="BP74">
            <v>70.442108320694857</v>
          </cell>
          <cell r="BQ74">
            <v>68.442357955321611</v>
          </cell>
          <cell r="BR74">
            <v>38.07451671101029</v>
          </cell>
          <cell r="BS74">
            <v>10.89207500490879</v>
          </cell>
          <cell r="BT74">
            <v>62.193633212517014</v>
          </cell>
          <cell r="BU74">
            <v>11.703629032258149</v>
          </cell>
          <cell r="BV74">
            <v>13.688153989549718</v>
          </cell>
          <cell r="BW74">
            <v>20.100907194488798</v>
          </cell>
          <cell r="BX74">
            <v>28.184392979859936</v>
          </cell>
          <cell r="BY74">
            <v>66.238917405506356</v>
          </cell>
          <cell r="BZ74">
            <v>28.404744349414628</v>
          </cell>
          <cell r="CA74">
            <v>22.862838706292791</v>
          </cell>
          <cell r="CB74">
            <v>55.59275388365581</v>
          </cell>
          <cell r="CC74">
            <v>13.667600557379785</v>
          </cell>
          <cell r="CD74">
            <v>23.298915784690749</v>
          </cell>
          <cell r="CE74">
            <v>42.898161686517639</v>
          </cell>
          <cell r="CF74">
            <v>28.121329440672611</v>
          </cell>
          <cell r="CG74">
            <v>0</v>
          </cell>
          <cell r="CH74">
            <v>28.030814415168024</v>
          </cell>
          <cell r="CI74">
            <v>29.873872052169943</v>
          </cell>
          <cell r="CJ74">
            <v>30.011608063631655</v>
          </cell>
          <cell r="CK74">
            <v>6.0802888356955407</v>
          </cell>
          <cell r="CL74">
            <v>34.015297844394667</v>
          </cell>
          <cell r="CM74">
            <v>8.9425694735329841</v>
          </cell>
          <cell r="CN74">
            <v>24.840577040091162</v>
          </cell>
          <cell r="CO74">
            <v>34.652118515153333</v>
          </cell>
          <cell r="CP74">
            <v>3.8477090162381273</v>
          </cell>
          <cell r="CQ74">
            <v>25.108455485121624</v>
          </cell>
          <cell r="CR74">
            <v>57.17866679134265</v>
          </cell>
          <cell r="CS74">
            <v>20.64907475635016</v>
          </cell>
          <cell r="CT74">
            <v>7.8591417910447774</v>
          </cell>
          <cell r="CU74">
            <v>21.394418077495416</v>
          </cell>
          <cell r="CV74">
            <v>2.7021179685721251</v>
          </cell>
          <cell r="CW74">
            <v>44.11508658581814</v>
          </cell>
          <cell r="CX74">
            <v>28.011611030478889</v>
          </cell>
          <cell r="CY74">
            <v>39.382866423061309</v>
          </cell>
          <cell r="CZ74">
            <v>9.1154010516341373</v>
          </cell>
          <cell r="DA74">
            <v>66.735220042337829</v>
          </cell>
          <cell r="DB74">
            <v>12.006799604955106</v>
          </cell>
          <cell r="DC74">
            <v>64.676764676764677</v>
          </cell>
          <cell r="DD74">
            <v>37.067499566198165</v>
          </cell>
          <cell r="DE74">
            <v>29.733567610733786</v>
          </cell>
          <cell r="DF74" t="str">
            <v/>
          </cell>
          <cell r="DG74">
            <v>55.520180753825613</v>
          </cell>
          <cell r="DH74">
            <v>43.621038844665918</v>
          </cell>
          <cell r="DI74">
            <v>7.7290811517067226</v>
          </cell>
          <cell r="DJ74">
            <v>2.8034404332895235</v>
          </cell>
          <cell r="DK74">
            <v>40.229475106048881</v>
          </cell>
          <cell r="DL74">
            <v>52.740829852117912</v>
          </cell>
          <cell r="DM74">
            <v>44.194600358700058</v>
          </cell>
          <cell r="DN74">
            <v>26.466157411734955</v>
          </cell>
          <cell r="DO74">
            <v>31.301119787655907</v>
          </cell>
          <cell r="DP74">
            <v>14.636675354554768</v>
          </cell>
          <cell r="DQ74">
            <v>36.41632625414676</v>
          </cell>
          <cell r="DR74">
            <v>31.155591139578334</v>
          </cell>
          <cell r="DS74">
            <v>23.817168594927324</v>
          </cell>
          <cell r="DT74">
            <v>64.174903514552085</v>
          </cell>
          <cell r="DU74">
            <v>62.121792808997412</v>
          </cell>
          <cell r="DV74">
            <v>43.278182511977207</v>
          </cell>
          <cell r="DW74">
            <v>7.4539763382672817</v>
          </cell>
          <cell r="DX74">
            <v>43.796938899347197</v>
          </cell>
          <cell r="DY74">
            <v>15.560699982553132</v>
          </cell>
          <cell r="DZ74">
            <v>27.094880220595925</v>
          </cell>
          <cell r="EA74">
            <v>8.4359673024523261</v>
          </cell>
          <cell r="EB74">
            <v>18.463299511036894</v>
          </cell>
          <cell r="EC74">
            <v>8.5536357530984759</v>
          </cell>
          <cell r="ED74">
            <v>13.60964963778649</v>
          </cell>
          <cell r="EE74">
            <v>23.101170819573696</v>
          </cell>
          <cell r="EF74" t="str">
            <v/>
          </cell>
          <cell r="EG74">
            <v>44.011925329358725</v>
          </cell>
          <cell r="EH74">
            <v>46.834255199661271</v>
          </cell>
          <cell r="EI74">
            <v>18.029731082108455</v>
          </cell>
          <cell r="EJ74">
            <v>17.67313019390582</v>
          </cell>
          <cell r="EK74" t="str">
            <v/>
          </cell>
          <cell r="EL74">
            <v>12.930485941672288</v>
          </cell>
          <cell r="EM74">
            <v>9.1705413483892357</v>
          </cell>
          <cell r="EN74" t="str">
            <v/>
          </cell>
        </row>
        <row r="75">
          <cell r="C75" t="str">
            <v>6.3.4</v>
          </cell>
          <cell r="F75" t="str">
            <v>Outliers</v>
          </cell>
          <cell r="G75" t="str">
            <v>Foreign direct investment, net outflows (% of GDP)</v>
          </cell>
          <cell r="H75" t="str">
            <v>International Monetary Fund &amp; World Bank (WB &amp; OECD GDP estimates, WB database).</v>
          </cell>
          <cell r="I75" t="str">
            <v>2000 - 2009</v>
          </cell>
          <cell r="J75">
            <v>10.916977418478664</v>
          </cell>
          <cell r="K75">
            <v>120.67357598115092</v>
          </cell>
          <cell r="L75">
            <v>1</v>
          </cell>
          <cell r="M75" t="str">
            <v>good</v>
          </cell>
          <cell r="N75" t="str">
            <v>Outliers</v>
          </cell>
          <cell r="O75">
            <v>0.29988878237823174</v>
          </cell>
          <cell r="P75" t="str">
            <v/>
          </cell>
          <cell r="Q75">
            <v>8.9453782403900693E-3</v>
          </cell>
          <cell r="R75">
            <v>0.23113420801227252</v>
          </cell>
          <cell r="S75">
            <v>0.60500982867338982</v>
          </cell>
          <cell r="T75">
            <v>3.6665176231735113</v>
          </cell>
          <cell r="U75">
            <v>1.4258335464388867</v>
          </cell>
          <cell r="V75">
            <v>0.75808574915411087</v>
          </cell>
          <cell r="W75">
            <v>-8.6987038850477045</v>
          </cell>
          <cell r="X75">
            <v>0</v>
          </cell>
          <cell r="Y75">
            <v>0.20841239624591895</v>
          </cell>
          <cell r="Z75">
            <v>-16.700289534376221</v>
          </cell>
          <cell r="AA75">
            <v>-5.9748009878720504E-2</v>
          </cell>
          <cell r="AB75">
            <v>1.7301045853513747E-2</v>
          </cell>
          <cell r="AC75">
            <v>-5.862723269723049E-2</v>
          </cell>
          <cell r="AD75">
            <v>1.8914017199646773E-3</v>
          </cell>
          <cell r="AE75">
            <v>-0.63244222637241554</v>
          </cell>
          <cell r="AF75">
            <v>0.15218492919244719</v>
          </cell>
          <cell r="AG75">
            <v>-0.29206397681128604</v>
          </cell>
          <cell r="AH75">
            <v>0.60436388296783694</v>
          </cell>
          <cell r="AI75">
            <v>0.18007562005906672</v>
          </cell>
          <cell r="AJ75">
            <v>1.7583190562643587</v>
          </cell>
          <cell r="AK75">
            <v>3.0201192201890446</v>
          </cell>
          <cell r="AL75">
            <v>4.8774802831396018</v>
          </cell>
          <cell r="AM75">
            <v>0.88052577175494218</v>
          </cell>
          <cell r="AN75">
            <v>1.3194622827601821</v>
          </cell>
          <cell r="AO75">
            <v>2.5527261902431354E-2</v>
          </cell>
          <cell r="AP75">
            <v>0</v>
          </cell>
          <cell r="AQ75">
            <v>2.0722839449568538</v>
          </cell>
          <cell r="AR75">
            <v>21.16614306410078</v>
          </cell>
          <cell r="AS75">
            <v>0.67393129438498267</v>
          </cell>
          <cell r="AT75">
            <v>2.0788478513563589</v>
          </cell>
          <cell r="AU75">
            <v>0</v>
          </cell>
          <cell r="AV75">
            <v>0</v>
          </cell>
          <cell r="AW75">
            <v>0.3031639928930453</v>
          </cell>
          <cell r="AX75">
            <v>-0.62131229117793418</v>
          </cell>
          <cell r="AY75">
            <v>8.2257909647089509</v>
          </cell>
          <cell r="AZ75">
            <v>0</v>
          </cell>
          <cell r="BA75">
            <v>1.6052977540239761</v>
          </cell>
          <cell r="BB75">
            <v>5.5517052184301328</v>
          </cell>
          <cell r="BC75">
            <v>-9.8922358418629935E-3</v>
          </cell>
          <cell r="BD75">
            <v>1.8033883284039345</v>
          </cell>
          <cell r="BE75">
            <v>2.6366736621804075E-2</v>
          </cell>
          <cell r="BF75">
            <v>0.63558169729368008</v>
          </cell>
          <cell r="BG75">
            <v>7.0735990004080707E-2</v>
          </cell>
          <cell r="BH75" t="str">
            <v/>
          </cell>
          <cell r="BI75">
            <v>4.7842365096961688E-3</v>
          </cell>
          <cell r="BJ75">
            <v>30.391190526314954</v>
          </cell>
          <cell r="BK75">
            <v>2.1289618770055987</v>
          </cell>
          <cell r="BL75">
            <v>18.6362382169686</v>
          </cell>
          <cell r="BM75">
            <v>1.078580580422009</v>
          </cell>
          <cell r="BN75">
            <v>0.54585717342087769</v>
          </cell>
          <cell r="BO75">
            <v>0</v>
          </cell>
          <cell r="BP75">
            <v>10.635414191420312</v>
          </cell>
          <cell r="BQ75">
            <v>0.59971824155743758</v>
          </cell>
          <cell r="BR75">
            <v>2.0694418221797966</v>
          </cell>
          <cell r="BS75">
            <v>0.50633371478563971</v>
          </cell>
          <cell r="BT75">
            <v>1.4721595583737286</v>
          </cell>
          <cell r="BU75">
            <v>0.28851182766559708</v>
          </cell>
          <cell r="BV75">
            <v>2.7045473606666461</v>
          </cell>
          <cell r="BW75">
            <v>0.15655013115544689</v>
          </cell>
          <cell r="BX75">
            <v>1.2699041523655645</v>
          </cell>
          <cell r="BY75">
            <v>6.1412849535131038</v>
          </cell>
          <cell r="BZ75">
            <v>-5.8364090985225259E-3</v>
          </cell>
          <cell r="CA75">
            <v>-0.2164501223158467</v>
          </cell>
          <cell r="CB75">
            <v>3.2604486770707042</v>
          </cell>
          <cell r="CC75">
            <v>0.53935594419067245</v>
          </cell>
          <cell r="CD75">
            <v>428.11882379557994</v>
          </cell>
          <cell r="CE75">
            <v>0.14169456583823289</v>
          </cell>
          <cell r="CF75">
            <v>0</v>
          </cell>
          <cell r="CG75" t="str">
            <v/>
          </cell>
          <cell r="CH75">
            <v>4.1500866313960225</v>
          </cell>
          <cell r="CI75">
            <v>6.9381175425041594E-3</v>
          </cell>
          <cell r="CJ75">
            <v>0.4403665174363563</v>
          </cell>
          <cell r="CK75">
            <v>0.86853798458532627</v>
          </cell>
          <cell r="CL75">
            <v>0.12507852039371783</v>
          </cell>
          <cell r="CM75">
            <v>1.2803233127309057</v>
          </cell>
          <cell r="CN75">
            <v>0.52424101705536841</v>
          </cell>
          <cell r="CO75">
            <v>2.8950246540252508E-2</v>
          </cell>
          <cell r="CP75">
            <v>-3.2149158934568302E-2</v>
          </cell>
          <cell r="CQ75">
            <v>0</v>
          </cell>
          <cell r="CR75">
            <v>3.5466606853951208</v>
          </cell>
          <cell r="CS75">
            <v>-0.48373132688121429</v>
          </cell>
          <cell r="CT75">
            <v>0</v>
          </cell>
          <cell r="CU75">
            <v>0.45494437817547534</v>
          </cell>
          <cell r="CV75">
            <v>8.0637742302997792E-2</v>
          </cell>
          <cell r="CW75">
            <v>7.0568765749939271</v>
          </cell>
          <cell r="CX75">
            <v>0.8775590702482291</v>
          </cell>
          <cell r="CY75">
            <v>-8.6425100689831308E-3</v>
          </cell>
          <cell r="CZ75">
            <v>0</v>
          </cell>
          <cell r="DA75">
            <v>5.6194725382739272E-2</v>
          </cell>
          <cell r="DB75">
            <v>0.30365392802241747</v>
          </cell>
          <cell r="DC75">
            <v>0.22271049134096649</v>
          </cell>
          <cell r="DD75">
            <v>1.1858363276380437</v>
          </cell>
          <cell r="DE75">
            <v>0.53471678865208006</v>
          </cell>
          <cell r="DF75" t="str">
            <v/>
          </cell>
          <cell r="DG75">
            <v>0.13903516512282257</v>
          </cell>
          <cell r="DH75">
            <v>3.611810500765269</v>
          </cell>
          <cell r="DI75">
            <v>0</v>
          </cell>
          <cell r="DJ75">
            <v>0.57165923651857375</v>
          </cell>
          <cell r="DK75">
            <v>0.95838486334745443</v>
          </cell>
          <cell r="DL75">
            <v>0.12870756401179745</v>
          </cell>
          <cell r="DM75">
            <v>3.2811215274830405</v>
          </cell>
          <cell r="DN75">
            <v>0.46817848744806179</v>
          </cell>
          <cell r="DO75">
            <v>0.34545749924861485</v>
          </cell>
          <cell r="DP75">
            <v>0.45951521635803044</v>
          </cell>
          <cell r="DQ75">
            <v>0.52628683878053606</v>
          </cell>
          <cell r="DR75">
            <v>4.7642684014893001E-2</v>
          </cell>
          <cell r="DS75">
            <v>0</v>
          </cell>
          <cell r="DT75">
            <v>0.23380488969148308</v>
          </cell>
          <cell r="DU75">
            <v>7.8589215269844885</v>
          </cell>
          <cell r="DV75">
            <v>6.832219064412179</v>
          </cell>
          <cell r="DW75">
            <v>0</v>
          </cell>
          <cell r="DX75">
            <v>0</v>
          </cell>
          <cell r="DY75">
            <v>0</v>
          </cell>
          <cell r="DZ75">
            <v>1.5598185465211856</v>
          </cell>
          <cell r="EA75">
            <v>2.7001394153616505</v>
          </cell>
          <cell r="EB75">
            <v>0.17746790042890137</v>
          </cell>
          <cell r="EC75">
            <v>0.25268340056236682</v>
          </cell>
          <cell r="ED75">
            <v>0</v>
          </cell>
          <cell r="EE75">
            <v>0.14267447962217944</v>
          </cell>
          <cell r="EF75" t="str">
            <v/>
          </cell>
          <cell r="EG75">
            <v>1.9711703754000098</v>
          </cell>
          <cell r="EH75">
            <v>1.9029747149231533</v>
          </cell>
          <cell r="EI75">
            <v>4.6957135583319612E-3</v>
          </cell>
          <cell r="EJ75">
            <v>0.56234728973589787</v>
          </cell>
          <cell r="EK75">
            <v>0.72031042155343439</v>
          </cell>
          <cell r="EL75">
            <v>0</v>
          </cell>
          <cell r="EM75">
            <v>0</v>
          </cell>
          <cell r="EN75" t="str">
            <v/>
          </cell>
        </row>
        <row r="76">
          <cell r="C76" t="str">
            <v>7.1.1</v>
          </cell>
          <cell r="F76" t="str">
            <v/>
          </cell>
          <cell r="G76" t="str">
            <v>Resident trademark applications at the National Office (per billion GDP, PPP, 2005 $)</v>
          </cell>
          <cell r="H76" t="str">
            <v>World Intellectual Property Organization</v>
          </cell>
          <cell r="I76" t="str">
            <v>2000 - 2009</v>
          </cell>
          <cell r="J76">
            <v>1.5077469536734911</v>
          </cell>
          <cell r="K76">
            <v>2.5808043754690599</v>
          </cell>
          <cell r="L76">
            <v>1</v>
          </cell>
          <cell r="M76" t="str">
            <v>good</v>
          </cell>
          <cell r="N76" t="str">
            <v>SCORE</v>
          </cell>
          <cell r="O76">
            <v>9.41921775606545</v>
          </cell>
          <cell r="P76">
            <v>9.2939806287897202</v>
          </cell>
          <cell r="Q76" t="str">
            <v/>
          </cell>
          <cell r="R76">
            <v>111.87844166954442</v>
          </cell>
          <cell r="S76">
            <v>75.448517914890814</v>
          </cell>
          <cell r="T76">
            <v>51.875410597269152</v>
          </cell>
          <cell r="U76">
            <v>29.936997394440393</v>
          </cell>
          <cell r="V76">
            <v>12.913550411764879</v>
          </cell>
          <cell r="W76">
            <v>13.720390110378705</v>
          </cell>
          <cell r="X76">
            <v>26.920826249564485</v>
          </cell>
          <cell r="Y76">
            <v>30.915301386391796</v>
          </cell>
          <cell r="Z76">
            <v>19.276207193176909</v>
          </cell>
          <cell r="AA76" t="str">
            <v/>
          </cell>
          <cell r="AB76">
            <v>51.917715675318725</v>
          </cell>
          <cell r="AC76">
            <v>14.758167436933075</v>
          </cell>
          <cell r="AD76" t="str">
            <v/>
          </cell>
          <cell r="AE76">
            <v>53.316631034417838</v>
          </cell>
          <cell r="AF76">
            <v>1.8967011173366621</v>
          </cell>
          <cell r="AG76">
            <v>56.160776645348186</v>
          </cell>
          <cell r="AH76">
            <v>2.0982244907027003</v>
          </cell>
          <cell r="AI76">
            <v>22.12126692687459</v>
          </cell>
          <cell r="AJ76" t="str">
            <v/>
          </cell>
          <cell r="AK76">
            <v>16.002036118671878</v>
          </cell>
          <cell r="AL76">
            <v>104.46968223541846</v>
          </cell>
          <cell r="AM76">
            <v>89.852607889873951</v>
          </cell>
          <cell r="AN76">
            <v>39.368106698643409</v>
          </cell>
          <cell r="AO76">
            <v>128.5220174050425</v>
          </cell>
          <cell r="AP76" t="str">
            <v/>
          </cell>
          <cell r="AQ76">
            <v>23.429860642544217</v>
          </cell>
          <cell r="AR76">
            <v>37.776986223005899</v>
          </cell>
          <cell r="AS76">
            <v>33.304110538104453</v>
          </cell>
          <cell r="AT76">
            <v>24.112655723275161</v>
          </cell>
          <cell r="AU76" t="str">
            <v/>
          </cell>
          <cell r="AV76">
            <v>63.953044711423779</v>
          </cell>
          <cell r="AW76" t="str">
            <v/>
          </cell>
          <cell r="AX76" t="str">
            <v/>
          </cell>
          <cell r="AY76">
            <v>52.767612049678661</v>
          </cell>
          <cell r="AZ76">
            <v>7.3004404108064911</v>
          </cell>
          <cell r="BA76">
            <v>24.023424661086285</v>
          </cell>
          <cell r="BB76">
            <v>43.542065672245819</v>
          </cell>
          <cell r="BC76">
            <v>32.652052971001773</v>
          </cell>
          <cell r="BD76">
            <v>31.04900615256388</v>
          </cell>
          <cell r="BE76" t="str">
            <v/>
          </cell>
          <cell r="BF76">
            <v>22.422063969038803</v>
          </cell>
          <cell r="BG76">
            <v>102.91747830265436</v>
          </cell>
          <cell r="BH76" t="str">
            <v/>
          </cell>
          <cell r="BI76">
            <v>92.764322322579432</v>
          </cell>
          <cell r="BJ76">
            <v>34.38702441779207</v>
          </cell>
          <cell r="BK76">
            <v>20.916561305833085</v>
          </cell>
          <cell r="BL76">
            <v>44.826516185800664</v>
          </cell>
          <cell r="BM76">
            <v>37.659947668114043</v>
          </cell>
          <cell r="BN76">
            <v>49.256037810122592</v>
          </cell>
          <cell r="BO76">
            <v>34.966117396565181</v>
          </cell>
          <cell r="BP76">
            <v>14.629676016686462</v>
          </cell>
          <cell r="BQ76">
            <v>16.99901604192134</v>
          </cell>
          <cell r="BR76">
            <v>26.136912933894152</v>
          </cell>
          <cell r="BS76">
            <v>30.612750745318891</v>
          </cell>
          <cell r="BT76">
            <v>23.884220574034178</v>
          </cell>
          <cell r="BU76">
            <v>164.26298858490156</v>
          </cell>
          <cell r="BV76">
            <v>11.280514607219745</v>
          </cell>
          <cell r="BW76">
            <v>28.461399391541782</v>
          </cell>
          <cell r="BX76">
            <v>87.04236128179268</v>
          </cell>
          <cell r="BY76" t="str">
            <v/>
          </cell>
          <cell r="BZ76">
            <v>22.169432573372632</v>
          </cell>
          <cell r="CA76">
            <v>40.316828163246676</v>
          </cell>
          <cell r="CB76" t="str">
            <v/>
          </cell>
          <cell r="CC76">
            <v>38.839832919066936</v>
          </cell>
          <cell r="CD76">
            <v>33.781646354692107</v>
          </cell>
          <cell r="CE76">
            <v>41.351945014634531</v>
          </cell>
          <cell r="CF76">
            <v>31.914769957534599</v>
          </cell>
          <cell r="CG76">
            <v>24.92940161080077</v>
          </cell>
          <cell r="CH76">
            <v>36.652959001299443</v>
          </cell>
          <cell r="CI76" t="str">
            <v/>
          </cell>
          <cell r="CJ76">
            <v>0.13739666511034537</v>
          </cell>
          <cell r="CK76">
            <v>39.995826536189327</v>
          </cell>
          <cell r="CL76">
            <v>113.61588151595279</v>
          </cell>
          <cell r="CM76">
            <v>46.873758639148001</v>
          </cell>
          <cell r="CN76">
            <v>48.359230597994369</v>
          </cell>
          <cell r="CO76">
            <v>31.94783575820772</v>
          </cell>
          <cell r="CP76" t="str">
            <v/>
          </cell>
          <cell r="CQ76">
            <v>21.941498524044722</v>
          </cell>
          <cell r="CR76">
            <v>29.264038913687514</v>
          </cell>
          <cell r="CS76">
            <v>79.135595864869515</v>
          </cell>
          <cell r="CT76">
            <v>88.009511678025092</v>
          </cell>
          <cell r="CU76" t="str">
            <v/>
          </cell>
          <cell r="CV76" t="str">
            <v/>
          </cell>
          <cell r="CW76">
            <v>14.956524917011283</v>
          </cell>
          <cell r="CX76" t="str">
            <v/>
          </cell>
          <cell r="CY76">
            <v>26.258828052969754</v>
          </cell>
          <cell r="CZ76">
            <v>87.200269324174087</v>
          </cell>
          <cell r="DA76" t="str">
            <v/>
          </cell>
          <cell r="DB76">
            <v>66.103993234302493</v>
          </cell>
          <cell r="DC76">
            <v>29.858783634250742</v>
          </cell>
          <cell r="DD76">
            <v>23.180782960819407</v>
          </cell>
          <cell r="DE76">
            <v>72.106547125246621</v>
          </cell>
          <cell r="DF76" t="str">
            <v/>
          </cell>
          <cell r="DG76">
            <v>40.451960869817242</v>
          </cell>
          <cell r="DH76">
            <v>13.698130503628844</v>
          </cell>
          <cell r="DI76">
            <v>1.5713786429660654</v>
          </cell>
          <cell r="DJ76" t="str">
            <v/>
          </cell>
          <cell r="DK76" t="str">
            <v/>
          </cell>
          <cell r="DL76">
            <v>18.820168277363152</v>
          </cell>
          <cell r="DM76">
            <v>17.896483765849851</v>
          </cell>
          <cell r="DN76">
            <v>22.471683050762351</v>
          </cell>
          <cell r="DO76">
            <v>30.856956538213829</v>
          </cell>
          <cell r="DP76">
            <v>35.05121395256478</v>
          </cell>
          <cell r="DQ76">
            <v>38.411665014106056</v>
          </cell>
          <cell r="DR76">
            <v>39.087436673475985</v>
          </cell>
          <cell r="DS76">
            <v>24.382283896913126</v>
          </cell>
          <cell r="DT76" t="str">
            <v/>
          </cell>
          <cell r="DU76">
            <v>38.174914770734482</v>
          </cell>
          <cell r="DV76">
            <v>41.453220665760909</v>
          </cell>
          <cell r="DW76" t="str">
            <v/>
          </cell>
          <cell r="DX76">
            <v>16.466028129161042</v>
          </cell>
          <cell r="DY76">
            <v>1.0183712579540529</v>
          </cell>
          <cell r="DZ76">
            <v>50.275463457355258</v>
          </cell>
          <cell r="EA76">
            <v>16.834235592501326</v>
          </cell>
          <cell r="EB76" t="str">
            <v/>
          </cell>
          <cell r="EC76">
            <v>71.33223549020785</v>
          </cell>
          <cell r="ED76" t="str">
            <v/>
          </cell>
          <cell r="EE76">
            <v>55.859063593319476</v>
          </cell>
          <cell r="EF76" t="str">
            <v/>
          </cell>
          <cell r="EG76">
            <v>16.497341715202356</v>
          </cell>
          <cell r="EH76">
            <v>17.548163495975682</v>
          </cell>
          <cell r="EI76">
            <v>113.10002497093758</v>
          </cell>
          <cell r="EJ76">
            <v>57.254829736953333</v>
          </cell>
          <cell r="EK76">
            <v>72.351619411463943</v>
          </cell>
          <cell r="EL76">
            <v>34.258538621200927</v>
          </cell>
          <cell r="EM76">
            <v>19.38314339968586</v>
          </cell>
          <cell r="EN76">
            <v>0.2153316106804479</v>
          </cell>
        </row>
        <row r="77">
          <cell r="C77" t="str">
            <v>7.1.2</v>
          </cell>
          <cell r="F77" t="str">
            <v>Outliers</v>
          </cell>
          <cell r="G77" t="str">
            <v>Resident international trademark applications (Madrid) (per billion GDP, PPP, 2005 $)</v>
          </cell>
          <cell r="H77" t="str">
            <v>World Intellectual Property Organization</v>
          </cell>
          <cell r="I77" t="str">
            <v>2003 - 2009</v>
          </cell>
          <cell r="J77">
            <v>3.8211491066806653</v>
          </cell>
          <cell r="K77">
            <v>17.856340739331483</v>
          </cell>
          <cell r="L77">
            <v>0.5</v>
          </cell>
          <cell r="M77" t="str">
            <v>good</v>
          </cell>
          <cell r="N77" t="str">
            <v>Outliers</v>
          </cell>
          <cell r="O77">
            <v>0</v>
          </cell>
          <cell r="P77">
            <v>0</v>
          </cell>
          <cell r="Q77" t="str">
            <v/>
          </cell>
          <cell r="R77" t="str">
            <v/>
          </cell>
          <cell r="S77">
            <v>2.8420069528479051</v>
          </cell>
          <cell r="T77">
            <v>5.6724317357515162</v>
          </cell>
          <cell r="U77">
            <v>30.485256158056615</v>
          </cell>
          <cell r="V77">
            <v>0.37734417452388397</v>
          </cell>
          <cell r="W77">
            <v>0</v>
          </cell>
          <cell r="X77" t="str">
            <v/>
          </cell>
          <cell r="Y77">
            <v>5.3487853578580014</v>
          </cell>
          <cell r="Z77">
            <v>0</v>
          </cell>
          <cell r="AA77" t="str">
            <v/>
          </cell>
          <cell r="AB77" t="str">
            <v/>
          </cell>
          <cell r="AC77">
            <v>6.5040609718136251</v>
          </cell>
          <cell r="AD77">
            <v>0</v>
          </cell>
          <cell r="AE77" t="str">
            <v/>
          </cell>
          <cell r="AF77" t="str">
            <v/>
          </cell>
          <cell r="AG77">
            <v>24.202072394501482</v>
          </cell>
          <cell r="AH77" t="str">
            <v/>
          </cell>
          <cell r="AI77" t="str">
            <v/>
          </cell>
          <cell r="AJ77" t="str">
            <v/>
          </cell>
          <cell r="AK77" t="str">
            <v/>
          </cell>
          <cell r="AL77" t="str">
            <v/>
          </cell>
          <cell r="AM77">
            <v>2.235888601118273</v>
          </cell>
          <cell r="AN77" t="str">
            <v/>
          </cell>
          <cell r="AO77" t="str">
            <v/>
          </cell>
          <cell r="AP77" t="str">
            <v/>
          </cell>
          <cell r="AQ77">
            <v>19.997405434350593</v>
          </cell>
          <cell r="AR77">
            <v>9.2145261853208513</v>
          </cell>
          <cell r="AS77">
            <v>19.07652549216294</v>
          </cell>
          <cell r="AT77">
            <v>17.204099478839115</v>
          </cell>
          <cell r="AU77" t="str">
            <v/>
          </cell>
          <cell r="AV77" t="str">
            <v/>
          </cell>
          <cell r="AW77">
            <v>0.9426178292849452</v>
          </cell>
          <cell r="AX77" t="str">
            <v/>
          </cell>
          <cell r="AY77">
            <v>9.619336815366486</v>
          </cell>
          <cell r="AZ77" t="str">
            <v/>
          </cell>
          <cell r="BA77">
            <v>9.6629175181876956</v>
          </cell>
          <cell r="BB77">
            <v>15.753994814137112</v>
          </cell>
          <cell r="BC77">
            <v>4.3115432264446785</v>
          </cell>
          <cell r="BD77">
            <v>18.799943957768189</v>
          </cell>
          <cell r="BE77">
            <v>0</v>
          </cell>
          <cell r="BF77">
            <v>2.0816087805477013</v>
          </cell>
          <cell r="BG77" t="str">
            <v/>
          </cell>
          <cell r="BH77" t="str">
            <v/>
          </cell>
          <cell r="BI77" t="str">
            <v/>
          </cell>
          <cell r="BJ77" t="str">
            <v/>
          </cell>
          <cell r="BK77">
            <v>23.302301217622066</v>
          </cell>
          <cell r="BL77">
            <v>12.912988201670974</v>
          </cell>
          <cell r="BM77" t="str">
            <v/>
          </cell>
          <cell r="BN77" t="str">
            <v/>
          </cell>
          <cell r="BO77">
            <v>0.57894825175043718</v>
          </cell>
          <cell r="BP77">
            <v>2.0129740497134208</v>
          </cell>
          <cell r="BQ77" t="str">
            <v/>
          </cell>
          <cell r="BR77">
            <v>13.776657906255016</v>
          </cell>
          <cell r="BS77" t="str">
            <v/>
          </cell>
          <cell r="BT77">
            <v>1.9096709971147232</v>
          </cell>
          <cell r="BU77" t="str">
            <v/>
          </cell>
          <cell r="BV77">
            <v>1.0899850865287932</v>
          </cell>
          <cell r="BW77">
            <v>0.47504131422021534</v>
          </cell>
          <cell r="BX77">
            <v>1.6761508602197852</v>
          </cell>
          <cell r="BY77" t="str">
            <v/>
          </cell>
          <cell r="BZ77">
            <v>0</v>
          </cell>
          <cell r="CA77">
            <v>29.719853637461803</v>
          </cell>
          <cell r="CB77" t="str">
            <v/>
          </cell>
          <cell r="CC77">
            <v>5.5456977665642562</v>
          </cell>
          <cell r="CD77">
            <v>0</v>
          </cell>
          <cell r="CE77">
            <v>7.3938474353805672</v>
          </cell>
          <cell r="CF77">
            <v>0.33535660200561751</v>
          </cell>
          <cell r="CG77" t="str">
            <v/>
          </cell>
          <cell r="CH77" t="str">
            <v/>
          </cell>
          <cell r="CI77" t="str">
            <v/>
          </cell>
          <cell r="CJ77" t="str">
            <v/>
          </cell>
          <cell r="CK77" t="str">
            <v/>
          </cell>
          <cell r="CL77">
            <v>24.562671527734555</v>
          </cell>
          <cell r="CM77">
            <v>2.1070148986106583</v>
          </cell>
          <cell r="CN77">
            <v>2.8267036943269632</v>
          </cell>
          <cell r="CO77">
            <v>0.16301846755743657</v>
          </cell>
          <cell r="CP77">
            <v>0</v>
          </cell>
          <cell r="CQ77" t="str">
            <v/>
          </cell>
          <cell r="CR77">
            <v>0</v>
          </cell>
          <cell r="CS77" t="str">
            <v/>
          </cell>
          <cell r="CT77" t="str">
            <v/>
          </cell>
          <cell r="CU77" t="str">
            <v/>
          </cell>
          <cell r="CV77" t="str">
            <v/>
          </cell>
          <cell r="CW77">
            <v>8.6297671368926228</v>
          </cell>
          <cell r="CX77">
            <v>0</v>
          </cell>
          <cell r="CY77" t="str">
            <v/>
          </cell>
          <cell r="CZ77" t="str">
            <v/>
          </cell>
          <cell r="DA77" t="str">
            <v/>
          </cell>
          <cell r="DB77" t="str">
            <v/>
          </cell>
          <cell r="DC77" t="str">
            <v/>
          </cell>
          <cell r="DD77">
            <v>7.1646554524538963</v>
          </cell>
          <cell r="DE77">
            <v>5.1275180004219196</v>
          </cell>
          <cell r="DF77" t="str">
            <v/>
          </cell>
          <cell r="DG77">
            <v>2.1562878928474012</v>
          </cell>
          <cell r="DH77">
            <v>6.2001028531057507</v>
          </cell>
          <cell r="DI77" t="str">
            <v/>
          </cell>
          <cell r="DJ77" t="str">
            <v/>
          </cell>
          <cell r="DK77" t="str">
            <v/>
          </cell>
          <cell r="DL77">
            <v>28.757984738461687</v>
          </cell>
          <cell r="DM77">
            <v>5.969855330274962</v>
          </cell>
          <cell r="DN77">
            <v>13.609881608160602</v>
          </cell>
          <cell r="DO77">
            <v>72.466497036355108</v>
          </cell>
          <cell r="DP77" t="str">
            <v/>
          </cell>
          <cell r="DQ77">
            <v>4.6201724327347744</v>
          </cell>
          <cell r="DR77" t="str">
            <v/>
          </cell>
          <cell r="DS77">
            <v>7.0736837966429544E-2</v>
          </cell>
          <cell r="DT77">
            <v>0</v>
          </cell>
          <cell r="DU77">
            <v>7.2723628486993972</v>
          </cell>
          <cell r="DV77">
            <v>98.436960633555188</v>
          </cell>
          <cell r="DW77">
            <v>1.1369456767422701</v>
          </cell>
          <cell r="DX77">
            <v>0</v>
          </cell>
          <cell r="DY77" t="str">
            <v/>
          </cell>
          <cell r="DZ77" t="str">
            <v/>
          </cell>
          <cell r="EA77" t="str">
            <v/>
          </cell>
          <cell r="EB77" t="str">
            <v/>
          </cell>
          <cell r="EC77">
            <v>11.021980518497321</v>
          </cell>
          <cell r="ED77" t="str">
            <v/>
          </cell>
          <cell r="EE77">
            <v>7.4900548510575558</v>
          </cell>
          <cell r="EF77" t="str">
            <v/>
          </cell>
          <cell r="EG77">
            <v>3.866399403050627</v>
          </cell>
          <cell r="EH77">
            <v>1.465414855111435</v>
          </cell>
          <cell r="EI77" t="str">
            <v/>
          </cell>
          <cell r="EJ77" t="str">
            <v/>
          </cell>
          <cell r="EK77">
            <v>1.7646025347606438</v>
          </cell>
          <cell r="EL77" t="str">
            <v/>
          </cell>
          <cell r="EM77">
            <v>0</v>
          </cell>
          <cell r="EN77" t="str">
            <v/>
          </cell>
        </row>
        <row r="78">
          <cell r="C78" t="str">
            <v>7.1.3</v>
          </cell>
          <cell r="D78">
            <v>1</v>
          </cell>
          <cell r="E78">
            <v>7</v>
          </cell>
          <cell r="F78" t="str">
            <v/>
          </cell>
          <cell r="G78" t="str">
            <v>ICT and business model creation</v>
          </cell>
          <cell r="H78" t="str">
            <v>World Economic Forum, Executive Opinion Survey 2010</v>
          </cell>
          <cell r="I78">
            <v>2010</v>
          </cell>
          <cell r="J78">
            <v>-5.5433993888676057E-2</v>
          </cell>
          <cell r="K78">
            <v>-0.47374955444231714</v>
          </cell>
          <cell r="L78">
            <v>1</v>
          </cell>
          <cell r="M78" t="str">
            <v>good</v>
          </cell>
          <cell r="N78" t="str">
            <v>SCORE</v>
          </cell>
          <cell r="O78">
            <v>4.5180760000000006</v>
          </cell>
          <cell r="P78">
            <v>2.877354</v>
          </cell>
          <cell r="Q78">
            <v>3.3551090000000001</v>
          </cell>
          <cell r="R78">
            <v>4.2564909999999996</v>
          </cell>
          <cell r="S78">
            <v>3.6831529999999999</v>
          </cell>
          <cell r="T78">
            <v>5.2141570000000002</v>
          </cell>
          <cell r="U78">
            <v>5.392925</v>
          </cell>
          <cell r="V78">
            <v>4.3830249999999999</v>
          </cell>
          <cell r="W78">
            <v>4.9999950000000002</v>
          </cell>
          <cell r="X78">
            <v>3.9623230000000005</v>
          </cell>
          <cell r="Z78">
            <v>4.9632230000000002</v>
          </cell>
          <cell r="AA78">
            <v>4.1803980000000003</v>
          </cell>
          <cell r="AB78">
            <v>3.7905089999999997</v>
          </cell>
          <cell r="AC78">
            <v>3.6325389999999995</v>
          </cell>
          <cell r="AD78">
            <v>3.8432770000000001</v>
          </cell>
          <cell r="AE78">
            <v>5.294276</v>
          </cell>
          <cell r="AF78">
            <v>4.2704599999999999</v>
          </cell>
          <cell r="AG78">
            <v>4.3032750000000002</v>
          </cell>
          <cell r="AH78">
            <v>4.6809810000000009</v>
          </cell>
          <cell r="AI78">
            <v>4.2130280000000004</v>
          </cell>
          <cell r="AJ78">
            <v>4.2819380000000002</v>
          </cell>
          <cell r="AK78">
            <v>5.6850769999999997</v>
          </cell>
          <cell r="AL78">
            <v>5.2476060000000002</v>
          </cell>
          <cell r="AM78">
            <v>5.0840079999999999</v>
          </cell>
          <cell r="AN78">
            <v>4.8035110000000003</v>
          </cell>
          <cell r="AO78">
            <v>5.1727369999999997</v>
          </cell>
          <cell r="AP78">
            <v>4.4732669999999999</v>
          </cell>
          <cell r="AQ78">
            <v>3.9718030000000004</v>
          </cell>
          <cell r="AR78">
            <v>4.6590870000000004</v>
          </cell>
          <cell r="AS78">
            <v>4.6719619999999997</v>
          </cell>
          <cell r="AT78">
            <v>5.0523730000000002</v>
          </cell>
          <cell r="AU78">
            <v>4.8832829999999996</v>
          </cell>
          <cell r="AV78">
            <v>3.939838</v>
          </cell>
          <cell r="AW78">
            <v>4.4523020000000004</v>
          </cell>
          <cell r="AX78">
            <v>4.2135239999999996</v>
          </cell>
          <cell r="AY78">
            <v>5.5593409999999999</v>
          </cell>
          <cell r="AZ78">
            <v>3.363372</v>
          </cell>
          <cell r="BA78">
            <v>5.4315309999999997</v>
          </cell>
          <cell r="BB78">
            <v>5.8270359999999997</v>
          </cell>
          <cell r="BC78">
            <v>3.9408289999999999</v>
          </cell>
          <cell r="BD78">
            <v>5.6450719999999999</v>
          </cell>
          <cell r="BE78">
            <v>4.5393739999999996</v>
          </cell>
          <cell r="BF78">
            <v>4.1020029999999998</v>
          </cell>
          <cell r="BG78">
            <v>4.9377769999999996</v>
          </cell>
          <cell r="BH78">
            <v>3.9448270000000001</v>
          </cell>
          <cell r="BI78">
            <v>4.512632</v>
          </cell>
          <cell r="BJ78">
            <v>5.410482</v>
          </cell>
          <cell r="BK78">
            <v>4.3317750000000004</v>
          </cell>
          <cell r="BL78">
            <v>5.7440059999999997</v>
          </cell>
          <cell r="BM78">
            <v>5.0811299999999999</v>
          </cell>
          <cell r="BN78">
            <v>4.5459069999999997</v>
          </cell>
          <cell r="BO78">
            <v>3.9003610000000002</v>
          </cell>
          <cell r="BP78">
            <v>4.9635309999999997</v>
          </cell>
          <cell r="BQ78">
            <v>5.361892000000001</v>
          </cell>
          <cell r="BR78">
            <v>4.2258779999999998</v>
          </cell>
          <cell r="BS78">
            <v>4.624733</v>
          </cell>
          <cell r="BT78">
            <v>5.2638090000000002</v>
          </cell>
          <cell r="BU78">
            <v>4.4265489999999996</v>
          </cell>
          <cell r="BV78">
            <v>3.9177240000000002</v>
          </cell>
          <cell r="BW78">
            <v>4.7318379999999998</v>
          </cell>
          <cell r="BX78">
            <v>5.8765499999999999</v>
          </cell>
          <cell r="BY78">
            <v>3.7513949999999996</v>
          </cell>
          <cell r="BZ78">
            <v>3.1085080000000005</v>
          </cell>
          <cell r="CA78">
            <v>4.0964590000000003</v>
          </cell>
          <cell r="CB78">
            <v>3.7938320000000001</v>
          </cell>
          <cell r="CC78">
            <v>5.1920289999999998</v>
          </cell>
          <cell r="CD78">
            <v>5.0901399999999999</v>
          </cell>
          <cell r="CE78">
            <v>4.3271540000000002</v>
          </cell>
          <cell r="CF78">
            <v>3.8210389999999999</v>
          </cell>
          <cell r="CG78">
            <v>4.2691140000000001</v>
          </cell>
          <cell r="CH78">
            <v>5.347575</v>
          </cell>
          <cell r="CI78">
            <v>3.8427799999999994</v>
          </cell>
          <cell r="CJ78">
            <v>4.7134859999999996</v>
          </cell>
          <cell r="CK78">
            <v>4.4531429999999999</v>
          </cell>
          <cell r="CL78">
            <v>3.5645639999999998</v>
          </cell>
          <cell r="CM78">
            <v>4.4048340000000001</v>
          </cell>
          <cell r="CN78">
            <v>3.8084190000000002</v>
          </cell>
          <cell r="CO78">
            <v>4.0409490000000003</v>
          </cell>
          <cell r="CP78">
            <v>3.8439109999999994</v>
          </cell>
          <cell r="CQ78">
            <v>3.5827719999999998</v>
          </cell>
          <cell r="CR78">
            <v>5.4458019999999987</v>
          </cell>
          <cell r="CS78">
            <v>5.107443</v>
          </cell>
          <cell r="CT78">
            <v>3.4985940000000002</v>
          </cell>
          <cell r="CV78">
            <v>4.8567300000000007</v>
          </cell>
          <cell r="CW78">
            <v>5.7642009999999999</v>
          </cell>
          <cell r="CX78">
            <v>5.029604</v>
          </cell>
          <cell r="CY78">
            <v>4.273415</v>
          </cell>
          <cell r="CZ78">
            <v>5.1774050000000003</v>
          </cell>
          <cell r="DA78">
            <v>3.7335000000000003</v>
          </cell>
          <cell r="DB78">
            <v>4.7722540000000002</v>
          </cell>
          <cell r="DC78">
            <v>4.3176839999999999</v>
          </cell>
          <cell r="DD78">
            <v>4.1868569999999998</v>
          </cell>
          <cell r="DE78">
            <v>5.4344929999999998</v>
          </cell>
          <cell r="DF78">
            <v>5.4080480000000009</v>
          </cell>
          <cell r="DG78">
            <v>4.1552990000000012</v>
          </cell>
          <cell r="DH78">
            <v>4.0326449999999987</v>
          </cell>
          <cell r="DI78">
            <v>5.227055</v>
          </cell>
          <cell r="DJ78">
            <v>5.1008060000000004</v>
          </cell>
          <cell r="DK78">
            <v>4.7637900000000002</v>
          </cell>
          <cell r="DL78">
            <v>3.1451540000000002</v>
          </cell>
          <cell r="DM78">
            <v>5.831059999999999</v>
          </cell>
          <cell r="DN78">
            <v>4.1533100000000003</v>
          </cell>
          <cell r="DO78">
            <v>4.6063910000000003</v>
          </cell>
          <cell r="DP78">
            <v>4.5522600000000004</v>
          </cell>
          <cell r="DQ78">
            <v>4.9088180000000001</v>
          </cell>
          <cell r="DR78">
            <v>4.7072209999999997</v>
          </cell>
          <cell r="DT78">
            <v>2.8026490000000002</v>
          </cell>
          <cell r="DU78">
            <v>6.3301509999999999</v>
          </cell>
          <cell r="DV78">
            <v>5.6530740000000002</v>
          </cell>
          <cell r="DW78">
            <v>2.8038660000000002</v>
          </cell>
          <cell r="DX78">
            <v>3.7492260000000002</v>
          </cell>
          <cell r="DY78">
            <v>3.7214870000000002</v>
          </cell>
          <cell r="DZ78">
            <v>4.7952459999999997</v>
          </cell>
          <cell r="EA78">
            <v>4.219361000000001</v>
          </cell>
          <cell r="EB78">
            <v>5.4886429999999997</v>
          </cell>
          <cell r="EC78">
            <v>4.780062</v>
          </cell>
          <cell r="ED78">
            <v>4.4159459999999999</v>
          </cell>
          <cell r="EE78">
            <v>4.11259</v>
          </cell>
          <cell r="EF78">
            <v>5.506659</v>
          </cell>
          <cell r="EG78">
            <v>5.8152559999999998</v>
          </cell>
          <cell r="EH78">
            <v>5.6670809999999996</v>
          </cell>
          <cell r="EI78">
            <v>5.0157280000000002</v>
          </cell>
          <cell r="EJ78">
            <v>3.8740299999999994</v>
          </cell>
          <cell r="EK78">
            <v>4.908175</v>
          </cell>
          <cell r="EM78">
            <v>4.2423179999999991</v>
          </cell>
          <cell r="EN78">
            <v>3.5924009999999997</v>
          </cell>
        </row>
        <row r="79">
          <cell r="C79" t="str">
            <v>7.1.4</v>
          </cell>
          <cell r="D79">
            <v>1</v>
          </cell>
          <cell r="E79">
            <v>7</v>
          </cell>
          <cell r="F79" t="str">
            <v/>
          </cell>
          <cell r="G79" t="str">
            <v>ICT and organizational models creation</v>
          </cell>
          <cell r="H79" t="str">
            <v>World Economic Forum, Executive Opinion Survey 2010</v>
          </cell>
          <cell r="I79">
            <v>2010</v>
          </cell>
          <cell r="J79">
            <v>0.11850277081701739</v>
          </cell>
          <cell r="K79">
            <v>-0.65132845569848241</v>
          </cell>
          <cell r="L79">
            <v>1</v>
          </cell>
          <cell r="M79" t="str">
            <v>good</v>
          </cell>
          <cell r="N79" t="str">
            <v>SCORE</v>
          </cell>
          <cell r="O79">
            <v>4.404935</v>
          </cell>
          <cell r="P79">
            <v>2.5587770000000001</v>
          </cell>
          <cell r="Q79">
            <v>2.7200760000000002</v>
          </cell>
          <cell r="R79">
            <v>4.0568</v>
          </cell>
          <cell r="S79">
            <v>3.5823510000000001</v>
          </cell>
          <cell r="T79">
            <v>5.0719250000000002</v>
          </cell>
          <cell r="U79">
            <v>4.6963329999999992</v>
          </cell>
          <cell r="V79">
            <v>4.0442</v>
          </cell>
          <cell r="W79">
            <v>4.435238</v>
          </cell>
          <cell r="X79">
            <v>3.4989940000000006</v>
          </cell>
          <cell r="Z79">
            <v>4.8541629999999998</v>
          </cell>
          <cell r="AA79">
            <v>3.372722</v>
          </cell>
          <cell r="AB79">
            <v>3.6424609999999999</v>
          </cell>
          <cell r="AC79">
            <v>3.5599229999999999</v>
          </cell>
          <cell r="AD79">
            <v>3.5101990000000001</v>
          </cell>
          <cell r="AE79">
            <v>4.8862300000000003</v>
          </cell>
          <cell r="AF79">
            <v>4.1499129999999997</v>
          </cell>
          <cell r="AG79">
            <v>4.1433799999999996</v>
          </cell>
          <cell r="AH79">
            <v>3.5783800000000001</v>
          </cell>
          <cell r="AI79">
            <v>3.2672340000000002</v>
          </cell>
          <cell r="AJ79">
            <v>3.0765799999999999</v>
          </cell>
          <cell r="AK79">
            <v>5.4825939999999997</v>
          </cell>
          <cell r="AL79">
            <v>4.8000579999999999</v>
          </cell>
          <cell r="AM79">
            <v>4.6981650000000004</v>
          </cell>
          <cell r="AN79">
            <v>4.724056</v>
          </cell>
          <cell r="AO79">
            <v>4.6494429999999998</v>
          </cell>
          <cell r="AP79">
            <v>3.6403300000000001</v>
          </cell>
          <cell r="AQ79">
            <v>3.7941639999999994</v>
          </cell>
          <cell r="AR79">
            <v>4.0253370000000004</v>
          </cell>
          <cell r="AS79">
            <v>4.1358820000000005</v>
          </cell>
          <cell r="AT79">
            <v>5.029458</v>
          </cell>
          <cell r="AU79">
            <v>4.4052800000000003</v>
          </cell>
          <cell r="AV79">
            <v>3.699287</v>
          </cell>
          <cell r="AW79">
            <v>4.0396939999999999</v>
          </cell>
          <cell r="AX79">
            <v>4.0223060000000004</v>
          </cell>
          <cell r="AY79">
            <v>5.1644319999999997</v>
          </cell>
          <cell r="AZ79">
            <v>2.9151980000000002</v>
          </cell>
          <cell r="BA79">
            <v>5.3944349999999996</v>
          </cell>
          <cell r="BB79">
            <v>5.2126429999999999</v>
          </cell>
          <cell r="BC79">
            <v>3.5815000000000001</v>
          </cell>
          <cell r="BD79">
            <v>5.1651009999999999</v>
          </cell>
          <cell r="BE79">
            <v>3.7961299999999998</v>
          </cell>
          <cell r="BF79">
            <v>3.277323</v>
          </cell>
          <cell r="BG79">
            <v>4.691986</v>
          </cell>
          <cell r="BH79">
            <v>3.5203920000000002</v>
          </cell>
          <cell r="BI79">
            <v>4.386698</v>
          </cell>
          <cell r="BJ79">
            <v>5.1937069999999999</v>
          </cell>
          <cell r="BK79">
            <v>3.6929799999999999</v>
          </cell>
          <cell r="BL79">
            <v>5.2973949999999999</v>
          </cell>
          <cell r="BM79">
            <v>4.7270669999999999</v>
          </cell>
          <cell r="BN79">
            <v>4.4082340000000002</v>
          </cell>
          <cell r="BO79">
            <v>3.6215310000000001</v>
          </cell>
          <cell r="BP79">
            <v>4.7269740000000002</v>
          </cell>
          <cell r="BQ79">
            <v>5.3517680000000007</v>
          </cell>
          <cell r="BR79">
            <v>3.7866569999999999</v>
          </cell>
          <cell r="BS79">
            <v>4.0592829999999998</v>
          </cell>
          <cell r="BT79">
            <v>4.559806</v>
          </cell>
          <cell r="BU79">
            <v>4.1837299999999997</v>
          </cell>
          <cell r="BV79">
            <v>3.8260079999999999</v>
          </cell>
          <cell r="BW79">
            <v>4.183738</v>
          </cell>
          <cell r="BX79">
            <v>5.1159489999999996</v>
          </cell>
          <cell r="BY79">
            <v>3.7887829999999996</v>
          </cell>
          <cell r="BZ79">
            <v>2.7938390000000002</v>
          </cell>
          <cell r="CA79">
            <v>3.8290649999999999</v>
          </cell>
          <cell r="CB79">
            <v>3.2641490000000002</v>
          </cell>
          <cell r="CC79">
            <v>4.922663</v>
          </cell>
          <cell r="CD79">
            <v>4.6578600000000003</v>
          </cell>
          <cell r="CE79">
            <v>3.777425</v>
          </cell>
          <cell r="CF79">
            <v>3.2702390000000001</v>
          </cell>
          <cell r="CG79">
            <v>3.9294390000000003</v>
          </cell>
          <cell r="CH79">
            <v>5.2492380000000001</v>
          </cell>
          <cell r="CI79">
            <v>3.569868</v>
          </cell>
          <cell r="CJ79">
            <v>4.3289530000000003</v>
          </cell>
          <cell r="CK79">
            <v>4.0517390000000004</v>
          </cell>
          <cell r="CL79">
            <v>3.513455</v>
          </cell>
          <cell r="CM79">
            <v>3.6579359999999994</v>
          </cell>
          <cell r="CN79">
            <v>3.6435559999999998</v>
          </cell>
          <cell r="CO79">
            <v>3.9143530000000002</v>
          </cell>
          <cell r="CP79">
            <v>3.9123469999999996</v>
          </cell>
          <cell r="CQ79">
            <v>3.3255509999999999</v>
          </cell>
          <cell r="CR79">
            <v>5.2976349999999996</v>
          </cell>
          <cell r="CS79">
            <v>4.820538</v>
          </cell>
          <cell r="CT79">
            <v>3.619856</v>
          </cell>
          <cell r="CV79">
            <v>4.0109219999999999</v>
          </cell>
          <cell r="CW79">
            <v>5.5298109999999996</v>
          </cell>
          <cell r="CX79">
            <v>4.8071089999999996</v>
          </cell>
          <cell r="CY79">
            <v>4.1451729999999998</v>
          </cell>
          <cell r="CZ79">
            <v>4.6884699999999997</v>
          </cell>
          <cell r="DA79">
            <v>3.5959810000000001</v>
          </cell>
          <cell r="DB79">
            <v>4.3951849999999997</v>
          </cell>
          <cell r="DC79">
            <v>3.9940020000000001</v>
          </cell>
          <cell r="DD79">
            <v>3.8881459999999999</v>
          </cell>
          <cell r="DE79">
            <v>4.8759959999999998</v>
          </cell>
          <cell r="DF79">
            <v>5.4258600000000001</v>
          </cell>
          <cell r="DG79">
            <v>3.5941270000000003</v>
          </cell>
          <cell r="DH79">
            <v>3.7935680000000001</v>
          </cell>
          <cell r="DI79">
            <v>4.7689469999999998</v>
          </cell>
          <cell r="DJ79">
            <v>5.158404</v>
          </cell>
          <cell r="DK79">
            <v>4.6290579999999997</v>
          </cell>
          <cell r="DL79">
            <v>3.0092670000000004</v>
          </cell>
          <cell r="DM79">
            <v>5.5169139999999999</v>
          </cell>
          <cell r="DN79">
            <v>3.7159170000000001</v>
          </cell>
          <cell r="DO79">
            <v>4.0745370000000003</v>
          </cell>
          <cell r="DP79">
            <v>4.281447</v>
          </cell>
          <cell r="DQ79">
            <v>4.5302069999999999</v>
          </cell>
          <cell r="DR79">
            <v>4.4595050000000001</v>
          </cell>
          <cell r="DT79">
            <v>2.599653</v>
          </cell>
          <cell r="DU79">
            <v>6.0267210000000002</v>
          </cell>
          <cell r="DV79">
            <v>5.1630900000000004</v>
          </cell>
          <cell r="DW79">
            <v>2.7133050000000001</v>
          </cell>
          <cell r="DX79">
            <v>3.3335689999999998</v>
          </cell>
          <cell r="DY79">
            <v>3.5227089999999999</v>
          </cell>
          <cell r="DZ79">
            <v>4.5060219999999997</v>
          </cell>
          <cell r="EA79">
            <v>4.0254469999999998</v>
          </cell>
          <cell r="EB79">
            <v>5.114198</v>
          </cell>
          <cell r="EC79">
            <v>4.184196</v>
          </cell>
          <cell r="ED79">
            <v>3.6121350000000003</v>
          </cell>
          <cell r="EE79">
            <v>3.643497</v>
          </cell>
          <cell r="EF79">
            <v>5.0766809999999998</v>
          </cell>
          <cell r="EG79">
            <v>5.5306740000000003</v>
          </cell>
          <cell r="EH79">
            <v>5.6373560000000005</v>
          </cell>
          <cell r="EI79">
            <v>4.8428449999999996</v>
          </cell>
          <cell r="EJ79">
            <v>3.3719389999999998</v>
          </cell>
          <cell r="EK79">
            <v>3.9363359999999998</v>
          </cell>
          <cell r="EM79">
            <v>3.6164369999999999</v>
          </cell>
          <cell r="EN79">
            <v>3.0305749999999998</v>
          </cell>
        </row>
        <row r="80">
          <cell r="C80" t="str">
            <v>7.2.1</v>
          </cell>
          <cell r="F80" t="str">
            <v/>
          </cell>
          <cell r="G80" t="str">
            <v>Recreation and culture (% total individual consumption)</v>
          </cell>
          <cell r="H80" t="str">
            <v>United Nations Statistics Division, National Accounts Official Country Data (UN Data)</v>
          </cell>
          <cell r="I80" t="str">
            <v>2003 - 2009</v>
          </cell>
          <cell r="J80">
            <v>-0.35296316849292292</v>
          </cell>
          <cell r="K80">
            <v>-0.91385266485072103</v>
          </cell>
          <cell r="L80">
            <v>0.5</v>
          </cell>
          <cell r="M80" t="str">
            <v>good</v>
          </cell>
          <cell r="N80" t="str">
            <v>SCORE</v>
          </cell>
          <cell r="O80" t="str">
            <v/>
          </cell>
          <cell r="P80" t="str">
            <v/>
          </cell>
          <cell r="Q80" t="str">
            <v/>
          </cell>
          <cell r="R80" t="str">
            <v/>
          </cell>
          <cell r="S80">
            <v>0.36632502110327647</v>
          </cell>
          <cell r="T80">
            <v>9.3497394600292374</v>
          </cell>
          <cell r="U80">
            <v>9.8538646282266633</v>
          </cell>
          <cell r="V80">
            <v>0.90911262961724093</v>
          </cell>
          <cell r="W80" t="str">
            <v/>
          </cell>
          <cell r="X80" t="str">
            <v/>
          </cell>
          <cell r="Y80">
            <v>5.1856281381030618</v>
          </cell>
          <cell r="Z80">
            <v>7.1475521528258508</v>
          </cell>
          <cell r="AA80" t="str">
            <v/>
          </cell>
          <cell r="AB80" t="str">
            <v/>
          </cell>
          <cell r="AC80" t="str">
            <v/>
          </cell>
          <cell r="AD80" t="str">
            <v/>
          </cell>
          <cell r="AE80" t="str">
            <v/>
          </cell>
          <cell r="AF80" t="str">
            <v/>
          </cell>
          <cell r="AG80">
            <v>6.0556141144017834</v>
          </cell>
          <cell r="AH80" t="str">
            <v/>
          </cell>
          <cell r="AI80" t="str">
            <v/>
          </cell>
          <cell r="AJ80">
            <v>1.7416960774924026</v>
          </cell>
          <cell r="AK80">
            <v>7.9464628988850441</v>
          </cell>
          <cell r="AL80">
            <v>5.3299381040429727</v>
          </cell>
          <cell r="AM80" t="str">
            <v/>
          </cell>
          <cell r="AN80">
            <v>4.6618514080373963</v>
          </cell>
          <cell r="AO80" t="str">
            <v/>
          </cell>
          <cell r="AP80" t="str">
            <v/>
          </cell>
          <cell r="AQ80">
            <v>8.186599819359671</v>
          </cell>
          <cell r="AR80">
            <v>8.2365190295349162</v>
          </cell>
          <cell r="AS80">
            <v>9.0743873708842777</v>
          </cell>
          <cell r="AT80">
            <v>7.8354803668175208</v>
          </cell>
          <cell r="AU80" t="str">
            <v/>
          </cell>
          <cell r="AV80" t="str">
            <v/>
          </cell>
          <cell r="AW80" t="str">
            <v/>
          </cell>
          <cell r="AX80" t="str">
            <v/>
          </cell>
          <cell r="AY80">
            <v>8.3295062071000672</v>
          </cell>
          <cell r="AZ80" t="str">
            <v/>
          </cell>
          <cell r="BA80">
            <v>8.8789266855966602</v>
          </cell>
          <cell r="BB80">
            <v>6.973122628273293</v>
          </cell>
          <cell r="BC80" t="str">
            <v/>
          </cell>
          <cell r="BD80">
            <v>7.492348354224962</v>
          </cell>
          <cell r="BE80">
            <v>3.1024258559635567</v>
          </cell>
          <cell r="BF80">
            <v>8.0554199228203345</v>
          </cell>
          <cell r="BG80">
            <v>3.4987513227362661</v>
          </cell>
          <cell r="BH80" t="str">
            <v/>
          </cell>
          <cell r="BI80">
            <v>3.7333586596793769</v>
          </cell>
          <cell r="BJ80">
            <v>6.7830294328249945</v>
          </cell>
          <cell r="BK80">
            <v>6.0276318071333996</v>
          </cell>
          <cell r="BL80">
            <v>6.6918089168817998</v>
          </cell>
          <cell r="BM80">
            <v>1.3412560826025326</v>
          </cell>
          <cell r="BN80" t="str">
            <v/>
          </cell>
          <cell r="BO80">
            <v>3.6018267170464564</v>
          </cell>
          <cell r="BP80">
            <v>5.3170248800276338</v>
          </cell>
          <cell r="BQ80">
            <v>5.9896601896261767</v>
          </cell>
          <cell r="BR80">
            <v>5.7456174209948703</v>
          </cell>
          <cell r="BS80" t="str">
            <v/>
          </cell>
          <cell r="BT80">
            <v>8.5493118733215017</v>
          </cell>
          <cell r="BU80" t="str">
            <v/>
          </cell>
          <cell r="BV80">
            <v>1.0343349670312669</v>
          </cell>
          <cell r="BW80" t="str">
            <v/>
          </cell>
          <cell r="BX80">
            <v>7.7988502605865913</v>
          </cell>
          <cell r="BY80" t="str">
            <v/>
          </cell>
          <cell r="BZ80">
            <v>0.66488317742899761</v>
          </cell>
          <cell r="CA80">
            <v>8.2954100435711435</v>
          </cell>
          <cell r="CB80" t="str">
            <v/>
          </cell>
          <cell r="CC80">
            <v>7.7794724455397448</v>
          </cell>
          <cell r="CD80">
            <v>7.1843116744325224</v>
          </cell>
          <cell r="CE80">
            <v>2.6183840996359753</v>
          </cell>
          <cell r="CF80" t="str">
            <v/>
          </cell>
          <cell r="CG80">
            <v>1.4911739548413661</v>
          </cell>
          <cell r="CH80">
            <v>4.8254433946178263</v>
          </cell>
          <cell r="CI80" t="str">
            <v/>
          </cell>
          <cell r="CJ80" t="str">
            <v/>
          </cell>
          <cell r="CK80">
            <v>4.7836117788539561</v>
          </cell>
          <cell r="CL80">
            <v>0.53113394716590812</v>
          </cell>
          <cell r="CM80">
            <v>2.681506821649589</v>
          </cell>
          <cell r="CN80" t="str">
            <v/>
          </cell>
          <cell r="CO80" t="str">
            <v/>
          </cell>
          <cell r="CP80" t="str">
            <v/>
          </cell>
          <cell r="CQ80" t="str">
            <v/>
          </cell>
          <cell r="CR80">
            <v>7.737230310229565</v>
          </cell>
          <cell r="CS80">
            <v>11.232623223735931</v>
          </cell>
          <cell r="CT80">
            <v>2.6399579612942587</v>
          </cell>
          <cell r="CU80">
            <v>2.6272989658843739</v>
          </cell>
          <cell r="CV80" t="str">
            <v/>
          </cell>
          <cell r="CW80">
            <v>9.1477819391992892</v>
          </cell>
          <cell r="CX80" t="str">
            <v/>
          </cell>
          <cell r="CY80" t="str">
            <v/>
          </cell>
          <cell r="CZ80" t="str">
            <v/>
          </cell>
          <cell r="DA80" t="str">
            <v/>
          </cell>
          <cell r="DB80" t="str">
            <v/>
          </cell>
          <cell r="DC80" t="str">
            <v/>
          </cell>
          <cell r="DD80">
            <v>6.3909839901611862</v>
          </cell>
          <cell r="DE80">
            <v>5.7253731047337046</v>
          </cell>
          <cell r="DF80" t="str">
            <v/>
          </cell>
          <cell r="DG80" t="str">
            <v/>
          </cell>
          <cell r="DH80">
            <v>1.1832032243759218</v>
          </cell>
          <cell r="DI80" t="str">
            <v/>
          </cell>
          <cell r="DJ80" t="str">
            <v/>
          </cell>
          <cell r="DK80" t="str">
            <v/>
          </cell>
          <cell r="DL80">
            <v>5.8748990801955188</v>
          </cell>
          <cell r="DM80">
            <v>9.6708935754548691</v>
          </cell>
          <cell r="DN80">
            <v>8.3073437431862054</v>
          </cell>
          <cell r="DO80">
            <v>8.4812194407173784</v>
          </cell>
          <cell r="DP80">
            <v>3.5522801083844189</v>
          </cell>
          <cell r="DQ80">
            <v>7.5625633027062173</v>
          </cell>
          <cell r="DR80">
            <v>3.578805791548878</v>
          </cell>
          <cell r="DS80" t="str">
            <v/>
          </cell>
          <cell r="DT80" t="str">
            <v/>
          </cell>
          <cell r="DU80">
            <v>7.8597988133953436</v>
          </cell>
          <cell r="DV80">
            <v>7.046572714049824</v>
          </cell>
          <cell r="DW80" t="str">
            <v/>
          </cell>
          <cell r="DX80" t="str">
            <v/>
          </cell>
          <cell r="DY80" t="str">
            <v/>
          </cell>
          <cell r="DZ80">
            <v>5.1778517414529635</v>
          </cell>
          <cell r="EA80" t="str">
            <v/>
          </cell>
          <cell r="EB80" t="str">
            <v/>
          </cell>
          <cell r="EC80">
            <v>3.9926862896795328</v>
          </cell>
          <cell r="ED80" t="str">
            <v/>
          </cell>
          <cell r="EE80">
            <v>3.8056404075327039</v>
          </cell>
          <cell r="EF80" t="str">
            <v/>
          </cell>
          <cell r="EG80">
            <v>9.0830402836785957</v>
          </cell>
          <cell r="EH80">
            <v>8.4597837945056025</v>
          </cell>
          <cell r="EI80" t="str">
            <v/>
          </cell>
          <cell r="EJ80">
            <v>5.2515662174128339</v>
          </cell>
          <cell r="EK80" t="str">
            <v/>
          </cell>
          <cell r="EL80">
            <v>0.28259263175389299</v>
          </cell>
          <cell r="EM80" t="str">
            <v/>
          </cell>
          <cell r="EN80" t="str">
            <v/>
          </cell>
        </row>
        <row r="81">
          <cell r="C81" t="str">
            <v>7.2.2</v>
          </cell>
          <cell r="D81">
            <v>0</v>
          </cell>
          <cell r="F81" t="str">
            <v>Outliers</v>
          </cell>
          <cell r="G81" t="str">
            <v>National feature films produced (per million people)</v>
          </cell>
          <cell r="H81" t="str">
            <v>UNESCO</v>
          </cell>
          <cell r="I81" t="str">
            <v>2005 - 2008</v>
          </cell>
          <cell r="J81">
            <v>4.471660160592636</v>
          </cell>
          <cell r="K81">
            <v>24.038248640991913</v>
          </cell>
          <cell r="L81">
            <v>0.5</v>
          </cell>
          <cell r="M81" t="str">
            <v>good</v>
          </cell>
          <cell r="N81" t="str">
            <v>Outliers</v>
          </cell>
          <cell r="O81" t="str">
            <v/>
          </cell>
          <cell r="P81" t="str">
            <v/>
          </cell>
          <cell r="Q81" t="str">
            <v/>
          </cell>
          <cell r="R81">
            <v>1.6110328850936932</v>
          </cell>
          <cell r="S81">
            <v>2.6071582789496413</v>
          </cell>
          <cell r="T81">
            <v>1.3527942448267698</v>
          </cell>
          <cell r="U81">
            <v>3.9843408161668612</v>
          </cell>
          <cell r="V81">
            <v>0.35358386714675499</v>
          </cell>
          <cell r="W81" t="str">
            <v/>
          </cell>
          <cell r="X81">
            <v>0.6661353301336328</v>
          </cell>
          <cell r="Y81">
            <v>0.20549704597996404</v>
          </cell>
          <cell r="Z81">
            <v>6.351940347126904</v>
          </cell>
          <cell r="AA81" t="str">
            <v/>
          </cell>
          <cell r="AB81">
            <v>0.74835687557155761</v>
          </cell>
          <cell r="AC81" t="str">
            <v/>
          </cell>
          <cell r="AD81" t="str">
            <v/>
          </cell>
          <cell r="AE81">
            <v>0.3188801981870194</v>
          </cell>
          <cell r="AF81" t="str">
            <v/>
          </cell>
          <cell r="AG81">
            <v>1.2988666089969891</v>
          </cell>
          <cell r="AH81">
            <v>0.35150420247879355</v>
          </cell>
          <cell r="AI81">
            <v>4.3997146430238301</v>
          </cell>
          <cell r="AJ81">
            <v>0.38381658217035997</v>
          </cell>
          <cell r="AK81">
            <v>2.2665318999050506</v>
          </cell>
          <cell r="AL81">
            <v>0.66799228723959836</v>
          </cell>
          <cell r="AM81">
            <v>0.30503420252905222</v>
          </cell>
          <cell r="AN81">
            <v>0.1830475709061079</v>
          </cell>
          <cell r="AO81" t="str">
            <v/>
          </cell>
          <cell r="AP81" t="str">
            <v/>
          </cell>
          <cell r="AQ81">
            <v>0.45045045045045046</v>
          </cell>
          <cell r="AR81">
            <v>4.733520544070851</v>
          </cell>
          <cell r="AS81">
            <v>3.4082718172730049</v>
          </cell>
          <cell r="AT81">
            <v>3.678315155099837</v>
          </cell>
          <cell r="AU81">
            <v>0.93035227789002306</v>
          </cell>
          <cell r="AV81" t="str">
            <v/>
          </cell>
          <cell r="AW81">
            <v>0.75061625912932251</v>
          </cell>
          <cell r="AX81" t="str">
            <v/>
          </cell>
          <cell r="AY81">
            <v>5.2100894125773047</v>
          </cell>
          <cell r="AZ81" t="str">
            <v/>
          </cell>
          <cell r="BA81">
            <v>3.6078680386186193</v>
          </cell>
          <cell r="BB81">
            <v>3.3087447417852345</v>
          </cell>
          <cell r="BC81" t="str">
            <v/>
          </cell>
          <cell r="BD81">
            <v>2.1122541440878533</v>
          </cell>
          <cell r="BE81" t="str">
            <v/>
          </cell>
          <cell r="BF81">
            <v>1.9733667250902815</v>
          </cell>
          <cell r="BG81">
            <v>7.8679828018484721E-2</v>
          </cell>
          <cell r="BH81" t="str">
            <v/>
          </cell>
          <cell r="BI81" t="str">
            <v/>
          </cell>
          <cell r="BJ81">
            <v>7.2192783609350411</v>
          </cell>
          <cell r="BK81">
            <v>4.5674024487234606</v>
          </cell>
          <cell r="BL81">
            <v>19.751005655371287</v>
          </cell>
          <cell r="BM81">
            <v>0.98305013650870643</v>
          </cell>
          <cell r="BN81">
            <v>0.34272550319948725</v>
          </cell>
          <cell r="BO81">
            <v>0.3763366984053011</v>
          </cell>
          <cell r="BP81">
            <v>4.4592847354224219</v>
          </cell>
          <cell r="BQ81">
            <v>3.1189304903809347</v>
          </cell>
          <cell r="BR81">
            <v>1.9680531029589186</v>
          </cell>
          <cell r="BS81" t="str">
            <v/>
          </cell>
          <cell r="BT81">
            <v>3.1853925878966822</v>
          </cell>
          <cell r="BU81" t="str">
            <v/>
          </cell>
          <cell r="BV81" t="str">
            <v/>
          </cell>
          <cell r="BW81" t="str">
            <v/>
          </cell>
          <cell r="BX81">
            <v>2.5590226184579823</v>
          </cell>
          <cell r="BY81" t="str">
            <v/>
          </cell>
          <cell r="BZ81">
            <v>0.19260029660445677</v>
          </cell>
          <cell r="CA81">
            <v>0.87414574107453491</v>
          </cell>
          <cell r="CB81">
            <v>1.9389727710053768</v>
          </cell>
          <cell r="CC81">
            <v>0.29463047740154774</v>
          </cell>
          <cell r="CD81">
            <v>25.38946379568252</v>
          </cell>
          <cell r="CE81" t="str">
            <v/>
          </cell>
          <cell r="CF81" t="str">
            <v/>
          </cell>
          <cell r="CG81" t="str">
            <v/>
          </cell>
          <cell r="CH81">
            <v>0.92543452019570205</v>
          </cell>
          <cell r="CI81" t="str">
            <v/>
          </cell>
          <cell r="CJ81" t="str">
            <v/>
          </cell>
          <cell r="CK81">
            <v>0.61407756981420114</v>
          </cell>
          <cell r="CL81">
            <v>0.80887650289254243</v>
          </cell>
          <cell r="CM81">
            <v>0.38743291599059621</v>
          </cell>
          <cell r="CN81">
            <v>0.38894147341596375</v>
          </cell>
          <cell r="CO81">
            <v>4.6830804891346445E-2</v>
          </cell>
          <cell r="CP81">
            <v>0.49775289455752009</v>
          </cell>
          <cell r="CQ81" t="str">
            <v/>
          </cell>
          <cell r="CR81">
            <v>1.2847100357449155</v>
          </cell>
          <cell r="CS81">
            <v>1.4338288008411795</v>
          </cell>
          <cell r="CU81" t="str">
            <v/>
          </cell>
          <cell r="CV81">
            <v>6.1897275721308223</v>
          </cell>
          <cell r="CW81">
            <v>4.5057831727021629</v>
          </cell>
          <cell r="CX81">
            <v>0.37452412028965698</v>
          </cell>
          <cell r="CY81">
            <v>0.11555350127108852</v>
          </cell>
          <cell r="CZ81">
            <v>0.3094419400276765</v>
          </cell>
          <cell r="DA81">
            <v>0.66496214702978029</v>
          </cell>
          <cell r="DB81">
            <v>0.21294732513670686</v>
          </cell>
          <cell r="DC81">
            <v>0.74627622229511237</v>
          </cell>
          <cell r="DD81">
            <v>0.97007789489531115</v>
          </cell>
          <cell r="DE81">
            <v>3.0233333308138888</v>
          </cell>
          <cell r="DF81" t="str">
            <v/>
          </cell>
          <cell r="DG81">
            <v>0.83380945397246742</v>
          </cell>
          <cell r="DH81">
            <v>0.47017543859649125</v>
          </cell>
          <cell r="DI81" t="str">
            <v/>
          </cell>
          <cell r="DJ81" t="str">
            <v/>
          </cell>
          <cell r="DK81" t="str">
            <v/>
          </cell>
          <cell r="DL81" t="str">
            <v/>
          </cell>
          <cell r="DM81">
            <v>2.2720043622483757</v>
          </cell>
          <cell r="DN81">
            <v>0.55644081166908321</v>
          </cell>
          <cell r="DO81">
            <v>1.4948666279994498</v>
          </cell>
          <cell r="DP81">
            <v>0.20950768501424633</v>
          </cell>
          <cell r="DQ81">
            <v>3.4000929494743239</v>
          </cell>
          <cell r="DR81" t="str">
            <v/>
          </cell>
          <cell r="DS81" t="str">
            <v/>
          </cell>
          <cell r="DT81" t="str">
            <v/>
          </cell>
          <cell r="DU81">
            <v>5.0657975520083962</v>
          </cell>
          <cell r="DV81">
            <v>5.0775434417246332</v>
          </cell>
          <cell r="DW81" t="str">
            <v/>
          </cell>
          <cell r="DX81" t="str">
            <v/>
          </cell>
          <cell r="DY81" t="str">
            <v/>
          </cell>
          <cell r="DZ81">
            <v>0.6315167073609016</v>
          </cell>
          <cell r="EA81" t="str">
            <v/>
          </cell>
          <cell r="EB81" t="str">
            <v/>
          </cell>
          <cell r="EC81">
            <v>0.48551818551366882</v>
          </cell>
          <cell r="ED81" t="str">
            <v/>
          </cell>
          <cell r="EE81">
            <v>0.14961181078380559</v>
          </cell>
          <cell r="EF81" t="str">
            <v/>
          </cell>
          <cell r="EG81">
            <v>1.7655337808405958</v>
          </cell>
          <cell r="EH81">
            <v>1.5020889979441607</v>
          </cell>
          <cell r="EI81">
            <v>0.60341545214221537</v>
          </cell>
          <cell r="EJ81">
            <v>0.51792386519181677</v>
          </cell>
          <cell r="EK81">
            <v>0.14439338533901763</v>
          </cell>
          <cell r="EL81" t="str">
            <v/>
          </cell>
          <cell r="EM81" t="str">
            <v/>
          </cell>
          <cell r="EN81" t="str">
            <v/>
          </cell>
        </row>
        <row r="82">
          <cell r="C82" t="str">
            <v>7.2.3</v>
          </cell>
          <cell r="F82" t="str">
            <v/>
          </cell>
          <cell r="G82" t="str">
            <v>Daily newspapers: total average circulation (per thousand literate people)</v>
          </cell>
          <cell r="H82" t="str">
            <v>UNESCO</v>
          </cell>
          <cell r="I82" t="str">
            <v>2001 - 2005</v>
          </cell>
          <cell r="J82">
            <v>1.4797823692053711</v>
          </cell>
          <cell r="K82">
            <v>1.7453796837654778</v>
          </cell>
          <cell r="L82">
            <v>0.5</v>
          </cell>
          <cell r="M82" t="str">
            <v>good</v>
          </cell>
          <cell r="N82" t="str">
            <v>SCORE</v>
          </cell>
          <cell r="Q82">
            <v>6.2109958507812904</v>
          </cell>
          <cell r="R82">
            <v>49.883840749392597</v>
          </cell>
          <cell r="S82">
            <v>9.7704940067234993</v>
          </cell>
          <cell r="U82">
            <v>370.58399423215599</v>
          </cell>
          <cell r="V82">
            <v>23.635805435542299</v>
          </cell>
          <cell r="Y82">
            <v>97.351514636353997</v>
          </cell>
          <cell r="Z82">
            <v>198.76106380276701</v>
          </cell>
          <cell r="AA82">
            <v>1.8951989786912</v>
          </cell>
          <cell r="AD82">
            <v>79.941947582190807</v>
          </cell>
          <cell r="AE82">
            <v>55.793686193463699</v>
          </cell>
          <cell r="AF82">
            <v>105.314370656343</v>
          </cell>
          <cell r="AG82">
            <v>93.588222184695198</v>
          </cell>
          <cell r="AL82">
            <v>70.945980364510902</v>
          </cell>
          <cell r="AM82">
            <v>104.808024990907</v>
          </cell>
          <cell r="AN82">
            <v>35.270473057692399</v>
          </cell>
          <cell r="AO82">
            <v>96.0627715614946</v>
          </cell>
          <cell r="AS82">
            <v>215.222112020065</v>
          </cell>
          <cell r="AT82">
            <v>456.42672092912602</v>
          </cell>
          <cell r="AU82">
            <v>67.9154165487179</v>
          </cell>
          <cell r="AX82">
            <v>71.462087893953793</v>
          </cell>
          <cell r="AY82">
            <v>226.417088372873</v>
          </cell>
          <cell r="AZ82">
            <v>18.6255078279946</v>
          </cell>
          <cell r="BA82">
            <v>522.71104139570105</v>
          </cell>
          <cell r="BB82">
            <v>202.89122300061399</v>
          </cell>
          <cell r="BD82">
            <v>313.20425784323697</v>
          </cell>
          <cell r="BK82">
            <v>258.40091390340501</v>
          </cell>
          <cell r="BM82">
            <v>174.61315579007001</v>
          </cell>
          <cell r="BP82">
            <v>231.78519645902401</v>
          </cell>
          <cell r="BR82">
            <v>162.03707271145899</v>
          </cell>
          <cell r="BZ82">
            <v>1.4183127108228399</v>
          </cell>
          <cell r="CA82">
            <v>181.67605972219701</v>
          </cell>
          <cell r="CB82">
            <v>86.497111032483303</v>
          </cell>
          <cell r="CC82">
            <v>130.99277373177901</v>
          </cell>
          <cell r="CD82">
            <v>326.66185480060301</v>
          </cell>
          <cell r="CE82">
            <v>115.696154620684</v>
          </cell>
          <cell r="CH82">
            <v>180.699792565877</v>
          </cell>
          <cell r="CJ82">
            <v>121.532010962719</v>
          </cell>
          <cell r="CM82">
            <v>28.537821767848499</v>
          </cell>
          <cell r="CO82">
            <v>9.7166856332228697</v>
          </cell>
          <cell r="CP82">
            <v>54.704034291253201</v>
          </cell>
          <cell r="CR82">
            <v>392.470075195834</v>
          </cell>
          <cell r="CU82">
            <v>1.3072654345444299</v>
          </cell>
          <cell r="CW82">
            <v>650.05514533430699</v>
          </cell>
          <cell r="CY82">
            <v>162.93091979650799</v>
          </cell>
          <cell r="CZ82">
            <v>102.162649471931</v>
          </cell>
          <cell r="DC82">
            <v>133.662336867286</v>
          </cell>
          <cell r="DD82">
            <v>139.208707604816</v>
          </cell>
          <cell r="DG82">
            <v>86.141353061123894</v>
          </cell>
          <cell r="DH82">
            <v>109.241947043824</v>
          </cell>
          <cell r="DK82">
            <v>38.584899084011603</v>
          </cell>
          <cell r="DM82">
            <v>488.32827342781098</v>
          </cell>
          <cell r="DN82">
            <v>152.57920591075199</v>
          </cell>
          <cell r="DO82">
            <v>204.189725584597</v>
          </cell>
          <cell r="DP82">
            <v>53.079036093400703</v>
          </cell>
          <cell r="DQ82">
            <v>173.54461819618399</v>
          </cell>
          <cell r="DR82">
            <v>38.893878164054001</v>
          </cell>
          <cell r="DT82">
            <v>51.070603642437298</v>
          </cell>
          <cell r="DU82">
            <v>583.55860080893899</v>
          </cell>
          <cell r="DV82">
            <v>505.713586300879</v>
          </cell>
          <cell r="DY82">
            <v>4.1453638648776998</v>
          </cell>
          <cell r="EA82">
            <v>191.84748321108</v>
          </cell>
          <cell r="EB82">
            <v>43.939591337101398</v>
          </cell>
          <cell r="EE82">
            <v>155.187470482826</v>
          </cell>
          <cell r="EG82">
            <v>354.76857728851201</v>
          </cell>
          <cell r="EJ82">
            <v>147.059725721083</v>
          </cell>
          <cell r="EL82">
            <v>14.305191281940999</v>
          </cell>
          <cell r="EM82">
            <v>13.2206738943849</v>
          </cell>
        </row>
        <row r="83">
          <cell r="C83" t="str">
            <v>7.2.4</v>
          </cell>
          <cell r="F83" t="str">
            <v>Outliers</v>
          </cell>
          <cell r="G83" t="str">
            <v>Creative goods exports (% of total exports)</v>
          </cell>
          <cell r="H83" t="str">
            <v>UNCTAD Creative Economy Report (based on IMF, Balance of Payments Statistics, WB &amp; OECD GDP estimates)</v>
          </cell>
          <cell r="I83" t="str">
            <v>2003 - 2008</v>
          </cell>
          <cell r="J83">
            <v>2.1343228135652859</v>
          </cell>
          <cell r="K83">
            <v>6.7146511318553372</v>
          </cell>
          <cell r="L83">
            <v>1</v>
          </cell>
          <cell r="M83" t="str">
            <v>good</v>
          </cell>
          <cell r="N83" t="str">
            <v>Outliers</v>
          </cell>
          <cell r="O83">
            <v>2.1958371160957468</v>
          </cell>
          <cell r="P83">
            <v>3.765642742769137E-3</v>
          </cell>
          <cell r="Q83" t="str">
            <v/>
          </cell>
          <cell r="R83">
            <v>0.41861074946485016</v>
          </cell>
          <cell r="S83">
            <v>2.5192262214444496</v>
          </cell>
          <cell r="T83">
            <v>0.54650549568100981</v>
          </cell>
          <cell r="U83">
            <v>3.4962226588974876</v>
          </cell>
          <cell r="V83">
            <v>3.5596917574208062E-2</v>
          </cell>
          <cell r="W83">
            <v>0.24112123994893273</v>
          </cell>
          <cell r="X83">
            <v>1.4436071629326266</v>
          </cell>
          <cell r="Y83">
            <v>1.3700663483485858</v>
          </cell>
          <cell r="Z83">
            <v>1.9620978037628487</v>
          </cell>
          <cell r="AA83">
            <v>5.9496479868627314E-2</v>
          </cell>
          <cell r="AB83">
            <v>1.3764021383938472</v>
          </cell>
          <cell r="AC83">
            <v>2.5633851727253383</v>
          </cell>
          <cell r="AD83" t="str">
            <v/>
          </cell>
          <cell r="AE83">
            <v>0.61738792171444157</v>
          </cell>
          <cell r="AF83" t="str">
            <v/>
          </cell>
          <cell r="AG83">
            <v>1.6905790400222207</v>
          </cell>
          <cell r="AH83">
            <v>0.57640706148881149</v>
          </cell>
          <cell r="AI83">
            <v>0.30193351331029455</v>
          </cell>
          <cell r="AJ83">
            <v>3.568087640713339E-2</v>
          </cell>
          <cell r="AK83">
            <v>2.0380211074791776</v>
          </cell>
          <cell r="AL83">
            <v>0.34220974938116483</v>
          </cell>
          <cell r="AM83">
            <v>5.9360967620007559</v>
          </cell>
          <cell r="AN83">
            <v>1.9557799253629931</v>
          </cell>
          <cell r="AO83">
            <v>1.1381098102290412</v>
          </cell>
          <cell r="AP83">
            <v>0.14764790686195112</v>
          </cell>
          <cell r="AQ83">
            <v>2.9162127879702657</v>
          </cell>
          <cell r="AR83">
            <v>1.7787417797474805</v>
          </cell>
          <cell r="AS83">
            <v>3.3463360598624203</v>
          </cell>
          <cell r="AT83">
            <v>3.7202034892733362</v>
          </cell>
          <cell r="AU83">
            <v>6.9215516124854295</v>
          </cell>
          <cell r="AV83">
            <v>0.25627127159573437</v>
          </cell>
          <cell r="AW83">
            <v>2.6782971314051887</v>
          </cell>
          <cell r="AX83">
            <v>2.1516205426005439</v>
          </cell>
          <cell r="AY83">
            <v>3.0812360593454944</v>
          </cell>
          <cell r="AZ83">
            <v>0.25849343346113884</v>
          </cell>
          <cell r="BA83">
            <v>1.1581712406372273</v>
          </cell>
          <cell r="BB83">
            <v>2.8843336403183368</v>
          </cell>
          <cell r="BC83">
            <v>0.33918169513117558</v>
          </cell>
          <cell r="BD83">
            <v>2.3889837708021071</v>
          </cell>
          <cell r="BE83">
            <v>6.3383752212389385E-2</v>
          </cell>
          <cell r="BF83">
            <v>3.6946295457727549</v>
          </cell>
          <cell r="BG83">
            <v>1.3576778626873298</v>
          </cell>
          <cell r="BH83">
            <v>0.22888201415669024</v>
          </cell>
          <cell r="BI83">
            <v>0.38460351415995109</v>
          </cell>
          <cell r="BJ83">
            <v>9.1691707451575102</v>
          </cell>
          <cell r="BK83">
            <v>1.013895477525615</v>
          </cell>
          <cell r="BL83">
            <v>9.9579681936339134E-2</v>
          </cell>
          <cell r="BM83">
            <v>4.8576581624522568</v>
          </cell>
          <cell r="BN83" t="str">
            <v/>
          </cell>
          <cell r="BO83">
            <v>1.1087665505226481</v>
          </cell>
          <cell r="BP83">
            <v>1.7507187194802758</v>
          </cell>
          <cell r="BQ83">
            <v>0.96270618543989239</v>
          </cell>
          <cell r="BR83">
            <v>5.1415359403907139</v>
          </cell>
          <cell r="BS83">
            <v>0.14983112341779217</v>
          </cell>
          <cell r="BT83">
            <v>0.88860254568111585</v>
          </cell>
          <cell r="BU83">
            <v>2.5452799202887477</v>
          </cell>
          <cell r="BV83">
            <v>1.6332953550735715E-2</v>
          </cell>
          <cell r="BW83">
            <v>1.1657728919164068</v>
          </cell>
          <cell r="BX83">
            <v>1.0122135414815394</v>
          </cell>
          <cell r="BY83">
            <v>8.7015988348830883E-2</v>
          </cell>
          <cell r="BZ83">
            <v>0.44264453848188307</v>
          </cell>
          <cell r="CA83">
            <v>2.5795945403675846</v>
          </cell>
          <cell r="CB83">
            <v>6.2413567405354984</v>
          </cell>
          <cell r="CC83">
            <v>3.2514195805039394</v>
          </cell>
          <cell r="CD83">
            <v>1.2967139961246941</v>
          </cell>
          <cell r="CE83">
            <v>0.76000387635634603</v>
          </cell>
          <cell r="CF83">
            <v>2.9918221706791908</v>
          </cell>
          <cell r="CG83">
            <v>0.95621332792670011</v>
          </cell>
          <cell r="CH83">
            <v>1.6808702121875494</v>
          </cell>
          <cell r="CI83">
            <v>8.0283905053452731E-2</v>
          </cell>
          <cell r="CJ83">
            <v>3.4031102831470412</v>
          </cell>
          <cell r="CK83">
            <v>1.7704129501382666</v>
          </cell>
          <cell r="CL83">
            <v>5.7837851374193958</v>
          </cell>
          <cell r="CM83">
            <v>0.27105230280571729</v>
          </cell>
          <cell r="CN83">
            <v>1.1694860542069494</v>
          </cell>
          <cell r="CO83">
            <v>0.17008836671532571</v>
          </cell>
          <cell r="CP83">
            <v>1.1154698764830238</v>
          </cell>
          <cell r="CQ83">
            <v>12.128678371958559</v>
          </cell>
          <cell r="CR83">
            <v>1.6570117801874045</v>
          </cell>
          <cell r="CS83">
            <v>0.88948008749336682</v>
          </cell>
          <cell r="CT83">
            <v>0.75053692885561674</v>
          </cell>
          <cell r="CU83">
            <v>8.3826927777399168E-2</v>
          </cell>
          <cell r="CV83">
            <v>0.24475192674343454</v>
          </cell>
          <cell r="CW83">
            <v>0.25865016201301899</v>
          </cell>
          <cell r="CX83">
            <v>0.12015217754400291</v>
          </cell>
          <cell r="CY83">
            <v>6.6355870905521304</v>
          </cell>
          <cell r="CZ83">
            <v>0.53580027107443307</v>
          </cell>
          <cell r="DA83">
            <v>0.52903594454376868</v>
          </cell>
          <cell r="DB83">
            <v>0.83297366902002568</v>
          </cell>
          <cell r="DC83">
            <v>1.177994874494207</v>
          </cell>
          <cell r="DD83">
            <v>3.0922181205986532</v>
          </cell>
          <cell r="DE83">
            <v>2.2443305786939223</v>
          </cell>
          <cell r="DF83">
            <v>2.7428012092074593E-2</v>
          </cell>
          <cell r="DG83">
            <v>2.9809102433253134</v>
          </cell>
          <cell r="DH83">
            <v>0.3674730003285534</v>
          </cell>
          <cell r="DI83">
            <v>0.9138690060578164</v>
          </cell>
          <cell r="DJ83">
            <v>0.22053925394769572</v>
          </cell>
          <cell r="DK83">
            <v>0.46074902539457818</v>
          </cell>
          <cell r="DL83">
            <v>2.0408223319393084</v>
          </cell>
          <cell r="DM83">
            <v>1.4925411619984861</v>
          </cell>
          <cell r="DN83">
            <v>1.7839022843512582</v>
          </cell>
          <cell r="DO83">
            <v>2.8755583980339239</v>
          </cell>
          <cell r="DP83">
            <v>0.47366299728279804</v>
          </cell>
          <cell r="DQ83">
            <v>2.2425746296778359</v>
          </cell>
          <cell r="DR83">
            <v>2.1204103122300966</v>
          </cell>
          <cell r="DS83">
            <v>3.0111467336800535E-3</v>
          </cell>
          <cell r="DT83" t="str">
            <v/>
          </cell>
          <cell r="DU83">
            <v>2.681944085699866</v>
          </cell>
          <cell r="DV83">
            <v>4.9427276846096406</v>
          </cell>
          <cell r="DW83">
            <v>2.0899476566639077</v>
          </cell>
          <cell r="DX83" t="str">
            <v/>
          </cell>
          <cell r="DY83">
            <v>2.5016667253617255</v>
          </cell>
          <cell r="DZ83">
            <v>2.9373047552933009</v>
          </cell>
          <cell r="EA83">
            <v>9.153008465657704E-2</v>
          </cell>
          <cell r="EB83">
            <v>1.3564481230718266</v>
          </cell>
          <cell r="EC83">
            <v>4.0667333196997584</v>
          </cell>
          <cell r="ED83">
            <v>0.39719803511056201</v>
          </cell>
          <cell r="EE83">
            <v>0.82554634198797983</v>
          </cell>
          <cell r="EF83">
            <v>1.98981995125683</v>
          </cell>
          <cell r="EG83">
            <v>4.3464547680974643</v>
          </cell>
          <cell r="EH83">
            <v>2.6900054568791263</v>
          </cell>
          <cell r="EI83">
            <v>0.81015560390543839</v>
          </cell>
          <cell r="EJ83">
            <v>1.7017080451554586E-2</v>
          </cell>
          <cell r="EK83">
            <v>5.0073066360094529</v>
          </cell>
          <cell r="EL83">
            <v>2.5816373135492211E-2</v>
          </cell>
          <cell r="EM83">
            <v>4.6219301870426825E-2</v>
          </cell>
          <cell r="EN83">
            <v>3.8584659480945573</v>
          </cell>
        </row>
        <row r="84">
          <cell r="C84" t="str">
            <v>7.2.5</v>
          </cell>
          <cell r="F84" t="str">
            <v>Outliers</v>
          </cell>
          <cell r="G84" t="str">
            <v>Creative services - exports (% of total services exports)</v>
          </cell>
          <cell r="H84" t="str">
            <v>UNCTAD Creative Economy Report (based on IMF, Balance of Payments Statistics, WB &amp; OECD GDP estimates)</v>
          </cell>
          <cell r="I84" t="str">
            <v>2001 - 2008</v>
          </cell>
          <cell r="J84">
            <v>2.0665849522646558</v>
          </cell>
          <cell r="K84">
            <v>5.2915134365574588</v>
          </cell>
          <cell r="L84">
            <v>1</v>
          </cell>
          <cell r="M84" t="str">
            <v>good</v>
          </cell>
          <cell r="N84" t="str">
            <v>Outliers</v>
          </cell>
          <cell r="O84">
            <v>3.3320874172292321</v>
          </cell>
          <cell r="P84" t="str">
            <v/>
          </cell>
          <cell r="Q84">
            <v>7.926726362118683</v>
          </cell>
          <cell r="R84">
            <v>14.169870254685248</v>
          </cell>
          <cell r="S84">
            <v>2.5401862406430049</v>
          </cell>
          <cell r="T84">
            <v>7.1439074097815665</v>
          </cell>
          <cell r="U84">
            <v>0.48497836111182663</v>
          </cell>
          <cell r="V84">
            <v>0.54043571012993719</v>
          </cell>
          <cell r="W84" t="str">
            <v/>
          </cell>
          <cell r="X84">
            <v>2.9797222765009743</v>
          </cell>
          <cell r="Y84">
            <v>3.8427551288481276</v>
          </cell>
          <cell r="Z84">
            <v>8.7787400641996776</v>
          </cell>
          <cell r="AA84">
            <v>0.31553545845272202</v>
          </cell>
          <cell r="AB84" t="str">
            <v/>
          </cell>
          <cell r="AC84">
            <v>0.30132927350298777</v>
          </cell>
          <cell r="AD84">
            <v>2.8698632711286254</v>
          </cell>
          <cell r="AE84">
            <v>20.878015139324475</v>
          </cell>
          <cell r="AF84" t="str">
            <v/>
          </cell>
          <cell r="AG84">
            <v>5.1703027367825625</v>
          </cell>
          <cell r="AH84">
            <v>0.54177371203199032</v>
          </cell>
          <cell r="AI84">
            <v>0.12157167866173896</v>
          </cell>
          <cell r="AJ84">
            <v>1.528325413675732</v>
          </cell>
          <cell r="AK84">
            <v>18.602828672547115</v>
          </cell>
          <cell r="AL84">
            <v>1.0255551949557236</v>
          </cell>
          <cell r="AM84">
            <v>2.0652332916417424</v>
          </cell>
          <cell r="AN84">
            <v>9.3950871222466876</v>
          </cell>
          <cell r="AO84">
            <v>8.7298983810990313E-2</v>
          </cell>
          <cell r="AP84">
            <v>0.62793928507120989</v>
          </cell>
          <cell r="AQ84">
            <v>5.7111045890438064</v>
          </cell>
          <cell r="AR84">
            <v>1.6432048841713283</v>
          </cell>
          <cell r="AS84">
            <v>9.6563417867250099</v>
          </cell>
          <cell r="AT84" t="str">
            <v/>
          </cell>
          <cell r="AU84" t="str">
            <v/>
          </cell>
          <cell r="AV84">
            <v>7.1243993267890726</v>
          </cell>
          <cell r="AW84">
            <v>0.78436409908517613</v>
          </cell>
          <cell r="AX84">
            <v>3.8692594015339171E-2</v>
          </cell>
          <cell r="AY84">
            <v>5.3052327487058735</v>
          </cell>
          <cell r="AZ84">
            <v>0.39480911550043385</v>
          </cell>
          <cell r="BA84">
            <v>3.6932463377144828E-2</v>
          </cell>
          <cell r="BB84">
            <v>2.0322120747558743</v>
          </cell>
          <cell r="BC84">
            <v>1.6055227184373584</v>
          </cell>
          <cell r="BD84">
            <v>14.225221330354207</v>
          </cell>
          <cell r="BE84" t="str">
            <v/>
          </cell>
          <cell r="BF84">
            <v>1.3897243256737319</v>
          </cell>
          <cell r="BG84">
            <v>0.23492978802925946</v>
          </cell>
          <cell r="BH84">
            <v>3.5114215593732303</v>
          </cell>
          <cell r="BI84">
            <v>1.3299114674638808</v>
          </cell>
          <cell r="BJ84">
            <v>0.28790038484711961</v>
          </cell>
          <cell r="BK84">
            <v>15.487253968801934</v>
          </cell>
          <cell r="BL84">
            <v>0.57021729303739954</v>
          </cell>
          <cell r="BM84">
            <v>5.441080535022194</v>
          </cell>
          <cell r="BN84">
            <v>0.5063162037188863</v>
          </cell>
          <cell r="BO84" t="str">
            <v/>
          </cell>
          <cell r="BP84">
            <v>1.7480961470345151</v>
          </cell>
          <cell r="BQ84" t="str">
            <v/>
          </cell>
          <cell r="BR84">
            <v>6.074013795628332</v>
          </cell>
          <cell r="BS84">
            <v>2.403655071727361</v>
          </cell>
          <cell r="BT84">
            <v>0.18448253840207052</v>
          </cell>
          <cell r="BU84" t="str">
            <v/>
          </cell>
          <cell r="BV84">
            <v>4.7484793742265907</v>
          </cell>
          <cell r="BW84">
            <v>5.7788154806399712E-2</v>
          </cell>
          <cell r="BX84">
            <v>2.9697120467690779</v>
          </cell>
          <cell r="BY84" t="str">
            <v/>
          </cell>
          <cell r="BZ84">
            <v>16.067267141258096</v>
          </cell>
          <cell r="CA84">
            <v>6.4473481259502456</v>
          </cell>
          <cell r="CB84">
            <v>7.0692465671421867E-5</v>
          </cell>
          <cell r="CC84">
            <v>2.3719023522975924</v>
          </cell>
          <cell r="CD84">
            <v>1.2648340676630367</v>
          </cell>
          <cell r="CE84" t="str">
            <v/>
          </cell>
          <cell r="CF84">
            <v>0.37065970618128058</v>
          </cell>
          <cell r="CG84" t="str">
            <v/>
          </cell>
          <cell r="CH84">
            <v>5.749066659630885</v>
          </cell>
          <cell r="CI84">
            <v>0.40049459345373845</v>
          </cell>
          <cell r="CJ84">
            <v>0.24366068234618907</v>
          </cell>
          <cell r="CK84">
            <v>0.94265599549776224</v>
          </cell>
          <cell r="CL84">
            <v>2.2348036932191442</v>
          </cell>
          <cell r="CM84">
            <v>2.6539918450068759E-2</v>
          </cell>
          <cell r="CN84">
            <v>1.3860935124176381</v>
          </cell>
          <cell r="CO84">
            <v>8.8508158172136966</v>
          </cell>
          <cell r="CP84">
            <v>0.49524865464182377</v>
          </cell>
          <cell r="CQ84" t="str">
            <v/>
          </cell>
          <cell r="CR84">
            <v>29.885941629486485</v>
          </cell>
          <cell r="CS84">
            <v>5.0381112740968437</v>
          </cell>
          <cell r="CT84" t="str">
            <v/>
          </cell>
          <cell r="CU84">
            <v>0.83575869573950712</v>
          </cell>
          <cell r="CV84" t="str">
            <v/>
          </cell>
          <cell r="CW84">
            <v>10.878605895082199</v>
          </cell>
          <cell r="CX84" t="str">
            <v/>
          </cell>
          <cell r="CY84">
            <v>2.1115855661395524</v>
          </cell>
          <cell r="CZ84">
            <v>1.7499125043747812E-2</v>
          </cell>
          <cell r="DA84">
            <v>1.716768271319459</v>
          </cell>
          <cell r="DB84">
            <v>0.21451318994785401</v>
          </cell>
          <cell r="DC84">
            <v>0.6278950077200206</v>
          </cell>
          <cell r="DD84">
            <v>9.4358714900075888</v>
          </cell>
          <cell r="DE84">
            <v>6.5210074223918975</v>
          </cell>
          <cell r="DF84" t="str">
            <v/>
          </cell>
          <cell r="DG84">
            <v>9.8864343497199751</v>
          </cell>
          <cell r="DH84">
            <v>14.182800575503565</v>
          </cell>
          <cell r="DI84">
            <v>0.40368887921265206</v>
          </cell>
          <cell r="DJ84" t="str">
            <v/>
          </cell>
          <cell r="DK84">
            <v>0.43603806717933352</v>
          </cell>
          <cell r="DL84">
            <v>16.224297372606529</v>
          </cell>
          <cell r="DM84">
            <v>0.32231194363176985</v>
          </cell>
          <cell r="DN84">
            <v>5.6374619546340288</v>
          </cell>
          <cell r="DO84">
            <v>6.7421339650925214</v>
          </cell>
          <cell r="DP84">
            <v>0.77308713511487348</v>
          </cell>
          <cell r="DQ84">
            <v>7.8636131765820894</v>
          </cell>
          <cell r="DR84" t="str">
            <v/>
          </cell>
          <cell r="DS84">
            <v>8.9278467656846036E-2</v>
          </cell>
          <cell r="DT84">
            <v>0.83005285093748271</v>
          </cell>
          <cell r="DU84">
            <v>9.5569063717356553</v>
          </cell>
          <cell r="DV84">
            <v>4.9451663960415311E-3</v>
          </cell>
          <cell r="DW84">
            <v>0.77686999080703845</v>
          </cell>
          <cell r="DX84">
            <v>0.62080712643804892</v>
          </cell>
          <cell r="DY84">
            <v>0.9600756161099202</v>
          </cell>
          <cell r="DZ84" t="str">
            <v/>
          </cell>
          <cell r="EA84" t="str">
            <v/>
          </cell>
          <cell r="EB84">
            <v>0.19434248094732096</v>
          </cell>
          <cell r="EC84">
            <v>6.9950851525888673</v>
          </cell>
          <cell r="ED84" t="str">
            <v/>
          </cell>
          <cell r="EE84">
            <v>7.8010617490919252</v>
          </cell>
          <cell r="EF84" t="str">
            <v/>
          </cell>
          <cell r="EG84">
            <v>2.3311510221585863</v>
          </cell>
          <cell r="EH84" t="str">
            <v/>
          </cell>
          <cell r="EI84">
            <v>1.831080381538849E-2</v>
          </cell>
          <cell r="EJ84">
            <v>3.7927844588344124</v>
          </cell>
          <cell r="EK84" t="str">
            <v/>
          </cell>
          <cell r="EL84" t="str">
            <v/>
          </cell>
          <cell r="EM84" t="str">
            <v/>
          </cell>
          <cell r="EN84" t="str">
            <v/>
          </cell>
        </row>
      </sheetData>
      <sheetData sheetId="9" refreshError="1"/>
      <sheetData sheetId="10" refreshError="1"/>
      <sheetData sheetId="11" refreshError="1"/>
      <sheetData sheetId="12" refreshError="1"/>
      <sheetData sheetId="13">
        <row r="3">
          <cell r="B3" t="str">
            <v>Title</v>
          </cell>
          <cell r="C3">
            <v>70</v>
          </cell>
          <cell r="D3" t="str">
            <v>ECONOMY</v>
          </cell>
          <cell r="E3" t="str">
            <v>Albania</v>
          </cell>
          <cell r="F3" t="str">
            <v>Algeria</v>
          </cell>
          <cell r="G3" t="str">
            <v>Angola</v>
          </cell>
          <cell r="H3" t="str">
            <v>Argentina</v>
          </cell>
          <cell r="I3" t="str">
            <v>Armenia</v>
          </cell>
          <cell r="J3" t="str">
            <v>Australia</v>
          </cell>
          <cell r="K3" t="str">
            <v>Austria</v>
          </cell>
          <cell r="L3" t="str">
            <v>Azerbaijan</v>
          </cell>
          <cell r="M3" t="str">
            <v>Bahrain</v>
          </cell>
          <cell r="N3" t="str">
            <v>Bangladesh</v>
          </cell>
          <cell r="O3" t="str">
            <v>Belarus</v>
          </cell>
          <cell r="P3" t="str">
            <v>Belgium</v>
          </cell>
          <cell r="Q3" t="str">
            <v>Benin</v>
          </cell>
          <cell r="R3" t="str">
            <v>Bolivia (Plurinational State of)</v>
          </cell>
          <cell r="S3" t="str">
            <v>Bosnia and Herzegovina</v>
          </cell>
          <cell r="T3" t="str">
            <v>Botswana</v>
          </cell>
          <cell r="U3" t="str">
            <v>Brazil</v>
          </cell>
          <cell r="V3" t="str">
            <v>Brunei Darussalam</v>
          </cell>
          <cell r="W3" t="str">
            <v>Bulgaria</v>
          </cell>
          <cell r="X3" t="str">
            <v>Burkina Faso</v>
          </cell>
          <cell r="Y3" t="str">
            <v>Cambodia</v>
          </cell>
          <cell r="Z3" t="str">
            <v>Cameroon</v>
          </cell>
          <cell r="AA3" t="str">
            <v>Canada</v>
          </cell>
          <cell r="AB3" t="str">
            <v>Chile</v>
          </cell>
          <cell r="AC3" t="str">
            <v>China</v>
          </cell>
          <cell r="AD3" t="str">
            <v>Colombia</v>
          </cell>
          <cell r="AE3" t="str">
            <v>Costa Rica</v>
          </cell>
          <cell r="AF3" t="str">
            <v>Côte d'Ivoire</v>
          </cell>
          <cell r="AG3" t="str">
            <v>Croatia</v>
          </cell>
          <cell r="AH3" t="str">
            <v>Cyprus</v>
          </cell>
          <cell r="AI3" t="str">
            <v>Czech Republic</v>
          </cell>
          <cell r="AJ3" t="str">
            <v>Denmark</v>
          </cell>
          <cell r="AK3" t="str">
            <v>Dominican Republic</v>
          </cell>
          <cell r="AL3" t="str">
            <v>Ecuador</v>
          </cell>
          <cell r="AM3" t="str">
            <v>Egypt</v>
          </cell>
          <cell r="AN3" t="str">
            <v>El Salvador</v>
          </cell>
          <cell r="AO3" t="str">
            <v>Estonia</v>
          </cell>
          <cell r="AP3" t="str">
            <v>Ethiopia</v>
          </cell>
          <cell r="AQ3" t="str">
            <v>Finland</v>
          </cell>
          <cell r="AR3" t="str">
            <v>France</v>
          </cell>
          <cell r="AS3" t="str">
            <v>Georgia</v>
          </cell>
          <cell r="AT3" t="str">
            <v>Germany</v>
          </cell>
          <cell r="AU3" t="str">
            <v>Ghana</v>
          </cell>
          <cell r="AV3" t="str">
            <v>Greece</v>
          </cell>
          <cell r="AW3" t="str">
            <v>Guatemala</v>
          </cell>
          <cell r="AX3" t="str">
            <v>Guyana</v>
          </cell>
          <cell r="AY3" t="str">
            <v>Honduras</v>
          </cell>
          <cell r="AZ3" t="str">
            <v>Hong Kong (SAR), China</v>
          </cell>
          <cell r="BA3" t="str">
            <v>Hungary</v>
          </cell>
          <cell r="BB3" t="str">
            <v>Iceland</v>
          </cell>
          <cell r="BC3" t="str">
            <v>India</v>
          </cell>
          <cell r="BD3" t="str">
            <v>Indonesia</v>
          </cell>
          <cell r="BE3" t="str">
            <v>Iran (Islamic Republic of)</v>
          </cell>
          <cell r="BF3" t="str">
            <v>Ireland</v>
          </cell>
          <cell r="BG3" t="str">
            <v>Israel</v>
          </cell>
          <cell r="BH3" t="str">
            <v>Italy</v>
          </cell>
          <cell r="BI3" t="str">
            <v>Jamaica</v>
          </cell>
          <cell r="BJ3" t="str">
            <v>Japan</v>
          </cell>
          <cell r="BK3" t="str">
            <v>Jordan</v>
          </cell>
          <cell r="BL3" t="str">
            <v>Kazakhstan</v>
          </cell>
          <cell r="BM3" t="str">
            <v>Kenya</v>
          </cell>
          <cell r="BN3" t="str">
            <v>Korea (Republic of )</v>
          </cell>
          <cell r="BO3" t="str">
            <v>Kuwait</v>
          </cell>
          <cell r="BP3" t="str">
            <v>Kyrgyzstan</v>
          </cell>
          <cell r="BQ3" t="str">
            <v>Latvia</v>
          </cell>
          <cell r="BR3" t="str">
            <v>Lebanon</v>
          </cell>
          <cell r="BS3" t="str">
            <v>Lithuania</v>
          </cell>
          <cell r="BT3" t="str">
            <v>Luxembourg</v>
          </cell>
          <cell r="BU3" t="str">
            <v>Macedonia (The Former Yugoslav Republic of)</v>
          </cell>
          <cell r="BV3" t="str">
            <v>Madagascar</v>
          </cell>
          <cell r="BW3" t="str">
            <v>Malawi</v>
          </cell>
          <cell r="BX3" t="str">
            <v>Malaysia</v>
          </cell>
          <cell r="BY3" t="str">
            <v>Mali</v>
          </cell>
          <cell r="BZ3" t="str">
            <v>Mauritius</v>
          </cell>
          <cell r="CA3" t="str">
            <v>Mexico</v>
          </cell>
          <cell r="CB3" t="str">
            <v>Moldova (Republic of)</v>
          </cell>
          <cell r="CC3" t="str">
            <v>Mongolia</v>
          </cell>
          <cell r="CD3" t="str">
            <v>Morocco</v>
          </cell>
          <cell r="CE3" t="str">
            <v>Mozambique</v>
          </cell>
          <cell r="CF3" t="str">
            <v>Namibia</v>
          </cell>
          <cell r="CG3" t="str">
            <v>Nepal</v>
          </cell>
          <cell r="CH3" t="str">
            <v>Netherlands</v>
          </cell>
          <cell r="CI3" t="str">
            <v>New Zealand</v>
          </cell>
          <cell r="CJ3" t="str">
            <v>Nicaragua</v>
          </cell>
          <cell r="CK3" t="str">
            <v>Niger</v>
          </cell>
          <cell r="CL3" t="str">
            <v>Nigeria</v>
          </cell>
          <cell r="CM3" t="str">
            <v>Norway</v>
          </cell>
          <cell r="CN3" t="str">
            <v>Oman</v>
          </cell>
          <cell r="CO3" t="str">
            <v>Pakistan</v>
          </cell>
          <cell r="CP3" t="str">
            <v>Panama</v>
          </cell>
          <cell r="CQ3" t="str">
            <v>Paraguay</v>
          </cell>
          <cell r="CR3" t="str">
            <v>Peru</v>
          </cell>
          <cell r="CS3" t="str">
            <v>Philippines</v>
          </cell>
          <cell r="CT3" t="str">
            <v>Poland</v>
          </cell>
          <cell r="CU3" t="str">
            <v>Portugal</v>
          </cell>
          <cell r="CV3" t="str">
            <v>Qatar</v>
          </cell>
          <cell r="CW3" t="str">
            <v>Romania</v>
          </cell>
          <cell r="CX3" t="str">
            <v>Russian Federation</v>
          </cell>
          <cell r="CY3" t="str">
            <v>Rwanda</v>
          </cell>
          <cell r="CZ3" t="str">
            <v>Saudi Arabia</v>
          </cell>
          <cell r="DA3" t="str">
            <v>Senegal</v>
          </cell>
          <cell r="DB3" t="str">
            <v>Serbia</v>
          </cell>
          <cell r="DC3" t="str">
            <v>Singapore</v>
          </cell>
          <cell r="DD3" t="str">
            <v>Slovakia</v>
          </cell>
          <cell r="DE3" t="str">
            <v>Slovenia</v>
          </cell>
          <cell r="DF3" t="str">
            <v>South Africa</v>
          </cell>
          <cell r="DG3" t="str">
            <v>Spain</v>
          </cell>
          <cell r="DH3" t="str">
            <v>Sri Lanka</v>
          </cell>
          <cell r="DI3" t="str">
            <v>Sudan</v>
          </cell>
          <cell r="DJ3" t="str">
            <v>Swaziland</v>
          </cell>
          <cell r="DK3" t="str">
            <v>Sweden</v>
          </cell>
          <cell r="DL3" t="str">
            <v>Switzerland</v>
          </cell>
          <cell r="DM3" t="str">
            <v>Syrian Arab Republic</v>
          </cell>
          <cell r="DN3" t="str">
            <v>Tajikistan</v>
          </cell>
          <cell r="DO3" t="str">
            <v>Tanzania (United Republic of)</v>
          </cell>
          <cell r="DP3" t="str">
            <v>Thailand</v>
          </cell>
          <cell r="DQ3" t="str">
            <v>Trinidad and Tobago</v>
          </cell>
          <cell r="DR3" t="str">
            <v>Tunisia</v>
          </cell>
          <cell r="DS3" t="str">
            <v>Turkey</v>
          </cell>
          <cell r="DT3" t="str">
            <v>Uganda</v>
          </cell>
          <cell r="DU3" t="str">
            <v>Ukraine</v>
          </cell>
          <cell r="DV3" t="str">
            <v>United Arab Emirates</v>
          </cell>
          <cell r="DW3" t="str">
            <v>United Kingdom</v>
          </cell>
          <cell r="DX3" t="str">
            <v>United States of America</v>
          </cell>
          <cell r="DY3" t="str">
            <v>Uruguay</v>
          </cell>
          <cell r="DZ3" t="str">
            <v>Venezuela (Bolivarian Republic of)</v>
          </cell>
          <cell r="EA3" t="str">
            <v>Viet Nam</v>
          </cell>
          <cell r="EB3" t="str">
            <v>Yemen</v>
          </cell>
          <cell r="EC3" t="str">
            <v>Zambia</v>
          </cell>
          <cell r="ED3" t="str">
            <v>Zimbabwe</v>
          </cell>
        </row>
        <row r="5">
          <cell r="A5" t="str">
            <v>GII 2011</v>
          </cell>
          <cell r="B5" t="str">
            <v>Title</v>
          </cell>
          <cell r="D5" t="str">
            <v>COLUMN</v>
          </cell>
          <cell r="E5">
            <v>5</v>
          </cell>
          <cell r="F5">
            <v>6</v>
          </cell>
          <cell r="G5">
            <v>7</v>
          </cell>
          <cell r="H5">
            <v>8</v>
          </cell>
          <cell r="I5">
            <v>9</v>
          </cell>
          <cell r="J5">
            <v>10</v>
          </cell>
          <cell r="K5">
            <v>11</v>
          </cell>
          <cell r="L5">
            <v>12</v>
          </cell>
          <cell r="M5">
            <v>13</v>
          </cell>
          <cell r="N5">
            <v>14</v>
          </cell>
          <cell r="O5">
            <v>15</v>
          </cell>
          <cell r="P5">
            <v>16</v>
          </cell>
          <cell r="Q5">
            <v>17</v>
          </cell>
          <cell r="R5">
            <v>18</v>
          </cell>
          <cell r="S5">
            <v>19</v>
          </cell>
          <cell r="T5">
            <v>20</v>
          </cell>
          <cell r="U5">
            <v>21</v>
          </cell>
          <cell r="V5">
            <v>22</v>
          </cell>
          <cell r="W5">
            <v>23</v>
          </cell>
          <cell r="X5">
            <v>24</v>
          </cell>
          <cell r="Y5">
            <v>25</v>
          </cell>
          <cell r="Z5">
            <v>26</v>
          </cell>
          <cell r="AA5">
            <v>27</v>
          </cell>
          <cell r="AB5">
            <v>28</v>
          </cell>
          <cell r="AC5">
            <v>29</v>
          </cell>
          <cell r="AD5">
            <v>30</v>
          </cell>
          <cell r="AE5">
            <v>31</v>
          </cell>
          <cell r="AF5">
            <v>32</v>
          </cell>
          <cell r="AG5">
            <v>33</v>
          </cell>
          <cell r="AH5">
            <v>34</v>
          </cell>
          <cell r="AI5">
            <v>35</v>
          </cell>
          <cell r="AJ5">
            <v>36</v>
          </cell>
          <cell r="AK5">
            <v>37</v>
          </cell>
          <cell r="AL5">
            <v>38</v>
          </cell>
          <cell r="AM5">
            <v>39</v>
          </cell>
          <cell r="AN5">
            <v>40</v>
          </cell>
          <cell r="AO5">
            <v>41</v>
          </cell>
          <cell r="AP5">
            <v>42</v>
          </cell>
          <cell r="AQ5">
            <v>43</v>
          </cell>
          <cell r="AR5">
            <v>44</v>
          </cell>
          <cell r="AS5">
            <v>45</v>
          </cell>
          <cell r="AT5">
            <v>46</v>
          </cell>
          <cell r="AU5">
            <v>47</v>
          </cell>
          <cell r="AV5">
            <v>48</v>
          </cell>
          <cell r="AW5">
            <v>49</v>
          </cell>
          <cell r="AX5">
            <v>50</v>
          </cell>
          <cell r="AY5">
            <v>51</v>
          </cell>
          <cell r="AZ5">
            <v>52</v>
          </cell>
          <cell r="BA5">
            <v>53</v>
          </cell>
          <cell r="BB5">
            <v>54</v>
          </cell>
          <cell r="BC5">
            <v>55</v>
          </cell>
          <cell r="BD5">
            <v>56</v>
          </cell>
          <cell r="BE5">
            <v>57</v>
          </cell>
          <cell r="BF5">
            <v>58</v>
          </cell>
          <cell r="BG5">
            <v>59</v>
          </cell>
          <cell r="BH5">
            <v>60</v>
          </cell>
          <cell r="BI5">
            <v>61</v>
          </cell>
          <cell r="BJ5">
            <v>62</v>
          </cell>
          <cell r="BK5">
            <v>63</v>
          </cell>
          <cell r="BL5">
            <v>64</v>
          </cell>
          <cell r="BM5">
            <v>65</v>
          </cell>
          <cell r="BN5">
            <v>66</v>
          </cell>
          <cell r="BO5">
            <v>67</v>
          </cell>
          <cell r="BP5">
            <v>68</v>
          </cell>
          <cell r="BQ5">
            <v>69</v>
          </cell>
          <cell r="BR5">
            <v>70</v>
          </cell>
          <cell r="BS5">
            <v>71</v>
          </cell>
          <cell r="BT5">
            <v>72</v>
          </cell>
          <cell r="BU5">
            <v>73</v>
          </cell>
          <cell r="BV5">
            <v>74</v>
          </cell>
          <cell r="BW5">
            <v>75</v>
          </cell>
          <cell r="BX5">
            <v>76</v>
          </cell>
          <cell r="BY5">
            <v>77</v>
          </cell>
          <cell r="BZ5">
            <v>79</v>
          </cell>
          <cell r="CA5">
            <v>80</v>
          </cell>
          <cell r="CB5">
            <v>81</v>
          </cell>
          <cell r="CC5">
            <v>82</v>
          </cell>
          <cell r="CD5">
            <v>83</v>
          </cell>
          <cell r="CE5">
            <v>84</v>
          </cell>
          <cell r="CF5">
            <v>85</v>
          </cell>
          <cell r="CG5">
            <v>86</v>
          </cell>
          <cell r="CH5">
            <v>87</v>
          </cell>
          <cell r="CI5">
            <v>88</v>
          </cell>
          <cell r="CJ5">
            <v>89</v>
          </cell>
          <cell r="CK5">
            <v>90</v>
          </cell>
          <cell r="CL5">
            <v>91</v>
          </cell>
          <cell r="CM5">
            <v>92</v>
          </cell>
          <cell r="CN5">
            <v>93</v>
          </cell>
          <cell r="CO5">
            <v>94</v>
          </cell>
          <cell r="CP5">
            <v>95</v>
          </cell>
          <cell r="CQ5">
            <v>96</v>
          </cell>
          <cell r="CR5">
            <v>97</v>
          </cell>
          <cell r="CS5">
            <v>98</v>
          </cell>
          <cell r="CT5">
            <v>99</v>
          </cell>
          <cell r="CU5">
            <v>100</v>
          </cell>
          <cell r="CV5">
            <v>101</v>
          </cell>
          <cell r="CW5">
            <v>102</v>
          </cell>
          <cell r="CX5">
            <v>103</v>
          </cell>
          <cell r="CY5">
            <v>104</v>
          </cell>
          <cell r="CZ5">
            <v>105</v>
          </cell>
          <cell r="DA5">
            <v>106</v>
          </cell>
          <cell r="DB5">
            <v>107</v>
          </cell>
          <cell r="DC5">
            <v>108</v>
          </cell>
          <cell r="DD5">
            <v>109</v>
          </cell>
          <cell r="DE5">
            <v>110</v>
          </cell>
          <cell r="DF5">
            <v>111</v>
          </cell>
          <cell r="DG5">
            <v>112</v>
          </cell>
          <cell r="DH5">
            <v>113</v>
          </cell>
          <cell r="DI5">
            <v>114</v>
          </cell>
          <cell r="DJ5">
            <v>115</v>
          </cell>
          <cell r="DK5">
            <v>116</v>
          </cell>
          <cell r="DL5">
            <v>117</v>
          </cell>
          <cell r="DM5">
            <v>118</v>
          </cell>
          <cell r="DN5">
            <v>119</v>
          </cell>
          <cell r="DO5">
            <v>120</v>
          </cell>
          <cell r="DP5">
            <v>121</v>
          </cell>
          <cell r="DQ5">
            <v>122</v>
          </cell>
          <cell r="DR5">
            <v>123</v>
          </cell>
          <cell r="DS5">
            <v>124</v>
          </cell>
          <cell r="DT5">
            <v>125</v>
          </cell>
          <cell r="DU5">
            <v>126</v>
          </cell>
          <cell r="DV5">
            <v>127</v>
          </cell>
          <cell r="DW5">
            <v>128</v>
          </cell>
          <cell r="DX5">
            <v>129</v>
          </cell>
          <cell r="DY5">
            <v>130</v>
          </cell>
          <cell r="DZ5">
            <v>131</v>
          </cell>
          <cell r="EA5">
            <v>132</v>
          </cell>
          <cell r="EB5">
            <v>133</v>
          </cell>
          <cell r="EC5">
            <v>134</v>
          </cell>
          <cell r="ED5">
            <v>135</v>
          </cell>
        </row>
        <row r="6">
          <cell r="A6" t="str">
            <v>1.1.1</v>
          </cell>
          <cell r="B6" t="str">
            <v>Political Stability &amp; Absence of Violence/Terrorism</v>
          </cell>
          <cell r="C6" t="str">
            <v>good</v>
          </cell>
          <cell r="D6" t="str">
            <v>SCORE</v>
          </cell>
          <cell r="E6">
            <v>70</v>
          </cell>
          <cell r="F6">
            <v>113</v>
          </cell>
          <cell r="G6">
            <v>77</v>
          </cell>
          <cell r="H6">
            <v>67</v>
          </cell>
          <cell r="I6">
            <v>60</v>
          </cell>
          <cell r="J6">
            <v>26</v>
          </cell>
          <cell r="K6">
            <v>8</v>
          </cell>
          <cell r="L6">
            <v>84</v>
          </cell>
          <cell r="M6">
            <v>71</v>
          </cell>
          <cell r="N6">
            <v>123</v>
          </cell>
          <cell r="O6">
            <v>50</v>
          </cell>
          <cell r="P6">
            <v>30</v>
          </cell>
          <cell r="Q6">
            <v>44</v>
          </cell>
          <cell r="R6">
            <v>103</v>
          </cell>
          <cell r="S6">
            <v>93</v>
          </cell>
          <cell r="T6">
            <v>21</v>
          </cell>
          <cell r="U6">
            <v>53</v>
          </cell>
          <cell r="V6">
            <v>3</v>
          </cell>
          <cell r="W6">
            <v>43</v>
          </cell>
          <cell r="X6">
            <v>72</v>
          </cell>
          <cell r="Y6">
            <v>94</v>
          </cell>
          <cell r="Z6">
            <v>85</v>
          </cell>
          <cell r="AA6">
            <v>12</v>
          </cell>
          <cell r="AB6">
            <v>34</v>
          </cell>
          <cell r="AC6">
            <v>87</v>
          </cell>
          <cell r="AD6">
            <v>124</v>
          </cell>
          <cell r="AE6">
            <v>32</v>
          </cell>
          <cell r="AF6">
            <v>122</v>
          </cell>
          <cell r="AG6">
            <v>37</v>
          </cell>
          <cell r="AH6">
            <v>49</v>
          </cell>
          <cell r="AI6">
            <v>18</v>
          </cell>
          <cell r="AJ6">
            <v>11</v>
          </cell>
          <cell r="AK6">
            <v>59</v>
          </cell>
          <cell r="AL6">
            <v>102</v>
          </cell>
          <cell r="AM6">
            <v>95</v>
          </cell>
          <cell r="AN6">
            <v>63</v>
          </cell>
          <cell r="AO6">
            <v>38</v>
          </cell>
          <cell r="AP6">
            <v>125</v>
          </cell>
          <cell r="AQ6">
            <v>2</v>
          </cell>
          <cell r="AR6">
            <v>39</v>
          </cell>
          <cell r="AS6">
            <v>107</v>
          </cell>
          <cell r="AT6">
            <v>25</v>
          </cell>
          <cell r="AU6">
            <v>57</v>
          </cell>
          <cell r="AV6">
            <v>69</v>
          </cell>
          <cell r="AW6">
            <v>101</v>
          </cell>
          <cell r="AX6">
            <v>91</v>
          </cell>
          <cell r="AY6">
            <v>80</v>
          </cell>
          <cell r="AZ6">
            <v>17</v>
          </cell>
          <cell r="BA6">
            <v>36</v>
          </cell>
          <cell r="BB6">
            <v>5</v>
          </cell>
          <cell r="BC6">
            <v>112</v>
          </cell>
          <cell r="BD6">
            <v>96</v>
          </cell>
          <cell r="BE6">
            <v>121</v>
          </cell>
          <cell r="BF6">
            <v>14</v>
          </cell>
          <cell r="BG6">
            <v>119</v>
          </cell>
          <cell r="BH6">
            <v>40</v>
          </cell>
          <cell r="BI6">
            <v>82</v>
          </cell>
          <cell r="BJ6">
            <v>15</v>
          </cell>
          <cell r="BK6">
            <v>76</v>
          </cell>
          <cell r="BL6">
            <v>33</v>
          </cell>
          <cell r="BM6">
            <v>114</v>
          </cell>
          <cell r="BN6">
            <v>55</v>
          </cell>
          <cell r="BO6">
            <v>46</v>
          </cell>
          <cell r="BP6">
            <v>92</v>
          </cell>
          <cell r="BQ6">
            <v>45</v>
          </cell>
          <cell r="BR6">
            <v>120</v>
          </cell>
          <cell r="BS6">
            <v>31</v>
          </cell>
          <cell r="BT6">
            <v>1</v>
          </cell>
          <cell r="BU6">
            <v>75</v>
          </cell>
          <cell r="BV6">
            <v>97</v>
          </cell>
          <cell r="BW6">
            <v>68</v>
          </cell>
          <cell r="BX6">
            <v>62</v>
          </cell>
          <cell r="BY6">
            <v>78</v>
          </cell>
          <cell r="BZ6">
            <v>35</v>
          </cell>
          <cell r="CA6">
            <v>99</v>
          </cell>
          <cell r="CB6">
            <v>89</v>
          </cell>
          <cell r="CC6">
            <v>51</v>
          </cell>
          <cell r="CD6">
            <v>86</v>
          </cell>
          <cell r="CE6">
            <v>42</v>
          </cell>
          <cell r="CF6">
            <v>28</v>
          </cell>
          <cell r="CG6">
            <v>126</v>
          </cell>
          <cell r="CH6">
            <v>16</v>
          </cell>
          <cell r="CI6">
            <v>13</v>
          </cell>
          <cell r="CJ6">
            <v>90</v>
          </cell>
          <cell r="CK6">
            <v>111</v>
          </cell>
          <cell r="CL6">
            <v>127</v>
          </cell>
          <cell r="CM6">
            <v>6</v>
          </cell>
          <cell r="CN6">
            <v>27</v>
          </cell>
          <cell r="CO6">
            <v>130</v>
          </cell>
          <cell r="CP6">
            <v>58</v>
          </cell>
          <cell r="CQ6">
            <v>106</v>
          </cell>
          <cell r="CR6">
            <v>105</v>
          </cell>
          <cell r="CS6">
            <v>117</v>
          </cell>
          <cell r="CT6">
            <v>20</v>
          </cell>
          <cell r="CU6">
            <v>29</v>
          </cell>
          <cell r="CV6">
            <v>9</v>
          </cell>
          <cell r="CW6">
            <v>48</v>
          </cell>
          <cell r="CX6">
            <v>100</v>
          </cell>
          <cell r="CY6">
            <v>81</v>
          </cell>
          <cell r="CZ6">
            <v>83</v>
          </cell>
          <cell r="DA6">
            <v>73</v>
          </cell>
          <cell r="DB6">
            <v>88</v>
          </cell>
          <cell r="DC6">
            <v>7</v>
          </cell>
          <cell r="DD6">
            <v>22</v>
          </cell>
          <cell r="DE6">
            <v>24</v>
          </cell>
          <cell r="DF6">
            <v>66</v>
          </cell>
          <cell r="DG6">
            <v>74</v>
          </cell>
          <cell r="DH6">
            <v>115</v>
          </cell>
          <cell r="DI6">
            <v>129</v>
          </cell>
          <cell r="DJ6">
            <v>64</v>
          </cell>
          <cell r="DK6">
            <v>10</v>
          </cell>
          <cell r="DL6">
            <v>4</v>
          </cell>
          <cell r="DM6">
            <v>98</v>
          </cell>
          <cell r="DN6">
            <v>108</v>
          </cell>
          <cell r="DO6">
            <v>61</v>
          </cell>
          <cell r="DP6">
            <v>110</v>
          </cell>
          <cell r="DQ6">
            <v>65</v>
          </cell>
          <cell r="DR6">
            <v>54</v>
          </cell>
          <cell r="DS6">
            <v>104</v>
          </cell>
          <cell r="DT6">
            <v>109</v>
          </cell>
          <cell r="DU6">
            <v>79</v>
          </cell>
          <cell r="DV6">
            <v>19</v>
          </cell>
          <cell r="DW6">
            <v>52</v>
          </cell>
          <cell r="DX6">
            <v>47</v>
          </cell>
          <cell r="DY6">
            <v>23</v>
          </cell>
          <cell r="DZ6">
            <v>116</v>
          </cell>
          <cell r="EA6">
            <v>56</v>
          </cell>
          <cell r="EB6">
            <v>128</v>
          </cell>
          <cell r="EC6">
            <v>41</v>
          </cell>
          <cell r="ED6">
            <v>118</v>
          </cell>
        </row>
        <row r="7">
          <cell r="A7" t="str">
            <v>1.1.2</v>
          </cell>
          <cell r="B7" t="str">
            <v>Government Effectiveness</v>
          </cell>
          <cell r="C7" t="str">
            <v>good</v>
          </cell>
          <cell r="D7" t="str">
            <v>SCORE</v>
          </cell>
          <cell r="E7">
            <v>78</v>
          </cell>
          <cell r="F7">
            <v>94</v>
          </cell>
          <cell r="G7">
            <v>116</v>
          </cell>
          <cell r="H7">
            <v>88</v>
          </cell>
          <cell r="I7">
            <v>64</v>
          </cell>
          <cell r="J7">
            <v>10</v>
          </cell>
          <cell r="K7">
            <v>13</v>
          </cell>
          <cell r="L7">
            <v>97</v>
          </cell>
          <cell r="M7">
            <v>45</v>
          </cell>
          <cell r="N7">
            <v>122</v>
          </cell>
          <cell r="O7">
            <v>124</v>
          </cell>
          <cell r="P7">
            <v>17</v>
          </cell>
          <cell r="Q7">
            <v>91</v>
          </cell>
          <cell r="R7">
            <v>107</v>
          </cell>
          <cell r="S7">
            <v>99</v>
          </cell>
          <cell r="T7">
            <v>43</v>
          </cell>
          <cell r="U7">
            <v>63</v>
          </cell>
          <cell r="V7">
            <v>35</v>
          </cell>
          <cell r="W7">
            <v>60</v>
          </cell>
          <cell r="X7">
            <v>100</v>
          </cell>
          <cell r="Y7">
            <v>109</v>
          </cell>
          <cell r="Z7">
            <v>113</v>
          </cell>
          <cell r="AA7">
            <v>7</v>
          </cell>
          <cell r="AB7">
            <v>23</v>
          </cell>
          <cell r="AC7">
            <v>62</v>
          </cell>
          <cell r="AD7">
            <v>66</v>
          </cell>
          <cell r="AE7">
            <v>49</v>
          </cell>
          <cell r="AF7">
            <v>127</v>
          </cell>
          <cell r="AG7">
            <v>42</v>
          </cell>
          <cell r="AH7">
            <v>20</v>
          </cell>
          <cell r="AI7">
            <v>31</v>
          </cell>
          <cell r="AJ7">
            <v>2</v>
          </cell>
          <cell r="AK7">
            <v>90</v>
          </cell>
          <cell r="AL7">
            <v>115</v>
          </cell>
          <cell r="AM7">
            <v>83</v>
          </cell>
          <cell r="AN7">
            <v>68</v>
          </cell>
          <cell r="AO7">
            <v>25</v>
          </cell>
          <cell r="AP7">
            <v>87</v>
          </cell>
          <cell r="AQ7">
            <v>3</v>
          </cell>
          <cell r="AR7">
            <v>18</v>
          </cell>
          <cell r="AS7">
            <v>55</v>
          </cell>
          <cell r="AT7">
            <v>15</v>
          </cell>
          <cell r="AU7">
            <v>65</v>
          </cell>
          <cell r="AV7">
            <v>46</v>
          </cell>
          <cell r="AW7">
            <v>104</v>
          </cell>
          <cell r="AX7">
            <v>79</v>
          </cell>
          <cell r="AY7">
            <v>106</v>
          </cell>
          <cell r="AZ7">
            <v>9</v>
          </cell>
          <cell r="BA7">
            <v>36</v>
          </cell>
          <cell r="BB7">
            <v>14</v>
          </cell>
          <cell r="BC7">
            <v>67</v>
          </cell>
          <cell r="BD7">
            <v>80</v>
          </cell>
          <cell r="BE7">
            <v>108</v>
          </cell>
          <cell r="BF7">
            <v>21</v>
          </cell>
          <cell r="BG7">
            <v>29</v>
          </cell>
          <cell r="BH7">
            <v>47</v>
          </cell>
          <cell r="BI7">
            <v>61</v>
          </cell>
          <cell r="BJ7">
            <v>22</v>
          </cell>
          <cell r="BK7">
            <v>53</v>
          </cell>
          <cell r="BL7">
            <v>77</v>
          </cell>
          <cell r="BM7">
            <v>101</v>
          </cell>
          <cell r="BN7">
            <v>28</v>
          </cell>
          <cell r="BO7">
            <v>56</v>
          </cell>
          <cell r="BP7">
            <v>121</v>
          </cell>
          <cell r="BQ7">
            <v>44</v>
          </cell>
          <cell r="BR7">
            <v>102</v>
          </cell>
          <cell r="BS7">
            <v>37</v>
          </cell>
          <cell r="BT7">
            <v>8</v>
          </cell>
          <cell r="BU7">
            <v>72</v>
          </cell>
          <cell r="BV7">
            <v>98</v>
          </cell>
          <cell r="BW7">
            <v>92</v>
          </cell>
          <cell r="BX7">
            <v>30</v>
          </cell>
          <cell r="BY7">
            <v>111</v>
          </cell>
          <cell r="BZ7">
            <v>38</v>
          </cell>
          <cell r="CA7">
            <v>58</v>
          </cell>
          <cell r="CB7">
            <v>93</v>
          </cell>
          <cell r="CC7">
            <v>114</v>
          </cell>
          <cell r="CD7">
            <v>70</v>
          </cell>
          <cell r="CE7">
            <v>84</v>
          </cell>
          <cell r="CF7">
            <v>57</v>
          </cell>
          <cell r="CG7">
            <v>120</v>
          </cell>
          <cell r="CH7">
            <v>12</v>
          </cell>
          <cell r="CI7">
            <v>6</v>
          </cell>
          <cell r="CJ7">
            <v>123</v>
          </cell>
          <cell r="CK7">
            <v>110</v>
          </cell>
          <cell r="CL7">
            <v>128</v>
          </cell>
          <cell r="CM7">
            <v>11</v>
          </cell>
          <cell r="CN7">
            <v>40</v>
          </cell>
          <cell r="CO7">
            <v>118</v>
          </cell>
          <cell r="CP7">
            <v>54</v>
          </cell>
          <cell r="CQ7">
            <v>117</v>
          </cell>
          <cell r="CR7">
            <v>85</v>
          </cell>
          <cell r="CS7">
            <v>73</v>
          </cell>
          <cell r="CT7">
            <v>41</v>
          </cell>
          <cell r="CU7">
            <v>24</v>
          </cell>
          <cell r="CV7">
            <v>27</v>
          </cell>
          <cell r="CW7">
            <v>71</v>
          </cell>
          <cell r="CX7">
            <v>82</v>
          </cell>
          <cell r="CY7">
            <v>76</v>
          </cell>
          <cell r="CZ7">
            <v>69</v>
          </cell>
          <cell r="DA7">
            <v>86</v>
          </cell>
          <cell r="DB7">
            <v>74</v>
          </cell>
          <cell r="DC7">
            <v>1</v>
          </cell>
          <cell r="DD7">
            <v>34</v>
          </cell>
          <cell r="DE7">
            <v>26</v>
          </cell>
          <cell r="DF7">
            <v>48</v>
          </cell>
          <cell r="DG7">
            <v>32</v>
          </cell>
          <cell r="DH7">
            <v>75</v>
          </cell>
          <cell r="DI7">
            <v>129</v>
          </cell>
          <cell r="DJ7">
            <v>105</v>
          </cell>
          <cell r="DK7">
            <v>4</v>
          </cell>
          <cell r="DL7">
            <v>5</v>
          </cell>
          <cell r="DM7">
            <v>95</v>
          </cell>
          <cell r="DN7">
            <v>125</v>
          </cell>
          <cell r="DO7">
            <v>89</v>
          </cell>
          <cell r="DP7">
            <v>59</v>
          </cell>
          <cell r="DQ7">
            <v>51</v>
          </cell>
          <cell r="DR7">
            <v>50</v>
          </cell>
          <cell r="DS7">
            <v>52</v>
          </cell>
          <cell r="DT7">
            <v>96</v>
          </cell>
          <cell r="DU7">
            <v>112</v>
          </cell>
          <cell r="DV7">
            <v>33</v>
          </cell>
          <cell r="DW7">
            <v>16</v>
          </cell>
          <cell r="DX7">
            <v>19</v>
          </cell>
          <cell r="DY7">
            <v>39</v>
          </cell>
          <cell r="DZ7">
            <v>119</v>
          </cell>
          <cell r="EA7">
            <v>81</v>
          </cell>
          <cell r="EB7">
            <v>126</v>
          </cell>
          <cell r="EC7">
            <v>103</v>
          </cell>
          <cell r="ED7">
            <v>130</v>
          </cell>
        </row>
        <row r="8">
          <cell r="A8" t="str">
            <v>1.1.3</v>
          </cell>
          <cell r="B8" t="str">
            <v>Press of Freedom Index 2010</v>
          </cell>
          <cell r="C8" t="str">
            <v>bad</v>
          </cell>
          <cell r="D8" t="str">
            <v>SCORE</v>
          </cell>
          <cell r="E8">
            <v>65</v>
          </cell>
          <cell r="F8">
            <v>99</v>
          </cell>
          <cell r="G8">
            <v>81</v>
          </cell>
          <cell r="H8">
            <v>49</v>
          </cell>
          <cell r="I8">
            <v>78</v>
          </cell>
          <cell r="J8">
            <v>17</v>
          </cell>
          <cell r="K8">
            <v>7</v>
          </cell>
          <cell r="L8">
            <v>114</v>
          </cell>
          <cell r="M8">
            <v>110</v>
          </cell>
          <cell r="N8">
            <v>94</v>
          </cell>
          <cell r="O8">
            <v>116</v>
          </cell>
          <cell r="P8">
            <v>14</v>
          </cell>
          <cell r="Q8">
            <v>56</v>
          </cell>
          <cell r="R8">
            <v>80</v>
          </cell>
          <cell r="S8">
            <v>43</v>
          </cell>
          <cell r="T8">
            <v>52</v>
          </cell>
          <cell r="U8">
            <v>50</v>
          </cell>
          <cell r="V8">
            <v>108</v>
          </cell>
          <cell r="W8">
            <v>56</v>
          </cell>
          <cell r="X8">
            <v>44</v>
          </cell>
          <cell r="Y8">
            <v>96</v>
          </cell>
          <cell r="Z8">
            <v>97</v>
          </cell>
          <cell r="AA8">
            <v>20</v>
          </cell>
          <cell r="AB8">
            <v>31</v>
          </cell>
          <cell r="AC8">
            <v>127</v>
          </cell>
          <cell r="AD8">
            <v>111</v>
          </cell>
          <cell r="AE8">
            <v>27</v>
          </cell>
          <cell r="AF8">
            <v>87</v>
          </cell>
          <cell r="AG8">
            <v>52</v>
          </cell>
          <cell r="AH8">
            <v>41</v>
          </cell>
          <cell r="AI8">
            <v>22</v>
          </cell>
          <cell r="AJ8">
            <v>11</v>
          </cell>
          <cell r="AK8">
            <v>75</v>
          </cell>
          <cell r="AL8">
            <v>78</v>
          </cell>
          <cell r="AM8">
            <v>95</v>
          </cell>
          <cell r="AN8">
            <v>46</v>
          </cell>
          <cell r="AO8">
            <v>9</v>
          </cell>
          <cell r="AP8">
            <v>105</v>
          </cell>
          <cell r="AQ8">
            <v>1</v>
          </cell>
          <cell r="AR8">
            <v>40</v>
          </cell>
          <cell r="AS8">
            <v>77</v>
          </cell>
          <cell r="AT8">
            <v>16</v>
          </cell>
          <cell r="AU8">
            <v>25</v>
          </cell>
          <cell r="AV8">
            <v>56</v>
          </cell>
          <cell r="AW8">
            <v>62</v>
          </cell>
          <cell r="AX8">
            <v>51</v>
          </cell>
          <cell r="AY8">
            <v>109</v>
          </cell>
          <cell r="AZ8">
            <v>32</v>
          </cell>
          <cell r="BA8">
            <v>22</v>
          </cell>
          <cell r="BB8">
            <v>1</v>
          </cell>
          <cell r="BC8">
            <v>91</v>
          </cell>
          <cell r="BD8">
            <v>86</v>
          </cell>
          <cell r="BE8">
            <v>130</v>
          </cell>
          <cell r="BF8">
            <v>9</v>
          </cell>
          <cell r="BG8">
            <v>70</v>
          </cell>
          <cell r="BH8">
            <v>44</v>
          </cell>
          <cell r="BI8">
            <v>24</v>
          </cell>
          <cell r="BJ8">
            <v>11</v>
          </cell>
          <cell r="BK8">
            <v>89</v>
          </cell>
          <cell r="BL8">
            <v>122</v>
          </cell>
          <cell r="BM8">
            <v>56</v>
          </cell>
          <cell r="BN8">
            <v>39</v>
          </cell>
          <cell r="BO8">
            <v>71</v>
          </cell>
          <cell r="BP8">
            <v>121</v>
          </cell>
          <cell r="BQ8">
            <v>28</v>
          </cell>
          <cell r="BR8">
            <v>63</v>
          </cell>
          <cell r="BS8">
            <v>11</v>
          </cell>
          <cell r="BT8">
            <v>14</v>
          </cell>
          <cell r="BU8">
            <v>55</v>
          </cell>
          <cell r="BV8">
            <v>85</v>
          </cell>
          <cell r="BW8">
            <v>64</v>
          </cell>
          <cell r="BX8">
            <v>107</v>
          </cell>
          <cell r="BY8">
            <v>25</v>
          </cell>
          <cell r="BZ8">
            <v>54</v>
          </cell>
          <cell r="CA8">
            <v>102</v>
          </cell>
          <cell r="CB8">
            <v>60</v>
          </cell>
          <cell r="CC8">
            <v>61</v>
          </cell>
          <cell r="CD8">
            <v>101</v>
          </cell>
          <cell r="CE8">
            <v>76</v>
          </cell>
          <cell r="CF8">
            <v>20</v>
          </cell>
          <cell r="CG8">
            <v>88</v>
          </cell>
          <cell r="CH8">
            <v>1</v>
          </cell>
          <cell r="CI8">
            <v>8</v>
          </cell>
          <cell r="CJ8">
            <v>68</v>
          </cell>
          <cell r="CK8">
            <v>81</v>
          </cell>
          <cell r="CL8">
            <v>111</v>
          </cell>
          <cell r="CM8">
            <v>1</v>
          </cell>
          <cell r="CN8">
            <v>93</v>
          </cell>
          <cell r="CO8">
            <v>113</v>
          </cell>
          <cell r="CP8">
            <v>66</v>
          </cell>
          <cell r="CQ8">
            <v>48</v>
          </cell>
          <cell r="CR8">
            <v>83</v>
          </cell>
          <cell r="CS8">
            <v>118</v>
          </cell>
          <cell r="CT8">
            <v>30</v>
          </cell>
          <cell r="CU8">
            <v>37</v>
          </cell>
          <cell r="CV8">
            <v>90</v>
          </cell>
          <cell r="CW8">
            <v>47</v>
          </cell>
          <cell r="CX8">
            <v>106</v>
          </cell>
          <cell r="CY8">
            <v>125</v>
          </cell>
          <cell r="CZ8">
            <v>119</v>
          </cell>
          <cell r="DA8">
            <v>73</v>
          </cell>
          <cell r="DB8">
            <v>69</v>
          </cell>
          <cell r="DC8">
            <v>102</v>
          </cell>
          <cell r="DD8">
            <v>33</v>
          </cell>
          <cell r="DE8">
            <v>42</v>
          </cell>
          <cell r="DF8">
            <v>35</v>
          </cell>
          <cell r="DG8">
            <v>36</v>
          </cell>
          <cell r="DH8">
            <v>120</v>
          </cell>
          <cell r="DI8">
            <v>128</v>
          </cell>
          <cell r="DJ8">
            <v>117</v>
          </cell>
          <cell r="DK8">
            <v>1</v>
          </cell>
          <cell r="DL8">
            <v>1</v>
          </cell>
          <cell r="DM8">
            <v>129</v>
          </cell>
          <cell r="DN8">
            <v>84</v>
          </cell>
          <cell r="DO8">
            <v>38</v>
          </cell>
          <cell r="DP8">
            <v>115</v>
          </cell>
          <cell r="DQ8">
            <v>28</v>
          </cell>
          <cell r="DR8">
            <v>123</v>
          </cell>
          <cell r="DS8">
            <v>104</v>
          </cell>
          <cell r="DT8">
            <v>74</v>
          </cell>
          <cell r="DU8">
            <v>98</v>
          </cell>
          <cell r="DV8">
            <v>71</v>
          </cell>
          <cell r="DW8">
            <v>18</v>
          </cell>
          <cell r="DX8">
            <v>19</v>
          </cell>
          <cell r="DY8">
            <v>34</v>
          </cell>
          <cell r="DZ8">
            <v>99</v>
          </cell>
          <cell r="EA8">
            <v>124</v>
          </cell>
          <cell r="EB8">
            <v>126</v>
          </cell>
          <cell r="EC8">
            <v>67</v>
          </cell>
          <cell r="ED8">
            <v>92</v>
          </cell>
        </row>
        <row r="9">
          <cell r="A9" t="str">
            <v>1.2.1</v>
          </cell>
          <cell r="B9" t="str">
            <v>Regulatory Quality</v>
          </cell>
          <cell r="C9" t="str">
            <v>good</v>
          </cell>
          <cell r="D9" t="str">
            <v>SCORE</v>
          </cell>
          <cell r="E9">
            <v>64</v>
          </cell>
          <cell r="F9">
            <v>118</v>
          </cell>
          <cell r="G9">
            <v>122</v>
          </cell>
          <cell r="H9">
            <v>117</v>
          </cell>
          <cell r="I9">
            <v>59</v>
          </cell>
          <cell r="J9">
            <v>5</v>
          </cell>
          <cell r="K9">
            <v>15</v>
          </cell>
          <cell r="L9">
            <v>88</v>
          </cell>
          <cell r="M9">
            <v>40</v>
          </cell>
          <cell r="N9">
            <v>116</v>
          </cell>
          <cell r="O9">
            <v>125</v>
          </cell>
          <cell r="P9">
            <v>21</v>
          </cell>
          <cell r="Q9">
            <v>94</v>
          </cell>
          <cell r="R9">
            <v>120</v>
          </cell>
          <cell r="S9">
            <v>74</v>
          </cell>
          <cell r="T9">
            <v>47</v>
          </cell>
          <cell r="U9">
            <v>68</v>
          </cell>
          <cell r="V9">
            <v>25</v>
          </cell>
          <cell r="W9">
            <v>42</v>
          </cell>
          <cell r="X9">
            <v>78</v>
          </cell>
          <cell r="Y9">
            <v>96</v>
          </cell>
          <cell r="Z9">
            <v>113</v>
          </cell>
          <cell r="AA9">
            <v>9</v>
          </cell>
          <cell r="AB9">
            <v>14</v>
          </cell>
          <cell r="AC9">
            <v>84</v>
          </cell>
          <cell r="AD9">
            <v>65</v>
          </cell>
          <cell r="AE9">
            <v>50</v>
          </cell>
          <cell r="AF9">
            <v>119</v>
          </cell>
          <cell r="AG9">
            <v>49</v>
          </cell>
          <cell r="AH9">
            <v>20</v>
          </cell>
          <cell r="AI9">
            <v>22</v>
          </cell>
          <cell r="AJ9">
            <v>3</v>
          </cell>
          <cell r="AK9">
            <v>81</v>
          </cell>
          <cell r="AL9">
            <v>127</v>
          </cell>
          <cell r="AM9">
            <v>79</v>
          </cell>
          <cell r="AN9">
            <v>54</v>
          </cell>
          <cell r="AO9">
            <v>17</v>
          </cell>
          <cell r="AP9">
            <v>121</v>
          </cell>
          <cell r="AQ9">
            <v>6</v>
          </cell>
          <cell r="AR9">
            <v>23</v>
          </cell>
          <cell r="AS9">
            <v>45</v>
          </cell>
          <cell r="AT9">
            <v>16</v>
          </cell>
          <cell r="AU9">
            <v>69</v>
          </cell>
          <cell r="AV9">
            <v>39</v>
          </cell>
          <cell r="AW9">
            <v>75</v>
          </cell>
          <cell r="AX9">
            <v>112</v>
          </cell>
          <cell r="AY9">
            <v>85</v>
          </cell>
          <cell r="AZ9">
            <v>2</v>
          </cell>
          <cell r="BA9">
            <v>27</v>
          </cell>
          <cell r="BB9">
            <v>33</v>
          </cell>
          <cell r="BC9">
            <v>87</v>
          </cell>
          <cell r="BD9">
            <v>90</v>
          </cell>
          <cell r="BE9">
            <v>129</v>
          </cell>
          <cell r="BF9">
            <v>11</v>
          </cell>
          <cell r="BG9">
            <v>28</v>
          </cell>
          <cell r="BH9">
            <v>35</v>
          </cell>
          <cell r="BI9">
            <v>62</v>
          </cell>
          <cell r="BJ9">
            <v>29</v>
          </cell>
          <cell r="BK9">
            <v>57</v>
          </cell>
          <cell r="BL9">
            <v>97</v>
          </cell>
          <cell r="BM9">
            <v>82</v>
          </cell>
          <cell r="BN9">
            <v>38</v>
          </cell>
          <cell r="BO9">
            <v>67</v>
          </cell>
          <cell r="BP9">
            <v>95</v>
          </cell>
          <cell r="BQ9">
            <v>31</v>
          </cell>
          <cell r="BR9">
            <v>76</v>
          </cell>
          <cell r="BS9">
            <v>32</v>
          </cell>
          <cell r="BT9">
            <v>10</v>
          </cell>
          <cell r="BU9">
            <v>61</v>
          </cell>
          <cell r="BV9">
            <v>104</v>
          </cell>
          <cell r="BW9">
            <v>108</v>
          </cell>
          <cell r="BX9">
            <v>60</v>
          </cell>
          <cell r="BY9">
            <v>101</v>
          </cell>
          <cell r="BZ9">
            <v>37</v>
          </cell>
          <cell r="CA9">
            <v>58</v>
          </cell>
          <cell r="CB9">
            <v>80</v>
          </cell>
          <cell r="CC9">
            <v>93</v>
          </cell>
          <cell r="CD9">
            <v>73</v>
          </cell>
          <cell r="CE9">
            <v>91</v>
          </cell>
          <cell r="CF9">
            <v>71</v>
          </cell>
          <cell r="CG9">
            <v>115</v>
          </cell>
          <cell r="CH9">
            <v>7</v>
          </cell>
          <cell r="CI9">
            <v>4</v>
          </cell>
          <cell r="CJ9">
            <v>99</v>
          </cell>
          <cell r="CK9">
            <v>105</v>
          </cell>
          <cell r="CL9">
            <v>114</v>
          </cell>
          <cell r="CM9">
            <v>18</v>
          </cell>
          <cell r="CN9">
            <v>41</v>
          </cell>
          <cell r="CO9">
            <v>106</v>
          </cell>
          <cell r="CP9">
            <v>51</v>
          </cell>
          <cell r="CQ9">
            <v>100</v>
          </cell>
          <cell r="CR9">
            <v>53</v>
          </cell>
          <cell r="CS9">
            <v>72</v>
          </cell>
          <cell r="CT9">
            <v>34</v>
          </cell>
          <cell r="CU9">
            <v>30</v>
          </cell>
          <cell r="CV9">
            <v>43</v>
          </cell>
          <cell r="CW9">
            <v>44</v>
          </cell>
          <cell r="CX9">
            <v>103</v>
          </cell>
          <cell r="CY9">
            <v>92</v>
          </cell>
          <cell r="CZ9">
            <v>66</v>
          </cell>
          <cell r="DA9">
            <v>86</v>
          </cell>
          <cell r="DB9">
            <v>77</v>
          </cell>
          <cell r="DC9">
            <v>1</v>
          </cell>
          <cell r="DD9">
            <v>26</v>
          </cell>
          <cell r="DE9">
            <v>36</v>
          </cell>
          <cell r="DF9">
            <v>52</v>
          </cell>
          <cell r="DG9">
            <v>24</v>
          </cell>
          <cell r="DH9">
            <v>89</v>
          </cell>
          <cell r="DI9">
            <v>126</v>
          </cell>
          <cell r="DJ9">
            <v>107</v>
          </cell>
          <cell r="DK9">
            <v>8</v>
          </cell>
          <cell r="DL9">
            <v>12</v>
          </cell>
          <cell r="DM9">
            <v>123</v>
          </cell>
          <cell r="DN9">
            <v>124</v>
          </cell>
          <cell r="DO9">
            <v>98</v>
          </cell>
          <cell r="DP9">
            <v>56</v>
          </cell>
          <cell r="DQ9">
            <v>46</v>
          </cell>
          <cell r="DR9">
            <v>70</v>
          </cell>
          <cell r="DS9">
            <v>63</v>
          </cell>
          <cell r="DT9">
            <v>83</v>
          </cell>
          <cell r="DU9">
            <v>109</v>
          </cell>
          <cell r="DV9">
            <v>48</v>
          </cell>
          <cell r="DW9">
            <v>13</v>
          </cell>
          <cell r="DX9">
            <v>19</v>
          </cell>
          <cell r="DY9">
            <v>55</v>
          </cell>
          <cell r="DZ9">
            <v>128</v>
          </cell>
          <cell r="EA9">
            <v>110</v>
          </cell>
          <cell r="EB9">
            <v>111</v>
          </cell>
          <cell r="EC9">
            <v>102</v>
          </cell>
          <cell r="ED9">
            <v>130</v>
          </cell>
        </row>
        <row r="10">
          <cell r="A10" t="str">
            <v>1.2.2</v>
          </cell>
          <cell r="B10" t="str">
            <v>Rule of Law</v>
          </cell>
          <cell r="C10" t="str">
            <v>good</v>
          </cell>
          <cell r="D10" t="str">
            <v>SCORE</v>
          </cell>
          <cell r="E10">
            <v>87</v>
          </cell>
          <cell r="F10">
            <v>102</v>
          </cell>
          <cell r="G10">
            <v>121</v>
          </cell>
          <cell r="H10">
            <v>98</v>
          </cell>
          <cell r="I10">
            <v>75</v>
          </cell>
          <cell r="J10">
            <v>11</v>
          </cell>
          <cell r="K10">
            <v>9</v>
          </cell>
          <cell r="L10">
            <v>108</v>
          </cell>
          <cell r="M10">
            <v>47</v>
          </cell>
          <cell r="N10">
            <v>101</v>
          </cell>
          <cell r="O10">
            <v>113</v>
          </cell>
          <cell r="P10">
            <v>20</v>
          </cell>
          <cell r="Q10">
            <v>99</v>
          </cell>
          <cell r="R10">
            <v>124</v>
          </cell>
          <cell r="S10">
            <v>73</v>
          </cell>
          <cell r="T10">
            <v>41</v>
          </cell>
          <cell r="U10">
            <v>66</v>
          </cell>
          <cell r="V10">
            <v>35</v>
          </cell>
          <cell r="W10">
            <v>59</v>
          </cell>
          <cell r="X10">
            <v>70</v>
          </cell>
          <cell r="Y10">
            <v>116</v>
          </cell>
          <cell r="Z10">
            <v>117</v>
          </cell>
          <cell r="AA10">
            <v>8</v>
          </cell>
          <cell r="AB10">
            <v>22</v>
          </cell>
          <cell r="AC10">
            <v>72</v>
          </cell>
          <cell r="AD10">
            <v>81</v>
          </cell>
          <cell r="AE10">
            <v>44</v>
          </cell>
          <cell r="AF10">
            <v>127</v>
          </cell>
          <cell r="AG10">
            <v>52</v>
          </cell>
          <cell r="AH10">
            <v>23</v>
          </cell>
          <cell r="AI10">
            <v>29</v>
          </cell>
          <cell r="AJ10">
            <v>5</v>
          </cell>
          <cell r="AK10">
            <v>100</v>
          </cell>
          <cell r="AL10">
            <v>125</v>
          </cell>
          <cell r="AM10">
            <v>58</v>
          </cell>
          <cell r="AN10">
            <v>107</v>
          </cell>
          <cell r="AO10">
            <v>25</v>
          </cell>
          <cell r="AP10">
            <v>106</v>
          </cell>
          <cell r="AQ10">
            <v>1</v>
          </cell>
          <cell r="AR10">
            <v>19</v>
          </cell>
          <cell r="AS10">
            <v>65</v>
          </cell>
          <cell r="AT10">
            <v>15</v>
          </cell>
          <cell r="AU10">
            <v>62</v>
          </cell>
          <cell r="AV10">
            <v>42</v>
          </cell>
          <cell r="AW10">
            <v>119</v>
          </cell>
          <cell r="AX10">
            <v>93</v>
          </cell>
          <cell r="AY10">
            <v>110</v>
          </cell>
          <cell r="AZ10">
            <v>18</v>
          </cell>
          <cell r="BA10">
            <v>34</v>
          </cell>
          <cell r="BB10">
            <v>12</v>
          </cell>
          <cell r="BC10">
            <v>57</v>
          </cell>
          <cell r="BD10">
            <v>90</v>
          </cell>
          <cell r="BE10">
            <v>111</v>
          </cell>
          <cell r="BF10">
            <v>13</v>
          </cell>
          <cell r="BG10">
            <v>32</v>
          </cell>
          <cell r="BH10">
            <v>48</v>
          </cell>
          <cell r="BI10">
            <v>85</v>
          </cell>
          <cell r="BJ10">
            <v>21</v>
          </cell>
          <cell r="BK10">
            <v>49</v>
          </cell>
          <cell r="BL10">
            <v>89</v>
          </cell>
          <cell r="BM10">
            <v>118</v>
          </cell>
          <cell r="BN10">
            <v>28</v>
          </cell>
          <cell r="BO10">
            <v>43</v>
          </cell>
          <cell r="BP10">
            <v>126</v>
          </cell>
          <cell r="BQ10">
            <v>33</v>
          </cell>
          <cell r="BR10">
            <v>95</v>
          </cell>
          <cell r="BS10">
            <v>36</v>
          </cell>
          <cell r="BT10">
            <v>6</v>
          </cell>
          <cell r="BU10">
            <v>69</v>
          </cell>
          <cell r="BV10">
            <v>104</v>
          </cell>
          <cell r="BW10">
            <v>68</v>
          </cell>
          <cell r="BX10">
            <v>45</v>
          </cell>
          <cell r="BY10">
            <v>77</v>
          </cell>
          <cell r="BZ10">
            <v>31</v>
          </cell>
          <cell r="CA10">
            <v>91</v>
          </cell>
          <cell r="CB10">
            <v>82</v>
          </cell>
          <cell r="CC10">
            <v>74</v>
          </cell>
          <cell r="CD10">
            <v>64</v>
          </cell>
          <cell r="CE10">
            <v>92</v>
          </cell>
          <cell r="CF10">
            <v>50</v>
          </cell>
          <cell r="CG10">
            <v>114</v>
          </cell>
          <cell r="CH10">
            <v>7</v>
          </cell>
          <cell r="CI10">
            <v>3</v>
          </cell>
          <cell r="CJ10">
            <v>109</v>
          </cell>
          <cell r="CK10">
            <v>96</v>
          </cell>
          <cell r="CL10">
            <v>123</v>
          </cell>
          <cell r="CM10">
            <v>4</v>
          </cell>
          <cell r="CN10">
            <v>38</v>
          </cell>
          <cell r="CO10">
            <v>112</v>
          </cell>
          <cell r="CP10">
            <v>61</v>
          </cell>
          <cell r="CQ10">
            <v>115</v>
          </cell>
          <cell r="CR10">
            <v>97</v>
          </cell>
          <cell r="CS10">
            <v>88</v>
          </cell>
          <cell r="CT10">
            <v>39</v>
          </cell>
          <cell r="CU10">
            <v>27</v>
          </cell>
          <cell r="CV10">
            <v>30</v>
          </cell>
          <cell r="CW10">
            <v>55</v>
          </cell>
          <cell r="CX10">
            <v>105</v>
          </cell>
          <cell r="CY10">
            <v>86</v>
          </cell>
          <cell r="CZ10">
            <v>53</v>
          </cell>
          <cell r="DA10">
            <v>71</v>
          </cell>
          <cell r="DB10">
            <v>76</v>
          </cell>
          <cell r="DC10">
            <v>16</v>
          </cell>
          <cell r="DD10">
            <v>40</v>
          </cell>
          <cell r="DE10">
            <v>26</v>
          </cell>
          <cell r="DF10">
            <v>56</v>
          </cell>
          <cell r="DG10">
            <v>24</v>
          </cell>
          <cell r="DH10">
            <v>60</v>
          </cell>
          <cell r="DI10">
            <v>128</v>
          </cell>
          <cell r="DJ10">
            <v>94</v>
          </cell>
          <cell r="DK10">
            <v>2</v>
          </cell>
          <cell r="DL10">
            <v>10</v>
          </cell>
          <cell r="DM10">
            <v>83</v>
          </cell>
          <cell r="DN10">
            <v>122</v>
          </cell>
          <cell r="DO10">
            <v>80</v>
          </cell>
          <cell r="DP10">
            <v>63</v>
          </cell>
          <cell r="DQ10">
            <v>67</v>
          </cell>
          <cell r="DR10">
            <v>51</v>
          </cell>
          <cell r="DS10">
            <v>54</v>
          </cell>
          <cell r="DT10">
            <v>79</v>
          </cell>
          <cell r="DU10">
            <v>103</v>
          </cell>
          <cell r="DV10">
            <v>46</v>
          </cell>
          <cell r="DW10">
            <v>14</v>
          </cell>
          <cell r="DX10">
            <v>17</v>
          </cell>
          <cell r="DY10">
            <v>37</v>
          </cell>
          <cell r="DZ10">
            <v>129</v>
          </cell>
          <cell r="EA10">
            <v>78</v>
          </cell>
          <cell r="EB10">
            <v>120</v>
          </cell>
          <cell r="EC10">
            <v>84</v>
          </cell>
          <cell r="ED10">
            <v>130</v>
          </cell>
        </row>
        <row r="11">
          <cell r="A11" t="str">
            <v>1.2.3</v>
          </cell>
          <cell r="B11" t="str">
            <v>Rigidity of employment index (0=less rigid to 100=more rigid)</v>
          </cell>
          <cell r="C11" t="str">
            <v>bad</v>
          </cell>
          <cell r="D11" t="str">
            <v>SCORE</v>
          </cell>
          <cell r="E11">
            <v>63</v>
          </cell>
          <cell r="F11">
            <v>99</v>
          </cell>
          <cell r="G11">
            <v>126</v>
          </cell>
          <cell r="H11">
            <v>48</v>
          </cell>
          <cell r="I11">
            <v>48</v>
          </cell>
          <cell r="J11">
            <v>1</v>
          </cell>
          <cell r="K11">
            <v>58</v>
          </cell>
          <cell r="L11">
            <v>18</v>
          </cell>
          <cell r="M11">
            <v>18</v>
          </cell>
          <cell r="N11">
            <v>69</v>
          </cell>
          <cell r="O11">
            <v>25</v>
          </cell>
          <cell r="P11">
            <v>35</v>
          </cell>
          <cell r="Q11">
            <v>95</v>
          </cell>
          <cell r="R11">
            <v>130</v>
          </cell>
          <cell r="S11">
            <v>78</v>
          </cell>
          <cell r="T11">
            <v>28</v>
          </cell>
          <cell r="U11">
            <v>109</v>
          </cell>
          <cell r="V11">
            <v>1</v>
          </cell>
          <cell r="W11">
            <v>44</v>
          </cell>
          <cell r="X11">
            <v>48</v>
          </cell>
          <cell r="Y11">
            <v>84</v>
          </cell>
          <cell r="Z11">
            <v>92</v>
          </cell>
          <cell r="AA11">
            <v>8</v>
          </cell>
          <cell r="AB11">
            <v>40</v>
          </cell>
          <cell r="AC11">
            <v>75</v>
          </cell>
          <cell r="AD11">
            <v>18</v>
          </cell>
          <cell r="AE11">
            <v>92</v>
          </cell>
          <cell r="AF11">
            <v>78</v>
          </cell>
          <cell r="AG11">
            <v>114</v>
          </cell>
          <cell r="AH11">
            <v>58</v>
          </cell>
          <cell r="AI11">
            <v>25</v>
          </cell>
          <cell r="AJ11">
            <v>10</v>
          </cell>
          <cell r="AK11">
            <v>48</v>
          </cell>
          <cell r="AL11">
            <v>86</v>
          </cell>
          <cell r="AM11">
            <v>66</v>
          </cell>
          <cell r="AN11">
            <v>58</v>
          </cell>
          <cell r="AO11">
            <v>116</v>
          </cell>
          <cell r="AP11">
            <v>69</v>
          </cell>
          <cell r="AQ11">
            <v>99</v>
          </cell>
          <cell r="AR11">
            <v>117</v>
          </cell>
          <cell r="AS11">
            <v>10</v>
          </cell>
          <cell r="AT11">
            <v>103</v>
          </cell>
          <cell r="AU11">
            <v>66</v>
          </cell>
          <cell r="AV11">
            <v>114</v>
          </cell>
          <cell r="AW11">
            <v>69</v>
          </cell>
          <cell r="AX11">
            <v>44</v>
          </cell>
          <cell r="AY11">
            <v>123</v>
          </cell>
          <cell r="AZ11">
            <v>1</v>
          </cell>
          <cell r="BA11">
            <v>56</v>
          </cell>
          <cell r="BB11">
            <v>48</v>
          </cell>
          <cell r="BC11">
            <v>74</v>
          </cell>
          <cell r="BD11">
            <v>95</v>
          </cell>
          <cell r="BE11">
            <v>72</v>
          </cell>
          <cell r="BF11">
            <v>18</v>
          </cell>
          <cell r="BG11">
            <v>35</v>
          </cell>
          <cell r="BH11">
            <v>86</v>
          </cell>
          <cell r="BI11">
            <v>8</v>
          </cell>
          <cell r="BJ11">
            <v>34</v>
          </cell>
          <cell r="BK11">
            <v>58</v>
          </cell>
          <cell r="BL11">
            <v>35</v>
          </cell>
          <cell r="BM11">
            <v>35</v>
          </cell>
          <cell r="BN11">
            <v>86</v>
          </cell>
          <cell r="BO11">
            <v>1</v>
          </cell>
          <cell r="BP11">
            <v>40</v>
          </cell>
          <cell r="BQ11">
            <v>105</v>
          </cell>
          <cell r="BR11">
            <v>63</v>
          </cell>
          <cell r="BS11">
            <v>86</v>
          </cell>
          <cell r="BT11">
            <v>120</v>
          </cell>
          <cell r="BU11">
            <v>33</v>
          </cell>
          <cell r="BV11">
            <v>120</v>
          </cell>
          <cell r="BW11">
            <v>48</v>
          </cell>
          <cell r="BX11">
            <v>18</v>
          </cell>
          <cell r="BY11">
            <v>75</v>
          </cell>
          <cell r="BZ11">
            <v>40</v>
          </cell>
          <cell r="CA11">
            <v>99</v>
          </cell>
          <cell r="CB11">
            <v>99</v>
          </cell>
          <cell r="CC11">
            <v>35</v>
          </cell>
          <cell r="CD11">
            <v>125</v>
          </cell>
          <cell r="CE11">
            <v>95</v>
          </cell>
          <cell r="CF11">
            <v>28</v>
          </cell>
          <cell r="CG11">
            <v>109</v>
          </cell>
          <cell r="CH11">
            <v>103</v>
          </cell>
          <cell r="CI11">
            <v>10</v>
          </cell>
          <cell r="CJ11">
            <v>66</v>
          </cell>
          <cell r="CK11">
            <v>128</v>
          </cell>
          <cell r="CL11">
            <v>10</v>
          </cell>
          <cell r="CM11">
            <v>108</v>
          </cell>
          <cell r="CN11">
            <v>28</v>
          </cell>
          <cell r="CO11">
            <v>105</v>
          </cell>
          <cell r="CP11">
            <v>126</v>
          </cell>
          <cell r="CQ11">
            <v>120</v>
          </cell>
          <cell r="CR11">
            <v>92</v>
          </cell>
          <cell r="CS11">
            <v>72</v>
          </cell>
          <cell r="CT11">
            <v>63</v>
          </cell>
          <cell r="CU11">
            <v>105</v>
          </cell>
          <cell r="CV11">
            <v>28</v>
          </cell>
          <cell r="CW11">
            <v>109</v>
          </cell>
          <cell r="CX11">
            <v>86</v>
          </cell>
          <cell r="CY11">
            <v>10</v>
          </cell>
          <cell r="CZ11">
            <v>28</v>
          </cell>
          <cell r="DA11">
            <v>124</v>
          </cell>
          <cell r="DB11">
            <v>81</v>
          </cell>
          <cell r="DC11">
            <v>1</v>
          </cell>
          <cell r="DD11">
            <v>56</v>
          </cell>
          <cell r="DE11">
            <v>118</v>
          </cell>
          <cell r="DF11">
            <v>81</v>
          </cell>
          <cell r="DG11">
            <v>112</v>
          </cell>
          <cell r="DH11">
            <v>46</v>
          </cell>
          <cell r="DI11">
            <v>84</v>
          </cell>
          <cell r="DJ11">
            <v>18</v>
          </cell>
          <cell r="DK11">
            <v>86</v>
          </cell>
          <cell r="DL11">
            <v>10</v>
          </cell>
          <cell r="DM11">
            <v>46</v>
          </cell>
          <cell r="DN11">
            <v>112</v>
          </cell>
          <cell r="DO11">
            <v>118</v>
          </cell>
          <cell r="DP11">
            <v>25</v>
          </cell>
          <cell r="DQ11">
            <v>10</v>
          </cell>
          <cell r="DR11">
            <v>95</v>
          </cell>
          <cell r="DS11">
            <v>81</v>
          </cell>
          <cell r="DT11">
            <v>1</v>
          </cell>
          <cell r="DU11">
            <v>75</v>
          </cell>
          <cell r="DV11">
            <v>10</v>
          </cell>
          <cell r="DW11">
            <v>18</v>
          </cell>
          <cell r="DX11">
            <v>1</v>
          </cell>
          <cell r="DY11">
            <v>40</v>
          </cell>
          <cell r="DZ11">
            <v>129</v>
          </cell>
          <cell r="EA11">
            <v>48</v>
          </cell>
          <cell r="EB11">
            <v>58</v>
          </cell>
          <cell r="EC11">
            <v>48</v>
          </cell>
          <cell r="ED11">
            <v>78</v>
          </cell>
        </row>
        <row r="12">
          <cell r="A12" t="str">
            <v>1.3.1</v>
          </cell>
          <cell r="B12" t="str">
            <v>Starting a Business - Time (days)</v>
          </cell>
          <cell r="C12" t="str">
            <v>bad</v>
          </cell>
          <cell r="D12" t="str">
            <v>SCORE</v>
          </cell>
          <cell r="E12">
            <v>9</v>
          </cell>
          <cell r="F12">
            <v>85</v>
          </cell>
          <cell r="G12">
            <v>125</v>
          </cell>
          <cell r="H12">
            <v>87</v>
          </cell>
          <cell r="I12">
            <v>61</v>
          </cell>
          <cell r="J12">
            <v>2</v>
          </cell>
          <cell r="K12">
            <v>91</v>
          </cell>
          <cell r="L12">
            <v>28</v>
          </cell>
          <cell r="M12">
            <v>35</v>
          </cell>
          <cell r="N12">
            <v>72</v>
          </cell>
          <cell r="O12">
            <v>9</v>
          </cell>
          <cell r="P12">
            <v>7</v>
          </cell>
          <cell r="Q12">
            <v>96</v>
          </cell>
          <cell r="R12">
            <v>117</v>
          </cell>
          <cell r="S12">
            <v>118</v>
          </cell>
          <cell r="T12">
            <v>122</v>
          </cell>
          <cell r="U12">
            <v>129</v>
          </cell>
          <cell r="V12">
            <v>128</v>
          </cell>
          <cell r="W12">
            <v>70</v>
          </cell>
          <cell r="X12">
            <v>56</v>
          </cell>
          <cell r="Y12">
            <v>126</v>
          </cell>
          <cell r="Z12">
            <v>72</v>
          </cell>
          <cell r="AA12">
            <v>9</v>
          </cell>
          <cell r="AB12">
            <v>81</v>
          </cell>
          <cell r="AC12">
            <v>108</v>
          </cell>
          <cell r="AD12">
            <v>56</v>
          </cell>
          <cell r="AE12">
            <v>121</v>
          </cell>
          <cell r="AF12">
            <v>112</v>
          </cell>
          <cell r="AG12">
            <v>22</v>
          </cell>
          <cell r="AH12">
            <v>28</v>
          </cell>
          <cell r="AI12">
            <v>78</v>
          </cell>
          <cell r="AJ12">
            <v>14</v>
          </cell>
          <cell r="AK12">
            <v>72</v>
          </cell>
          <cell r="AL12">
            <v>119</v>
          </cell>
          <cell r="AM12">
            <v>22</v>
          </cell>
          <cell r="AN12">
            <v>67</v>
          </cell>
          <cell r="AO12">
            <v>22</v>
          </cell>
          <cell r="AP12">
            <v>35</v>
          </cell>
          <cell r="AQ12">
            <v>56</v>
          </cell>
          <cell r="AR12">
            <v>22</v>
          </cell>
          <cell r="AS12">
            <v>3</v>
          </cell>
          <cell r="AT12">
            <v>61</v>
          </cell>
          <cell r="AU12">
            <v>44</v>
          </cell>
          <cell r="AV12">
            <v>72</v>
          </cell>
          <cell r="AW12">
            <v>107</v>
          </cell>
          <cell r="AX12">
            <v>94</v>
          </cell>
          <cell r="AY12">
            <v>56</v>
          </cell>
          <cell r="AZ12">
            <v>14</v>
          </cell>
          <cell r="BA12">
            <v>7</v>
          </cell>
          <cell r="BB12">
            <v>9</v>
          </cell>
          <cell r="BC12">
            <v>92</v>
          </cell>
          <cell r="BD12">
            <v>115</v>
          </cell>
          <cell r="BE12">
            <v>28</v>
          </cell>
          <cell r="BF12">
            <v>49</v>
          </cell>
          <cell r="BG12">
            <v>102</v>
          </cell>
          <cell r="BH12">
            <v>14</v>
          </cell>
          <cell r="BI12">
            <v>28</v>
          </cell>
          <cell r="BJ12">
            <v>84</v>
          </cell>
          <cell r="BK12">
            <v>49</v>
          </cell>
          <cell r="BL12">
            <v>72</v>
          </cell>
          <cell r="BM12">
            <v>101</v>
          </cell>
          <cell r="BN12">
            <v>56</v>
          </cell>
          <cell r="BO12">
            <v>103</v>
          </cell>
          <cell r="BP12">
            <v>40</v>
          </cell>
          <cell r="BQ12">
            <v>65</v>
          </cell>
          <cell r="BR12">
            <v>35</v>
          </cell>
          <cell r="BS12">
            <v>81</v>
          </cell>
          <cell r="BT12">
            <v>72</v>
          </cell>
          <cell r="BU12">
            <v>3</v>
          </cell>
          <cell r="BV12">
            <v>22</v>
          </cell>
          <cell r="BW12">
            <v>110</v>
          </cell>
          <cell r="BX12">
            <v>67</v>
          </cell>
          <cell r="BY12">
            <v>28</v>
          </cell>
          <cell r="BZ12">
            <v>14</v>
          </cell>
          <cell r="CA12">
            <v>35</v>
          </cell>
          <cell r="CB12">
            <v>40</v>
          </cell>
          <cell r="CC12">
            <v>49</v>
          </cell>
          <cell r="CD12">
            <v>44</v>
          </cell>
          <cell r="CE12">
            <v>49</v>
          </cell>
          <cell r="CF12">
            <v>124</v>
          </cell>
          <cell r="CG12">
            <v>96</v>
          </cell>
          <cell r="CH12">
            <v>28</v>
          </cell>
          <cell r="CI12">
            <v>1</v>
          </cell>
          <cell r="CJ12">
            <v>110</v>
          </cell>
          <cell r="CK12">
            <v>67</v>
          </cell>
          <cell r="CL12">
            <v>96</v>
          </cell>
          <cell r="CM12">
            <v>22</v>
          </cell>
          <cell r="CN12">
            <v>44</v>
          </cell>
          <cell r="CO12">
            <v>80</v>
          </cell>
          <cell r="CP12">
            <v>35</v>
          </cell>
          <cell r="CQ12">
            <v>103</v>
          </cell>
          <cell r="CR12">
            <v>88</v>
          </cell>
          <cell r="CS12">
            <v>108</v>
          </cell>
          <cell r="CT12">
            <v>99</v>
          </cell>
          <cell r="CU12">
            <v>14</v>
          </cell>
          <cell r="CV12">
            <v>44</v>
          </cell>
          <cell r="CW12">
            <v>40</v>
          </cell>
          <cell r="CX12">
            <v>94</v>
          </cell>
          <cell r="CY12">
            <v>3</v>
          </cell>
          <cell r="CZ12">
            <v>9</v>
          </cell>
          <cell r="DA12">
            <v>28</v>
          </cell>
          <cell r="DB12">
            <v>49</v>
          </cell>
          <cell r="DC12">
            <v>3</v>
          </cell>
          <cell r="DD12">
            <v>65</v>
          </cell>
          <cell r="DE12">
            <v>14</v>
          </cell>
          <cell r="DF12">
            <v>81</v>
          </cell>
          <cell r="DG12">
            <v>115</v>
          </cell>
          <cell r="DH12">
            <v>103</v>
          </cell>
          <cell r="DI12">
            <v>106</v>
          </cell>
          <cell r="DJ12">
            <v>119</v>
          </cell>
          <cell r="DK12">
            <v>61</v>
          </cell>
          <cell r="DL12">
            <v>78</v>
          </cell>
          <cell r="DM12">
            <v>49</v>
          </cell>
          <cell r="DN12">
            <v>88</v>
          </cell>
          <cell r="DO12">
            <v>92</v>
          </cell>
          <cell r="DP12">
            <v>99</v>
          </cell>
          <cell r="DQ12">
            <v>113</v>
          </cell>
          <cell r="DR12">
            <v>43</v>
          </cell>
          <cell r="DS12">
            <v>14</v>
          </cell>
          <cell r="DT12">
            <v>86</v>
          </cell>
          <cell r="DU12">
            <v>88</v>
          </cell>
          <cell r="DV12">
            <v>61</v>
          </cell>
          <cell r="DW12">
            <v>49</v>
          </cell>
          <cell r="DX12">
            <v>14</v>
          </cell>
          <cell r="DY12">
            <v>123</v>
          </cell>
          <cell r="DZ12">
            <v>130</v>
          </cell>
          <cell r="EA12">
            <v>114</v>
          </cell>
          <cell r="EB12">
            <v>44</v>
          </cell>
          <cell r="EC12">
            <v>70</v>
          </cell>
          <cell r="ED12">
            <v>127</v>
          </cell>
        </row>
        <row r="13">
          <cell r="A13" t="str">
            <v>1.3.2</v>
          </cell>
          <cell r="B13" t="str">
            <v>Starting a Business - Cost (% of income per capita)</v>
          </cell>
          <cell r="C13" t="str">
            <v>bad</v>
          </cell>
          <cell r="D13" t="str">
            <v>SCORE</v>
          </cell>
          <cell r="E13">
            <v>83</v>
          </cell>
          <cell r="F13">
            <v>72</v>
          </cell>
          <cell r="G13">
            <v>129</v>
          </cell>
          <cell r="H13">
            <v>78</v>
          </cell>
          <cell r="I13">
            <v>31</v>
          </cell>
          <cell r="J13">
            <v>7</v>
          </cell>
          <cell r="K13">
            <v>44</v>
          </cell>
          <cell r="L13">
            <v>31</v>
          </cell>
          <cell r="M13">
            <v>10</v>
          </cell>
          <cell r="N13">
            <v>101</v>
          </cell>
          <cell r="O13">
            <v>18</v>
          </cell>
          <cell r="P13">
            <v>46</v>
          </cell>
          <cell r="Q13">
            <v>128</v>
          </cell>
          <cell r="R13">
            <v>122</v>
          </cell>
          <cell r="S13">
            <v>87</v>
          </cell>
          <cell r="T13">
            <v>26</v>
          </cell>
          <cell r="U13">
            <v>57</v>
          </cell>
          <cell r="V13">
            <v>74</v>
          </cell>
          <cell r="W13">
            <v>18</v>
          </cell>
          <cell r="X13">
            <v>112</v>
          </cell>
          <cell r="Y13">
            <v>126</v>
          </cell>
          <cell r="Z13">
            <v>113</v>
          </cell>
          <cell r="AA13">
            <v>3</v>
          </cell>
          <cell r="AB13">
            <v>55</v>
          </cell>
          <cell r="AC13">
            <v>40</v>
          </cell>
          <cell r="AD13">
            <v>79</v>
          </cell>
          <cell r="AE13">
            <v>66</v>
          </cell>
          <cell r="AF13">
            <v>127</v>
          </cell>
          <cell r="AG13">
            <v>61</v>
          </cell>
          <cell r="AH13">
            <v>71</v>
          </cell>
          <cell r="AI13">
            <v>63</v>
          </cell>
          <cell r="AJ13">
            <v>1</v>
          </cell>
          <cell r="AK13">
            <v>91</v>
          </cell>
          <cell r="AL13">
            <v>99</v>
          </cell>
          <cell r="AM13">
            <v>52</v>
          </cell>
          <cell r="AN13">
            <v>108</v>
          </cell>
          <cell r="AO13">
            <v>21</v>
          </cell>
          <cell r="AP13">
            <v>77</v>
          </cell>
          <cell r="AQ13">
            <v>14</v>
          </cell>
          <cell r="AR13">
            <v>12</v>
          </cell>
          <cell r="AS13">
            <v>42</v>
          </cell>
          <cell r="AT13">
            <v>41</v>
          </cell>
          <cell r="AU13">
            <v>92</v>
          </cell>
          <cell r="AV13">
            <v>93</v>
          </cell>
          <cell r="AW13">
            <v>111</v>
          </cell>
          <cell r="AX13">
            <v>90</v>
          </cell>
          <cell r="AY13">
            <v>110</v>
          </cell>
          <cell r="AZ13">
            <v>23</v>
          </cell>
          <cell r="BA13">
            <v>60</v>
          </cell>
          <cell r="BB13">
            <v>27</v>
          </cell>
          <cell r="BC13">
            <v>115</v>
          </cell>
          <cell r="BD13">
            <v>94</v>
          </cell>
          <cell r="BE13">
            <v>38</v>
          </cell>
          <cell r="BF13">
            <v>3</v>
          </cell>
          <cell r="BG13">
            <v>39</v>
          </cell>
          <cell r="BH13">
            <v>88</v>
          </cell>
          <cell r="BI13">
            <v>44</v>
          </cell>
          <cell r="BJ13">
            <v>58</v>
          </cell>
          <cell r="BK13">
            <v>107</v>
          </cell>
          <cell r="BL13">
            <v>13</v>
          </cell>
          <cell r="BM13">
            <v>105</v>
          </cell>
          <cell r="BN13">
            <v>79</v>
          </cell>
          <cell r="BO13">
            <v>15</v>
          </cell>
          <cell r="BP13">
            <v>36</v>
          </cell>
          <cell r="BQ13">
            <v>17</v>
          </cell>
          <cell r="BR13">
            <v>117</v>
          </cell>
          <cell r="BS13">
            <v>30</v>
          </cell>
          <cell r="BT13">
            <v>24</v>
          </cell>
          <cell r="BU13">
            <v>28</v>
          </cell>
          <cell r="BV13">
            <v>72</v>
          </cell>
          <cell r="BW13">
            <v>123</v>
          </cell>
          <cell r="BX13">
            <v>85</v>
          </cell>
          <cell r="BY13">
            <v>119</v>
          </cell>
          <cell r="BZ13">
            <v>37</v>
          </cell>
          <cell r="CA13">
            <v>70</v>
          </cell>
          <cell r="CB13">
            <v>68</v>
          </cell>
          <cell r="CC13">
            <v>33</v>
          </cell>
          <cell r="CD13">
            <v>82</v>
          </cell>
          <cell r="CE13">
            <v>76</v>
          </cell>
          <cell r="CF13">
            <v>88</v>
          </cell>
          <cell r="CG13">
            <v>109</v>
          </cell>
          <cell r="CH13">
            <v>49</v>
          </cell>
          <cell r="CI13">
            <v>3</v>
          </cell>
          <cell r="CJ13">
            <v>124</v>
          </cell>
          <cell r="CK13">
            <v>125</v>
          </cell>
          <cell r="CL13">
            <v>118</v>
          </cell>
          <cell r="CM13">
            <v>20</v>
          </cell>
          <cell r="CN13">
            <v>34</v>
          </cell>
          <cell r="CO13">
            <v>67</v>
          </cell>
          <cell r="CP13">
            <v>65</v>
          </cell>
          <cell r="CQ13">
            <v>114</v>
          </cell>
          <cell r="CR13">
            <v>75</v>
          </cell>
          <cell r="CS13">
            <v>96</v>
          </cell>
          <cell r="CT13">
            <v>85</v>
          </cell>
          <cell r="CU13">
            <v>54</v>
          </cell>
          <cell r="CV13">
            <v>64</v>
          </cell>
          <cell r="CW13">
            <v>29</v>
          </cell>
          <cell r="CX13">
            <v>35</v>
          </cell>
          <cell r="CY13">
            <v>62</v>
          </cell>
          <cell r="CZ13">
            <v>56</v>
          </cell>
          <cell r="DA13">
            <v>116</v>
          </cell>
          <cell r="DB13">
            <v>59</v>
          </cell>
          <cell r="DC13">
            <v>7</v>
          </cell>
          <cell r="DD13">
            <v>21</v>
          </cell>
          <cell r="DE13">
            <v>1</v>
          </cell>
          <cell r="DF13">
            <v>50</v>
          </cell>
          <cell r="DG13">
            <v>81</v>
          </cell>
          <cell r="DH13">
            <v>46</v>
          </cell>
          <cell r="DI13">
            <v>102</v>
          </cell>
          <cell r="DJ13">
            <v>100</v>
          </cell>
          <cell r="DK13">
            <v>6</v>
          </cell>
          <cell r="DL13">
            <v>24</v>
          </cell>
          <cell r="DM13">
            <v>104</v>
          </cell>
          <cell r="DN13">
            <v>103</v>
          </cell>
          <cell r="DO13">
            <v>98</v>
          </cell>
          <cell r="DP13">
            <v>48</v>
          </cell>
          <cell r="DQ13">
            <v>10</v>
          </cell>
          <cell r="DR13">
            <v>42</v>
          </cell>
          <cell r="DS13">
            <v>84</v>
          </cell>
          <cell r="DT13">
            <v>121</v>
          </cell>
          <cell r="DU13">
            <v>51</v>
          </cell>
          <cell r="DV13">
            <v>53</v>
          </cell>
          <cell r="DW13">
            <v>7</v>
          </cell>
          <cell r="DX13">
            <v>16</v>
          </cell>
          <cell r="DY13">
            <v>106</v>
          </cell>
          <cell r="DZ13">
            <v>97</v>
          </cell>
          <cell r="EA13">
            <v>69</v>
          </cell>
          <cell r="EB13">
            <v>120</v>
          </cell>
          <cell r="EC13">
            <v>95</v>
          </cell>
          <cell r="ED13">
            <v>130</v>
          </cell>
        </row>
        <row r="14">
          <cell r="A14" t="str">
            <v>1.3.3</v>
          </cell>
          <cell r="B14" t="str">
            <v>Paying Taxes - Total tax rate (% profit)</v>
          </cell>
          <cell r="C14" t="str">
            <v>bad</v>
          </cell>
          <cell r="D14" t="str">
            <v>SCORE</v>
          </cell>
          <cell r="E14">
            <v>67</v>
          </cell>
          <cell r="F14">
            <v>125</v>
          </cell>
          <cell r="G14">
            <v>107</v>
          </cell>
          <cell r="H14">
            <v>130</v>
          </cell>
          <cell r="I14">
            <v>68</v>
          </cell>
          <cell r="J14">
            <v>93</v>
          </cell>
          <cell r="K14">
            <v>111</v>
          </cell>
          <cell r="L14">
            <v>70</v>
          </cell>
          <cell r="M14">
            <v>6</v>
          </cell>
          <cell r="N14">
            <v>48</v>
          </cell>
          <cell r="O14">
            <v>128</v>
          </cell>
          <cell r="P14">
            <v>114</v>
          </cell>
          <cell r="Q14">
            <v>122</v>
          </cell>
          <cell r="R14">
            <v>127</v>
          </cell>
          <cell r="S14">
            <v>14</v>
          </cell>
          <cell r="T14">
            <v>10</v>
          </cell>
          <cell r="U14">
            <v>124</v>
          </cell>
          <cell r="V14">
            <v>28</v>
          </cell>
          <cell r="W14">
            <v>24</v>
          </cell>
          <cell r="X14">
            <v>83</v>
          </cell>
          <cell r="Y14">
            <v>13</v>
          </cell>
          <cell r="Z14">
            <v>99</v>
          </cell>
          <cell r="AA14">
            <v>25</v>
          </cell>
          <cell r="AB14">
            <v>19</v>
          </cell>
          <cell r="AC14">
            <v>119</v>
          </cell>
          <cell r="AD14">
            <v>126</v>
          </cell>
          <cell r="AE14">
            <v>110</v>
          </cell>
          <cell r="AF14">
            <v>80</v>
          </cell>
          <cell r="AG14">
            <v>40</v>
          </cell>
          <cell r="AH14">
            <v>16</v>
          </cell>
          <cell r="AI14">
            <v>98</v>
          </cell>
          <cell r="AJ14">
            <v>25</v>
          </cell>
          <cell r="AK14">
            <v>68</v>
          </cell>
          <cell r="AL14">
            <v>51</v>
          </cell>
          <cell r="AM14">
            <v>76</v>
          </cell>
          <cell r="AN14">
            <v>48</v>
          </cell>
          <cell r="AO14">
            <v>100</v>
          </cell>
          <cell r="AP14">
            <v>34</v>
          </cell>
          <cell r="AQ14">
            <v>82</v>
          </cell>
          <cell r="AR14">
            <v>121</v>
          </cell>
          <cell r="AS14">
            <v>7</v>
          </cell>
          <cell r="AT14">
            <v>94</v>
          </cell>
          <cell r="AU14">
            <v>41</v>
          </cell>
          <cell r="AV14">
            <v>91</v>
          </cell>
          <cell r="AW14">
            <v>70</v>
          </cell>
          <cell r="AX14">
            <v>63</v>
          </cell>
          <cell r="AY14">
            <v>95</v>
          </cell>
          <cell r="AZ14">
            <v>17</v>
          </cell>
          <cell r="BA14">
            <v>108</v>
          </cell>
          <cell r="BB14">
            <v>23</v>
          </cell>
          <cell r="BC14">
            <v>118</v>
          </cell>
          <cell r="BD14">
            <v>56</v>
          </cell>
          <cell r="BE14">
            <v>79</v>
          </cell>
          <cell r="BF14">
            <v>22</v>
          </cell>
          <cell r="BG14">
            <v>38</v>
          </cell>
          <cell r="BH14">
            <v>123</v>
          </cell>
          <cell r="BI14">
            <v>102</v>
          </cell>
          <cell r="BJ14">
            <v>96</v>
          </cell>
          <cell r="BK14">
            <v>35</v>
          </cell>
          <cell r="BL14">
            <v>27</v>
          </cell>
          <cell r="BM14">
            <v>101</v>
          </cell>
          <cell r="BN14">
            <v>28</v>
          </cell>
          <cell r="BO14">
            <v>8</v>
          </cell>
          <cell r="BP14">
            <v>115</v>
          </cell>
          <cell r="BQ14">
            <v>61</v>
          </cell>
          <cell r="BR14">
            <v>31</v>
          </cell>
          <cell r="BS14">
            <v>62</v>
          </cell>
          <cell r="BT14">
            <v>11</v>
          </cell>
          <cell r="BU14">
            <v>2</v>
          </cell>
          <cell r="BV14">
            <v>59</v>
          </cell>
          <cell r="BW14">
            <v>20</v>
          </cell>
          <cell r="BX14">
            <v>44</v>
          </cell>
          <cell r="BY14">
            <v>105</v>
          </cell>
          <cell r="BZ14">
            <v>17</v>
          </cell>
          <cell r="CA14">
            <v>104</v>
          </cell>
          <cell r="CB14">
            <v>33</v>
          </cell>
          <cell r="CC14">
            <v>14</v>
          </cell>
          <cell r="CD14">
            <v>73</v>
          </cell>
          <cell r="CE14">
            <v>46</v>
          </cell>
          <cell r="CF14">
            <v>1</v>
          </cell>
          <cell r="CG14">
            <v>60</v>
          </cell>
          <cell r="CH14">
            <v>66</v>
          </cell>
          <cell r="CI14">
            <v>46</v>
          </cell>
          <cell r="CJ14">
            <v>117</v>
          </cell>
          <cell r="CK14">
            <v>88</v>
          </cell>
          <cell r="CL14">
            <v>39</v>
          </cell>
          <cell r="CM14">
            <v>72</v>
          </cell>
          <cell r="CN14">
            <v>12</v>
          </cell>
          <cell r="CO14">
            <v>37</v>
          </cell>
          <cell r="CP14">
            <v>102</v>
          </cell>
          <cell r="CQ14">
            <v>48</v>
          </cell>
          <cell r="CR14">
            <v>64</v>
          </cell>
          <cell r="CS14">
            <v>86</v>
          </cell>
          <cell r="CT14">
            <v>75</v>
          </cell>
          <cell r="CU14">
            <v>78</v>
          </cell>
          <cell r="CV14">
            <v>3</v>
          </cell>
          <cell r="CW14">
            <v>83</v>
          </cell>
          <cell r="CX14">
            <v>88</v>
          </cell>
          <cell r="CY14">
            <v>36</v>
          </cell>
          <cell r="CZ14">
            <v>5</v>
          </cell>
          <cell r="DA14">
            <v>87</v>
          </cell>
          <cell r="DB14">
            <v>45</v>
          </cell>
          <cell r="DC14">
            <v>21</v>
          </cell>
          <cell r="DD14">
            <v>97</v>
          </cell>
          <cell r="DE14">
            <v>52</v>
          </cell>
          <cell r="DF14">
            <v>32</v>
          </cell>
          <cell r="DG14">
            <v>113</v>
          </cell>
          <cell r="DH14">
            <v>120</v>
          </cell>
          <cell r="DI14">
            <v>54</v>
          </cell>
          <cell r="DJ14">
            <v>55</v>
          </cell>
          <cell r="DK14">
            <v>109</v>
          </cell>
          <cell r="DL14">
            <v>30</v>
          </cell>
          <cell r="DM14">
            <v>77</v>
          </cell>
          <cell r="DN14">
            <v>129</v>
          </cell>
          <cell r="DO14">
            <v>85</v>
          </cell>
          <cell r="DP14">
            <v>58</v>
          </cell>
          <cell r="DQ14">
            <v>42</v>
          </cell>
          <cell r="DR14">
            <v>116</v>
          </cell>
          <cell r="DS14">
            <v>81</v>
          </cell>
          <cell r="DT14">
            <v>53</v>
          </cell>
          <cell r="DU14">
            <v>111</v>
          </cell>
          <cell r="DV14">
            <v>4</v>
          </cell>
          <cell r="DW14">
            <v>56</v>
          </cell>
          <cell r="DX14">
            <v>90</v>
          </cell>
          <cell r="DY14">
            <v>74</v>
          </cell>
          <cell r="DZ14">
            <v>106</v>
          </cell>
          <cell r="EA14">
            <v>42</v>
          </cell>
          <cell r="EB14">
            <v>92</v>
          </cell>
          <cell r="EC14">
            <v>9</v>
          </cell>
          <cell r="ED14">
            <v>65</v>
          </cell>
        </row>
        <row r="15">
          <cell r="A15" t="str">
            <v>2.1.1</v>
          </cell>
          <cell r="B15" t="str">
            <v>Current expenditure on education (% of GNI)</v>
          </cell>
          <cell r="C15" t="str">
            <v>good</v>
          </cell>
          <cell r="D15" t="str">
            <v>SCORE</v>
          </cell>
          <cell r="E15">
            <v>105</v>
          </cell>
          <cell r="F15">
            <v>54</v>
          </cell>
          <cell r="G15">
            <v>116</v>
          </cell>
          <cell r="H15">
            <v>52</v>
          </cell>
          <cell r="I15">
            <v>117</v>
          </cell>
          <cell r="J15">
            <v>34</v>
          </cell>
          <cell r="K15">
            <v>30</v>
          </cell>
          <cell r="L15">
            <v>103</v>
          </cell>
          <cell r="M15">
            <v>97</v>
          </cell>
          <cell r="N15">
            <v>118</v>
          </cell>
          <cell r="O15">
            <v>57</v>
          </cell>
          <cell r="P15">
            <v>18</v>
          </cell>
          <cell r="Q15">
            <v>91</v>
          </cell>
          <cell r="R15">
            <v>46</v>
          </cell>
          <cell r="S15" t="str">
            <v/>
          </cell>
          <cell r="T15">
            <v>2</v>
          </cell>
          <cell r="U15">
            <v>41</v>
          </cell>
          <cell r="V15">
            <v>78</v>
          </cell>
          <cell r="W15">
            <v>64</v>
          </cell>
          <cell r="X15">
            <v>92</v>
          </cell>
          <cell r="Y15">
            <v>121</v>
          </cell>
          <cell r="Z15">
            <v>96</v>
          </cell>
          <cell r="AA15">
            <v>40</v>
          </cell>
          <cell r="AB15">
            <v>80</v>
          </cell>
          <cell r="AC15">
            <v>120</v>
          </cell>
          <cell r="AD15">
            <v>68</v>
          </cell>
          <cell r="AE15">
            <v>13</v>
          </cell>
          <cell r="AF15">
            <v>45</v>
          </cell>
          <cell r="AG15">
            <v>59</v>
          </cell>
          <cell r="AH15">
            <v>11</v>
          </cell>
          <cell r="AI15">
            <v>58</v>
          </cell>
          <cell r="AJ15">
            <v>3</v>
          </cell>
          <cell r="AK15">
            <v>83</v>
          </cell>
          <cell r="AL15">
            <v>123</v>
          </cell>
          <cell r="AM15">
            <v>56</v>
          </cell>
          <cell r="AN15">
            <v>89</v>
          </cell>
          <cell r="AO15">
            <v>48</v>
          </cell>
          <cell r="AP15">
            <v>75</v>
          </cell>
          <cell r="AQ15">
            <v>21</v>
          </cell>
          <cell r="AR15">
            <v>36</v>
          </cell>
          <cell r="AS15">
            <v>107</v>
          </cell>
          <cell r="AT15">
            <v>60</v>
          </cell>
          <cell r="AU15">
            <v>43</v>
          </cell>
          <cell r="AV15">
            <v>108</v>
          </cell>
          <cell r="AW15">
            <v>104</v>
          </cell>
          <cell r="AX15">
            <v>19</v>
          </cell>
          <cell r="AY15">
            <v>81</v>
          </cell>
          <cell r="AZ15">
            <v>100</v>
          </cell>
          <cell r="BA15">
            <v>27</v>
          </cell>
          <cell r="BB15">
            <v>4</v>
          </cell>
          <cell r="BC15">
            <v>95</v>
          </cell>
          <cell r="BD15">
            <v>125</v>
          </cell>
          <cell r="BE15">
            <v>65</v>
          </cell>
          <cell r="BF15">
            <v>33</v>
          </cell>
          <cell r="BG15">
            <v>15</v>
          </cell>
          <cell r="BH15">
            <v>53</v>
          </cell>
          <cell r="BI15">
            <v>20</v>
          </cell>
          <cell r="BJ15">
            <v>94</v>
          </cell>
          <cell r="BK15">
            <v>22</v>
          </cell>
          <cell r="BL15">
            <v>55</v>
          </cell>
          <cell r="BM15">
            <v>16</v>
          </cell>
          <cell r="BN15">
            <v>69</v>
          </cell>
          <cell r="BO15">
            <v>98</v>
          </cell>
          <cell r="BP15">
            <v>31</v>
          </cell>
          <cell r="BQ15">
            <v>23</v>
          </cell>
          <cell r="BR15">
            <v>122</v>
          </cell>
          <cell r="BS15">
            <v>50</v>
          </cell>
          <cell r="BT15">
            <v>74</v>
          </cell>
          <cell r="BU15">
            <v>37</v>
          </cell>
          <cell r="BV15">
            <v>110</v>
          </cell>
          <cell r="BW15">
            <v>86</v>
          </cell>
          <cell r="BX15">
            <v>66</v>
          </cell>
          <cell r="BY15">
            <v>90</v>
          </cell>
          <cell r="BZ15">
            <v>87</v>
          </cell>
          <cell r="CA15">
            <v>42</v>
          </cell>
          <cell r="CB15">
            <v>1</v>
          </cell>
          <cell r="CC15">
            <v>49</v>
          </cell>
          <cell r="CD15">
            <v>32</v>
          </cell>
          <cell r="CE15">
            <v>73</v>
          </cell>
          <cell r="CF15">
            <v>5</v>
          </cell>
          <cell r="CG15">
            <v>61</v>
          </cell>
          <cell r="CH15">
            <v>38</v>
          </cell>
          <cell r="CI15">
            <v>10</v>
          </cell>
          <cell r="CJ15">
            <v>101</v>
          </cell>
          <cell r="CK15">
            <v>79</v>
          </cell>
          <cell r="CL15">
            <v>127</v>
          </cell>
          <cell r="CM15">
            <v>14</v>
          </cell>
          <cell r="CN15">
            <v>71</v>
          </cell>
          <cell r="CO15">
            <v>119</v>
          </cell>
          <cell r="CP15">
            <v>84</v>
          </cell>
          <cell r="CQ15">
            <v>72</v>
          </cell>
          <cell r="CR15">
            <v>114</v>
          </cell>
          <cell r="CS15">
            <v>113</v>
          </cell>
          <cell r="CT15">
            <v>24</v>
          </cell>
          <cell r="CU15">
            <v>29</v>
          </cell>
          <cell r="CV15" t="str">
            <v/>
          </cell>
          <cell r="CW15">
            <v>88</v>
          </cell>
          <cell r="CX15">
            <v>82</v>
          </cell>
          <cell r="CY15">
            <v>51</v>
          </cell>
          <cell r="CZ15">
            <v>6</v>
          </cell>
          <cell r="DA15">
            <v>26</v>
          </cell>
          <cell r="DB15">
            <v>44</v>
          </cell>
          <cell r="DC15">
            <v>99</v>
          </cell>
          <cell r="DD15">
            <v>76</v>
          </cell>
          <cell r="DE15">
            <v>28</v>
          </cell>
          <cell r="DF15">
            <v>25</v>
          </cell>
          <cell r="DG15">
            <v>70</v>
          </cell>
          <cell r="DH15">
            <v>112</v>
          </cell>
          <cell r="DI15">
            <v>126</v>
          </cell>
          <cell r="DJ15">
            <v>7</v>
          </cell>
          <cell r="DK15">
            <v>12</v>
          </cell>
          <cell r="DL15">
            <v>47</v>
          </cell>
          <cell r="DM15">
            <v>111</v>
          </cell>
          <cell r="DN15">
            <v>93</v>
          </cell>
          <cell r="DO15">
            <v>115</v>
          </cell>
          <cell r="DP15">
            <v>63</v>
          </cell>
          <cell r="DQ15">
            <v>67</v>
          </cell>
          <cell r="DR15">
            <v>9</v>
          </cell>
          <cell r="DS15">
            <v>77</v>
          </cell>
          <cell r="DT15">
            <v>102</v>
          </cell>
          <cell r="DU15">
            <v>17</v>
          </cell>
          <cell r="DV15" t="str">
            <v/>
          </cell>
          <cell r="DW15">
            <v>35</v>
          </cell>
          <cell r="DX15">
            <v>39</v>
          </cell>
          <cell r="DY15">
            <v>109</v>
          </cell>
          <cell r="DZ15">
            <v>85</v>
          </cell>
          <cell r="EA15">
            <v>106</v>
          </cell>
          <cell r="EB15">
            <v>62</v>
          </cell>
          <cell r="EC15">
            <v>124</v>
          </cell>
          <cell r="ED15">
            <v>8</v>
          </cell>
        </row>
        <row r="16">
          <cell r="A16" t="str">
            <v>2.1.2</v>
          </cell>
          <cell r="B16" t="str">
            <v>Public expenditure per pupil as a % of GDP per capita. All levels</v>
          </cell>
          <cell r="C16" t="str">
            <v>good</v>
          </cell>
          <cell r="D16" t="str">
            <v>SCORE</v>
          </cell>
          <cell r="E16" t="str">
            <v/>
          </cell>
          <cell r="F16" t="str">
            <v/>
          </cell>
          <cell r="G16" t="str">
            <v/>
          </cell>
          <cell r="H16">
            <v>73</v>
          </cell>
          <cell r="I16">
            <v>82</v>
          </cell>
          <cell r="J16">
            <v>75</v>
          </cell>
          <cell r="K16">
            <v>11</v>
          </cell>
          <cell r="L16">
            <v>90</v>
          </cell>
          <cell r="M16" t="str">
            <v/>
          </cell>
          <cell r="N16">
            <v>87</v>
          </cell>
          <cell r="O16">
            <v>28</v>
          </cell>
          <cell r="P16">
            <v>9</v>
          </cell>
          <cell r="Q16">
            <v>70</v>
          </cell>
          <cell r="R16">
            <v>67</v>
          </cell>
          <cell r="S16" t="str">
            <v/>
          </cell>
          <cell r="T16">
            <v>10</v>
          </cell>
          <cell r="U16">
            <v>65</v>
          </cell>
          <cell r="V16">
            <v>89</v>
          </cell>
          <cell r="W16">
            <v>33</v>
          </cell>
          <cell r="X16">
            <v>4</v>
          </cell>
          <cell r="Y16">
            <v>108</v>
          </cell>
          <cell r="Z16">
            <v>83</v>
          </cell>
          <cell r="AA16">
            <v>35</v>
          </cell>
          <cell r="AB16">
            <v>79</v>
          </cell>
          <cell r="AC16" t="str">
            <v/>
          </cell>
          <cell r="AD16">
            <v>72</v>
          </cell>
          <cell r="AE16">
            <v>60</v>
          </cell>
          <cell r="AF16">
            <v>14</v>
          </cell>
          <cell r="AG16">
            <v>37</v>
          </cell>
          <cell r="AH16">
            <v>42</v>
          </cell>
          <cell r="AI16">
            <v>46</v>
          </cell>
          <cell r="AJ16">
            <v>5</v>
          </cell>
          <cell r="AK16">
            <v>106</v>
          </cell>
          <cell r="AL16" t="str">
            <v/>
          </cell>
          <cell r="AM16">
            <v>63</v>
          </cell>
          <cell r="AN16">
            <v>94</v>
          </cell>
          <cell r="AO16">
            <v>48</v>
          </cell>
          <cell r="AP16">
            <v>16</v>
          </cell>
          <cell r="AQ16">
            <v>22</v>
          </cell>
          <cell r="AR16">
            <v>32</v>
          </cell>
          <cell r="AS16">
            <v>78</v>
          </cell>
          <cell r="AT16" t="str">
            <v/>
          </cell>
          <cell r="AU16">
            <v>36</v>
          </cell>
          <cell r="AV16">
            <v>50</v>
          </cell>
          <cell r="AW16">
            <v>102</v>
          </cell>
          <cell r="AX16">
            <v>45</v>
          </cell>
          <cell r="AY16" t="str">
            <v/>
          </cell>
          <cell r="AZ16">
            <v>29</v>
          </cell>
          <cell r="BA16">
            <v>25</v>
          </cell>
          <cell r="BB16">
            <v>23</v>
          </cell>
          <cell r="BC16">
            <v>92</v>
          </cell>
          <cell r="BD16">
            <v>95</v>
          </cell>
          <cell r="BE16">
            <v>56</v>
          </cell>
          <cell r="BF16" t="str">
            <v/>
          </cell>
          <cell r="BG16">
            <v>55</v>
          </cell>
          <cell r="BH16">
            <v>34</v>
          </cell>
          <cell r="BI16">
            <v>62</v>
          </cell>
          <cell r="BJ16">
            <v>51</v>
          </cell>
          <cell r="BK16" t="str">
            <v/>
          </cell>
          <cell r="BL16">
            <v>103</v>
          </cell>
          <cell r="BM16">
            <v>26</v>
          </cell>
          <cell r="BN16">
            <v>69</v>
          </cell>
          <cell r="BO16">
            <v>24</v>
          </cell>
          <cell r="BP16">
            <v>44</v>
          </cell>
          <cell r="BQ16">
            <v>38</v>
          </cell>
          <cell r="BR16">
            <v>109</v>
          </cell>
          <cell r="BS16">
            <v>59</v>
          </cell>
          <cell r="BT16">
            <v>54</v>
          </cell>
          <cell r="BU16">
            <v>71</v>
          </cell>
          <cell r="BV16">
            <v>98</v>
          </cell>
          <cell r="BW16" t="str">
            <v/>
          </cell>
          <cell r="BX16">
            <v>80</v>
          </cell>
          <cell r="BY16">
            <v>47</v>
          </cell>
          <cell r="BZ16">
            <v>88</v>
          </cell>
          <cell r="CA16">
            <v>77</v>
          </cell>
          <cell r="CB16">
            <v>1</v>
          </cell>
          <cell r="CC16">
            <v>68</v>
          </cell>
          <cell r="CD16">
            <v>27</v>
          </cell>
          <cell r="CE16">
            <v>31</v>
          </cell>
          <cell r="CF16">
            <v>57</v>
          </cell>
          <cell r="CG16">
            <v>91</v>
          </cell>
          <cell r="CH16">
            <v>30</v>
          </cell>
          <cell r="CI16">
            <v>52</v>
          </cell>
          <cell r="CJ16">
            <v>100</v>
          </cell>
          <cell r="CK16">
            <v>3</v>
          </cell>
          <cell r="CL16" t="str">
            <v/>
          </cell>
          <cell r="CM16">
            <v>20</v>
          </cell>
          <cell r="CN16">
            <v>76</v>
          </cell>
          <cell r="CO16">
            <v>96</v>
          </cell>
          <cell r="CP16">
            <v>86</v>
          </cell>
          <cell r="CQ16">
            <v>85</v>
          </cell>
          <cell r="CR16">
            <v>105</v>
          </cell>
          <cell r="CS16">
            <v>104</v>
          </cell>
          <cell r="CT16">
            <v>43</v>
          </cell>
          <cell r="CU16">
            <v>8</v>
          </cell>
          <cell r="CV16">
            <v>97</v>
          </cell>
          <cell r="CW16">
            <v>49</v>
          </cell>
          <cell r="CX16">
            <v>66</v>
          </cell>
          <cell r="CY16">
            <v>81</v>
          </cell>
          <cell r="CZ16">
            <v>53</v>
          </cell>
          <cell r="DA16">
            <v>19</v>
          </cell>
          <cell r="DB16">
            <v>13</v>
          </cell>
          <cell r="DC16" t="str">
            <v/>
          </cell>
          <cell r="DD16">
            <v>74</v>
          </cell>
          <cell r="DE16">
            <v>12</v>
          </cell>
          <cell r="DF16" t="str">
            <v/>
          </cell>
          <cell r="DG16">
            <v>39</v>
          </cell>
          <cell r="DH16" t="str">
            <v/>
          </cell>
          <cell r="DI16" t="str">
            <v/>
          </cell>
          <cell r="DJ16">
            <v>6</v>
          </cell>
          <cell r="DK16">
            <v>7</v>
          </cell>
          <cell r="DL16">
            <v>15</v>
          </cell>
          <cell r="DM16">
            <v>61</v>
          </cell>
          <cell r="DN16">
            <v>93</v>
          </cell>
          <cell r="DO16" t="str">
            <v/>
          </cell>
          <cell r="DP16">
            <v>64</v>
          </cell>
          <cell r="DQ16">
            <v>58</v>
          </cell>
          <cell r="DR16">
            <v>18</v>
          </cell>
          <cell r="DS16">
            <v>84</v>
          </cell>
          <cell r="DT16">
            <v>99</v>
          </cell>
          <cell r="DU16">
            <v>17</v>
          </cell>
          <cell r="DV16">
            <v>107</v>
          </cell>
          <cell r="DW16">
            <v>21</v>
          </cell>
          <cell r="DX16">
            <v>40</v>
          </cell>
          <cell r="DY16">
            <v>101</v>
          </cell>
          <cell r="DZ16" t="str">
            <v/>
          </cell>
          <cell r="EA16">
            <v>41</v>
          </cell>
          <cell r="EB16">
            <v>2</v>
          </cell>
          <cell r="EC16" t="str">
            <v/>
          </cell>
          <cell r="ED16" t="str">
            <v/>
          </cell>
        </row>
        <row r="17">
          <cell r="A17" t="str">
            <v>2.1.3</v>
          </cell>
          <cell r="B17" t="str">
            <v>School life expectancy, primary to tertiary education (years)</v>
          </cell>
          <cell r="C17" t="str">
            <v>good</v>
          </cell>
          <cell r="D17" t="str">
            <v>SCORE</v>
          </cell>
          <cell r="E17">
            <v>92</v>
          </cell>
          <cell r="F17">
            <v>67</v>
          </cell>
          <cell r="G17">
            <v>116</v>
          </cell>
          <cell r="H17">
            <v>24</v>
          </cell>
          <cell r="I17">
            <v>77</v>
          </cell>
          <cell r="J17">
            <v>1</v>
          </cell>
          <cell r="K17">
            <v>32</v>
          </cell>
          <cell r="L17">
            <v>86</v>
          </cell>
          <cell r="M17" t="str">
            <v/>
          </cell>
          <cell r="N17">
            <v>118</v>
          </cell>
          <cell r="O17">
            <v>39</v>
          </cell>
          <cell r="P17">
            <v>16</v>
          </cell>
          <cell r="Q17">
            <v>108</v>
          </cell>
          <cell r="R17">
            <v>53</v>
          </cell>
          <cell r="S17">
            <v>57</v>
          </cell>
          <cell r="T17">
            <v>74</v>
          </cell>
          <cell r="U17">
            <v>46</v>
          </cell>
          <cell r="V17">
            <v>44</v>
          </cell>
          <cell r="W17">
            <v>55</v>
          </cell>
          <cell r="X17">
            <v>122</v>
          </cell>
          <cell r="Y17">
            <v>107</v>
          </cell>
          <cell r="Z17">
            <v>106</v>
          </cell>
          <cell r="AA17">
            <v>18</v>
          </cell>
          <cell r="AB17">
            <v>37</v>
          </cell>
          <cell r="AC17">
            <v>89</v>
          </cell>
          <cell r="AD17">
            <v>54</v>
          </cell>
          <cell r="AE17">
            <v>88</v>
          </cell>
          <cell r="AF17">
            <v>121</v>
          </cell>
          <cell r="AG17">
            <v>47</v>
          </cell>
          <cell r="AH17">
            <v>42</v>
          </cell>
          <cell r="AI17">
            <v>27</v>
          </cell>
          <cell r="AJ17">
            <v>7</v>
          </cell>
          <cell r="AK17">
            <v>80</v>
          </cell>
          <cell r="AL17">
            <v>58</v>
          </cell>
          <cell r="AM17">
            <v>95</v>
          </cell>
          <cell r="AN17">
            <v>76</v>
          </cell>
          <cell r="AO17">
            <v>22</v>
          </cell>
          <cell r="AP17">
            <v>115</v>
          </cell>
          <cell r="AQ17">
            <v>6</v>
          </cell>
          <cell r="AR17">
            <v>14</v>
          </cell>
          <cell r="AS17">
            <v>65</v>
          </cell>
          <cell r="AT17" t="str">
            <v/>
          </cell>
          <cell r="AU17">
            <v>103</v>
          </cell>
          <cell r="AV17">
            <v>11</v>
          </cell>
          <cell r="AW17">
            <v>100</v>
          </cell>
          <cell r="AX17">
            <v>79</v>
          </cell>
          <cell r="AY17">
            <v>90</v>
          </cell>
          <cell r="AZ17">
            <v>21</v>
          </cell>
          <cell r="BA17">
            <v>30</v>
          </cell>
          <cell r="BB17">
            <v>3</v>
          </cell>
          <cell r="BC17">
            <v>105</v>
          </cell>
          <cell r="BD17">
            <v>63</v>
          </cell>
          <cell r="BE17">
            <v>68</v>
          </cell>
          <cell r="BF17">
            <v>4</v>
          </cell>
          <cell r="BG17">
            <v>28</v>
          </cell>
          <cell r="BH17">
            <v>13</v>
          </cell>
          <cell r="BI17">
            <v>48</v>
          </cell>
          <cell r="BJ17">
            <v>34</v>
          </cell>
          <cell r="BK17">
            <v>64</v>
          </cell>
          <cell r="BL17">
            <v>33</v>
          </cell>
          <cell r="BM17">
            <v>96</v>
          </cell>
          <cell r="BN17">
            <v>8</v>
          </cell>
          <cell r="BO17">
            <v>73</v>
          </cell>
          <cell r="BP17">
            <v>71</v>
          </cell>
          <cell r="BQ17">
            <v>29</v>
          </cell>
          <cell r="BR17">
            <v>49</v>
          </cell>
          <cell r="BS17">
            <v>17</v>
          </cell>
          <cell r="BT17">
            <v>61</v>
          </cell>
          <cell r="BU17">
            <v>60</v>
          </cell>
          <cell r="BV17">
            <v>99</v>
          </cell>
          <cell r="BW17">
            <v>111</v>
          </cell>
          <cell r="BX17">
            <v>70</v>
          </cell>
          <cell r="BY17">
            <v>117</v>
          </cell>
          <cell r="BZ17">
            <v>56</v>
          </cell>
          <cell r="CA17">
            <v>50</v>
          </cell>
          <cell r="CB17">
            <v>81</v>
          </cell>
          <cell r="CC17">
            <v>43</v>
          </cell>
          <cell r="CD17">
            <v>102</v>
          </cell>
          <cell r="CE17">
            <v>109</v>
          </cell>
          <cell r="CF17">
            <v>84</v>
          </cell>
          <cell r="CG17">
            <v>113</v>
          </cell>
          <cell r="CH17">
            <v>10</v>
          </cell>
          <cell r="CI17">
            <v>2</v>
          </cell>
          <cell r="CJ17">
            <v>97</v>
          </cell>
          <cell r="CK17">
            <v>123</v>
          </cell>
          <cell r="CL17">
            <v>112</v>
          </cell>
          <cell r="CM17">
            <v>5</v>
          </cell>
          <cell r="CN17">
            <v>83</v>
          </cell>
          <cell r="CO17">
            <v>120</v>
          </cell>
          <cell r="CP17">
            <v>62</v>
          </cell>
          <cell r="CQ17">
            <v>87</v>
          </cell>
          <cell r="CR17">
            <v>66</v>
          </cell>
          <cell r="CS17">
            <v>82</v>
          </cell>
          <cell r="CT17">
            <v>31</v>
          </cell>
          <cell r="CU17">
            <v>20</v>
          </cell>
          <cell r="CV17">
            <v>78</v>
          </cell>
          <cell r="CW17">
            <v>36</v>
          </cell>
          <cell r="CX17">
            <v>45</v>
          </cell>
          <cell r="CY17">
            <v>94</v>
          </cell>
          <cell r="CZ17">
            <v>51</v>
          </cell>
          <cell r="DA17">
            <v>119</v>
          </cell>
          <cell r="DB17">
            <v>52</v>
          </cell>
          <cell r="DC17" t="str">
            <v/>
          </cell>
          <cell r="DD17">
            <v>35</v>
          </cell>
          <cell r="DE17">
            <v>9</v>
          </cell>
          <cell r="DF17" t="str">
            <v/>
          </cell>
          <cell r="DG17">
            <v>12</v>
          </cell>
          <cell r="DH17">
            <v>69</v>
          </cell>
          <cell r="DI17">
            <v>124</v>
          </cell>
          <cell r="DJ17">
            <v>101</v>
          </cell>
          <cell r="DK17">
            <v>23</v>
          </cell>
          <cell r="DL17">
            <v>26</v>
          </cell>
          <cell r="DM17">
            <v>93</v>
          </cell>
          <cell r="DN17">
            <v>91</v>
          </cell>
          <cell r="DO17">
            <v>110</v>
          </cell>
          <cell r="DP17">
            <v>75</v>
          </cell>
          <cell r="DQ17">
            <v>72</v>
          </cell>
          <cell r="DR17">
            <v>40</v>
          </cell>
          <cell r="DS17">
            <v>85</v>
          </cell>
          <cell r="DT17">
            <v>98</v>
          </cell>
          <cell r="DU17">
            <v>38</v>
          </cell>
          <cell r="DV17">
            <v>59</v>
          </cell>
          <cell r="DW17">
            <v>15</v>
          </cell>
          <cell r="DX17">
            <v>19</v>
          </cell>
          <cell r="DY17">
            <v>25</v>
          </cell>
          <cell r="DZ17">
            <v>41</v>
          </cell>
          <cell r="EA17">
            <v>104</v>
          </cell>
          <cell r="EB17">
            <v>114</v>
          </cell>
          <cell r="EC17" t="str">
            <v/>
          </cell>
          <cell r="ED17" t="str">
            <v/>
          </cell>
        </row>
        <row r="18">
          <cell r="A18" t="str">
            <v>2.1.4</v>
          </cell>
          <cell r="B18" t="str">
            <v>PISA average scales in reading, mathematics and science</v>
          </cell>
          <cell r="C18" t="str">
            <v>good</v>
          </cell>
          <cell r="D18" t="str">
            <v>SCORE</v>
          </cell>
          <cell r="E18">
            <v>58</v>
          </cell>
          <cell r="F18" t="str">
            <v/>
          </cell>
          <cell r="G18" t="str">
            <v/>
          </cell>
          <cell r="H18">
            <v>53</v>
          </cell>
          <cell r="I18" t="str">
            <v/>
          </cell>
          <cell r="J18">
            <v>9</v>
          </cell>
          <cell r="K18">
            <v>29</v>
          </cell>
          <cell r="L18">
            <v>55</v>
          </cell>
          <cell r="M18" t="str">
            <v/>
          </cell>
          <cell r="N18" t="str">
            <v/>
          </cell>
          <cell r="O18" t="str">
            <v/>
          </cell>
          <cell r="P18">
            <v>14</v>
          </cell>
          <cell r="Q18" t="str">
            <v/>
          </cell>
          <cell r="R18" t="str">
            <v/>
          </cell>
          <cell r="S18" t="str">
            <v/>
          </cell>
          <cell r="T18" t="str">
            <v/>
          </cell>
          <cell r="U18">
            <v>50</v>
          </cell>
          <cell r="V18" t="str">
            <v/>
          </cell>
          <cell r="W18">
            <v>43</v>
          </cell>
          <cell r="X18" t="str">
            <v/>
          </cell>
          <cell r="Y18" t="str">
            <v/>
          </cell>
          <cell r="Z18" t="str">
            <v/>
          </cell>
          <cell r="AA18">
            <v>7</v>
          </cell>
          <cell r="AB18">
            <v>42</v>
          </cell>
          <cell r="AC18">
            <v>1</v>
          </cell>
          <cell r="AD18">
            <v>51</v>
          </cell>
          <cell r="AE18" t="str">
            <v/>
          </cell>
          <cell r="AF18" t="str">
            <v/>
          </cell>
          <cell r="AG18">
            <v>35</v>
          </cell>
          <cell r="AH18" t="str">
            <v/>
          </cell>
          <cell r="AI18">
            <v>26</v>
          </cell>
          <cell r="AJ18">
            <v>19</v>
          </cell>
          <cell r="AK18" t="str">
            <v/>
          </cell>
          <cell r="AL18" t="str">
            <v/>
          </cell>
          <cell r="AM18" t="str">
            <v/>
          </cell>
          <cell r="AN18" t="str">
            <v/>
          </cell>
          <cell r="AO18">
            <v>12</v>
          </cell>
          <cell r="AP18" t="str">
            <v/>
          </cell>
          <cell r="AQ18">
            <v>3</v>
          </cell>
          <cell r="AR18">
            <v>22</v>
          </cell>
          <cell r="AS18" t="str">
            <v/>
          </cell>
          <cell r="AT18">
            <v>13</v>
          </cell>
          <cell r="AU18" t="str">
            <v/>
          </cell>
          <cell r="AV18">
            <v>36</v>
          </cell>
          <cell r="AW18" t="str">
            <v/>
          </cell>
          <cell r="AX18" t="str">
            <v/>
          </cell>
          <cell r="AY18" t="str">
            <v/>
          </cell>
          <cell r="AZ18">
            <v>2</v>
          </cell>
          <cell r="BA18">
            <v>24</v>
          </cell>
          <cell r="BB18">
            <v>16</v>
          </cell>
          <cell r="BC18" t="str">
            <v/>
          </cell>
          <cell r="BD18">
            <v>56</v>
          </cell>
          <cell r="BE18" t="str">
            <v/>
          </cell>
          <cell r="BF18">
            <v>21</v>
          </cell>
          <cell r="BG18">
            <v>39</v>
          </cell>
          <cell r="BH18">
            <v>31</v>
          </cell>
          <cell r="BI18" t="str">
            <v/>
          </cell>
          <cell r="BJ18">
            <v>6</v>
          </cell>
          <cell r="BK18">
            <v>49</v>
          </cell>
          <cell r="BL18">
            <v>52</v>
          </cell>
          <cell r="BM18" t="str">
            <v/>
          </cell>
          <cell r="BN18">
            <v>5</v>
          </cell>
          <cell r="BO18" t="str">
            <v/>
          </cell>
          <cell r="BP18">
            <v>62</v>
          </cell>
          <cell r="BQ18">
            <v>30</v>
          </cell>
          <cell r="BR18" t="str">
            <v/>
          </cell>
          <cell r="BS18">
            <v>34</v>
          </cell>
          <cell r="BT18">
            <v>33</v>
          </cell>
          <cell r="BU18">
            <v>57</v>
          </cell>
          <cell r="BV18" t="str">
            <v/>
          </cell>
          <cell r="BW18" t="str">
            <v/>
          </cell>
          <cell r="BX18" t="str">
            <v/>
          </cell>
          <cell r="BY18" t="str">
            <v/>
          </cell>
          <cell r="BZ18" t="str">
            <v/>
          </cell>
          <cell r="CA18">
            <v>47</v>
          </cell>
          <cell r="CB18" t="str">
            <v/>
          </cell>
          <cell r="CC18" t="str">
            <v/>
          </cell>
          <cell r="CD18" t="str">
            <v/>
          </cell>
          <cell r="CE18" t="str">
            <v/>
          </cell>
          <cell r="CF18" t="str">
            <v/>
          </cell>
          <cell r="CG18" t="str">
            <v/>
          </cell>
          <cell r="CH18">
            <v>10</v>
          </cell>
          <cell r="CI18">
            <v>8</v>
          </cell>
          <cell r="CJ18" t="str">
            <v/>
          </cell>
          <cell r="CK18" t="str">
            <v/>
          </cell>
          <cell r="CL18" t="str">
            <v/>
          </cell>
          <cell r="CM18">
            <v>17</v>
          </cell>
          <cell r="CN18" t="str">
            <v/>
          </cell>
          <cell r="CO18" t="str">
            <v/>
          </cell>
          <cell r="CP18">
            <v>60</v>
          </cell>
          <cell r="CQ18" t="str">
            <v/>
          </cell>
          <cell r="CR18">
            <v>61</v>
          </cell>
          <cell r="CS18" t="str">
            <v/>
          </cell>
          <cell r="CT18">
            <v>15</v>
          </cell>
          <cell r="CU18">
            <v>27</v>
          </cell>
          <cell r="CV18">
            <v>59</v>
          </cell>
          <cell r="CW18">
            <v>45</v>
          </cell>
          <cell r="CX18">
            <v>37</v>
          </cell>
          <cell r="CY18" t="str">
            <v/>
          </cell>
          <cell r="CZ18" t="str">
            <v/>
          </cell>
          <cell r="DA18" t="str">
            <v/>
          </cell>
          <cell r="DB18">
            <v>41</v>
          </cell>
          <cell r="DC18">
            <v>4</v>
          </cell>
          <cell r="DD18">
            <v>28</v>
          </cell>
          <cell r="DE18">
            <v>20</v>
          </cell>
          <cell r="DF18" t="str">
            <v/>
          </cell>
          <cell r="DG18">
            <v>32</v>
          </cell>
          <cell r="DH18" t="str">
            <v/>
          </cell>
          <cell r="DI18" t="str">
            <v/>
          </cell>
          <cell r="DJ18" t="str">
            <v/>
          </cell>
          <cell r="DK18">
            <v>25</v>
          </cell>
          <cell r="DL18">
            <v>11</v>
          </cell>
          <cell r="DM18" t="str">
            <v/>
          </cell>
          <cell r="DN18" t="str">
            <v/>
          </cell>
          <cell r="DO18" t="str">
            <v/>
          </cell>
          <cell r="DP18">
            <v>46</v>
          </cell>
          <cell r="DQ18">
            <v>48</v>
          </cell>
          <cell r="DR18">
            <v>54</v>
          </cell>
          <cell r="DS18">
            <v>40</v>
          </cell>
          <cell r="DT18" t="str">
            <v/>
          </cell>
          <cell r="DU18" t="str">
            <v/>
          </cell>
          <cell r="DV18">
            <v>38</v>
          </cell>
          <cell r="DW18">
            <v>18</v>
          </cell>
          <cell r="DX18">
            <v>23</v>
          </cell>
          <cell r="DY18">
            <v>44</v>
          </cell>
          <cell r="DZ18" t="str">
            <v/>
          </cell>
          <cell r="EA18" t="str">
            <v/>
          </cell>
          <cell r="EB18" t="str">
            <v/>
          </cell>
          <cell r="EC18" t="str">
            <v/>
          </cell>
          <cell r="ED18" t="str">
            <v/>
          </cell>
        </row>
        <row r="19">
          <cell r="A19" t="str">
            <v>2.1.5</v>
          </cell>
          <cell r="B19" t="str">
            <v>Pupil-teacher ratio, secondary</v>
          </cell>
          <cell r="C19" t="str">
            <v>bad</v>
          </cell>
          <cell r="D19" t="str">
            <v>SCORE</v>
          </cell>
          <cell r="E19">
            <v>64</v>
          </cell>
          <cell r="F19">
            <v>92</v>
          </cell>
          <cell r="G19">
            <v>87</v>
          </cell>
          <cell r="H19">
            <v>45</v>
          </cell>
          <cell r="I19">
            <v>2</v>
          </cell>
          <cell r="J19" t="str">
            <v/>
          </cell>
          <cell r="K19">
            <v>33</v>
          </cell>
          <cell r="L19">
            <v>6</v>
          </cell>
          <cell r="M19">
            <v>47</v>
          </cell>
          <cell r="N19">
            <v>111</v>
          </cell>
          <cell r="O19">
            <v>7</v>
          </cell>
          <cell r="P19">
            <v>24</v>
          </cell>
          <cell r="Q19">
            <v>103</v>
          </cell>
          <cell r="R19">
            <v>83</v>
          </cell>
          <cell r="S19">
            <v>51</v>
          </cell>
          <cell r="T19">
            <v>58</v>
          </cell>
          <cell r="U19">
            <v>78</v>
          </cell>
          <cell r="V19">
            <v>30</v>
          </cell>
          <cell r="W19">
            <v>41</v>
          </cell>
          <cell r="X19">
            <v>117</v>
          </cell>
          <cell r="Y19">
            <v>114</v>
          </cell>
          <cell r="Z19">
            <v>72</v>
          </cell>
          <cell r="AA19">
            <v>85</v>
          </cell>
          <cell r="AB19">
            <v>100</v>
          </cell>
          <cell r="AC19">
            <v>68</v>
          </cell>
          <cell r="AD19">
            <v>109</v>
          </cell>
          <cell r="AE19">
            <v>70</v>
          </cell>
          <cell r="AF19" t="str">
            <v/>
          </cell>
          <cell r="AG19">
            <v>12</v>
          </cell>
          <cell r="AH19">
            <v>29</v>
          </cell>
          <cell r="AI19">
            <v>38</v>
          </cell>
          <cell r="AJ19">
            <v>25</v>
          </cell>
          <cell r="AK19">
            <v>110</v>
          </cell>
          <cell r="AL19">
            <v>98</v>
          </cell>
          <cell r="AM19">
            <v>77</v>
          </cell>
          <cell r="AN19">
            <v>107</v>
          </cell>
          <cell r="AO19">
            <v>17</v>
          </cell>
          <cell r="AP19">
            <v>124</v>
          </cell>
          <cell r="AQ19">
            <v>23</v>
          </cell>
          <cell r="AR19">
            <v>46</v>
          </cell>
          <cell r="AS19">
            <v>3</v>
          </cell>
          <cell r="AT19">
            <v>55</v>
          </cell>
          <cell r="AU19">
            <v>84</v>
          </cell>
          <cell r="AV19">
            <v>5</v>
          </cell>
          <cell r="AW19">
            <v>75</v>
          </cell>
          <cell r="AX19">
            <v>94</v>
          </cell>
          <cell r="AY19">
            <v>39</v>
          </cell>
          <cell r="AZ19" t="str">
            <v/>
          </cell>
          <cell r="BA19">
            <v>28</v>
          </cell>
          <cell r="BB19">
            <v>40</v>
          </cell>
          <cell r="BC19">
            <v>118</v>
          </cell>
          <cell r="BD19">
            <v>49</v>
          </cell>
          <cell r="BE19" t="str">
            <v/>
          </cell>
          <cell r="BF19">
            <v>31</v>
          </cell>
          <cell r="BG19">
            <v>19</v>
          </cell>
          <cell r="BH19">
            <v>26</v>
          </cell>
          <cell r="BI19">
            <v>90</v>
          </cell>
          <cell r="BJ19">
            <v>44</v>
          </cell>
          <cell r="BK19">
            <v>42</v>
          </cell>
          <cell r="BL19">
            <v>16</v>
          </cell>
          <cell r="BM19">
            <v>116</v>
          </cell>
          <cell r="BN19">
            <v>81</v>
          </cell>
          <cell r="BO19">
            <v>8</v>
          </cell>
          <cell r="BP19">
            <v>57</v>
          </cell>
          <cell r="BQ19">
            <v>21</v>
          </cell>
          <cell r="BR19">
            <v>14</v>
          </cell>
          <cell r="BS19">
            <v>13</v>
          </cell>
          <cell r="BT19">
            <v>27</v>
          </cell>
          <cell r="BU19">
            <v>53</v>
          </cell>
          <cell r="BV19">
            <v>102</v>
          </cell>
          <cell r="BW19" t="str">
            <v/>
          </cell>
          <cell r="BX19">
            <v>59</v>
          </cell>
          <cell r="BY19">
            <v>101</v>
          </cell>
          <cell r="BZ19">
            <v>71</v>
          </cell>
          <cell r="CA19">
            <v>80</v>
          </cell>
          <cell r="CB19">
            <v>36</v>
          </cell>
          <cell r="CC19">
            <v>86</v>
          </cell>
          <cell r="CD19">
            <v>76</v>
          </cell>
          <cell r="CE19">
            <v>119</v>
          </cell>
          <cell r="CF19">
            <v>104</v>
          </cell>
          <cell r="CG19">
            <v>122</v>
          </cell>
          <cell r="CH19">
            <v>54</v>
          </cell>
          <cell r="CI19">
            <v>62</v>
          </cell>
          <cell r="CJ19">
            <v>113</v>
          </cell>
          <cell r="CK19">
            <v>115</v>
          </cell>
          <cell r="CL19">
            <v>112</v>
          </cell>
          <cell r="CM19">
            <v>11</v>
          </cell>
          <cell r="CN19">
            <v>65</v>
          </cell>
          <cell r="CO19">
            <v>123</v>
          </cell>
          <cell r="CP19">
            <v>63</v>
          </cell>
          <cell r="CQ19">
            <v>69</v>
          </cell>
          <cell r="CR19">
            <v>73</v>
          </cell>
          <cell r="CS19">
            <v>120</v>
          </cell>
          <cell r="CT19">
            <v>35</v>
          </cell>
          <cell r="CU19">
            <v>1</v>
          </cell>
          <cell r="CV19">
            <v>18</v>
          </cell>
          <cell r="CW19">
            <v>52</v>
          </cell>
          <cell r="CX19">
            <v>10</v>
          </cell>
          <cell r="CY19">
            <v>99</v>
          </cell>
          <cell r="CZ19">
            <v>37</v>
          </cell>
          <cell r="DA19">
            <v>108</v>
          </cell>
          <cell r="DB19">
            <v>22</v>
          </cell>
          <cell r="DC19">
            <v>66</v>
          </cell>
          <cell r="DD19">
            <v>48</v>
          </cell>
          <cell r="DE19">
            <v>15</v>
          </cell>
          <cell r="DF19">
            <v>106</v>
          </cell>
          <cell r="DG19">
            <v>34</v>
          </cell>
          <cell r="DH19">
            <v>89</v>
          </cell>
          <cell r="DI19">
            <v>96</v>
          </cell>
          <cell r="DJ19">
            <v>88</v>
          </cell>
          <cell r="DK19">
            <v>20</v>
          </cell>
          <cell r="DL19" t="str">
            <v/>
          </cell>
          <cell r="DM19">
            <v>4</v>
          </cell>
          <cell r="DN19">
            <v>74</v>
          </cell>
          <cell r="DO19">
            <v>121</v>
          </cell>
          <cell r="DP19">
            <v>93</v>
          </cell>
          <cell r="DQ19">
            <v>56</v>
          </cell>
          <cell r="DR19">
            <v>67</v>
          </cell>
          <cell r="DS19">
            <v>79</v>
          </cell>
          <cell r="DT19">
            <v>82</v>
          </cell>
          <cell r="DU19">
            <v>32</v>
          </cell>
          <cell r="DV19">
            <v>43</v>
          </cell>
          <cell r="DW19">
            <v>60</v>
          </cell>
          <cell r="DX19">
            <v>61</v>
          </cell>
          <cell r="DY19">
            <v>50</v>
          </cell>
          <cell r="DZ19">
            <v>9</v>
          </cell>
          <cell r="EA19">
            <v>91</v>
          </cell>
          <cell r="EB19">
            <v>105</v>
          </cell>
          <cell r="EC19">
            <v>95</v>
          </cell>
          <cell r="ED19">
            <v>97</v>
          </cell>
        </row>
        <row r="20">
          <cell r="A20" t="str">
            <v>2.2.1</v>
          </cell>
          <cell r="B20" t="str">
            <v>School enrollment, tertiary (% gross)</v>
          </cell>
          <cell r="C20" t="str">
            <v>good</v>
          </cell>
          <cell r="D20" t="str">
            <v>SCORE</v>
          </cell>
          <cell r="E20">
            <v>83</v>
          </cell>
          <cell r="F20">
            <v>68</v>
          </cell>
          <cell r="G20">
            <v>120</v>
          </cell>
          <cell r="H20">
            <v>20</v>
          </cell>
          <cell r="I20">
            <v>46</v>
          </cell>
          <cell r="J20">
            <v>12</v>
          </cell>
          <cell r="K20">
            <v>37</v>
          </cell>
          <cell r="L20">
            <v>84</v>
          </cell>
          <cell r="M20">
            <v>42</v>
          </cell>
          <cell r="N20">
            <v>105</v>
          </cell>
          <cell r="O20">
            <v>13</v>
          </cell>
          <cell r="P20">
            <v>26</v>
          </cell>
          <cell r="Q20">
            <v>110</v>
          </cell>
          <cell r="R20">
            <v>57</v>
          </cell>
          <cell r="S20">
            <v>60</v>
          </cell>
          <cell r="T20">
            <v>106</v>
          </cell>
          <cell r="U20">
            <v>59</v>
          </cell>
          <cell r="V20">
            <v>89</v>
          </cell>
          <cell r="W20">
            <v>43</v>
          </cell>
          <cell r="X20">
            <v>118</v>
          </cell>
          <cell r="Y20">
            <v>97</v>
          </cell>
          <cell r="Z20">
            <v>100</v>
          </cell>
          <cell r="AA20">
            <v>27</v>
          </cell>
          <cell r="AB20">
            <v>36</v>
          </cell>
          <cell r="AC20">
            <v>79</v>
          </cell>
          <cell r="AD20">
            <v>61</v>
          </cell>
          <cell r="AE20">
            <v>77</v>
          </cell>
          <cell r="AF20">
            <v>103</v>
          </cell>
          <cell r="AG20">
            <v>45</v>
          </cell>
          <cell r="AH20">
            <v>51</v>
          </cell>
          <cell r="AI20">
            <v>32</v>
          </cell>
          <cell r="AJ20">
            <v>9</v>
          </cell>
          <cell r="AK20">
            <v>66</v>
          </cell>
          <cell r="AL20">
            <v>52</v>
          </cell>
          <cell r="AM20">
            <v>72</v>
          </cell>
          <cell r="AN20">
            <v>78</v>
          </cell>
          <cell r="AO20">
            <v>25</v>
          </cell>
          <cell r="AP20">
            <v>116</v>
          </cell>
          <cell r="AQ20">
            <v>2</v>
          </cell>
          <cell r="AR20">
            <v>38</v>
          </cell>
          <cell r="AS20">
            <v>76</v>
          </cell>
          <cell r="AT20" t="str">
            <v/>
          </cell>
          <cell r="AU20">
            <v>102</v>
          </cell>
          <cell r="AV20">
            <v>3</v>
          </cell>
          <cell r="AW20">
            <v>88</v>
          </cell>
          <cell r="AX20">
            <v>93</v>
          </cell>
          <cell r="AY20">
            <v>86</v>
          </cell>
          <cell r="AZ20">
            <v>35</v>
          </cell>
          <cell r="BA20">
            <v>23</v>
          </cell>
          <cell r="BB20">
            <v>14</v>
          </cell>
          <cell r="BC20">
            <v>90</v>
          </cell>
          <cell r="BD20">
            <v>81</v>
          </cell>
          <cell r="BE20">
            <v>62</v>
          </cell>
          <cell r="BF20">
            <v>31</v>
          </cell>
          <cell r="BG20">
            <v>30</v>
          </cell>
          <cell r="BH20">
            <v>21</v>
          </cell>
          <cell r="BI20">
            <v>80</v>
          </cell>
          <cell r="BJ20">
            <v>33</v>
          </cell>
          <cell r="BK20">
            <v>53</v>
          </cell>
          <cell r="BL20">
            <v>55</v>
          </cell>
          <cell r="BM20">
            <v>115</v>
          </cell>
          <cell r="BN20">
            <v>1</v>
          </cell>
          <cell r="BO20">
            <v>85</v>
          </cell>
          <cell r="BP20">
            <v>44</v>
          </cell>
          <cell r="BQ20">
            <v>19</v>
          </cell>
          <cell r="BR20">
            <v>41</v>
          </cell>
          <cell r="BS20">
            <v>10</v>
          </cell>
          <cell r="BT20">
            <v>98</v>
          </cell>
          <cell r="BU20">
            <v>54</v>
          </cell>
          <cell r="BV20">
            <v>117</v>
          </cell>
          <cell r="BW20">
            <v>125</v>
          </cell>
          <cell r="BX20">
            <v>63</v>
          </cell>
          <cell r="BY20">
            <v>108</v>
          </cell>
          <cell r="BZ20">
            <v>75</v>
          </cell>
          <cell r="CA20">
            <v>73</v>
          </cell>
          <cell r="CB20">
            <v>58</v>
          </cell>
          <cell r="CC20">
            <v>40</v>
          </cell>
          <cell r="CD20">
            <v>91</v>
          </cell>
          <cell r="CE20">
            <v>122</v>
          </cell>
          <cell r="CF20">
            <v>101</v>
          </cell>
          <cell r="CG20">
            <v>111</v>
          </cell>
          <cell r="CH20">
            <v>28</v>
          </cell>
          <cell r="CI20">
            <v>8</v>
          </cell>
          <cell r="CJ20">
            <v>87</v>
          </cell>
          <cell r="CK20">
            <v>124</v>
          </cell>
          <cell r="CL20">
            <v>96</v>
          </cell>
          <cell r="CM20">
            <v>15</v>
          </cell>
          <cell r="CN20">
            <v>74</v>
          </cell>
          <cell r="CO20">
            <v>107</v>
          </cell>
          <cell r="CP20">
            <v>49</v>
          </cell>
          <cell r="CQ20">
            <v>71</v>
          </cell>
          <cell r="CR20">
            <v>64</v>
          </cell>
          <cell r="CS20">
            <v>70</v>
          </cell>
          <cell r="CT20">
            <v>18</v>
          </cell>
          <cell r="CU20">
            <v>29</v>
          </cell>
          <cell r="CV20">
            <v>94</v>
          </cell>
          <cell r="CW20">
            <v>22</v>
          </cell>
          <cell r="CX20">
            <v>11</v>
          </cell>
          <cell r="CY20">
            <v>112</v>
          </cell>
          <cell r="CZ20">
            <v>67</v>
          </cell>
          <cell r="DA20">
            <v>104</v>
          </cell>
          <cell r="DB20">
            <v>47</v>
          </cell>
          <cell r="DC20" t="str">
            <v/>
          </cell>
          <cell r="DD20">
            <v>39</v>
          </cell>
          <cell r="DE20">
            <v>4</v>
          </cell>
          <cell r="DF20" t="str">
            <v/>
          </cell>
          <cell r="DG20">
            <v>17</v>
          </cell>
          <cell r="DH20" t="str">
            <v/>
          </cell>
          <cell r="DI20">
            <v>109</v>
          </cell>
          <cell r="DJ20">
            <v>113</v>
          </cell>
          <cell r="DK20">
            <v>16</v>
          </cell>
          <cell r="DL20">
            <v>48</v>
          </cell>
          <cell r="DM20" t="str">
            <v/>
          </cell>
          <cell r="DN20">
            <v>82</v>
          </cell>
          <cell r="DO20">
            <v>123</v>
          </cell>
          <cell r="DP20">
            <v>50</v>
          </cell>
          <cell r="DQ20">
            <v>92</v>
          </cell>
          <cell r="DR20">
            <v>65</v>
          </cell>
          <cell r="DS20">
            <v>56</v>
          </cell>
          <cell r="DT20">
            <v>114</v>
          </cell>
          <cell r="DU20">
            <v>6</v>
          </cell>
          <cell r="DV20">
            <v>69</v>
          </cell>
          <cell r="DW20">
            <v>34</v>
          </cell>
          <cell r="DX20">
            <v>5</v>
          </cell>
          <cell r="DY20">
            <v>24</v>
          </cell>
          <cell r="DZ20">
            <v>7</v>
          </cell>
          <cell r="EA20">
            <v>99</v>
          </cell>
          <cell r="EB20">
            <v>95</v>
          </cell>
          <cell r="EC20">
            <v>121</v>
          </cell>
          <cell r="ED20">
            <v>119</v>
          </cell>
        </row>
        <row r="21">
          <cell r="A21" t="str">
            <v>2.2.2</v>
          </cell>
          <cell r="B21" t="str">
            <v>Tertiary graduates in science (% of total tertiary graduates)</v>
          </cell>
          <cell r="C21" t="str">
            <v>good</v>
          </cell>
          <cell r="D21" t="str">
            <v>SCORE</v>
          </cell>
          <cell r="E21">
            <v>93</v>
          </cell>
          <cell r="F21">
            <v>19</v>
          </cell>
          <cell r="G21">
            <v>32</v>
          </cell>
          <cell r="H21">
            <v>58</v>
          </cell>
          <cell r="I21">
            <v>96</v>
          </cell>
          <cell r="J21">
            <v>22</v>
          </cell>
          <cell r="K21">
            <v>24</v>
          </cell>
          <cell r="L21">
            <v>34</v>
          </cell>
          <cell r="M21" t="str">
            <v/>
          </cell>
          <cell r="N21">
            <v>49</v>
          </cell>
          <cell r="O21">
            <v>92</v>
          </cell>
          <cell r="P21">
            <v>75</v>
          </cell>
          <cell r="Q21" t="str">
            <v/>
          </cell>
          <cell r="R21">
            <v>82</v>
          </cell>
          <cell r="S21" t="str">
            <v/>
          </cell>
          <cell r="T21">
            <v>45</v>
          </cell>
          <cell r="U21">
            <v>63</v>
          </cell>
          <cell r="V21">
            <v>57</v>
          </cell>
          <cell r="W21">
            <v>86</v>
          </cell>
          <cell r="X21" t="str">
            <v/>
          </cell>
          <cell r="Y21">
            <v>36</v>
          </cell>
          <cell r="Z21">
            <v>10</v>
          </cell>
          <cell r="AA21">
            <v>27</v>
          </cell>
          <cell r="AB21">
            <v>64</v>
          </cell>
          <cell r="AC21" t="str">
            <v/>
          </cell>
          <cell r="AD21">
            <v>94</v>
          </cell>
          <cell r="AE21">
            <v>72</v>
          </cell>
          <cell r="AF21" t="str">
            <v/>
          </cell>
          <cell r="AG21">
            <v>42</v>
          </cell>
          <cell r="AH21">
            <v>37</v>
          </cell>
          <cell r="AI21">
            <v>38</v>
          </cell>
          <cell r="AJ21">
            <v>59</v>
          </cell>
          <cell r="AK21" t="str">
            <v/>
          </cell>
          <cell r="AL21">
            <v>77</v>
          </cell>
          <cell r="AM21" t="str">
            <v/>
          </cell>
          <cell r="AN21">
            <v>3</v>
          </cell>
          <cell r="AO21">
            <v>30</v>
          </cell>
          <cell r="AP21">
            <v>44</v>
          </cell>
          <cell r="AQ21">
            <v>18</v>
          </cell>
          <cell r="AR21">
            <v>26</v>
          </cell>
          <cell r="AS21">
            <v>71</v>
          </cell>
          <cell r="AT21">
            <v>15</v>
          </cell>
          <cell r="AU21">
            <v>31</v>
          </cell>
          <cell r="AV21">
            <v>21</v>
          </cell>
          <cell r="AW21">
            <v>90</v>
          </cell>
          <cell r="AX21">
            <v>40</v>
          </cell>
          <cell r="AY21">
            <v>95</v>
          </cell>
          <cell r="AZ21">
            <v>6</v>
          </cell>
          <cell r="BA21">
            <v>73</v>
          </cell>
          <cell r="BB21">
            <v>66</v>
          </cell>
          <cell r="BC21" t="str">
            <v/>
          </cell>
          <cell r="BD21">
            <v>76</v>
          </cell>
          <cell r="BE21">
            <v>35</v>
          </cell>
          <cell r="BF21">
            <v>12</v>
          </cell>
          <cell r="BG21">
            <v>68</v>
          </cell>
          <cell r="BH21">
            <v>65</v>
          </cell>
          <cell r="BI21" t="str">
            <v/>
          </cell>
          <cell r="BJ21">
            <v>88</v>
          </cell>
          <cell r="BK21">
            <v>9</v>
          </cell>
          <cell r="BL21" t="str">
            <v/>
          </cell>
          <cell r="BM21">
            <v>16</v>
          </cell>
          <cell r="BN21">
            <v>52</v>
          </cell>
          <cell r="BO21" t="str">
            <v/>
          </cell>
          <cell r="BP21">
            <v>79</v>
          </cell>
          <cell r="BQ21">
            <v>81</v>
          </cell>
          <cell r="BR21">
            <v>11</v>
          </cell>
          <cell r="BS21">
            <v>78</v>
          </cell>
          <cell r="BT21" t="str">
            <v/>
          </cell>
          <cell r="BU21">
            <v>47</v>
          </cell>
          <cell r="BV21">
            <v>14</v>
          </cell>
          <cell r="BW21">
            <v>60</v>
          </cell>
          <cell r="BX21">
            <v>8</v>
          </cell>
          <cell r="BY21" t="str">
            <v/>
          </cell>
          <cell r="BZ21" t="str">
            <v/>
          </cell>
          <cell r="CA21">
            <v>23</v>
          </cell>
          <cell r="CB21" t="str">
            <v/>
          </cell>
          <cell r="CC21">
            <v>80</v>
          </cell>
          <cell r="CD21">
            <v>1</v>
          </cell>
          <cell r="CE21">
            <v>50</v>
          </cell>
          <cell r="CF21">
            <v>97</v>
          </cell>
          <cell r="CG21">
            <v>56</v>
          </cell>
          <cell r="CH21">
            <v>69</v>
          </cell>
          <cell r="CI21">
            <v>17</v>
          </cell>
          <cell r="CJ21" t="str">
            <v/>
          </cell>
          <cell r="CK21">
            <v>28</v>
          </cell>
          <cell r="CL21" t="str">
            <v/>
          </cell>
          <cell r="CM21">
            <v>53</v>
          </cell>
          <cell r="CN21">
            <v>7</v>
          </cell>
          <cell r="CO21" t="str">
            <v/>
          </cell>
          <cell r="CP21">
            <v>83</v>
          </cell>
          <cell r="CQ21" t="str">
            <v/>
          </cell>
          <cell r="CR21" t="str">
            <v/>
          </cell>
          <cell r="CS21">
            <v>29</v>
          </cell>
          <cell r="CT21">
            <v>51</v>
          </cell>
          <cell r="CU21">
            <v>25</v>
          </cell>
          <cell r="CV21">
            <v>39</v>
          </cell>
          <cell r="CW21">
            <v>67</v>
          </cell>
          <cell r="CX21">
            <v>74</v>
          </cell>
          <cell r="CY21" t="str">
            <v/>
          </cell>
          <cell r="CZ21">
            <v>2</v>
          </cell>
          <cell r="DA21" t="str">
            <v/>
          </cell>
          <cell r="DB21">
            <v>55</v>
          </cell>
          <cell r="DC21" t="str">
            <v/>
          </cell>
          <cell r="DD21">
            <v>54</v>
          </cell>
          <cell r="DE21">
            <v>84</v>
          </cell>
          <cell r="DF21" t="str">
            <v/>
          </cell>
          <cell r="DG21">
            <v>41</v>
          </cell>
          <cell r="DH21" t="str">
            <v/>
          </cell>
          <cell r="DI21" t="str">
            <v/>
          </cell>
          <cell r="DJ21">
            <v>91</v>
          </cell>
          <cell r="DK21">
            <v>62</v>
          </cell>
          <cell r="DL21">
            <v>43</v>
          </cell>
          <cell r="DM21" t="str">
            <v/>
          </cell>
          <cell r="DN21">
            <v>5</v>
          </cell>
          <cell r="DO21">
            <v>89</v>
          </cell>
          <cell r="DP21">
            <v>33</v>
          </cell>
          <cell r="DQ21">
            <v>20</v>
          </cell>
          <cell r="DR21" t="str">
            <v/>
          </cell>
          <cell r="DS21">
            <v>48</v>
          </cell>
          <cell r="DT21">
            <v>87</v>
          </cell>
          <cell r="DU21">
            <v>85</v>
          </cell>
          <cell r="DV21">
            <v>4</v>
          </cell>
          <cell r="DW21">
            <v>13</v>
          </cell>
          <cell r="DX21">
            <v>46</v>
          </cell>
          <cell r="DY21">
            <v>70</v>
          </cell>
          <cell r="DZ21">
            <v>61</v>
          </cell>
          <cell r="EA21" t="str">
            <v/>
          </cell>
          <cell r="EB21" t="str">
            <v/>
          </cell>
          <cell r="EC21" t="str">
            <v/>
          </cell>
          <cell r="ED21" t="str">
            <v/>
          </cell>
        </row>
        <row r="22">
          <cell r="A22" t="str">
            <v>2.2.3</v>
          </cell>
          <cell r="B22" t="str">
            <v>Tertiary graduates in engineering, manufacturing and construction (% of total tertiary graduates)</v>
          </cell>
          <cell r="C22" t="str">
            <v>good</v>
          </cell>
          <cell r="D22" t="str">
            <v>SCORE</v>
          </cell>
          <cell r="E22">
            <v>91</v>
          </cell>
          <cell r="F22">
            <v>42</v>
          </cell>
          <cell r="G22">
            <v>61</v>
          </cell>
          <cell r="H22">
            <v>85</v>
          </cell>
          <cell r="I22">
            <v>83</v>
          </cell>
          <cell r="J22">
            <v>70</v>
          </cell>
          <cell r="K22">
            <v>14</v>
          </cell>
          <cell r="L22">
            <v>79</v>
          </cell>
          <cell r="M22" t="str">
            <v/>
          </cell>
          <cell r="N22">
            <v>96</v>
          </cell>
          <cell r="O22">
            <v>4</v>
          </cell>
          <cell r="P22">
            <v>55</v>
          </cell>
          <cell r="Q22" t="str">
            <v/>
          </cell>
          <cell r="R22">
            <v>49</v>
          </cell>
          <cell r="S22" t="str">
            <v/>
          </cell>
          <cell r="T22">
            <v>89</v>
          </cell>
          <cell r="U22">
            <v>86</v>
          </cell>
          <cell r="V22">
            <v>66</v>
          </cell>
          <cell r="W22">
            <v>28</v>
          </cell>
          <cell r="X22" t="str">
            <v/>
          </cell>
          <cell r="Y22">
            <v>95</v>
          </cell>
          <cell r="Z22">
            <v>92</v>
          </cell>
          <cell r="AA22">
            <v>54</v>
          </cell>
          <cell r="AB22">
            <v>23</v>
          </cell>
          <cell r="AC22" t="str">
            <v/>
          </cell>
          <cell r="AD22">
            <v>6</v>
          </cell>
          <cell r="AE22">
            <v>81</v>
          </cell>
          <cell r="AF22" t="str">
            <v/>
          </cell>
          <cell r="AG22">
            <v>35</v>
          </cell>
          <cell r="AH22">
            <v>94</v>
          </cell>
          <cell r="AI22">
            <v>21</v>
          </cell>
          <cell r="AJ22">
            <v>41</v>
          </cell>
          <cell r="AK22" t="str">
            <v/>
          </cell>
          <cell r="AL22">
            <v>73</v>
          </cell>
          <cell r="AM22" t="str">
            <v/>
          </cell>
          <cell r="AN22">
            <v>51</v>
          </cell>
          <cell r="AO22">
            <v>52</v>
          </cell>
          <cell r="AP22">
            <v>78</v>
          </cell>
          <cell r="AQ22">
            <v>26</v>
          </cell>
          <cell r="AR22">
            <v>22</v>
          </cell>
          <cell r="AS22">
            <v>58</v>
          </cell>
          <cell r="AT22">
            <v>38</v>
          </cell>
          <cell r="AU22">
            <v>76</v>
          </cell>
          <cell r="AV22">
            <v>32</v>
          </cell>
          <cell r="AW22">
            <v>29</v>
          </cell>
          <cell r="AX22">
            <v>65</v>
          </cell>
          <cell r="AY22">
            <v>48</v>
          </cell>
          <cell r="AZ22">
            <v>10</v>
          </cell>
          <cell r="BA22">
            <v>72</v>
          </cell>
          <cell r="BB22">
            <v>74</v>
          </cell>
          <cell r="BC22" t="str">
            <v/>
          </cell>
          <cell r="BD22">
            <v>20</v>
          </cell>
          <cell r="BE22">
            <v>1</v>
          </cell>
          <cell r="BF22">
            <v>53</v>
          </cell>
          <cell r="BG22">
            <v>5</v>
          </cell>
          <cell r="BH22">
            <v>33</v>
          </cell>
          <cell r="BI22" t="str">
            <v/>
          </cell>
          <cell r="BJ22">
            <v>15</v>
          </cell>
          <cell r="BK22">
            <v>50</v>
          </cell>
          <cell r="BL22" t="str">
            <v/>
          </cell>
          <cell r="BM22">
            <v>16</v>
          </cell>
          <cell r="BN22">
            <v>3</v>
          </cell>
          <cell r="BO22" t="str">
            <v/>
          </cell>
          <cell r="BP22">
            <v>57</v>
          </cell>
          <cell r="BQ22">
            <v>71</v>
          </cell>
          <cell r="BR22">
            <v>47</v>
          </cell>
          <cell r="BS22">
            <v>24</v>
          </cell>
          <cell r="BT22" t="str">
            <v/>
          </cell>
          <cell r="BU22">
            <v>59</v>
          </cell>
          <cell r="BV22">
            <v>67</v>
          </cell>
          <cell r="BW22">
            <v>84</v>
          </cell>
          <cell r="BX22">
            <v>2</v>
          </cell>
          <cell r="BY22" t="str">
            <v/>
          </cell>
          <cell r="BZ22" t="str">
            <v/>
          </cell>
          <cell r="CA22">
            <v>25</v>
          </cell>
          <cell r="CB22" t="str">
            <v/>
          </cell>
          <cell r="CC22">
            <v>44</v>
          </cell>
          <cell r="CD22">
            <v>40</v>
          </cell>
          <cell r="CE22">
            <v>88</v>
          </cell>
          <cell r="CF22">
            <v>97</v>
          </cell>
          <cell r="CG22">
            <v>87</v>
          </cell>
          <cell r="CH22">
            <v>69</v>
          </cell>
          <cell r="CI22">
            <v>80</v>
          </cell>
          <cell r="CJ22" t="str">
            <v/>
          </cell>
          <cell r="CK22" t="str">
            <v/>
          </cell>
          <cell r="CL22" t="str">
            <v/>
          </cell>
          <cell r="CM22">
            <v>68</v>
          </cell>
          <cell r="CN22">
            <v>39</v>
          </cell>
          <cell r="CO22" t="str">
            <v/>
          </cell>
          <cell r="CP22">
            <v>27</v>
          </cell>
          <cell r="CQ22" t="str">
            <v/>
          </cell>
          <cell r="CR22" t="str">
            <v/>
          </cell>
          <cell r="CS22">
            <v>30</v>
          </cell>
          <cell r="CT22">
            <v>63</v>
          </cell>
          <cell r="CU22">
            <v>17</v>
          </cell>
          <cell r="CV22">
            <v>46</v>
          </cell>
          <cell r="CW22">
            <v>56</v>
          </cell>
          <cell r="CX22">
            <v>7</v>
          </cell>
          <cell r="CY22" t="str">
            <v/>
          </cell>
          <cell r="CZ22">
            <v>90</v>
          </cell>
          <cell r="DA22" t="str">
            <v/>
          </cell>
          <cell r="DB22">
            <v>31</v>
          </cell>
          <cell r="DC22" t="str">
            <v/>
          </cell>
          <cell r="DD22">
            <v>37</v>
          </cell>
          <cell r="DE22">
            <v>36</v>
          </cell>
          <cell r="DF22" t="str">
            <v/>
          </cell>
          <cell r="DG22">
            <v>19</v>
          </cell>
          <cell r="DH22" t="str">
            <v/>
          </cell>
          <cell r="DI22" t="str">
            <v/>
          </cell>
          <cell r="DJ22">
            <v>93</v>
          </cell>
          <cell r="DK22">
            <v>18</v>
          </cell>
          <cell r="DL22">
            <v>43</v>
          </cell>
          <cell r="DM22" t="str">
            <v/>
          </cell>
          <cell r="DN22">
            <v>62</v>
          </cell>
          <cell r="DO22">
            <v>13</v>
          </cell>
          <cell r="DP22">
            <v>60</v>
          </cell>
          <cell r="DQ22">
            <v>12</v>
          </cell>
          <cell r="DR22" t="str">
            <v/>
          </cell>
          <cell r="DS22">
            <v>34</v>
          </cell>
          <cell r="DT22">
            <v>77</v>
          </cell>
          <cell r="DU22">
            <v>8</v>
          </cell>
          <cell r="DV22">
            <v>45</v>
          </cell>
          <cell r="DW22">
            <v>64</v>
          </cell>
          <cell r="DX22">
            <v>75</v>
          </cell>
          <cell r="DY22">
            <v>82</v>
          </cell>
          <cell r="DZ22">
            <v>11</v>
          </cell>
          <cell r="EA22">
            <v>9</v>
          </cell>
          <cell r="EB22" t="str">
            <v/>
          </cell>
          <cell r="EC22" t="str">
            <v/>
          </cell>
          <cell r="ED22" t="str">
            <v/>
          </cell>
        </row>
        <row r="23">
          <cell r="A23" t="str">
            <v>2.2.4</v>
          </cell>
          <cell r="B23" t="str">
            <v>Tertiary inbound mobility ratio (%)</v>
          </cell>
          <cell r="C23" t="str">
            <v>good</v>
          </cell>
          <cell r="D23" t="str">
            <v>SCORE</v>
          </cell>
          <cell r="E23">
            <v>73</v>
          </cell>
          <cell r="F23">
            <v>83</v>
          </cell>
          <cell r="G23" t="str">
            <v/>
          </cell>
          <cell r="H23" t="str">
            <v/>
          </cell>
          <cell r="I23">
            <v>42</v>
          </cell>
          <cell r="J23">
            <v>7</v>
          </cell>
          <cell r="K23">
            <v>8</v>
          </cell>
          <cell r="L23">
            <v>37</v>
          </cell>
          <cell r="M23">
            <v>5</v>
          </cell>
          <cell r="N23" t="str">
            <v/>
          </cell>
          <cell r="O23">
            <v>72</v>
          </cell>
          <cell r="P23">
            <v>18</v>
          </cell>
          <cell r="Q23" t="str">
            <v/>
          </cell>
          <cell r="R23" t="str">
            <v/>
          </cell>
          <cell r="S23" t="str">
            <v/>
          </cell>
          <cell r="T23">
            <v>31</v>
          </cell>
          <cell r="U23" t="str">
            <v/>
          </cell>
          <cell r="V23">
            <v>28</v>
          </cell>
          <cell r="W23">
            <v>36</v>
          </cell>
          <cell r="X23">
            <v>43</v>
          </cell>
          <cell r="Y23" t="str">
            <v/>
          </cell>
          <cell r="Z23">
            <v>71</v>
          </cell>
          <cell r="AA23">
            <v>27</v>
          </cell>
          <cell r="AB23">
            <v>59</v>
          </cell>
          <cell r="AC23" t="str">
            <v/>
          </cell>
          <cell r="AD23" t="str">
            <v/>
          </cell>
          <cell r="AE23">
            <v>62</v>
          </cell>
          <cell r="AF23" t="str">
            <v/>
          </cell>
          <cell r="AG23">
            <v>40</v>
          </cell>
          <cell r="AH23">
            <v>4</v>
          </cell>
          <cell r="AI23">
            <v>20</v>
          </cell>
          <cell r="AJ23">
            <v>44</v>
          </cell>
          <cell r="AK23" t="str">
            <v/>
          </cell>
          <cell r="AL23" t="str">
            <v/>
          </cell>
          <cell r="AM23">
            <v>63</v>
          </cell>
          <cell r="AN23">
            <v>82</v>
          </cell>
          <cell r="AO23">
            <v>58</v>
          </cell>
          <cell r="AP23" t="str">
            <v/>
          </cell>
          <cell r="AQ23">
            <v>33</v>
          </cell>
          <cell r="AR23">
            <v>13</v>
          </cell>
          <cell r="AS23">
            <v>84</v>
          </cell>
          <cell r="AT23" t="str">
            <v/>
          </cell>
          <cell r="AU23">
            <v>64</v>
          </cell>
          <cell r="AV23">
            <v>35</v>
          </cell>
          <cell r="AW23" t="str">
            <v/>
          </cell>
          <cell r="AX23">
            <v>85</v>
          </cell>
          <cell r="AY23">
            <v>79</v>
          </cell>
          <cell r="AZ23">
            <v>34</v>
          </cell>
          <cell r="BA23">
            <v>32</v>
          </cell>
          <cell r="BB23">
            <v>30</v>
          </cell>
          <cell r="BC23" t="str">
            <v/>
          </cell>
          <cell r="BD23" t="str">
            <v/>
          </cell>
          <cell r="BE23" t="str">
            <v/>
          </cell>
          <cell r="BF23">
            <v>19</v>
          </cell>
          <cell r="BG23" t="str">
            <v/>
          </cell>
          <cell r="BH23">
            <v>39</v>
          </cell>
          <cell r="BI23">
            <v>49</v>
          </cell>
          <cell r="BJ23">
            <v>41</v>
          </cell>
          <cell r="BK23">
            <v>14</v>
          </cell>
          <cell r="BL23">
            <v>55</v>
          </cell>
          <cell r="BM23" t="str">
            <v/>
          </cell>
          <cell r="BN23">
            <v>66</v>
          </cell>
          <cell r="BO23" t="str">
            <v/>
          </cell>
          <cell r="BP23">
            <v>16</v>
          </cell>
          <cell r="BQ23">
            <v>68</v>
          </cell>
          <cell r="BR23">
            <v>12</v>
          </cell>
          <cell r="BS23">
            <v>61</v>
          </cell>
          <cell r="BT23">
            <v>1</v>
          </cell>
          <cell r="BU23">
            <v>53</v>
          </cell>
          <cell r="BV23">
            <v>57</v>
          </cell>
          <cell r="BW23" t="str">
            <v/>
          </cell>
          <cell r="BX23">
            <v>26</v>
          </cell>
          <cell r="BY23">
            <v>22</v>
          </cell>
          <cell r="BZ23" t="str">
            <v/>
          </cell>
          <cell r="CA23" t="str">
            <v/>
          </cell>
          <cell r="CB23">
            <v>70</v>
          </cell>
          <cell r="CC23">
            <v>80</v>
          </cell>
          <cell r="CD23">
            <v>56</v>
          </cell>
          <cell r="CE23" t="str">
            <v/>
          </cell>
          <cell r="CF23">
            <v>15</v>
          </cell>
          <cell r="CG23" t="str">
            <v/>
          </cell>
          <cell r="CH23">
            <v>25</v>
          </cell>
          <cell r="CI23">
            <v>11</v>
          </cell>
          <cell r="CJ23" t="str">
            <v/>
          </cell>
          <cell r="CK23">
            <v>21</v>
          </cell>
          <cell r="CL23" t="str">
            <v/>
          </cell>
          <cell r="CM23">
            <v>17</v>
          </cell>
          <cell r="CN23">
            <v>47</v>
          </cell>
          <cell r="CO23" t="str">
            <v/>
          </cell>
          <cell r="CP23" t="str">
            <v/>
          </cell>
          <cell r="CQ23" t="str">
            <v/>
          </cell>
          <cell r="CR23" t="str">
            <v/>
          </cell>
          <cell r="CS23" t="str">
            <v/>
          </cell>
          <cell r="CT23">
            <v>78</v>
          </cell>
          <cell r="CU23">
            <v>50</v>
          </cell>
          <cell r="CV23">
            <v>3</v>
          </cell>
          <cell r="CW23">
            <v>65</v>
          </cell>
          <cell r="CX23">
            <v>60</v>
          </cell>
          <cell r="CY23">
            <v>76</v>
          </cell>
          <cell r="CZ23">
            <v>46</v>
          </cell>
          <cell r="DA23" t="str">
            <v/>
          </cell>
          <cell r="DB23">
            <v>29</v>
          </cell>
          <cell r="DC23">
            <v>6</v>
          </cell>
          <cell r="DD23">
            <v>48</v>
          </cell>
          <cell r="DE23">
            <v>67</v>
          </cell>
          <cell r="DF23" t="str">
            <v/>
          </cell>
          <cell r="DG23">
            <v>52</v>
          </cell>
          <cell r="DH23" t="str">
            <v/>
          </cell>
          <cell r="DI23" t="str">
            <v/>
          </cell>
          <cell r="DJ23">
            <v>51</v>
          </cell>
          <cell r="DK23">
            <v>24</v>
          </cell>
          <cell r="DL23">
            <v>10</v>
          </cell>
          <cell r="DM23" t="str">
            <v/>
          </cell>
          <cell r="DN23">
            <v>54</v>
          </cell>
          <cell r="DO23">
            <v>81</v>
          </cell>
          <cell r="DP23">
            <v>75</v>
          </cell>
          <cell r="DQ23">
            <v>23</v>
          </cell>
          <cell r="DR23">
            <v>77</v>
          </cell>
          <cell r="DS23">
            <v>74</v>
          </cell>
          <cell r="DT23" t="str">
            <v/>
          </cell>
          <cell r="DU23">
            <v>69</v>
          </cell>
          <cell r="DV23">
            <v>2</v>
          </cell>
          <cell r="DW23">
            <v>9</v>
          </cell>
          <cell r="DX23">
            <v>38</v>
          </cell>
          <cell r="DY23" t="str">
            <v/>
          </cell>
          <cell r="DZ23" t="str">
            <v/>
          </cell>
          <cell r="EA23" t="str">
            <v/>
          </cell>
          <cell r="EB23">
            <v>45</v>
          </cell>
          <cell r="EC23" t="str">
            <v/>
          </cell>
          <cell r="ED23" t="str">
            <v/>
          </cell>
        </row>
        <row r="24">
          <cell r="A24" t="str">
            <v>2.2.5</v>
          </cell>
          <cell r="B24" t="str">
            <v>Tertiary outbound mobility ratio (%)</v>
          </cell>
          <cell r="C24" t="str">
            <v>good</v>
          </cell>
          <cell r="D24" t="str">
            <v>SCORE</v>
          </cell>
          <cell r="E24">
            <v>11</v>
          </cell>
          <cell r="F24">
            <v>72</v>
          </cell>
          <cell r="G24">
            <v>20</v>
          </cell>
          <cell r="H24">
            <v>123</v>
          </cell>
          <cell r="I24">
            <v>61</v>
          </cell>
          <cell r="J24">
            <v>114</v>
          </cell>
          <cell r="K24">
            <v>60</v>
          </cell>
          <cell r="L24">
            <v>51</v>
          </cell>
          <cell r="M24">
            <v>14</v>
          </cell>
          <cell r="N24">
            <v>102</v>
          </cell>
          <cell r="O24">
            <v>49</v>
          </cell>
          <cell r="P24">
            <v>75</v>
          </cell>
          <cell r="Q24">
            <v>33</v>
          </cell>
          <cell r="R24">
            <v>74</v>
          </cell>
          <cell r="S24">
            <v>18</v>
          </cell>
          <cell r="T24">
            <v>4</v>
          </cell>
          <cell r="U24">
            <v>122</v>
          </cell>
          <cell r="V24">
            <v>5</v>
          </cell>
          <cell r="W24">
            <v>34</v>
          </cell>
          <cell r="X24">
            <v>41</v>
          </cell>
          <cell r="Y24">
            <v>77</v>
          </cell>
          <cell r="Z24">
            <v>23</v>
          </cell>
          <cell r="AA24">
            <v>68</v>
          </cell>
          <cell r="AB24">
            <v>115</v>
          </cell>
          <cell r="AC24">
            <v>89</v>
          </cell>
          <cell r="AD24">
            <v>104</v>
          </cell>
          <cell r="AE24">
            <v>96</v>
          </cell>
          <cell r="AF24">
            <v>59</v>
          </cell>
          <cell r="AG24">
            <v>54</v>
          </cell>
          <cell r="AH24">
            <v>2</v>
          </cell>
          <cell r="AI24">
            <v>76</v>
          </cell>
          <cell r="AJ24">
            <v>79</v>
          </cell>
          <cell r="AK24">
            <v>119</v>
          </cell>
          <cell r="AL24">
            <v>92</v>
          </cell>
          <cell r="AM24">
            <v>124</v>
          </cell>
          <cell r="AN24">
            <v>83</v>
          </cell>
          <cell r="AO24">
            <v>50</v>
          </cell>
          <cell r="AP24">
            <v>94</v>
          </cell>
          <cell r="AQ24">
            <v>80</v>
          </cell>
          <cell r="AR24">
            <v>81</v>
          </cell>
          <cell r="AS24">
            <v>40</v>
          </cell>
          <cell r="AT24" t="str">
            <v/>
          </cell>
          <cell r="AU24">
            <v>45</v>
          </cell>
          <cell r="AV24">
            <v>44</v>
          </cell>
          <cell r="AW24">
            <v>109</v>
          </cell>
          <cell r="AX24">
            <v>13</v>
          </cell>
          <cell r="AY24">
            <v>87</v>
          </cell>
          <cell r="AZ24">
            <v>21</v>
          </cell>
          <cell r="BA24">
            <v>88</v>
          </cell>
          <cell r="BB24">
            <v>19</v>
          </cell>
          <cell r="BC24">
            <v>110</v>
          </cell>
          <cell r="BD24">
            <v>117</v>
          </cell>
          <cell r="BE24">
            <v>116</v>
          </cell>
          <cell r="BF24">
            <v>29</v>
          </cell>
          <cell r="BG24">
            <v>57</v>
          </cell>
          <cell r="BH24">
            <v>85</v>
          </cell>
          <cell r="BI24">
            <v>30</v>
          </cell>
          <cell r="BJ24">
            <v>103</v>
          </cell>
          <cell r="BK24">
            <v>58</v>
          </cell>
          <cell r="BL24">
            <v>39</v>
          </cell>
          <cell r="BM24">
            <v>24</v>
          </cell>
          <cell r="BN24">
            <v>62</v>
          </cell>
          <cell r="BO24">
            <v>17</v>
          </cell>
          <cell r="BP24">
            <v>98</v>
          </cell>
          <cell r="BQ24">
            <v>66</v>
          </cell>
          <cell r="BR24">
            <v>37</v>
          </cell>
          <cell r="BS24">
            <v>63</v>
          </cell>
          <cell r="BT24">
            <v>1</v>
          </cell>
          <cell r="BU24">
            <v>32</v>
          </cell>
          <cell r="BV24">
            <v>38</v>
          </cell>
          <cell r="BW24">
            <v>10</v>
          </cell>
          <cell r="BX24">
            <v>42</v>
          </cell>
          <cell r="BY24">
            <v>52</v>
          </cell>
          <cell r="BZ24">
            <v>9</v>
          </cell>
          <cell r="CA24">
            <v>112</v>
          </cell>
          <cell r="CB24">
            <v>27</v>
          </cell>
          <cell r="CC24">
            <v>43</v>
          </cell>
          <cell r="CD24">
            <v>26</v>
          </cell>
          <cell r="CE24">
            <v>28</v>
          </cell>
          <cell r="CF24">
            <v>6</v>
          </cell>
          <cell r="CG24">
            <v>48</v>
          </cell>
          <cell r="CH24">
            <v>99</v>
          </cell>
          <cell r="CI24">
            <v>90</v>
          </cell>
          <cell r="CJ24">
            <v>86</v>
          </cell>
          <cell r="CK24">
            <v>15</v>
          </cell>
          <cell r="CL24">
            <v>97</v>
          </cell>
          <cell r="CM24">
            <v>46</v>
          </cell>
          <cell r="CN24">
            <v>36</v>
          </cell>
          <cell r="CO24">
            <v>71</v>
          </cell>
          <cell r="CP24">
            <v>84</v>
          </cell>
          <cell r="CQ24">
            <v>105</v>
          </cell>
          <cell r="CR24">
            <v>107</v>
          </cell>
          <cell r="CS24">
            <v>125</v>
          </cell>
          <cell r="CT24">
            <v>95</v>
          </cell>
          <cell r="CU24">
            <v>70</v>
          </cell>
          <cell r="CV24">
            <v>16</v>
          </cell>
          <cell r="CW24">
            <v>78</v>
          </cell>
          <cell r="CX24">
            <v>121</v>
          </cell>
          <cell r="CY24">
            <v>55</v>
          </cell>
          <cell r="CZ24">
            <v>67</v>
          </cell>
          <cell r="DA24">
            <v>22</v>
          </cell>
          <cell r="DB24">
            <v>56</v>
          </cell>
          <cell r="DC24" t="str">
            <v/>
          </cell>
          <cell r="DD24">
            <v>25</v>
          </cell>
          <cell r="DE24">
            <v>82</v>
          </cell>
          <cell r="DF24">
            <v>118</v>
          </cell>
          <cell r="DG24">
            <v>106</v>
          </cell>
          <cell r="DH24" t="str">
            <v/>
          </cell>
          <cell r="DI24">
            <v>93</v>
          </cell>
          <cell r="DJ24">
            <v>3</v>
          </cell>
          <cell r="DK24">
            <v>64</v>
          </cell>
          <cell r="DL24">
            <v>53</v>
          </cell>
          <cell r="DM24" t="str">
            <v/>
          </cell>
          <cell r="DN24">
            <v>65</v>
          </cell>
          <cell r="DO24">
            <v>35</v>
          </cell>
          <cell r="DP24">
            <v>111</v>
          </cell>
          <cell r="DQ24">
            <v>7</v>
          </cell>
          <cell r="DR24">
            <v>47</v>
          </cell>
          <cell r="DS24">
            <v>91</v>
          </cell>
          <cell r="DT24">
            <v>73</v>
          </cell>
          <cell r="DU24">
            <v>108</v>
          </cell>
          <cell r="DV24">
            <v>31</v>
          </cell>
          <cell r="DW24">
            <v>113</v>
          </cell>
          <cell r="DX24">
            <v>126</v>
          </cell>
          <cell r="DY24">
            <v>100</v>
          </cell>
          <cell r="DZ24">
            <v>120</v>
          </cell>
          <cell r="EA24">
            <v>101</v>
          </cell>
          <cell r="EB24">
            <v>69</v>
          </cell>
          <cell r="EC24">
            <v>12</v>
          </cell>
          <cell r="ED24">
            <v>8</v>
          </cell>
        </row>
        <row r="25">
          <cell r="A25" t="str">
            <v>2.2.6</v>
          </cell>
          <cell r="B25" t="str">
            <v>Gross tertiary outbound enrolment ratio (%)</v>
          </cell>
          <cell r="C25" t="str">
            <v>good</v>
          </cell>
          <cell r="D25" t="str">
            <v>SCORE</v>
          </cell>
          <cell r="E25">
            <v>5</v>
          </cell>
          <cell r="F25">
            <v>74</v>
          </cell>
          <cell r="G25">
            <v>95</v>
          </cell>
          <cell r="H25">
            <v>91</v>
          </cell>
          <cell r="I25">
            <v>42</v>
          </cell>
          <cell r="J25">
            <v>71</v>
          </cell>
          <cell r="K25">
            <v>38</v>
          </cell>
          <cell r="L25">
            <v>67</v>
          </cell>
          <cell r="M25">
            <v>8</v>
          </cell>
          <cell r="N25">
            <v>111</v>
          </cell>
          <cell r="O25">
            <v>14</v>
          </cell>
          <cell r="P25">
            <v>47</v>
          </cell>
          <cell r="Q25">
            <v>77</v>
          </cell>
          <cell r="R25">
            <v>58</v>
          </cell>
          <cell r="S25" t="str">
            <v/>
          </cell>
          <cell r="T25">
            <v>17</v>
          </cell>
          <cell r="U25">
            <v>107</v>
          </cell>
          <cell r="V25" t="str">
            <v/>
          </cell>
          <cell r="W25">
            <v>10</v>
          </cell>
          <cell r="X25">
            <v>99</v>
          </cell>
          <cell r="Y25">
            <v>102</v>
          </cell>
          <cell r="Z25">
            <v>60</v>
          </cell>
          <cell r="AA25">
            <v>34</v>
          </cell>
          <cell r="AB25">
            <v>78</v>
          </cell>
          <cell r="AC25">
            <v>84</v>
          </cell>
          <cell r="AD25">
            <v>80</v>
          </cell>
          <cell r="AE25">
            <v>81</v>
          </cell>
          <cell r="AF25" t="str">
            <v/>
          </cell>
          <cell r="AG25">
            <v>30</v>
          </cell>
          <cell r="AH25">
            <v>1</v>
          </cell>
          <cell r="AI25">
            <v>50</v>
          </cell>
          <cell r="AJ25">
            <v>45</v>
          </cell>
          <cell r="AK25">
            <v>94</v>
          </cell>
          <cell r="AL25">
            <v>70</v>
          </cell>
          <cell r="AM25">
            <v>109</v>
          </cell>
          <cell r="AN25">
            <v>76</v>
          </cell>
          <cell r="AO25">
            <v>18</v>
          </cell>
          <cell r="AP25">
            <v>115</v>
          </cell>
          <cell r="AQ25">
            <v>36</v>
          </cell>
          <cell r="AR25">
            <v>54</v>
          </cell>
          <cell r="AS25">
            <v>32</v>
          </cell>
          <cell r="AT25">
            <v>44</v>
          </cell>
          <cell r="AU25">
            <v>87</v>
          </cell>
          <cell r="AV25">
            <v>9</v>
          </cell>
          <cell r="AW25">
            <v>97</v>
          </cell>
          <cell r="AX25">
            <v>27</v>
          </cell>
          <cell r="AY25">
            <v>88</v>
          </cell>
          <cell r="AZ25" t="str">
            <v/>
          </cell>
          <cell r="BA25">
            <v>55</v>
          </cell>
          <cell r="BB25">
            <v>3</v>
          </cell>
          <cell r="BC25">
            <v>103</v>
          </cell>
          <cell r="BD25">
            <v>105</v>
          </cell>
          <cell r="BE25" t="str">
            <v/>
          </cell>
          <cell r="BF25">
            <v>7</v>
          </cell>
          <cell r="BG25">
            <v>24</v>
          </cell>
          <cell r="BH25">
            <v>53</v>
          </cell>
          <cell r="BI25">
            <v>26</v>
          </cell>
          <cell r="BJ25">
            <v>68</v>
          </cell>
          <cell r="BK25">
            <v>46</v>
          </cell>
          <cell r="BL25">
            <v>20</v>
          </cell>
          <cell r="BM25">
            <v>89</v>
          </cell>
          <cell r="BN25" t="str">
            <v/>
          </cell>
          <cell r="BO25">
            <v>19</v>
          </cell>
          <cell r="BP25">
            <v>69</v>
          </cell>
          <cell r="BQ25">
            <v>31</v>
          </cell>
          <cell r="BR25">
            <v>16</v>
          </cell>
          <cell r="BS25">
            <v>22</v>
          </cell>
          <cell r="BT25">
            <v>2</v>
          </cell>
          <cell r="BU25" t="str">
            <v/>
          </cell>
          <cell r="BV25">
            <v>96</v>
          </cell>
          <cell r="BW25">
            <v>104</v>
          </cell>
          <cell r="BX25">
            <v>37</v>
          </cell>
          <cell r="BY25">
            <v>93</v>
          </cell>
          <cell r="BZ25">
            <v>4</v>
          </cell>
          <cell r="CA25">
            <v>92</v>
          </cell>
          <cell r="CB25">
            <v>11</v>
          </cell>
          <cell r="CC25">
            <v>21</v>
          </cell>
          <cell r="CD25">
            <v>52</v>
          </cell>
          <cell r="CE25">
            <v>113</v>
          </cell>
          <cell r="CF25">
            <v>13</v>
          </cell>
          <cell r="CG25">
            <v>82</v>
          </cell>
          <cell r="CH25">
            <v>64</v>
          </cell>
          <cell r="CI25">
            <v>51</v>
          </cell>
          <cell r="CJ25">
            <v>85</v>
          </cell>
          <cell r="CK25">
            <v>98</v>
          </cell>
          <cell r="CL25">
            <v>101</v>
          </cell>
          <cell r="CM25">
            <v>12</v>
          </cell>
          <cell r="CN25">
            <v>33</v>
          </cell>
          <cell r="CO25">
            <v>106</v>
          </cell>
          <cell r="CP25">
            <v>66</v>
          </cell>
          <cell r="CQ25">
            <v>86</v>
          </cell>
          <cell r="CR25">
            <v>75</v>
          </cell>
          <cell r="CS25">
            <v>112</v>
          </cell>
          <cell r="CT25">
            <v>56</v>
          </cell>
          <cell r="CU25">
            <v>41</v>
          </cell>
          <cell r="CV25">
            <v>43</v>
          </cell>
          <cell r="CW25">
            <v>49</v>
          </cell>
          <cell r="CX25" t="str">
            <v/>
          </cell>
          <cell r="CY25">
            <v>100</v>
          </cell>
          <cell r="CZ25">
            <v>59</v>
          </cell>
          <cell r="DA25">
            <v>57</v>
          </cell>
          <cell r="DB25">
            <v>35</v>
          </cell>
          <cell r="DC25" t="str">
            <v/>
          </cell>
          <cell r="DD25">
            <v>6</v>
          </cell>
          <cell r="DE25">
            <v>39</v>
          </cell>
          <cell r="DF25">
            <v>108</v>
          </cell>
          <cell r="DG25">
            <v>63</v>
          </cell>
          <cell r="DH25">
            <v>65</v>
          </cell>
          <cell r="DI25">
            <v>114</v>
          </cell>
          <cell r="DJ25">
            <v>23</v>
          </cell>
          <cell r="DK25">
            <v>25</v>
          </cell>
          <cell r="DL25">
            <v>29</v>
          </cell>
          <cell r="DM25" t="str">
            <v/>
          </cell>
          <cell r="DN25">
            <v>72</v>
          </cell>
          <cell r="DO25" t="str">
            <v/>
          </cell>
          <cell r="DP25">
            <v>79</v>
          </cell>
          <cell r="DQ25">
            <v>15</v>
          </cell>
          <cell r="DR25">
            <v>40</v>
          </cell>
          <cell r="DS25">
            <v>73</v>
          </cell>
          <cell r="DT25">
            <v>110</v>
          </cell>
          <cell r="DU25">
            <v>61</v>
          </cell>
          <cell r="DV25">
            <v>28</v>
          </cell>
          <cell r="DW25" t="str">
            <v/>
          </cell>
          <cell r="DX25" t="str">
            <v/>
          </cell>
          <cell r="DY25">
            <v>62</v>
          </cell>
          <cell r="DZ25" t="str">
            <v/>
          </cell>
          <cell r="EA25" t="str">
            <v/>
          </cell>
          <cell r="EB25">
            <v>90</v>
          </cell>
          <cell r="EC25">
            <v>83</v>
          </cell>
          <cell r="ED25">
            <v>48</v>
          </cell>
        </row>
        <row r="26">
          <cell r="A26" t="str">
            <v>2.3.1</v>
          </cell>
          <cell r="B26" t="str">
            <v>Researchers, headcounts (per million people)</v>
          </cell>
          <cell r="C26" t="str">
            <v>good</v>
          </cell>
          <cell r="D26" t="str">
            <v>SCORE</v>
          </cell>
          <cell r="E26" t="str">
            <v/>
          </cell>
          <cell r="F26">
            <v>68</v>
          </cell>
          <cell r="G26" t="str">
            <v/>
          </cell>
          <cell r="H26">
            <v>41</v>
          </cell>
          <cell r="I26">
            <v>46</v>
          </cell>
          <cell r="J26" t="str">
            <v/>
          </cell>
          <cell r="K26">
            <v>9</v>
          </cell>
          <cell r="L26">
            <v>45</v>
          </cell>
          <cell r="M26" t="str">
            <v/>
          </cell>
          <cell r="N26" t="str">
            <v/>
          </cell>
          <cell r="O26">
            <v>36</v>
          </cell>
          <cell r="P26">
            <v>16</v>
          </cell>
          <cell r="Q26">
            <v>86</v>
          </cell>
          <cell r="R26">
            <v>81</v>
          </cell>
          <cell r="S26">
            <v>56</v>
          </cell>
          <cell r="T26">
            <v>52</v>
          </cell>
          <cell r="U26">
            <v>49</v>
          </cell>
          <cell r="V26">
            <v>60</v>
          </cell>
          <cell r="W26">
            <v>39</v>
          </cell>
          <cell r="X26">
            <v>101</v>
          </cell>
          <cell r="Y26">
            <v>94</v>
          </cell>
          <cell r="Z26">
            <v>99</v>
          </cell>
          <cell r="AA26" t="str">
            <v/>
          </cell>
          <cell r="AB26">
            <v>48</v>
          </cell>
          <cell r="AC26" t="str">
            <v/>
          </cell>
          <cell r="AD26">
            <v>72</v>
          </cell>
          <cell r="AE26">
            <v>55</v>
          </cell>
          <cell r="AF26">
            <v>84</v>
          </cell>
          <cell r="AG26">
            <v>34</v>
          </cell>
          <cell r="AH26">
            <v>37</v>
          </cell>
          <cell r="AI26">
            <v>22</v>
          </cell>
          <cell r="AJ26">
            <v>5</v>
          </cell>
          <cell r="AK26" t="str">
            <v/>
          </cell>
          <cell r="AL26">
            <v>85</v>
          </cell>
          <cell r="AM26">
            <v>47</v>
          </cell>
          <cell r="AN26">
            <v>92</v>
          </cell>
          <cell r="AO26">
            <v>15</v>
          </cell>
          <cell r="AP26">
            <v>97</v>
          </cell>
          <cell r="AQ26">
            <v>2</v>
          </cell>
          <cell r="AR26">
            <v>20</v>
          </cell>
          <cell r="AS26">
            <v>38</v>
          </cell>
          <cell r="AT26">
            <v>13</v>
          </cell>
          <cell r="AU26" t="str">
            <v/>
          </cell>
          <cell r="AV26">
            <v>28</v>
          </cell>
          <cell r="AW26">
            <v>95</v>
          </cell>
          <cell r="AX26" t="str">
            <v/>
          </cell>
          <cell r="AY26">
            <v>90</v>
          </cell>
          <cell r="AZ26">
            <v>29</v>
          </cell>
          <cell r="BA26">
            <v>26</v>
          </cell>
          <cell r="BB26">
            <v>1</v>
          </cell>
          <cell r="BC26" t="str">
            <v/>
          </cell>
          <cell r="BD26">
            <v>80</v>
          </cell>
          <cell r="BE26">
            <v>51</v>
          </cell>
          <cell r="BF26">
            <v>19</v>
          </cell>
          <cell r="BG26" t="str">
            <v/>
          </cell>
          <cell r="BH26">
            <v>35</v>
          </cell>
          <cell r="BI26" t="str">
            <v/>
          </cell>
          <cell r="BJ26">
            <v>8</v>
          </cell>
          <cell r="BK26">
            <v>27</v>
          </cell>
          <cell r="BL26">
            <v>62</v>
          </cell>
          <cell r="BM26" t="str">
            <v/>
          </cell>
          <cell r="BN26">
            <v>11</v>
          </cell>
          <cell r="BO26">
            <v>79</v>
          </cell>
          <cell r="BP26">
            <v>69</v>
          </cell>
          <cell r="BQ26">
            <v>25</v>
          </cell>
          <cell r="BR26" t="str">
            <v/>
          </cell>
          <cell r="BS26">
            <v>23</v>
          </cell>
          <cell r="BT26">
            <v>14</v>
          </cell>
          <cell r="BU26">
            <v>50</v>
          </cell>
          <cell r="BV26">
            <v>89</v>
          </cell>
          <cell r="BW26" t="str">
            <v/>
          </cell>
          <cell r="BX26">
            <v>58</v>
          </cell>
          <cell r="BY26">
            <v>88</v>
          </cell>
          <cell r="BZ26" t="str">
            <v/>
          </cell>
          <cell r="CA26">
            <v>67</v>
          </cell>
          <cell r="CB26">
            <v>59</v>
          </cell>
          <cell r="CC26">
            <v>61</v>
          </cell>
          <cell r="CD26">
            <v>53</v>
          </cell>
          <cell r="CE26">
            <v>100</v>
          </cell>
          <cell r="CF26" t="str">
            <v/>
          </cell>
          <cell r="CG26">
            <v>87</v>
          </cell>
          <cell r="CH26">
            <v>30</v>
          </cell>
          <cell r="CI26">
            <v>6</v>
          </cell>
          <cell r="CJ26">
            <v>93</v>
          </cell>
          <cell r="CK26">
            <v>102</v>
          </cell>
          <cell r="CL26">
            <v>75</v>
          </cell>
          <cell r="CM26">
            <v>3</v>
          </cell>
          <cell r="CN26" t="str">
            <v/>
          </cell>
          <cell r="CO26">
            <v>70</v>
          </cell>
          <cell r="CP26">
            <v>78</v>
          </cell>
          <cell r="CQ26">
            <v>82</v>
          </cell>
          <cell r="CR26">
            <v>77</v>
          </cell>
          <cell r="CS26">
            <v>83</v>
          </cell>
          <cell r="CT26">
            <v>33</v>
          </cell>
          <cell r="CU26">
            <v>17</v>
          </cell>
          <cell r="CV26" t="str">
            <v/>
          </cell>
          <cell r="CW26">
            <v>43</v>
          </cell>
          <cell r="CX26">
            <v>32</v>
          </cell>
          <cell r="CY26" t="str">
            <v/>
          </cell>
          <cell r="CZ26">
            <v>96</v>
          </cell>
          <cell r="DA26">
            <v>57</v>
          </cell>
          <cell r="DB26">
            <v>42</v>
          </cell>
          <cell r="DC26">
            <v>7</v>
          </cell>
          <cell r="DD26">
            <v>24</v>
          </cell>
          <cell r="DE26">
            <v>21</v>
          </cell>
          <cell r="DF26">
            <v>54</v>
          </cell>
          <cell r="DG26">
            <v>18</v>
          </cell>
          <cell r="DH26">
            <v>73</v>
          </cell>
          <cell r="DI26">
            <v>71</v>
          </cell>
          <cell r="DJ26" t="str">
            <v/>
          </cell>
          <cell r="DK26">
            <v>4</v>
          </cell>
          <cell r="DL26">
            <v>12</v>
          </cell>
          <cell r="DM26" t="str">
            <v/>
          </cell>
          <cell r="DN26">
            <v>76</v>
          </cell>
          <cell r="DO26" t="str">
            <v/>
          </cell>
          <cell r="DP26">
            <v>64</v>
          </cell>
          <cell r="DQ26">
            <v>66</v>
          </cell>
          <cell r="DR26">
            <v>31</v>
          </cell>
          <cell r="DS26">
            <v>44</v>
          </cell>
          <cell r="DT26">
            <v>98</v>
          </cell>
          <cell r="DU26">
            <v>40</v>
          </cell>
          <cell r="DV26" t="str">
            <v/>
          </cell>
          <cell r="DW26">
            <v>10</v>
          </cell>
          <cell r="DX26" t="str">
            <v/>
          </cell>
          <cell r="DY26">
            <v>63</v>
          </cell>
          <cell r="DZ26">
            <v>74</v>
          </cell>
          <cell r="EA26">
            <v>65</v>
          </cell>
          <cell r="EB26" t="str">
            <v/>
          </cell>
          <cell r="EC26">
            <v>91</v>
          </cell>
          <cell r="ED26" t="str">
            <v/>
          </cell>
        </row>
        <row r="27">
          <cell r="A27" t="str">
            <v>2.3.2</v>
          </cell>
          <cell r="B27" t="str">
            <v>GERD: Gross expenditure on research &amp; development (% of GDP)</v>
          </cell>
          <cell r="C27" t="str">
            <v>good</v>
          </cell>
          <cell r="D27" t="str">
            <v>SCORE</v>
          </cell>
          <cell r="E27" t="str">
            <v/>
          </cell>
          <cell r="F27">
            <v>90</v>
          </cell>
          <cell r="G27" t="str">
            <v/>
          </cell>
          <cell r="H27">
            <v>54</v>
          </cell>
          <cell r="I27">
            <v>72</v>
          </cell>
          <cell r="J27">
            <v>13</v>
          </cell>
          <cell r="K27">
            <v>10</v>
          </cell>
          <cell r="L27">
            <v>79</v>
          </cell>
          <cell r="M27" t="str">
            <v/>
          </cell>
          <cell r="N27" t="str">
            <v/>
          </cell>
          <cell r="O27">
            <v>34</v>
          </cell>
          <cell r="P27">
            <v>15</v>
          </cell>
          <cell r="Q27" t="str">
            <v/>
          </cell>
          <cell r="R27">
            <v>66</v>
          </cell>
          <cell r="S27">
            <v>102</v>
          </cell>
          <cell r="T27">
            <v>55</v>
          </cell>
          <cell r="U27">
            <v>30</v>
          </cell>
          <cell r="V27">
            <v>100</v>
          </cell>
          <cell r="W27">
            <v>56</v>
          </cell>
          <cell r="X27">
            <v>85</v>
          </cell>
          <cell r="Y27">
            <v>95</v>
          </cell>
          <cell r="Z27" t="str">
            <v/>
          </cell>
          <cell r="AA27">
            <v>17</v>
          </cell>
          <cell r="AB27">
            <v>42</v>
          </cell>
          <cell r="AC27">
            <v>24</v>
          </cell>
          <cell r="AD27">
            <v>80</v>
          </cell>
          <cell r="AE27">
            <v>64</v>
          </cell>
          <cell r="AF27" t="str">
            <v/>
          </cell>
          <cell r="AG27">
            <v>36</v>
          </cell>
          <cell r="AH27">
            <v>58</v>
          </cell>
          <cell r="AI27">
            <v>23</v>
          </cell>
          <cell r="AJ27">
            <v>8</v>
          </cell>
          <cell r="AK27" t="str">
            <v/>
          </cell>
          <cell r="AL27">
            <v>82</v>
          </cell>
          <cell r="AM27">
            <v>70</v>
          </cell>
          <cell r="AN27">
            <v>87</v>
          </cell>
          <cell r="AO27">
            <v>27</v>
          </cell>
          <cell r="AP27">
            <v>78</v>
          </cell>
          <cell r="AQ27">
            <v>3</v>
          </cell>
          <cell r="AR27">
            <v>14</v>
          </cell>
          <cell r="AS27">
            <v>76</v>
          </cell>
          <cell r="AT27">
            <v>11</v>
          </cell>
          <cell r="AU27" t="str">
            <v/>
          </cell>
          <cell r="AV27">
            <v>51</v>
          </cell>
          <cell r="AW27">
            <v>94</v>
          </cell>
          <cell r="AX27" t="str">
            <v/>
          </cell>
          <cell r="AY27">
            <v>99</v>
          </cell>
          <cell r="AZ27">
            <v>38</v>
          </cell>
          <cell r="BA27">
            <v>33</v>
          </cell>
          <cell r="BB27">
            <v>9</v>
          </cell>
          <cell r="BC27">
            <v>39</v>
          </cell>
          <cell r="BD27">
            <v>96</v>
          </cell>
          <cell r="BE27">
            <v>44</v>
          </cell>
          <cell r="BF27">
            <v>25</v>
          </cell>
          <cell r="BG27">
            <v>1</v>
          </cell>
          <cell r="BH27">
            <v>29</v>
          </cell>
          <cell r="BI27">
            <v>92</v>
          </cell>
          <cell r="BJ27">
            <v>4</v>
          </cell>
          <cell r="BK27">
            <v>63</v>
          </cell>
          <cell r="BL27">
            <v>71</v>
          </cell>
          <cell r="BM27" t="str">
            <v/>
          </cell>
          <cell r="BN27">
            <v>5</v>
          </cell>
          <cell r="BO27">
            <v>89</v>
          </cell>
          <cell r="BP27">
            <v>68</v>
          </cell>
          <cell r="BQ27">
            <v>48</v>
          </cell>
          <cell r="BR27" t="str">
            <v/>
          </cell>
          <cell r="BS27">
            <v>40</v>
          </cell>
          <cell r="BT27">
            <v>18</v>
          </cell>
          <cell r="BU27">
            <v>73</v>
          </cell>
          <cell r="BV27">
            <v>83</v>
          </cell>
          <cell r="BW27" t="str">
            <v/>
          </cell>
          <cell r="BX27">
            <v>47</v>
          </cell>
          <cell r="BY27" t="str">
            <v/>
          </cell>
          <cell r="BZ27">
            <v>61</v>
          </cell>
          <cell r="CA27">
            <v>60</v>
          </cell>
          <cell r="CB27">
            <v>52</v>
          </cell>
          <cell r="CC27">
            <v>69</v>
          </cell>
          <cell r="CD27">
            <v>46</v>
          </cell>
          <cell r="CE27">
            <v>53</v>
          </cell>
          <cell r="CF27" t="str">
            <v/>
          </cell>
          <cell r="CG27" t="str">
            <v/>
          </cell>
          <cell r="CH27">
            <v>20</v>
          </cell>
          <cell r="CI27">
            <v>28</v>
          </cell>
          <cell r="CJ27">
            <v>98</v>
          </cell>
          <cell r="CK27" t="str">
            <v/>
          </cell>
          <cell r="CL27" t="str">
            <v/>
          </cell>
          <cell r="CM27">
            <v>21</v>
          </cell>
          <cell r="CN27" t="str">
            <v/>
          </cell>
          <cell r="CO27">
            <v>43</v>
          </cell>
          <cell r="CP27">
            <v>74</v>
          </cell>
          <cell r="CQ27">
            <v>88</v>
          </cell>
          <cell r="CR27">
            <v>81</v>
          </cell>
          <cell r="CS27">
            <v>84</v>
          </cell>
          <cell r="CT27">
            <v>49</v>
          </cell>
          <cell r="CU27">
            <v>22</v>
          </cell>
          <cell r="CV27" t="str">
            <v/>
          </cell>
          <cell r="CW27">
            <v>50</v>
          </cell>
          <cell r="CX27">
            <v>31</v>
          </cell>
          <cell r="CY27" t="str">
            <v/>
          </cell>
          <cell r="CZ27">
            <v>97</v>
          </cell>
          <cell r="DA27">
            <v>86</v>
          </cell>
          <cell r="DB27">
            <v>62</v>
          </cell>
          <cell r="DC27">
            <v>12</v>
          </cell>
          <cell r="DD27">
            <v>57</v>
          </cell>
          <cell r="DE27">
            <v>19</v>
          </cell>
          <cell r="DF27">
            <v>35</v>
          </cell>
          <cell r="DG27">
            <v>26</v>
          </cell>
          <cell r="DH27">
            <v>77</v>
          </cell>
          <cell r="DI27">
            <v>65</v>
          </cell>
          <cell r="DJ27" t="str">
            <v/>
          </cell>
          <cell r="DK27">
            <v>2</v>
          </cell>
          <cell r="DL27">
            <v>6</v>
          </cell>
          <cell r="DM27" t="str">
            <v/>
          </cell>
          <cell r="DN27">
            <v>91</v>
          </cell>
          <cell r="DO27" t="str">
            <v/>
          </cell>
          <cell r="DP27">
            <v>67</v>
          </cell>
          <cell r="DQ27">
            <v>93</v>
          </cell>
          <cell r="DR27">
            <v>32</v>
          </cell>
          <cell r="DS27">
            <v>41</v>
          </cell>
          <cell r="DT27">
            <v>59</v>
          </cell>
          <cell r="DU27">
            <v>37</v>
          </cell>
          <cell r="DV27" t="str">
            <v/>
          </cell>
          <cell r="DW27">
            <v>16</v>
          </cell>
          <cell r="DX27">
            <v>7</v>
          </cell>
          <cell r="DY27">
            <v>45</v>
          </cell>
          <cell r="DZ27" t="str">
            <v/>
          </cell>
          <cell r="EA27">
            <v>75</v>
          </cell>
          <cell r="EB27" t="str">
            <v/>
          </cell>
          <cell r="EC27">
            <v>101</v>
          </cell>
          <cell r="ED27" t="str">
            <v/>
          </cell>
        </row>
        <row r="28">
          <cell r="A28" t="str">
            <v>2.3.3</v>
          </cell>
          <cell r="B28" t="str">
            <v>Quality of scientific research institutions</v>
          </cell>
          <cell r="C28" t="str">
            <v>good</v>
          </cell>
          <cell r="D28" t="str">
            <v>SCORE</v>
          </cell>
          <cell r="E28">
            <v>118</v>
          </cell>
          <cell r="F28">
            <v>90</v>
          </cell>
          <cell r="G28">
            <v>126</v>
          </cell>
          <cell r="H28">
            <v>43</v>
          </cell>
          <cell r="I28">
            <v>97</v>
          </cell>
          <cell r="J28">
            <v>10</v>
          </cell>
          <cell r="K28">
            <v>19</v>
          </cell>
          <cell r="L28">
            <v>72</v>
          </cell>
          <cell r="M28">
            <v>111</v>
          </cell>
          <cell r="N28">
            <v>110</v>
          </cell>
          <cell r="O28" t="str">
            <v/>
          </cell>
          <cell r="P28">
            <v>7</v>
          </cell>
          <cell r="Q28">
            <v>79</v>
          </cell>
          <cell r="R28">
            <v>115</v>
          </cell>
          <cell r="S28">
            <v>98</v>
          </cell>
          <cell r="T28">
            <v>76</v>
          </cell>
          <cell r="U28">
            <v>39</v>
          </cell>
          <cell r="V28">
            <v>85</v>
          </cell>
          <cell r="W28">
            <v>68</v>
          </cell>
          <cell r="X28">
            <v>54</v>
          </cell>
          <cell r="Y28">
            <v>100</v>
          </cell>
          <cell r="Z28">
            <v>91</v>
          </cell>
          <cell r="AA28">
            <v>8</v>
          </cell>
          <cell r="AB28">
            <v>51</v>
          </cell>
          <cell r="AC28">
            <v>36</v>
          </cell>
          <cell r="AD28">
            <v>75</v>
          </cell>
          <cell r="AE28">
            <v>30</v>
          </cell>
          <cell r="AF28">
            <v>86</v>
          </cell>
          <cell r="AG28">
            <v>47</v>
          </cell>
          <cell r="AH28">
            <v>38</v>
          </cell>
          <cell r="AI28">
            <v>20</v>
          </cell>
          <cell r="AJ28">
            <v>12</v>
          </cell>
          <cell r="AK28">
            <v>114</v>
          </cell>
          <cell r="AL28">
            <v>121</v>
          </cell>
          <cell r="AM28">
            <v>104</v>
          </cell>
          <cell r="AN28">
            <v>122</v>
          </cell>
          <cell r="AO28">
            <v>25</v>
          </cell>
          <cell r="AP28">
            <v>96</v>
          </cell>
          <cell r="AQ28">
            <v>13</v>
          </cell>
          <cell r="AR28">
            <v>18</v>
          </cell>
          <cell r="AS28">
            <v>112</v>
          </cell>
          <cell r="AT28">
            <v>6</v>
          </cell>
          <cell r="AU28">
            <v>60</v>
          </cell>
          <cell r="AV28">
            <v>82</v>
          </cell>
          <cell r="AW28">
            <v>88</v>
          </cell>
          <cell r="AX28">
            <v>113</v>
          </cell>
          <cell r="AY28">
            <v>108</v>
          </cell>
          <cell r="AZ28">
            <v>33</v>
          </cell>
          <cell r="BA28">
            <v>17</v>
          </cell>
          <cell r="BB28">
            <v>23</v>
          </cell>
          <cell r="BC28">
            <v>29</v>
          </cell>
          <cell r="BD28">
            <v>41</v>
          </cell>
          <cell r="BE28">
            <v>48</v>
          </cell>
          <cell r="BF28">
            <v>16</v>
          </cell>
          <cell r="BG28">
            <v>1</v>
          </cell>
          <cell r="BH28">
            <v>61</v>
          </cell>
          <cell r="BI28">
            <v>63</v>
          </cell>
          <cell r="BJ28">
            <v>15</v>
          </cell>
          <cell r="BK28">
            <v>92</v>
          </cell>
          <cell r="BL28">
            <v>106</v>
          </cell>
          <cell r="BM28">
            <v>50</v>
          </cell>
          <cell r="BN28">
            <v>24</v>
          </cell>
          <cell r="BO28">
            <v>70</v>
          </cell>
          <cell r="BP28">
            <v>123</v>
          </cell>
          <cell r="BQ28">
            <v>57</v>
          </cell>
          <cell r="BR28">
            <v>119</v>
          </cell>
          <cell r="BS28">
            <v>37</v>
          </cell>
          <cell r="BT28">
            <v>32</v>
          </cell>
          <cell r="BU28">
            <v>66</v>
          </cell>
          <cell r="BV28">
            <v>109</v>
          </cell>
          <cell r="BW28">
            <v>71</v>
          </cell>
          <cell r="BX28">
            <v>31</v>
          </cell>
          <cell r="BY28">
            <v>67</v>
          </cell>
          <cell r="BZ28">
            <v>80</v>
          </cell>
          <cell r="CA28">
            <v>56</v>
          </cell>
          <cell r="CB28">
            <v>99</v>
          </cell>
          <cell r="CC28">
            <v>105</v>
          </cell>
          <cell r="CD28">
            <v>87</v>
          </cell>
          <cell r="CE28">
            <v>78</v>
          </cell>
          <cell r="CF28">
            <v>74</v>
          </cell>
          <cell r="CG28">
            <v>124</v>
          </cell>
          <cell r="CH28">
            <v>9</v>
          </cell>
          <cell r="CI28">
            <v>14</v>
          </cell>
          <cell r="CJ28">
            <v>116</v>
          </cell>
          <cell r="CK28" t="str">
            <v/>
          </cell>
          <cell r="CL28">
            <v>107</v>
          </cell>
          <cell r="CM28">
            <v>22</v>
          </cell>
          <cell r="CN28">
            <v>53</v>
          </cell>
          <cell r="CO28">
            <v>73</v>
          </cell>
          <cell r="CP28">
            <v>62</v>
          </cell>
          <cell r="CQ28">
            <v>125</v>
          </cell>
          <cell r="CR28">
            <v>103</v>
          </cell>
          <cell r="CS28">
            <v>102</v>
          </cell>
          <cell r="CT28">
            <v>44</v>
          </cell>
          <cell r="CU28">
            <v>27</v>
          </cell>
          <cell r="CV28">
            <v>21</v>
          </cell>
          <cell r="CW28">
            <v>77</v>
          </cell>
          <cell r="CX28">
            <v>49</v>
          </cell>
          <cell r="CY28">
            <v>89</v>
          </cell>
          <cell r="CZ28">
            <v>34</v>
          </cell>
          <cell r="DA28">
            <v>45</v>
          </cell>
          <cell r="DB28">
            <v>52</v>
          </cell>
          <cell r="DC28">
            <v>11</v>
          </cell>
          <cell r="DD28">
            <v>84</v>
          </cell>
          <cell r="DE28">
            <v>26</v>
          </cell>
          <cell r="DF28">
            <v>28</v>
          </cell>
          <cell r="DG28">
            <v>40</v>
          </cell>
          <cell r="DH28">
            <v>46</v>
          </cell>
          <cell r="DI28" t="str">
            <v/>
          </cell>
          <cell r="DJ28">
            <v>120</v>
          </cell>
          <cell r="DK28">
            <v>5</v>
          </cell>
          <cell r="DL28">
            <v>2</v>
          </cell>
          <cell r="DM28">
            <v>117</v>
          </cell>
          <cell r="DN28">
            <v>94</v>
          </cell>
          <cell r="DO28">
            <v>81</v>
          </cell>
          <cell r="DP28">
            <v>55</v>
          </cell>
          <cell r="DQ28">
            <v>65</v>
          </cell>
          <cell r="DR28">
            <v>35</v>
          </cell>
          <cell r="DS28">
            <v>83</v>
          </cell>
          <cell r="DT28">
            <v>93</v>
          </cell>
          <cell r="DU28">
            <v>64</v>
          </cell>
          <cell r="DV28">
            <v>42</v>
          </cell>
          <cell r="DW28">
            <v>3</v>
          </cell>
          <cell r="DX28">
            <v>4</v>
          </cell>
          <cell r="DY28">
            <v>58</v>
          </cell>
          <cell r="DZ28">
            <v>95</v>
          </cell>
          <cell r="EA28">
            <v>59</v>
          </cell>
          <cell r="EB28" t="str">
            <v/>
          </cell>
          <cell r="EC28">
            <v>69</v>
          </cell>
          <cell r="ED28">
            <v>101</v>
          </cell>
        </row>
        <row r="29">
          <cell r="A29" t="str">
            <v>3.1.1</v>
          </cell>
          <cell r="B29" t="str">
            <v>ICT access index</v>
          </cell>
          <cell r="C29" t="str">
            <v>good</v>
          </cell>
          <cell r="D29" t="str">
            <v>SCORE</v>
          </cell>
          <cell r="E29">
            <v>81</v>
          </cell>
          <cell r="F29">
            <v>90</v>
          </cell>
          <cell r="G29">
            <v>114</v>
          </cell>
          <cell r="H29">
            <v>46</v>
          </cell>
          <cell r="I29">
            <v>75</v>
          </cell>
          <cell r="J29">
            <v>24</v>
          </cell>
          <cell r="K29">
            <v>12</v>
          </cell>
          <cell r="L29">
            <v>76</v>
          </cell>
          <cell r="M29">
            <v>21</v>
          </cell>
          <cell r="N29">
            <v>113</v>
          </cell>
          <cell r="O29">
            <v>55</v>
          </cell>
          <cell r="P29">
            <v>20</v>
          </cell>
          <cell r="Q29">
            <v>108</v>
          </cell>
          <cell r="R29">
            <v>95</v>
          </cell>
          <cell r="S29">
            <v>62</v>
          </cell>
          <cell r="T29">
            <v>94</v>
          </cell>
          <cell r="U29">
            <v>59</v>
          </cell>
          <cell r="V29">
            <v>41</v>
          </cell>
          <cell r="W29">
            <v>42</v>
          </cell>
          <cell r="X29">
            <v>117</v>
          </cell>
          <cell r="Y29">
            <v>104</v>
          </cell>
          <cell r="Z29">
            <v>121</v>
          </cell>
          <cell r="AA29">
            <v>18</v>
          </cell>
          <cell r="AB29">
            <v>50</v>
          </cell>
          <cell r="AC29">
            <v>67</v>
          </cell>
          <cell r="AD29">
            <v>63</v>
          </cell>
          <cell r="AE29">
            <v>64</v>
          </cell>
          <cell r="AF29">
            <v>105</v>
          </cell>
          <cell r="AG29">
            <v>30</v>
          </cell>
          <cell r="AH29">
            <v>33</v>
          </cell>
          <cell r="AI29">
            <v>38</v>
          </cell>
          <cell r="AJ29">
            <v>8</v>
          </cell>
          <cell r="AK29">
            <v>88</v>
          </cell>
          <cell r="AL29">
            <v>78</v>
          </cell>
          <cell r="AM29">
            <v>92</v>
          </cell>
          <cell r="AN29">
            <v>83</v>
          </cell>
          <cell r="AO29">
            <v>15</v>
          </cell>
          <cell r="AP29">
            <v>126</v>
          </cell>
          <cell r="AQ29">
            <v>19</v>
          </cell>
          <cell r="AR29">
            <v>17</v>
          </cell>
          <cell r="AS29">
            <v>89</v>
          </cell>
          <cell r="AT29">
            <v>4</v>
          </cell>
          <cell r="AU29">
            <v>103</v>
          </cell>
          <cell r="AV29">
            <v>34</v>
          </cell>
          <cell r="AW29">
            <v>82</v>
          </cell>
          <cell r="AX29" t="str">
            <v/>
          </cell>
          <cell r="AY29">
            <v>91</v>
          </cell>
          <cell r="AZ29">
            <v>1</v>
          </cell>
          <cell r="BA29">
            <v>36</v>
          </cell>
          <cell r="BB29">
            <v>5</v>
          </cell>
          <cell r="BC29">
            <v>110</v>
          </cell>
          <cell r="BD29">
            <v>96</v>
          </cell>
          <cell r="BE29">
            <v>77</v>
          </cell>
          <cell r="BF29">
            <v>13</v>
          </cell>
          <cell r="BG29">
            <v>23</v>
          </cell>
          <cell r="BH29">
            <v>29</v>
          </cell>
          <cell r="BI29">
            <v>73</v>
          </cell>
          <cell r="BJ29">
            <v>25</v>
          </cell>
          <cell r="BK29">
            <v>68</v>
          </cell>
          <cell r="BL29">
            <v>61</v>
          </cell>
          <cell r="BM29">
            <v>115</v>
          </cell>
          <cell r="BN29">
            <v>14</v>
          </cell>
          <cell r="BO29">
            <v>54</v>
          </cell>
          <cell r="BP29">
            <v>98</v>
          </cell>
          <cell r="BQ29">
            <v>39</v>
          </cell>
          <cell r="BR29">
            <v>85</v>
          </cell>
          <cell r="BS29">
            <v>35</v>
          </cell>
          <cell r="BT29">
            <v>2</v>
          </cell>
          <cell r="BU29">
            <v>47</v>
          </cell>
          <cell r="BV29">
            <v>120</v>
          </cell>
          <cell r="BW29">
            <v>123</v>
          </cell>
          <cell r="BX29">
            <v>57</v>
          </cell>
          <cell r="BY29">
            <v>112</v>
          </cell>
          <cell r="BZ29">
            <v>60</v>
          </cell>
          <cell r="CA29">
            <v>70</v>
          </cell>
          <cell r="CB29">
            <v>69</v>
          </cell>
          <cell r="CC29">
            <v>100</v>
          </cell>
          <cell r="CD29">
            <v>79</v>
          </cell>
          <cell r="CE29">
            <v>122</v>
          </cell>
          <cell r="CF29">
            <v>99</v>
          </cell>
          <cell r="CG29">
            <v>124</v>
          </cell>
          <cell r="CH29">
            <v>7</v>
          </cell>
          <cell r="CI29">
            <v>22</v>
          </cell>
          <cell r="CJ29">
            <v>97</v>
          </cell>
          <cell r="CK29">
            <v>118</v>
          </cell>
          <cell r="CL29">
            <v>116</v>
          </cell>
          <cell r="CM29">
            <v>11</v>
          </cell>
          <cell r="CN29">
            <v>58</v>
          </cell>
          <cell r="CO29">
            <v>106</v>
          </cell>
          <cell r="CP29">
            <v>56</v>
          </cell>
          <cell r="CQ29">
            <v>86</v>
          </cell>
          <cell r="CR29">
            <v>72</v>
          </cell>
          <cell r="CS29">
            <v>80</v>
          </cell>
          <cell r="CT29">
            <v>40</v>
          </cell>
          <cell r="CU29">
            <v>31</v>
          </cell>
          <cell r="CV29">
            <v>32</v>
          </cell>
          <cell r="CW29">
            <v>45</v>
          </cell>
          <cell r="CX29">
            <v>43</v>
          </cell>
          <cell r="CY29">
            <v>125</v>
          </cell>
          <cell r="CZ29">
            <v>44</v>
          </cell>
          <cell r="DA29">
            <v>102</v>
          </cell>
          <cell r="DB29">
            <v>48</v>
          </cell>
          <cell r="DC29">
            <v>10</v>
          </cell>
          <cell r="DD29">
            <v>37</v>
          </cell>
          <cell r="DE29">
            <v>27</v>
          </cell>
          <cell r="DF29">
            <v>87</v>
          </cell>
          <cell r="DG29">
            <v>28</v>
          </cell>
          <cell r="DH29">
            <v>93</v>
          </cell>
          <cell r="DI29">
            <v>109</v>
          </cell>
          <cell r="DJ29">
            <v>101</v>
          </cell>
          <cell r="DK29">
            <v>3</v>
          </cell>
          <cell r="DL29">
            <v>6</v>
          </cell>
          <cell r="DM29">
            <v>71</v>
          </cell>
          <cell r="DN29">
            <v>107</v>
          </cell>
          <cell r="DO29">
            <v>119</v>
          </cell>
          <cell r="DP29">
            <v>74</v>
          </cell>
          <cell r="DQ29">
            <v>49</v>
          </cell>
          <cell r="DR29">
            <v>84</v>
          </cell>
          <cell r="DS29">
            <v>52</v>
          </cell>
          <cell r="DT29">
            <v>128</v>
          </cell>
          <cell r="DU29">
            <v>53</v>
          </cell>
          <cell r="DV29">
            <v>16</v>
          </cell>
          <cell r="DW29">
            <v>9</v>
          </cell>
          <cell r="DX29">
            <v>26</v>
          </cell>
          <cell r="DY29">
            <v>51</v>
          </cell>
          <cell r="DZ29">
            <v>65</v>
          </cell>
          <cell r="EA29">
            <v>66</v>
          </cell>
          <cell r="EB29">
            <v>111</v>
          </cell>
          <cell r="EC29">
            <v>127</v>
          </cell>
          <cell r="ED29">
            <v>129</v>
          </cell>
        </row>
        <row r="30">
          <cell r="A30" t="str">
            <v>3.1.2</v>
          </cell>
          <cell r="B30" t="str">
            <v>ICT use index</v>
          </cell>
          <cell r="C30" t="str">
            <v>good</v>
          </cell>
          <cell r="D30" t="str">
            <v>SCORE</v>
          </cell>
          <cell r="E30">
            <v>77</v>
          </cell>
          <cell r="F30">
            <v>93</v>
          </cell>
          <cell r="G30">
            <v>114</v>
          </cell>
          <cell r="H30">
            <v>55</v>
          </cell>
          <cell r="I30">
            <v>107</v>
          </cell>
          <cell r="J30">
            <v>8</v>
          </cell>
          <cell r="K30">
            <v>15</v>
          </cell>
          <cell r="L30">
            <v>74</v>
          </cell>
          <cell r="M30">
            <v>32</v>
          </cell>
          <cell r="N30">
            <v>129</v>
          </cell>
          <cell r="O30">
            <v>58</v>
          </cell>
          <cell r="P30">
            <v>23</v>
          </cell>
          <cell r="Q30">
            <v>118</v>
          </cell>
          <cell r="R30">
            <v>95</v>
          </cell>
          <cell r="S30">
            <v>56</v>
          </cell>
          <cell r="T30">
            <v>105</v>
          </cell>
          <cell r="U30">
            <v>50</v>
          </cell>
          <cell r="V30">
            <v>34</v>
          </cell>
          <cell r="W30">
            <v>42</v>
          </cell>
          <cell r="X30">
            <v>126</v>
          </cell>
          <cell r="Y30">
            <v>120</v>
          </cell>
          <cell r="Z30">
            <v>113</v>
          </cell>
          <cell r="AA30">
            <v>21</v>
          </cell>
          <cell r="AB30">
            <v>48</v>
          </cell>
          <cell r="AC30">
            <v>68</v>
          </cell>
          <cell r="AD30">
            <v>53</v>
          </cell>
          <cell r="AE30">
            <v>65</v>
          </cell>
          <cell r="AF30">
            <v>115</v>
          </cell>
          <cell r="AG30">
            <v>37</v>
          </cell>
          <cell r="AH30">
            <v>36</v>
          </cell>
          <cell r="AI30">
            <v>33</v>
          </cell>
          <cell r="AJ30">
            <v>6</v>
          </cell>
          <cell r="AK30">
            <v>80</v>
          </cell>
          <cell r="AL30">
            <v>73</v>
          </cell>
          <cell r="AM30">
            <v>81</v>
          </cell>
          <cell r="AN30">
            <v>92</v>
          </cell>
          <cell r="AO30">
            <v>27</v>
          </cell>
          <cell r="AP30">
            <v>128</v>
          </cell>
          <cell r="AQ30">
            <v>11</v>
          </cell>
          <cell r="AR30">
            <v>19</v>
          </cell>
          <cell r="AS30">
            <v>64</v>
          </cell>
          <cell r="AT30">
            <v>17</v>
          </cell>
          <cell r="AU30">
            <v>108</v>
          </cell>
          <cell r="AV30">
            <v>29</v>
          </cell>
          <cell r="AW30">
            <v>88</v>
          </cell>
          <cell r="AX30" t="str">
            <v/>
          </cell>
          <cell r="AY30">
            <v>94</v>
          </cell>
          <cell r="AZ30">
            <v>13</v>
          </cell>
          <cell r="BA30">
            <v>31</v>
          </cell>
          <cell r="BB30">
            <v>16</v>
          </cell>
          <cell r="BC30">
            <v>111</v>
          </cell>
          <cell r="BD30">
            <v>96</v>
          </cell>
          <cell r="BE30">
            <v>69</v>
          </cell>
          <cell r="BF30">
            <v>22</v>
          </cell>
          <cell r="BG30">
            <v>25</v>
          </cell>
          <cell r="BH30">
            <v>26</v>
          </cell>
          <cell r="BI30">
            <v>44</v>
          </cell>
          <cell r="BJ30">
            <v>4</v>
          </cell>
          <cell r="BK30">
            <v>72</v>
          </cell>
          <cell r="BL30">
            <v>84</v>
          </cell>
          <cell r="BM30">
            <v>100</v>
          </cell>
          <cell r="BN30">
            <v>2</v>
          </cell>
          <cell r="BO30">
            <v>59</v>
          </cell>
          <cell r="BP30">
            <v>89</v>
          </cell>
          <cell r="BQ30">
            <v>40</v>
          </cell>
          <cell r="BR30">
            <v>71</v>
          </cell>
          <cell r="BS30">
            <v>38</v>
          </cell>
          <cell r="BT30">
            <v>1</v>
          </cell>
          <cell r="BU30">
            <v>45</v>
          </cell>
          <cell r="BV30">
            <v>121</v>
          </cell>
          <cell r="BW30">
            <v>117</v>
          </cell>
          <cell r="BX30">
            <v>41</v>
          </cell>
          <cell r="BY30">
            <v>123</v>
          </cell>
          <cell r="BZ30">
            <v>61</v>
          </cell>
          <cell r="CA30">
            <v>66</v>
          </cell>
          <cell r="CB30">
            <v>67</v>
          </cell>
          <cell r="CC30">
            <v>87</v>
          </cell>
          <cell r="CD30">
            <v>62</v>
          </cell>
          <cell r="CE30">
            <v>124</v>
          </cell>
          <cell r="CF30">
            <v>110</v>
          </cell>
          <cell r="CG30">
            <v>119</v>
          </cell>
          <cell r="CH30">
            <v>7</v>
          </cell>
          <cell r="CI30">
            <v>14</v>
          </cell>
          <cell r="CJ30">
            <v>112</v>
          </cell>
          <cell r="CK30">
            <v>127</v>
          </cell>
          <cell r="CL30">
            <v>82</v>
          </cell>
          <cell r="CM30">
            <v>10</v>
          </cell>
          <cell r="CN30">
            <v>78</v>
          </cell>
          <cell r="CO30">
            <v>99</v>
          </cell>
          <cell r="CP30">
            <v>63</v>
          </cell>
          <cell r="CQ30">
            <v>85</v>
          </cell>
          <cell r="CR30">
            <v>75</v>
          </cell>
          <cell r="CS30">
            <v>90</v>
          </cell>
          <cell r="CT30">
            <v>39</v>
          </cell>
          <cell r="CU30">
            <v>30</v>
          </cell>
          <cell r="CV30">
            <v>46</v>
          </cell>
          <cell r="CW30">
            <v>43</v>
          </cell>
          <cell r="CX30">
            <v>54</v>
          </cell>
          <cell r="CY30">
            <v>116</v>
          </cell>
          <cell r="CZ30">
            <v>52</v>
          </cell>
          <cell r="DA30">
            <v>102</v>
          </cell>
          <cell r="DB30">
            <v>49</v>
          </cell>
          <cell r="DC30">
            <v>5</v>
          </cell>
          <cell r="DD30">
            <v>35</v>
          </cell>
          <cell r="DE30">
            <v>28</v>
          </cell>
          <cell r="DF30">
            <v>91</v>
          </cell>
          <cell r="DG30">
            <v>20</v>
          </cell>
          <cell r="DH30">
            <v>103</v>
          </cell>
          <cell r="DI30">
            <v>98</v>
          </cell>
          <cell r="DJ30">
            <v>106</v>
          </cell>
          <cell r="DK30">
            <v>3</v>
          </cell>
          <cell r="DL30">
            <v>9</v>
          </cell>
          <cell r="DM30">
            <v>86</v>
          </cell>
          <cell r="DN30">
            <v>101</v>
          </cell>
          <cell r="DO30">
            <v>122</v>
          </cell>
          <cell r="DP30">
            <v>79</v>
          </cell>
          <cell r="DQ30">
            <v>60</v>
          </cell>
          <cell r="DR30">
            <v>70</v>
          </cell>
          <cell r="DS30">
            <v>51</v>
          </cell>
          <cell r="DT30">
            <v>104</v>
          </cell>
          <cell r="DU30">
            <v>83</v>
          </cell>
          <cell r="DV30">
            <v>24</v>
          </cell>
          <cell r="DW30">
            <v>12</v>
          </cell>
          <cell r="DX30">
            <v>18</v>
          </cell>
          <cell r="DY30">
            <v>47</v>
          </cell>
          <cell r="DZ30">
            <v>57</v>
          </cell>
          <cell r="EA30">
            <v>76</v>
          </cell>
          <cell r="EB30">
            <v>125</v>
          </cell>
          <cell r="EC30">
            <v>109</v>
          </cell>
          <cell r="ED30">
            <v>97</v>
          </cell>
        </row>
        <row r="31">
          <cell r="A31" t="str">
            <v>3.1.3</v>
          </cell>
          <cell r="B31" t="str">
            <v>Government's Online Service Index</v>
          </cell>
          <cell r="C31" t="str">
            <v>good</v>
          </cell>
          <cell r="D31" t="str">
            <v>SCORE</v>
          </cell>
          <cell r="E31">
            <v>71</v>
          </cell>
          <cell r="F31">
            <v>120</v>
          </cell>
          <cell r="G31">
            <v>62</v>
          </cell>
          <cell r="H31">
            <v>42</v>
          </cell>
          <cell r="I31" t="str">
            <v/>
          </cell>
          <cell r="J31">
            <v>5</v>
          </cell>
          <cell r="K31">
            <v>33</v>
          </cell>
          <cell r="L31">
            <v>66</v>
          </cell>
          <cell r="M31">
            <v>8</v>
          </cell>
          <cell r="N31">
            <v>57</v>
          </cell>
          <cell r="O31">
            <v>79</v>
          </cell>
          <cell r="P31">
            <v>17</v>
          </cell>
          <cell r="Q31">
            <v>117</v>
          </cell>
          <cell r="R31">
            <v>75</v>
          </cell>
          <cell r="S31">
            <v>87</v>
          </cell>
          <cell r="T31">
            <v>101</v>
          </cell>
          <cell r="U31">
            <v>52</v>
          </cell>
          <cell r="V31">
            <v>84</v>
          </cell>
          <cell r="W31">
            <v>43</v>
          </cell>
          <cell r="X31">
            <v>111</v>
          </cell>
          <cell r="Y31">
            <v>115</v>
          </cell>
          <cell r="Z31">
            <v>113</v>
          </cell>
          <cell r="AA31">
            <v>3</v>
          </cell>
          <cell r="AB31">
            <v>18</v>
          </cell>
          <cell r="AC31">
            <v>52</v>
          </cell>
          <cell r="AD31">
            <v>9</v>
          </cell>
          <cell r="AE31">
            <v>75</v>
          </cell>
          <cell r="AF31">
            <v>66</v>
          </cell>
          <cell r="AG31">
            <v>39</v>
          </cell>
          <cell r="AH31">
            <v>51</v>
          </cell>
          <cell r="AI31">
            <v>35</v>
          </cell>
          <cell r="AJ31">
            <v>13</v>
          </cell>
          <cell r="AK31">
            <v>56</v>
          </cell>
          <cell r="AL31">
            <v>69</v>
          </cell>
          <cell r="AM31">
            <v>23</v>
          </cell>
          <cell r="AN31">
            <v>38</v>
          </cell>
          <cell r="AO31">
            <v>27</v>
          </cell>
          <cell r="AP31">
            <v>101</v>
          </cell>
          <cell r="AQ31">
            <v>31</v>
          </cell>
          <cell r="AR31">
            <v>11</v>
          </cell>
          <cell r="AS31">
            <v>94</v>
          </cell>
          <cell r="AT31">
            <v>21</v>
          </cell>
          <cell r="AU31">
            <v>114</v>
          </cell>
          <cell r="AV31">
            <v>57</v>
          </cell>
          <cell r="AW31">
            <v>73</v>
          </cell>
          <cell r="AX31">
            <v>104</v>
          </cell>
          <cell r="AY31">
            <v>80</v>
          </cell>
          <cell r="AZ31" t="str">
            <v/>
          </cell>
          <cell r="BA31">
            <v>26</v>
          </cell>
          <cell r="BB31">
            <v>46</v>
          </cell>
          <cell r="BC31">
            <v>52</v>
          </cell>
          <cell r="BD31">
            <v>96</v>
          </cell>
          <cell r="BE31">
            <v>88</v>
          </cell>
          <cell r="BF31">
            <v>28</v>
          </cell>
          <cell r="BG31">
            <v>19</v>
          </cell>
          <cell r="BH31">
            <v>83</v>
          </cell>
          <cell r="BI31">
            <v>99</v>
          </cell>
          <cell r="BJ31">
            <v>13</v>
          </cell>
          <cell r="BK31">
            <v>22</v>
          </cell>
          <cell r="BL31">
            <v>24</v>
          </cell>
          <cell r="BM31">
            <v>97</v>
          </cell>
          <cell r="BN31">
            <v>1</v>
          </cell>
          <cell r="BO31">
            <v>34</v>
          </cell>
          <cell r="BP31">
            <v>69</v>
          </cell>
          <cell r="BQ31">
            <v>40</v>
          </cell>
          <cell r="BR31">
            <v>88</v>
          </cell>
          <cell r="BS31">
            <v>29</v>
          </cell>
          <cell r="BT31">
            <v>50</v>
          </cell>
          <cell r="BU31">
            <v>68</v>
          </cell>
          <cell r="BV31">
            <v>110</v>
          </cell>
          <cell r="BW31">
            <v>127</v>
          </cell>
          <cell r="BX31">
            <v>16</v>
          </cell>
          <cell r="BY31">
            <v>103</v>
          </cell>
          <cell r="BZ31">
            <v>80</v>
          </cell>
          <cell r="CA31">
            <v>37</v>
          </cell>
          <cell r="CB31">
            <v>80</v>
          </cell>
          <cell r="CC31">
            <v>20</v>
          </cell>
          <cell r="CD31">
            <v>97</v>
          </cell>
          <cell r="CE31">
            <v>108</v>
          </cell>
          <cell r="CF31">
            <v>123</v>
          </cell>
          <cell r="CG31">
            <v>109</v>
          </cell>
          <cell r="CH31">
            <v>12</v>
          </cell>
          <cell r="CI31">
            <v>15</v>
          </cell>
          <cell r="CJ31">
            <v>92</v>
          </cell>
          <cell r="CK31">
            <v>126</v>
          </cell>
          <cell r="CL31">
            <v>121</v>
          </cell>
          <cell r="CM31">
            <v>7</v>
          </cell>
          <cell r="CN31">
            <v>52</v>
          </cell>
          <cell r="CO31">
            <v>94</v>
          </cell>
          <cell r="CP31">
            <v>84</v>
          </cell>
          <cell r="CQ31">
            <v>90</v>
          </cell>
          <cell r="CR31">
            <v>43</v>
          </cell>
          <cell r="CS31">
            <v>47</v>
          </cell>
          <cell r="CT31">
            <v>48</v>
          </cell>
          <cell r="CU31">
            <v>48</v>
          </cell>
          <cell r="CV31">
            <v>86</v>
          </cell>
          <cell r="CW31">
            <v>40</v>
          </cell>
          <cell r="CX31">
            <v>65</v>
          </cell>
          <cell r="CY31">
            <v>106</v>
          </cell>
          <cell r="CZ31">
            <v>71</v>
          </cell>
          <cell r="DA31">
            <v>105</v>
          </cell>
          <cell r="DB31">
            <v>100</v>
          </cell>
          <cell r="DC31">
            <v>10</v>
          </cell>
          <cell r="DD31">
            <v>59</v>
          </cell>
          <cell r="DE31">
            <v>45</v>
          </cell>
          <cell r="DF31">
            <v>73</v>
          </cell>
          <cell r="DG31">
            <v>5</v>
          </cell>
          <cell r="DH31">
            <v>91</v>
          </cell>
          <cell r="DI31">
            <v>111</v>
          </cell>
          <cell r="DJ31" t="str">
            <v/>
          </cell>
          <cell r="DK31">
            <v>24</v>
          </cell>
          <cell r="DL31">
            <v>36</v>
          </cell>
          <cell r="DM31">
            <v>125</v>
          </cell>
          <cell r="DN31">
            <v>122</v>
          </cell>
          <cell r="DO31">
            <v>106</v>
          </cell>
          <cell r="DP31">
            <v>64</v>
          </cell>
          <cell r="DQ31">
            <v>62</v>
          </cell>
          <cell r="DR31">
            <v>29</v>
          </cell>
          <cell r="DS31">
            <v>59</v>
          </cell>
          <cell r="DT31">
            <v>119</v>
          </cell>
          <cell r="DU31">
            <v>59</v>
          </cell>
          <cell r="DV31">
            <v>93</v>
          </cell>
          <cell r="DW31">
            <v>4</v>
          </cell>
          <cell r="DX31">
            <v>2</v>
          </cell>
          <cell r="DY31">
            <v>31</v>
          </cell>
          <cell r="DZ31">
            <v>75</v>
          </cell>
          <cell r="EA31">
            <v>75</v>
          </cell>
          <cell r="EB31">
            <v>124</v>
          </cell>
          <cell r="EC31">
            <v>118</v>
          </cell>
          <cell r="ED31">
            <v>116</v>
          </cell>
        </row>
        <row r="32">
          <cell r="A32" t="str">
            <v>3.1.4</v>
          </cell>
          <cell r="B32" t="str">
            <v>E-Participation Index</v>
          </cell>
          <cell r="C32" t="str">
            <v>good</v>
          </cell>
          <cell r="D32" t="str">
            <v>SCORE</v>
          </cell>
          <cell r="E32">
            <v>78</v>
          </cell>
          <cell r="F32">
            <v>121</v>
          </cell>
          <cell r="G32">
            <v>100</v>
          </cell>
          <cell r="H32">
            <v>57</v>
          </cell>
          <cell r="I32">
            <v>111</v>
          </cell>
          <cell r="J32">
            <v>2</v>
          </cell>
          <cell r="K32">
            <v>22</v>
          </cell>
          <cell r="L32">
            <v>67</v>
          </cell>
          <cell r="M32">
            <v>12</v>
          </cell>
          <cell r="N32">
            <v>90</v>
          </cell>
          <cell r="O32">
            <v>50</v>
          </cell>
          <cell r="P32">
            <v>18</v>
          </cell>
          <cell r="Q32">
            <v>100</v>
          </cell>
          <cell r="R32">
            <v>57</v>
          </cell>
          <cell r="S32">
            <v>111</v>
          </cell>
          <cell r="T32">
            <v>90</v>
          </cell>
          <cell r="U32">
            <v>41</v>
          </cell>
          <cell r="V32">
            <v>67</v>
          </cell>
          <cell r="W32">
            <v>38</v>
          </cell>
          <cell r="X32">
            <v>106</v>
          </cell>
          <cell r="Y32">
            <v>87</v>
          </cell>
          <cell r="Z32">
            <v>73</v>
          </cell>
          <cell r="AA32">
            <v>8</v>
          </cell>
          <cell r="AB32">
            <v>35</v>
          </cell>
          <cell r="AC32">
            <v>33</v>
          </cell>
          <cell r="AD32">
            <v>27</v>
          </cell>
          <cell r="AE32">
            <v>57</v>
          </cell>
          <cell r="AF32">
            <v>67</v>
          </cell>
          <cell r="AG32">
            <v>26</v>
          </cell>
          <cell r="AH32">
            <v>24</v>
          </cell>
          <cell r="AI32">
            <v>78</v>
          </cell>
          <cell r="AJ32">
            <v>14</v>
          </cell>
          <cell r="AK32">
            <v>63</v>
          </cell>
          <cell r="AL32">
            <v>73</v>
          </cell>
          <cell r="AM32">
            <v>41</v>
          </cell>
          <cell r="AN32">
            <v>100</v>
          </cell>
          <cell r="AO32">
            <v>10</v>
          </cell>
          <cell r="AP32">
            <v>111</v>
          </cell>
          <cell r="AQ32">
            <v>31</v>
          </cell>
          <cell r="AR32">
            <v>16</v>
          </cell>
          <cell r="AS32">
            <v>106</v>
          </cell>
          <cell r="AT32">
            <v>15</v>
          </cell>
          <cell r="AU32">
            <v>95</v>
          </cell>
          <cell r="AV32">
            <v>47</v>
          </cell>
          <cell r="AW32">
            <v>36</v>
          </cell>
          <cell r="AX32">
            <v>95</v>
          </cell>
          <cell r="AY32">
            <v>78</v>
          </cell>
          <cell r="AZ32" t="str">
            <v/>
          </cell>
          <cell r="BA32">
            <v>36</v>
          </cell>
          <cell r="BB32">
            <v>111</v>
          </cell>
          <cell r="BC32">
            <v>57</v>
          </cell>
          <cell r="BD32">
            <v>78</v>
          </cell>
          <cell r="BE32">
            <v>100</v>
          </cell>
          <cell r="BF32">
            <v>27</v>
          </cell>
          <cell r="BG32">
            <v>31</v>
          </cell>
          <cell r="BH32">
            <v>54</v>
          </cell>
          <cell r="BI32">
            <v>95</v>
          </cell>
          <cell r="BJ32">
            <v>6</v>
          </cell>
          <cell r="BK32">
            <v>41</v>
          </cell>
          <cell r="BL32">
            <v>19</v>
          </cell>
          <cell r="BM32">
            <v>52</v>
          </cell>
          <cell r="BN32">
            <v>1</v>
          </cell>
          <cell r="BO32">
            <v>52</v>
          </cell>
          <cell r="BP32">
            <v>29</v>
          </cell>
          <cell r="BQ32">
            <v>44</v>
          </cell>
          <cell r="BR32">
            <v>44</v>
          </cell>
          <cell r="BS32">
            <v>20</v>
          </cell>
          <cell r="BT32">
            <v>67</v>
          </cell>
          <cell r="BU32">
            <v>54</v>
          </cell>
          <cell r="BV32">
            <v>106</v>
          </cell>
          <cell r="BW32" t="str">
            <v/>
          </cell>
          <cell r="BX32">
            <v>13</v>
          </cell>
          <cell r="BY32">
            <v>87</v>
          </cell>
          <cell r="BZ32">
            <v>106</v>
          </cell>
          <cell r="CA32">
            <v>33</v>
          </cell>
          <cell r="CB32">
            <v>57</v>
          </cell>
          <cell r="CC32">
            <v>29</v>
          </cell>
          <cell r="CD32">
            <v>78</v>
          </cell>
          <cell r="CE32">
            <v>87</v>
          </cell>
          <cell r="CF32">
            <v>121</v>
          </cell>
          <cell r="CG32">
            <v>106</v>
          </cell>
          <cell r="CH32">
            <v>16</v>
          </cell>
          <cell r="CI32">
            <v>4</v>
          </cell>
          <cell r="CJ32">
            <v>38</v>
          </cell>
          <cell r="CK32">
            <v>90</v>
          </cell>
          <cell r="CL32">
            <v>121</v>
          </cell>
          <cell r="CM32">
            <v>22</v>
          </cell>
          <cell r="CN32">
            <v>73</v>
          </cell>
          <cell r="CO32">
            <v>67</v>
          </cell>
          <cell r="CP32" t="str">
            <v/>
          </cell>
          <cell r="CQ32">
            <v>121</v>
          </cell>
          <cell r="CR32">
            <v>67</v>
          </cell>
          <cell r="CS32">
            <v>63</v>
          </cell>
          <cell r="CT32">
            <v>50</v>
          </cell>
          <cell r="CU32">
            <v>44</v>
          </cell>
          <cell r="CV32">
            <v>78</v>
          </cell>
          <cell r="CW32">
            <v>63</v>
          </cell>
          <cell r="CX32">
            <v>78</v>
          </cell>
          <cell r="CY32">
            <v>118</v>
          </cell>
          <cell r="CZ32">
            <v>90</v>
          </cell>
          <cell r="DA32">
            <v>121</v>
          </cell>
          <cell r="DB32">
            <v>111</v>
          </cell>
          <cell r="DC32">
            <v>10</v>
          </cell>
          <cell r="DD32">
            <v>100</v>
          </cell>
          <cell r="DE32">
            <v>21</v>
          </cell>
          <cell r="DF32">
            <v>63</v>
          </cell>
          <cell r="DG32">
            <v>3</v>
          </cell>
          <cell r="DH32">
            <v>76</v>
          </cell>
          <cell r="DI32">
            <v>90</v>
          </cell>
          <cell r="DJ32" t="str">
            <v/>
          </cell>
          <cell r="DK32">
            <v>24</v>
          </cell>
          <cell r="DL32">
            <v>57</v>
          </cell>
          <cell r="DM32">
            <v>121</v>
          </cell>
          <cell r="DN32">
            <v>118</v>
          </cell>
          <cell r="DO32">
            <v>111</v>
          </cell>
          <cell r="DP32">
            <v>95</v>
          </cell>
          <cell r="DQ32">
            <v>78</v>
          </cell>
          <cell r="DR32">
            <v>38</v>
          </cell>
          <cell r="DS32">
            <v>54</v>
          </cell>
          <cell r="DT32">
            <v>100</v>
          </cell>
          <cell r="DU32">
            <v>47</v>
          </cell>
          <cell r="DV32">
            <v>78</v>
          </cell>
          <cell r="DW32">
            <v>4</v>
          </cell>
          <cell r="DX32">
            <v>6</v>
          </cell>
          <cell r="DY32">
            <v>47</v>
          </cell>
          <cell r="DZ32">
            <v>76</v>
          </cell>
          <cell r="EA32">
            <v>95</v>
          </cell>
          <cell r="EB32">
            <v>111</v>
          </cell>
          <cell r="EC32">
            <v>9</v>
          </cell>
          <cell r="ED32">
            <v>118</v>
          </cell>
        </row>
        <row r="33">
          <cell r="A33" t="str">
            <v>3.2.1</v>
          </cell>
          <cell r="B33" t="str">
            <v>Electricity output (kWh per capita)</v>
          </cell>
          <cell r="C33" t="str">
            <v>good</v>
          </cell>
          <cell r="D33" t="str">
            <v>SCORE</v>
          </cell>
          <cell r="E33">
            <v>85</v>
          </cell>
          <cell r="F33">
            <v>86</v>
          </cell>
          <cell r="G33">
            <v>110</v>
          </cell>
          <cell r="H33">
            <v>57</v>
          </cell>
          <cell r="I33">
            <v>78</v>
          </cell>
          <cell r="J33">
            <v>11</v>
          </cell>
          <cell r="K33">
            <v>24</v>
          </cell>
          <cell r="L33">
            <v>62</v>
          </cell>
          <cell r="M33">
            <v>7</v>
          </cell>
          <cell r="N33">
            <v>111</v>
          </cell>
          <cell r="O33">
            <v>51</v>
          </cell>
          <cell r="P33">
            <v>19</v>
          </cell>
          <cell r="Q33">
            <v>120</v>
          </cell>
          <cell r="R33">
            <v>99</v>
          </cell>
          <cell r="S33">
            <v>55</v>
          </cell>
          <cell r="T33">
            <v>106</v>
          </cell>
          <cell r="U33">
            <v>67</v>
          </cell>
          <cell r="V33">
            <v>17</v>
          </cell>
          <cell r="W33">
            <v>37</v>
          </cell>
          <cell r="X33" t="str">
            <v/>
          </cell>
          <cell r="Y33">
            <v>118</v>
          </cell>
          <cell r="Z33">
            <v>107</v>
          </cell>
          <cell r="AA33">
            <v>5</v>
          </cell>
          <cell r="AB33">
            <v>54</v>
          </cell>
          <cell r="AC33">
            <v>65</v>
          </cell>
          <cell r="AD33">
            <v>84</v>
          </cell>
          <cell r="AE33">
            <v>74</v>
          </cell>
          <cell r="AF33">
            <v>109</v>
          </cell>
          <cell r="AG33">
            <v>61</v>
          </cell>
          <cell r="AH33">
            <v>31</v>
          </cell>
          <cell r="AI33">
            <v>25</v>
          </cell>
          <cell r="AJ33">
            <v>30</v>
          </cell>
          <cell r="AK33">
            <v>81</v>
          </cell>
          <cell r="AL33">
            <v>83</v>
          </cell>
          <cell r="AM33">
            <v>79</v>
          </cell>
          <cell r="AN33">
            <v>90</v>
          </cell>
          <cell r="AO33">
            <v>23</v>
          </cell>
          <cell r="AP33">
            <v>119</v>
          </cell>
          <cell r="AQ33">
            <v>10</v>
          </cell>
          <cell r="AR33">
            <v>18</v>
          </cell>
          <cell r="AS33">
            <v>75</v>
          </cell>
          <cell r="AT33">
            <v>28</v>
          </cell>
          <cell r="AU33">
            <v>105</v>
          </cell>
          <cell r="AV33">
            <v>43</v>
          </cell>
          <cell r="AW33">
            <v>101</v>
          </cell>
          <cell r="AX33" t="str">
            <v/>
          </cell>
          <cell r="AY33">
            <v>91</v>
          </cell>
          <cell r="AZ33">
            <v>39</v>
          </cell>
          <cell r="BA33">
            <v>53</v>
          </cell>
          <cell r="BB33">
            <v>1</v>
          </cell>
          <cell r="BC33">
            <v>94</v>
          </cell>
          <cell r="BD33">
            <v>98</v>
          </cell>
          <cell r="BE33">
            <v>59</v>
          </cell>
          <cell r="BF33">
            <v>34</v>
          </cell>
          <cell r="BG33">
            <v>26</v>
          </cell>
          <cell r="BH33">
            <v>45</v>
          </cell>
          <cell r="BI33">
            <v>60</v>
          </cell>
          <cell r="BJ33">
            <v>21</v>
          </cell>
          <cell r="BK33">
            <v>70</v>
          </cell>
          <cell r="BL33">
            <v>41</v>
          </cell>
          <cell r="BM33">
            <v>113</v>
          </cell>
          <cell r="BN33">
            <v>13</v>
          </cell>
          <cell r="BO33">
            <v>4</v>
          </cell>
          <cell r="BP33">
            <v>72</v>
          </cell>
          <cell r="BQ33">
            <v>71</v>
          </cell>
          <cell r="BR33">
            <v>66</v>
          </cell>
          <cell r="BS33">
            <v>49</v>
          </cell>
          <cell r="BT33">
            <v>33</v>
          </cell>
          <cell r="BU33">
            <v>56</v>
          </cell>
          <cell r="BV33" t="str">
            <v/>
          </cell>
          <cell r="BW33" t="str">
            <v/>
          </cell>
          <cell r="BX33">
            <v>52</v>
          </cell>
          <cell r="BY33" t="str">
            <v/>
          </cell>
          <cell r="BZ33" t="str">
            <v/>
          </cell>
          <cell r="CA33">
            <v>69</v>
          </cell>
          <cell r="CB33">
            <v>88</v>
          </cell>
          <cell r="CC33">
            <v>80</v>
          </cell>
          <cell r="CD33">
            <v>97</v>
          </cell>
          <cell r="CE33">
            <v>95</v>
          </cell>
          <cell r="CF33">
            <v>89</v>
          </cell>
          <cell r="CG33">
            <v>116</v>
          </cell>
          <cell r="CH33">
            <v>29</v>
          </cell>
          <cell r="CI33">
            <v>12</v>
          </cell>
          <cell r="CJ33">
            <v>102</v>
          </cell>
          <cell r="CK33" t="str">
            <v/>
          </cell>
          <cell r="CL33">
            <v>114</v>
          </cell>
          <cell r="CM33">
            <v>2</v>
          </cell>
          <cell r="CN33">
            <v>38</v>
          </cell>
          <cell r="CO33">
            <v>103</v>
          </cell>
          <cell r="CP33">
            <v>77</v>
          </cell>
          <cell r="CQ33">
            <v>14</v>
          </cell>
          <cell r="CR33">
            <v>87</v>
          </cell>
          <cell r="CS33">
            <v>96</v>
          </cell>
          <cell r="CT33">
            <v>50</v>
          </cell>
          <cell r="CU33">
            <v>46</v>
          </cell>
          <cell r="CV33">
            <v>6</v>
          </cell>
          <cell r="CW33">
            <v>58</v>
          </cell>
          <cell r="CX33">
            <v>27</v>
          </cell>
          <cell r="CY33" t="str">
            <v/>
          </cell>
          <cell r="CZ33">
            <v>20</v>
          </cell>
          <cell r="DA33">
            <v>112</v>
          </cell>
          <cell r="DB33">
            <v>42</v>
          </cell>
          <cell r="DC33">
            <v>16</v>
          </cell>
          <cell r="DD33">
            <v>44</v>
          </cell>
          <cell r="DE33">
            <v>22</v>
          </cell>
          <cell r="DF33">
            <v>40</v>
          </cell>
          <cell r="DG33">
            <v>32</v>
          </cell>
          <cell r="DH33">
            <v>104</v>
          </cell>
          <cell r="DI33">
            <v>115</v>
          </cell>
          <cell r="DJ33" t="str">
            <v/>
          </cell>
          <cell r="DK33">
            <v>8</v>
          </cell>
          <cell r="DL33">
            <v>15</v>
          </cell>
          <cell r="DM33">
            <v>76</v>
          </cell>
          <cell r="DN33">
            <v>68</v>
          </cell>
          <cell r="DO33">
            <v>117</v>
          </cell>
          <cell r="DP33">
            <v>73</v>
          </cell>
          <cell r="DQ33">
            <v>36</v>
          </cell>
          <cell r="DR33">
            <v>82</v>
          </cell>
          <cell r="DS33">
            <v>63</v>
          </cell>
          <cell r="DT33" t="str">
            <v/>
          </cell>
          <cell r="DU33">
            <v>48</v>
          </cell>
          <cell r="DV33">
            <v>3</v>
          </cell>
          <cell r="DW33">
            <v>35</v>
          </cell>
          <cell r="DX33">
            <v>9</v>
          </cell>
          <cell r="DY33">
            <v>64</v>
          </cell>
          <cell r="DZ33">
            <v>47</v>
          </cell>
          <cell r="EA33">
            <v>92</v>
          </cell>
          <cell r="EB33">
            <v>108</v>
          </cell>
          <cell r="EC33">
            <v>93</v>
          </cell>
          <cell r="ED33">
            <v>100</v>
          </cell>
        </row>
        <row r="34">
          <cell r="A34" t="str">
            <v>3.2.2</v>
          </cell>
          <cell r="B34" t="str">
            <v>Electricity consumption (kWh per capita)</v>
          </cell>
          <cell r="C34" t="str">
            <v>good</v>
          </cell>
          <cell r="D34" t="str">
            <v>SCORE</v>
          </cell>
          <cell r="E34">
            <v>83</v>
          </cell>
          <cell r="F34">
            <v>91</v>
          </cell>
          <cell r="G34">
            <v>110</v>
          </cell>
          <cell r="H34">
            <v>57</v>
          </cell>
          <cell r="I34">
            <v>76</v>
          </cell>
          <cell r="J34">
            <v>12</v>
          </cell>
          <cell r="K34">
            <v>18</v>
          </cell>
          <cell r="L34">
            <v>64</v>
          </cell>
          <cell r="M34">
            <v>10</v>
          </cell>
          <cell r="N34">
            <v>109</v>
          </cell>
          <cell r="O34">
            <v>53</v>
          </cell>
          <cell r="P34">
            <v>19</v>
          </cell>
          <cell r="Q34">
            <v>119</v>
          </cell>
          <cell r="R34">
            <v>100</v>
          </cell>
          <cell r="S34">
            <v>60</v>
          </cell>
          <cell r="T34">
            <v>77</v>
          </cell>
          <cell r="U34">
            <v>67</v>
          </cell>
          <cell r="V34">
            <v>15</v>
          </cell>
          <cell r="W34">
            <v>44</v>
          </cell>
          <cell r="X34" t="str">
            <v/>
          </cell>
          <cell r="Y34">
            <v>115</v>
          </cell>
          <cell r="Z34">
            <v>107</v>
          </cell>
          <cell r="AA34">
            <v>5</v>
          </cell>
          <cell r="AB34">
            <v>54</v>
          </cell>
          <cell r="AC34">
            <v>61</v>
          </cell>
          <cell r="AD34">
            <v>90</v>
          </cell>
          <cell r="AE34">
            <v>72</v>
          </cell>
          <cell r="AF34">
            <v>111</v>
          </cell>
          <cell r="AG34">
            <v>46</v>
          </cell>
          <cell r="AH34">
            <v>30</v>
          </cell>
          <cell r="AI34">
            <v>31</v>
          </cell>
          <cell r="AJ34">
            <v>29</v>
          </cell>
          <cell r="AK34">
            <v>82</v>
          </cell>
          <cell r="AL34">
            <v>86</v>
          </cell>
          <cell r="AM34">
            <v>81</v>
          </cell>
          <cell r="AN34">
            <v>92</v>
          </cell>
          <cell r="AO34">
            <v>28</v>
          </cell>
          <cell r="AP34">
            <v>120</v>
          </cell>
          <cell r="AQ34">
            <v>7</v>
          </cell>
          <cell r="AR34">
            <v>22</v>
          </cell>
          <cell r="AS34">
            <v>74</v>
          </cell>
          <cell r="AT34">
            <v>26</v>
          </cell>
          <cell r="AU34">
            <v>106</v>
          </cell>
          <cell r="AV34">
            <v>39</v>
          </cell>
          <cell r="AW34">
            <v>101</v>
          </cell>
          <cell r="AX34" t="str">
            <v/>
          </cell>
          <cell r="AY34">
            <v>95</v>
          </cell>
          <cell r="AZ34">
            <v>33</v>
          </cell>
          <cell r="BA34">
            <v>47</v>
          </cell>
          <cell r="BB34">
            <v>1</v>
          </cell>
          <cell r="BC34">
            <v>99</v>
          </cell>
          <cell r="BD34">
            <v>97</v>
          </cell>
          <cell r="BE34">
            <v>62</v>
          </cell>
          <cell r="BF34">
            <v>34</v>
          </cell>
          <cell r="BG34">
            <v>23</v>
          </cell>
          <cell r="BH34">
            <v>37</v>
          </cell>
          <cell r="BI34">
            <v>58</v>
          </cell>
          <cell r="BJ34">
            <v>20</v>
          </cell>
          <cell r="BK34">
            <v>70</v>
          </cell>
          <cell r="BL34">
            <v>43</v>
          </cell>
          <cell r="BM34">
            <v>113</v>
          </cell>
          <cell r="BN34">
            <v>14</v>
          </cell>
          <cell r="BO34">
            <v>4</v>
          </cell>
          <cell r="BP34">
            <v>80</v>
          </cell>
          <cell r="BQ34">
            <v>55</v>
          </cell>
          <cell r="BR34">
            <v>66</v>
          </cell>
          <cell r="BS34">
            <v>50</v>
          </cell>
          <cell r="BT34">
            <v>8</v>
          </cell>
          <cell r="BU34">
            <v>48</v>
          </cell>
          <cell r="BV34" t="str">
            <v/>
          </cell>
          <cell r="BW34" t="str">
            <v/>
          </cell>
          <cell r="BX34">
            <v>52</v>
          </cell>
          <cell r="BY34" t="str">
            <v/>
          </cell>
          <cell r="BZ34" t="str">
            <v/>
          </cell>
          <cell r="CA34">
            <v>71</v>
          </cell>
          <cell r="CB34">
            <v>85</v>
          </cell>
          <cell r="CC34">
            <v>78</v>
          </cell>
          <cell r="CD34">
            <v>94</v>
          </cell>
          <cell r="CE34">
            <v>102</v>
          </cell>
          <cell r="CF34">
            <v>73</v>
          </cell>
          <cell r="CG34">
            <v>117</v>
          </cell>
          <cell r="CH34">
            <v>25</v>
          </cell>
          <cell r="CI34">
            <v>13</v>
          </cell>
          <cell r="CJ34">
            <v>103</v>
          </cell>
          <cell r="CK34" t="str">
            <v/>
          </cell>
          <cell r="CL34">
            <v>114</v>
          </cell>
          <cell r="CM34">
            <v>2</v>
          </cell>
          <cell r="CN34">
            <v>40</v>
          </cell>
          <cell r="CO34">
            <v>104</v>
          </cell>
          <cell r="CP34">
            <v>75</v>
          </cell>
          <cell r="CQ34">
            <v>89</v>
          </cell>
          <cell r="CR34">
            <v>87</v>
          </cell>
          <cell r="CS34">
            <v>98</v>
          </cell>
          <cell r="CT34">
            <v>49</v>
          </cell>
          <cell r="CU34">
            <v>42</v>
          </cell>
          <cell r="CV34">
            <v>6</v>
          </cell>
          <cell r="CW34">
            <v>59</v>
          </cell>
          <cell r="CX34">
            <v>27</v>
          </cell>
          <cell r="CY34" t="str">
            <v/>
          </cell>
          <cell r="CZ34">
            <v>21</v>
          </cell>
          <cell r="DA34">
            <v>112</v>
          </cell>
          <cell r="DB34">
            <v>45</v>
          </cell>
          <cell r="DC34">
            <v>16</v>
          </cell>
          <cell r="DD34">
            <v>38</v>
          </cell>
          <cell r="DE34">
            <v>24</v>
          </cell>
          <cell r="DF34">
            <v>41</v>
          </cell>
          <cell r="DG34">
            <v>32</v>
          </cell>
          <cell r="DH34">
            <v>105</v>
          </cell>
          <cell r="DI34">
            <v>116</v>
          </cell>
          <cell r="DJ34" t="str">
            <v/>
          </cell>
          <cell r="DK34">
            <v>9</v>
          </cell>
          <cell r="DL34">
            <v>17</v>
          </cell>
          <cell r="DM34">
            <v>79</v>
          </cell>
          <cell r="DN34">
            <v>69</v>
          </cell>
          <cell r="DO34">
            <v>118</v>
          </cell>
          <cell r="DP34">
            <v>68</v>
          </cell>
          <cell r="DQ34">
            <v>35</v>
          </cell>
          <cell r="DR34">
            <v>84</v>
          </cell>
          <cell r="DS34">
            <v>65</v>
          </cell>
          <cell r="DT34" t="str">
            <v/>
          </cell>
          <cell r="DU34">
            <v>51</v>
          </cell>
          <cell r="DV34">
            <v>3</v>
          </cell>
          <cell r="DW34">
            <v>36</v>
          </cell>
          <cell r="DX34">
            <v>11</v>
          </cell>
          <cell r="DY34">
            <v>63</v>
          </cell>
          <cell r="DZ34">
            <v>56</v>
          </cell>
          <cell r="EA34">
            <v>93</v>
          </cell>
          <cell r="EB34">
            <v>108</v>
          </cell>
          <cell r="EC34">
            <v>96</v>
          </cell>
          <cell r="ED34">
            <v>88</v>
          </cell>
        </row>
        <row r="35">
          <cell r="A35" t="str">
            <v>3.2.3</v>
          </cell>
          <cell r="B35" t="str">
            <v>GDP per unit of energy use (2000 $ PPP per kg of oil equivalent)</v>
          </cell>
          <cell r="C35" t="str">
            <v>good</v>
          </cell>
          <cell r="D35" t="str">
            <v>SCORE</v>
          </cell>
          <cell r="E35">
            <v>24</v>
          </cell>
          <cell r="F35">
            <v>54</v>
          </cell>
          <cell r="G35">
            <v>72</v>
          </cell>
          <cell r="H35">
            <v>27</v>
          </cell>
          <cell r="I35">
            <v>53</v>
          </cell>
          <cell r="J35">
            <v>66</v>
          </cell>
          <cell r="K35">
            <v>26</v>
          </cell>
          <cell r="L35">
            <v>69</v>
          </cell>
          <cell r="M35">
            <v>115</v>
          </cell>
          <cell r="N35">
            <v>5</v>
          </cell>
          <cell r="O35">
            <v>93</v>
          </cell>
          <cell r="P35">
            <v>56</v>
          </cell>
          <cell r="Q35">
            <v>94</v>
          </cell>
          <cell r="R35">
            <v>79</v>
          </cell>
          <cell r="S35">
            <v>58</v>
          </cell>
          <cell r="T35">
            <v>16</v>
          </cell>
          <cell r="U35">
            <v>45</v>
          </cell>
          <cell r="V35">
            <v>110</v>
          </cell>
          <cell r="W35">
            <v>88</v>
          </cell>
          <cell r="X35" t="str">
            <v/>
          </cell>
          <cell r="Y35">
            <v>21</v>
          </cell>
          <cell r="Z35">
            <v>68</v>
          </cell>
          <cell r="AA35">
            <v>86</v>
          </cell>
          <cell r="AB35">
            <v>47</v>
          </cell>
          <cell r="AC35">
            <v>70</v>
          </cell>
          <cell r="AD35">
            <v>3</v>
          </cell>
          <cell r="AE35">
            <v>14</v>
          </cell>
          <cell r="AF35">
            <v>102</v>
          </cell>
          <cell r="AG35">
            <v>33</v>
          </cell>
          <cell r="AH35">
            <v>41</v>
          </cell>
          <cell r="AI35">
            <v>76</v>
          </cell>
          <cell r="AJ35">
            <v>18</v>
          </cell>
          <cell r="AK35">
            <v>4</v>
          </cell>
          <cell r="AL35">
            <v>60</v>
          </cell>
          <cell r="AM35">
            <v>73</v>
          </cell>
          <cell r="AN35">
            <v>34</v>
          </cell>
          <cell r="AO35">
            <v>85</v>
          </cell>
          <cell r="AP35">
            <v>95</v>
          </cell>
          <cell r="AQ35">
            <v>78</v>
          </cell>
          <cell r="AR35">
            <v>43</v>
          </cell>
          <cell r="AS35">
            <v>61</v>
          </cell>
          <cell r="AT35">
            <v>38</v>
          </cell>
          <cell r="AU35">
            <v>51</v>
          </cell>
          <cell r="AV35">
            <v>17</v>
          </cell>
          <cell r="AW35">
            <v>31</v>
          </cell>
          <cell r="AX35" t="str">
            <v/>
          </cell>
          <cell r="AY35">
            <v>39</v>
          </cell>
          <cell r="AZ35">
            <v>1</v>
          </cell>
          <cell r="BA35">
            <v>49</v>
          </cell>
          <cell r="BB35">
            <v>113</v>
          </cell>
          <cell r="BC35">
            <v>40</v>
          </cell>
          <cell r="BD35">
            <v>81</v>
          </cell>
          <cell r="BE35">
            <v>100</v>
          </cell>
          <cell r="BF35">
            <v>10</v>
          </cell>
          <cell r="BG35">
            <v>22</v>
          </cell>
          <cell r="BH35">
            <v>19</v>
          </cell>
          <cell r="BI35">
            <v>103</v>
          </cell>
          <cell r="BJ35">
            <v>37</v>
          </cell>
          <cell r="BK35">
            <v>79</v>
          </cell>
          <cell r="BL35">
            <v>114</v>
          </cell>
          <cell r="BM35">
            <v>106</v>
          </cell>
          <cell r="BN35">
            <v>71</v>
          </cell>
          <cell r="BO35">
            <v>100</v>
          </cell>
          <cell r="BP35">
            <v>90</v>
          </cell>
          <cell r="BQ35">
            <v>35</v>
          </cell>
          <cell r="BR35">
            <v>83</v>
          </cell>
          <cell r="BS35">
            <v>55</v>
          </cell>
          <cell r="BT35">
            <v>28</v>
          </cell>
          <cell r="BU35">
            <v>74</v>
          </cell>
          <cell r="BV35" t="str">
            <v/>
          </cell>
          <cell r="BW35" t="str">
            <v/>
          </cell>
          <cell r="BX35">
            <v>84</v>
          </cell>
          <cell r="BY35" t="str">
            <v/>
          </cell>
          <cell r="BZ35" t="str">
            <v/>
          </cell>
          <cell r="CA35">
            <v>50</v>
          </cell>
          <cell r="CB35">
            <v>98</v>
          </cell>
          <cell r="CC35">
            <v>108</v>
          </cell>
          <cell r="CD35">
            <v>6</v>
          </cell>
          <cell r="CE35">
            <v>92</v>
          </cell>
          <cell r="CF35">
            <v>9</v>
          </cell>
          <cell r="CG35">
            <v>82</v>
          </cell>
          <cell r="CH35">
            <v>42</v>
          </cell>
          <cell r="CI35">
            <v>62</v>
          </cell>
          <cell r="CJ35">
            <v>59</v>
          </cell>
          <cell r="CK35" t="str">
            <v/>
          </cell>
          <cell r="CL35">
            <v>118</v>
          </cell>
          <cell r="CM35">
            <v>36</v>
          </cell>
          <cell r="CN35">
            <v>99</v>
          </cell>
          <cell r="CO35">
            <v>75</v>
          </cell>
          <cell r="CP35">
            <v>11</v>
          </cell>
          <cell r="CQ35">
            <v>44</v>
          </cell>
          <cell r="CR35">
            <v>2</v>
          </cell>
          <cell r="CS35">
            <v>8</v>
          </cell>
          <cell r="CT35">
            <v>52</v>
          </cell>
          <cell r="CU35">
            <v>29</v>
          </cell>
          <cell r="CV35">
            <v>119</v>
          </cell>
          <cell r="CW35">
            <v>63</v>
          </cell>
          <cell r="CX35">
            <v>107</v>
          </cell>
          <cell r="CY35" t="str">
            <v/>
          </cell>
          <cell r="CZ35">
            <v>109</v>
          </cell>
          <cell r="DA35">
            <v>30</v>
          </cell>
          <cell r="DB35">
            <v>96</v>
          </cell>
          <cell r="DC35">
            <v>32</v>
          </cell>
          <cell r="DD35">
            <v>64</v>
          </cell>
          <cell r="DE35">
            <v>48</v>
          </cell>
          <cell r="DF35">
            <v>87</v>
          </cell>
          <cell r="DG35">
            <v>25</v>
          </cell>
          <cell r="DH35">
            <v>7</v>
          </cell>
          <cell r="DI35">
            <v>57</v>
          </cell>
          <cell r="DJ35" t="str">
            <v/>
          </cell>
          <cell r="DK35">
            <v>46</v>
          </cell>
          <cell r="DL35">
            <v>13</v>
          </cell>
          <cell r="DM35">
            <v>89</v>
          </cell>
          <cell r="DN35">
            <v>91</v>
          </cell>
          <cell r="DO35">
            <v>117</v>
          </cell>
          <cell r="DP35">
            <v>67</v>
          </cell>
          <cell r="DQ35">
            <v>120</v>
          </cell>
          <cell r="DR35">
            <v>15</v>
          </cell>
          <cell r="DS35">
            <v>23</v>
          </cell>
          <cell r="DT35" t="str">
            <v/>
          </cell>
          <cell r="DU35">
            <v>105</v>
          </cell>
          <cell r="DV35">
            <v>112</v>
          </cell>
          <cell r="DW35">
            <v>20</v>
          </cell>
          <cell r="DX35">
            <v>65</v>
          </cell>
          <cell r="DY35">
            <v>12</v>
          </cell>
          <cell r="DZ35">
            <v>97</v>
          </cell>
          <cell r="EA35">
            <v>77</v>
          </cell>
          <cell r="EB35">
            <v>104</v>
          </cell>
          <cell r="EC35">
            <v>116</v>
          </cell>
          <cell r="ED35">
            <v>111</v>
          </cell>
        </row>
        <row r="36">
          <cell r="A36" t="str">
            <v>3.2.4</v>
          </cell>
          <cell r="B36" t="str">
            <v>Share of renewables in energy use (%)</v>
          </cell>
          <cell r="C36" t="str">
            <v>good</v>
          </cell>
          <cell r="D36" t="str">
            <v>SCORE</v>
          </cell>
          <cell r="E36">
            <v>42</v>
          </cell>
          <cell r="F36">
            <v>111</v>
          </cell>
          <cell r="G36">
            <v>16</v>
          </cell>
          <cell r="H36">
            <v>77</v>
          </cell>
          <cell r="I36">
            <v>85</v>
          </cell>
          <cell r="J36">
            <v>86</v>
          </cell>
          <cell r="K36">
            <v>40</v>
          </cell>
          <cell r="L36">
            <v>104</v>
          </cell>
          <cell r="M36">
            <v>116</v>
          </cell>
          <cell r="N36">
            <v>37</v>
          </cell>
          <cell r="O36">
            <v>83</v>
          </cell>
          <cell r="P36">
            <v>90</v>
          </cell>
          <cell r="Q36">
            <v>19</v>
          </cell>
          <cell r="R36">
            <v>54</v>
          </cell>
          <cell r="S36">
            <v>69</v>
          </cell>
          <cell r="T36">
            <v>46</v>
          </cell>
          <cell r="U36">
            <v>27</v>
          </cell>
          <cell r="V36">
            <v>116</v>
          </cell>
          <cell r="W36">
            <v>84</v>
          </cell>
          <cell r="X36" t="str">
            <v/>
          </cell>
          <cell r="Y36">
            <v>13</v>
          </cell>
          <cell r="Z36">
            <v>10</v>
          </cell>
          <cell r="AA36">
            <v>55</v>
          </cell>
          <cell r="AB36">
            <v>47</v>
          </cell>
          <cell r="AC36">
            <v>60</v>
          </cell>
          <cell r="AD36">
            <v>41</v>
          </cell>
          <cell r="AE36">
            <v>23</v>
          </cell>
          <cell r="AF36">
            <v>11</v>
          </cell>
          <cell r="AG36">
            <v>73</v>
          </cell>
          <cell r="AH36">
            <v>93</v>
          </cell>
          <cell r="AI36">
            <v>79</v>
          </cell>
          <cell r="AJ36">
            <v>51</v>
          </cell>
          <cell r="AK36">
            <v>49</v>
          </cell>
          <cell r="AL36">
            <v>56</v>
          </cell>
          <cell r="AM36">
            <v>92</v>
          </cell>
          <cell r="AN36">
            <v>17</v>
          </cell>
          <cell r="AO36">
            <v>61</v>
          </cell>
          <cell r="AP36">
            <v>3</v>
          </cell>
          <cell r="AQ36">
            <v>43</v>
          </cell>
          <cell r="AR36">
            <v>75</v>
          </cell>
          <cell r="AS36">
            <v>34</v>
          </cell>
          <cell r="AT36">
            <v>67</v>
          </cell>
          <cell r="AU36">
            <v>12</v>
          </cell>
          <cell r="AV36">
            <v>80</v>
          </cell>
          <cell r="AW36">
            <v>20</v>
          </cell>
          <cell r="AX36" t="str">
            <v/>
          </cell>
          <cell r="AY36">
            <v>25</v>
          </cell>
          <cell r="AZ36">
            <v>110</v>
          </cell>
          <cell r="BA36">
            <v>76</v>
          </cell>
          <cell r="BB36">
            <v>8</v>
          </cell>
          <cell r="BC36">
            <v>39</v>
          </cell>
          <cell r="BD36">
            <v>33</v>
          </cell>
          <cell r="BE36">
            <v>109</v>
          </cell>
          <cell r="BF36">
            <v>91</v>
          </cell>
          <cell r="BG36">
            <v>89</v>
          </cell>
          <cell r="BH36">
            <v>68</v>
          </cell>
          <cell r="BI36">
            <v>62</v>
          </cell>
          <cell r="BJ36">
            <v>96</v>
          </cell>
          <cell r="BK36">
            <v>102</v>
          </cell>
          <cell r="BL36">
            <v>107</v>
          </cell>
          <cell r="BM36">
            <v>7</v>
          </cell>
          <cell r="BN36">
            <v>103</v>
          </cell>
          <cell r="BO36">
            <v>116</v>
          </cell>
          <cell r="BP36">
            <v>36</v>
          </cell>
          <cell r="BQ36">
            <v>38</v>
          </cell>
          <cell r="BR36">
            <v>95</v>
          </cell>
          <cell r="BS36">
            <v>72</v>
          </cell>
          <cell r="BT36">
            <v>100</v>
          </cell>
          <cell r="BU36">
            <v>74</v>
          </cell>
          <cell r="BV36" t="str">
            <v/>
          </cell>
          <cell r="BW36" t="str">
            <v/>
          </cell>
          <cell r="BX36">
            <v>87</v>
          </cell>
          <cell r="BY36" t="str">
            <v/>
          </cell>
          <cell r="BZ36" t="str">
            <v/>
          </cell>
          <cell r="CA36">
            <v>70</v>
          </cell>
          <cell r="CB36">
            <v>101</v>
          </cell>
          <cell r="CC36">
            <v>98</v>
          </cell>
          <cell r="CD36">
            <v>94</v>
          </cell>
          <cell r="CE36">
            <v>2</v>
          </cell>
          <cell r="CF36">
            <v>53</v>
          </cell>
          <cell r="CG36">
            <v>6</v>
          </cell>
          <cell r="CH36">
            <v>88</v>
          </cell>
          <cell r="CI36">
            <v>31</v>
          </cell>
          <cell r="CJ36">
            <v>18</v>
          </cell>
          <cell r="CK36" t="str">
            <v/>
          </cell>
          <cell r="CL36">
            <v>9</v>
          </cell>
          <cell r="CM36">
            <v>24</v>
          </cell>
          <cell r="CN36">
            <v>116</v>
          </cell>
          <cell r="CO36">
            <v>30</v>
          </cell>
          <cell r="CP36">
            <v>44</v>
          </cell>
          <cell r="CQ36">
            <v>1</v>
          </cell>
          <cell r="CR36">
            <v>45</v>
          </cell>
          <cell r="CS36">
            <v>28</v>
          </cell>
          <cell r="CT36">
            <v>78</v>
          </cell>
          <cell r="CU36">
            <v>48</v>
          </cell>
          <cell r="CV36">
            <v>114</v>
          </cell>
          <cell r="CW36">
            <v>57</v>
          </cell>
          <cell r="CX36">
            <v>99</v>
          </cell>
          <cell r="CY36" t="str">
            <v/>
          </cell>
          <cell r="CZ36">
            <v>115</v>
          </cell>
          <cell r="DA36">
            <v>29</v>
          </cell>
          <cell r="DB36">
            <v>66</v>
          </cell>
          <cell r="DC36">
            <v>116</v>
          </cell>
          <cell r="DD36">
            <v>81</v>
          </cell>
          <cell r="DE36">
            <v>63</v>
          </cell>
          <cell r="DF36">
            <v>65</v>
          </cell>
          <cell r="DG36">
            <v>71</v>
          </cell>
          <cell r="DH36">
            <v>21</v>
          </cell>
          <cell r="DI36">
            <v>15</v>
          </cell>
          <cell r="DJ36" t="str">
            <v/>
          </cell>
          <cell r="DK36">
            <v>32</v>
          </cell>
          <cell r="DL36">
            <v>50</v>
          </cell>
          <cell r="DM36">
            <v>106</v>
          </cell>
          <cell r="DN36">
            <v>22</v>
          </cell>
          <cell r="DO36">
            <v>5</v>
          </cell>
          <cell r="DP36">
            <v>52</v>
          </cell>
          <cell r="DQ36">
            <v>112</v>
          </cell>
          <cell r="DR36">
            <v>58</v>
          </cell>
          <cell r="DS36">
            <v>64</v>
          </cell>
          <cell r="DT36" t="str">
            <v/>
          </cell>
          <cell r="DU36">
            <v>105</v>
          </cell>
          <cell r="DV36">
            <v>113</v>
          </cell>
          <cell r="DW36">
            <v>97</v>
          </cell>
          <cell r="DX36">
            <v>82</v>
          </cell>
          <cell r="DY36">
            <v>35</v>
          </cell>
          <cell r="DZ36">
            <v>59</v>
          </cell>
          <cell r="EA36">
            <v>26</v>
          </cell>
          <cell r="EB36">
            <v>108</v>
          </cell>
          <cell r="EC36">
            <v>4</v>
          </cell>
          <cell r="ED36">
            <v>14</v>
          </cell>
        </row>
        <row r="37">
          <cell r="A37" t="str">
            <v>3.3.1</v>
          </cell>
          <cell r="B37" t="str">
            <v>Logistics performance index: quality of trade and transport-related infrastructure (1 = low to 5 = high)</v>
          </cell>
          <cell r="C37" t="str">
            <v>good</v>
          </cell>
          <cell r="D37" t="str">
            <v>SCORE</v>
          </cell>
          <cell r="E37">
            <v>101</v>
          </cell>
          <cell r="F37">
            <v>110</v>
          </cell>
          <cell r="G37">
            <v>126</v>
          </cell>
          <cell r="H37">
            <v>49</v>
          </cell>
          <cell r="I37">
            <v>88</v>
          </cell>
          <cell r="J37">
            <v>18</v>
          </cell>
          <cell r="K37">
            <v>21</v>
          </cell>
          <cell r="L37">
            <v>96</v>
          </cell>
          <cell r="M37">
            <v>29</v>
          </cell>
          <cell r="N37">
            <v>70</v>
          </cell>
          <cell r="O37">
            <v>58</v>
          </cell>
          <cell r="P37">
            <v>12</v>
          </cell>
          <cell r="Q37">
            <v>71</v>
          </cell>
          <cell r="R37">
            <v>95</v>
          </cell>
          <cell r="S37">
            <v>98</v>
          </cell>
          <cell r="T37">
            <v>106</v>
          </cell>
          <cell r="U37">
            <v>36</v>
          </cell>
          <cell r="V37" t="str">
            <v/>
          </cell>
          <cell r="W37">
            <v>90</v>
          </cell>
          <cell r="X37">
            <v>118</v>
          </cell>
          <cell r="Y37">
            <v>104</v>
          </cell>
          <cell r="Z37">
            <v>105</v>
          </cell>
          <cell r="AA37">
            <v>10</v>
          </cell>
          <cell r="AB37">
            <v>48</v>
          </cell>
          <cell r="AC37">
            <v>25</v>
          </cell>
          <cell r="AD37">
            <v>61</v>
          </cell>
          <cell r="AE37">
            <v>64</v>
          </cell>
          <cell r="AF37">
            <v>80</v>
          </cell>
          <cell r="AG37">
            <v>82</v>
          </cell>
          <cell r="AH37">
            <v>44</v>
          </cell>
          <cell r="AI37">
            <v>33</v>
          </cell>
          <cell r="AJ37">
            <v>15</v>
          </cell>
          <cell r="AK37">
            <v>86</v>
          </cell>
          <cell r="AL37">
            <v>78</v>
          </cell>
          <cell r="AM37">
            <v>98</v>
          </cell>
          <cell r="AN37">
            <v>73</v>
          </cell>
          <cell r="AO37">
            <v>49</v>
          </cell>
          <cell r="AP37">
            <v>124</v>
          </cell>
          <cell r="AQ37">
            <v>8</v>
          </cell>
          <cell r="AR37">
            <v>13</v>
          </cell>
          <cell r="AS37">
            <v>100</v>
          </cell>
          <cell r="AT37">
            <v>1</v>
          </cell>
          <cell r="AU37">
            <v>69</v>
          </cell>
          <cell r="AV37">
            <v>44</v>
          </cell>
          <cell r="AW37">
            <v>80</v>
          </cell>
          <cell r="AX37">
            <v>116</v>
          </cell>
          <cell r="AY37">
            <v>89</v>
          </cell>
          <cell r="AZ37">
            <v>13</v>
          </cell>
          <cell r="BA37">
            <v>37</v>
          </cell>
          <cell r="BB37">
            <v>30</v>
          </cell>
          <cell r="BC37">
            <v>46</v>
          </cell>
          <cell r="BD37">
            <v>68</v>
          </cell>
          <cell r="BE37">
            <v>82</v>
          </cell>
          <cell r="BF37">
            <v>19</v>
          </cell>
          <cell r="BG37">
            <v>23</v>
          </cell>
          <cell r="BH37">
            <v>20</v>
          </cell>
          <cell r="BI37">
            <v>109</v>
          </cell>
          <cell r="BJ37">
            <v>5</v>
          </cell>
          <cell r="BK37">
            <v>53</v>
          </cell>
          <cell r="BL37">
            <v>54</v>
          </cell>
          <cell r="BM37">
            <v>101</v>
          </cell>
          <cell r="BN37">
            <v>22</v>
          </cell>
          <cell r="BO37">
            <v>30</v>
          </cell>
          <cell r="BP37">
            <v>106</v>
          </cell>
          <cell r="BQ37">
            <v>47</v>
          </cell>
          <cell r="BR37">
            <v>40</v>
          </cell>
          <cell r="BS37">
            <v>52</v>
          </cell>
          <cell r="BT37">
            <v>9</v>
          </cell>
          <cell r="BU37">
            <v>67</v>
          </cell>
          <cell r="BV37">
            <v>58</v>
          </cell>
          <cell r="BW37">
            <v>103</v>
          </cell>
          <cell r="BX37">
            <v>27</v>
          </cell>
          <cell r="BY37">
            <v>113</v>
          </cell>
          <cell r="BZ37">
            <v>92</v>
          </cell>
          <cell r="CA37">
            <v>43</v>
          </cell>
          <cell r="CB37">
            <v>111</v>
          </cell>
          <cell r="CC37">
            <v>117</v>
          </cell>
          <cell r="CD37">
            <v>87</v>
          </cell>
          <cell r="CE37">
            <v>112</v>
          </cell>
          <cell r="CF37">
            <v>125</v>
          </cell>
          <cell r="CG37">
            <v>122</v>
          </cell>
          <cell r="CH37">
            <v>2</v>
          </cell>
          <cell r="CI37">
            <v>25</v>
          </cell>
          <cell r="CJ37">
            <v>96</v>
          </cell>
          <cell r="CK37">
            <v>93</v>
          </cell>
          <cell r="CL37">
            <v>77</v>
          </cell>
          <cell r="CM37">
            <v>3</v>
          </cell>
          <cell r="CN37">
            <v>39</v>
          </cell>
          <cell r="CO37">
            <v>108</v>
          </cell>
          <cell r="CP37">
            <v>58</v>
          </cell>
          <cell r="CQ37">
            <v>73</v>
          </cell>
          <cell r="CR37">
            <v>54</v>
          </cell>
          <cell r="CS37">
            <v>63</v>
          </cell>
          <cell r="CT37">
            <v>42</v>
          </cell>
          <cell r="CU37">
            <v>34</v>
          </cell>
          <cell r="CV37">
            <v>49</v>
          </cell>
          <cell r="CW37">
            <v>94</v>
          </cell>
          <cell r="CX37">
            <v>78</v>
          </cell>
          <cell r="CY37">
            <v>127</v>
          </cell>
          <cell r="CZ37">
            <v>32</v>
          </cell>
          <cell r="DA37">
            <v>57</v>
          </cell>
          <cell r="DB37">
            <v>90</v>
          </cell>
          <cell r="DC37">
            <v>3</v>
          </cell>
          <cell r="DD37">
            <v>41</v>
          </cell>
          <cell r="DE37">
            <v>56</v>
          </cell>
          <cell r="DF37">
            <v>28</v>
          </cell>
          <cell r="DG37">
            <v>24</v>
          </cell>
          <cell r="DH37">
            <v>119</v>
          </cell>
          <cell r="DI37">
            <v>123</v>
          </cell>
          <cell r="DJ37" t="str">
            <v/>
          </cell>
          <cell r="DK37">
            <v>10</v>
          </cell>
          <cell r="DL37">
            <v>6</v>
          </cell>
          <cell r="DM37">
            <v>72</v>
          </cell>
          <cell r="DN37">
            <v>113</v>
          </cell>
          <cell r="DO37">
            <v>113</v>
          </cell>
          <cell r="DP37">
            <v>35</v>
          </cell>
          <cell r="DQ37" t="str">
            <v/>
          </cell>
          <cell r="DR37">
            <v>64</v>
          </cell>
          <cell r="DS37">
            <v>37</v>
          </cell>
          <cell r="DT37">
            <v>84</v>
          </cell>
          <cell r="DU37">
            <v>73</v>
          </cell>
          <cell r="DV37">
            <v>17</v>
          </cell>
          <cell r="DW37">
            <v>16</v>
          </cell>
          <cell r="DX37">
            <v>7</v>
          </cell>
          <cell r="DY37">
            <v>62</v>
          </cell>
          <cell r="DZ37">
            <v>73</v>
          </cell>
          <cell r="EA37">
            <v>64</v>
          </cell>
          <cell r="EB37">
            <v>84</v>
          </cell>
          <cell r="EC37">
            <v>121</v>
          </cell>
          <cell r="ED37">
            <v>120</v>
          </cell>
        </row>
        <row r="38">
          <cell r="A38" t="str">
            <v>3.3.2</v>
          </cell>
          <cell r="B38" t="str">
            <v>Gross capital formation (% of GDP)</v>
          </cell>
          <cell r="C38" t="str">
            <v>good</v>
          </cell>
          <cell r="D38" t="str">
            <v>SCORE</v>
          </cell>
          <cell r="E38">
            <v>23</v>
          </cell>
          <cell r="F38">
            <v>3</v>
          </cell>
          <cell r="G38">
            <v>116</v>
          </cell>
          <cell r="H38">
            <v>70</v>
          </cell>
          <cell r="I38">
            <v>15</v>
          </cell>
          <cell r="J38">
            <v>25</v>
          </cell>
          <cell r="K38">
            <v>67</v>
          </cell>
          <cell r="L38">
            <v>60</v>
          </cell>
          <cell r="M38">
            <v>12</v>
          </cell>
          <cell r="N38">
            <v>40</v>
          </cell>
          <cell r="O38">
            <v>6</v>
          </cell>
          <cell r="P38">
            <v>76</v>
          </cell>
          <cell r="Q38">
            <v>35</v>
          </cell>
          <cell r="R38">
            <v>102</v>
          </cell>
          <cell r="S38">
            <v>57</v>
          </cell>
          <cell r="T38">
            <v>44</v>
          </cell>
          <cell r="U38">
            <v>108</v>
          </cell>
          <cell r="V38">
            <v>126</v>
          </cell>
          <cell r="W38">
            <v>32</v>
          </cell>
          <cell r="X38">
            <v>97</v>
          </cell>
          <cell r="Y38">
            <v>65</v>
          </cell>
          <cell r="Z38">
            <v>99</v>
          </cell>
          <cell r="AA38">
            <v>68</v>
          </cell>
          <cell r="AB38">
            <v>87</v>
          </cell>
          <cell r="AC38">
            <v>2</v>
          </cell>
          <cell r="AD38">
            <v>51</v>
          </cell>
          <cell r="AE38">
            <v>80</v>
          </cell>
          <cell r="AF38">
            <v>129</v>
          </cell>
          <cell r="AG38">
            <v>30</v>
          </cell>
          <cell r="AH38">
            <v>42</v>
          </cell>
          <cell r="AI38">
            <v>63</v>
          </cell>
          <cell r="AJ38">
            <v>101</v>
          </cell>
          <cell r="AK38">
            <v>115</v>
          </cell>
          <cell r="AL38">
            <v>14</v>
          </cell>
          <cell r="AM38">
            <v>86</v>
          </cell>
          <cell r="AN38">
            <v>124</v>
          </cell>
          <cell r="AO38">
            <v>85</v>
          </cell>
          <cell r="AP38">
            <v>53</v>
          </cell>
          <cell r="AQ38">
            <v>95</v>
          </cell>
          <cell r="AR38">
            <v>88</v>
          </cell>
          <cell r="AS38">
            <v>127</v>
          </cell>
          <cell r="AT38">
            <v>109</v>
          </cell>
          <cell r="AU38">
            <v>83</v>
          </cell>
          <cell r="AV38">
            <v>112</v>
          </cell>
          <cell r="AW38">
            <v>125</v>
          </cell>
          <cell r="AX38">
            <v>4</v>
          </cell>
          <cell r="AY38">
            <v>82</v>
          </cell>
          <cell r="AZ38">
            <v>74</v>
          </cell>
          <cell r="BA38">
            <v>59</v>
          </cell>
          <cell r="BB38">
            <v>121</v>
          </cell>
          <cell r="BC38">
            <v>10</v>
          </cell>
          <cell r="BD38">
            <v>16</v>
          </cell>
          <cell r="BE38">
            <v>13</v>
          </cell>
          <cell r="BF38">
            <v>122</v>
          </cell>
          <cell r="BG38">
            <v>110</v>
          </cell>
          <cell r="BH38">
            <v>92</v>
          </cell>
          <cell r="BI38">
            <v>66</v>
          </cell>
          <cell r="BJ38">
            <v>73</v>
          </cell>
          <cell r="BK38">
            <v>117</v>
          </cell>
          <cell r="BL38">
            <v>18</v>
          </cell>
          <cell r="BM38">
            <v>71</v>
          </cell>
          <cell r="BN38">
            <v>31</v>
          </cell>
          <cell r="BO38">
            <v>91</v>
          </cell>
          <cell r="BP38">
            <v>58</v>
          </cell>
          <cell r="BQ38">
            <v>90</v>
          </cell>
          <cell r="BR38">
            <v>19</v>
          </cell>
          <cell r="BS38">
            <v>28</v>
          </cell>
          <cell r="BT38">
            <v>107</v>
          </cell>
          <cell r="BU38">
            <v>43</v>
          </cell>
          <cell r="BV38">
            <v>11</v>
          </cell>
          <cell r="BW38">
            <v>56</v>
          </cell>
          <cell r="BX38">
            <v>119</v>
          </cell>
          <cell r="BY38">
            <v>54</v>
          </cell>
          <cell r="BZ38">
            <v>64</v>
          </cell>
          <cell r="CA38">
            <v>55</v>
          </cell>
          <cell r="CB38">
            <v>27</v>
          </cell>
          <cell r="CC38">
            <v>1</v>
          </cell>
          <cell r="CD38">
            <v>9</v>
          </cell>
          <cell r="CE38">
            <v>69</v>
          </cell>
          <cell r="CF38">
            <v>26</v>
          </cell>
          <cell r="CG38">
            <v>21</v>
          </cell>
          <cell r="CH38">
            <v>94</v>
          </cell>
          <cell r="CI38">
            <v>96</v>
          </cell>
          <cell r="CJ38">
            <v>47</v>
          </cell>
          <cell r="CK38">
            <v>49</v>
          </cell>
          <cell r="CL38" t="str">
            <v/>
          </cell>
          <cell r="CM38">
            <v>77</v>
          </cell>
          <cell r="CN38">
            <v>20</v>
          </cell>
          <cell r="CO38">
            <v>89</v>
          </cell>
          <cell r="CP38">
            <v>36</v>
          </cell>
          <cell r="CQ38">
            <v>113</v>
          </cell>
          <cell r="CR38">
            <v>52</v>
          </cell>
          <cell r="CS38">
            <v>118</v>
          </cell>
          <cell r="CT38">
            <v>75</v>
          </cell>
          <cell r="CU38">
            <v>78</v>
          </cell>
          <cell r="CV38">
            <v>5</v>
          </cell>
          <cell r="CW38">
            <v>17</v>
          </cell>
          <cell r="CX38">
            <v>93</v>
          </cell>
          <cell r="CY38">
            <v>50</v>
          </cell>
          <cell r="CZ38">
            <v>33</v>
          </cell>
          <cell r="DA38">
            <v>24</v>
          </cell>
          <cell r="DB38">
            <v>45</v>
          </cell>
          <cell r="DC38">
            <v>22</v>
          </cell>
          <cell r="DD38">
            <v>8</v>
          </cell>
          <cell r="DE38">
            <v>48</v>
          </cell>
          <cell r="DF38">
            <v>84</v>
          </cell>
          <cell r="DG38">
            <v>39</v>
          </cell>
          <cell r="DH38">
            <v>38</v>
          </cell>
          <cell r="DI38">
            <v>34</v>
          </cell>
          <cell r="DJ38">
            <v>103</v>
          </cell>
          <cell r="DK38">
            <v>105</v>
          </cell>
          <cell r="DL38">
            <v>79</v>
          </cell>
          <cell r="DM38">
            <v>111</v>
          </cell>
          <cell r="DN38">
            <v>62</v>
          </cell>
          <cell r="DO38">
            <v>106</v>
          </cell>
          <cell r="DP38">
            <v>61</v>
          </cell>
          <cell r="DQ38">
            <v>128</v>
          </cell>
          <cell r="DR38">
            <v>29</v>
          </cell>
          <cell r="DS38">
            <v>114</v>
          </cell>
          <cell r="DT38">
            <v>46</v>
          </cell>
          <cell r="DU38">
            <v>100</v>
          </cell>
          <cell r="DV38">
            <v>72</v>
          </cell>
          <cell r="DW38">
            <v>123</v>
          </cell>
          <cell r="DX38">
            <v>120</v>
          </cell>
          <cell r="DY38">
            <v>98</v>
          </cell>
          <cell r="DZ38">
            <v>37</v>
          </cell>
          <cell r="EA38">
            <v>7</v>
          </cell>
          <cell r="EB38">
            <v>41</v>
          </cell>
          <cell r="EC38">
            <v>81</v>
          </cell>
          <cell r="ED38">
            <v>104</v>
          </cell>
        </row>
        <row r="39">
          <cell r="A39" t="str">
            <v>3.3.3</v>
          </cell>
          <cell r="B39" t="str">
            <v>Ecological footprint and biocapacity (deficit) or reserve (global hectares per capita)</v>
          </cell>
          <cell r="C39" t="str">
            <v>good</v>
          </cell>
          <cell r="D39" t="str">
            <v>SCORE</v>
          </cell>
          <cell r="E39">
            <v>74</v>
          </cell>
          <cell r="F39">
            <v>73</v>
          </cell>
          <cell r="G39">
            <v>15</v>
          </cell>
          <cell r="H39">
            <v>10</v>
          </cell>
          <cell r="I39">
            <v>75</v>
          </cell>
          <cell r="J39">
            <v>5</v>
          </cell>
          <cell r="K39">
            <v>93</v>
          </cell>
          <cell r="L39">
            <v>78</v>
          </cell>
          <cell r="M39" t="str">
            <v/>
          </cell>
          <cell r="N39">
            <v>41</v>
          </cell>
          <cell r="O39">
            <v>54</v>
          </cell>
          <cell r="P39">
            <v>122</v>
          </cell>
          <cell r="Q39">
            <v>50</v>
          </cell>
          <cell r="R39">
            <v>1</v>
          </cell>
          <cell r="S39">
            <v>79</v>
          </cell>
          <cell r="T39">
            <v>21</v>
          </cell>
          <cell r="U39">
            <v>7</v>
          </cell>
          <cell r="V39" t="str">
            <v/>
          </cell>
          <cell r="W39">
            <v>92</v>
          </cell>
          <cell r="X39">
            <v>34</v>
          </cell>
          <cell r="Y39">
            <v>39</v>
          </cell>
          <cell r="Z39">
            <v>24</v>
          </cell>
          <cell r="AA39">
            <v>4</v>
          </cell>
          <cell r="AB39">
            <v>27</v>
          </cell>
          <cell r="AC39">
            <v>82</v>
          </cell>
          <cell r="AD39">
            <v>14</v>
          </cell>
          <cell r="AE39">
            <v>68</v>
          </cell>
          <cell r="AF39">
            <v>26</v>
          </cell>
          <cell r="AG39">
            <v>83</v>
          </cell>
          <cell r="AH39" t="str">
            <v/>
          </cell>
          <cell r="AI39">
            <v>102</v>
          </cell>
          <cell r="AJ39">
            <v>105</v>
          </cell>
          <cell r="AK39">
            <v>71</v>
          </cell>
          <cell r="AL39">
            <v>29</v>
          </cell>
          <cell r="AM39">
            <v>76</v>
          </cell>
          <cell r="AN39">
            <v>84</v>
          </cell>
          <cell r="AO39">
            <v>23</v>
          </cell>
          <cell r="AP39">
            <v>49</v>
          </cell>
          <cell r="AQ39">
            <v>6</v>
          </cell>
          <cell r="AR39">
            <v>94</v>
          </cell>
          <cell r="AS39">
            <v>60</v>
          </cell>
          <cell r="AT39">
            <v>103</v>
          </cell>
          <cell r="AU39">
            <v>58</v>
          </cell>
          <cell r="AV39">
            <v>109</v>
          </cell>
          <cell r="AW39">
            <v>61</v>
          </cell>
          <cell r="AX39" t="str">
            <v/>
          </cell>
          <cell r="AY39">
            <v>36</v>
          </cell>
          <cell r="AZ39" t="str">
            <v/>
          </cell>
          <cell r="BA39">
            <v>65</v>
          </cell>
          <cell r="BB39" t="str">
            <v/>
          </cell>
          <cell r="BC39">
            <v>47</v>
          </cell>
          <cell r="BD39">
            <v>31</v>
          </cell>
          <cell r="BE39">
            <v>91</v>
          </cell>
          <cell r="BF39">
            <v>99</v>
          </cell>
          <cell r="BG39">
            <v>117</v>
          </cell>
          <cell r="BH39">
            <v>112</v>
          </cell>
          <cell r="BI39">
            <v>89</v>
          </cell>
          <cell r="BJ39">
            <v>114</v>
          </cell>
          <cell r="BK39">
            <v>90</v>
          </cell>
          <cell r="BL39">
            <v>56</v>
          </cell>
          <cell r="BM39">
            <v>55</v>
          </cell>
          <cell r="BN39">
            <v>118</v>
          </cell>
          <cell r="BO39">
            <v>121</v>
          </cell>
          <cell r="BP39">
            <v>33</v>
          </cell>
          <cell r="BQ39">
            <v>16</v>
          </cell>
          <cell r="BR39">
            <v>97</v>
          </cell>
          <cell r="BS39">
            <v>43</v>
          </cell>
          <cell r="BT39">
            <v>107</v>
          </cell>
          <cell r="BU39">
            <v>115</v>
          </cell>
          <cell r="BV39">
            <v>19</v>
          </cell>
          <cell r="BW39">
            <v>35</v>
          </cell>
          <cell r="BX39">
            <v>95</v>
          </cell>
          <cell r="BY39">
            <v>28</v>
          </cell>
          <cell r="BZ39">
            <v>108</v>
          </cell>
          <cell r="CA39">
            <v>88</v>
          </cell>
          <cell r="CB39">
            <v>64</v>
          </cell>
          <cell r="CC39">
            <v>2</v>
          </cell>
          <cell r="CD39">
            <v>59</v>
          </cell>
          <cell r="CE39">
            <v>22</v>
          </cell>
          <cell r="CF39">
            <v>9</v>
          </cell>
          <cell r="CG39">
            <v>101</v>
          </cell>
          <cell r="CH39">
            <v>119</v>
          </cell>
          <cell r="CI39">
            <v>8</v>
          </cell>
          <cell r="CJ39">
            <v>20</v>
          </cell>
          <cell r="CK39">
            <v>42</v>
          </cell>
          <cell r="CL39">
            <v>44</v>
          </cell>
          <cell r="CM39">
            <v>37</v>
          </cell>
          <cell r="CN39">
            <v>100</v>
          </cell>
          <cell r="CO39">
            <v>46</v>
          </cell>
          <cell r="CP39">
            <v>30</v>
          </cell>
          <cell r="CQ39">
            <v>3</v>
          </cell>
          <cell r="CR39">
            <v>13</v>
          </cell>
          <cell r="CS39">
            <v>62</v>
          </cell>
          <cell r="CT39">
            <v>96</v>
          </cell>
          <cell r="CU39">
            <v>104</v>
          </cell>
          <cell r="CV39">
            <v>123</v>
          </cell>
          <cell r="CW39">
            <v>66</v>
          </cell>
          <cell r="CX39">
            <v>18</v>
          </cell>
          <cell r="CY39">
            <v>51</v>
          </cell>
          <cell r="CZ39">
            <v>116</v>
          </cell>
          <cell r="DA39">
            <v>32</v>
          </cell>
          <cell r="DB39">
            <v>72</v>
          </cell>
          <cell r="DC39">
            <v>120</v>
          </cell>
          <cell r="DD39">
            <v>86</v>
          </cell>
          <cell r="DE39">
            <v>98</v>
          </cell>
          <cell r="DF39">
            <v>80</v>
          </cell>
          <cell r="DG39">
            <v>111</v>
          </cell>
          <cell r="DH39">
            <v>67</v>
          </cell>
          <cell r="DI39">
            <v>25</v>
          </cell>
          <cell r="DJ39">
            <v>52</v>
          </cell>
          <cell r="DK39">
            <v>12</v>
          </cell>
          <cell r="DL39">
            <v>110</v>
          </cell>
          <cell r="DM39">
            <v>69</v>
          </cell>
          <cell r="DN39">
            <v>48</v>
          </cell>
          <cell r="DO39">
            <v>40</v>
          </cell>
          <cell r="DP39">
            <v>81</v>
          </cell>
          <cell r="DQ39">
            <v>87</v>
          </cell>
          <cell r="DR39">
            <v>70</v>
          </cell>
          <cell r="DS39">
            <v>85</v>
          </cell>
          <cell r="DT39">
            <v>63</v>
          </cell>
          <cell r="DU39">
            <v>77</v>
          </cell>
          <cell r="DV39">
            <v>124</v>
          </cell>
          <cell r="DW39">
            <v>106</v>
          </cell>
          <cell r="DX39">
            <v>113</v>
          </cell>
          <cell r="DY39">
            <v>11</v>
          </cell>
          <cell r="DZ39">
            <v>38</v>
          </cell>
          <cell r="EA39">
            <v>57</v>
          </cell>
          <cell r="EB39">
            <v>45</v>
          </cell>
          <cell r="EC39">
            <v>17</v>
          </cell>
          <cell r="ED39">
            <v>53</v>
          </cell>
        </row>
        <row r="40">
          <cell r="A40" t="str">
            <v>4.1.1</v>
          </cell>
          <cell r="B40" t="str">
            <v>Getting Credit - Strength of legal rights index (0-10)</v>
          </cell>
          <cell r="C40" t="str">
            <v>good</v>
          </cell>
          <cell r="D40" t="str">
            <v>SCORE</v>
          </cell>
          <cell r="E40">
            <v>7</v>
          </cell>
          <cell r="F40">
            <v>99</v>
          </cell>
          <cell r="G40">
            <v>84</v>
          </cell>
          <cell r="H40">
            <v>84</v>
          </cell>
          <cell r="I40">
            <v>57</v>
          </cell>
          <cell r="J40">
            <v>7</v>
          </cell>
          <cell r="K40">
            <v>37</v>
          </cell>
          <cell r="L40">
            <v>57</v>
          </cell>
          <cell r="M40">
            <v>84</v>
          </cell>
          <cell r="N40">
            <v>37</v>
          </cell>
          <cell r="O40">
            <v>99</v>
          </cell>
          <cell r="P40">
            <v>37</v>
          </cell>
          <cell r="Q40">
            <v>99</v>
          </cell>
          <cell r="R40">
            <v>129</v>
          </cell>
          <cell r="S40">
            <v>72</v>
          </cell>
          <cell r="T40">
            <v>37</v>
          </cell>
          <cell r="U40">
            <v>99</v>
          </cell>
          <cell r="V40">
            <v>37</v>
          </cell>
          <cell r="W40">
            <v>19</v>
          </cell>
          <cell r="X40">
            <v>99</v>
          </cell>
          <cell r="Y40">
            <v>19</v>
          </cell>
          <cell r="Z40">
            <v>99</v>
          </cell>
          <cell r="AA40">
            <v>57</v>
          </cell>
          <cell r="AB40">
            <v>84</v>
          </cell>
          <cell r="AC40">
            <v>57</v>
          </cell>
          <cell r="AD40">
            <v>72</v>
          </cell>
          <cell r="AE40">
            <v>72</v>
          </cell>
          <cell r="AF40">
            <v>99</v>
          </cell>
          <cell r="AG40">
            <v>57</v>
          </cell>
          <cell r="AH40">
            <v>7</v>
          </cell>
          <cell r="AI40">
            <v>57</v>
          </cell>
          <cell r="AJ40">
            <v>7</v>
          </cell>
          <cell r="AK40">
            <v>99</v>
          </cell>
          <cell r="AL40">
            <v>99</v>
          </cell>
          <cell r="AM40">
            <v>99</v>
          </cell>
          <cell r="AN40">
            <v>72</v>
          </cell>
          <cell r="AO40">
            <v>37</v>
          </cell>
          <cell r="AP40">
            <v>84</v>
          </cell>
          <cell r="AQ40">
            <v>37</v>
          </cell>
          <cell r="AR40">
            <v>37</v>
          </cell>
          <cell r="AS40">
            <v>37</v>
          </cell>
          <cell r="AT40">
            <v>37</v>
          </cell>
          <cell r="AU40">
            <v>19</v>
          </cell>
          <cell r="AV40">
            <v>99</v>
          </cell>
          <cell r="AW40">
            <v>19</v>
          </cell>
          <cell r="AX40">
            <v>84</v>
          </cell>
          <cell r="AY40">
            <v>57</v>
          </cell>
          <cell r="AZ40">
            <v>1</v>
          </cell>
          <cell r="BA40">
            <v>37</v>
          </cell>
          <cell r="BB40">
            <v>37</v>
          </cell>
          <cell r="BC40">
            <v>19</v>
          </cell>
          <cell r="BD40">
            <v>99</v>
          </cell>
          <cell r="BE40">
            <v>84</v>
          </cell>
          <cell r="BF40">
            <v>19</v>
          </cell>
          <cell r="BG40">
            <v>7</v>
          </cell>
          <cell r="BH40">
            <v>99</v>
          </cell>
          <cell r="BI40">
            <v>19</v>
          </cell>
          <cell r="BJ40">
            <v>37</v>
          </cell>
          <cell r="BK40">
            <v>84</v>
          </cell>
          <cell r="BL40">
            <v>84</v>
          </cell>
          <cell r="BM40">
            <v>1</v>
          </cell>
          <cell r="BN40">
            <v>37</v>
          </cell>
          <cell r="BO40">
            <v>84</v>
          </cell>
          <cell r="BP40">
            <v>1</v>
          </cell>
          <cell r="BQ40">
            <v>7</v>
          </cell>
          <cell r="BR40">
            <v>99</v>
          </cell>
          <cell r="BS40">
            <v>72</v>
          </cell>
          <cell r="BT40">
            <v>37</v>
          </cell>
          <cell r="BU40">
            <v>37</v>
          </cell>
          <cell r="BV40">
            <v>125</v>
          </cell>
          <cell r="BW40">
            <v>37</v>
          </cell>
          <cell r="BX40">
            <v>1</v>
          </cell>
          <cell r="BY40">
            <v>99</v>
          </cell>
          <cell r="BZ40">
            <v>72</v>
          </cell>
          <cell r="CA40">
            <v>72</v>
          </cell>
          <cell r="CB40">
            <v>19</v>
          </cell>
          <cell r="CC40">
            <v>57</v>
          </cell>
          <cell r="CD40">
            <v>99</v>
          </cell>
          <cell r="CE40">
            <v>125</v>
          </cell>
          <cell r="CF40">
            <v>19</v>
          </cell>
          <cell r="CG40">
            <v>57</v>
          </cell>
          <cell r="CH40">
            <v>57</v>
          </cell>
          <cell r="CI40">
            <v>1</v>
          </cell>
          <cell r="CJ40">
            <v>99</v>
          </cell>
          <cell r="CK40">
            <v>99</v>
          </cell>
          <cell r="CL40">
            <v>19</v>
          </cell>
          <cell r="CM40">
            <v>37</v>
          </cell>
          <cell r="CN40">
            <v>84</v>
          </cell>
          <cell r="CO40">
            <v>57</v>
          </cell>
          <cell r="CP40">
            <v>57</v>
          </cell>
          <cell r="CQ40">
            <v>99</v>
          </cell>
          <cell r="CR40">
            <v>37</v>
          </cell>
          <cell r="CS40">
            <v>99</v>
          </cell>
          <cell r="CT40">
            <v>7</v>
          </cell>
          <cell r="CU40">
            <v>99</v>
          </cell>
          <cell r="CV40">
            <v>99</v>
          </cell>
          <cell r="CW40">
            <v>19</v>
          </cell>
          <cell r="CX40">
            <v>99</v>
          </cell>
          <cell r="CY40">
            <v>19</v>
          </cell>
          <cell r="CZ40">
            <v>72</v>
          </cell>
          <cell r="DA40">
            <v>99</v>
          </cell>
          <cell r="DB40">
            <v>19</v>
          </cell>
          <cell r="DC40">
            <v>1</v>
          </cell>
          <cell r="DD40">
            <v>7</v>
          </cell>
          <cell r="DE40">
            <v>72</v>
          </cell>
          <cell r="DF40">
            <v>7</v>
          </cell>
          <cell r="DG40">
            <v>57</v>
          </cell>
          <cell r="DH40">
            <v>84</v>
          </cell>
          <cell r="DI40">
            <v>72</v>
          </cell>
          <cell r="DJ40">
            <v>57</v>
          </cell>
          <cell r="DK40">
            <v>72</v>
          </cell>
          <cell r="DL40">
            <v>19</v>
          </cell>
          <cell r="DM40">
            <v>129</v>
          </cell>
          <cell r="DN40">
            <v>99</v>
          </cell>
          <cell r="DO40">
            <v>19</v>
          </cell>
          <cell r="DP40">
            <v>84</v>
          </cell>
          <cell r="DQ40">
            <v>19</v>
          </cell>
          <cell r="DR40">
            <v>99</v>
          </cell>
          <cell r="DS40">
            <v>84</v>
          </cell>
          <cell r="DT40">
            <v>37</v>
          </cell>
          <cell r="DU40">
            <v>7</v>
          </cell>
          <cell r="DV40">
            <v>84</v>
          </cell>
          <cell r="DW40">
            <v>7</v>
          </cell>
          <cell r="DX40">
            <v>19</v>
          </cell>
          <cell r="DY40">
            <v>72</v>
          </cell>
          <cell r="DZ40">
            <v>125</v>
          </cell>
          <cell r="EA40">
            <v>19</v>
          </cell>
          <cell r="EB40">
            <v>125</v>
          </cell>
          <cell r="EC40">
            <v>7</v>
          </cell>
          <cell r="ED40">
            <v>57</v>
          </cell>
        </row>
        <row r="41">
          <cell r="A41" t="str">
            <v>4.1.2</v>
          </cell>
          <cell r="B41" t="str">
            <v>Getting Credit - Depth of credit information index (0-6)</v>
          </cell>
          <cell r="C41" t="str">
            <v>good</v>
          </cell>
          <cell r="D41" t="str">
            <v>SCORE</v>
          </cell>
          <cell r="E41">
            <v>68</v>
          </cell>
          <cell r="F41">
            <v>99</v>
          </cell>
          <cell r="G41">
            <v>92</v>
          </cell>
          <cell r="H41">
            <v>1</v>
          </cell>
          <cell r="I41">
            <v>26</v>
          </cell>
          <cell r="J41">
            <v>26</v>
          </cell>
          <cell r="K41">
            <v>1</v>
          </cell>
          <cell r="L41">
            <v>26</v>
          </cell>
          <cell r="M41">
            <v>68</v>
          </cell>
          <cell r="N41">
            <v>99</v>
          </cell>
          <cell r="O41">
            <v>26</v>
          </cell>
          <cell r="P41">
            <v>68</v>
          </cell>
          <cell r="Q41">
            <v>110</v>
          </cell>
          <cell r="R41">
            <v>1</v>
          </cell>
          <cell r="S41">
            <v>26</v>
          </cell>
          <cell r="T41">
            <v>68</v>
          </cell>
          <cell r="U41">
            <v>26</v>
          </cell>
          <cell r="V41">
            <v>116</v>
          </cell>
          <cell r="W41">
            <v>1</v>
          </cell>
          <cell r="X41">
            <v>110</v>
          </cell>
          <cell r="Y41">
            <v>116</v>
          </cell>
          <cell r="Z41">
            <v>99</v>
          </cell>
          <cell r="AA41">
            <v>1</v>
          </cell>
          <cell r="AB41">
            <v>26</v>
          </cell>
          <cell r="AC41">
            <v>68</v>
          </cell>
          <cell r="AD41">
            <v>26</v>
          </cell>
          <cell r="AE41">
            <v>26</v>
          </cell>
          <cell r="AF41">
            <v>110</v>
          </cell>
          <cell r="AG41">
            <v>68</v>
          </cell>
          <cell r="AH41">
            <v>116</v>
          </cell>
          <cell r="AI41">
            <v>26</v>
          </cell>
          <cell r="AJ41">
            <v>68</v>
          </cell>
          <cell r="AK41">
            <v>1</v>
          </cell>
          <cell r="AL41">
            <v>26</v>
          </cell>
          <cell r="AM41">
            <v>1</v>
          </cell>
          <cell r="AN41">
            <v>1</v>
          </cell>
          <cell r="AO41">
            <v>26</v>
          </cell>
          <cell r="AP41">
            <v>99</v>
          </cell>
          <cell r="AQ41">
            <v>26</v>
          </cell>
          <cell r="AR41">
            <v>68</v>
          </cell>
          <cell r="AS41">
            <v>1</v>
          </cell>
          <cell r="AT41">
            <v>1</v>
          </cell>
          <cell r="AU41">
            <v>92</v>
          </cell>
          <cell r="AV41">
            <v>26</v>
          </cell>
          <cell r="AW41">
            <v>1</v>
          </cell>
          <cell r="AX41">
            <v>116</v>
          </cell>
          <cell r="AY41">
            <v>1</v>
          </cell>
          <cell r="AZ41">
            <v>26</v>
          </cell>
          <cell r="BA41">
            <v>26</v>
          </cell>
          <cell r="BB41">
            <v>26</v>
          </cell>
          <cell r="BC41">
            <v>68</v>
          </cell>
          <cell r="BD41">
            <v>68</v>
          </cell>
          <cell r="BE41">
            <v>68</v>
          </cell>
          <cell r="BF41">
            <v>26</v>
          </cell>
          <cell r="BG41">
            <v>26</v>
          </cell>
          <cell r="BH41">
            <v>26</v>
          </cell>
          <cell r="BI41">
            <v>116</v>
          </cell>
          <cell r="BJ41">
            <v>1</v>
          </cell>
          <cell r="BK41">
            <v>99</v>
          </cell>
          <cell r="BL41">
            <v>26</v>
          </cell>
          <cell r="BM41">
            <v>68</v>
          </cell>
          <cell r="BN41">
            <v>1</v>
          </cell>
          <cell r="BO41">
            <v>68</v>
          </cell>
          <cell r="BP41">
            <v>92</v>
          </cell>
          <cell r="BQ41">
            <v>26</v>
          </cell>
          <cell r="BR41">
            <v>26</v>
          </cell>
          <cell r="BS41">
            <v>1</v>
          </cell>
          <cell r="BT41">
            <v>116</v>
          </cell>
          <cell r="BU41">
            <v>68</v>
          </cell>
          <cell r="BV41">
            <v>116</v>
          </cell>
          <cell r="BW41">
            <v>116</v>
          </cell>
          <cell r="BX41">
            <v>1</v>
          </cell>
          <cell r="BY41">
            <v>110</v>
          </cell>
          <cell r="BZ41">
            <v>92</v>
          </cell>
          <cell r="CA41">
            <v>1</v>
          </cell>
          <cell r="CB41">
            <v>116</v>
          </cell>
          <cell r="CC41">
            <v>92</v>
          </cell>
          <cell r="CD41">
            <v>26</v>
          </cell>
          <cell r="CE41">
            <v>68</v>
          </cell>
          <cell r="CF41">
            <v>26</v>
          </cell>
          <cell r="CG41">
            <v>99</v>
          </cell>
          <cell r="CH41">
            <v>26</v>
          </cell>
          <cell r="CI41">
            <v>26</v>
          </cell>
          <cell r="CJ41">
            <v>26</v>
          </cell>
          <cell r="CK41">
            <v>110</v>
          </cell>
          <cell r="CL41">
            <v>116</v>
          </cell>
          <cell r="CM41">
            <v>68</v>
          </cell>
          <cell r="CN41">
            <v>99</v>
          </cell>
          <cell r="CO41">
            <v>68</v>
          </cell>
          <cell r="CP41">
            <v>1</v>
          </cell>
          <cell r="CQ41">
            <v>1</v>
          </cell>
          <cell r="CR41">
            <v>1</v>
          </cell>
          <cell r="CS41">
            <v>92</v>
          </cell>
          <cell r="CT41">
            <v>68</v>
          </cell>
          <cell r="CU41">
            <v>26</v>
          </cell>
          <cell r="CV41">
            <v>99</v>
          </cell>
          <cell r="CW41">
            <v>26</v>
          </cell>
          <cell r="CX41">
            <v>26</v>
          </cell>
          <cell r="CY41">
            <v>68</v>
          </cell>
          <cell r="CZ41">
            <v>1</v>
          </cell>
          <cell r="DA41">
            <v>110</v>
          </cell>
          <cell r="DB41">
            <v>26</v>
          </cell>
          <cell r="DC41">
            <v>68</v>
          </cell>
          <cell r="DD41">
            <v>68</v>
          </cell>
          <cell r="DE41">
            <v>99</v>
          </cell>
          <cell r="DF41">
            <v>1</v>
          </cell>
          <cell r="DG41">
            <v>26</v>
          </cell>
          <cell r="DH41">
            <v>26</v>
          </cell>
          <cell r="DI41">
            <v>116</v>
          </cell>
          <cell r="DJ41">
            <v>26</v>
          </cell>
          <cell r="DK41">
            <v>68</v>
          </cell>
          <cell r="DL41">
            <v>26</v>
          </cell>
          <cell r="DM41">
            <v>99</v>
          </cell>
          <cell r="DN41">
            <v>116</v>
          </cell>
          <cell r="DO41">
            <v>116</v>
          </cell>
          <cell r="DP41">
            <v>26</v>
          </cell>
          <cell r="DQ41">
            <v>68</v>
          </cell>
          <cell r="DR41">
            <v>26</v>
          </cell>
          <cell r="DS41">
            <v>26</v>
          </cell>
          <cell r="DT41">
            <v>68</v>
          </cell>
          <cell r="DU41">
            <v>92</v>
          </cell>
          <cell r="DV41">
            <v>26</v>
          </cell>
          <cell r="DW41">
            <v>1</v>
          </cell>
          <cell r="DX41">
            <v>1</v>
          </cell>
          <cell r="DY41">
            <v>1</v>
          </cell>
          <cell r="DZ41">
            <v>116</v>
          </cell>
          <cell r="EA41">
            <v>26</v>
          </cell>
          <cell r="EB41">
            <v>99</v>
          </cell>
          <cell r="EC41">
            <v>26</v>
          </cell>
          <cell r="ED41">
            <v>116</v>
          </cell>
        </row>
        <row r="42">
          <cell r="A42" t="str">
            <v>4.1.3</v>
          </cell>
          <cell r="B42" t="str">
            <v>Domestic credit to private sector (% of GDP)</v>
          </cell>
          <cell r="C42" t="str">
            <v>good</v>
          </cell>
          <cell r="D42" t="str">
            <v>SCORE</v>
          </cell>
          <cell r="E42">
            <v>67</v>
          </cell>
          <cell r="F42">
            <v>113</v>
          </cell>
          <cell r="G42">
            <v>92</v>
          </cell>
          <cell r="H42">
            <v>111</v>
          </cell>
          <cell r="I42">
            <v>103</v>
          </cell>
          <cell r="J42">
            <v>12</v>
          </cell>
          <cell r="K42" t="str">
            <v/>
          </cell>
          <cell r="L42">
            <v>105</v>
          </cell>
          <cell r="M42">
            <v>15</v>
          </cell>
          <cell r="N42">
            <v>62</v>
          </cell>
          <cell r="O42">
            <v>79</v>
          </cell>
          <cell r="P42" t="str">
            <v/>
          </cell>
          <cell r="Q42">
            <v>93</v>
          </cell>
          <cell r="R42">
            <v>69</v>
          </cell>
          <cell r="S42">
            <v>40</v>
          </cell>
          <cell r="T42">
            <v>96</v>
          </cell>
          <cell r="U42">
            <v>42</v>
          </cell>
          <cell r="V42">
            <v>65</v>
          </cell>
          <cell r="W42">
            <v>31</v>
          </cell>
          <cell r="X42">
            <v>101</v>
          </cell>
          <cell r="Y42">
            <v>90</v>
          </cell>
          <cell r="Z42">
            <v>116</v>
          </cell>
          <cell r="AA42">
            <v>11</v>
          </cell>
          <cell r="AB42">
            <v>22</v>
          </cell>
          <cell r="AC42">
            <v>13</v>
          </cell>
          <cell r="AD42">
            <v>70</v>
          </cell>
          <cell r="AE42">
            <v>46</v>
          </cell>
          <cell r="AF42">
            <v>104</v>
          </cell>
          <cell r="AG42">
            <v>38</v>
          </cell>
          <cell r="AH42">
            <v>7</v>
          </cell>
          <cell r="AI42">
            <v>44</v>
          </cell>
          <cell r="AJ42">
            <v>2</v>
          </cell>
          <cell r="AK42">
            <v>97</v>
          </cell>
          <cell r="AL42">
            <v>86</v>
          </cell>
          <cell r="AM42">
            <v>57</v>
          </cell>
          <cell r="AN42">
            <v>58</v>
          </cell>
          <cell r="AO42">
            <v>21</v>
          </cell>
          <cell r="AP42">
            <v>99</v>
          </cell>
          <cell r="AQ42" t="str">
            <v/>
          </cell>
          <cell r="AR42" t="str">
            <v/>
          </cell>
          <cell r="AS42">
            <v>72</v>
          </cell>
          <cell r="AT42" t="str">
            <v/>
          </cell>
          <cell r="AU42">
            <v>100</v>
          </cell>
          <cell r="AV42">
            <v>51</v>
          </cell>
          <cell r="AW42">
            <v>81</v>
          </cell>
          <cell r="AX42">
            <v>41</v>
          </cell>
          <cell r="AY42">
            <v>45</v>
          </cell>
          <cell r="AZ42">
            <v>10</v>
          </cell>
          <cell r="BA42">
            <v>34</v>
          </cell>
          <cell r="BB42">
            <v>1</v>
          </cell>
          <cell r="BC42">
            <v>50</v>
          </cell>
          <cell r="BD42">
            <v>85</v>
          </cell>
          <cell r="BE42">
            <v>47</v>
          </cell>
          <cell r="BF42" t="str">
            <v/>
          </cell>
          <cell r="BG42">
            <v>28</v>
          </cell>
          <cell r="BH42" t="str">
            <v/>
          </cell>
          <cell r="BI42">
            <v>80</v>
          </cell>
          <cell r="BJ42">
            <v>6</v>
          </cell>
          <cell r="BK42">
            <v>30</v>
          </cell>
          <cell r="BL42">
            <v>49</v>
          </cell>
          <cell r="BM42">
            <v>74</v>
          </cell>
          <cell r="BN42">
            <v>18</v>
          </cell>
          <cell r="BO42">
            <v>36</v>
          </cell>
          <cell r="BP42">
            <v>108</v>
          </cell>
          <cell r="BQ42">
            <v>24</v>
          </cell>
          <cell r="BR42">
            <v>32</v>
          </cell>
          <cell r="BS42">
            <v>39</v>
          </cell>
          <cell r="BT42" t="str">
            <v/>
          </cell>
          <cell r="BU42">
            <v>55</v>
          </cell>
          <cell r="BV42">
            <v>117</v>
          </cell>
          <cell r="BW42">
            <v>112</v>
          </cell>
          <cell r="BX42">
            <v>20</v>
          </cell>
          <cell r="BY42">
            <v>102</v>
          </cell>
          <cell r="BZ42">
            <v>27</v>
          </cell>
          <cell r="CA42">
            <v>95</v>
          </cell>
          <cell r="CB42">
            <v>66</v>
          </cell>
          <cell r="CC42">
            <v>56</v>
          </cell>
          <cell r="CD42">
            <v>29</v>
          </cell>
          <cell r="CE42">
            <v>98</v>
          </cell>
          <cell r="CF42">
            <v>53</v>
          </cell>
          <cell r="CG42">
            <v>60</v>
          </cell>
          <cell r="CH42" t="str">
            <v/>
          </cell>
          <cell r="CI42">
            <v>8</v>
          </cell>
          <cell r="CJ42">
            <v>64</v>
          </cell>
          <cell r="CK42">
            <v>114</v>
          </cell>
          <cell r="CL42">
            <v>71</v>
          </cell>
          <cell r="CM42">
            <v>26</v>
          </cell>
          <cell r="CN42">
            <v>68</v>
          </cell>
          <cell r="CO42">
            <v>75</v>
          </cell>
          <cell r="CP42">
            <v>25</v>
          </cell>
          <cell r="CQ42">
            <v>91</v>
          </cell>
          <cell r="CR42">
            <v>87</v>
          </cell>
          <cell r="CS42">
            <v>78</v>
          </cell>
          <cell r="CT42">
            <v>48</v>
          </cell>
          <cell r="CU42" t="str">
            <v/>
          </cell>
          <cell r="CV42">
            <v>52</v>
          </cell>
          <cell r="CW42">
            <v>63</v>
          </cell>
          <cell r="CX42">
            <v>59</v>
          </cell>
          <cell r="CY42">
            <v>115</v>
          </cell>
          <cell r="CZ42">
            <v>43</v>
          </cell>
          <cell r="DA42">
            <v>88</v>
          </cell>
          <cell r="DB42">
            <v>61</v>
          </cell>
          <cell r="DC42">
            <v>19</v>
          </cell>
          <cell r="DD42">
            <v>54</v>
          </cell>
          <cell r="DE42">
            <v>37</v>
          </cell>
          <cell r="DF42">
            <v>9</v>
          </cell>
          <cell r="DG42" t="str">
            <v/>
          </cell>
          <cell r="DH42">
            <v>77</v>
          </cell>
          <cell r="DI42">
            <v>118</v>
          </cell>
          <cell r="DJ42">
            <v>89</v>
          </cell>
          <cell r="DK42">
            <v>14</v>
          </cell>
          <cell r="DL42">
            <v>5</v>
          </cell>
          <cell r="DM42">
            <v>107</v>
          </cell>
          <cell r="DN42">
            <v>76</v>
          </cell>
          <cell r="DO42">
            <v>106</v>
          </cell>
          <cell r="DP42">
            <v>17</v>
          </cell>
          <cell r="DQ42">
            <v>83</v>
          </cell>
          <cell r="DR42">
            <v>35</v>
          </cell>
          <cell r="DS42">
            <v>73</v>
          </cell>
          <cell r="DT42">
            <v>110</v>
          </cell>
          <cell r="DU42">
            <v>33</v>
          </cell>
          <cell r="DV42">
            <v>23</v>
          </cell>
          <cell r="DW42">
            <v>3</v>
          </cell>
          <cell r="DX42">
            <v>4</v>
          </cell>
          <cell r="DY42">
            <v>82</v>
          </cell>
          <cell r="DZ42">
            <v>94</v>
          </cell>
          <cell r="EA42">
            <v>16</v>
          </cell>
          <cell r="EB42">
            <v>119</v>
          </cell>
          <cell r="EC42">
            <v>109</v>
          </cell>
          <cell r="ED42">
            <v>84</v>
          </cell>
        </row>
        <row r="43">
          <cell r="A43" t="str">
            <v>4.1.4</v>
          </cell>
          <cell r="B43" t="str">
            <v>Microfinance Institutions: Gross loan portfolio (% of GDP)</v>
          </cell>
          <cell r="C43" t="str">
            <v>good</v>
          </cell>
          <cell r="D43" t="str">
            <v>SCORE</v>
          </cell>
          <cell r="E43">
            <v>13</v>
          </cell>
          <cell r="F43" t="str">
            <v/>
          </cell>
          <cell r="G43">
            <v>73</v>
          </cell>
          <cell r="H43">
            <v>78</v>
          </cell>
          <cell r="I43">
            <v>7</v>
          </cell>
          <cell r="J43" t="str">
            <v/>
          </cell>
          <cell r="K43" t="str">
            <v/>
          </cell>
          <cell r="L43">
            <v>20</v>
          </cell>
          <cell r="M43" t="str">
            <v/>
          </cell>
          <cell r="N43">
            <v>16</v>
          </cell>
          <cell r="O43" t="str">
            <v/>
          </cell>
          <cell r="P43" t="str">
            <v/>
          </cell>
          <cell r="Q43">
            <v>23</v>
          </cell>
          <cell r="R43">
            <v>2</v>
          </cell>
          <cell r="S43">
            <v>6</v>
          </cell>
          <cell r="T43" t="str">
            <v/>
          </cell>
          <cell r="U43">
            <v>62</v>
          </cell>
          <cell r="V43" t="str">
            <v/>
          </cell>
          <cell r="W43">
            <v>30</v>
          </cell>
          <cell r="X43">
            <v>25</v>
          </cell>
          <cell r="Y43">
            <v>3</v>
          </cell>
          <cell r="Z43">
            <v>31</v>
          </cell>
          <cell r="AA43" t="str">
            <v/>
          </cell>
          <cell r="AB43">
            <v>34</v>
          </cell>
          <cell r="AC43">
            <v>45</v>
          </cell>
          <cell r="AD43">
            <v>26</v>
          </cell>
          <cell r="AE43">
            <v>54</v>
          </cell>
          <cell r="AF43">
            <v>50</v>
          </cell>
          <cell r="AG43">
            <v>74</v>
          </cell>
          <cell r="AH43" t="str">
            <v/>
          </cell>
          <cell r="AI43" t="str">
            <v/>
          </cell>
          <cell r="AJ43" t="str">
            <v/>
          </cell>
          <cell r="AK43">
            <v>41</v>
          </cell>
          <cell r="AL43">
            <v>18</v>
          </cell>
          <cell r="AM43">
            <v>58</v>
          </cell>
          <cell r="AN43">
            <v>24</v>
          </cell>
          <cell r="AO43" t="str">
            <v/>
          </cell>
          <cell r="AP43">
            <v>28</v>
          </cell>
          <cell r="AQ43" t="str">
            <v/>
          </cell>
          <cell r="AR43" t="str">
            <v/>
          </cell>
          <cell r="AS43">
            <v>11</v>
          </cell>
          <cell r="AT43" t="str">
            <v/>
          </cell>
          <cell r="AU43">
            <v>40</v>
          </cell>
          <cell r="AV43" t="str">
            <v/>
          </cell>
          <cell r="AW43">
            <v>48</v>
          </cell>
          <cell r="AX43" t="str">
            <v/>
          </cell>
          <cell r="AY43">
            <v>27</v>
          </cell>
          <cell r="AZ43" t="str">
            <v/>
          </cell>
          <cell r="BA43">
            <v>81</v>
          </cell>
          <cell r="BB43" t="str">
            <v/>
          </cell>
          <cell r="BC43">
            <v>47</v>
          </cell>
          <cell r="BD43">
            <v>69</v>
          </cell>
          <cell r="BE43" t="str">
            <v/>
          </cell>
          <cell r="BF43" t="str">
            <v/>
          </cell>
          <cell r="BG43" t="str">
            <v/>
          </cell>
          <cell r="BH43" t="str">
            <v/>
          </cell>
          <cell r="BI43" t="str">
            <v/>
          </cell>
          <cell r="BJ43" t="str">
            <v/>
          </cell>
          <cell r="BK43">
            <v>43</v>
          </cell>
          <cell r="BL43">
            <v>57</v>
          </cell>
          <cell r="BM43">
            <v>10</v>
          </cell>
          <cell r="BN43" t="str">
            <v/>
          </cell>
          <cell r="BO43" t="str">
            <v/>
          </cell>
          <cell r="BP43">
            <v>5</v>
          </cell>
          <cell r="BQ43" t="str">
            <v/>
          </cell>
          <cell r="BR43">
            <v>64</v>
          </cell>
          <cell r="BS43" t="str">
            <v/>
          </cell>
          <cell r="BT43" t="str">
            <v/>
          </cell>
          <cell r="BU43">
            <v>15</v>
          </cell>
          <cell r="BV43">
            <v>42</v>
          </cell>
          <cell r="BW43">
            <v>36</v>
          </cell>
          <cell r="BX43">
            <v>60</v>
          </cell>
          <cell r="BY43">
            <v>32</v>
          </cell>
          <cell r="BZ43" t="str">
            <v/>
          </cell>
          <cell r="CA43">
            <v>49</v>
          </cell>
          <cell r="CB43">
            <v>33</v>
          </cell>
          <cell r="CC43">
            <v>1</v>
          </cell>
          <cell r="CD43">
            <v>37</v>
          </cell>
          <cell r="CE43">
            <v>39</v>
          </cell>
          <cell r="CF43">
            <v>79</v>
          </cell>
          <cell r="CG43">
            <v>35</v>
          </cell>
          <cell r="CH43" t="str">
            <v/>
          </cell>
          <cell r="CI43" t="str">
            <v/>
          </cell>
          <cell r="CJ43">
            <v>4</v>
          </cell>
          <cell r="CK43">
            <v>55</v>
          </cell>
          <cell r="CL43">
            <v>65</v>
          </cell>
          <cell r="CM43" t="str">
            <v/>
          </cell>
          <cell r="CN43" t="str">
            <v/>
          </cell>
          <cell r="CO43">
            <v>56</v>
          </cell>
          <cell r="CP43">
            <v>61</v>
          </cell>
          <cell r="CQ43">
            <v>12</v>
          </cell>
          <cell r="CR43">
            <v>9</v>
          </cell>
          <cell r="CS43">
            <v>46</v>
          </cell>
          <cell r="CT43">
            <v>72</v>
          </cell>
          <cell r="CU43" t="str">
            <v/>
          </cell>
          <cell r="CV43" t="str">
            <v/>
          </cell>
          <cell r="CW43">
            <v>53</v>
          </cell>
          <cell r="CX43">
            <v>71</v>
          </cell>
          <cell r="CY43">
            <v>44</v>
          </cell>
          <cell r="CZ43" t="str">
            <v/>
          </cell>
          <cell r="DA43">
            <v>17</v>
          </cell>
          <cell r="DB43">
            <v>22</v>
          </cell>
          <cell r="DC43" t="str">
            <v/>
          </cell>
          <cell r="DD43">
            <v>83</v>
          </cell>
          <cell r="DE43" t="str">
            <v/>
          </cell>
          <cell r="DF43">
            <v>51</v>
          </cell>
          <cell r="DG43" t="str">
            <v/>
          </cell>
          <cell r="DH43">
            <v>38</v>
          </cell>
          <cell r="DI43">
            <v>77</v>
          </cell>
          <cell r="DJ43">
            <v>29</v>
          </cell>
          <cell r="DK43" t="str">
            <v/>
          </cell>
          <cell r="DL43" t="str">
            <v/>
          </cell>
          <cell r="DM43">
            <v>66</v>
          </cell>
          <cell r="DN43">
            <v>19</v>
          </cell>
          <cell r="DO43">
            <v>14</v>
          </cell>
          <cell r="DP43">
            <v>82</v>
          </cell>
          <cell r="DQ43">
            <v>68</v>
          </cell>
          <cell r="DR43">
            <v>59</v>
          </cell>
          <cell r="DS43">
            <v>80</v>
          </cell>
          <cell r="DT43">
            <v>21</v>
          </cell>
          <cell r="DU43">
            <v>52</v>
          </cell>
          <cell r="DV43" t="str">
            <v/>
          </cell>
          <cell r="DW43" t="str">
            <v/>
          </cell>
          <cell r="DX43" t="str">
            <v/>
          </cell>
          <cell r="DY43">
            <v>76</v>
          </cell>
          <cell r="DZ43">
            <v>67</v>
          </cell>
          <cell r="EA43">
            <v>8</v>
          </cell>
          <cell r="EB43">
            <v>70</v>
          </cell>
          <cell r="EC43">
            <v>63</v>
          </cell>
          <cell r="ED43">
            <v>75</v>
          </cell>
        </row>
        <row r="44">
          <cell r="A44" t="str">
            <v>4.2.1</v>
          </cell>
          <cell r="B44" t="str">
            <v>Protecting Investors - Strength of investor protection index (0-10)</v>
          </cell>
          <cell r="C44" t="str">
            <v>good</v>
          </cell>
          <cell r="D44" t="str">
            <v>SCORE</v>
          </cell>
          <cell r="E44">
            <v>15</v>
          </cell>
          <cell r="F44">
            <v>58</v>
          </cell>
          <cell r="G44">
            <v>45</v>
          </cell>
          <cell r="H44">
            <v>90</v>
          </cell>
          <cell r="I44">
            <v>74</v>
          </cell>
          <cell r="J44">
            <v>45</v>
          </cell>
          <cell r="K44">
            <v>108</v>
          </cell>
          <cell r="L44">
            <v>19</v>
          </cell>
          <cell r="M44">
            <v>45</v>
          </cell>
          <cell r="N44">
            <v>19</v>
          </cell>
          <cell r="O44">
            <v>90</v>
          </cell>
          <cell r="P44">
            <v>16</v>
          </cell>
          <cell r="Q44">
            <v>118</v>
          </cell>
          <cell r="R44">
            <v>108</v>
          </cell>
          <cell r="S44">
            <v>74</v>
          </cell>
          <cell r="T44">
            <v>34</v>
          </cell>
          <cell r="U44">
            <v>58</v>
          </cell>
          <cell r="V44">
            <v>98</v>
          </cell>
          <cell r="W44">
            <v>34</v>
          </cell>
          <cell r="X44">
            <v>116</v>
          </cell>
          <cell r="Y44">
            <v>58</v>
          </cell>
          <cell r="Z44">
            <v>98</v>
          </cell>
          <cell r="AA44">
            <v>5</v>
          </cell>
          <cell r="AB44">
            <v>27</v>
          </cell>
          <cell r="AC44">
            <v>74</v>
          </cell>
          <cell r="AD44">
            <v>5</v>
          </cell>
          <cell r="AE44">
            <v>124</v>
          </cell>
          <cell r="AF44">
            <v>118</v>
          </cell>
          <cell r="AG44">
            <v>108</v>
          </cell>
          <cell r="AH44">
            <v>74</v>
          </cell>
          <cell r="AI44">
            <v>74</v>
          </cell>
          <cell r="AJ44">
            <v>27</v>
          </cell>
          <cell r="AK44">
            <v>45</v>
          </cell>
          <cell r="AL44">
            <v>108</v>
          </cell>
          <cell r="AM44">
            <v>58</v>
          </cell>
          <cell r="AN44">
            <v>98</v>
          </cell>
          <cell r="AO44">
            <v>45</v>
          </cell>
          <cell r="AP44">
            <v>98</v>
          </cell>
          <cell r="AQ44">
            <v>45</v>
          </cell>
          <cell r="AR44">
            <v>58</v>
          </cell>
          <cell r="AS44">
            <v>19</v>
          </cell>
          <cell r="AT44">
            <v>74</v>
          </cell>
          <cell r="AU44">
            <v>34</v>
          </cell>
          <cell r="AV44">
            <v>118</v>
          </cell>
          <cell r="AW44">
            <v>108</v>
          </cell>
          <cell r="AX44">
            <v>58</v>
          </cell>
          <cell r="AY44">
            <v>124</v>
          </cell>
          <cell r="AZ44">
            <v>3</v>
          </cell>
          <cell r="BA44">
            <v>98</v>
          </cell>
          <cell r="BB44">
            <v>58</v>
          </cell>
          <cell r="BC44">
            <v>34</v>
          </cell>
          <cell r="BD44">
            <v>34</v>
          </cell>
          <cell r="BE44">
            <v>124</v>
          </cell>
          <cell r="BF44">
            <v>5</v>
          </cell>
          <cell r="BG44">
            <v>5</v>
          </cell>
          <cell r="BH44">
            <v>45</v>
          </cell>
          <cell r="BI44">
            <v>58</v>
          </cell>
          <cell r="BJ44">
            <v>16</v>
          </cell>
          <cell r="BK44">
            <v>98</v>
          </cell>
          <cell r="BL44">
            <v>34</v>
          </cell>
          <cell r="BM44">
            <v>74</v>
          </cell>
          <cell r="BN44">
            <v>58</v>
          </cell>
          <cell r="BO44">
            <v>27</v>
          </cell>
          <cell r="BP44">
            <v>12</v>
          </cell>
          <cell r="BQ44">
            <v>45</v>
          </cell>
          <cell r="BR44">
            <v>74</v>
          </cell>
          <cell r="BS44">
            <v>74</v>
          </cell>
          <cell r="BT44">
            <v>98</v>
          </cell>
          <cell r="BU44">
            <v>19</v>
          </cell>
          <cell r="BV44">
            <v>45</v>
          </cell>
          <cell r="BW44">
            <v>58</v>
          </cell>
          <cell r="BX44">
            <v>4</v>
          </cell>
          <cell r="BY44">
            <v>116</v>
          </cell>
          <cell r="BZ44">
            <v>12</v>
          </cell>
          <cell r="CA44">
            <v>34</v>
          </cell>
          <cell r="CB44">
            <v>90</v>
          </cell>
          <cell r="CC44">
            <v>27</v>
          </cell>
          <cell r="CD44">
            <v>118</v>
          </cell>
          <cell r="CE44">
            <v>34</v>
          </cell>
          <cell r="CF44">
            <v>58</v>
          </cell>
          <cell r="CG44">
            <v>58</v>
          </cell>
          <cell r="CH44">
            <v>90</v>
          </cell>
          <cell r="CI44">
            <v>1</v>
          </cell>
          <cell r="CJ44">
            <v>74</v>
          </cell>
          <cell r="CK44">
            <v>118</v>
          </cell>
          <cell r="CL44">
            <v>45</v>
          </cell>
          <cell r="CM44">
            <v>19</v>
          </cell>
          <cell r="CN44">
            <v>74</v>
          </cell>
          <cell r="CO44">
            <v>27</v>
          </cell>
          <cell r="CP44">
            <v>90</v>
          </cell>
          <cell r="CQ44">
            <v>45</v>
          </cell>
          <cell r="CR44">
            <v>19</v>
          </cell>
          <cell r="CS44">
            <v>108</v>
          </cell>
          <cell r="CT44">
            <v>34</v>
          </cell>
          <cell r="CU44">
            <v>34</v>
          </cell>
          <cell r="CV44">
            <v>74</v>
          </cell>
          <cell r="CW44">
            <v>34</v>
          </cell>
          <cell r="CX44">
            <v>74</v>
          </cell>
          <cell r="CY44">
            <v>27</v>
          </cell>
          <cell r="CZ44">
            <v>16</v>
          </cell>
          <cell r="DA44">
            <v>124</v>
          </cell>
          <cell r="DB44">
            <v>58</v>
          </cell>
          <cell r="DC44">
            <v>2</v>
          </cell>
          <cell r="DD44">
            <v>90</v>
          </cell>
          <cell r="DE44">
            <v>19</v>
          </cell>
          <cell r="DF44">
            <v>10</v>
          </cell>
          <cell r="DG44">
            <v>74</v>
          </cell>
          <cell r="DH44">
            <v>58</v>
          </cell>
          <cell r="DI44">
            <v>118</v>
          </cell>
          <cell r="DJ44">
            <v>98</v>
          </cell>
          <cell r="DK44">
            <v>27</v>
          </cell>
          <cell r="DL44">
            <v>124</v>
          </cell>
          <cell r="DM44">
            <v>90</v>
          </cell>
          <cell r="DN44">
            <v>45</v>
          </cell>
          <cell r="DO44">
            <v>74</v>
          </cell>
          <cell r="DP44">
            <v>12</v>
          </cell>
          <cell r="DQ44">
            <v>19</v>
          </cell>
          <cell r="DR44">
            <v>58</v>
          </cell>
          <cell r="DS44">
            <v>45</v>
          </cell>
          <cell r="DT44">
            <v>108</v>
          </cell>
          <cell r="DU44">
            <v>90</v>
          </cell>
          <cell r="DV44">
            <v>98</v>
          </cell>
          <cell r="DW44">
            <v>10</v>
          </cell>
          <cell r="DX44">
            <v>5</v>
          </cell>
          <cell r="DY44">
            <v>74</v>
          </cell>
          <cell r="DZ44">
            <v>130</v>
          </cell>
          <cell r="EA44">
            <v>129</v>
          </cell>
          <cell r="EB44">
            <v>108</v>
          </cell>
          <cell r="EC44">
            <v>58</v>
          </cell>
          <cell r="ED44">
            <v>98</v>
          </cell>
        </row>
        <row r="45">
          <cell r="A45" t="str">
            <v>4.2.2</v>
          </cell>
          <cell r="B45" t="str">
            <v>Market capitalization of listed companies (% of GDP)</v>
          </cell>
          <cell r="C45" t="str">
            <v>good</v>
          </cell>
          <cell r="D45" t="str">
            <v>SCORE</v>
          </cell>
          <cell r="E45" t="str">
            <v/>
          </cell>
          <cell r="F45" t="str">
            <v/>
          </cell>
          <cell r="G45" t="str">
            <v/>
          </cell>
          <cell r="H45">
            <v>78</v>
          </cell>
          <cell r="I45">
            <v>100</v>
          </cell>
          <cell r="J45">
            <v>7</v>
          </cell>
          <cell r="K45">
            <v>82</v>
          </cell>
          <cell r="L45" t="str">
            <v/>
          </cell>
          <cell r="M45">
            <v>17</v>
          </cell>
          <cell r="N45">
            <v>90</v>
          </cell>
          <cell r="O45" t="str">
            <v/>
          </cell>
          <cell r="P45">
            <v>33</v>
          </cell>
          <cell r="Q45" t="str">
            <v/>
          </cell>
          <cell r="R45">
            <v>76</v>
          </cell>
          <cell r="S45" t="str">
            <v/>
          </cell>
          <cell r="T45">
            <v>54</v>
          </cell>
          <cell r="U45">
            <v>23</v>
          </cell>
          <cell r="V45" t="str">
            <v/>
          </cell>
          <cell r="W45">
            <v>79</v>
          </cell>
          <cell r="X45" t="str">
            <v/>
          </cell>
          <cell r="Y45" t="str">
            <v/>
          </cell>
          <cell r="Z45" t="str">
            <v/>
          </cell>
          <cell r="AA45">
            <v>12</v>
          </cell>
          <cell r="AB45">
            <v>11</v>
          </cell>
          <cell r="AC45">
            <v>16</v>
          </cell>
          <cell r="AD45">
            <v>32</v>
          </cell>
          <cell r="AE45">
            <v>97</v>
          </cell>
          <cell r="AF45">
            <v>61</v>
          </cell>
          <cell r="AG45">
            <v>46</v>
          </cell>
          <cell r="AH45">
            <v>57</v>
          </cell>
          <cell r="AI45">
            <v>59</v>
          </cell>
          <cell r="AJ45">
            <v>30</v>
          </cell>
          <cell r="AK45" t="str">
            <v/>
          </cell>
          <cell r="AL45">
            <v>91</v>
          </cell>
          <cell r="AM45">
            <v>41</v>
          </cell>
          <cell r="AN45">
            <v>69</v>
          </cell>
          <cell r="AO45">
            <v>83</v>
          </cell>
          <cell r="AP45" t="str">
            <v/>
          </cell>
          <cell r="AQ45">
            <v>49</v>
          </cell>
          <cell r="AR45">
            <v>22</v>
          </cell>
          <cell r="AS45">
            <v>94</v>
          </cell>
          <cell r="AT45">
            <v>48</v>
          </cell>
          <cell r="AU45">
            <v>77</v>
          </cell>
          <cell r="AV45">
            <v>75</v>
          </cell>
          <cell r="AW45" t="str">
            <v/>
          </cell>
          <cell r="AX45">
            <v>62</v>
          </cell>
          <cell r="AY45" t="str">
            <v/>
          </cell>
          <cell r="AZ45">
            <v>1</v>
          </cell>
          <cell r="BA45">
            <v>67</v>
          </cell>
          <cell r="BB45">
            <v>88</v>
          </cell>
          <cell r="BC45">
            <v>19</v>
          </cell>
          <cell r="BD45">
            <v>55</v>
          </cell>
          <cell r="BE45">
            <v>73</v>
          </cell>
          <cell r="BF45">
            <v>84</v>
          </cell>
          <cell r="BG45">
            <v>18</v>
          </cell>
          <cell r="BH45">
            <v>80</v>
          </cell>
          <cell r="BI45">
            <v>44</v>
          </cell>
          <cell r="BJ45">
            <v>29</v>
          </cell>
          <cell r="BK45">
            <v>6</v>
          </cell>
          <cell r="BL45">
            <v>38</v>
          </cell>
          <cell r="BM45">
            <v>53</v>
          </cell>
          <cell r="BN45">
            <v>15</v>
          </cell>
          <cell r="BO45">
            <v>24</v>
          </cell>
          <cell r="BP45">
            <v>101</v>
          </cell>
          <cell r="BQ45">
            <v>92</v>
          </cell>
          <cell r="BR45">
            <v>51</v>
          </cell>
          <cell r="BS45">
            <v>85</v>
          </cell>
          <cell r="BT45">
            <v>3</v>
          </cell>
          <cell r="BU45">
            <v>87</v>
          </cell>
          <cell r="BV45" t="str">
            <v/>
          </cell>
          <cell r="BW45">
            <v>45</v>
          </cell>
          <cell r="BX45">
            <v>9</v>
          </cell>
          <cell r="BY45" t="str">
            <v/>
          </cell>
          <cell r="BZ45">
            <v>34</v>
          </cell>
          <cell r="CA45">
            <v>47</v>
          </cell>
          <cell r="CB45" t="str">
            <v/>
          </cell>
          <cell r="CC45">
            <v>86</v>
          </cell>
          <cell r="CD45">
            <v>27</v>
          </cell>
          <cell r="CE45" t="str">
            <v/>
          </cell>
          <cell r="CF45">
            <v>89</v>
          </cell>
          <cell r="CG45">
            <v>42</v>
          </cell>
          <cell r="CH45">
            <v>28</v>
          </cell>
          <cell r="CI45">
            <v>36</v>
          </cell>
          <cell r="CJ45" t="str">
            <v/>
          </cell>
          <cell r="CK45" t="str">
            <v/>
          </cell>
          <cell r="CL45">
            <v>71</v>
          </cell>
          <cell r="CM45">
            <v>31</v>
          </cell>
          <cell r="CN45">
            <v>63</v>
          </cell>
          <cell r="CO45">
            <v>70</v>
          </cell>
          <cell r="CP45">
            <v>56</v>
          </cell>
          <cell r="CQ45">
            <v>99</v>
          </cell>
          <cell r="CR45">
            <v>35</v>
          </cell>
          <cell r="CS45">
            <v>40</v>
          </cell>
          <cell r="CT45">
            <v>58</v>
          </cell>
          <cell r="CU45">
            <v>43</v>
          </cell>
          <cell r="CV45">
            <v>8</v>
          </cell>
          <cell r="CW45">
            <v>74</v>
          </cell>
          <cell r="CX45">
            <v>26</v>
          </cell>
          <cell r="CY45" t="str">
            <v/>
          </cell>
          <cell r="CZ45">
            <v>21</v>
          </cell>
          <cell r="DA45" t="str">
            <v/>
          </cell>
          <cell r="DB45">
            <v>60</v>
          </cell>
          <cell r="DC45">
            <v>5</v>
          </cell>
          <cell r="DD45">
            <v>96</v>
          </cell>
          <cell r="DE45">
            <v>64</v>
          </cell>
          <cell r="DF45">
            <v>2</v>
          </cell>
          <cell r="DG45">
            <v>20</v>
          </cell>
          <cell r="DH45">
            <v>72</v>
          </cell>
          <cell r="DI45" t="str">
            <v/>
          </cell>
          <cell r="DJ45">
            <v>93</v>
          </cell>
          <cell r="DK45">
            <v>13</v>
          </cell>
          <cell r="DL45">
            <v>4</v>
          </cell>
          <cell r="DM45" t="str">
            <v/>
          </cell>
          <cell r="DN45" t="str">
            <v/>
          </cell>
          <cell r="DO45">
            <v>95</v>
          </cell>
          <cell r="DP45">
            <v>39</v>
          </cell>
          <cell r="DQ45">
            <v>37</v>
          </cell>
          <cell r="DR45">
            <v>66</v>
          </cell>
          <cell r="DS45">
            <v>52</v>
          </cell>
          <cell r="DT45">
            <v>102</v>
          </cell>
          <cell r="DU45">
            <v>81</v>
          </cell>
          <cell r="DV45">
            <v>50</v>
          </cell>
          <cell r="DW45">
            <v>10</v>
          </cell>
          <cell r="DX45">
            <v>14</v>
          </cell>
          <cell r="DY45">
            <v>103</v>
          </cell>
          <cell r="DZ45">
            <v>98</v>
          </cell>
          <cell r="EA45">
            <v>65</v>
          </cell>
          <cell r="EB45" t="str">
            <v/>
          </cell>
          <cell r="EC45">
            <v>68</v>
          </cell>
          <cell r="ED45">
            <v>25</v>
          </cell>
        </row>
        <row r="46">
          <cell r="A46" t="str">
            <v>4.2.3</v>
          </cell>
          <cell r="B46" t="str">
            <v>Stocks traded, total value (% of GDP)</v>
          </cell>
          <cell r="C46" t="str">
            <v>good</v>
          </cell>
          <cell r="D46" t="str">
            <v>SCORE</v>
          </cell>
          <cell r="E46" t="str">
            <v/>
          </cell>
          <cell r="F46" t="str">
            <v/>
          </cell>
          <cell r="G46" t="str">
            <v/>
          </cell>
          <cell r="H46">
            <v>78</v>
          </cell>
          <cell r="I46">
            <v>103</v>
          </cell>
          <cell r="J46">
            <v>16</v>
          </cell>
          <cell r="K46">
            <v>54</v>
          </cell>
          <cell r="L46" t="str">
            <v/>
          </cell>
          <cell r="M46">
            <v>45</v>
          </cell>
          <cell r="N46">
            <v>41</v>
          </cell>
          <cell r="O46" t="str">
            <v/>
          </cell>
          <cell r="P46">
            <v>35</v>
          </cell>
          <cell r="Q46" t="str">
            <v/>
          </cell>
          <cell r="R46">
            <v>102</v>
          </cell>
          <cell r="S46" t="str">
            <v/>
          </cell>
          <cell r="T46">
            <v>77</v>
          </cell>
          <cell r="U46">
            <v>27</v>
          </cell>
          <cell r="V46" t="str">
            <v/>
          </cell>
          <cell r="W46">
            <v>80</v>
          </cell>
          <cell r="X46" t="str">
            <v/>
          </cell>
          <cell r="Y46" t="str">
            <v/>
          </cell>
          <cell r="Z46" t="str">
            <v/>
          </cell>
          <cell r="AA46">
            <v>11</v>
          </cell>
          <cell r="AB46">
            <v>36</v>
          </cell>
          <cell r="AC46">
            <v>5</v>
          </cell>
          <cell r="AD46">
            <v>55</v>
          </cell>
          <cell r="AE46">
            <v>94</v>
          </cell>
          <cell r="AF46">
            <v>84</v>
          </cell>
          <cell r="AG46">
            <v>65</v>
          </cell>
          <cell r="AH46">
            <v>50</v>
          </cell>
          <cell r="AI46">
            <v>47</v>
          </cell>
          <cell r="AJ46">
            <v>24</v>
          </cell>
          <cell r="AK46" t="str">
            <v/>
          </cell>
          <cell r="AL46">
            <v>64</v>
          </cell>
          <cell r="AM46">
            <v>34</v>
          </cell>
          <cell r="AN46">
            <v>76</v>
          </cell>
          <cell r="AO46">
            <v>68</v>
          </cell>
          <cell r="AP46" t="str">
            <v/>
          </cell>
          <cell r="AQ46">
            <v>30</v>
          </cell>
          <cell r="AR46">
            <v>22</v>
          </cell>
          <cell r="AS46">
            <v>101</v>
          </cell>
          <cell r="AT46">
            <v>29</v>
          </cell>
          <cell r="AU46">
            <v>88</v>
          </cell>
          <cell r="AV46">
            <v>42</v>
          </cell>
          <cell r="AW46" t="str">
            <v/>
          </cell>
          <cell r="AX46">
            <v>98</v>
          </cell>
          <cell r="AY46" t="str">
            <v/>
          </cell>
          <cell r="AZ46">
            <v>1</v>
          </cell>
          <cell r="BA46">
            <v>39</v>
          </cell>
          <cell r="BB46">
            <v>59</v>
          </cell>
          <cell r="BC46">
            <v>13</v>
          </cell>
          <cell r="BD46">
            <v>38</v>
          </cell>
          <cell r="BE46">
            <v>56</v>
          </cell>
          <cell r="BF46">
            <v>52</v>
          </cell>
          <cell r="BG46">
            <v>25</v>
          </cell>
          <cell r="BH46">
            <v>37</v>
          </cell>
          <cell r="BI46">
            <v>79</v>
          </cell>
          <cell r="BJ46">
            <v>15</v>
          </cell>
          <cell r="BK46">
            <v>19</v>
          </cell>
          <cell r="BL46">
            <v>58</v>
          </cell>
          <cell r="BM46">
            <v>70</v>
          </cell>
          <cell r="BN46">
            <v>4</v>
          </cell>
          <cell r="BO46">
            <v>14</v>
          </cell>
          <cell r="BP46">
            <v>71</v>
          </cell>
          <cell r="BQ46">
            <v>96</v>
          </cell>
          <cell r="BR46">
            <v>61</v>
          </cell>
          <cell r="BS46">
            <v>81</v>
          </cell>
          <cell r="BT46">
            <v>86</v>
          </cell>
          <cell r="BU46">
            <v>82</v>
          </cell>
          <cell r="BV46" t="str">
            <v/>
          </cell>
          <cell r="BW46">
            <v>72</v>
          </cell>
          <cell r="BX46">
            <v>31</v>
          </cell>
          <cell r="BY46" t="str">
            <v/>
          </cell>
          <cell r="BZ46">
            <v>57</v>
          </cell>
          <cell r="CA46">
            <v>51</v>
          </cell>
          <cell r="CB46">
            <v>90</v>
          </cell>
          <cell r="CC46">
            <v>87</v>
          </cell>
          <cell r="CD46">
            <v>32</v>
          </cell>
          <cell r="CE46" t="str">
            <v/>
          </cell>
          <cell r="CF46">
            <v>91</v>
          </cell>
          <cell r="CG46">
            <v>69</v>
          </cell>
          <cell r="CH46">
            <v>17</v>
          </cell>
          <cell r="CI46">
            <v>33</v>
          </cell>
          <cell r="CJ46" t="str">
            <v/>
          </cell>
          <cell r="CK46" t="str">
            <v/>
          </cell>
          <cell r="CL46">
            <v>62</v>
          </cell>
          <cell r="CM46">
            <v>18</v>
          </cell>
          <cell r="CN46">
            <v>44</v>
          </cell>
          <cell r="CO46">
            <v>43</v>
          </cell>
          <cell r="CP46">
            <v>92</v>
          </cell>
          <cell r="CQ46">
            <v>100</v>
          </cell>
          <cell r="CR46">
            <v>63</v>
          </cell>
          <cell r="CS46">
            <v>48</v>
          </cell>
          <cell r="CT46">
            <v>46</v>
          </cell>
          <cell r="CU46">
            <v>40</v>
          </cell>
          <cell r="CV46">
            <v>26</v>
          </cell>
          <cell r="CW46">
            <v>74</v>
          </cell>
          <cell r="CX46">
            <v>20</v>
          </cell>
          <cell r="CY46" t="str">
            <v/>
          </cell>
          <cell r="CZ46">
            <v>12</v>
          </cell>
          <cell r="DA46" t="str">
            <v/>
          </cell>
          <cell r="DB46">
            <v>73</v>
          </cell>
          <cell r="DC46">
            <v>7</v>
          </cell>
          <cell r="DD46">
            <v>93</v>
          </cell>
          <cell r="DE46">
            <v>67</v>
          </cell>
          <cell r="DF46">
            <v>8</v>
          </cell>
          <cell r="DG46">
            <v>9</v>
          </cell>
          <cell r="DH46">
            <v>66</v>
          </cell>
          <cell r="DI46" t="str">
            <v/>
          </cell>
          <cell r="DJ46">
            <v>104</v>
          </cell>
          <cell r="DK46">
            <v>10</v>
          </cell>
          <cell r="DL46">
            <v>3</v>
          </cell>
          <cell r="DM46" t="str">
            <v/>
          </cell>
          <cell r="DN46" t="str">
            <v/>
          </cell>
          <cell r="DO46">
            <v>95</v>
          </cell>
          <cell r="DP46">
            <v>23</v>
          </cell>
          <cell r="DQ46">
            <v>75</v>
          </cell>
          <cell r="DR46">
            <v>60</v>
          </cell>
          <cell r="DS46">
            <v>28</v>
          </cell>
          <cell r="DT46">
            <v>99</v>
          </cell>
          <cell r="DU46">
            <v>85</v>
          </cell>
          <cell r="DV46">
            <v>21</v>
          </cell>
          <cell r="DW46">
            <v>6</v>
          </cell>
          <cell r="DX46">
            <v>2</v>
          </cell>
          <cell r="DY46">
            <v>97</v>
          </cell>
          <cell r="DZ46">
            <v>89</v>
          </cell>
          <cell r="EA46">
            <v>53</v>
          </cell>
          <cell r="EB46" t="str">
            <v/>
          </cell>
          <cell r="EC46">
            <v>83</v>
          </cell>
          <cell r="ED46">
            <v>49</v>
          </cell>
        </row>
        <row r="47">
          <cell r="A47" t="str">
            <v>4.2.4</v>
          </cell>
          <cell r="B47" t="str">
            <v>Venture capital per investment location - number of deals (per trillion GDP, PPP, 2005 $)</v>
          </cell>
          <cell r="C47" t="str">
            <v>good</v>
          </cell>
          <cell r="D47" t="str">
            <v>SCORE</v>
          </cell>
          <cell r="E47">
            <v>69</v>
          </cell>
          <cell r="F47">
            <v>69</v>
          </cell>
          <cell r="G47">
            <v>69</v>
          </cell>
          <cell r="H47">
            <v>68</v>
          </cell>
          <cell r="I47">
            <v>69</v>
          </cell>
          <cell r="J47">
            <v>25</v>
          </cell>
          <cell r="K47">
            <v>36</v>
          </cell>
          <cell r="L47">
            <v>69</v>
          </cell>
          <cell r="M47">
            <v>34</v>
          </cell>
          <cell r="N47">
            <v>69</v>
          </cell>
          <cell r="O47">
            <v>69</v>
          </cell>
          <cell r="P47">
            <v>28</v>
          </cell>
          <cell r="Q47">
            <v>69</v>
          </cell>
          <cell r="R47">
            <v>69</v>
          </cell>
          <cell r="S47">
            <v>69</v>
          </cell>
          <cell r="T47">
            <v>69</v>
          </cell>
          <cell r="U47">
            <v>45</v>
          </cell>
          <cell r="V47">
            <v>31</v>
          </cell>
          <cell r="W47">
            <v>69</v>
          </cell>
          <cell r="X47">
            <v>69</v>
          </cell>
          <cell r="Y47">
            <v>69</v>
          </cell>
          <cell r="Z47">
            <v>69</v>
          </cell>
          <cell r="AA47">
            <v>2</v>
          </cell>
          <cell r="AB47">
            <v>49</v>
          </cell>
          <cell r="AC47">
            <v>30</v>
          </cell>
          <cell r="AD47">
            <v>64</v>
          </cell>
          <cell r="AE47">
            <v>69</v>
          </cell>
          <cell r="AF47">
            <v>69</v>
          </cell>
          <cell r="AG47">
            <v>69</v>
          </cell>
          <cell r="AH47">
            <v>18</v>
          </cell>
          <cell r="AI47">
            <v>43</v>
          </cell>
          <cell r="AJ47">
            <v>10</v>
          </cell>
          <cell r="AK47">
            <v>69</v>
          </cell>
          <cell r="AL47">
            <v>69</v>
          </cell>
          <cell r="AM47">
            <v>61</v>
          </cell>
          <cell r="AN47">
            <v>69</v>
          </cell>
          <cell r="AO47">
            <v>7</v>
          </cell>
          <cell r="AP47">
            <v>69</v>
          </cell>
          <cell r="AQ47">
            <v>14</v>
          </cell>
          <cell r="AR47">
            <v>13</v>
          </cell>
          <cell r="AS47">
            <v>69</v>
          </cell>
          <cell r="AT47">
            <v>26</v>
          </cell>
          <cell r="AU47">
            <v>41</v>
          </cell>
          <cell r="AV47">
            <v>69</v>
          </cell>
          <cell r="AW47">
            <v>69</v>
          </cell>
          <cell r="AX47">
            <v>69</v>
          </cell>
          <cell r="AY47">
            <v>69</v>
          </cell>
          <cell r="AZ47">
            <v>33</v>
          </cell>
          <cell r="BA47">
            <v>46</v>
          </cell>
          <cell r="BB47">
            <v>19</v>
          </cell>
          <cell r="BC47">
            <v>32</v>
          </cell>
          <cell r="BD47">
            <v>66</v>
          </cell>
          <cell r="BE47">
            <v>69</v>
          </cell>
          <cell r="BF47">
            <v>6</v>
          </cell>
          <cell r="BG47">
            <v>1</v>
          </cell>
          <cell r="BH47">
            <v>62</v>
          </cell>
          <cell r="BI47">
            <v>69</v>
          </cell>
          <cell r="BJ47">
            <v>60</v>
          </cell>
          <cell r="BK47">
            <v>27</v>
          </cell>
          <cell r="BL47">
            <v>69</v>
          </cell>
          <cell r="BM47">
            <v>12</v>
          </cell>
          <cell r="BN47">
            <v>42</v>
          </cell>
          <cell r="BO47">
            <v>58</v>
          </cell>
          <cell r="BP47">
            <v>69</v>
          </cell>
          <cell r="BQ47">
            <v>37</v>
          </cell>
          <cell r="BR47">
            <v>29</v>
          </cell>
          <cell r="BS47">
            <v>69</v>
          </cell>
          <cell r="BT47">
            <v>15</v>
          </cell>
          <cell r="BU47">
            <v>69</v>
          </cell>
          <cell r="BV47">
            <v>69</v>
          </cell>
          <cell r="BW47">
            <v>21</v>
          </cell>
          <cell r="BX47">
            <v>55</v>
          </cell>
          <cell r="BY47">
            <v>69</v>
          </cell>
          <cell r="BZ47">
            <v>69</v>
          </cell>
          <cell r="CA47">
            <v>63</v>
          </cell>
          <cell r="CB47">
            <v>17</v>
          </cell>
          <cell r="CC47">
            <v>4</v>
          </cell>
          <cell r="CD47">
            <v>69</v>
          </cell>
          <cell r="CE47">
            <v>69</v>
          </cell>
          <cell r="CF47">
            <v>69</v>
          </cell>
          <cell r="CG47">
            <v>69</v>
          </cell>
          <cell r="CH47">
            <v>22</v>
          </cell>
          <cell r="CI47">
            <v>24</v>
          </cell>
          <cell r="CJ47">
            <v>69</v>
          </cell>
          <cell r="CK47">
            <v>69</v>
          </cell>
          <cell r="CL47">
            <v>52</v>
          </cell>
          <cell r="CM47">
            <v>8</v>
          </cell>
          <cell r="CN47">
            <v>69</v>
          </cell>
          <cell r="CO47">
            <v>69</v>
          </cell>
          <cell r="CP47">
            <v>69</v>
          </cell>
          <cell r="CQ47">
            <v>69</v>
          </cell>
          <cell r="CR47">
            <v>56</v>
          </cell>
          <cell r="CS47">
            <v>50</v>
          </cell>
          <cell r="CT47">
            <v>59</v>
          </cell>
          <cell r="CU47">
            <v>51</v>
          </cell>
          <cell r="CV47">
            <v>69</v>
          </cell>
          <cell r="CW47">
            <v>47</v>
          </cell>
          <cell r="CX47">
            <v>57</v>
          </cell>
          <cell r="CY47">
            <v>69</v>
          </cell>
          <cell r="CZ47">
            <v>65</v>
          </cell>
          <cell r="DA47">
            <v>69</v>
          </cell>
          <cell r="DB47">
            <v>69</v>
          </cell>
          <cell r="DC47">
            <v>20</v>
          </cell>
          <cell r="DD47">
            <v>69</v>
          </cell>
          <cell r="DE47">
            <v>69</v>
          </cell>
          <cell r="DF47">
            <v>44</v>
          </cell>
          <cell r="DG47">
            <v>23</v>
          </cell>
          <cell r="DH47">
            <v>69</v>
          </cell>
          <cell r="DI47">
            <v>69</v>
          </cell>
          <cell r="DJ47">
            <v>69</v>
          </cell>
          <cell r="DK47">
            <v>5</v>
          </cell>
          <cell r="DL47">
            <v>16</v>
          </cell>
          <cell r="DM47">
            <v>69</v>
          </cell>
          <cell r="DN47">
            <v>69</v>
          </cell>
          <cell r="DO47">
            <v>35</v>
          </cell>
          <cell r="DP47">
            <v>67</v>
          </cell>
          <cell r="DQ47">
            <v>39</v>
          </cell>
          <cell r="DR47">
            <v>53</v>
          </cell>
          <cell r="DS47">
            <v>54</v>
          </cell>
          <cell r="DT47">
            <v>69</v>
          </cell>
          <cell r="DU47">
            <v>38</v>
          </cell>
          <cell r="DV47">
            <v>48</v>
          </cell>
          <cell r="DW47">
            <v>11</v>
          </cell>
          <cell r="DX47">
            <v>3</v>
          </cell>
          <cell r="DY47">
            <v>69</v>
          </cell>
          <cell r="DZ47">
            <v>69</v>
          </cell>
          <cell r="EA47">
            <v>40</v>
          </cell>
          <cell r="EB47">
            <v>69</v>
          </cell>
          <cell r="EC47">
            <v>69</v>
          </cell>
          <cell r="ED47">
            <v>9</v>
          </cell>
        </row>
        <row r="48">
          <cell r="A48" t="str">
            <v>4.3.1</v>
          </cell>
          <cell r="B48" t="str">
            <v>Tariff rate, applied, weighted mean, all products (%)</v>
          </cell>
          <cell r="C48" t="str">
            <v>bad</v>
          </cell>
          <cell r="D48" t="str">
            <v>SCORE</v>
          </cell>
          <cell r="E48">
            <v>44</v>
          </cell>
          <cell r="F48">
            <v>114</v>
          </cell>
          <cell r="G48">
            <v>100</v>
          </cell>
          <cell r="H48">
            <v>82</v>
          </cell>
          <cell r="I48">
            <v>47</v>
          </cell>
          <cell r="J48">
            <v>50</v>
          </cell>
          <cell r="K48">
            <v>12</v>
          </cell>
          <cell r="L48">
            <v>70</v>
          </cell>
          <cell r="M48">
            <v>59</v>
          </cell>
          <cell r="N48">
            <v>120</v>
          </cell>
          <cell r="O48">
            <v>48</v>
          </cell>
          <cell r="P48">
            <v>12</v>
          </cell>
          <cell r="Q48">
            <v>126</v>
          </cell>
          <cell r="R48">
            <v>72</v>
          </cell>
          <cell r="S48">
            <v>76</v>
          </cell>
          <cell r="T48">
            <v>107</v>
          </cell>
          <cell r="U48">
            <v>92</v>
          </cell>
          <cell r="V48">
            <v>89</v>
          </cell>
          <cell r="W48">
            <v>12</v>
          </cell>
          <cell r="X48">
            <v>94</v>
          </cell>
          <cell r="Y48">
            <v>116</v>
          </cell>
          <cell r="Z48">
            <v>124</v>
          </cell>
          <cell r="AA48">
            <v>6</v>
          </cell>
          <cell r="AB48">
            <v>7</v>
          </cell>
          <cell r="AC48">
            <v>69</v>
          </cell>
          <cell r="AD48">
            <v>108</v>
          </cell>
          <cell r="AE48">
            <v>68</v>
          </cell>
          <cell r="AF48">
            <v>91</v>
          </cell>
          <cell r="AG48">
            <v>9</v>
          </cell>
          <cell r="AH48">
            <v>12</v>
          </cell>
          <cell r="AI48">
            <v>12</v>
          </cell>
          <cell r="AJ48">
            <v>12</v>
          </cell>
          <cell r="AK48">
            <v>80</v>
          </cell>
          <cell r="AL48">
            <v>83</v>
          </cell>
          <cell r="AM48">
            <v>102</v>
          </cell>
          <cell r="AN48">
            <v>52</v>
          </cell>
          <cell r="AO48">
            <v>12</v>
          </cell>
          <cell r="AP48">
            <v>117</v>
          </cell>
          <cell r="AQ48">
            <v>12</v>
          </cell>
          <cell r="AR48">
            <v>12</v>
          </cell>
          <cell r="AS48">
            <v>5</v>
          </cell>
          <cell r="AT48">
            <v>12</v>
          </cell>
          <cell r="AU48">
            <v>115</v>
          </cell>
          <cell r="AV48">
            <v>12</v>
          </cell>
          <cell r="AW48">
            <v>51</v>
          </cell>
          <cell r="AX48">
            <v>93</v>
          </cell>
          <cell r="AY48">
            <v>54</v>
          </cell>
          <cell r="AZ48">
            <v>1</v>
          </cell>
          <cell r="BA48">
            <v>12</v>
          </cell>
          <cell r="BB48">
            <v>8</v>
          </cell>
          <cell r="BC48">
            <v>88</v>
          </cell>
          <cell r="BD48">
            <v>58</v>
          </cell>
          <cell r="BE48">
            <v>130</v>
          </cell>
          <cell r="BF48">
            <v>12</v>
          </cell>
          <cell r="BG48">
            <v>9</v>
          </cell>
          <cell r="BH48">
            <v>12</v>
          </cell>
          <cell r="BI48">
            <v>110</v>
          </cell>
          <cell r="BJ48">
            <v>38</v>
          </cell>
          <cell r="BK48">
            <v>84</v>
          </cell>
          <cell r="BL48">
            <v>46</v>
          </cell>
          <cell r="BM48">
            <v>90</v>
          </cell>
          <cell r="BN48">
            <v>97</v>
          </cell>
          <cell r="BO48">
            <v>71</v>
          </cell>
          <cell r="BP48">
            <v>106</v>
          </cell>
          <cell r="BQ48">
            <v>12</v>
          </cell>
          <cell r="BR48">
            <v>77</v>
          </cell>
          <cell r="BS48">
            <v>12</v>
          </cell>
          <cell r="BT48">
            <v>12</v>
          </cell>
          <cell r="BU48">
            <v>57</v>
          </cell>
          <cell r="BV48">
            <v>103</v>
          </cell>
          <cell r="BW48">
            <v>86</v>
          </cell>
          <cell r="BX48">
            <v>53</v>
          </cell>
          <cell r="BY48">
            <v>104</v>
          </cell>
          <cell r="BZ48">
            <v>43</v>
          </cell>
          <cell r="CA48">
            <v>41</v>
          </cell>
          <cell r="CB48">
            <v>49</v>
          </cell>
          <cell r="CC48">
            <v>79</v>
          </cell>
          <cell r="CD48">
            <v>113</v>
          </cell>
          <cell r="CE48">
            <v>101</v>
          </cell>
          <cell r="CF48">
            <v>11</v>
          </cell>
          <cell r="CG48">
            <v>125</v>
          </cell>
          <cell r="CH48">
            <v>12</v>
          </cell>
          <cell r="CI48">
            <v>42</v>
          </cell>
          <cell r="CJ48">
            <v>60</v>
          </cell>
          <cell r="CK48">
            <v>112</v>
          </cell>
          <cell r="CL48">
            <v>109</v>
          </cell>
          <cell r="CM48">
            <v>4</v>
          </cell>
          <cell r="CN48">
            <v>56</v>
          </cell>
          <cell r="CO48">
            <v>111</v>
          </cell>
          <cell r="CP48">
            <v>96</v>
          </cell>
          <cell r="CQ48">
            <v>55</v>
          </cell>
          <cell r="CR48">
            <v>45</v>
          </cell>
          <cell r="CS48">
            <v>61</v>
          </cell>
          <cell r="CT48">
            <v>12</v>
          </cell>
          <cell r="CU48">
            <v>12</v>
          </cell>
          <cell r="CV48">
            <v>64</v>
          </cell>
          <cell r="CW48">
            <v>12</v>
          </cell>
          <cell r="CX48">
            <v>85</v>
          </cell>
          <cell r="CY48">
            <v>123</v>
          </cell>
          <cell r="CZ48">
            <v>66</v>
          </cell>
          <cell r="DA48">
            <v>105</v>
          </cell>
          <cell r="DB48">
            <v>87</v>
          </cell>
          <cell r="DC48">
            <v>1</v>
          </cell>
          <cell r="DD48">
            <v>12</v>
          </cell>
          <cell r="DE48">
            <v>12</v>
          </cell>
          <cell r="DF48">
            <v>74</v>
          </cell>
          <cell r="DG48">
            <v>12</v>
          </cell>
          <cell r="DH48">
            <v>98</v>
          </cell>
          <cell r="DI48">
            <v>122</v>
          </cell>
          <cell r="DJ48">
            <v>81</v>
          </cell>
          <cell r="DK48">
            <v>12</v>
          </cell>
          <cell r="DL48">
            <v>1</v>
          </cell>
          <cell r="DM48">
            <v>126</v>
          </cell>
          <cell r="DN48">
            <v>66</v>
          </cell>
          <cell r="DO48">
            <v>118</v>
          </cell>
          <cell r="DP48">
            <v>75</v>
          </cell>
          <cell r="DQ48">
            <v>73</v>
          </cell>
          <cell r="DR48">
            <v>129</v>
          </cell>
          <cell r="DS48">
            <v>40</v>
          </cell>
          <cell r="DT48">
            <v>99</v>
          </cell>
          <cell r="DU48">
            <v>64</v>
          </cell>
          <cell r="DV48">
            <v>63</v>
          </cell>
          <cell r="DW48">
            <v>12</v>
          </cell>
          <cell r="DX48">
            <v>39</v>
          </cell>
          <cell r="DY48">
            <v>62</v>
          </cell>
          <cell r="DZ48">
            <v>121</v>
          </cell>
          <cell r="EA48">
            <v>119</v>
          </cell>
          <cell r="EB48">
            <v>95</v>
          </cell>
          <cell r="EC48">
            <v>78</v>
          </cell>
          <cell r="ED48">
            <v>128</v>
          </cell>
        </row>
        <row r="49">
          <cell r="A49" t="str">
            <v>4.3.2</v>
          </cell>
          <cell r="B49" t="str">
            <v>Market Access - Overall Trade Restrictiveness Index (%)</v>
          </cell>
          <cell r="C49" t="str">
            <v>bad</v>
          </cell>
          <cell r="D49" t="str">
            <v>SCORE</v>
          </cell>
          <cell r="E49">
            <v>72</v>
          </cell>
          <cell r="F49">
            <v>3</v>
          </cell>
          <cell r="G49" t="str">
            <v/>
          </cell>
          <cell r="H49">
            <v>69</v>
          </cell>
          <cell r="I49">
            <v>20</v>
          </cell>
          <cell r="J49">
            <v>42</v>
          </cell>
          <cell r="K49" t="str">
            <v/>
          </cell>
          <cell r="L49">
            <v>1</v>
          </cell>
          <cell r="M49">
            <v>16</v>
          </cell>
          <cell r="N49">
            <v>65</v>
          </cell>
          <cell r="O49">
            <v>11</v>
          </cell>
          <cell r="P49" t="str">
            <v/>
          </cell>
          <cell r="Q49">
            <v>51</v>
          </cell>
          <cell r="R49">
            <v>85</v>
          </cell>
          <cell r="S49" t="str">
            <v/>
          </cell>
          <cell r="T49">
            <v>8</v>
          </cell>
          <cell r="U49">
            <v>54</v>
          </cell>
          <cell r="V49">
            <v>9</v>
          </cell>
          <cell r="W49" t="str">
            <v/>
          </cell>
          <cell r="X49">
            <v>77</v>
          </cell>
          <cell r="Y49" t="str">
            <v/>
          </cell>
          <cell r="Z49">
            <v>41</v>
          </cell>
          <cell r="AA49">
            <v>50</v>
          </cell>
          <cell r="AB49">
            <v>57</v>
          </cell>
          <cell r="AC49">
            <v>44</v>
          </cell>
          <cell r="AD49">
            <v>28</v>
          </cell>
          <cell r="AE49">
            <v>62</v>
          </cell>
          <cell r="AF49">
            <v>70</v>
          </cell>
          <cell r="AG49">
            <v>23</v>
          </cell>
          <cell r="AH49" t="str">
            <v/>
          </cell>
          <cell r="AI49" t="str">
            <v/>
          </cell>
          <cell r="AJ49" t="str">
            <v/>
          </cell>
          <cell r="AK49" t="str">
            <v/>
          </cell>
          <cell r="AL49" t="str">
            <v/>
          </cell>
          <cell r="AM49">
            <v>49</v>
          </cell>
          <cell r="AN49">
            <v>75</v>
          </cell>
          <cell r="AO49" t="str">
            <v/>
          </cell>
          <cell r="AP49">
            <v>73</v>
          </cell>
          <cell r="AQ49" t="str">
            <v/>
          </cell>
          <cell r="AR49" t="str">
            <v/>
          </cell>
          <cell r="AS49">
            <v>13</v>
          </cell>
          <cell r="AT49" t="str">
            <v/>
          </cell>
          <cell r="AU49">
            <v>81</v>
          </cell>
          <cell r="AV49" t="str">
            <v/>
          </cell>
          <cell r="AW49">
            <v>66</v>
          </cell>
          <cell r="AX49">
            <v>84</v>
          </cell>
          <cell r="AY49">
            <v>79</v>
          </cell>
          <cell r="AZ49">
            <v>38</v>
          </cell>
          <cell r="BA49" t="str">
            <v/>
          </cell>
          <cell r="BB49">
            <v>67</v>
          </cell>
          <cell r="BC49">
            <v>34</v>
          </cell>
          <cell r="BD49">
            <v>53</v>
          </cell>
          <cell r="BE49">
            <v>12</v>
          </cell>
          <cell r="BF49" t="str">
            <v/>
          </cell>
          <cell r="BG49">
            <v>21</v>
          </cell>
          <cell r="BH49" t="str">
            <v/>
          </cell>
          <cell r="BI49" t="str">
            <v/>
          </cell>
          <cell r="BJ49">
            <v>35</v>
          </cell>
          <cell r="BK49">
            <v>56</v>
          </cell>
          <cell r="BL49">
            <v>30</v>
          </cell>
          <cell r="BM49">
            <v>80</v>
          </cell>
          <cell r="BN49">
            <v>43</v>
          </cell>
          <cell r="BO49" t="str">
            <v/>
          </cell>
          <cell r="BP49">
            <v>61</v>
          </cell>
          <cell r="BQ49" t="str">
            <v/>
          </cell>
          <cell r="BR49">
            <v>25</v>
          </cell>
          <cell r="BS49" t="str">
            <v/>
          </cell>
          <cell r="BT49" t="str">
            <v/>
          </cell>
          <cell r="BU49">
            <v>36</v>
          </cell>
          <cell r="BV49">
            <v>82</v>
          </cell>
          <cell r="BW49">
            <v>74</v>
          </cell>
          <cell r="BX49">
            <v>32</v>
          </cell>
          <cell r="BY49">
            <v>63</v>
          </cell>
          <cell r="BZ49">
            <v>87</v>
          </cell>
          <cell r="CA49">
            <v>24</v>
          </cell>
          <cell r="CB49">
            <v>39</v>
          </cell>
          <cell r="CC49">
            <v>47</v>
          </cell>
          <cell r="CD49">
            <v>64</v>
          </cell>
          <cell r="CE49" t="str">
            <v/>
          </cell>
          <cell r="CF49">
            <v>26</v>
          </cell>
          <cell r="CG49">
            <v>7</v>
          </cell>
          <cell r="CH49" t="str">
            <v/>
          </cell>
          <cell r="CI49">
            <v>78</v>
          </cell>
          <cell r="CJ49">
            <v>76</v>
          </cell>
          <cell r="CK49">
            <v>4</v>
          </cell>
          <cell r="CL49">
            <v>6</v>
          </cell>
          <cell r="CM49">
            <v>15</v>
          </cell>
          <cell r="CN49">
            <v>14</v>
          </cell>
          <cell r="CO49" t="str">
            <v/>
          </cell>
          <cell r="CP49">
            <v>55</v>
          </cell>
          <cell r="CQ49">
            <v>60</v>
          </cell>
          <cell r="CR49">
            <v>27</v>
          </cell>
          <cell r="CS49">
            <v>46</v>
          </cell>
          <cell r="CT49" t="str">
            <v/>
          </cell>
          <cell r="CU49" t="str">
            <v/>
          </cell>
          <cell r="CV49" t="str">
            <v/>
          </cell>
          <cell r="CW49" t="str">
            <v/>
          </cell>
          <cell r="CX49">
            <v>18</v>
          </cell>
          <cell r="CY49">
            <v>45</v>
          </cell>
          <cell r="CZ49">
            <v>10</v>
          </cell>
          <cell r="DA49">
            <v>33</v>
          </cell>
          <cell r="DB49" t="str">
            <v/>
          </cell>
          <cell r="DC49">
            <v>29</v>
          </cell>
          <cell r="DD49" t="str">
            <v/>
          </cell>
          <cell r="DE49" t="str">
            <v/>
          </cell>
          <cell r="DF49">
            <v>19</v>
          </cell>
          <cell r="DG49" t="str">
            <v/>
          </cell>
          <cell r="DH49">
            <v>71</v>
          </cell>
          <cell r="DI49">
            <v>5</v>
          </cell>
          <cell r="DJ49">
            <v>86</v>
          </cell>
          <cell r="DK49" t="str">
            <v/>
          </cell>
          <cell r="DL49">
            <v>22</v>
          </cell>
          <cell r="DM49" t="str">
            <v/>
          </cell>
          <cell r="DN49" t="str">
            <v/>
          </cell>
          <cell r="DO49" t="str">
            <v/>
          </cell>
          <cell r="DP49">
            <v>58</v>
          </cell>
          <cell r="DQ49">
            <v>48</v>
          </cell>
          <cell r="DR49">
            <v>59</v>
          </cell>
          <cell r="DS49">
            <v>37</v>
          </cell>
          <cell r="DT49">
            <v>83</v>
          </cell>
          <cell r="DU49">
            <v>31</v>
          </cell>
          <cell r="DV49">
            <v>17</v>
          </cell>
          <cell r="DW49" t="str">
            <v/>
          </cell>
          <cell r="DX49">
            <v>52</v>
          </cell>
          <cell r="DY49">
            <v>68</v>
          </cell>
          <cell r="DZ49">
            <v>2</v>
          </cell>
          <cell r="EA49" t="str">
            <v/>
          </cell>
          <cell r="EB49" t="str">
            <v/>
          </cell>
          <cell r="EC49">
            <v>40</v>
          </cell>
          <cell r="ED49" t="str">
            <v/>
          </cell>
        </row>
        <row r="50">
          <cell r="A50" t="str">
            <v>4.3.3</v>
          </cell>
          <cell r="B50" t="str">
            <v>Imports of goods and services (% of GDP)</v>
          </cell>
          <cell r="C50" t="str">
            <v>good</v>
          </cell>
          <cell r="D50" t="str">
            <v>SCORE</v>
          </cell>
          <cell r="E50">
            <v>38</v>
          </cell>
          <cell r="F50">
            <v>72</v>
          </cell>
          <cell r="G50">
            <v>46</v>
          </cell>
          <cell r="H50">
            <v>127</v>
          </cell>
          <cell r="I50">
            <v>71</v>
          </cell>
          <cell r="J50">
            <v>118</v>
          </cell>
          <cell r="K50">
            <v>47</v>
          </cell>
          <cell r="L50">
            <v>112</v>
          </cell>
          <cell r="M50">
            <v>11</v>
          </cell>
          <cell r="N50">
            <v>105</v>
          </cell>
          <cell r="O50">
            <v>25</v>
          </cell>
          <cell r="P50">
            <v>16</v>
          </cell>
          <cell r="Q50">
            <v>96</v>
          </cell>
          <cell r="R50">
            <v>82</v>
          </cell>
          <cell r="S50">
            <v>32</v>
          </cell>
          <cell r="T50">
            <v>49</v>
          </cell>
          <cell r="U50">
            <v>130</v>
          </cell>
          <cell r="V50">
            <v>99</v>
          </cell>
          <cell r="W50">
            <v>36</v>
          </cell>
          <cell r="X50">
            <v>104</v>
          </cell>
          <cell r="Y50">
            <v>22</v>
          </cell>
          <cell r="Z50">
            <v>87</v>
          </cell>
          <cell r="AA50">
            <v>89</v>
          </cell>
          <cell r="AB50">
            <v>90</v>
          </cell>
          <cell r="AC50">
            <v>117</v>
          </cell>
          <cell r="AD50">
            <v>126</v>
          </cell>
          <cell r="AE50">
            <v>57</v>
          </cell>
          <cell r="AF50">
            <v>80</v>
          </cell>
          <cell r="AG50">
            <v>64</v>
          </cell>
          <cell r="AH50">
            <v>31</v>
          </cell>
          <cell r="AI50">
            <v>21</v>
          </cell>
          <cell r="AJ50">
            <v>52</v>
          </cell>
          <cell r="AK50">
            <v>91</v>
          </cell>
          <cell r="AL50">
            <v>43</v>
          </cell>
          <cell r="AM50">
            <v>84</v>
          </cell>
          <cell r="AN50">
            <v>69</v>
          </cell>
          <cell r="AO50">
            <v>18</v>
          </cell>
          <cell r="AP50">
            <v>95</v>
          </cell>
          <cell r="AQ50">
            <v>77</v>
          </cell>
          <cell r="AR50">
            <v>111</v>
          </cell>
          <cell r="AS50">
            <v>42</v>
          </cell>
          <cell r="AT50">
            <v>73</v>
          </cell>
          <cell r="AU50">
            <v>60</v>
          </cell>
          <cell r="AV50">
            <v>94</v>
          </cell>
          <cell r="AW50">
            <v>81</v>
          </cell>
          <cell r="AX50">
            <v>5</v>
          </cell>
          <cell r="AY50">
            <v>28</v>
          </cell>
          <cell r="AZ50">
            <v>2</v>
          </cell>
          <cell r="BA50">
            <v>7</v>
          </cell>
          <cell r="BB50">
            <v>50</v>
          </cell>
          <cell r="BC50">
            <v>110</v>
          </cell>
          <cell r="BD50">
            <v>120</v>
          </cell>
          <cell r="BE50">
            <v>119</v>
          </cell>
          <cell r="BF50">
            <v>12</v>
          </cell>
          <cell r="BG50">
            <v>83</v>
          </cell>
          <cell r="BH50">
            <v>115</v>
          </cell>
          <cell r="BI50">
            <v>39</v>
          </cell>
          <cell r="BJ50">
            <v>129</v>
          </cell>
          <cell r="BK50">
            <v>19</v>
          </cell>
          <cell r="BL50">
            <v>79</v>
          </cell>
          <cell r="BM50">
            <v>67</v>
          </cell>
          <cell r="BN50">
            <v>48</v>
          </cell>
          <cell r="BO50">
            <v>107</v>
          </cell>
          <cell r="BP50">
            <v>6</v>
          </cell>
          <cell r="BQ50">
            <v>55</v>
          </cell>
          <cell r="BR50">
            <v>45</v>
          </cell>
          <cell r="BS50">
            <v>15</v>
          </cell>
          <cell r="BT50">
            <v>3</v>
          </cell>
          <cell r="BU50">
            <v>17</v>
          </cell>
          <cell r="BV50">
            <v>40</v>
          </cell>
          <cell r="BW50">
            <v>116</v>
          </cell>
          <cell r="BX50">
            <v>10</v>
          </cell>
          <cell r="BY50">
            <v>76</v>
          </cell>
          <cell r="BZ50">
            <v>30</v>
          </cell>
          <cell r="CA50">
            <v>93</v>
          </cell>
          <cell r="CB50">
            <v>13</v>
          </cell>
          <cell r="CC50">
            <v>23</v>
          </cell>
          <cell r="CD50">
            <v>63</v>
          </cell>
          <cell r="CE50">
            <v>54</v>
          </cell>
          <cell r="CF50">
            <v>29</v>
          </cell>
          <cell r="CG50">
            <v>70</v>
          </cell>
          <cell r="CH50">
            <v>24</v>
          </cell>
          <cell r="CI50">
            <v>106</v>
          </cell>
          <cell r="CJ50">
            <v>26</v>
          </cell>
          <cell r="CK50">
            <v>113</v>
          </cell>
          <cell r="CL50">
            <v>102</v>
          </cell>
          <cell r="CM50">
            <v>101</v>
          </cell>
          <cell r="CN50">
            <v>68</v>
          </cell>
          <cell r="CO50">
            <v>123</v>
          </cell>
          <cell r="CP50">
            <v>27</v>
          </cell>
          <cell r="CQ50">
            <v>41</v>
          </cell>
          <cell r="CR50">
            <v>125</v>
          </cell>
          <cell r="CS50">
            <v>88</v>
          </cell>
          <cell r="CT50">
            <v>66</v>
          </cell>
          <cell r="CU50">
            <v>75</v>
          </cell>
          <cell r="CV50">
            <v>85</v>
          </cell>
          <cell r="CW50">
            <v>62</v>
          </cell>
          <cell r="CX50">
            <v>124</v>
          </cell>
          <cell r="CY50">
            <v>103</v>
          </cell>
          <cell r="CZ50">
            <v>56</v>
          </cell>
          <cell r="DA50">
            <v>51</v>
          </cell>
          <cell r="DB50">
            <v>53</v>
          </cell>
          <cell r="DC50">
            <v>1</v>
          </cell>
          <cell r="DD50">
            <v>4</v>
          </cell>
          <cell r="DE50">
            <v>34</v>
          </cell>
          <cell r="DF50">
            <v>97</v>
          </cell>
          <cell r="DG50">
            <v>108</v>
          </cell>
          <cell r="DH50">
            <v>98</v>
          </cell>
          <cell r="DI50">
            <v>121</v>
          </cell>
          <cell r="DJ50">
            <v>9</v>
          </cell>
          <cell r="DK50">
            <v>58</v>
          </cell>
          <cell r="DL50">
            <v>61</v>
          </cell>
          <cell r="DM50">
            <v>74</v>
          </cell>
          <cell r="DN50">
            <v>35</v>
          </cell>
          <cell r="DO50">
            <v>100</v>
          </cell>
          <cell r="DP50">
            <v>33</v>
          </cell>
          <cell r="DQ50">
            <v>65</v>
          </cell>
          <cell r="DR50">
            <v>37</v>
          </cell>
          <cell r="DS50">
            <v>114</v>
          </cell>
          <cell r="DT50">
            <v>78</v>
          </cell>
          <cell r="DU50">
            <v>44</v>
          </cell>
          <cell r="DV50">
            <v>20</v>
          </cell>
          <cell r="DW50">
            <v>92</v>
          </cell>
          <cell r="DX50">
            <v>128</v>
          </cell>
          <cell r="DY50">
            <v>109</v>
          </cell>
          <cell r="DZ50">
            <v>122</v>
          </cell>
          <cell r="EA50">
            <v>8</v>
          </cell>
          <cell r="EB50">
            <v>59</v>
          </cell>
          <cell r="EC50">
            <v>86</v>
          </cell>
          <cell r="ED50">
            <v>14</v>
          </cell>
        </row>
        <row r="51">
          <cell r="A51" t="str">
            <v>4.3.4</v>
          </cell>
          <cell r="B51" t="str">
            <v>Exports of goods and services (% of GDP)</v>
          </cell>
          <cell r="C51" t="str">
            <v>good</v>
          </cell>
          <cell r="D51" t="str">
            <v>SCORE</v>
          </cell>
          <cell r="E51">
            <v>79</v>
          </cell>
          <cell r="F51">
            <v>56</v>
          </cell>
          <cell r="G51">
            <v>31</v>
          </cell>
          <cell r="H51">
            <v>110</v>
          </cell>
          <cell r="I51">
            <v>125</v>
          </cell>
          <cell r="J51">
            <v>113</v>
          </cell>
          <cell r="K51">
            <v>35</v>
          </cell>
          <cell r="L51">
            <v>30</v>
          </cell>
          <cell r="M51">
            <v>5</v>
          </cell>
          <cell r="N51">
            <v>114</v>
          </cell>
          <cell r="O51">
            <v>34</v>
          </cell>
          <cell r="P51">
            <v>11</v>
          </cell>
          <cell r="Q51">
            <v>121</v>
          </cell>
          <cell r="R51">
            <v>65</v>
          </cell>
          <cell r="S51">
            <v>71</v>
          </cell>
          <cell r="T51">
            <v>70</v>
          </cell>
          <cell r="U51">
            <v>127</v>
          </cell>
          <cell r="V51">
            <v>19</v>
          </cell>
          <cell r="W51">
            <v>40</v>
          </cell>
          <cell r="X51">
            <v>126</v>
          </cell>
          <cell r="Y51">
            <v>23</v>
          </cell>
          <cell r="Z51">
            <v>90</v>
          </cell>
          <cell r="AA51">
            <v>78</v>
          </cell>
          <cell r="AB51">
            <v>58</v>
          </cell>
          <cell r="AC51">
            <v>89</v>
          </cell>
          <cell r="AD51">
            <v>117</v>
          </cell>
          <cell r="AE51">
            <v>49</v>
          </cell>
          <cell r="AF51">
            <v>54</v>
          </cell>
          <cell r="AG51">
            <v>63</v>
          </cell>
          <cell r="AH51">
            <v>42</v>
          </cell>
          <cell r="AI51">
            <v>13</v>
          </cell>
          <cell r="AJ51">
            <v>41</v>
          </cell>
          <cell r="AK51">
            <v>107</v>
          </cell>
          <cell r="AL51">
            <v>61</v>
          </cell>
          <cell r="AM51">
            <v>95</v>
          </cell>
          <cell r="AN51">
            <v>106</v>
          </cell>
          <cell r="AO51">
            <v>12</v>
          </cell>
          <cell r="AP51">
            <v>129</v>
          </cell>
          <cell r="AQ51">
            <v>60</v>
          </cell>
          <cell r="AR51">
            <v>104</v>
          </cell>
          <cell r="AS51">
            <v>77</v>
          </cell>
          <cell r="AT51">
            <v>55</v>
          </cell>
          <cell r="AU51">
            <v>75</v>
          </cell>
          <cell r="AV51">
            <v>115</v>
          </cell>
          <cell r="AW51">
            <v>102</v>
          </cell>
          <cell r="AX51">
            <v>18</v>
          </cell>
          <cell r="AY51">
            <v>51</v>
          </cell>
          <cell r="AZ51">
            <v>2</v>
          </cell>
          <cell r="BA51">
            <v>9</v>
          </cell>
          <cell r="BB51">
            <v>28</v>
          </cell>
          <cell r="BC51">
            <v>111</v>
          </cell>
          <cell r="BD51">
            <v>96</v>
          </cell>
          <cell r="BE51">
            <v>73</v>
          </cell>
          <cell r="BF51">
            <v>7</v>
          </cell>
          <cell r="BG51">
            <v>68</v>
          </cell>
          <cell r="BH51">
            <v>98</v>
          </cell>
          <cell r="BI51">
            <v>67</v>
          </cell>
          <cell r="BJ51">
            <v>124</v>
          </cell>
          <cell r="BK51">
            <v>48</v>
          </cell>
          <cell r="BL51">
            <v>53</v>
          </cell>
          <cell r="BM51">
            <v>93</v>
          </cell>
          <cell r="BN51">
            <v>36</v>
          </cell>
          <cell r="BO51">
            <v>20</v>
          </cell>
          <cell r="BP51">
            <v>37</v>
          </cell>
          <cell r="BQ51">
            <v>50</v>
          </cell>
          <cell r="BR51">
            <v>105</v>
          </cell>
          <cell r="BS51">
            <v>21</v>
          </cell>
          <cell r="BT51">
            <v>3</v>
          </cell>
          <cell r="BU51">
            <v>47</v>
          </cell>
          <cell r="BV51">
            <v>81</v>
          </cell>
          <cell r="BW51">
            <v>112</v>
          </cell>
          <cell r="BX51">
            <v>6</v>
          </cell>
          <cell r="BY51">
            <v>92</v>
          </cell>
          <cell r="BZ51">
            <v>39</v>
          </cell>
          <cell r="CA51">
            <v>84</v>
          </cell>
          <cell r="CB51">
            <v>62</v>
          </cell>
          <cell r="CC51">
            <v>27</v>
          </cell>
          <cell r="CD51">
            <v>80</v>
          </cell>
          <cell r="CE51">
            <v>94</v>
          </cell>
          <cell r="CF51">
            <v>44</v>
          </cell>
          <cell r="CG51">
            <v>118</v>
          </cell>
          <cell r="CH51">
            <v>14</v>
          </cell>
          <cell r="CI51">
            <v>82</v>
          </cell>
          <cell r="CJ51">
            <v>66</v>
          </cell>
          <cell r="CK51">
            <v>119</v>
          </cell>
          <cell r="CL51">
            <v>64</v>
          </cell>
          <cell r="CM51">
            <v>52</v>
          </cell>
          <cell r="CN51">
            <v>24</v>
          </cell>
          <cell r="CO51">
            <v>123</v>
          </cell>
          <cell r="CP51">
            <v>10</v>
          </cell>
          <cell r="CQ51">
            <v>45</v>
          </cell>
          <cell r="CR51">
            <v>99</v>
          </cell>
          <cell r="CS51">
            <v>74</v>
          </cell>
          <cell r="CT51">
            <v>57</v>
          </cell>
          <cell r="CU51">
            <v>83</v>
          </cell>
          <cell r="CV51">
            <v>43</v>
          </cell>
          <cell r="CW51">
            <v>72</v>
          </cell>
          <cell r="CX51">
            <v>85</v>
          </cell>
          <cell r="CY51">
            <v>130</v>
          </cell>
          <cell r="CZ51">
            <v>29</v>
          </cell>
          <cell r="DA51">
            <v>97</v>
          </cell>
          <cell r="DB51">
            <v>87</v>
          </cell>
          <cell r="DC51">
            <v>1</v>
          </cell>
          <cell r="DD51">
            <v>4</v>
          </cell>
          <cell r="DE51">
            <v>25</v>
          </cell>
          <cell r="DF51">
            <v>88</v>
          </cell>
          <cell r="DG51">
            <v>100</v>
          </cell>
          <cell r="DH51">
            <v>109</v>
          </cell>
          <cell r="DI51">
            <v>120</v>
          </cell>
          <cell r="DJ51">
            <v>22</v>
          </cell>
          <cell r="DK51">
            <v>38</v>
          </cell>
          <cell r="DL51">
            <v>33</v>
          </cell>
          <cell r="DM51">
            <v>69</v>
          </cell>
          <cell r="DN51">
            <v>122</v>
          </cell>
          <cell r="DO51">
            <v>108</v>
          </cell>
          <cell r="DP51">
            <v>16</v>
          </cell>
          <cell r="DQ51">
            <v>15</v>
          </cell>
          <cell r="DR51">
            <v>32</v>
          </cell>
          <cell r="DS51">
            <v>103</v>
          </cell>
          <cell r="DT51">
            <v>101</v>
          </cell>
          <cell r="DU51">
            <v>46</v>
          </cell>
          <cell r="DV51">
            <v>8</v>
          </cell>
          <cell r="DW51">
            <v>86</v>
          </cell>
          <cell r="DX51">
            <v>128</v>
          </cell>
          <cell r="DY51">
            <v>91</v>
          </cell>
          <cell r="DZ51">
            <v>116</v>
          </cell>
          <cell r="EA51">
            <v>17</v>
          </cell>
          <cell r="EB51">
            <v>59</v>
          </cell>
          <cell r="EC51">
            <v>76</v>
          </cell>
          <cell r="ED51">
            <v>26</v>
          </cell>
        </row>
        <row r="52">
          <cell r="A52" t="str">
            <v>4.3.5</v>
          </cell>
          <cell r="B52" t="str">
            <v>Intensity of local competition</v>
          </cell>
          <cell r="C52" t="str">
            <v>good</v>
          </cell>
          <cell r="D52" t="str">
            <v>SCORE</v>
          </cell>
          <cell r="E52">
            <v>107</v>
          </cell>
          <cell r="F52">
            <v>88</v>
          </cell>
          <cell r="G52">
            <v>119</v>
          </cell>
          <cell r="H52">
            <v>102</v>
          </cell>
          <cell r="I52">
            <v>125</v>
          </cell>
          <cell r="J52">
            <v>9</v>
          </cell>
          <cell r="K52">
            <v>5</v>
          </cell>
          <cell r="L52">
            <v>124</v>
          </cell>
          <cell r="M52">
            <v>37</v>
          </cell>
          <cell r="N52">
            <v>77</v>
          </cell>
          <cell r="O52" t="str">
            <v/>
          </cell>
          <cell r="P52">
            <v>3</v>
          </cell>
          <cell r="Q52">
            <v>71</v>
          </cell>
          <cell r="R52">
            <v>118</v>
          </cell>
          <cell r="S52">
            <v>123</v>
          </cell>
          <cell r="T52">
            <v>85</v>
          </cell>
          <cell r="U52">
            <v>47</v>
          </cell>
          <cell r="V52">
            <v>58</v>
          </cell>
          <cell r="W52">
            <v>89</v>
          </cell>
          <cell r="X52">
            <v>120</v>
          </cell>
          <cell r="Y52">
            <v>101</v>
          </cell>
          <cell r="Z52">
            <v>54</v>
          </cell>
          <cell r="AA52">
            <v>18</v>
          </cell>
          <cell r="AB52">
            <v>23</v>
          </cell>
          <cell r="AC52">
            <v>17</v>
          </cell>
          <cell r="AD52">
            <v>78</v>
          </cell>
          <cell r="AE52">
            <v>56</v>
          </cell>
          <cell r="AF52">
            <v>73</v>
          </cell>
          <cell r="AG52">
            <v>108</v>
          </cell>
          <cell r="AH52">
            <v>16</v>
          </cell>
          <cell r="AI52">
            <v>10</v>
          </cell>
          <cell r="AJ52">
            <v>21</v>
          </cell>
          <cell r="AK52">
            <v>82</v>
          </cell>
          <cell r="AL52">
            <v>110</v>
          </cell>
          <cell r="AM52">
            <v>86</v>
          </cell>
          <cell r="AN52">
            <v>38</v>
          </cell>
          <cell r="AO52">
            <v>28</v>
          </cell>
          <cell r="AP52">
            <v>105</v>
          </cell>
          <cell r="AQ52">
            <v>49</v>
          </cell>
          <cell r="AR52">
            <v>15</v>
          </cell>
          <cell r="AS52">
            <v>116</v>
          </cell>
          <cell r="AT52">
            <v>1</v>
          </cell>
          <cell r="AU52">
            <v>68</v>
          </cell>
          <cell r="AV52">
            <v>74</v>
          </cell>
          <cell r="AW52">
            <v>45</v>
          </cell>
          <cell r="AX52">
            <v>94</v>
          </cell>
          <cell r="AY52">
            <v>92</v>
          </cell>
          <cell r="AZ52">
            <v>29</v>
          </cell>
          <cell r="BA52">
            <v>36</v>
          </cell>
          <cell r="BB52">
            <v>63</v>
          </cell>
          <cell r="BC52">
            <v>27</v>
          </cell>
          <cell r="BD52">
            <v>51</v>
          </cell>
          <cell r="BE52">
            <v>106</v>
          </cell>
          <cell r="BF52">
            <v>48</v>
          </cell>
          <cell r="BG52">
            <v>20</v>
          </cell>
          <cell r="BH52">
            <v>80</v>
          </cell>
          <cell r="BI52">
            <v>69</v>
          </cell>
          <cell r="BJ52">
            <v>6</v>
          </cell>
          <cell r="BK52">
            <v>43</v>
          </cell>
          <cell r="BL52">
            <v>104</v>
          </cell>
          <cell r="BM52">
            <v>52</v>
          </cell>
          <cell r="BN52">
            <v>12</v>
          </cell>
          <cell r="BO52">
            <v>57</v>
          </cell>
          <cell r="BP52">
            <v>121</v>
          </cell>
          <cell r="BQ52">
            <v>87</v>
          </cell>
          <cell r="BR52">
            <v>19</v>
          </cell>
          <cell r="BS52">
            <v>75</v>
          </cell>
          <cell r="BT52">
            <v>41</v>
          </cell>
          <cell r="BU52">
            <v>91</v>
          </cell>
          <cell r="BV52">
            <v>98</v>
          </cell>
          <cell r="BW52">
            <v>79</v>
          </cell>
          <cell r="BX52">
            <v>35</v>
          </cell>
          <cell r="BY52">
            <v>70</v>
          </cell>
          <cell r="BZ52">
            <v>53</v>
          </cell>
          <cell r="CA52">
            <v>93</v>
          </cell>
          <cell r="CB52">
            <v>96</v>
          </cell>
          <cell r="CC52">
            <v>90</v>
          </cell>
          <cell r="CD52">
            <v>66</v>
          </cell>
          <cell r="CE52">
            <v>114</v>
          </cell>
          <cell r="CF52">
            <v>84</v>
          </cell>
          <cell r="CG52">
            <v>103</v>
          </cell>
          <cell r="CH52">
            <v>8</v>
          </cell>
          <cell r="CI52">
            <v>61</v>
          </cell>
          <cell r="CJ52">
            <v>117</v>
          </cell>
          <cell r="CK52" t="str">
            <v/>
          </cell>
          <cell r="CL52">
            <v>59</v>
          </cell>
          <cell r="CM52">
            <v>25</v>
          </cell>
          <cell r="CN52">
            <v>50</v>
          </cell>
          <cell r="CO52">
            <v>83</v>
          </cell>
          <cell r="CP52">
            <v>55</v>
          </cell>
          <cell r="CQ52">
            <v>111</v>
          </cell>
          <cell r="CR52">
            <v>65</v>
          </cell>
          <cell r="CS52">
            <v>62</v>
          </cell>
          <cell r="CT52">
            <v>32</v>
          </cell>
          <cell r="CU52">
            <v>42</v>
          </cell>
          <cell r="CV52">
            <v>2</v>
          </cell>
          <cell r="CW52">
            <v>76</v>
          </cell>
          <cell r="CX52">
            <v>109</v>
          </cell>
          <cell r="CY52">
            <v>95</v>
          </cell>
          <cell r="CZ52">
            <v>22</v>
          </cell>
          <cell r="DA52">
            <v>46</v>
          </cell>
          <cell r="DB52">
            <v>122</v>
          </cell>
          <cell r="DC52">
            <v>26</v>
          </cell>
          <cell r="DD52">
            <v>30</v>
          </cell>
          <cell r="DE52">
            <v>40</v>
          </cell>
          <cell r="DF52">
            <v>60</v>
          </cell>
          <cell r="DG52">
            <v>24</v>
          </cell>
          <cell r="DH52">
            <v>39</v>
          </cell>
          <cell r="DI52" t="str">
            <v/>
          </cell>
          <cell r="DJ52">
            <v>97</v>
          </cell>
          <cell r="DK52">
            <v>4</v>
          </cell>
          <cell r="DL52">
            <v>33</v>
          </cell>
          <cell r="DM52">
            <v>67</v>
          </cell>
          <cell r="DN52">
            <v>115</v>
          </cell>
          <cell r="DO52">
            <v>99</v>
          </cell>
          <cell r="DP52">
            <v>34</v>
          </cell>
          <cell r="DQ52">
            <v>44</v>
          </cell>
          <cell r="DR52">
            <v>31</v>
          </cell>
          <cell r="DS52">
            <v>13</v>
          </cell>
          <cell r="DT52">
            <v>64</v>
          </cell>
          <cell r="DU52">
            <v>112</v>
          </cell>
          <cell r="DV52">
            <v>11</v>
          </cell>
          <cell r="DW52">
            <v>7</v>
          </cell>
          <cell r="DX52">
            <v>14</v>
          </cell>
          <cell r="DY52">
            <v>100</v>
          </cell>
          <cell r="DZ52">
            <v>126</v>
          </cell>
          <cell r="EA52">
            <v>72</v>
          </cell>
          <cell r="EB52" t="str">
            <v/>
          </cell>
          <cell r="EC52">
            <v>81</v>
          </cell>
          <cell r="ED52">
            <v>113</v>
          </cell>
        </row>
        <row r="53">
          <cell r="A53" t="str">
            <v>5.1.1</v>
          </cell>
          <cell r="B53" t="str">
            <v>Employment in knowledge-intensive services (% of workforce)</v>
          </cell>
          <cell r="C53" t="str">
            <v>good</v>
          </cell>
          <cell r="D53" t="str">
            <v>SCORE</v>
          </cell>
          <cell r="E53" t="str">
            <v/>
          </cell>
          <cell r="F53">
            <v>71</v>
          </cell>
          <cell r="G53" t="str">
            <v/>
          </cell>
          <cell r="H53">
            <v>77</v>
          </cell>
          <cell r="I53">
            <v>52</v>
          </cell>
          <cell r="J53">
            <v>11</v>
          </cell>
          <cell r="K53">
            <v>26</v>
          </cell>
          <cell r="L53">
            <v>64</v>
          </cell>
          <cell r="M53">
            <v>63</v>
          </cell>
          <cell r="N53">
            <v>97</v>
          </cell>
          <cell r="O53" t="str">
            <v/>
          </cell>
          <cell r="P53">
            <v>9</v>
          </cell>
          <cell r="Q53" t="str">
            <v/>
          </cell>
          <cell r="R53">
            <v>87</v>
          </cell>
          <cell r="S53" t="str">
            <v/>
          </cell>
          <cell r="T53">
            <v>79</v>
          </cell>
          <cell r="U53">
            <v>70</v>
          </cell>
          <cell r="V53">
            <v>43</v>
          </cell>
          <cell r="W53">
            <v>42</v>
          </cell>
          <cell r="X53" t="str">
            <v/>
          </cell>
          <cell r="Y53">
            <v>103</v>
          </cell>
          <cell r="Z53" t="str">
            <v/>
          </cell>
          <cell r="AA53">
            <v>13</v>
          </cell>
          <cell r="AB53">
            <v>38</v>
          </cell>
          <cell r="AC53">
            <v>96</v>
          </cell>
          <cell r="AD53">
            <v>61</v>
          </cell>
          <cell r="AE53">
            <v>46</v>
          </cell>
          <cell r="AF53" t="str">
            <v/>
          </cell>
          <cell r="AG53">
            <v>40</v>
          </cell>
          <cell r="AH53">
            <v>37</v>
          </cell>
          <cell r="AI53">
            <v>18</v>
          </cell>
          <cell r="AJ53">
            <v>5</v>
          </cell>
          <cell r="AK53">
            <v>82</v>
          </cell>
          <cell r="AL53">
            <v>76</v>
          </cell>
          <cell r="AM53">
            <v>39</v>
          </cell>
          <cell r="AN53">
            <v>91</v>
          </cell>
          <cell r="AO53">
            <v>23</v>
          </cell>
          <cell r="AP53">
            <v>92</v>
          </cell>
          <cell r="AQ53">
            <v>7</v>
          </cell>
          <cell r="AR53">
            <v>16</v>
          </cell>
          <cell r="AS53">
            <v>58</v>
          </cell>
          <cell r="AT53">
            <v>14</v>
          </cell>
          <cell r="AU53" t="str">
            <v/>
          </cell>
          <cell r="AV53">
            <v>32</v>
          </cell>
          <cell r="AW53" t="str">
            <v/>
          </cell>
          <cell r="AX53">
            <v>90</v>
          </cell>
          <cell r="AY53">
            <v>89</v>
          </cell>
          <cell r="AZ53">
            <v>30</v>
          </cell>
          <cell r="BA53">
            <v>27</v>
          </cell>
          <cell r="BB53">
            <v>4</v>
          </cell>
          <cell r="BC53" t="str">
            <v/>
          </cell>
          <cell r="BD53">
            <v>94</v>
          </cell>
          <cell r="BE53">
            <v>85</v>
          </cell>
          <cell r="BF53">
            <v>22</v>
          </cell>
          <cell r="BG53">
            <v>15</v>
          </cell>
          <cell r="BH53">
            <v>21</v>
          </cell>
          <cell r="BI53">
            <v>66</v>
          </cell>
          <cell r="BJ53">
            <v>25</v>
          </cell>
          <cell r="BK53" t="str">
            <v/>
          </cell>
          <cell r="BL53">
            <v>44</v>
          </cell>
          <cell r="BM53" t="str">
            <v/>
          </cell>
          <cell r="BN53">
            <v>57</v>
          </cell>
          <cell r="BO53">
            <v>72</v>
          </cell>
          <cell r="BP53">
            <v>75</v>
          </cell>
          <cell r="BQ53">
            <v>19</v>
          </cell>
          <cell r="BR53">
            <v>36</v>
          </cell>
          <cell r="BS53">
            <v>20</v>
          </cell>
          <cell r="BT53" t="str">
            <v/>
          </cell>
          <cell r="BU53">
            <v>48</v>
          </cell>
          <cell r="BV53">
            <v>104</v>
          </cell>
          <cell r="BW53" t="str">
            <v/>
          </cell>
          <cell r="BX53">
            <v>47</v>
          </cell>
          <cell r="BY53" t="str">
            <v/>
          </cell>
          <cell r="BZ53">
            <v>83</v>
          </cell>
          <cell r="CA53">
            <v>74</v>
          </cell>
          <cell r="CB53">
            <v>45</v>
          </cell>
          <cell r="CC53">
            <v>65</v>
          </cell>
          <cell r="CD53">
            <v>98</v>
          </cell>
          <cell r="CE53" t="str">
            <v/>
          </cell>
          <cell r="CF53">
            <v>81</v>
          </cell>
          <cell r="CG53">
            <v>100</v>
          </cell>
          <cell r="CH53">
            <v>2</v>
          </cell>
          <cell r="CI53">
            <v>10</v>
          </cell>
          <cell r="CJ53">
            <v>86</v>
          </cell>
          <cell r="CK53" t="str">
            <v/>
          </cell>
          <cell r="CL53" t="str">
            <v/>
          </cell>
          <cell r="CM53">
            <v>8</v>
          </cell>
          <cell r="CN53">
            <v>50</v>
          </cell>
          <cell r="CO53">
            <v>69</v>
          </cell>
          <cell r="CP53">
            <v>78</v>
          </cell>
          <cell r="CQ53">
            <v>88</v>
          </cell>
          <cell r="CR53">
            <v>73</v>
          </cell>
          <cell r="CS53">
            <v>67</v>
          </cell>
          <cell r="CT53">
            <v>33</v>
          </cell>
          <cell r="CU53">
            <v>49</v>
          </cell>
          <cell r="CV53">
            <v>51</v>
          </cell>
          <cell r="CW53">
            <v>60</v>
          </cell>
          <cell r="CX53">
            <v>17</v>
          </cell>
          <cell r="CY53" t="str">
            <v/>
          </cell>
          <cell r="CZ53">
            <v>55</v>
          </cell>
          <cell r="DA53" t="str">
            <v/>
          </cell>
          <cell r="DB53">
            <v>41</v>
          </cell>
          <cell r="DC53">
            <v>1</v>
          </cell>
          <cell r="DD53">
            <v>31</v>
          </cell>
          <cell r="DE53">
            <v>24</v>
          </cell>
          <cell r="DF53">
            <v>54</v>
          </cell>
          <cell r="DG53">
            <v>34</v>
          </cell>
          <cell r="DH53">
            <v>68</v>
          </cell>
          <cell r="DI53" t="str">
            <v/>
          </cell>
          <cell r="DJ53" t="str">
            <v/>
          </cell>
          <cell r="DK53">
            <v>6</v>
          </cell>
          <cell r="DL53">
            <v>3</v>
          </cell>
          <cell r="DM53">
            <v>84</v>
          </cell>
          <cell r="DN53" t="str">
            <v/>
          </cell>
          <cell r="DO53">
            <v>102</v>
          </cell>
          <cell r="DP53">
            <v>93</v>
          </cell>
          <cell r="DQ53">
            <v>56</v>
          </cell>
          <cell r="DR53" t="str">
            <v/>
          </cell>
          <cell r="DS53">
            <v>59</v>
          </cell>
          <cell r="DT53">
            <v>101</v>
          </cell>
          <cell r="DU53">
            <v>35</v>
          </cell>
          <cell r="DV53">
            <v>29</v>
          </cell>
          <cell r="DW53">
            <v>12</v>
          </cell>
          <cell r="DX53">
            <v>28</v>
          </cell>
          <cell r="DY53">
            <v>62</v>
          </cell>
          <cell r="DZ53">
            <v>53</v>
          </cell>
          <cell r="EA53">
            <v>95</v>
          </cell>
          <cell r="EB53">
            <v>80</v>
          </cell>
          <cell r="EC53">
            <v>99</v>
          </cell>
          <cell r="ED53" t="str">
            <v/>
          </cell>
        </row>
        <row r="54">
          <cell r="A54" t="str">
            <v>5.1.2</v>
          </cell>
          <cell r="B54" t="str">
            <v>Firms offering formal training (% of firms)</v>
          </cell>
          <cell r="C54" t="str">
            <v>good</v>
          </cell>
          <cell r="D54" t="str">
            <v>SCORE</v>
          </cell>
          <cell r="E54">
            <v>82</v>
          </cell>
          <cell r="F54">
            <v>86</v>
          </cell>
          <cell r="G54">
            <v>83</v>
          </cell>
          <cell r="H54">
            <v>17</v>
          </cell>
          <cell r="I54">
            <v>57</v>
          </cell>
          <cell r="J54" t="str">
            <v/>
          </cell>
          <cell r="K54" t="str">
            <v/>
          </cell>
          <cell r="L54">
            <v>92</v>
          </cell>
          <cell r="M54" t="str">
            <v/>
          </cell>
          <cell r="N54">
            <v>88</v>
          </cell>
          <cell r="O54">
            <v>30</v>
          </cell>
          <cell r="P54" t="str">
            <v/>
          </cell>
          <cell r="Q54">
            <v>52</v>
          </cell>
          <cell r="R54">
            <v>11</v>
          </cell>
          <cell r="S54">
            <v>6</v>
          </cell>
          <cell r="T54">
            <v>41</v>
          </cell>
          <cell r="U54">
            <v>14</v>
          </cell>
          <cell r="V54" t="str">
            <v/>
          </cell>
          <cell r="W54">
            <v>56</v>
          </cell>
          <cell r="X54">
            <v>70</v>
          </cell>
          <cell r="Y54">
            <v>23</v>
          </cell>
          <cell r="Z54">
            <v>68</v>
          </cell>
          <cell r="AA54" t="str">
            <v/>
          </cell>
          <cell r="AB54">
            <v>25</v>
          </cell>
          <cell r="AC54">
            <v>1</v>
          </cell>
          <cell r="AD54">
            <v>37</v>
          </cell>
          <cell r="AE54">
            <v>27</v>
          </cell>
          <cell r="AF54">
            <v>84</v>
          </cell>
          <cell r="AG54">
            <v>62</v>
          </cell>
          <cell r="AH54" t="str">
            <v/>
          </cell>
          <cell r="AI54">
            <v>4</v>
          </cell>
          <cell r="AJ54" t="str">
            <v/>
          </cell>
          <cell r="AK54">
            <v>13</v>
          </cell>
          <cell r="AL54">
            <v>7</v>
          </cell>
          <cell r="AM54">
            <v>78</v>
          </cell>
          <cell r="AN54">
            <v>21</v>
          </cell>
          <cell r="AO54">
            <v>5</v>
          </cell>
          <cell r="AP54">
            <v>40</v>
          </cell>
          <cell r="AQ54" t="str">
            <v/>
          </cell>
          <cell r="AR54" t="str">
            <v/>
          </cell>
          <cell r="AS54">
            <v>91</v>
          </cell>
          <cell r="AT54">
            <v>45</v>
          </cell>
          <cell r="AU54">
            <v>50</v>
          </cell>
          <cell r="AV54">
            <v>81</v>
          </cell>
          <cell r="AW54">
            <v>61</v>
          </cell>
          <cell r="AX54">
            <v>69</v>
          </cell>
          <cell r="AY54">
            <v>47</v>
          </cell>
          <cell r="AZ54" t="str">
            <v/>
          </cell>
          <cell r="BA54">
            <v>90</v>
          </cell>
          <cell r="BB54" t="str">
            <v/>
          </cell>
          <cell r="BC54">
            <v>89</v>
          </cell>
          <cell r="BD54">
            <v>95</v>
          </cell>
          <cell r="BE54" t="str">
            <v/>
          </cell>
          <cell r="BF54">
            <v>3</v>
          </cell>
          <cell r="BG54" t="str">
            <v/>
          </cell>
          <cell r="BH54" t="str">
            <v/>
          </cell>
          <cell r="BI54">
            <v>12</v>
          </cell>
          <cell r="BJ54" t="str">
            <v/>
          </cell>
          <cell r="BK54">
            <v>75</v>
          </cell>
          <cell r="BL54">
            <v>35</v>
          </cell>
          <cell r="BM54">
            <v>36</v>
          </cell>
          <cell r="BN54">
            <v>38</v>
          </cell>
          <cell r="BO54" t="str">
            <v/>
          </cell>
          <cell r="BP54">
            <v>58</v>
          </cell>
          <cell r="BQ54">
            <v>33</v>
          </cell>
          <cell r="BR54">
            <v>15</v>
          </cell>
          <cell r="BS54">
            <v>28</v>
          </cell>
          <cell r="BT54" t="str">
            <v/>
          </cell>
          <cell r="BU54">
            <v>85</v>
          </cell>
          <cell r="BV54">
            <v>64</v>
          </cell>
          <cell r="BW54">
            <v>22</v>
          </cell>
          <cell r="BX54">
            <v>20</v>
          </cell>
          <cell r="BY54">
            <v>76</v>
          </cell>
          <cell r="BZ54">
            <v>67</v>
          </cell>
          <cell r="CA54">
            <v>73</v>
          </cell>
          <cell r="CB54">
            <v>48</v>
          </cell>
          <cell r="CC54">
            <v>8</v>
          </cell>
          <cell r="CD54">
            <v>72</v>
          </cell>
          <cell r="CE54">
            <v>77</v>
          </cell>
          <cell r="CF54">
            <v>29</v>
          </cell>
          <cell r="CG54">
            <v>93</v>
          </cell>
          <cell r="CH54" t="str">
            <v/>
          </cell>
          <cell r="CI54" t="str">
            <v/>
          </cell>
          <cell r="CJ54">
            <v>59</v>
          </cell>
          <cell r="CK54">
            <v>53</v>
          </cell>
          <cell r="CL54">
            <v>66</v>
          </cell>
          <cell r="CM54" t="str">
            <v/>
          </cell>
          <cell r="CN54">
            <v>80</v>
          </cell>
          <cell r="CO54">
            <v>94</v>
          </cell>
          <cell r="CP54">
            <v>31</v>
          </cell>
          <cell r="CQ54">
            <v>26</v>
          </cell>
          <cell r="CR54">
            <v>10</v>
          </cell>
          <cell r="CS54">
            <v>55</v>
          </cell>
          <cell r="CT54">
            <v>9</v>
          </cell>
          <cell r="CU54">
            <v>54</v>
          </cell>
          <cell r="CV54" t="str">
            <v/>
          </cell>
          <cell r="CW54" t="str">
            <v/>
          </cell>
          <cell r="CX54">
            <v>16</v>
          </cell>
          <cell r="CY54">
            <v>63</v>
          </cell>
          <cell r="CZ54" t="str">
            <v/>
          </cell>
          <cell r="DA54">
            <v>87</v>
          </cell>
          <cell r="DB54">
            <v>43</v>
          </cell>
          <cell r="DC54" t="str">
            <v/>
          </cell>
          <cell r="DD54">
            <v>49</v>
          </cell>
          <cell r="DE54">
            <v>24</v>
          </cell>
          <cell r="DF54">
            <v>42</v>
          </cell>
          <cell r="DG54">
            <v>18</v>
          </cell>
          <cell r="DH54">
            <v>51</v>
          </cell>
          <cell r="DI54" t="str">
            <v/>
          </cell>
          <cell r="DJ54">
            <v>19</v>
          </cell>
          <cell r="DK54" t="str">
            <v/>
          </cell>
          <cell r="DL54" t="str">
            <v/>
          </cell>
          <cell r="DM54">
            <v>39</v>
          </cell>
          <cell r="DN54">
            <v>79</v>
          </cell>
          <cell r="DO54">
            <v>44</v>
          </cell>
          <cell r="DP54">
            <v>2</v>
          </cell>
          <cell r="DQ54" t="str">
            <v/>
          </cell>
          <cell r="DR54" t="str">
            <v/>
          </cell>
          <cell r="DS54">
            <v>60</v>
          </cell>
          <cell r="DT54">
            <v>46</v>
          </cell>
          <cell r="DU54">
            <v>71</v>
          </cell>
          <cell r="DV54" t="str">
            <v/>
          </cell>
          <cell r="DW54" t="str">
            <v/>
          </cell>
          <cell r="DX54" t="str">
            <v/>
          </cell>
          <cell r="DY54">
            <v>74</v>
          </cell>
          <cell r="DZ54">
            <v>34</v>
          </cell>
          <cell r="EA54">
            <v>32</v>
          </cell>
          <cell r="EB54" t="str">
            <v/>
          </cell>
          <cell r="EC54">
            <v>65</v>
          </cell>
          <cell r="ED54" t="str">
            <v/>
          </cell>
        </row>
        <row r="55">
          <cell r="A55" t="str">
            <v>5.1.3</v>
          </cell>
          <cell r="B55" t="str">
            <v>GERD - Performed by business enterprise (% of total)</v>
          </cell>
          <cell r="C55" t="str">
            <v>good</v>
          </cell>
          <cell r="D55" t="str">
            <v>SCORE</v>
          </cell>
          <cell r="E55" t="str">
            <v/>
          </cell>
          <cell r="F55" t="str">
            <v/>
          </cell>
          <cell r="G55" t="str">
            <v/>
          </cell>
          <cell r="H55">
            <v>49</v>
          </cell>
          <cell r="I55" t="str">
            <v/>
          </cell>
          <cell r="J55">
            <v>24</v>
          </cell>
          <cell r="K55">
            <v>11</v>
          </cell>
          <cell r="L55">
            <v>63</v>
          </cell>
          <cell r="M55" t="str">
            <v/>
          </cell>
          <cell r="N55" t="str">
            <v/>
          </cell>
          <cell r="O55">
            <v>22</v>
          </cell>
          <cell r="P55">
            <v>14</v>
          </cell>
          <cell r="Q55" t="str">
            <v/>
          </cell>
          <cell r="R55">
            <v>57</v>
          </cell>
          <cell r="S55" t="str">
            <v/>
          </cell>
          <cell r="T55">
            <v>66</v>
          </cell>
          <cell r="U55">
            <v>44</v>
          </cell>
          <cell r="V55">
            <v>79</v>
          </cell>
          <cell r="W55">
            <v>47</v>
          </cell>
          <cell r="X55" t="str">
            <v/>
          </cell>
          <cell r="Y55">
            <v>74</v>
          </cell>
          <cell r="Z55" t="str">
            <v/>
          </cell>
          <cell r="AA55">
            <v>30</v>
          </cell>
          <cell r="AB55">
            <v>37</v>
          </cell>
          <cell r="AC55">
            <v>10</v>
          </cell>
          <cell r="AD55">
            <v>60</v>
          </cell>
          <cell r="AE55">
            <v>46</v>
          </cell>
          <cell r="AF55" t="str">
            <v/>
          </cell>
          <cell r="AG55">
            <v>38</v>
          </cell>
          <cell r="AH55">
            <v>59</v>
          </cell>
          <cell r="AI55">
            <v>21</v>
          </cell>
          <cell r="AJ55">
            <v>12</v>
          </cell>
          <cell r="AK55" t="str">
            <v/>
          </cell>
          <cell r="AL55">
            <v>62</v>
          </cell>
          <cell r="AM55" t="str">
            <v/>
          </cell>
          <cell r="AN55" t="str">
            <v/>
          </cell>
          <cell r="AO55">
            <v>39</v>
          </cell>
          <cell r="AP55" t="str">
            <v/>
          </cell>
          <cell r="AQ55">
            <v>9</v>
          </cell>
          <cell r="AR55">
            <v>19</v>
          </cell>
          <cell r="AS55" t="str">
            <v/>
          </cell>
          <cell r="AT55">
            <v>13</v>
          </cell>
          <cell r="AU55" t="str">
            <v/>
          </cell>
          <cell r="AV55">
            <v>54</v>
          </cell>
          <cell r="AW55">
            <v>80</v>
          </cell>
          <cell r="AX55" t="str">
            <v/>
          </cell>
          <cell r="AY55" t="str">
            <v/>
          </cell>
          <cell r="AZ55">
            <v>32</v>
          </cell>
          <cell r="BA55">
            <v>34</v>
          </cell>
          <cell r="BB55">
            <v>29</v>
          </cell>
          <cell r="BC55">
            <v>51</v>
          </cell>
          <cell r="BD55">
            <v>76</v>
          </cell>
          <cell r="BE55">
            <v>70</v>
          </cell>
          <cell r="BF55">
            <v>16</v>
          </cell>
          <cell r="BG55">
            <v>3</v>
          </cell>
          <cell r="BH55">
            <v>33</v>
          </cell>
          <cell r="BI55" t="str">
            <v/>
          </cell>
          <cell r="BJ55">
            <v>4</v>
          </cell>
          <cell r="BK55" t="str">
            <v/>
          </cell>
          <cell r="BL55">
            <v>72</v>
          </cell>
          <cell r="BM55" t="str">
            <v/>
          </cell>
          <cell r="BN55">
            <v>5</v>
          </cell>
          <cell r="BO55" t="str">
            <v/>
          </cell>
          <cell r="BP55">
            <v>53</v>
          </cell>
          <cell r="BQ55">
            <v>56</v>
          </cell>
          <cell r="BR55" t="str">
            <v/>
          </cell>
          <cell r="BS55">
            <v>58</v>
          </cell>
          <cell r="BT55">
            <v>2</v>
          </cell>
          <cell r="BU55">
            <v>73</v>
          </cell>
          <cell r="BV55" t="str">
            <v/>
          </cell>
          <cell r="BW55" t="str">
            <v/>
          </cell>
          <cell r="BX55">
            <v>1</v>
          </cell>
          <cell r="BY55" t="str">
            <v/>
          </cell>
          <cell r="BZ55" t="str">
            <v/>
          </cell>
          <cell r="CA55">
            <v>36</v>
          </cell>
          <cell r="CB55">
            <v>67</v>
          </cell>
          <cell r="CC55">
            <v>77</v>
          </cell>
          <cell r="CD55">
            <v>61</v>
          </cell>
          <cell r="CE55" t="str">
            <v/>
          </cell>
          <cell r="CF55" t="str">
            <v/>
          </cell>
          <cell r="CG55" t="str">
            <v/>
          </cell>
          <cell r="CH55">
            <v>27</v>
          </cell>
          <cell r="CI55">
            <v>41</v>
          </cell>
          <cell r="CJ55" t="str">
            <v/>
          </cell>
          <cell r="CK55" t="str">
            <v/>
          </cell>
          <cell r="CL55" t="str">
            <v/>
          </cell>
          <cell r="CM55">
            <v>31</v>
          </cell>
          <cell r="CN55" t="str">
            <v/>
          </cell>
          <cell r="CO55" t="str">
            <v/>
          </cell>
          <cell r="CP55">
            <v>81</v>
          </cell>
          <cell r="CQ55" t="str">
            <v/>
          </cell>
          <cell r="CR55">
            <v>52</v>
          </cell>
          <cell r="CS55">
            <v>23</v>
          </cell>
          <cell r="CT55">
            <v>48</v>
          </cell>
          <cell r="CU55">
            <v>35</v>
          </cell>
          <cell r="CV55" t="str">
            <v/>
          </cell>
          <cell r="CW55">
            <v>50</v>
          </cell>
          <cell r="CX55">
            <v>20</v>
          </cell>
          <cell r="CY55" t="str">
            <v/>
          </cell>
          <cell r="CZ55" t="str">
            <v/>
          </cell>
          <cell r="DA55" t="str">
            <v/>
          </cell>
          <cell r="DB55">
            <v>78</v>
          </cell>
          <cell r="DC55">
            <v>15</v>
          </cell>
          <cell r="DD55">
            <v>40</v>
          </cell>
          <cell r="DE55">
            <v>17</v>
          </cell>
          <cell r="DF55">
            <v>25</v>
          </cell>
          <cell r="DG55">
            <v>28</v>
          </cell>
          <cell r="DH55">
            <v>64</v>
          </cell>
          <cell r="DI55">
            <v>45</v>
          </cell>
          <cell r="DJ55" t="str">
            <v/>
          </cell>
          <cell r="DK55">
            <v>6</v>
          </cell>
          <cell r="DL55">
            <v>7</v>
          </cell>
          <cell r="DM55" t="str">
            <v/>
          </cell>
          <cell r="DN55" t="str">
            <v/>
          </cell>
          <cell r="DO55" t="str">
            <v/>
          </cell>
          <cell r="DP55">
            <v>43</v>
          </cell>
          <cell r="DQ55">
            <v>55</v>
          </cell>
          <cell r="DR55">
            <v>69</v>
          </cell>
          <cell r="DS55">
            <v>42</v>
          </cell>
          <cell r="DT55">
            <v>75</v>
          </cell>
          <cell r="DU55">
            <v>26</v>
          </cell>
          <cell r="DV55" t="str">
            <v/>
          </cell>
          <cell r="DW55">
            <v>18</v>
          </cell>
          <cell r="DX55">
            <v>8</v>
          </cell>
          <cell r="DY55">
            <v>65</v>
          </cell>
          <cell r="DZ55" t="str">
            <v/>
          </cell>
          <cell r="EA55">
            <v>68</v>
          </cell>
          <cell r="EB55" t="str">
            <v/>
          </cell>
          <cell r="EC55">
            <v>71</v>
          </cell>
          <cell r="ED55" t="str">
            <v/>
          </cell>
        </row>
        <row r="56">
          <cell r="A56" t="str">
            <v>5.1.4</v>
          </cell>
          <cell r="B56" t="str">
            <v>GERD - Financed by business enterprise (% of total)</v>
          </cell>
          <cell r="C56" t="str">
            <v>good</v>
          </cell>
          <cell r="D56" t="str">
            <v>SCORE</v>
          </cell>
          <cell r="E56" t="str">
            <v/>
          </cell>
          <cell r="F56" t="str">
            <v/>
          </cell>
          <cell r="G56" t="str">
            <v/>
          </cell>
          <cell r="H56">
            <v>49</v>
          </cell>
          <cell r="I56" t="str">
            <v/>
          </cell>
          <cell r="J56">
            <v>17</v>
          </cell>
          <cell r="K56">
            <v>34</v>
          </cell>
          <cell r="L56">
            <v>58</v>
          </cell>
          <cell r="M56" t="str">
            <v/>
          </cell>
          <cell r="N56" t="str">
            <v/>
          </cell>
          <cell r="O56">
            <v>32</v>
          </cell>
          <cell r="P56">
            <v>14</v>
          </cell>
          <cell r="Q56" t="str">
            <v/>
          </cell>
          <cell r="R56">
            <v>62</v>
          </cell>
          <cell r="S56" t="str">
            <v/>
          </cell>
          <cell r="T56" t="str">
            <v/>
          </cell>
          <cell r="U56">
            <v>36</v>
          </cell>
          <cell r="V56">
            <v>73</v>
          </cell>
          <cell r="W56">
            <v>43</v>
          </cell>
          <cell r="X56" t="str">
            <v/>
          </cell>
          <cell r="Y56" t="str">
            <v/>
          </cell>
          <cell r="Z56" t="str">
            <v/>
          </cell>
          <cell r="AA56">
            <v>26</v>
          </cell>
          <cell r="AB56">
            <v>29</v>
          </cell>
          <cell r="AC56">
            <v>6</v>
          </cell>
          <cell r="AD56">
            <v>51</v>
          </cell>
          <cell r="AE56" t="str">
            <v/>
          </cell>
          <cell r="AF56" t="str">
            <v/>
          </cell>
          <cell r="AG56">
            <v>39</v>
          </cell>
          <cell r="AH56">
            <v>61</v>
          </cell>
          <cell r="AI56">
            <v>19</v>
          </cell>
          <cell r="AJ56">
            <v>15</v>
          </cell>
          <cell r="AK56" t="str">
            <v/>
          </cell>
          <cell r="AL56">
            <v>56</v>
          </cell>
          <cell r="AM56" t="str">
            <v/>
          </cell>
          <cell r="AN56">
            <v>72</v>
          </cell>
          <cell r="AO56">
            <v>44</v>
          </cell>
          <cell r="AP56" t="str">
            <v/>
          </cell>
          <cell r="AQ56">
            <v>8</v>
          </cell>
          <cell r="AR56">
            <v>21</v>
          </cell>
          <cell r="AS56" t="str">
            <v/>
          </cell>
          <cell r="AT56">
            <v>9</v>
          </cell>
          <cell r="AU56" t="str">
            <v/>
          </cell>
          <cell r="AV56">
            <v>45</v>
          </cell>
          <cell r="AW56" t="str">
            <v/>
          </cell>
          <cell r="AX56" t="str">
            <v/>
          </cell>
          <cell r="AY56" t="str">
            <v/>
          </cell>
          <cell r="AZ56">
            <v>18</v>
          </cell>
          <cell r="BA56">
            <v>37</v>
          </cell>
          <cell r="BB56">
            <v>22</v>
          </cell>
          <cell r="BC56">
            <v>48</v>
          </cell>
          <cell r="BD56">
            <v>63</v>
          </cell>
          <cell r="BE56">
            <v>64</v>
          </cell>
          <cell r="BF56">
            <v>23</v>
          </cell>
          <cell r="BG56">
            <v>3</v>
          </cell>
          <cell r="BH56">
            <v>38</v>
          </cell>
          <cell r="BI56" t="str">
            <v/>
          </cell>
          <cell r="BJ56">
            <v>2</v>
          </cell>
          <cell r="BK56" t="str">
            <v/>
          </cell>
          <cell r="BL56">
            <v>66</v>
          </cell>
          <cell r="BM56" t="str">
            <v/>
          </cell>
          <cell r="BN56">
            <v>5</v>
          </cell>
          <cell r="BO56">
            <v>70</v>
          </cell>
          <cell r="BP56">
            <v>41</v>
          </cell>
          <cell r="BQ56">
            <v>52</v>
          </cell>
          <cell r="BR56" t="str">
            <v/>
          </cell>
          <cell r="BS56">
            <v>57</v>
          </cell>
          <cell r="BT56">
            <v>4</v>
          </cell>
          <cell r="BU56">
            <v>67</v>
          </cell>
          <cell r="BV56" t="str">
            <v/>
          </cell>
          <cell r="BW56" t="str">
            <v/>
          </cell>
          <cell r="BX56">
            <v>1</v>
          </cell>
          <cell r="BY56" t="str">
            <v/>
          </cell>
          <cell r="BZ56" t="str">
            <v/>
          </cell>
          <cell r="CA56">
            <v>33</v>
          </cell>
          <cell r="CB56" t="str">
            <v/>
          </cell>
          <cell r="CC56">
            <v>69</v>
          </cell>
          <cell r="CD56">
            <v>55</v>
          </cell>
          <cell r="CE56" t="str">
            <v/>
          </cell>
          <cell r="CF56" t="str">
            <v/>
          </cell>
          <cell r="CG56" t="str">
            <v/>
          </cell>
          <cell r="CH56">
            <v>20</v>
          </cell>
          <cell r="CI56">
            <v>40</v>
          </cell>
          <cell r="CJ56" t="str">
            <v/>
          </cell>
          <cell r="CK56" t="str">
            <v/>
          </cell>
          <cell r="CL56" t="str">
            <v/>
          </cell>
          <cell r="CM56">
            <v>31</v>
          </cell>
          <cell r="CN56" t="str">
            <v/>
          </cell>
          <cell r="CO56" t="str">
            <v/>
          </cell>
          <cell r="CP56">
            <v>74</v>
          </cell>
          <cell r="CQ56">
            <v>75</v>
          </cell>
          <cell r="CR56" t="str">
            <v/>
          </cell>
          <cell r="CS56">
            <v>13</v>
          </cell>
          <cell r="CT56">
            <v>46</v>
          </cell>
          <cell r="CU56">
            <v>28</v>
          </cell>
          <cell r="CV56" t="str">
            <v/>
          </cell>
          <cell r="CW56">
            <v>54</v>
          </cell>
          <cell r="CX56">
            <v>50</v>
          </cell>
          <cell r="CY56" t="str">
            <v/>
          </cell>
          <cell r="CZ56" t="str">
            <v/>
          </cell>
          <cell r="DA56" t="str">
            <v/>
          </cell>
          <cell r="DB56" t="str">
            <v/>
          </cell>
          <cell r="DC56">
            <v>16</v>
          </cell>
          <cell r="DD56">
            <v>42</v>
          </cell>
          <cell r="DE56">
            <v>12</v>
          </cell>
          <cell r="DF56">
            <v>35</v>
          </cell>
          <cell r="DG56">
            <v>30</v>
          </cell>
          <cell r="DH56">
            <v>59</v>
          </cell>
          <cell r="DI56" t="str">
            <v/>
          </cell>
          <cell r="DJ56" t="str">
            <v/>
          </cell>
          <cell r="DK56">
            <v>11</v>
          </cell>
          <cell r="DL56">
            <v>7</v>
          </cell>
          <cell r="DM56" t="str">
            <v/>
          </cell>
          <cell r="DN56">
            <v>71</v>
          </cell>
          <cell r="DO56" t="str">
            <v/>
          </cell>
          <cell r="DP56">
            <v>24</v>
          </cell>
          <cell r="DQ56" t="str">
            <v/>
          </cell>
          <cell r="DR56">
            <v>65</v>
          </cell>
          <cell r="DS56">
            <v>25</v>
          </cell>
          <cell r="DT56">
            <v>68</v>
          </cell>
          <cell r="DU56">
            <v>47</v>
          </cell>
          <cell r="DV56" t="str">
            <v/>
          </cell>
          <cell r="DW56">
            <v>27</v>
          </cell>
          <cell r="DX56">
            <v>10</v>
          </cell>
          <cell r="DY56">
            <v>53</v>
          </cell>
          <cell r="DZ56" t="str">
            <v/>
          </cell>
          <cell r="EA56">
            <v>60</v>
          </cell>
          <cell r="EB56" t="str">
            <v/>
          </cell>
          <cell r="EC56" t="str">
            <v/>
          </cell>
          <cell r="ED56" t="str">
            <v/>
          </cell>
        </row>
        <row r="57">
          <cell r="A57" t="str">
            <v>5.2.1</v>
          </cell>
          <cell r="B57" t="str">
            <v>University/industry research collaboration</v>
          </cell>
          <cell r="C57" t="str">
            <v>good</v>
          </cell>
          <cell r="D57" t="str">
            <v>SCORE</v>
          </cell>
          <cell r="E57">
            <v>125</v>
          </cell>
          <cell r="F57">
            <v>110</v>
          </cell>
          <cell r="G57">
            <v>123</v>
          </cell>
          <cell r="H57">
            <v>49</v>
          </cell>
          <cell r="I57">
            <v>115</v>
          </cell>
          <cell r="J57">
            <v>12</v>
          </cell>
          <cell r="K57">
            <v>17</v>
          </cell>
          <cell r="L57">
            <v>85</v>
          </cell>
          <cell r="M57">
            <v>82</v>
          </cell>
          <cell r="N57">
            <v>118</v>
          </cell>
          <cell r="O57" t="str">
            <v/>
          </cell>
          <cell r="P57">
            <v>10</v>
          </cell>
          <cell r="Q57">
            <v>99</v>
          </cell>
          <cell r="R57">
            <v>117</v>
          </cell>
          <cell r="S57">
            <v>108</v>
          </cell>
          <cell r="T57">
            <v>63</v>
          </cell>
          <cell r="U57">
            <v>32</v>
          </cell>
          <cell r="V57">
            <v>55</v>
          </cell>
          <cell r="W57">
            <v>102</v>
          </cell>
          <cell r="X57">
            <v>77</v>
          </cell>
          <cell r="Y57">
            <v>107</v>
          </cell>
          <cell r="Z57">
            <v>105</v>
          </cell>
          <cell r="AA57">
            <v>7</v>
          </cell>
          <cell r="AB57">
            <v>37</v>
          </cell>
          <cell r="AC57">
            <v>24</v>
          </cell>
          <cell r="AD57">
            <v>44</v>
          </cell>
          <cell r="AE57">
            <v>27</v>
          </cell>
          <cell r="AF57">
            <v>120</v>
          </cell>
          <cell r="AG57">
            <v>69</v>
          </cell>
          <cell r="AH57">
            <v>42</v>
          </cell>
          <cell r="AI57">
            <v>28</v>
          </cell>
          <cell r="AJ57">
            <v>8</v>
          </cell>
          <cell r="AK57">
            <v>86</v>
          </cell>
          <cell r="AL57">
            <v>113</v>
          </cell>
          <cell r="AM57">
            <v>111</v>
          </cell>
          <cell r="AN57">
            <v>106</v>
          </cell>
          <cell r="AO57">
            <v>34</v>
          </cell>
          <cell r="AP57">
            <v>94</v>
          </cell>
          <cell r="AQ57">
            <v>3</v>
          </cell>
          <cell r="AR57">
            <v>41</v>
          </cell>
          <cell r="AS57">
            <v>122</v>
          </cell>
          <cell r="AT57">
            <v>9</v>
          </cell>
          <cell r="AU57">
            <v>91</v>
          </cell>
          <cell r="AV57">
            <v>104</v>
          </cell>
          <cell r="AW57">
            <v>50</v>
          </cell>
          <cell r="AX57">
            <v>112</v>
          </cell>
          <cell r="AY57">
            <v>84</v>
          </cell>
          <cell r="AZ57">
            <v>25</v>
          </cell>
          <cell r="BA57">
            <v>30</v>
          </cell>
          <cell r="BB57">
            <v>15</v>
          </cell>
          <cell r="BC57">
            <v>53</v>
          </cell>
          <cell r="BD57">
            <v>36</v>
          </cell>
          <cell r="BE57">
            <v>90</v>
          </cell>
          <cell r="BF57">
            <v>16</v>
          </cell>
          <cell r="BG57">
            <v>13</v>
          </cell>
          <cell r="BH57">
            <v>64</v>
          </cell>
          <cell r="BI57">
            <v>60</v>
          </cell>
          <cell r="BJ57">
            <v>18</v>
          </cell>
          <cell r="BK57">
            <v>92</v>
          </cell>
          <cell r="BL57">
            <v>103</v>
          </cell>
          <cell r="BM57">
            <v>51</v>
          </cell>
          <cell r="BN57">
            <v>22</v>
          </cell>
          <cell r="BO57">
            <v>89</v>
          </cell>
          <cell r="BP57">
            <v>126</v>
          </cell>
          <cell r="BQ57">
            <v>67</v>
          </cell>
          <cell r="BR57">
            <v>101</v>
          </cell>
          <cell r="BS57">
            <v>33</v>
          </cell>
          <cell r="BT57">
            <v>14</v>
          </cell>
          <cell r="BU57">
            <v>68</v>
          </cell>
          <cell r="BV57">
            <v>93</v>
          </cell>
          <cell r="BW57">
            <v>73</v>
          </cell>
          <cell r="BX57">
            <v>21</v>
          </cell>
          <cell r="BY57">
            <v>83</v>
          </cell>
          <cell r="BZ57">
            <v>87</v>
          </cell>
          <cell r="CA57">
            <v>54</v>
          </cell>
          <cell r="CB57">
            <v>116</v>
          </cell>
          <cell r="CC57">
            <v>80</v>
          </cell>
          <cell r="CD57">
            <v>97</v>
          </cell>
          <cell r="CE57">
            <v>45</v>
          </cell>
          <cell r="CF57">
            <v>74</v>
          </cell>
          <cell r="CG57">
            <v>121</v>
          </cell>
          <cell r="CH57">
            <v>11</v>
          </cell>
          <cell r="CI57">
            <v>20</v>
          </cell>
          <cell r="CJ57">
            <v>109</v>
          </cell>
          <cell r="CK57" t="str">
            <v/>
          </cell>
          <cell r="CL57">
            <v>95</v>
          </cell>
          <cell r="CM57">
            <v>19</v>
          </cell>
          <cell r="CN57">
            <v>47</v>
          </cell>
          <cell r="CO57">
            <v>75</v>
          </cell>
          <cell r="CP57">
            <v>78</v>
          </cell>
          <cell r="CQ57">
            <v>119</v>
          </cell>
          <cell r="CR57">
            <v>88</v>
          </cell>
          <cell r="CS57">
            <v>79</v>
          </cell>
          <cell r="CT57">
            <v>58</v>
          </cell>
          <cell r="CU57">
            <v>29</v>
          </cell>
          <cell r="CV57">
            <v>26</v>
          </cell>
          <cell r="CW57">
            <v>96</v>
          </cell>
          <cell r="CX57">
            <v>56</v>
          </cell>
          <cell r="CY57">
            <v>59</v>
          </cell>
          <cell r="CZ57">
            <v>31</v>
          </cell>
          <cell r="DA57">
            <v>48</v>
          </cell>
          <cell r="DB57">
            <v>65</v>
          </cell>
          <cell r="DC57">
            <v>6</v>
          </cell>
          <cell r="DD57">
            <v>81</v>
          </cell>
          <cell r="DE57">
            <v>35</v>
          </cell>
          <cell r="DF57">
            <v>23</v>
          </cell>
          <cell r="DG57">
            <v>43</v>
          </cell>
          <cell r="DH57">
            <v>46</v>
          </cell>
          <cell r="DI57" t="str">
            <v/>
          </cell>
          <cell r="DJ57">
            <v>114</v>
          </cell>
          <cell r="DK57">
            <v>5</v>
          </cell>
          <cell r="DL57">
            <v>2</v>
          </cell>
          <cell r="DM57">
            <v>124</v>
          </cell>
          <cell r="DN57">
            <v>100</v>
          </cell>
          <cell r="DO57">
            <v>71</v>
          </cell>
          <cell r="DP57">
            <v>39</v>
          </cell>
          <cell r="DQ57">
            <v>62</v>
          </cell>
          <cell r="DR57">
            <v>38</v>
          </cell>
          <cell r="DS57">
            <v>76</v>
          </cell>
          <cell r="DT57">
            <v>72</v>
          </cell>
          <cell r="DU57">
            <v>66</v>
          </cell>
          <cell r="DV57">
            <v>40</v>
          </cell>
          <cell r="DW57">
            <v>4</v>
          </cell>
          <cell r="DX57">
            <v>1</v>
          </cell>
          <cell r="DY57">
            <v>52</v>
          </cell>
          <cell r="DZ57">
            <v>70</v>
          </cell>
          <cell r="EA57">
            <v>57</v>
          </cell>
          <cell r="EB57" t="str">
            <v/>
          </cell>
          <cell r="EC57">
            <v>61</v>
          </cell>
          <cell r="ED57">
            <v>98</v>
          </cell>
        </row>
        <row r="58">
          <cell r="A58" t="str">
            <v>5.2.2</v>
          </cell>
          <cell r="B58" t="str">
            <v>State of cluster development</v>
          </cell>
          <cell r="C58" t="str">
            <v>good</v>
          </cell>
          <cell r="D58" t="str">
            <v>SCORE</v>
          </cell>
          <cell r="E58">
            <v>106</v>
          </cell>
          <cell r="F58">
            <v>118</v>
          </cell>
          <cell r="G58">
            <v>122</v>
          </cell>
          <cell r="H58">
            <v>75</v>
          </cell>
          <cell r="I58">
            <v>105</v>
          </cell>
          <cell r="J58">
            <v>36</v>
          </cell>
          <cell r="K58">
            <v>18</v>
          </cell>
          <cell r="L58">
            <v>72</v>
          </cell>
          <cell r="M58">
            <v>23</v>
          </cell>
          <cell r="N58">
            <v>61</v>
          </cell>
          <cell r="O58" t="str">
            <v/>
          </cell>
          <cell r="P58">
            <v>29</v>
          </cell>
          <cell r="Q58">
            <v>115</v>
          </cell>
          <cell r="R58">
            <v>104</v>
          </cell>
          <cell r="S58">
            <v>79</v>
          </cell>
          <cell r="T58">
            <v>85</v>
          </cell>
          <cell r="U58">
            <v>30</v>
          </cell>
          <cell r="V58">
            <v>60</v>
          </cell>
          <cell r="W58">
            <v>91</v>
          </cell>
          <cell r="X58">
            <v>125</v>
          </cell>
          <cell r="Y58">
            <v>43</v>
          </cell>
          <cell r="Z58">
            <v>120</v>
          </cell>
          <cell r="AA58">
            <v>15</v>
          </cell>
          <cell r="AB58">
            <v>44</v>
          </cell>
          <cell r="AC58">
            <v>7</v>
          </cell>
          <cell r="AD58">
            <v>37</v>
          </cell>
          <cell r="AE58">
            <v>47</v>
          </cell>
          <cell r="AF58">
            <v>124</v>
          </cell>
          <cell r="AG58">
            <v>87</v>
          </cell>
          <cell r="AH58">
            <v>34</v>
          </cell>
          <cell r="AI58">
            <v>39</v>
          </cell>
          <cell r="AJ58">
            <v>17</v>
          </cell>
          <cell r="AK58">
            <v>57</v>
          </cell>
          <cell r="AL58">
            <v>109</v>
          </cell>
          <cell r="AM58">
            <v>59</v>
          </cell>
          <cell r="AN58">
            <v>78</v>
          </cell>
          <cell r="AO58">
            <v>74</v>
          </cell>
          <cell r="AP58">
            <v>98</v>
          </cell>
          <cell r="AQ58">
            <v>2</v>
          </cell>
          <cell r="AR58">
            <v>26</v>
          </cell>
          <cell r="AS58">
            <v>99</v>
          </cell>
          <cell r="AT58">
            <v>8</v>
          </cell>
          <cell r="AU58">
            <v>93</v>
          </cell>
          <cell r="AV58">
            <v>89</v>
          </cell>
          <cell r="AW58">
            <v>49</v>
          </cell>
          <cell r="AX58">
            <v>92</v>
          </cell>
          <cell r="AY58">
            <v>73</v>
          </cell>
          <cell r="AZ58">
            <v>9</v>
          </cell>
          <cell r="BA58">
            <v>81</v>
          </cell>
          <cell r="BB58">
            <v>48</v>
          </cell>
          <cell r="BC58">
            <v>31</v>
          </cell>
          <cell r="BD58">
            <v>20</v>
          </cell>
          <cell r="BE58">
            <v>80</v>
          </cell>
          <cell r="BF58">
            <v>33</v>
          </cell>
          <cell r="BG58">
            <v>64</v>
          </cell>
          <cell r="BH58">
            <v>6</v>
          </cell>
          <cell r="BI58">
            <v>82</v>
          </cell>
          <cell r="BJ58">
            <v>3</v>
          </cell>
          <cell r="BK58">
            <v>65</v>
          </cell>
          <cell r="BL58">
            <v>68</v>
          </cell>
          <cell r="BM58">
            <v>45</v>
          </cell>
          <cell r="BN58">
            <v>25</v>
          </cell>
          <cell r="BO58">
            <v>69</v>
          </cell>
          <cell r="BP58">
            <v>119</v>
          </cell>
          <cell r="BQ58">
            <v>88</v>
          </cell>
          <cell r="BR58">
            <v>97</v>
          </cell>
          <cell r="BS58">
            <v>103</v>
          </cell>
          <cell r="BT58">
            <v>5</v>
          </cell>
          <cell r="BU58">
            <v>95</v>
          </cell>
          <cell r="BV58">
            <v>114</v>
          </cell>
          <cell r="BW58">
            <v>51</v>
          </cell>
          <cell r="BX58">
            <v>13</v>
          </cell>
          <cell r="BY58">
            <v>96</v>
          </cell>
          <cell r="BZ58">
            <v>38</v>
          </cell>
          <cell r="CA58">
            <v>54</v>
          </cell>
          <cell r="CB58">
            <v>121</v>
          </cell>
          <cell r="CC58">
            <v>123</v>
          </cell>
          <cell r="CD58">
            <v>62</v>
          </cell>
          <cell r="CE58">
            <v>100</v>
          </cell>
          <cell r="CF58">
            <v>77</v>
          </cell>
          <cell r="CG58">
            <v>90</v>
          </cell>
          <cell r="CH58">
            <v>14</v>
          </cell>
          <cell r="CI58">
            <v>52</v>
          </cell>
          <cell r="CJ58">
            <v>86</v>
          </cell>
          <cell r="CK58" t="str">
            <v/>
          </cell>
          <cell r="CL58">
            <v>50</v>
          </cell>
          <cell r="CM58">
            <v>21</v>
          </cell>
          <cell r="CN58">
            <v>28</v>
          </cell>
          <cell r="CO58">
            <v>46</v>
          </cell>
          <cell r="CP58">
            <v>35</v>
          </cell>
          <cell r="CQ58">
            <v>113</v>
          </cell>
          <cell r="CR58">
            <v>76</v>
          </cell>
          <cell r="CS58">
            <v>58</v>
          </cell>
          <cell r="CT58">
            <v>101</v>
          </cell>
          <cell r="CU58">
            <v>55</v>
          </cell>
          <cell r="CV58">
            <v>19</v>
          </cell>
          <cell r="CW58">
            <v>102</v>
          </cell>
          <cell r="CX58">
            <v>83</v>
          </cell>
          <cell r="CY58">
            <v>53</v>
          </cell>
          <cell r="CZ58">
            <v>22</v>
          </cell>
          <cell r="DA58">
            <v>94</v>
          </cell>
          <cell r="DB58">
            <v>110</v>
          </cell>
          <cell r="DC58">
            <v>1</v>
          </cell>
          <cell r="DD58">
            <v>71</v>
          </cell>
          <cell r="DE58">
            <v>42</v>
          </cell>
          <cell r="DF58">
            <v>41</v>
          </cell>
          <cell r="DG58">
            <v>40</v>
          </cell>
          <cell r="DH58">
            <v>32</v>
          </cell>
          <cell r="DI58" t="str">
            <v/>
          </cell>
          <cell r="DJ58">
            <v>112</v>
          </cell>
          <cell r="DK58">
            <v>4</v>
          </cell>
          <cell r="DL58">
            <v>11</v>
          </cell>
          <cell r="DM58">
            <v>107</v>
          </cell>
          <cell r="DN58">
            <v>116</v>
          </cell>
          <cell r="DO58">
            <v>67</v>
          </cell>
          <cell r="DP58">
            <v>27</v>
          </cell>
          <cell r="DQ58">
            <v>84</v>
          </cell>
          <cell r="DR58">
            <v>56</v>
          </cell>
          <cell r="DS58">
            <v>66</v>
          </cell>
          <cell r="DT58">
            <v>111</v>
          </cell>
          <cell r="DU58">
            <v>108</v>
          </cell>
          <cell r="DV58">
            <v>24</v>
          </cell>
          <cell r="DW58">
            <v>16</v>
          </cell>
          <cell r="DX58">
            <v>10</v>
          </cell>
          <cell r="DY58">
            <v>70</v>
          </cell>
          <cell r="DZ58">
            <v>126</v>
          </cell>
          <cell r="EA58">
            <v>12</v>
          </cell>
          <cell r="EB58" t="str">
            <v/>
          </cell>
          <cell r="EC58">
            <v>63</v>
          </cell>
          <cell r="ED58">
            <v>117</v>
          </cell>
        </row>
        <row r="59">
          <cell r="A59" t="str">
            <v>5.2.3</v>
          </cell>
          <cell r="B59" t="str">
            <v>GERD - Financed by abroad (% of total)</v>
          </cell>
          <cell r="C59" t="str">
            <v>good</v>
          </cell>
          <cell r="D59" t="str">
            <v>SCORE</v>
          </cell>
          <cell r="E59" t="str">
            <v/>
          </cell>
          <cell r="F59" t="str">
            <v/>
          </cell>
          <cell r="G59" t="str">
            <v/>
          </cell>
          <cell r="H59">
            <v>70</v>
          </cell>
          <cell r="I59">
            <v>21</v>
          </cell>
          <cell r="J59">
            <v>62</v>
          </cell>
          <cell r="K59">
            <v>15</v>
          </cell>
          <cell r="L59">
            <v>76</v>
          </cell>
          <cell r="M59" t="str">
            <v/>
          </cell>
          <cell r="N59" t="str">
            <v/>
          </cell>
          <cell r="O59">
            <v>49</v>
          </cell>
          <cell r="P59">
            <v>19</v>
          </cell>
          <cell r="Q59" t="str">
            <v/>
          </cell>
          <cell r="R59">
            <v>18</v>
          </cell>
          <cell r="S59" t="str">
            <v/>
          </cell>
          <cell r="T59" t="str">
            <v/>
          </cell>
          <cell r="U59" t="str">
            <v/>
          </cell>
          <cell r="V59">
            <v>77</v>
          </cell>
          <cell r="W59">
            <v>37</v>
          </cell>
          <cell r="X59">
            <v>7</v>
          </cell>
          <cell r="Y59">
            <v>5</v>
          </cell>
          <cell r="Z59" t="str">
            <v/>
          </cell>
          <cell r="AA59">
            <v>29</v>
          </cell>
          <cell r="AB59">
            <v>31</v>
          </cell>
          <cell r="AC59">
            <v>67</v>
          </cell>
          <cell r="AD59">
            <v>55</v>
          </cell>
          <cell r="AE59" t="str">
            <v/>
          </cell>
          <cell r="AF59" t="str">
            <v/>
          </cell>
          <cell r="AG59">
            <v>36</v>
          </cell>
          <cell r="AH59">
            <v>16</v>
          </cell>
          <cell r="AI59">
            <v>48</v>
          </cell>
          <cell r="AJ59">
            <v>27</v>
          </cell>
          <cell r="AK59" t="str">
            <v/>
          </cell>
          <cell r="AL59">
            <v>40</v>
          </cell>
          <cell r="AM59" t="str">
            <v/>
          </cell>
          <cell r="AN59">
            <v>38</v>
          </cell>
          <cell r="AO59">
            <v>13</v>
          </cell>
          <cell r="AP59">
            <v>6</v>
          </cell>
          <cell r="AQ59">
            <v>41</v>
          </cell>
          <cell r="AR59">
            <v>35</v>
          </cell>
          <cell r="AS59" t="str">
            <v/>
          </cell>
          <cell r="AT59">
            <v>56</v>
          </cell>
          <cell r="AU59" t="str">
            <v/>
          </cell>
          <cell r="AV59">
            <v>9</v>
          </cell>
          <cell r="AW59">
            <v>4</v>
          </cell>
          <cell r="AX59" t="str">
            <v/>
          </cell>
          <cell r="AY59" t="str">
            <v/>
          </cell>
          <cell r="AZ59">
            <v>58</v>
          </cell>
          <cell r="BA59">
            <v>23</v>
          </cell>
          <cell r="BB59">
            <v>26</v>
          </cell>
          <cell r="BC59" t="str">
            <v/>
          </cell>
          <cell r="BD59" t="str">
            <v/>
          </cell>
          <cell r="BE59" t="str">
            <v/>
          </cell>
          <cell r="BF59">
            <v>12</v>
          </cell>
          <cell r="BG59">
            <v>59</v>
          </cell>
          <cell r="BH59">
            <v>28</v>
          </cell>
          <cell r="BI59" t="str">
            <v/>
          </cell>
          <cell r="BJ59">
            <v>72</v>
          </cell>
          <cell r="BK59" t="str">
            <v/>
          </cell>
          <cell r="BL59">
            <v>77</v>
          </cell>
          <cell r="BM59" t="str">
            <v/>
          </cell>
          <cell r="BN59">
            <v>73</v>
          </cell>
          <cell r="BO59">
            <v>69</v>
          </cell>
          <cell r="BP59">
            <v>77</v>
          </cell>
          <cell r="BQ59">
            <v>8</v>
          </cell>
          <cell r="BR59" t="str">
            <v/>
          </cell>
          <cell r="BS59">
            <v>14</v>
          </cell>
          <cell r="BT59">
            <v>44</v>
          </cell>
          <cell r="BU59">
            <v>32</v>
          </cell>
          <cell r="BV59">
            <v>33</v>
          </cell>
          <cell r="BW59" t="str">
            <v/>
          </cell>
          <cell r="BX59">
            <v>75</v>
          </cell>
          <cell r="BY59" t="str">
            <v/>
          </cell>
          <cell r="BZ59" t="str">
            <v/>
          </cell>
          <cell r="CA59">
            <v>66</v>
          </cell>
          <cell r="CB59">
            <v>60</v>
          </cell>
          <cell r="CC59">
            <v>65</v>
          </cell>
          <cell r="CD59">
            <v>61</v>
          </cell>
          <cell r="CE59">
            <v>1</v>
          </cell>
          <cell r="CF59" t="str">
            <v/>
          </cell>
          <cell r="CG59" t="str">
            <v/>
          </cell>
          <cell r="CH59">
            <v>22</v>
          </cell>
          <cell r="CI59">
            <v>52</v>
          </cell>
          <cell r="CJ59" t="str">
            <v/>
          </cell>
          <cell r="CK59" t="str">
            <v/>
          </cell>
          <cell r="CL59" t="str">
            <v/>
          </cell>
          <cell r="CM59">
            <v>34</v>
          </cell>
          <cell r="CN59" t="str">
            <v/>
          </cell>
          <cell r="CO59">
            <v>68</v>
          </cell>
          <cell r="CP59">
            <v>2</v>
          </cell>
          <cell r="CQ59">
            <v>17</v>
          </cell>
          <cell r="CR59" t="str">
            <v/>
          </cell>
          <cell r="CS59">
            <v>53</v>
          </cell>
          <cell r="CT59">
            <v>47</v>
          </cell>
          <cell r="CU59">
            <v>46</v>
          </cell>
          <cell r="CV59" t="str">
            <v/>
          </cell>
          <cell r="CW59">
            <v>57</v>
          </cell>
          <cell r="CX59">
            <v>43</v>
          </cell>
          <cell r="CY59" t="str">
            <v/>
          </cell>
          <cell r="CZ59" t="str">
            <v/>
          </cell>
          <cell r="DA59" t="str">
            <v/>
          </cell>
          <cell r="DB59" t="str">
            <v/>
          </cell>
          <cell r="DC59">
            <v>54</v>
          </cell>
          <cell r="DD59">
            <v>20</v>
          </cell>
          <cell r="DE59">
            <v>45</v>
          </cell>
          <cell r="DF59">
            <v>24</v>
          </cell>
          <cell r="DG59">
            <v>39</v>
          </cell>
          <cell r="DH59">
            <v>51</v>
          </cell>
          <cell r="DI59" t="str">
            <v/>
          </cell>
          <cell r="DJ59" t="str">
            <v/>
          </cell>
          <cell r="DK59">
            <v>30</v>
          </cell>
          <cell r="DL59">
            <v>50</v>
          </cell>
          <cell r="DM59" t="str">
            <v/>
          </cell>
          <cell r="DN59">
            <v>74</v>
          </cell>
          <cell r="DO59" t="str">
            <v/>
          </cell>
          <cell r="DP59">
            <v>64</v>
          </cell>
          <cell r="DQ59" t="str">
            <v/>
          </cell>
          <cell r="DR59">
            <v>25</v>
          </cell>
          <cell r="DS59">
            <v>71</v>
          </cell>
          <cell r="DT59">
            <v>3</v>
          </cell>
          <cell r="DU59">
            <v>11</v>
          </cell>
          <cell r="DV59" t="str">
            <v/>
          </cell>
          <cell r="DW59">
            <v>10</v>
          </cell>
          <cell r="DX59">
            <v>77</v>
          </cell>
          <cell r="DY59">
            <v>63</v>
          </cell>
          <cell r="DZ59" t="str">
            <v/>
          </cell>
          <cell r="EA59">
            <v>42</v>
          </cell>
          <cell r="EB59" t="str">
            <v/>
          </cell>
          <cell r="EC59" t="str">
            <v/>
          </cell>
          <cell r="ED59" t="str">
            <v/>
          </cell>
        </row>
        <row r="60">
          <cell r="A60" t="str">
            <v>5.2.4</v>
          </cell>
          <cell r="B60" t="str">
            <v>Joint ventures / strategic alliances - deals (per trillion GDP, PPP, 2005 $)</v>
          </cell>
          <cell r="C60" t="str">
            <v>good</v>
          </cell>
          <cell r="D60" t="str">
            <v>SCORE</v>
          </cell>
          <cell r="E60">
            <v>76</v>
          </cell>
          <cell r="F60">
            <v>76</v>
          </cell>
          <cell r="G60">
            <v>55</v>
          </cell>
          <cell r="H60">
            <v>65</v>
          </cell>
          <cell r="I60">
            <v>76</v>
          </cell>
          <cell r="J60">
            <v>1</v>
          </cell>
          <cell r="K60">
            <v>70</v>
          </cell>
          <cell r="L60">
            <v>66</v>
          </cell>
          <cell r="M60">
            <v>13</v>
          </cell>
          <cell r="N60">
            <v>49</v>
          </cell>
          <cell r="O60">
            <v>53</v>
          </cell>
          <cell r="P60">
            <v>64</v>
          </cell>
          <cell r="Q60">
            <v>76</v>
          </cell>
          <cell r="R60">
            <v>76</v>
          </cell>
          <cell r="S60">
            <v>76</v>
          </cell>
          <cell r="T60">
            <v>76</v>
          </cell>
          <cell r="U60">
            <v>57</v>
          </cell>
          <cell r="V60">
            <v>76</v>
          </cell>
          <cell r="W60">
            <v>61</v>
          </cell>
          <cell r="X60">
            <v>32</v>
          </cell>
          <cell r="Y60">
            <v>7</v>
          </cell>
          <cell r="Z60">
            <v>76</v>
          </cell>
          <cell r="AA60">
            <v>2</v>
          </cell>
          <cell r="AB60">
            <v>34</v>
          </cell>
          <cell r="AC60">
            <v>38</v>
          </cell>
          <cell r="AD60">
            <v>73</v>
          </cell>
          <cell r="AE60">
            <v>76</v>
          </cell>
          <cell r="AF60">
            <v>76</v>
          </cell>
          <cell r="AG60">
            <v>76</v>
          </cell>
          <cell r="AH60">
            <v>76</v>
          </cell>
          <cell r="AI60">
            <v>67</v>
          </cell>
          <cell r="AJ60">
            <v>11</v>
          </cell>
          <cell r="AK60">
            <v>76</v>
          </cell>
          <cell r="AL60">
            <v>76</v>
          </cell>
          <cell r="AM60">
            <v>69</v>
          </cell>
          <cell r="AN60">
            <v>76</v>
          </cell>
          <cell r="AO60">
            <v>30</v>
          </cell>
          <cell r="AP60">
            <v>76</v>
          </cell>
          <cell r="AQ60">
            <v>9</v>
          </cell>
          <cell r="AR60">
            <v>40</v>
          </cell>
          <cell r="AS60">
            <v>76</v>
          </cell>
          <cell r="AT60">
            <v>46</v>
          </cell>
          <cell r="AU60">
            <v>37</v>
          </cell>
          <cell r="AV60">
            <v>63</v>
          </cell>
          <cell r="AW60">
            <v>76</v>
          </cell>
          <cell r="AX60">
            <v>76</v>
          </cell>
          <cell r="AY60">
            <v>76</v>
          </cell>
          <cell r="AZ60">
            <v>4</v>
          </cell>
          <cell r="BA60">
            <v>76</v>
          </cell>
          <cell r="BB60">
            <v>14</v>
          </cell>
          <cell r="BC60">
            <v>33</v>
          </cell>
          <cell r="BD60">
            <v>45</v>
          </cell>
          <cell r="BE60">
            <v>75</v>
          </cell>
          <cell r="BF60">
            <v>31</v>
          </cell>
          <cell r="BG60">
            <v>15</v>
          </cell>
          <cell r="BH60">
            <v>51</v>
          </cell>
          <cell r="BI60">
            <v>76</v>
          </cell>
          <cell r="BJ60">
            <v>36</v>
          </cell>
          <cell r="BK60">
            <v>19</v>
          </cell>
          <cell r="BL60">
            <v>52</v>
          </cell>
          <cell r="BM60">
            <v>76</v>
          </cell>
          <cell r="BN60">
            <v>39</v>
          </cell>
          <cell r="BO60">
            <v>59</v>
          </cell>
          <cell r="BP60">
            <v>76</v>
          </cell>
          <cell r="BQ60">
            <v>76</v>
          </cell>
          <cell r="BR60">
            <v>76</v>
          </cell>
          <cell r="BS60">
            <v>76</v>
          </cell>
          <cell r="BT60">
            <v>6</v>
          </cell>
          <cell r="BU60">
            <v>76</v>
          </cell>
          <cell r="BV60">
            <v>76</v>
          </cell>
          <cell r="BW60">
            <v>76</v>
          </cell>
          <cell r="BX60">
            <v>8</v>
          </cell>
          <cell r="BY60">
            <v>18</v>
          </cell>
          <cell r="BZ60">
            <v>76</v>
          </cell>
          <cell r="CA60">
            <v>71</v>
          </cell>
          <cell r="CB60">
            <v>76</v>
          </cell>
          <cell r="CC60">
            <v>5</v>
          </cell>
          <cell r="CD60">
            <v>76</v>
          </cell>
          <cell r="CE60">
            <v>27</v>
          </cell>
          <cell r="CF60">
            <v>76</v>
          </cell>
          <cell r="CG60">
            <v>76</v>
          </cell>
          <cell r="CH60">
            <v>43</v>
          </cell>
          <cell r="CI60">
            <v>12</v>
          </cell>
          <cell r="CJ60">
            <v>76</v>
          </cell>
          <cell r="CK60">
            <v>76</v>
          </cell>
          <cell r="CL60">
            <v>72</v>
          </cell>
          <cell r="CM60">
            <v>20</v>
          </cell>
          <cell r="CN60">
            <v>17</v>
          </cell>
          <cell r="CO60">
            <v>74</v>
          </cell>
          <cell r="CP60">
            <v>76</v>
          </cell>
          <cell r="CQ60">
            <v>76</v>
          </cell>
          <cell r="CR60">
            <v>76</v>
          </cell>
          <cell r="CS60">
            <v>10</v>
          </cell>
          <cell r="CT60">
            <v>58</v>
          </cell>
          <cell r="CU60">
            <v>60</v>
          </cell>
          <cell r="CV60">
            <v>21</v>
          </cell>
          <cell r="CW60">
            <v>76</v>
          </cell>
          <cell r="CX60">
            <v>35</v>
          </cell>
          <cell r="CY60">
            <v>76</v>
          </cell>
          <cell r="CZ60">
            <v>56</v>
          </cell>
          <cell r="DA60">
            <v>76</v>
          </cell>
          <cell r="DB60">
            <v>26</v>
          </cell>
          <cell r="DC60">
            <v>3</v>
          </cell>
          <cell r="DD60">
            <v>76</v>
          </cell>
          <cell r="DE60">
            <v>24</v>
          </cell>
          <cell r="DF60">
            <v>54</v>
          </cell>
          <cell r="DG60">
            <v>48</v>
          </cell>
          <cell r="DH60">
            <v>76</v>
          </cell>
          <cell r="DI60">
            <v>76</v>
          </cell>
          <cell r="DJ60">
            <v>76</v>
          </cell>
          <cell r="DK60">
            <v>25</v>
          </cell>
          <cell r="DL60">
            <v>23</v>
          </cell>
          <cell r="DM60">
            <v>76</v>
          </cell>
          <cell r="DN60">
            <v>76</v>
          </cell>
          <cell r="DO60">
            <v>50</v>
          </cell>
          <cell r="DP60">
            <v>42</v>
          </cell>
          <cell r="DQ60">
            <v>76</v>
          </cell>
          <cell r="DR60">
            <v>76</v>
          </cell>
          <cell r="DS60">
            <v>68</v>
          </cell>
          <cell r="DT60">
            <v>76</v>
          </cell>
          <cell r="DU60">
            <v>62</v>
          </cell>
          <cell r="DV60">
            <v>16</v>
          </cell>
          <cell r="DW60">
            <v>28</v>
          </cell>
          <cell r="DX60">
            <v>29</v>
          </cell>
          <cell r="DY60">
            <v>44</v>
          </cell>
          <cell r="DZ60">
            <v>47</v>
          </cell>
          <cell r="EA60">
            <v>41</v>
          </cell>
          <cell r="EB60">
            <v>76</v>
          </cell>
          <cell r="EC60">
            <v>22</v>
          </cell>
          <cell r="ED60">
            <v>76</v>
          </cell>
        </row>
        <row r="61">
          <cell r="A61" t="str">
            <v>5.2.5</v>
          </cell>
          <cell r="B61" t="str">
            <v>Percentage of published patents with foreign inventor named</v>
          </cell>
          <cell r="C61" t="str">
            <v>good</v>
          </cell>
          <cell r="D61" t="str">
            <v>SCORE</v>
          </cell>
          <cell r="E61">
            <v>75</v>
          </cell>
          <cell r="F61">
            <v>65</v>
          </cell>
          <cell r="G61">
            <v>1</v>
          </cell>
          <cell r="H61" t="str">
            <v/>
          </cell>
          <cell r="I61">
            <v>75</v>
          </cell>
          <cell r="J61">
            <v>37</v>
          </cell>
          <cell r="K61">
            <v>30</v>
          </cell>
          <cell r="L61">
            <v>19</v>
          </cell>
          <cell r="M61">
            <v>75</v>
          </cell>
          <cell r="N61" t="str">
            <v/>
          </cell>
          <cell r="O61">
            <v>70</v>
          </cell>
          <cell r="P61">
            <v>17</v>
          </cell>
          <cell r="Q61">
            <v>75</v>
          </cell>
          <cell r="R61" t="str">
            <v/>
          </cell>
          <cell r="S61">
            <v>25</v>
          </cell>
          <cell r="T61">
            <v>75</v>
          </cell>
          <cell r="U61">
            <v>68</v>
          </cell>
          <cell r="V61" t="str">
            <v/>
          </cell>
          <cell r="W61">
            <v>60</v>
          </cell>
          <cell r="X61">
            <v>75</v>
          </cell>
          <cell r="Y61" t="str">
            <v/>
          </cell>
          <cell r="Z61">
            <v>75</v>
          </cell>
          <cell r="AA61">
            <v>26</v>
          </cell>
          <cell r="AB61">
            <v>48</v>
          </cell>
          <cell r="AC61">
            <v>69</v>
          </cell>
          <cell r="AD61">
            <v>53</v>
          </cell>
          <cell r="AE61">
            <v>9</v>
          </cell>
          <cell r="AF61">
            <v>75</v>
          </cell>
          <cell r="AG61">
            <v>62</v>
          </cell>
          <cell r="AH61">
            <v>10</v>
          </cell>
          <cell r="AI61">
            <v>49</v>
          </cell>
          <cell r="AJ61">
            <v>27</v>
          </cell>
          <cell r="AK61">
            <v>75</v>
          </cell>
          <cell r="AL61">
            <v>6</v>
          </cell>
          <cell r="AM61">
            <v>52</v>
          </cell>
          <cell r="AN61">
            <v>75</v>
          </cell>
          <cell r="AO61">
            <v>28</v>
          </cell>
          <cell r="AP61" t="str">
            <v/>
          </cell>
          <cell r="AQ61">
            <v>22</v>
          </cell>
          <cell r="AR61">
            <v>38</v>
          </cell>
          <cell r="AS61">
            <v>39</v>
          </cell>
          <cell r="AT61">
            <v>42</v>
          </cell>
          <cell r="AU61">
            <v>75</v>
          </cell>
          <cell r="AV61">
            <v>47</v>
          </cell>
          <cell r="AW61">
            <v>75</v>
          </cell>
          <cell r="AX61" t="str">
            <v/>
          </cell>
          <cell r="AY61">
            <v>75</v>
          </cell>
          <cell r="AZ61" t="str">
            <v/>
          </cell>
          <cell r="BA61">
            <v>51</v>
          </cell>
          <cell r="BB61">
            <v>14</v>
          </cell>
          <cell r="BC61">
            <v>57</v>
          </cell>
          <cell r="BD61">
            <v>39</v>
          </cell>
          <cell r="BE61" t="str">
            <v/>
          </cell>
          <cell r="BF61">
            <v>15</v>
          </cell>
          <cell r="BG61">
            <v>64</v>
          </cell>
          <cell r="BH61">
            <v>66</v>
          </cell>
          <cell r="BI61" t="str">
            <v/>
          </cell>
          <cell r="BJ61">
            <v>44</v>
          </cell>
          <cell r="BK61" t="str">
            <v/>
          </cell>
          <cell r="BL61">
            <v>50</v>
          </cell>
          <cell r="BM61">
            <v>13</v>
          </cell>
          <cell r="BN61">
            <v>67</v>
          </cell>
          <cell r="BO61" t="str">
            <v/>
          </cell>
          <cell r="BP61">
            <v>1</v>
          </cell>
          <cell r="BQ61">
            <v>53</v>
          </cell>
          <cell r="BR61" t="str">
            <v/>
          </cell>
          <cell r="BS61">
            <v>75</v>
          </cell>
          <cell r="BT61">
            <v>7</v>
          </cell>
          <cell r="BU61">
            <v>75</v>
          </cell>
          <cell r="BV61">
            <v>75</v>
          </cell>
          <cell r="BW61">
            <v>75</v>
          </cell>
          <cell r="BX61">
            <v>36</v>
          </cell>
          <cell r="BY61">
            <v>75</v>
          </cell>
          <cell r="BZ61" t="str">
            <v/>
          </cell>
          <cell r="CA61">
            <v>61</v>
          </cell>
          <cell r="CB61">
            <v>75</v>
          </cell>
          <cell r="CC61">
            <v>75</v>
          </cell>
          <cell r="CD61">
            <v>72</v>
          </cell>
          <cell r="CE61">
            <v>75</v>
          </cell>
          <cell r="CF61">
            <v>1</v>
          </cell>
          <cell r="CG61" t="str">
            <v/>
          </cell>
          <cell r="CH61">
            <v>16</v>
          </cell>
          <cell r="CI61">
            <v>32</v>
          </cell>
          <cell r="CJ61">
            <v>75</v>
          </cell>
          <cell r="CK61">
            <v>1</v>
          </cell>
          <cell r="CL61">
            <v>75</v>
          </cell>
          <cell r="CM61">
            <v>35</v>
          </cell>
          <cell r="CN61">
            <v>1</v>
          </cell>
          <cell r="CO61" t="str">
            <v/>
          </cell>
          <cell r="CP61" t="str">
            <v/>
          </cell>
          <cell r="CQ61" t="str">
            <v/>
          </cell>
          <cell r="CR61">
            <v>19</v>
          </cell>
          <cell r="CS61">
            <v>71</v>
          </cell>
          <cell r="CT61">
            <v>59</v>
          </cell>
          <cell r="CU61">
            <v>45</v>
          </cell>
          <cell r="CV61" t="str">
            <v/>
          </cell>
          <cell r="CW61">
            <v>57</v>
          </cell>
          <cell r="CX61">
            <v>63</v>
          </cell>
          <cell r="CY61" t="str">
            <v/>
          </cell>
          <cell r="CZ61" t="str">
            <v/>
          </cell>
          <cell r="DA61">
            <v>75</v>
          </cell>
          <cell r="DB61">
            <v>72</v>
          </cell>
          <cell r="DC61">
            <v>12</v>
          </cell>
          <cell r="DD61">
            <v>33</v>
          </cell>
          <cell r="DE61">
            <v>55</v>
          </cell>
          <cell r="DF61">
            <v>56</v>
          </cell>
          <cell r="DG61">
            <v>46</v>
          </cell>
          <cell r="DH61">
            <v>33</v>
          </cell>
          <cell r="DI61">
            <v>75</v>
          </cell>
          <cell r="DJ61">
            <v>75</v>
          </cell>
          <cell r="DK61">
            <v>24</v>
          </cell>
          <cell r="DL61">
            <v>11</v>
          </cell>
          <cell r="DM61">
            <v>75</v>
          </cell>
          <cell r="DN61">
            <v>75</v>
          </cell>
          <cell r="DO61">
            <v>75</v>
          </cell>
          <cell r="DP61">
            <v>18</v>
          </cell>
          <cell r="DQ61">
            <v>19</v>
          </cell>
          <cell r="DR61">
            <v>29</v>
          </cell>
          <cell r="DS61">
            <v>74</v>
          </cell>
          <cell r="DT61">
            <v>75</v>
          </cell>
          <cell r="DU61">
            <v>43</v>
          </cell>
          <cell r="DV61">
            <v>8</v>
          </cell>
          <cell r="DW61">
            <v>31</v>
          </cell>
          <cell r="DX61">
            <v>23</v>
          </cell>
          <cell r="DY61" t="str">
            <v/>
          </cell>
          <cell r="DZ61" t="str">
            <v/>
          </cell>
          <cell r="EA61">
            <v>39</v>
          </cell>
          <cell r="EB61" t="str">
            <v/>
          </cell>
          <cell r="EC61">
            <v>75</v>
          </cell>
          <cell r="ED61">
            <v>75</v>
          </cell>
        </row>
        <row r="62">
          <cell r="A62" t="str">
            <v>5.3.1</v>
          </cell>
          <cell r="B62" t="str">
            <v>Royalty and license fees, payments (% of GDP)</v>
          </cell>
          <cell r="C62" t="str">
            <v>good</v>
          </cell>
          <cell r="D62" t="str">
            <v>SCORE</v>
          </cell>
          <cell r="E62">
            <v>61</v>
          </cell>
          <cell r="F62" t="str">
            <v/>
          </cell>
          <cell r="G62">
            <v>110</v>
          </cell>
          <cell r="H62">
            <v>20</v>
          </cell>
          <cell r="I62" t="str">
            <v/>
          </cell>
          <cell r="J62">
            <v>32</v>
          </cell>
          <cell r="K62">
            <v>28</v>
          </cell>
          <cell r="L62">
            <v>89</v>
          </cell>
          <cell r="M62" t="str">
            <v/>
          </cell>
          <cell r="N62">
            <v>99</v>
          </cell>
          <cell r="O62">
            <v>55</v>
          </cell>
          <cell r="P62">
            <v>18</v>
          </cell>
          <cell r="Q62">
            <v>90</v>
          </cell>
          <cell r="R62">
            <v>66</v>
          </cell>
          <cell r="S62">
            <v>92</v>
          </cell>
          <cell r="T62">
            <v>69</v>
          </cell>
          <cell r="U62">
            <v>53</v>
          </cell>
          <cell r="V62">
            <v>78</v>
          </cell>
          <cell r="W62">
            <v>38</v>
          </cell>
          <cell r="X62">
            <v>106</v>
          </cell>
          <cell r="Y62">
            <v>73</v>
          </cell>
          <cell r="Z62">
            <v>80</v>
          </cell>
          <cell r="AA62">
            <v>13</v>
          </cell>
          <cell r="AB62">
            <v>34</v>
          </cell>
          <cell r="AC62">
            <v>41</v>
          </cell>
          <cell r="AD62">
            <v>64</v>
          </cell>
          <cell r="AE62">
            <v>42</v>
          </cell>
          <cell r="AF62">
            <v>71</v>
          </cell>
          <cell r="AG62">
            <v>27</v>
          </cell>
          <cell r="AH62">
            <v>52</v>
          </cell>
          <cell r="AI62">
            <v>24</v>
          </cell>
          <cell r="AJ62" t="str">
            <v/>
          </cell>
          <cell r="AK62">
            <v>62</v>
          </cell>
          <cell r="AL62">
            <v>74</v>
          </cell>
          <cell r="AM62">
            <v>54</v>
          </cell>
          <cell r="AN62">
            <v>59</v>
          </cell>
          <cell r="AO62">
            <v>39</v>
          </cell>
          <cell r="AP62">
            <v>101</v>
          </cell>
          <cell r="AQ62">
            <v>15</v>
          </cell>
          <cell r="AR62">
            <v>46</v>
          </cell>
          <cell r="AS62">
            <v>75</v>
          </cell>
          <cell r="AT62">
            <v>21</v>
          </cell>
          <cell r="AU62" t="str">
            <v/>
          </cell>
          <cell r="AV62">
            <v>47</v>
          </cell>
          <cell r="AW62">
            <v>37</v>
          </cell>
          <cell r="AX62">
            <v>4</v>
          </cell>
          <cell r="AY62">
            <v>58</v>
          </cell>
          <cell r="AZ62">
            <v>9</v>
          </cell>
          <cell r="BA62">
            <v>5</v>
          </cell>
          <cell r="BB62">
            <v>94</v>
          </cell>
          <cell r="BC62">
            <v>57</v>
          </cell>
          <cell r="BD62">
            <v>33</v>
          </cell>
          <cell r="BE62" t="str">
            <v/>
          </cell>
          <cell r="BF62">
            <v>1</v>
          </cell>
          <cell r="BG62">
            <v>17</v>
          </cell>
          <cell r="BH62">
            <v>72</v>
          </cell>
          <cell r="BI62">
            <v>25</v>
          </cell>
          <cell r="BJ62">
            <v>31</v>
          </cell>
          <cell r="BK62" t="str">
            <v/>
          </cell>
          <cell r="BL62">
            <v>83</v>
          </cell>
          <cell r="BM62">
            <v>77</v>
          </cell>
          <cell r="BN62">
            <v>8</v>
          </cell>
          <cell r="BO62" t="str">
            <v/>
          </cell>
          <cell r="BP62">
            <v>35</v>
          </cell>
          <cell r="BQ62">
            <v>70</v>
          </cell>
          <cell r="BR62">
            <v>105</v>
          </cell>
          <cell r="BS62">
            <v>76</v>
          </cell>
          <cell r="BT62">
            <v>6</v>
          </cell>
          <cell r="BU62">
            <v>43</v>
          </cell>
          <cell r="BV62">
            <v>49</v>
          </cell>
          <cell r="BW62">
            <v>102</v>
          </cell>
          <cell r="BX62">
            <v>11</v>
          </cell>
          <cell r="BY62">
            <v>98</v>
          </cell>
          <cell r="BZ62">
            <v>82</v>
          </cell>
          <cell r="CA62">
            <v>88</v>
          </cell>
          <cell r="CB62">
            <v>48</v>
          </cell>
          <cell r="CC62">
            <v>97</v>
          </cell>
          <cell r="CD62">
            <v>86</v>
          </cell>
          <cell r="CE62">
            <v>91</v>
          </cell>
          <cell r="CF62">
            <v>81</v>
          </cell>
          <cell r="CG62" t="str">
            <v/>
          </cell>
          <cell r="CH62">
            <v>16</v>
          </cell>
          <cell r="CI62">
            <v>23</v>
          </cell>
          <cell r="CJ62" t="str">
            <v/>
          </cell>
          <cell r="CK62">
            <v>103</v>
          </cell>
          <cell r="CL62">
            <v>60</v>
          </cell>
          <cell r="CM62">
            <v>56</v>
          </cell>
          <cell r="CN62" t="str">
            <v/>
          </cell>
          <cell r="CO62">
            <v>84</v>
          </cell>
          <cell r="CP62">
            <v>68</v>
          </cell>
          <cell r="CQ62">
            <v>100</v>
          </cell>
          <cell r="CR62">
            <v>63</v>
          </cell>
          <cell r="CS62">
            <v>36</v>
          </cell>
          <cell r="CT62">
            <v>26</v>
          </cell>
          <cell r="CU62">
            <v>44</v>
          </cell>
          <cell r="CV62" t="str">
            <v/>
          </cell>
          <cell r="CW62">
            <v>45</v>
          </cell>
          <cell r="CX62">
            <v>30</v>
          </cell>
          <cell r="CY62">
            <v>96</v>
          </cell>
          <cell r="CZ62" t="str">
            <v/>
          </cell>
          <cell r="DA62">
            <v>79</v>
          </cell>
          <cell r="DB62">
            <v>29</v>
          </cell>
          <cell r="DC62">
            <v>2</v>
          </cell>
          <cell r="DD62">
            <v>51</v>
          </cell>
          <cell r="DE62">
            <v>10</v>
          </cell>
          <cell r="DF62">
            <v>12</v>
          </cell>
          <cell r="DG62">
            <v>40</v>
          </cell>
          <cell r="DH62" t="str">
            <v/>
          </cell>
          <cell r="DI62">
            <v>109</v>
          </cell>
          <cell r="DJ62">
            <v>3</v>
          </cell>
          <cell r="DK62">
            <v>19</v>
          </cell>
          <cell r="DL62" t="str">
            <v/>
          </cell>
          <cell r="DM62">
            <v>85</v>
          </cell>
          <cell r="DN62">
            <v>107</v>
          </cell>
          <cell r="DO62">
            <v>108</v>
          </cell>
          <cell r="DP62">
            <v>7</v>
          </cell>
          <cell r="DQ62" t="str">
            <v/>
          </cell>
          <cell r="DR62">
            <v>93</v>
          </cell>
          <cell r="DS62">
            <v>67</v>
          </cell>
          <cell r="DT62">
            <v>95</v>
          </cell>
          <cell r="DU62">
            <v>14</v>
          </cell>
          <cell r="DV62" t="str">
            <v/>
          </cell>
          <cell r="DW62">
            <v>22</v>
          </cell>
          <cell r="DX62">
            <v>50</v>
          </cell>
          <cell r="DY62">
            <v>87</v>
          </cell>
          <cell r="DZ62">
            <v>65</v>
          </cell>
          <cell r="EA62" t="str">
            <v/>
          </cell>
          <cell r="EB62">
            <v>111</v>
          </cell>
          <cell r="EC62">
            <v>104</v>
          </cell>
          <cell r="ED62" t="str">
            <v/>
          </cell>
        </row>
        <row r="63">
          <cell r="A63" t="str">
            <v>5.3.2</v>
          </cell>
          <cell r="B63" t="str">
            <v>High-tech net imports (% of total net imports)</v>
          </cell>
          <cell r="C63" t="str">
            <v>good</v>
          </cell>
          <cell r="D63" t="str">
            <v>SCORE</v>
          </cell>
          <cell r="E63">
            <v>104</v>
          </cell>
          <cell r="F63">
            <v>64</v>
          </cell>
          <cell r="G63" t="str">
            <v/>
          </cell>
          <cell r="H63">
            <v>15</v>
          </cell>
          <cell r="I63">
            <v>85</v>
          </cell>
          <cell r="J63">
            <v>24</v>
          </cell>
          <cell r="K63">
            <v>40</v>
          </cell>
          <cell r="L63">
            <v>30</v>
          </cell>
          <cell r="M63">
            <v>70</v>
          </cell>
          <cell r="N63" t="str">
            <v/>
          </cell>
          <cell r="O63">
            <v>106</v>
          </cell>
          <cell r="P63">
            <v>60</v>
          </cell>
          <cell r="Q63" t="str">
            <v/>
          </cell>
          <cell r="R63">
            <v>41</v>
          </cell>
          <cell r="S63">
            <v>95</v>
          </cell>
          <cell r="T63" t="str">
            <v/>
          </cell>
          <cell r="U63">
            <v>19</v>
          </cell>
          <cell r="V63" t="str">
            <v/>
          </cell>
          <cell r="W63">
            <v>77</v>
          </cell>
          <cell r="X63">
            <v>110</v>
          </cell>
          <cell r="Y63">
            <v>103</v>
          </cell>
          <cell r="Z63" t="str">
            <v/>
          </cell>
          <cell r="AA63">
            <v>28</v>
          </cell>
          <cell r="AB63">
            <v>66</v>
          </cell>
          <cell r="AC63">
            <v>4</v>
          </cell>
          <cell r="AD63">
            <v>9</v>
          </cell>
          <cell r="AE63">
            <v>14</v>
          </cell>
          <cell r="AF63">
            <v>79</v>
          </cell>
          <cell r="AG63">
            <v>62</v>
          </cell>
          <cell r="AH63">
            <v>81</v>
          </cell>
          <cell r="AI63">
            <v>13</v>
          </cell>
          <cell r="AJ63">
            <v>36</v>
          </cell>
          <cell r="AK63">
            <v>88</v>
          </cell>
          <cell r="AL63">
            <v>44</v>
          </cell>
          <cell r="AM63">
            <v>93</v>
          </cell>
          <cell r="AN63">
            <v>71</v>
          </cell>
          <cell r="AO63">
            <v>35</v>
          </cell>
          <cell r="AP63">
            <v>46</v>
          </cell>
          <cell r="AQ63">
            <v>38</v>
          </cell>
          <cell r="AR63">
            <v>21</v>
          </cell>
          <cell r="AS63" t="str">
            <v/>
          </cell>
          <cell r="AT63">
            <v>23</v>
          </cell>
          <cell r="AU63" t="str">
            <v/>
          </cell>
          <cell r="AV63">
            <v>57</v>
          </cell>
          <cell r="AW63">
            <v>67</v>
          </cell>
          <cell r="AX63">
            <v>102</v>
          </cell>
          <cell r="AY63">
            <v>58</v>
          </cell>
          <cell r="AZ63">
            <v>1</v>
          </cell>
          <cell r="BA63">
            <v>7</v>
          </cell>
          <cell r="BB63">
            <v>68</v>
          </cell>
          <cell r="BC63">
            <v>43</v>
          </cell>
          <cell r="BD63" t="str">
            <v/>
          </cell>
          <cell r="BE63" t="str">
            <v/>
          </cell>
          <cell r="BF63">
            <v>5</v>
          </cell>
          <cell r="BG63">
            <v>27</v>
          </cell>
          <cell r="BH63">
            <v>50</v>
          </cell>
          <cell r="BI63">
            <v>98</v>
          </cell>
          <cell r="BJ63">
            <v>20</v>
          </cell>
          <cell r="BK63">
            <v>86</v>
          </cell>
          <cell r="BL63">
            <v>65</v>
          </cell>
          <cell r="BM63">
            <v>33</v>
          </cell>
          <cell r="BN63">
            <v>10</v>
          </cell>
          <cell r="BO63" t="str">
            <v/>
          </cell>
          <cell r="BP63">
            <v>105</v>
          </cell>
          <cell r="BQ63">
            <v>80</v>
          </cell>
          <cell r="BR63">
            <v>75</v>
          </cell>
          <cell r="BS63">
            <v>97</v>
          </cell>
          <cell r="BT63">
            <v>53</v>
          </cell>
          <cell r="BU63">
            <v>87</v>
          </cell>
          <cell r="BV63">
            <v>101</v>
          </cell>
          <cell r="BW63">
            <v>48</v>
          </cell>
          <cell r="BX63">
            <v>2</v>
          </cell>
          <cell r="BY63">
            <v>100</v>
          </cell>
          <cell r="BZ63">
            <v>56</v>
          </cell>
          <cell r="CA63">
            <v>8</v>
          </cell>
          <cell r="CB63">
            <v>76</v>
          </cell>
          <cell r="CC63">
            <v>91</v>
          </cell>
          <cell r="CD63" t="str">
            <v/>
          </cell>
          <cell r="CE63" t="str">
            <v/>
          </cell>
          <cell r="CF63">
            <v>99</v>
          </cell>
          <cell r="CG63">
            <v>82</v>
          </cell>
          <cell r="CH63">
            <v>17</v>
          </cell>
          <cell r="CI63">
            <v>29</v>
          </cell>
          <cell r="CJ63">
            <v>72</v>
          </cell>
          <cell r="CK63">
            <v>61</v>
          </cell>
          <cell r="CL63">
            <v>90</v>
          </cell>
          <cell r="CM63">
            <v>34</v>
          </cell>
          <cell r="CN63">
            <v>94</v>
          </cell>
          <cell r="CO63">
            <v>84</v>
          </cell>
          <cell r="CP63">
            <v>59</v>
          </cell>
          <cell r="CQ63">
            <v>6</v>
          </cell>
          <cell r="CR63">
            <v>42</v>
          </cell>
          <cell r="CS63" t="str">
            <v/>
          </cell>
          <cell r="CT63">
            <v>37</v>
          </cell>
          <cell r="CU63">
            <v>69</v>
          </cell>
          <cell r="CV63" t="str">
            <v/>
          </cell>
          <cell r="CW63">
            <v>32</v>
          </cell>
          <cell r="CX63">
            <v>31</v>
          </cell>
          <cell r="CY63">
            <v>16</v>
          </cell>
          <cell r="CZ63">
            <v>55</v>
          </cell>
          <cell r="DA63">
            <v>108</v>
          </cell>
          <cell r="DB63">
            <v>83</v>
          </cell>
          <cell r="DC63">
            <v>3</v>
          </cell>
          <cell r="DD63">
            <v>45</v>
          </cell>
          <cell r="DE63">
            <v>73</v>
          </cell>
          <cell r="DF63">
            <v>26</v>
          </cell>
          <cell r="DG63">
            <v>52</v>
          </cell>
          <cell r="DH63">
            <v>96</v>
          </cell>
          <cell r="DI63">
            <v>63</v>
          </cell>
          <cell r="DJ63" t="str">
            <v/>
          </cell>
          <cell r="DK63">
            <v>22</v>
          </cell>
          <cell r="DL63">
            <v>18</v>
          </cell>
          <cell r="DM63">
            <v>111</v>
          </cell>
          <cell r="DN63" t="str">
            <v/>
          </cell>
          <cell r="DO63">
            <v>89</v>
          </cell>
          <cell r="DP63">
            <v>11</v>
          </cell>
          <cell r="DQ63">
            <v>74</v>
          </cell>
          <cell r="DR63">
            <v>54</v>
          </cell>
          <cell r="DS63">
            <v>51</v>
          </cell>
          <cell r="DT63">
            <v>49</v>
          </cell>
          <cell r="DU63" t="str">
            <v/>
          </cell>
          <cell r="DV63">
            <v>78</v>
          </cell>
          <cell r="DW63">
            <v>25</v>
          </cell>
          <cell r="DX63">
            <v>12</v>
          </cell>
          <cell r="DY63">
            <v>47</v>
          </cell>
          <cell r="DZ63" t="str">
            <v/>
          </cell>
          <cell r="EA63">
            <v>39</v>
          </cell>
          <cell r="EB63">
            <v>109</v>
          </cell>
          <cell r="EC63">
            <v>107</v>
          </cell>
          <cell r="ED63">
            <v>92</v>
          </cell>
        </row>
        <row r="64">
          <cell r="A64" t="str">
            <v>5.3.3</v>
          </cell>
          <cell r="B64" t="str">
            <v>Computer, communications and other services (% of commercial service imports)</v>
          </cell>
          <cell r="C64" t="str">
            <v>good</v>
          </cell>
          <cell r="D64" t="str">
            <v>SCORE</v>
          </cell>
          <cell r="E64">
            <v>118</v>
          </cell>
          <cell r="F64" t="str">
            <v/>
          </cell>
          <cell r="G64">
            <v>2</v>
          </cell>
          <cell r="H64">
            <v>61</v>
          </cell>
          <cell r="I64">
            <v>119</v>
          </cell>
          <cell r="J64">
            <v>73</v>
          </cell>
          <cell r="K64">
            <v>42</v>
          </cell>
          <cell r="L64">
            <v>6</v>
          </cell>
          <cell r="M64">
            <v>114</v>
          </cell>
          <cell r="N64">
            <v>120</v>
          </cell>
          <cell r="O64">
            <v>69</v>
          </cell>
          <cell r="P64">
            <v>21</v>
          </cell>
          <cell r="Q64">
            <v>95</v>
          </cell>
          <cell r="R64">
            <v>97</v>
          </cell>
          <cell r="S64">
            <v>78</v>
          </cell>
          <cell r="T64">
            <v>59</v>
          </cell>
          <cell r="U64">
            <v>17</v>
          </cell>
          <cell r="V64">
            <v>87</v>
          </cell>
          <cell r="W64">
            <v>48</v>
          </cell>
          <cell r="X64">
            <v>110</v>
          </cell>
          <cell r="Y64">
            <v>74</v>
          </cell>
          <cell r="Z64">
            <v>23</v>
          </cell>
          <cell r="AA64">
            <v>50</v>
          </cell>
          <cell r="AB64">
            <v>94</v>
          </cell>
          <cell r="AC64">
            <v>47</v>
          </cell>
          <cell r="AD64">
            <v>62</v>
          </cell>
          <cell r="AE64">
            <v>67</v>
          </cell>
          <cell r="AF64">
            <v>72</v>
          </cell>
          <cell r="AG64">
            <v>14</v>
          </cell>
          <cell r="AH64">
            <v>100</v>
          </cell>
          <cell r="AI64">
            <v>10</v>
          </cell>
          <cell r="AJ64">
            <v>49</v>
          </cell>
          <cell r="AK64">
            <v>109</v>
          </cell>
          <cell r="AL64">
            <v>101</v>
          </cell>
          <cell r="AM64">
            <v>81</v>
          </cell>
          <cell r="AN64">
            <v>108</v>
          </cell>
          <cell r="AO64">
            <v>32</v>
          </cell>
          <cell r="AP64">
            <v>89</v>
          </cell>
          <cell r="AQ64">
            <v>5</v>
          </cell>
          <cell r="AR64">
            <v>34</v>
          </cell>
          <cell r="AS64">
            <v>113</v>
          </cell>
          <cell r="AT64">
            <v>27</v>
          </cell>
          <cell r="AU64">
            <v>70</v>
          </cell>
          <cell r="AV64">
            <v>82</v>
          </cell>
          <cell r="AW64">
            <v>117</v>
          </cell>
          <cell r="AX64">
            <v>36</v>
          </cell>
          <cell r="AY64">
            <v>80</v>
          </cell>
          <cell r="AZ64">
            <v>84</v>
          </cell>
          <cell r="BA64">
            <v>8</v>
          </cell>
          <cell r="BB64">
            <v>44</v>
          </cell>
          <cell r="BC64">
            <v>54</v>
          </cell>
          <cell r="BD64">
            <v>63</v>
          </cell>
          <cell r="BE64">
            <v>125</v>
          </cell>
          <cell r="BF64">
            <v>1</v>
          </cell>
          <cell r="BG64">
            <v>19</v>
          </cell>
          <cell r="BH64">
            <v>15</v>
          </cell>
          <cell r="BI64">
            <v>57</v>
          </cell>
          <cell r="BJ64">
            <v>16</v>
          </cell>
          <cell r="BK64">
            <v>116</v>
          </cell>
          <cell r="BL64">
            <v>4</v>
          </cell>
          <cell r="BM64">
            <v>75</v>
          </cell>
          <cell r="BN64">
            <v>18</v>
          </cell>
          <cell r="BO64">
            <v>123</v>
          </cell>
          <cell r="BP64">
            <v>98</v>
          </cell>
          <cell r="BQ64">
            <v>56</v>
          </cell>
          <cell r="BR64">
            <v>9</v>
          </cell>
          <cell r="BS64">
            <v>96</v>
          </cell>
          <cell r="BT64">
            <v>66</v>
          </cell>
          <cell r="BU64">
            <v>24</v>
          </cell>
          <cell r="BV64">
            <v>51</v>
          </cell>
          <cell r="BW64">
            <v>107</v>
          </cell>
          <cell r="BX64">
            <v>39</v>
          </cell>
          <cell r="BY64">
            <v>103</v>
          </cell>
          <cell r="BZ64">
            <v>38</v>
          </cell>
          <cell r="CA64">
            <v>124</v>
          </cell>
          <cell r="CB64">
            <v>83</v>
          </cell>
          <cell r="CC64">
            <v>93</v>
          </cell>
          <cell r="CD64">
            <v>64</v>
          </cell>
          <cell r="CE64">
            <v>30</v>
          </cell>
          <cell r="CF64">
            <v>33</v>
          </cell>
          <cell r="CG64">
            <v>112</v>
          </cell>
          <cell r="CH64">
            <v>12</v>
          </cell>
          <cell r="CI64">
            <v>58</v>
          </cell>
          <cell r="CJ64">
            <v>111</v>
          </cell>
          <cell r="CK64">
            <v>102</v>
          </cell>
          <cell r="CL64">
            <v>55</v>
          </cell>
          <cell r="CM64">
            <v>45</v>
          </cell>
          <cell r="CN64">
            <v>46</v>
          </cell>
          <cell r="CO64">
            <v>65</v>
          </cell>
          <cell r="CP64">
            <v>115</v>
          </cell>
          <cell r="CQ64">
            <v>122</v>
          </cell>
          <cell r="CR64">
            <v>68</v>
          </cell>
          <cell r="CS64">
            <v>85</v>
          </cell>
          <cell r="CT64">
            <v>31</v>
          </cell>
          <cell r="CU64">
            <v>37</v>
          </cell>
          <cell r="CV64" t="str">
            <v/>
          </cell>
          <cell r="CW64">
            <v>13</v>
          </cell>
          <cell r="CX64">
            <v>25</v>
          </cell>
          <cell r="CY64">
            <v>90</v>
          </cell>
          <cell r="CZ64">
            <v>71</v>
          </cell>
          <cell r="DA64">
            <v>92</v>
          </cell>
          <cell r="DB64">
            <v>35</v>
          </cell>
          <cell r="DC64">
            <v>29</v>
          </cell>
          <cell r="DD64">
            <v>43</v>
          </cell>
          <cell r="DE64">
            <v>26</v>
          </cell>
          <cell r="DF64">
            <v>76</v>
          </cell>
          <cell r="DG64">
            <v>11</v>
          </cell>
          <cell r="DH64">
            <v>105</v>
          </cell>
          <cell r="DI64">
            <v>3</v>
          </cell>
          <cell r="DJ64">
            <v>20</v>
          </cell>
          <cell r="DK64">
            <v>7</v>
          </cell>
          <cell r="DL64">
            <v>22</v>
          </cell>
          <cell r="DM64">
            <v>121</v>
          </cell>
          <cell r="DN64">
            <v>40</v>
          </cell>
          <cell r="DO64">
            <v>106</v>
          </cell>
          <cell r="DP64">
            <v>41</v>
          </cell>
          <cell r="DQ64">
            <v>88</v>
          </cell>
          <cell r="DR64">
            <v>86</v>
          </cell>
          <cell r="DS64">
            <v>99</v>
          </cell>
          <cell r="DT64">
            <v>104</v>
          </cell>
          <cell r="DU64">
            <v>79</v>
          </cell>
          <cell r="DV64" t="str">
            <v/>
          </cell>
          <cell r="DW64">
            <v>28</v>
          </cell>
          <cell r="DX64">
            <v>53</v>
          </cell>
          <cell r="DY64">
            <v>91</v>
          </cell>
          <cell r="DZ64">
            <v>60</v>
          </cell>
          <cell r="EA64" t="str">
            <v/>
          </cell>
          <cell r="EB64">
            <v>52</v>
          </cell>
          <cell r="EC64">
            <v>77</v>
          </cell>
          <cell r="ED64" t="str">
            <v/>
          </cell>
        </row>
        <row r="65">
          <cell r="A65" t="str">
            <v>5.3.4</v>
          </cell>
          <cell r="B65" t="str">
            <v>Foreign direct investment, net inflows (% of GDP)</v>
          </cell>
          <cell r="C65" t="str">
            <v>good</v>
          </cell>
          <cell r="D65" t="str">
            <v>SCORE</v>
          </cell>
          <cell r="E65">
            <v>15</v>
          </cell>
          <cell r="F65">
            <v>72</v>
          </cell>
          <cell r="G65">
            <v>54</v>
          </cell>
          <cell r="H65">
            <v>93</v>
          </cell>
          <cell r="I65">
            <v>14</v>
          </cell>
          <cell r="J65">
            <v>60</v>
          </cell>
          <cell r="K65">
            <v>63</v>
          </cell>
          <cell r="L65">
            <v>99</v>
          </cell>
          <cell r="M65">
            <v>94</v>
          </cell>
          <cell r="N65">
            <v>108</v>
          </cell>
          <cell r="O65">
            <v>41</v>
          </cell>
          <cell r="P65">
            <v>128</v>
          </cell>
          <cell r="Q65">
            <v>88</v>
          </cell>
          <cell r="R65">
            <v>61</v>
          </cell>
          <cell r="S65">
            <v>89</v>
          </cell>
          <cell r="T65">
            <v>69</v>
          </cell>
          <cell r="U65">
            <v>79</v>
          </cell>
          <cell r="V65">
            <v>107</v>
          </cell>
          <cell r="W65">
            <v>10</v>
          </cell>
          <cell r="X65">
            <v>70</v>
          </cell>
          <cell r="Y65">
            <v>27</v>
          </cell>
          <cell r="Z65">
            <v>83</v>
          </cell>
          <cell r="AA65">
            <v>84</v>
          </cell>
          <cell r="AB65">
            <v>17</v>
          </cell>
          <cell r="AC65">
            <v>82</v>
          </cell>
          <cell r="AD65">
            <v>50</v>
          </cell>
          <cell r="AE65">
            <v>31</v>
          </cell>
          <cell r="AF65">
            <v>78</v>
          </cell>
          <cell r="AG65">
            <v>30</v>
          </cell>
          <cell r="AH65">
            <v>3</v>
          </cell>
          <cell r="AI65">
            <v>87</v>
          </cell>
          <cell r="AJ65">
            <v>103</v>
          </cell>
          <cell r="AK65">
            <v>34</v>
          </cell>
          <cell r="AL65">
            <v>112</v>
          </cell>
          <cell r="AM65">
            <v>44</v>
          </cell>
          <cell r="AN65">
            <v>71</v>
          </cell>
          <cell r="AO65">
            <v>12</v>
          </cell>
          <cell r="AP65">
            <v>106</v>
          </cell>
          <cell r="AQ65">
            <v>122</v>
          </cell>
          <cell r="AR65">
            <v>65</v>
          </cell>
          <cell r="AS65">
            <v>23</v>
          </cell>
          <cell r="AT65">
            <v>98</v>
          </cell>
          <cell r="AU65">
            <v>21</v>
          </cell>
          <cell r="AV65">
            <v>109</v>
          </cell>
          <cell r="AW65">
            <v>81</v>
          </cell>
          <cell r="AX65">
            <v>19</v>
          </cell>
          <cell r="AY65">
            <v>45</v>
          </cell>
          <cell r="AZ65">
            <v>2</v>
          </cell>
          <cell r="BA65">
            <v>67</v>
          </cell>
          <cell r="BB65">
            <v>113</v>
          </cell>
          <cell r="BC65">
            <v>59</v>
          </cell>
          <cell r="BD65">
            <v>105</v>
          </cell>
          <cell r="BE65">
            <v>104</v>
          </cell>
          <cell r="BF65">
            <v>8</v>
          </cell>
          <cell r="BG65">
            <v>73</v>
          </cell>
          <cell r="BH65">
            <v>90</v>
          </cell>
          <cell r="BI65">
            <v>32</v>
          </cell>
          <cell r="BJ65">
            <v>120</v>
          </cell>
          <cell r="BK65">
            <v>9</v>
          </cell>
          <cell r="BL65">
            <v>7</v>
          </cell>
          <cell r="BM65">
            <v>115</v>
          </cell>
          <cell r="BN65">
            <v>121</v>
          </cell>
          <cell r="BO65">
            <v>123</v>
          </cell>
          <cell r="BP65">
            <v>37</v>
          </cell>
          <cell r="BQ65">
            <v>117</v>
          </cell>
          <cell r="BR65">
            <v>5</v>
          </cell>
          <cell r="BS65">
            <v>111</v>
          </cell>
          <cell r="BT65">
            <v>1</v>
          </cell>
          <cell r="BU65">
            <v>58</v>
          </cell>
          <cell r="BV65">
            <v>22</v>
          </cell>
          <cell r="BW65">
            <v>92</v>
          </cell>
          <cell r="BX65">
            <v>110</v>
          </cell>
          <cell r="BY65">
            <v>95</v>
          </cell>
          <cell r="BZ65">
            <v>51</v>
          </cell>
          <cell r="CA65">
            <v>77</v>
          </cell>
          <cell r="CB65">
            <v>62</v>
          </cell>
          <cell r="CC65">
            <v>4</v>
          </cell>
          <cell r="CD65">
            <v>68</v>
          </cell>
          <cell r="CE65">
            <v>13</v>
          </cell>
          <cell r="CF65">
            <v>26</v>
          </cell>
          <cell r="CG65">
            <v>119</v>
          </cell>
          <cell r="CH65">
            <v>36</v>
          </cell>
          <cell r="CI65">
            <v>126</v>
          </cell>
          <cell r="CJ65">
            <v>20</v>
          </cell>
          <cell r="CK65">
            <v>6</v>
          </cell>
          <cell r="CL65">
            <v>47</v>
          </cell>
          <cell r="CM65">
            <v>53</v>
          </cell>
          <cell r="CN65">
            <v>29</v>
          </cell>
          <cell r="CO65">
            <v>85</v>
          </cell>
          <cell r="CP65">
            <v>18</v>
          </cell>
          <cell r="CQ65">
            <v>86</v>
          </cell>
          <cell r="CR65">
            <v>43</v>
          </cell>
          <cell r="CS65">
            <v>96</v>
          </cell>
          <cell r="CT65">
            <v>49</v>
          </cell>
          <cell r="CU65">
            <v>97</v>
          </cell>
          <cell r="CV65" t="str">
            <v/>
          </cell>
          <cell r="CW65">
            <v>40</v>
          </cell>
          <cell r="CX65">
            <v>52</v>
          </cell>
          <cell r="CY65">
            <v>64</v>
          </cell>
          <cell r="CZ65">
            <v>56</v>
          </cell>
          <cell r="DA65">
            <v>80</v>
          </cell>
          <cell r="DB65">
            <v>33</v>
          </cell>
          <cell r="DC65">
            <v>11</v>
          </cell>
          <cell r="DD65">
            <v>124</v>
          </cell>
          <cell r="DE65">
            <v>127</v>
          </cell>
          <cell r="DF65">
            <v>76</v>
          </cell>
          <cell r="DG65">
            <v>116</v>
          </cell>
          <cell r="DH65">
            <v>101</v>
          </cell>
          <cell r="DI65">
            <v>28</v>
          </cell>
          <cell r="DJ65">
            <v>66</v>
          </cell>
          <cell r="DK65">
            <v>55</v>
          </cell>
          <cell r="DL65">
            <v>24</v>
          </cell>
          <cell r="DM65">
            <v>57</v>
          </cell>
          <cell r="DN65">
            <v>118</v>
          </cell>
          <cell r="DO65">
            <v>74</v>
          </cell>
          <cell r="DP65">
            <v>75</v>
          </cell>
          <cell r="DQ65">
            <v>48</v>
          </cell>
          <cell r="DR65">
            <v>38</v>
          </cell>
          <cell r="DS65">
            <v>91</v>
          </cell>
          <cell r="DT65">
            <v>42</v>
          </cell>
          <cell r="DU65">
            <v>35</v>
          </cell>
          <cell r="DV65" t="str">
            <v/>
          </cell>
          <cell r="DW65">
            <v>46</v>
          </cell>
          <cell r="DX65">
            <v>102</v>
          </cell>
          <cell r="DY65">
            <v>39</v>
          </cell>
          <cell r="DZ65">
            <v>125</v>
          </cell>
          <cell r="EA65">
            <v>16</v>
          </cell>
          <cell r="EB65">
            <v>114</v>
          </cell>
          <cell r="EC65">
            <v>25</v>
          </cell>
          <cell r="ED65">
            <v>100</v>
          </cell>
        </row>
        <row r="66">
          <cell r="A66" t="str">
            <v>6.1.1</v>
          </cell>
          <cell r="B66" t="str">
            <v>Resident patent applications at the National Patent Office (per billion GDP, PPP, 2005 $)</v>
          </cell>
          <cell r="C66" t="str">
            <v>good</v>
          </cell>
          <cell r="D66" t="str">
            <v>SCORE</v>
          </cell>
          <cell r="E66" t="str">
            <v/>
          </cell>
          <cell r="F66">
            <v>81</v>
          </cell>
          <cell r="G66" t="str">
            <v/>
          </cell>
          <cell r="H66" t="str">
            <v/>
          </cell>
          <cell r="I66">
            <v>20</v>
          </cell>
          <cell r="J66">
            <v>38</v>
          </cell>
          <cell r="K66">
            <v>21</v>
          </cell>
          <cell r="L66">
            <v>42</v>
          </cell>
          <cell r="M66" t="str">
            <v/>
          </cell>
          <cell r="N66">
            <v>85</v>
          </cell>
          <cell r="O66">
            <v>6</v>
          </cell>
          <cell r="P66">
            <v>56</v>
          </cell>
          <cell r="Q66" t="str">
            <v/>
          </cell>
          <cell r="R66" t="str">
            <v/>
          </cell>
          <cell r="S66">
            <v>53</v>
          </cell>
          <cell r="T66" t="str">
            <v/>
          </cell>
          <cell r="U66">
            <v>50</v>
          </cell>
          <cell r="V66">
            <v>99</v>
          </cell>
          <cell r="W66">
            <v>46</v>
          </cell>
          <cell r="X66">
            <v>96</v>
          </cell>
          <cell r="Y66" t="str">
            <v/>
          </cell>
          <cell r="Z66" t="str">
            <v/>
          </cell>
          <cell r="AA66">
            <v>35</v>
          </cell>
          <cell r="AB66">
            <v>48</v>
          </cell>
          <cell r="AC66">
            <v>3</v>
          </cell>
          <cell r="AD66">
            <v>82</v>
          </cell>
          <cell r="AE66" t="str">
            <v/>
          </cell>
          <cell r="AF66" t="str">
            <v/>
          </cell>
          <cell r="AG66">
            <v>39</v>
          </cell>
          <cell r="AH66">
            <v>84</v>
          </cell>
          <cell r="AI66">
            <v>40</v>
          </cell>
          <cell r="AJ66">
            <v>17</v>
          </cell>
          <cell r="AK66" t="str">
            <v/>
          </cell>
          <cell r="AL66">
            <v>93</v>
          </cell>
          <cell r="AM66">
            <v>65</v>
          </cell>
          <cell r="AN66" t="str">
            <v/>
          </cell>
          <cell r="AO66">
            <v>37</v>
          </cell>
          <cell r="AP66">
            <v>89</v>
          </cell>
          <cell r="AQ66">
            <v>13</v>
          </cell>
          <cell r="AR66">
            <v>22</v>
          </cell>
          <cell r="AS66">
            <v>11</v>
          </cell>
          <cell r="AT66">
            <v>4</v>
          </cell>
          <cell r="AU66" t="str">
            <v/>
          </cell>
          <cell r="AV66">
            <v>49</v>
          </cell>
          <cell r="AW66">
            <v>94</v>
          </cell>
          <cell r="AX66" t="str">
            <v/>
          </cell>
          <cell r="AY66">
            <v>80</v>
          </cell>
          <cell r="AZ66">
            <v>76</v>
          </cell>
          <cell r="BA66">
            <v>33</v>
          </cell>
          <cell r="BB66">
            <v>26</v>
          </cell>
          <cell r="BC66">
            <v>55</v>
          </cell>
          <cell r="BD66">
            <v>79</v>
          </cell>
          <cell r="BE66">
            <v>16</v>
          </cell>
          <cell r="BF66">
            <v>28</v>
          </cell>
          <cell r="BG66">
            <v>24</v>
          </cell>
          <cell r="BH66">
            <v>29</v>
          </cell>
          <cell r="BI66">
            <v>67</v>
          </cell>
          <cell r="BJ66">
            <v>2</v>
          </cell>
          <cell r="BK66">
            <v>54</v>
          </cell>
          <cell r="BL66">
            <v>15</v>
          </cell>
          <cell r="BM66">
            <v>72</v>
          </cell>
          <cell r="BN66">
            <v>1</v>
          </cell>
          <cell r="BO66" t="str">
            <v/>
          </cell>
          <cell r="BP66">
            <v>12</v>
          </cell>
          <cell r="BQ66">
            <v>18</v>
          </cell>
          <cell r="BR66" t="str">
            <v/>
          </cell>
          <cell r="BS66">
            <v>57</v>
          </cell>
          <cell r="BT66">
            <v>58</v>
          </cell>
          <cell r="BU66">
            <v>52</v>
          </cell>
          <cell r="BV66">
            <v>97</v>
          </cell>
          <cell r="BW66">
            <v>78</v>
          </cell>
          <cell r="BX66">
            <v>51</v>
          </cell>
          <cell r="BY66" t="str">
            <v/>
          </cell>
          <cell r="BZ66">
            <v>92</v>
          </cell>
          <cell r="CA66">
            <v>73</v>
          </cell>
          <cell r="CB66">
            <v>8</v>
          </cell>
          <cell r="CC66">
            <v>9</v>
          </cell>
          <cell r="CD66">
            <v>63</v>
          </cell>
          <cell r="CE66">
            <v>66</v>
          </cell>
          <cell r="CF66" t="str">
            <v/>
          </cell>
          <cell r="CG66" t="str">
            <v/>
          </cell>
          <cell r="CH66">
            <v>36</v>
          </cell>
          <cell r="CI66">
            <v>7</v>
          </cell>
          <cell r="CJ66">
            <v>64</v>
          </cell>
          <cell r="CK66" t="str">
            <v/>
          </cell>
          <cell r="CL66" t="str">
            <v/>
          </cell>
          <cell r="CM66">
            <v>30</v>
          </cell>
          <cell r="CN66" t="str">
            <v/>
          </cell>
          <cell r="CO66">
            <v>77</v>
          </cell>
          <cell r="CP66">
            <v>83</v>
          </cell>
          <cell r="CQ66" t="str">
            <v/>
          </cell>
          <cell r="CR66">
            <v>91</v>
          </cell>
          <cell r="CS66">
            <v>74</v>
          </cell>
          <cell r="CT66">
            <v>31</v>
          </cell>
          <cell r="CU66">
            <v>60</v>
          </cell>
          <cell r="CV66" t="str">
            <v/>
          </cell>
          <cell r="CW66">
            <v>32</v>
          </cell>
          <cell r="CX66">
            <v>10</v>
          </cell>
          <cell r="CY66" t="str">
            <v/>
          </cell>
          <cell r="CZ66">
            <v>86</v>
          </cell>
          <cell r="DA66" t="str">
            <v/>
          </cell>
          <cell r="DB66">
            <v>34</v>
          </cell>
          <cell r="DC66">
            <v>41</v>
          </cell>
          <cell r="DD66">
            <v>59</v>
          </cell>
          <cell r="DE66">
            <v>23</v>
          </cell>
          <cell r="DF66">
            <v>45</v>
          </cell>
          <cell r="DG66">
            <v>44</v>
          </cell>
          <cell r="DH66">
            <v>47</v>
          </cell>
          <cell r="DI66">
            <v>98</v>
          </cell>
          <cell r="DJ66" t="str">
            <v/>
          </cell>
          <cell r="DK66">
            <v>25</v>
          </cell>
          <cell r="DL66">
            <v>27</v>
          </cell>
          <cell r="DM66">
            <v>62</v>
          </cell>
          <cell r="DN66">
            <v>69</v>
          </cell>
          <cell r="DO66" t="str">
            <v/>
          </cell>
          <cell r="DP66">
            <v>61</v>
          </cell>
          <cell r="DQ66">
            <v>95</v>
          </cell>
          <cell r="DR66">
            <v>71</v>
          </cell>
          <cell r="DS66">
            <v>43</v>
          </cell>
          <cell r="DT66">
            <v>90</v>
          </cell>
          <cell r="DU66">
            <v>14</v>
          </cell>
          <cell r="DV66" t="str">
            <v/>
          </cell>
          <cell r="DW66">
            <v>19</v>
          </cell>
          <cell r="DX66">
            <v>5</v>
          </cell>
          <cell r="DY66">
            <v>70</v>
          </cell>
          <cell r="DZ66">
            <v>87</v>
          </cell>
          <cell r="EA66">
            <v>68</v>
          </cell>
          <cell r="EB66">
            <v>88</v>
          </cell>
          <cell r="EC66">
            <v>75</v>
          </cell>
          <cell r="ED66" t="str">
            <v/>
          </cell>
        </row>
        <row r="67">
          <cell r="A67" t="str">
            <v>6.1.2</v>
          </cell>
          <cell r="B67" t="str">
            <v>Resident international patent applications at the Patent Cooperation Treaty (per billion GDP, PPP, 2005 $)</v>
          </cell>
          <cell r="C67" t="str">
            <v>good</v>
          </cell>
          <cell r="D67" t="str">
            <v>SCORE</v>
          </cell>
          <cell r="E67">
            <v>75</v>
          </cell>
          <cell r="F67">
            <v>86</v>
          </cell>
          <cell r="G67">
            <v>87</v>
          </cell>
          <cell r="H67" t="str">
            <v/>
          </cell>
          <cell r="I67">
            <v>45</v>
          </cell>
          <cell r="J67">
            <v>22</v>
          </cell>
          <cell r="K67">
            <v>12</v>
          </cell>
          <cell r="L67">
            <v>84</v>
          </cell>
          <cell r="M67">
            <v>77</v>
          </cell>
          <cell r="N67" t="str">
            <v/>
          </cell>
          <cell r="O67">
            <v>56</v>
          </cell>
          <cell r="P67">
            <v>16</v>
          </cell>
          <cell r="Q67">
            <v>89</v>
          </cell>
          <cell r="R67" t="str">
            <v/>
          </cell>
          <cell r="S67">
            <v>38</v>
          </cell>
          <cell r="T67">
            <v>76</v>
          </cell>
          <cell r="U67">
            <v>49</v>
          </cell>
          <cell r="V67" t="str">
            <v/>
          </cell>
          <cell r="W67">
            <v>43</v>
          </cell>
          <cell r="X67">
            <v>89</v>
          </cell>
          <cell r="Y67" t="str">
            <v/>
          </cell>
          <cell r="Z67">
            <v>72</v>
          </cell>
          <cell r="AA67">
            <v>23</v>
          </cell>
          <cell r="AB67">
            <v>41</v>
          </cell>
          <cell r="AC67">
            <v>28</v>
          </cell>
          <cell r="AD67">
            <v>58</v>
          </cell>
          <cell r="AE67">
            <v>69</v>
          </cell>
          <cell r="AF67">
            <v>82</v>
          </cell>
          <cell r="AG67">
            <v>33</v>
          </cell>
          <cell r="AH67">
            <v>25</v>
          </cell>
          <cell r="AI67">
            <v>35</v>
          </cell>
          <cell r="AJ67">
            <v>10</v>
          </cell>
          <cell r="AK67">
            <v>78</v>
          </cell>
          <cell r="AL67">
            <v>46</v>
          </cell>
          <cell r="AM67">
            <v>63</v>
          </cell>
          <cell r="AN67">
            <v>89</v>
          </cell>
          <cell r="AO67">
            <v>26</v>
          </cell>
          <cell r="AP67" t="str">
            <v/>
          </cell>
          <cell r="AQ67">
            <v>2</v>
          </cell>
          <cell r="AR67">
            <v>13</v>
          </cell>
          <cell r="AS67">
            <v>50</v>
          </cell>
          <cell r="AT67">
            <v>9</v>
          </cell>
          <cell r="AU67">
            <v>89</v>
          </cell>
          <cell r="AV67">
            <v>48</v>
          </cell>
          <cell r="AW67">
            <v>80</v>
          </cell>
          <cell r="AX67" t="str">
            <v/>
          </cell>
          <cell r="AY67">
            <v>89</v>
          </cell>
          <cell r="AZ67" t="str">
            <v/>
          </cell>
          <cell r="BA67">
            <v>30</v>
          </cell>
          <cell r="BB67">
            <v>11</v>
          </cell>
          <cell r="BC67">
            <v>44</v>
          </cell>
          <cell r="BD67">
            <v>85</v>
          </cell>
          <cell r="BE67" t="str">
            <v/>
          </cell>
          <cell r="BF67">
            <v>19</v>
          </cell>
          <cell r="BG67">
            <v>5</v>
          </cell>
          <cell r="BH67">
            <v>27</v>
          </cell>
          <cell r="BI67" t="str">
            <v/>
          </cell>
          <cell r="BJ67">
            <v>4</v>
          </cell>
          <cell r="BK67" t="str">
            <v/>
          </cell>
          <cell r="BL67">
            <v>61</v>
          </cell>
          <cell r="BM67">
            <v>68</v>
          </cell>
          <cell r="BN67">
            <v>6</v>
          </cell>
          <cell r="BO67" t="str">
            <v/>
          </cell>
          <cell r="BP67">
            <v>66</v>
          </cell>
          <cell r="BQ67">
            <v>32</v>
          </cell>
          <cell r="BR67" t="str">
            <v/>
          </cell>
          <cell r="BS67">
            <v>52</v>
          </cell>
          <cell r="BT67">
            <v>7</v>
          </cell>
          <cell r="BU67">
            <v>64</v>
          </cell>
          <cell r="BV67">
            <v>89</v>
          </cell>
          <cell r="BW67">
            <v>89</v>
          </cell>
          <cell r="BX67">
            <v>31</v>
          </cell>
          <cell r="BY67">
            <v>89</v>
          </cell>
          <cell r="BZ67" t="str">
            <v/>
          </cell>
          <cell r="CA67">
            <v>54</v>
          </cell>
          <cell r="CB67">
            <v>65</v>
          </cell>
          <cell r="CC67">
            <v>89</v>
          </cell>
          <cell r="CD67">
            <v>59</v>
          </cell>
          <cell r="CE67">
            <v>89</v>
          </cell>
          <cell r="CF67">
            <v>24</v>
          </cell>
          <cell r="CG67" t="str">
            <v/>
          </cell>
          <cell r="CH67">
            <v>8</v>
          </cell>
          <cell r="CI67">
            <v>17</v>
          </cell>
          <cell r="CJ67">
            <v>67</v>
          </cell>
          <cell r="CK67">
            <v>89</v>
          </cell>
          <cell r="CL67">
            <v>88</v>
          </cell>
          <cell r="CM67">
            <v>15</v>
          </cell>
          <cell r="CN67">
            <v>70</v>
          </cell>
          <cell r="CO67" t="str">
            <v/>
          </cell>
          <cell r="CP67" t="str">
            <v/>
          </cell>
          <cell r="CQ67" t="str">
            <v/>
          </cell>
          <cell r="CR67">
            <v>83</v>
          </cell>
          <cell r="CS67">
            <v>73</v>
          </cell>
          <cell r="CT67">
            <v>47</v>
          </cell>
          <cell r="CU67">
            <v>37</v>
          </cell>
          <cell r="CV67" t="str">
            <v/>
          </cell>
          <cell r="CW67">
            <v>74</v>
          </cell>
          <cell r="CX67">
            <v>42</v>
          </cell>
          <cell r="CY67" t="str">
            <v/>
          </cell>
          <cell r="CZ67" t="str">
            <v/>
          </cell>
          <cell r="DA67">
            <v>89</v>
          </cell>
          <cell r="DB67">
            <v>51</v>
          </cell>
          <cell r="DC67">
            <v>18</v>
          </cell>
          <cell r="DD67">
            <v>39</v>
          </cell>
          <cell r="DE67">
            <v>20</v>
          </cell>
          <cell r="DF67">
            <v>34</v>
          </cell>
          <cell r="DG67">
            <v>29</v>
          </cell>
          <cell r="DH67">
            <v>62</v>
          </cell>
          <cell r="DI67">
            <v>89</v>
          </cell>
          <cell r="DJ67">
            <v>89</v>
          </cell>
          <cell r="DK67">
            <v>3</v>
          </cell>
          <cell r="DL67">
            <v>1</v>
          </cell>
          <cell r="DM67">
            <v>55</v>
          </cell>
          <cell r="DN67">
            <v>89</v>
          </cell>
          <cell r="DO67">
            <v>89</v>
          </cell>
          <cell r="DP67">
            <v>53</v>
          </cell>
          <cell r="DQ67">
            <v>81</v>
          </cell>
          <cell r="DR67">
            <v>60</v>
          </cell>
          <cell r="DS67">
            <v>36</v>
          </cell>
          <cell r="DT67">
            <v>89</v>
          </cell>
          <cell r="DU67">
            <v>40</v>
          </cell>
          <cell r="DV67">
            <v>57</v>
          </cell>
          <cell r="DW67">
            <v>21</v>
          </cell>
          <cell r="DX67">
            <v>14</v>
          </cell>
          <cell r="DY67" t="str">
            <v/>
          </cell>
          <cell r="DZ67" t="str">
            <v/>
          </cell>
          <cell r="EA67">
            <v>79</v>
          </cell>
          <cell r="EB67" t="str">
            <v/>
          </cell>
          <cell r="EC67">
            <v>71</v>
          </cell>
          <cell r="ED67">
            <v>89</v>
          </cell>
        </row>
        <row r="68">
          <cell r="A68" t="str">
            <v>6.1.3</v>
          </cell>
          <cell r="B68" t="str">
            <v>Resident utility model applications at the National Office (per billion GDP, PPP, 2005 $)</v>
          </cell>
          <cell r="C68" t="str">
            <v>good</v>
          </cell>
          <cell r="D68" t="str">
            <v>SCORE</v>
          </cell>
          <cell r="E68" t="str">
            <v/>
          </cell>
          <cell r="F68" t="str">
            <v/>
          </cell>
          <cell r="G68" t="str">
            <v/>
          </cell>
          <cell r="H68" t="str">
            <v/>
          </cell>
          <cell r="I68">
            <v>16</v>
          </cell>
          <cell r="J68">
            <v>26</v>
          </cell>
          <cell r="K68">
            <v>17</v>
          </cell>
          <cell r="L68">
            <v>52</v>
          </cell>
          <cell r="M68" t="str">
            <v/>
          </cell>
          <cell r="N68" t="str">
            <v/>
          </cell>
          <cell r="O68">
            <v>7</v>
          </cell>
          <cell r="P68" t="str">
            <v/>
          </cell>
          <cell r="Q68" t="str">
            <v/>
          </cell>
          <cell r="R68" t="str">
            <v/>
          </cell>
          <cell r="S68">
            <v>38</v>
          </cell>
          <cell r="T68" t="str">
            <v/>
          </cell>
          <cell r="U68">
            <v>25</v>
          </cell>
          <cell r="V68" t="str">
            <v/>
          </cell>
          <cell r="W68">
            <v>21</v>
          </cell>
          <cell r="X68" t="str">
            <v/>
          </cell>
          <cell r="Y68" t="str">
            <v/>
          </cell>
          <cell r="Z68" t="str">
            <v/>
          </cell>
          <cell r="AA68" t="str">
            <v/>
          </cell>
          <cell r="AB68">
            <v>36</v>
          </cell>
          <cell r="AC68">
            <v>1</v>
          </cell>
          <cell r="AD68">
            <v>35</v>
          </cell>
          <cell r="AE68" t="str">
            <v/>
          </cell>
          <cell r="AF68" t="str">
            <v/>
          </cell>
          <cell r="AG68">
            <v>24</v>
          </cell>
          <cell r="AH68" t="str">
            <v/>
          </cell>
          <cell r="AI68">
            <v>10</v>
          </cell>
          <cell r="AJ68">
            <v>31</v>
          </cell>
          <cell r="AK68" t="str">
            <v/>
          </cell>
          <cell r="AL68">
            <v>54</v>
          </cell>
          <cell r="AM68" t="str">
            <v/>
          </cell>
          <cell r="AN68" t="str">
            <v/>
          </cell>
          <cell r="AO68">
            <v>8</v>
          </cell>
          <cell r="AP68">
            <v>30</v>
          </cell>
          <cell r="AQ68">
            <v>14</v>
          </cell>
          <cell r="AR68">
            <v>58</v>
          </cell>
          <cell r="AS68">
            <v>9</v>
          </cell>
          <cell r="AT68">
            <v>12</v>
          </cell>
          <cell r="AU68" t="str">
            <v/>
          </cell>
          <cell r="AV68">
            <v>57</v>
          </cell>
          <cell r="AW68">
            <v>47</v>
          </cell>
          <cell r="AX68" t="str">
            <v/>
          </cell>
          <cell r="AY68">
            <v>51</v>
          </cell>
          <cell r="AZ68">
            <v>29</v>
          </cell>
          <cell r="BA68">
            <v>27</v>
          </cell>
          <cell r="BB68" t="str">
            <v/>
          </cell>
          <cell r="BC68" t="str">
            <v/>
          </cell>
          <cell r="BD68">
            <v>40</v>
          </cell>
          <cell r="BE68" t="str">
            <v/>
          </cell>
          <cell r="BF68" t="str">
            <v/>
          </cell>
          <cell r="BG68" t="str">
            <v/>
          </cell>
          <cell r="BH68">
            <v>28</v>
          </cell>
          <cell r="BI68" t="str">
            <v/>
          </cell>
          <cell r="BJ68">
            <v>19</v>
          </cell>
          <cell r="BK68" t="str">
            <v/>
          </cell>
          <cell r="BL68">
            <v>39</v>
          </cell>
          <cell r="BM68">
            <v>46</v>
          </cell>
          <cell r="BN68">
            <v>5</v>
          </cell>
          <cell r="BO68" t="str">
            <v/>
          </cell>
          <cell r="BP68">
            <v>34</v>
          </cell>
          <cell r="BQ68" t="str">
            <v/>
          </cell>
          <cell r="BR68" t="str">
            <v/>
          </cell>
          <cell r="BS68" t="str">
            <v/>
          </cell>
          <cell r="BT68" t="str">
            <v/>
          </cell>
          <cell r="BU68" t="str">
            <v/>
          </cell>
          <cell r="BV68" t="str">
            <v/>
          </cell>
          <cell r="BW68" t="str">
            <v/>
          </cell>
          <cell r="BX68">
            <v>55</v>
          </cell>
          <cell r="BY68" t="str">
            <v/>
          </cell>
          <cell r="BZ68" t="str">
            <v/>
          </cell>
          <cell r="CA68">
            <v>43</v>
          </cell>
          <cell r="CB68">
            <v>4</v>
          </cell>
          <cell r="CC68">
            <v>3</v>
          </cell>
          <cell r="CD68" t="str">
            <v/>
          </cell>
          <cell r="CE68">
            <v>53</v>
          </cell>
          <cell r="CF68" t="str">
            <v/>
          </cell>
          <cell r="CG68" t="str">
            <v/>
          </cell>
          <cell r="CH68" t="str">
            <v/>
          </cell>
          <cell r="CI68" t="str">
            <v/>
          </cell>
          <cell r="CJ68" t="str">
            <v/>
          </cell>
          <cell r="CK68" t="str">
            <v/>
          </cell>
          <cell r="CL68" t="str">
            <v/>
          </cell>
          <cell r="CM68" t="str">
            <v/>
          </cell>
          <cell r="CN68" t="str">
            <v/>
          </cell>
          <cell r="CO68" t="str">
            <v/>
          </cell>
          <cell r="CP68">
            <v>50</v>
          </cell>
          <cell r="CQ68" t="str">
            <v/>
          </cell>
          <cell r="CR68">
            <v>41</v>
          </cell>
          <cell r="CS68">
            <v>22</v>
          </cell>
          <cell r="CT68">
            <v>32</v>
          </cell>
          <cell r="CU68">
            <v>37</v>
          </cell>
          <cell r="CV68" t="str">
            <v/>
          </cell>
          <cell r="CW68">
            <v>42</v>
          </cell>
          <cell r="CX68">
            <v>11</v>
          </cell>
          <cell r="CY68" t="str">
            <v/>
          </cell>
          <cell r="CZ68" t="str">
            <v/>
          </cell>
          <cell r="DA68" t="str">
            <v/>
          </cell>
          <cell r="DB68">
            <v>33</v>
          </cell>
          <cell r="DC68" t="str">
            <v/>
          </cell>
          <cell r="DD68">
            <v>18</v>
          </cell>
          <cell r="DE68">
            <v>44</v>
          </cell>
          <cell r="DF68" t="str">
            <v/>
          </cell>
          <cell r="DG68">
            <v>20</v>
          </cell>
          <cell r="DH68" t="str">
            <v/>
          </cell>
          <cell r="DI68" t="str">
            <v/>
          </cell>
          <cell r="DJ68" t="str">
            <v/>
          </cell>
          <cell r="DK68" t="str">
            <v/>
          </cell>
          <cell r="DL68" t="str">
            <v/>
          </cell>
          <cell r="DM68" t="str">
            <v/>
          </cell>
          <cell r="DN68">
            <v>6</v>
          </cell>
          <cell r="DO68" t="str">
            <v/>
          </cell>
          <cell r="DP68">
            <v>15</v>
          </cell>
          <cell r="DQ68">
            <v>56</v>
          </cell>
          <cell r="DR68" t="str">
            <v/>
          </cell>
          <cell r="DS68">
            <v>13</v>
          </cell>
          <cell r="DT68" t="str">
            <v/>
          </cell>
          <cell r="DU68">
            <v>2</v>
          </cell>
          <cell r="DV68" t="str">
            <v/>
          </cell>
          <cell r="DW68" t="str">
            <v/>
          </cell>
          <cell r="DX68" t="str">
            <v/>
          </cell>
          <cell r="DY68">
            <v>23</v>
          </cell>
          <cell r="DZ68">
            <v>48</v>
          </cell>
          <cell r="EA68">
            <v>45</v>
          </cell>
          <cell r="EB68" t="str">
            <v/>
          </cell>
          <cell r="EC68" t="str">
            <v/>
          </cell>
          <cell r="ED68">
            <v>49</v>
          </cell>
        </row>
        <row r="69">
          <cell r="A69" t="str">
            <v>6.1.4</v>
          </cell>
          <cell r="B69" t="str">
            <v>Scientific and technical journal articles (per billion GDP, PPP, 2005 $)</v>
          </cell>
          <cell r="C69" t="str">
            <v>good</v>
          </cell>
          <cell r="D69" t="str">
            <v>SCORE</v>
          </cell>
          <cell r="E69">
            <v>119</v>
          </cell>
          <cell r="F69">
            <v>92</v>
          </cell>
          <cell r="G69">
            <v>129</v>
          </cell>
          <cell r="H69">
            <v>47</v>
          </cell>
          <cell r="I69">
            <v>35</v>
          </cell>
          <cell r="J69">
            <v>7</v>
          </cell>
          <cell r="K69">
            <v>20</v>
          </cell>
          <cell r="L69">
            <v>97</v>
          </cell>
          <cell r="M69">
            <v>87</v>
          </cell>
          <cell r="N69">
            <v>105</v>
          </cell>
          <cell r="O69">
            <v>61</v>
          </cell>
          <cell r="P69">
            <v>13</v>
          </cell>
          <cell r="Q69">
            <v>63</v>
          </cell>
          <cell r="R69">
            <v>100</v>
          </cell>
          <cell r="S69">
            <v>88</v>
          </cell>
          <cell r="T69">
            <v>76</v>
          </cell>
          <cell r="U69">
            <v>46</v>
          </cell>
          <cell r="V69">
            <v>112</v>
          </cell>
          <cell r="W69">
            <v>38</v>
          </cell>
          <cell r="X69">
            <v>72</v>
          </cell>
          <cell r="Y69">
            <v>109</v>
          </cell>
          <cell r="Z69">
            <v>60</v>
          </cell>
          <cell r="AA69">
            <v>9</v>
          </cell>
          <cell r="AB69">
            <v>41</v>
          </cell>
          <cell r="AC69">
            <v>40</v>
          </cell>
          <cell r="AD69">
            <v>102</v>
          </cell>
          <cell r="AE69">
            <v>83</v>
          </cell>
          <cell r="AF69">
            <v>106</v>
          </cell>
          <cell r="AG69">
            <v>29</v>
          </cell>
          <cell r="AH69">
            <v>45</v>
          </cell>
          <cell r="AI69">
            <v>24</v>
          </cell>
          <cell r="AJ69">
            <v>6</v>
          </cell>
          <cell r="AK69">
            <v>128</v>
          </cell>
          <cell r="AL69">
            <v>116</v>
          </cell>
          <cell r="AM69">
            <v>58</v>
          </cell>
          <cell r="AN69">
            <v>127</v>
          </cell>
          <cell r="AO69">
            <v>14</v>
          </cell>
          <cell r="AP69">
            <v>79</v>
          </cell>
          <cell r="AQ69">
            <v>5</v>
          </cell>
          <cell r="AR69">
            <v>23</v>
          </cell>
          <cell r="AS69">
            <v>48</v>
          </cell>
          <cell r="AT69">
            <v>21</v>
          </cell>
          <cell r="AU69">
            <v>64</v>
          </cell>
          <cell r="AV69">
            <v>17</v>
          </cell>
          <cell r="AW69">
            <v>123</v>
          </cell>
          <cell r="AX69">
            <v>69</v>
          </cell>
          <cell r="AY69">
            <v>126</v>
          </cell>
          <cell r="AZ69" t="str">
            <v/>
          </cell>
          <cell r="BA69">
            <v>31</v>
          </cell>
          <cell r="BB69">
            <v>12</v>
          </cell>
          <cell r="BC69">
            <v>52</v>
          </cell>
          <cell r="BD69">
            <v>125</v>
          </cell>
          <cell r="BE69">
            <v>54</v>
          </cell>
          <cell r="BF69">
            <v>30</v>
          </cell>
          <cell r="BG69">
            <v>1</v>
          </cell>
          <cell r="BH69">
            <v>25</v>
          </cell>
          <cell r="BI69">
            <v>78</v>
          </cell>
          <cell r="BJ69">
            <v>32</v>
          </cell>
          <cell r="BK69">
            <v>33</v>
          </cell>
          <cell r="BL69">
            <v>118</v>
          </cell>
          <cell r="BM69">
            <v>59</v>
          </cell>
          <cell r="BN69">
            <v>26</v>
          </cell>
          <cell r="BO69">
            <v>89</v>
          </cell>
          <cell r="BP69">
            <v>93</v>
          </cell>
          <cell r="BQ69">
            <v>62</v>
          </cell>
          <cell r="BR69">
            <v>55</v>
          </cell>
          <cell r="BS69">
            <v>42</v>
          </cell>
          <cell r="BT69">
            <v>86</v>
          </cell>
          <cell r="BU69">
            <v>67</v>
          </cell>
          <cell r="BV69">
            <v>71</v>
          </cell>
          <cell r="BW69">
            <v>49</v>
          </cell>
          <cell r="BX69">
            <v>81</v>
          </cell>
          <cell r="BY69">
            <v>98</v>
          </cell>
          <cell r="BZ69">
            <v>104</v>
          </cell>
          <cell r="CA69">
            <v>70</v>
          </cell>
          <cell r="CB69">
            <v>43</v>
          </cell>
          <cell r="CC69">
            <v>73</v>
          </cell>
          <cell r="CD69">
            <v>68</v>
          </cell>
          <cell r="CE69">
            <v>99</v>
          </cell>
          <cell r="CF69">
            <v>107</v>
          </cell>
          <cell r="CG69">
            <v>77</v>
          </cell>
          <cell r="CH69">
            <v>10</v>
          </cell>
          <cell r="CI69">
            <v>4</v>
          </cell>
          <cell r="CJ69">
            <v>114</v>
          </cell>
          <cell r="CK69">
            <v>75</v>
          </cell>
          <cell r="CL69">
            <v>96</v>
          </cell>
          <cell r="CM69">
            <v>15</v>
          </cell>
          <cell r="CN69">
            <v>82</v>
          </cell>
          <cell r="CO69">
            <v>91</v>
          </cell>
          <cell r="CP69">
            <v>84</v>
          </cell>
          <cell r="CQ69">
            <v>121</v>
          </cell>
          <cell r="CR69">
            <v>115</v>
          </cell>
          <cell r="CS69">
            <v>117</v>
          </cell>
          <cell r="CT69">
            <v>34</v>
          </cell>
          <cell r="CU69">
            <v>28</v>
          </cell>
          <cell r="CV69">
            <v>120</v>
          </cell>
          <cell r="CW69">
            <v>56</v>
          </cell>
          <cell r="CX69">
            <v>44</v>
          </cell>
          <cell r="CY69">
            <v>101</v>
          </cell>
          <cell r="CZ69">
            <v>108</v>
          </cell>
          <cell r="DA69">
            <v>66</v>
          </cell>
          <cell r="DB69">
            <v>27</v>
          </cell>
          <cell r="DC69">
            <v>18</v>
          </cell>
          <cell r="DD69">
            <v>39</v>
          </cell>
          <cell r="DE69">
            <v>8</v>
          </cell>
          <cell r="DF69">
            <v>50</v>
          </cell>
          <cell r="DG69">
            <v>19</v>
          </cell>
          <cell r="DH69">
            <v>95</v>
          </cell>
          <cell r="DI69">
            <v>122</v>
          </cell>
          <cell r="DJ69">
            <v>113</v>
          </cell>
          <cell r="DK69">
            <v>3</v>
          </cell>
          <cell r="DL69">
            <v>2</v>
          </cell>
          <cell r="DM69">
            <v>110</v>
          </cell>
          <cell r="DN69">
            <v>90</v>
          </cell>
          <cell r="DO69">
            <v>74</v>
          </cell>
          <cell r="DP69">
            <v>65</v>
          </cell>
          <cell r="DQ69">
            <v>85</v>
          </cell>
          <cell r="DR69">
            <v>36</v>
          </cell>
          <cell r="DS69">
            <v>37</v>
          </cell>
          <cell r="DT69">
            <v>57</v>
          </cell>
          <cell r="DU69">
            <v>51</v>
          </cell>
          <cell r="DV69">
            <v>111</v>
          </cell>
          <cell r="DW69">
            <v>11</v>
          </cell>
          <cell r="DX69">
            <v>22</v>
          </cell>
          <cell r="DY69">
            <v>53</v>
          </cell>
          <cell r="DZ69">
            <v>94</v>
          </cell>
          <cell r="EA69">
            <v>103</v>
          </cell>
          <cell r="EB69">
            <v>124</v>
          </cell>
          <cell r="EC69">
            <v>80</v>
          </cell>
          <cell r="ED69">
            <v>16</v>
          </cell>
        </row>
        <row r="70">
          <cell r="A70" t="str">
            <v>6.2.1</v>
          </cell>
          <cell r="B70" t="str">
            <v>Growth rate of GDP per person engaged (constant 1990 US$ at PPP, 2007 to 2008)</v>
          </cell>
          <cell r="C70" t="str">
            <v>good</v>
          </cell>
          <cell r="D70" t="str">
            <v>SCORE</v>
          </cell>
          <cell r="E70">
            <v>14</v>
          </cell>
          <cell r="F70">
            <v>93</v>
          </cell>
          <cell r="G70">
            <v>2</v>
          </cell>
          <cell r="H70">
            <v>45</v>
          </cell>
          <cell r="I70">
            <v>9</v>
          </cell>
          <cell r="J70">
            <v>86</v>
          </cell>
          <cell r="K70">
            <v>84</v>
          </cell>
          <cell r="L70">
            <v>3</v>
          </cell>
          <cell r="M70">
            <v>21</v>
          </cell>
          <cell r="N70">
            <v>32</v>
          </cell>
          <cell r="O70">
            <v>4</v>
          </cell>
          <cell r="P70">
            <v>95</v>
          </cell>
          <cell r="Q70" t="str">
            <v/>
          </cell>
          <cell r="R70">
            <v>42</v>
          </cell>
          <cell r="S70">
            <v>97</v>
          </cell>
          <cell r="T70" t="str">
            <v/>
          </cell>
          <cell r="U70">
            <v>29</v>
          </cell>
          <cell r="V70" t="str">
            <v/>
          </cell>
          <cell r="W70">
            <v>40</v>
          </cell>
          <cell r="X70">
            <v>60</v>
          </cell>
          <cell r="Y70">
            <v>30</v>
          </cell>
          <cell r="Z70">
            <v>70</v>
          </cell>
          <cell r="AA70">
            <v>100</v>
          </cell>
          <cell r="AB70">
            <v>66</v>
          </cell>
          <cell r="AC70">
            <v>5</v>
          </cell>
          <cell r="AD70">
            <v>87</v>
          </cell>
          <cell r="AE70">
            <v>105</v>
          </cell>
          <cell r="AF70">
            <v>81</v>
          </cell>
          <cell r="AG70">
            <v>68</v>
          </cell>
          <cell r="AH70">
            <v>71</v>
          </cell>
          <cell r="AI70">
            <v>53</v>
          </cell>
          <cell r="AJ70">
            <v>107</v>
          </cell>
          <cell r="AK70">
            <v>54</v>
          </cell>
          <cell r="AL70">
            <v>38</v>
          </cell>
          <cell r="AM70">
            <v>25</v>
          </cell>
          <cell r="AN70" t="str">
            <v/>
          </cell>
          <cell r="AO70">
            <v>109</v>
          </cell>
          <cell r="AP70">
            <v>8</v>
          </cell>
          <cell r="AQ70">
            <v>96</v>
          </cell>
          <cell r="AR70">
            <v>78</v>
          </cell>
          <cell r="AS70">
            <v>22</v>
          </cell>
          <cell r="AT70">
            <v>89</v>
          </cell>
          <cell r="AU70">
            <v>26</v>
          </cell>
          <cell r="AV70">
            <v>58</v>
          </cell>
          <cell r="AW70">
            <v>88</v>
          </cell>
          <cell r="AX70" t="str">
            <v/>
          </cell>
          <cell r="AY70" t="str">
            <v/>
          </cell>
          <cell r="AZ70">
            <v>80</v>
          </cell>
          <cell r="BA70">
            <v>61</v>
          </cell>
          <cell r="BB70">
            <v>47</v>
          </cell>
          <cell r="BC70">
            <v>23</v>
          </cell>
          <cell r="BD70">
            <v>34</v>
          </cell>
          <cell r="BE70">
            <v>79</v>
          </cell>
          <cell r="BF70">
            <v>104</v>
          </cell>
          <cell r="BG70">
            <v>91</v>
          </cell>
          <cell r="BH70">
            <v>103</v>
          </cell>
          <cell r="BI70">
            <v>108</v>
          </cell>
          <cell r="BJ70">
            <v>90</v>
          </cell>
          <cell r="BK70">
            <v>57</v>
          </cell>
          <cell r="BL70">
            <v>82</v>
          </cell>
          <cell r="BM70">
            <v>98</v>
          </cell>
          <cell r="BN70">
            <v>63</v>
          </cell>
          <cell r="BO70">
            <v>43</v>
          </cell>
          <cell r="BP70">
            <v>20</v>
          </cell>
          <cell r="BQ70">
            <v>111</v>
          </cell>
          <cell r="BR70" t="str">
            <v/>
          </cell>
          <cell r="BS70">
            <v>33</v>
          </cell>
          <cell r="BT70">
            <v>112</v>
          </cell>
          <cell r="BU70">
            <v>64</v>
          </cell>
          <cell r="BV70">
            <v>56</v>
          </cell>
          <cell r="BW70">
            <v>12</v>
          </cell>
          <cell r="BX70">
            <v>55</v>
          </cell>
          <cell r="BY70">
            <v>52</v>
          </cell>
          <cell r="BZ70" t="str">
            <v/>
          </cell>
          <cell r="CA70">
            <v>85</v>
          </cell>
          <cell r="CB70">
            <v>6</v>
          </cell>
          <cell r="CC70" t="str">
            <v/>
          </cell>
          <cell r="CD70">
            <v>37</v>
          </cell>
          <cell r="CE70">
            <v>24</v>
          </cell>
          <cell r="CF70" t="str">
            <v/>
          </cell>
          <cell r="CG70" t="str">
            <v/>
          </cell>
          <cell r="CH70">
            <v>77</v>
          </cell>
          <cell r="CI70">
            <v>106</v>
          </cell>
          <cell r="CJ70" t="str">
            <v/>
          </cell>
          <cell r="CK70">
            <v>16</v>
          </cell>
          <cell r="CL70">
            <v>44</v>
          </cell>
          <cell r="CM70">
            <v>101</v>
          </cell>
          <cell r="CN70">
            <v>17</v>
          </cell>
          <cell r="CO70">
            <v>27</v>
          </cell>
          <cell r="CP70" t="str">
            <v/>
          </cell>
          <cell r="CQ70" t="str">
            <v/>
          </cell>
          <cell r="CR70">
            <v>69</v>
          </cell>
          <cell r="CS70">
            <v>46</v>
          </cell>
          <cell r="CT70">
            <v>74</v>
          </cell>
          <cell r="CU70">
            <v>94</v>
          </cell>
          <cell r="CV70">
            <v>1</v>
          </cell>
          <cell r="CW70">
            <v>13</v>
          </cell>
          <cell r="CX70">
            <v>19</v>
          </cell>
          <cell r="CY70" t="str">
            <v/>
          </cell>
          <cell r="CZ70">
            <v>51</v>
          </cell>
          <cell r="DA70">
            <v>83</v>
          </cell>
          <cell r="DB70" t="str">
            <v/>
          </cell>
          <cell r="DC70">
            <v>110</v>
          </cell>
          <cell r="DD70">
            <v>36</v>
          </cell>
          <cell r="DE70">
            <v>75</v>
          </cell>
          <cell r="DF70">
            <v>49</v>
          </cell>
          <cell r="DG70">
            <v>62</v>
          </cell>
          <cell r="DH70">
            <v>10</v>
          </cell>
          <cell r="DI70">
            <v>41</v>
          </cell>
          <cell r="DJ70" t="str">
            <v/>
          </cell>
          <cell r="DK70">
            <v>102</v>
          </cell>
          <cell r="DL70">
            <v>73</v>
          </cell>
          <cell r="DM70">
            <v>76</v>
          </cell>
          <cell r="DN70">
            <v>11</v>
          </cell>
          <cell r="DO70">
            <v>18</v>
          </cell>
          <cell r="DP70">
            <v>72</v>
          </cell>
          <cell r="DQ70">
            <v>50</v>
          </cell>
          <cell r="DR70">
            <v>59</v>
          </cell>
          <cell r="DS70">
            <v>99</v>
          </cell>
          <cell r="DT70">
            <v>15</v>
          </cell>
          <cell r="DU70">
            <v>48</v>
          </cell>
          <cell r="DV70">
            <v>35</v>
          </cell>
          <cell r="DW70">
            <v>65</v>
          </cell>
          <cell r="DX70">
            <v>39</v>
          </cell>
          <cell r="DY70">
            <v>7</v>
          </cell>
          <cell r="DZ70">
            <v>67</v>
          </cell>
          <cell r="EA70">
            <v>28</v>
          </cell>
          <cell r="EB70">
            <v>92</v>
          </cell>
          <cell r="EC70">
            <v>31</v>
          </cell>
          <cell r="ED70">
            <v>113</v>
          </cell>
        </row>
        <row r="71">
          <cell r="A71" t="str">
            <v>6.2.2</v>
          </cell>
          <cell r="B71" t="str">
            <v>New business density (new registrations per one thousand people ages 15-64)</v>
          </cell>
          <cell r="C71" t="str">
            <v>good</v>
          </cell>
          <cell r="D71" t="str">
            <v>SCORE</v>
          </cell>
          <cell r="E71">
            <v>63</v>
          </cell>
          <cell r="F71">
            <v>80</v>
          </cell>
          <cell r="G71" t="str">
            <v/>
          </cell>
          <cell r="H71">
            <v>79</v>
          </cell>
          <cell r="I71">
            <v>51</v>
          </cell>
          <cell r="J71">
            <v>13</v>
          </cell>
          <cell r="K71">
            <v>74</v>
          </cell>
          <cell r="L71">
            <v>59</v>
          </cell>
          <cell r="M71" t="str">
            <v/>
          </cell>
          <cell r="N71" t="str">
            <v/>
          </cell>
          <cell r="O71">
            <v>64</v>
          </cell>
          <cell r="P71">
            <v>22</v>
          </cell>
          <cell r="Q71" t="str">
            <v/>
          </cell>
          <cell r="R71">
            <v>81</v>
          </cell>
          <cell r="S71">
            <v>75</v>
          </cell>
          <cell r="T71" t="str">
            <v/>
          </cell>
          <cell r="U71">
            <v>38</v>
          </cell>
          <cell r="V71" t="str">
            <v/>
          </cell>
          <cell r="W71">
            <v>12</v>
          </cell>
          <cell r="X71">
            <v>91</v>
          </cell>
          <cell r="Y71">
            <v>85</v>
          </cell>
          <cell r="Z71" t="str">
            <v/>
          </cell>
          <cell r="AA71">
            <v>8</v>
          </cell>
          <cell r="AB71">
            <v>42</v>
          </cell>
          <cell r="AC71" t="str">
            <v/>
          </cell>
          <cell r="AD71">
            <v>58</v>
          </cell>
          <cell r="AE71">
            <v>5</v>
          </cell>
          <cell r="AF71" t="str">
            <v/>
          </cell>
          <cell r="AG71">
            <v>36</v>
          </cell>
          <cell r="AH71">
            <v>1</v>
          </cell>
          <cell r="AI71">
            <v>31</v>
          </cell>
          <cell r="AJ71">
            <v>19</v>
          </cell>
          <cell r="AK71">
            <v>41</v>
          </cell>
          <cell r="AL71" t="str">
            <v/>
          </cell>
          <cell r="AM71">
            <v>88</v>
          </cell>
          <cell r="AN71">
            <v>55</v>
          </cell>
          <cell r="AO71">
            <v>6</v>
          </cell>
          <cell r="AP71">
            <v>93</v>
          </cell>
          <cell r="AQ71">
            <v>28</v>
          </cell>
          <cell r="AR71">
            <v>30</v>
          </cell>
          <cell r="AS71">
            <v>39</v>
          </cell>
          <cell r="AT71">
            <v>54</v>
          </cell>
          <cell r="AU71">
            <v>69</v>
          </cell>
          <cell r="AV71">
            <v>56</v>
          </cell>
          <cell r="AW71">
            <v>70</v>
          </cell>
          <cell r="AX71" t="str">
            <v/>
          </cell>
          <cell r="AY71" t="str">
            <v/>
          </cell>
          <cell r="AZ71">
            <v>2</v>
          </cell>
          <cell r="BA71">
            <v>14</v>
          </cell>
          <cell r="BB71">
            <v>4</v>
          </cell>
          <cell r="BC71">
            <v>89</v>
          </cell>
          <cell r="BD71">
            <v>87</v>
          </cell>
          <cell r="BE71" t="str">
            <v/>
          </cell>
          <cell r="BF71">
            <v>17</v>
          </cell>
          <cell r="BG71">
            <v>21</v>
          </cell>
          <cell r="BH71">
            <v>45</v>
          </cell>
          <cell r="BI71">
            <v>57</v>
          </cell>
          <cell r="BJ71">
            <v>49</v>
          </cell>
          <cell r="BK71">
            <v>67</v>
          </cell>
          <cell r="BL71">
            <v>35</v>
          </cell>
          <cell r="BM71">
            <v>62</v>
          </cell>
          <cell r="BN71">
            <v>46</v>
          </cell>
          <cell r="BO71" t="str">
            <v/>
          </cell>
          <cell r="BP71">
            <v>52</v>
          </cell>
          <cell r="BQ71">
            <v>18</v>
          </cell>
          <cell r="BR71" t="str">
            <v/>
          </cell>
          <cell r="BS71">
            <v>40</v>
          </cell>
          <cell r="BT71">
            <v>10</v>
          </cell>
          <cell r="BU71">
            <v>15</v>
          </cell>
          <cell r="BV71">
            <v>92</v>
          </cell>
          <cell r="BW71">
            <v>90</v>
          </cell>
          <cell r="BX71">
            <v>37</v>
          </cell>
          <cell r="BY71" t="str">
            <v/>
          </cell>
          <cell r="BZ71">
            <v>11</v>
          </cell>
          <cell r="CA71">
            <v>71</v>
          </cell>
          <cell r="CB71">
            <v>48</v>
          </cell>
          <cell r="CC71" t="str">
            <v/>
          </cell>
          <cell r="CD71">
            <v>50</v>
          </cell>
          <cell r="CE71" t="str">
            <v/>
          </cell>
          <cell r="CF71" t="str">
            <v/>
          </cell>
          <cell r="CG71" t="str">
            <v/>
          </cell>
          <cell r="CH71">
            <v>29</v>
          </cell>
          <cell r="CI71">
            <v>3</v>
          </cell>
          <cell r="CJ71" t="str">
            <v/>
          </cell>
          <cell r="CK71">
            <v>95</v>
          </cell>
          <cell r="CL71">
            <v>65</v>
          </cell>
          <cell r="CM71">
            <v>20</v>
          </cell>
          <cell r="CN71">
            <v>47</v>
          </cell>
          <cell r="CO71">
            <v>94</v>
          </cell>
          <cell r="CP71">
            <v>83</v>
          </cell>
          <cell r="CQ71" t="str">
            <v/>
          </cell>
          <cell r="CR71">
            <v>33</v>
          </cell>
          <cell r="CS71">
            <v>86</v>
          </cell>
          <cell r="CT71">
            <v>76</v>
          </cell>
          <cell r="CU71">
            <v>26</v>
          </cell>
          <cell r="CV71" t="str">
            <v/>
          </cell>
          <cell r="CW71">
            <v>27</v>
          </cell>
          <cell r="CX71">
            <v>34</v>
          </cell>
          <cell r="CY71">
            <v>77</v>
          </cell>
          <cell r="CZ71" t="str">
            <v/>
          </cell>
          <cell r="DA71">
            <v>84</v>
          </cell>
          <cell r="DB71">
            <v>44</v>
          </cell>
          <cell r="DC71">
            <v>9</v>
          </cell>
          <cell r="DD71">
            <v>25</v>
          </cell>
          <cell r="DE71">
            <v>23</v>
          </cell>
          <cell r="DF71">
            <v>66</v>
          </cell>
          <cell r="DG71">
            <v>32</v>
          </cell>
          <cell r="DH71">
            <v>82</v>
          </cell>
          <cell r="DI71" t="str">
            <v/>
          </cell>
          <cell r="DJ71" t="str">
            <v/>
          </cell>
          <cell r="DK71">
            <v>24</v>
          </cell>
          <cell r="DL71">
            <v>16</v>
          </cell>
          <cell r="DM71" t="str">
            <v/>
          </cell>
          <cell r="DN71">
            <v>78</v>
          </cell>
          <cell r="DO71" t="str">
            <v/>
          </cell>
          <cell r="DP71">
            <v>73</v>
          </cell>
          <cell r="DQ71" t="str">
            <v/>
          </cell>
          <cell r="DR71">
            <v>53</v>
          </cell>
          <cell r="DS71">
            <v>61</v>
          </cell>
          <cell r="DT71">
            <v>68</v>
          </cell>
          <cell r="DU71">
            <v>72</v>
          </cell>
          <cell r="DV71" t="str">
            <v/>
          </cell>
          <cell r="DW71">
            <v>7</v>
          </cell>
          <cell r="DX71" t="str">
            <v/>
          </cell>
          <cell r="DY71">
            <v>43</v>
          </cell>
          <cell r="DZ71" t="str">
            <v/>
          </cell>
          <cell r="EA71" t="str">
            <v/>
          </cell>
          <cell r="EB71" t="str">
            <v/>
          </cell>
          <cell r="EC71">
            <v>60</v>
          </cell>
          <cell r="ED71" t="str">
            <v/>
          </cell>
        </row>
        <row r="72">
          <cell r="A72" t="str">
            <v>6.2.3</v>
          </cell>
          <cell r="B72" t="str">
            <v>Total computer software spending (% of GDP)</v>
          </cell>
          <cell r="C72" t="str">
            <v>good</v>
          </cell>
          <cell r="D72" t="str">
            <v>SCORE</v>
          </cell>
          <cell r="E72" t="str">
            <v/>
          </cell>
          <cell r="F72">
            <v>65</v>
          </cell>
          <cell r="G72" t="str">
            <v/>
          </cell>
          <cell r="H72">
            <v>54</v>
          </cell>
          <cell r="I72" t="str">
            <v/>
          </cell>
          <cell r="J72">
            <v>25</v>
          </cell>
          <cell r="K72">
            <v>12</v>
          </cell>
          <cell r="L72" t="str">
            <v/>
          </cell>
          <cell r="M72" t="str">
            <v/>
          </cell>
          <cell r="N72">
            <v>69</v>
          </cell>
          <cell r="O72" t="str">
            <v/>
          </cell>
          <cell r="P72">
            <v>13</v>
          </cell>
          <cell r="Q72" t="str">
            <v/>
          </cell>
          <cell r="R72">
            <v>68</v>
          </cell>
          <cell r="S72" t="str">
            <v/>
          </cell>
          <cell r="T72" t="str">
            <v/>
          </cell>
          <cell r="U72">
            <v>46</v>
          </cell>
          <cell r="V72" t="str">
            <v/>
          </cell>
          <cell r="W72">
            <v>38</v>
          </cell>
          <cell r="X72" t="str">
            <v/>
          </cell>
          <cell r="Y72" t="str">
            <v/>
          </cell>
          <cell r="Z72">
            <v>67</v>
          </cell>
          <cell r="AA72">
            <v>14</v>
          </cell>
          <cell r="AB72">
            <v>43</v>
          </cell>
          <cell r="AC72">
            <v>30</v>
          </cell>
          <cell r="AD72">
            <v>62</v>
          </cell>
          <cell r="AE72">
            <v>57</v>
          </cell>
          <cell r="AF72" t="str">
            <v/>
          </cell>
          <cell r="AG72" t="str">
            <v/>
          </cell>
          <cell r="AH72" t="str">
            <v/>
          </cell>
          <cell r="AI72">
            <v>2</v>
          </cell>
          <cell r="AJ72">
            <v>11</v>
          </cell>
          <cell r="AK72" t="str">
            <v/>
          </cell>
          <cell r="AL72">
            <v>66</v>
          </cell>
          <cell r="AM72">
            <v>60</v>
          </cell>
          <cell r="AN72" t="str">
            <v/>
          </cell>
          <cell r="AO72" t="str">
            <v/>
          </cell>
          <cell r="AP72" t="str">
            <v/>
          </cell>
          <cell r="AQ72">
            <v>9</v>
          </cell>
          <cell r="AR72">
            <v>20</v>
          </cell>
          <cell r="AS72" t="str">
            <v/>
          </cell>
          <cell r="AT72">
            <v>16</v>
          </cell>
          <cell r="AU72" t="str">
            <v/>
          </cell>
          <cell r="AV72">
            <v>34</v>
          </cell>
          <cell r="AW72" t="str">
            <v/>
          </cell>
          <cell r="AX72" t="str">
            <v/>
          </cell>
          <cell r="AY72">
            <v>47</v>
          </cell>
          <cell r="AZ72">
            <v>39</v>
          </cell>
          <cell r="BA72">
            <v>5</v>
          </cell>
          <cell r="BB72" t="str">
            <v/>
          </cell>
          <cell r="BC72">
            <v>50</v>
          </cell>
          <cell r="BD72">
            <v>44</v>
          </cell>
          <cell r="BE72">
            <v>55</v>
          </cell>
          <cell r="BF72">
            <v>10</v>
          </cell>
          <cell r="BG72">
            <v>27</v>
          </cell>
          <cell r="BH72">
            <v>23</v>
          </cell>
          <cell r="BI72">
            <v>59</v>
          </cell>
          <cell r="BJ72">
            <v>35</v>
          </cell>
          <cell r="BK72">
            <v>56</v>
          </cell>
          <cell r="BL72" t="str">
            <v/>
          </cell>
          <cell r="BM72">
            <v>31</v>
          </cell>
          <cell r="BN72">
            <v>32</v>
          </cell>
          <cell r="BO72">
            <v>49</v>
          </cell>
          <cell r="BP72" t="str">
            <v/>
          </cell>
          <cell r="BQ72" t="str">
            <v/>
          </cell>
          <cell r="BR72" t="str">
            <v/>
          </cell>
          <cell r="BS72" t="str">
            <v/>
          </cell>
          <cell r="BT72" t="str">
            <v/>
          </cell>
          <cell r="BU72" t="str">
            <v/>
          </cell>
          <cell r="BV72" t="str">
            <v/>
          </cell>
          <cell r="BW72" t="str">
            <v/>
          </cell>
          <cell r="BX72">
            <v>28</v>
          </cell>
          <cell r="BY72" t="str">
            <v/>
          </cell>
          <cell r="BZ72" t="str">
            <v/>
          </cell>
          <cell r="CA72">
            <v>52</v>
          </cell>
          <cell r="CB72" t="str">
            <v/>
          </cell>
          <cell r="CC72" t="str">
            <v/>
          </cell>
          <cell r="CD72">
            <v>51</v>
          </cell>
          <cell r="CE72" t="str">
            <v/>
          </cell>
          <cell r="CF72" t="str">
            <v/>
          </cell>
          <cell r="CG72" t="str">
            <v/>
          </cell>
          <cell r="CH72">
            <v>3</v>
          </cell>
          <cell r="CI72">
            <v>36</v>
          </cell>
          <cell r="CJ72" t="str">
            <v/>
          </cell>
          <cell r="CK72" t="str">
            <v/>
          </cell>
          <cell r="CL72">
            <v>72</v>
          </cell>
          <cell r="CM72">
            <v>17</v>
          </cell>
          <cell r="CN72" t="str">
            <v/>
          </cell>
          <cell r="CO72">
            <v>53</v>
          </cell>
          <cell r="CP72">
            <v>71</v>
          </cell>
          <cell r="CQ72" t="str">
            <v/>
          </cell>
          <cell r="CR72">
            <v>61</v>
          </cell>
          <cell r="CS72">
            <v>70</v>
          </cell>
          <cell r="CT72">
            <v>24</v>
          </cell>
          <cell r="CU72">
            <v>21</v>
          </cell>
          <cell r="CV72" t="str">
            <v/>
          </cell>
          <cell r="CW72">
            <v>41</v>
          </cell>
          <cell r="CX72">
            <v>33</v>
          </cell>
          <cell r="CY72" t="str">
            <v/>
          </cell>
          <cell r="CZ72">
            <v>37</v>
          </cell>
          <cell r="DA72">
            <v>45</v>
          </cell>
          <cell r="DB72" t="str">
            <v/>
          </cell>
          <cell r="DC72">
            <v>19</v>
          </cell>
          <cell r="DD72">
            <v>26</v>
          </cell>
          <cell r="DE72">
            <v>22</v>
          </cell>
          <cell r="DF72">
            <v>8</v>
          </cell>
          <cell r="DG72">
            <v>18</v>
          </cell>
          <cell r="DH72">
            <v>74</v>
          </cell>
          <cell r="DI72" t="str">
            <v/>
          </cell>
          <cell r="DJ72" t="str">
            <v/>
          </cell>
          <cell r="DK72">
            <v>4</v>
          </cell>
          <cell r="DL72">
            <v>1</v>
          </cell>
          <cell r="DM72" t="str">
            <v/>
          </cell>
          <cell r="DN72" t="str">
            <v/>
          </cell>
          <cell r="DO72" t="str">
            <v/>
          </cell>
          <cell r="DP72">
            <v>15</v>
          </cell>
          <cell r="DQ72" t="str">
            <v/>
          </cell>
          <cell r="DR72">
            <v>42</v>
          </cell>
          <cell r="DS72">
            <v>48</v>
          </cell>
          <cell r="DT72" t="str">
            <v/>
          </cell>
          <cell r="DU72">
            <v>29</v>
          </cell>
          <cell r="DV72">
            <v>58</v>
          </cell>
          <cell r="DW72">
            <v>6</v>
          </cell>
          <cell r="DX72">
            <v>7</v>
          </cell>
          <cell r="DY72">
            <v>64</v>
          </cell>
          <cell r="DZ72">
            <v>63</v>
          </cell>
          <cell r="EA72">
            <v>40</v>
          </cell>
          <cell r="EB72" t="str">
            <v/>
          </cell>
          <cell r="EC72" t="str">
            <v/>
          </cell>
          <cell r="ED72">
            <v>73</v>
          </cell>
        </row>
        <row r="73">
          <cell r="A73" t="str">
            <v>6.3.1</v>
          </cell>
          <cell r="B73" t="str">
            <v>Royalty and license fees, receipts (% of GDP)</v>
          </cell>
          <cell r="C73" t="str">
            <v>good</v>
          </cell>
          <cell r="D73" t="str">
            <v>SCORE</v>
          </cell>
          <cell r="E73">
            <v>49</v>
          </cell>
          <cell r="F73" t="str">
            <v/>
          </cell>
          <cell r="G73">
            <v>66</v>
          </cell>
          <cell r="H73">
            <v>53</v>
          </cell>
          <cell r="I73" t="str">
            <v/>
          </cell>
          <cell r="J73">
            <v>39</v>
          </cell>
          <cell r="K73">
            <v>19</v>
          </cell>
          <cell r="L73">
            <v>74</v>
          </cell>
          <cell r="M73" t="str">
            <v/>
          </cell>
          <cell r="N73">
            <v>92</v>
          </cell>
          <cell r="O73">
            <v>61</v>
          </cell>
          <cell r="P73">
            <v>12</v>
          </cell>
          <cell r="Q73">
            <v>94</v>
          </cell>
          <cell r="R73">
            <v>65</v>
          </cell>
          <cell r="S73">
            <v>36</v>
          </cell>
          <cell r="T73">
            <v>73</v>
          </cell>
          <cell r="U73">
            <v>55</v>
          </cell>
          <cell r="V73" t="str">
            <v/>
          </cell>
          <cell r="W73">
            <v>60</v>
          </cell>
          <cell r="X73">
            <v>90</v>
          </cell>
          <cell r="Y73">
            <v>91</v>
          </cell>
          <cell r="Z73">
            <v>83</v>
          </cell>
          <cell r="AA73">
            <v>18</v>
          </cell>
          <cell r="AB73">
            <v>52</v>
          </cell>
          <cell r="AC73">
            <v>69</v>
          </cell>
          <cell r="AD73">
            <v>58</v>
          </cell>
          <cell r="AE73">
            <v>79</v>
          </cell>
          <cell r="AF73">
            <v>85</v>
          </cell>
          <cell r="AG73">
            <v>47</v>
          </cell>
          <cell r="AH73">
            <v>46</v>
          </cell>
          <cell r="AI73">
            <v>48</v>
          </cell>
          <cell r="AJ73" t="str">
            <v/>
          </cell>
          <cell r="AK73" t="str">
            <v/>
          </cell>
          <cell r="AL73" t="str">
            <v/>
          </cell>
          <cell r="AM73">
            <v>30</v>
          </cell>
          <cell r="AN73">
            <v>82</v>
          </cell>
          <cell r="AO73">
            <v>24</v>
          </cell>
          <cell r="AP73">
            <v>70</v>
          </cell>
          <cell r="AQ73">
            <v>7</v>
          </cell>
          <cell r="AR73">
            <v>17</v>
          </cell>
          <cell r="AS73">
            <v>38</v>
          </cell>
          <cell r="AT73">
            <v>14</v>
          </cell>
          <cell r="AU73" t="str">
            <v/>
          </cell>
          <cell r="AV73">
            <v>64</v>
          </cell>
          <cell r="AW73">
            <v>54</v>
          </cell>
          <cell r="AX73">
            <v>1</v>
          </cell>
          <cell r="AY73">
            <v>68</v>
          </cell>
          <cell r="AZ73">
            <v>20</v>
          </cell>
          <cell r="BA73">
            <v>10</v>
          </cell>
          <cell r="BB73">
            <v>95</v>
          </cell>
          <cell r="BC73">
            <v>63</v>
          </cell>
          <cell r="BD73">
            <v>71</v>
          </cell>
          <cell r="BE73" t="str">
            <v/>
          </cell>
          <cell r="BF73">
            <v>4</v>
          </cell>
          <cell r="BG73">
            <v>15</v>
          </cell>
          <cell r="BH73">
            <v>45</v>
          </cell>
          <cell r="BI73">
            <v>33</v>
          </cell>
          <cell r="BJ73">
            <v>13</v>
          </cell>
          <cell r="BK73" t="str">
            <v/>
          </cell>
          <cell r="BL73">
            <v>97</v>
          </cell>
          <cell r="BM73">
            <v>41</v>
          </cell>
          <cell r="BN73">
            <v>16</v>
          </cell>
          <cell r="BO73" t="str">
            <v/>
          </cell>
          <cell r="BP73">
            <v>31</v>
          </cell>
          <cell r="BQ73">
            <v>56</v>
          </cell>
          <cell r="BR73" t="str">
            <v/>
          </cell>
          <cell r="BS73">
            <v>88</v>
          </cell>
          <cell r="BT73">
            <v>5</v>
          </cell>
          <cell r="BU73">
            <v>40</v>
          </cell>
          <cell r="BV73">
            <v>50</v>
          </cell>
          <cell r="BW73" t="str">
            <v/>
          </cell>
          <cell r="BX73">
            <v>23</v>
          </cell>
          <cell r="BY73">
            <v>77</v>
          </cell>
          <cell r="BZ73">
            <v>89</v>
          </cell>
          <cell r="CA73">
            <v>34</v>
          </cell>
          <cell r="CB73">
            <v>32</v>
          </cell>
          <cell r="CC73">
            <v>72</v>
          </cell>
          <cell r="CD73">
            <v>78</v>
          </cell>
          <cell r="CE73">
            <v>80</v>
          </cell>
          <cell r="CF73">
            <v>98</v>
          </cell>
          <cell r="CG73" t="str">
            <v/>
          </cell>
          <cell r="CH73">
            <v>8</v>
          </cell>
          <cell r="CI73">
            <v>26</v>
          </cell>
          <cell r="CJ73" t="str">
            <v/>
          </cell>
          <cell r="CK73">
            <v>96</v>
          </cell>
          <cell r="CL73" t="str">
            <v/>
          </cell>
          <cell r="CM73">
            <v>21</v>
          </cell>
          <cell r="CN73" t="str">
            <v/>
          </cell>
          <cell r="CO73">
            <v>75</v>
          </cell>
          <cell r="CP73" t="str">
            <v/>
          </cell>
          <cell r="CQ73">
            <v>2</v>
          </cell>
          <cell r="CR73">
            <v>84</v>
          </cell>
          <cell r="CS73">
            <v>86</v>
          </cell>
          <cell r="CT73">
            <v>57</v>
          </cell>
          <cell r="CU73">
            <v>42</v>
          </cell>
          <cell r="CV73" t="str">
            <v/>
          </cell>
          <cell r="CW73">
            <v>27</v>
          </cell>
          <cell r="CX73">
            <v>51</v>
          </cell>
          <cell r="CY73">
            <v>76</v>
          </cell>
          <cell r="CZ73" t="str">
            <v/>
          </cell>
          <cell r="DA73">
            <v>81</v>
          </cell>
          <cell r="DB73">
            <v>22</v>
          </cell>
          <cell r="DC73">
            <v>6</v>
          </cell>
          <cell r="DD73">
            <v>28</v>
          </cell>
          <cell r="DE73">
            <v>35</v>
          </cell>
          <cell r="DF73">
            <v>62</v>
          </cell>
          <cell r="DG73">
            <v>37</v>
          </cell>
          <cell r="DH73" t="str">
            <v/>
          </cell>
          <cell r="DI73" t="str">
            <v/>
          </cell>
          <cell r="DJ73">
            <v>87</v>
          </cell>
          <cell r="DK73">
            <v>3</v>
          </cell>
          <cell r="DL73" t="str">
            <v/>
          </cell>
          <cell r="DM73" t="str">
            <v/>
          </cell>
          <cell r="DN73">
            <v>67</v>
          </cell>
          <cell r="DO73">
            <v>99</v>
          </cell>
          <cell r="DP73">
            <v>44</v>
          </cell>
          <cell r="DQ73" t="str">
            <v/>
          </cell>
          <cell r="DR73">
            <v>43</v>
          </cell>
          <cell r="DS73" t="str">
            <v/>
          </cell>
          <cell r="DT73">
            <v>59</v>
          </cell>
          <cell r="DU73">
            <v>29</v>
          </cell>
          <cell r="DV73" t="str">
            <v/>
          </cell>
          <cell r="DW73">
            <v>11</v>
          </cell>
          <cell r="DX73">
            <v>9</v>
          </cell>
          <cell r="DY73">
            <v>93</v>
          </cell>
          <cell r="DZ73" t="str">
            <v/>
          </cell>
          <cell r="EA73" t="str">
            <v/>
          </cell>
          <cell r="EB73">
            <v>25</v>
          </cell>
          <cell r="EC73" t="str">
            <v/>
          </cell>
          <cell r="ED73" t="str">
            <v/>
          </cell>
        </row>
        <row r="74">
          <cell r="A74" t="str">
            <v>6.3.2</v>
          </cell>
          <cell r="B74" t="str">
            <v>High tech net exports (% of total net exports)</v>
          </cell>
          <cell r="C74" t="str">
            <v>good</v>
          </cell>
          <cell r="D74" t="str">
            <v>SCORE</v>
          </cell>
          <cell r="E74">
            <v>73</v>
          </cell>
          <cell r="F74">
            <v>109</v>
          </cell>
          <cell r="G74" t="str">
            <v/>
          </cell>
          <cell r="H74">
            <v>53</v>
          </cell>
          <cell r="I74">
            <v>78</v>
          </cell>
          <cell r="J74">
            <v>57</v>
          </cell>
          <cell r="K74">
            <v>23</v>
          </cell>
          <cell r="L74">
            <v>106</v>
          </cell>
          <cell r="M74">
            <v>107</v>
          </cell>
          <cell r="N74" t="str">
            <v/>
          </cell>
          <cell r="O74">
            <v>66</v>
          </cell>
          <cell r="P74">
            <v>27</v>
          </cell>
          <cell r="Q74" t="str">
            <v/>
          </cell>
          <cell r="R74">
            <v>93</v>
          </cell>
          <cell r="S74">
            <v>63</v>
          </cell>
          <cell r="T74" t="str">
            <v/>
          </cell>
          <cell r="U74">
            <v>46</v>
          </cell>
          <cell r="V74" t="str">
            <v/>
          </cell>
          <cell r="W74">
            <v>45</v>
          </cell>
          <cell r="X74">
            <v>104</v>
          </cell>
          <cell r="Y74">
            <v>101</v>
          </cell>
          <cell r="Z74" t="str">
            <v/>
          </cell>
          <cell r="AA74">
            <v>28</v>
          </cell>
          <cell r="AB74">
            <v>80</v>
          </cell>
          <cell r="AC74">
            <v>3</v>
          </cell>
          <cell r="AD74">
            <v>70</v>
          </cell>
          <cell r="AE74">
            <v>5</v>
          </cell>
          <cell r="AF74">
            <v>61</v>
          </cell>
          <cell r="AG74">
            <v>29</v>
          </cell>
          <cell r="AH74">
            <v>14</v>
          </cell>
          <cell r="AI74">
            <v>17</v>
          </cell>
          <cell r="AJ74">
            <v>22</v>
          </cell>
          <cell r="AK74">
            <v>49</v>
          </cell>
          <cell r="AL74">
            <v>87</v>
          </cell>
          <cell r="AM74">
            <v>86</v>
          </cell>
          <cell r="AN74">
            <v>44</v>
          </cell>
          <cell r="AO74">
            <v>26</v>
          </cell>
          <cell r="AP74">
            <v>85</v>
          </cell>
          <cell r="AQ74">
            <v>24</v>
          </cell>
          <cell r="AR74">
            <v>10</v>
          </cell>
          <cell r="AS74" t="str">
            <v/>
          </cell>
          <cell r="AT74">
            <v>20</v>
          </cell>
          <cell r="AU74" t="str">
            <v/>
          </cell>
          <cell r="AV74">
            <v>36</v>
          </cell>
          <cell r="AW74">
            <v>58</v>
          </cell>
          <cell r="AX74">
            <v>110</v>
          </cell>
          <cell r="AY74">
            <v>84</v>
          </cell>
          <cell r="AZ74">
            <v>21</v>
          </cell>
          <cell r="BA74">
            <v>9</v>
          </cell>
          <cell r="BB74">
            <v>51</v>
          </cell>
          <cell r="BC74">
            <v>32</v>
          </cell>
          <cell r="BD74" t="str">
            <v/>
          </cell>
          <cell r="BE74" t="str">
            <v/>
          </cell>
          <cell r="BF74">
            <v>7</v>
          </cell>
          <cell r="BG74">
            <v>8</v>
          </cell>
          <cell r="BH74">
            <v>31</v>
          </cell>
          <cell r="BI74">
            <v>90</v>
          </cell>
          <cell r="BJ74">
            <v>13</v>
          </cell>
          <cell r="BK74">
            <v>59</v>
          </cell>
          <cell r="BL74">
            <v>47</v>
          </cell>
          <cell r="BM74">
            <v>54</v>
          </cell>
          <cell r="BN74">
            <v>4</v>
          </cell>
          <cell r="BO74" t="str">
            <v/>
          </cell>
          <cell r="BP74">
            <v>94</v>
          </cell>
          <cell r="BQ74">
            <v>39</v>
          </cell>
          <cell r="BR74">
            <v>43</v>
          </cell>
          <cell r="BS74">
            <v>35</v>
          </cell>
          <cell r="BT74">
            <v>30</v>
          </cell>
          <cell r="BU74">
            <v>62</v>
          </cell>
          <cell r="BV74">
            <v>71</v>
          </cell>
          <cell r="BW74">
            <v>95</v>
          </cell>
          <cell r="BX74">
            <v>2</v>
          </cell>
          <cell r="BY74">
            <v>96</v>
          </cell>
          <cell r="BZ74">
            <v>69</v>
          </cell>
          <cell r="CA74">
            <v>12</v>
          </cell>
          <cell r="CB74">
            <v>55</v>
          </cell>
          <cell r="CC74">
            <v>88</v>
          </cell>
          <cell r="CD74" t="str">
            <v/>
          </cell>
          <cell r="CE74" t="str">
            <v/>
          </cell>
          <cell r="CF74">
            <v>81</v>
          </cell>
          <cell r="CG74">
            <v>92</v>
          </cell>
          <cell r="CH74">
            <v>16</v>
          </cell>
          <cell r="CI74">
            <v>60</v>
          </cell>
          <cell r="CJ74">
            <v>79</v>
          </cell>
          <cell r="CK74">
            <v>82</v>
          </cell>
          <cell r="CL74">
            <v>100</v>
          </cell>
          <cell r="CM74">
            <v>48</v>
          </cell>
          <cell r="CN74">
            <v>102</v>
          </cell>
          <cell r="CO74">
            <v>68</v>
          </cell>
          <cell r="CP74">
            <v>98</v>
          </cell>
          <cell r="CQ74">
            <v>72</v>
          </cell>
          <cell r="CR74">
            <v>83</v>
          </cell>
          <cell r="CS74" t="str">
            <v/>
          </cell>
          <cell r="CT74">
            <v>37</v>
          </cell>
          <cell r="CU74">
            <v>52</v>
          </cell>
          <cell r="CV74" t="str">
            <v/>
          </cell>
          <cell r="CW74">
            <v>25</v>
          </cell>
          <cell r="CX74">
            <v>67</v>
          </cell>
          <cell r="CY74">
            <v>33</v>
          </cell>
          <cell r="CZ74">
            <v>108</v>
          </cell>
          <cell r="DA74">
            <v>76</v>
          </cell>
          <cell r="DB74">
            <v>50</v>
          </cell>
          <cell r="DC74">
            <v>1</v>
          </cell>
          <cell r="DD74">
            <v>38</v>
          </cell>
          <cell r="DE74">
            <v>41</v>
          </cell>
          <cell r="DF74">
            <v>56</v>
          </cell>
          <cell r="DG74">
            <v>42</v>
          </cell>
          <cell r="DH74">
            <v>74</v>
          </cell>
          <cell r="DI74">
            <v>99</v>
          </cell>
          <cell r="DJ74" t="str">
            <v/>
          </cell>
          <cell r="DK74">
            <v>19</v>
          </cell>
          <cell r="DL74">
            <v>6</v>
          </cell>
          <cell r="DM74">
            <v>77</v>
          </cell>
          <cell r="DN74" t="str">
            <v/>
          </cell>
          <cell r="DO74">
            <v>75</v>
          </cell>
          <cell r="DP74">
            <v>11</v>
          </cell>
          <cell r="DQ74">
            <v>105</v>
          </cell>
          <cell r="DR74">
            <v>40</v>
          </cell>
          <cell r="DS74">
            <v>64</v>
          </cell>
          <cell r="DT74">
            <v>91</v>
          </cell>
          <cell r="DU74" t="str">
            <v/>
          </cell>
          <cell r="DV74">
            <v>97</v>
          </cell>
          <cell r="DW74">
            <v>15</v>
          </cell>
          <cell r="DX74">
            <v>18</v>
          </cell>
          <cell r="DY74">
            <v>65</v>
          </cell>
          <cell r="DZ74" t="str">
            <v/>
          </cell>
          <cell r="EA74">
            <v>34</v>
          </cell>
          <cell r="EB74">
            <v>111</v>
          </cell>
          <cell r="EC74">
            <v>103</v>
          </cell>
          <cell r="ED74">
            <v>89</v>
          </cell>
        </row>
        <row r="75">
          <cell r="A75" t="str">
            <v>6.3.3</v>
          </cell>
          <cell r="B75" t="str">
            <v>Computer, communications and other services (% of commercial service exports)</v>
          </cell>
          <cell r="C75" t="str">
            <v>good</v>
          </cell>
          <cell r="D75" t="str">
            <v>SCORE</v>
          </cell>
          <cell r="E75">
            <v>105</v>
          </cell>
          <cell r="F75" t="str">
            <v/>
          </cell>
          <cell r="G75">
            <v>110</v>
          </cell>
          <cell r="H75">
            <v>23</v>
          </cell>
          <cell r="I75">
            <v>86</v>
          </cell>
          <cell r="J75">
            <v>79</v>
          </cell>
          <cell r="K75">
            <v>40</v>
          </cell>
          <cell r="L75">
            <v>38</v>
          </cell>
          <cell r="M75">
            <v>67</v>
          </cell>
          <cell r="N75">
            <v>2</v>
          </cell>
          <cell r="O75">
            <v>75</v>
          </cell>
          <cell r="P75">
            <v>18</v>
          </cell>
          <cell r="Q75">
            <v>82</v>
          </cell>
          <cell r="R75">
            <v>93</v>
          </cell>
          <cell r="S75">
            <v>54</v>
          </cell>
          <cell r="T75">
            <v>49</v>
          </cell>
          <cell r="U75">
            <v>15</v>
          </cell>
          <cell r="V75">
            <v>84</v>
          </cell>
          <cell r="W75">
            <v>80</v>
          </cell>
          <cell r="X75">
            <v>85</v>
          </cell>
          <cell r="Y75">
            <v>101</v>
          </cell>
          <cell r="Z75">
            <v>42</v>
          </cell>
          <cell r="AA75">
            <v>21</v>
          </cell>
          <cell r="AB75">
            <v>81</v>
          </cell>
          <cell r="AC75">
            <v>22</v>
          </cell>
          <cell r="AD75">
            <v>78</v>
          </cell>
          <cell r="AE75">
            <v>32</v>
          </cell>
          <cell r="AF75">
            <v>13</v>
          </cell>
          <cell r="AG75">
            <v>96</v>
          </cell>
          <cell r="AH75">
            <v>65</v>
          </cell>
          <cell r="AI75">
            <v>36</v>
          </cell>
          <cell r="AJ75">
            <v>43</v>
          </cell>
          <cell r="AK75">
            <v>119</v>
          </cell>
          <cell r="AL75">
            <v>107</v>
          </cell>
          <cell r="AM75">
            <v>94</v>
          </cell>
          <cell r="AN75">
            <v>77</v>
          </cell>
          <cell r="AO75">
            <v>46</v>
          </cell>
          <cell r="AP75">
            <v>89</v>
          </cell>
          <cell r="AQ75">
            <v>1</v>
          </cell>
          <cell r="AR75">
            <v>34</v>
          </cell>
          <cell r="AS75">
            <v>115</v>
          </cell>
          <cell r="AT75">
            <v>19</v>
          </cell>
          <cell r="AU75">
            <v>71</v>
          </cell>
          <cell r="AV75">
            <v>108</v>
          </cell>
          <cell r="AW75">
            <v>70</v>
          </cell>
          <cell r="AX75">
            <v>10</v>
          </cell>
          <cell r="AY75">
            <v>63</v>
          </cell>
          <cell r="AZ75">
            <v>39</v>
          </cell>
          <cell r="BA75">
            <v>24</v>
          </cell>
          <cell r="BB75">
            <v>51</v>
          </cell>
          <cell r="BC75">
            <v>4</v>
          </cell>
          <cell r="BD75">
            <v>50</v>
          </cell>
          <cell r="BE75">
            <v>122</v>
          </cell>
          <cell r="BF75">
            <v>3</v>
          </cell>
          <cell r="BG75">
            <v>5</v>
          </cell>
          <cell r="BH75">
            <v>41</v>
          </cell>
          <cell r="BI75">
            <v>106</v>
          </cell>
          <cell r="BJ75">
            <v>11</v>
          </cell>
          <cell r="BK75">
            <v>104</v>
          </cell>
          <cell r="BL75">
            <v>98</v>
          </cell>
          <cell r="BM75">
            <v>88</v>
          </cell>
          <cell r="BN75">
            <v>59</v>
          </cell>
          <cell r="BO75">
            <v>7</v>
          </cell>
          <cell r="BP75">
            <v>58</v>
          </cell>
          <cell r="BQ75">
            <v>76</v>
          </cell>
          <cell r="BR75">
            <v>16</v>
          </cell>
          <cell r="BS75">
            <v>99</v>
          </cell>
          <cell r="BT75">
            <v>73</v>
          </cell>
          <cell r="BU75">
            <v>33</v>
          </cell>
          <cell r="BV75">
            <v>60</v>
          </cell>
          <cell r="BW75">
            <v>125</v>
          </cell>
          <cell r="BX75">
            <v>61</v>
          </cell>
          <cell r="BY75">
            <v>56</v>
          </cell>
          <cell r="BZ75">
            <v>55</v>
          </cell>
          <cell r="CA75">
            <v>120</v>
          </cell>
          <cell r="CB75">
            <v>48</v>
          </cell>
          <cell r="CC75">
            <v>112</v>
          </cell>
          <cell r="CD75">
            <v>69</v>
          </cell>
          <cell r="CE75">
            <v>47</v>
          </cell>
          <cell r="CF75">
            <v>121</v>
          </cell>
          <cell r="CG75">
            <v>68</v>
          </cell>
          <cell r="CH75">
            <v>14</v>
          </cell>
          <cell r="CI75">
            <v>87</v>
          </cell>
          <cell r="CJ75">
            <v>116</v>
          </cell>
          <cell r="CK75">
            <v>83</v>
          </cell>
          <cell r="CL75">
            <v>124</v>
          </cell>
          <cell r="CM75">
            <v>27</v>
          </cell>
          <cell r="CN75">
            <v>62</v>
          </cell>
          <cell r="CO75">
            <v>37</v>
          </cell>
          <cell r="CP75">
            <v>111</v>
          </cell>
          <cell r="CQ75">
            <v>6</v>
          </cell>
          <cell r="CR75">
            <v>103</v>
          </cell>
          <cell r="CS75">
            <v>8</v>
          </cell>
          <cell r="CT75">
            <v>44</v>
          </cell>
          <cell r="CU75">
            <v>57</v>
          </cell>
          <cell r="CV75" t="str">
            <v/>
          </cell>
          <cell r="CW75">
            <v>17</v>
          </cell>
          <cell r="CX75">
            <v>30</v>
          </cell>
          <cell r="CY75">
            <v>117</v>
          </cell>
          <cell r="CZ75">
            <v>123</v>
          </cell>
          <cell r="DA75">
            <v>35</v>
          </cell>
          <cell r="DB75">
            <v>20</v>
          </cell>
          <cell r="DC75">
            <v>26</v>
          </cell>
          <cell r="DD75">
            <v>66</v>
          </cell>
          <cell r="DE75">
            <v>52</v>
          </cell>
          <cell r="DF75">
            <v>97</v>
          </cell>
          <cell r="DG75">
            <v>45</v>
          </cell>
          <cell r="DH75">
            <v>53</v>
          </cell>
          <cell r="DI75">
            <v>72</v>
          </cell>
          <cell r="DJ75">
            <v>9</v>
          </cell>
          <cell r="DK75">
            <v>12</v>
          </cell>
          <cell r="DL75">
            <v>31</v>
          </cell>
          <cell r="DM75">
            <v>118</v>
          </cell>
          <cell r="DN75">
            <v>29</v>
          </cell>
          <cell r="DO75">
            <v>95</v>
          </cell>
          <cell r="DP75">
            <v>64</v>
          </cell>
          <cell r="DQ75">
            <v>114</v>
          </cell>
          <cell r="DR75">
            <v>90</v>
          </cell>
          <cell r="DS75">
            <v>113</v>
          </cell>
          <cell r="DT75">
            <v>100</v>
          </cell>
          <cell r="DU75">
            <v>74</v>
          </cell>
          <cell r="DV75" t="str">
            <v/>
          </cell>
          <cell r="DW75">
            <v>28</v>
          </cell>
          <cell r="DX75">
            <v>25</v>
          </cell>
          <cell r="DY75">
            <v>91</v>
          </cell>
          <cell r="DZ75">
            <v>92</v>
          </cell>
          <cell r="EA75" t="str">
            <v/>
          </cell>
          <cell r="EB75">
            <v>102</v>
          </cell>
          <cell r="EC75">
            <v>109</v>
          </cell>
          <cell r="ED75" t="str">
            <v/>
          </cell>
        </row>
        <row r="76">
          <cell r="A76" t="str">
            <v>6.3.4</v>
          </cell>
          <cell r="B76" t="str">
            <v>Foreign direct investment, net outflows (% of GDP)</v>
          </cell>
          <cell r="C76" t="str">
            <v>good</v>
          </cell>
          <cell r="D76" t="str">
            <v>SCORE</v>
          </cell>
          <cell r="E76">
            <v>65</v>
          </cell>
          <cell r="F76" t="str">
            <v/>
          </cell>
          <cell r="G76">
            <v>89</v>
          </cell>
          <cell r="H76">
            <v>69</v>
          </cell>
          <cell r="I76">
            <v>47</v>
          </cell>
          <cell r="J76">
            <v>14</v>
          </cell>
          <cell r="K76">
            <v>33</v>
          </cell>
          <cell r="L76">
            <v>43</v>
          </cell>
          <cell r="M76">
            <v>123</v>
          </cell>
          <cell r="N76">
            <v>94</v>
          </cell>
          <cell r="O76">
            <v>71</v>
          </cell>
          <cell r="P76">
            <v>124</v>
          </cell>
          <cell r="Q76">
            <v>117</v>
          </cell>
          <cell r="R76">
            <v>88</v>
          </cell>
          <cell r="S76">
            <v>116</v>
          </cell>
          <cell r="T76">
            <v>93</v>
          </cell>
          <cell r="U76">
            <v>122</v>
          </cell>
          <cell r="V76">
            <v>75</v>
          </cell>
          <cell r="W76">
            <v>119</v>
          </cell>
          <cell r="X76">
            <v>48</v>
          </cell>
          <cell r="Y76">
            <v>72</v>
          </cell>
          <cell r="Z76">
            <v>29</v>
          </cell>
          <cell r="AA76">
            <v>19</v>
          </cell>
          <cell r="AB76">
            <v>12</v>
          </cell>
          <cell r="AC76">
            <v>40</v>
          </cell>
          <cell r="AD76">
            <v>34</v>
          </cell>
          <cell r="AE76">
            <v>87</v>
          </cell>
          <cell r="AF76">
            <v>94</v>
          </cell>
          <cell r="AG76">
            <v>24</v>
          </cell>
          <cell r="AH76">
            <v>3</v>
          </cell>
          <cell r="AI76">
            <v>45</v>
          </cell>
          <cell r="AJ76">
            <v>23</v>
          </cell>
          <cell r="AK76">
            <v>94</v>
          </cell>
          <cell r="AL76">
            <v>94</v>
          </cell>
          <cell r="AM76">
            <v>64</v>
          </cell>
          <cell r="AN76">
            <v>121</v>
          </cell>
          <cell r="AO76">
            <v>6</v>
          </cell>
          <cell r="AP76">
            <v>94</v>
          </cell>
          <cell r="AQ76">
            <v>30</v>
          </cell>
          <cell r="AR76">
            <v>11</v>
          </cell>
          <cell r="AS76">
            <v>114</v>
          </cell>
          <cell r="AT76">
            <v>28</v>
          </cell>
          <cell r="AU76">
            <v>86</v>
          </cell>
          <cell r="AV76">
            <v>46</v>
          </cell>
          <cell r="AW76">
            <v>82</v>
          </cell>
          <cell r="AX76" t="str">
            <v/>
          </cell>
          <cell r="AY76">
            <v>91</v>
          </cell>
          <cell r="AZ76">
            <v>2</v>
          </cell>
          <cell r="BA76">
            <v>22</v>
          </cell>
          <cell r="BB76">
            <v>4</v>
          </cell>
          <cell r="BC76">
            <v>38</v>
          </cell>
          <cell r="BD76">
            <v>52</v>
          </cell>
          <cell r="BE76">
            <v>94</v>
          </cell>
          <cell r="BF76">
            <v>5</v>
          </cell>
          <cell r="BG76">
            <v>49</v>
          </cell>
          <cell r="BH76">
            <v>25</v>
          </cell>
          <cell r="BI76">
            <v>57</v>
          </cell>
          <cell r="BJ76">
            <v>32</v>
          </cell>
          <cell r="BK76">
            <v>66</v>
          </cell>
          <cell r="BL76">
            <v>20</v>
          </cell>
          <cell r="BM76">
            <v>74</v>
          </cell>
          <cell r="BN76">
            <v>36</v>
          </cell>
          <cell r="BO76">
            <v>10</v>
          </cell>
          <cell r="BP76">
            <v>112</v>
          </cell>
          <cell r="BQ76">
            <v>118</v>
          </cell>
          <cell r="BR76">
            <v>18</v>
          </cell>
          <cell r="BS76">
            <v>53</v>
          </cell>
          <cell r="BT76">
            <v>1</v>
          </cell>
          <cell r="BU76">
            <v>77</v>
          </cell>
          <cell r="BV76">
            <v>94</v>
          </cell>
          <cell r="BW76" t="str">
            <v/>
          </cell>
          <cell r="BX76">
            <v>13</v>
          </cell>
          <cell r="BY76">
            <v>90</v>
          </cell>
          <cell r="BZ76">
            <v>61</v>
          </cell>
          <cell r="CA76">
            <v>42</v>
          </cell>
          <cell r="CB76">
            <v>80</v>
          </cell>
          <cell r="CC76">
            <v>35</v>
          </cell>
          <cell r="CD76">
            <v>56</v>
          </cell>
          <cell r="CE76">
            <v>85</v>
          </cell>
          <cell r="CF76">
            <v>115</v>
          </cell>
          <cell r="CG76">
            <v>94</v>
          </cell>
          <cell r="CH76">
            <v>16</v>
          </cell>
          <cell r="CI76">
            <v>120</v>
          </cell>
          <cell r="CJ76">
            <v>94</v>
          </cell>
          <cell r="CK76">
            <v>60</v>
          </cell>
          <cell r="CL76">
            <v>81</v>
          </cell>
          <cell r="CM76">
            <v>8</v>
          </cell>
          <cell r="CN76">
            <v>41</v>
          </cell>
          <cell r="CO76">
            <v>113</v>
          </cell>
          <cell r="CP76">
            <v>94</v>
          </cell>
          <cell r="CQ76">
            <v>83</v>
          </cell>
          <cell r="CR76">
            <v>63</v>
          </cell>
          <cell r="CS76">
            <v>70</v>
          </cell>
          <cell r="CT76">
            <v>37</v>
          </cell>
          <cell r="CU76">
            <v>54</v>
          </cell>
          <cell r="CV76" t="str">
            <v/>
          </cell>
          <cell r="CW76">
            <v>78</v>
          </cell>
          <cell r="CX76">
            <v>15</v>
          </cell>
          <cell r="CY76">
            <v>94</v>
          </cell>
          <cell r="CZ76">
            <v>50</v>
          </cell>
          <cell r="DA76">
            <v>39</v>
          </cell>
          <cell r="DB76">
            <v>79</v>
          </cell>
          <cell r="DC76">
            <v>17</v>
          </cell>
          <cell r="DD76">
            <v>58</v>
          </cell>
          <cell r="DE76">
            <v>62</v>
          </cell>
          <cell r="DF76">
            <v>59</v>
          </cell>
          <cell r="DG76">
            <v>55</v>
          </cell>
          <cell r="DH76">
            <v>84</v>
          </cell>
          <cell r="DI76">
            <v>94</v>
          </cell>
          <cell r="DJ76">
            <v>68</v>
          </cell>
          <cell r="DK76">
            <v>7</v>
          </cell>
          <cell r="DL76">
            <v>9</v>
          </cell>
          <cell r="DM76">
            <v>94</v>
          </cell>
          <cell r="DN76">
            <v>94</v>
          </cell>
          <cell r="DO76">
            <v>94</v>
          </cell>
          <cell r="DP76">
            <v>31</v>
          </cell>
          <cell r="DQ76">
            <v>21</v>
          </cell>
          <cell r="DR76">
            <v>73</v>
          </cell>
          <cell r="DS76">
            <v>67</v>
          </cell>
          <cell r="DT76">
            <v>94</v>
          </cell>
          <cell r="DU76">
            <v>76</v>
          </cell>
          <cell r="DV76" t="str">
            <v/>
          </cell>
          <cell r="DW76">
            <v>26</v>
          </cell>
          <cell r="DX76">
            <v>27</v>
          </cell>
          <cell r="DY76">
            <v>92</v>
          </cell>
          <cell r="DZ76">
            <v>51</v>
          </cell>
          <cell r="EA76">
            <v>44</v>
          </cell>
          <cell r="EB76">
            <v>94</v>
          </cell>
          <cell r="EC76">
            <v>94</v>
          </cell>
          <cell r="ED76" t="str">
            <v/>
          </cell>
        </row>
        <row r="77">
          <cell r="A77" t="str">
            <v>7.1.1</v>
          </cell>
          <cell r="B77" t="str">
            <v>Resident trademark applications at the National Office (per billion GDP, PPP, 2005 $)</v>
          </cell>
          <cell r="C77" t="str">
            <v>good</v>
          </cell>
          <cell r="D77" t="str">
            <v>SCORE</v>
          </cell>
          <cell r="E77">
            <v>96</v>
          </cell>
          <cell r="F77">
            <v>97</v>
          </cell>
          <cell r="G77" t="str">
            <v/>
          </cell>
          <cell r="H77">
            <v>5</v>
          </cell>
          <cell r="I77">
            <v>14</v>
          </cell>
          <cell r="J77">
            <v>26</v>
          </cell>
          <cell r="K77">
            <v>59</v>
          </cell>
          <cell r="L77">
            <v>94</v>
          </cell>
          <cell r="M77">
            <v>92</v>
          </cell>
          <cell r="N77">
            <v>63</v>
          </cell>
          <cell r="O77">
            <v>56</v>
          </cell>
          <cell r="P77">
            <v>80</v>
          </cell>
          <cell r="Q77" t="str">
            <v/>
          </cell>
          <cell r="R77">
            <v>25</v>
          </cell>
          <cell r="S77">
            <v>90</v>
          </cell>
          <cell r="T77" t="str">
            <v/>
          </cell>
          <cell r="U77">
            <v>23</v>
          </cell>
          <cell r="V77">
            <v>100</v>
          </cell>
          <cell r="W77">
            <v>21</v>
          </cell>
          <cell r="X77">
            <v>99</v>
          </cell>
          <cell r="Y77">
            <v>76</v>
          </cell>
          <cell r="Z77" t="str">
            <v/>
          </cell>
          <cell r="AA77">
            <v>88</v>
          </cell>
          <cell r="AB77">
            <v>6</v>
          </cell>
          <cell r="AC77">
            <v>9</v>
          </cell>
          <cell r="AD77">
            <v>38</v>
          </cell>
          <cell r="AE77">
            <v>2</v>
          </cell>
          <cell r="AF77" t="str">
            <v/>
          </cell>
          <cell r="AG77">
            <v>71</v>
          </cell>
          <cell r="AH77">
            <v>43</v>
          </cell>
          <cell r="AI77">
            <v>51</v>
          </cell>
          <cell r="AJ77">
            <v>68</v>
          </cell>
          <cell r="AK77" t="str">
            <v/>
          </cell>
          <cell r="AL77">
            <v>19</v>
          </cell>
          <cell r="AM77" t="str">
            <v/>
          </cell>
          <cell r="AN77" t="str">
            <v/>
          </cell>
          <cell r="AO77">
            <v>24</v>
          </cell>
          <cell r="AP77">
            <v>98</v>
          </cell>
          <cell r="AQ77">
            <v>69</v>
          </cell>
          <cell r="AR77">
            <v>32</v>
          </cell>
          <cell r="AS77">
            <v>52</v>
          </cell>
          <cell r="AT77">
            <v>55</v>
          </cell>
          <cell r="AU77" t="str">
            <v/>
          </cell>
          <cell r="AV77">
            <v>74</v>
          </cell>
          <cell r="AW77">
            <v>7</v>
          </cell>
          <cell r="AX77" t="str">
            <v/>
          </cell>
          <cell r="AY77">
            <v>8</v>
          </cell>
          <cell r="AZ77">
            <v>48</v>
          </cell>
          <cell r="BA77">
            <v>78</v>
          </cell>
          <cell r="BB77">
            <v>31</v>
          </cell>
          <cell r="BC77">
            <v>44</v>
          </cell>
          <cell r="BD77">
            <v>28</v>
          </cell>
          <cell r="BE77">
            <v>47</v>
          </cell>
          <cell r="BF77">
            <v>91</v>
          </cell>
          <cell r="BG77">
            <v>84</v>
          </cell>
          <cell r="BH77">
            <v>65</v>
          </cell>
          <cell r="BI77">
            <v>58</v>
          </cell>
          <cell r="BJ77">
            <v>70</v>
          </cell>
          <cell r="BK77">
            <v>1</v>
          </cell>
          <cell r="BL77">
            <v>95</v>
          </cell>
          <cell r="BM77">
            <v>62</v>
          </cell>
          <cell r="BN77">
            <v>12</v>
          </cell>
          <cell r="BO77" t="str">
            <v/>
          </cell>
          <cell r="BP77">
            <v>75</v>
          </cell>
          <cell r="BQ77">
            <v>36</v>
          </cell>
          <cell r="BR77" t="str">
            <v/>
          </cell>
          <cell r="BS77">
            <v>40</v>
          </cell>
          <cell r="BT77">
            <v>50</v>
          </cell>
          <cell r="BU77">
            <v>34</v>
          </cell>
          <cell r="BV77">
            <v>54</v>
          </cell>
          <cell r="BW77">
            <v>66</v>
          </cell>
          <cell r="BX77">
            <v>45</v>
          </cell>
          <cell r="BY77" t="str">
            <v/>
          </cell>
          <cell r="BZ77">
            <v>104</v>
          </cell>
          <cell r="CA77">
            <v>37</v>
          </cell>
          <cell r="CB77">
            <v>3</v>
          </cell>
          <cell r="CC77">
            <v>30</v>
          </cell>
          <cell r="CD77">
            <v>29</v>
          </cell>
          <cell r="CE77">
            <v>53</v>
          </cell>
          <cell r="CF77" t="str">
            <v/>
          </cell>
          <cell r="CG77">
            <v>77</v>
          </cell>
          <cell r="CH77">
            <v>61</v>
          </cell>
          <cell r="CI77">
            <v>13</v>
          </cell>
          <cell r="CJ77">
            <v>10</v>
          </cell>
          <cell r="CK77" t="str">
            <v/>
          </cell>
          <cell r="CL77" t="str">
            <v/>
          </cell>
          <cell r="CM77">
            <v>89</v>
          </cell>
          <cell r="CN77" t="str">
            <v/>
          </cell>
          <cell r="CO77">
            <v>64</v>
          </cell>
          <cell r="CP77">
            <v>11</v>
          </cell>
          <cell r="CQ77" t="str">
            <v/>
          </cell>
          <cell r="CR77">
            <v>18</v>
          </cell>
          <cell r="CS77">
            <v>60</v>
          </cell>
          <cell r="CT77">
            <v>72</v>
          </cell>
          <cell r="CU77">
            <v>16</v>
          </cell>
          <cell r="CV77" t="str">
            <v/>
          </cell>
          <cell r="CW77">
            <v>35</v>
          </cell>
          <cell r="CX77">
            <v>93</v>
          </cell>
          <cell r="CY77">
            <v>101</v>
          </cell>
          <cell r="CZ77" t="str">
            <v/>
          </cell>
          <cell r="DA77" t="str">
            <v/>
          </cell>
          <cell r="DB77">
            <v>81</v>
          </cell>
          <cell r="DC77">
            <v>82</v>
          </cell>
          <cell r="DD77">
            <v>73</v>
          </cell>
          <cell r="DE77">
            <v>57</v>
          </cell>
          <cell r="DF77">
            <v>46</v>
          </cell>
          <cell r="DG77">
            <v>41</v>
          </cell>
          <cell r="DH77">
            <v>39</v>
          </cell>
          <cell r="DI77">
            <v>67</v>
          </cell>
          <cell r="DJ77" t="str">
            <v/>
          </cell>
          <cell r="DK77">
            <v>42</v>
          </cell>
          <cell r="DL77">
            <v>33</v>
          </cell>
          <cell r="DM77" t="str">
            <v/>
          </cell>
          <cell r="DN77">
            <v>87</v>
          </cell>
          <cell r="DO77">
            <v>102</v>
          </cell>
          <cell r="DP77">
            <v>27</v>
          </cell>
          <cell r="DQ77">
            <v>85</v>
          </cell>
          <cell r="DR77" t="str">
            <v/>
          </cell>
          <cell r="DS77">
            <v>17</v>
          </cell>
          <cell r="DT77" t="str">
            <v/>
          </cell>
          <cell r="DU77">
            <v>22</v>
          </cell>
          <cell r="DV77" t="str">
            <v/>
          </cell>
          <cell r="DW77">
            <v>86</v>
          </cell>
          <cell r="DX77">
            <v>83</v>
          </cell>
          <cell r="DY77">
            <v>4</v>
          </cell>
          <cell r="DZ77">
            <v>20</v>
          </cell>
          <cell r="EA77">
            <v>15</v>
          </cell>
          <cell r="EB77">
            <v>49</v>
          </cell>
          <cell r="EC77">
            <v>79</v>
          </cell>
          <cell r="ED77">
            <v>103</v>
          </cell>
        </row>
        <row r="78">
          <cell r="A78" t="str">
            <v>7.1.2</v>
          </cell>
          <cell r="B78" t="str">
            <v>Resident international trademark applications (Madrid) (per billion GDP, PPP, 2005 $)</v>
          </cell>
          <cell r="C78" t="str">
            <v>good</v>
          </cell>
          <cell r="D78" t="str">
            <v>SCORE</v>
          </cell>
          <cell r="E78">
            <v>56</v>
          </cell>
          <cell r="F78">
            <v>56</v>
          </cell>
          <cell r="G78" t="str">
            <v/>
          </cell>
          <cell r="H78" t="str">
            <v/>
          </cell>
          <cell r="I78">
            <v>36</v>
          </cell>
          <cell r="J78">
            <v>29</v>
          </cell>
          <cell r="K78">
            <v>3</v>
          </cell>
          <cell r="L78">
            <v>52</v>
          </cell>
          <cell r="M78">
            <v>56</v>
          </cell>
          <cell r="N78" t="str">
            <v/>
          </cell>
          <cell r="O78">
            <v>31</v>
          </cell>
          <cell r="P78">
            <v>56</v>
          </cell>
          <cell r="Q78" t="str">
            <v/>
          </cell>
          <cell r="R78" t="str">
            <v/>
          </cell>
          <cell r="S78">
            <v>26</v>
          </cell>
          <cell r="T78">
            <v>56</v>
          </cell>
          <cell r="U78" t="str">
            <v/>
          </cell>
          <cell r="V78" t="str">
            <v/>
          </cell>
          <cell r="W78">
            <v>7</v>
          </cell>
          <cell r="X78" t="str">
            <v/>
          </cell>
          <cell r="Y78" t="str">
            <v/>
          </cell>
          <cell r="Z78" t="str">
            <v/>
          </cell>
          <cell r="AA78" t="str">
            <v/>
          </cell>
          <cell r="AB78" t="str">
            <v/>
          </cell>
          <cell r="AC78">
            <v>38</v>
          </cell>
          <cell r="AD78" t="str">
            <v/>
          </cell>
          <cell r="AE78" t="str">
            <v/>
          </cell>
          <cell r="AF78" t="str">
            <v/>
          </cell>
          <cell r="AG78">
            <v>9</v>
          </cell>
          <cell r="AH78">
            <v>20</v>
          </cell>
          <cell r="AI78">
            <v>10</v>
          </cell>
          <cell r="AJ78">
            <v>12</v>
          </cell>
          <cell r="AK78" t="str">
            <v/>
          </cell>
          <cell r="AL78" t="str">
            <v/>
          </cell>
          <cell r="AM78">
            <v>49</v>
          </cell>
          <cell r="AN78" t="str">
            <v/>
          </cell>
          <cell r="AO78">
            <v>19</v>
          </cell>
          <cell r="AP78" t="str">
            <v/>
          </cell>
          <cell r="AQ78">
            <v>18</v>
          </cell>
          <cell r="AR78">
            <v>13</v>
          </cell>
          <cell r="AS78">
            <v>34</v>
          </cell>
          <cell r="AT78">
            <v>11</v>
          </cell>
          <cell r="AU78">
            <v>56</v>
          </cell>
          <cell r="AV78">
            <v>41</v>
          </cell>
          <cell r="AW78" t="str">
            <v/>
          </cell>
          <cell r="AX78" t="str">
            <v/>
          </cell>
          <cell r="AY78" t="str">
            <v/>
          </cell>
          <cell r="AZ78" t="str">
            <v/>
          </cell>
          <cell r="BA78">
            <v>8</v>
          </cell>
          <cell r="BB78">
            <v>16</v>
          </cell>
          <cell r="BC78" t="str">
            <v/>
          </cell>
          <cell r="BD78" t="str">
            <v/>
          </cell>
          <cell r="BE78">
            <v>50</v>
          </cell>
          <cell r="BF78">
            <v>42</v>
          </cell>
          <cell r="BG78" t="str">
            <v/>
          </cell>
          <cell r="BH78">
            <v>14</v>
          </cell>
          <cell r="BI78" t="str">
            <v/>
          </cell>
          <cell r="BJ78">
            <v>43</v>
          </cell>
          <cell r="BK78" t="str">
            <v/>
          </cell>
          <cell r="BL78">
            <v>48</v>
          </cell>
          <cell r="BM78">
            <v>51</v>
          </cell>
          <cell r="BN78">
            <v>45</v>
          </cell>
          <cell r="BO78" t="str">
            <v/>
          </cell>
          <cell r="BP78">
            <v>56</v>
          </cell>
          <cell r="BQ78">
            <v>4</v>
          </cell>
          <cell r="BR78" t="str">
            <v/>
          </cell>
          <cell r="BS78">
            <v>30</v>
          </cell>
          <cell r="BT78">
            <v>56</v>
          </cell>
          <cell r="BU78">
            <v>23</v>
          </cell>
          <cell r="BV78">
            <v>53</v>
          </cell>
          <cell r="BW78" t="str">
            <v/>
          </cell>
          <cell r="BX78" t="str">
            <v/>
          </cell>
          <cell r="BY78" t="str">
            <v/>
          </cell>
          <cell r="BZ78" t="str">
            <v/>
          </cell>
          <cell r="CA78" t="str">
            <v/>
          </cell>
          <cell r="CB78">
            <v>6</v>
          </cell>
          <cell r="CC78">
            <v>40</v>
          </cell>
          <cell r="CD78">
            <v>37</v>
          </cell>
          <cell r="CE78">
            <v>54</v>
          </cell>
          <cell r="CF78">
            <v>56</v>
          </cell>
          <cell r="CG78" t="str">
            <v/>
          </cell>
          <cell r="CH78">
            <v>56</v>
          </cell>
          <cell r="CI78" t="str">
            <v/>
          </cell>
          <cell r="CJ78" t="str">
            <v/>
          </cell>
          <cell r="CK78" t="str">
            <v/>
          </cell>
          <cell r="CL78" t="str">
            <v/>
          </cell>
          <cell r="CM78">
            <v>21</v>
          </cell>
          <cell r="CN78">
            <v>56</v>
          </cell>
          <cell r="CO78" t="str">
            <v/>
          </cell>
          <cell r="CP78" t="str">
            <v/>
          </cell>
          <cell r="CQ78" t="str">
            <v/>
          </cell>
          <cell r="CR78" t="str">
            <v/>
          </cell>
          <cell r="CS78" t="str">
            <v/>
          </cell>
          <cell r="CT78">
            <v>25</v>
          </cell>
          <cell r="CU78">
            <v>32</v>
          </cell>
          <cell r="CV78" t="str">
            <v/>
          </cell>
          <cell r="CW78">
            <v>39</v>
          </cell>
          <cell r="CX78">
            <v>27</v>
          </cell>
          <cell r="CY78" t="str">
            <v/>
          </cell>
          <cell r="CZ78" t="str">
            <v/>
          </cell>
          <cell r="DA78" t="str">
            <v/>
          </cell>
          <cell r="DB78">
            <v>5</v>
          </cell>
          <cell r="DC78">
            <v>28</v>
          </cell>
          <cell r="DD78">
            <v>15</v>
          </cell>
          <cell r="DE78">
            <v>2</v>
          </cell>
          <cell r="DF78" t="str">
            <v/>
          </cell>
          <cell r="DG78">
            <v>33</v>
          </cell>
          <cell r="DH78" t="str">
            <v/>
          </cell>
          <cell r="DI78">
            <v>55</v>
          </cell>
          <cell r="DJ78">
            <v>56</v>
          </cell>
          <cell r="DK78">
            <v>24</v>
          </cell>
          <cell r="DL78">
            <v>1</v>
          </cell>
          <cell r="DM78">
            <v>47</v>
          </cell>
          <cell r="DN78">
            <v>56</v>
          </cell>
          <cell r="DO78" t="str">
            <v/>
          </cell>
          <cell r="DP78" t="str">
            <v/>
          </cell>
          <cell r="DQ78" t="str">
            <v/>
          </cell>
          <cell r="DR78" t="str">
            <v/>
          </cell>
          <cell r="DS78">
            <v>17</v>
          </cell>
          <cell r="DT78" t="str">
            <v/>
          </cell>
          <cell r="DU78">
            <v>22</v>
          </cell>
          <cell r="DV78" t="str">
            <v/>
          </cell>
          <cell r="DW78">
            <v>35</v>
          </cell>
          <cell r="DX78">
            <v>46</v>
          </cell>
          <cell r="DY78" t="str">
            <v/>
          </cell>
          <cell r="DZ78" t="str">
            <v/>
          </cell>
          <cell r="EA78">
            <v>44</v>
          </cell>
          <cell r="EB78" t="str">
            <v/>
          </cell>
          <cell r="EC78">
            <v>56</v>
          </cell>
          <cell r="ED78" t="str">
            <v/>
          </cell>
        </row>
        <row r="79">
          <cell r="A79" t="str">
            <v>7.1.3</v>
          </cell>
          <cell r="B79" t="str">
            <v>ICT and business model creation</v>
          </cell>
          <cell r="C79" t="str">
            <v>good</v>
          </cell>
          <cell r="D79" t="str">
            <v>SCORE</v>
          </cell>
          <cell r="E79">
            <v>63</v>
          </cell>
          <cell r="F79">
            <v>124</v>
          </cell>
          <cell r="G79">
            <v>121</v>
          </cell>
          <cell r="H79">
            <v>80</v>
          </cell>
          <cell r="I79">
            <v>114</v>
          </cell>
          <cell r="J79">
            <v>27</v>
          </cell>
          <cell r="K79">
            <v>20</v>
          </cell>
          <cell r="L79">
            <v>71</v>
          </cell>
          <cell r="M79">
            <v>39</v>
          </cell>
          <cell r="N79">
            <v>96</v>
          </cell>
          <cell r="O79" t="str">
            <v/>
          </cell>
          <cell r="P79">
            <v>41</v>
          </cell>
          <cell r="Q79">
            <v>87</v>
          </cell>
          <cell r="R79">
            <v>109</v>
          </cell>
          <cell r="S79">
            <v>115</v>
          </cell>
          <cell r="T79">
            <v>104</v>
          </cell>
          <cell r="U79">
            <v>23</v>
          </cell>
          <cell r="V79">
            <v>78</v>
          </cell>
          <cell r="W79">
            <v>75</v>
          </cell>
          <cell r="X79">
            <v>55</v>
          </cell>
          <cell r="Y79">
            <v>85</v>
          </cell>
          <cell r="Z79">
            <v>76</v>
          </cell>
          <cell r="AA79">
            <v>8</v>
          </cell>
          <cell r="AB79">
            <v>25</v>
          </cell>
          <cell r="AC79">
            <v>34</v>
          </cell>
          <cell r="AD79">
            <v>47</v>
          </cell>
          <cell r="AE79">
            <v>30</v>
          </cell>
          <cell r="AF79">
            <v>65</v>
          </cell>
          <cell r="AG79">
            <v>95</v>
          </cell>
          <cell r="AH79">
            <v>57</v>
          </cell>
          <cell r="AI79">
            <v>56</v>
          </cell>
          <cell r="AJ79">
            <v>36</v>
          </cell>
          <cell r="AK79">
            <v>45</v>
          </cell>
          <cell r="AL79">
            <v>99</v>
          </cell>
          <cell r="AM79">
            <v>67</v>
          </cell>
          <cell r="AN79">
            <v>84</v>
          </cell>
          <cell r="AO79">
            <v>12</v>
          </cell>
          <cell r="AP79">
            <v>120</v>
          </cell>
          <cell r="AQ79">
            <v>17</v>
          </cell>
          <cell r="AR79">
            <v>4</v>
          </cell>
          <cell r="AS79">
            <v>98</v>
          </cell>
          <cell r="AT79">
            <v>11</v>
          </cell>
          <cell r="AU79">
            <v>62</v>
          </cell>
          <cell r="AV79">
            <v>91</v>
          </cell>
          <cell r="AW79">
            <v>42</v>
          </cell>
          <cell r="AX79">
            <v>97</v>
          </cell>
          <cell r="AY79">
            <v>64</v>
          </cell>
          <cell r="AZ79">
            <v>18</v>
          </cell>
          <cell r="BA79">
            <v>72</v>
          </cell>
          <cell r="BB79">
            <v>7</v>
          </cell>
          <cell r="BC79">
            <v>35</v>
          </cell>
          <cell r="BD79">
            <v>61</v>
          </cell>
          <cell r="BE79">
            <v>101</v>
          </cell>
          <cell r="BF79">
            <v>40</v>
          </cell>
          <cell r="BG79">
            <v>21</v>
          </cell>
          <cell r="BH79">
            <v>82</v>
          </cell>
          <cell r="BI79">
            <v>58</v>
          </cell>
          <cell r="BJ79">
            <v>24</v>
          </cell>
          <cell r="BK79">
            <v>68</v>
          </cell>
          <cell r="BL79">
            <v>100</v>
          </cell>
          <cell r="BM79">
            <v>52</v>
          </cell>
          <cell r="BN79">
            <v>2</v>
          </cell>
          <cell r="BO79">
            <v>110</v>
          </cell>
          <cell r="BP79">
            <v>123</v>
          </cell>
          <cell r="BQ79">
            <v>92</v>
          </cell>
          <cell r="BR79">
            <v>108</v>
          </cell>
          <cell r="BS79">
            <v>28</v>
          </cell>
          <cell r="BT79">
            <v>33</v>
          </cell>
          <cell r="BU79">
            <v>73</v>
          </cell>
          <cell r="BV79">
            <v>106</v>
          </cell>
          <cell r="BW79">
            <v>79</v>
          </cell>
          <cell r="BX79">
            <v>22</v>
          </cell>
          <cell r="BY79">
            <v>105</v>
          </cell>
          <cell r="BZ79">
            <v>53</v>
          </cell>
          <cell r="CA79">
            <v>66</v>
          </cell>
          <cell r="CB79">
            <v>118</v>
          </cell>
          <cell r="CC79">
            <v>70</v>
          </cell>
          <cell r="CD79">
            <v>107</v>
          </cell>
          <cell r="CE79">
            <v>93</v>
          </cell>
          <cell r="CF79">
            <v>103</v>
          </cell>
          <cell r="CG79">
            <v>117</v>
          </cell>
          <cell r="CH79">
            <v>15</v>
          </cell>
          <cell r="CI79">
            <v>31</v>
          </cell>
          <cell r="CJ79">
            <v>119</v>
          </cell>
          <cell r="CK79" t="str">
            <v/>
          </cell>
          <cell r="CL79">
            <v>46</v>
          </cell>
          <cell r="CM79">
            <v>6</v>
          </cell>
          <cell r="CN79">
            <v>37</v>
          </cell>
          <cell r="CO79">
            <v>77</v>
          </cell>
          <cell r="CP79">
            <v>29</v>
          </cell>
          <cell r="CQ79">
            <v>112</v>
          </cell>
          <cell r="CR79">
            <v>50</v>
          </cell>
          <cell r="CS79">
            <v>74</v>
          </cell>
          <cell r="CT79">
            <v>86</v>
          </cell>
          <cell r="CU79">
            <v>16</v>
          </cell>
          <cell r="CV79">
            <v>19</v>
          </cell>
          <cell r="CW79">
            <v>88</v>
          </cell>
          <cell r="CX79">
            <v>94</v>
          </cell>
          <cell r="CY79">
            <v>26</v>
          </cell>
          <cell r="CZ79">
            <v>32</v>
          </cell>
          <cell r="DA79">
            <v>51</v>
          </cell>
          <cell r="DB79">
            <v>122</v>
          </cell>
          <cell r="DC79">
            <v>3</v>
          </cell>
          <cell r="DD79">
            <v>89</v>
          </cell>
          <cell r="DE79">
            <v>59</v>
          </cell>
          <cell r="DF79">
            <v>60</v>
          </cell>
          <cell r="DG79">
            <v>43</v>
          </cell>
          <cell r="DH79">
            <v>54</v>
          </cell>
          <cell r="DI79" t="str">
            <v/>
          </cell>
          <cell r="DJ79">
            <v>126</v>
          </cell>
          <cell r="DK79">
            <v>1</v>
          </cell>
          <cell r="DL79">
            <v>10</v>
          </cell>
          <cell r="DM79">
            <v>125</v>
          </cell>
          <cell r="DN79">
            <v>111</v>
          </cell>
          <cell r="DO79">
            <v>113</v>
          </cell>
          <cell r="DP79">
            <v>48</v>
          </cell>
          <cell r="DQ79">
            <v>83</v>
          </cell>
          <cell r="DR79">
            <v>14</v>
          </cell>
          <cell r="DS79">
            <v>49</v>
          </cell>
          <cell r="DT79">
            <v>69</v>
          </cell>
          <cell r="DU79">
            <v>90</v>
          </cell>
          <cell r="DV79">
            <v>13</v>
          </cell>
          <cell r="DW79">
            <v>5</v>
          </cell>
          <cell r="DX79">
            <v>9</v>
          </cell>
          <cell r="DY79">
            <v>38</v>
          </cell>
          <cell r="DZ79">
            <v>102</v>
          </cell>
          <cell r="EA79">
            <v>44</v>
          </cell>
          <cell r="EB79" t="str">
            <v/>
          </cell>
          <cell r="EC79">
            <v>81</v>
          </cell>
          <cell r="ED79">
            <v>116</v>
          </cell>
        </row>
        <row r="80">
          <cell r="A80" t="str">
            <v>7.1.4</v>
          </cell>
          <cell r="B80" t="str">
            <v>ICT and organizational models creation</v>
          </cell>
          <cell r="C80" t="str">
            <v>good</v>
          </cell>
          <cell r="D80" t="str">
            <v>SCORE</v>
          </cell>
          <cell r="E80">
            <v>50</v>
          </cell>
          <cell r="F80">
            <v>126</v>
          </cell>
          <cell r="G80">
            <v>123</v>
          </cell>
          <cell r="H80">
            <v>64</v>
          </cell>
          <cell r="I80">
            <v>100</v>
          </cell>
          <cell r="J80">
            <v>22</v>
          </cell>
          <cell r="K80">
            <v>37</v>
          </cell>
          <cell r="L80">
            <v>66</v>
          </cell>
          <cell r="M80">
            <v>47</v>
          </cell>
          <cell r="N80">
            <v>109</v>
          </cell>
          <cell r="O80" t="str">
            <v/>
          </cell>
          <cell r="P80">
            <v>27</v>
          </cell>
          <cell r="Q80">
            <v>110</v>
          </cell>
          <cell r="R80">
            <v>92</v>
          </cell>
          <cell r="S80">
            <v>104</v>
          </cell>
          <cell r="T80">
            <v>108</v>
          </cell>
          <cell r="U80">
            <v>25</v>
          </cell>
          <cell r="V80">
            <v>58</v>
          </cell>
          <cell r="W80">
            <v>60</v>
          </cell>
          <cell r="X80">
            <v>102</v>
          </cell>
          <cell r="Y80">
            <v>116</v>
          </cell>
          <cell r="Z80">
            <v>118</v>
          </cell>
          <cell r="AA80">
            <v>6</v>
          </cell>
          <cell r="AB80">
            <v>31</v>
          </cell>
          <cell r="AC80">
            <v>36</v>
          </cell>
          <cell r="AD80">
            <v>35</v>
          </cell>
          <cell r="AE80">
            <v>41</v>
          </cell>
          <cell r="AF80">
            <v>93</v>
          </cell>
          <cell r="AG80">
            <v>81</v>
          </cell>
          <cell r="AH80">
            <v>69</v>
          </cell>
          <cell r="AI80">
            <v>61</v>
          </cell>
          <cell r="AJ80">
            <v>23</v>
          </cell>
          <cell r="AK80">
            <v>49</v>
          </cell>
          <cell r="AL80">
            <v>87</v>
          </cell>
          <cell r="AM80">
            <v>67</v>
          </cell>
          <cell r="AN80">
            <v>70</v>
          </cell>
          <cell r="AO80">
            <v>16</v>
          </cell>
          <cell r="AP80">
            <v>121</v>
          </cell>
          <cell r="AQ80">
            <v>8</v>
          </cell>
          <cell r="AR80">
            <v>13</v>
          </cell>
          <cell r="AS80">
            <v>101</v>
          </cell>
          <cell r="AT80">
            <v>15</v>
          </cell>
          <cell r="AU80">
            <v>80</v>
          </cell>
          <cell r="AV80">
            <v>114</v>
          </cell>
          <cell r="AW80">
            <v>38</v>
          </cell>
          <cell r="AX80">
            <v>106</v>
          </cell>
          <cell r="AY80">
            <v>52</v>
          </cell>
          <cell r="AZ80">
            <v>14</v>
          </cell>
          <cell r="BA80">
            <v>88</v>
          </cell>
          <cell r="BB80">
            <v>11</v>
          </cell>
          <cell r="BC80">
            <v>33</v>
          </cell>
          <cell r="BD80">
            <v>48</v>
          </cell>
          <cell r="BE80">
            <v>94</v>
          </cell>
          <cell r="BF80">
            <v>34</v>
          </cell>
          <cell r="BG80">
            <v>9</v>
          </cell>
          <cell r="BH80">
            <v>84</v>
          </cell>
          <cell r="BI80">
            <v>63</v>
          </cell>
          <cell r="BJ80">
            <v>43</v>
          </cell>
          <cell r="BK80">
            <v>57</v>
          </cell>
          <cell r="BL80">
            <v>79</v>
          </cell>
          <cell r="BM80">
            <v>56</v>
          </cell>
          <cell r="BN80">
            <v>19</v>
          </cell>
          <cell r="BO80">
            <v>83</v>
          </cell>
          <cell r="BP80">
            <v>122</v>
          </cell>
          <cell r="BQ80">
            <v>78</v>
          </cell>
          <cell r="BR80">
            <v>117</v>
          </cell>
          <cell r="BS80">
            <v>24</v>
          </cell>
          <cell r="BT80">
            <v>40</v>
          </cell>
          <cell r="BU80">
            <v>85</v>
          </cell>
          <cell r="BV80">
            <v>115</v>
          </cell>
          <cell r="BW80">
            <v>74</v>
          </cell>
          <cell r="BX80">
            <v>12</v>
          </cell>
          <cell r="BY80">
            <v>103</v>
          </cell>
          <cell r="BZ80">
            <v>53</v>
          </cell>
          <cell r="CA80">
            <v>65</v>
          </cell>
          <cell r="CB80">
            <v>107</v>
          </cell>
          <cell r="CC80">
            <v>89</v>
          </cell>
          <cell r="CD80">
            <v>90</v>
          </cell>
          <cell r="CE80">
            <v>75</v>
          </cell>
          <cell r="CF80">
            <v>76</v>
          </cell>
          <cell r="CG80">
            <v>113</v>
          </cell>
          <cell r="CH80">
            <v>10</v>
          </cell>
          <cell r="CI80">
            <v>29</v>
          </cell>
          <cell r="CJ80">
            <v>95</v>
          </cell>
          <cell r="CK80" t="str">
            <v/>
          </cell>
          <cell r="CL80">
            <v>71</v>
          </cell>
          <cell r="CM80">
            <v>4</v>
          </cell>
          <cell r="CN80">
            <v>30</v>
          </cell>
          <cell r="CO80">
            <v>59</v>
          </cell>
          <cell r="CP80">
            <v>39</v>
          </cell>
          <cell r="CQ80">
            <v>98</v>
          </cell>
          <cell r="CR80">
            <v>51</v>
          </cell>
          <cell r="CS80">
            <v>72</v>
          </cell>
          <cell r="CT80">
            <v>77</v>
          </cell>
          <cell r="CU80">
            <v>26</v>
          </cell>
          <cell r="CV80">
            <v>7</v>
          </cell>
          <cell r="CW80">
            <v>99</v>
          </cell>
          <cell r="CX80">
            <v>82</v>
          </cell>
          <cell r="CY80">
            <v>32</v>
          </cell>
          <cell r="CZ80">
            <v>18</v>
          </cell>
          <cell r="DA80">
            <v>42</v>
          </cell>
          <cell r="DB80">
            <v>120</v>
          </cell>
          <cell r="DC80">
            <v>5</v>
          </cell>
          <cell r="DD80">
            <v>86</v>
          </cell>
          <cell r="DE80">
            <v>62</v>
          </cell>
          <cell r="DF80">
            <v>54</v>
          </cell>
          <cell r="DG80">
            <v>44</v>
          </cell>
          <cell r="DH80">
            <v>46</v>
          </cell>
          <cell r="DI80" t="str">
            <v/>
          </cell>
          <cell r="DJ80">
            <v>125</v>
          </cell>
          <cell r="DK80">
            <v>1</v>
          </cell>
          <cell r="DL80">
            <v>17</v>
          </cell>
          <cell r="DM80">
            <v>124</v>
          </cell>
          <cell r="DN80">
            <v>112</v>
          </cell>
          <cell r="DO80">
            <v>105</v>
          </cell>
          <cell r="DP80">
            <v>45</v>
          </cell>
          <cell r="DQ80">
            <v>68</v>
          </cell>
          <cell r="DR80">
            <v>20</v>
          </cell>
          <cell r="DS80">
            <v>55</v>
          </cell>
          <cell r="DT80">
            <v>97</v>
          </cell>
          <cell r="DU80">
            <v>91</v>
          </cell>
          <cell r="DV80">
            <v>21</v>
          </cell>
          <cell r="DW80">
            <v>3</v>
          </cell>
          <cell r="DX80">
            <v>2</v>
          </cell>
          <cell r="DY80">
            <v>28</v>
          </cell>
          <cell r="DZ80">
            <v>111</v>
          </cell>
          <cell r="EA80">
            <v>73</v>
          </cell>
          <cell r="EB80" t="str">
            <v/>
          </cell>
          <cell r="EC80">
            <v>96</v>
          </cell>
          <cell r="ED80">
            <v>119</v>
          </cell>
        </row>
        <row r="81">
          <cell r="A81" t="str">
            <v>7.2.1</v>
          </cell>
          <cell r="B81" t="str">
            <v>Recreation and culture (% total individual consumption)</v>
          </cell>
          <cell r="C81" t="str">
            <v>good</v>
          </cell>
          <cell r="D81" t="str">
            <v>SCORE</v>
          </cell>
          <cell r="E81" t="str">
            <v/>
          </cell>
          <cell r="F81" t="str">
            <v/>
          </cell>
          <cell r="G81" t="str">
            <v/>
          </cell>
          <cell r="H81" t="str">
            <v/>
          </cell>
          <cell r="I81">
            <v>67</v>
          </cell>
          <cell r="J81">
            <v>4</v>
          </cell>
          <cell r="K81">
            <v>2</v>
          </cell>
          <cell r="L81">
            <v>64</v>
          </cell>
          <cell r="M81" t="str">
            <v/>
          </cell>
          <cell r="N81" t="str">
            <v/>
          </cell>
          <cell r="O81">
            <v>42</v>
          </cell>
          <cell r="P81">
            <v>27</v>
          </cell>
          <cell r="Q81" t="str">
            <v/>
          </cell>
          <cell r="R81" t="str">
            <v/>
          </cell>
          <cell r="S81" t="str">
            <v/>
          </cell>
          <cell r="T81" t="str">
            <v/>
          </cell>
          <cell r="U81" t="str">
            <v/>
          </cell>
          <cell r="V81" t="str">
            <v/>
          </cell>
          <cell r="W81">
            <v>33</v>
          </cell>
          <cell r="X81" t="str">
            <v/>
          </cell>
          <cell r="Y81" t="str">
            <v/>
          </cell>
          <cell r="Z81">
            <v>59</v>
          </cell>
          <cell r="AA81">
            <v>18</v>
          </cell>
          <cell r="AB81">
            <v>39</v>
          </cell>
          <cell r="AC81" t="str">
            <v/>
          </cell>
          <cell r="AD81">
            <v>46</v>
          </cell>
          <cell r="AE81" t="str">
            <v/>
          </cell>
          <cell r="AF81" t="str">
            <v/>
          </cell>
          <cell r="AG81">
            <v>16</v>
          </cell>
          <cell r="AH81">
            <v>15</v>
          </cell>
          <cell r="AI81">
            <v>7</v>
          </cell>
          <cell r="AJ81">
            <v>20</v>
          </cell>
          <cell r="AK81" t="str">
            <v/>
          </cell>
          <cell r="AL81" t="str">
            <v/>
          </cell>
          <cell r="AM81" t="str">
            <v/>
          </cell>
          <cell r="AN81" t="str">
            <v/>
          </cell>
          <cell r="AO81">
            <v>12</v>
          </cell>
          <cell r="AP81" t="str">
            <v/>
          </cell>
          <cell r="AQ81">
            <v>8</v>
          </cell>
          <cell r="AR81">
            <v>29</v>
          </cell>
          <cell r="AS81" t="str">
            <v/>
          </cell>
          <cell r="AT81">
            <v>25</v>
          </cell>
          <cell r="AU81">
            <v>54</v>
          </cell>
          <cell r="AV81">
            <v>17</v>
          </cell>
          <cell r="AW81">
            <v>53</v>
          </cell>
          <cell r="AX81" t="str">
            <v/>
          </cell>
          <cell r="AY81">
            <v>49</v>
          </cell>
          <cell r="AZ81">
            <v>30</v>
          </cell>
          <cell r="BA81">
            <v>34</v>
          </cell>
          <cell r="BB81">
            <v>31</v>
          </cell>
          <cell r="BC81">
            <v>61</v>
          </cell>
          <cell r="BD81" t="str">
            <v/>
          </cell>
          <cell r="BE81">
            <v>50</v>
          </cell>
          <cell r="BF81">
            <v>40</v>
          </cell>
          <cell r="BG81">
            <v>35</v>
          </cell>
          <cell r="BH81">
            <v>37</v>
          </cell>
          <cell r="BI81" t="str">
            <v/>
          </cell>
          <cell r="BJ81">
            <v>9</v>
          </cell>
          <cell r="BK81" t="str">
            <v/>
          </cell>
          <cell r="BL81">
            <v>63</v>
          </cell>
          <cell r="BM81" t="str">
            <v/>
          </cell>
          <cell r="BN81">
            <v>21</v>
          </cell>
          <cell r="BO81" t="str">
            <v/>
          </cell>
          <cell r="BP81">
            <v>65</v>
          </cell>
          <cell r="BQ81">
            <v>14</v>
          </cell>
          <cell r="BR81" t="str">
            <v/>
          </cell>
          <cell r="BS81">
            <v>22</v>
          </cell>
          <cell r="BT81">
            <v>26</v>
          </cell>
          <cell r="BU81">
            <v>58</v>
          </cell>
          <cell r="BV81" t="str">
            <v/>
          </cell>
          <cell r="BW81">
            <v>60</v>
          </cell>
          <cell r="BX81">
            <v>44</v>
          </cell>
          <cell r="BY81" t="str">
            <v/>
          </cell>
          <cell r="BZ81" t="str">
            <v/>
          </cell>
          <cell r="CA81">
            <v>45</v>
          </cell>
          <cell r="CB81">
            <v>66</v>
          </cell>
          <cell r="CC81">
            <v>55</v>
          </cell>
          <cell r="CD81" t="str">
            <v/>
          </cell>
          <cell r="CE81" t="str">
            <v/>
          </cell>
          <cell r="CF81" t="str">
            <v/>
          </cell>
          <cell r="CG81" t="str">
            <v/>
          </cell>
          <cell r="CH81">
            <v>23</v>
          </cell>
          <cell r="CI81">
            <v>1</v>
          </cell>
          <cell r="CJ81">
            <v>56</v>
          </cell>
          <cell r="CK81">
            <v>57</v>
          </cell>
          <cell r="CL81" t="str">
            <v/>
          </cell>
          <cell r="CM81">
            <v>5</v>
          </cell>
          <cell r="CN81" t="str">
            <v/>
          </cell>
          <cell r="CO81" t="str">
            <v/>
          </cell>
          <cell r="CP81" t="str">
            <v/>
          </cell>
          <cell r="CQ81" t="str">
            <v/>
          </cell>
          <cell r="CR81" t="str">
            <v/>
          </cell>
          <cell r="CS81" t="str">
            <v/>
          </cell>
          <cell r="CT81">
            <v>32</v>
          </cell>
          <cell r="CU81">
            <v>38</v>
          </cell>
          <cell r="CV81" t="str">
            <v/>
          </cell>
          <cell r="CW81" t="str">
            <v/>
          </cell>
          <cell r="CX81">
            <v>62</v>
          </cell>
          <cell r="CY81" t="str">
            <v/>
          </cell>
          <cell r="CZ81" t="str">
            <v/>
          </cell>
          <cell r="DA81" t="str">
            <v/>
          </cell>
          <cell r="DB81">
            <v>36</v>
          </cell>
          <cell r="DC81">
            <v>3</v>
          </cell>
          <cell r="DD81">
            <v>13</v>
          </cell>
          <cell r="DE81">
            <v>10</v>
          </cell>
          <cell r="DF81">
            <v>52</v>
          </cell>
          <cell r="DG81">
            <v>24</v>
          </cell>
          <cell r="DH81">
            <v>51</v>
          </cell>
          <cell r="DI81" t="str">
            <v/>
          </cell>
          <cell r="DJ81" t="str">
            <v/>
          </cell>
          <cell r="DK81">
            <v>19</v>
          </cell>
          <cell r="DL81">
            <v>28</v>
          </cell>
          <cell r="DM81" t="str">
            <v/>
          </cell>
          <cell r="DN81" t="str">
            <v/>
          </cell>
          <cell r="DO81" t="str">
            <v/>
          </cell>
          <cell r="DP81">
            <v>43</v>
          </cell>
          <cell r="DQ81" t="str">
            <v/>
          </cell>
          <cell r="DR81" t="str">
            <v/>
          </cell>
          <cell r="DS81">
            <v>47</v>
          </cell>
          <cell r="DT81" t="str">
            <v/>
          </cell>
          <cell r="DU81">
            <v>48</v>
          </cell>
          <cell r="DV81" t="str">
            <v/>
          </cell>
          <cell r="DW81">
            <v>6</v>
          </cell>
          <cell r="DX81">
            <v>11</v>
          </cell>
          <cell r="DY81" t="str">
            <v/>
          </cell>
          <cell r="DZ81">
            <v>41</v>
          </cell>
          <cell r="EA81" t="str">
            <v/>
          </cell>
          <cell r="EB81">
            <v>68</v>
          </cell>
          <cell r="EC81" t="str">
            <v/>
          </cell>
          <cell r="ED81" t="str">
            <v/>
          </cell>
        </row>
        <row r="82">
          <cell r="A82" t="str">
            <v>7.2.2</v>
          </cell>
          <cell r="B82" t="str">
            <v>National feature films produced (per million people)</v>
          </cell>
          <cell r="C82" t="str">
            <v>good</v>
          </cell>
          <cell r="D82" t="str">
            <v>SCORE</v>
          </cell>
          <cell r="E82" t="str">
            <v/>
          </cell>
          <cell r="F82" t="str">
            <v/>
          </cell>
          <cell r="G82" t="str">
            <v/>
          </cell>
          <cell r="H82">
            <v>32</v>
          </cell>
          <cell r="I82">
            <v>23</v>
          </cell>
          <cell r="J82">
            <v>36</v>
          </cell>
          <cell r="K82">
            <v>14</v>
          </cell>
          <cell r="L82">
            <v>66</v>
          </cell>
          <cell r="M82" t="str">
            <v/>
          </cell>
          <cell r="N82">
            <v>50</v>
          </cell>
          <cell r="O82">
            <v>75</v>
          </cell>
          <cell r="P82">
            <v>4</v>
          </cell>
          <cell r="Q82" t="str">
            <v/>
          </cell>
          <cell r="R82">
            <v>47</v>
          </cell>
          <cell r="S82" t="str">
            <v/>
          </cell>
          <cell r="T82" t="str">
            <v/>
          </cell>
          <cell r="U82">
            <v>69</v>
          </cell>
          <cell r="V82" t="str">
            <v/>
          </cell>
          <cell r="W82">
            <v>37</v>
          </cell>
          <cell r="X82">
            <v>67</v>
          </cell>
          <cell r="Y82">
            <v>13</v>
          </cell>
          <cell r="Z82">
            <v>63</v>
          </cell>
          <cell r="AA82">
            <v>26</v>
          </cell>
          <cell r="AB82">
            <v>49</v>
          </cell>
          <cell r="AC82">
            <v>71</v>
          </cell>
          <cell r="AD82">
            <v>77</v>
          </cell>
          <cell r="AE82" t="str">
            <v/>
          </cell>
          <cell r="AF82" t="str">
            <v/>
          </cell>
          <cell r="AG82">
            <v>60</v>
          </cell>
          <cell r="AH82">
            <v>9</v>
          </cell>
          <cell r="AI82">
            <v>17</v>
          </cell>
          <cell r="AJ82">
            <v>15</v>
          </cell>
          <cell r="AK82">
            <v>41</v>
          </cell>
          <cell r="AL82" t="str">
            <v/>
          </cell>
          <cell r="AM82">
            <v>46</v>
          </cell>
          <cell r="AN82" t="str">
            <v/>
          </cell>
          <cell r="AO82">
            <v>6</v>
          </cell>
          <cell r="AP82" t="str">
            <v/>
          </cell>
          <cell r="AQ82">
            <v>16</v>
          </cell>
          <cell r="AR82">
            <v>19</v>
          </cell>
          <cell r="AS82" t="str">
            <v/>
          </cell>
          <cell r="AT82">
            <v>27</v>
          </cell>
          <cell r="AU82" t="str">
            <v/>
          </cell>
          <cell r="AV82">
            <v>28</v>
          </cell>
          <cell r="AW82">
            <v>81</v>
          </cell>
          <cell r="AX82" t="str">
            <v/>
          </cell>
          <cell r="AY82" t="str">
            <v/>
          </cell>
          <cell r="AZ82">
            <v>3</v>
          </cell>
          <cell r="BA82">
            <v>10</v>
          </cell>
          <cell r="BB82">
            <v>2</v>
          </cell>
          <cell r="BC82">
            <v>39</v>
          </cell>
          <cell r="BD82">
            <v>68</v>
          </cell>
          <cell r="BE82">
            <v>64</v>
          </cell>
          <cell r="BF82">
            <v>12</v>
          </cell>
          <cell r="BG82">
            <v>21</v>
          </cell>
          <cell r="BH82">
            <v>29</v>
          </cell>
          <cell r="BI82" t="str">
            <v/>
          </cell>
          <cell r="BJ82">
            <v>20</v>
          </cell>
          <cell r="BK82" t="str">
            <v/>
          </cell>
          <cell r="BL82" t="str">
            <v/>
          </cell>
          <cell r="BM82" t="str">
            <v/>
          </cell>
          <cell r="BN82">
            <v>24</v>
          </cell>
          <cell r="BO82" t="str">
            <v/>
          </cell>
          <cell r="BP82">
            <v>76</v>
          </cell>
          <cell r="BQ82">
            <v>43</v>
          </cell>
          <cell r="BR82">
            <v>30</v>
          </cell>
          <cell r="BS82">
            <v>72</v>
          </cell>
          <cell r="BT82">
            <v>1</v>
          </cell>
          <cell r="BU82" t="str">
            <v/>
          </cell>
          <cell r="BV82" t="str">
            <v/>
          </cell>
          <cell r="BW82" t="str">
            <v/>
          </cell>
          <cell r="BX82">
            <v>42</v>
          </cell>
          <cell r="BY82" t="str">
            <v/>
          </cell>
          <cell r="BZ82" t="str">
            <v/>
          </cell>
          <cell r="CA82">
            <v>53</v>
          </cell>
          <cell r="CB82">
            <v>45</v>
          </cell>
          <cell r="CC82">
            <v>62</v>
          </cell>
          <cell r="CD82">
            <v>61</v>
          </cell>
          <cell r="CE82">
            <v>82</v>
          </cell>
          <cell r="CF82">
            <v>57</v>
          </cell>
          <cell r="CG82" t="str">
            <v/>
          </cell>
          <cell r="CH82">
            <v>38</v>
          </cell>
          <cell r="CI82">
            <v>35</v>
          </cell>
          <cell r="CJ82" t="str">
            <v/>
          </cell>
          <cell r="CK82" t="str">
            <v/>
          </cell>
          <cell r="CL82">
            <v>5</v>
          </cell>
          <cell r="CM82">
            <v>11</v>
          </cell>
          <cell r="CN82">
            <v>65</v>
          </cell>
          <cell r="CO82">
            <v>80</v>
          </cell>
          <cell r="CP82">
            <v>70</v>
          </cell>
          <cell r="CQ82">
            <v>51</v>
          </cell>
          <cell r="CR82">
            <v>73</v>
          </cell>
          <cell r="CS82">
            <v>48</v>
          </cell>
          <cell r="CT82">
            <v>40</v>
          </cell>
          <cell r="CU82">
            <v>22</v>
          </cell>
          <cell r="CV82" t="str">
            <v/>
          </cell>
          <cell r="CW82">
            <v>44</v>
          </cell>
          <cell r="CX82">
            <v>59</v>
          </cell>
          <cell r="CY82" t="str">
            <v/>
          </cell>
          <cell r="CZ82" t="str">
            <v/>
          </cell>
          <cell r="DA82" t="str">
            <v/>
          </cell>
          <cell r="DB82" t="str">
            <v/>
          </cell>
          <cell r="DC82">
            <v>25</v>
          </cell>
          <cell r="DD82">
            <v>55</v>
          </cell>
          <cell r="DE82">
            <v>34</v>
          </cell>
          <cell r="DF82">
            <v>74</v>
          </cell>
          <cell r="DG82">
            <v>18</v>
          </cell>
          <cell r="DH82" t="str">
            <v/>
          </cell>
          <cell r="DI82" t="str">
            <v/>
          </cell>
          <cell r="DJ82" t="str">
            <v/>
          </cell>
          <cell r="DK82">
            <v>8</v>
          </cell>
          <cell r="DL82">
            <v>7</v>
          </cell>
          <cell r="DM82" t="str">
            <v/>
          </cell>
          <cell r="DN82" t="str">
            <v/>
          </cell>
          <cell r="DO82" t="str">
            <v/>
          </cell>
          <cell r="DP82">
            <v>52</v>
          </cell>
          <cell r="DQ82" t="str">
            <v/>
          </cell>
          <cell r="DR82" t="str">
            <v/>
          </cell>
          <cell r="DS82">
            <v>58</v>
          </cell>
          <cell r="DT82" t="str">
            <v/>
          </cell>
          <cell r="DU82">
            <v>78</v>
          </cell>
          <cell r="DV82" t="str">
            <v/>
          </cell>
          <cell r="DW82">
            <v>31</v>
          </cell>
          <cell r="DX82">
            <v>33</v>
          </cell>
          <cell r="DY82">
            <v>54</v>
          </cell>
          <cell r="DZ82">
            <v>56</v>
          </cell>
          <cell r="EA82">
            <v>79</v>
          </cell>
          <cell r="EB82" t="str">
            <v/>
          </cell>
          <cell r="EC82" t="str">
            <v/>
          </cell>
          <cell r="ED82" t="str">
            <v/>
          </cell>
        </row>
        <row r="83">
          <cell r="A83" t="str">
            <v>7.2.3</v>
          </cell>
          <cell r="B83" t="str">
            <v>Daily newspapers: total average circulation (per thousand literate people)</v>
          </cell>
          <cell r="C83" t="str">
            <v>good</v>
          </cell>
          <cell r="D83" t="str">
            <v>SCORE</v>
          </cell>
          <cell r="E83" t="str">
            <v/>
          </cell>
          <cell r="F83" t="str">
            <v/>
          </cell>
          <cell r="G83">
            <v>63</v>
          </cell>
          <cell r="H83">
            <v>51</v>
          </cell>
          <cell r="I83">
            <v>61</v>
          </cell>
          <cell r="J83" t="str">
            <v/>
          </cell>
          <cell r="K83">
            <v>8</v>
          </cell>
          <cell r="L83">
            <v>57</v>
          </cell>
          <cell r="M83" t="str">
            <v/>
          </cell>
          <cell r="N83" t="str">
            <v/>
          </cell>
          <cell r="O83">
            <v>38</v>
          </cell>
          <cell r="P83">
            <v>18</v>
          </cell>
          <cell r="Q83">
            <v>65</v>
          </cell>
          <cell r="R83" t="str">
            <v/>
          </cell>
          <cell r="S83" t="str">
            <v/>
          </cell>
          <cell r="T83">
            <v>43</v>
          </cell>
          <cell r="U83">
            <v>47</v>
          </cell>
          <cell r="V83">
            <v>35</v>
          </cell>
          <cell r="W83">
            <v>40</v>
          </cell>
          <cell r="X83" t="str">
            <v/>
          </cell>
          <cell r="Y83" t="str">
            <v/>
          </cell>
          <cell r="Z83" t="str">
            <v/>
          </cell>
          <cell r="AA83" t="str">
            <v/>
          </cell>
          <cell r="AB83">
            <v>45</v>
          </cell>
          <cell r="AC83">
            <v>36</v>
          </cell>
          <cell r="AD83">
            <v>55</v>
          </cell>
          <cell r="AE83">
            <v>39</v>
          </cell>
          <cell r="AF83" t="str">
            <v/>
          </cell>
          <cell r="AG83" t="str">
            <v/>
          </cell>
          <cell r="AH83" t="str">
            <v/>
          </cell>
          <cell r="AI83">
            <v>15</v>
          </cell>
          <cell r="AJ83">
            <v>6</v>
          </cell>
          <cell r="AK83">
            <v>46</v>
          </cell>
          <cell r="AL83" t="str">
            <v/>
          </cell>
          <cell r="AM83" t="str">
            <v/>
          </cell>
          <cell r="AN83">
            <v>44</v>
          </cell>
          <cell r="AO83">
            <v>14</v>
          </cell>
          <cell r="AP83">
            <v>58</v>
          </cell>
          <cell r="AQ83">
            <v>3</v>
          </cell>
          <cell r="AR83">
            <v>17</v>
          </cell>
          <cell r="AS83" t="str">
            <v/>
          </cell>
          <cell r="AT83">
            <v>11</v>
          </cell>
          <cell r="AU83" t="str">
            <v/>
          </cell>
          <cell r="AV83" t="str">
            <v/>
          </cell>
          <cell r="AW83" t="str">
            <v/>
          </cell>
          <cell r="AX83" t="str">
            <v/>
          </cell>
          <cell r="AY83" t="str">
            <v/>
          </cell>
          <cell r="AZ83" t="str">
            <v/>
          </cell>
          <cell r="BA83">
            <v>12</v>
          </cell>
          <cell r="BB83" t="str">
            <v/>
          </cell>
          <cell r="BC83">
            <v>22</v>
          </cell>
          <cell r="BD83" t="str">
            <v/>
          </cell>
          <cell r="BE83" t="str">
            <v/>
          </cell>
          <cell r="BF83">
            <v>13</v>
          </cell>
          <cell r="BG83" t="str">
            <v/>
          </cell>
          <cell r="BH83">
            <v>25</v>
          </cell>
          <cell r="BI83" t="str">
            <v/>
          </cell>
          <cell r="BJ83" t="str">
            <v/>
          </cell>
          <cell r="BK83" t="str">
            <v/>
          </cell>
          <cell r="BL83" t="str">
            <v/>
          </cell>
          <cell r="BM83" t="str">
            <v/>
          </cell>
          <cell r="BN83" t="str">
            <v/>
          </cell>
          <cell r="BO83" t="str">
            <v/>
          </cell>
          <cell r="BP83">
            <v>66</v>
          </cell>
          <cell r="BQ83">
            <v>20</v>
          </cell>
          <cell r="BR83">
            <v>41</v>
          </cell>
          <cell r="BS83">
            <v>31</v>
          </cell>
          <cell r="BT83">
            <v>10</v>
          </cell>
          <cell r="BU83">
            <v>33</v>
          </cell>
          <cell r="BV83" t="str">
            <v/>
          </cell>
          <cell r="BW83" t="str">
            <v/>
          </cell>
          <cell r="BX83">
            <v>21</v>
          </cell>
          <cell r="BY83" t="str">
            <v/>
          </cell>
          <cell r="BZ83">
            <v>32</v>
          </cell>
          <cell r="CA83" t="str">
            <v/>
          </cell>
          <cell r="CB83" t="str">
            <v/>
          </cell>
          <cell r="CC83">
            <v>56</v>
          </cell>
          <cell r="CD83" t="str">
            <v/>
          </cell>
          <cell r="CE83">
            <v>62</v>
          </cell>
          <cell r="CF83">
            <v>48</v>
          </cell>
          <cell r="CG83" t="str">
            <v/>
          </cell>
          <cell r="CH83">
            <v>7</v>
          </cell>
          <cell r="CI83" t="str">
            <v/>
          </cell>
          <cell r="CJ83" t="str">
            <v/>
          </cell>
          <cell r="CK83">
            <v>67</v>
          </cell>
          <cell r="CL83" t="str">
            <v/>
          </cell>
          <cell r="CM83">
            <v>1</v>
          </cell>
          <cell r="CN83" t="str">
            <v/>
          </cell>
          <cell r="CO83">
            <v>24</v>
          </cell>
          <cell r="CP83">
            <v>37</v>
          </cell>
          <cell r="CQ83" t="str">
            <v/>
          </cell>
          <cell r="CR83" t="str">
            <v/>
          </cell>
          <cell r="CS83">
            <v>30</v>
          </cell>
          <cell r="CT83">
            <v>29</v>
          </cell>
          <cell r="CU83" t="str">
            <v/>
          </cell>
          <cell r="CV83" t="str">
            <v/>
          </cell>
          <cell r="CW83">
            <v>42</v>
          </cell>
          <cell r="CX83">
            <v>34</v>
          </cell>
          <cell r="CY83" t="str">
            <v/>
          </cell>
          <cell r="CZ83" t="str">
            <v/>
          </cell>
          <cell r="DA83">
            <v>54</v>
          </cell>
          <cell r="DB83" t="str">
            <v/>
          </cell>
          <cell r="DC83">
            <v>5</v>
          </cell>
          <cell r="DD83">
            <v>27</v>
          </cell>
          <cell r="DE83">
            <v>16</v>
          </cell>
          <cell r="DF83">
            <v>49</v>
          </cell>
          <cell r="DG83">
            <v>23</v>
          </cell>
          <cell r="DH83">
            <v>53</v>
          </cell>
          <cell r="DI83" t="str">
            <v/>
          </cell>
          <cell r="DJ83">
            <v>50</v>
          </cell>
          <cell r="DK83">
            <v>2</v>
          </cell>
          <cell r="DL83">
            <v>4</v>
          </cell>
          <cell r="DM83" t="str">
            <v/>
          </cell>
          <cell r="DN83" t="str">
            <v/>
          </cell>
          <cell r="DO83">
            <v>64</v>
          </cell>
          <cell r="DP83" t="str">
            <v/>
          </cell>
          <cell r="DQ83">
            <v>19</v>
          </cell>
          <cell r="DR83">
            <v>52</v>
          </cell>
          <cell r="DS83" t="str">
            <v/>
          </cell>
          <cell r="DT83" t="str">
            <v/>
          </cell>
          <cell r="DU83">
            <v>26</v>
          </cell>
          <cell r="DV83" t="str">
            <v/>
          </cell>
          <cell r="DW83">
            <v>9</v>
          </cell>
          <cell r="DX83" t="str">
            <v/>
          </cell>
          <cell r="DY83" t="str">
            <v/>
          </cell>
          <cell r="DZ83">
            <v>28</v>
          </cell>
          <cell r="EA83" t="str">
            <v/>
          </cell>
          <cell r="EB83">
            <v>59</v>
          </cell>
          <cell r="EC83">
            <v>60</v>
          </cell>
          <cell r="ED83" t="str">
            <v/>
          </cell>
        </row>
        <row r="84">
          <cell r="A84" t="str">
            <v>7.2.4</v>
          </cell>
          <cell r="B84" t="str">
            <v>Creative goods exports (% of total exports)</v>
          </cell>
          <cell r="C84" t="str">
            <v>good</v>
          </cell>
          <cell r="D84" t="str">
            <v>SCORE</v>
          </cell>
          <cell r="E84">
            <v>40</v>
          </cell>
          <cell r="F84">
            <v>123</v>
          </cell>
          <cell r="G84" t="str">
            <v/>
          </cell>
          <cell r="H84">
            <v>90</v>
          </cell>
          <cell r="I84">
            <v>35</v>
          </cell>
          <cell r="J84">
            <v>84</v>
          </cell>
          <cell r="K84">
            <v>17</v>
          </cell>
          <cell r="L84">
            <v>118</v>
          </cell>
          <cell r="M84">
            <v>102</v>
          </cell>
          <cell r="N84">
            <v>57</v>
          </cell>
          <cell r="O84">
            <v>59</v>
          </cell>
          <cell r="P84">
            <v>47</v>
          </cell>
          <cell r="Q84">
            <v>115</v>
          </cell>
          <cell r="R84">
            <v>58</v>
          </cell>
          <cell r="S84">
            <v>33</v>
          </cell>
          <cell r="T84" t="str">
            <v/>
          </cell>
          <cell r="U84">
            <v>82</v>
          </cell>
          <cell r="V84" t="str">
            <v/>
          </cell>
          <cell r="W84">
            <v>53</v>
          </cell>
          <cell r="X84">
            <v>83</v>
          </cell>
          <cell r="Y84">
            <v>96</v>
          </cell>
          <cell r="Z84">
            <v>117</v>
          </cell>
          <cell r="AA84">
            <v>45</v>
          </cell>
          <cell r="AB84">
            <v>94</v>
          </cell>
          <cell r="AC84">
            <v>6</v>
          </cell>
          <cell r="AD84">
            <v>48</v>
          </cell>
          <cell r="AE84">
            <v>67</v>
          </cell>
          <cell r="AF84">
            <v>107</v>
          </cell>
          <cell r="AG84">
            <v>26</v>
          </cell>
          <cell r="AH84">
            <v>50</v>
          </cell>
          <cell r="AI84">
            <v>19</v>
          </cell>
          <cell r="AJ84">
            <v>15</v>
          </cell>
          <cell r="AK84">
            <v>3</v>
          </cell>
          <cell r="AL84">
            <v>100</v>
          </cell>
          <cell r="AM84">
            <v>31</v>
          </cell>
          <cell r="AN84">
            <v>41</v>
          </cell>
          <cell r="AO84">
            <v>22</v>
          </cell>
          <cell r="AP84">
            <v>99</v>
          </cell>
          <cell r="AQ84">
            <v>66</v>
          </cell>
          <cell r="AR84">
            <v>27</v>
          </cell>
          <cell r="AS84">
            <v>95</v>
          </cell>
          <cell r="AT84">
            <v>37</v>
          </cell>
          <cell r="AU84">
            <v>114</v>
          </cell>
          <cell r="AV84">
            <v>16</v>
          </cell>
          <cell r="AW84">
            <v>60</v>
          </cell>
          <cell r="AX84">
            <v>103</v>
          </cell>
          <cell r="AY84">
            <v>92</v>
          </cell>
          <cell r="AZ84">
            <v>2</v>
          </cell>
          <cell r="BA84">
            <v>70</v>
          </cell>
          <cell r="BB84">
            <v>109</v>
          </cell>
          <cell r="BC84">
            <v>11</v>
          </cell>
          <cell r="BD84" t="str">
            <v/>
          </cell>
          <cell r="BE84">
            <v>69</v>
          </cell>
          <cell r="BF84">
            <v>52</v>
          </cell>
          <cell r="BG84">
            <v>72</v>
          </cell>
          <cell r="BH84">
            <v>8</v>
          </cell>
          <cell r="BI84">
            <v>106</v>
          </cell>
          <cell r="BJ84">
            <v>76</v>
          </cell>
          <cell r="BK84">
            <v>34</v>
          </cell>
          <cell r="BL84">
            <v>122</v>
          </cell>
          <cell r="BM84">
            <v>65</v>
          </cell>
          <cell r="BN84">
            <v>71</v>
          </cell>
          <cell r="BO84">
            <v>111</v>
          </cell>
          <cell r="BP84">
            <v>89</v>
          </cell>
          <cell r="BQ84">
            <v>32</v>
          </cell>
          <cell r="BR84">
            <v>5</v>
          </cell>
          <cell r="BS84">
            <v>20</v>
          </cell>
          <cell r="BT84">
            <v>62</v>
          </cell>
          <cell r="BU84">
            <v>80</v>
          </cell>
          <cell r="BV84">
            <v>23</v>
          </cell>
          <cell r="BW84">
            <v>73</v>
          </cell>
          <cell r="BX84">
            <v>54</v>
          </cell>
          <cell r="BY84">
            <v>113</v>
          </cell>
          <cell r="BZ84">
            <v>18</v>
          </cell>
          <cell r="CA84">
            <v>51</v>
          </cell>
          <cell r="CB84">
            <v>7</v>
          </cell>
          <cell r="CC84">
            <v>97</v>
          </cell>
          <cell r="CD84">
            <v>64</v>
          </cell>
          <cell r="CE84">
            <v>105</v>
          </cell>
          <cell r="CF84">
            <v>68</v>
          </cell>
          <cell r="CG84">
            <v>1</v>
          </cell>
          <cell r="CH84">
            <v>55</v>
          </cell>
          <cell r="CI84">
            <v>75</v>
          </cell>
          <cell r="CJ84">
            <v>81</v>
          </cell>
          <cell r="CK84">
            <v>112</v>
          </cell>
          <cell r="CL84">
            <v>101</v>
          </cell>
          <cell r="CM84">
            <v>98</v>
          </cell>
          <cell r="CN84">
            <v>108</v>
          </cell>
          <cell r="CO84">
            <v>4</v>
          </cell>
          <cell r="CP84">
            <v>85</v>
          </cell>
          <cell r="CQ84">
            <v>86</v>
          </cell>
          <cell r="CR84">
            <v>77</v>
          </cell>
          <cell r="CS84">
            <v>63</v>
          </cell>
          <cell r="CT84">
            <v>21</v>
          </cell>
          <cell r="CU84">
            <v>38</v>
          </cell>
          <cell r="CV84">
            <v>119</v>
          </cell>
          <cell r="CW84">
            <v>24</v>
          </cell>
          <cell r="CX84">
            <v>93</v>
          </cell>
          <cell r="CY84">
            <v>74</v>
          </cell>
          <cell r="CZ84">
            <v>104</v>
          </cell>
          <cell r="DA84">
            <v>88</v>
          </cell>
          <cell r="DB84">
            <v>44</v>
          </cell>
          <cell r="DC84">
            <v>56</v>
          </cell>
          <cell r="DD84">
            <v>49</v>
          </cell>
          <cell r="DE84">
            <v>28</v>
          </cell>
          <cell r="DF84">
            <v>87</v>
          </cell>
          <cell r="DG84">
            <v>39</v>
          </cell>
          <cell r="DH84">
            <v>42</v>
          </cell>
          <cell r="DI84">
            <v>124</v>
          </cell>
          <cell r="DJ84" t="str">
            <v/>
          </cell>
          <cell r="DK84">
            <v>30</v>
          </cell>
          <cell r="DL84">
            <v>10</v>
          </cell>
          <cell r="DM84">
            <v>43</v>
          </cell>
          <cell r="DN84" t="str">
            <v/>
          </cell>
          <cell r="DO84">
            <v>36</v>
          </cell>
          <cell r="DP84">
            <v>25</v>
          </cell>
          <cell r="DQ84">
            <v>110</v>
          </cell>
          <cell r="DR84">
            <v>61</v>
          </cell>
          <cell r="DS84">
            <v>13</v>
          </cell>
          <cell r="DT84">
            <v>91</v>
          </cell>
          <cell r="DU84">
            <v>78</v>
          </cell>
          <cell r="DV84">
            <v>46</v>
          </cell>
          <cell r="DW84">
            <v>12</v>
          </cell>
          <cell r="DX84">
            <v>29</v>
          </cell>
          <cell r="DY84">
            <v>79</v>
          </cell>
          <cell r="DZ84">
            <v>121</v>
          </cell>
          <cell r="EA84">
            <v>9</v>
          </cell>
          <cell r="EB84">
            <v>120</v>
          </cell>
          <cell r="EC84">
            <v>116</v>
          </cell>
          <cell r="ED84">
            <v>14</v>
          </cell>
        </row>
        <row r="85">
          <cell r="A85" t="str">
            <v>7.2.5</v>
          </cell>
          <cell r="B85" t="str">
            <v>Creative services - exports (% of total services exports)</v>
          </cell>
          <cell r="C85" t="str">
            <v>good</v>
          </cell>
          <cell r="D85" t="str">
            <v>SCORE</v>
          </cell>
          <cell r="E85">
            <v>39</v>
          </cell>
          <cell r="F85" t="str">
            <v/>
          </cell>
          <cell r="G85">
            <v>18</v>
          </cell>
          <cell r="H85">
            <v>9</v>
          </cell>
          <cell r="I85">
            <v>43</v>
          </cell>
          <cell r="J85">
            <v>21</v>
          </cell>
          <cell r="K85">
            <v>76</v>
          </cell>
          <cell r="L85">
            <v>73</v>
          </cell>
          <cell r="M85" t="str">
            <v/>
          </cell>
          <cell r="N85">
            <v>40</v>
          </cell>
          <cell r="O85">
            <v>36</v>
          </cell>
          <cell r="P85">
            <v>17</v>
          </cell>
          <cell r="Q85">
            <v>83</v>
          </cell>
          <cell r="R85" t="str">
            <v/>
          </cell>
          <cell r="S85">
            <v>84</v>
          </cell>
          <cell r="T85">
            <v>42</v>
          </cell>
          <cell r="U85">
            <v>2</v>
          </cell>
          <cell r="V85" t="str">
            <v/>
          </cell>
          <cell r="W85">
            <v>33</v>
          </cell>
          <cell r="X85">
            <v>72</v>
          </cell>
          <cell r="Y85">
            <v>91</v>
          </cell>
          <cell r="Z85">
            <v>55</v>
          </cell>
          <cell r="AA85">
            <v>3</v>
          </cell>
          <cell r="AB85">
            <v>60</v>
          </cell>
          <cell r="AC85">
            <v>49</v>
          </cell>
          <cell r="AD85">
            <v>15</v>
          </cell>
          <cell r="AE85">
            <v>93</v>
          </cell>
          <cell r="AF85">
            <v>68</v>
          </cell>
          <cell r="AG85">
            <v>29</v>
          </cell>
          <cell r="AH85">
            <v>53</v>
          </cell>
          <cell r="AI85">
            <v>12</v>
          </cell>
          <cell r="AJ85" t="str">
            <v/>
          </cell>
          <cell r="AK85" t="str">
            <v/>
          </cell>
          <cell r="AL85">
            <v>22</v>
          </cell>
          <cell r="AM85">
            <v>65</v>
          </cell>
          <cell r="AN85">
            <v>95</v>
          </cell>
          <cell r="AO85">
            <v>32</v>
          </cell>
          <cell r="AP85">
            <v>80</v>
          </cell>
          <cell r="AQ85">
            <v>96</v>
          </cell>
          <cell r="AR85">
            <v>50</v>
          </cell>
          <cell r="AS85">
            <v>54</v>
          </cell>
          <cell r="AT85">
            <v>7</v>
          </cell>
          <cell r="AU85" t="str">
            <v/>
          </cell>
          <cell r="AV85">
            <v>56</v>
          </cell>
          <cell r="AW85">
            <v>87</v>
          </cell>
          <cell r="AX85">
            <v>38</v>
          </cell>
          <cell r="AY85">
            <v>58</v>
          </cell>
          <cell r="AZ85">
            <v>85</v>
          </cell>
          <cell r="BA85">
            <v>6</v>
          </cell>
          <cell r="BB85">
            <v>71</v>
          </cell>
          <cell r="BC85">
            <v>31</v>
          </cell>
          <cell r="BD85">
            <v>74</v>
          </cell>
          <cell r="BE85" t="str">
            <v/>
          </cell>
          <cell r="BF85">
            <v>51</v>
          </cell>
          <cell r="BG85" t="str">
            <v/>
          </cell>
          <cell r="BH85">
            <v>27</v>
          </cell>
          <cell r="BI85">
            <v>44</v>
          </cell>
          <cell r="BJ85">
            <v>90</v>
          </cell>
          <cell r="BK85" t="str">
            <v/>
          </cell>
          <cell r="BL85">
            <v>35</v>
          </cell>
          <cell r="BM85">
            <v>94</v>
          </cell>
          <cell r="BN85">
            <v>41</v>
          </cell>
          <cell r="BO85" t="str">
            <v/>
          </cell>
          <cell r="BP85">
            <v>5</v>
          </cell>
          <cell r="BQ85">
            <v>26</v>
          </cell>
          <cell r="BR85">
            <v>101</v>
          </cell>
          <cell r="BS85">
            <v>45</v>
          </cell>
          <cell r="BT85">
            <v>59</v>
          </cell>
          <cell r="BU85" t="str">
            <v/>
          </cell>
          <cell r="BV85">
            <v>81</v>
          </cell>
          <cell r="BW85" t="str">
            <v/>
          </cell>
          <cell r="BX85">
            <v>28</v>
          </cell>
          <cell r="BY85">
            <v>79</v>
          </cell>
          <cell r="BZ85">
            <v>86</v>
          </cell>
          <cell r="CA85">
            <v>62</v>
          </cell>
          <cell r="CB85">
            <v>47</v>
          </cell>
          <cell r="CC85">
            <v>97</v>
          </cell>
          <cell r="CD85">
            <v>57</v>
          </cell>
          <cell r="CE85">
            <v>16</v>
          </cell>
          <cell r="CF85">
            <v>75</v>
          </cell>
          <cell r="CG85" t="str">
            <v/>
          </cell>
          <cell r="CH85">
            <v>1</v>
          </cell>
          <cell r="CI85">
            <v>34</v>
          </cell>
          <cell r="CJ85" t="str">
            <v/>
          </cell>
          <cell r="CK85">
            <v>63</v>
          </cell>
          <cell r="CL85" t="str">
            <v/>
          </cell>
          <cell r="CM85">
            <v>10</v>
          </cell>
          <cell r="CN85" t="str">
            <v/>
          </cell>
          <cell r="CO85">
            <v>48</v>
          </cell>
          <cell r="CP85">
            <v>99</v>
          </cell>
          <cell r="CQ85">
            <v>52</v>
          </cell>
          <cell r="CR85">
            <v>88</v>
          </cell>
          <cell r="CS85">
            <v>69</v>
          </cell>
          <cell r="CT85">
            <v>14</v>
          </cell>
          <cell r="CU85">
            <v>25</v>
          </cell>
          <cell r="CV85" t="str">
            <v/>
          </cell>
          <cell r="CW85">
            <v>11</v>
          </cell>
          <cell r="CX85">
            <v>8</v>
          </cell>
          <cell r="CY85">
            <v>78</v>
          </cell>
          <cell r="CZ85" t="str">
            <v/>
          </cell>
          <cell r="DA85">
            <v>77</v>
          </cell>
          <cell r="DB85">
            <v>4</v>
          </cell>
          <cell r="DC85">
            <v>82</v>
          </cell>
          <cell r="DD85">
            <v>30</v>
          </cell>
          <cell r="DE85">
            <v>24</v>
          </cell>
          <cell r="DF85">
            <v>67</v>
          </cell>
          <cell r="DG85">
            <v>19</v>
          </cell>
          <cell r="DH85" t="str">
            <v/>
          </cell>
          <cell r="DI85">
            <v>92</v>
          </cell>
          <cell r="DJ85">
            <v>64</v>
          </cell>
          <cell r="DK85">
            <v>13</v>
          </cell>
          <cell r="DL85">
            <v>100</v>
          </cell>
          <cell r="DM85">
            <v>66</v>
          </cell>
          <cell r="DN85">
            <v>70</v>
          </cell>
          <cell r="DO85">
            <v>61</v>
          </cell>
          <cell r="DP85" t="str">
            <v/>
          </cell>
          <cell r="DQ85" t="str">
            <v/>
          </cell>
          <cell r="DR85">
            <v>89</v>
          </cell>
          <cell r="DS85">
            <v>23</v>
          </cell>
          <cell r="DT85" t="str">
            <v/>
          </cell>
          <cell r="DU85">
            <v>20</v>
          </cell>
          <cell r="DV85" t="str">
            <v/>
          </cell>
          <cell r="DW85">
            <v>46</v>
          </cell>
          <cell r="DX85" t="str">
            <v/>
          </cell>
          <cell r="DY85">
            <v>98</v>
          </cell>
          <cell r="DZ85">
            <v>37</v>
          </cell>
          <cell r="EA85" t="str">
            <v/>
          </cell>
          <cell r="EB85" t="str">
            <v/>
          </cell>
          <cell r="EC85" t="str">
            <v/>
          </cell>
          <cell r="ED85" t="str">
            <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lCPI"/>
      <sheetName val="uxbWorks"/>
      <sheetName val="uxbReg"/>
      <sheetName val="tblCountries"/>
      <sheetName val="tblIndicators"/>
      <sheetName val="tblIndiSets"/>
      <sheetName val="Notes"/>
      <sheetName val="IMPORT"/>
      <sheetName val="check"/>
      <sheetName val="Welcome"/>
      <sheetName val="Contents"/>
      <sheetName val="iRank"/>
      <sheetName val="tblFoodInflation"/>
      <sheetName val="QuarterlyChange"/>
      <sheetName val="Score_Delta"/>
      <sheetName val="Data_Delta"/>
      <sheetName val="Map"/>
      <sheetName val="iSummary"/>
      <sheetName val="iChange"/>
      <sheetName val="Summary"/>
      <sheetName val="iRankDelta"/>
      <sheetName val="iScoreDelta"/>
      <sheetName val="YoY_Changes"/>
      <sheetName val="Indicator_Ranking"/>
      <sheetName val="iGrouper"/>
      <sheetName val="iRankRegion"/>
      <sheetName val="Indicator_Ranking Groups"/>
      <sheetName val="Selected_Indicators"/>
      <sheetName val="Country_Datasheet"/>
      <sheetName val="iMapRank"/>
      <sheetName val="iCountryP"/>
      <sheetName val="Country_Profile"/>
      <sheetName val="iCountryComp"/>
      <sheetName val="Compare"/>
      <sheetName val="iScatter"/>
      <sheetName val="ScatterPlot"/>
      <sheetName val="iCountryMaps"/>
      <sheetName val="iCountryP_Charts"/>
      <sheetName val="iWeights"/>
      <sheetName val="Weights"/>
      <sheetName val="Scores"/>
      <sheetName val="Data"/>
      <sheetName val="DataYears"/>
      <sheetName val="Sources"/>
      <sheetName val="iRoundedScores"/>
      <sheetName val="DPStatus"/>
      <sheetName val="Scores_2012"/>
      <sheetName val="Data_2012"/>
      <sheetName val="DataYears_2012"/>
      <sheetName val="Sources_2012"/>
      <sheetName val="DPStatus_2012"/>
    </sheetNames>
    <sheetDataSet>
      <sheetData sheetId="0" refreshError="1"/>
      <sheetData sheetId="1" refreshError="1"/>
      <sheetData sheetId="2" refreshError="1"/>
      <sheetData sheetId="3">
        <row r="3">
          <cell r="E3" t="str">
            <v>Algeria</v>
          </cell>
        </row>
        <row r="4">
          <cell r="E4" t="str">
            <v>Angola</v>
          </cell>
        </row>
        <row r="5">
          <cell r="E5" t="str">
            <v>Argentina</v>
          </cell>
        </row>
        <row r="6">
          <cell r="E6" t="str">
            <v>Australia</v>
          </cell>
        </row>
        <row r="7">
          <cell r="E7" t="str">
            <v>Austria</v>
          </cell>
        </row>
        <row r="8">
          <cell r="E8" t="str">
            <v>Azerbaijan</v>
          </cell>
        </row>
        <row r="9">
          <cell r="E9" t="str">
            <v>Bangladesh</v>
          </cell>
        </row>
        <row r="10">
          <cell r="E10" t="str">
            <v>Belarus</v>
          </cell>
        </row>
        <row r="11">
          <cell r="E11" t="str">
            <v>Belgium</v>
          </cell>
        </row>
        <row r="12">
          <cell r="E12" t="str">
            <v>Benin</v>
          </cell>
        </row>
        <row r="13">
          <cell r="E13" t="str">
            <v>Bolivia</v>
          </cell>
        </row>
        <row r="14">
          <cell r="E14" t="str">
            <v>Botswana</v>
          </cell>
        </row>
        <row r="15">
          <cell r="E15" t="str">
            <v>Brazil</v>
          </cell>
        </row>
        <row r="16">
          <cell r="E16" t="str">
            <v>Bulgaria</v>
          </cell>
        </row>
        <row r="17">
          <cell r="E17" t="str">
            <v>Burkina Faso</v>
          </cell>
        </row>
        <row r="18">
          <cell r="E18" t="str">
            <v>Burundi</v>
          </cell>
        </row>
        <row r="19">
          <cell r="E19" t="str">
            <v>Cambodia</v>
          </cell>
        </row>
        <row r="20">
          <cell r="E20" t="str">
            <v>Cameroon</v>
          </cell>
        </row>
        <row r="21">
          <cell r="E21" t="str">
            <v>Canada</v>
          </cell>
        </row>
        <row r="22">
          <cell r="E22" t="str">
            <v>Chad</v>
          </cell>
        </row>
        <row r="23">
          <cell r="E23" t="str">
            <v>Chile</v>
          </cell>
        </row>
        <row r="24">
          <cell r="E24" t="str">
            <v>China</v>
          </cell>
        </row>
        <row r="25">
          <cell r="E25" t="str">
            <v>Colombia</v>
          </cell>
        </row>
        <row r="26">
          <cell r="E26" t="str">
            <v>Congo (Dem. Rep.)</v>
          </cell>
        </row>
        <row r="27">
          <cell r="E27" t="str">
            <v>Costa Rica</v>
          </cell>
        </row>
        <row r="28">
          <cell r="E28" t="str">
            <v>Cote d’Ivoire</v>
          </cell>
        </row>
        <row r="29">
          <cell r="E29" t="str">
            <v>Czech Republic</v>
          </cell>
        </row>
        <row r="30">
          <cell r="E30" t="str">
            <v>Denmark</v>
          </cell>
        </row>
        <row r="31">
          <cell r="E31" t="str">
            <v>Dominican Republic</v>
          </cell>
        </row>
        <row r="32">
          <cell r="E32" t="str">
            <v>Ecuador</v>
          </cell>
        </row>
        <row r="33">
          <cell r="E33" t="str">
            <v>Egypt</v>
          </cell>
        </row>
        <row r="34">
          <cell r="E34" t="str">
            <v>El Salvador</v>
          </cell>
        </row>
        <row r="35">
          <cell r="E35" t="str">
            <v>Ethiopia</v>
          </cell>
        </row>
        <row r="36">
          <cell r="E36" t="str">
            <v>Finland</v>
          </cell>
        </row>
        <row r="37">
          <cell r="E37" t="str">
            <v>France</v>
          </cell>
        </row>
        <row r="38">
          <cell r="E38" t="str">
            <v>Germany</v>
          </cell>
        </row>
        <row r="39">
          <cell r="E39" t="str">
            <v>Ghana</v>
          </cell>
        </row>
        <row r="40">
          <cell r="E40" t="str">
            <v>Greece</v>
          </cell>
        </row>
        <row r="41">
          <cell r="E41" t="str">
            <v>Guatemala</v>
          </cell>
        </row>
        <row r="42">
          <cell r="E42" t="str">
            <v>Guinea</v>
          </cell>
        </row>
        <row r="43">
          <cell r="E43" t="str">
            <v>Haiti</v>
          </cell>
        </row>
        <row r="44">
          <cell r="E44" t="str">
            <v>Honduras</v>
          </cell>
        </row>
        <row r="45">
          <cell r="E45" t="str">
            <v>Hungary</v>
          </cell>
        </row>
        <row r="46">
          <cell r="E46" t="str">
            <v>India</v>
          </cell>
        </row>
        <row r="47">
          <cell r="E47" t="str">
            <v>Indonesia</v>
          </cell>
        </row>
        <row r="48">
          <cell r="E48" t="str">
            <v>Ireland</v>
          </cell>
        </row>
        <row r="49">
          <cell r="E49" t="str">
            <v>Israel</v>
          </cell>
        </row>
        <row r="50">
          <cell r="E50" t="str">
            <v>Italy</v>
          </cell>
        </row>
        <row r="51">
          <cell r="E51" t="str">
            <v>Japan</v>
          </cell>
        </row>
        <row r="52">
          <cell r="E52" t="str">
            <v>Jordan</v>
          </cell>
        </row>
        <row r="53">
          <cell r="E53" t="str">
            <v>Kazakhstan</v>
          </cell>
        </row>
        <row r="54">
          <cell r="E54" t="str">
            <v>Kenya</v>
          </cell>
        </row>
        <row r="55">
          <cell r="E55" t="str">
            <v>Madagascar</v>
          </cell>
        </row>
        <row r="56">
          <cell r="E56" t="str">
            <v>Malawi</v>
          </cell>
        </row>
        <row r="57">
          <cell r="E57" t="str">
            <v>Malaysia</v>
          </cell>
        </row>
        <row r="58">
          <cell r="E58" t="str">
            <v>Mali</v>
          </cell>
        </row>
        <row r="59">
          <cell r="E59" t="str">
            <v>Mexico</v>
          </cell>
        </row>
        <row r="60">
          <cell r="E60" t="str">
            <v>Morocco</v>
          </cell>
        </row>
        <row r="61">
          <cell r="E61" t="str">
            <v>Mozambique</v>
          </cell>
        </row>
        <row r="62">
          <cell r="E62" t="str">
            <v>Myanmar</v>
          </cell>
        </row>
        <row r="63">
          <cell r="E63" t="str">
            <v>Nepal</v>
          </cell>
        </row>
        <row r="64">
          <cell r="E64" t="str">
            <v>Netherlands</v>
          </cell>
        </row>
        <row r="65">
          <cell r="E65" t="str">
            <v>New Zealand</v>
          </cell>
        </row>
        <row r="66">
          <cell r="E66" t="str">
            <v>Nicaragua</v>
          </cell>
        </row>
        <row r="67">
          <cell r="E67" t="str">
            <v>Niger</v>
          </cell>
        </row>
        <row r="68">
          <cell r="E68" t="str">
            <v>Nigeria</v>
          </cell>
        </row>
        <row r="69">
          <cell r="E69" t="str">
            <v>Norway</v>
          </cell>
        </row>
        <row r="70">
          <cell r="E70" t="str">
            <v>Pakistan</v>
          </cell>
        </row>
        <row r="71">
          <cell r="E71" t="str">
            <v>Panama</v>
          </cell>
        </row>
        <row r="72">
          <cell r="E72" t="str">
            <v>Paraguay</v>
          </cell>
        </row>
        <row r="73">
          <cell r="E73" t="str">
            <v>Peru</v>
          </cell>
        </row>
        <row r="74">
          <cell r="E74" t="str">
            <v>Philippines</v>
          </cell>
        </row>
        <row r="75">
          <cell r="E75" t="str">
            <v>Poland</v>
          </cell>
        </row>
        <row r="76">
          <cell r="E76" t="str">
            <v>Portugal</v>
          </cell>
        </row>
        <row r="77">
          <cell r="E77" t="str">
            <v>Romania</v>
          </cell>
        </row>
        <row r="78">
          <cell r="E78" t="str">
            <v>Russia</v>
          </cell>
        </row>
        <row r="79">
          <cell r="E79" t="str">
            <v>Rwanda</v>
          </cell>
        </row>
        <row r="80">
          <cell r="E80" t="str">
            <v>Saudi Arabia</v>
          </cell>
        </row>
        <row r="81">
          <cell r="E81" t="str">
            <v>Senegal</v>
          </cell>
        </row>
        <row r="82">
          <cell r="E82" t="str">
            <v>Serbia</v>
          </cell>
        </row>
        <row r="83">
          <cell r="E83" t="str">
            <v>Sierra Leone</v>
          </cell>
        </row>
        <row r="84">
          <cell r="E84" t="str">
            <v>Singapore</v>
          </cell>
        </row>
        <row r="85">
          <cell r="E85" t="str">
            <v>Slovakia</v>
          </cell>
        </row>
        <row r="86">
          <cell r="E86" t="str">
            <v>South Africa</v>
          </cell>
        </row>
        <row r="87">
          <cell r="E87" t="str">
            <v>South Korea</v>
          </cell>
        </row>
        <row r="88">
          <cell r="E88" t="str">
            <v>Spain</v>
          </cell>
        </row>
        <row r="89">
          <cell r="E89" t="str">
            <v>Sri Lanka</v>
          </cell>
        </row>
        <row r="90">
          <cell r="E90" t="str">
            <v>Sudan</v>
          </cell>
        </row>
        <row r="91">
          <cell r="E91" t="str">
            <v>Sweden</v>
          </cell>
        </row>
        <row r="92">
          <cell r="E92" t="str">
            <v>Switzerland</v>
          </cell>
        </row>
        <row r="93">
          <cell r="E93" t="str">
            <v>Syria</v>
          </cell>
        </row>
        <row r="94">
          <cell r="E94" t="str">
            <v>Tajikistan</v>
          </cell>
        </row>
        <row r="95">
          <cell r="E95" t="str">
            <v>Tanzania</v>
          </cell>
        </row>
        <row r="96">
          <cell r="E96" t="str">
            <v>Thailand</v>
          </cell>
        </row>
        <row r="97">
          <cell r="E97" t="str">
            <v>Togo</v>
          </cell>
        </row>
        <row r="98">
          <cell r="E98" t="str">
            <v>Tunisia</v>
          </cell>
        </row>
        <row r="99">
          <cell r="E99" t="str">
            <v>Turkey</v>
          </cell>
        </row>
        <row r="100">
          <cell r="E100" t="str">
            <v>Uganda</v>
          </cell>
        </row>
        <row r="101">
          <cell r="E101" t="str">
            <v>Ukraine</v>
          </cell>
        </row>
        <row r="102">
          <cell r="E102" t="str">
            <v>United Kingdom</v>
          </cell>
        </row>
        <row r="103">
          <cell r="E103" t="str">
            <v>United States</v>
          </cell>
        </row>
        <row r="104">
          <cell r="E104" t="str">
            <v>Uruguay</v>
          </cell>
        </row>
        <row r="105">
          <cell r="E105" t="str">
            <v>Uzbekistan</v>
          </cell>
        </row>
        <row r="106">
          <cell r="E106" t="str">
            <v>Venezuela</v>
          </cell>
        </row>
        <row r="107">
          <cell r="E107" t="str">
            <v>Vietnam</v>
          </cell>
        </row>
        <row r="108">
          <cell r="E108" t="str">
            <v>Yemen</v>
          </cell>
        </row>
        <row r="109">
          <cell r="E109" t="str">
            <v>Zambia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 val="Graph 3_7_a"/>
    </sheetNames>
    <sheetDataSet>
      <sheetData sheetId="0"/>
      <sheetData sheetId="1"/>
      <sheetData sheetId="2"/>
      <sheetData sheetId="3"/>
      <sheetData sheetId="4"/>
      <sheetData sheetId="5"/>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URR1"/>
      <sheetName val="CURR2"/>
      <sheetName val="CURR3"/>
      <sheetName val="CURR3 (euros)"/>
      <sheetName val="CURR4"/>
      <sheetName val="CURR5"/>
      <sheetName val="CURR6"/>
      <sheetName val="CURR7"/>
      <sheetName val="Missin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URR1"/>
      <sheetName val="CURR2"/>
      <sheetName val="CURR3"/>
      <sheetName val="CURR3 (euros)"/>
      <sheetName val="CURR4"/>
      <sheetName val="CURR5"/>
      <sheetName val="CURR6"/>
      <sheetName val="CURR7"/>
      <sheetName val="Missin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les-Citizenship"/>
      <sheetName val="Profiles-Participatory"/>
      <sheetName val="Profiles-Social"/>
      <sheetName val="Profiles-Cognitive"/>
      <sheetName val="Profiles-Index"/>
      <sheetName val="Profiles-Citizenship-bw"/>
      <sheetName val="Profiles-Participatory-bw"/>
      <sheetName val="Profiles-Social-bw"/>
      <sheetName val="Profiles-Cognitive-bw"/>
      <sheetName val="common"/>
      <sheetName val="scatterplots"/>
      <sheetName val="scatterplots2"/>
      <sheetName val="Table-AbovebelowEU"/>
    </sheetNames>
    <sheetDataSet>
      <sheetData sheetId="0"/>
      <sheetData sheetId="1"/>
      <sheetData sheetId="2"/>
      <sheetData sheetId="3"/>
      <sheetData sheetId="4"/>
      <sheetData sheetId="5"/>
      <sheetData sheetId="6"/>
      <sheetData sheetId="7"/>
      <sheetData sheetId="8"/>
      <sheetData sheetId="9"/>
      <sheetData sheetId="10">
        <row r="4">
          <cell r="R4" t="str">
            <v>Citizenship 2012</v>
          </cell>
        </row>
        <row r="5">
          <cell r="R5" t="str">
            <v>Social 2012</v>
          </cell>
        </row>
        <row r="6">
          <cell r="R6" t="str">
            <v>Participatory 2012</v>
          </cell>
        </row>
        <row r="7">
          <cell r="R7" t="str">
            <v>Cognition 2012</v>
          </cell>
        </row>
        <row r="8">
          <cell r="R8" t="str">
            <v>CCCI2012</v>
          </cell>
        </row>
      </sheetData>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Variable reference"/>
      <sheetName val="CLI2007_data_results"/>
    </sheetNames>
    <sheetDataSet>
      <sheetData sheetId="0">
        <row r="1">
          <cell r="A1" t="str">
            <v>CDUID</v>
          </cell>
          <cell r="B1" t="str">
            <v>CLI_ID</v>
          </cell>
          <cell r="C1" t="str">
            <v>CMAUID</v>
          </cell>
          <cell r="D1" t="str">
            <v>CSDUID</v>
          </cell>
          <cell r="E1" t="str">
            <v>ERUID</v>
          </cell>
          <cell r="F1" t="str">
            <v>PRUID</v>
          </cell>
          <cell r="G1" t="str">
            <v>var83</v>
          </cell>
          <cell r="H1" t="str">
            <v>var84</v>
          </cell>
          <cell r="I1" t="str">
            <v>var85</v>
          </cell>
          <cell r="J1" t="str">
            <v>var86</v>
          </cell>
          <cell r="K1" t="str">
            <v>var87</v>
          </cell>
          <cell r="L1" t="str">
            <v>var88</v>
          </cell>
          <cell r="M1" t="str">
            <v>var89</v>
          </cell>
          <cell r="N1" t="str">
            <v>var90</v>
          </cell>
          <cell r="O1" t="str">
            <v>var91</v>
          </cell>
          <cell r="P1" t="str">
            <v>var92</v>
          </cell>
          <cell r="Q1" t="str">
            <v>var95</v>
          </cell>
          <cell r="R1" t="str">
            <v>var96</v>
          </cell>
          <cell r="S1" t="str">
            <v>var97</v>
          </cell>
          <cell r="T1" t="str">
            <v>var98</v>
          </cell>
          <cell r="U1" t="str">
            <v>var99</v>
          </cell>
          <cell r="V1" t="str">
            <v>var101</v>
          </cell>
          <cell r="W1" t="str">
            <v>var105</v>
          </cell>
          <cell r="X1" t="str">
            <v>var106</v>
          </cell>
          <cell r="Y1" t="str">
            <v>var107</v>
          </cell>
          <cell r="Z1" t="str">
            <v>var108</v>
          </cell>
          <cell r="AA1" t="str">
            <v>var109</v>
          </cell>
          <cell r="AB1" t="str">
            <v>var110</v>
          </cell>
          <cell r="AC1" t="str">
            <v>var112</v>
          </cell>
          <cell r="AD1" t="str">
            <v>var113</v>
          </cell>
          <cell r="AE1" t="str">
            <v>var114</v>
          </cell>
          <cell r="AF1" t="str">
            <v>var115</v>
          </cell>
          <cell r="AG1" t="str">
            <v>var116</v>
          </cell>
          <cell r="AH1" t="str">
            <v>var117</v>
          </cell>
          <cell r="AI1" t="str">
            <v>var118</v>
          </cell>
          <cell r="AJ1" t="str">
            <v>var119</v>
          </cell>
        </row>
        <row r="2">
          <cell r="A2" t="str">
            <v>1001</v>
          </cell>
          <cell r="B2" t="str">
            <v>100110101</v>
          </cell>
          <cell r="D2" t="str">
            <v>1001101</v>
          </cell>
          <cell r="E2" t="str">
            <v>1010</v>
          </cell>
          <cell r="F2" t="str">
            <v>10</v>
          </cell>
          <cell r="G2">
            <v>520.94871140999999</v>
          </cell>
          <cell r="H2">
            <v>516.62870081000005</v>
          </cell>
          <cell r="I2">
            <v>516.99366018000001</v>
          </cell>
          <cell r="J2">
            <v>47.029702970000002</v>
          </cell>
          <cell r="K2">
            <v>22.383922380000001</v>
          </cell>
          <cell r="L2">
            <v>9.6968937900000007</v>
          </cell>
          <cell r="M2">
            <v>11.54186271</v>
          </cell>
          <cell r="N2">
            <v>17.812172220000001</v>
          </cell>
          <cell r="O2">
            <v>57.875</v>
          </cell>
          <cell r="P2">
            <v>11.44994307</v>
          </cell>
          <cell r="Q2">
            <v>82.1</v>
          </cell>
          <cell r="R2">
            <v>42.33995299</v>
          </cell>
          <cell r="S2">
            <v>19.600000000000001</v>
          </cell>
          <cell r="T2">
            <v>9.8731829700000002</v>
          </cell>
          <cell r="U2">
            <v>9.8697239200000002</v>
          </cell>
          <cell r="V2">
            <v>9.8731829700000002</v>
          </cell>
          <cell r="W2">
            <v>49.5</v>
          </cell>
          <cell r="X2">
            <v>79.8</v>
          </cell>
          <cell r="Y2">
            <v>34.200000000000003</v>
          </cell>
          <cell r="Z2">
            <v>43.7</v>
          </cell>
          <cell r="AA2">
            <v>26.4</v>
          </cell>
          <cell r="AB2">
            <v>9.9354706000000004</v>
          </cell>
          <cell r="AC2">
            <v>0.32696015</v>
          </cell>
          <cell r="AD2">
            <v>271.68</v>
          </cell>
          <cell r="AE2">
            <v>68.506423569999995</v>
          </cell>
          <cell r="AF2">
            <v>59.610100000000003</v>
          </cell>
          <cell r="AG2">
            <v>0.31186015412717161</v>
          </cell>
          <cell r="AH2">
            <v>9.6</v>
          </cell>
          <cell r="AI2">
            <v>50590</v>
          </cell>
          <cell r="AJ2">
            <v>11.7</v>
          </cell>
        </row>
        <row r="3">
          <cell r="A3" t="str">
            <v>1001</v>
          </cell>
          <cell r="B3" t="str">
            <v>100110501</v>
          </cell>
          <cell r="D3" t="str">
            <v>1001105</v>
          </cell>
          <cell r="E3" t="str">
            <v>1010</v>
          </cell>
          <cell r="F3" t="str">
            <v>10</v>
          </cell>
          <cell r="G3">
            <v>520.94871140999999</v>
          </cell>
          <cell r="H3">
            <v>516.62870081000005</v>
          </cell>
          <cell r="I3">
            <v>516.99366018000001</v>
          </cell>
          <cell r="J3">
            <v>47.029702970000002</v>
          </cell>
          <cell r="K3">
            <v>22.383922380000001</v>
          </cell>
          <cell r="L3">
            <v>9.4334839200000005</v>
          </cell>
          <cell r="M3">
            <v>11.630708500000001</v>
          </cell>
          <cell r="N3">
            <v>17.812172220000001</v>
          </cell>
          <cell r="O3">
            <v>57.875</v>
          </cell>
          <cell r="P3">
            <v>11.508636279999999</v>
          </cell>
          <cell r="Q3">
            <v>82.1</v>
          </cell>
          <cell r="R3">
            <v>42.33995299</v>
          </cell>
          <cell r="S3">
            <v>19.600000000000001</v>
          </cell>
          <cell r="T3">
            <v>9.4334839200000005</v>
          </cell>
          <cell r="U3">
            <v>9.4334839200000005</v>
          </cell>
          <cell r="V3">
            <v>9.4334839200000005</v>
          </cell>
          <cell r="W3">
            <v>49.5</v>
          </cell>
          <cell r="X3">
            <v>79.8</v>
          </cell>
          <cell r="Y3">
            <v>34.200000000000003</v>
          </cell>
          <cell r="Z3">
            <v>43.7</v>
          </cell>
          <cell r="AA3">
            <v>26.4</v>
          </cell>
          <cell r="AB3">
            <v>9.3352976099999996</v>
          </cell>
          <cell r="AC3">
            <v>0</v>
          </cell>
          <cell r="AD3">
            <v>271.68</v>
          </cell>
          <cell r="AE3">
            <v>68.506423569999995</v>
          </cell>
          <cell r="AF3">
            <v>59.610100000000003</v>
          </cell>
          <cell r="AG3">
            <v>0.32844660914132862</v>
          </cell>
          <cell r="AH3">
            <v>9.6</v>
          </cell>
          <cell r="AI3">
            <v>50590</v>
          </cell>
          <cell r="AJ3">
            <v>11.7</v>
          </cell>
        </row>
        <row r="4">
          <cell r="A4" t="str">
            <v>1001</v>
          </cell>
          <cell r="B4" t="str">
            <v>100111301</v>
          </cell>
          <cell r="D4" t="str">
            <v>1001113</v>
          </cell>
          <cell r="E4" t="str">
            <v>1010</v>
          </cell>
          <cell r="F4" t="str">
            <v>10</v>
          </cell>
          <cell r="G4">
            <v>520.94871140999999</v>
          </cell>
          <cell r="H4">
            <v>516.62870081000005</v>
          </cell>
          <cell r="I4">
            <v>516.99366018000001</v>
          </cell>
          <cell r="J4">
            <v>47.029702970000002</v>
          </cell>
          <cell r="K4">
            <v>22.383922380000001</v>
          </cell>
          <cell r="L4">
            <v>7.7570511399999997</v>
          </cell>
          <cell r="M4">
            <v>11.225243389999999</v>
          </cell>
          <cell r="N4">
            <v>17.812172220000001</v>
          </cell>
          <cell r="O4">
            <v>57.875</v>
          </cell>
          <cell r="P4">
            <v>11.271732500000001</v>
          </cell>
          <cell r="Q4">
            <v>82.1</v>
          </cell>
          <cell r="R4">
            <v>42.33995299</v>
          </cell>
          <cell r="S4">
            <v>19.600000000000001</v>
          </cell>
          <cell r="T4">
            <v>7.7570511399999997</v>
          </cell>
          <cell r="U4">
            <v>7.7570511399999997</v>
          </cell>
          <cell r="V4">
            <v>7.7570511399999997</v>
          </cell>
          <cell r="W4">
            <v>49.5</v>
          </cell>
          <cell r="X4">
            <v>79.8</v>
          </cell>
          <cell r="Y4">
            <v>34.200000000000003</v>
          </cell>
          <cell r="Z4">
            <v>43.7</v>
          </cell>
          <cell r="AA4">
            <v>26.4</v>
          </cell>
          <cell r="AB4">
            <v>7.7570511399999997</v>
          </cell>
          <cell r="AC4">
            <v>0.70753432999999999</v>
          </cell>
          <cell r="AD4">
            <v>271.68</v>
          </cell>
          <cell r="AE4">
            <v>68.506423569999995</v>
          </cell>
          <cell r="AF4">
            <v>59.610100000000003</v>
          </cell>
          <cell r="AG4">
            <v>0.30185195106934082</v>
          </cell>
          <cell r="AH4">
            <v>9.6</v>
          </cell>
          <cell r="AI4">
            <v>50590</v>
          </cell>
          <cell r="AJ4">
            <v>11.7</v>
          </cell>
        </row>
        <row r="5">
          <cell r="A5" t="str">
            <v>1001</v>
          </cell>
          <cell r="B5" t="str">
            <v>100112001</v>
          </cell>
          <cell r="D5" t="str">
            <v>1001120</v>
          </cell>
          <cell r="E5" t="str">
            <v>1010</v>
          </cell>
          <cell r="F5" t="str">
            <v>10</v>
          </cell>
          <cell r="G5">
            <v>520.94871140999999</v>
          </cell>
          <cell r="H5">
            <v>516.62870081000005</v>
          </cell>
          <cell r="I5">
            <v>516.99366018000001</v>
          </cell>
          <cell r="J5">
            <v>47.029702970000002</v>
          </cell>
          <cell r="K5">
            <v>22.383922380000001</v>
          </cell>
          <cell r="L5">
            <v>9.8389490300000002</v>
          </cell>
          <cell r="M5">
            <v>11.225243389999999</v>
          </cell>
          <cell r="N5">
            <v>17.812172220000001</v>
          </cell>
          <cell r="O5">
            <v>57.875</v>
          </cell>
          <cell r="P5">
            <v>11.630708500000001</v>
          </cell>
          <cell r="Q5">
            <v>82.1</v>
          </cell>
          <cell r="R5">
            <v>42.33995299</v>
          </cell>
          <cell r="S5">
            <v>19.600000000000001</v>
          </cell>
          <cell r="T5">
            <v>10.126631100000001</v>
          </cell>
          <cell r="U5">
            <v>10.126631100000001</v>
          </cell>
          <cell r="V5">
            <v>10.126631100000001</v>
          </cell>
          <cell r="W5">
            <v>49.5</v>
          </cell>
          <cell r="X5">
            <v>79.8</v>
          </cell>
          <cell r="Y5">
            <v>34.200000000000003</v>
          </cell>
          <cell r="Z5">
            <v>43.7</v>
          </cell>
          <cell r="AA5">
            <v>26.4</v>
          </cell>
          <cell r="AB5">
            <v>9.9641121699999999</v>
          </cell>
          <cell r="AC5">
            <v>1</v>
          </cell>
          <cell r="AD5">
            <v>271.68</v>
          </cell>
          <cell r="AE5">
            <v>68.506423569999995</v>
          </cell>
          <cell r="AF5">
            <v>59.610100000000003</v>
          </cell>
          <cell r="AG5">
            <v>0.26091355003176192</v>
          </cell>
          <cell r="AH5">
            <v>9.6</v>
          </cell>
          <cell r="AI5">
            <v>50590</v>
          </cell>
          <cell r="AJ5">
            <v>11.7</v>
          </cell>
        </row>
        <row r="6">
          <cell r="A6" t="str">
            <v>1001</v>
          </cell>
          <cell r="B6" t="str">
            <v>100112401</v>
          </cell>
          <cell r="D6" t="str">
            <v>1001124</v>
          </cell>
          <cell r="E6" t="str">
            <v>1010</v>
          </cell>
          <cell r="F6" t="str">
            <v>10</v>
          </cell>
          <cell r="G6">
            <v>520.94871140999999</v>
          </cell>
          <cell r="H6">
            <v>516.62870081000005</v>
          </cell>
          <cell r="I6">
            <v>516.99366018000001</v>
          </cell>
          <cell r="J6">
            <v>47.029702970000002</v>
          </cell>
          <cell r="K6">
            <v>22.383922380000001</v>
          </cell>
          <cell r="L6">
            <v>8.6499743000000002</v>
          </cell>
          <cell r="M6">
            <v>10.854237680000001</v>
          </cell>
          <cell r="N6">
            <v>17.812172220000001</v>
          </cell>
          <cell r="O6">
            <v>57.875</v>
          </cell>
          <cell r="P6">
            <v>10.734677810000001</v>
          </cell>
          <cell r="Q6">
            <v>82.1</v>
          </cell>
          <cell r="R6">
            <v>42.33995299</v>
          </cell>
          <cell r="S6">
            <v>19.600000000000001</v>
          </cell>
          <cell r="T6">
            <v>10.81661328</v>
          </cell>
          <cell r="U6">
            <v>9.17554187</v>
          </cell>
          <cell r="V6">
            <v>9.1244556299999999</v>
          </cell>
          <cell r="W6">
            <v>49.5</v>
          </cell>
          <cell r="X6">
            <v>79.8</v>
          </cell>
          <cell r="Y6">
            <v>34.200000000000003</v>
          </cell>
          <cell r="Z6">
            <v>43.7</v>
          </cell>
          <cell r="AA6">
            <v>26.4</v>
          </cell>
          <cell r="AB6">
            <v>8.9957848400000007</v>
          </cell>
          <cell r="AC6">
            <v>0.51038527</v>
          </cell>
          <cell r="AD6">
            <v>271.68</v>
          </cell>
          <cell r="AE6">
            <v>68.506423569999995</v>
          </cell>
          <cell r="AF6">
            <v>59.610100000000003</v>
          </cell>
          <cell r="AG6">
            <v>0.29413504159931675</v>
          </cell>
          <cell r="AH6">
            <v>9.6</v>
          </cell>
          <cell r="AI6">
            <v>50590</v>
          </cell>
          <cell r="AJ6">
            <v>11.7</v>
          </cell>
        </row>
        <row r="7">
          <cell r="A7" t="str">
            <v>1001</v>
          </cell>
          <cell r="B7" t="str">
            <v>100112601</v>
          </cell>
          <cell r="D7" t="str">
            <v>1001126</v>
          </cell>
          <cell r="E7" t="str">
            <v>1010</v>
          </cell>
          <cell r="F7" t="str">
            <v>10</v>
          </cell>
          <cell r="G7">
            <v>520.94871140999999</v>
          </cell>
          <cell r="H7">
            <v>516.62870081000005</v>
          </cell>
          <cell r="I7">
            <v>516.99366018000001</v>
          </cell>
          <cell r="J7">
            <v>47.029702970000002</v>
          </cell>
          <cell r="K7">
            <v>22.383922380000001</v>
          </cell>
          <cell r="L7">
            <v>7.515344569999999</v>
          </cell>
          <cell r="M7">
            <v>10.81977828</v>
          </cell>
          <cell r="N7">
            <v>17.812172220000001</v>
          </cell>
          <cell r="O7">
            <v>57.875</v>
          </cell>
          <cell r="P7">
            <v>10.81977828</v>
          </cell>
          <cell r="Q7">
            <v>82.1</v>
          </cell>
          <cell r="R7">
            <v>42.33995299</v>
          </cell>
          <cell r="S7">
            <v>19.600000000000001</v>
          </cell>
          <cell r="T7">
            <v>10.81977828</v>
          </cell>
          <cell r="U7">
            <v>7.515344569999999</v>
          </cell>
          <cell r="V7">
            <v>7.515344569999999</v>
          </cell>
          <cell r="W7">
            <v>49.5</v>
          </cell>
          <cell r="X7">
            <v>79.8</v>
          </cell>
          <cell r="Y7">
            <v>34.200000000000003</v>
          </cell>
          <cell r="Z7">
            <v>43.7</v>
          </cell>
          <cell r="AA7">
            <v>26.4</v>
          </cell>
          <cell r="AB7">
            <v>7.515344569999999</v>
          </cell>
          <cell r="AC7">
            <v>0.17513561</v>
          </cell>
          <cell r="AD7">
            <v>271.68</v>
          </cell>
          <cell r="AE7">
            <v>68.506423569999995</v>
          </cell>
          <cell r="AF7">
            <v>59.610100000000003</v>
          </cell>
          <cell r="AG7">
            <v>0.28567307927370533</v>
          </cell>
          <cell r="AH7">
            <v>9.6</v>
          </cell>
          <cell r="AI7">
            <v>50590</v>
          </cell>
          <cell r="AJ7">
            <v>11.7</v>
          </cell>
        </row>
        <row r="8">
          <cell r="A8" t="str">
            <v>1001</v>
          </cell>
          <cell r="B8" t="str">
            <v>100113101</v>
          </cell>
          <cell r="D8" t="str">
            <v>1001131</v>
          </cell>
          <cell r="E8" t="str">
            <v>1010</v>
          </cell>
          <cell r="F8" t="str">
            <v>10</v>
          </cell>
          <cell r="G8">
            <v>520.94871140999999</v>
          </cell>
          <cell r="H8">
            <v>516.62870081000005</v>
          </cell>
          <cell r="I8">
            <v>516.99366018000001</v>
          </cell>
          <cell r="J8">
            <v>47.029702970000002</v>
          </cell>
          <cell r="K8">
            <v>22.383922380000001</v>
          </cell>
          <cell r="L8">
            <v>8.9711944599999995</v>
          </cell>
          <cell r="M8">
            <v>11.225243389999999</v>
          </cell>
          <cell r="N8">
            <v>17.812172220000001</v>
          </cell>
          <cell r="O8">
            <v>57.875</v>
          </cell>
          <cell r="P8">
            <v>11.223468479999999</v>
          </cell>
          <cell r="Q8">
            <v>82.1</v>
          </cell>
          <cell r="R8">
            <v>42.33995299</v>
          </cell>
          <cell r="S8">
            <v>19.600000000000001</v>
          </cell>
          <cell r="T8">
            <v>10.81977828</v>
          </cell>
          <cell r="U8">
            <v>10.056551929999999</v>
          </cell>
          <cell r="V8">
            <v>9.6793434999999999</v>
          </cell>
          <cell r="W8">
            <v>49.5</v>
          </cell>
          <cell r="X8">
            <v>79.8</v>
          </cell>
          <cell r="Y8">
            <v>34.200000000000003</v>
          </cell>
          <cell r="Z8">
            <v>43.7</v>
          </cell>
          <cell r="AA8">
            <v>26.4</v>
          </cell>
          <cell r="AB8">
            <v>9.7114792300000001</v>
          </cell>
          <cell r="AC8">
            <v>0.33039311999999998</v>
          </cell>
          <cell r="AD8">
            <v>271.68</v>
          </cell>
          <cell r="AE8">
            <v>68.506423569999995</v>
          </cell>
          <cell r="AF8">
            <v>59.610100000000003</v>
          </cell>
          <cell r="AG8">
            <v>0.26572405585304548</v>
          </cell>
          <cell r="AH8">
            <v>9.6</v>
          </cell>
          <cell r="AI8">
            <v>50590</v>
          </cell>
          <cell r="AJ8">
            <v>11.7</v>
          </cell>
        </row>
        <row r="9">
          <cell r="A9" t="str">
            <v>1001</v>
          </cell>
          <cell r="B9" t="str">
            <v>100113601</v>
          </cell>
          <cell r="D9" t="str">
            <v>1001136</v>
          </cell>
          <cell r="E9" t="str">
            <v>1010</v>
          </cell>
          <cell r="F9" t="str">
            <v>10</v>
          </cell>
          <cell r="G9">
            <v>520.94871140999999</v>
          </cell>
          <cell r="H9">
            <v>516.62870081000005</v>
          </cell>
          <cell r="I9">
            <v>516.99366018000001</v>
          </cell>
          <cell r="J9">
            <v>47.029702970000002</v>
          </cell>
          <cell r="K9">
            <v>22.383922380000001</v>
          </cell>
          <cell r="L9">
            <v>7.5590382599999995</v>
          </cell>
          <cell r="M9">
            <v>11.225243389999999</v>
          </cell>
          <cell r="N9">
            <v>17.812172220000001</v>
          </cell>
          <cell r="O9">
            <v>57.875</v>
          </cell>
          <cell r="P9">
            <v>10.81977828</v>
          </cell>
          <cell r="Q9">
            <v>82.1</v>
          </cell>
          <cell r="R9">
            <v>42.33995299</v>
          </cell>
          <cell r="S9">
            <v>19.600000000000001</v>
          </cell>
          <cell r="T9">
            <v>10.81977828</v>
          </cell>
          <cell r="U9">
            <v>9.8342982299999999</v>
          </cell>
          <cell r="V9">
            <v>9.4334839200000005</v>
          </cell>
          <cell r="W9">
            <v>49.5</v>
          </cell>
          <cell r="X9">
            <v>79.8</v>
          </cell>
          <cell r="Y9">
            <v>34.200000000000003</v>
          </cell>
          <cell r="Z9">
            <v>43.7</v>
          </cell>
          <cell r="AA9">
            <v>26.4</v>
          </cell>
          <cell r="AB9">
            <v>9.1486777099999994</v>
          </cell>
          <cell r="AC9">
            <v>1</v>
          </cell>
          <cell r="AD9">
            <v>271.68</v>
          </cell>
          <cell r="AE9">
            <v>68.506423569999995</v>
          </cell>
          <cell r="AF9">
            <v>59.610100000000003</v>
          </cell>
          <cell r="AG9">
            <v>0.29717469870394686</v>
          </cell>
          <cell r="AH9">
            <v>9.6</v>
          </cell>
          <cell r="AI9">
            <v>50590</v>
          </cell>
          <cell r="AJ9">
            <v>11.7</v>
          </cell>
        </row>
        <row r="10">
          <cell r="A10" t="str">
            <v>1001</v>
          </cell>
          <cell r="B10" t="str">
            <v>100114001</v>
          </cell>
          <cell r="D10" t="str">
            <v>1001140</v>
          </cell>
          <cell r="E10" t="str">
            <v>1010</v>
          </cell>
          <cell r="F10" t="str">
            <v>10</v>
          </cell>
          <cell r="G10">
            <v>520.94871140999999</v>
          </cell>
          <cell r="H10">
            <v>516.62870081000005</v>
          </cell>
          <cell r="I10">
            <v>516.99366018000001</v>
          </cell>
          <cell r="J10">
            <v>47.029702970000002</v>
          </cell>
          <cell r="K10">
            <v>22.383922380000001</v>
          </cell>
          <cell r="L10">
            <v>8.7171909299999992</v>
          </cell>
          <cell r="M10">
            <v>11.225243389999999</v>
          </cell>
          <cell r="N10">
            <v>17.812172220000001</v>
          </cell>
          <cell r="O10">
            <v>57.875</v>
          </cell>
          <cell r="P10">
            <v>10.81977828</v>
          </cell>
          <cell r="Q10">
            <v>82.1</v>
          </cell>
          <cell r="R10">
            <v>42.33995299</v>
          </cell>
          <cell r="S10">
            <v>19.600000000000001</v>
          </cell>
          <cell r="T10">
            <v>10.81977828</v>
          </cell>
          <cell r="U10">
            <v>9.8389490300000002</v>
          </cell>
          <cell r="V10">
            <v>9.4334839200000005</v>
          </cell>
          <cell r="W10">
            <v>49.5</v>
          </cell>
          <cell r="X10">
            <v>79.8</v>
          </cell>
          <cell r="Y10">
            <v>34.200000000000003</v>
          </cell>
          <cell r="Z10">
            <v>43.7</v>
          </cell>
          <cell r="AA10">
            <v>26.4</v>
          </cell>
          <cell r="AB10">
            <v>9.0768089799999991</v>
          </cell>
          <cell r="AC10">
            <v>0.12462566</v>
          </cell>
          <cell r="AD10">
            <v>271.68</v>
          </cell>
          <cell r="AE10">
            <v>68.506423569999995</v>
          </cell>
          <cell r="AF10">
            <v>59.610100000000003</v>
          </cell>
          <cell r="AG10">
            <v>0.30107277201419114</v>
          </cell>
          <cell r="AH10">
            <v>9.6</v>
          </cell>
          <cell r="AI10">
            <v>50590</v>
          </cell>
          <cell r="AJ10">
            <v>11.7</v>
          </cell>
        </row>
        <row r="11">
          <cell r="A11" t="str">
            <v>1001</v>
          </cell>
          <cell r="B11" t="str">
            <v>100114401</v>
          </cell>
          <cell r="D11" t="str">
            <v>1001144</v>
          </cell>
          <cell r="E11" t="str">
            <v>1010</v>
          </cell>
          <cell r="F11" t="str">
            <v>10</v>
          </cell>
          <cell r="G11">
            <v>520.94871140999999</v>
          </cell>
          <cell r="H11">
            <v>516.62870081000005</v>
          </cell>
          <cell r="I11">
            <v>516.99366018000001</v>
          </cell>
          <cell r="J11">
            <v>47.029702970000002</v>
          </cell>
          <cell r="K11">
            <v>22.383922380000001</v>
          </cell>
          <cell r="L11">
            <v>8.74033674</v>
          </cell>
          <cell r="M11">
            <v>11.225243389999999</v>
          </cell>
          <cell r="N11">
            <v>17.812172220000001</v>
          </cell>
          <cell r="O11">
            <v>57.875</v>
          </cell>
          <cell r="P11">
            <v>10.81977828</v>
          </cell>
          <cell r="Q11">
            <v>82.1</v>
          </cell>
          <cell r="R11">
            <v>42.33995299</v>
          </cell>
          <cell r="S11">
            <v>19.600000000000001</v>
          </cell>
          <cell r="T11">
            <v>10.81977828</v>
          </cell>
          <cell r="U11">
            <v>9.4334839200000005</v>
          </cell>
          <cell r="V11">
            <v>9.0895277500000002</v>
          </cell>
          <cell r="W11">
            <v>49.5</v>
          </cell>
          <cell r="X11">
            <v>79.8</v>
          </cell>
          <cell r="Y11">
            <v>34.200000000000003</v>
          </cell>
          <cell r="Z11">
            <v>43.7</v>
          </cell>
          <cell r="AA11">
            <v>26.4</v>
          </cell>
          <cell r="AB11">
            <v>8.8949444599999996</v>
          </cell>
          <cell r="AC11">
            <v>1</v>
          </cell>
          <cell r="AD11">
            <v>271.68</v>
          </cell>
          <cell r="AE11">
            <v>68.506423569999995</v>
          </cell>
          <cell r="AF11">
            <v>59.610100000000003</v>
          </cell>
          <cell r="AG11">
            <v>0.25856657049813409</v>
          </cell>
          <cell r="AH11">
            <v>9.6</v>
          </cell>
          <cell r="AI11">
            <v>50590</v>
          </cell>
          <cell r="AJ11">
            <v>11.7</v>
          </cell>
        </row>
        <row r="12">
          <cell r="A12" t="str">
            <v>1001</v>
          </cell>
          <cell r="B12" t="str">
            <v>100114901</v>
          </cell>
          <cell r="D12" t="str">
            <v>1001149</v>
          </cell>
          <cell r="E12" t="str">
            <v>1010</v>
          </cell>
          <cell r="F12" t="str">
            <v>10</v>
          </cell>
          <cell r="G12">
            <v>520.94871140999999</v>
          </cell>
          <cell r="H12">
            <v>516.62870081000005</v>
          </cell>
          <cell r="I12">
            <v>516.99366018000001</v>
          </cell>
          <cell r="J12">
            <v>47.029702970000002</v>
          </cell>
          <cell r="K12">
            <v>22.383922380000001</v>
          </cell>
          <cell r="L12">
            <v>7.5735312600000002</v>
          </cell>
          <cell r="M12">
            <v>11.19621272</v>
          </cell>
          <cell r="N12">
            <v>17.812172220000001</v>
          </cell>
          <cell r="O12">
            <v>57.875</v>
          </cell>
          <cell r="P12">
            <v>10.81977828</v>
          </cell>
          <cell r="Q12">
            <v>82.1</v>
          </cell>
          <cell r="R12">
            <v>42.33995299</v>
          </cell>
          <cell r="S12">
            <v>19.600000000000001</v>
          </cell>
          <cell r="T12">
            <v>10.81977828</v>
          </cell>
          <cell r="U12">
            <v>9.4298774299999994</v>
          </cell>
          <cell r="V12">
            <v>7.5735312600000002</v>
          </cell>
          <cell r="W12">
            <v>49.5</v>
          </cell>
          <cell r="X12">
            <v>79.8</v>
          </cell>
          <cell r="Y12">
            <v>34.200000000000003</v>
          </cell>
          <cell r="Z12">
            <v>43.7</v>
          </cell>
          <cell r="AA12">
            <v>26.4</v>
          </cell>
          <cell r="AB12">
            <v>7.5735312600000002</v>
          </cell>
          <cell r="AC12">
            <v>0.99292486000000013</v>
          </cell>
          <cell r="AD12">
            <v>271.68</v>
          </cell>
          <cell r="AE12">
            <v>68.506423569999995</v>
          </cell>
          <cell r="AF12">
            <v>59.610100000000003</v>
          </cell>
          <cell r="AG12">
            <v>0.28993076622064662</v>
          </cell>
          <cell r="AH12">
            <v>9.6</v>
          </cell>
          <cell r="AI12">
            <v>50590</v>
          </cell>
          <cell r="AJ12">
            <v>11.7</v>
          </cell>
        </row>
        <row r="13">
          <cell r="A13" t="str">
            <v>1001</v>
          </cell>
          <cell r="B13" t="str">
            <v>100115501</v>
          </cell>
          <cell r="D13" t="str">
            <v>1001155</v>
          </cell>
          <cell r="E13" t="str">
            <v>1010</v>
          </cell>
          <cell r="F13" t="str">
            <v>10</v>
          </cell>
          <cell r="G13">
            <v>520.94871140999999</v>
          </cell>
          <cell r="H13">
            <v>516.62870081000005</v>
          </cell>
          <cell r="I13">
            <v>516.99366018000001</v>
          </cell>
          <cell r="J13">
            <v>47.029702970000002</v>
          </cell>
          <cell r="K13">
            <v>22.383922380000001</v>
          </cell>
          <cell r="L13">
            <v>9.3414563499999996</v>
          </cell>
          <cell r="M13">
            <v>10.55895883</v>
          </cell>
          <cell r="N13">
            <v>17.812172220000001</v>
          </cell>
          <cell r="O13">
            <v>57.875</v>
          </cell>
          <cell r="P13">
            <v>10.43308586</v>
          </cell>
          <cell r="Q13">
            <v>82.1</v>
          </cell>
          <cell r="R13">
            <v>42.33995299</v>
          </cell>
          <cell r="S13">
            <v>19.600000000000001</v>
          </cell>
          <cell r="T13">
            <v>10.25202951</v>
          </cell>
          <cell r="U13">
            <v>10.024819839999999</v>
          </cell>
          <cell r="V13">
            <v>9.7262729300000004</v>
          </cell>
          <cell r="W13">
            <v>49.5</v>
          </cell>
          <cell r="X13">
            <v>79.8</v>
          </cell>
          <cell r="Y13">
            <v>34.200000000000003</v>
          </cell>
          <cell r="Z13">
            <v>43.7</v>
          </cell>
          <cell r="AA13">
            <v>26.4</v>
          </cell>
          <cell r="AB13">
            <v>9.7243608899999998</v>
          </cell>
          <cell r="AC13">
            <v>0</v>
          </cell>
          <cell r="AD13">
            <v>271.68</v>
          </cell>
          <cell r="AE13">
            <v>68.506423569999995</v>
          </cell>
          <cell r="AF13">
            <v>59.610100000000003</v>
          </cell>
          <cell r="AG13">
            <v>0.27491655389161385</v>
          </cell>
          <cell r="AH13">
            <v>9.6</v>
          </cell>
          <cell r="AI13">
            <v>50590</v>
          </cell>
          <cell r="AJ13">
            <v>11.7</v>
          </cell>
        </row>
        <row r="14">
          <cell r="A14" t="str">
            <v>1001</v>
          </cell>
          <cell r="B14" t="str">
            <v>100116901</v>
          </cell>
          <cell r="D14" t="str">
            <v>1001169</v>
          </cell>
          <cell r="E14" t="str">
            <v>1010</v>
          </cell>
          <cell r="F14" t="str">
            <v>10</v>
          </cell>
          <cell r="G14">
            <v>520.94871140999999</v>
          </cell>
          <cell r="H14">
            <v>516.62870081000005</v>
          </cell>
          <cell r="I14">
            <v>516.99366018000001</v>
          </cell>
          <cell r="J14">
            <v>47.029702970000002</v>
          </cell>
          <cell r="K14">
            <v>22.383922380000001</v>
          </cell>
          <cell r="L14">
            <v>8.7193173799999997</v>
          </cell>
          <cell r="M14">
            <v>11.225243389999999</v>
          </cell>
          <cell r="N14">
            <v>17.812172220000001</v>
          </cell>
          <cell r="O14">
            <v>57.875</v>
          </cell>
          <cell r="P14">
            <v>11.60869009</v>
          </cell>
          <cell r="Q14">
            <v>82.1</v>
          </cell>
          <cell r="R14">
            <v>42.33995299</v>
          </cell>
          <cell r="S14">
            <v>19.600000000000001</v>
          </cell>
          <cell r="T14">
            <v>10.11787286</v>
          </cell>
          <cell r="U14">
            <v>9.8357974000000006</v>
          </cell>
          <cell r="V14">
            <v>9.8357974000000006</v>
          </cell>
          <cell r="W14">
            <v>49.5</v>
          </cell>
          <cell r="X14">
            <v>79.8</v>
          </cell>
          <cell r="Y14">
            <v>34.200000000000003</v>
          </cell>
          <cell r="Z14">
            <v>43.7</v>
          </cell>
          <cell r="AA14">
            <v>26.4</v>
          </cell>
          <cell r="AB14">
            <v>8.7137463299999993</v>
          </cell>
          <cell r="AC14">
            <v>0.43047737000000003</v>
          </cell>
          <cell r="AD14">
            <v>271.68</v>
          </cell>
          <cell r="AE14">
            <v>68.506423569999995</v>
          </cell>
          <cell r="AF14">
            <v>59.610100000000003</v>
          </cell>
          <cell r="AG14">
            <v>0.29028903010963819</v>
          </cell>
          <cell r="AH14">
            <v>9.6</v>
          </cell>
          <cell r="AI14">
            <v>50590</v>
          </cell>
          <cell r="AJ14">
            <v>11.7</v>
          </cell>
        </row>
        <row r="15">
          <cell r="A15" t="str">
            <v>1001</v>
          </cell>
          <cell r="B15" t="str">
            <v>100117401</v>
          </cell>
          <cell r="D15" t="str">
            <v>1001174</v>
          </cell>
          <cell r="E15" t="str">
            <v>1010</v>
          </cell>
          <cell r="F15" t="str">
            <v>10</v>
          </cell>
          <cell r="G15">
            <v>520.94871140999999</v>
          </cell>
          <cell r="H15">
            <v>516.62870081000005</v>
          </cell>
          <cell r="I15">
            <v>516.99366018000001</v>
          </cell>
          <cell r="J15">
            <v>47.029702970000002</v>
          </cell>
          <cell r="K15">
            <v>22.383922380000001</v>
          </cell>
          <cell r="L15">
            <v>8.7106195300000007</v>
          </cell>
          <cell r="M15">
            <v>10.90472587</v>
          </cell>
          <cell r="N15">
            <v>17.812172220000001</v>
          </cell>
          <cell r="O15">
            <v>57.875</v>
          </cell>
          <cell r="P15">
            <v>11.225243389999999</v>
          </cell>
          <cell r="Q15">
            <v>82.1</v>
          </cell>
          <cell r="R15">
            <v>42.33995299</v>
          </cell>
          <cell r="S15">
            <v>19.600000000000001</v>
          </cell>
          <cell r="T15">
            <v>10.286025159999999</v>
          </cell>
          <cell r="U15">
            <v>8.7106195300000007</v>
          </cell>
          <cell r="V15">
            <v>8.7106195300000007</v>
          </cell>
          <cell r="W15">
            <v>49.5</v>
          </cell>
          <cell r="X15">
            <v>79.8</v>
          </cell>
          <cell r="Y15">
            <v>34.200000000000003</v>
          </cell>
          <cell r="Z15">
            <v>43.7</v>
          </cell>
          <cell r="AA15">
            <v>26.4</v>
          </cell>
          <cell r="AB15">
            <v>9.6086465800000003</v>
          </cell>
          <cell r="AC15">
            <v>0.36298530000000001</v>
          </cell>
          <cell r="AD15">
            <v>271.68</v>
          </cell>
          <cell r="AE15">
            <v>68.506423569999995</v>
          </cell>
          <cell r="AF15">
            <v>59.610100000000003</v>
          </cell>
          <cell r="AG15">
            <v>0.30443376257891264</v>
          </cell>
          <cell r="AH15">
            <v>9.6</v>
          </cell>
          <cell r="AI15">
            <v>50590</v>
          </cell>
          <cell r="AJ15">
            <v>11.7</v>
          </cell>
        </row>
        <row r="16">
          <cell r="A16" t="str">
            <v>1001</v>
          </cell>
          <cell r="B16" t="str">
            <v>100117801</v>
          </cell>
          <cell r="D16" t="str">
            <v>1001178</v>
          </cell>
          <cell r="E16" t="str">
            <v>1010</v>
          </cell>
          <cell r="F16" t="str">
            <v>10</v>
          </cell>
          <cell r="G16">
            <v>520.94871140999999</v>
          </cell>
          <cell r="H16">
            <v>516.62870081000005</v>
          </cell>
          <cell r="I16">
            <v>516.99366018000001</v>
          </cell>
          <cell r="J16">
            <v>47.029702970000002</v>
          </cell>
          <cell r="K16">
            <v>22.383922380000001</v>
          </cell>
          <cell r="L16">
            <v>7.3895639500000003</v>
          </cell>
          <cell r="M16">
            <v>10.82881731</v>
          </cell>
          <cell r="N16">
            <v>17.812172220000001</v>
          </cell>
          <cell r="O16">
            <v>57.875</v>
          </cell>
          <cell r="P16">
            <v>11.225243389999999</v>
          </cell>
          <cell r="Q16">
            <v>82.1</v>
          </cell>
          <cell r="R16">
            <v>42.33995299</v>
          </cell>
          <cell r="S16">
            <v>19.600000000000001</v>
          </cell>
          <cell r="T16">
            <v>10.706385600000001</v>
          </cell>
          <cell r="U16">
            <v>7.4366172700000011</v>
          </cell>
          <cell r="V16">
            <v>7.4366172700000011</v>
          </cell>
          <cell r="W16">
            <v>49.5</v>
          </cell>
          <cell r="X16">
            <v>79.8</v>
          </cell>
          <cell r="Y16">
            <v>34.200000000000003</v>
          </cell>
          <cell r="Z16">
            <v>43.7</v>
          </cell>
          <cell r="AA16">
            <v>26.4</v>
          </cell>
          <cell r="AB16">
            <v>9.7801893399999997</v>
          </cell>
          <cell r="AC16">
            <v>0.98973239999999996</v>
          </cell>
          <cell r="AD16">
            <v>271.68</v>
          </cell>
          <cell r="AE16">
            <v>68.506423569999995</v>
          </cell>
          <cell r="AF16">
            <v>59.610100000000003</v>
          </cell>
          <cell r="AG16">
            <v>0.20882870749012286</v>
          </cell>
          <cell r="AH16">
            <v>9.6</v>
          </cell>
          <cell r="AI16">
            <v>50590</v>
          </cell>
          <cell r="AJ16">
            <v>11.7</v>
          </cell>
        </row>
        <row r="17">
          <cell r="A17" t="str">
            <v>1001</v>
          </cell>
          <cell r="B17" t="str">
            <v>100118101</v>
          </cell>
          <cell r="D17" t="str">
            <v>1001181</v>
          </cell>
          <cell r="E17" t="str">
            <v>1010</v>
          </cell>
          <cell r="F17" t="str">
            <v>10</v>
          </cell>
          <cell r="G17">
            <v>520.94871140999999</v>
          </cell>
          <cell r="H17">
            <v>516.62870081000005</v>
          </cell>
          <cell r="I17">
            <v>516.99366018000001</v>
          </cell>
          <cell r="J17">
            <v>47.029702970000002</v>
          </cell>
          <cell r="K17">
            <v>22.383922380000001</v>
          </cell>
          <cell r="L17">
            <v>9.2840554100000006</v>
          </cell>
          <cell r="M17">
            <v>10.81977828</v>
          </cell>
          <cell r="N17">
            <v>17.812172220000001</v>
          </cell>
          <cell r="O17">
            <v>57.875</v>
          </cell>
          <cell r="P17">
            <v>11.21236077</v>
          </cell>
          <cell r="Q17">
            <v>82.1</v>
          </cell>
          <cell r="R17">
            <v>42.33995299</v>
          </cell>
          <cell r="S17">
            <v>19.600000000000001</v>
          </cell>
          <cell r="T17">
            <v>10.81977828</v>
          </cell>
          <cell r="U17">
            <v>9.2780924700000007</v>
          </cell>
          <cell r="V17">
            <v>9.2840554100000006</v>
          </cell>
          <cell r="W17">
            <v>49.5</v>
          </cell>
          <cell r="X17">
            <v>79.8</v>
          </cell>
          <cell r="Y17">
            <v>34.200000000000003</v>
          </cell>
          <cell r="Z17">
            <v>43.7</v>
          </cell>
          <cell r="AA17">
            <v>26.4</v>
          </cell>
          <cell r="AB17">
            <v>10.3434829</v>
          </cell>
          <cell r="AC17">
            <v>0</v>
          </cell>
          <cell r="AD17">
            <v>271.68</v>
          </cell>
          <cell r="AE17">
            <v>68.506423569999995</v>
          </cell>
          <cell r="AF17">
            <v>59.610100000000003</v>
          </cell>
          <cell r="AG17">
            <v>0.32740497915286282</v>
          </cell>
          <cell r="AH17">
            <v>9.6</v>
          </cell>
          <cell r="AI17">
            <v>50590</v>
          </cell>
          <cell r="AJ17">
            <v>11.7</v>
          </cell>
        </row>
        <row r="18">
          <cell r="A18" t="str">
            <v>1001</v>
          </cell>
          <cell r="B18" t="str">
            <v>100118601</v>
          </cell>
          <cell r="D18" t="str">
            <v>1001186</v>
          </cell>
          <cell r="E18" t="str">
            <v>1010</v>
          </cell>
          <cell r="F18" t="str">
            <v>10</v>
          </cell>
          <cell r="G18">
            <v>520.94871140999999</v>
          </cell>
          <cell r="H18">
            <v>516.62870081000005</v>
          </cell>
          <cell r="I18">
            <v>516.99366018000001</v>
          </cell>
          <cell r="J18">
            <v>47.029702970000002</v>
          </cell>
          <cell r="K18">
            <v>22.383922380000001</v>
          </cell>
          <cell r="L18">
            <v>9.5195148199999995</v>
          </cell>
          <cell r="M18">
            <v>10.81977828</v>
          </cell>
          <cell r="N18">
            <v>17.812172220000001</v>
          </cell>
          <cell r="O18">
            <v>57.875</v>
          </cell>
          <cell r="P18">
            <v>11.225243389999999</v>
          </cell>
          <cell r="Q18">
            <v>82.1</v>
          </cell>
          <cell r="R18">
            <v>42.33995299</v>
          </cell>
          <cell r="S18">
            <v>19.600000000000001</v>
          </cell>
          <cell r="T18">
            <v>10.81977828</v>
          </cell>
          <cell r="U18">
            <v>9.5195148199999995</v>
          </cell>
          <cell r="V18">
            <v>9.5195148199999995</v>
          </cell>
          <cell r="W18">
            <v>49.5</v>
          </cell>
          <cell r="X18">
            <v>79.8</v>
          </cell>
          <cell r="Y18">
            <v>34.200000000000003</v>
          </cell>
          <cell r="Z18">
            <v>43.7</v>
          </cell>
          <cell r="AA18">
            <v>26.4</v>
          </cell>
          <cell r="AB18">
            <v>10.741816740000001</v>
          </cell>
          <cell r="AC18">
            <v>0</v>
          </cell>
          <cell r="AD18">
            <v>271.68</v>
          </cell>
          <cell r="AE18">
            <v>68.506423569999995</v>
          </cell>
          <cell r="AF18">
            <v>59.610100000000003</v>
          </cell>
          <cell r="AG18">
            <v>0.31221211989960151</v>
          </cell>
          <cell r="AH18">
            <v>9.6</v>
          </cell>
          <cell r="AI18">
            <v>50590</v>
          </cell>
          <cell r="AJ18">
            <v>11.7</v>
          </cell>
        </row>
        <row r="19">
          <cell r="A19" t="str">
            <v>1001</v>
          </cell>
          <cell r="B19" t="str">
            <v>100119201</v>
          </cell>
          <cell r="D19" t="str">
            <v>1001192</v>
          </cell>
          <cell r="E19" t="str">
            <v>1010</v>
          </cell>
          <cell r="F19" t="str">
            <v>10</v>
          </cell>
          <cell r="G19">
            <v>520.94871140999999</v>
          </cell>
          <cell r="H19">
            <v>516.62870081000005</v>
          </cell>
          <cell r="I19">
            <v>516.99366018000001</v>
          </cell>
          <cell r="J19">
            <v>47.029702970000002</v>
          </cell>
          <cell r="K19">
            <v>22.383922380000001</v>
          </cell>
          <cell r="L19">
            <v>9.0063865199999995</v>
          </cell>
          <cell r="M19">
            <v>10.81977828</v>
          </cell>
          <cell r="N19">
            <v>17.812172220000001</v>
          </cell>
          <cell r="O19">
            <v>57.875</v>
          </cell>
          <cell r="P19">
            <v>10.81977828</v>
          </cell>
          <cell r="Q19">
            <v>82.1</v>
          </cell>
          <cell r="R19">
            <v>42.33995299</v>
          </cell>
          <cell r="S19">
            <v>19.600000000000001</v>
          </cell>
          <cell r="T19">
            <v>10.81977828</v>
          </cell>
          <cell r="U19">
            <v>10.098889850000001</v>
          </cell>
          <cell r="V19">
            <v>9.0063865199999995</v>
          </cell>
          <cell r="W19">
            <v>49.5</v>
          </cell>
          <cell r="X19">
            <v>79.8</v>
          </cell>
          <cell r="Y19">
            <v>34.200000000000003</v>
          </cell>
          <cell r="Z19">
            <v>43.7</v>
          </cell>
          <cell r="AA19">
            <v>26.4</v>
          </cell>
          <cell r="AB19">
            <v>10.741816740000001</v>
          </cell>
          <cell r="AC19">
            <v>0</v>
          </cell>
          <cell r="AD19">
            <v>271.68</v>
          </cell>
          <cell r="AE19">
            <v>68.506423569999995</v>
          </cell>
          <cell r="AF19">
            <v>59.610100000000003</v>
          </cell>
          <cell r="AG19">
            <v>0.2838711335720227</v>
          </cell>
          <cell r="AH19">
            <v>9.6</v>
          </cell>
          <cell r="AI19">
            <v>50590</v>
          </cell>
          <cell r="AJ19">
            <v>11.7</v>
          </cell>
        </row>
        <row r="20">
          <cell r="A20" t="str">
            <v>1001</v>
          </cell>
          <cell r="B20" t="str">
            <v>100119701</v>
          </cell>
          <cell r="D20" t="str">
            <v>1001197</v>
          </cell>
          <cell r="E20" t="str">
            <v>1010</v>
          </cell>
          <cell r="F20" t="str">
            <v>10</v>
          </cell>
          <cell r="G20">
            <v>520.94871140999999</v>
          </cell>
          <cell r="H20">
            <v>516.62870081000005</v>
          </cell>
          <cell r="I20">
            <v>516.99366018000001</v>
          </cell>
          <cell r="J20">
            <v>47.029702970000002</v>
          </cell>
          <cell r="K20">
            <v>22.383922380000001</v>
          </cell>
          <cell r="L20">
            <v>8.8276147500000004</v>
          </cell>
          <cell r="M20">
            <v>10.787069130000001</v>
          </cell>
          <cell r="N20">
            <v>17.812172220000001</v>
          </cell>
          <cell r="O20">
            <v>57.875</v>
          </cell>
          <cell r="P20">
            <v>10.787069130000001</v>
          </cell>
          <cell r="Q20">
            <v>82.1</v>
          </cell>
          <cell r="R20">
            <v>42.33995299</v>
          </cell>
          <cell r="S20">
            <v>19.600000000000001</v>
          </cell>
          <cell r="T20">
            <v>10.787069130000001</v>
          </cell>
          <cell r="U20">
            <v>10.757413400000001</v>
          </cell>
          <cell r="V20">
            <v>8.9029996600000008</v>
          </cell>
          <cell r="W20">
            <v>49.5</v>
          </cell>
          <cell r="X20">
            <v>79.8</v>
          </cell>
          <cell r="Y20">
            <v>34.200000000000003</v>
          </cell>
          <cell r="Z20">
            <v>43.7</v>
          </cell>
          <cell r="AA20">
            <v>26.4</v>
          </cell>
          <cell r="AB20">
            <v>9.8678603700000007</v>
          </cell>
          <cell r="AC20">
            <v>0</v>
          </cell>
          <cell r="AD20">
            <v>271.68</v>
          </cell>
          <cell r="AE20">
            <v>68.506423569999995</v>
          </cell>
          <cell r="AF20">
            <v>59.610100000000003</v>
          </cell>
          <cell r="AG20">
            <v>0.25693612739012206</v>
          </cell>
          <cell r="AH20">
            <v>9.6</v>
          </cell>
          <cell r="AI20">
            <v>50590</v>
          </cell>
          <cell r="AJ20">
            <v>11.7</v>
          </cell>
        </row>
        <row r="21">
          <cell r="A21" t="str">
            <v>1001</v>
          </cell>
          <cell r="B21" t="str">
            <v>100120301</v>
          </cell>
          <cell r="D21" t="str">
            <v>1001203</v>
          </cell>
          <cell r="E21" t="str">
            <v>1010</v>
          </cell>
          <cell r="F21" t="str">
            <v>10</v>
          </cell>
          <cell r="G21">
            <v>520.94871140999999</v>
          </cell>
          <cell r="H21">
            <v>516.62870081000005</v>
          </cell>
          <cell r="I21">
            <v>516.99366018000001</v>
          </cell>
          <cell r="J21">
            <v>47.029702970000002</v>
          </cell>
          <cell r="K21">
            <v>22.383922380000001</v>
          </cell>
          <cell r="L21">
            <v>9.4769264799999995</v>
          </cell>
          <cell r="M21">
            <v>9.9675415800000007</v>
          </cell>
          <cell r="N21">
            <v>17.812172220000001</v>
          </cell>
          <cell r="O21">
            <v>57.875</v>
          </cell>
          <cell r="P21">
            <v>10.60945224</v>
          </cell>
          <cell r="Q21">
            <v>82.1</v>
          </cell>
          <cell r="R21">
            <v>42.33995299</v>
          </cell>
          <cell r="S21">
            <v>19.600000000000001</v>
          </cell>
          <cell r="T21">
            <v>9.9334346300000007</v>
          </cell>
          <cell r="U21">
            <v>9.9735731600000008</v>
          </cell>
          <cell r="V21">
            <v>9.4790689599999993</v>
          </cell>
          <cell r="W21">
            <v>49.5</v>
          </cell>
          <cell r="X21">
            <v>79.8</v>
          </cell>
          <cell r="Y21">
            <v>34.200000000000003</v>
          </cell>
          <cell r="Z21">
            <v>43.7</v>
          </cell>
          <cell r="AA21">
            <v>26.4</v>
          </cell>
          <cell r="AB21">
            <v>9.9707255499999992</v>
          </cell>
          <cell r="AC21">
            <v>0.39935827000000002</v>
          </cell>
          <cell r="AD21">
            <v>271.68</v>
          </cell>
          <cell r="AE21">
            <v>68.506423569999995</v>
          </cell>
          <cell r="AF21">
            <v>59.610100000000003</v>
          </cell>
          <cell r="AG21">
            <v>0.26052784196000778</v>
          </cell>
          <cell r="AH21">
            <v>9.6</v>
          </cell>
          <cell r="AI21">
            <v>50590</v>
          </cell>
          <cell r="AJ21">
            <v>11.7</v>
          </cell>
        </row>
        <row r="22">
          <cell r="A22" t="str">
            <v>1001</v>
          </cell>
          <cell r="B22" t="str">
            <v>100120701</v>
          </cell>
          <cell r="D22" t="str">
            <v>1001207</v>
          </cell>
          <cell r="E22" t="str">
            <v>1010</v>
          </cell>
          <cell r="F22" t="str">
            <v>10</v>
          </cell>
          <cell r="G22">
            <v>520.94871140999999</v>
          </cell>
          <cell r="H22">
            <v>516.62870081000005</v>
          </cell>
          <cell r="I22">
            <v>516.99366018000001</v>
          </cell>
          <cell r="J22">
            <v>47.029702970000002</v>
          </cell>
          <cell r="K22">
            <v>22.383922380000001</v>
          </cell>
          <cell r="L22">
            <v>9.4334839200000005</v>
          </cell>
          <cell r="M22">
            <v>10.126631100000001</v>
          </cell>
          <cell r="N22">
            <v>17.812172220000001</v>
          </cell>
          <cell r="O22">
            <v>57.875</v>
          </cell>
          <cell r="P22">
            <v>10.81977828</v>
          </cell>
          <cell r="Q22">
            <v>82.1</v>
          </cell>
          <cell r="R22">
            <v>42.33995299</v>
          </cell>
          <cell r="S22">
            <v>19.600000000000001</v>
          </cell>
          <cell r="T22">
            <v>10.126631100000001</v>
          </cell>
          <cell r="U22">
            <v>10.126631100000001</v>
          </cell>
          <cell r="V22">
            <v>9.4334839200000005</v>
          </cell>
          <cell r="W22">
            <v>49.5</v>
          </cell>
          <cell r="X22">
            <v>79.8</v>
          </cell>
          <cell r="Y22">
            <v>34.200000000000003</v>
          </cell>
          <cell r="Z22">
            <v>43.7</v>
          </cell>
          <cell r="AA22">
            <v>26.4</v>
          </cell>
          <cell r="AB22">
            <v>10.72529177</v>
          </cell>
          <cell r="AC22">
            <v>0</v>
          </cell>
          <cell r="AD22">
            <v>271.68</v>
          </cell>
          <cell r="AE22">
            <v>68.506423569999995</v>
          </cell>
          <cell r="AF22">
            <v>59.610100000000003</v>
          </cell>
          <cell r="AG22">
            <v>0.33610658960823098</v>
          </cell>
          <cell r="AH22">
            <v>9.6</v>
          </cell>
          <cell r="AI22">
            <v>50590</v>
          </cell>
          <cell r="AJ22">
            <v>11.7</v>
          </cell>
        </row>
        <row r="23">
          <cell r="A23" t="str">
            <v>1001</v>
          </cell>
          <cell r="B23" t="str">
            <v>100121401</v>
          </cell>
          <cell r="D23" t="str">
            <v>1001214</v>
          </cell>
          <cell r="E23" t="str">
            <v>1010</v>
          </cell>
          <cell r="F23" t="str">
            <v>10</v>
          </cell>
          <cell r="G23">
            <v>520.94871140999999</v>
          </cell>
          <cell r="H23">
            <v>516.62870081000005</v>
          </cell>
          <cell r="I23">
            <v>516.99366018000001</v>
          </cell>
          <cell r="J23">
            <v>47.029702970000002</v>
          </cell>
          <cell r="K23">
            <v>22.383922380000001</v>
          </cell>
          <cell r="L23">
            <v>9.6121320699999995</v>
          </cell>
          <cell r="M23">
            <v>10.634941570000001</v>
          </cell>
          <cell r="N23">
            <v>17.812172220000001</v>
          </cell>
          <cell r="O23">
            <v>57.875</v>
          </cell>
          <cell r="P23">
            <v>11.60064326</v>
          </cell>
          <cell r="Q23">
            <v>82.1</v>
          </cell>
          <cell r="R23">
            <v>42.33995299</v>
          </cell>
          <cell r="S23">
            <v>19.600000000000001</v>
          </cell>
          <cell r="T23">
            <v>9.6689038099999998</v>
          </cell>
          <cell r="U23">
            <v>9.6246330699999998</v>
          </cell>
          <cell r="V23">
            <v>9.6052836500000005</v>
          </cell>
          <cell r="W23">
            <v>49.5</v>
          </cell>
          <cell r="X23">
            <v>79.8</v>
          </cell>
          <cell r="Y23">
            <v>34.200000000000003</v>
          </cell>
          <cell r="Z23">
            <v>43.7</v>
          </cell>
          <cell r="AA23">
            <v>26.4</v>
          </cell>
          <cell r="AB23">
            <v>9.66757533</v>
          </cell>
          <cell r="AC23">
            <v>0.16991155999999999</v>
          </cell>
          <cell r="AD23">
            <v>271.68</v>
          </cell>
          <cell r="AE23">
            <v>68.506423569999995</v>
          </cell>
          <cell r="AF23">
            <v>59.610100000000003</v>
          </cell>
          <cell r="AG23">
            <v>0.32574919317152873</v>
          </cell>
          <cell r="AH23">
            <v>9.6</v>
          </cell>
          <cell r="AI23">
            <v>50590</v>
          </cell>
          <cell r="AJ23">
            <v>11.7</v>
          </cell>
        </row>
        <row r="24">
          <cell r="A24" t="str">
            <v>1001</v>
          </cell>
          <cell r="B24" t="str">
            <v>100121901</v>
          </cell>
          <cell r="D24" t="str">
            <v>1001219</v>
          </cell>
          <cell r="E24" t="str">
            <v>1010</v>
          </cell>
          <cell r="F24" t="str">
            <v>10</v>
          </cell>
          <cell r="G24">
            <v>520.94871140999999</v>
          </cell>
          <cell r="H24">
            <v>516.62870081000005</v>
          </cell>
          <cell r="I24">
            <v>516.99366018000001</v>
          </cell>
          <cell r="J24">
            <v>47.029702970000002</v>
          </cell>
          <cell r="K24">
            <v>22.383922380000001</v>
          </cell>
          <cell r="L24">
            <v>9.8439498400000005</v>
          </cell>
          <cell r="M24">
            <v>10.81977828</v>
          </cell>
          <cell r="N24">
            <v>17.812172220000001</v>
          </cell>
          <cell r="O24">
            <v>57.875</v>
          </cell>
          <cell r="P24">
            <v>11.630708500000001</v>
          </cell>
          <cell r="Q24">
            <v>82.1</v>
          </cell>
          <cell r="R24">
            <v>42.33995299</v>
          </cell>
          <cell r="S24">
            <v>19.600000000000001</v>
          </cell>
          <cell r="T24">
            <v>9.8440559699999994</v>
          </cell>
          <cell r="U24">
            <v>9.8440559699999994</v>
          </cell>
          <cell r="V24">
            <v>9.8440559699999994</v>
          </cell>
          <cell r="W24">
            <v>49.5</v>
          </cell>
          <cell r="X24">
            <v>79.8</v>
          </cell>
          <cell r="Y24">
            <v>34.200000000000003</v>
          </cell>
          <cell r="Z24">
            <v>43.7</v>
          </cell>
          <cell r="AA24">
            <v>26.4</v>
          </cell>
          <cell r="AB24">
            <v>9.9469301100000003</v>
          </cell>
          <cell r="AC24">
            <v>0</v>
          </cell>
          <cell r="AD24">
            <v>271.68</v>
          </cell>
          <cell r="AE24">
            <v>68.506423569999995</v>
          </cell>
          <cell r="AF24">
            <v>59.610100000000003</v>
          </cell>
          <cell r="AG24">
            <v>0.22830597625570195</v>
          </cell>
          <cell r="AH24">
            <v>9.6</v>
          </cell>
          <cell r="AI24">
            <v>50590</v>
          </cell>
          <cell r="AJ24">
            <v>11.7</v>
          </cell>
        </row>
        <row r="25">
          <cell r="A25" t="str">
            <v>1001</v>
          </cell>
          <cell r="B25" t="str">
            <v>100122501</v>
          </cell>
          <cell r="D25" t="str">
            <v>1001225</v>
          </cell>
          <cell r="E25" t="str">
            <v>1010</v>
          </cell>
          <cell r="F25" t="str">
            <v>10</v>
          </cell>
          <cell r="G25">
            <v>520.94871140999999</v>
          </cell>
          <cell r="H25">
            <v>516.62870081000005</v>
          </cell>
          <cell r="I25">
            <v>516.99366018000001</v>
          </cell>
          <cell r="J25">
            <v>47.029702970000002</v>
          </cell>
          <cell r="K25">
            <v>22.383922380000001</v>
          </cell>
          <cell r="L25">
            <v>9.8389490300000002</v>
          </cell>
          <cell r="M25">
            <v>10.81977828</v>
          </cell>
          <cell r="N25">
            <v>17.812172220000001</v>
          </cell>
          <cell r="O25">
            <v>57.875</v>
          </cell>
          <cell r="P25">
            <v>11.630708500000001</v>
          </cell>
          <cell r="Q25">
            <v>82.1</v>
          </cell>
          <cell r="R25">
            <v>42.33995299</v>
          </cell>
          <cell r="S25">
            <v>19.600000000000001</v>
          </cell>
          <cell r="T25">
            <v>9.8389490300000002</v>
          </cell>
          <cell r="U25">
            <v>9.8389490300000002</v>
          </cell>
          <cell r="V25">
            <v>9.8389490300000002</v>
          </cell>
          <cell r="W25">
            <v>49.5</v>
          </cell>
          <cell r="X25">
            <v>79.8</v>
          </cell>
          <cell r="Y25">
            <v>34.200000000000003</v>
          </cell>
          <cell r="Z25">
            <v>43.7</v>
          </cell>
          <cell r="AA25">
            <v>26.4</v>
          </cell>
          <cell r="AB25">
            <v>9.6158054800000006</v>
          </cell>
          <cell r="AC25">
            <v>0</v>
          </cell>
          <cell r="AD25">
            <v>271.68</v>
          </cell>
          <cell r="AE25">
            <v>68.506423569999995</v>
          </cell>
          <cell r="AF25">
            <v>59.610100000000003</v>
          </cell>
          <cell r="AG25">
            <v>0.31504980361814361</v>
          </cell>
          <cell r="AH25">
            <v>9.6</v>
          </cell>
          <cell r="AI25">
            <v>50590</v>
          </cell>
          <cell r="AJ25">
            <v>11.7</v>
          </cell>
        </row>
        <row r="26">
          <cell r="A26" t="str">
            <v>1001</v>
          </cell>
          <cell r="B26" t="str">
            <v>100122801</v>
          </cell>
          <cell r="D26" t="str">
            <v>1001228</v>
          </cell>
          <cell r="E26" t="str">
            <v>1010</v>
          </cell>
          <cell r="F26" t="str">
            <v>10</v>
          </cell>
          <cell r="G26">
            <v>520.94871140999999</v>
          </cell>
          <cell r="H26">
            <v>516.62870081000005</v>
          </cell>
          <cell r="I26">
            <v>516.99366018000001</v>
          </cell>
          <cell r="J26">
            <v>47.029702970000002</v>
          </cell>
          <cell r="K26">
            <v>22.383922380000001</v>
          </cell>
          <cell r="L26">
            <v>7.3152183900000001</v>
          </cell>
          <cell r="M26">
            <v>10.81977828</v>
          </cell>
          <cell r="N26">
            <v>17.812172220000001</v>
          </cell>
          <cell r="O26">
            <v>57.875</v>
          </cell>
          <cell r="P26">
            <v>11.630708500000001</v>
          </cell>
          <cell r="Q26">
            <v>82.1</v>
          </cell>
          <cell r="R26">
            <v>42.33995299</v>
          </cell>
          <cell r="S26">
            <v>19.600000000000001</v>
          </cell>
          <cell r="T26">
            <v>7.3152183900000001</v>
          </cell>
          <cell r="U26">
            <v>7.3152183900000001</v>
          </cell>
          <cell r="V26">
            <v>7.3152183900000001</v>
          </cell>
          <cell r="W26">
            <v>49.5</v>
          </cell>
          <cell r="X26">
            <v>79.8</v>
          </cell>
          <cell r="Y26">
            <v>34.200000000000003</v>
          </cell>
          <cell r="Z26">
            <v>43.7</v>
          </cell>
          <cell r="AA26">
            <v>26.4</v>
          </cell>
          <cell r="AB26">
            <v>7.3152183900000001</v>
          </cell>
          <cell r="AC26">
            <v>0</v>
          </cell>
          <cell r="AD26">
            <v>271.68</v>
          </cell>
          <cell r="AE26">
            <v>68.506423569999995</v>
          </cell>
          <cell r="AF26">
            <v>59.610100000000003</v>
          </cell>
          <cell r="AG26">
            <v>0.2811730223932708</v>
          </cell>
          <cell r="AH26">
            <v>9.6</v>
          </cell>
          <cell r="AI26">
            <v>50590</v>
          </cell>
          <cell r="AJ26">
            <v>11.7</v>
          </cell>
        </row>
        <row r="27">
          <cell r="A27" t="str">
            <v>1001</v>
          </cell>
          <cell r="B27" t="str">
            <v>100123401</v>
          </cell>
          <cell r="D27" t="str">
            <v>1001234</v>
          </cell>
          <cell r="E27" t="str">
            <v>1010</v>
          </cell>
          <cell r="F27" t="str">
            <v>10</v>
          </cell>
          <cell r="G27">
            <v>520.94871140999999</v>
          </cell>
          <cell r="H27">
            <v>516.62870081000005</v>
          </cell>
          <cell r="I27">
            <v>516.99366018000001</v>
          </cell>
          <cell r="J27">
            <v>47.029702970000002</v>
          </cell>
          <cell r="K27">
            <v>22.383922380000001</v>
          </cell>
          <cell r="L27">
            <v>9.0703884099999996</v>
          </cell>
          <cell r="M27">
            <v>9.2254260099999996</v>
          </cell>
          <cell r="N27">
            <v>17.812172220000001</v>
          </cell>
          <cell r="O27">
            <v>57.875</v>
          </cell>
          <cell r="P27">
            <v>11.154506140000001</v>
          </cell>
          <cell r="Q27">
            <v>82.1</v>
          </cell>
          <cell r="R27">
            <v>42.33995299</v>
          </cell>
          <cell r="S27">
            <v>19.600000000000001</v>
          </cell>
          <cell r="T27">
            <v>9.0422766899999996</v>
          </cell>
          <cell r="U27">
            <v>9.2542615599999998</v>
          </cell>
          <cell r="V27">
            <v>9.0065091299999995</v>
          </cell>
          <cell r="W27">
            <v>49.5</v>
          </cell>
          <cell r="X27">
            <v>79.8</v>
          </cell>
          <cell r="Y27">
            <v>34.200000000000003</v>
          </cell>
          <cell r="Z27">
            <v>43.7</v>
          </cell>
          <cell r="AA27">
            <v>26.4</v>
          </cell>
          <cell r="AB27">
            <v>9.1968497800000009</v>
          </cell>
          <cell r="AC27">
            <v>0.93098645999999996</v>
          </cell>
          <cell r="AD27">
            <v>271.68</v>
          </cell>
          <cell r="AE27">
            <v>68.506423569999995</v>
          </cell>
          <cell r="AF27">
            <v>59.610100000000003</v>
          </cell>
          <cell r="AG27">
            <v>0.28501558745751016</v>
          </cell>
          <cell r="AH27">
            <v>9.6</v>
          </cell>
          <cell r="AI27">
            <v>50590</v>
          </cell>
          <cell r="AJ27">
            <v>11.7</v>
          </cell>
        </row>
        <row r="28">
          <cell r="A28" t="str">
            <v>1001</v>
          </cell>
          <cell r="B28" t="str">
            <v>100124001</v>
          </cell>
          <cell r="D28" t="str">
            <v>1001240</v>
          </cell>
          <cell r="E28" t="str">
            <v>1010</v>
          </cell>
          <cell r="F28" t="str">
            <v>10</v>
          </cell>
          <cell r="G28">
            <v>520.94871140999999</v>
          </cell>
          <cell r="H28">
            <v>516.62870081000005</v>
          </cell>
          <cell r="I28">
            <v>516.99366018000001</v>
          </cell>
          <cell r="J28">
            <v>47.029702970000002</v>
          </cell>
          <cell r="K28">
            <v>22.383922380000001</v>
          </cell>
          <cell r="L28">
            <v>8.1931237200000009</v>
          </cell>
          <cell r="M28">
            <v>8.4900275199999999</v>
          </cell>
          <cell r="N28">
            <v>17.812172220000001</v>
          </cell>
          <cell r="O28">
            <v>57.875</v>
          </cell>
          <cell r="P28">
            <v>11.225243389999999</v>
          </cell>
          <cell r="Q28">
            <v>82.1</v>
          </cell>
          <cell r="R28">
            <v>42.33995299</v>
          </cell>
          <cell r="S28">
            <v>19.600000000000001</v>
          </cell>
          <cell r="T28">
            <v>8.3749381399999994</v>
          </cell>
          <cell r="U28">
            <v>8.3219079699999998</v>
          </cell>
          <cell r="V28">
            <v>8.1274045600000004</v>
          </cell>
          <cell r="W28">
            <v>49.5</v>
          </cell>
          <cell r="X28">
            <v>79.8</v>
          </cell>
          <cell r="Y28">
            <v>34.200000000000003</v>
          </cell>
          <cell r="Z28">
            <v>43.7</v>
          </cell>
          <cell r="AA28">
            <v>26.4</v>
          </cell>
          <cell r="AB28">
            <v>8.1161184300000002</v>
          </cell>
          <cell r="AC28">
            <v>1</v>
          </cell>
          <cell r="AD28">
            <v>271.68</v>
          </cell>
          <cell r="AE28">
            <v>68.506423569999995</v>
          </cell>
          <cell r="AF28">
            <v>59.610100000000003</v>
          </cell>
          <cell r="AG28">
            <v>0.30962269362488998</v>
          </cell>
          <cell r="AH28">
            <v>9.6</v>
          </cell>
          <cell r="AI28">
            <v>50590</v>
          </cell>
          <cell r="AJ28">
            <v>11.7</v>
          </cell>
        </row>
        <row r="29">
          <cell r="A29" t="str">
            <v>1001</v>
          </cell>
          <cell r="B29" t="str">
            <v>100125401</v>
          </cell>
          <cell r="D29" t="str">
            <v>1001254</v>
          </cell>
          <cell r="E29" t="str">
            <v>1010</v>
          </cell>
          <cell r="F29" t="str">
            <v>10</v>
          </cell>
          <cell r="G29">
            <v>520.94871140999999</v>
          </cell>
          <cell r="H29">
            <v>516.62870081000005</v>
          </cell>
          <cell r="I29">
            <v>516.99366018000001</v>
          </cell>
          <cell r="J29">
            <v>47.029702970000002</v>
          </cell>
          <cell r="K29">
            <v>22.383922380000001</v>
          </cell>
          <cell r="L29">
            <v>8.7591977500000002</v>
          </cell>
          <cell r="M29">
            <v>9.4334839200000005</v>
          </cell>
          <cell r="N29">
            <v>17.812172220000001</v>
          </cell>
          <cell r="O29">
            <v>57.875</v>
          </cell>
          <cell r="P29">
            <v>11.225243389999999</v>
          </cell>
          <cell r="Q29">
            <v>82.1</v>
          </cell>
          <cell r="R29">
            <v>42.33995299</v>
          </cell>
          <cell r="S29">
            <v>19.600000000000001</v>
          </cell>
          <cell r="T29">
            <v>7.9620673100000001</v>
          </cell>
          <cell r="U29">
            <v>9.4334839200000005</v>
          </cell>
          <cell r="V29">
            <v>7.9868448999999995</v>
          </cell>
          <cell r="W29">
            <v>49.5</v>
          </cell>
          <cell r="X29">
            <v>79.8</v>
          </cell>
          <cell r="Y29">
            <v>34.200000000000003</v>
          </cell>
          <cell r="Z29">
            <v>43.7</v>
          </cell>
          <cell r="AA29">
            <v>26.4</v>
          </cell>
          <cell r="AB29">
            <v>9.1026437999999992</v>
          </cell>
          <cell r="AC29">
            <v>1</v>
          </cell>
          <cell r="AD29">
            <v>271.68</v>
          </cell>
          <cell r="AE29">
            <v>68.506423569999995</v>
          </cell>
          <cell r="AF29">
            <v>59.610100000000003</v>
          </cell>
          <cell r="AG29">
            <v>0.33502735601629369</v>
          </cell>
          <cell r="AH29">
            <v>9.6</v>
          </cell>
          <cell r="AI29">
            <v>50590</v>
          </cell>
          <cell r="AJ29">
            <v>11.7</v>
          </cell>
        </row>
        <row r="30">
          <cell r="A30" t="str">
            <v>1001</v>
          </cell>
          <cell r="B30" t="str">
            <v>100125901</v>
          </cell>
          <cell r="D30" t="str">
            <v>1001259</v>
          </cell>
          <cell r="E30" t="str">
            <v>1010</v>
          </cell>
          <cell r="F30" t="str">
            <v>10</v>
          </cell>
          <cell r="G30">
            <v>520.94871140999999</v>
          </cell>
          <cell r="H30">
            <v>516.62870081000005</v>
          </cell>
          <cell r="I30">
            <v>516.99366018000001</v>
          </cell>
          <cell r="J30">
            <v>47.029702970000002</v>
          </cell>
          <cell r="K30">
            <v>22.383922380000001</v>
          </cell>
          <cell r="L30">
            <v>9.2712473099999997</v>
          </cell>
          <cell r="M30">
            <v>10.729043620000001</v>
          </cell>
          <cell r="N30">
            <v>17.812172220000001</v>
          </cell>
          <cell r="O30">
            <v>57.875</v>
          </cell>
          <cell r="P30">
            <v>10.86790156</v>
          </cell>
          <cell r="Q30">
            <v>82.1</v>
          </cell>
          <cell r="R30">
            <v>42.33995299</v>
          </cell>
          <cell r="S30">
            <v>19.600000000000001</v>
          </cell>
          <cell r="T30">
            <v>9.8337622699999994</v>
          </cell>
          <cell r="U30">
            <v>9.3286566000000004</v>
          </cell>
          <cell r="V30">
            <v>9.2932098500000002</v>
          </cell>
          <cell r="W30">
            <v>49.5</v>
          </cell>
          <cell r="X30">
            <v>79.8</v>
          </cell>
          <cell r="Y30">
            <v>34.200000000000003</v>
          </cell>
          <cell r="Z30">
            <v>43.7</v>
          </cell>
          <cell r="AA30">
            <v>26.4</v>
          </cell>
          <cell r="AB30">
            <v>10.44377489</v>
          </cell>
          <cell r="AC30">
            <v>0</v>
          </cell>
          <cell r="AD30">
            <v>271.68</v>
          </cell>
          <cell r="AE30">
            <v>68.506423569999995</v>
          </cell>
          <cell r="AF30">
            <v>58.377907690000008</v>
          </cell>
          <cell r="AG30">
            <v>0.32629857567251808</v>
          </cell>
          <cell r="AH30">
            <v>9.6</v>
          </cell>
          <cell r="AI30">
            <v>50590</v>
          </cell>
          <cell r="AJ30">
            <v>11.7</v>
          </cell>
        </row>
        <row r="31">
          <cell r="A31" t="str">
            <v>1001</v>
          </cell>
          <cell r="B31" t="str">
            <v>100126301</v>
          </cell>
          <cell r="D31" t="str">
            <v>1001263</v>
          </cell>
          <cell r="E31" t="str">
            <v>1010</v>
          </cell>
          <cell r="F31" t="str">
            <v>10</v>
          </cell>
          <cell r="G31">
            <v>520.94871140999999</v>
          </cell>
          <cell r="H31">
            <v>516.62870081000005</v>
          </cell>
          <cell r="I31">
            <v>516.99366018000001</v>
          </cell>
          <cell r="J31">
            <v>47.029702970000002</v>
          </cell>
          <cell r="K31">
            <v>22.383922380000001</v>
          </cell>
          <cell r="L31">
            <v>9.8090669800000008</v>
          </cell>
          <cell r="M31">
            <v>10.10430369</v>
          </cell>
          <cell r="N31">
            <v>17.812172220000001</v>
          </cell>
          <cell r="O31">
            <v>57.875</v>
          </cell>
          <cell r="P31">
            <v>10.951122290000001</v>
          </cell>
          <cell r="Q31">
            <v>82.1</v>
          </cell>
          <cell r="R31">
            <v>42.33995299</v>
          </cell>
          <cell r="S31">
            <v>19.600000000000001</v>
          </cell>
          <cell r="T31">
            <v>9.7981270400000007</v>
          </cell>
          <cell r="U31">
            <v>9.7114186399999998</v>
          </cell>
          <cell r="V31">
            <v>8.1585162400000009</v>
          </cell>
          <cell r="W31">
            <v>49.5</v>
          </cell>
          <cell r="X31">
            <v>79.8</v>
          </cell>
          <cell r="Y31">
            <v>34.200000000000003</v>
          </cell>
          <cell r="Z31">
            <v>43.7</v>
          </cell>
          <cell r="AA31">
            <v>26.4</v>
          </cell>
          <cell r="AB31">
            <v>9.8407074800000007</v>
          </cell>
          <cell r="AC31">
            <v>0.28071086000000001</v>
          </cell>
          <cell r="AD31">
            <v>271.68</v>
          </cell>
          <cell r="AE31">
            <v>68.506423569999995</v>
          </cell>
          <cell r="AF31">
            <v>59.610100000000003</v>
          </cell>
          <cell r="AG31">
            <v>0.29226419568760859</v>
          </cell>
          <cell r="AH31">
            <v>9.6</v>
          </cell>
          <cell r="AI31">
            <v>50590</v>
          </cell>
          <cell r="AJ31">
            <v>11.7</v>
          </cell>
        </row>
        <row r="32">
          <cell r="A32" t="str">
            <v>1001</v>
          </cell>
          <cell r="B32" t="str">
            <v>100126701</v>
          </cell>
          <cell r="D32" t="str">
            <v>1001267</v>
          </cell>
          <cell r="E32" t="str">
            <v>1010</v>
          </cell>
          <cell r="F32" t="str">
            <v>10</v>
          </cell>
          <cell r="G32">
            <v>520.94871140999999</v>
          </cell>
          <cell r="H32">
            <v>516.62870081000005</v>
          </cell>
          <cell r="I32">
            <v>516.99366018000001</v>
          </cell>
          <cell r="J32">
            <v>47.029702970000002</v>
          </cell>
          <cell r="K32">
            <v>22.383922380000001</v>
          </cell>
          <cell r="L32">
            <v>8.2228221300000008</v>
          </cell>
          <cell r="M32">
            <v>10.81977828</v>
          </cell>
          <cell r="N32">
            <v>17.812172220000001</v>
          </cell>
          <cell r="O32">
            <v>57.875</v>
          </cell>
          <cell r="P32">
            <v>11.12478934</v>
          </cell>
          <cell r="Q32">
            <v>82.1</v>
          </cell>
          <cell r="R32">
            <v>42.33995299</v>
          </cell>
          <cell r="S32">
            <v>19.600000000000001</v>
          </cell>
          <cell r="T32">
            <v>8.8596474999999995</v>
          </cell>
          <cell r="U32">
            <v>8.8596474999999995</v>
          </cell>
          <cell r="V32">
            <v>8.8596474999999995</v>
          </cell>
          <cell r="W32">
            <v>49.5</v>
          </cell>
          <cell r="X32">
            <v>79.8</v>
          </cell>
          <cell r="Y32">
            <v>34.200000000000003</v>
          </cell>
          <cell r="Z32">
            <v>43.7</v>
          </cell>
          <cell r="AA32">
            <v>26.4</v>
          </cell>
          <cell r="AB32">
            <v>10.741816740000001</v>
          </cell>
          <cell r="AC32">
            <v>0</v>
          </cell>
          <cell r="AD32">
            <v>271.68</v>
          </cell>
          <cell r="AE32">
            <v>68.506423569999995</v>
          </cell>
          <cell r="AF32">
            <v>59.610100000000003</v>
          </cell>
          <cell r="AG32">
            <v>0.28322238058466526</v>
          </cell>
          <cell r="AH32">
            <v>9.6</v>
          </cell>
          <cell r="AI32">
            <v>50590</v>
          </cell>
          <cell r="AJ32">
            <v>11.7</v>
          </cell>
        </row>
        <row r="33">
          <cell r="A33" t="str">
            <v>1001</v>
          </cell>
          <cell r="B33" t="str">
            <v>100127001</v>
          </cell>
          <cell r="D33" t="str">
            <v>1001270</v>
          </cell>
          <cell r="E33" t="str">
            <v>1010</v>
          </cell>
          <cell r="F33" t="str">
            <v>10</v>
          </cell>
          <cell r="G33">
            <v>520.94871140999999</v>
          </cell>
          <cell r="H33">
            <v>516.62870081000005</v>
          </cell>
          <cell r="I33">
            <v>516.99366018000001</v>
          </cell>
          <cell r="J33">
            <v>47.029702970000002</v>
          </cell>
          <cell r="K33">
            <v>22.383922380000001</v>
          </cell>
          <cell r="L33">
            <v>7.3453648400000002</v>
          </cell>
          <cell r="M33">
            <v>10.81977828</v>
          </cell>
          <cell r="N33">
            <v>17.812172220000001</v>
          </cell>
          <cell r="O33">
            <v>57.875</v>
          </cell>
          <cell r="P33">
            <v>10.81977828</v>
          </cell>
          <cell r="Q33">
            <v>82.1</v>
          </cell>
          <cell r="R33">
            <v>42.33995299</v>
          </cell>
          <cell r="S33">
            <v>19.600000000000001</v>
          </cell>
          <cell r="T33">
            <v>7.3453648400000002</v>
          </cell>
          <cell r="U33">
            <v>7.3453648400000002</v>
          </cell>
          <cell r="V33">
            <v>7.3453648400000002</v>
          </cell>
          <cell r="W33">
            <v>49.5</v>
          </cell>
          <cell r="X33">
            <v>79.8</v>
          </cell>
          <cell r="Y33">
            <v>34.200000000000003</v>
          </cell>
          <cell r="Z33">
            <v>43.7</v>
          </cell>
          <cell r="AA33">
            <v>26.4</v>
          </cell>
          <cell r="AB33">
            <v>10.741816740000001</v>
          </cell>
          <cell r="AC33">
            <v>0</v>
          </cell>
          <cell r="AD33">
            <v>271.68</v>
          </cell>
          <cell r="AE33">
            <v>68.506423569999995</v>
          </cell>
          <cell r="AF33">
            <v>59.610100000000003</v>
          </cell>
          <cell r="AG33">
            <v>0.27472604625725006</v>
          </cell>
          <cell r="AH33">
            <v>9.6</v>
          </cell>
          <cell r="AI33">
            <v>50590</v>
          </cell>
          <cell r="AJ33">
            <v>11.7</v>
          </cell>
        </row>
        <row r="34">
          <cell r="A34" t="str">
            <v>1001</v>
          </cell>
          <cell r="B34" t="str">
            <v>100127401</v>
          </cell>
          <cell r="D34" t="str">
            <v>1001274</v>
          </cell>
          <cell r="E34" t="str">
            <v>1010</v>
          </cell>
          <cell r="F34" t="str">
            <v>10</v>
          </cell>
          <cell r="G34">
            <v>520.94871140999999</v>
          </cell>
          <cell r="H34">
            <v>516.62870081000005</v>
          </cell>
          <cell r="I34">
            <v>516.99366018000001</v>
          </cell>
          <cell r="J34">
            <v>47.029702970000002</v>
          </cell>
          <cell r="K34">
            <v>22.383922380000001</v>
          </cell>
          <cell r="L34">
            <v>9.2432914700000008</v>
          </cell>
          <cell r="M34">
            <v>10.81977828</v>
          </cell>
          <cell r="N34">
            <v>17.812172220000001</v>
          </cell>
          <cell r="O34">
            <v>57.875</v>
          </cell>
          <cell r="P34">
            <v>10.81977828</v>
          </cell>
          <cell r="Q34">
            <v>82.1</v>
          </cell>
          <cell r="R34">
            <v>42.33995299</v>
          </cell>
          <cell r="S34">
            <v>19.600000000000001</v>
          </cell>
          <cell r="T34">
            <v>9.2432914700000008</v>
          </cell>
          <cell r="U34">
            <v>9.2432914700000008</v>
          </cell>
          <cell r="V34">
            <v>9.2432914700000008</v>
          </cell>
          <cell r="W34">
            <v>49.5</v>
          </cell>
          <cell r="X34">
            <v>79.8</v>
          </cell>
          <cell r="Y34">
            <v>34.200000000000003</v>
          </cell>
          <cell r="Z34">
            <v>43.7</v>
          </cell>
          <cell r="AA34">
            <v>26.4</v>
          </cell>
          <cell r="AB34">
            <v>10.741816740000001</v>
          </cell>
          <cell r="AC34">
            <v>0</v>
          </cell>
          <cell r="AD34">
            <v>271.68</v>
          </cell>
          <cell r="AE34">
            <v>68.506423569999995</v>
          </cell>
          <cell r="AF34">
            <v>59.523283509999999</v>
          </cell>
          <cell r="AG34">
            <v>0.28584766315267385</v>
          </cell>
          <cell r="AH34">
            <v>9.6</v>
          </cell>
          <cell r="AI34">
            <v>50590</v>
          </cell>
          <cell r="AJ34">
            <v>11.7</v>
          </cell>
        </row>
        <row r="35">
          <cell r="A35" t="str">
            <v>1001</v>
          </cell>
          <cell r="B35" t="str">
            <v>100127701</v>
          </cell>
          <cell r="D35" t="str">
            <v>1001277</v>
          </cell>
          <cell r="E35" t="str">
            <v>1010</v>
          </cell>
          <cell r="F35" t="str">
            <v>10</v>
          </cell>
          <cell r="G35">
            <v>520.94871140999999</v>
          </cell>
          <cell r="H35">
            <v>516.62870081000005</v>
          </cell>
          <cell r="I35">
            <v>516.99366018000001</v>
          </cell>
          <cell r="J35">
            <v>47.029702970000002</v>
          </cell>
          <cell r="K35">
            <v>22.383922380000001</v>
          </cell>
          <cell r="L35">
            <v>9.4334839200000005</v>
          </cell>
          <cell r="M35">
            <v>10.81977828</v>
          </cell>
          <cell r="N35">
            <v>17.812172220000001</v>
          </cell>
          <cell r="O35">
            <v>57.875</v>
          </cell>
          <cell r="P35">
            <v>10.81977828</v>
          </cell>
          <cell r="Q35">
            <v>82.1</v>
          </cell>
          <cell r="R35">
            <v>42.33995299</v>
          </cell>
          <cell r="S35">
            <v>19.600000000000001</v>
          </cell>
          <cell r="T35">
            <v>9.4334839200000005</v>
          </cell>
          <cell r="U35">
            <v>9.4334839200000005</v>
          </cell>
          <cell r="V35">
            <v>9.4334839200000005</v>
          </cell>
          <cell r="W35">
            <v>49.5</v>
          </cell>
          <cell r="X35">
            <v>79.8</v>
          </cell>
          <cell r="Y35">
            <v>34.200000000000003</v>
          </cell>
          <cell r="Z35">
            <v>43.7</v>
          </cell>
          <cell r="AA35">
            <v>26.4</v>
          </cell>
          <cell r="AB35">
            <v>10.741816740000001</v>
          </cell>
          <cell r="AC35">
            <v>0</v>
          </cell>
          <cell r="AD35">
            <v>271.68</v>
          </cell>
          <cell r="AE35">
            <v>68.506423569999995</v>
          </cell>
          <cell r="AF35">
            <v>59.610100000000003</v>
          </cell>
          <cell r="AG35">
            <v>0.29790682412465763</v>
          </cell>
          <cell r="AH35">
            <v>9.6</v>
          </cell>
          <cell r="AI35">
            <v>50590</v>
          </cell>
          <cell r="AJ35">
            <v>11.7</v>
          </cell>
        </row>
        <row r="36">
          <cell r="A36" t="str">
            <v>1001</v>
          </cell>
          <cell r="B36" t="str">
            <v>100128101</v>
          </cell>
          <cell r="D36" t="str">
            <v>1001281</v>
          </cell>
          <cell r="E36" t="str">
            <v>1010</v>
          </cell>
          <cell r="F36" t="str">
            <v>10</v>
          </cell>
          <cell r="G36">
            <v>520.94871140999999</v>
          </cell>
          <cell r="H36">
            <v>516.62870081000005</v>
          </cell>
          <cell r="I36">
            <v>516.99366018000001</v>
          </cell>
          <cell r="J36">
            <v>47.029702970000002</v>
          </cell>
          <cell r="K36">
            <v>22.383922380000001</v>
          </cell>
          <cell r="L36">
            <v>9.4834162899999992</v>
          </cell>
          <cell r="M36">
            <v>10.81977828</v>
          </cell>
          <cell r="N36">
            <v>17.812172220000001</v>
          </cell>
          <cell r="O36">
            <v>57.875</v>
          </cell>
          <cell r="P36">
            <v>10.81977828</v>
          </cell>
          <cell r="Q36">
            <v>82.1</v>
          </cell>
          <cell r="R36">
            <v>42.33995299</v>
          </cell>
          <cell r="S36">
            <v>19.600000000000001</v>
          </cell>
          <cell r="T36">
            <v>9.8443742899999993</v>
          </cell>
          <cell r="U36">
            <v>7.9291264899999998</v>
          </cell>
          <cell r="V36">
            <v>7.9291264899999998</v>
          </cell>
          <cell r="W36">
            <v>49.5</v>
          </cell>
          <cell r="X36">
            <v>79.8</v>
          </cell>
          <cell r="Y36">
            <v>34.200000000000003</v>
          </cell>
          <cell r="Z36">
            <v>43.7</v>
          </cell>
          <cell r="AA36">
            <v>26.4</v>
          </cell>
          <cell r="AB36">
            <v>10.29846452</v>
          </cell>
          <cell r="AC36">
            <v>0</v>
          </cell>
          <cell r="AD36">
            <v>271.68</v>
          </cell>
          <cell r="AE36">
            <v>68.506423569999995</v>
          </cell>
          <cell r="AF36">
            <v>59.610100000000003</v>
          </cell>
          <cell r="AG36">
            <v>0.25239473046610145</v>
          </cell>
          <cell r="AH36">
            <v>9.6</v>
          </cell>
          <cell r="AI36">
            <v>50590</v>
          </cell>
          <cell r="AJ36">
            <v>11.7</v>
          </cell>
        </row>
        <row r="37">
          <cell r="A37" t="str">
            <v>1001</v>
          </cell>
          <cell r="B37" t="str">
            <v>100128501</v>
          </cell>
          <cell r="D37" t="str">
            <v>1001285</v>
          </cell>
          <cell r="E37" t="str">
            <v>1010</v>
          </cell>
          <cell r="F37" t="str">
            <v>10</v>
          </cell>
          <cell r="G37">
            <v>520.94871140999999</v>
          </cell>
          <cell r="H37">
            <v>516.62870081000005</v>
          </cell>
          <cell r="I37">
            <v>516.99366018000001</v>
          </cell>
          <cell r="J37">
            <v>47.029702970000002</v>
          </cell>
          <cell r="K37">
            <v>22.383922380000001</v>
          </cell>
          <cell r="L37">
            <v>7.2744795600000005</v>
          </cell>
          <cell r="M37">
            <v>9.9750171999999999</v>
          </cell>
          <cell r="N37">
            <v>17.812172220000001</v>
          </cell>
          <cell r="O37">
            <v>57.875</v>
          </cell>
          <cell r="P37">
            <v>10.81977828</v>
          </cell>
          <cell r="Q37">
            <v>82.1</v>
          </cell>
          <cell r="R37">
            <v>42.33995299</v>
          </cell>
          <cell r="S37">
            <v>19.600000000000001</v>
          </cell>
          <cell r="T37">
            <v>9.9750171999999999</v>
          </cell>
          <cell r="U37">
            <v>8.7360073800000002</v>
          </cell>
          <cell r="V37">
            <v>9.4370774599999994</v>
          </cell>
          <cell r="W37">
            <v>49.5</v>
          </cell>
          <cell r="X37">
            <v>79.8</v>
          </cell>
          <cell r="Y37">
            <v>34.200000000000003</v>
          </cell>
          <cell r="Z37">
            <v>43.7</v>
          </cell>
          <cell r="AA37">
            <v>26.4</v>
          </cell>
          <cell r="AB37">
            <v>8.7360073800000002</v>
          </cell>
          <cell r="AC37">
            <v>0</v>
          </cell>
          <cell r="AD37">
            <v>271.68</v>
          </cell>
          <cell r="AE37">
            <v>68.506423569999995</v>
          </cell>
          <cell r="AF37">
            <v>59.610100000000003</v>
          </cell>
          <cell r="AG37">
            <v>0.30346310782426411</v>
          </cell>
          <cell r="AH37">
            <v>9.6</v>
          </cell>
          <cell r="AI37">
            <v>50590</v>
          </cell>
          <cell r="AJ37">
            <v>11.7</v>
          </cell>
        </row>
        <row r="38">
          <cell r="A38" t="str">
            <v>1001</v>
          </cell>
          <cell r="B38" t="str">
            <v>100128901</v>
          </cell>
          <cell r="D38" t="str">
            <v>1001289</v>
          </cell>
          <cell r="E38" t="str">
            <v>1010</v>
          </cell>
          <cell r="F38" t="str">
            <v>10</v>
          </cell>
          <cell r="G38">
            <v>520.94871140999999</v>
          </cell>
          <cell r="H38">
            <v>516.62870081000005</v>
          </cell>
          <cell r="I38">
            <v>516.99366018000001</v>
          </cell>
          <cell r="J38">
            <v>47.029702970000002</v>
          </cell>
          <cell r="K38">
            <v>22.383922380000001</v>
          </cell>
          <cell r="L38">
            <v>7.8601850600000009</v>
          </cell>
          <cell r="M38">
            <v>9.8118107600000002</v>
          </cell>
          <cell r="N38">
            <v>17.812172220000001</v>
          </cell>
          <cell r="O38">
            <v>57.875</v>
          </cell>
          <cell r="P38">
            <v>10.81977828</v>
          </cell>
          <cell r="Q38">
            <v>82.1</v>
          </cell>
          <cell r="R38">
            <v>42.33995299</v>
          </cell>
          <cell r="S38">
            <v>19.600000000000001</v>
          </cell>
          <cell r="T38">
            <v>9.8118107600000002</v>
          </cell>
          <cell r="U38">
            <v>7.8601850600000009</v>
          </cell>
          <cell r="V38">
            <v>9.4272243699999994</v>
          </cell>
          <cell r="W38">
            <v>49.5</v>
          </cell>
          <cell r="X38">
            <v>79.8</v>
          </cell>
          <cell r="Y38">
            <v>34.200000000000003</v>
          </cell>
          <cell r="Z38">
            <v>43.7</v>
          </cell>
          <cell r="AA38">
            <v>26.4</v>
          </cell>
          <cell r="AB38">
            <v>7.7798851200000003</v>
          </cell>
          <cell r="AC38">
            <v>1.249867E-2</v>
          </cell>
          <cell r="AD38">
            <v>271.68</v>
          </cell>
          <cell r="AE38">
            <v>68.506423569999995</v>
          </cell>
          <cell r="AF38">
            <v>59.610100000000003</v>
          </cell>
          <cell r="AG38">
            <v>0.2551169175566721</v>
          </cell>
          <cell r="AH38">
            <v>9.6</v>
          </cell>
          <cell r="AI38">
            <v>50590</v>
          </cell>
          <cell r="AJ38">
            <v>11.7</v>
          </cell>
        </row>
        <row r="39">
          <cell r="A39" t="str">
            <v>1001</v>
          </cell>
          <cell r="B39" t="str">
            <v>100129301</v>
          </cell>
          <cell r="D39" t="str">
            <v>1001293</v>
          </cell>
          <cell r="E39" t="str">
            <v>1010</v>
          </cell>
          <cell r="F39" t="str">
            <v>10</v>
          </cell>
          <cell r="G39">
            <v>520.94871140999999</v>
          </cell>
          <cell r="H39">
            <v>516.62870081000005</v>
          </cell>
          <cell r="I39">
            <v>516.99366018000001</v>
          </cell>
          <cell r="J39">
            <v>47.029702970000002</v>
          </cell>
          <cell r="K39">
            <v>22.383922380000001</v>
          </cell>
          <cell r="L39">
            <v>8.6805018100000009</v>
          </cell>
          <cell r="M39">
            <v>9.5043523699999994</v>
          </cell>
          <cell r="N39">
            <v>17.812172220000001</v>
          </cell>
          <cell r="O39">
            <v>57.875</v>
          </cell>
          <cell r="P39">
            <v>10.70893611</v>
          </cell>
          <cell r="Q39">
            <v>82.1</v>
          </cell>
          <cell r="R39">
            <v>42.33995299</v>
          </cell>
          <cell r="S39">
            <v>19.600000000000001</v>
          </cell>
          <cell r="T39">
            <v>9.4786102400000001</v>
          </cell>
          <cell r="U39">
            <v>9.08851166</v>
          </cell>
          <cell r="V39">
            <v>8.8064240599999994</v>
          </cell>
          <cell r="W39">
            <v>49.5</v>
          </cell>
          <cell r="X39">
            <v>79.8</v>
          </cell>
          <cell r="Y39">
            <v>34.200000000000003</v>
          </cell>
          <cell r="Z39">
            <v>43.7</v>
          </cell>
          <cell r="AA39">
            <v>26.4</v>
          </cell>
          <cell r="AB39">
            <v>8.9926817499999991</v>
          </cell>
          <cell r="AC39">
            <v>0.97163803000000004</v>
          </cell>
          <cell r="AD39">
            <v>271.68</v>
          </cell>
          <cell r="AE39">
            <v>68.506423569999995</v>
          </cell>
          <cell r="AF39">
            <v>59.610100000000003</v>
          </cell>
          <cell r="AG39">
            <v>0.30137318232019161</v>
          </cell>
          <cell r="AH39">
            <v>9.6</v>
          </cell>
          <cell r="AI39">
            <v>50590</v>
          </cell>
          <cell r="AJ39">
            <v>11.7</v>
          </cell>
        </row>
        <row r="40">
          <cell r="A40" t="str">
            <v>1001</v>
          </cell>
          <cell r="B40" t="str">
            <v>100129801</v>
          </cell>
          <cell r="D40" t="str">
            <v>1001298</v>
          </cell>
          <cell r="E40" t="str">
            <v>1010</v>
          </cell>
          <cell r="F40" t="str">
            <v>10</v>
          </cell>
          <cell r="G40">
            <v>520.94871140999999</v>
          </cell>
          <cell r="H40">
            <v>516.62870081000005</v>
          </cell>
          <cell r="I40">
            <v>516.99366018000001</v>
          </cell>
          <cell r="J40">
            <v>47.029702970000002</v>
          </cell>
          <cell r="K40">
            <v>22.383922380000001</v>
          </cell>
          <cell r="L40">
            <v>8.0297585199999997</v>
          </cell>
          <cell r="M40">
            <v>8.0297585199999997</v>
          </cell>
          <cell r="N40">
            <v>17.812172220000001</v>
          </cell>
          <cell r="O40">
            <v>57.875</v>
          </cell>
          <cell r="P40">
            <v>10.81977828</v>
          </cell>
          <cell r="Q40">
            <v>82.1</v>
          </cell>
          <cell r="R40">
            <v>42.33995299</v>
          </cell>
          <cell r="S40">
            <v>19.600000000000001</v>
          </cell>
          <cell r="T40">
            <v>8.0297585199999997</v>
          </cell>
          <cell r="U40">
            <v>8.0297585199999997</v>
          </cell>
          <cell r="V40">
            <v>8.0297585199999997</v>
          </cell>
          <cell r="W40">
            <v>49.5</v>
          </cell>
          <cell r="X40">
            <v>79.8</v>
          </cell>
          <cell r="Y40">
            <v>34.200000000000003</v>
          </cell>
          <cell r="Z40">
            <v>43.7</v>
          </cell>
          <cell r="AA40">
            <v>26.4</v>
          </cell>
          <cell r="AB40">
            <v>8.0297585199999997</v>
          </cell>
          <cell r="AC40">
            <v>1</v>
          </cell>
          <cell r="AD40">
            <v>271.68</v>
          </cell>
          <cell r="AE40">
            <v>68.506423569999995</v>
          </cell>
          <cell r="AF40">
            <v>59.610100000000003</v>
          </cell>
          <cell r="AG40">
            <v>0.30860679778514122</v>
          </cell>
          <cell r="AH40">
            <v>9.6</v>
          </cell>
          <cell r="AI40">
            <v>50590</v>
          </cell>
          <cell r="AJ40">
            <v>11.7</v>
          </cell>
        </row>
        <row r="41">
          <cell r="A41" t="str">
            <v>1001</v>
          </cell>
          <cell r="B41" t="str">
            <v>100130401</v>
          </cell>
          <cell r="D41" t="str">
            <v>1001304</v>
          </cell>
          <cell r="E41" t="str">
            <v>1010</v>
          </cell>
          <cell r="F41" t="str">
            <v>10</v>
          </cell>
          <cell r="G41">
            <v>520.94871140999999</v>
          </cell>
          <cell r="H41">
            <v>516.62870081000005</v>
          </cell>
          <cell r="I41">
            <v>516.99366018000001</v>
          </cell>
          <cell r="J41">
            <v>47.029702970000002</v>
          </cell>
          <cell r="K41">
            <v>22.383922380000001</v>
          </cell>
          <cell r="L41">
            <v>8.3589006099999992</v>
          </cell>
          <cell r="M41">
            <v>10.01153446</v>
          </cell>
          <cell r="N41">
            <v>17.812172220000001</v>
          </cell>
          <cell r="O41">
            <v>57.875</v>
          </cell>
          <cell r="P41">
            <v>10.146825809999999</v>
          </cell>
          <cell r="Q41">
            <v>82.1</v>
          </cell>
          <cell r="R41">
            <v>42.33995299</v>
          </cell>
          <cell r="S41">
            <v>19.600000000000001</v>
          </cell>
          <cell r="T41">
            <v>9.7877399399999998</v>
          </cell>
          <cell r="U41">
            <v>9.0148119900000001</v>
          </cell>
          <cell r="V41">
            <v>8.9965281499999996</v>
          </cell>
          <cell r="W41">
            <v>49.5</v>
          </cell>
          <cell r="X41">
            <v>79.8</v>
          </cell>
          <cell r="Y41">
            <v>34.200000000000003</v>
          </cell>
          <cell r="Z41">
            <v>43.7</v>
          </cell>
          <cell r="AA41">
            <v>26.4</v>
          </cell>
          <cell r="AB41">
            <v>9.0750932199999994</v>
          </cell>
          <cell r="AC41">
            <v>1</v>
          </cell>
          <cell r="AD41">
            <v>271.68</v>
          </cell>
          <cell r="AE41">
            <v>68.506423569999995</v>
          </cell>
          <cell r="AF41">
            <v>59.610100000000003</v>
          </cell>
          <cell r="AG41">
            <v>0.2914704999213138</v>
          </cell>
          <cell r="AH41">
            <v>9.6</v>
          </cell>
          <cell r="AI41">
            <v>50590</v>
          </cell>
          <cell r="AJ41">
            <v>11.7</v>
          </cell>
        </row>
        <row r="42">
          <cell r="A42" t="str">
            <v>1001</v>
          </cell>
          <cell r="B42" t="str">
            <v>100130801</v>
          </cell>
          <cell r="D42" t="str">
            <v>1001308</v>
          </cell>
          <cell r="E42" t="str">
            <v>1010</v>
          </cell>
          <cell r="F42" t="str">
            <v>10</v>
          </cell>
          <cell r="G42">
            <v>520.94871140999999</v>
          </cell>
          <cell r="H42">
            <v>516.62870081000005</v>
          </cell>
          <cell r="I42">
            <v>516.99366018000001</v>
          </cell>
          <cell r="J42">
            <v>47.029702970000002</v>
          </cell>
          <cell r="K42">
            <v>22.383922380000001</v>
          </cell>
          <cell r="L42">
            <v>9.1384146299999998</v>
          </cell>
          <cell r="M42">
            <v>10.11005447</v>
          </cell>
          <cell r="N42">
            <v>17.812172220000001</v>
          </cell>
          <cell r="O42">
            <v>57.875</v>
          </cell>
          <cell r="P42">
            <v>10.11167989</v>
          </cell>
          <cell r="Q42">
            <v>82.1</v>
          </cell>
          <cell r="R42">
            <v>42.33995299</v>
          </cell>
          <cell r="S42">
            <v>19.600000000000001</v>
          </cell>
          <cell r="T42">
            <v>9.4334839200000005</v>
          </cell>
          <cell r="U42">
            <v>9.8249853199999997</v>
          </cell>
          <cell r="V42">
            <v>9.4019519799999998</v>
          </cell>
          <cell r="W42">
            <v>49.5</v>
          </cell>
          <cell r="X42">
            <v>79.8</v>
          </cell>
          <cell r="Y42">
            <v>34.200000000000003</v>
          </cell>
          <cell r="Z42">
            <v>43.7</v>
          </cell>
          <cell r="AA42">
            <v>26.4</v>
          </cell>
          <cell r="AB42">
            <v>9.8184197399999995</v>
          </cell>
          <cell r="AC42">
            <v>1</v>
          </cell>
          <cell r="AD42">
            <v>271.68</v>
          </cell>
          <cell r="AE42">
            <v>68.506423569999995</v>
          </cell>
          <cell r="AF42">
            <v>59.610100000000003</v>
          </cell>
          <cell r="AG42">
            <v>0.29349246090075481</v>
          </cell>
          <cell r="AH42">
            <v>9.6</v>
          </cell>
          <cell r="AI42">
            <v>50590</v>
          </cell>
          <cell r="AJ42">
            <v>11.7</v>
          </cell>
        </row>
        <row r="43">
          <cell r="A43" t="str">
            <v>1001</v>
          </cell>
          <cell r="B43" t="str">
            <v>100131201</v>
          </cell>
          <cell r="D43" t="str">
            <v>1001312</v>
          </cell>
          <cell r="E43" t="str">
            <v>1010</v>
          </cell>
          <cell r="F43" t="str">
            <v>10</v>
          </cell>
          <cell r="G43">
            <v>520.94871140999999</v>
          </cell>
          <cell r="H43">
            <v>516.62870081000005</v>
          </cell>
          <cell r="I43">
            <v>516.99366018000001</v>
          </cell>
          <cell r="J43">
            <v>47.029702970000002</v>
          </cell>
          <cell r="K43">
            <v>22.383922380000001</v>
          </cell>
          <cell r="L43">
            <v>7.4295208400000003</v>
          </cell>
          <cell r="M43">
            <v>10.04041941</v>
          </cell>
          <cell r="N43">
            <v>17.812172220000001</v>
          </cell>
          <cell r="O43">
            <v>57.875</v>
          </cell>
          <cell r="P43">
            <v>10.110379760000001</v>
          </cell>
          <cell r="Q43">
            <v>82.1</v>
          </cell>
          <cell r="R43">
            <v>42.33995299</v>
          </cell>
          <cell r="S43">
            <v>19.600000000000001</v>
          </cell>
          <cell r="T43">
            <v>7.4295208400000003</v>
          </cell>
          <cell r="U43">
            <v>9.8374011699999997</v>
          </cell>
          <cell r="V43">
            <v>7.512617539999999</v>
          </cell>
          <cell r="W43">
            <v>49.5</v>
          </cell>
          <cell r="X43">
            <v>79.8</v>
          </cell>
          <cell r="Y43">
            <v>34.200000000000003</v>
          </cell>
          <cell r="Z43">
            <v>43.7</v>
          </cell>
          <cell r="AA43">
            <v>26.4</v>
          </cell>
          <cell r="AB43">
            <v>9.6177369499999994</v>
          </cell>
          <cell r="AC43">
            <v>1</v>
          </cell>
          <cell r="AD43">
            <v>271.68</v>
          </cell>
          <cell r="AE43">
            <v>68.506423569999995</v>
          </cell>
          <cell r="AF43">
            <v>59.610100000000003</v>
          </cell>
          <cell r="AG43">
            <v>0.26309059477756858</v>
          </cell>
          <cell r="AH43">
            <v>9.6</v>
          </cell>
          <cell r="AI43">
            <v>50590</v>
          </cell>
          <cell r="AJ43">
            <v>11.7</v>
          </cell>
        </row>
        <row r="44">
          <cell r="A44" t="str">
            <v>1001</v>
          </cell>
          <cell r="B44" t="str">
            <v>100131601</v>
          </cell>
          <cell r="D44" t="str">
            <v>1001316</v>
          </cell>
          <cell r="E44" t="str">
            <v>1010</v>
          </cell>
          <cell r="F44" t="str">
            <v>10</v>
          </cell>
          <cell r="G44">
            <v>520.94871140999999</v>
          </cell>
          <cell r="H44">
            <v>516.62870081000005</v>
          </cell>
          <cell r="I44">
            <v>516.99366018000001</v>
          </cell>
          <cell r="J44">
            <v>47.029702970000002</v>
          </cell>
          <cell r="K44">
            <v>22.383922380000001</v>
          </cell>
          <cell r="L44">
            <v>8.74033674</v>
          </cell>
          <cell r="M44">
            <v>9.8627176399999996</v>
          </cell>
          <cell r="N44">
            <v>17.812172220000001</v>
          </cell>
          <cell r="O44">
            <v>57.875</v>
          </cell>
          <cell r="P44">
            <v>9.9121994900000008</v>
          </cell>
          <cell r="Q44">
            <v>82.1</v>
          </cell>
          <cell r="R44">
            <v>42.33995299</v>
          </cell>
          <cell r="S44">
            <v>19.600000000000001</v>
          </cell>
          <cell r="T44">
            <v>8.7527395099999996</v>
          </cell>
          <cell r="U44">
            <v>9.4272243699999994</v>
          </cell>
          <cell r="V44">
            <v>8.8530938399999997</v>
          </cell>
          <cell r="W44">
            <v>49.5</v>
          </cell>
          <cell r="X44">
            <v>79.8</v>
          </cell>
          <cell r="Y44">
            <v>34.200000000000003</v>
          </cell>
          <cell r="Z44">
            <v>43.7</v>
          </cell>
          <cell r="AA44">
            <v>26.4</v>
          </cell>
          <cell r="AB44">
            <v>9.0820523499999997</v>
          </cell>
          <cell r="AC44">
            <v>1</v>
          </cell>
          <cell r="AD44">
            <v>271.68</v>
          </cell>
          <cell r="AE44">
            <v>68.506423569999995</v>
          </cell>
          <cell r="AF44">
            <v>59.610100000000003</v>
          </cell>
          <cell r="AG44">
            <v>0.28259029289682569</v>
          </cell>
          <cell r="AH44">
            <v>9.6</v>
          </cell>
          <cell r="AI44">
            <v>50590</v>
          </cell>
          <cell r="AJ44">
            <v>11.7</v>
          </cell>
        </row>
        <row r="45">
          <cell r="A45" t="str">
            <v>1001</v>
          </cell>
          <cell r="B45" t="str">
            <v>100132101</v>
          </cell>
          <cell r="D45" t="str">
            <v>1001321</v>
          </cell>
          <cell r="E45" t="str">
            <v>1010</v>
          </cell>
          <cell r="F45" t="str">
            <v>10</v>
          </cell>
          <cell r="G45">
            <v>520.94871140999999</v>
          </cell>
          <cell r="H45">
            <v>516.62870081000005</v>
          </cell>
          <cell r="I45">
            <v>516.99366018000001</v>
          </cell>
          <cell r="J45">
            <v>47.029702970000002</v>
          </cell>
          <cell r="K45">
            <v>22.383922380000001</v>
          </cell>
          <cell r="L45">
            <v>8.5919295400000006</v>
          </cell>
          <cell r="M45">
            <v>10.793927</v>
          </cell>
          <cell r="N45">
            <v>17.812172220000001</v>
          </cell>
          <cell r="O45">
            <v>57.875</v>
          </cell>
          <cell r="P45">
            <v>10.794275839999999</v>
          </cell>
          <cell r="Q45">
            <v>82.1</v>
          </cell>
          <cell r="R45">
            <v>42.33995299</v>
          </cell>
          <cell r="S45">
            <v>19.600000000000001</v>
          </cell>
          <cell r="T45">
            <v>9.4101743500000001</v>
          </cell>
          <cell r="U45">
            <v>9.3833688800000008</v>
          </cell>
          <cell r="V45">
            <v>10.456481459999999</v>
          </cell>
          <cell r="W45">
            <v>49.5</v>
          </cell>
          <cell r="X45">
            <v>79.8</v>
          </cell>
          <cell r="Y45">
            <v>34.200000000000003</v>
          </cell>
          <cell r="Z45">
            <v>43.7</v>
          </cell>
          <cell r="AA45">
            <v>26.4</v>
          </cell>
          <cell r="AB45">
            <v>9.8503504500000005</v>
          </cell>
          <cell r="AC45">
            <v>1</v>
          </cell>
          <cell r="AD45">
            <v>271.68</v>
          </cell>
          <cell r="AE45">
            <v>68.506423569999995</v>
          </cell>
          <cell r="AF45">
            <v>59.610100000000003</v>
          </cell>
          <cell r="AG45">
            <v>0.28117195375087284</v>
          </cell>
          <cell r="AH45">
            <v>9.6</v>
          </cell>
          <cell r="AI45">
            <v>50590</v>
          </cell>
          <cell r="AJ45">
            <v>11.7</v>
          </cell>
        </row>
        <row r="46">
          <cell r="A46" t="str">
            <v>1001</v>
          </cell>
          <cell r="B46" t="str">
            <v>100132501</v>
          </cell>
          <cell r="D46" t="str">
            <v>1001325</v>
          </cell>
          <cell r="E46" t="str">
            <v>1010</v>
          </cell>
          <cell r="F46" t="str">
            <v>10</v>
          </cell>
          <cell r="G46">
            <v>520.94871140999999</v>
          </cell>
          <cell r="H46">
            <v>516.62870081000005</v>
          </cell>
          <cell r="I46">
            <v>516.99366018000001</v>
          </cell>
          <cell r="J46">
            <v>47.029702970000002</v>
          </cell>
          <cell r="K46">
            <v>22.383922380000001</v>
          </cell>
          <cell r="L46">
            <v>8.6105013699999997</v>
          </cell>
          <cell r="M46">
            <v>9.9199512799999994</v>
          </cell>
          <cell r="N46">
            <v>17.812172220000001</v>
          </cell>
          <cell r="O46">
            <v>57.875</v>
          </cell>
          <cell r="P46">
            <v>9.8807817199999999</v>
          </cell>
          <cell r="Q46">
            <v>82.1</v>
          </cell>
          <cell r="R46">
            <v>42.33995299</v>
          </cell>
          <cell r="S46">
            <v>19.600000000000001</v>
          </cell>
          <cell r="T46">
            <v>9.4334839200000005</v>
          </cell>
          <cell r="U46">
            <v>7.7765350299999998</v>
          </cell>
          <cell r="V46">
            <v>8.0016899800000001</v>
          </cell>
          <cell r="W46">
            <v>49.5</v>
          </cell>
          <cell r="X46">
            <v>79.8</v>
          </cell>
          <cell r="Y46">
            <v>34.200000000000003</v>
          </cell>
          <cell r="Z46">
            <v>43.7</v>
          </cell>
          <cell r="AA46">
            <v>26.4</v>
          </cell>
          <cell r="AB46">
            <v>7.7209052499999995</v>
          </cell>
          <cell r="AC46">
            <v>1</v>
          </cell>
          <cell r="AD46">
            <v>271.68</v>
          </cell>
          <cell r="AE46">
            <v>68.506423569999995</v>
          </cell>
          <cell r="AF46">
            <v>59.610100000000003</v>
          </cell>
          <cell r="AG46">
            <v>0.29985151661966969</v>
          </cell>
          <cell r="AH46">
            <v>9.6</v>
          </cell>
          <cell r="AI46">
            <v>50590</v>
          </cell>
          <cell r="AJ46">
            <v>11.7</v>
          </cell>
        </row>
        <row r="47">
          <cell r="A47" t="str">
            <v>1001</v>
          </cell>
          <cell r="B47" t="str">
            <v>100132801</v>
          </cell>
          <cell r="D47" t="str">
            <v>1001328</v>
          </cell>
          <cell r="E47" t="str">
            <v>1010</v>
          </cell>
          <cell r="F47" t="str">
            <v>10</v>
          </cell>
          <cell r="G47">
            <v>520.94871140999999</v>
          </cell>
          <cell r="H47">
            <v>516.62870081000005</v>
          </cell>
          <cell r="I47">
            <v>516.99366018000001</v>
          </cell>
          <cell r="J47">
            <v>47.029702970000002</v>
          </cell>
          <cell r="K47">
            <v>22.383922380000001</v>
          </cell>
          <cell r="L47">
            <v>8.8688354900000004</v>
          </cell>
          <cell r="M47">
            <v>10.126631100000001</v>
          </cell>
          <cell r="N47">
            <v>17.812172220000001</v>
          </cell>
          <cell r="O47">
            <v>57.875</v>
          </cell>
          <cell r="P47">
            <v>10.126631100000001</v>
          </cell>
          <cell r="Q47">
            <v>82.1</v>
          </cell>
          <cell r="R47">
            <v>42.33995299</v>
          </cell>
          <cell r="S47">
            <v>19.600000000000001</v>
          </cell>
          <cell r="T47">
            <v>8.8698199500000001</v>
          </cell>
          <cell r="U47">
            <v>7.1921820600000004</v>
          </cell>
          <cell r="V47">
            <v>8.7356859399999998</v>
          </cell>
          <cell r="W47">
            <v>49.5</v>
          </cell>
          <cell r="X47">
            <v>79.8</v>
          </cell>
          <cell r="Y47">
            <v>34.200000000000003</v>
          </cell>
          <cell r="Z47">
            <v>43.7</v>
          </cell>
          <cell r="AA47">
            <v>26.4</v>
          </cell>
          <cell r="AB47">
            <v>8.7356859399999998</v>
          </cell>
          <cell r="AC47">
            <v>1</v>
          </cell>
          <cell r="AD47">
            <v>271.68</v>
          </cell>
          <cell r="AE47">
            <v>68.506423569999995</v>
          </cell>
          <cell r="AF47">
            <v>59.610100000000003</v>
          </cell>
          <cell r="AG47">
            <v>0.31017476101720709</v>
          </cell>
          <cell r="AH47">
            <v>9.6</v>
          </cell>
          <cell r="AI47">
            <v>50590</v>
          </cell>
          <cell r="AJ47">
            <v>11.7</v>
          </cell>
        </row>
        <row r="48">
          <cell r="A48" t="str">
            <v>1001</v>
          </cell>
          <cell r="B48" t="str">
            <v>100133201</v>
          </cell>
          <cell r="D48" t="str">
            <v>1001332</v>
          </cell>
          <cell r="E48" t="str">
            <v>1010</v>
          </cell>
          <cell r="F48" t="str">
            <v>10</v>
          </cell>
          <cell r="G48">
            <v>520.94871140999999</v>
          </cell>
          <cell r="H48">
            <v>516.62870081000005</v>
          </cell>
          <cell r="I48">
            <v>516.99366018000001</v>
          </cell>
          <cell r="J48">
            <v>47.029702970000002</v>
          </cell>
          <cell r="K48">
            <v>22.383922380000001</v>
          </cell>
          <cell r="L48">
            <v>7.23056315</v>
          </cell>
          <cell r="M48">
            <v>10.70571333</v>
          </cell>
          <cell r="N48">
            <v>17.812172220000001</v>
          </cell>
          <cell r="O48">
            <v>57.875</v>
          </cell>
          <cell r="P48">
            <v>10.33983744</v>
          </cell>
          <cell r="Q48">
            <v>82.1</v>
          </cell>
          <cell r="R48">
            <v>42.33995299</v>
          </cell>
          <cell r="S48">
            <v>19.600000000000001</v>
          </cell>
          <cell r="T48">
            <v>7.23056315</v>
          </cell>
          <cell r="U48">
            <v>8.9154322500000003</v>
          </cell>
          <cell r="V48">
            <v>9.4334839200000005</v>
          </cell>
          <cell r="W48">
            <v>49.5</v>
          </cell>
          <cell r="X48">
            <v>79.8</v>
          </cell>
          <cell r="Y48">
            <v>34.200000000000003</v>
          </cell>
          <cell r="Z48">
            <v>43.7</v>
          </cell>
          <cell r="AA48">
            <v>26.4</v>
          </cell>
          <cell r="AB48">
            <v>7.23056315</v>
          </cell>
          <cell r="AC48">
            <v>1</v>
          </cell>
          <cell r="AD48">
            <v>271.68</v>
          </cell>
          <cell r="AE48">
            <v>68.506423569999995</v>
          </cell>
          <cell r="AF48">
            <v>59.610100000000003</v>
          </cell>
          <cell r="AG48">
            <v>0.2937143655897167</v>
          </cell>
          <cell r="AH48">
            <v>9.6</v>
          </cell>
          <cell r="AI48">
            <v>50590</v>
          </cell>
          <cell r="AJ48">
            <v>11.7</v>
          </cell>
        </row>
        <row r="49">
          <cell r="A49" t="str">
            <v>1001</v>
          </cell>
          <cell r="B49" t="str">
            <v>100133501</v>
          </cell>
          <cell r="D49" t="str">
            <v>1001335</v>
          </cell>
          <cell r="E49" t="str">
            <v>1010</v>
          </cell>
          <cell r="F49" t="str">
            <v>10</v>
          </cell>
          <cell r="G49">
            <v>520.94871140999999</v>
          </cell>
          <cell r="H49">
            <v>516.62870081000005</v>
          </cell>
          <cell r="I49">
            <v>516.99366018000001</v>
          </cell>
          <cell r="J49">
            <v>47.029702970000002</v>
          </cell>
          <cell r="K49">
            <v>22.383922380000001</v>
          </cell>
          <cell r="L49">
            <v>9.3980639799999999</v>
          </cell>
          <cell r="M49">
            <v>10.81977828</v>
          </cell>
          <cell r="N49">
            <v>17.812172220000001</v>
          </cell>
          <cell r="O49">
            <v>57.875</v>
          </cell>
          <cell r="P49">
            <v>10.81977828</v>
          </cell>
          <cell r="Q49">
            <v>82.1</v>
          </cell>
          <cell r="R49">
            <v>42.33995299</v>
          </cell>
          <cell r="S49">
            <v>19.600000000000001</v>
          </cell>
          <cell r="T49">
            <v>9.3980639799999999</v>
          </cell>
          <cell r="U49">
            <v>7.3870902400000009</v>
          </cell>
          <cell r="V49">
            <v>9.8262824799999997</v>
          </cell>
          <cell r="W49">
            <v>49.5</v>
          </cell>
          <cell r="X49">
            <v>79.8</v>
          </cell>
          <cell r="Y49">
            <v>34.200000000000003</v>
          </cell>
          <cell r="Z49">
            <v>43.7</v>
          </cell>
          <cell r="AA49">
            <v>26.4</v>
          </cell>
          <cell r="AB49">
            <v>9.0968356700000008</v>
          </cell>
          <cell r="AC49">
            <v>1</v>
          </cell>
          <cell r="AD49">
            <v>271.68</v>
          </cell>
          <cell r="AE49">
            <v>68.506423569999995</v>
          </cell>
          <cell r="AF49">
            <v>59.610100000000003</v>
          </cell>
          <cell r="AG49">
            <v>0.29715121874586653</v>
          </cell>
          <cell r="AH49">
            <v>9.6</v>
          </cell>
          <cell r="AI49">
            <v>50590</v>
          </cell>
          <cell r="AJ49">
            <v>11.7</v>
          </cell>
        </row>
        <row r="50">
          <cell r="A50" t="str">
            <v>1001</v>
          </cell>
          <cell r="B50" t="str">
            <v>100133901</v>
          </cell>
          <cell r="D50" t="str">
            <v>1001339</v>
          </cell>
          <cell r="E50" t="str">
            <v>1010</v>
          </cell>
          <cell r="F50" t="str">
            <v>10</v>
          </cell>
          <cell r="G50">
            <v>520.94871140999999</v>
          </cell>
          <cell r="H50">
            <v>516.62870081000005</v>
          </cell>
          <cell r="I50">
            <v>516.99366018000001</v>
          </cell>
          <cell r="J50">
            <v>47.029702970000002</v>
          </cell>
          <cell r="K50">
            <v>22.383922380000001</v>
          </cell>
          <cell r="L50">
            <v>8.8026728399999996</v>
          </cell>
          <cell r="M50">
            <v>10.61778449</v>
          </cell>
          <cell r="N50">
            <v>17.812172220000001</v>
          </cell>
          <cell r="O50">
            <v>57.875</v>
          </cell>
          <cell r="P50">
            <v>10.610315719999999</v>
          </cell>
          <cell r="Q50">
            <v>82.1</v>
          </cell>
          <cell r="R50">
            <v>42.33995299</v>
          </cell>
          <cell r="S50">
            <v>19.600000000000001</v>
          </cell>
          <cell r="T50">
            <v>9.6310880999999995</v>
          </cell>
          <cell r="U50">
            <v>9.7052804899999998</v>
          </cell>
          <cell r="V50">
            <v>10.40068067</v>
          </cell>
          <cell r="W50">
            <v>49.5</v>
          </cell>
          <cell r="X50">
            <v>79.8</v>
          </cell>
          <cell r="Y50">
            <v>34.200000000000003</v>
          </cell>
          <cell r="Z50">
            <v>43.7</v>
          </cell>
          <cell r="AA50">
            <v>26.4</v>
          </cell>
          <cell r="AB50">
            <v>9.7080807599999996</v>
          </cell>
          <cell r="AC50">
            <v>1</v>
          </cell>
          <cell r="AD50">
            <v>271.68</v>
          </cell>
          <cell r="AE50">
            <v>68.506423569999995</v>
          </cell>
          <cell r="AF50">
            <v>59.610100000000003</v>
          </cell>
          <cell r="AG50">
            <v>0.25815173872779157</v>
          </cell>
          <cell r="AH50">
            <v>9.6</v>
          </cell>
          <cell r="AI50">
            <v>50590</v>
          </cell>
          <cell r="AJ50">
            <v>11.7</v>
          </cell>
        </row>
        <row r="51">
          <cell r="A51" t="str">
            <v>1001</v>
          </cell>
          <cell r="B51" t="str">
            <v>100134301</v>
          </cell>
          <cell r="D51" t="str">
            <v>1001343</v>
          </cell>
          <cell r="E51" t="str">
            <v>1010</v>
          </cell>
          <cell r="F51" t="str">
            <v>10</v>
          </cell>
          <cell r="G51">
            <v>520.94871140999999</v>
          </cell>
          <cell r="H51">
            <v>516.62870081000005</v>
          </cell>
          <cell r="I51">
            <v>516.99366018000001</v>
          </cell>
          <cell r="J51">
            <v>47.029702970000002</v>
          </cell>
          <cell r="K51">
            <v>22.383922380000001</v>
          </cell>
          <cell r="L51">
            <v>7.3152183900000001</v>
          </cell>
          <cell r="M51">
            <v>10.81977828</v>
          </cell>
          <cell r="N51">
            <v>17.812172220000001</v>
          </cell>
          <cell r="O51">
            <v>57.875</v>
          </cell>
          <cell r="P51">
            <v>10.81977828</v>
          </cell>
          <cell r="Q51">
            <v>82.1</v>
          </cell>
          <cell r="R51">
            <v>42.33995299</v>
          </cell>
          <cell r="S51">
            <v>19.600000000000001</v>
          </cell>
          <cell r="T51">
            <v>7.3152183900000001</v>
          </cell>
          <cell r="U51">
            <v>10.126631100000001</v>
          </cell>
          <cell r="V51">
            <v>10.81977828</v>
          </cell>
          <cell r="W51">
            <v>49.5</v>
          </cell>
          <cell r="X51">
            <v>79.8</v>
          </cell>
          <cell r="Y51">
            <v>34.200000000000003</v>
          </cell>
          <cell r="Z51">
            <v>43.7</v>
          </cell>
          <cell r="AA51">
            <v>26.4</v>
          </cell>
          <cell r="AB51">
            <v>9.2492725799999995</v>
          </cell>
          <cell r="AC51">
            <v>1</v>
          </cell>
          <cell r="AD51">
            <v>271.68</v>
          </cell>
          <cell r="AE51">
            <v>68.506423569999995</v>
          </cell>
          <cell r="AF51">
            <v>59.610100000000003</v>
          </cell>
          <cell r="AG51">
            <v>0.33288860802910569</v>
          </cell>
          <cell r="AH51">
            <v>9.6</v>
          </cell>
          <cell r="AI51">
            <v>50590</v>
          </cell>
          <cell r="AJ51">
            <v>11.7</v>
          </cell>
        </row>
        <row r="52">
          <cell r="A52" t="str">
            <v>1001</v>
          </cell>
          <cell r="B52" t="str">
            <v>100134701</v>
          </cell>
          <cell r="D52" t="str">
            <v>1001347</v>
          </cell>
          <cell r="E52" t="str">
            <v>1010</v>
          </cell>
          <cell r="F52" t="str">
            <v>10</v>
          </cell>
          <cell r="G52">
            <v>520.94871140999999</v>
          </cell>
          <cell r="H52">
            <v>516.62870081000005</v>
          </cell>
          <cell r="I52">
            <v>516.99366018000001</v>
          </cell>
          <cell r="J52">
            <v>47.029702970000002</v>
          </cell>
          <cell r="K52">
            <v>22.383922380000001</v>
          </cell>
          <cell r="L52">
            <v>7.3511582300000002</v>
          </cell>
          <cell r="M52">
            <v>10.81977828</v>
          </cell>
          <cell r="N52">
            <v>17.812172220000001</v>
          </cell>
          <cell r="O52">
            <v>57.875</v>
          </cell>
          <cell r="P52">
            <v>10.81977828</v>
          </cell>
          <cell r="Q52">
            <v>82.1</v>
          </cell>
          <cell r="R52">
            <v>42.33995299</v>
          </cell>
          <cell r="S52">
            <v>19.600000000000001</v>
          </cell>
          <cell r="T52">
            <v>9.4302787899999991</v>
          </cell>
          <cell r="U52">
            <v>10.81977828</v>
          </cell>
          <cell r="V52">
            <v>10.81977828</v>
          </cell>
          <cell r="W52">
            <v>49.5</v>
          </cell>
          <cell r="X52">
            <v>79.8</v>
          </cell>
          <cell r="Y52">
            <v>34.200000000000003</v>
          </cell>
          <cell r="Z52">
            <v>43.7</v>
          </cell>
          <cell r="AA52">
            <v>26.4</v>
          </cell>
          <cell r="AB52">
            <v>7.3511582300000002</v>
          </cell>
          <cell r="AC52">
            <v>1</v>
          </cell>
          <cell r="AD52">
            <v>271.68</v>
          </cell>
          <cell r="AE52">
            <v>68.506423569999995</v>
          </cell>
          <cell r="AF52">
            <v>59.610100000000003</v>
          </cell>
          <cell r="AG52">
            <v>0.30499087130080788</v>
          </cell>
          <cell r="AH52">
            <v>9.6</v>
          </cell>
          <cell r="AI52">
            <v>50590</v>
          </cell>
          <cell r="AJ52">
            <v>11.7</v>
          </cell>
        </row>
        <row r="53">
          <cell r="A53" t="str">
            <v>1001</v>
          </cell>
          <cell r="B53" t="str">
            <v>100135201</v>
          </cell>
          <cell r="D53" t="str">
            <v>1001352</v>
          </cell>
          <cell r="E53" t="str">
            <v>1010</v>
          </cell>
          <cell r="F53" t="str">
            <v>10</v>
          </cell>
          <cell r="G53">
            <v>520.94871140999999</v>
          </cell>
          <cell r="H53">
            <v>516.62870081000005</v>
          </cell>
          <cell r="I53">
            <v>516.99366018000001</v>
          </cell>
          <cell r="J53">
            <v>47.029702970000002</v>
          </cell>
          <cell r="K53">
            <v>22.383922380000001</v>
          </cell>
          <cell r="L53">
            <v>8.6633692999999994</v>
          </cell>
          <cell r="M53">
            <v>9.7994039999999991</v>
          </cell>
          <cell r="N53">
            <v>17.812172220000001</v>
          </cell>
          <cell r="O53">
            <v>57.875</v>
          </cell>
          <cell r="P53">
            <v>9.7994039999999991</v>
          </cell>
          <cell r="Q53">
            <v>82.1</v>
          </cell>
          <cell r="R53">
            <v>42.33995299</v>
          </cell>
          <cell r="S53">
            <v>19.600000000000001</v>
          </cell>
          <cell r="T53">
            <v>9.6763359799999993</v>
          </cell>
          <cell r="U53">
            <v>8.6633692999999994</v>
          </cell>
          <cell r="V53">
            <v>9.4334839200000005</v>
          </cell>
          <cell r="W53">
            <v>49.5</v>
          </cell>
          <cell r="X53">
            <v>79.8</v>
          </cell>
          <cell r="Y53">
            <v>34.200000000000003</v>
          </cell>
          <cell r="Z53">
            <v>43.7</v>
          </cell>
          <cell r="AA53">
            <v>26.4</v>
          </cell>
          <cell r="AB53">
            <v>9.6940619800000007</v>
          </cell>
          <cell r="AC53">
            <v>1</v>
          </cell>
          <cell r="AD53">
            <v>271.68</v>
          </cell>
          <cell r="AE53">
            <v>68.506423569999995</v>
          </cell>
          <cell r="AF53">
            <v>59.610100000000003</v>
          </cell>
          <cell r="AG53">
            <v>0.27265869071979737</v>
          </cell>
          <cell r="AH53">
            <v>9.6</v>
          </cell>
          <cell r="AI53">
            <v>50590</v>
          </cell>
          <cell r="AJ53">
            <v>11.7</v>
          </cell>
        </row>
        <row r="54">
          <cell r="A54" t="str">
            <v>1001</v>
          </cell>
          <cell r="B54" t="str">
            <v>100135701</v>
          </cell>
          <cell r="D54" t="str">
            <v>1001357</v>
          </cell>
          <cell r="E54" t="str">
            <v>1010</v>
          </cell>
          <cell r="F54" t="str">
            <v>10</v>
          </cell>
          <cell r="G54">
            <v>520.94871140999999</v>
          </cell>
          <cell r="H54">
            <v>516.62870081000005</v>
          </cell>
          <cell r="I54">
            <v>516.99366018000001</v>
          </cell>
          <cell r="J54">
            <v>47.029702970000002</v>
          </cell>
          <cell r="K54">
            <v>22.383922380000001</v>
          </cell>
          <cell r="L54">
            <v>8.53719188</v>
          </cell>
          <cell r="M54">
            <v>8.6150455899999994</v>
          </cell>
          <cell r="N54">
            <v>17.812172220000001</v>
          </cell>
          <cell r="O54">
            <v>57.875</v>
          </cell>
          <cell r="P54">
            <v>8.7388957000000005</v>
          </cell>
          <cell r="Q54">
            <v>82.1</v>
          </cell>
          <cell r="R54">
            <v>42.33995299</v>
          </cell>
          <cell r="S54">
            <v>19.600000000000001</v>
          </cell>
          <cell r="T54">
            <v>8.5991417699999992</v>
          </cell>
          <cell r="U54">
            <v>8.6585191300000002</v>
          </cell>
          <cell r="V54">
            <v>8.3691571099999997</v>
          </cell>
          <cell r="W54">
            <v>49.5</v>
          </cell>
          <cell r="X54">
            <v>79.8</v>
          </cell>
          <cell r="Y54">
            <v>34.200000000000003</v>
          </cell>
          <cell r="Z54">
            <v>43.7</v>
          </cell>
          <cell r="AA54">
            <v>26.4</v>
          </cell>
          <cell r="AB54">
            <v>8.4910545299999995</v>
          </cell>
          <cell r="AC54">
            <v>1</v>
          </cell>
          <cell r="AD54">
            <v>271.68</v>
          </cell>
          <cell r="AE54">
            <v>68.506423569999995</v>
          </cell>
          <cell r="AF54">
            <v>59.610100000000003</v>
          </cell>
          <cell r="AG54">
            <v>0.27886731373180706</v>
          </cell>
          <cell r="AH54">
            <v>9.6</v>
          </cell>
          <cell r="AI54">
            <v>50590</v>
          </cell>
          <cell r="AJ54">
            <v>11.7</v>
          </cell>
        </row>
        <row r="55">
          <cell r="A55" t="str">
            <v>1001</v>
          </cell>
          <cell r="B55" t="str">
            <v>100136101</v>
          </cell>
          <cell r="D55" t="str">
            <v>1001361</v>
          </cell>
          <cell r="E55" t="str">
            <v>1010</v>
          </cell>
          <cell r="F55" t="str">
            <v>10</v>
          </cell>
          <cell r="G55">
            <v>520.94871140999999</v>
          </cell>
          <cell r="H55">
            <v>516.62870081000005</v>
          </cell>
          <cell r="I55">
            <v>516.99366018000001</v>
          </cell>
          <cell r="J55">
            <v>47.029702970000002</v>
          </cell>
          <cell r="K55">
            <v>22.383922380000001</v>
          </cell>
          <cell r="L55">
            <v>8.7527395099999996</v>
          </cell>
          <cell r="M55">
            <v>8.7527395099999996</v>
          </cell>
          <cell r="N55">
            <v>17.812172220000001</v>
          </cell>
          <cell r="O55">
            <v>57.875</v>
          </cell>
          <cell r="P55">
            <v>8.78186249</v>
          </cell>
          <cell r="Q55">
            <v>82.1</v>
          </cell>
          <cell r="R55">
            <v>42.33995299</v>
          </cell>
          <cell r="S55">
            <v>19.600000000000001</v>
          </cell>
          <cell r="T55">
            <v>8.7527395099999996</v>
          </cell>
          <cell r="U55">
            <v>8.7527395099999996</v>
          </cell>
          <cell r="V55">
            <v>7.2341771800000005</v>
          </cell>
          <cell r="W55">
            <v>49.5</v>
          </cell>
          <cell r="X55">
            <v>79.8</v>
          </cell>
          <cell r="Y55">
            <v>34.200000000000003</v>
          </cell>
          <cell r="Z55">
            <v>43.7</v>
          </cell>
          <cell r="AA55">
            <v>26.4</v>
          </cell>
          <cell r="AB55">
            <v>8.7452844800000005</v>
          </cell>
          <cell r="AC55">
            <v>1</v>
          </cell>
          <cell r="AD55">
            <v>271.68</v>
          </cell>
          <cell r="AE55">
            <v>68.506423569999995</v>
          </cell>
          <cell r="AF55">
            <v>59.610100000000003</v>
          </cell>
          <cell r="AG55">
            <v>0.27256113828126355</v>
          </cell>
          <cell r="AH55">
            <v>9.6</v>
          </cell>
          <cell r="AI55">
            <v>50590</v>
          </cell>
          <cell r="AJ55">
            <v>11.7</v>
          </cell>
        </row>
        <row r="56">
          <cell r="A56" t="str">
            <v>1001</v>
          </cell>
          <cell r="B56" t="str">
            <v>100136501</v>
          </cell>
          <cell r="D56" t="str">
            <v>1001365</v>
          </cell>
          <cell r="E56" t="str">
            <v>1010</v>
          </cell>
          <cell r="F56" t="str">
            <v>10</v>
          </cell>
          <cell r="G56">
            <v>520.94871140999999</v>
          </cell>
          <cell r="H56">
            <v>516.62870081000005</v>
          </cell>
          <cell r="I56">
            <v>516.99366018000001</v>
          </cell>
          <cell r="J56">
            <v>47.029702970000002</v>
          </cell>
          <cell r="K56">
            <v>22.383922380000001</v>
          </cell>
          <cell r="L56">
            <v>7.6038979700000002</v>
          </cell>
          <cell r="M56">
            <v>8.7371316100000005</v>
          </cell>
          <cell r="N56">
            <v>17.812172220000001</v>
          </cell>
          <cell r="O56">
            <v>57.875</v>
          </cell>
          <cell r="P56">
            <v>8.62855566</v>
          </cell>
          <cell r="Q56">
            <v>82.1</v>
          </cell>
          <cell r="R56">
            <v>42.33995299</v>
          </cell>
          <cell r="S56">
            <v>19.600000000000001</v>
          </cell>
          <cell r="T56">
            <v>7.7310531400000002</v>
          </cell>
          <cell r="U56">
            <v>8.7599824900000005</v>
          </cell>
          <cell r="V56">
            <v>7.7540526400000003</v>
          </cell>
          <cell r="W56">
            <v>49.5</v>
          </cell>
          <cell r="X56">
            <v>79.8</v>
          </cell>
          <cell r="Y56">
            <v>34.200000000000003</v>
          </cell>
          <cell r="Z56">
            <v>43.7</v>
          </cell>
          <cell r="AA56">
            <v>26.4</v>
          </cell>
          <cell r="AB56">
            <v>8.7483049099999999</v>
          </cell>
          <cell r="AC56">
            <v>1</v>
          </cell>
          <cell r="AD56">
            <v>271.68</v>
          </cell>
          <cell r="AE56">
            <v>68.506423569999995</v>
          </cell>
          <cell r="AF56">
            <v>59.610100000000003</v>
          </cell>
          <cell r="AG56">
            <v>0.25710315188399568</v>
          </cell>
          <cell r="AH56">
            <v>9.6</v>
          </cell>
          <cell r="AI56">
            <v>50590</v>
          </cell>
          <cell r="AJ56">
            <v>11.7</v>
          </cell>
        </row>
        <row r="57">
          <cell r="A57" t="str">
            <v>1001</v>
          </cell>
          <cell r="B57" t="str">
            <v>100137001</v>
          </cell>
          <cell r="D57" t="str">
            <v>1001370</v>
          </cell>
          <cell r="E57" t="str">
            <v>1010</v>
          </cell>
          <cell r="F57" t="str">
            <v>10</v>
          </cell>
          <cell r="G57">
            <v>520.94871140999999</v>
          </cell>
          <cell r="H57">
            <v>516.62870081000005</v>
          </cell>
          <cell r="I57">
            <v>516.99366018000001</v>
          </cell>
          <cell r="J57">
            <v>47.029702970000002</v>
          </cell>
          <cell r="K57">
            <v>22.383922380000001</v>
          </cell>
          <cell r="L57">
            <v>7.4489160999999999</v>
          </cell>
          <cell r="M57">
            <v>7.3708601700000003</v>
          </cell>
          <cell r="N57">
            <v>17.812172220000001</v>
          </cell>
          <cell r="O57">
            <v>57.875</v>
          </cell>
          <cell r="P57">
            <v>8.0103595900000002</v>
          </cell>
          <cell r="Q57">
            <v>82.1</v>
          </cell>
          <cell r="R57">
            <v>42.33995299</v>
          </cell>
          <cell r="S57">
            <v>19.600000000000001</v>
          </cell>
          <cell r="T57">
            <v>7.9585768999999997</v>
          </cell>
          <cell r="U57">
            <v>7.3310603099999998</v>
          </cell>
          <cell r="V57">
            <v>7.8013913199999987</v>
          </cell>
          <cell r="W57">
            <v>49.5</v>
          </cell>
          <cell r="X57">
            <v>79.8</v>
          </cell>
          <cell r="Y57">
            <v>34.200000000000003</v>
          </cell>
          <cell r="Z57">
            <v>43.7</v>
          </cell>
          <cell r="AA57">
            <v>26.4</v>
          </cell>
          <cell r="AB57">
            <v>7.4241652799999995</v>
          </cell>
          <cell r="AC57">
            <v>1</v>
          </cell>
          <cell r="AD57">
            <v>271.68</v>
          </cell>
          <cell r="AE57">
            <v>68.506423569999995</v>
          </cell>
          <cell r="AF57">
            <v>59.610100000000003</v>
          </cell>
          <cell r="AG57">
            <v>0.308058596908236</v>
          </cell>
          <cell r="AH57">
            <v>9.6</v>
          </cell>
          <cell r="AI57">
            <v>50590</v>
          </cell>
          <cell r="AJ57">
            <v>11.7</v>
          </cell>
        </row>
        <row r="58">
          <cell r="A58" t="str">
            <v>1001</v>
          </cell>
          <cell r="B58" t="str">
            <v>100137401</v>
          </cell>
          <cell r="D58" t="str">
            <v>1001374</v>
          </cell>
          <cell r="E58" t="str">
            <v>1010</v>
          </cell>
          <cell r="F58" t="str">
            <v>10</v>
          </cell>
          <cell r="G58">
            <v>520.94871140999999</v>
          </cell>
          <cell r="H58">
            <v>516.62870081000005</v>
          </cell>
          <cell r="I58">
            <v>516.99366018000001</v>
          </cell>
          <cell r="J58">
            <v>47.029702970000002</v>
          </cell>
          <cell r="K58">
            <v>22.383922380000001</v>
          </cell>
          <cell r="L58">
            <v>8.4198008499999997</v>
          </cell>
          <cell r="M58">
            <v>8.8905482500000002</v>
          </cell>
          <cell r="N58">
            <v>17.812172220000001</v>
          </cell>
          <cell r="O58">
            <v>57.875</v>
          </cell>
          <cell r="P58">
            <v>8.9691601300000006</v>
          </cell>
          <cell r="Q58">
            <v>82.1</v>
          </cell>
          <cell r="R58">
            <v>42.33995299</v>
          </cell>
          <cell r="S58">
            <v>19.600000000000001</v>
          </cell>
          <cell r="T58">
            <v>8.6292710899999996</v>
          </cell>
          <cell r="U58">
            <v>8.3918566999999999</v>
          </cell>
          <cell r="V58">
            <v>8.5307015400000008</v>
          </cell>
          <cell r="W58">
            <v>49.5</v>
          </cell>
          <cell r="X58">
            <v>79.8</v>
          </cell>
          <cell r="Y58">
            <v>34.200000000000003</v>
          </cell>
          <cell r="Z58">
            <v>43.7</v>
          </cell>
          <cell r="AA58">
            <v>26.4</v>
          </cell>
          <cell r="AB58">
            <v>8.3914031900000001</v>
          </cell>
          <cell r="AC58">
            <v>1</v>
          </cell>
          <cell r="AD58">
            <v>271.68</v>
          </cell>
          <cell r="AE58">
            <v>68.506423569999995</v>
          </cell>
          <cell r="AF58">
            <v>59.610100000000003</v>
          </cell>
          <cell r="AG58">
            <v>0.32663702925961885</v>
          </cell>
          <cell r="AH58">
            <v>9.6</v>
          </cell>
          <cell r="AI58">
            <v>50590</v>
          </cell>
          <cell r="AJ58">
            <v>11.7</v>
          </cell>
        </row>
        <row r="59">
          <cell r="A59" t="str">
            <v>1001</v>
          </cell>
          <cell r="B59" t="str">
            <v>100137501</v>
          </cell>
          <cell r="D59" t="str">
            <v>1001375</v>
          </cell>
          <cell r="E59" t="str">
            <v>1010</v>
          </cell>
          <cell r="F59" t="str">
            <v>10</v>
          </cell>
          <cell r="G59">
            <v>520.94871140999999</v>
          </cell>
          <cell r="H59">
            <v>516.62870081000005</v>
          </cell>
          <cell r="I59">
            <v>516.99366018000001</v>
          </cell>
          <cell r="J59">
            <v>47.029702970000002</v>
          </cell>
          <cell r="K59">
            <v>22.383922380000001</v>
          </cell>
          <cell r="L59">
            <v>8.7186635700000004</v>
          </cell>
          <cell r="M59">
            <v>9.4154828699999999</v>
          </cell>
          <cell r="N59">
            <v>17.812172220000001</v>
          </cell>
          <cell r="O59">
            <v>57.875</v>
          </cell>
          <cell r="P59">
            <v>9.4334839200000005</v>
          </cell>
          <cell r="Q59">
            <v>82.1</v>
          </cell>
          <cell r="R59">
            <v>42.33995299</v>
          </cell>
          <cell r="S59">
            <v>19.600000000000001</v>
          </cell>
          <cell r="T59">
            <v>8.7186635700000004</v>
          </cell>
          <cell r="U59">
            <v>8.7186635700000004</v>
          </cell>
          <cell r="V59">
            <v>8.7186635700000004</v>
          </cell>
          <cell r="W59">
            <v>49.5</v>
          </cell>
          <cell r="X59">
            <v>79.8</v>
          </cell>
          <cell r="Y59">
            <v>34.200000000000003</v>
          </cell>
          <cell r="Z59">
            <v>43.7</v>
          </cell>
          <cell r="AA59">
            <v>26.4</v>
          </cell>
          <cell r="AB59">
            <v>8.0455882800000005</v>
          </cell>
          <cell r="AC59">
            <v>1</v>
          </cell>
          <cell r="AD59">
            <v>271.68</v>
          </cell>
          <cell r="AE59">
            <v>68.506423569999995</v>
          </cell>
          <cell r="AF59">
            <v>59.610100000000003</v>
          </cell>
          <cell r="AG59">
            <v>0.29725896268156954</v>
          </cell>
          <cell r="AH59">
            <v>9.6</v>
          </cell>
          <cell r="AI59">
            <v>50590</v>
          </cell>
          <cell r="AJ59">
            <v>11.7</v>
          </cell>
        </row>
        <row r="60">
          <cell r="A60" t="str">
            <v>1001</v>
          </cell>
          <cell r="B60" t="str">
            <v>100137901</v>
          </cell>
          <cell r="D60" t="str">
            <v>1001379</v>
          </cell>
          <cell r="E60" t="str">
            <v>1010</v>
          </cell>
          <cell r="F60" t="str">
            <v>10</v>
          </cell>
          <cell r="G60">
            <v>520.94871140999999</v>
          </cell>
          <cell r="H60">
            <v>516.62870081000005</v>
          </cell>
          <cell r="I60">
            <v>516.99366018000001</v>
          </cell>
          <cell r="J60">
            <v>47.029702970000002</v>
          </cell>
          <cell r="K60">
            <v>22.383922380000001</v>
          </cell>
          <cell r="L60">
            <v>8.0665214899999995</v>
          </cell>
          <cell r="M60">
            <v>9.0180896799999992</v>
          </cell>
          <cell r="N60">
            <v>17.812172220000001</v>
          </cell>
          <cell r="O60">
            <v>57.875</v>
          </cell>
          <cell r="P60">
            <v>9.1132786600000006</v>
          </cell>
          <cell r="Q60">
            <v>82.1</v>
          </cell>
          <cell r="R60">
            <v>42.33995299</v>
          </cell>
          <cell r="S60">
            <v>19.600000000000001</v>
          </cell>
          <cell r="T60">
            <v>8.1530619499999997</v>
          </cell>
          <cell r="U60">
            <v>8.0665214899999995</v>
          </cell>
          <cell r="V60">
            <v>8.0665214899999995</v>
          </cell>
          <cell r="W60">
            <v>49.5</v>
          </cell>
          <cell r="X60">
            <v>79.8</v>
          </cell>
          <cell r="Y60">
            <v>34.200000000000003</v>
          </cell>
          <cell r="Z60">
            <v>43.7</v>
          </cell>
          <cell r="AA60">
            <v>26.4</v>
          </cell>
          <cell r="AB60">
            <v>7.9193561900000002</v>
          </cell>
          <cell r="AC60">
            <v>1</v>
          </cell>
          <cell r="AD60">
            <v>271.68</v>
          </cell>
          <cell r="AE60">
            <v>68.506423569999995</v>
          </cell>
          <cell r="AF60">
            <v>59.610100000000003</v>
          </cell>
          <cell r="AG60">
            <v>0.30360298674384301</v>
          </cell>
          <cell r="AH60">
            <v>9.6</v>
          </cell>
          <cell r="AI60">
            <v>50590</v>
          </cell>
          <cell r="AJ60">
            <v>11.7</v>
          </cell>
        </row>
        <row r="61">
          <cell r="A61" t="str">
            <v>1001</v>
          </cell>
          <cell r="B61" t="str">
            <v>100138501</v>
          </cell>
          <cell r="C61" t="str">
            <v>005</v>
          </cell>
          <cell r="D61" t="str">
            <v>1001385</v>
          </cell>
          <cell r="E61" t="str">
            <v>1010</v>
          </cell>
          <cell r="F61" t="str">
            <v>10</v>
          </cell>
          <cell r="G61">
            <v>520.94871140999999</v>
          </cell>
          <cell r="H61">
            <v>516.62870081000005</v>
          </cell>
          <cell r="I61">
            <v>516.99366018000001</v>
          </cell>
          <cell r="J61">
            <v>47.029702970000002</v>
          </cell>
          <cell r="K61">
            <v>22.383922380000001</v>
          </cell>
          <cell r="L61">
            <v>7.7773735999999998</v>
          </cell>
          <cell r="M61">
            <v>9.4334839200000005</v>
          </cell>
          <cell r="N61">
            <v>17.812172220000001</v>
          </cell>
          <cell r="O61">
            <v>57.875</v>
          </cell>
          <cell r="P61">
            <v>8.7642095100000006</v>
          </cell>
          <cell r="Q61">
            <v>82.1</v>
          </cell>
          <cell r="R61">
            <v>42.33995299</v>
          </cell>
          <cell r="S61">
            <v>19.600000000000001</v>
          </cell>
          <cell r="T61">
            <v>8.74033674</v>
          </cell>
          <cell r="U61">
            <v>7.7944112099999998</v>
          </cell>
          <cell r="V61">
            <v>7.7773735999999998</v>
          </cell>
          <cell r="W61">
            <v>49.5</v>
          </cell>
          <cell r="X61">
            <v>79.8</v>
          </cell>
          <cell r="Y61">
            <v>34.200000000000003</v>
          </cell>
          <cell r="Z61">
            <v>43.7</v>
          </cell>
          <cell r="AA61">
            <v>26.4</v>
          </cell>
          <cell r="AB61">
            <v>8.7112786199999999</v>
          </cell>
          <cell r="AC61">
            <v>1</v>
          </cell>
          <cell r="AD61">
            <v>271.68</v>
          </cell>
          <cell r="AE61">
            <v>68.506423569999995</v>
          </cell>
          <cell r="AF61">
            <v>59.610100000000003</v>
          </cell>
          <cell r="AG61">
            <v>0.29940242787157967</v>
          </cell>
          <cell r="AH61">
            <v>9.6</v>
          </cell>
          <cell r="AI61">
            <v>50590</v>
          </cell>
          <cell r="AJ61">
            <v>11.7</v>
          </cell>
        </row>
        <row r="62">
          <cell r="A62" t="str">
            <v>1001</v>
          </cell>
          <cell r="B62" t="str">
            <v>100139101</v>
          </cell>
          <cell r="D62" t="str">
            <v>1001391</v>
          </cell>
          <cell r="E62" t="str">
            <v>1010</v>
          </cell>
          <cell r="F62" t="str">
            <v>10</v>
          </cell>
          <cell r="G62">
            <v>520.94871140999999</v>
          </cell>
          <cell r="H62">
            <v>516.62870081000005</v>
          </cell>
          <cell r="I62">
            <v>516.99366018000001</v>
          </cell>
          <cell r="J62">
            <v>47.029702970000002</v>
          </cell>
          <cell r="K62">
            <v>22.383922380000001</v>
          </cell>
          <cell r="L62">
            <v>0</v>
          </cell>
          <cell r="M62">
            <v>0</v>
          </cell>
          <cell r="N62">
            <v>17.812172220000001</v>
          </cell>
          <cell r="O62">
            <v>57.875</v>
          </cell>
          <cell r="P62">
            <v>0</v>
          </cell>
          <cell r="Q62">
            <v>82.1</v>
          </cell>
          <cell r="R62">
            <v>42.33995299</v>
          </cell>
          <cell r="S62">
            <v>19.600000000000001</v>
          </cell>
          <cell r="T62">
            <v>0</v>
          </cell>
          <cell r="U62">
            <v>0</v>
          </cell>
          <cell r="V62">
            <v>0</v>
          </cell>
          <cell r="W62">
            <v>49.5</v>
          </cell>
          <cell r="X62">
            <v>79.8</v>
          </cell>
          <cell r="Y62">
            <v>34.200000000000003</v>
          </cell>
          <cell r="Z62">
            <v>43.7</v>
          </cell>
          <cell r="AA62">
            <v>26.4</v>
          </cell>
          <cell r="AB62">
            <v>0</v>
          </cell>
          <cell r="AC62">
            <v>0</v>
          </cell>
          <cell r="AD62">
            <v>271.68</v>
          </cell>
          <cell r="AE62">
            <v>68.506423569999995</v>
          </cell>
          <cell r="AF62">
            <v>56.690959290000002</v>
          </cell>
          <cell r="AG62">
            <v>0</v>
          </cell>
          <cell r="AH62">
            <v>9.6</v>
          </cell>
          <cell r="AI62">
            <v>50590</v>
          </cell>
          <cell r="AJ62">
            <v>11.7</v>
          </cell>
        </row>
        <row r="63">
          <cell r="A63" t="str">
            <v>1001</v>
          </cell>
          <cell r="B63" t="str">
            <v>100139401</v>
          </cell>
          <cell r="C63" t="str">
            <v>005</v>
          </cell>
          <cell r="D63" t="str">
            <v>1001394</v>
          </cell>
          <cell r="E63" t="str">
            <v>1010</v>
          </cell>
          <cell r="F63" t="str">
            <v>10</v>
          </cell>
          <cell r="G63">
            <v>520.94871140999999</v>
          </cell>
          <cell r="H63">
            <v>516.62870081000005</v>
          </cell>
          <cell r="I63">
            <v>516.99366018000001</v>
          </cell>
          <cell r="J63">
            <v>47.029702970000002</v>
          </cell>
          <cell r="K63">
            <v>22.383922380000001</v>
          </cell>
          <cell r="L63">
            <v>7.3740018599999999</v>
          </cell>
          <cell r="M63">
            <v>9.4334839200000005</v>
          </cell>
          <cell r="N63">
            <v>17.812172220000001</v>
          </cell>
          <cell r="O63">
            <v>57.875</v>
          </cell>
          <cell r="P63">
            <v>8.74033674</v>
          </cell>
          <cell r="Q63">
            <v>82.1</v>
          </cell>
          <cell r="R63">
            <v>42.33995299</v>
          </cell>
          <cell r="S63">
            <v>19.600000000000001</v>
          </cell>
          <cell r="T63">
            <v>8.74033674</v>
          </cell>
          <cell r="U63">
            <v>7.8931988700000009</v>
          </cell>
          <cell r="V63">
            <v>7.3740018599999999</v>
          </cell>
          <cell r="W63">
            <v>49.5</v>
          </cell>
          <cell r="X63">
            <v>79.8</v>
          </cell>
          <cell r="Y63">
            <v>34.200000000000003</v>
          </cell>
          <cell r="Z63">
            <v>43.7</v>
          </cell>
          <cell r="AA63">
            <v>26.4</v>
          </cell>
          <cell r="AB63">
            <v>8.74033674</v>
          </cell>
          <cell r="AC63">
            <v>1</v>
          </cell>
          <cell r="AD63">
            <v>271.68</v>
          </cell>
          <cell r="AE63">
            <v>68.506423569999995</v>
          </cell>
          <cell r="AF63">
            <v>59.610100000000003</v>
          </cell>
          <cell r="AG63">
            <v>0.33135786011543428</v>
          </cell>
          <cell r="AH63">
            <v>9.6</v>
          </cell>
          <cell r="AI63">
            <v>50590</v>
          </cell>
          <cell r="AJ63">
            <v>11.7</v>
          </cell>
        </row>
        <row r="64">
          <cell r="A64" t="str">
            <v>1001</v>
          </cell>
          <cell r="B64" t="str">
            <v>100139601</v>
          </cell>
          <cell r="C64" t="str">
            <v>005</v>
          </cell>
          <cell r="D64" t="str">
            <v>1001396</v>
          </cell>
          <cell r="E64" t="str">
            <v>1010</v>
          </cell>
          <cell r="F64" t="str">
            <v>10</v>
          </cell>
          <cell r="G64">
            <v>520.94871140999999</v>
          </cell>
          <cell r="H64">
            <v>516.62870081000005</v>
          </cell>
          <cell r="I64">
            <v>516.99366018000001</v>
          </cell>
          <cell r="J64">
            <v>47.029702970000002</v>
          </cell>
          <cell r="K64">
            <v>22.383922380000001</v>
          </cell>
          <cell r="L64">
            <v>8.6487476300000008</v>
          </cell>
          <cell r="M64">
            <v>9.7911024199999996</v>
          </cell>
          <cell r="N64">
            <v>17.812172220000001</v>
          </cell>
          <cell r="O64">
            <v>57.875</v>
          </cell>
          <cell r="P64">
            <v>8.7870676499999991</v>
          </cell>
          <cell r="Q64">
            <v>82.1</v>
          </cell>
          <cell r="R64">
            <v>42.33995299</v>
          </cell>
          <cell r="S64">
            <v>19.600000000000001</v>
          </cell>
          <cell r="T64">
            <v>8.7870676499999991</v>
          </cell>
          <cell r="U64">
            <v>8.7784799499999995</v>
          </cell>
          <cell r="V64">
            <v>8.6482214499999994</v>
          </cell>
          <cell r="W64">
            <v>49.5</v>
          </cell>
          <cell r="X64">
            <v>79.8</v>
          </cell>
          <cell r="Y64">
            <v>34.200000000000003</v>
          </cell>
          <cell r="Z64">
            <v>43.7</v>
          </cell>
          <cell r="AA64">
            <v>26.4</v>
          </cell>
          <cell r="AB64">
            <v>8.7634280699999998</v>
          </cell>
          <cell r="AC64">
            <v>1</v>
          </cell>
          <cell r="AD64">
            <v>271.68</v>
          </cell>
          <cell r="AE64">
            <v>68.506423569999995</v>
          </cell>
          <cell r="AF64">
            <v>59.610100000000003</v>
          </cell>
          <cell r="AG64">
            <v>0.31064696832664884</v>
          </cell>
          <cell r="AH64">
            <v>9.6</v>
          </cell>
          <cell r="AI64">
            <v>50590</v>
          </cell>
          <cell r="AJ64">
            <v>11.7</v>
          </cell>
        </row>
        <row r="65">
          <cell r="A65" t="str">
            <v>1001</v>
          </cell>
          <cell r="B65" t="str">
            <v>100140501</v>
          </cell>
          <cell r="D65" t="str">
            <v>1001405</v>
          </cell>
          <cell r="E65" t="str">
            <v>1010</v>
          </cell>
          <cell r="F65" t="str">
            <v>10</v>
          </cell>
          <cell r="G65">
            <v>520.94871140999999</v>
          </cell>
          <cell r="H65">
            <v>516.62870081000005</v>
          </cell>
          <cell r="I65">
            <v>516.99366018000001</v>
          </cell>
          <cell r="J65">
            <v>47.029702970000002</v>
          </cell>
          <cell r="K65">
            <v>22.383922380000001</v>
          </cell>
          <cell r="L65">
            <v>8.8956296300000002</v>
          </cell>
          <cell r="M65">
            <v>9.8647467199999994</v>
          </cell>
          <cell r="N65">
            <v>17.812172220000001</v>
          </cell>
          <cell r="O65">
            <v>57.875</v>
          </cell>
          <cell r="P65">
            <v>9.7694989099999994</v>
          </cell>
          <cell r="Q65">
            <v>82.1</v>
          </cell>
          <cell r="R65">
            <v>42.33995299</v>
          </cell>
          <cell r="S65">
            <v>19.600000000000001</v>
          </cell>
          <cell r="T65">
            <v>9.5564800099999996</v>
          </cell>
          <cell r="U65">
            <v>9.2826610299999999</v>
          </cell>
          <cell r="V65">
            <v>9.3090991400000007</v>
          </cell>
          <cell r="W65">
            <v>49.5</v>
          </cell>
          <cell r="X65">
            <v>79.8</v>
          </cell>
          <cell r="Y65">
            <v>34.200000000000003</v>
          </cell>
          <cell r="Z65">
            <v>43.7</v>
          </cell>
          <cell r="AA65">
            <v>26.4</v>
          </cell>
          <cell r="AB65">
            <v>9.3691373799999997</v>
          </cell>
          <cell r="AC65">
            <v>1</v>
          </cell>
          <cell r="AD65">
            <v>271.68</v>
          </cell>
          <cell r="AE65">
            <v>68.506423569999995</v>
          </cell>
          <cell r="AF65">
            <v>59.610100000000003</v>
          </cell>
          <cell r="AG65">
            <v>0.28302588242086829</v>
          </cell>
          <cell r="AH65">
            <v>9.6</v>
          </cell>
          <cell r="AI65">
            <v>50590</v>
          </cell>
          <cell r="AJ65">
            <v>11.7</v>
          </cell>
        </row>
        <row r="66">
          <cell r="A66" t="str">
            <v>1001</v>
          </cell>
          <cell r="B66" t="str">
            <v>100140901</v>
          </cell>
          <cell r="C66" t="str">
            <v>005</v>
          </cell>
          <cell r="D66" t="str">
            <v>1001409</v>
          </cell>
          <cell r="E66" t="str">
            <v>1010</v>
          </cell>
          <cell r="F66" t="str">
            <v>10</v>
          </cell>
          <cell r="G66">
            <v>520.94871140999999</v>
          </cell>
          <cell r="H66">
            <v>516.62870081000005</v>
          </cell>
          <cell r="I66">
            <v>516.99366018000001</v>
          </cell>
          <cell r="J66">
            <v>47.029702970000002</v>
          </cell>
          <cell r="K66">
            <v>22.383922380000001</v>
          </cell>
          <cell r="L66">
            <v>7.9215356299999993</v>
          </cell>
          <cell r="M66">
            <v>9.8849161700000003</v>
          </cell>
          <cell r="N66">
            <v>17.812172220000001</v>
          </cell>
          <cell r="O66">
            <v>57.875</v>
          </cell>
          <cell r="P66">
            <v>8.7311748999999992</v>
          </cell>
          <cell r="Q66">
            <v>82.1</v>
          </cell>
          <cell r="R66">
            <v>42.33995299</v>
          </cell>
          <cell r="S66">
            <v>19.600000000000001</v>
          </cell>
          <cell r="T66">
            <v>8.7046681100000001</v>
          </cell>
          <cell r="U66">
            <v>8.5362112000000003</v>
          </cell>
          <cell r="V66">
            <v>7.7097568600000006</v>
          </cell>
          <cell r="W66">
            <v>49.5</v>
          </cell>
          <cell r="X66">
            <v>79.8</v>
          </cell>
          <cell r="Y66">
            <v>34.200000000000003</v>
          </cell>
          <cell r="Z66">
            <v>43.7</v>
          </cell>
          <cell r="AA66">
            <v>26.4</v>
          </cell>
          <cell r="AB66">
            <v>8.4093852400000006</v>
          </cell>
          <cell r="AC66">
            <v>1</v>
          </cell>
          <cell r="AD66">
            <v>271.68</v>
          </cell>
          <cell r="AE66">
            <v>68.506423569999995</v>
          </cell>
          <cell r="AF66">
            <v>59.610100000000003</v>
          </cell>
          <cell r="AG66">
            <v>0.26576684529651262</v>
          </cell>
          <cell r="AH66">
            <v>9.6</v>
          </cell>
          <cell r="AI66">
            <v>50590</v>
          </cell>
          <cell r="AJ66">
            <v>11.7</v>
          </cell>
        </row>
        <row r="67">
          <cell r="A67" t="str">
            <v>1001</v>
          </cell>
          <cell r="B67" t="str">
            <v>100141501</v>
          </cell>
          <cell r="D67" t="str">
            <v>1001415</v>
          </cell>
          <cell r="E67" t="str">
            <v>1010</v>
          </cell>
          <cell r="F67" t="str">
            <v>10</v>
          </cell>
          <cell r="G67">
            <v>520.94871140999999</v>
          </cell>
          <cell r="H67">
            <v>516.62870081000005</v>
          </cell>
          <cell r="I67">
            <v>516.99366018000001</v>
          </cell>
          <cell r="J67">
            <v>47.029702970000002</v>
          </cell>
          <cell r="K67">
            <v>22.383922380000001</v>
          </cell>
          <cell r="L67">
            <v>8.4418228800000001</v>
          </cell>
          <cell r="M67">
            <v>9.8514044700000003</v>
          </cell>
          <cell r="N67">
            <v>17.812172220000001</v>
          </cell>
          <cell r="O67">
            <v>57.875</v>
          </cell>
          <cell r="P67">
            <v>8.7066558599999997</v>
          </cell>
          <cell r="Q67">
            <v>82.1</v>
          </cell>
          <cell r="R67">
            <v>42.33995299</v>
          </cell>
          <cell r="S67">
            <v>19.600000000000001</v>
          </cell>
          <cell r="T67">
            <v>8.7066558599999997</v>
          </cell>
          <cell r="U67">
            <v>8.6485722700000007</v>
          </cell>
          <cell r="V67">
            <v>7.7445698099999998</v>
          </cell>
          <cell r="W67">
            <v>49.5</v>
          </cell>
          <cell r="X67">
            <v>79.8</v>
          </cell>
          <cell r="Y67">
            <v>34.200000000000003</v>
          </cell>
          <cell r="Z67">
            <v>43.7</v>
          </cell>
          <cell r="AA67">
            <v>26.4</v>
          </cell>
          <cell r="AB67">
            <v>7.7222347400000002</v>
          </cell>
          <cell r="AC67">
            <v>1</v>
          </cell>
          <cell r="AD67">
            <v>271.68</v>
          </cell>
          <cell r="AE67">
            <v>68.506423569999995</v>
          </cell>
          <cell r="AF67">
            <v>59.610100000000003</v>
          </cell>
          <cell r="AG67">
            <v>0.26090753354263324</v>
          </cell>
          <cell r="AH67">
            <v>9.6</v>
          </cell>
          <cell r="AI67">
            <v>50590</v>
          </cell>
          <cell r="AJ67">
            <v>11.7</v>
          </cell>
        </row>
        <row r="68">
          <cell r="A68" t="str">
            <v>1001</v>
          </cell>
          <cell r="B68" t="str">
            <v>100142101</v>
          </cell>
          <cell r="D68" t="str">
            <v>1001421</v>
          </cell>
          <cell r="E68" t="str">
            <v>1010</v>
          </cell>
          <cell r="F68" t="str">
            <v>10</v>
          </cell>
          <cell r="G68">
            <v>520.94871140999999</v>
          </cell>
          <cell r="H68">
            <v>516.62870081000005</v>
          </cell>
          <cell r="I68">
            <v>516.99366018000001</v>
          </cell>
          <cell r="J68">
            <v>47.029702970000002</v>
          </cell>
          <cell r="K68">
            <v>22.383922380000001</v>
          </cell>
          <cell r="L68">
            <v>9.2473471000000007</v>
          </cell>
          <cell r="M68">
            <v>9.7348913699999997</v>
          </cell>
          <cell r="N68">
            <v>17.812172220000001</v>
          </cell>
          <cell r="O68">
            <v>57.875</v>
          </cell>
          <cell r="P68">
            <v>9.9444375399999991</v>
          </cell>
          <cell r="Q68">
            <v>82.1</v>
          </cell>
          <cell r="R68">
            <v>42.33995299</v>
          </cell>
          <cell r="S68">
            <v>19.600000000000001</v>
          </cell>
          <cell r="T68">
            <v>9.5503776699999996</v>
          </cell>
          <cell r="U68">
            <v>9.5201752499999994</v>
          </cell>
          <cell r="V68">
            <v>9.4906956699999991</v>
          </cell>
          <cell r="W68">
            <v>49.5</v>
          </cell>
          <cell r="X68">
            <v>79.8</v>
          </cell>
          <cell r="Y68">
            <v>34.200000000000003</v>
          </cell>
          <cell r="Z68">
            <v>43.7</v>
          </cell>
          <cell r="AA68">
            <v>26.4</v>
          </cell>
          <cell r="AB68">
            <v>9.4665317800000004</v>
          </cell>
          <cell r="AC68">
            <v>0.58755305000000002</v>
          </cell>
          <cell r="AD68">
            <v>271.68</v>
          </cell>
          <cell r="AE68">
            <v>68.506423569999995</v>
          </cell>
          <cell r="AF68">
            <v>59.610100000000003</v>
          </cell>
          <cell r="AG68">
            <v>0.26912423680495501</v>
          </cell>
          <cell r="AH68">
            <v>9.6</v>
          </cell>
          <cell r="AI68">
            <v>50590</v>
          </cell>
          <cell r="AJ68">
            <v>11.7</v>
          </cell>
        </row>
        <row r="69">
          <cell r="A69" t="str">
            <v>1001</v>
          </cell>
          <cell r="B69" t="str">
            <v>100142601</v>
          </cell>
          <cell r="C69" t="str">
            <v>005</v>
          </cell>
          <cell r="D69" t="str">
            <v>1001426</v>
          </cell>
          <cell r="E69" t="str">
            <v>1010</v>
          </cell>
          <cell r="F69" t="str">
            <v>10</v>
          </cell>
          <cell r="G69">
            <v>520.94871140999999</v>
          </cell>
          <cell r="H69">
            <v>516.62870081000005</v>
          </cell>
          <cell r="I69">
            <v>516.99366018000001</v>
          </cell>
          <cell r="J69">
            <v>47.029702970000002</v>
          </cell>
          <cell r="K69">
            <v>22.383922380000001</v>
          </cell>
          <cell r="L69">
            <v>7.7437032600000011</v>
          </cell>
          <cell r="M69">
            <v>10.108344929999999</v>
          </cell>
          <cell r="N69">
            <v>17.812172220000001</v>
          </cell>
          <cell r="O69">
            <v>57.875</v>
          </cell>
          <cell r="P69">
            <v>9.4334839200000005</v>
          </cell>
          <cell r="Q69">
            <v>82.1</v>
          </cell>
          <cell r="R69">
            <v>42.33995299</v>
          </cell>
          <cell r="S69">
            <v>19.600000000000001</v>
          </cell>
          <cell r="T69">
            <v>9.3360033900000001</v>
          </cell>
          <cell r="U69">
            <v>8.3793094799999999</v>
          </cell>
          <cell r="V69">
            <v>8.3793094799999999</v>
          </cell>
          <cell r="W69">
            <v>49.5</v>
          </cell>
          <cell r="X69">
            <v>79.8</v>
          </cell>
          <cell r="Y69">
            <v>34.200000000000003</v>
          </cell>
          <cell r="Z69">
            <v>43.7</v>
          </cell>
          <cell r="AA69">
            <v>26.4</v>
          </cell>
          <cell r="AB69">
            <v>8.6825381200000002</v>
          </cell>
          <cell r="AC69">
            <v>1</v>
          </cell>
          <cell r="AD69">
            <v>271.68</v>
          </cell>
          <cell r="AE69">
            <v>68.506423569999995</v>
          </cell>
          <cell r="AF69">
            <v>59.610100000000003</v>
          </cell>
          <cell r="AG69">
            <v>0.30829804071265166</v>
          </cell>
          <cell r="AH69">
            <v>9.6</v>
          </cell>
          <cell r="AI69">
            <v>50590</v>
          </cell>
          <cell r="AJ69">
            <v>11.7</v>
          </cell>
        </row>
        <row r="70">
          <cell r="A70" t="str">
            <v>1001</v>
          </cell>
          <cell r="B70" t="str">
            <v>100142901</v>
          </cell>
          <cell r="D70" t="str">
            <v>1001429</v>
          </cell>
          <cell r="E70" t="str">
            <v>1010</v>
          </cell>
          <cell r="F70" t="str">
            <v>10</v>
          </cell>
          <cell r="G70">
            <v>520.94871140999999</v>
          </cell>
          <cell r="H70">
            <v>516.62870081000005</v>
          </cell>
          <cell r="I70">
            <v>516.99366018000001</v>
          </cell>
          <cell r="J70">
            <v>47.029702970000002</v>
          </cell>
          <cell r="K70">
            <v>22.383922380000001</v>
          </cell>
          <cell r="L70">
            <v>7.4570320900000002</v>
          </cell>
          <cell r="M70">
            <v>10.126631100000001</v>
          </cell>
          <cell r="N70">
            <v>17.812172220000001</v>
          </cell>
          <cell r="O70">
            <v>57.875</v>
          </cell>
          <cell r="P70">
            <v>9.4309206400000001</v>
          </cell>
          <cell r="Q70">
            <v>82.1</v>
          </cell>
          <cell r="R70">
            <v>42.33995299</v>
          </cell>
          <cell r="S70">
            <v>19.600000000000001</v>
          </cell>
          <cell r="T70">
            <v>8.8447688299999996</v>
          </cell>
          <cell r="U70">
            <v>7.4656553099999998</v>
          </cell>
          <cell r="V70">
            <v>7.4656553099999998</v>
          </cell>
          <cell r="W70">
            <v>49.5</v>
          </cell>
          <cell r="X70">
            <v>79.8</v>
          </cell>
          <cell r="Y70">
            <v>34.200000000000003</v>
          </cell>
          <cell r="Z70">
            <v>43.7</v>
          </cell>
          <cell r="AA70">
            <v>26.4</v>
          </cell>
          <cell r="AB70">
            <v>8.6788017100000001</v>
          </cell>
          <cell r="AC70">
            <v>1</v>
          </cell>
          <cell r="AD70">
            <v>271.68</v>
          </cell>
          <cell r="AE70">
            <v>68.506423569999995</v>
          </cell>
          <cell r="AF70">
            <v>59.610100000000003</v>
          </cell>
          <cell r="AG70">
            <v>0.30939377573454491</v>
          </cell>
          <cell r="AH70">
            <v>9.6</v>
          </cell>
          <cell r="AI70">
            <v>50590</v>
          </cell>
          <cell r="AJ70">
            <v>11.7</v>
          </cell>
        </row>
        <row r="71">
          <cell r="A71" t="str">
            <v>1001</v>
          </cell>
          <cell r="B71" t="str">
            <v>100143401</v>
          </cell>
          <cell r="D71" t="str">
            <v>1001434</v>
          </cell>
          <cell r="E71" t="str">
            <v>1010</v>
          </cell>
          <cell r="F71" t="str">
            <v>10</v>
          </cell>
          <cell r="G71">
            <v>520.94871140999999</v>
          </cell>
          <cell r="H71">
            <v>516.62870081000005</v>
          </cell>
          <cell r="I71">
            <v>516.99366018000001</v>
          </cell>
          <cell r="J71">
            <v>47.029702970000002</v>
          </cell>
          <cell r="K71">
            <v>22.383922380000001</v>
          </cell>
          <cell r="L71">
            <v>8.1274045600000004</v>
          </cell>
          <cell r="M71">
            <v>10.126631100000001</v>
          </cell>
          <cell r="N71">
            <v>17.812172220000001</v>
          </cell>
          <cell r="O71">
            <v>57.875</v>
          </cell>
          <cell r="P71">
            <v>9.4256130299999992</v>
          </cell>
          <cell r="Q71">
            <v>82.1</v>
          </cell>
          <cell r="R71">
            <v>42.33995299</v>
          </cell>
          <cell r="S71">
            <v>19.600000000000001</v>
          </cell>
          <cell r="T71">
            <v>8.74033674</v>
          </cell>
          <cell r="U71">
            <v>8.1274045600000004</v>
          </cell>
          <cell r="V71">
            <v>8.1274045600000004</v>
          </cell>
          <cell r="W71">
            <v>49.5</v>
          </cell>
          <cell r="X71">
            <v>79.8</v>
          </cell>
          <cell r="Y71">
            <v>34.200000000000003</v>
          </cell>
          <cell r="Z71">
            <v>43.7</v>
          </cell>
          <cell r="AA71">
            <v>26.4</v>
          </cell>
          <cell r="AB71">
            <v>8.7308518999999993</v>
          </cell>
          <cell r="AC71">
            <v>1</v>
          </cell>
          <cell r="AD71">
            <v>271.68</v>
          </cell>
          <cell r="AE71">
            <v>68.506423569999995</v>
          </cell>
          <cell r="AF71">
            <v>59.610100000000003</v>
          </cell>
          <cell r="AG71">
            <v>0.33154559436821263</v>
          </cell>
          <cell r="AH71">
            <v>9.6</v>
          </cell>
          <cell r="AI71">
            <v>50590</v>
          </cell>
          <cell r="AJ71">
            <v>11.7</v>
          </cell>
        </row>
        <row r="72">
          <cell r="A72" t="str">
            <v>1001</v>
          </cell>
          <cell r="B72" t="str">
            <v>100143701</v>
          </cell>
          <cell r="D72" t="str">
            <v>1001437</v>
          </cell>
          <cell r="E72" t="str">
            <v>1010</v>
          </cell>
          <cell r="F72" t="str">
            <v>10</v>
          </cell>
          <cell r="G72">
            <v>520.94871140999999</v>
          </cell>
          <cell r="H72">
            <v>516.62870081000005</v>
          </cell>
          <cell r="I72">
            <v>516.99366018000001</v>
          </cell>
          <cell r="J72">
            <v>47.029702970000002</v>
          </cell>
          <cell r="K72">
            <v>22.383922380000001</v>
          </cell>
          <cell r="L72">
            <v>8.4062616299999995</v>
          </cell>
          <cell r="M72">
            <v>9.8623009100000001</v>
          </cell>
          <cell r="N72">
            <v>17.812172220000001</v>
          </cell>
          <cell r="O72">
            <v>57.875</v>
          </cell>
          <cell r="P72">
            <v>9.3466179900000004</v>
          </cell>
          <cell r="Q72">
            <v>82.1</v>
          </cell>
          <cell r="R72">
            <v>42.33995299</v>
          </cell>
          <cell r="S72">
            <v>19.600000000000001</v>
          </cell>
          <cell r="T72">
            <v>8.3954774299999997</v>
          </cell>
          <cell r="U72">
            <v>8.3954774299999997</v>
          </cell>
          <cell r="V72">
            <v>8.3089382500000006</v>
          </cell>
          <cell r="W72">
            <v>49.5</v>
          </cell>
          <cell r="X72">
            <v>79.8</v>
          </cell>
          <cell r="Y72">
            <v>34.200000000000003</v>
          </cell>
          <cell r="Z72">
            <v>43.7</v>
          </cell>
          <cell r="AA72">
            <v>26.4</v>
          </cell>
          <cell r="AB72">
            <v>8.0743376900000001</v>
          </cell>
          <cell r="AC72">
            <v>1</v>
          </cell>
          <cell r="AD72">
            <v>271.68</v>
          </cell>
          <cell r="AE72">
            <v>68.506423569999995</v>
          </cell>
          <cell r="AF72">
            <v>59.610100000000003</v>
          </cell>
          <cell r="AG72">
            <v>0.28235169568542984</v>
          </cell>
          <cell r="AH72">
            <v>9.6</v>
          </cell>
          <cell r="AI72">
            <v>50590</v>
          </cell>
          <cell r="AJ72">
            <v>11.7</v>
          </cell>
        </row>
        <row r="73">
          <cell r="A73" t="str">
            <v>1001</v>
          </cell>
          <cell r="B73" t="str">
            <v>100144101</v>
          </cell>
          <cell r="D73" t="str">
            <v>1001441</v>
          </cell>
          <cell r="E73" t="str">
            <v>1010</v>
          </cell>
          <cell r="F73" t="str">
            <v>10</v>
          </cell>
          <cell r="G73">
            <v>520.94871140999999</v>
          </cell>
          <cell r="H73">
            <v>516.62870081000005</v>
          </cell>
          <cell r="I73">
            <v>516.99366018000001</v>
          </cell>
          <cell r="J73">
            <v>47.029702970000002</v>
          </cell>
          <cell r="K73">
            <v>22.383922380000001</v>
          </cell>
          <cell r="L73">
            <v>8.6571290300000001</v>
          </cell>
          <cell r="M73">
            <v>9.8576006700000001</v>
          </cell>
          <cell r="N73">
            <v>17.812172220000001</v>
          </cell>
          <cell r="O73">
            <v>57.875</v>
          </cell>
          <cell r="P73">
            <v>9.7086884700000002</v>
          </cell>
          <cell r="Q73">
            <v>82.1</v>
          </cell>
          <cell r="R73">
            <v>42.33995299</v>
          </cell>
          <cell r="S73">
            <v>19.600000000000001</v>
          </cell>
          <cell r="T73">
            <v>8.7914860299999997</v>
          </cell>
          <cell r="U73">
            <v>8.7914860299999997</v>
          </cell>
          <cell r="V73">
            <v>8.7914860299999997</v>
          </cell>
          <cell r="W73">
            <v>49.5</v>
          </cell>
          <cell r="X73">
            <v>79.8</v>
          </cell>
          <cell r="Y73">
            <v>34.200000000000003</v>
          </cell>
          <cell r="Z73">
            <v>43.7</v>
          </cell>
          <cell r="AA73">
            <v>26.4</v>
          </cell>
          <cell r="AB73">
            <v>8.7335940599999997</v>
          </cell>
          <cell r="AC73">
            <v>1</v>
          </cell>
          <cell r="AD73">
            <v>271.68</v>
          </cell>
          <cell r="AE73">
            <v>68.506423569999995</v>
          </cell>
          <cell r="AF73">
            <v>59.610100000000003</v>
          </cell>
          <cell r="AG73">
            <v>0.27471484702379306</v>
          </cell>
          <cell r="AH73">
            <v>9.6</v>
          </cell>
          <cell r="AI73">
            <v>50590</v>
          </cell>
          <cell r="AJ73">
            <v>11.7</v>
          </cell>
        </row>
        <row r="74">
          <cell r="A74" t="str">
            <v>1001</v>
          </cell>
          <cell r="B74" t="str">
            <v>100144601</v>
          </cell>
          <cell r="D74" t="str">
            <v>1001446</v>
          </cell>
          <cell r="E74" t="str">
            <v>1010</v>
          </cell>
          <cell r="F74" t="str">
            <v>10</v>
          </cell>
          <cell r="G74">
            <v>520.94871140999999</v>
          </cell>
          <cell r="H74">
            <v>516.62870081000005</v>
          </cell>
          <cell r="I74">
            <v>516.99366018000001</v>
          </cell>
          <cell r="J74">
            <v>47.029702970000002</v>
          </cell>
          <cell r="K74">
            <v>22.383922380000001</v>
          </cell>
          <cell r="L74">
            <v>7.2730926</v>
          </cell>
          <cell r="M74">
            <v>9.8389490300000002</v>
          </cell>
          <cell r="N74">
            <v>17.812172220000001</v>
          </cell>
          <cell r="O74">
            <v>57.875</v>
          </cell>
          <cell r="P74">
            <v>9.4334839200000005</v>
          </cell>
          <cell r="Q74">
            <v>82.1</v>
          </cell>
          <cell r="R74">
            <v>42.33995299</v>
          </cell>
          <cell r="S74">
            <v>19.600000000000001</v>
          </cell>
          <cell r="T74">
            <v>7.2730926</v>
          </cell>
          <cell r="U74">
            <v>7.2730926</v>
          </cell>
          <cell r="V74">
            <v>7.2730926</v>
          </cell>
          <cell r="W74">
            <v>49.5</v>
          </cell>
          <cell r="X74">
            <v>79.8</v>
          </cell>
          <cell r="Y74">
            <v>34.200000000000003</v>
          </cell>
          <cell r="Z74">
            <v>43.7</v>
          </cell>
          <cell r="AA74">
            <v>26.4</v>
          </cell>
          <cell r="AB74">
            <v>7.2730926</v>
          </cell>
          <cell r="AC74">
            <v>1</v>
          </cell>
          <cell r="AD74">
            <v>271.68</v>
          </cell>
          <cell r="AE74">
            <v>68.506423569999995</v>
          </cell>
          <cell r="AF74">
            <v>59.610100000000003</v>
          </cell>
          <cell r="AG74">
            <v>0.23020294439878511</v>
          </cell>
          <cell r="AH74">
            <v>9.6</v>
          </cell>
          <cell r="AI74">
            <v>50590</v>
          </cell>
          <cell r="AJ74">
            <v>11.7</v>
          </cell>
        </row>
        <row r="75">
          <cell r="A75" t="str">
            <v>1001</v>
          </cell>
          <cell r="B75" t="str">
            <v>100145201</v>
          </cell>
          <cell r="D75" t="str">
            <v>1001452</v>
          </cell>
          <cell r="E75" t="str">
            <v>1010</v>
          </cell>
          <cell r="F75" t="str">
            <v>10</v>
          </cell>
          <cell r="G75">
            <v>520.94871140999999</v>
          </cell>
          <cell r="H75">
            <v>516.62870081000005</v>
          </cell>
          <cell r="I75">
            <v>516.99366018000001</v>
          </cell>
          <cell r="J75">
            <v>47.029702970000002</v>
          </cell>
          <cell r="K75">
            <v>22.383922380000001</v>
          </cell>
          <cell r="L75">
            <v>9.39065993</v>
          </cell>
          <cell r="M75">
            <v>9.9500371100000002</v>
          </cell>
          <cell r="N75">
            <v>17.812172220000001</v>
          </cell>
          <cell r="O75">
            <v>57.875</v>
          </cell>
          <cell r="P75">
            <v>9.7444918200000004</v>
          </cell>
          <cell r="Q75">
            <v>82.1</v>
          </cell>
          <cell r="R75">
            <v>42.33995299</v>
          </cell>
          <cell r="S75">
            <v>19.600000000000001</v>
          </cell>
          <cell r="T75">
            <v>9.65001365</v>
          </cell>
          <cell r="U75">
            <v>9.6297741299999995</v>
          </cell>
          <cell r="V75">
            <v>9.5423741999999994</v>
          </cell>
          <cell r="W75">
            <v>49.5</v>
          </cell>
          <cell r="X75">
            <v>79.8</v>
          </cell>
          <cell r="Y75">
            <v>34.200000000000003</v>
          </cell>
          <cell r="Z75">
            <v>43.7</v>
          </cell>
          <cell r="AA75">
            <v>26.4</v>
          </cell>
          <cell r="AB75">
            <v>9.3553061399999997</v>
          </cell>
          <cell r="AC75">
            <v>0.35388278000000001</v>
          </cell>
          <cell r="AD75">
            <v>271.68</v>
          </cell>
          <cell r="AE75">
            <v>68.506423569999995</v>
          </cell>
          <cell r="AF75">
            <v>59.610100000000003</v>
          </cell>
          <cell r="AG75">
            <v>0.30941285714220196</v>
          </cell>
          <cell r="AH75">
            <v>9.6</v>
          </cell>
          <cell r="AI75">
            <v>50590</v>
          </cell>
          <cell r="AJ75">
            <v>11.7</v>
          </cell>
        </row>
        <row r="76">
          <cell r="A76" t="str">
            <v>1001</v>
          </cell>
          <cell r="B76" t="str">
            <v>100145601</v>
          </cell>
          <cell r="D76" t="str">
            <v>1001456</v>
          </cell>
          <cell r="E76" t="str">
            <v>1010</v>
          </cell>
          <cell r="F76" t="str">
            <v>10</v>
          </cell>
          <cell r="G76">
            <v>520.94871140999999</v>
          </cell>
          <cell r="H76">
            <v>516.62870081000005</v>
          </cell>
          <cell r="I76">
            <v>516.99366018000001</v>
          </cell>
          <cell r="J76">
            <v>47.029702970000002</v>
          </cell>
          <cell r="K76">
            <v>22.383922380000001</v>
          </cell>
          <cell r="L76">
            <v>8.0356026899999993</v>
          </cell>
          <cell r="M76">
            <v>9.91343788</v>
          </cell>
          <cell r="N76">
            <v>17.812172220000001</v>
          </cell>
          <cell r="O76">
            <v>57.875</v>
          </cell>
          <cell r="P76">
            <v>9.5896668199999997</v>
          </cell>
          <cell r="Q76">
            <v>82.1</v>
          </cell>
          <cell r="R76">
            <v>42.33995299</v>
          </cell>
          <cell r="S76">
            <v>19.600000000000001</v>
          </cell>
          <cell r="T76">
            <v>9.4767732700000007</v>
          </cell>
          <cell r="U76">
            <v>9.3843777100000008</v>
          </cell>
          <cell r="V76">
            <v>9.1572560000000003</v>
          </cell>
          <cell r="W76">
            <v>49.5</v>
          </cell>
          <cell r="X76">
            <v>79.8</v>
          </cell>
          <cell r="Y76">
            <v>34.200000000000003</v>
          </cell>
          <cell r="Z76">
            <v>43.7</v>
          </cell>
          <cell r="AA76">
            <v>26.4</v>
          </cell>
          <cell r="AB76">
            <v>8.8766841700000008</v>
          </cell>
          <cell r="AC76">
            <v>0.83718179000000004</v>
          </cell>
          <cell r="AD76">
            <v>271.68</v>
          </cell>
          <cell r="AE76">
            <v>68.506423569999995</v>
          </cell>
          <cell r="AF76">
            <v>59.610100000000003</v>
          </cell>
          <cell r="AG76">
            <v>0.30011225571831446</v>
          </cell>
          <cell r="AH76">
            <v>9.6</v>
          </cell>
          <cell r="AI76">
            <v>50590</v>
          </cell>
          <cell r="AJ76">
            <v>11.7</v>
          </cell>
        </row>
        <row r="77">
          <cell r="A77" t="str">
            <v>1001</v>
          </cell>
          <cell r="B77" t="str">
            <v>100146101</v>
          </cell>
          <cell r="D77" t="str">
            <v>1001461</v>
          </cell>
          <cell r="E77" t="str">
            <v>1010</v>
          </cell>
          <cell r="F77" t="str">
            <v>10</v>
          </cell>
          <cell r="G77">
            <v>520.94871140999999</v>
          </cell>
          <cell r="H77">
            <v>516.62870081000005</v>
          </cell>
          <cell r="I77">
            <v>516.99366018000001</v>
          </cell>
          <cell r="J77">
            <v>47.029702970000002</v>
          </cell>
          <cell r="K77">
            <v>22.383922380000001</v>
          </cell>
          <cell r="L77">
            <v>8.20767442</v>
          </cell>
          <cell r="M77">
            <v>9.8140003900000004</v>
          </cell>
          <cell r="N77">
            <v>17.812172220000001</v>
          </cell>
          <cell r="O77">
            <v>57.875</v>
          </cell>
          <cell r="P77">
            <v>9.4942402999999995</v>
          </cell>
          <cell r="Q77">
            <v>82.1</v>
          </cell>
          <cell r="R77">
            <v>42.33995299</v>
          </cell>
          <cell r="S77">
            <v>19.600000000000001</v>
          </cell>
          <cell r="T77">
            <v>9.4855449200000006</v>
          </cell>
          <cell r="U77">
            <v>9.0673933600000005</v>
          </cell>
          <cell r="V77">
            <v>8.8779398300000008</v>
          </cell>
          <cell r="W77">
            <v>49.5</v>
          </cell>
          <cell r="X77">
            <v>79.8</v>
          </cell>
          <cell r="Y77">
            <v>34.200000000000003</v>
          </cell>
          <cell r="Z77">
            <v>43.7</v>
          </cell>
          <cell r="AA77">
            <v>26.4</v>
          </cell>
          <cell r="AB77">
            <v>8.8309815100000009</v>
          </cell>
          <cell r="AC77">
            <v>0.82035391000000002</v>
          </cell>
          <cell r="AD77">
            <v>271.68</v>
          </cell>
          <cell r="AE77">
            <v>68.506423569999995</v>
          </cell>
          <cell r="AF77">
            <v>59.610100000000003</v>
          </cell>
          <cell r="AG77">
            <v>0.26645423427009257</v>
          </cell>
          <cell r="AH77">
            <v>9.6</v>
          </cell>
          <cell r="AI77">
            <v>50590</v>
          </cell>
          <cell r="AJ77">
            <v>11.7</v>
          </cell>
        </row>
        <row r="78">
          <cell r="A78" t="str">
            <v>1001</v>
          </cell>
          <cell r="B78" t="str">
            <v>100146401</v>
          </cell>
          <cell r="D78" t="str">
            <v>1001464</v>
          </cell>
          <cell r="E78" t="str">
            <v>1010</v>
          </cell>
          <cell r="F78" t="str">
            <v>10</v>
          </cell>
          <cell r="G78">
            <v>520.94871140999999</v>
          </cell>
          <cell r="H78">
            <v>516.62870081000005</v>
          </cell>
          <cell r="I78">
            <v>516.99366018000001</v>
          </cell>
          <cell r="J78">
            <v>47.029702970000002</v>
          </cell>
          <cell r="K78">
            <v>22.383922380000001</v>
          </cell>
          <cell r="L78">
            <v>7.9200831999999988</v>
          </cell>
          <cell r="M78">
            <v>9.8741102299999994</v>
          </cell>
          <cell r="N78">
            <v>17.812172220000001</v>
          </cell>
          <cell r="O78">
            <v>57.875</v>
          </cell>
          <cell r="P78">
            <v>9.2857260999999998</v>
          </cell>
          <cell r="Q78">
            <v>82.1</v>
          </cell>
          <cell r="R78">
            <v>42.33995299</v>
          </cell>
          <cell r="S78">
            <v>19.600000000000001</v>
          </cell>
          <cell r="T78">
            <v>9.2857260999999998</v>
          </cell>
          <cell r="U78">
            <v>8.85779973</v>
          </cell>
          <cell r="V78">
            <v>8.7657705400000001</v>
          </cell>
          <cell r="W78">
            <v>49.5</v>
          </cell>
          <cell r="X78">
            <v>79.8</v>
          </cell>
          <cell r="Y78">
            <v>34.200000000000003</v>
          </cell>
          <cell r="Z78">
            <v>43.7</v>
          </cell>
          <cell r="AA78">
            <v>26.4</v>
          </cell>
          <cell r="AB78">
            <v>7.8555446799999995</v>
          </cell>
          <cell r="AC78">
            <v>0.98907853000000012</v>
          </cell>
          <cell r="AD78">
            <v>271.68</v>
          </cell>
          <cell r="AE78">
            <v>68.506423569999995</v>
          </cell>
          <cell r="AF78">
            <v>59.610100000000003</v>
          </cell>
          <cell r="AG78">
            <v>0.30170976426149149</v>
          </cell>
          <cell r="AH78">
            <v>9.6</v>
          </cell>
          <cell r="AI78">
            <v>50590</v>
          </cell>
          <cell r="AJ78">
            <v>11.7</v>
          </cell>
        </row>
        <row r="79">
          <cell r="A79" t="str">
            <v>1001</v>
          </cell>
          <cell r="B79" t="str">
            <v>100146901</v>
          </cell>
          <cell r="D79" t="str">
            <v>1001469</v>
          </cell>
          <cell r="E79" t="str">
            <v>1010</v>
          </cell>
          <cell r="F79" t="str">
            <v>10</v>
          </cell>
          <cell r="G79">
            <v>520.94871140999999</v>
          </cell>
          <cell r="H79">
            <v>516.62870081000005</v>
          </cell>
          <cell r="I79">
            <v>516.99366018000001</v>
          </cell>
          <cell r="J79">
            <v>47.029702970000002</v>
          </cell>
          <cell r="K79">
            <v>22.383922380000001</v>
          </cell>
          <cell r="L79">
            <v>8.6884537999999996</v>
          </cell>
          <cell r="M79">
            <v>9.5407226699999992</v>
          </cell>
          <cell r="N79">
            <v>17.812172220000001</v>
          </cell>
          <cell r="O79">
            <v>57.875</v>
          </cell>
          <cell r="P79">
            <v>8.9496247499999999</v>
          </cell>
          <cell r="Q79">
            <v>82.1</v>
          </cell>
          <cell r="R79">
            <v>42.33995299</v>
          </cell>
          <cell r="S79">
            <v>19.600000000000001</v>
          </cell>
          <cell r="T79">
            <v>8.9496247499999999</v>
          </cell>
          <cell r="U79">
            <v>7.7981126300000003</v>
          </cell>
          <cell r="V79">
            <v>7.597897950000001</v>
          </cell>
          <cell r="W79">
            <v>49.5</v>
          </cell>
          <cell r="X79">
            <v>79.8</v>
          </cell>
          <cell r="Y79">
            <v>34.200000000000003</v>
          </cell>
          <cell r="Z79">
            <v>43.7</v>
          </cell>
          <cell r="AA79">
            <v>26.4</v>
          </cell>
          <cell r="AB79">
            <v>8.6808414799999998</v>
          </cell>
          <cell r="AC79">
            <v>0.97515719000000001</v>
          </cell>
          <cell r="AD79">
            <v>271.68</v>
          </cell>
          <cell r="AE79">
            <v>68.506423569999995</v>
          </cell>
          <cell r="AF79">
            <v>59.610100000000003</v>
          </cell>
          <cell r="AG79">
            <v>0.31077937388863169</v>
          </cell>
          <cell r="AH79">
            <v>9.6</v>
          </cell>
          <cell r="AI79">
            <v>50590</v>
          </cell>
          <cell r="AJ79">
            <v>11.7</v>
          </cell>
        </row>
        <row r="80">
          <cell r="A80" t="str">
            <v>1001</v>
          </cell>
          <cell r="B80" t="str">
            <v>100147201</v>
          </cell>
          <cell r="D80" t="str">
            <v>1001472</v>
          </cell>
          <cell r="E80" t="str">
            <v>1010</v>
          </cell>
          <cell r="F80" t="str">
            <v>10</v>
          </cell>
          <cell r="G80">
            <v>520.94871140999999</v>
          </cell>
          <cell r="H80">
            <v>516.62870081000005</v>
          </cell>
          <cell r="I80">
            <v>516.99366018000001</v>
          </cell>
          <cell r="J80">
            <v>47.029702970000002</v>
          </cell>
          <cell r="K80">
            <v>22.383922380000001</v>
          </cell>
          <cell r="L80">
            <v>8.4493425200000001</v>
          </cell>
          <cell r="M80">
            <v>9.7751995300000001</v>
          </cell>
          <cell r="N80">
            <v>17.812172220000001</v>
          </cell>
          <cell r="O80">
            <v>57.875</v>
          </cell>
          <cell r="P80">
            <v>8.5259546999999998</v>
          </cell>
          <cell r="Q80">
            <v>82.1</v>
          </cell>
          <cell r="R80">
            <v>42.33995299</v>
          </cell>
          <cell r="S80">
            <v>19.600000000000001</v>
          </cell>
          <cell r="T80">
            <v>8.45680604</v>
          </cell>
          <cell r="U80">
            <v>8.4013333100000001</v>
          </cell>
          <cell r="V80">
            <v>8.3845756700000003</v>
          </cell>
          <cell r="W80">
            <v>49.5</v>
          </cell>
          <cell r="X80">
            <v>79.8</v>
          </cell>
          <cell r="Y80">
            <v>34.200000000000003</v>
          </cell>
          <cell r="Z80">
            <v>43.7</v>
          </cell>
          <cell r="AA80">
            <v>26.4</v>
          </cell>
          <cell r="AB80">
            <v>8.9536400399999998</v>
          </cell>
          <cell r="AC80">
            <v>0.55102163999999998</v>
          </cell>
          <cell r="AD80">
            <v>271.68</v>
          </cell>
          <cell r="AE80">
            <v>68.506423569999995</v>
          </cell>
          <cell r="AF80">
            <v>59.610100000000003</v>
          </cell>
          <cell r="AG80">
            <v>0.31399174162168803</v>
          </cell>
          <cell r="AH80">
            <v>9.6</v>
          </cell>
          <cell r="AI80">
            <v>50590</v>
          </cell>
          <cell r="AJ80">
            <v>11.7</v>
          </cell>
        </row>
        <row r="81">
          <cell r="A81" t="str">
            <v>1001</v>
          </cell>
          <cell r="B81" t="str">
            <v>100148501</v>
          </cell>
          <cell r="C81" t="str">
            <v>001</v>
          </cell>
          <cell r="D81" t="str">
            <v>1001485</v>
          </cell>
          <cell r="E81" t="str">
            <v>1010</v>
          </cell>
          <cell r="F81" t="str">
            <v>10</v>
          </cell>
          <cell r="G81">
            <v>520.94871140999999</v>
          </cell>
          <cell r="H81">
            <v>516.62870081000005</v>
          </cell>
          <cell r="I81">
            <v>516.99366018000001</v>
          </cell>
          <cell r="J81">
            <v>47.029702970000002</v>
          </cell>
          <cell r="K81">
            <v>22.383922380000001</v>
          </cell>
          <cell r="L81">
            <v>7.5771219299999997</v>
          </cell>
          <cell r="M81">
            <v>8.85936345</v>
          </cell>
          <cell r="N81">
            <v>17.812172220000001</v>
          </cell>
          <cell r="O81">
            <v>57.875</v>
          </cell>
          <cell r="P81">
            <v>9.3439967599999996</v>
          </cell>
          <cell r="Q81">
            <v>82.1</v>
          </cell>
          <cell r="R81">
            <v>43.589076310000003</v>
          </cell>
          <cell r="S81">
            <v>19.600000000000001</v>
          </cell>
          <cell r="T81">
            <v>8.9865716300000003</v>
          </cell>
          <cell r="U81">
            <v>7.9388022500000002</v>
          </cell>
          <cell r="V81">
            <v>7.7222347400000002</v>
          </cell>
          <cell r="W81">
            <v>49.5</v>
          </cell>
          <cell r="X81">
            <v>79.8</v>
          </cell>
          <cell r="Y81">
            <v>34.200000000000003</v>
          </cell>
          <cell r="Z81">
            <v>43.7</v>
          </cell>
          <cell r="AA81">
            <v>26.4</v>
          </cell>
          <cell r="AB81">
            <v>7.8984110899999989</v>
          </cell>
          <cell r="AC81">
            <v>0.76354938000000006</v>
          </cell>
          <cell r="AD81">
            <v>271.68</v>
          </cell>
          <cell r="AE81">
            <v>68.506423569999995</v>
          </cell>
          <cell r="AF81">
            <v>60.01974817</v>
          </cell>
          <cell r="AG81">
            <v>0.3144492079614597</v>
          </cell>
          <cell r="AH81">
            <v>9.6</v>
          </cell>
          <cell r="AI81">
            <v>50590</v>
          </cell>
          <cell r="AJ81">
            <v>11.7</v>
          </cell>
        </row>
        <row r="82">
          <cell r="A82" t="str">
            <v>1001</v>
          </cell>
          <cell r="B82" t="str">
            <v>100149001</v>
          </cell>
          <cell r="D82" t="str">
            <v>1001490</v>
          </cell>
          <cell r="E82" t="str">
            <v>1010</v>
          </cell>
          <cell r="F82" t="str">
            <v>10</v>
          </cell>
          <cell r="G82">
            <v>520.94871140999999</v>
          </cell>
          <cell r="H82">
            <v>516.62870081000005</v>
          </cell>
          <cell r="I82">
            <v>516.99366018000001</v>
          </cell>
          <cell r="J82">
            <v>47.029702970000002</v>
          </cell>
          <cell r="K82">
            <v>22.383922380000001</v>
          </cell>
          <cell r="L82">
            <v>9.0402635399999998</v>
          </cell>
          <cell r="M82">
            <v>9.8389490300000002</v>
          </cell>
          <cell r="N82">
            <v>17.812172220000001</v>
          </cell>
          <cell r="O82">
            <v>57.875</v>
          </cell>
          <cell r="P82">
            <v>9.5189274099999999</v>
          </cell>
          <cell r="Q82">
            <v>82.1</v>
          </cell>
          <cell r="R82">
            <v>42.33995299</v>
          </cell>
          <cell r="S82">
            <v>19.600000000000001</v>
          </cell>
          <cell r="T82">
            <v>9.0402635399999998</v>
          </cell>
          <cell r="U82">
            <v>9.4334839200000005</v>
          </cell>
          <cell r="V82">
            <v>9.0402635399999998</v>
          </cell>
          <cell r="W82">
            <v>49.5</v>
          </cell>
          <cell r="X82">
            <v>79.8</v>
          </cell>
          <cell r="Y82">
            <v>34.200000000000003</v>
          </cell>
          <cell r="Z82">
            <v>43.7</v>
          </cell>
          <cell r="AA82">
            <v>26.4</v>
          </cell>
          <cell r="AB82">
            <v>8.8623419600000002</v>
          </cell>
          <cell r="AC82">
            <v>0.40632349999999995</v>
          </cell>
          <cell r="AD82">
            <v>271.68</v>
          </cell>
          <cell r="AE82">
            <v>68.506423569999995</v>
          </cell>
          <cell r="AF82">
            <v>60.503300000000003</v>
          </cell>
          <cell r="AG82">
            <v>0.28068991858365672</v>
          </cell>
          <cell r="AH82">
            <v>9.6</v>
          </cell>
          <cell r="AI82">
            <v>50590</v>
          </cell>
          <cell r="AJ82">
            <v>11.7</v>
          </cell>
        </row>
        <row r="83">
          <cell r="A83" t="str">
            <v>1001</v>
          </cell>
          <cell r="B83" t="str">
            <v>100149401</v>
          </cell>
          <cell r="D83" t="str">
            <v>1001494</v>
          </cell>
          <cell r="E83" t="str">
            <v>1010</v>
          </cell>
          <cell r="F83" t="str">
            <v>10</v>
          </cell>
          <cell r="G83">
            <v>520.94871140999999</v>
          </cell>
          <cell r="H83">
            <v>516.62870081000005</v>
          </cell>
          <cell r="I83">
            <v>516.99366018000001</v>
          </cell>
          <cell r="J83">
            <v>47.029702970000002</v>
          </cell>
          <cell r="K83">
            <v>22.383922380000001</v>
          </cell>
          <cell r="L83">
            <v>7.9380887299999996</v>
          </cell>
          <cell r="M83">
            <v>9.8389490300000002</v>
          </cell>
          <cell r="N83">
            <v>17.812172220000001</v>
          </cell>
          <cell r="O83">
            <v>57.875</v>
          </cell>
          <cell r="P83">
            <v>9.7809243600000002</v>
          </cell>
          <cell r="Q83">
            <v>82.1</v>
          </cell>
          <cell r="R83">
            <v>42.33995299</v>
          </cell>
          <cell r="S83">
            <v>19.600000000000001</v>
          </cell>
          <cell r="T83">
            <v>7.9380887299999996</v>
          </cell>
          <cell r="U83">
            <v>9.4345233799999999</v>
          </cell>
          <cell r="V83">
            <v>7.9380887299999996</v>
          </cell>
          <cell r="W83">
            <v>49.5</v>
          </cell>
          <cell r="X83">
            <v>79.8</v>
          </cell>
          <cell r="Y83">
            <v>34.200000000000003</v>
          </cell>
          <cell r="Z83">
            <v>43.7</v>
          </cell>
          <cell r="AA83">
            <v>26.4</v>
          </cell>
          <cell r="AB83">
            <v>7.9380887299999996</v>
          </cell>
          <cell r="AC83">
            <v>1</v>
          </cell>
          <cell r="AD83">
            <v>271.68</v>
          </cell>
          <cell r="AE83">
            <v>68.506423569999995</v>
          </cell>
          <cell r="AF83">
            <v>60.503300000000003</v>
          </cell>
          <cell r="AG83">
            <v>0.2762925403086357</v>
          </cell>
          <cell r="AH83">
            <v>9.6</v>
          </cell>
          <cell r="AI83">
            <v>50590</v>
          </cell>
          <cell r="AJ83">
            <v>11.7</v>
          </cell>
        </row>
        <row r="84">
          <cell r="A84" t="str">
            <v>1001</v>
          </cell>
          <cell r="B84" t="str">
            <v>100150401</v>
          </cell>
          <cell r="C84" t="str">
            <v>001</v>
          </cell>
          <cell r="D84" t="str">
            <v>1001504</v>
          </cell>
          <cell r="E84" t="str">
            <v>1010</v>
          </cell>
          <cell r="F84" t="str">
            <v>10</v>
          </cell>
          <cell r="G84">
            <v>520.94871140999999</v>
          </cell>
          <cell r="H84">
            <v>516.62870081000005</v>
          </cell>
          <cell r="I84">
            <v>516.99366018000001</v>
          </cell>
          <cell r="J84">
            <v>47.029702970000002</v>
          </cell>
          <cell r="K84">
            <v>22.383922380000001</v>
          </cell>
          <cell r="L84">
            <v>8.3262747899999994</v>
          </cell>
          <cell r="M84">
            <v>9.4072220800000004</v>
          </cell>
          <cell r="N84">
            <v>17.812172220000001</v>
          </cell>
          <cell r="O84">
            <v>57.875</v>
          </cell>
          <cell r="P84">
            <v>9.2399962599999999</v>
          </cell>
          <cell r="Q84">
            <v>82.1</v>
          </cell>
          <cell r="R84">
            <v>43.589076310000003</v>
          </cell>
          <cell r="S84">
            <v>19.600000000000001</v>
          </cell>
          <cell r="T84">
            <v>9.3079207000000004</v>
          </cell>
          <cell r="U84">
            <v>9.2176138600000002</v>
          </cell>
          <cell r="V84">
            <v>9.1477200100000005</v>
          </cell>
          <cell r="W84">
            <v>49.5</v>
          </cell>
          <cell r="X84">
            <v>79.8</v>
          </cell>
          <cell r="Y84">
            <v>34.200000000000003</v>
          </cell>
          <cell r="Z84">
            <v>43.7</v>
          </cell>
          <cell r="AA84">
            <v>26.4</v>
          </cell>
          <cell r="AB84">
            <v>8.3698525999999998</v>
          </cell>
          <cell r="AC84">
            <v>0.50144712000000002</v>
          </cell>
          <cell r="AD84">
            <v>271.68</v>
          </cell>
          <cell r="AE84">
            <v>68.506423569999995</v>
          </cell>
          <cell r="AF84">
            <v>60.503300000000003</v>
          </cell>
          <cell r="AG84">
            <v>0.27163916842645575</v>
          </cell>
          <cell r="AH84">
            <v>9.6</v>
          </cell>
          <cell r="AI84">
            <v>50590</v>
          </cell>
          <cell r="AJ84">
            <v>11.7</v>
          </cell>
        </row>
        <row r="85">
          <cell r="A85" t="str">
            <v>1001</v>
          </cell>
          <cell r="B85" t="str">
            <v>100150501</v>
          </cell>
          <cell r="C85" t="str">
            <v>001</v>
          </cell>
          <cell r="D85" t="str">
            <v>1001505</v>
          </cell>
          <cell r="E85" t="str">
            <v>1010</v>
          </cell>
          <cell r="F85" t="str">
            <v>10</v>
          </cell>
          <cell r="G85">
            <v>520.94871140999999</v>
          </cell>
          <cell r="H85">
            <v>516.62870081000005</v>
          </cell>
          <cell r="I85">
            <v>516.99366018000001</v>
          </cell>
          <cell r="J85">
            <v>47.029702970000002</v>
          </cell>
          <cell r="K85">
            <v>22.383922380000001</v>
          </cell>
          <cell r="L85">
            <v>7.6280311299999992</v>
          </cell>
          <cell r="M85">
            <v>10.01913498</v>
          </cell>
          <cell r="N85">
            <v>17.812172220000001</v>
          </cell>
          <cell r="O85">
            <v>57.875</v>
          </cell>
          <cell r="P85">
            <v>9.9597733599999998</v>
          </cell>
          <cell r="Q85">
            <v>82.1</v>
          </cell>
          <cell r="R85">
            <v>43.589076310000003</v>
          </cell>
          <cell r="S85">
            <v>19.600000000000001</v>
          </cell>
          <cell r="T85">
            <v>7.6280311299999992</v>
          </cell>
          <cell r="U85">
            <v>9.8442151399999993</v>
          </cell>
          <cell r="V85">
            <v>7.6280311299999992</v>
          </cell>
          <cell r="W85">
            <v>49.5</v>
          </cell>
          <cell r="X85">
            <v>79.8</v>
          </cell>
          <cell r="Y85">
            <v>34.200000000000003</v>
          </cell>
          <cell r="Z85">
            <v>43.7</v>
          </cell>
          <cell r="AA85">
            <v>26.4</v>
          </cell>
          <cell r="AB85">
            <v>7.6280311299999992</v>
          </cell>
          <cell r="AC85">
            <v>1</v>
          </cell>
          <cell r="AD85">
            <v>271.68</v>
          </cell>
          <cell r="AE85">
            <v>68.506423569999995</v>
          </cell>
          <cell r="AF85">
            <v>60.503300000000003</v>
          </cell>
          <cell r="AG85">
            <v>0.2684637441185731</v>
          </cell>
          <cell r="AH85">
            <v>9.6</v>
          </cell>
          <cell r="AI85">
            <v>50590</v>
          </cell>
          <cell r="AJ85">
            <v>11.7</v>
          </cell>
        </row>
        <row r="86">
          <cell r="A86" t="str">
            <v>1001</v>
          </cell>
          <cell r="B86" t="str">
            <v>100150701</v>
          </cell>
          <cell r="C86" t="str">
            <v>001</v>
          </cell>
          <cell r="D86" t="str">
            <v>1001507</v>
          </cell>
          <cell r="E86" t="str">
            <v>1010</v>
          </cell>
          <cell r="F86" t="str">
            <v>10</v>
          </cell>
          <cell r="G86">
            <v>520.94871140999999</v>
          </cell>
          <cell r="H86">
            <v>516.62870081000005</v>
          </cell>
          <cell r="I86">
            <v>516.99366018000001</v>
          </cell>
          <cell r="J86">
            <v>47.029702970000002</v>
          </cell>
          <cell r="K86">
            <v>22.383922380000001</v>
          </cell>
          <cell r="L86">
            <v>8.7158800999999997</v>
          </cell>
          <cell r="M86">
            <v>9.6621163800000005</v>
          </cell>
          <cell r="N86">
            <v>17.812172220000001</v>
          </cell>
          <cell r="O86">
            <v>57.875</v>
          </cell>
          <cell r="P86">
            <v>9.5435931499999995</v>
          </cell>
          <cell r="Q86">
            <v>82.1</v>
          </cell>
          <cell r="R86">
            <v>43.589076310000003</v>
          </cell>
          <cell r="S86">
            <v>19.600000000000001</v>
          </cell>
          <cell r="T86">
            <v>8.8826692900000008</v>
          </cell>
          <cell r="U86">
            <v>9.4372368699999996</v>
          </cell>
          <cell r="V86">
            <v>8.6995147500000005</v>
          </cell>
          <cell r="W86">
            <v>49.5</v>
          </cell>
          <cell r="X86">
            <v>79.8</v>
          </cell>
          <cell r="Y86">
            <v>34.200000000000003</v>
          </cell>
          <cell r="Z86">
            <v>43.7</v>
          </cell>
          <cell r="AA86">
            <v>26.4</v>
          </cell>
          <cell r="AB86">
            <v>7.4436636800000002</v>
          </cell>
          <cell r="AC86">
            <v>1</v>
          </cell>
          <cell r="AD86">
            <v>271.68</v>
          </cell>
          <cell r="AE86">
            <v>68.506423569999995</v>
          </cell>
          <cell r="AF86">
            <v>60.503300000000003</v>
          </cell>
          <cell r="AG86">
            <v>0.30130740875767253</v>
          </cell>
          <cell r="AH86">
            <v>9.6</v>
          </cell>
          <cell r="AI86">
            <v>50590</v>
          </cell>
          <cell r="AJ86">
            <v>11.7</v>
          </cell>
        </row>
        <row r="87">
          <cell r="A87" t="str">
            <v>1001</v>
          </cell>
          <cell r="B87" t="str">
            <v>100150901</v>
          </cell>
          <cell r="C87" t="str">
            <v>001</v>
          </cell>
          <cell r="D87" t="str">
            <v>1001509</v>
          </cell>
          <cell r="E87" t="str">
            <v>1010</v>
          </cell>
          <cell r="F87" t="str">
            <v>10</v>
          </cell>
          <cell r="G87">
            <v>520.94871140999999</v>
          </cell>
          <cell r="H87">
            <v>516.62870081000005</v>
          </cell>
          <cell r="I87">
            <v>516.99366018000001</v>
          </cell>
          <cell r="J87">
            <v>47.029702970000002</v>
          </cell>
          <cell r="K87">
            <v>22.383922380000001</v>
          </cell>
          <cell r="L87">
            <v>7.5735312600000002</v>
          </cell>
          <cell r="M87">
            <v>9.3322039599999993</v>
          </cell>
          <cell r="N87">
            <v>17.812172220000001</v>
          </cell>
          <cell r="O87">
            <v>57.875</v>
          </cell>
          <cell r="P87">
            <v>9.1911575499999998</v>
          </cell>
          <cell r="Q87">
            <v>82.1</v>
          </cell>
          <cell r="R87">
            <v>43.589076310000003</v>
          </cell>
          <cell r="S87">
            <v>19.600000000000001</v>
          </cell>
          <cell r="T87">
            <v>7.7968803399999995</v>
          </cell>
          <cell r="U87">
            <v>8.8705225500000005</v>
          </cell>
          <cell r="V87">
            <v>7.6801756399999999</v>
          </cell>
          <cell r="W87">
            <v>49.5</v>
          </cell>
          <cell r="X87">
            <v>79.8</v>
          </cell>
          <cell r="Y87">
            <v>34.200000000000003</v>
          </cell>
          <cell r="Z87">
            <v>43.7</v>
          </cell>
          <cell r="AA87">
            <v>26.4</v>
          </cell>
          <cell r="AB87">
            <v>7.7341213</v>
          </cell>
          <cell r="AC87">
            <v>1</v>
          </cell>
          <cell r="AD87">
            <v>271.68</v>
          </cell>
          <cell r="AE87">
            <v>68.506423569999995</v>
          </cell>
          <cell r="AF87">
            <v>60.503300000000003</v>
          </cell>
          <cell r="AG87">
            <v>0.25286650774913422</v>
          </cell>
          <cell r="AH87">
            <v>9.6</v>
          </cell>
          <cell r="AI87">
            <v>50590</v>
          </cell>
          <cell r="AJ87">
            <v>11.7</v>
          </cell>
        </row>
        <row r="88">
          <cell r="A88" t="str">
            <v>1001</v>
          </cell>
          <cell r="B88" t="str">
            <v>100151101</v>
          </cell>
          <cell r="C88" t="str">
            <v>001</v>
          </cell>
          <cell r="D88" t="str">
            <v>1001511</v>
          </cell>
          <cell r="E88" t="str">
            <v>1010</v>
          </cell>
          <cell r="F88" t="str">
            <v>10</v>
          </cell>
          <cell r="G88">
            <v>520.94871140999999</v>
          </cell>
          <cell r="H88">
            <v>516.62870081000005</v>
          </cell>
          <cell r="I88">
            <v>516.99366018000001</v>
          </cell>
          <cell r="J88">
            <v>47.029702970000002</v>
          </cell>
          <cell r="K88">
            <v>22.383922380000001</v>
          </cell>
          <cell r="L88">
            <v>8.3705476099999991</v>
          </cell>
          <cell r="M88">
            <v>8.7303672100000007</v>
          </cell>
          <cell r="N88">
            <v>17.812172220000001</v>
          </cell>
          <cell r="O88">
            <v>57.875</v>
          </cell>
          <cell r="P88">
            <v>8.7272920299999992</v>
          </cell>
          <cell r="Q88">
            <v>82.1</v>
          </cell>
          <cell r="R88">
            <v>43.589076310000003</v>
          </cell>
          <cell r="S88">
            <v>19.600000000000001</v>
          </cell>
          <cell r="T88">
            <v>8.6531217100000006</v>
          </cell>
          <cell r="U88">
            <v>8.5960043699999993</v>
          </cell>
          <cell r="V88">
            <v>8.5434455600000003</v>
          </cell>
          <cell r="W88">
            <v>49.5</v>
          </cell>
          <cell r="X88">
            <v>79.8</v>
          </cell>
          <cell r="Y88">
            <v>34.200000000000003</v>
          </cell>
          <cell r="Z88">
            <v>43.7</v>
          </cell>
          <cell r="AA88">
            <v>26.4</v>
          </cell>
          <cell r="AB88">
            <v>7.4972072199999999</v>
          </cell>
          <cell r="AC88">
            <v>1</v>
          </cell>
          <cell r="AD88">
            <v>271.68</v>
          </cell>
          <cell r="AE88">
            <v>68.506423569999995</v>
          </cell>
          <cell r="AF88">
            <v>60.503300000000003</v>
          </cell>
          <cell r="AG88">
            <v>0.26211429914389689</v>
          </cell>
          <cell r="AH88">
            <v>9.6</v>
          </cell>
          <cell r="AI88">
            <v>50590</v>
          </cell>
          <cell r="AJ88">
            <v>11.7</v>
          </cell>
        </row>
        <row r="89">
          <cell r="A89" t="str">
            <v>1001</v>
          </cell>
          <cell r="B89" t="str">
            <v>100151201</v>
          </cell>
          <cell r="C89" t="str">
            <v>001</v>
          </cell>
          <cell r="D89" t="str">
            <v>1001512</v>
          </cell>
          <cell r="E89" t="str">
            <v>1010</v>
          </cell>
          <cell r="F89" t="str">
            <v>10</v>
          </cell>
          <cell r="G89">
            <v>520.94871140999999</v>
          </cell>
          <cell r="H89">
            <v>516.62870081000005</v>
          </cell>
          <cell r="I89">
            <v>516.99366018000001</v>
          </cell>
          <cell r="J89">
            <v>47.029702970000002</v>
          </cell>
          <cell r="K89">
            <v>22.383922380000001</v>
          </cell>
          <cell r="L89">
            <v>9.3415440600000004</v>
          </cell>
          <cell r="M89">
            <v>9.7848729199999998</v>
          </cell>
          <cell r="N89">
            <v>17.812172220000001</v>
          </cell>
          <cell r="O89">
            <v>57.875</v>
          </cell>
          <cell r="P89">
            <v>9.7848729199999998</v>
          </cell>
          <cell r="Q89">
            <v>82.1</v>
          </cell>
          <cell r="R89">
            <v>43.589076310000003</v>
          </cell>
          <cell r="S89">
            <v>19.600000000000001</v>
          </cell>
          <cell r="T89">
            <v>9.3449586700000005</v>
          </cell>
          <cell r="U89">
            <v>9.7848729199999998</v>
          </cell>
          <cell r="V89">
            <v>9.3415440600000004</v>
          </cell>
          <cell r="W89">
            <v>49.5</v>
          </cell>
          <cell r="X89">
            <v>79.8</v>
          </cell>
          <cell r="Y89">
            <v>34.200000000000003</v>
          </cell>
          <cell r="Z89">
            <v>43.7</v>
          </cell>
          <cell r="AA89">
            <v>26.4</v>
          </cell>
          <cell r="AB89">
            <v>9.0272585299999992</v>
          </cell>
          <cell r="AC89">
            <v>1</v>
          </cell>
          <cell r="AD89">
            <v>271.68</v>
          </cell>
          <cell r="AE89">
            <v>68.506423569999995</v>
          </cell>
          <cell r="AF89">
            <v>60.503300000000003</v>
          </cell>
          <cell r="AG89">
            <v>0.28452284450967558</v>
          </cell>
          <cell r="AH89">
            <v>9.6</v>
          </cell>
          <cell r="AI89">
            <v>50590</v>
          </cell>
          <cell r="AJ89">
            <v>11.7</v>
          </cell>
        </row>
        <row r="90">
          <cell r="A90" t="str">
            <v>1001</v>
          </cell>
          <cell r="B90" t="str">
            <v>100151701</v>
          </cell>
          <cell r="C90" t="str">
            <v>001</v>
          </cell>
          <cell r="D90" t="str">
            <v>1001517</v>
          </cell>
          <cell r="E90" t="str">
            <v>1010</v>
          </cell>
          <cell r="F90" t="str">
            <v>10</v>
          </cell>
          <cell r="G90">
            <v>520.94871140999999</v>
          </cell>
          <cell r="H90">
            <v>516.62870081000005</v>
          </cell>
          <cell r="I90">
            <v>516.99366018000001</v>
          </cell>
          <cell r="J90">
            <v>47.029702970000002</v>
          </cell>
          <cell r="K90">
            <v>22.383922380000001</v>
          </cell>
          <cell r="L90">
            <v>7.8624972</v>
          </cell>
          <cell r="M90">
            <v>9.3311410699999993</v>
          </cell>
          <cell r="N90">
            <v>17.812172220000001</v>
          </cell>
          <cell r="O90">
            <v>57.875</v>
          </cell>
          <cell r="P90">
            <v>8.1670681799999993</v>
          </cell>
          <cell r="Q90">
            <v>82.1</v>
          </cell>
          <cell r="R90">
            <v>43.589076310000003</v>
          </cell>
          <cell r="S90">
            <v>19.600000000000001</v>
          </cell>
          <cell r="T90">
            <v>8.6612935400000008</v>
          </cell>
          <cell r="U90">
            <v>7.9868448999999995</v>
          </cell>
          <cell r="V90">
            <v>7.4133673399999989</v>
          </cell>
          <cell r="W90">
            <v>49.5</v>
          </cell>
          <cell r="X90">
            <v>79.8</v>
          </cell>
          <cell r="Y90">
            <v>34.200000000000003</v>
          </cell>
          <cell r="Z90">
            <v>43.7</v>
          </cell>
          <cell r="AA90">
            <v>26.4</v>
          </cell>
          <cell r="AB90">
            <v>8.1911860000000001</v>
          </cell>
          <cell r="AC90">
            <v>0.93855348000000005</v>
          </cell>
          <cell r="AD90">
            <v>271.68</v>
          </cell>
          <cell r="AE90">
            <v>68.506423569999995</v>
          </cell>
          <cell r="AF90">
            <v>60.47953084000001</v>
          </cell>
          <cell r="AG90">
            <v>0.28611445227366006</v>
          </cell>
          <cell r="AH90">
            <v>9.6</v>
          </cell>
          <cell r="AI90">
            <v>50590</v>
          </cell>
          <cell r="AJ90">
            <v>11.7</v>
          </cell>
        </row>
        <row r="91">
          <cell r="A91" t="str">
            <v>1001</v>
          </cell>
          <cell r="B91" t="str">
            <v>100151901</v>
          </cell>
          <cell r="C91" t="str">
            <v>001</v>
          </cell>
          <cell r="D91" t="str">
            <v>1001519</v>
          </cell>
          <cell r="E91" t="str">
            <v>1010</v>
          </cell>
          <cell r="F91" t="str">
            <v>10</v>
          </cell>
          <cell r="G91">
            <v>520.94871140999999</v>
          </cell>
          <cell r="H91">
            <v>516.62870081000005</v>
          </cell>
          <cell r="I91">
            <v>516.99366018000001</v>
          </cell>
          <cell r="J91">
            <v>47.029702970000002</v>
          </cell>
          <cell r="K91">
            <v>22.383922380000001</v>
          </cell>
          <cell r="L91">
            <v>7.4211775299999996</v>
          </cell>
          <cell r="M91">
            <v>7.9789963699999999</v>
          </cell>
          <cell r="N91">
            <v>17.812172220000001</v>
          </cell>
          <cell r="O91">
            <v>57.875</v>
          </cell>
          <cell r="P91">
            <v>8.00936308</v>
          </cell>
          <cell r="Q91">
            <v>82.1</v>
          </cell>
          <cell r="R91">
            <v>43.589076310000003</v>
          </cell>
          <cell r="S91">
            <v>19.600000000000001</v>
          </cell>
          <cell r="T91">
            <v>8.0777575600000002</v>
          </cell>
          <cell r="U91">
            <v>7.5590382599999995</v>
          </cell>
          <cell r="V91">
            <v>7.521317980000001</v>
          </cell>
          <cell r="W91">
            <v>49.5</v>
          </cell>
          <cell r="X91">
            <v>79.8</v>
          </cell>
          <cell r="Y91">
            <v>34.200000000000003</v>
          </cell>
          <cell r="Z91">
            <v>43.7</v>
          </cell>
          <cell r="AA91">
            <v>26.4</v>
          </cell>
          <cell r="AB91">
            <v>7.571988450000001</v>
          </cell>
          <cell r="AC91">
            <v>0.94101587999999992</v>
          </cell>
          <cell r="AD91">
            <v>271.68</v>
          </cell>
          <cell r="AE91">
            <v>68.506423569999995</v>
          </cell>
          <cell r="AF91">
            <v>59.117205409999997</v>
          </cell>
          <cell r="AG91">
            <v>0.22222222</v>
          </cell>
          <cell r="AH91">
            <v>9.6</v>
          </cell>
          <cell r="AI91">
            <v>50590</v>
          </cell>
          <cell r="AJ91">
            <v>11.7</v>
          </cell>
        </row>
        <row r="92">
          <cell r="A92" t="str">
            <v>1001</v>
          </cell>
          <cell r="B92" t="str">
            <v>100154201</v>
          </cell>
          <cell r="C92" t="str">
            <v>001</v>
          </cell>
          <cell r="D92" t="str">
            <v>1001542</v>
          </cell>
          <cell r="E92" t="str">
            <v>1010</v>
          </cell>
          <cell r="F92" t="str">
            <v>10</v>
          </cell>
          <cell r="G92">
            <v>520.94871140999999</v>
          </cell>
          <cell r="H92">
            <v>516.62870081000005</v>
          </cell>
          <cell r="I92">
            <v>516.99366018000001</v>
          </cell>
          <cell r="J92">
            <v>47.029702970000002</v>
          </cell>
          <cell r="K92">
            <v>22.383922380000001</v>
          </cell>
          <cell r="L92">
            <v>7.1853870200000003</v>
          </cell>
          <cell r="M92">
            <v>8.8509474499999996</v>
          </cell>
          <cell r="N92">
            <v>17.812172220000001</v>
          </cell>
          <cell r="O92">
            <v>57.875</v>
          </cell>
          <cell r="P92">
            <v>8.3567896699999995</v>
          </cell>
          <cell r="Q92">
            <v>82.1</v>
          </cell>
          <cell r="R92">
            <v>43.589076310000003</v>
          </cell>
          <cell r="S92">
            <v>19.600000000000001</v>
          </cell>
          <cell r="T92">
            <v>7.7952349300000012</v>
          </cell>
          <cell r="U92">
            <v>7.15617664</v>
          </cell>
          <cell r="V92">
            <v>7.3714893000000004</v>
          </cell>
          <cell r="W92">
            <v>49.5</v>
          </cell>
          <cell r="X92">
            <v>79.8</v>
          </cell>
          <cell r="Y92">
            <v>34.200000000000003</v>
          </cell>
          <cell r="Z92">
            <v>43.7</v>
          </cell>
          <cell r="AA92">
            <v>26.4</v>
          </cell>
          <cell r="AB92">
            <v>7.3889461000000001</v>
          </cell>
          <cell r="AC92">
            <v>1</v>
          </cell>
          <cell r="AD92">
            <v>271.68</v>
          </cell>
          <cell r="AE92">
            <v>68.506423569999995</v>
          </cell>
          <cell r="AF92">
            <v>57.914606169999999</v>
          </cell>
          <cell r="AG92">
            <v>0.29704691276945427</v>
          </cell>
          <cell r="AH92">
            <v>9.6</v>
          </cell>
          <cell r="AI92">
            <v>50590</v>
          </cell>
          <cell r="AJ92">
            <v>11.7</v>
          </cell>
        </row>
        <row r="93">
          <cell r="A93" t="str">
            <v>1001</v>
          </cell>
          <cell r="B93" t="str">
            <v>100155101</v>
          </cell>
          <cell r="C93" t="str">
            <v>001</v>
          </cell>
          <cell r="D93" t="str">
            <v>1001551</v>
          </cell>
          <cell r="E93" t="str">
            <v>1010</v>
          </cell>
          <cell r="F93" t="str">
            <v>10</v>
          </cell>
          <cell r="G93">
            <v>520.94871140999999</v>
          </cell>
          <cell r="H93">
            <v>516.62870081000005</v>
          </cell>
          <cell r="I93">
            <v>516.99366018000001</v>
          </cell>
          <cell r="J93">
            <v>47.029702970000002</v>
          </cell>
          <cell r="K93">
            <v>22.383922380000001</v>
          </cell>
          <cell r="L93">
            <v>8.7833962299999992</v>
          </cell>
          <cell r="M93">
            <v>9.4112383099999999</v>
          </cell>
          <cell r="N93">
            <v>17.812172220000001</v>
          </cell>
          <cell r="O93">
            <v>57.875</v>
          </cell>
          <cell r="P93">
            <v>8.7833962299999992</v>
          </cell>
          <cell r="Q93">
            <v>82.1</v>
          </cell>
          <cell r="R93">
            <v>43.589076310000003</v>
          </cell>
          <cell r="S93">
            <v>19.600000000000001</v>
          </cell>
          <cell r="T93">
            <v>9.4334839200000005</v>
          </cell>
          <cell r="U93">
            <v>9.4334839200000005</v>
          </cell>
          <cell r="V93">
            <v>7.2896105199999992</v>
          </cell>
          <cell r="W93">
            <v>49.5</v>
          </cell>
          <cell r="X93">
            <v>79.8</v>
          </cell>
          <cell r="Y93">
            <v>34.200000000000003</v>
          </cell>
          <cell r="Z93">
            <v>43.7</v>
          </cell>
          <cell r="AA93">
            <v>26.4</v>
          </cell>
          <cell r="AB93">
            <v>9.0768089799999991</v>
          </cell>
          <cell r="AC93">
            <v>0</v>
          </cell>
          <cell r="AD93">
            <v>271.68</v>
          </cell>
          <cell r="AE93">
            <v>68.506423569999995</v>
          </cell>
          <cell r="AF93">
            <v>57.9009</v>
          </cell>
          <cell r="AG93">
            <v>0.34139456775587396</v>
          </cell>
          <cell r="AH93">
            <v>9.6</v>
          </cell>
          <cell r="AI93">
            <v>50590</v>
          </cell>
          <cell r="AJ93">
            <v>11.7</v>
          </cell>
        </row>
        <row r="94">
          <cell r="A94" t="str">
            <v>1001</v>
          </cell>
          <cell r="B94" t="str">
            <v>100155701</v>
          </cell>
          <cell r="C94" t="str">
            <v>001</v>
          </cell>
          <cell r="D94" t="str">
            <v>1001557</v>
          </cell>
          <cell r="E94" t="str">
            <v>1010</v>
          </cell>
          <cell r="F94" t="str">
            <v>10</v>
          </cell>
          <cell r="G94">
            <v>520.94871140999999</v>
          </cell>
          <cell r="H94">
            <v>516.62870081000005</v>
          </cell>
          <cell r="I94">
            <v>516.99366018000001</v>
          </cell>
          <cell r="J94">
            <v>47.029702970000002</v>
          </cell>
          <cell r="K94">
            <v>22.383922380000001</v>
          </cell>
          <cell r="L94">
            <v>7.4809921599999996</v>
          </cell>
          <cell r="M94">
            <v>10.18659669</v>
          </cell>
          <cell r="N94">
            <v>17.812172220000001</v>
          </cell>
          <cell r="O94">
            <v>57.875</v>
          </cell>
          <cell r="P94">
            <v>9.8375079900000006</v>
          </cell>
          <cell r="Q94">
            <v>82.1</v>
          </cell>
          <cell r="R94">
            <v>43.589076310000003</v>
          </cell>
          <cell r="S94">
            <v>19.600000000000001</v>
          </cell>
          <cell r="T94">
            <v>10.12250259</v>
          </cell>
          <cell r="U94">
            <v>8.7566824200000006</v>
          </cell>
          <cell r="V94">
            <v>8.7649903299999998</v>
          </cell>
          <cell r="W94">
            <v>49.5</v>
          </cell>
          <cell r="X94">
            <v>79.8</v>
          </cell>
          <cell r="Y94">
            <v>34.200000000000003</v>
          </cell>
          <cell r="Z94">
            <v>43.7</v>
          </cell>
          <cell r="AA94">
            <v>26.4</v>
          </cell>
          <cell r="AB94">
            <v>8.7528975199999994</v>
          </cell>
          <cell r="AC94">
            <v>0.99133179000000005</v>
          </cell>
          <cell r="AD94">
            <v>271.68</v>
          </cell>
          <cell r="AE94">
            <v>68.506423569999995</v>
          </cell>
          <cell r="AF94">
            <v>59.602692140000002</v>
          </cell>
          <cell r="AG94">
            <v>0.29486184362532863</v>
          </cell>
          <cell r="AH94">
            <v>9.6</v>
          </cell>
          <cell r="AI94">
            <v>50590</v>
          </cell>
          <cell r="AJ94">
            <v>11.7</v>
          </cell>
        </row>
        <row r="95">
          <cell r="A95" t="str">
            <v>1001</v>
          </cell>
          <cell r="B95" t="str">
            <v>100155901</v>
          </cell>
          <cell r="C95" t="str">
            <v>001</v>
          </cell>
          <cell r="D95" t="str">
            <v>1001559</v>
          </cell>
          <cell r="E95" t="str">
            <v>1010</v>
          </cell>
          <cell r="F95" t="str">
            <v>10</v>
          </cell>
          <cell r="G95">
            <v>520.94871140999999</v>
          </cell>
          <cell r="H95">
            <v>516.62870081000005</v>
          </cell>
          <cell r="I95">
            <v>516.99366018000001</v>
          </cell>
          <cell r="J95">
            <v>47.029702970000002</v>
          </cell>
          <cell r="K95">
            <v>22.383922380000001</v>
          </cell>
          <cell r="L95">
            <v>7.4067107300000004</v>
          </cell>
          <cell r="M95">
            <v>10.807179250000001</v>
          </cell>
          <cell r="N95">
            <v>17.812172220000001</v>
          </cell>
          <cell r="O95">
            <v>57.875</v>
          </cell>
          <cell r="P95">
            <v>10.08368185</v>
          </cell>
          <cell r="Q95">
            <v>82.1</v>
          </cell>
          <cell r="R95">
            <v>43.589076310000003</v>
          </cell>
          <cell r="S95">
            <v>19.600000000000001</v>
          </cell>
          <cell r="T95">
            <v>10.476047769999999</v>
          </cell>
          <cell r="U95">
            <v>7.4849302800000004</v>
          </cell>
          <cell r="V95">
            <v>7.4849302800000004</v>
          </cell>
          <cell r="W95">
            <v>49.5</v>
          </cell>
          <cell r="X95">
            <v>79.8</v>
          </cell>
          <cell r="Y95">
            <v>34.200000000000003</v>
          </cell>
          <cell r="Z95">
            <v>43.7</v>
          </cell>
          <cell r="AA95">
            <v>26.4</v>
          </cell>
          <cell r="AB95">
            <v>7.4849302800000004</v>
          </cell>
          <cell r="AC95">
            <v>2.5889519999999999E-2</v>
          </cell>
          <cell r="AD95">
            <v>271.68</v>
          </cell>
          <cell r="AE95">
            <v>68.506423569999995</v>
          </cell>
          <cell r="AF95">
            <v>59.610100000000003</v>
          </cell>
          <cell r="AG95">
            <v>0.30485579165831445</v>
          </cell>
          <cell r="AH95">
            <v>9.6</v>
          </cell>
          <cell r="AI95">
            <v>50590</v>
          </cell>
          <cell r="AJ95">
            <v>11.7</v>
          </cell>
        </row>
        <row r="96">
          <cell r="A96" t="str">
            <v>1001</v>
          </cell>
          <cell r="B96" t="str">
            <v>100156501</v>
          </cell>
          <cell r="D96" t="str">
            <v>1001565</v>
          </cell>
          <cell r="E96" t="str">
            <v>1010</v>
          </cell>
          <cell r="F96" t="str">
            <v>10</v>
          </cell>
          <cell r="G96">
            <v>520.94871140999999</v>
          </cell>
          <cell r="H96">
            <v>516.62870081000005</v>
          </cell>
          <cell r="I96">
            <v>516.99366018000001</v>
          </cell>
          <cell r="J96">
            <v>47.029702970000002</v>
          </cell>
          <cell r="K96">
            <v>22.383922380000001</v>
          </cell>
          <cell r="L96">
            <v>9.1137193300000003</v>
          </cell>
          <cell r="M96">
            <v>9.7847603200000002</v>
          </cell>
          <cell r="N96">
            <v>17.812172220000001</v>
          </cell>
          <cell r="O96">
            <v>57.875</v>
          </cell>
          <cell r="P96">
            <v>9.5042033000000004</v>
          </cell>
          <cell r="Q96">
            <v>82.1</v>
          </cell>
          <cell r="R96">
            <v>42.33995299</v>
          </cell>
          <cell r="S96">
            <v>19.600000000000001</v>
          </cell>
          <cell r="T96">
            <v>9.6133357700000008</v>
          </cell>
          <cell r="U96">
            <v>9.1739875400000006</v>
          </cell>
          <cell r="V96">
            <v>9.1762663900000003</v>
          </cell>
          <cell r="W96">
            <v>49.5</v>
          </cell>
          <cell r="X96">
            <v>79.8</v>
          </cell>
          <cell r="Y96">
            <v>34.200000000000003</v>
          </cell>
          <cell r="Z96">
            <v>43.7</v>
          </cell>
          <cell r="AA96">
            <v>26.4</v>
          </cell>
          <cell r="AB96">
            <v>9.3913277100000006</v>
          </cell>
          <cell r="AC96">
            <v>0.56845652000000002</v>
          </cell>
          <cell r="AD96">
            <v>271.68</v>
          </cell>
          <cell r="AE96">
            <v>68.506423569999995</v>
          </cell>
          <cell r="AF96">
            <v>59.610100000000003</v>
          </cell>
          <cell r="AG96">
            <v>0.31716222014820711</v>
          </cell>
          <cell r="AH96">
            <v>9.6</v>
          </cell>
          <cell r="AI96">
            <v>50590</v>
          </cell>
          <cell r="AJ96">
            <v>11.7</v>
          </cell>
        </row>
        <row r="97">
          <cell r="A97" t="str">
            <v>1002</v>
          </cell>
          <cell r="B97" t="str">
            <v>100200101</v>
          </cell>
          <cell r="D97" t="str">
            <v>1002001</v>
          </cell>
          <cell r="E97" t="str">
            <v>1020</v>
          </cell>
          <cell r="F97" t="str">
            <v>10</v>
          </cell>
          <cell r="G97">
            <v>520.94871140999999</v>
          </cell>
          <cell r="H97">
            <v>516.62870081000005</v>
          </cell>
          <cell r="I97">
            <v>516.99366018000001</v>
          </cell>
          <cell r="J97">
            <v>26.086956520000001</v>
          </cell>
          <cell r="K97">
            <v>16.323082119999999</v>
          </cell>
          <cell r="L97">
            <v>8.9617508000000008</v>
          </cell>
          <cell r="M97">
            <v>9.1450549100000007</v>
          </cell>
          <cell r="N97">
            <v>12.624030980000001</v>
          </cell>
          <cell r="O97">
            <v>57.875</v>
          </cell>
          <cell r="P97">
            <v>9.2276890100000006</v>
          </cell>
          <cell r="Q97">
            <v>83.9</v>
          </cell>
          <cell r="R97">
            <v>42.33995299</v>
          </cell>
          <cell r="S97">
            <v>14.5</v>
          </cell>
          <cell r="T97">
            <v>9.1363708500000005</v>
          </cell>
          <cell r="U97">
            <v>8.9704320699999993</v>
          </cell>
          <cell r="V97">
            <v>9.1162494499999998</v>
          </cell>
          <cell r="W97">
            <v>41.8</v>
          </cell>
          <cell r="X97">
            <v>81.400000000000006</v>
          </cell>
          <cell r="Y97">
            <v>30.5</v>
          </cell>
          <cell r="Z97">
            <v>32.6</v>
          </cell>
          <cell r="AA97">
            <v>23</v>
          </cell>
          <cell r="AB97">
            <v>8.8363739300000006</v>
          </cell>
          <cell r="AC97">
            <v>0.81812733000000004</v>
          </cell>
          <cell r="AD97">
            <v>243.37</v>
          </cell>
          <cell r="AE97">
            <v>63.91775392000001</v>
          </cell>
          <cell r="AF97">
            <v>52.08829999999999</v>
          </cell>
          <cell r="AG97">
            <v>0.2819601192718994</v>
          </cell>
          <cell r="AH97">
            <v>20</v>
          </cell>
          <cell r="AI97">
            <v>42050</v>
          </cell>
          <cell r="AJ97">
            <v>11.7</v>
          </cell>
        </row>
        <row r="98">
          <cell r="A98" t="str">
            <v>1002</v>
          </cell>
          <cell r="B98" t="str">
            <v>100200201</v>
          </cell>
          <cell r="D98" t="str">
            <v>1002002</v>
          </cell>
          <cell r="E98" t="str">
            <v>1020</v>
          </cell>
          <cell r="F98" t="str">
            <v>10</v>
          </cell>
          <cell r="G98">
            <v>520.94871140999999</v>
          </cell>
          <cell r="H98">
            <v>516.62870081000005</v>
          </cell>
          <cell r="I98">
            <v>516.99366018000001</v>
          </cell>
          <cell r="J98">
            <v>26.086956520000001</v>
          </cell>
          <cell r="K98">
            <v>16.323082119999999</v>
          </cell>
          <cell r="L98">
            <v>7.6299757099999992</v>
          </cell>
          <cell r="M98">
            <v>7.6299757099999992</v>
          </cell>
          <cell r="N98">
            <v>12.624030980000001</v>
          </cell>
          <cell r="O98">
            <v>57.875</v>
          </cell>
          <cell r="P98">
            <v>9.3903258699999999</v>
          </cell>
          <cell r="Q98">
            <v>83.9</v>
          </cell>
          <cell r="R98">
            <v>42.33995299</v>
          </cell>
          <cell r="S98">
            <v>14.5</v>
          </cell>
          <cell r="T98">
            <v>9.3903258699999999</v>
          </cell>
          <cell r="U98">
            <v>9.3903258699999999</v>
          </cell>
          <cell r="V98">
            <v>9.3903258699999999</v>
          </cell>
          <cell r="W98">
            <v>41.8</v>
          </cell>
          <cell r="X98">
            <v>81.400000000000006</v>
          </cell>
          <cell r="Y98">
            <v>30.5</v>
          </cell>
          <cell r="Z98">
            <v>32.6</v>
          </cell>
          <cell r="AA98">
            <v>23</v>
          </cell>
          <cell r="AB98">
            <v>8.74033674</v>
          </cell>
          <cell r="AC98">
            <v>1</v>
          </cell>
          <cell r="AD98">
            <v>243.37</v>
          </cell>
          <cell r="AE98">
            <v>63.91775392000001</v>
          </cell>
          <cell r="AF98">
            <v>52.08829999999999</v>
          </cell>
          <cell r="AG98">
            <v>0.23240282668951068</v>
          </cell>
          <cell r="AH98">
            <v>20</v>
          </cell>
          <cell r="AI98">
            <v>42050</v>
          </cell>
          <cell r="AJ98">
            <v>11.7</v>
          </cell>
        </row>
        <row r="99">
          <cell r="A99" t="str">
            <v>1002</v>
          </cell>
          <cell r="B99" t="str">
            <v>100200501</v>
          </cell>
          <cell r="D99" t="str">
            <v>1002005</v>
          </cell>
          <cell r="E99" t="str">
            <v>1020</v>
          </cell>
          <cell r="F99" t="str">
            <v>10</v>
          </cell>
          <cell r="G99">
            <v>520.94871140999999</v>
          </cell>
          <cell r="H99">
            <v>516.62870081000005</v>
          </cell>
          <cell r="I99">
            <v>516.99366018000001</v>
          </cell>
          <cell r="J99">
            <v>26.086956520000001</v>
          </cell>
          <cell r="K99">
            <v>16.323082119999999</v>
          </cell>
          <cell r="L99">
            <v>7.8785341999999998</v>
          </cell>
          <cell r="M99">
            <v>8.6090428499999998</v>
          </cell>
          <cell r="N99">
            <v>12.624030980000001</v>
          </cell>
          <cell r="O99">
            <v>57.875</v>
          </cell>
          <cell r="P99">
            <v>8.6621589599999993</v>
          </cell>
          <cell r="Q99">
            <v>83.9</v>
          </cell>
          <cell r="R99">
            <v>42.33995299</v>
          </cell>
          <cell r="S99">
            <v>14.5</v>
          </cell>
          <cell r="T99">
            <v>8.5906295099999994</v>
          </cell>
          <cell r="U99">
            <v>8.5906295099999994</v>
          </cell>
          <cell r="V99">
            <v>8.5231752600000004</v>
          </cell>
          <cell r="W99">
            <v>41.8</v>
          </cell>
          <cell r="X99">
            <v>81.400000000000006</v>
          </cell>
          <cell r="Y99">
            <v>30.5</v>
          </cell>
          <cell r="Z99">
            <v>32.6</v>
          </cell>
          <cell r="AA99">
            <v>23</v>
          </cell>
          <cell r="AB99">
            <v>7.9783109699999999</v>
          </cell>
          <cell r="AC99">
            <v>1</v>
          </cell>
          <cell r="AD99">
            <v>243.37</v>
          </cell>
          <cell r="AE99">
            <v>63.91775392000001</v>
          </cell>
          <cell r="AF99">
            <v>52.08829999999999</v>
          </cell>
          <cell r="AG99">
            <v>0.25863548635732908</v>
          </cell>
          <cell r="AH99">
            <v>20</v>
          </cell>
          <cell r="AI99">
            <v>42050</v>
          </cell>
          <cell r="AJ99">
            <v>11.7</v>
          </cell>
        </row>
        <row r="100">
          <cell r="A100" t="str">
            <v>1002</v>
          </cell>
          <cell r="B100" t="str">
            <v>100200601</v>
          </cell>
          <cell r="D100" t="str">
            <v>1002006</v>
          </cell>
          <cell r="E100" t="str">
            <v>1020</v>
          </cell>
          <cell r="F100" t="str">
            <v>10</v>
          </cell>
          <cell r="G100">
            <v>520.94871140999999</v>
          </cell>
          <cell r="H100">
            <v>516.62870081000005</v>
          </cell>
          <cell r="I100">
            <v>516.99366018000001</v>
          </cell>
          <cell r="J100">
            <v>26.086956520000001</v>
          </cell>
          <cell r="K100">
            <v>16.323082119999999</v>
          </cell>
          <cell r="L100">
            <v>9.0817112299999998</v>
          </cell>
          <cell r="M100">
            <v>10.08963511</v>
          </cell>
          <cell r="N100">
            <v>12.624030980000001</v>
          </cell>
          <cell r="O100">
            <v>57.875</v>
          </cell>
          <cell r="P100">
            <v>10.13729405</v>
          </cell>
          <cell r="Q100">
            <v>83.9</v>
          </cell>
          <cell r="R100">
            <v>42.33995299</v>
          </cell>
          <cell r="S100">
            <v>14.5</v>
          </cell>
          <cell r="T100">
            <v>9.0627680099999992</v>
          </cell>
          <cell r="U100">
            <v>8.8046252299999992</v>
          </cell>
          <cell r="V100">
            <v>10.13729405</v>
          </cell>
          <cell r="W100">
            <v>41.8</v>
          </cell>
          <cell r="X100">
            <v>81.400000000000006</v>
          </cell>
          <cell r="Y100">
            <v>30.5</v>
          </cell>
          <cell r="Z100">
            <v>32.6</v>
          </cell>
          <cell r="AA100">
            <v>23</v>
          </cell>
          <cell r="AB100">
            <v>8.6676800200000006</v>
          </cell>
          <cell r="AC100">
            <v>0</v>
          </cell>
          <cell r="AD100">
            <v>243.37</v>
          </cell>
          <cell r="AE100">
            <v>63.91775392000001</v>
          </cell>
          <cell r="AF100">
            <v>52.08829999999999</v>
          </cell>
          <cell r="AG100">
            <v>0.25459670035626114</v>
          </cell>
          <cell r="AH100">
            <v>20</v>
          </cell>
          <cell r="AI100">
            <v>42050</v>
          </cell>
          <cell r="AJ100">
            <v>11.7</v>
          </cell>
        </row>
        <row r="101">
          <cell r="A101" t="str">
            <v>1002</v>
          </cell>
          <cell r="B101" t="str">
            <v>100200801</v>
          </cell>
          <cell r="D101" t="str">
            <v>1002008</v>
          </cell>
          <cell r="E101" t="str">
            <v>1020</v>
          </cell>
          <cell r="F101" t="str">
            <v>10</v>
          </cell>
          <cell r="G101">
            <v>520.94871140999999</v>
          </cell>
          <cell r="H101">
            <v>516.62870081000005</v>
          </cell>
          <cell r="I101">
            <v>516.99366018000001</v>
          </cell>
          <cell r="J101">
            <v>26.086956520000001</v>
          </cell>
          <cell r="K101">
            <v>16.323082119999999</v>
          </cell>
          <cell r="L101">
            <v>7.5342283300000004</v>
          </cell>
          <cell r="M101">
            <v>10.35739356</v>
          </cell>
          <cell r="N101">
            <v>12.624030980000001</v>
          </cell>
          <cell r="O101">
            <v>57.875</v>
          </cell>
          <cell r="P101">
            <v>10.22357631</v>
          </cell>
          <cell r="Q101">
            <v>83.9</v>
          </cell>
          <cell r="R101">
            <v>42.33995299</v>
          </cell>
          <cell r="S101">
            <v>14.5</v>
          </cell>
          <cell r="T101">
            <v>7.8663389199999996</v>
          </cell>
          <cell r="U101">
            <v>7.8663389199999996</v>
          </cell>
          <cell r="V101">
            <v>10.22357631</v>
          </cell>
          <cell r="W101">
            <v>41.8</v>
          </cell>
          <cell r="X101">
            <v>81.400000000000006</v>
          </cell>
          <cell r="Y101">
            <v>30.5</v>
          </cell>
          <cell r="Z101">
            <v>32.6</v>
          </cell>
          <cell r="AA101">
            <v>23</v>
          </cell>
          <cell r="AB101">
            <v>7.5283317699999994</v>
          </cell>
          <cell r="AC101">
            <v>0</v>
          </cell>
          <cell r="AD101">
            <v>243.37</v>
          </cell>
          <cell r="AE101">
            <v>63.91775392000001</v>
          </cell>
          <cell r="AF101">
            <v>52.08829999999999</v>
          </cell>
          <cell r="AG101">
            <v>0.22428423190777744</v>
          </cell>
          <cell r="AH101">
            <v>20</v>
          </cell>
          <cell r="AI101">
            <v>42050</v>
          </cell>
          <cell r="AJ101">
            <v>11.7</v>
          </cell>
        </row>
        <row r="102">
          <cell r="A102" t="str">
            <v>1002</v>
          </cell>
          <cell r="B102" t="str">
            <v>100200901</v>
          </cell>
          <cell r="D102" t="str">
            <v>1002009</v>
          </cell>
          <cell r="E102" t="str">
            <v>1020</v>
          </cell>
          <cell r="F102" t="str">
            <v>10</v>
          </cell>
          <cell r="G102">
            <v>520.94871140999999</v>
          </cell>
          <cell r="H102">
            <v>516.62870081000005</v>
          </cell>
          <cell r="I102">
            <v>516.99366018000001</v>
          </cell>
          <cell r="J102">
            <v>26.086956520000001</v>
          </cell>
          <cell r="K102">
            <v>16.323082119999999</v>
          </cell>
          <cell r="L102">
            <v>9.1446278299999992</v>
          </cell>
          <cell r="M102">
            <v>10.80811048</v>
          </cell>
          <cell r="N102">
            <v>12.624030980000001</v>
          </cell>
          <cell r="O102">
            <v>57.875</v>
          </cell>
          <cell r="P102">
            <v>10.80811048</v>
          </cell>
          <cell r="Q102">
            <v>83.9</v>
          </cell>
          <cell r="R102">
            <v>42.33995299</v>
          </cell>
          <cell r="S102">
            <v>14.5</v>
          </cell>
          <cell r="T102">
            <v>9.7863917800000007</v>
          </cell>
          <cell r="U102">
            <v>9.7863917800000007</v>
          </cell>
          <cell r="V102">
            <v>10.35748882</v>
          </cell>
          <cell r="W102">
            <v>41.8</v>
          </cell>
          <cell r="X102">
            <v>81.400000000000006</v>
          </cell>
          <cell r="Y102">
            <v>30.5</v>
          </cell>
          <cell r="Z102">
            <v>32.6</v>
          </cell>
          <cell r="AA102">
            <v>23</v>
          </cell>
          <cell r="AB102">
            <v>9.7039994899999993</v>
          </cell>
          <cell r="AC102">
            <v>0</v>
          </cell>
          <cell r="AD102">
            <v>243.37</v>
          </cell>
          <cell r="AE102">
            <v>63.91775392000001</v>
          </cell>
          <cell r="AF102">
            <v>52.08829999999999</v>
          </cell>
          <cell r="AG102">
            <v>0.22074187371394766</v>
          </cell>
          <cell r="AH102">
            <v>20</v>
          </cell>
          <cell r="AI102">
            <v>42050</v>
          </cell>
          <cell r="AJ102">
            <v>11.7</v>
          </cell>
        </row>
        <row r="103">
          <cell r="A103" t="str">
            <v>1002</v>
          </cell>
          <cell r="B103" t="str">
            <v>100201101</v>
          </cell>
          <cell r="D103" t="str">
            <v>1002011</v>
          </cell>
          <cell r="E103" t="str">
            <v>1020</v>
          </cell>
          <cell r="F103" t="str">
            <v>10</v>
          </cell>
          <cell r="G103">
            <v>520.94871140999999</v>
          </cell>
          <cell r="H103">
            <v>516.62870081000005</v>
          </cell>
          <cell r="I103">
            <v>516.99366018000001</v>
          </cell>
          <cell r="J103">
            <v>26.086956520000001</v>
          </cell>
          <cell r="K103">
            <v>16.323082119999999</v>
          </cell>
          <cell r="L103">
            <v>7.2276624999999992</v>
          </cell>
          <cell r="M103">
            <v>10.81977828</v>
          </cell>
          <cell r="N103">
            <v>12.624030980000001</v>
          </cell>
          <cell r="O103">
            <v>57.875</v>
          </cell>
          <cell r="P103">
            <v>10.81977828</v>
          </cell>
          <cell r="Q103">
            <v>83.9</v>
          </cell>
          <cell r="R103">
            <v>42.33995299</v>
          </cell>
          <cell r="S103">
            <v>14.5</v>
          </cell>
          <cell r="T103">
            <v>9.4334839200000005</v>
          </cell>
          <cell r="U103">
            <v>9.4334839200000005</v>
          </cell>
          <cell r="V103">
            <v>10.344963099999999</v>
          </cell>
          <cell r="W103">
            <v>41.8</v>
          </cell>
          <cell r="X103">
            <v>81.400000000000006</v>
          </cell>
          <cell r="Y103">
            <v>30.5</v>
          </cell>
          <cell r="Z103">
            <v>32.6</v>
          </cell>
          <cell r="AA103">
            <v>23</v>
          </cell>
          <cell r="AB103">
            <v>9.6158054800000006</v>
          </cell>
          <cell r="AC103">
            <v>0</v>
          </cell>
          <cell r="AD103">
            <v>243.37</v>
          </cell>
          <cell r="AE103">
            <v>63.91775392000001</v>
          </cell>
          <cell r="AF103">
            <v>52.08829999999999</v>
          </cell>
          <cell r="AG103">
            <v>0.22392477681097542</v>
          </cell>
          <cell r="AH103">
            <v>20</v>
          </cell>
          <cell r="AI103">
            <v>42050</v>
          </cell>
          <cell r="AJ103">
            <v>11.7</v>
          </cell>
        </row>
        <row r="104">
          <cell r="A104" t="str">
            <v>1002</v>
          </cell>
          <cell r="B104" t="str">
            <v>100201201</v>
          </cell>
          <cell r="D104" t="str">
            <v>1002012</v>
          </cell>
          <cell r="E104" t="str">
            <v>1020</v>
          </cell>
          <cell r="F104" t="str">
            <v>10</v>
          </cell>
          <cell r="G104">
            <v>520.94871140999999</v>
          </cell>
          <cell r="H104">
            <v>516.62870081000005</v>
          </cell>
          <cell r="I104">
            <v>516.99366018000001</v>
          </cell>
          <cell r="J104">
            <v>26.086956520000001</v>
          </cell>
          <cell r="K104">
            <v>16.323082119999999</v>
          </cell>
          <cell r="L104">
            <v>10.10299393</v>
          </cell>
          <cell r="M104">
            <v>11.19951524</v>
          </cell>
          <cell r="N104">
            <v>12.624030980000001</v>
          </cell>
          <cell r="O104">
            <v>57.875</v>
          </cell>
          <cell r="P104">
            <v>11.19951524</v>
          </cell>
          <cell r="Q104">
            <v>83.9</v>
          </cell>
          <cell r="R104">
            <v>42.33995299</v>
          </cell>
          <cell r="S104">
            <v>14.5</v>
          </cell>
          <cell r="T104">
            <v>10.126631100000001</v>
          </cell>
          <cell r="U104">
            <v>10.722606369999999</v>
          </cell>
          <cell r="V104">
            <v>10.126631100000001</v>
          </cell>
          <cell r="W104">
            <v>41.8</v>
          </cell>
          <cell r="X104">
            <v>81.400000000000006</v>
          </cell>
          <cell r="Y104">
            <v>30.5</v>
          </cell>
          <cell r="Z104">
            <v>32.6</v>
          </cell>
          <cell r="AA104">
            <v>23</v>
          </cell>
          <cell r="AB104">
            <v>9.9641121699999999</v>
          </cell>
          <cell r="AC104">
            <v>0</v>
          </cell>
          <cell r="AD104">
            <v>243.37</v>
          </cell>
          <cell r="AE104">
            <v>63.91775392000001</v>
          </cell>
          <cell r="AF104">
            <v>52.08829999999999</v>
          </cell>
          <cell r="AG104">
            <v>0.23898466039098482</v>
          </cell>
          <cell r="AH104">
            <v>20</v>
          </cell>
          <cell r="AI104">
            <v>42050</v>
          </cell>
          <cell r="AJ104">
            <v>11.7</v>
          </cell>
        </row>
        <row r="105">
          <cell r="A105" t="str">
            <v>1002</v>
          </cell>
          <cell r="B105" t="str">
            <v>100201301</v>
          </cell>
          <cell r="D105" t="str">
            <v>1002013</v>
          </cell>
          <cell r="E105" t="str">
            <v>1020</v>
          </cell>
          <cell r="F105" t="str">
            <v>10</v>
          </cell>
          <cell r="G105">
            <v>520.94871140999999</v>
          </cell>
          <cell r="H105">
            <v>516.62870081000005</v>
          </cell>
          <cell r="I105">
            <v>516.99366018000001</v>
          </cell>
          <cell r="J105">
            <v>26.086956520000001</v>
          </cell>
          <cell r="K105">
            <v>16.323082119999999</v>
          </cell>
          <cell r="L105">
            <v>9.4760068700000009</v>
          </cell>
          <cell r="M105">
            <v>10.81977828</v>
          </cell>
          <cell r="N105">
            <v>12.624030980000001</v>
          </cell>
          <cell r="O105">
            <v>57.875</v>
          </cell>
          <cell r="P105">
            <v>10.81977828</v>
          </cell>
          <cell r="Q105">
            <v>83.9</v>
          </cell>
          <cell r="R105">
            <v>42.33995299</v>
          </cell>
          <cell r="S105">
            <v>14.5</v>
          </cell>
          <cell r="T105">
            <v>10.095346810000001</v>
          </cell>
          <cell r="U105">
            <v>10.095346810000001</v>
          </cell>
          <cell r="V105">
            <v>10.23261143</v>
          </cell>
          <cell r="W105">
            <v>41.8</v>
          </cell>
          <cell r="X105">
            <v>81.400000000000006</v>
          </cell>
          <cell r="Y105">
            <v>30.5</v>
          </cell>
          <cell r="Z105">
            <v>32.6</v>
          </cell>
          <cell r="AA105">
            <v>23</v>
          </cell>
          <cell r="AB105">
            <v>10.110542369999999</v>
          </cell>
          <cell r="AC105">
            <v>0</v>
          </cell>
          <cell r="AD105">
            <v>243.37</v>
          </cell>
          <cell r="AE105">
            <v>63.91775392000001</v>
          </cell>
          <cell r="AF105">
            <v>52.08829999999999</v>
          </cell>
          <cell r="AG105">
            <v>0.25338153690972137</v>
          </cell>
          <cell r="AH105">
            <v>20</v>
          </cell>
          <cell r="AI105">
            <v>42050</v>
          </cell>
          <cell r="AJ105">
            <v>11.7</v>
          </cell>
        </row>
        <row r="106">
          <cell r="A106" t="str">
            <v>1002</v>
          </cell>
          <cell r="B106" t="str">
            <v>100201401</v>
          </cell>
          <cell r="D106" t="str">
            <v>1002014</v>
          </cell>
          <cell r="E106" t="str">
            <v>1020</v>
          </cell>
          <cell r="F106" t="str">
            <v>10</v>
          </cell>
          <cell r="G106">
            <v>520.94871140999999</v>
          </cell>
          <cell r="H106">
            <v>516.62870081000005</v>
          </cell>
          <cell r="I106">
            <v>516.99366018000001</v>
          </cell>
          <cell r="J106">
            <v>26.086956520000001</v>
          </cell>
          <cell r="K106">
            <v>16.323082119999999</v>
          </cell>
          <cell r="L106">
            <v>9.8071968900000002</v>
          </cell>
          <cell r="M106">
            <v>11.225243389999999</v>
          </cell>
          <cell r="N106">
            <v>12.624030980000001</v>
          </cell>
          <cell r="O106">
            <v>57.875</v>
          </cell>
          <cell r="P106">
            <v>11.225243389999999</v>
          </cell>
          <cell r="Q106">
            <v>83.9</v>
          </cell>
          <cell r="R106">
            <v>42.33995299</v>
          </cell>
          <cell r="S106">
            <v>14.5</v>
          </cell>
          <cell r="T106">
            <v>10.08041961</v>
          </cell>
          <cell r="U106">
            <v>10.2073628</v>
          </cell>
          <cell r="V106">
            <v>10.08041961</v>
          </cell>
          <cell r="W106">
            <v>41.8</v>
          </cell>
          <cell r="X106">
            <v>81.400000000000006</v>
          </cell>
          <cell r="Y106">
            <v>30.5</v>
          </cell>
          <cell r="Z106">
            <v>32.6</v>
          </cell>
          <cell r="AA106">
            <v>23</v>
          </cell>
          <cell r="AB106">
            <v>9.8819574299999999</v>
          </cell>
          <cell r="AC106">
            <v>1.69973E-2</v>
          </cell>
          <cell r="AD106">
            <v>243.37</v>
          </cell>
          <cell r="AE106">
            <v>63.91775392000001</v>
          </cell>
          <cell r="AF106">
            <v>52.08829999999999</v>
          </cell>
          <cell r="AG106">
            <v>0.19458677950198008</v>
          </cell>
          <cell r="AH106">
            <v>20</v>
          </cell>
          <cell r="AI106">
            <v>42050</v>
          </cell>
          <cell r="AJ106">
            <v>11.7</v>
          </cell>
        </row>
        <row r="107">
          <cell r="A107" t="str">
            <v>1002</v>
          </cell>
          <cell r="B107" t="str">
            <v>100201501</v>
          </cell>
          <cell r="D107" t="str">
            <v>1002015</v>
          </cell>
          <cell r="E107" t="str">
            <v>1020</v>
          </cell>
          <cell r="F107" t="str">
            <v>10</v>
          </cell>
          <cell r="G107">
            <v>520.94871140999999</v>
          </cell>
          <cell r="H107">
            <v>516.62870081000005</v>
          </cell>
          <cell r="I107">
            <v>516.99366018000001</v>
          </cell>
          <cell r="J107">
            <v>26.086956520000001</v>
          </cell>
          <cell r="K107">
            <v>16.323082119999999</v>
          </cell>
          <cell r="L107">
            <v>9.8595356699999996</v>
          </cell>
          <cell r="M107">
            <v>10.81977828</v>
          </cell>
          <cell r="N107">
            <v>12.624030980000001</v>
          </cell>
          <cell r="O107">
            <v>57.875</v>
          </cell>
          <cell r="P107">
            <v>10.81977828</v>
          </cell>
          <cell r="Q107">
            <v>83.9</v>
          </cell>
          <cell r="R107">
            <v>42.33995299</v>
          </cell>
          <cell r="S107">
            <v>14.5</v>
          </cell>
          <cell r="T107">
            <v>10.126631100000001</v>
          </cell>
          <cell r="U107">
            <v>10.70056673</v>
          </cell>
          <cell r="V107">
            <v>10.126631100000001</v>
          </cell>
          <cell r="W107">
            <v>41.8</v>
          </cell>
          <cell r="X107">
            <v>81.400000000000006</v>
          </cell>
          <cell r="Y107">
            <v>30.5</v>
          </cell>
          <cell r="Z107">
            <v>32.6</v>
          </cell>
          <cell r="AA107">
            <v>23</v>
          </cell>
          <cell r="AB107">
            <v>10.612286599999999</v>
          </cell>
          <cell r="AC107">
            <v>0</v>
          </cell>
          <cell r="AD107">
            <v>243.37</v>
          </cell>
          <cell r="AE107">
            <v>63.91775392000001</v>
          </cell>
          <cell r="AF107">
            <v>52.08829999999999</v>
          </cell>
          <cell r="AG107">
            <v>0.22536613486136153</v>
          </cell>
          <cell r="AH107">
            <v>20</v>
          </cell>
          <cell r="AI107">
            <v>42050</v>
          </cell>
          <cell r="AJ107">
            <v>11.7</v>
          </cell>
        </row>
        <row r="108">
          <cell r="A108" t="str">
            <v>1002</v>
          </cell>
          <cell r="B108" t="str">
            <v>100201601</v>
          </cell>
          <cell r="D108" t="str">
            <v>1002016</v>
          </cell>
          <cell r="E108" t="str">
            <v>1020</v>
          </cell>
          <cell r="F108" t="str">
            <v>10</v>
          </cell>
          <cell r="G108">
            <v>520.94871140999999</v>
          </cell>
          <cell r="H108">
            <v>516.62870081000005</v>
          </cell>
          <cell r="I108">
            <v>516.99366018000001</v>
          </cell>
          <cell r="J108">
            <v>26.086956520000001</v>
          </cell>
          <cell r="K108">
            <v>16.323082119999999</v>
          </cell>
          <cell r="L108">
            <v>9.7624422899999992</v>
          </cell>
          <cell r="M108">
            <v>10.650483510000001</v>
          </cell>
          <cell r="N108">
            <v>12.624030980000001</v>
          </cell>
          <cell r="O108">
            <v>57.875</v>
          </cell>
          <cell r="P108">
            <v>10.78109982</v>
          </cell>
          <cell r="Q108">
            <v>83.9</v>
          </cell>
          <cell r="R108">
            <v>42.33995299</v>
          </cell>
          <cell r="S108">
            <v>14.5</v>
          </cell>
          <cell r="T108">
            <v>9.6642781299999996</v>
          </cell>
          <cell r="U108">
            <v>9.6160721099999993</v>
          </cell>
          <cell r="V108">
            <v>9.6642781299999996</v>
          </cell>
          <cell r="W108">
            <v>41.8</v>
          </cell>
          <cell r="X108">
            <v>81.400000000000006</v>
          </cell>
          <cell r="Y108">
            <v>30.5</v>
          </cell>
          <cell r="Z108">
            <v>32.6</v>
          </cell>
          <cell r="AA108">
            <v>23</v>
          </cell>
          <cell r="AB108">
            <v>9.6150051600000008</v>
          </cell>
          <cell r="AC108">
            <v>0.31868920000000001</v>
          </cell>
          <cell r="AD108">
            <v>243.37</v>
          </cell>
          <cell r="AE108">
            <v>63.91775392000001</v>
          </cell>
          <cell r="AF108">
            <v>52.08829999999999</v>
          </cell>
          <cell r="AG108">
            <v>0.24738518834499459</v>
          </cell>
          <cell r="AH108">
            <v>20</v>
          </cell>
          <cell r="AI108">
            <v>42050</v>
          </cell>
          <cell r="AJ108">
            <v>11.7</v>
          </cell>
        </row>
        <row r="109">
          <cell r="A109" t="str">
            <v>1002</v>
          </cell>
          <cell r="B109" t="str">
            <v>100201701</v>
          </cell>
          <cell r="D109" t="str">
            <v>1002017</v>
          </cell>
          <cell r="E109" t="str">
            <v>1020</v>
          </cell>
          <cell r="F109" t="str">
            <v>10</v>
          </cell>
          <cell r="G109">
            <v>520.94871140999999</v>
          </cell>
          <cell r="H109">
            <v>516.62870081000005</v>
          </cell>
          <cell r="I109">
            <v>516.99366018000001</v>
          </cell>
          <cell r="J109">
            <v>26.086956520000001</v>
          </cell>
          <cell r="K109">
            <v>16.323082119999999</v>
          </cell>
          <cell r="L109">
            <v>10.11463949</v>
          </cell>
          <cell r="M109">
            <v>10.11463949</v>
          </cell>
          <cell r="N109">
            <v>12.624030980000001</v>
          </cell>
          <cell r="O109">
            <v>57.875</v>
          </cell>
          <cell r="P109">
            <v>10.75905116</v>
          </cell>
          <cell r="Q109">
            <v>83.9</v>
          </cell>
          <cell r="R109">
            <v>42.33995299</v>
          </cell>
          <cell r="S109">
            <v>14.5</v>
          </cell>
          <cell r="T109">
            <v>9.0617243500000004</v>
          </cell>
          <cell r="U109">
            <v>9.4625766000000002</v>
          </cell>
          <cell r="V109">
            <v>9.0617243500000004</v>
          </cell>
          <cell r="W109">
            <v>41.8</v>
          </cell>
          <cell r="X109">
            <v>81.400000000000006</v>
          </cell>
          <cell r="Y109">
            <v>30.5</v>
          </cell>
          <cell r="Z109">
            <v>32.6</v>
          </cell>
          <cell r="AA109">
            <v>23</v>
          </cell>
          <cell r="AB109">
            <v>9.5654240500000007</v>
          </cell>
          <cell r="AC109">
            <v>5.9547749999999997E-2</v>
          </cell>
          <cell r="AD109">
            <v>243.37</v>
          </cell>
          <cell r="AE109">
            <v>63.91775392000001</v>
          </cell>
          <cell r="AF109">
            <v>52.08829999999999</v>
          </cell>
          <cell r="AG109">
            <v>0.24643821573275085</v>
          </cell>
          <cell r="AH109">
            <v>20</v>
          </cell>
          <cell r="AI109">
            <v>42050</v>
          </cell>
          <cell r="AJ109">
            <v>11.7</v>
          </cell>
        </row>
        <row r="110">
          <cell r="A110" t="str">
            <v>1002</v>
          </cell>
          <cell r="B110" t="str">
            <v>100201801</v>
          </cell>
          <cell r="D110" t="str">
            <v>1002018</v>
          </cell>
          <cell r="E110" t="str">
            <v>1020</v>
          </cell>
          <cell r="F110" t="str">
            <v>10</v>
          </cell>
          <cell r="G110">
            <v>520.94871140999999</v>
          </cell>
          <cell r="H110">
            <v>516.62870081000005</v>
          </cell>
          <cell r="I110">
            <v>516.99366018000001</v>
          </cell>
          <cell r="J110">
            <v>26.086956520000001</v>
          </cell>
          <cell r="K110">
            <v>16.323082119999999</v>
          </cell>
          <cell r="L110">
            <v>7.2765563999999996</v>
          </cell>
          <cell r="M110">
            <v>10.835297239999999</v>
          </cell>
          <cell r="N110">
            <v>12.624030980000001</v>
          </cell>
          <cell r="O110">
            <v>57.875</v>
          </cell>
          <cell r="P110">
            <v>11.17802599</v>
          </cell>
          <cell r="Q110">
            <v>83.9</v>
          </cell>
          <cell r="R110">
            <v>42.33995299</v>
          </cell>
          <cell r="S110">
            <v>14.5</v>
          </cell>
          <cell r="T110">
            <v>7.3926475199999997</v>
          </cell>
          <cell r="U110">
            <v>8.7958849699999995</v>
          </cell>
          <cell r="V110">
            <v>7.3926475199999997</v>
          </cell>
          <cell r="W110">
            <v>41.8</v>
          </cell>
          <cell r="X110">
            <v>81.400000000000006</v>
          </cell>
          <cell r="Y110">
            <v>30.5</v>
          </cell>
          <cell r="Z110">
            <v>32.6</v>
          </cell>
          <cell r="AA110">
            <v>23</v>
          </cell>
          <cell r="AB110">
            <v>8.7096300800000002</v>
          </cell>
          <cell r="AC110">
            <v>1</v>
          </cell>
          <cell r="AD110">
            <v>243.37</v>
          </cell>
          <cell r="AE110">
            <v>63.91775392000001</v>
          </cell>
          <cell r="AF110">
            <v>52.08829999999999</v>
          </cell>
          <cell r="AG110">
            <v>0.23021869983039731</v>
          </cell>
          <cell r="AH110">
            <v>20</v>
          </cell>
          <cell r="AI110">
            <v>42050</v>
          </cell>
          <cell r="AJ110">
            <v>11.7</v>
          </cell>
        </row>
        <row r="111">
          <cell r="A111" t="str">
            <v>1002</v>
          </cell>
          <cell r="B111" t="str">
            <v>100201901</v>
          </cell>
          <cell r="D111" t="str">
            <v>1002019</v>
          </cell>
          <cell r="E111" t="str">
            <v>1020</v>
          </cell>
          <cell r="F111" t="str">
            <v>10</v>
          </cell>
          <cell r="G111">
            <v>520.94871140999999</v>
          </cell>
          <cell r="H111">
            <v>516.62870081000005</v>
          </cell>
          <cell r="I111">
            <v>516.99366018000001</v>
          </cell>
          <cell r="J111">
            <v>26.086956520000001</v>
          </cell>
          <cell r="K111">
            <v>16.323082119999999</v>
          </cell>
          <cell r="L111">
            <v>7.8477625399999997</v>
          </cell>
          <cell r="M111">
            <v>10.81977828</v>
          </cell>
          <cell r="N111">
            <v>12.624030980000001</v>
          </cell>
          <cell r="O111">
            <v>57.875</v>
          </cell>
          <cell r="P111">
            <v>10.81977828</v>
          </cell>
          <cell r="Q111">
            <v>83.9</v>
          </cell>
          <cell r="R111">
            <v>42.33995299</v>
          </cell>
          <cell r="S111">
            <v>14.5</v>
          </cell>
          <cell r="T111">
            <v>7.8477625399999997</v>
          </cell>
          <cell r="U111">
            <v>7.8477625399999997</v>
          </cell>
          <cell r="V111">
            <v>7.8477625399999997</v>
          </cell>
          <cell r="W111">
            <v>41.8</v>
          </cell>
          <cell r="X111">
            <v>81.400000000000006</v>
          </cell>
          <cell r="Y111">
            <v>30.5</v>
          </cell>
          <cell r="Z111">
            <v>32.6</v>
          </cell>
          <cell r="AA111">
            <v>23</v>
          </cell>
          <cell r="AB111">
            <v>7.8477625399999997</v>
          </cell>
          <cell r="AC111">
            <v>1</v>
          </cell>
          <cell r="AD111">
            <v>243.37</v>
          </cell>
          <cell r="AE111">
            <v>63.91775392000001</v>
          </cell>
          <cell r="AF111">
            <v>52.08829999999999</v>
          </cell>
          <cell r="AG111">
            <v>0.2036641800137701</v>
          </cell>
          <cell r="AH111">
            <v>20</v>
          </cell>
          <cell r="AI111">
            <v>42050</v>
          </cell>
          <cell r="AJ111">
            <v>11.7</v>
          </cell>
        </row>
        <row r="112">
          <cell r="A112" t="str">
            <v>1002</v>
          </cell>
          <cell r="B112" t="str">
            <v>100202101</v>
          </cell>
          <cell r="D112" t="str">
            <v>1002021</v>
          </cell>
          <cell r="E112" t="str">
            <v>1020</v>
          </cell>
          <cell r="F112" t="str">
            <v>10</v>
          </cell>
          <cell r="G112">
            <v>520.94871140999999</v>
          </cell>
          <cell r="H112">
            <v>516.62870081000005</v>
          </cell>
          <cell r="I112">
            <v>516.99366018000001</v>
          </cell>
          <cell r="J112">
            <v>26.086956520000001</v>
          </cell>
          <cell r="K112">
            <v>16.323082119999999</v>
          </cell>
          <cell r="L112">
            <v>9.8418780699999999</v>
          </cell>
          <cell r="M112">
            <v>9.8418780699999999</v>
          </cell>
          <cell r="N112">
            <v>12.624030980000001</v>
          </cell>
          <cell r="O112">
            <v>57.875</v>
          </cell>
          <cell r="P112">
            <v>10.798350340000001</v>
          </cell>
          <cell r="Q112">
            <v>83.9</v>
          </cell>
          <cell r="R112">
            <v>42.33995299</v>
          </cell>
          <cell r="S112">
            <v>14.5</v>
          </cell>
          <cell r="T112">
            <v>7.4103471000000001</v>
          </cell>
          <cell r="U112">
            <v>9.4246449699999992</v>
          </cell>
          <cell r="V112">
            <v>7.4103471000000001</v>
          </cell>
          <cell r="W112">
            <v>41.8</v>
          </cell>
          <cell r="X112">
            <v>81.400000000000006</v>
          </cell>
          <cell r="Y112">
            <v>30.5</v>
          </cell>
          <cell r="Z112">
            <v>32.6</v>
          </cell>
          <cell r="AA112">
            <v>23</v>
          </cell>
          <cell r="AB112">
            <v>9.5878859999999992</v>
          </cell>
          <cell r="AC112">
            <v>1</v>
          </cell>
          <cell r="AD112">
            <v>243.37</v>
          </cell>
          <cell r="AE112">
            <v>63.91775392000001</v>
          </cell>
          <cell r="AF112">
            <v>52.08829999999999</v>
          </cell>
          <cell r="AG112">
            <v>0.23888183126286761</v>
          </cell>
          <cell r="AH112">
            <v>20</v>
          </cell>
          <cell r="AI112">
            <v>42050</v>
          </cell>
          <cell r="AJ112">
            <v>11.7</v>
          </cell>
        </row>
        <row r="113">
          <cell r="A113" t="str">
            <v>1002</v>
          </cell>
          <cell r="B113" t="str">
            <v>100202201</v>
          </cell>
          <cell r="D113" t="str">
            <v>1002022</v>
          </cell>
          <cell r="E113" t="str">
            <v>1020</v>
          </cell>
          <cell r="F113" t="str">
            <v>10</v>
          </cell>
          <cell r="G113">
            <v>520.94871140999999</v>
          </cell>
          <cell r="H113">
            <v>516.62870081000005</v>
          </cell>
          <cell r="I113">
            <v>516.99366018000001</v>
          </cell>
          <cell r="J113">
            <v>26.086956520000001</v>
          </cell>
          <cell r="K113">
            <v>16.323082119999999</v>
          </cell>
          <cell r="L113">
            <v>8.9972709099999992</v>
          </cell>
          <cell r="M113">
            <v>8.9972709099999992</v>
          </cell>
          <cell r="N113">
            <v>12.624030980000001</v>
          </cell>
          <cell r="O113">
            <v>57.875</v>
          </cell>
          <cell r="P113">
            <v>9.9329978099999998</v>
          </cell>
          <cell r="Q113">
            <v>83.9</v>
          </cell>
          <cell r="R113">
            <v>42.33995299</v>
          </cell>
          <cell r="S113">
            <v>14.5</v>
          </cell>
          <cell r="T113">
            <v>8.9972709099999992</v>
          </cell>
          <cell r="U113">
            <v>8.9972709099999992</v>
          </cell>
          <cell r="V113">
            <v>8.9972709099999992</v>
          </cell>
          <cell r="W113">
            <v>41.8</v>
          </cell>
          <cell r="X113">
            <v>81.400000000000006</v>
          </cell>
          <cell r="Y113">
            <v>30.5</v>
          </cell>
          <cell r="Z113">
            <v>32.6</v>
          </cell>
          <cell r="AA113">
            <v>23</v>
          </cell>
          <cell r="AB113">
            <v>8.7721454399999992</v>
          </cell>
          <cell r="AC113">
            <v>0.41574736999999995</v>
          </cell>
          <cell r="AD113">
            <v>243.37</v>
          </cell>
          <cell r="AE113">
            <v>63.91775392000001</v>
          </cell>
          <cell r="AF113">
            <v>52.08829999999999</v>
          </cell>
          <cell r="AG113">
            <v>0.26626439775493566</v>
          </cell>
          <cell r="AH113">
            <v>20</v>
          </cell>
          <cell r="AI113">
            <v>42050</v>
          </cell>
          <cell r="AJ113">
            <v>11.7</v>
          </cell>
        </row>
        <row r="114">
          <cell r="A114" t="str">
            <v>1002</v>
          </cell>
          <cell r="B114" t="str">
            <v>100202301</v>
          </cell>
          <cell r="D114" t="str">
            <v>1002023</v>
          </cell>
          <cell r="E114" t="str">
            <v>1020</v>
          </cell>
          <cell r="F114" t="str">
            <v>10</v>
          </cell>
          <cell r="G114">
            <v>520.94871140999999</v>
          </cell>
          <cell r="H114">
            <v>516.62870081000005</v>
          </cell>
          <cell r="I114">
            <v>516.99366018000001</v>
          </cell>
          <cell r="J114">
            <v>26.086956520000001</v>
          </cell>
          <cell r="K114">
            <v>16.323082119999999</v>
          </cell>
          <cell r="L114">
            <v>9.5569043699999998</v>
          </cell>
          <cell r="M114">
            <v>9.5569043699999998</v>
          </cell>
          <cell r="N114">
            <v>12.624030980000001</v>
          </cell>
          <cell r="O114">
            <v>57.875</v>
          </cell>
          <cell r="P114">
            <v>9.8562911199999999</v>
          </cell>
          <cell r="Q114">
            <v>83.9</v>
          </cell>
          <cell r="R114">
            <v>42.33995299</v>
          </cell>
          <cell r="S114">
            <v>14.5</v>
          </cell>
          <cell r="T114">
            <v>9.5355349700000005</v>
          </cell>
          <cell r="U114">
            <v>8.3799979499999999</v>
          </cell>
          <cell r="V114">
            <v>9.4799093899999995</v>
          </cell>
          <cell r="W114">
            <v>41.8</v>
          </cell>
          <cell r="X114">
            <v>81.400000000000006</v>
          </cell>
          <cell r="Y114">
            <v>30.5</v>
          </cell>
          <cell r="Z114">
            <v>32.6</v>
          </cell>
          <cell r="AA114">
            <v>23</v>
          </cell>
          <cell r="AB114">
            <v>8.3612408899999995</v>
          </cell>
          <cell r="AC114">
            <v>8.6038799999999999E-2</v>
          </cell>
          <cell r="AD114">
            <v>243.37</v>
          </cell>
          <cell r="AE114">
            <v>63.91775392000001</v>
          </cell>
          <cell r="AF114">
            <v>52.08829999999999</v>
          </cell>
          <cell r="AG114">
            <v>0.2309888698054107</v>
          </cell>
          <cell r="AH114">
            <v>20</v>
          </cell>
          <cell r="AI114">
            <v>42050</v>
          </cell>
          <cell r="AJ114">
            <v>11.7</v>
          </cell>
        </row>
        <row r="115">
          <cell r="A115" t="str">
            <v>1002</v>
          </cell>
          <cell r="B115" t="str">
            <v>100202401</v>
          </cell>
          <cell r="D115" t="str">
            <v>1002024</v>
          </cell>
          <cell r="E115" t="str">
            <v>1020</v>
          </cell>
          <cell r="F115" t="str">
            <v>10</v>
          </cell>
          <cell r="G115">
            <v>520.94871140999999</v>
          </cell>
          <cell r="H115">
            <v>516.62870081000005</v>
          </cell>
          <cell r="I115">
            <v>516.99366018000001</v>
          </cell>
          <cell r="J115">
            <v>26.086956520000001</v>
          </cell>
          <cell r="K115">
            <v>16.323082119999999</v>
          </cell>
          <cell r="L115">
            <v>8.6090428499999998</v>
          </cell>
          <cell r="M115">
            <v>8.6090428499999998</v>
          </cell>
          <cell r="N115">
            <v>12.624030980000001</v>
          </cell>
          <cell r="O115">
            <v>57.875</v>
          </cell>
          <cell r="P115">
            <v>9.7928911299999992</v>
          </cell>
          <cell r="Q115">
            <v>83.9</v>
          </cell>
          <cell r="R115">
            <v>42.33995299</v>
          </cell>
          <cell r="S115">
            <v>14.5</v>
          </cell>
          <cell r="T115">
            <v>8.6264062799999994</v>
          </cell>
          <cell r="U115">
            <v>8.6208322299999995</v>
          </cell>
          <cell r="V115">
            <v>7.8674885700000008</v>
          </cell>
          <cell r="W115">
            <v>41.8</v>
          </cell>
          <cell r="X115">
            <v>81.400000000000006</v>
          </cell>
          <cell r="Y115">
            <v>30.5</v>
          </cell>
          <cell r="Z115">
            <v>32.6</v>
          </cell>
          <cell r="AA115">
            <v>23</v>
          </cell>
          <cell r="AB115">
            <v>8.1031917500000006</v>
          </cell>
          <cell r="AC115">
            <v>0.99874828999999998</v>
          </cell>
          <cell r="AD115">
            <v>243.37</v>
          </cell>
          <cell r="AE115">
            <v>63.91775392000001</v>
          </cell>
          <cell r="AF115">
            <v>52.08829999999999</v>
          </cell>
          <cell r="AG115">
            <v>0.2398138105399184</v>
          </cell>
          <cell r="AH115">
            <v>20</v>
          </cell>
          <cell r="AI115">
            <v>42050</v>
          </cell>
          <cell r="AJ115">
            <v>11.7</v>
          </cell>
        </row>
        <row r="116">
          <cell r="A116" t="str">
            <v>1002</v>
          </cell>
          <cell r="B116" t="str">
            <v>100202501</v>
          </cell>
          <cell r="D116" t="str">
            <v>1002025</v>
          </cell>
          <cell r="E116" t="str">
            <v>1020</v>
          </cell>
          <cell r="F116" t="str">
            <v>10</v>
          </cell>
          <cell r="G116">
            <v>520.94871140999999</v>
          </cell>
          <cell r="H116">
            <v>516.62870081000005</v>
          </cell>
          <cell r="I116">
            <v>516.99366018000001</v>
          </cell>
          <cell r="J116">
            <v>26.086956520000001</v>
          </cell>
          <cell r="K116">
            <v>16.323082119999999</v>
          </cell>
          <cell r="L116">
            <v>9.2012996299999994</v>
          </cell>
          <cell r="M116">
            <v>9.2012996299999994</v>
          </cell>
          <cell r="N116">
            <v>12.624030980000001</v>
          </cell>
          <cell r="O116">
            <v>57.875</v>
          </cell>
          <cell r="P116">
            <v>9.3646910299999995</v>
          </cell>
          <cell r="Q116">
            <v>83.9</v>
          </cell>
          <cell r="R116">
            <v>42.33995299</v>
          </cell>
          <cell r="S116">
            <v>14.5</v>
          </cell>
          <cell r="T116">
            <v>9.3646910299999995</v>
          </cell>
          <cell r="U116">
            <v>9.3646910299999995</v>
          </cell>
          <cell r="V116">
            <v>9.3646910299999995</v>
          </cell>
          <cell r="W116">
            <v>41.8</v>
          </cell>
          <cell r="X116">
            <v>81.400000000000006</v>
          </cell>
          <cell r="Y116">
            <v>30.5</v>
          </cell>
          <cell r="Z116">
            <v>32.6</v>
          </cell>
          <cell r="AA116">
            <v>23</v>
          </cell>
          <cell r="AB116">
            <v>8.7194807599999997</v>
          </cell>
          <cell r="AC116">
            <v>1</v>
          </cell>
          <cell r="AD116">
            <v>243.37</v>
          </cell>
          <cell r="AE116">
            <v>63.91775392000001</v>
          </cell>
          <cell r="AF116">
            <v>52.08829999999999</v>
          </cell>
          <cell r="AG116">
            <v>0.24131672061035889</v>
          </cell>
          <cell r="AH116">
            <v>20</v>
          </cell>
          <cell r="AI116">
            <v>42050</v>
          </cell>
          <cell r="AJ116">
            <v>11.7</v>
          </cell>
        </row>
        <row r="117">
          <cell r="A117" t="str">
            <v>1002</v>
          </cell>
          <cell r="B117" t="str">
            <v>100202601</v>
          </cell>
          <cell r="D117" t="str">
            <v>1002026</v>
          </cell>
          <cell r="E117" t="str">
            <v>1020</v>
          </cell>
          <cell r="F117" t="str">
            <v>10</v>
          </cell>
          <cell r="G117">
            <v>520.94871140999999</v>
          </cell>
          <cell r="H117">
            <v>516.62870081000005</v>
          </cell>
          <cell r="I117">
            <v>516.99366018000001</v>
          </cell>
          <cell r="J117">
            <v>26.086956520000001</v>
          </cell>
          <cell r="K117">
            <v>16.323082119999999</v>
          </cell>
          <cell r="L117">
            <v>9.0647363999999993</v>
          </cell>
          <cell r="M117">
            <v>10.97944515</v>
          </cell>
          <cell r="N117">
            <v>12.624030980000001</v>
          </cell>
          <cell r="O117">
            <v>57.875</v>
          </cell>
          <cell r="P117">
            <v>11.23434848</v>
          </cell>
          <cell r="Q117">
            <v>83.9</v>
          </cell>
          <cell r="R117">
            <v>42.33995299</v>
          </cell>
          <cell r="S117">
            <v>14.5</v>
          </cell>
          <cell r="T117">
            <v>10.97944515</v>
          </cell>
          <cell r="U117">
            <v>10.590289650000001</v>
          </cell>
          <cell r="V117">
            <v>9.1496344999999994</v>
          </cell>
          <cell r="W117">
            <v>41.8</v>
          </cell>
          <cell r="X117">
            <v>81.400000000000006</v>
          </cell>
          <cell r="Y117">
            <v>30.5</v>
          </cell>
          <cell r="Z117">
            <v>32.6</v>
          </cell>
          <cell r="AA117">
            <v>23</v>
          </cell>
          <cell r="AB117">
            <v>11.0930064</v>
          </cell>
          <cell r="AC117">
            <v>0</v>
          </cell>
          <cell r="AD117">
            <v>243.37</v>
          </cell>
          <cell r="AE117">
            <v>63.91775392000001</v>
          </cell>
          <cell r="AF117">
            <v>52.08829999999999</v>
          </cell>
          <cell r="AG117">
            <v>0.15301859541149768</v>
          </cell>
          <cell r="AH117">
            <v>20</v>
          </cell>
          <cell r="AI117">
            <v>42050</v>
          </cell>
          <cell r="AJ117">
            <v>11.7</v>
          </cell>
        </row>
        <row r="118">
          <cell r="A118" t="str">
            <v>1002</v>
          </cell>
          <cell r="B118" t="str">
            <v>100202701</v>
          </cell>
          <cell r="D118" t="str">
            <v>1002027</v>
          </cell>
          <cell r="E118" t="str">
            <v>1020</v>
          </cell>
          <cell r="F118" t="str">
            <v>10</v>
          </cell>
          <cell r="G118">
            <v>520.94871140999999</v>
          </cell>
          <cell r="H118">
            <v>516.62870081000005</v>
          </cell>
          <cell r="I118">
            <v>516.99366018000001</v>
          </cell>
          <cell r="J118">
            <v>26.086956520000001</v>
          </cell>
          <cell r="K118">
            <v>16.323082119999999</v>
          </cell>
          <cell r="L118">
            <v>8.6901375900000009</v>
          </cell>
          <cell r="M118">
            <v>10.81977828</v>
          </cell>
          <cell r="N118">
            <v>12.624030980000001</v>
          </cell>
          <cell r="O118">
            <v>57.875</v>
          </cell>
          <cell r="P118">
            <v>11.225243389999999</v>
          </cell>
          <cell r="Q118">
            <v>83.9</v>
          </cell>
          <cell r="R118">
            <v>42.33995299</v>
          </cell>
          <cell r="S118">
            <v>14.5</v>
          </cell>
          <cell r="T118">
            <v>10.81977828</v>
          </cell>
          <cell r="U118">
            <v>10.126631100000001</v>
          </cell>
          <cell r="V118">
            <v>7.1308988299999996</v>
          </cell>
          <cell r="W118">
            <v>41.8</v>
          </cell>
          <cell r="X118">
            <v>81.400000000000006</v>
          </cell>
          <cell r="Y118">
            <v>30.5</v>
          </cell>
          <cell r="Z118">
            <v>32.6</v>
          </cell>
          <cell r="AA118">
            <v>23</v>
          </cell>
          <cell r="AB118">
            <v>10.741816740000001</v>
          </cell>
          <cell r="AC118">
            <v>0</v>
          </cell>
          <cell r="AD118">
            <v>243.37</v>
          </cell>
          <cell r="AE118">
            <v>63.91775392000001</v>
          </cell>
          <cell r="AF118">
            <v>52.08829999999999</v>
          </cell>
          <cell r="AG118">
            <v>0.26597200198246052</v>
          </cell>
          <cell r="AH118">
            <v>20</v>
          </cell>
          <cell r="AI118">
            <v>42050</v>
          </cell>
          <cell r="AJ118">
            <v>11.7</v>
          </cell>
        </row>
        <row r="119">
          <cell r="A119" t="str">
            <v>1002</v>
          </cell>
          <cell r="B119" t="str">
            <v>100202901</v>
          </cell>
          <cell r="D119" t="str">
            <v>1002029</v>
          </cell>
          <cell r="E119" t="str">
            <v>1020</v>
          </cell>
          <cell r="F119" t="str">
            <v>10</v>
          </cell>
          <cell r="G119">
            <v>520.94871140999999</v>
          </cell>
          <cell r="H119">
            <v>516.62870081000005</v>
          </cell>
          <cell r="I119">
            <v>516.99366018000001</v>
          </cell>
          <cell r="J119">
            <v>26.086956520000001</v>
          </cell>
          <cell r="K119">
            <v>16.323082119999999</v>
          </cell>
          <cell r="L119">
            <v>9.2566512700000008</v>
          </cell>
          <cell r="M119">
            <v>11.225243389999999</v>
          </cell>
          <cell r="N119">
            <v>12.624030980000001</v>
          </cell>
          <cell r="O119">
            <v>57.875</v>
          </cell>
          <cell r="P119">
            <v>11.33458796</v>
          </cell>
          <cell r="Q119">
            <v>83.9</v>
          </cell>
          <cell r="R119">
            <v>42.33995299</v>
          </cell>
          <cell r="S119">
            <v>14.5</v>
          </cell>
          <cell r="T119">
            <v>11.140832270000001</v>
          </cell>
          <cell r="U119">
            <v>10.81977828</v>
          </cell>
          <cell r="V119">
            <v>10.049836450000001</v>
          </cell>
          <cell r="W119">
            <v>41.8</v>
          </cell>
          <cell r="X119">
            <v>81.400000000000006</v>
          </cell>
          <cell r="Y119">
            <v>30.5</v>
          </cell>
          <cell r="Z119">
            <v>32.6</v>
          </cell>
          <cell r="AA119">
            <v>23</v>
          </cell>
          <cell r="AB119">
            <v>11.173950100000001</v>
          </cell>
          <cell r="AC119">
            <v>0</v>
          </cell>
          <cell r="AD119">
            <v>243.37</v>
          </cell>
          <cell r="AE119">
            <v>63.91775392000001</v>
          </cell>
          <cell r="AF119">
            <v>52.08829999999999</v>
          </cell>
          <cell r="AG119">
            <v>0.23099542826432001</v>
          </cell>
          <cell r="AH119">
            <v>20</v>
          </cell>
          <cell r="AI119">
            <v>42050</v>
          </cell>
          <cell r="AJ119">
            <v>11.7</v>
          </cell>
        </row>
        <row r="120">
          <cell r="A120" t="str">
            <v>1002</v>
          </cell>
          <cell r="B120" t="str">
            <v>100203001</v>
          </cell>
          <cell r="D120" t="str">
            <v>1002030</v>
          </cell>
          <cell r="E120" t="str">
            <v>1020</v>
          </cell>
          <cell r="F120" t="str">
            <v>10</v>
          </cell>
          <cell r="G120">
            <v>520.94871140999999</v>
          </cell>
          <cell r="H120">
            <v>516.62870081000005</v>
          </cell>
          <cell r="I120">
            <v>516.99366018000001</v>
          </cell>
          <cell r="J120">
            <v>26.086956520000001</v>
          </cell>
          <cell r="K120">
            <v>16.323082119999999</v>
          </cell>
          <cell r="L120">
            <v>7.3926475199999997</v>
          </cell>
          <cell r="M120">
            <v>11.225243389999999</v>
          </cell>
          <cell r="N120">
            <v>12.624030980000001</v>
          </cell>
          <cell r="O120">
            <v>57.875</v>
          </cell>
          <cell r="P120">
            <v>11.630708500000001</v>
          </cell>
          <cell r="Q120">
            <v>83.9</v>
          </cell>
          <cell r="R120">
            <v>42.33995299</v>
          </cell>
          <cell r="S120">
            <v>14.5</v>
          </cell>
          <cell r="T120">
            <v>11.225243389999999</v>
          </cell>
          <cell r="U120">
            <v>10.81977828</v>
          </cell>
          <cell r="V120">
            <v>9.8562911199999999</v>
          </cell>
          <cell r="W120">
            <v>41.8</v>
          </cell>
          <cell r="X120">
            <v>81.400000000000006</v>
          </cell>
          <cell r="Y120">
            <v>30.5</v>
          </cell>
          <cell r="Z120">
            <v>32.6</v>
          </cell>
          <cell r="AA120">
            <v>23</v>
          </cell>
          <cell r="AB120">
            <v>11.173950100000001</v>
          </cell>
          <cell r="AC120">
            <v>0</v>
          </cell>
          <cell r="AD120">
            <v>243.37</v>
          </cell>
          <cell r="AE120">
            <v>63.91775392000001</v>
          </cell>
          <cell r="AF120">
            <v>52.08829999999999</v>
          </cell>
          <cell r="AG120">
            <v>0.23254581282938944</v>
          </cell>
          <cell r="AH120">
            <v>20</v>
          </cell>
          <cell r="AI120">
            <v>42050</v>
          </cell>
          <cell r="AJ120">
            <v>11.7</v>
          </cell>
        </row>
        <row r="121">
          <cell r="A121" t="str">
            <v>1002</v>
          </cell>
          <cell r="B121" t="str">
            <v>100203101</v>
          </cell>
          <cell r="D121" t="str">
            <v>1002031</v>
          </cell>
          <cell r="E121" t="str">
            <v>1020</v>
          </cell>
          <cell r="F121" t="str">
            <v>10</v>
          </cell>
          <cell r="G121">
            <v>520.94871140999999</v>
          </cell>
          <cell r="H121">
            <v>516.62870081000005</v>
          </cell>
          <cell r="I121">
            <v>516.99366018000001</v>
          </cell>
          <cell r="J121">
            <v>26.086956520000001</v>
          </cell>
          <cell r="K121">
            <v>16.323082119999999</v>
          </cell>
          <cell r="L121">
            <v>9.3288342699999998</v>
          </cell>
          <cell r="M121">
            <v>10.495874730000001</v>
          </cell>
          <cell r="N121">
            <v>12.624030980000001</v>
          </cell>
          <cell r="O121">
            <v>57.875</v>
          </cell>
          <cell r="P121">
            <v>10.88190766</v>
          </cell>
          <cell r="Q121">
            <v>83.9</v>
          </cell>
          <cell r="R121">
            <v>42.33995299</v>
          </cell>
          <cell r="S121">
            <v>14.5</v>
          </cell>
          <cell r="T121">
            <v>10.448511679999999</v>
          </cell>
          <cell r="U121">
            <v>9.59505841</v>
          </cell>
          <cell r="V121">
            <v>9.4308404299999999</v>
          </cell>
          <cell r="W121">
            <v>41.8</v>
          </cell>
          <cell r="X121">
            <v>81.400000000000006</v>
          </cell>
          <cell r="Y121">
            <v>30.5</v>
          </cell>
          <cell r="Z121">
            <v>32.6</v>
          </cell>
          <cell r="AA121">
            <v>23</v>
          </cell>
          <cell r="AB121">
            <v>10.39390637</v>
          </cell>
          <cell r="AC121">
            <v>0.11333588999999999</v>
          </cell>
          <cell r="AD121">
            <v>243.37</v>
          </cell>
          <cell r="AE121">
            <v>63.91775392000001</v>
          </cell>
          <cell r="AF121">
            <v>52.08829999999999</v>
          </cell>
          <cell r="AG121">
            <v>0.21789699262319875</v>
          </cell>
          <cell r="AH121">
            <v>20</v>
          </cell>
          <cell r="AI121">
            <v>42050</v>
          </cell>
          <cell r="AJ121">
            <v>11.7</v>
          </cell>
        </row>
        <row r="122">
          <cell r="A122" t="str">
            <v>1002</v>
          </cell>
          <cell r="B122" t="str">
            <v>100203301</v>
          </cell>
          <cell r="D122" t="str">
            <v>1002033</v>
          </cell>
          <cell r="E122" t="str">
            <v>1020</v>
          </cell>
          <cell r="F122" t="str">
            <v>10</v>
          </cell>
          <cell r="G122">
            <v>520.94871140999999</v>
          </cell>
          <cell r="H122">
            <v>516.62870081000005</v>
          </cell>
          <cell r="I122">
            <v>516.99366018000001</v>
          </cell>
          <cell r="J122">
            <v>26.086956520000001</v>
          </cell>
          <cell r="K122">
            <v>16.323082119999999</v>
          </cell>
          <cell r="L122">
            <v>7.5642384800000002</v>
          </cell>
          <cell r="M122">
            <v>10.81977828</v>
          </cell>
          <cell r="N122">
            <v>12.624030980000001</v>
          </cell>
          <cell r="O122">
            <v>57.875</v>
          </cell>
          <cell r="P122">
            <v>10.81977828</v>
          </cell>
          <cell r="Q122">
            <v>83.9</v>
          </cell>
          <cell r="R122">
            <v>42.33995299</v>
          </cell>
          <cell r="S122">
            <v>14.5</v>
          </cell>
          <cell r="T122">
            <v>10.81977828</v>
          </cell>
          <cell r="U122">
            <v>7.5642384800000002</v>
          </cell>
          <cell r="V122">
            <v>7.5642384800000002</v>
          </cell>
          <cell r="W122">
            <v>41.8</v>
          </cell>
          <cell r="X122">
            <v>81.400000000000006</v>
          </cell>
          <cell r="Y122">
            <v>30.5</v>
          </cell>
          <cell r="Z122">
            <v>32.6</v>
          </cell>
          <cell r="AA122">
            <v>23</v>
          </cell>
          <cell r="AB122">
            <v>10.741816740000001</v>
          </cell>
          <cell r="AC122">
            <v>0</v>
          </cell>
          <cell r="AD122">
            <v>243.37</v>
          </cell>
          <cell r="AE122">
            <v>63.91775392000001</v>
          </cell>
          <cell r="AF122">
            <v>52.08829999999999</v>
          </cell>
          <cell r="AG122">
            <v>0.26525539339032428</v>
          </cell>
          <cell r="AH122">
            <v>20</v>
          </cell>
          <cell r="AI122">
            <v>42050</v>
          </cell>
          <cell r="AJ122">
            <v>11.7</v>
          </cell>
        </row>
        <row r="123">
          <cell r="A123" t="str">
            <v>1002</v>
          </cell>
          <cell r="B123" t="str">
            <v>100203401</v>
          </cell>
          <cell r="D123" t="str">
            <v>1002034</v>
          </cell>
          <cell r="E123" t="str">
            <v>1020</v>
          </cell>
          <cell r="F123" t="str">
            <v>10</v>
          </cell>
          <cell r="G123">
            <v>520.94871140999999</v>
          </cell>
          <cell r="H123">
            <v>516.62870081000005</v>
          </cell>
          <cell r="I123">
            <v>516.99366018000001</v>
          </cell>
          <cell r="J123">
            <v>26.086956520000001</v>
          </cell>
          <cell r="K123">
            <v>16.323082119999999</v>
          </cell>
          <cell r="L123">
            <v>8.9739849300000003</v>
          </cell>
          <cell r="M123">
            <v>10.81977828</v>
          </cell>
          <cell r="N123">
            <v>12.624030980000001</v>
          </cell>
          <cell r="O123">
            <v>57.875</v>
          </cell>
          <cell r="P123">
            <v>10.81977828</v>
          </cell>
          <cell r="Q123">
            <v>83.9</v>
          </cell>
          <cell r="R123">
            <v>42.33995299</v>
          </cell>
          <cell r="S123">
            <v>14.5</v>
          </cell>
          <cell r="T123">
            <v>10.81977828</v>
          </cell>
          <cell r="U123">
            <v>8.9739849300000003</v>
          </cell>
          <cell r="V123">
            <v>8.9739849300000003</v>
          </cell>
          <cell r="W123">
            <v>41.8</v>
          </cell>
          <cell r="X123">
            <v>81.400000000000006</v>
          </cell>
          <cell r="Y123">
            <v>30.5</v>
          </cell>
          <cell r="Z123">
            <v>32.6</v>
          </cell>
          <cell r="AA123">
            <v>23</v>
          </cell>
          <cell r="AB123">
            <v>10.741816740000001</v>
          </cell>
          <cell r="AC123">
            <v>0</v>
          </cell>
          <cell r="AD123">
            <v>243.37</v>
          </cell>
          <cell r="AE123">
            <v>63.91775392000001</v>
          </cell>
          <cell r="AF123">
            <v>52.08829999999999</v>
          </cell>
          <cell r="AG123">
            <v>0.20490299574294091</v>
          </cell>
          <cell r="AH123">
            <v>20</v>
          </cell>
          <cell r="AI123">
            <v>42050</v>
          </cell>
          <cell r="AJ123">
            <v>11.7</v>
          </cell>
        </row>
        <row r="124">
          <cell r="A124" t="str">
            <v>1002</v>
          </cell>
          <cell r="B124" t="str">
            <v>100203601</v>
          </cell>
          <cell r="D124" t="str">
            <v>1002036</v>
          </cell>
          <cell r="E124" t="str">
            <v>1020</v>
          </cell>
          <cell r="F124" t="str">
            <v>10</v>
          </cell>
          <cell r="G124">
            <v>520.94871140999999</v>
          </cell>
          <cell r="H124">
            <v>516.62870081000005</v>
          </cell>
          <cell r="I124">
            <v>516.99366018000001</v>
          </cell>
          <cell r="J124">
            <v>26.086956520000001</v>
          </cell>
          <cell r="K124">
            <v>16.323082119999999</v>
          </cell>
          <cell r="L124">
            <v>7.2619270900000004</v>
          </cell>
          <cell r="M124">
            <v>11.225243389999999</v>
          </cell>
          <cell r="N124">
            <v>12.624030980000001</v>
          </cell>
          <cell r="O124">
            <v>57.875</v>
          </cell>
          <cell r="P124">
            <v>11.630708500000001</v>
          </cell>
          <cell r="Q124">
            <v>83.9</v>
          </cell>
          <cell r="R124">
            <v>42.33995299</v>
          </cell>
          <cell r="S124">
            <v>14.5</v>
          </cell>
          <cell r="T124">
            <v>11.225243389999999</v>
          </cell>
          <cell r="U124">
            <v>10.81977828</v>
          </cell>
          <cell r="V124">
            <v>9.8485032399999994</v>
          </cell>
          <cell r="W124">
            <v>41.8</v>
          </cell>
          <cell r="X124">
            <v>81.400000000000006</v>
          </cell>
          <cell r="Y124">
            <v>30.5</v>
          </cell>
          <cell r="Z124">
            <v>32.6</v>
          </cell>
          <cell r="AA124">
            <v>23</v>
          </cell>
          <cell r="AB124">
            <v>11.173950100000001</v>
          </cell>
          <cell r="AC124">
            <v>0</v>
          </cell>
          <cell r="AD124">
            <v>243.37</v>
          </cell>
          <cell r="AE124">
            <v>63.91775392000001</v>
          </cell>
          <cell r="AF124">
            <v>52.08829999999999</v>
          </cell>
          <cell r="AG124">
            <v>0.25835915281046529</v>
          </cell>
          <cell r="AH124">
            <v>20</v>
          </cell>
          <cell r="AI124">
            <v>42050</v>
          </cell>
          <cell r="AJ124">
            <v>11.7</v>
          </cell>
        </row>
        <row r="125">
          <cell r="A125" t="str">
            <v>1002</v>
          </cell>
          <cell r="B125" t="str">
            <v>100203701</v>
          </cell>
          <cell r="D125" t="str">
            <v>1002037</v>
          </cell>
          <cell r="E125" t="str">
            <v>1020</v>
          </cell>
          <cell r="F125" t="str">
            <v>10</v>
          </cell>
          <cell r="G125">
            <v>520.94871140999999</v>
          </cell>
          <cell r="H125">
            <v>516.62870081000005</v>
          </cell>
          <cell r="I125">
            <v>516.99366018000001</v>
          </cell>
          <cell r="J125">
            <v>26.086956520000001</v>
          </cell>
          <cell r="K125">
            <v>16.323082119999999</v>
          </cell>
          <cell r="L125">
            <v>9.4334839200000005</v>
          </cell>
          <cell r="M125">
            <v>9.8389490300000002</v>
          </cell>
          <cell r="N125">
            <v>12.624030980000001</v>
          </cell>
          <cell r="O125">
            <v>57.875</v>
          </cell>
          <cell r="P125">
            <v>10.81977828</v>
          </cell>
          <cell r="Q125">
            <v>83.9</v>
          </cell>
          <cell r="R125">
            <v>42.33995299</v>
          </cell>
          <cell r="S125">
            <v>14.5</v>
          </cell>
          <cell r="T125">
            <v>9.8389490300000002</v>
          </cell>
          <cell r="U125">
            <v>9.4334839200000005</v>
          </cell>
          <cell r="V125">
            <v>9.4334839200000005</v>
          </cell>
          <cell r="W125">
            <v>41.8</v>
          </cell>
          <cell r="X125">
            <v>81.400000000000006</v>
          </cell>
          <cell r="Y125">
            <v>30.5</v>
          </cell>
          <cell r="Z125">
            <v>32.6</v>
          </cell>
          <cell r="AA125">
            <v>23</v>
          </cell>
          <cell r="AB125">
            <v>9.9641121699999999</v>
          </cell>
          <cell r="AC125">
            <v>0</v>
          </cell>
          <cell r="AD125">
            <v>243.37</v>
          </cell>
          <cell r="AE125">
            <v>63.91775392000001</v>
          </cell>
          <cell r="AF125">
            <v>52.08829999999999</v>
          </cell>
          <cell r="AG125">
            <v>0.20467182998620817</v>
          </cell>
          <cell r="AH125">
            <v>20</v>
          </cell>
          <cell r="AI125">
            <v>42050</v>
          </cell>
          <cell r="AJ125">
            <v>11.7</v>
          </cell>
        </row>
        <row r="126">
          <cell r="A126" t="str">
            <v>1002</v>
          </cell>
          <cell r="B126" t="str">
            <v>100203901</v>
          </cell>
          <cell r="D126" t="str">
            <v>1002039</v>
          </cell>
          <cell r="E126" t="str">
            <v>1020</v>
          </cell>
          <cell r="F126" t="str">
            <v>10</v>
          </cell>
          <cell r="G126">
            <v>520.94871140999999</v>
          </cell>
          <cell r="H126">
            <v>516.62870081000005</v>
          </cell>
          <cell r="I126">
            <v>516.99366018000001</v>
          </cell>
          <cell r="J126">
            <v>26.086956520000001</v>
          </cell>
          <cell r="K126">
            <v>16.323082119999999</v>
          </cell>
          <cell r="L126">
            <v>7.1538337999999992</v>
          </cell>
          <cell r="M126">
            <v>11.225243389999999</v>
          </cell>
          <cell r="N126">
            <v>12.624030980000001</v>
          </cell>
          <cell r="O126">
            <v>57.875</v>
          </cell>
          <cell r="P126">
            <v>11.225243389999999</v>
          </cell>
          <cell r="Q126">
            <v>83.9</v>
          </cell>
          <cell r="R126">
            <v>42.33995299</v>
          </cell>
          <cell r="S126">
            <v>14.5</v>
          </cell>
          <cell r="T126">
            <v>11.225243389999999</v>
          </cell>
          <cell r="U126">
            <v>10.81977828</v>
          </cell>
          <cell r="V126">
            <v>9.4334839200000005</v>
          </cell>
          <cell r="W126">
            <v>41.8</v>
          </cell>
          <cell r="X126">
            <v>81.400000000000006</v>
          </cell>
          <cell r="Y126">
            <v>30.5</v>
          </cell>
          <cell r="Z126">
            <v>32.6</v>
          </cell>
          <cell r="AA126">
            <v>23</v>
          </cell>
          <cell r="AB126">
            <v>11.173950100000001</v>
          </cell>
          <cell r="AC126">
            <v>0</v>
          </cell>
          <cell r="AD126">
            <v>243.37</v>
          </cell>
          <cell r="AE126">
            <v>63.91775392000001</v>
          </cell>
          <cell r="AF126">
            <v>52.08829999999999</v>
          </cell>
          <cell r="AG126">
            <v>0.22300602504005954</v>
          </cell>
          <cell r="AH126">
            <v>20</v>
          </cell>
          <cell r="AI126">
            <v>42050</v>
          </cell>
          <cell r="AJ126">
            <v>11.7</v>
          </cell>
        </row>
        <row r="127">
          <cell r="A127" t="str">
            <v>1002</v>
          </cell>
          <cell r="B127" t="str">
            <v>100204001</v>
          </cell>
          <cell r="D127" t="str">
            <v>1002040</v>
          </cell>
          <cell r="E127" t="str">
            <v>1020</v>
          </cell>
          <cell r="F127" t="str">
            <v>10</v>
          </cell>
          <cell r="G127">
            <v>520.94871140999999</v>
          </cell>
          <cell r="H127">
            <v>516.62870081000005</v>
          </cell>
          <cell r="I127">
            <v>516.99366018000001</v>
          </cell>
          <cell r="J127">
            <v>26.086956520000001</v>
          </cell>
          <cell r="K127">
            <v>16.323082119999999</v>
          </cell>
          <cell r="L127">
            <v>7.7253300400000002</v>
          </cell>
          <cell r="M127">
            <v>10.81977828</v>
          </cell>
          <cell r="N127">
            <v>12.624030980000001</v>
          </cell>
          <cell r="O127">
            <v>57.875</v>
          </cell>
          <cell r="P127">
            <v>10.81977828</v>
          </cell>
          <cell r="Q127">
            <v>83.9</v>
          </cell>
          <cell r="R127">
            <v>42.33995299</v>
          </cell>
          <cell r="S127">
            <v>14.5</v>
          </cell>
          <cell r="T127">
            <v>10.81977828</v>
          </cell>
          <cell r="U127">
            <v>7.7253300400000002</v>
          </cell>
          <cell r="V127">
            <v>7.7253300400000002</v>
          </cell>
          <cell r="W127">
            <v>41.8</v>
          </cell>
          <cell r="X127">
            <v>81.400000000000006</v>
          </cell>
          <cell r="Y127">
            <v>30.5</v>
          </cell>
          <cell r="Z127">
            <v>32.6</v>
          </cell>
          <cell r="AA127">
            <v>23</v>
          </cell>
          <cell r="AB127">
            <v>10.741816740000001</v>
          </cell>
          <cell r="AC127">
            <v>0</v>
          </cell>
          <cell r="AD127">
            <v>243.37</v>
          </cell>
          <cell r="AE127">
            <v>63.91775392000001</v>
          </cell>
          <cell r="AF127">
            <v>52.08829999999999</v>
          </cell>
          <cell r="AG127">
            <v>0.19757061659716113</v>
          </cell>
          <cell r="AH127">
            <v>20</v>
          </cell>
          <cell r="AI127">
            <v>42050</v>
          </cell>
          <cell r="AJ127">
            <v>11.7</v>
          </cell>
        </row>
        <row r="128">
          <cell r="A128" t="str">
            <v>1002</v>
          </cell>
          <cell r="B128" t="str">
            <v>100204101</v>
          </cell>
          <cell r="D128" t="str">
            <v>1002041</v>
          </cell>
          <cell r="E128" t="str">
            <v>1020</v>
          </cell>
          <cell r="F128" t="str">
            <v>10</v>
          </cell>
          <cell r="G128">
            <v>520.94871140999999</v>
          </cell>
          <cell r="H128">
            <v>516.62870081000005</v>
          </cell>
          <cell r="I128">
            <v>516.99366018000001</v>
          </cell>
          <cell r="J128">
            <v>26.086956520000001</v>
          </cell>
          <cell r="K128">
            <v>16.323082119999999</v>
          </cell>
          <cell r="L128">
            <v>7.7869669999999998</v>
          </cell>
          <cell r="M128">
            <v>10.81977828</v>
          </cell>
          <cell r="N128">
            <v>12.624030980000001</v>
          </cell>
          <cell r="O128">
            <v>57.875</v>
          </cell>
          <cell r="P128">
            <v>11.225243389999999</v>
          </cell>
          <cell r="Q128">
            <v>83.9</v>
          </cell>
          <cell r="R128">
            <v>42.33995299</v>
          </cell>
          <cell r="S128">
            <v>14.5</v>
          </cell>
          <cell r="T128">
            <v>10.81977828</v>
          </cell>
          <cell r="U128">
            <v>10.09720229</v>
          </cell>
          <cell r="V128">
            <v>8.7271299199999994</v>
          </cell>
          <cell r="W128">
            <v>41.8</v>
          </cell>
          <cell r="X128">
            <v>81.400000000000006</v>
          </cell>
          <cell r="Y128">
            <v>30.5</v>
          </cell>
          <cell r="Z128">
            <v>32.6</v>
          </cell>
          <cell r="AA128">
            <v>23</v>
          </cell>
          <cell r="AB128">
            <v>10.741816740000001</v>
          </cell>
          <cell r="AC128">
            <v>0</v>
          </cell>
          <cell r="AD128">
            <v>243.37</v>
          </cell>
          <cell r="AE128">
            <v>63.91775392000001</v>
          </cell>
          <cell r="AF128">
            <v>52.08829999999999</v>
          </cell>
          <cell r="AG128">
            <v>0.22600231652257891</v>
          </cell>
          <cell r="AH128">
            <v>20</v>
          </cell>
          <cell r="AI128">
            <v>42050</v>
          </cell>
          <cell r="AJ128">
            <v>11.7</v>
          </cell>
        </row>
        <row r="129">
          <cell r="A129" t="str">
            <v>1002</v>
          </cell>
          <cell r="B129" t="str">
            <v>100204401</v>
          </cell>
          <cell r="D129" t="str">
            <v>1002044</v>
          </cell>
          <cell r="E129" t="str">
            <v>1020</v>
          </cell>
          <cell r="F129" t="str">
            <v>10</v>
          </cell>
          <cell r="G129">
            <v>520.94871140999999</v>
          </cell>
          <cell r="H129">
            <v>516.62870081000005</v>
          </cell>
          <cell r="I129">
            <v>516.99366018000001</v>
          </cell>
          <cell r="J129">
            <v>26.086956520000001</v>
          </cell>
          <cell r="K129">
            <v>16.323082119999999</v>
          </cell>
          <cell r="L129">
            <v>9.90508627</v>
          </cell>
          <cell r="M129">
            <v>11.078566929999999</v>
          </cell>
          <cell r="N129">
            <v>12.624030980000001</v>
          </cell>
          <cell r="O129">
            <v>57.875</v>
          </cell>
          <cell r="P129">
            <v>11.131782169999999</v>
          </cell>
          <cell r="Q129">
            <v>83.9</v>
          </cell>
          <cell r="R129">
            <v>42.33995299</v>
          </cell>
          <cell r="S129">
            <v>14.5</v>
          </cell>
          <cell r="T129">
            <v>10.81977828</v>
          </cell>
          <cell r="U129">
            <v>10.81977828</v>
          </cell>
          <cell r="V129">
            <v>10.3394172</v>
          </cell>
          <cell r="W129">
            <v>41.8</v>
          </cell>
          <cell r="X129">
            <v>81.400000000000006</v>
          </cell>
          <cell r="Y129">
            <v>30.5</v>
          </cell>
          <cell r="Z129">
            <v>32.6</v>
          </cell>
          <cell r="AA129">
            <v>23</v>
          </cell>
          <cell r="AB129">
            <v>11.07531932</v>
          </cell>
          <cell r="AC129">
            <v>0</v>
          </cell>
          <cell r="AD129">
            <v>243.37</v>
          </cell>
          <cell r="AE129">
            <v>63.91775392000001</v>
          </cell>
          <cell r="AF129">
            <v>52.08829999999999</v>
          </cell>
          <cell r="AG129">
            <v>0.20879494122699932</v>
          </cell>
          <cell r="AH129">
            <v>20</v>
          </cell>
          <cell r="AI129">
            <v>42050</v>
          </cell>
          <cell r="AJ129">
            <v>11.7</v>
          </cell>
        </row>
        <row r="130">
          <cell r="A130" t="str">
            <v>1002</v>
          </cell>
          <cell r="B130" t="str">
            <v>100204801</v>
          </cell>
          <cell r="D130" t="str">
            <v>1002048</v>
          </cell>
          <cell r="E130" t="str">
            <v>1020</v>
          </cell>
          <cell r="F130" t="str">
            <v>10</v>
          </cell>
          <cell r="G130">
            <v>520.94871140999999</v>
          </cell>
          <cell r="H130">
            <v>516.62870081000005</v>
          </cell>
          <cell r="I130">
            <v>516.99366018000001</v>
          </cell>
          <cell r="J130">
            <v>26.086956520000001</v>
          </cell>
          <cell r="K130">
            <v>16.323082119999999</v>
          </cell>
          <cell r="L130">
            <v>9.1578885099999994</v>
          </cell>
          <cell r="M130">
            <v>10.77918543</v>
          </cell>
          <cell r="N130">
            <v>12.624030980000001</v>
          </cell>
          <cell r="O130">
            <v>57.875</v>
          </cell>
          <cell r="P130">
            <v>10.80387245</v>
          </cell>
          <cell r="Q130">
            <v>83.9</v>
          </cell>
          <cell r="R130">
            <v>42.33995299</v>
          </cell>
          <cell r="S130">
            <v>14.5</v>
          </cell>
          <cell r="T130">
            <v>10.045551189999999</v>
          </cell>
          <cell r="U130">
            <v>10.045551189999999</v>
          </cell>
          <cell r="V130">
            <v>10.00509604</v>
          </cell>
          <cell r="W130">
            <v>41.8</v>
          </cell>
          <cell r="X130">
            <v>81.400000000000006</v>
          </cell>
          <cell r="Y130">
            <v>30.5</v>
          </cell>
          <cell r="Z130">
            <v>32.6</v>
          </cell>
          <cell r="AA130">
            <v>23</v>
          </cell>
          <cell r="AB130">
            <v>10.741816740000001</v>
          </cell>
          <cell r="AC130">
            <v>0</v>
          </cell>
          <cell r="AD130">
            <v>243.37</v>
          </cell>
          <cell r="AE130">
            <v>63.91775392000001</v>
          </cell>
          <cell r="AF130">
            <v>52.08829999999999</v>
          </cell>
          <cell r="AG130">
            <v>0.232744822677387</v>
          </cell>
          <cell r="AH130">
            <v>20</v>
          </cell>
          <cell r="AI130">
            <v>42050</v>
          </cell>
          <cell r="AJ130">
            <v>11.7</v>
          </cell>
        </row>
        <row r="131">
          <cell r="A131" t="str">
            <v>1002</v>
          </cell>
          <cell r="B131" t="str">
            <v>100205501</v>
          </cell>
          <cell r="D131" t="str">
            <v>1002055</v>
          </cell>
          <cell r="E131" t="str">
            <v>1020</v>
          </cell>
          <cell r="F131" t="str">
            <v>10</v>
          </cell>
          <cell r="G131">
            <v>520.94871140999999</v>
          </cell>
          <cell r="H131">
            <v>516.62870081000005</v>
          </cell>
          <cell r="I131">
            <v>516.99366018000001</v>
          </cell>
          <cell r="J131">
            <v>26.086956520000001</v>
          </cell>
          <cell r="K131">
            <v>16.323082119999999</v>
          </cell>
          <cell r="L131">
            <v>8.74033674</v>
          </cell>
          <cell r="M131">
            <v>10.81977828</v>
          </cell>
          <cell r="N131">
            <v>12.624030980000001</v>
          </cell>
          <cell r="O131">
            <v>57.875</v>
          </cell>
          <cell r="P131">
            <v>11.225243389999999</v>
          </cell>
          <cell r="Q131">
            <v>83.9</v>
          </cell>
          <cell r="R131">
            <v>42.33995299</v>
          </cell>
          <cell r="S131">
            <v>14.5</v>
          </cell>
          <cell r="T131">
            <v>10.81977828</v>
          </cell>
          <cell r="U131">
            <v>10.126631100000001</v>
          </cell>
          <cell r="V131">
            <v>7.7972912699999997</v>
          </cell>
          <cell r="W131">
            <v>41.8</v>
          </cell>
          <cell r="X131">
            <v>81.400000000000006</v>
          </cell>
          <cell r="Y131">
            <v>30.5</v>
          </cell>
          <cell r="Z131">
            <v>32.6</v>
          </cell>
          <cell r="AA131">
            <v>23</v>
          </cell>
          <cell r="AB131">
            <v>11.173950100000001</v>
          </cell>
          <cell r="AC131">
            <v>0</v>
          </cell>
          <cell r="AD131">
            <v>243.37</v>
          </cell>
          <cell r="AE131">
            <v>63.91775392000001</v>
          </cell>
          <cell r="AF131">
            <v>52.08829999999999</v>
          </cell>
          <cell r="AG131">
            <v>0.19766890013641839</v>
          </cell>
          <cell r="AH131">
            <v>20</v>
          </cell>
          <cell r="AI131">
            <v>42050</v>
          </cell>
          <cell r="AJ131">
            <v>11.7</v>
          </cell>
        </row>
        <row r="132">
          <cell r="A132" t="str">
            <v>1003</v>
          </cell>
          <cell r="B132" t="str">
            <v>100300101</v>
          </cell>
          <cell r="D132" t="str">
            <v>1003001</v>
          </cell>
          <cell r="E132" t="str">
            <v>1020</v>
          </cell>
          <cell r="F132" t="str">
            <v>10</v>
          </cell>
          <cell r="G132">
            <v>520.94871140999999</v>
          </cell>
          <cell r="H132">
            <v>516.62870081000005</v>
          </cell>
          <cell r="I132">
            <v>516.99366018000001</v>
          </cell>
          <cell r="J132">
            <v>26.086956520000001</v>
          </cell>
          <cell r="K132">
            <v>16.323082119999999</v>
          </cell>
          <cell r="L132">
            <v>9.5356071999999994</v>
          </cell>
          <cell r="M132">
            <v>11.152543659999999</v>
          </cell>
          <cell r="N132">
            <v>12.624030980000001</v>
          </cell>
          <cell r="O132">
            <v>57.875</v>
          </cell>
          <cell r="P132">
            <v>11.32090503</v>
          </cell>
          <cell r="Q132">
            <v>83.9</v>
          </cell>
          <cell r="R132">
            <v>42.33995299</v>
          </cell>
          <cell r="S132">
            <v>14.5</v>
          </cell>
          <cell r="T132">
            <v>10.796837139999999</v>
          </cell>
          <cell r="U132">
            <v>9.2740660599999991</v>
          </cell>
          <cell r="V132">
            <v>10.8856222</v>
          </cell>
          <cell r="W132">
            <v>41.8</v>
          </cell>
          <cell r="X132">
            <v>81.400000000000006</v>
          </cell>
          <cell r="Y132">
            <v>30.5</v>
          </cell>
          <cell r="Z132">
            <v>32.6</v>
          </cell>
          <cell r="AA132">
            <v>23</v>
          </cell>
          <cell r="AB132">
            <v>10.741816740000001</v>
          </cell>
          <cell r="AC132">
            <v>0.31235257999999999</v>
          </cell>
          <cell r="AD132">
            <v>243.37</v>
          </cell>
          <cell r="AE132">
            <v>63.91775392000001</v>
          </cell>
          <cell r="AF132">
            <v>52.08829999999999</v>
          </cell>
          <cell r="AG132">
            <v>0.20612592399410617</v>
          </cell>
          <cell r="AH132">
            <v>20</v>
          </cell>
          <cell r="AI132">
            <v>42050</v>
          </cell>
          <cell r="AJ132">
            <v>11.7</v>
          </cell>
        </row>
        <row r="133">
          <cell r="A133" t="str">
            <v>1003</v>
          </cell>
          <cell r="B133" t="str">
            <v>100300201</v>
          </cell>
          <cell r="D133" t="str">
            <v>1003002</v>
          </cell>
          <cell r="E133" t="str">
            <v>1020</v>
          </cell>
          <cell r="F133" t="str">
            <v>10</v>
          </cell>
          <cell r="G133">
            <v>520.94871140999999</v>
          </cell>
          <cell r="H133">
            <v>516.62870081000005</v>
          </cell>
          <cell r="I133">
            <v>516.99366018000001</v>
          </cell>
          <cell r="J133">
            <v>26.086956520000001</v>
          </cell>
          <cell r="K133">
            <v>16.323082119999999</v>
          </cell>
          <cell r="L133">
            <v>0</v>
          </cell>
          <cell r="M133">
            <v>0</v>
          </cell>
          <cell r="N133">
            <v>12.624030980000001</v>
          </cell>
          <cell r="O133">
            <v>57.875</v>
          </cell>
          <cell r="P133">
            <v>0</v>
          </cell>
          <cell r="Q133">
            <v>83.9</v>
          </cell>
          <cell r="R133">
            <v>42.33995299</v>
          </cell>
          <cell r="S133">
            <v>14.5</v>
          </cell>
          <cell r="T133">
            <v>0</v>
          </cell>
          <cell r="U133">
            <v>0</v>
          </cell>
          <cell r="V133">
            <v>0</v>
          </cell>
          <cell r="W133">
            <v>41.8</v>
          </cell>
          <cell r="X133">
            <v>81.400000000000006</v>
          </cell>
          <cell r="Y133">
            <v>30.5</v>
          </cell>
          <cell r="Z133">
            <v>32.6</v>
          </cell>
          <cell r="AA133">
            <v>23</v>
          </cell>
          <cell r="AB133">
            <v>0</v>
          </cell>
          <cell r="AC133">
            <v>0</v>
          </cell>
          <cell r="AD133">
            <v>243.37</v>
          </cell>
          <cell r="AE133">
            <v>63.91775392000001</v>
          </cell>
          <cell r="AF133">
            <v>56.690959290000002</v>
          </cell>
          <cell r="AG133">
            <v>0</v>
          </cell>
          <cell r="AH133">
            <v>20</v>
          </cell>
          <cell r="AI133">
            <v>42050</v>
          </cell>
          <cell r="AJ133">
            <v>11.7</v>
          </cell>
        </row>
        <row r="134">
          <cell r="A134" t="str">
            <v>1003</v>
          </cell>
          <cell r="B134" t="str">
            <v>100300301</v>
          </cell>
          <cell r="D134" t="str">
            <v>1003003</v>
          </cell>
          <cell r="E134" t="str">
            <v>1020</v>
          </cell>
          <cell r="F134" t="str">
            <v>10</v>
          </cell>
          <cell r="G134">
            <v>520.94871140999999</v>
          </cell>
          <cell r="H134">
            <v>516.62870081000005</v>
          </cell>
          <cell r="I134">
            <v>516.99366018000001</v>
          </cell>
          <cell r="J134">
            <v>26.086956520000001</v>
          </cell>
          <cell r="K134">
            <v>16.323082119999999</v>
          </cell>
          <cell r="L134">
            <v>8.6432970699999991</v>
          </cell>
          <cell r="M134">
            <v>10.861649330000001</v>
          </cell>
          <cell r="N134">
            <v>12.624030980000001</v>
          </cell>
          <cell r="O134">
            <v>57.875</v>
          </cell>
          <cell r="P134">
            <v>11.225243389999999</v>
          </cell>
          <cell r="Q134">
            <v>83.9</v>
          </cell>
          <cell r="R134">
            <v>42.33995299</v>
          </cell>
          <cell r="S134">
            <v>14.5</v>
          </cell>
          <cell r="T134">
            <v>10.318440839999999</v>
          </cell>
          <cell r="U134">
            <v>8.7049996800000002</v>
          </cell>
          <cell r="V134">
            <v>10.81977828</v>
          </cell>
          <cell r="W134">
            <v>41.8</v>
          </cell>
          <cell r="X134">
            <v>81.400000000000006</v>
          </cell>
          <cell r="Y134">
            <v>30.5</v>
          </cell>
          <cell r="Z134">
            <v>32.6</v>
          </cell>
          <cell r="AA134">
            <v>23</v>
          </cell>
          <cell r="AB134">
            <v>10.45409143</v>
          </cell>
          <cell r="AC134">
            <v>3.311907E-2</v>
          </cell>
          <cell r="AD134">
            <v>243.37</v>
          </cell>
          <cell r="AE134">
            <v>63.91775392000001</v>
          </cell>
          <cell r="AF134">
            <v>52.08829999999999</v>
          </cell>
          <cell r="AG134">
            <v>0.2314426963352981</v>
          </cell>
          <cell r="AH134">
            <v>20</v>
          </cell>
          <cell r="AI134">
            <v>42050</v>
          </cell>
          <cell r="AJ134">
            <v>11.7</v>
          </cell>
        </row>
        <row r="135">
          <cell r="A135" t="str">
            <v>1003</v>
          </cell>
          <cell r="B135" t="str">
            <v>100300401</v>
          </cell>
          <cell r="D135" t="str">
            <v>1003004</v>
          </cell>
          <cell r="E135" t="str">
            <v>1020</v>
          </cell>
          <cell r="F135" t="str">
            <v>10</v>
          </cell>
          <cell r="G135">
            <v>520.94871140999999</v>
          </cell>
          <cell r="H135">
            <v>516.62870081000005</v>
          </cell>
          <cell r="I135">
            <v>516.99366018000001</v>
          </cell>
          <cell r="J135">
            <v>26.086956520000001</v>
          </cell>
          <cell r="K135">
            <v>16.323082119999999</v>
          </cell>
          <cell r="L135">
            <v>7.1308988299999996</v>
          </cell>
          <cell r="M135">
            <v>10.81977828</v>
          </cell>
          <cell r="N135">
            <v>12.624030980000001</v>
          </cell>
          <cell r="O135">
            <v>57.875</v>
          </cell>
          <cell r="P135">
            <v>11.225243389999999</v>
          </cell>
          <cell r="Q135">
            <v>83.9</v>
          </cell>
          <cell r="R135">
            <v>42.33995299</v>
          </cell>
          <cell r="S135">
            <v>14.5</v>
          </cell>
          <cell r="T135">
            <v>10.81977828</v>
          </cell>
          <cell r="U135">
            <v>9.4334839200000005</v>
          </cell>
          <cell r="V135">
            <v>10.81977828</v>
          </cell>
          <cell r="W135">
            <v>41.8</v>
          </cell>
          <cell r="X135">
            <v>81.400000000000006</v>
          </cell>
          <cell r="Y135">
            <v>30.5</v>
          </cell>
          <cell r="Z135">
            <v>32.6</v>
          </cell>
          <cell r="AA135">
            <v>23</v>
          </cell>
          <cell r="AB135">
            <v>10.741816740000001</v>
          </cell>
          <cell r="AC135">
            <v>1</v>
          </cell>
          <cell r="AD135">
            <v>243.37</v>
          </cell>
          <cell r="AE135">
            <v>63.91775392000001</v>
          </cell>
          <cell r="AF135">
            <v>52.08829999999999</v>
          </cell>
          <cell r="AG135">
            <v>0.24793322359661635</v>
          </cell>
          <cell r="AH135">
            <v>20</v>
          </cell>
          <cell r="AI135">
            <v>42050</v>
          </cell>
          <cell r="AJ135">
            <v>11.7</v>
          </cell>
        </row>
        <row r="136">
          <cell r="A136" t="str">
            <v>1003</v>
          </cell>
          <cell r="B136" t="str">
            <v>100300501</v>
          </cell>
          <cell r="D136" t="str">
            <v>1003005</v>
          </cell>
          <cell r="E136" t="str">
            <v>1020</v>
          </cell>
          <cell r="F136" t="str">
            <v>10</v>
          </cell>
          <cell r="G136">
            <v>520.94871140999999</v>
          </cell>
          <cell r="H136">
            <v>516.62870081000005</v>
          </cell>
          <cell r="I136">
            <v>516.99366018000001</v>
          </cell>
          <cell r="J136">
            <v>26.086956520000001</v>
          </cell>
          <cell r="K136">
            <v>16.323082119999999</v>
          </cell>
          <cell r="L136">
            <v>9.8389490300000002</v>
          </cell>
          <cell r="M136">
            <v>11.225243389999999</v>
          </cell>
          <cell r="N136">
            <v>12.624030980000001</v>
          </cell>
          <cell r="O136">
            <v>57.875</v>
          </cell>
          <cell r="P136">
            <v>11.27937798</v>
          </cell>
          <cell r="Q136">
            <v>83.9</v>
          </cell>
          <cell r="R136">
            <v>42.33995299</v>
          </cell>
          <cell r="S136">
            <v>14.5</v>
          </cell>
          <cell r="T136">
            <v>10.81977828</v>
          </cell>
          <cell r="U136">
            <v>7.2363393399999989</v>
          </cell>
          <cell r="V136">
            <v>10.81977828</v>
          </cell>
          <cell r="W136">
            <v>41.8</v>
          </cell>
          <cell r="X136">
            <v>81.400000000000006</v>
          </cell>
          <cell r="Y136">
            <v>30.5</v>
          </cell>
          <cell r="Z136">
            <v>32.6</v>
          </cell>
          <cell r="AA136">
            <v>23</v>
          </cell>
          <cell r="AB136">
            <v>10.741816740000001</v>
          </cell>
          <cell r="AC136">
            <v>1</v>
          </cell>
          <cell r="AD136">
            <v>243.37</v>
          </cell>
          <cell r="AE136">
            <v>63.91775392000001</v>
          </cell>
          <cell r="AF136">
            <v>52.08829999999999</v>
          </cell>
          <cell r="AG136">
            <v>0.24292927812251466</v>
          </cell>
          <cell r="AH136">
            <v>20</v>
          </cell>
          <cell r="AI136">
            <v>42050</v>
          </cell>
          <cell r="AJ136">
            <v>11.7</v>
          </cell>
        </row>
        <row r="137">
          <cell r="A137" t="str">
            <v>1003</v>
          </cell>
          <cell r="B137" t="str">
            <v>100300601</v>
          </cell>
          <cell r="D137" t="str">
            <v>1003006</v>
          </cell>
          <cell r="E137" t="str">
            <v>1020</v>
          </cell>
          <cell r="F137" t="str">
            <v>10</v>
          </cell>
          <cell r="G137">
            <v>520.94871140999999</v>
          </cell>
          <cell r="H137">
            <v>516.62870081000005</v>
          </cell>
          <cell r="I137">
            <v>516.99366018000001</v>
          </cell>
          <cell r="J137">
            <v>26.086956520000001</v>
          </cell>
          <cell r="K137">
            <v>16.323082119999999</v>
          </cell>
          <cell r="L137">
            <v>9.4404992599999993</v>
          </cell>
          <cell r="M137">
            <v>11.225243389999999</v>
          </cell>
          <cell r="N137">
            <v>12.624030980000001</v>
          </cell>
          <cell r="O137">
            <v>57.875</v>
          </cell>
          <cell r="P137">
            <v>11.27003828</v>
          </cell>
          <cell r="Q137">
            <v>83.9</v>
          </cell>
          <cell r="R137">
            <v>42.33995299</v>
          </cell>
          <cell r="S137">
            <v>14.5</v>
          </cell>
          <cell r="T137">
            <v>9.4404992599999993</v>
          </cell>
          <cell r="U137">
            <v>9.4404992599999993</v>
          </cell>
          <cell r="V137">
            <v>10.81977828</v>
          </cell>
          <cell r="W137">
            <v>41.8</v>
          </cell>
          <cell r="X137">
            <v>81.400000000000006</v>
          </cell>
          <cell r="Y137">
            <v>30.5</v>
          </cell>
          <cell r="Z137">
            <v>32.6</v>
          </cell>
          <cell r="AA137">
            <v>23</v>
          </cell>
          <cell r="AB137">
            <v>9.3263440499999994</v>
          </cell>
          <cell r="AC137">
            <v>0.41837529000000001</v>
          </cell>
          <cell r="AD137">
            <v>243.37</v>
          </cell>
          <cell r="AE137">
            <v>63.91775392000001</v>
          </cell>
          <cell r="AF137">
            <v>52.08829999999999</v>
          </cell>
          <cell r="AG137">
            <v>0.28843971147039121</v>
          </cell>
          <cell r="AH137">
            <v>20</v>
          </cell>
          <cell r="AI137">
            <v>42050</v>
          </cell>
          <cell r="AJ137">
            <v>11.7</v>
          </cell>
        </row>
        <row r="138">
          <cell r="A138" t="str">
            <v>1003</v>
          </cell>
          <cell r="B138" t="str">
            <v>100300801</v>
          </cell>
          <cell r="D138" t="str">
            <v>1003008</v>
          </cell>
          <cell r="E138" t="str">
            <v>1020</v>
          </cell>
          <cell r="F138" t="str">
            <v>10</v>
          </cell>
          <cell r="G138">
            <v>520.94871140999999</v>
          </cell>
          <cell r="H138">
            <v>516.62870081000005</v>
          </cell>
          <cell r="I138">
            <v>516.99366018000001</v>
          </cell>
          <cell r="J138">
            <v>26.086956520000001</v>
          </cell>
          <cell r="K138">
            <v>16.323082119999999</v>
          </cell>
          <cell r="L138">
            <v>7.3440728500000008</v>
          </cell>
          <cell r="M138">
            <v>11.225243389999999</v>
          </cell>
          <cell r="N138">
            <v>12.624030980000001</v>
          </cell>
          <cell r="O138">
            <v>57.875</v>
          </cell>
          <cell r="P138">
            <v>11.225243389999999</v>
          </cell>
          <cell r="Q138">
            <v>83.9</v>
          </cell>
          <cell r="R138">
            <v>42.33995299</v>
          </cell>
          <cell r="S138">
            <v>14.5</v>
          </cell>
          <cell r="T138">
            <v>7.3440728500000008</v>
          </cell>
          <cell r="U138">
            <v>7.3440728500000008</v>
          </cell>
          <cell r="V138">
            <v>10.81977828</v>
          </cell>
          <cell r="W138">
            <v>41.8</v>
          </cell>
          <cell r="X138">
            <v>81.400000000000006</v>
          </cell>
          <cell r="Y138">
            <v>30.5</v>
          </cell>
          <cell r="Z138">
            <v>32.6</v>
          </cell>
          <cell r="AA138">
            <v>23</v>
          </cell>
          <cell r="AB138">
            <v>7.3440728500000008</v>
          </cell>
          <cell r="AC138">
            <v>1</v>
          </cell>
          <cell r="AD138">
            <v>243.37</v>
          </cell>
          <cell r="AE138">
            <v>63.91775392000001</v>
          </cell>
          <cell r="AF138">
            <v>52.08829999999999</v>
          </cell>
          <cell r="AG138">
            <v>0.19102491023676155</v>
          </cell>
          <cell r="AH138">
            <v>20</v>
          </cell>
          <cell r="AI138">
            <v>42050</v>
          </cell>
          <cell r="AJ138">
            <v>11.7</v>
          </cell>
        </row>
        <row r="139">
          <cell r="A139" t="str">
            <v>1003</v>
          </cell>
          <cell r="B139" t="str">
            <v>100300901</v>
          </cell>
          <cell r="D139" t="str">
            <v>1003009</v>
          </cell>
          <cell r="E139" t="str">
            <v>1020</v>
          </cell>
          <cell r="F139" t="str">
            <v>10</v>
          </cell>
          <cell r="G139">
            <v>520.94871140999999</v>
          </cell>
          <cell r="H139">
            <v>516.62870081000005</v>
          </cell>
          <cell r="I139">
            <v>516.99366018000001</v>
          </cell>
          <cell r="J139">
            <v>26.086956520000001</v>
          </cell>
          <cell r="K139">
            <v>16.323082119999999</v>
          </cell>
          <cell r="L139">
            <v>9.0369389099999999</v>
          </cell>
          <cell r="M139">
            <v>11.468952679999999</v>
          </cell>
          <cell r="N139">
            <v>12.624030980000001</v>
          </cell>
          <cell r="O139">
            <v>57.875</v>
          </cell>
          <cell r="P139">
            <v>11.630708500000001</v>
          </cell>
          <cell r="Q139">
            <v>83.9</v>
          </cell>
          <cell r="R139">
            <v>42.33995299</v>
          </cell>
          <cell r="S139">
            <v>14.5</v>
          </cell>
          <cell r="T139">
            <v>9.5926050899999993</v>
          </cell>
          <cell r="U139">
            <v>9.7224451799999994</v>
          </cell>
          <cell r="V139">
            <v>11.078644130000001</v>
          </cell>
          <cell r="W139">
            <v>41.8</v>
          </cell>
          <cell r="X139">
            <v>81.400000000000006</v>
          </cell>
          <cell r="Y139">
            <v>30.5</v>
          </cell>
          <cell r="Z139">
            <v>32.6</v>
          </cell>
          <cell r="AA139">
            <v>23</v>
          </cell>
          <cell r="AB139">
            <v>10.36558501</v>
          </cell>
          <cell r="AC139">
            <v>0.32247595000000001</v>
          </cell>
          <cell r="AD139">
            <v>243.37</v>
          </cell>
          <cell r="AE139">
            <v>63.91775392000001</v>
          </cell>
          <cell r="AF139">
            <v>52.08829999999999</v>
          </cell>
          <cell r="AG139">
            <v>0.25525183265056384</v>
          </cell>
          <cell r="AH139">
            <v>20</v>
          </cell>
          <cell r="AI139">
            <v>42050</v>
          </cell>
          <cell r="AJ139">
            <v>11.7</v>
          </cell>
        </row>
        <row r="140">
          <cell r="A140" t="str">
            <v>1003</v>
          </cell>
          <cell r="B140" t="str">
            <v>100301001</v>
          </cell>
          <cell r="D140" t="str">
            <v>1003010</v>
          </cell>
          <cell r="E140" t="str">
            <v>1020</v>
          </cell>
          <cell r="F140" t="str">
            <v>10</v>
          </cell>
          <cell r="G140">
            <v>520.94871140999999</v>
          </cell>
          <cell r="H140">
            <v>516.62870081000005</v>
          </cell>
          <cell r="I140">
            <v>516.99366018000001</v>
          </cell>
          <cell r="J140">
            <v>26.086956520000001</v>
          </cell>
          <cell r="K140">
            <v>16.323082119999999</v>
          </cell>
          <cell r="L140">
            <v>7.1308988299999996</v>
          </cell>
          <cell r="M140">
            <v>11.630708500000001</v>
          </cell>
          <cell r="N140">
            <v>12.624030980000001</v>
          </cell>
          <cell r="O140">
            <v>57.875</v>
          </cell>
          <cell r="P140">
            <v>11.630708500000001</v>
          </cell>
          <cell r="Q140">
            <v>83.9</v>
          </cell>
          <cell r="R140">
            <v>42.33995299</v>
          </cell>
          <cell r="S140">
            <v>14.5</v>
          </cell>
          <cell r="T140">
            <v>9.8268764500000003</v>
          </cell>
          <cell r="U140">
            <v>9.8268764500000003</v>
          </cell>
          <cell r="V140">
            <v>10.81977828</v>
          </cell>
          <cell r="W140">
            <v>41.8</v>
          </cell>
          <cell r="X140">
            <v>81.400000000000006</v>
          </cell>
          <cell r="Y140">
            <v>30.5</v>
          </cell>
          <cell r="Z140">
            <v>32.6</v>
          </cell>
          <cell r="AA140">
            <v>23</v>
          </cell>
          <cell r="AB140">
            <v>9.9641121699999999</v>
          </cell>
          <cell r="AC140">
            <v>1</v>
          </cell>
          <cell r="AD140">
            <v>243.37</v>
          </cell>
          <cell r="AE140">
            <v>63.91775392000001</v>
          </cell>
          <cell r="AF140">
            <v>52.08829999999999</v>
          </cell>
          <cell r="AG140">
            <v>0.19078580934850076</v>
          </cell>
          <cell r="AH140">
            <v>20</v>
          </cell>
          <cell r="AI140">
            <v>42050</v>
          </cell>
          <cell r="AJ140">
            <v>11.7</v>
          </cell>
        </row>
        <row r="141">
          <cell r="A141" t="str">
            <v>1003</v>
          </cell>
          <cell r="B141" t="str">
            <v>100301101</v>
          </cell>
          <cell r="D141" t="str">
            <v>1003011</v>
          </cell>
          <cell r="E141" t="str">
            <v>1020</v>
          </cell>
          <cell r="F141" t="str">
            <v>10</v>
          </cell>
          <cell r="G141">
            <v>520.94871140999999</v>
          </cell>
          <cell r="H141">
            <v>516.62870081000005</v>
          </cell>
          <cell r="I141">
            <v>516.99366018000001</v>
          </cell>
          <cell r="J141">
            <v>26.086956520000001</v>
          </cell>
          <cell r="K141">
            <v>16.323082119999999</v>
          </cell>
          <cell r="L141">
            <v>7.3932630899999996</v>
          </cell>
          <cell r="M141">
            <v>11.225243389999999</v>
          </cell>
          <cell r="N141">
            <v>12.624030980000001</v>
          </cell>
          <cell r="O141">
            <v>57.875</v>
          </cell>
          <cell r="P141">
            <v>11.630708500000001</v>
          </cell>
          <cell r="Q141">
            <v>83.9</v>
          </cell>
          <cell r="R141">
            <v>42.33995299</v>
          </cell>
          <cell r="S141">
            <v>14.5</v>
          </cell>
          <cell r="T141">
            <v>7.3932630899999996</v>
          </cell>
          <cell r="U141">
            <v>7.3932630899999996</v>
          </cell>
          <cell r="V141">
            <v>11.196693010000001</v>
          </cell>
          <cell r="W141">
            <v>41.8</v>
          </cell>
          <cell r="X141">
            <v>81.400000000000006</v>
          </cell>
          <cell r="Y141">
            <v>30.5</v>
          </cell>
          <cell r="Z141">
            <v>32.6</v>
          </cell>
          <cell r="AA141">
            <v>23</v>
          </cell>
          <cell r="AB141">
            <v>9.6093849099999993</v>
          </cell>
          <cell r="AC141">
            <v>0.99129405000000015</v>
          </cell>
          <cell r="AD141">
            <v>243.37</v>
          </cell>
          <cell r="AE141">
            <v>63.91775392000001</v>
          </cell>
          <cell r="AF141">
            <v>52.08829999999999</v>
          </cell>
          <cell r="AG141">
            <v>0.23177202909396627</v>
          </cell>
          <cell r="AH141">
            <v>20</v>
          </cell>
          <cell r="AI141">
            <v>42050</v>
          </cell>
          <cell r="AJ141">
            <v>11.7</v>
          </cell>
        </row>
        <row r="142">
          <cell r="A142" t="str">
            <v>1003</v>
          </cell>
          <cell r="B142" t="str">
            <v>100301201</v>
          </cell>
          <cell r="D142" t="str">
            <v>1003012</v>
          </cell>
          <cell r="E142" t="str">
            <v>1020</v>
          </cell>
          <cell r="F142" t="str">
            <v>10</v>
          </cell>
          <cell r="G142">
            <v>520.94871140999999</v>
          </cell>
          <cell r="H142">
            <v>516.62870081000005</v>
          </cell>
          <cell r="I142">
            <v>516.99366018000001</v>
          </cell>
          <cell r="J142">
            <v>26.086956520000001</v>
          </cell>
          <cell r="K142">
            <v>16.323082119999999</v>
          </cell>
          <cell r="L142">
            <v>0</v>
          </cell>
          <cell r="M142">
            <v>0</v>
          </cell>
          <cell r="N142">
            <v>12.624030980000001</v>
          </cell>
          <cell r="O142">
            <v>57.875</v>
          </cell>
          <cell r="P142">
            <v>0</v>
          </cell>
          <cell r="Q142">
            <v>83.9</v>
          </cell>
          <cell r="R142">
            <v>42.33995299</v>
          </cell>
          <cell r="S142">
            <v>14.5</v>
          </cell>
          <cell r="T142">
            <v>0</v>
          </cell>
          <cell r="U142">
            <v>0</v>
          </cell>
          <cell r="V142">
            <v>0</v>
          </cell>
          <cell r="W142">
            <v>41.8</v>
          </cell>
          <cell r="X142">
            <v>81.400000000000006</v>
          </cell>
          <cell r="Y142">
            <v>30.5</v>
          </cell>
          <cell r="Z142">
            <v>32.6</v>
          </cell>
          <cell r="AA142">
            <v>23</v>
          </cell>
          <cell r="AB142">
            <v>0</v>
          </cell>
          <cell r="AC142">
            <v>0</v>
          </cell>
          <cell r="AD142">
            <v>243.37</v>
          </cell>
          <cell r="AE142">
            <v>63.91775392000001</v>
          </cell>
          <cell r="AF142">
            <v>56.690959290000002</v>
          </cell>
          <cell r="AG142">
            <v>0</v>
          </cell>
          <cell r="AH142">
            <v>20</v>
          </cell>
          <cell r="AI142">
            <v>42050</v>
          </cell>
          <cell r="AJ142">
            <v>11.7</v>
          </cell>
        </row>
        <row r="143">
          <cell r="A143" t="str">
            <v>1003</v>
          </cell>
          <cell r="B143" t="str">
            <v>100301401</v>
          </cell>
          <cell r="D143" t="str">
            <v>1003014</v>
          </cell>
          <cell r="E143" t="str">
            <v>1020</v>
          </cell>
          <cell r="F143" t="str">
            <v>10</v>
          </cell>
          <cell r="G143">
            <v>520.94871140999999</v>
          </cell>
          <cell r="H143">
            <v>516.62870081000005</v>
          </cell>
          <cell r="I143">
            <v>516.99366018000001</v>
          </cell>
          <cell r="J143">
            <v>26.086956520000001</v>
          </cell>
          <cell r="K143">
            <v>16.323082119999999</v>
          </cell>
          <cell r="L143">
            <v>10.17011196</v>
          </cell>
          <cell r="M143">
            <v>11.63098402</v>
          </cell>
          <cell r="N143">
            <v>12.624030980000001</v>
          </cell>
          <cell r="O143">
            <v>57.875</v>
          </cell>
          <cell r="P143">
            <v>11.65265262</v>
          </cell>
          <cell r="Q143">
            <v>83.9</v>
          </cell>
          <cell r="R143">
            <v>42.33995299</v>
          </cell>
          <cell r="S143">
            <v>14.5</v>
          </cell>
          <cell r="T143">
            <v>10.42070272</v>
          </cell>
          <cell r="U143">
            <v>10.428807620000001</v>
          </cell>
          <cell r="V143">
            <v>11.513725150000001</v>
          </cell>
          <cell r="W143">
            <v>41.8</v>
          </cell>
          <cell r="X143">
            <v>81.400000000000006</v>
          </cell>
          <cell r="Y143">
            <v>30.5</v>
          </cell>
          <cell r="Z143">
            <v>32.6</v>
          </cell>
          <cell r="AA143">
            <v>23</v>
          </cell>
          <cell r="AB143">
            <v>11.202506870000001</v>
          </cell>
          <cell r="AC143">
            <v>0.25887776000000001</v>
          </cell>
          <cell r="AD143">
            <v>243.37</v>
          </cell>
          <cell r="AE143">
            <v>63.91775392000001</v>
          </cell>
          <cell r="AF143">
            <v>52.142836099999997</v>
          </cell>
          <cell r="AG143">
            <v>0.66666667000000002</v>
          </cell>
          <cell r="AH143">
            <v>20</v>
          </cell>
          <cell r="AI143">
            <v>42050</v>
          </cell>
          <cell r="AJ143">
            <v>11.7</v>
          </cell>
        </row>
        <row r="144">
          <cell r="A144" t="str">
            <v>1003</v>
          </cell>
          <cell r="B144" t="str">
            <v>100301801</v>
          </cell>
          <cell r="D144" t="str">
            <v>1003018</v>
          </cell>
          <cell r="E144" t="str">
            <v>1020</v>
          </cell>
          <cell r="F144" t="str">
            <v>10</v>
          </cell>
          <cell r="G144">
            <v>520.94871140999999</v>
          </cell>
          <cell r="H144">
            <v>516.62870081000005</v>
          </cell>
          <cell r="I144">
            <v>516.99366018000001</v>
          </cell>
          <cell r="J144">
            <v>26.086956520000001</v>
          </cell>
          <cell r="K144">
            <v>16.323082119999999</v>
          </cell>
          <cell r="L144">
            <v>8.4379335100000006</v>
          </cell>
          <cell r="M144">
            <v>11.630708500000001</v>
          </cell>
          <cell r="N144">
            <v>12.624030980000001</v>
          </cell>
          <cell r="O144">
            <v>57.875</v>
          </cell>
          <cell r="P144">
            <v>11.630708500000001</v>
          </cell>
          <cell r="Q144">
            <v>83.9</v>
          </cell>
          <cell r="R144">
            <v>42.33995299</v>
          </cell>
          <cell r="S144">
            <v>14.5</v>
          </cell>
          <cell r="T144">
            <v>9.4403403600000004</v>
          </cell>
          <cell r="U144">
            <v>9.4403403600000004</v>
          </cell>
          <cell r="V144">
            <v>11.630708500000001</v>
          </cell>
          <cell r="W144">
            <v>41.8</v>
          </cell>
          <cell r="X144">
            <v>81.400000000000006</v>
          </cell>
          <cell r="Y144">
            <v>30.5</v>
          </cell>
          <cell r="Z144">
            <v>32.6</v>
          </cell>
          <cell r="AA144">
            <v>23</v>
          </cell>
          <cell r="AB144">
            <v>11.16339636</v>
          </cell>
          <cell r="AC144">
            <v>0.93223716999999995</v>
          </cell>
          <cell r="AD144">
            <v>243.37</v>
          </cell>
          <cell r="AE144">
            <v>63.91775392000001</v>
          </cell>
          <cell r="AF144">
            <v>52.08829999999999</v>
          </cell>
          <cell r="AG144">
            <v>0.21864737446630259</v>
          </cell>
          <cell r="AH144">
            <v>20</v>
          </cell>
          <cell r="AI144">
            <v>42050</v>
          </cell>
          <cell r="AJ144">
            <v>11.7</v>
          </cell>
        </row>
        <row r="145">
          <cell r="A145" t="str">
            <v>1003</v>
          </cell>
          <cell r="B145" t="str">
            <v>100301901</v>
          </cell>
          <cell r="D145" t="str">
            <v>1003019</v>
          </cell>
          <cell r="E145" t="str">
            <v>1020</v>
          </cell>
          <cell r="F145" t="str">
            <v>10</v>
          </cell>
          <cell r="G145">
            <v>520.94871140999999</v>
          </cell>
          <cell r="H145">
            <v>516.62870081000005</v>
          </cell>
          <cell r="I145">
            <v>516.99366018000001</v>
          </cell>
          <cell r="J145">
            <v>26.086956520000001</v>
          </cell>
          <cell r="K145">
            <v>16.323082119999999</v>
          </cell>
          <cell r="L145">
            <v>7.7146774699999998</v>
          </cell>
          <cell r="M145">
            <v>11.630708500000001</v>
          </cell>
          <cell r="N145">
            <v>12.624030980000001</v>
          </cell>
          <cell r="O145">
            <v>57.875</v>
          </cell>
          <cell r="P145">
            <v>11.630708500000001</v>
          </cell>
          <cell r="Q145">
            <v>83.9</v>
          </cell>
          <cell r="R145">
            <v>42.33995299</v>
          </cell>
          <cell r="S145">
            <v>14.5</v>
          </cell>
          <cell r="T145">
            <v>7.7160152699999998</v>
          </cell>
          <cell r="U145">
            <v>7.7160152699999998</v>
          </cell>
          <cell r="V145">
            <v>11.630708500000001</v>
          </cell>
          <cell r="W145">
            <v>41.8</v>
          </cell>
          <cell r="X145">
            <v>81.400000000000006</v>
          </cell>
          <cell r="Y145">
            <v>30.5</v>
          </cell>
          <cell r="Z145">
            <v>32.6</v>
          </cell>
          <cell r="AA145">
            <v>23</v>
          </cell>
          <cell r="AB145">
            <v>10.7604316</v>
          </cell>
          <cell r="AC145">
            <v>0.96523420999999998</v>
          </cell>
          <cell r="AD145">
            <v>243.37</v>
          </cell>
          <cell r="AE145">
            <v>63.91775392000001</v>
          </cell>
          <cell r="AF145">
            <v>52.08829999999999</v>
          </cell>
          <cell r="AG145">
            <v>0.19820722953419037</v>
          </cell>
          <cell r="AH145">
            <v>20</v>
          </cell>
          <cell r="AI145">
            <v>42050</v>
          </cell>
          <cell r="AJ145">
            <v>11.7</v>
          </cell>
        </row>
        <row r="146">
          <cell r="A146" t="str">
            <v>1003</v>
          </cell>
          <cell r="B146" t="str">
            <v>100302001</v>
          </cell>
          <cell r="D146" t="str">
            <v>1003020</v>
          </cell>
          <cell r="E146" t="str">
            <v>1020</v>
          </cell>
          <cell r="F146" t="str">
            <v>10</v>
          </cell>
          <cell r="G146">
            <v>520.94871140999999</v>
          </cell>
          <cell r="H146">
            <v>516.62870081000005</v>
          </cell>
          <cell r="I146">
            <v>516.99366018000001</v>
          </cell>
          <cell r="J146">
            <v>26.086956520000001</v>
          </cell>
          <cell r="K146">
            <v>16.323082119999999</v>
          </cell>
          <cell r="L146">
            <v>7.3581937499999999</v>
          </cell>
          <cell r="M146">
            <v>11.630708500000001</v>
          </cell>
          <cell r="N146">
            <v>12.624030980000001</v>
          </cell>
          <cell r="O146">
            <v>57.875</v>
          </cell>
          <cell r="P146">
            <v>11.630708500000001</v>
          </cell>
          <cell r="Q146">
            <v>83.9</v>
          </cell>
          <cell r="R146">
            <v>42.33995299</v>
          </cell>
          <cell r="S146">
            <v>14.5</v>
          </cell>
          <cell r="T146">
            <v>9.3641767199999997</v>
          </cell>
          <cell r="U146">
            <v>9.3641767199999997</v>
          </cell>
          <cell r="V146">
            <v>11.630708500000001</v>
          </cell>
          <cell r="W146">
            <v>41.8</v>
          </cell>
          <cell r="X146">
            <v>81.400000000000006</v>
          </cell>
          <cell r="Y146">
            <v>30.5</v>
          </cell>
          <cell r="Z146">
            <v>32.6</v>
          </cell>
          <cell r="AA146">
            <v>23</v>
          </cell>
          <cell r="AB146">
            <v>10.741816740000001</v>
          </cell>
          <cell r="AC146">
            <v>0</v>
          </cell>
          <cell r="AD146">
            <v>243.37</v>
          </cell>
          <cell r="AE146">
            <v>63.91775392000001</v>
          </cell>
          <cell r="AF146">
            <v>52.08829999999999</v>
          </cell>
          <cell r="AG146">
            <v>0.21955354146421083</v>
          </cell>
          <cell r="AH146">
            <v>20</v>
          </cell>
          <cell r="AI146">
            <v>42050</v>
          </cell>
          <cell r="AJ146">
            <v>11.7</v>
          </cell>
        </row>
        <row r="147">
          <cell r="A147" t="str">
            <v>1003</v>
          </cell>
          <cell r="B147" t="str">
            <v>100302101</v>
          </cell>
          <cell r="D147" t="str">
            <v>1003021</v>
          </cell>
          <cell r="E147" t="str">
            <v>1020</v>
          </cell>
          <cell r="F147" t="str">
            <v>10</v>
          </cell>
          <cell r="G147">
            <v>520.94871140999999</v>
          </cell>
          <cell r="H147">
            <v>516.62870081000005</v>
          </cell>
          <cell r="I147">
            <v>516.99366018000001</v>
          </cell>
          <cell r="J147">
            <v>26.086956520000001</v>
          </cell>
          <cell r="K147">
            <v>16.323082119999999</v>
          </cell>
          <cell r="L147">
            <v>0</v>
          </cell>
          <cell r="M147">
            <v>0</v>
          </cell>
          <cell r="N147">
            <v>12.624030980000001</v>
          </cell>
          <cell r="O147">
            <v>57.875</v>
          </cell>
          <cell r="P147">
            <v>0</v>
          </cell>
          <cell r="Q147">
            <v>83.9</v>
          </cell>
          <cell r="R147">
            <v>42.33995299</v>
          </cell>
          <cell r="S147">
            <v>14.5</v>
          </cell>
          <cell r="T147">
            <v>0</v>
          </cell>
          <cell r="U147">
            <v>0</v>
          </cell>
          <cell r="V147">
            <v>0</v>
          </cell>
          <cell r="W147">
            <v>41.8</v>
          </cell>
          <cell r="X147">
            <v>81.400000000000006</v>
          </cell>
          <cell r="Y147">
            <v>30.5</v>
          </cell>
          <cell r="Z147">
            <v>32.6</v>
          </cell>
          <cell r="AA147">
            <v>23</v>
          </cell>
          <cell r="AB147">
            <v>0</v>
          </cell>
          <cell r="AC147">
            <v>0</v>
          </cell>
          <cell r="AD147">
            <v>243.37</v>
          </cell>
          <cell r="AE147">
            <v>63.91775392000001</v>
          </cell>
          <cell r="AF147">
            <v>56.690959290000002</v>
          </cell>
          <cell r="AG147">
            <v>0</v>
          </cell>
          <cell r="AH147">
            <v>20</v>
          </cell>
          <cell r="AI147">
            <v>42050</v>
          </cell>
          <cell r="AJ147">
            <v>11.7</v>
          </cell>
        </row>
        <row r="148">
          <cell r="A148" t="str">
            <v>1003</v>
          </cell>
          <cell r="B148" t="str">
            <v>100302401</v>
          </cell>
          <cell r="D148" t="str">
            <v>1003024</v>
          </cell>
          <cell r="E148" t="str">
            <v>1020</v>
          </cell>
          <cell r="F148" t="str">
            <v>10</v>
          </cell>
          <cell r="G148">
            <v>520.94871140999999</v>
          </cell>
          <cell r="H148">
            <v>516.62870081000005</v>
          </cell>
          <cell r="I148">
            <v>516.99366018000001</v>
          </cell>
          <cell r="J148">
            <v>26.086956520000001</v>
          </cell>
          <cell r="K148">
            <v>16.323082119999999</v>
          </cell>
          <cell r="L148">
            <v>10.240780880000001</v>
          </cell>
          <cell r="M148">
            <v>11.65830637</v>
          </cell>
          <cell r="N148">
            <v>12.624030980000001</v>
          </cell>
          <cell r="O148">
            <v>57.875</v>
          </cell>
          <cell r="P148">
            <v>11.705411850000001</v>
          </cell>
          <cell r="Q148">
            <v>83.9</v>
          </cell>
          <cell r="R148">
            <v>42.33995299</v>
          </cell>
          <cell r="S148">
            <v>14.5</v>
          </cell>
          <cell r="T148">
            <v>10.282026719999999</v>
          </cell>
          <cell r="U148">
            <v>10.282026719999999</v>
          </cell>
          <cell r="V148">
            <v>10.282026719999999</v>
          </cell>
          <cell r="W148">
            <v>41.8</v>
          </cell>
          <cell r="X148">
            <v>81.400000000000006</v>
          </cell>
          <cell r="Y148">
            <v>30.5</v>
          </cell>
          <cell r="Z148">
            <v>32.6</v>
          </cell>
          <cell r="AA148">
            <v>23</v>
          </cell>
          <cell r="AB148">
            <v>10.753916220000001</v>
          </cell>
          <cell r="AC148">
            <v>0</v>
          </cell>
          <cell r="AD148">
            <v>243.37</v>
          </cell>
          <cell r="AE148">
            <v>63.91775392000001</v>
          </cell>
          <cell r="AF148">
            <v>52.08829999999999</v>
          </cell>
          <cell r="AG148">
            <v>0</v>
          </cell>
          <cell r="AH148">
            <v>20</v>
          </cell>
          <cell r="AI148">
            <v>42050</v>
          </cell>
          <cell r="AJ148">
            <v>11.7</v>
          </cell>
        </row>
        <row r="149">
          <cell r="A149" t="str">
            <v>1003</v>
          </cell>
          <cell r="B149" t="str">
            <v>100302601</v>
          </cell>
          <cell r="D149" t="str">
            <v>1003026</v>
          </cell>
          <cell r="E149" t="str">
            <v>1020</v>
          </cell>
          <cell r="F149" t="str">
            <v>10</v>
          </cell>
          <cell r="G149">
            <v>520.94871140999999</v>
          </cell>
          <cell r="H149">
            <v>516.62870081000005</v>
          </cell>
          <cell r="I149">
            <v>516.99366018000001</v>
          </cell>
          <cell r="J149">
            <v>26.086956520000001</v>
          </cell>
          <cell r="K149">
            <v>16.323082119999999</v>
          </cell>
          <cell r="L149">
            <v>7.2115567299999999</v>
          </cell>
          <cell r="M149">
            <v>11.91839057</v>
          </cell>
          <cell r="N149">
            <v>12.624030980000001</v>
          </cell>
          <cell r="O149">
            <v>57.875</v>
          </cell>
          <cell r="P149">
            <v>11.91839057</v>
          </cell>
          <cell r="Q149">
            <v>83.9</v>
          </cell>
          <cell r="R149">
            <v>42.33995299</v>
          </cell>
          <cell r="S149">
            <v>14.5</v>
          </cell>
          <cell r="T149">
            <v>7.2115567299999999</v>
          </cell>
          <cell r="U149">
            <v>10.126631100000001</v>
          </cell>
          <cell r="V149">
            <v>10.126631100000001</v>
          </cell>
          <cell r="W149">
            <v>41.8</v>
          </cell>
          <cell r="X149">
            <v>81.400000000000006</v>
          </cell>
          <cell r="Y149">
            <v>30.5</v>
          </cell>
          <cell r="Z149">
            <v>32.6</v>
          </cell>
          <cell r="AA149">
            <v>23</v>
          </cell>
          <cell r="AB149">
            <v>7.2115567299999999</v>
          </cell>
          <cell r="AC149">
            <v>0</v>
          </cell>
          <cell r="AD149">
            <v>243.37</v>
          </cell>
          <cell r="AE149">
            <v>63.91775392000001</v>
          </cell>
          <cell r="AF149">
            <v>52.08829999999999</v>
          </cell>
          <cell r="AG149">
            <v>0</v>
          </cell>
          <cell r="AH149">
            <v>20</v>
          </cell>
          <cell r="AI149">
            <v>42050</v>
          </cell>
          <cell r="AJ149">
            <v>11.7</v>
          </cell>
        </row>
        <row r="150">
          <cell r="A150" t="str">
            <v>1003</v>
          </cell>
          <cell r="B150" t="str">
            <v>100302801</v>
          </cell>
          <cell r="D150" t="str">
            <v>1003028</v>
          </cell>
          <cell r="E150" t="str">
            <v>1020</v>
          </cell>
          <cell r="F150" t="str">
            <v>10</v>
          </cell>
          <cell r="G150">
            <v>520.94871140999999</v>
          </cell>
          <cell r="H150">
            <v>516.62870081000005</v>
          </cell>
          <cell r="I150">
            <v>516.99366018000001</v>
          </cell>
          <cell r="J150">
            <v>26.086956520000001</v>
          </cell>
          <cell r="K150">
            <v>16.323082119999999</v>
          </cell>
          <cell r="L150">
            <v>7.294377299999999</v>
          </cell>
          <cell r="M150">
            <v>11.861354499999999</v>
          </cell>
          <cell r="N150">
            <v>12.624030980000001</v>
          </cell>
          <cell r="O150">
            <v>57.875</v>
          </cell>
          <cell r="P150">
            <v>11.861354499999999</v>
          </cell>
          <cell r="Q150">
            <v>83.9</v>
          </cell>
          <cell r="R150">
            <v>42.33995299</v>
          </cell>
          <cell r="S150">
            <v>14.5</v>
          </cell>
          <cell r="T150">
            <v>7.5202345600000005</v>
          </cell>
          <cell r="U150">
            <v>7.5202345600000005</v>
          </cell>
          <cell r="V150">
            <v>7.5202345600000005</v>
          </cell>
          <cell r="W150">
            <v>41.8</v>
          </cell>
          <cell r="X150">
            <v>81.400000000000006</v>
          </cell>
          <cell r="Y150">
            <v>30.5</v>
          </cell>
          <cell r="Z150">
            <v>32.6</v>
          </cell>
          <cell r="AA150">
            <v>23</v>
          </cell>
          <cell r="AB150">
            <v>10.01355199</v>
          </cell>
          <cell r="AC150">
            <v>0</v>
          </cell>
          <cell r="AD150">
            <v>243.37</v>
          </cell>
          <cell r="AE150">
            <v>63.91775392000001</v>
          </cell>
          <cell r="AF150">
            <v>52.08829999999999</v>
          </cell>
          <cell r="AG150">
            <v>0.16666666999999999</v>
          </cell>
          <cell r="AH150">
            <v>20</v>
          </cell>
          <cell r="AI150">
            <v>42050</v>
          </cell>
          <cell r="AJ150">
            <v>11.7</v>
          </cell>
        </row>
        <row r="151">
          <cell r="A151" t="str">
            <v>1003</v>
          </cell>
          <cell r="B151" t="str">
            <v>100303101</v>
          </cell>
          <cell r="D151" t="str">
            <v>1003031</v>
          </cell>
          <cell r="E151" t="str">
            <v>1020</v>
          </cell>
          <cell r="F151" t="str">
            <v>10</v>
          </cell>
          <cell r="G151">
            <v>520.94871140999999</v>
          </cell>
          <cell r="H151">
            <v>516.62870081000005</v>
          </cell>
          <cell r="I151">
            <v>516.99366018000001</v>
          </cell>
          <cell r="J151">
            <v>26.086956520000001</v>
          </cell>
          <cell r="K151">
            <v>16.323082119999999</v>
          </cell>
          <cell r="L151">
            <v>9.4500656799999998</v>
          </cell>
          <cell r="M151">
            <v>9.5161324599999997</v>
          </cell>
          <cell r="N151">
            <v>12.624030980000001</v>
          </cell>
          <cell r="O151">
            <v>57.875</v>
          </cell>
          <cell r="P151">
            <v>9.5161324599999997</v>
          </cell>
          <cell r="Q151">
            <v>83.9</v>
          </cell>
          <cell r="R151">
            <v>42.33995299</v>
          </cell>
          <cell r="S151">
            <v>14.5</v>
          </cell>
          <cell r="T151">
            <v>9.5161324599999997</v>
          </cell>
          <cell r="U151">
            <v>9.4499870000000001</v>
          </cell>
          <cell r="V151">
            <v>9.3378536899999993</v>
          </cell>
          <cell r="W151">
            <v>41.8</v>
          </cell>
          <cell r="X151">
            <v>81.400000000000006</v>
          </cell>
          <cell r="Y151">
            <v>30.5</v>
          </cell>
          <cell r="Z151">
            <v>32.6</v>
          </cell>
          <cell r="AA151">
            <v>23</v>
          </cell>
          <cell r="AB151">
            <v>9.4873658600000006</v>
          </cell>
          <cell r="AC151">
            <v>0.35751179999999999</v>
          </cell>
          <cell r="AD151">
            <v>243.37</v>
          </cell>
          <cell r="AE151">
            <v>63.91775392000001</v>
          </cell>
          <cell r="AF151">
            <v>52.08829999999999</v>
          </cell>
          <cell r="AG151">
            <v>0.4</v>
          </cell>
          <cell r="AH151">
            <v>20</v>
          </cell>
          <cell r="AI151">
            <v>42050</v>
          </cell>
          <cell r="AJ151">
            <v>11.7</v>
          </cell>
        </row>
        <row r="152">
          <cell r="A152" t="str">
            <v>1003</v>
          </cell>
          <cell r="B152" t="str">
            <v>100303201</v>
          </cell>
          <cell r="D152" t="str">
            <v>1003032</v>
          </cell>
          <cell r="E152" t="str">
            <v>1020</v>
          </cell>
          <cell r="F152" t="str">
            <v>10</v>
          </cell>
          <cell r="G152">
            <v>520.94871140999999</v>
          </cell>
          <cell r="H152">
            <v>516.62870081000005</v>
          </cell>
          <cell r="I152">
            <v>516.99366018000001</v>
          </cell>
          <cell r="J152">
            <v>26.086956520000001</v>
          </cell>
          <cell r="K152">
            <v>16.323082119999999</v>
          </cell>
          <cell r="L152">
            <v>7.1929342199999997</v>
          </cell>
          <cell r="M152">
            <v>9.4389091799999996</v>
          </cell>
          <cell r="N152">
            <v>12.624030980000001</v>
          </cell>
          <cell r="O152">
            <v>57.875</v>
          </cell>
          <cell r="P152">
            <v>9.4389091799999996</v>
          </cell>
          <cell r="Q152">
            <v>83.9</v>
          </cell>
          <cell r="R152">
            <v>42.33995299</v>
          </cell>
          <cell r="S152">
            <v>14.5</v>
          </cell>
          <cell r="T152">
            <v>9.4389091799999996</v>
          </cell>
          <cell r="U152">
            <v>7.1929342199999997</v>
          </cell>
          <cell r="V152">
            <v>9.4280290699999991</v>
          </cell>
          <cell r="W152">
            <v>41.8</v>
          </cell>
          <cell r="X152">
            <v>81.400000000000006</v>
          </cell>
          <cell r="Y152">
            <v>30.5</v>
          </cell>
          <cell r="Z152">
            <v>32.6</v>
          </cell>
          <cell r="AA152">
            <v>23</v>
          </cell>
          <cell r="AB152">
            <v>9.6158054800000006</v>
          </cell>
          <cell r="AC152">
            <v>0.98909449999999999</v>
          </cell>
          <cell r="AD152">
            <v>243.37</v>
          </cell>
          <cell r="AE152">
            <v>63.91775392000001</v>
          </cell>
          <cell r="AF152">
            <v>52.08829999999999</v>
          </cell>
          <cell r="AG152">
            <v>0.24214210220586993</v>
          </cell>
          <cell r="AH152">
            <v>20</v>
          </cell>
          <cell r="AI152">
            <v>42050</v>
          </cell>
          <cell r="AJ152">
            <v>11.7</v>
          </cell>
        </row>
        <row r="153">
          <cell r="A153" t="str">
            <v>1003</v>
          </cell>
          <cell r="B153" t="str">
            <v>100303301</v>
          </cell>
          <cell r="D153" t="str">
            <v>1003033</v>
          </cell>
          <cell r="E153" t="str">
            <v>1020</v>
          </cell>
          <cell r="F153" t="str">
            <v>10</v>
          </cell>
          <cell r="G153">
            <v>520.94871140999999</v>
          </cell>
          <cell r="H153">
            <v>516.62870081000005</v>
          </cell>
          <cell r="I153">
            <v>516.99366018000001</v>
          </cell>
          <cell r="J153">
            <v>26.086956520000001</v>
          </cell>
          <cell r="K153">
            <v>16.323082119999999</v>
          </cell>
          <cell r="L153">
            <v>7.7952349300000012</v>
          </cell>
          <cell r="M153">
            <v>9.8600579899999996</v>
          </cell>
          <cell r="N153">
            <v>12.624030980000001</v>
          </cell>
          <cell r="O153">
            <v>57.875</v>
          </cell>
          <cell r="P153">
            <v>9.8600579899999996</v>
          </cell>
          <cell r="Q153">
            <v>83.9</v>
          </cell>
          <cell r="R153">
            <v>42.33995299</v>
          </cell>
          <cell r="S153">
            <v>14.5</v>
          </cell>
          <cell r="T153">
            <v>9.8600579899999996</v>
          </cell>
          <cell r="U153">
            <v>9.4334839200000005</v>
          </cell>
          <cell r="V153">
            <v>7.7952349300000012</v>
          </cell>
          <cell r="W153">
            <v>41.8</v>
          </cell>
          <cell r="X153">
            <v>81.400000000000006</v>
          </cell>
          <cell r="Y153">
            <v>30.5</v>
          </cell>
          <cell r="Z153">
            <v>32.6</v>
          </cell>
          <cell r="AA153">
            <v>23</v>
          </cell>
          <cell r="AB153">
            <v>9.6228472899999993</v>
          </cell>
          <cell r="AC153">
            <v>1</v>
          </cell>
          <cell r="AD153">
            <v>243.37</v>
          </cell>
          <cell r="AE153">
            <v>63.91775392000001</v>
          </cell>
          <cell r="AF153">
            <v>52.08829999999999</v>
          </cell>
          <cell r="AG153">
            <v>0.21854030408728836</v>
          </cell>
          <cell r="AH153">
            <v>20</v>
          </cell>
          <cell r="AI153">
            <v>42050</v>
          </cell>
          <cell r="AJ153">
            <v>11.7</v>
          </cell>
        </row>
        <row r="154">
          <cell r="A154" t="str">
            <v>1003</v>
          </cell>
          <cell r="B154" t="str">
            <v>100303401</v>
          </cell>
          <cell r="D154" t="str">
            <v>1003034</v>
          </cell>
          <cell r="E154" t="str">
            <v>1020</v>
          </cell>
          <cell r="F154" t="str">
            <v>10</v>
          </cell>
          <cell r="G154">
            <v>520.94871140999999</v>
          </cell>
          <cell r="H154">
            <v>516.62870081000005</v>
          </cell>
          <cell r="I154">
            <v>516.99366018000001</v>
          </cell>
          <cell r="J154">
            <v>26.086956520000001</v>
          </cell>
          <cell r="K154">
            <v>16.323082119999999</v>
          </cell>
          <cell r="L154">
            <v>8.7492568399999993</v>
          </cell>
          <cell r="M154">
            <v>8.7492568399999993</v>
          </cell>
          <cell r="N154">
            <v>12.624030980000001</v>
          </cell>
          <cell r="O154">
            <v>57.875</v>
          </cell>
          <cell r="P154">
            <v>8.7492568399999993</v>
          </cell>
          <cell r="Q154">
            <v>83.9</v>
          </cell>
          <cell r="R154">
            <v>42.33995299</v>
          </cell>
          <cell r="S154">
            <v>14.5</v>
          </cell>
          <cell r="T154">
            <v>8.7492568399999993</v>
          </cell>
          <cell r="U154">
            <v>8.7492568399999993</v>
          </cell>
          <cell r="V154">
            <v>8.1616604499999994</v>
          </cell>
          <cell r="W154">
            <v>41.8</v>
          </cell>
          <cell r="X154">
            <v>81.400000000000006</v>
          </cell>
          <cell r="Y154">
            <v>30.5</v>
          </cell>
          <cell r="Z154">
            <v>32.6</v>
          </cell>
          <cell r="AA154">
            <v>23</v>
          </cell>
          <cell r="AB154">
            <v>8.7433721299999991</v>
          </cell>
          <cell r="AC154">
            <v>0.9418159599999999</v>
          </cell>
          <cell r="AD154">
            <v>243.37</v>
          </cell>
          <cell r="AE154">
            <v>63.91775392000001</v>
          </cell>
          <cell r="AF154">
            <v>52.08829999999999</v>
          </cell>
          <cell r="AG154">
            <v>0.11538461999999998</v>
          </cell>
          <cell r="AH154">
            <v>20</v>
          </cell>
          <cell r="AI154">
            <v>42050</v>
          </cell>
          <cell r="AJ154">
            <v>11.7</v>
          </cell>
        </row>
        <row r="155">
          <cell r="A155" t="str">
            <v>1003</v>
          </cell>
          <cell r="B155" t="str">
            <v>100303801</v>
          </cell>
          <cell r="D155" t="str">
            <v>1003038</v>
          </cell>
          <cell r="E155" t="str">
            <v>1020</v>
          </cell>
          <cell r="F155" t="str">
            <v>10</v>
          </cell>
          <cell r="G155">
            <v>520.94871140999999</v>
          </cell>
          <cell r="H155">
            <v>516.62870081000005</v>
          </cell>
          <cell r="I155">
            <v>516.99366018000001</v>
          </cell>
          <cell r="J155">
            <v>26.086956520000001</v>
          </cell>
          <cell r="K155">
            <v>16.323082119999999</v>
          </cell>
          <cell r="L155">
            <v>10.81977828</v>
          </cell>
          <cell r="M155">
            <v>11.630708500000001</v>
          </cell>
          <cell r="N155">
            <v>12.624030980000001</v>
          </cell>
          <cell r="O155">
            <v>57.875</v>
          </cell>
          <cell r="P155">
            <v>11.630708500000001</v>
          </cell>
          <cell r="Q155">
            <v>83.9</v>
          </cell>
          <cell r="R155">
            <v>42.33995299</v>
          </cell>
          <cell r="S155">
            <v>14.5</v>
          </cell>
          <cell r="T155">
            <v>10.81977828</v>
          </cell>
          <cell r="U155">
            <v>10.81977828</v>
          </cell>
          <cell r="V155">
            <v>10.81977828</v>
          </cell>
          <cell r="W155">
            <v>41.8</v>
          </cell>
          <cell r="X155">
            <v>81.400000000000006</v>
          </cell>
          <cell r="Y155">
            <v>30.5</v>
          </cell>
          <cell r="Z155">
            <v>32.6</v>
          </cell>
          <cell r="AA155">
            <v>23</v>
          </cell>
          <cell r="AB155">
            <v>9.6158054800000006</v>
          </cell>
          <cell r="AC155">
            <v>0</v>
          </cell>
          <cell r="AD155">
            <v>243.37</v>
          </cell>
          <cell r="AE155">
            <v>63.91775392000001</v>
          </cell>
          <cell r="AF155">
            <v>52.08829999999999</v>
          </cell>
          <cell r="AG155">
            <v>0.2</v>
          </cell>
          <cell r="AH155">
            <v>20</v>
          </cell>
          <cell r="AI155">
            <v>42050</v>
          </cell>
          <cell r="AJ155">
            <v>11.7</v>
          </cell>
        </row>
        <row r="156">
          <cell r="A156" t="str">
            <v>1003</v>
          </cell>
          <cell r="B156" t="str">
            <v>100304201</v>
          </cell>
          <cell r="D156" t="str">
            <v>1003042</v>
          </cell>
          <cell r="E156" t="str">
            <v>1020</v>
          </cell>
          <cell r="F156" t="str">
            <v>10</v>
          </cell>
          <cell r="G156">
            <v>520.94871140999999</v>
          </cell>
          <cell r="H156">
            <v>516.62870081000005</v>
          </cell>
          <cell r="I156">
            <v>516.99366018000001</v>
          </cell>
          <cell r="J156">
            <v>26.086956520000001</v>
          </cell>
          <cell r="K156">
            <v>16.323082119999999</v>
          </cell>
          <cell r="L156">
            <v>8.1149229700000003</v>
          </cell>
          <cell r="M156">
            <v>10.732345</v>
          </cell>
          <cell r="N156">
            <v>12.624030980000001</v>
          </cell>
          <cell r="O156">
            <v>57.875</v>
          </cell>
          <cell r="P156">
            <v>10.732345</v>
          </cell>
          <cell r="Q156">
            <v>83.9</v>
          </cell>
          <cell r="R156">
            <v>42.33995299</v>
          </cell>
          <cell r="S156">
            <v>14.5</v>
          </cell>
          <cell r="T156">
            <v>10.732345</v>
          </cell>
          <cell r="U156">
            <v>8.3511386099999996</v>
          </cell>
          <cell r="V156">
            <v>9.2217747499999998</v>
          </cell>
          <cell r="W156">
            <v>41.8</v>
          </cell>
          <cell r="X156">
            <v>81.400000000000006</v>
          </cell>
          <cell r="Y156">
            <v>30.5</v>
          </cell>
          <cell r="Z156">
            <v>32.6</v>
          </cell>
          <cell r="AA156">
            <v>23</v>
          </cell>
          <cell r="AB156">
            <v>8.4652681199999993</v>
          </cell>
          <cell r="AC156">
            <v>0.84139584000000001</v>
          </cell>
          <cell r="AD156">
            <v>243.37</v>
          </cell>
          <cell r="AE156">
            <v>63.91775392000001</v>
          </cell>
          <cell r="AF156">
            <v>52.08829999999999</v>
          </cell>
          <cell r="AG156">
            <v>0.2053757204214898</v>
          </cell>
          <cell r="AH156">
            <v>20</v>
          </cell>
          <cell r="AI156">
            <v>42050</v>
          </cell>
          <cell r="AJ156">
            <v>11.7</v>
          </cell>
        </row>
        <row r="157">
          <cell r="A157" t="str">
            <v>1003</v>
          </cell>
          <cell r="B157" t="str">
            <v>100304501</v>
          </cell>
          <cell r="D157" t="str">
            <v>1003045</v>
          </cell>
          <cell r="E157" t="str">
            <v>1020</v>
          </cell>
          <cell r="F157" t="str">
            <v>10</v>
          </cell>
          <cell r="G157">
            <v>520.94871140999999</v>
          </cell>
          <cell r="H157">
            <v>516.62870081000005</v>
          </cell>
          <cell r="I157">
            <v>516.99366018000001</v>
          </cell>
          <cell r="J157">
            <v>26.086956520000001</v>
          </cell>
          <cell r="K157">
            <v>16.323082119999999</v>
          </cell>
          <cell r="L157">
            <v>7.184629150000001</v>
          </cell>
          <cell r="M157">
            <v>10.81977828</v>
          </cell>
          <cell r="N157">
            <v>12.624030980000001</v>
          </cell>
          <cell r="O157">
            <v>57.875</v>
          </cell>
          <cell r="P157">
            <v>10.81977828</v>
          </cell>
          <cell r="Q157">
            <v>83.9</v>
          </cell>
          <cell r="R157">
            <v>42.33995299</v>
          </cell>
          <cell r="S157">
            <v>14.5</v>
          </cell>
          <cell r="T157">
            <v>10.81977828</v>
          </cell>
          <cell r="U157">
            <v>7.184629150000001</v>
          </cell>
          <cell r="V157">
            <v>9.7981270400000007</v>
          </cell>
          <cell r="W157">
            <v>41.8</v>
          </cell>
          <cell r="X157">
            <v>81.400000000000006</v>
          </cell>
          <cell r="Y157">
            <v>30.5</v>
          </cell>
          <cell r="Z157">
            <v>32.6</v>
          </cell>
          <cell r="AA157">
            <v>23</v>
          </cell>
          <cell r="AB157">
            <v>7.184629150000001</v>
          </cell>
          <cell r="AC157">
            <v>1</v>
          </cell>
          <cell r="AD157">
            <v>243.37</v>
          </cell>
          <cell r="AE157">
            <v>63.91775392000001</v>
          </cell>
          <cell r="AF157">
            <v>52.08829999999999</v>
          </cell>
          <cell r="AG157">
            <v>0</v>
          </cell>
          <cell r="AH157">
            <v>20</v>
          </cell>
          <cell r="AI157">
            <v>42050</v>
          </cell>
          <cell r="AJ157">
            <v>11.7</v>
          </cell>
        </row>
        <row r="158">
          <cell r="A158" t="str">
            <v>1004</v>
          </cell>
          <cell r="B158" t="str">
            <v>100400101</v>
          </cell>
          <cell r="D158" t="str">
            <v>1004001</v>
          </cell>
          <cell r="E158" t="str">
            <v>1030</v>
          </cell>
          <cell r="F158" t="str">
            <v>10</v>
          </cell>
          <cell r="G158">
            <v>520.94871140999999</v>
          </cell>
          <cell r="H158">
            <v>516.62870081000005</v>
          </cell>
          <cell r="I158">
            <v>516.99366018000001</v>
          </cell>
          <cell r="J158">
            <v>36.206896550000003</v>
          </cell>
          <cell r="K158">
            <v>11.216429700000001</v>
          </cell>
          <cell r="L158">
            <v>9.3919116500000008</v>
          </cell>
          <cell r="M158">
            <v>10.616094159999999</v>
          </cell>
          <cell r="N158">
            <v>14.511416029999998</v>
          </cell>
          <cell r="O158">
            <v>57.875</v>
          </cell>
          <cell r="P158">
            <v>10.616094159999999</v>
          </cell>
          <cell r="Q158">
            <v>77.3</v>
          </cell>
          <cell r="R158">
            <v>42.33995299</v>
          </cell>
          <cell r="S158">
            <v>14.5</v>
          </cell>
          <cell r="T158">
            <v>10.50897769</v>
          </cell>
          <cell r="U158">
            <v>9.5351737100000005</v>
          </cell>
          <cell r="V158">
            <v>10.59855788</v>
          </cell>
          <cell r="W158">
            <v>47.9</v>
          </cell>
          <cell r="X158">
            <v>78</v>
          </cell>
          <cell r="Y158">
            <v>31.9</v>
          </cell>
          <cell r="Z158">
            <v>28.6</v>
          </cell>
          <cell r="AA158">
            <v>18.8</v>
          </cell>
          <cell r="AB158">
            <v>10.64380454</v>
          </cell>
          <cell r="AC158">
            <v>0.48309151000000006</v>
          </cell>
          <cell r="AD158">
            <v>258.2</v>
          </cell>
          <cell r="AE158">
            <v>62.238355830000003</v>
          </cell>
          <cell r="AF158">
            <v>52.08829999999999</v>
          </cell>
          <cell r="AG158">
            <v>0.2</v>
          </cell>
          <cell r="AH158">
            <v>16.600000000000001</v>
          </cell>
          <cell r="AI158">
            <v>45810</v>
          </cell>
          <cell r="AJ158">
            <v>11.7</v>
          </cell>
        </row>
        <row r="159">
          <cell r="A159" t="str">
            <v>1004</v>
          </cell>
          <cell r="B159" t="str">
            <v>100400601</v>
          </cell>
          <cell r="D159" t="str">
            <v>1004006</v>
          </cell>
          <cell r="E159" t="str">
            <v>1030</v>
          </cell>
          <cell r="F159" t="str">
            <v>10</v>
          </cell>
          <cell r="G159">
            <v>520.94871140999999</v>
          </cell>
          <cell r="H159">
            <v>516.62870081000005</v>
          </cell>
          <cell r="I159">
            <v>516.99366018000001</v>
          </cell>
          <cell r="J159">
            <v>36.206896550000003</v>
          </cell>
          <cell r="K159">
            <v>11.216429700000001</v>
          </cell>
          <cell r="L159">
            <v>9.1587312399999998</v>
          </cell>
          <cell r="M159">
            <v>10.9052034</v>
          </cell>
          <cell r="N159">
            <v>14.511416029999998</v>
          </cell>
          <cell r="O159">
            <v>57.875</v>
          </cell>
          <cell r="P159">
            <v>11.31175131</v>
          </cell>
          <cell r="Q159">
            <v>77.3</v>
          </cell>
          <cell r="R159">
            <v>42.33995299</v>
          </cell>
          <cell r="S159">
            <v>14.5</v>
          </cell>
          <cell r="T159">
            <v>9.4686193799999998</v>
          </cell>
          <cell r="U159">
            <v>9.4686193799999998</v>
          </cell>
          <cell r="V159">
            <v>10.886707700000001</v>
          </cell>
          <cell r="W159">
            <v>47.9</v>
          </cell>
          <cell r="X159">
            <v>78</v>
          </cell>
          <cell r="Y159">
            <v>31.9</v>
          </cell>
          <cell r="Z159">
            <v>28.6</v>
          </cell>
          <cell r="AA159">
            <v>18.8</v>
          </cell>
          <cell r="AB159">
            <v>10.832734</v>
          </cell>
          <cell r="AC159">
            <v>0</v>
          </cell>
          <cell r="AD159">
            <v>258.2</v>
          </cell>
          <cell r="AE159">
            <v>62.238355830000003</v>
          </cell>
          <cell r="AF159">
            <v>52.08829999999999</v>
          </cell>
          <cell r="AG159">
            <v>0.45454545000000002</v>
          </cell>
          <cell r="AH159">
            <v>16.600000000000001</v>
          </cell>
          <cell r="AI159">
            <v>45810</v>
          </cell>
          <cell r="AJ159">
            <v>11.7</v>
          </cell>
        </row>
        <row r="160">
          <cell r="A160" t="str">
            <v>1004</v>
          </cell>
          <cell r="B160" t="str">
            <v>100401101</v>
          </cell>
          <cell r="D160" t="str">
            <v>1004011</v>
          </cell>
          <cell r="E160" t="str">
            <v>1030</v>
          </cell>
          <cell r="F160" t="str">
            <v>10</v>
          </cell>
          <cell r="G160">
            <v>520.94871140999999</v>
          </cell>
          <cell r="H160">
            <v>516.62870081000005</v>
          </cell>
          <cell r="I160">
            <v>516.99366018000001</v>
          </cell>
          <cell r="J160">
            <v>36.206896550000003</v>
          </cell>
          <cell r="K160">
            <v>11.216429700000001</v>
          </cell>
          <cell r="L160">
            <v>10.035699320000001</v>
          </cell>
          <cell r="M160">
            <v>10.43287975</v>
          </cell>
          <cell r="N160">
            <v>14.511416029999998</v>
          </cell>
          <cell r="O160">
            <v>57.875</v>
          </cell>
          <cell r="P160">
            <v>11.275366</v>
          </cell>
          <cell r="Q160">
            <v>77.3</v>
          </cell>
          <cell r="R160">
            <v>42.33995299</v>
          </cell>
          <cell r="S160">
            <v>14.5</v>
          </cell>
          <cell r="T160">
            <v>10.157625769999999</v>
          </cell>
          <cell r="U160">
            <v>10.157625769999999</v>
          </cell>
          <cell r="V160">
            <v>10.43287975</v>
          </cell>
          <cell r="W160">
            <v>47.9</v>
          </cell>
          <cell r="X160">
            <v>78</v>
          </cell>
          <cell r="Y160">
            <v>31.9</v>
          </cell>
          <cell r="Z160">
            <v>28.6</v>
          </cell>
          <cell r="AA160">
            <v>18.8</v>
          </cell>
          <cell r="AB160">
            <v>10.352427130000001</v>
          </cell>
          <cell r="AC160">
            <v>2.7709359999999999E-2</v>
          </cell>
          <cell r="AD160">
            <v>258.2</v>
          </cell>
          <cell r="AE160">
            <v>62.238355830000003</v>
          </cell>
          <cell r="AF160">
            <v>52.08829999999999</v>
          </cell>
          <cell r="AG160">
            <v>0.23701769863311967</v>
          </cell>
          <cell r="AH160">
            <v>16.600000000000001</v>
          </cell>
          <cell r="AI160">
            <v>45810</v>
          </cell>
          <cell r="AJ160">
            <v>11.7</v>
          </cell>
        </row>
        <row r="161">
          <cell r="A161" t="str">
            <v>1004</v>
          </cell>
          <cell r="B161" t="str">
            <v>100401301</v>
          </cell>
          <cell r="D161" t="str">
            <v>1004013</v>
          </cell>
          <cell r="E161" t="str">
            <v>1030</v>
          </cell>
          <cell r="F161" t="str">
            <v>10</v>
          </cell>
          <cell r="G161">
            <v>520.94871140999999</v>
          </cell>
          <cell r="H161">
            <v>516.62870081000005</v>
          </cell>
          <cell r="I161">
            <v>516.99366018000001</v>
          </cell>
          <cell r="J161">
            <v>36.206896550000003</v>
          </cell>
          <cell r="K161">
            <v>11.216429700000001</v>
          </cell>
          <cell r="L161">
            <v>7.8663389199999996</v>
          </cell>
          <cell r="M161">
            <v>9.8389490300000002</v>
          </cell>
          <cell r="N161">
            <v>14.511416029999998</v>
          </cell>
          <cell r="O161">
            <v>57.875</v>
          </cell>
          <cell r="P161">
            <v>11.225243389999999</v>
          </cell>
          <cell r="Q161">
            <v>77.3</v>
          </cell>
          <cell r="R161">
            <v>42.33995299</v>
          </cell>
          <cell r="S161">
            <v>14.5</v>
          </cell>
          <cell r="T161">
            <v>7.9405838299999996</v>
          </cell>
          <cell r="U161">
            <v>7.9405838299999996</v>
          </cell>
          <cell r="V161">
            <v>9.8389490300000002</v>
          </cell>
          <cell r="W161">
            <v>47.9</v>
          </cell>
          <cell r="X161">
            <v>78</v>
          </cell>
          <cell r="Y161">
            <v>31.9</v>
          </cell>
          <cell r="Z161">
            <v>28.6</v>
          </cell>
          <cell r="AA161">
            <v>18.8</v>
          </cell>
          <cell r="AB161">
            <v>9.6996563099999999</v>
          </cell>
          <cell r="AC161">
            <v>0</v>
          </cell>
          <cell r="AD161">
            <v>258.2</v>
          </cell>
          <cell r="AE161">
            <v>62.238355830000003</v>
          </cell>
          <cell r="AF161">
            <v>52.08829999999999</v>
          </cell>
          <cell r="AG161">
            <v>0.3</v>
          </cell>
          <cell r="AH161">
            <v>16.600000000000001</v>
          </cell>
          <cell r="AI161">
            <v>45810</v>
          </cell>
          <cell r="AJ161">
            <v>11.7</v>
          </cell>
        </row>
        <row r="162">
          <cell r="A162" t="str">
            <v>1004</v>
          </cell>
          <cell r="B162" t="str">
            <v>100401601</v>
          </cell>
          <cell r="D162" t="str">
            <v>1004016</v>
          </cell>
          <cell r="E162" t="str">
            <v>1030</v>
          </cell>
          <cell r="F162" t="str">
            <v>10</v>
          </cell>
          <cell r="G162">
            <v>520.94871140999999</v>
          </cell>
          <cell r="H162">
            <v>516.62870081000005</v>
          </cell>
          <cell r="I162">
            <v>516.99366018000001</v>
          </cell>
          <cell r="J162">
            <v>36.206896550000003</v>
          </cell>
          <cell r="K162">
            <v>11.216429700000001</v>
          </cell>
          <cell r="L162">
            <v>9.8368134200000004</v>
          </cell>
          <cell r="M162">
            <v>9.9612846499999996</v>
          </cell>
          <cell r="N162">
            <v>14.511416029999998</v>
          </cell>
          <cell r="O162">
            <v>57.875</v>
          </cell>
          <cell r="P162">
            <v>11.10564872</v>
          </cell>
          <cell r="Q162">
            <v>77.3</v>
          </cell>
          <cell r="R162">
            <v>42.33995299</v>
          </cell>
          <cell r="S162">
            <v>14.5</v>
          </cell>
          <cell r="T162">
            <v>9.8872057200000008</v>
          </cell>
          <cell r="U162">
            <v>9.6889939799999993</v>
          </cell>
          <cell r="V162">
            <v>9.9175383799999999</v>
          </cell>
          <cell r="W162">
            <v>47.9</v>
          </cell>
          <cell r="X162">
            <v>78</v>
          </cell>
          <cell r="Y162">
            <v>31.9</v>
          </cell>
          <cell r="Z162">
            <v>28.6</v>
          </cell>
          <cell r="AA162">
            <v>18.8</v>
          </cell>
          <cell r="AB162">
            <v>9.9191640299999992</v>
          </cell>
          <cell r="AC162">
            <v>0.42766522000000001</v>
          </cell>
          <cell r="AD162">
            <v>258.2</v>
          </cell>
          <cell r="AE162">
            <v>62.238355830000003</v>
          </cell>
          <cell r="AF162">
            <v>52.447984629999993</v>
          </cell>
          <cell r="AG162">
            <v>0.24278364082760401</v>
          </cell>
          <cell r="AH162">
            <v>16.600000000000001</v>
          </cell>
          <cell r="AI162">
            <v>45810</v>
          </cell>
          <cell r="AJ162">
            <v>11.7</v>
          </cell>
        </row>
        <row r="163">
          <cell r="A163" t="str">
            <v>1004</v>
          </cell>
          <cell r="B163" t="str">
            <v>100401701</v>
          </cell>
          <cell r="D163" t="str">
            <v>1004017</v>
          </cell>
          <cell r="E163" t="str">
            <v>1030</v>
          </cell>
          <cell r="F163" t="str">
            <v>10</v>
          </cell>
          <cell r="G163">
            <v>520.94871140999999</v>
          </cell>
          <cell r="H163">
            <v>516.62870081000005</v>
          </cell>
          <cell r="I163">
            <v>516.99366018000001</v>
          </cell>
          <cell r="J163">
            <v>36.206896550000003</v>
          </cell>
          <cell r="K163">
            <v>11.216429700000001</v>
          </cell>
          <cell r="L163">
            <v>10.81977828</v>
          </cell>
          <cell r="M163">
            <v>10.81977828</v>
          </cell>
          <cell r="N163">
            <v>14.511416029999998</v>
          </cell>
          <cell r="O163">
            <v>57.875</v>
          </cell>
          <cell r="P163">
            <v>10.81977828</v>
          </cell>
          <cell r="Q163">
            <v>77.3</v>
          </cell>
          <cell r="R163">
            <v>42.33995299</v>
          </cell>
          <cell r="S163">
            <v>14.5</v>
          </cell>
          <cell r="T163">
            <v>10.81977828</v>
          </cell>
          <cell r="U163">
            <v>10.81977828</v>
          </cell>
          <cell r="V163">
            <v>10.81977828</v>
          </cell>
          <cell r="W163">
            <v>47.9</v>
          </cell>
          <cell r="X163">
            <v>78</v>
          </cell>
          <cell r="Y163">
            <v>31.9</v>
          </cell>
          <cell r="Z163">
            <v>28.6</v>
          </cell>
          <cell r="AA163">
            <v>18.8</v>
          </cell>
          <cell r="AB163">
            <v>10.741816740000001</v>
          </cell>
          <cell r="AC163">
            <v>1</v>
          </cell>
          <cell r="AD163">
            <v>258.2</v>
          </cell>
          <cell r="AE163">
            <v>62.238355830000003</v>
          </cell>
          <cell r="AF163">
            <v>52.08829999999999</v>
          </cell>
          <cell r="AG163">
            <v>0.23414531147345768</v>
          </cell>
          <cell r="AH163">
            <v>16.600000000000001</v>
          </cell>
          <cell r="AI163">
            <v>45810</v>
          </cell>
          <cell r="AJ163">
            <v>11.7</v>
          </cell>
        </row>
        <row r="164">
          <cell r="A164" t="str">
            <v>1004</v>
          </cell>
          <cell r="B164" t="str">
            <v>100401801</v>
          </cell>
          <cell r="D164" t="str">
            <v>1004018</v>
          </cell>
          <cell r="E164" t="str">
            <v>1030</v>
          </cell>
          <cell r="F164" t="str">
            <v>10</v>
          </cell>
          <cell r="G164">
            <v>520.94871140999999</v>
          </cell>
          <cell r="H164">
            <v>516.62870081000005</v>
          </cell>
          <cell r="I164">
            <v>516.99366018000001</v>
          </cell>
          <cell r="J164">
            <v>36.206896550000003</v>
          </cell>
          <cell r="K164">
            <v>11.216429700000001</v>
          </cell>
          <cell r="L164">
            <v>7.4518222400000003</v>
          </cell>
          <cell r="M164">
            <v>9.4322031000000006</v>
          </cell>
          <cell r="N164">
            <v>14.511416029999998</v>
          </cell>
          <cell r="O164">
            <v>57.875</v>
          </cell>
          <cell r="P164">
            <v>11.225243389999999</v>
          </cell>
          <cell r="Q164">
            <v>77.3</v>
          </cell>
          <cell r="R164">
            <v>42.33995299</v>
          </cell>
          <cell r="S164">
            <v>14.5</v>
          </cell>
          <cell r="T164">
            <v>7.4518222400000003</v>
          </cell>
          <cell r="U164">
            <v>7.4518222400000003</v>
          </cell>
          <cell r="V164">
            <v>9.4322031000000006</v>
          </cell>
          <cell r="W164">
            <v>47.9</v>
          </cell>
          <cell r="X164">
            <v>78</v>
          </cell>
          <cell r="Y164">
            <v>31.9</v>
          </cell>
          <cell r="Z164">
            <v>28.6</v>
          </cell>
          <cell r="AA164">
            <v>18.8</v>
          </cell>
          <cell r="AB164">
            <v>9.6037329000000007</v>
          </cell>
          <cell r="AC164">
            <v>0.99740532999999998</v>
          </cell>
          <cell r="AD164">
            <v>258.2</v>
          </cell>
          <cell r="AE164">
            <v>62.238355830000003</v>
          </cell>
          <cell r="AF164">
            <v>52.08829999999999</v>
          </cell>
          <cell r="AG164">
            <v>0.14285713999999999</v>
          </cell>
          <cell r="AH164">
            <v>16.600000000000001</v>
          </cell>
          <cell r="AI164">
            <v>45810</v>
          </cell>
          <cell r="AJ164">
            <v>11.7</v>
          </cell>
        </row>
        <row r="165">
          <cell r="A165" t="str">
            <v>1004</v>
          </cell>
          <cell r="B165" t="str">
            <v>100401901</v>
          </cell>
          <cell r="D165" t="str">
            <v>1004019</v>
          </cell>
          <cell r="E165" t="str">
            <v>1030</v>
          </cell>
          <cell r="F165" t="str">
            <v>10</v>
          </cell>
          <cell r="G165">
            <v>520.94871140999999</v>
          </cell>
          <cell r="H165">
            <v>516.62870081000005</v>
          </cell>
          <cell r="I165">
            <v>516.99366018000001</v>
          </cell>
          <cell r="J165">
            <v>36.206896550000003</v>
          </cell>
          <cell r="K165">
            <v>11.216429700000001</v>
          </cell>
          <cell r="L165">
            <v>7.5384950000000002</v>
          </cell>
          <cell r="M165">
            <v>7.5384950000000002</v>
          </cell>
          <cell r="N165">
            <v>14.511416029999998</v>
          </cell>
          <cell r="O165">
            <v>57.875</v>
          </cell>
          <cell r="P165">
            <v>11.225243389999999</v>
          </cell>
          <cell r="Q165">
            <v>77.3</v>
          </cell>
          <cell r="R165">
            <v>42.33995299</v>
          </cell>
          <cell r="S165">
            <v>14.5</v>
          </cell>
          <cell r="T165">
            <v>7.5704432499999994</v>
          </cell>
          <cell r="U165">
            <v>7.2930176800000002</v>
          </cell>
          <cell r="V165">
            <v>7.3632795900000003</v>
          </cell>
          <cell r="W165">
            <v>47.9</v>
          </cell>
          <cell r="X165">
            <v>78</v>
          </cell>
          <cell r="Y165">
            <v>31.9</v>
          </cell>
          <cell r="Z165">
            <v>28.6</v>
          </cell>
          <cell r="AA165">
            <v>18.8</v>
          </cell>
          <cell r="AB165">
            <v>7.4395593099999999</v>
          </cell>
          <cell r="AC165">
            <v>1</v>
          </cell>
          <cell r="AD165">
            <v>258.2</v>
          </cell>
          <cell r="AE165">
            <v>62.238355830000003</v>
          </cell>
          <cell r="AF165">
            <v>52.08829999999999</v>
          </cell>
          <cell r="AG165">
            <v>0.27848100999999997</v>
          </cell>
          <cell r="AH165">
            <v>16.600000000000001</v>
          </cell>
          <cell r="AI165">
            <v>45810</v>
          </cell>
          <cell r="AJ165">
            <v>11.7</v>
          </cell>
        </row>
        <row r="166">
          <cell r="A166" t="str">
            <v>1004</v>
          </cell>
          <cell r="B166" t="str">
            <v>100402001</v>
          </cell>
          <cell r="D166" t="str">
            <v>1004020</v>
          </cell>
          <cell r="E166" t="str">
            <v>1030</v>
          </cell>
          <cell r="F166" t="str">
            <v>10</v>
          </cell>
          <cell r="G166">
            <v>520.94871140999999</v>
          </cell>
          <cell r="H166">
            <v>516.62870081000005</v>
          </cell>
          <cell r="I166">
            <v>516.99366018000001</v>
          </cell>
          <cell r="J166">
            <v>36.206896550000003</v>
          </cell>
          <cell r="K166">
            <v>11.216429700000001</v>
          </cell>
          <cell r="L166">
            <v>8.6333749500000003</v>
          </cell>
          <cell r="M166">
            <v>8.6721435499999995</v>
          </cell>
          <cell r="N166">
            <v>14.511416029999998</v>
          </cell>
          <cell r="O166">
            <v>57.875</v>
          </cell>
          <cell r="P166">
            <v>11.225243389999999</v>
          </cell>
          <cell r="Q166">
            <v>77.3</v>
          </cell>
          <cell r="R166">
            <v>42.33995299</v>
          </cell>
          <cell r="S166">
            <v>14.5</v>
          </cell>
          <cell r="T166">
            <v>8.6084953500000001</v>
          </cell>
          <cell r="U166">
            <v>8.4601994699999992</v>
          </cell>
          <cell r="V166">
            <v>7.995980470000001</v>
          </cell>
          <cell r="W166">
            <v>47.9</v>
          </cell>
          <cell r="X166">
            <v>78</v>
          </cell>
          <cell r="Y166">
            <v>31.9</v>
          </cell>
          <cell r="Z166">
            <v>28.6</v>
          </cell>
          <cell r="AA166">
            <v>18.8</v>
          </cell>
          <cell r="AB166">
            <v>8.4355492000000005</v>
          </cell>
          <cell r="AC166">
            <v>1</v>
          </cell>
          <cell r="AD166">
            <v>258.2</v>
          </cell>
          <cell r="AE166">
            <v>62.238355830000003</v>
          </cell>
          <cell r="AF166">
            <v>52.08829999999999</v>
          </cell>
          <cell r="AG166">
            <v>0.4</v>
          </cell>
          <cell r="AH166">
            <v>16.600000000000001</v>
          </cell>
          <cell r="AI166">
            <v>45810</v>
          </cell>
          <cell r="AJ166">
            <v>11.7</v>
          </cell>
        </row>
        <row r="167">
          <cell r="A167" t="str">
            <v>1004</v>
          </cell>
          <cell r="B167" t="str">
            <v>100402101</v>
          </cell>
          <cell r="D167" t="str">
            <v>1004021</v>
          </cell>
          <cell r="E167" t="str">
            <v>1030</v>
          </cell>
          <cell r="F167" t="str">
            <v>10</v>
          </cell>
          <cell r="G167">
            <v>520.94871140999999</v>
          </cell>
          <cell r="H167">
            <v>516.62870081000005</v>
          </cell>
          <cell r="I167">
            <v>516.99366018000001</v>
          </cell>
          <cell r="J167">
            <v>36.206896550000003</v>
          </cell>
          <cell r="K167">
            <v>11.216429700000001</v>
          </cell>
          <cell r="L167">
            <v>7.6487397899999987</v>
          </cell>
          <cell r="M167">
            <v>9.4334839200000005</v>
          </cell>
          <cell r="N167">
            <v>14.511416029999998</v>
          </cell>
          <cell r="O167">
            <v>57.875</v>
          </cell>
          <cell r="P167">
            <v>11.225243389999999</v>
          </cell>
          <cell r="Q167">
            <v>77.3</v>
          </cell>
          <cell r="R167">
            <v>42.33995299</v>
          </cell>
          <cell r="S167">
            <v>14.5</v>
          </cell>
          <cell r="T167">
            <v>7.6487397899999987</v>
          </cell>
          <cell r="U167">
            <v>9.4334839200000005</v>
          </cell>
          <cell r="V167">
            <v>9.3776328899999992</v>
          </cell>
          <cell r="W167">
            <v>47.9</v>
          </cell>
          <cell r="X167">
            <v>78</v>
          </cell>
          <cell r="Y167">
            <v>31.9</v>
          </cell>
          <cell r="Z167">
            <v>28.6</v>
          </cell>
          <cell r="AA167">
            <v>18.8</v>
          </cell>
          <cell r="AB167">
            <v>7.6290038899999999</v>
          </cell>
          <cell r="AC167">
            <v>1</v>
          </cell>
          <cell r="AD167">
            <v>258.2</v>
          </cell>
          <cell r="AE167">
            <v>62.238355830000003</v>
          </cell>
          <cell r="AF167">
            <v>52.08829999999999</v>
          </cell>
          <cell r="AG167">
            <v>0.11111111</v>
          </cell>
          <cell r="AH167">
            <v>16.600000000000001</v>
          </cell>
          <cell r="AI167">
            <v>45810</v>
          </cell>
          <cell r="AJ167">
            <v>11.7</v>
          </cell>
        </row>
        <row r="168">
          <cell r="A168" t="str">
            <v>1004</v>
          </cell>
          <cell r="B168" t="str">
            <v>100402201</v>
          </cell>
          <cell r="D168" t="str">
            <v>1004022</v>
          </cell>
          <cell r="E168" t="str">
            <v>1030</v>
          </cell>
          <cell r="F168" t="str">
            <v>10</v>
          </cell>
          <cell r="G168">
            <v>520.94871140999999</v>
          </cell>
          <cell r="H168">
            <v>516.62870081000005</v>
          </cell>
          <cell r="I168">
            <v>516.99366018000001</v>
          </cell>
          <cell r="J168">
            <v>36.206896550000003</v>
          </cell>
          <cell r="K168">
            <v>11.216429700000001</v>
          </cell>
          <cell r="L168">
            <v>9.0576552800000005</v>
          </cell>
          <cell r="M168">
            <v>10.75717921</v>
          </cell>
          <cell r="N168">
            <v>14.511416029999998</v>
          </cell>
          <cell r="O168">
            <v>57.875</v>
          </cell>
          <cell r="P168">
            <v>11.616663669999999</v>
          </cell>
          <cell r="Q168">
            <v>77.3</v>
          </cell>
          <cell r="R168">
            <v>42.33995299</v>
          </cell>
          <cell r="S168">
            <v>14.5</v>
          </cell>
          <cell r="T168">
            <v>9.57234111</v>
          </cell>
          <cell r="U168">
            <v>9.5930825899999999</v>
          </cell>
          <cell r="V168">
            <v>10.260007480000001</v>
          </cell>
          <cell r="W168">
            <v>47.9</v>
          </cell>
          <cell r="X168">
            <v>78</v>
          </cell>
          <cell r="Y168">
            <v>31.9</v>
          </cell>
          <cell r="Z168">
            <v>28.6</v>
          </cell>
          <cell r="AA168">
            <v>18.8</v>
          </cell>
          <cell r="AB168">
            <v>9.4812068499999995</v>
          </cell>
          <cell r="AC168">
            <v>0.55981402000000002</v>
          </cell>
          <cell r="AD168">
            <v>258.2</v>
          </cell>
          <cell r="AE168">
            <v>62.238355830000003</v>
          </cell>
          <cell r="AF168">
            <v>52.08829999999999</v>
          </cell>
          <cell r="AG168">
            <v>0</v>
          </cell>
          <cell r="AH168">
            <v>16.600000000000001</v>
          </cell>
          <cell r="AI168">
            <v>45810</v>
          </cell>
          <cell r="AJ168">
            <v>11.7</v>
          </cell>
        </row>
        <row r="169">
          <cell r="A169" t="str">
            <v>1004</v>
          </cell>
          <cell r="B169" t="str">
            <v>100403301</v>
          </cell>
          <cell r="D169" t="str">
            <v>1004033</v>
          </cell>
          <cell r="E169" t="str">
            <v>1030</v>
          </cell>
          <cell r="F169" t="str">
            <v>10</v>
          </cell>
          <cell r="G169">
            <v>520.94871140999999</v>
          </cell>
          <cell r="H169">
            <v>516.62870081000005</v>
          </cell>
          <cell r="I169">
            <v>516.99366018000001</v>
          </cell>
          <cell r="J169">
            <v>36.206896550000003</v>
          </cell>
          <cell r="K169">
            <v>11.216429700000001</v>
          </cell>
          <cell r="L169">
            <v>8.4355492000000005</v>
          </cell>
          <cell r="M169">
            <v>10.915706459999999</v>
          </cell>
          <cell r="N169">
            <v>14.511416029999998</v>
          </cell>
          <cell r="O169">
            <v>57.875</v>
          </cell>
          <cell r="P169">
            <v>11.630708500000001</v>
          </cell>
          <cell r="Q169">
            <v>77.3</v>
          </cell>
          <cell r="R169">
            <v>42.33995299</v>
          </cell>
          <cell r="S169">
            <v>14.5</v>
          </cell>
          <cell r="T169">
            <v>8.9055799600000007</v>
          </cell>
          <cell r="U169">
            <v>8.9055799600000007</v>
          </cell>
          <cell r="V169">
            <v>8.9055799600000007</v>
          </cell>
          <cell r="W169">
            <v>47.9</v>
          </cell>
          <cell r="X169">
            <v>78</v>
          </cell>
          <cell r="Y169">
            <v>31.9</v>
          </cell>
          <cell r="Z169">
            <v>28.6</v>
          </cell>
          <cell r="AA169">
            <v>18.8</v>
          </cell>
          <cell r="AB169">
            <v>10.473393079999999</v>
          </cell>
          <cell r="AC169">
            <v>0.42758310999999993</v>
          </cell>
          <cell r="AD169">
            <v>258.2</v>
          </cell>
          <cell r="AE169">
            <v>62.238355830000003</v>
          </cell>
          <cell r="AF169">
            <v>52.08829999999999</v>
          </cell>
          <cell r="AG169">
            <v>0</v>
          </cell>
          <cell r="AH169">
            <v>16.600000000000001</v>
          </cell>
          <cell r="AI169">
            <v>45810</v>
          </cell>
          <cell r="AJ169">
            <v>11.7</v>
          </cell>
        </row>
        <row r="170">
          <cell r="A170" t="str">
            <v>1004</v>
          </cell>
          <cell r="B170" t="str">
            <v>100403701</v>
          </cell>
          <cell r="D170" t="str">
            <v>1004037</v>
          </cell>
          <cell r="E170" t="str">
            <v>1030</v>
          </cell>
          <cell r="F170" t="str">
            <v>10</v>
          </cell>
          <cell r="G170">
            <v>520.94871140999999</v>
          </cell>
          <cell r="H170">
            <v>516.62870081000005</v>
          </cell>
          <cell r="I170">
            <v>516.99366018000001</v>
          </cell>
          <cell r="J170">
            <v>36.206896550000003</v>
          </cell>
          <cell r="K170">
            <v>11.216429700000001</v>
          </cell>
          <cell r="L170">
            <v>7.4061033800000002</v>
          </cell>
          <cell r="M170">
            <v>10.81977828</v>
          </cell>
          <cell r="N170">
            <v>14.511416029999998</v>
          </cell>
          <cell r="O170">
            <v>57.875</v>
          </cell>
          <cell r="P170">
            <v>11.630708500000001</v>
          </cell>
          <cell r="Q170">
            <v>77.3</v>
          </cell>
          <cell r="R170">
            <v>42.33995299</v>
          </cell>
          <cell r="S170">
            <v>14.5</v>
          </cell>
          <cell r="T170">
            <v>7.4061033800000002</v>
          </cell>
          <cell r="U170">
            <v>7.4061033800000002</v>
          </cell>
          <cell r="V170">
            <v>10.80978855</v>
          </cell>
          <cell r="W170">
            <v>47.9</v>
          </cell>
          <cell r="X170">
            <v>78</v>
          </cell>
          <cell r="Y170">
            <v>31.9</v>
          </cell>
          <cell r="Z170">
            <v>28.6</v>
          </cell>
          <cell r="AA170">
            <v>18.8</v>
          </cell>
          <cell r="AB170">
            <v>9.6158054800000006</v>
          </cell>
          <cell r="AC170">
            <v>0</v>
          </cell>
          <cell r="AD170">
            <v>258.2</v>
          </cell>
          <cell r="AE170">
            <v>62.238355830000003</v>
          </cell>
          <cell r="AF170">
            <v>52.08829999999999</v>
          </cell>
          <cell r="AG170">
            <v>0</v>
          </cell>
          <cell r="AH170">
            <v>16.600000000000001</v>
          </cell>
          <cell r="AI170">
            <v>45810</v>
          </cell>
          <cell r="AJ170">
            <v>11.7</v>
          </cell>
        </row>
        <row r="171">
          <cell r="A171" t="str">
            <v>1004</v>
          </cell>
          <cell r="B171" t="str">
            <v>100404201</v>
          </cell>
          <cell r="D171" t="str">
            <v>1004042</v>
          </cell>
          <cell r="E171" t="str">
            <v>1030</v>
          </cell>
          <cell r="F171" t="str">
            <v>10</v>
          </cell>
          <cell r="G171">
            <v>520.94871140999999</v>
          </cell>
          <cell r="H171">
            <v>516.62870081000005</v>
          </cell>
          <cell r="I171">
            <v>516.99366018000001</v>
          </cell>
          <cell r="J171">
            <v>36.206896550000003</v>
          </cell>
          <cell r="K171">
            <v>11.216429700000001</v>
          </cell>
          <cell r="L171">
            <v>8.5667449700000002</v>
          </cell>
          <cell r="M171">
            <v>9.7381411</v>
          </cell>
          <cell r="N171">
            <v>14.511416029999998</v>
          </cell>
          <cell r="O171">
            <v>57.875</v>
          </cell>
          <cell r="P171">
            <v>11.35956447</v>
          </cell>
          <cell r="Q171">
            <v>77.3</v>
          </cell>
          <cell r="R171">
            <v>42.33995299</v>
          </cell>
          <cell r="S171">
            <v>14.5</v>
          </cell>
          <cell r="T171">
            <v>8.5667449700000002</v>
          </cell>
          <cell r="U171">
            <v>9.6325970400000003</v>
          </cell>
          <cell r="V171">
            <v>9.5571871799999997</v>
          </cell>
          <cell r="W171">
            <v>47.9</v>
          </cell>
          <cell r="X171">
            <v>78</v>
          </cell>
          <cell r="Y171">
            <v>31.9</v>
          </cell>
          <cell r="Z171">
            <v>28.6</v>
          </cell>
          <cell r="AA171">
            <v>18.8</v>
          </cell>
          <cell r="AB171">
            <v>8.4933102500000004</v>
          </cell>
          <cell r="AC171">
            <v>1</v>
          </cell>
          <cell r="AD171">
            <v>258.2</v>
          </cell>
          <cell r="AE171">
            <v>62.238355830000003</v>
          </cell>
          <cell r="AF171">
            <v>52.08829999999999</v>
          </cell>
          <cell r="AG171">
            <v>0.25130376016236716</v>
          </cell>
          <cell r="AH171">
            <v>16.600000000000001</v>
          </cell>
          <cell r="AI171">
            <v>45810</v>
          </cell>
          <cell r="AJ171">
            <v>11.7</v>
          </cell>
        </row>
        <row r="172">
          <cell r="A172" t="str">
            <v>1005</v>
          </cell>
          <cell r="B172" t="str">
            <v>100500101</v>
          </cell>
          <cell r="D172" t="str">
            <v>1005001</v>
          </cell>
          <cell r="E172" t="str">
            <v>1030</v>
          </cell>
          <cell r="F172" t="str">
            <v>10</v>
          </cell>
          <cell r="G172">
            <v>520.94871140999999</v>
          </cell>
          <cell r="H172">
            <v>516.62870081000005</v>
          </cell>
          <cell r="I172">
            <v>516.99366018000001</v>
          </cell>
          <cell r="J172">
            <v>36.206896550000003</v>
          </cell>
          <cell r="K172">
            <v>11.216429700000001</v>
          </cell>
          <cell r="L172">
            <v>9.5106671600000006</v>
          </cell>
          <cell r="M172">
            <v>11.10122093</v>
          </cell>
          <cell r="N172">
            <v>14.511416029999998</v>
          </cell>
          <cell r="O172">
            <v>57.875</v>
          </cell>
          <cell r="P172">
            <v>11.10800521</v>
          </cell>
          <cell r="Q172">
            <v>77.3</v>
          </cell>
          <cell r="R172">
            <v>42.33995299</v>
          </cell>
          <cell r="S172">
            <v>14.5</v>
          </cell>
          <cell r="T172">
            <v>10.18422054</v>
          </cell>
          <cell r="U172">
            <v>10.18422054</v>
          </cell>
          <cell r="V172">
            <v>9.3674295900000004</v>
          </cell>
          <cell r="W172">
            <v>47.9</v>
          </cell>
          <cell r="X172">
            <v>78</v>
          </cell>
          <cell r="Y172">
            <v>31.9</v>
          </cell>
          <cell r="Z172">
            <v>28.6</v>
          </cell>
          <cell r="AA172">
            <v>18.8</v>
          </cell>
          <cell r="AB172">
            <v>10.36719012</v>
          </cell>
          <cell r="AC172">
            <v>3.4431499999999997E-2</v>
          </cell>
          <cell r="AD172">
            <v>258.2</v>
          </cell>
          <cell r="AE172">
            <v>62.238355830000003</v>
          </cell>
          <cell r="AF172">
            <v>54.8245</v>
          </cell>
          <cell r="AG172">
            <v>0.25882887227799617</v>
          </cell>
          <cell r="AH172">
            <v>16.600000000000001</v>
          </cell>
          <cell r="AI172">
            <v>45810</v>
          </cell>
          <cell r="AJ172">
            <v>11.7</v>
          </cell>
        </row>
        <row r="173">
          <cell r="A173" t="str">
            <v>1005</v>
          </cell>
          <cell r="B173" t="str">
            <v>100500301</v>
          </cell>
          <cell r="D173" t="str">
            <v>1005003</v>
          </cell>
          <cell r="E173" t="str">
            <v>1030</v>
          </cell>
          <cell r="F173" t="str">
            <v>10</v>
          </cell>
          <cell r="G173">
            <v>520.94871140999999</v>
          </cell>
          <cell r="H173">
            <v>516.62870081000005</v>
          </cell>
          <cell r="I173">
            <v>516.99366018000001</v>
          </cell>
          <cell r="J173">
            <v>36.206896550000003</v>
          </cell>
          <cell r="K173">
            <v>11.216429700000001</v>
          </cell>
          <cell r="L173">
            <v>10.126951050000001</v>
          </cell>
          <cell r="M173">
            <v>11.063900240000001</v>
          </cell>
          <cell r="N173">
            <v>14.511416029999998</v>
          </cell>
          <cell r="O173">
            <v>57.875</v>
          </cell>
          <cell r="P173">
            <v>11.41407703</v>
          </cell>
          <cell r="Q173">
            <v>77.3</v>
          </cell>
          <cell r="R173">
            <v>42.33995299</v>
          </cell>
          <cell r="S173">
            <v>14.5</v>
          </cell>
          <cell r="T173">
            <v>10.368478639999999</v>
          </cell>
          <cell r="U173">
            <v>10.66855997</v>
          </cell>
          <cell r="V173">
            <v>10.28000434</v>
          </cell>
          <cell r="W173">
            <v>47.9</v>
          </cell>
          <cell r="X173">
            <v>78</v>
          </cell>
          <cell r="Y173">
            <v>31.9</v>
          </cell>
          <cell r="Z173">
            <v>28.6</v>
          </cell>
          <cell r="AA173">
            <v>18.8</v>
          </cell>
          <cell r="AB173">
            <v>10.90472587</v>
          </cell>
          <cell r="AC173">
            <v>0</v>
          </cell>
          <cell r="AD173">
            <v>258.2</v>
          </cell>
          <cell r="AE173">
            <v>62.238355830000003</v>
          </cell>
          <cell r="AF173">
            <v>54.8245</v>
          </cell>
          <cell r="AG173">
            <v>0.25060157108240694</v>
          </cell>
          <cell r="AH173">
            <v>16.600000000000001</v>
          </cell>
          <cell r="AI173">
            <v>45810</v>
          </cell>
          <cell r="AJ173">
            <v>11.7</v>
          </cell>
        </row>
        <row r="174">
          <cell r="A174" t="str">
            <v>1005</v>
          </cell>
          <cell r="B174" t="str">
            <v>100500401</v>
          </cell>
          <cell r="D174" t="str">
            <v>1005004</v>
          </cell>
          <cell r="E174" t="str">
            <v>1030</v>
          </cell>
          <cell r="F174" t="str">
            <v>10</v>
          </cell>
          <cell r="G174">
            <v>520.94871140999999</v>
          </cell>
          <cell r="H174">
            <v>516.62870081000005</v>
          </cell>
          <cell r="I174">
            <v>516.99366018000001</v>
          </cell>
          <cell r="J174">
            <v>36.206896550000003</v>
          </cell>
          <cell r="K174">
            <v>11.216429700000001</v>
          </cell>
          <cell r="L174">
            <v>9.2325909799999994</v>
          </cell>
          <cell r="M174">
            <v>10.82281367</v>
          </cell>
          <cell r="N174">
            <v>14.511416029999998</v>
          </cell>
          <cell r="O174">
            <v>57.875</v>
          </cell>
          <cell r="P174">
            <v>10.82281367</v>
          </cell>
          <cell r="Q174">
            <v>77.3</v>
          </cell>
          <cell r="R174">
            <v>42.33995299</v>
          </cell>
          <cell r="S174">
            <v>14.5</v>
          </cell>
          <cell r="T174">
            <v>7.7079615300000004</v>
          </cell>
          <cell r="U174">
            <v>7.6038979700000002</v>
          </cell>
          <cell r="V174">
            <v>7.6893711099999988</v>
          </cell>
          <cell r="W174">
            <v>47.9</v>
          </cell>
          <cell r="X174">
            <v>78</v>
          </cell>
          <cell r="Y174">
            <v>31.9</v>
          </cell>
          <cell r="Z174">
            <v>28.6</v>
          </cell>
          <cell r="AA174">
            <v>18.8</v>
          </cell>
          <cell r="AB174">
            <v>8.5346401099999998</v>
          </cell>
          <cell r="AC174">
            <v>0.96101543</v>
          </cell>
          <cell r="AD174">
            <v>258.2</v>
          </cell>
          <cell r="AE174">
            <v>62.238355830000003</v>
          </cell>
          <cell r="AF174">
            <v>54.8245</v>
          </cell>
          <cell r="AG174">
            <v>0.25196447203356087</v>
          </cell>
          <cell r="AH174">
            <v>16.600000000000001</v>
          </cell>
          <cell r="AI174">
            <v>45810</v>
          </cell>
          <cell r="AJ174">
            <v>11.7</v>
          </cell>
        </row>
        <row r="175">
          <cell r="A175" t="str">
            <v>1005</v>
          </cell>
          <cell r="B175" t="str">
            <v>100500501</v>
          </cell>
          <cell r="D175" t="str">
            <v>1005005</v>
          </cell>
          <cell r="E175" t="str">
            <v>1030</v>
          </cell>
          <cell r="F175" t="str">
            <v>10</v>
          </cell>
          <cell r="G175">
            <v>520.94871140999999</v>
          </cell>
          <cell r="H175">
            <v>516.62870081000005</v>
          </cell>
          <cell r="I175">
            <v>516.99366018000001</v>
          </cell>
          <cell r="J175">
            <v>36.206896550000003</v>
          </cell>
          <cell r="K175">
            <v>11.216429700000001</v>
          </cell>
          <cell r="L175">
            <v>7.6534949100000009</v>
          </cell>
          <cell r="M175">
            <v>10.81977828</v>
          </cell>
          <cell r="N175">
            <v>14.511416029999998</v>
          </cell>
          <cell r="O175">
            <v>57.875</v>
          </cell>
          <cell r="P175">
            <v>10.81977828</v>
          </cell>
          <cell r="Q175">
            <v>77.3</v>
          </cell>
          <cell r="R175">
            <v>42.33995299</v>
          </cell>
          <cell r="S175">
            <v>14.5</v>
          </cell>
          <cell r="T175">
            <v>9.5675951500000007</v>
          </cell>
          <cell r="U175">
            <v>10.81977828</v>
          </cell>
          <cell r="V175">
            <v>7.6255950700000001</v>
          </cell>
          <cell r="W175">
            <v>47.9</v>
          </cell>
          <cell r="X175">
            <v>78</v>
          </cell>
          <cell r="Y175">
            <v>31.9</v>
          </cell>
          <cell r="Z175">
            <v>28.6</v>
          </cell>
          <cell r="AA175">
            <v>18.8</v>
          </cell>
          <cell r="AB175">
            <v>10.796530130000001</v>
          </cell>
          <cell r="AC175">
            <v>0</v>
          </cell>
          <cell r="AD175">
            <v>258.2</v>
          </cell>
          <cell r="AE175">
            <v>62.238355830000003</v>
          </cell>
          <cell r="AF175">
            <v>54.8245</v>
          </cell>
          <cell r="AG175">
            <v>0.25380823711158029</v>
          </cell>
          <cell r="AH175">
            <v>16.600000000000001</v>
          </cell>
          <cell r="AI175">
            <v>45810</v>
          </cell>
          <cell r="AJ175">
            <v>11.7</v>
          </cell>
        </row>
        <row r="176">
          <cell r="A176" t="str">
            <v>1005</v>
          </cell>
          <cell r="B176" t="str">
            <v>100500601</v>
          </cell>
          <cell r="D176" t="str">
            <v>1005006</v>
          </cell>
          <cell r="E176" t="str">
            <v>1030</v>
          </cell>
          <cell r="F176" t="str">
            <v>10</v>
          </cell>
          <cell r="G176">
            <v>520.94871140999999</v>
          </cell>
          <cell r="H176">
            <v>516.62870081000005</v>
          </cell>
          <cell r="I176">
            <v>516.99366018000001</v>
          </cell>
          <cell r="J176">
            <v>36.206896550000003</v>
          </cell>
          <cell r="K176">
            <v>11.216429700000001</v>
          </cell>
          <cell r="L176">
            <v>7.3290937400000002</v>
          </cell>
          <cell r="M176">
            <v>11.225243389999999</v>
          </cell>
          <cell r="N176">
            <v>14.511416029999998</v>
          </cell>
          <cell r="O176">
            <v>57.875</v>
          </cell>
          <cell r="P176">
            <v>11.225243389999999</v>
          </cell>
          <cell r="Q176">
            <v>77.3</v>
          </cell>
          <cell r="R176">
            <v>42.33995299</v>
          </cell>
          <cell r="S176">
            <v>14.5</v>
          </cell>
          <cell r="T176">
            <v>10.126631100000001</v>
          </cell>
          <cell r="U176">
            <v>10.126631100000001</v>
          </cell>
          <cell r="V176">
            <v>7.3290937400000002</v>
          </cell>
          <cell r="W176">
            <v>47.9</v>
          </cell>
          <cell r="X176">
            <v>78</v>
          </cell>
          <cell r="Y176">
            <v>31.9</v>
          </cell>
          <cell r="Z176">
            <v>28.6</v>
          </cell>
          <cell r="AA176">
            <v>18.8</v>
          </cell>
          <cell r="AB176">
            <v>10.741816740000001</v>
          </cell>
          <cell r="AC176">
            <v>0</v>
          </cell>
          <cell r="AD176">
            <v>258.2</v>
          </cell>
          <cell r="AE176">
            <v>62.238355830000003</v>
          </cell>
          <cell r="AF176">
            <v>54.8245</v>
          </cell>
          <cell r="AG176">
            <v>0.27050497861064399</v>
          </cell>
          <cell r="AH176">
            <v>16.600000000000001</v>
          </cell>
          <cell r="AI176">
            <v>45810</v>
          </cell>
          <cell r="AJ176">
            <v>11.7</v>
          </cell>
        </row>
        <row r="177">
          <cell r="A177" t="str">
            <v>1005</v>
          </cell>
          <cell r="B177" t="str">
            <v>100500701</v>
          </cell>
          <cell r="D177" t="str">
            <v>1005007</v>
          </cell>
          <cell r="E177" t="str">
            <v>1030</v>
          </cell>
          <cell r="F177" t="str">
            <v>10</v>
          </cell>
          <cell r="G177">
            <v>520.94871140999999</v>
          </cell>
          <cell r="H177">
            <v>516.62870081000005</v>
          </cell>
          <cell r="I177">
            <v>516.99366018000001</v>
          </cell>
          <cell r="J177">
            <v>36.206896550000003</v>
          </cell>
          <cell r="K177">
            <v>11.216429700000001</v>
          </cell>
          <cell r="L177">
            <v>9.5726195799999996</v>
          </cell>
          <cell r="M177">
            <v>11.05557741</v>
          </cell>
          <cell r="N177">
            <v>14.511416029999998</v>
          </cell>
          <cell r="O177">
            <v>57.875</v>
          </cell>
          <cell r="P177">
            <v>11.206264429999999</v>
          </cell>
          <cell r="Q177">
            <v>77.3</v>
          </cell>
          <cell r="R177">
            <v>42.33995299</v>
          </cell>
          <cell r="S177">
            <v>14.5</v>
          </cell>
          <cell r="T177">
            <v>10.16673604</v>
          </cell>
          <cell r="U177">
            <v>9.7694417399999995</v>
          </cell>
          <cell r="V177">
            <v>9.6587372499999997</v>
          </cell>
          <cell r="W177">
            <v>47.9</v>
          </cell>
          <cell r="X177">
            <v>78</v>
          </cell>
          <cell r="Y177">
            <v>31.9</v>
          </cell>
          <cell r="Z177">
            <v>28.6</v>
          </cell>
          <cell r="AA177">
            <v>18.8</v>
          </cell>
          <cell r="AB177">
            <v>10.212478470000001</v>
          </cell>
          <cell r="AC177">
            <v>2.323691E-2</v>
          </cell>
          <cell r="AD177">
            <v>258.2</v>
          </cell>
          <cell r="AE177">
            <v>62.238355830000003</v>
          </cell>
          <cell r="AF177">
            <v>54.8245</v>
          </cell>
          <cell r="AG177">
            <v>0.33587577677002989</v>
          </cell>
          <cell r="AH177">
            <v>16.600000000000001</v>
          </cell>
          <cell r="AI177">
            <v>45810</v>
          </cell>
          <cell r="AJ177">
            <v>11.7</v>
          </cell>
        </row>
        <row r="178">
          <cell r="A178" t="str">
            <v>1005</v>
          </cell>
          <cell r="B178" t="str">
            <v>100500801</v>
          </cell>
          <cell r="D178" t="str">
            <v>1005008</v>
          </cell>
          <cell r="E178" t="str">
            <v>1030</v>
          </cell>
          <cell r="F178" t="str">
            <v>10</v>
          </cell>
          <cell r="G178">
            <v>520.94871140999999</v>
          </cell>
          <cell r="H178">
            <v>516.62870081000005</v>
          </cell>
          <cell r="I178">
            <v>516.99366018000001</v>
          </cell>
          <cell r="J178">
            <v>36.206896550000003</v>
          </cell>
          <cell r="K178">
            <v>11.216429700000001</v>
          </cell>
          <cell r="L178">
            <v>7.41397029</v>
          </cell>
          <cell r="M178">
            <v>11.225243389999999</v>
          </cell>
          <cell r="N178">
            <v>14.511416029999998</v>
          </cell>
          <cell r="O178">
            <v>57.875</v>
          </cell>
          <cell r="P178">
            <v>11.225243389999999</v>
          </cell>
          <cell r="Q178">
            <v>77.3</v>
          </cell>
          <cell r="R178">
            <v>42.33995299</v>
          </cell>
          <cell r="S178">
            <v>14.5</v>
          </cell>
          <cell r="T178">
            <v>10.81977828</v>
          </cell>
          <cell r="U178">
            <v>7.41397029</v>
          </cell>
          <cell r="V178">
            <v>7.41397029</v>
          </cell>
          <cell r="W178">
            <v>47.9</v>
          </cell>
          <cell r="X178">
            <v>78</v>
          </cell>
          <cell r="Y178">
            <v>31.9</v>
          </cell>
          <cell r="Z178">
            <v>28.6</v>
          </cell>
          <cell r="AA178">
            <v>18.8</v>
          </cell>
          <cell r="AB178">
            <v>11.173950100000001</v>
          </cell>
          <cell r="AC178">
            <v>0</v>
          </cell>
          <cell r="AD178">
            <v>258.2</v>
          </cell>
          <cell r="AE178">
            <v>62.238355830000003</v>
          </cell>
          <cell r="AF178">
            <v>54.8245</v>
          </cell>
          <cell r="AG178">
            <v>0.27165855335797567</v>
          </cell>
          <cell r="AH178">
            <v>16.600000000000001</v>
          </cell>
          <cell r="AI178">
            <v>45810</v>
          </cell>
          <cell r="AJ178">
            <v>11.7</v>
          </cell>
        </row>
        <row r="179">
          <cell r="A179" t="str">
            <v>1005</v>
          </cell>
          <cell r="B179" t="str">
            <v>100500901</v>
          </cell>
          <cell r="D179" t="str">
            <v>1005009</v>
          </cell>
          <cell r="E179" t="str">
            <v>1030</v>
          </cell>
          <cell r="F179" t="str">
            <v>10</v>
          </cell>
          <cell r="G179">
            <v>520.94871140999999</v>
          </cell>
          <cell r="H179">
            <v>516.62870081000005</v>
          </cell>
          <cell r="I179">
            <v>516.99366018000001</v>
          </cell>
          <cell r="J179">
            <v>36.206896550000003</v>
          </cell>
          <cell r="K179">
            <v>11.216429700000001</v>
          </cell>
          <cell r="L179">
            <v>8.9293028400000001</v>
          </cell>
          <cell r="M179">
            <v>11.11334302</v>
          </cell>
          <cell r="N179">
            <v>14.511416029999998</v>
          </cell>
          <cell r="O179">
            <v>57.875</v>
          </cell>
          <cell r="P179">
            <v>11.11334302</v>
          </cell>
          <cell r="Q179">
            <v>77.3</v>
          </cell>
          <cell r="R179">
            <v>42.33995299</v>
          </cell>
          <cell r="S179">
            <v>14.5</v>
          </cell>
          <cell r="T179">
            <v>9.1435593399999995</v>
          </cell>
          <cell r="U179">
            <v>9.1076429700000006</v>
          </cell>
          <cell r="V179">
            <v>8.74033674</v>
          </cell>
          <cell r="W179">
            <v>47.9</v>
          </cell>
          <cell r="X179">
            <v>78</v>
          </cell>
          <cell r="Y179">
            <v>31.9</v>
          </cell>
          <cell r="Z179">
            <v>28.6</v>
          </cell>
          <cell r="AA179">
            <v>18.8</v>
          </cell>
          <cell r="AB179">
            <v>8.8945331400000001</v>
          </cell>
          <cell r="AC179">
            <v>0.91077454999999996</v>
          </cell>
          <cell r="AD179">
            <v>258.2</v>
          </cell>
          <cell r="AE179">
            <v>62.238355830000003</v>
          </cell>
          <cell r="AF179">
            <v>54.8245</v>
          </cell>
          <cell r="AG179">
            <v>0.2339569222211077</v>
          </cell>
          <cell r="AH179">
            <v>16.600000000000001</v>
          </cell>
          <cell r="AI179">
            <v>45810</v>
          </cell>
          <cell r="AJ179">
            <v>11.7</v>
          </cell>
        </row>
        <row r="180">
          <cell r="A180" t="str">
            <v>1005</v>
          </cell>
          <cell r="B180" t="str">
            <v>100501001</v>
          </cell>
          <cell r="D180" t="str">
            <v>1005010</v>
          </cell>
          <cell r="E180" t="str">
            <v>1030</v>
          </cell>
          <cell r="F180" t="str">
            <v>10</v>
          </cell>
          <cell r="G180">
            <v>520.94871140999999</v>
          </cell>
          <cell r="H180">
            <v>516.62870081000005</v>
          </cell>
          <cell r="I180">
            <v>516.99366018000001</v>
          </cell>
          <cell r="J180">
            <v>36.206896550000003</v>
          </cell>
          <cell r="K180">
            <v>11.216429700000001</v>
          </cell>
          <cell r="L180">
            <v>9.4740882899999992</v>
          </cell>
          <cell r="M180">
            <v>10.192006770000001</v>
          </cell>
          <cell r="N180">
            <v>14.511416029999998</v>
          </cell>
          <cell r="O180">
            <v>57.875</v>
          </cell>
          <cell r="P180">
            <v>10.22379411</v>
          </cell>
          <cell r="Q180">
            <v>77.3</v>
          </cell>
          <cell r="R180">
            <v>42.33995299</v>
          </cell>
          <cell r="S180">
            <v>14.5</v>
          </cell>
          <cell r="T180">
            <v>9.5569043699999998</v>
          </cell>
          <cell r="U180">
            <v>9.5252241000000009</v>
          </cell>
          <cell r="V180">
            <v>9.48486121</v>
          </cell>
          <cell r="W180">
            <v>47.9</v>
          </cell>
          <cell r="X180">
            <v>78</v>
          </cell>
          <cell r="Y180">
            <v>31.9</v>
          </cell>
          <cell r="Z180">
            <v>28.6</v>
          </cell>
          <cell r="AA180">
            <v>18.8</v>
          </cell>
          <cell r="AB180">
            <v>9.8079123399999997</v>
          </cell>
          <cell r="AC180">
            <v>0.33482172999999998</v>
          </cell>
          <cell r="AD180">
            <v>258.2</v>
          </cell>
          <cell r="AE180">
            <v>62.238355830000003</v>
          </cell>
          <cell r="AF180">
            <v>54.8245</v>
          </cell>
          <cell r="AG180">
            <v>0.26779755780480696</v>
          </cell>
          <cell r="AH180">
            <v>16.600000000000001</v>
          </cell>
          <cell r="AI180">
            <v>45810</v>
          </cell>
          <cell r="AJ180">
            <v>11.7</v>
          </cell>
        </row>
        <row r="181">
          <cell r="A181" t="str">
            <v>1005</v>
          </cell>
          <cell r="B181" t="str">
            <v>100501101</v>
          </cell>
          <cell r="C181" t="str">
            <v>015</v>
          </cell>
          <cell r="D181" t="str">
            <v>1005011</v>
          </cell>
          <cell r="E181" t="str">
            <v>1030</v>
          </cell>
          <cell r="F181" t="str">
            <v>10</v>
          </cell>
          <cell r="G181">
            <v>520.94871140999999</v>
          </cell>
          <cell r="H181">
            <v>516.62870081000005</v>
          </cell>
          <cell r="I181">
            <v>516.99366018000001</v>
          </cell>
          <cell r="J181">
            <v>36.206896550000003</v>
          </cell>
          <cell r="K181">
            <v>11.216429700000001</v>
          </cell>
          <cell r="L181">
            <v>9.4023646999999997</v>
          </cell>
          <cell r="M181">
            <v>9.4334839200000005</v>
          </cell>
          <cell r="N181">
            <v>14.511416029999998</v>
          </cell>
          <cell r="O181">
            <v>57.875</v>
          </cell>
          <cell r="P181">
            <v>9.4334839200000005</v>
          </cell>
          <cell r="Q181">
            <v>77.3</v>
          </cell>
          <cell r="R181">
            <v>47.376505520000002</v>
          </cell>
          <cell r="S181">
            <v>14.5</v>
          </cell>
          <cell r="T181">
            <v>9.4334839200000005</v>
          </cell>
          <cell r="U181">
            <v>9.4169479500000008</v>
          </cell>
          <cell r="V181">
            <v>9.4023646999999997</v>
          </cell>
          <cell r="W181">
            <v>47.9</v>
          </cell>
          <cell r="X181">
            <v>78</v>
          </cell>
          <cell r="Y181">
            <v>31.9</v>
          </cell>
          <cell r="Z181">
            <v>28.6</v>
          </cell>
          <cell r="AA181">
            <v>18.8</v>
          </cell>
          <cell r="AB181">
            <v>8.76358441</v>
          </cell>
          <cell r="AC181">
            <v>1</v>
          </cell>
          <cell r="AD181">
            <v>258.2</v>
          </cell>
          <cell r="AE181">
            <v>62.238355830000003</v>
          </cell>
          <cell r="AF181">
            <v>54.8245</v>
          </cell>
          <cell r="AG181">
            <v>0.23746234921429932</v>
          </cell>
          <cell r="AH181">
            <v>16.600000000000001</v>
          </cell>
          <cell r="AI181">
            <v>45810</v>
          </cell>
          <cell r="AJ181">
            <v>11.7</v>
          </cell>
        </row>
        <row r="182">
          <cell r="A182" t="str">
            <v>1005</v>
          </cell>
          <cell r="B182" t="str">
            <v>100501201</v>
          </cell>
          <cell r="D182" t="str">
            <v>1005012</v>
          </cell>
          <cell r="E182" t="str">
            <v>1030</v>
          </cell>
          <cell r="F182" t="str">
            <v>10</v>
          </cell>
          <cell r="G182">
            <v>520.94871140999999</v>
          </cell>
          <cell r="H182">
            <v>516.62870081000005</v>
          </cell>
          <cell r="I182">
            <v>516.99366018000001</v>
          </cell>
          <cell r="J182">
            <v>36.206896550000003</v>
          </cell>
          <cell r="K182">
            <v>11.216429700000001</v>
          </cell>
          <cell r="L182">
            <v>8.0557924500000002</v>
          </cell>
          <cell r="M182">
            <v>10.684004379999999</v>
          </cell>
          <cell r="N182">
            <v>14.511416029999998</v>
          </cell>
          <cell r="O182">
            <v>57.875</v>
          </cell>
          <cell r="P182">
            <v>10.726412209999999</v>
          </cell>
          <cell r="Q182">
            <v>77.3</v>
          </cell>
          <cell r="R182">
            <v>42.33995299</v>
          </cell>
          <cell r="S182">
            <v>14.5</v>
          </cell>
          <cell r="T182">
            <v>8.0557924500000002</v>
          </cell>
          <cell r="U182">
            <v>8.0557924500000002</v>
          </cell>
          <cell r="V182">
            <v>8.0557924500000002</v>
          </cell>
          <cell r="W182">
            <v>47.9</v>
          </cell>
          <cell r="X182">
            <v>78</v>
          </cell>
          <cell r="Y182">
            <v>31.9</v>
          </cell>
          <cell r="Z182">
            <v>28.6</v>
          </cell>
          <cell r="AA182">
            <v>18.8</v>
          </cell>
          <cell r="AB182">
            <v>10.45403376</v>
          </cell>
          <cell r="AC182">
            <v>0.99306430999999995</v>
          </cell>
          <cell r="AD182">
            <v>258.2</v>
          </cell>
          <cell r="AE182">
            <v>62.238355830000003</v>
          </cell>
          <cell r="AF182">
            <v>54.8245</v>
          </cell>
          <cell r="AG182">
            <v>0.27920870139923093</v>
          </cell>
          <cell r="AH182">
            <v>16.600000000000001</v>
          </cell>
          <cell r="AI182">
            <v>45810</v>
          </cell>
          <cell r="AJ182">
            <v>11.7</v>
          </cell>
        </row>
        <row r="183">
          <cell r="A183" t="str">
            <v>1005</v>
          </cell>
          <cell r="B183" t="str">
            <v>100501401</v>
          </cell>
          <cell r="D183" t="str">
            <v>1005014</v>
          </cell>
          <cell r="E183" t="str">
            <v>1030</v>
          </cell>
          <cell r="F183" t="str">
            <v>10</v>
          </cell>
          <cell r="G183">
            <v>520.94871140999999</v>
          </cell>
          <cell r="H183">
            <v>516.62870081000005</v>
          </cell>
          <cell r="I183">
            <v>516.99366018000001</v>
          </cell>
          <cell r="J183">
            <v>36.206896550000003</v>
          </cell>
          <cell r="K183">
            <v>11.216429700000001</v>
          </cell>
          <cell r="L183">
            <v>9.1714955899999993</v>
          </cell>
          <cell r="M183">
            <v>11.075272849999999</v>
          </cell>
          <cell r="N183">
            <v>14.511416029999998</v>
          </cell>
          <cell r="O183">
            <v>57.875</v>
          </cell>
          <cell r="P183">
            <v>11.15031868</v>
          </cell>
          <cell r="Q183">
            <v>77.3</v>
          </cell>
          <cell r="R183">
            <v>42.33995299</v>
          </cell>
          <cell r="S183">
            <v>14.5</v>
          </cell>
          <cell r="T183">
            <v>9.1684761699999999</v>
          </cell>
          <cell r="U183">
            <v>9.0764660599999996</v>
          </cell>
          <cell r="V183">
            <v>9.5785880900000002</v>
          </cell>
          <cell r="W183">
            <v>47.9</v>
          </cell>
          <cell r="X183">
            <v>78</v>
          </cell>
          <cell r="Y183">
            <v>31.9</v>
          </cell>
          <cell r="Z183">
            <v>28.6</v>
          </cell>
          <cell r="AA183">
            <v>18.8</v>
          </cell>
          <cell r="AB183">
            <v>9.0356297800000007</v>
          </cell>
          <cell r="AC183">
            <v>0.33357249</v>
          </cell>
          <cell r="AD183">
            <v>258.2</v>
          </cell>
          <cell r="AE183">
            <v>62.238355830000003</v>
          </cell>
          <cell r="AF183">
            <v>54.8245</v>
          </cell>
          <cell r="AG183">
            <v>0.29256463349174089</v>
          </cell>
          <cell r="AH183">
            <v>16.600000000000001</v>
          </cell>
          <cell r="AI183">
            <v>45810</v>
          </cell>
          <cell r="AJ183">
            <v>11.7</v>
          </cell>
        </row>
        <row r="184">
          <cell r="A184" t="str">
            <v>1005</v>
          </cell>
          <cell r="B184" t="str">
            <v>100501501</v>
          </cell>
          <cell r="C184" t="str">
            <v>015</v>
          </cell>
          <cell r="D184" t="str">
            <v>1005015</v>
          </cell>
          <cell r="E184" t="str">
            <v>1030</v>
          </cell>
          <cell r="F184" t="str">
            <v>10</v>
          </cell>
          <cell r="G184">
            <v>520.94871140999999</v>
          </cell>
          <cell r="H184">
            <v>516.62870081000005</v>
          </cell>
          <cell r="I184">
            <v>516.99366018000001</v>
          </cell>
          <cell r="J184">
            <v>36.206896550000003</v>
          </cell>
          <cell r="K184">
            <v>11.216429700000001</v>
          </cell>
          <cell r="L184">
            <v>8.74033674</v>
          </cell>
          <cell r="M184">
            <v>9.4408169700000002</v>
          </cell>
          <cell r="N184">
            <v>14.511416029999998</v>
          </cell>
          <cell r="O184">
            <v>57.875</v>
          </cell>
          <cell r="P184">
            <v>9.4407375499999997</v>
          </cell>
          <cell r="Q184">
            <v>77.3</v>
          </cell>
          <cell r="R184">
            <v>47.376505520000002</v>
          </cell>
          <cell r="S184">
            <v>14.5</v>
          </cell>
          <cell r="T184">
            <v>9.4408169700000002</v>
          </cell>
          <cell r="U184">
            <v>8.74033674</v>
          </cell>
          <cell r="V184">
            <v>8.74033674</v>
          </cell>
          <cell r="W184">
            <v>47.9</v>
          </cell>
          <cell r="X184">
            <v>78</v>
          </cell>
          <cell r="Y184">
            <v>31.9</v>
          </cell>
          <cell r="Z184">
            <v>28.6</v>
          </cell>
          <cell r="AA184">
            <v>18.8</v>
          </cell>
          <cell r="AB184">
            <v>9.6158054800000006</v>
          </cell>
          <cell r="AC184">
            <v>0</v>
          </cell>
          <cell r="AD184">
            <v>258.2</v>
          </cell>
          <cell r="AE184">
            <v>62.238355830000003</v>
          </cell>
          <cell r="AF184">
            <v>54.8245</v>
          </cell>
          <cell r="AG184">
            <v>0.21946406958625761</v>
          </cell>
          <cell r="AH184">
            <v>16.600000000000001</v>
          </cell>
          <cell r="AI184">
            <v>45810</v>
          </cell>
          <cell r="AJ184">
            <v>11.7</v>
          </cell>
        </row>
        <row r="185">
          <cell r="A185" t="str">
            <v>1005</v>
          </cell>
          <cell r="B185" t="str">
            <v>100501601</v>
          </cell>
          <cell r="D185" t="str">
            <v>1005016</v>
          </cell>
          <cell r="E185" t="str">
            <v>1030</v>
          </cell>
          <cell r="F185" t="str">
            <v>10</v>
          </cell>
          <cell r="G185">
            <v>520.94871140999999</v>
          </cell>
          <cell r="H185">
            <v>516.62870081000005</v>
          </cell>
          <cell r="I185">
            <v>516.99366018000001</v>
          </cell>
          <cell r="J185">
            <v>36.206896550000003</v>
          </cell>
          <cell r="K185">
            <v>11.216429700000001</v>
          </cell>
          <cell r="L185">
            <v>10.29937359</v>
          </cell>
          <cell r="M185">
            <v>10.27170067</v>
          </cell>
          <cell r="N185">
            <v>14.511416029999998</v>
          </cell>
          <cell r="O185">
            <v>57.875</v>
          </cell>
          <cell r="P185">
            <v>10.32111177</v>
          </cell>
          <cell r="Q185">
            <v>77.3</v>
          </cell>
          <cell r="R185">
            <v>42.33995299</v>
          </cell>
          <cell r="S185">
            <v>14.5</v>
          </cell>
          <cell r="T185">
            <v>10.281067459999999</v>
          </cell>
          <cell r="U185">
            <v>10.18686035</v>
          </cell>
          <cell r="V185">
            <v>10.233438570000001</v>
          </cell>
          <cell r="W185">
            <v>47.9</v>
          </cell>
          <cell r="X185">
            <v>78</v>
          </cell>
          <cell r="Y185">
            <v>31.9</v>
          </cell>
          <cell r="Z185">
            <v>28.6</v>
          </cell>
          <cell r="AA185">
            <v>18.8</v>
          </cell>
          <cell r="AB185">
            <v>10.447351360000001</v>
          </cell>
          <cell r="AC185">
            <v>0.40349120999999999</v>
          </cell>
          <cell r="AD185">
            <v>258.2</v>
          </cell>
          <cell r="AE185">
            <v>62.238355830000003</v>
          </cell>
          <cell r="AF185">
            <v>53.964212940000003</v>
          </cell>
          <cell r="AG185">
            <v>0.30881256403431612</v>
          </cell>
          <cell r="AH185">
            <v>16.600000000000001</v>
          </cell>
          <cell r="AI185">
            <v>45810</v>
          </cell>
          <cell r="AJ185">
            <v>11.7</v>
          </cell>
        </row>
        <row r="186">
          <cell r="A186" t="str">
            <v>1005</v>
          </cell>
          <cell r="B186" t="str">
            <v>100501701</v>
          </cell>
          <cell r="C186" t="str">
            <v>015</v>
          </cell>
          <cell r="D186" t="str">
            <v>1005017</v>
          </cell>
          <cell r="E186" t="str">
            <v>1030</v>
          </cell>
          <cell r="F186" t="str">
            <v>10</v>
          </cell>
          <cell r="G186">
            <v>520.94871140999999</v>
          </cell>
          <cell r="H186">
            <v>516.62870081000005</v>
          </cell>
          <cell r="I186">
            <v>516.99366018000001</v>
          </cell>
          <cell r="J186">
            <v>36.206896550000003</v>
          </cell>
          <cell r="K186">
            <v>11.216429700000001</v>
          </cell>
          <cell r="L186">
            <v>8.7207868800000004</v>
          </cell>
          <cell r="M186">
            <v>8.5554518999999996</v>
          </cell>
          <cell r="N186">
            <v>14.511416029999998</v>
          </cell>
          <cell r="O186">
            <v>57.875</v>
          </cell>
          <cell r="P186">
            <v>8.74033674</v>
          </cell>
          <cell r="Q186">
            <v>77.3</v>
          </cell>
          <cell r="R186">
            <v>47.376505520000002</v>
          </cell>
          <cell r="S186">
            <v>14.5</v>
          </cell>
          <cell r="T186">
            <v>8.7207868800000004</v>
          </cell>
          <cell r="U186">
            <v>8.3378272599999992</v>
          </cell>
          <cell r="V186">
            <v>8.7207868800000004</v>
          </cell>
          <cell r="W186">
            <v>47.9</v>
          </cell>
          <cell r="X186">
            <v>78</v>
          </cell>
          <cell r="Y186">
            <v>31.9</v>
          </cell>
          <cell r="Z186">
            <v>28.6</v>
          </cell>
          <cell r="AA186">
            <v>18.8</v>
          </cell>
          <cell r="AB186">
            <v>7.742835959999999</v>
          </cell>
          <cell r="AC186">
            <v>1</v>
          </cell>
          <cell r="AD186">
            <v>258.2</v>
          </cell>
          <cell r="AE186">
            <v>62.238355830000003</v>
          </cell>
          <cell r="AF186">
            <v>54.8245</v>
          </cell>
          <cell r="AG186">
            <v>0.27549223788142896</v>
          </cell>
          <cell r="AH186">
            <v>16.600000000000001</v>
          </cell>
          <cell r="AI186">
            <v>45810</v>
          </cell>
          <cell r="AJ186">
            <v>11.7</v>
          </cell>
        </row>
        <row r="187">
          <cell r="A187" t="str">
            <v>1005</v>
          </cell>
          <cell r="B187" t="str">
            <v>100501801</v>
          </cell>
          <cell r="C187" t="str">
            <v>015</v>
          </cell>
          <cell r="D187" t="str">
            <v>1005018</v>
          </cell>
          <cell r="E187" t="str">
            <v>1030</v>
          </cell>
          <cell r="F187" t="str">
            <v>10</v>
          </cell>
          <cell r="G187">
            <v>520.94871140999999</v>
          </cell>
          <cell r="H187">
            <v>516.62870081000005</v>
          </cell>
          <cell r="I187">
            <v>516.99366018000001</v>
          </cell>
          <cell r="J187">
            <v>36.206896550000003</v>
          </cell>
          <cell r="K187">
            <v>11.216429700000001</v>
          </cell>
          <cell r="L187">
            <v>7.515344569999999</v>
          </cell>
          <cell r="M187">
            <v>7.9634600699999991</v>
          </cell>
          <cell r="N187">
            <v>14.511416029999998</v>
          </cell>
          <cell r="O187">
            <v>57.875</v>
          </cell>
          <cell r="P187">
            <v>8.2432825199999993</v>
          </cell>
          <cell r="Q187">
            <v>77.3</v>
          </cell>
          <cell r="R187">
            <v>47.376505520000002</v>
          </cell>
          <cell r="S187">
            <v>14.5</v>
          </cell>
          <cell r="T187">
            <v>8.0557924500000002</v>
          </cell>
          <cell r="U187">
            <v>7.5683792699999994</v>
          </cell>
          <cell r="V187">
            <v>7.4133673399999989</v>
          </cell>
          <cell r="W187">
            <v>47.9</v>
          </cell>
          <cell r="X187">
            <v>78</v>
          </cell>
          <cell r="Y187">
            <v>31.9</v>
          </cell>
          <cell r="Z187">
            <v>28.6</v>
          </cell>
          <cell r="AA187">
            <v>18.8</v>
          </cell>
          <cell r="AB187">
            <v>7.9102237099999995</v>
          </cell>
          <cell r="AC187">
            <v>1</v>
          </cell>
          <cell r="AD187">
            <v>258.2</v>
          </cell>
          <cell r="AE187">
            <v>62.238355830000003</v>
          </cell>
          <cell r="AF187">
            <v>54.8245</v>
          </cell>
          <cell r="AG187">
            <v>0.25573278822836321</v>
          </cell>
          <cell r="AH187">
            <v>16.600000000000001</v>
          </cell>
          <cell r="AI187">
            <v>45810</v>
          </cell>
          <cell r="AJ187">
            <v>11.7</v>
          </cell>
        </row>
        <row r="188">
          <cell r="A188" t="str">
            <v>1005</v>
          </cell>
          <cell r="B188" t="str">
            <v>100501901</v>
          </cell>
          <cell r="D188" t="str">
            <v>1005019</v>
          </cell>
          <cell r="E188" t="str">
            <v>1030</v>
          </cell>
          <cell r="F188" t="str">
            <v>10</v>
          </cell>
          <cell r="G188">
            <v>520.94871140999999</v>
          </cell>
          <cell r="H188">
            <v>516.62870081000005</v>
          </cell>
          <cell r="I188">
            <v>516.99366018000001</v>
          </cell>
          <cell r="J188">
            <v>36.206896550000003</v>
          </cell>
          <cell r="K188">
            <v>11.216429700000001</v>
          </cell>
          <cell r="L188">
            <v>9.8065360300000002</v>
          </cell>
          <cell r="M188">
            <v>10.538528810000001</v>
          </cell>
          <cell r="N188">
            <v>14.511416029999998</v>
          </cell>
          <cell r="O188">
            <v>57.875</v>
          </cell>
          <cell r="P188">
            <v>10.538528810000001</v>
          </cell>
          <cell r="Q188">
            <v>77.3</v>
          </cell>
          <cell r="R188">
            <v>42.33995299</v>
          </cell>
          <cell r="S188">
            <v>14.5</v>
          </cell>
          <cell r="T188">
            <v>10.283463899999999</v>
          </cell>
          <cell r="U188">
            <v>9.9238782400000005</v>
          </cell>
          <cell r="V188">
            <v>9.8881708499999998</v>
          </cell>
          <cell r="W188">
            <v>47.9</v>
          </cell>
          <cell r="X188">
            <v>78</v>
          </cell>
          <cell r="Y188">
            <v>31.9</v>
          </cell>
          <cell r="Z188">
            <v>28.6</v>
          </cell>
          <cell r="AA188">
            <v>18.8</v>
          </cell>
          <cell r="AB188">
            <v>10.35945564</v>
          </cell>
          <cell r="AC188">
            <v>8.0125689999999999E-2</v>
          </cell>
          <cell r="AD188">
            <v>258.2</v>
          </cell>
          <cell r="AE188">
            <v>62.238355830000003</v>
          </cell>
          <cell r="AF188">
            <v>54.8245</v>
          </cell>
          <cell r="AG188">
            <v>0.26264958338701538</v>
          </cell>
          <cell r="AH188">
            <v>16.600000000000001</v>
          </cell>
          <cell r="AI188">
            <v>45810</v>
          </cell>
          <cell r="AJ188">
            <v>11.7</v>
          </cell>
        </row>
        <row r="189">
          <cell r="A189" t="str">
            <v>1005</v>
          </cell>
          <cell r="B189" t="str">
            <v>100502001</v>
          </cell>
          <cell r="C189" t="str">
            <v>015</v>
          </cell>
          <cell r="D189" t="str">
            <v>1005020</v>
          </cell>
          <cell r="E189" t="str">
            <v>1030</v>
          </cell>
          <cell r="F189" t="str">
            <v>10</v>
          </cell>
          <cell r="G189">
            <v>520.94871140999999</v>
          </cell>
          <cell r="H189">
            <v>516.62870081000005</v>
          </cell>
          <cell r="I189">
            <v>516.99366018000001</v>
          </cell>
          <cell r="J189">
            <v>36.206896550000003</v>
          </cell>
          <cell r="K189">
            <v>11.216429700000001</v>
          </cell>
          <cell r="L189">
            <v>8.3373485600000006</v>
          </cell>
          <cell r="M189">
            <v>9.8465467600000007</v>
          </cell>
          <cell r="N189">
            <v>14.511416029999998</v>
          </cell>
          <cell r="O189">
            <v>57.875</v>
          </cell>
          <cell r="P189">
            <v>9.8489257600000002</v>
          </cell>
          <cell r="Q189">
            <v>77.3</v>
          </cell>
          <cell r="R189">
            <v>47.376505520000002</v>
          </cell>
          <cell r="S189">
            <v>14.5</v>
          </cell>
          <cell r="T189">
            <v>9.7791140999999993</v>
          </cell>
          <cell r="U189">
            <v>8.3518467399999992</v>
          </cell>
          <cell r="V189">
            <v>8.3373485600000006</v>
          </cell>
          <cell r="W189">
            <v>47.9</v>
          </cell>
          <cell r="X189">
            <v>78</v>
          </cell>
          <cell r="Y189">
            <v>31.9</v>
          </cell>
          <cell r="Z189">
            <v>28.6</v>
          </cell>
          <cell r="AA189">
            <v>18.8</v>
          </cell>
          <cell r="AB189">
            <v>9.8434721199999995</v>
          </cell>
          <cell r="AC189">
            <v>0</v>
          </cell>
          <cell r="AD189">
            <v>258.2</v>
          </cell>
          <cell r="AE189">
            <v>62.238355830000003</v>
          </cell>
          <cell r="AF189">
            <v>54.8245</v>
          </cell>
          <cell r="AG189">
            <v>0.26512590561038707</v>
          </cell>
          <cell r="AH189">
            <v>16.600000000000001</v>
          </cell>
          <cell r="AI189">
            <v>45810</v>
          </cell>
          <cell r="AJ189">
            <v>11.7</v>
          </cell>
        </row>
        <row r="190">
          <cell r="A190" t="str">
            <v>1005</v>
          </cell>
          <cell r="B190" t="str">
            <v>100502201</v>
          </cell>
          <cell r="D190" t="str">
            <v>1005022</v>
          </cell>
          <cell r="E190" t="str">
            <v>1030</v>
          </cell>
          <cell r="F190" t="str">
            <v>10</v>
          </cell>
          <cell r="G190">
            <v>520.94871140999999</v>
          </cell>
          <cell r="H190">
            <v>516.62870081000005</v>
          </cell>
          <cell r="I190">
            <v>516.99366018000001</v>
          </cell>
          <cell r="J190">
            <v>36.206896550000003</v>
          </cell>
          <cell r="K190">
            <v>11.216429700000001</v>
          </cell>
          <cell r="L190">
            <v>8.74033674</v>
          </cell>
          <cell r="M190">
            <v>9.9361967300000007</v>
          </cell>
          <cell r="N190">
            <v>14.511416029999998</v>
          </cell>
          <cell r="O190">
            <v>57.875</v>
          </cell>
          <cell r="P190">
            <v>9.9361967300000007</v>
          </cell>
          <cell r="Q190">
            <v>77.3</v>
          </cell>
          <cell r="R190">
            <v>42.33995299</v>
          </cell>
          <cell r="S190">
            <v>14.5</v>
          </cell>
          <cell r="T190">
            <v>9.8565007599999994</v>
          </cell>
          <cell r="U190">
            <v>8.7541607500000005</v>
          </cell>
          <cell r="V190">
            <v>8.7541607500000005</v>
          </cell>
          <cell r="W190">
            <v>47.9</v>
          </cell>
          <cell r="X190">
            <v>78</v>
          </cell>
          <cell r="Y190">
            <v>31.9</v>
          </cell>
          <cell r="Z190">
            <v>28.6</v>
          </cell>
          <cell r="AA190">
            <v>18.8</v>
          </cell>
          <cell r="AB190">
            <v>9.9135863900000007</v>
          </cell>
          <cell r="AC190">
            <v>0</v>
          </cell>
          <cell r="AD190">
            <v>258.2</v>
          </cell>
          <cell r="AE190">
            <v>62.238355830000003</v>
          </cell>
          <cell r="AF190">
            <v>54.8245</v>
          </cell>
          <cell r="AG190">
            <v>0.26277029647915529</v>
          </cell>
          <cell r="AH190">
            <v>16.600000000000001</v>
          </cell>
          <cell r="AI190">
            <v>45810</v>
          </cell>
          <cell r="AJ190">
            <v>11.7</v>
          </cell>
        </row>
        <row r="191">
          <cell r="A191" t="str">
            <v>1005</v>
          </cell>
          <cell r="B191" t="str">
            <v>100502301</v>
          </cell>
          <cell r="D191" t="str">
            <v>1005023</v>
          </cell>
          <cell r="E191" t="str">
            <v>1030</v>
          </cell>
          <cell r="F191" t="str">
            <v>10</v>
          </cell>
          <cell r="G191">
            <v>520.94871140999999</v>
          </cell>
          <cell r="H191">
            <v>516.62870081000005</v>
          </cell>
          <cell r="I191">
            <v>516.99366018000001</v>
          </cell>
          <cell r="J191">
            <v>36.206896550000003</v>
          </cell>
          <cell r="K191">
            <v>11.216429700000001</v>
          </cell>
          <cell r="L191">
            <v>7.3987862800000004</v>
          </cell>
          <cell r="M191">
            <v>10.126631100000001</v>
          </cell>
          <cell r="N191">
            <v>14.511416029999998</v>
          </cell>
          <cell r="O191">
            <v>57.875</v>
          </cell>
          <cell r="P191">
            <v>10.126631100000001</v>
          </cell>
          <cell r="Q191">
            <v>77.3</v>
          </cell>
          <cell r="R191">
            <v>42.33995299</v>
          </cell>
          <cell r="S191">
            <v>14.5</v>
          </cell>
          <cell r="T191">
            <v>10.126631100000001</v>
          </cell>
          <cell r="U191">
            <v>7.3011478100000007</v>
          </cell>
          <cell r="V191">
            <v>7.3011478100000007</v>
          </cell>
          <cell r="W191">
            <v>47.9</v>
          </cell>
          <cell r="X191">
            <v>78</v>
          </cell>
          <cell r="Y191">
            <v>31.9</v>
          </cell>
          <cell r="Z191">
            <v>28.6</v>
          </cell>
          <cell r="AA191">
            <v>18.8</v>
          </cell>
          <cell r="AB191">
            <v>10.13990265</v>
          </cell>
          <cell r="AC191">
            <v>0</v>
          </cell>
          <cell r="AD191">
            <v>258.2</v>
          </cell>
          <cell r="AE191">
            <v>62.238355830000003</v>
          </cell>
          <cell r="AF191">
            <v>54.8245</v>
          </cell>
          <cell r="AG191">
            <v>0.31127562794850816</v>
          </cell>
          <cell r="AH191">
            <v>16.600000000000001</v>
          </cell>
          <cell r="AI191">
            <v>45810</v>
          </cell>
          <cell r="AJ191">
            <v>11.7</v>
          </cell>
        </row>
        <row r="192">
          <cell r="A192" t="str">
            <v>1005</v>
          </cell>
          <cell r="B192" t="str">
            <v>100502401</v>
          </cell>
          <cell r="D192" t="str">
            <v>1005024</v>
          </cell>
          <cell r="E192" t="str">
            <v>1030</v>
          </cell>
          <cell r="F192" t="str">
            <v>10</v>
          </cell>
          <cell r="G192">
            <v>520.94871140999999</v>
          </cell>
          <cell r="H192">
            <v>516.62870081000005</v>
          </cell>
          <cell r="I192">
            <v>516.99366018000001</v>
          </cell>
          <cell r="J192">
            <v>36.206896550000003</v>
          </cell>
          <cell r="K192">
            <v>11.216429700000001</v>
          </cell>
          <cell r="L192">
            <v>8.0189546800000002</v>
          </cell>
          <cell r="M192">
            <v>10.81977828</v>
          </cell>
          <cell r="N192">
            <v>14.511416029999998</v>
          </cell>
          <cell r="O192">
            <v>57.875</v>
          </cell>
          <cell r="P192">
            <v>10.81977828</v>
          </cell>
          <cell r="Q192">
            <v>77.3</v>
          </cell>
          <cell r="R192">
            <v>42.33995299</v>
          </cell>
          <cell r="S192">
            <v>14.5</v>
          </cell>
          <cell r="T192">
            <v>8.0189546800000002</v>
          </cell>
          <cell r="U192">
            <v>10.126631100000001</v>
          </cell>
          <cell r="V192">
            <v>8.0189546800000002</v>
          </cell>
          <cell r="W192">
            <v>47.9</v>
          </cell>
          <cell r="X192">
            <v>78</v>
          </cell>
          <cell r="Y192">
            <v>31.9</v>
          </cell>
          <cell r="Z192">
            <v>28.6</v>
          </cell>
          <cell r="AA192">
            <v>18.8</v>
          </cell>
          <cell r="AB192">
            <v>10.741816740000001</v>
          </cell>
          <cell r="AC192">
            <v>0</v>
          </cell>
          <cell r="AD192">
            <v>258.2</v>
          </cell>
          <cell r="AE192">
            <v>62.238355830000003</v>
          </cell>
          <cell r="AF192">
            <v>54.8245</v>
          </cell>
          <cell r="AG192">
            <v>0.23106573921405832</v>
          </cell>
          <cell r="AH192">
            <v>16.600000000000001</v>
          </cell>
          <cell r="AI192">
            <v>45810</v>
          </cell>
          <cell r="AJ192">
            <v>11.7</v>
          </cell>
        </row>
        <row r="193">
          <cell r="A193" t="str">
            <v>1005</v>
          </cell>
          <cell r="B193" t="str">
            <v>100502501</v>
          </cell>
          <cell r="C193" t="str">
            <v>015</v>
          </cell>
          <cell r="D193" t="str">
            <v>1005025</v>
          </cell>
          <cell r="E193" t="str">
            <v>1030</v>
          </cell>
          <cell r="F193" t="str">
            <v>10</v>
          </cell>
          <cell r="G193">
            <v>520.94871140999999</v>
          </cell>
          <cell r="H193">
            <v>516.62870081000005</v>
          </cell>
          <cell r="I193">
            <v>516.99366018000001</v>
          </cell>
          <cell r="J193">
            <v>36.206896550000003</v>
          </cell>
          <cell r="K193">
            <v>11.216429700000001</v>
          </cell>
          <cell r="L193">
            <v>8.74033674</v>
          </cell>
          <cell r="M193">
            <v>9.4334839200000005</v>
          </cell>
          <cell r="N193">
            <v>14.511416029999998</v>
          </cell>
          <cell r="O193">
            <v>57.875</v>
          </cell>
          <cell r="P193">
            <v>9.4334839200000005</v>
          </cell>
          <cell r="Q193">
            <v>77.3</v>
          </cell>
          <cell r="R193">
            <v>47.376505520000002</v>
          </cell>
          <cell r="S193">
            <v>14.5</v>
          </cell>
          <cell r="T193">
            <v>9.4334839200000005</v>
          </cell>
          <cell r="U193">
            <v>8.74033674</v>
          </cell>
          <cell r="V193">
            <v>8.74033674</v>
          </cell>
          <cell r="W193">
            <v>47.9</v>
          </cell>
          <cell r="X193">
            <v>78</v>
          </cell>
          <cell r="Y193">
            <v>31.9</v>
          </cell>
          <cell r="Z193">
            <v>28.6</v>
          </cell>
          <cell r="AA193">
            <v>18.8</v>
          </cell>
          <cell r="AB193">
            <v>9.2582730299999998</v>
          </cell>
          <cell r="AC193">
            <v>1.033282E-2</v>
          </cell>
          <cell r="AD193">
            <v>258.2</v>
          </cell>
          <cell r="AE193">
            <v>62.238355830000003</v>
          </cell>
          <cell r="AF193">
            <v>54.8245</v>
          </cell>
          <cell r="AG193">
            <v>0.27130551375029521</v>
          </cell>
          <cell r="AH193">
            <v>16.600000000000001</v>
          </cell>
          <cell r="AI193">
            <v>45810</v>
          </cell>
          <cell r="AJ193">
            <v>11.7</v>
          </cell>
        </row>
        <row r="194">
          <cell r="A194" t="str">
            <v>1005</v>
          </cell>
          <cell r="B194" t="str">
            <v>100502801</v>
          </cell>
          <cell r="D194" t="str">
            <v>1005028</v>
          </cell>
          <cell r="E194" t="str">
            <v>1030</v>
          </cell>
          <cell r="F194" t="str">
            <v>10</v>
          </cell>
          <cell r="G194">
            <v>520.94871140999999</v>
          </cell>
          <cell r="H194">
            <v>516.62870081000005</v>
          </cell>
          <cell r="I194">
            <v>516.99366018000001</v>
          </cell>
          <cell r="J194">
            <v>36.206896550000003</v>
          </cell>
          <cell r="K194">
            <v>11.216429700000001</v>
          </cell>
          <cell r="L194">
            <v>8.74033674</v>
          </cell>
          <cell r="M194">
            <v>9.4334839200000005</v>
          </cell>
          <cell r="N194">
            <v>14.511416029999998</v>
          </cell>
          <cell r="O194">
            <v>57.875</v>
          </cell>
          <cell r="P194">
            <v>9.4334839200000005</v>
          </cell>
          <cell r="Q194">
            <v>77.3</v>
          </cell>
          <cell r="R194">
            <v>42.33995299</v>
          </cell>
          <cell r="S194">
            <v>14.5</v>
          </cell>
          <cell r="T194">
            <v>9.4334839200000005</v>
          </cell>
          <cell r="U194">
            <v>9.4334839200000005</v>
          </cell>
          <cell r="V194">
            <v>8.7931568700000007</v>
          </cell>
          <cell r="W194">
            <v>47.9</v>
          </cell>
          <cell r="X194">
            <v>78</v>
          </cell>
          <cell r="Y194">
            <v>31.9</v>
          </cell>
          <cell r="Z194">
            <v>28.6</v>
          </cell>
          <cell r="AA194">
            <v>18.8</v>
          </cell>
          <cell r="AB194">
            <v>8.7618633700000004</v>
          </cell>
          <cell r="AC194">
            <v>1</v>
          </cell>
          <cell r="AD194">
            <v>258.2</v>
          </cell>
          <cell r="AE194">
            <v>62.238355830000003</v>
          </cell>
          <cell r="AF194">
            <v>54.8245</v>
          </cell>
          <cell r="AG194">
            <v>0.26559502560466736</v>
          </cell>
          <cell r="AH194">
            <v>16.600000000000001</v>
          </cell>
          <cell r="AI194">
            <v>45810</v>
          </cell>
          <cell r="AJ194">
            <v>11.7</v>
          </cell>
        </row>
        <row r="195">
          <cell r="A195" t="str">
            <v>1005</v>
          </cell>
          <cell r="B195" t="str">
            <v>100503001</v>
          </cell>
          <cell r="C195" t="str">
            <v>015</v>
          </cell>
          <cell r="D195" t="str">
            <v>1005030</v>
          </cell>
          <cell r="E195" t="str">
            <v>1030</v>
          </cell>
          <cell r="F195" t="str">
            <v>10</v>
          </cell>
          <cell r="G195">
            <v>520.94871140999999</v>
          </cell>
          <cell r="H195">
            <v>516.62870081000005</v>
          </cell>
          <cell r="I195">
            <v>516.99366018000001</v>
          </cell>
          <cell r="J195">
            <v>36.206896550000003</v>
          </cell>
          <cell r="K195">
            <v>11.216429700000001</v>
          </cell>
          <cell r="L195">
            <v>8.3253060300000001</v>
          </cell>
          <cell r="M195">
            <v>8.8375360500000006</v>
          </cell>
          <cell r="N195">
            <v>14.511416029999998</v>
          </cell>
          <cell r="O195">
            <v>57.875</v>
          </cell>
          <cell r="P195">
            <v>8.8375360500000006</v>
          </cell>
          <cell r="Q195">
            <v>77.3</v>
          </cell>
          <cell r="R195">
            <v>47.376505520000002</v>
          </cell>
          <cell r="S195">
            <v>14.5</v>
          </cell>
          <cell r="T195">
            <v>8.8375360500000006</v>
          </cell>
          <cell r="U195">
            <v>8.6478705199999997</v>
          </cell>
          <cell r="V195">
            <v>8.6353317199999999</v>
          </cell>
          <cell r="W195">
            <v>47.9</v>
          </cell>
          <cell r="X195">
            <v>78</v>
          </cell>
          <cell r="Y195">
            <v>31.9</v>
          </cell>
          <cell r="Z195">
            <v>28.6</v>
          </cell>
          <cell r="AA195">
            <v>18.8</v>
          </cell>
          <cell r="AB195">
            <v>8.6606006499999992</v>
          </cell>
          <cell r="AC195">
            <v>1</v>
          </cell>
          <cell r="AD195">
            <v>258.2</v>
          </cell>
          <cell r="AE195">
            <v>62.238355830000003</v>
          </cell>
          <cell r="AF195">
            <v>54.8245</v>
          </cell>
          <cell r="AG195">
            <v>0.28293522137251192</v>
          </cell>
          <cell r="AH195">
            <v>16.600000000000001</v>
          </cell>
          <cell r="AI195">
            <v>45810</v>
          </cell>
          <cell r="AJ195">
            <v>11.7</v>
          </cell>
        </row>
        <row r="196">
          <cell r="A196" t="str">
            <v>1005</v>
          </cell>
          <cell r="B196" t="str">
            <v>100503301</v>
          </cell>
          <cell r="C196" t="str">
            <v>015</v>
          </cell>
          <cell r="D196" t="str">
            <v>1005033</v>
          </cell>
          <cell r="E196" t="str">
            <v>1030</v>
          </cell>
          <cell r="F196" t="str">
            <v>10</v>
          </cell>
          <cell r="G196">
            <v>520.94871140999999</v>
          </cell>
          <cell r="H196">
            <v>516.62870081000005</v>
          </cell>
          <cell r="I196">
            <v>516.99366018000001</v>
          </cell>
          <cell r="J196">
            <v>36.206896550000003</v>
          </cell>
          <cell r="K196">
            <v>11.216429700000001</v>
          </cell>
          <cell r="L196">
            <v>8.6985142500000006</v>
          </cell>
          <cell r="M196">
            <v>9.4233527800000001</v>
          </cell>
          <cell r="N196">
            <v>14.511416029999998</v>
          </cell>
          <cell r="O196">
            <v>57.875</v>
          </cell>
          <cell r="P196">
            <v>9.4334839200000005</v>
          </cell>
          <cell r="Q196">
            <v>77.3</v>
          </cell>
          <cell r="R196">
            <v>47.376505520000002</v>
          </cell>
          <cell r="S196">
            <v>14.5</v>
          </cell>
          <cell r="T196">
            <v>9.4334839200000005</v>
          </cell>
          <cell r="U196">
            <v>8.74033674</v>
          </cell>
          <cell r="V196">
            <v>8.6985142500000006</v>
          </cell>
          <cell r="W196">
            <v>47.9</v>
          </cell>
          <cell r="X196">
            <v>78</v>
          </cell>
          <cell r="Y196">
            <v>31.9</v>
          </cell>
          <cell r="Z196">
            <v>28.6</v>
          </cell>
          <cell r="AA196">
            <v>18.8</v>
          </cell>
          <cell r="AB196">
            <v>9.1189923299999993</v>
          </cell>
          <cell r="AC196">
            <v>0.35391876999999999</v>
          </cell>
          <cell r="AD196">
            <v>258.2</v>
          </cell>
          <cell r="AE196">
            <v>62.238355830000003</v>
          </cell>
          <cell r="AF196">
            <v>54.8245</v>
          </cell>
          <cell r="AG196">
            <v>0.27553389100772591</v>
          </cell>
          <cell r="AH196">
            <v>16.600000000000001</v>
          </cell>
          <cell r="AI196">
            <v>45810</v>
          </cell>
          <cell r="AJ196">
            <v>11.7</v>
          </cell>
        </row>
        <row r="197">
          <cell r="A197" t="str">
            <v>1005</v>
          </cell>
          <cell r="B197" t="str">
            <v>100503501</v>
          </cell>
          <cell r="D197" t="str">
            <v>1005035</v>
          </cell>
          <cell r="E197" t="str">
            <v>1030</v>
          </cell>
          <cell r="F197" t="str">
            <v>10</v>
          </cell>
          <cell r="G197">
            <v>520.94871140999999</v>
          </cell>
          <cell r="H197">
            <v>516.62870081000005</v>
          </cell>
          <cell r="I197">
            <v>516.99366018000001</v>
          </cell>
          <cell r="J197">
            <v>36.206896550000003</v>
          </cell>
          <cell r="K197">
            <v>11.216429700000001</v>
          </cell>
          <cell r="L197">
            <v>8.8094149399999999</v>
          </cell>
          <cell r="M197">
            <v>10.80106426</v>
          </cell>
          <cell r="N197">
            <v>14.511416029999998</v>
          </cell>
          <cell r="O197">
            <v>57.875</v>
          </cell>
          <cell r="P197">
            <v>10.80106426</v>
          </cell>
          <cell r="Q197">
            <v>77.3</v>
          </cell>
          <cell r="R197">
            <v>42.33995299</v>
          </cell>
          <cell r="S197">
            <v>14.5</v>
          </cell>
          <cell r="T197">
            <v>8.8094149399999999</v>
          </cell>
          <cell r="U197">
            <v>10.03166087</v>
          </cell>
          <cell r="V197">
            <v>8.8094149399999999</v>
          </cell>
          <cell r="W197">
            <v>47.9</v>
          </cell>
          <cell r="X197">
            <v>78</v>
          </cell>
          <cell r="Y197">
            <v>31.9</v>
          </cell>
          <cell r="Z197">
            <v>28.6</v>
          </cell>
          <cell r="AA197">
            <v>18.8</v>
          </cell>
          <cell r="AB197">
            <v>10.741816740000001</v>
          </cell>
          <cell r="AC197">
            <v>0</v>
          </cell>
          <cell r="AD197">
            <v>258.2</v>
          </cell>
          <cell r="AE197">
            <v>62.238355830000003</v>
          </cell>
          <cell r="AF197">
            <v>54.8245</v>
          </cell>
          <cell r="AG197">
            <v>0.30277460723317395</v>
          </cell>
          <cell r="AH197">
            <v>16.600000000000001</v>
          </cell>
          <cell r="AI197">
            <v>45810</v>
          </cell>
          <cell r="AJ197">
            <v>11.7</v>
          </cell>
        </row>
        <row r="198">
          <cell r="A198" t="str">
            <v>1006</v>
          </cell>
          <cell r="B198" t="str">
            <v>100600101</v>
          </cell>
          <cell r="D198" t="str">
            <v>1006001</v>
          </cell>
          <cell r="E198" t="str">
            <v>1040</v>
          </cell>
          <cell r="F198" t="str">
            <v>10</v>
          </cell>
          <cell r="G198">
            <v>520.94871140999999</v>
          </cell>
          <cell r="H198">
            <v>516.62870081000005</v>
          </cell>
          <cell r="I198">
            <v>516.99366018000001</v>
          </cell>
          <cell r="J198">
            <v>33.333333330000002</v>
          </cell>
          <cell r="K198">
            <v>9.9378881999999997</v>
          </cell>
          <cell r="L198">
            <v>9.74776898</v>
          </cell>
          <cell r="M198">
            <v>10.111395630000001</v>
          </cell>
          <cell r="N198">
            <v>11.27814244</v>
          </cell>
          <cell r="O198">
            <v>57.875</v>
          </cell>
          <cell r="P198">
            <v>10.137887510000001</v>
          </cell>
          <cell r="Q198">
            <v>91.5</v>
          </cell>
          <cell r="R198">
            <v>42.33995299</v>
          </cell>
          <cell r="S198">
            <v>10.7</v>
          </cell>
          <cell r="T198">
            <v>10.064585470000001</v>
          </cell>
          <cell r="U198">
            <v>9.9731535299999994</v>
          </cell>
          <cell r="V198">
            <v>9.8161852199999995</v>
          </cell>
          <cell r="W198">
            <v>46</v>
          </cell>
          <cell r="X198">
            <v>78.7</v>
          </cell>
          <cell r="Y198">
            <v>22.7</v>
          </cell>
          <cell r="Z198">
            <v>27.6</v>
          </cell>
          <cell r="AA198">
            <v>22.7</v>
          </cell>
          <cell r="AB198">
            <v>10.09995853</v>
          </cell>
          <cell r="AC198">
            <v>0.68450926999999995</v>
          </cell>
          <cell r="AD198">
            <v>258.14</v>
          </cell>
          <cell r="AE198">
            <v>67.17847415</v>
          </cell>
          <cell r="AF198">
            <v>54.201599999999999</v>
          </cell>
          <cell r="AG198">
            <v>0.21912761297931369</v>
          </cell>
          <cell r="AH198">
            <v>17.7</v>
          </cell>
          <cell r="AI198">
            <v>41900</v>
          </cell>
          <cell r="AJ198">
            <v>11.7</v>
          </cell>
        </row>
        <row r="199">
          <cell r="A199" t="str">
            <v>1006</v>
          </cell>
          <cell r="B199" t="str">
            <v>100600301</v>
          </cell>
          <cell r="D199" t="str">
            <v>1006003</v>
          </cell>
          <cell r="E199" t="str">
            <v>1040</v>
          </cell>
          <cell r="F199" t="str">
            <v>10</v>
          </cell>
          <cell r="G199">
            <v>520.94871140999999</v>
          </cell>
          <cell r="H199">
            <v>516.62870081000005</v>
          </cell>
          <cell r="I199">
            <v>516.99366018000001</v>
          </cell>
          <cell r="J199">
            <v>33.333333330000002</v>
          </cell>
          <cell r="K199">
            <v>9.9378881999999997</v>
          </cell>
          <cell r="L199">
            <v>8.0949887599999997</v>
          </cell>
          <cell r="M199">
            <v>10.35593166</v>
          </cell>
          <cell r="N199">
            <v>11.27814244</v>
          </cell>
          <cell r="O199">
            <v>57.875</v>
          </cell>
          <cell r="P199">
            <v>10.35593166</v>
          </cell>
          <cell r="Q199">
            <v>91.5</v>
          </cell>
          <cell r="R199">
            <v>42.33995299</v>
          </cell>
          <cell r="S199">
            <v>10.7</v>
          </cell>
          <cell r="T199">
            <v>8.0949887599999997</v>
          </cell>
          <cell r="U199">
            <v>9.4382724400000004</v>
          </cell>
          <cell r="V199">
            <v>8.0949887599999997</v>
          </cell>
          <cell r="W199">
            <v>46</v>
          </cell>
          <cell r="X199">
            <v>78.7</v>
          </cell>
          <cell r="Y199">
            <v>22.7</v>
          </cell>
          <cell r="Z199">
            <v>27.6</v>
          </cell>
          <cell r="AA199">
            <v>22.7</v>
          </cell>
          <cell r="AB199">
            <v>8.0487882800000001</v>
          </cell>
          <cell r="AC199">
            <v>0.66270479999999998</v>
          </cell>
          <cell r="AD199">
            <v>258.14</v>
          </cell>
          <cell r="AE199">
            <v>67.17847415</v>
          </cell>
          <cell r="AF199">
            <v>54.201599999999999</v>
          </cell>
          <cell r="AG199">
            <v>0.24791393355287958</v>
          </cell>
          <cell r="AH199">
            <v>17.7</v>
          </cell>
          <cell r="AI199">
            <v>41900</v>
          </cell>
          <cell r="AJ199">
            <v>11.7</v>
          </cell>
        </row>
        <row r="200">
          <cell r="A200" t="str">
            <v>1006</v>
          </cell>
          <cell r="B200" t="str">
            <v>100600801</v>
          </cell>
          <cell r="D200" t="str">
            <v>1006008</v>
          </cell>
          <cell r="E200" t="str">
            <v>1040</v>
          </cell>
          <cell r="F200" t="str">
            <v>10</v>
          </cell>
          <cell r="G200">
            <v>520.94871140999999</v>
          </cell>
          <cell r="H200">
            <v>516.62870081000005</v>
          </cell>
          <cell r="I200">
            <v>516.99366018000001</v>
          </cell>
          <cell r="J200">
            <v>33.333333330000002</v>
          </cell>
          <cell r="K200">
            <v>9.9378881999999997</v>
          </cell>
          <cell r="L200">
            <v>9.5810759999999995</v>
          </cell>
          <cell r="M200">
            <v>10.05130393</v>
          </cell>
          <cell r="N200">
            <v>11.27814244</v>
          </cell>
          <cell r="O200">
            <v>57.875</v>
          </cell>
          <cell r="P200">
            <v>10.055521710000001</v>
          </cell>
          <cell r="Q200">
            <v>91.5</v>
          </cell>
          <cell r="R200">
            <v>42.33995299</v>
          </cell>
          <cell r="S200">
            <v>10.7</v>
          </cell>
          <cell r="T200">
            <v>9.9279362300000003</v>
          </cell>
          <cell r="U200">
            <v>10.0075322</v>
          </cell>
          <cell r="V200">
            <v>9.9123481800000004</v>
          </cell>
          <cell r="W200">
            <v>46</v>
          </cell>
          <cell r="X200">
            <v>78.7</v>
          </cell>
          <cell r="Y200">
            <v>22.7</v>
          </cell>
          <cell r="Z200">
            <v>27.6</v>
          </cell>
          <cell r="AA200">
            <v>22.7</v>
          </cell>
          <cell r="AB200">
            <v>10.023623369999999</v>
          </cell>
          <cell r="AC200">
            <v>0.85318114</v>
          </cell>
          <cell r="AD200">
            <v>258.14</v>
          </cell>
          <cell r="AE200">
            <v>67.17847415</v>
          </cell>
          <cell r="AF200">
            <v>54.201599999999999</v>
          </cell>
          <cell r="AG200">
            <v>0.24476739353544824</v>
          </cell>
          <cell r="AH200">
            <v>17.7</v>
          </cell>
          <cell r="AI200">
            <v>41900</v>
          </cell>
          <cell r="AJ200">
            <v>11.7</v>
          </cell>
        </row>
        <row r="201">
          <cell r="A201" t="str">
            <v>1006</v>
          </cell>
          <cell r="B201" t="str">
            <v>100600901</v>
          </cell>
          <cell r="D201" t="str">
            <v>1006009</v>
          </cell>
          <cell r="E201" t="str">
            <v>1040</v>
          </cell>
          <cell r="F201" t="str">
            <v>10</v>
          </cell>
          <cell r="G201">
            <v>520.94871140999999</v>
          </cell>
          <cell r="H201">
            <v>516.62870081000005</v>
          </cell>
          <cell r="I201">
            <v>516.99366018000001</v>
          </cell>
          <cell r="J201">
            <v>33.333333330000002</v>
          </cell>
          <cell r="K201">
            <v>9.9378881999999997</v>
          </cell>
          <cell r="L201">
            <v>7.7811385099999999</v>
          </cell>
          <cell r="M201">
            <v>7.7698009999999993</v>
          </cell>
          <cell r="N201">
            <v>11.27814244</v>
          </cell>
          <cell r="O201">
            <v>57.875</v>
          </cell>
          <cell r="P201">
            <v>8.1271091900000005</v>
          </cell>
          <cell r="Q201">
            <v>91.5</v>
          </cell>
          <cell r="R201">
            <v>42.33995299</v>
          </cell>
          <cell r="S201">
            <v>10.7</v>
          </cell>
          <cell r="T201">
            <v>7.9043348399999998</v>
          </cell>
          <cell r="U201">
            <v>7.6357868599999987</v>
          </cell>
          <cell r="V201">
            <v>7.8430640199999999</v>
          </cell>
          <cell r="W201">
            <v>46</v>
          </cell>
          <cell r="X201">
            <v>78.7</v>
          </cell>
          <cell r="Y201">
            <v>22.7</v>
          </cell>
          <cell r="Z201">
            <v>27.6</v>
          </cell>
          <cell r="AA201">
            <v>22.7</v>
          </cell>
          <cell r="AB201">
            <v>7.6444407600000002</v>
          </cell>
          <cell r="AC201">
            <v>1</v>
          </cell>
          <cell r="AD201">
            <v>258.14</v>
          </cell>
          <cell r="AE201">
            <v>67.17847415</v>
          </cell>
          <cell r="AF201">
            <v>54.201599999999999</v>
          </cell>
          <cell r="AG201">
            <v>0.2407058766590667</v>
          </cell>
          <cell r="AH201">
            <v>17.7</v>
          </cell>
          <cell r="AI201">
            <v>41900</v>
          </cell>
          <cell r="AJ201">
            <v>11.7</v>
          </cell>
        </row>
        <row r="202">
          <cell r="A202" t="str">
            <v>1006</v>
          </cell>
          <cell r="B202" t="str">
            <v>100601101</v>
          </cell>
          <cell r="D202" t="str">
            <v>1006011</v>
          </cell>
          <cell r="E202" t="str">
            <v>1040</v>
          </cell>
          <cell r="F202" t="str">
            <v>10</v>
          </cell>
          <cell r="G202">
            <v>520.94871140999999</v>
          </cell>
          <cell r="H202">
            <v>516.62870081000005</v>
          </cell>
          <cell r="I202">
            <v>516.99366018000001</v>
          </cell>
          <cell r="J202">
            <v>33.333333330000002</v>
          </cell>
          <cell r="K202">
            <v>9.9378881999999997</v>
          </cell>
          <cell r="L202">
            <v>7.6732231200000003</v>
          </cell>
          <cell r="M202">
            <v>9.9864490700000008</v>
          </cell>
          <cell r="N202">
            <v>11.27814244</v>
          </cell>
          <cell r="O202">
            <v>57.875</v>
          </cell>
          <cell r="P202">
            <v>10.122221400000001</v>
          </cell>
          <cell r="Q202">
            <v>91.5</v>
          </cell>
          <cell r="R202">
            <v>42.33995299</v>
          </cell>
          <cell r="S202">
            <v>10.7</v>
          </cell>
          <cell r="T202">
            <v>7.6732231200000003</v>
          </cell>
          <cell r="U202">
            <v>9.8389490300000002</v>
          </cell>
          <cell r="V202">
            <v>7.6732231200000003</v>
          </cell>
          <cell r="W202">
            <v>46</v>
          </cell>
          <cell r="X202">
            <v>78.7</v>
          </cell>
          <cell r="Y202">
            <v>22.7</v>
          </cell>
          <cell r="Z202">
            <v>27.6</v>
          </cell>
          <cell r="AA202">
            <v>22.7</v>
          </cell>
          <cell r="AB202">
            <v>9.9641121699999999</v>
          </cell>
          <cell r="AC202">
            <v>1</v>
          </cell>
          <cell r="AD202">
            <v>258.14</v>
          </cell>
          <cell r="AE202">
            <v>67.17847415</v>
          </cell>
          <cell r="AF202">
            <v>54.201599999999999</v>
          </cell>
          <cell r="AG202">
            <v>0.24564931354925842</v>
          </cell>
          <cell r="AH202">
            <v>17.7</v>
          </cell>
          <cell r="AI202">
            <v>41900</v>
          </cell>
          <cell r="AJ202">
            <v>11.7</v>
          </cell>
        </row>
        <row r="203">
          <cell r="A203" t="str">
            <v>1006</v>
          </cell>
          <cell r="B203" t="str">
            <v>100601201</v>
          </cell>
          <cell r="D203" t="str">
            <v>1006012</v>
          </cell>
          <cell r="E203" t="str">
            <v>1040</v>
          </cell>
          <cell r="F203" t="str">
            <v>10</v>
          </cell>
          <cell r="G203">
            <v>520.94871140999999</v>
          </cell>
          <cell r="H203">
            <v>516.62870081000005</v>
          </cell>
          <cell r="I203">
            <v>516.99366018000001</v>
          </cell>
          <cell r="J203">
            <v>33.333333330000002</v>
          </cell>
          <cell r="K203">
            <v>9.9378881999999997</v>
          </cell>
          <cell r="L203">
            <v>7.4133673399999989</v>
          </cell>
          <cell r="M203">
            <v>10.126631100000001</v>
          </cell>
          <cell r="N203">
            <v>11.27814244</v>
          </cell>
          <cell r="O203">
            <v>57.875</v>
          </cell>
          <cell r="P203">
            <v>10.126631100000001</v>
          </cell>
          <cell r="Q203">
            <v>91.5</v>
          </cell>
          <cell r="R203">
            <v>42.33995299</v>
          </cell>
          <cell r="S203">
            <v>10.7</v>
          </cell>
          <cell r="T203">
            <v>7.4133673399999989</v>
          </cell>
          <cell r="U203">
            <v>9.8534566199999993</v>
          </cell>
          <cell r="V203">
            <v>7.4133673399999989</v>
          </cell>
          <cell r="W203">
            <v>46</v>
          </cell>
          <cell r="X203">
            <v>78.7</v>
          </cell>
          <cell r="Y203">
            <v>22.7</v>
          </cell>
          <cell r="Z203">
            <v>27.6</v>
          </cell>
          <cell r="AA203">
            <v>22.7</v>
          </cell>
          <cell r="AB203">
            <v>9.9641121699999999</v>
          </cell>
          <cell r="AC203">
            <v>1</v>
          </cell>
          <cell r="AD203">
            <v>258.14</v>
          </cell>
          <cell r="AE203">
            <v>67.17847415</v>
          </cell>
          <cell r="AF203">
            <v>54.201599999999999</v>
          </cell>
          <cell r="AG203">
            <v>0.26115727359421387</v>
          </cell>
          <cell r="AH203">
            <v>17.7</v>
          </cell>
          <cell r="AI203">
            <v>41900</v>
          </cell>
          <cell r="AJ203">
            <v>11.7</v>
          </cell>
        </row>
        <row r="204">
          <cell r="A204" t="str">
            <v>1006</v>
          </cell>
          <cell r="B204" t="str">
            <v>100601401</v>
          </cell>
          <cell r="D204" t="str">
            <v>1006014</v>
          </cell>
          <cell r="E204" t="str">
            <v>1040</v>
          </cell>
          <cell r="F204" t="str">
            <v>10</v>
          </cell>
          <cell r="G204">
            <v>520.94871140999999</v>
          </cell>
          <cell r="H204">
            <v>516.62870081000005</v>
          </cell>
          <cell r="I204">
            <v>516.99366018000001</v>
          </cell>
          <cell r="J204">
            <v>33.333333330000002</v>
          </cell>
          <cell r="K204">
            <v>9.9378881999999997</v>
          </cell>
          <cell r="L204">
            <v>9.8221147900000005</v>
          </cell>
          <cell r="M204">
            <v>10.57796147</v>
          </cell>
          <cell r="N204">
            <v>11.27814244</v>
          </cell>
          <cell r="O204">
            <v>57.875</v>
          </cell>
          <cell r="P204">
            <v>10.647399139999999</v>
          </cell>
          <cell r="Q204">
            <v>91.5</v>
          </cell>
          <cell r="R204">
            <v>42.33995299</v>
          </cell>
          <cell r="S204">
            <v>10.7</v>
          </cell>
          <cell r="T204">
            <v>10.54175607</v>
          </cell>
          <cell r="U204">
            <v>10.398122819999999</v>
          </cell>
          <cell r="V204">
            <v>9.8870532499999992</v>
          </cell>
          <cell r="W204">
            <v>46</v>
          </cell>
          <cell r="X204">
            <v>78.7</v>
          </cell>
          <cell r="Y204">
            <v>22.7</v>
          </cell>
          <cell r="Z204">
            <v>27.6</v>
          </cell>
          <cell r="AA204">
            <v>22.7</v>
          </cell>
          <cell r="AB204">
            <v>10.00581848</v>
          </cell>
          <cell r="AC204">
            <v>0.37159732000000001</v>
          </cell>
          <cell r="AD204">
            <v>258.14</v>
          </cell>
          <cell r="AE204">
            <v>67.17847415</v>
          </cell>
          <cell r="AF204">
            <v>54.346035280000002</v>
          </cell>
          <cell r="AG204">
            <v>0.20391949712416607</v>
          </cell>
          <cell r="AH204">
            <v>17.7</v>
          </cell>
          <cell r="AI204">
            <v>41900</v>
          </cell>
          <cell r="AJ204">
            <v>11.7</v>
          </cell>
        </row>
        <row r="205">
          <cell r="A205" t="str">
            <v>1006</v>
          </cell>
          <cell r="B205" t="str">
            <v>100601501</v>
          </cell>
          <cell r="D205" t="str">
            <v>1006015</v>
          </cell>
          <cell r="E205" t="str">
            <v>1040</v>
          </cell>
          <cell r="F205" t="str">
            <v>10</v>
          </cell>
          <cell r="G205">
            <v>520.94871140999999</v>
          </cell>
          <cell r="H205">
            <v>516.62870081000005</v>
          </cell>
          <cell r="I205">
            <v>516.99366018000001</v>
          </cell>
          <cell r="J205">
            <v>33.333333330000002</v>
          </cell>
          <cell r="K205">
            <v>9.9378881999999997</v>
          </cell>
          <cell r="L205">
            <v>9.0613762199999996</v>
          </cell>
          <cell r="M205">
            <v>10.609921079999999</v>
          </cell>
          <cell r="N205">
            <v>11.27814244</v>
          </cell>
          <cell r="O205">
            <v>57.875</v>
          </cell>
          <cell r="P205">
            <v>10.609921079999999</v>
          </cell>
          <cell r="Q205">
            <v>91.5</v>
          </cell>
          <cell r="R205">
            <v>42.33995299</v>
          </cell>
          <cell r="S205">
            <v>10.7</v>
          </cell>
          <cell r="T205">
            <v>9.0613762199999996</v>
          </cell>
          <cell r="U205">
            <v>9.0613762199999996</v>
          </cell>
          <cell r="V205">
            <v>9.0613762199999996</v>
          </cell>
          <cell r="W205">
            <v>46</v>
          </cell>
          <cell r="X205">
            <v>78.7</v>
          </cell>
          <cell r="Y205">
            <v>22.7</v>
          </cell>
          <cell r="Z205">
            <v>27.6</v>
          </cell>
          <cell r="AA205">
            <v>22.7</v>
          </cell>
          <cell r="AB205">
            <v>8.9540277600000007</v>
          </cell>
          <cell r="AC205">
            <v>0.32928505000000002</v>
          </cell>
          <cell r="AD205">
            <v>258.14</v>
          </cell>
          <cell r="AE205">
            <v>67.17847415</v>
          </cell>
          <cell r="AF205">
            <v>54.201599999999999</v>
          </cell>
          <cell r="AG205">
            <v>0.2607082195928121</v>
          </cell>
          <cell r="AH205">
            <v>17.7</v>
          </cell>
          <cell r="AI205">
            <v>41900</v>
          </cell>
          <cell r="AJ205">
            <v>11.7</v>
          </cell>
        </row>
        <row r="206">
          <cell r="A206" t="str">
            <v>1006</v>
          </cell>
          <cell r="B206" t="str">
            <v>100601701</v>
          </cell>
          <cell r="C206" t="str">
            <v>010</v>
          </cell>
          <cell r="D206" t="str">
            <v>1006017</v>
          </cell>
          <cell r="E206" t="str">
            <v>1040</v>
          </cell>
          <cell r="F206" t="str">
            <v>10</v>
          </cell>
          <cell r="G206">
            <v>520.94871140999999</v>
          </cell>
          <cell r="H206">
            <v>516.62870081000005</v>
          </cell>
          <cell r="I206">
            <v>516.99366018000001</v>
          </cell>
          <cell r="J206">
            <v>33.333333330000002</v>
          </cell>
          <cell r="K206">
            <v>9.9378881999999997</v>
          </cell>
          <cell r="L206">
            <v>7.3323692100000004</v>
          </cell>
          <cell r="M206">
            <v>7.5137092499999998</v>
          </cell>
          <cell r="N206">
            <v>11.27814244</v>
          </cell>
          <cell r="O206">
            <v>57.875</v>
          </cell>
          <cell r="P206">
            <v>8.4375004199999992</v>
          </cell>
          <cell r="Q206">
            <v>91.5</v>
          </cell>
          <cell r="R206">
            <v>42.33995299</v>
          </cell>
          <cell r="S206">
            <v>10.7</v>
          </cell>
          <cell r="T206">
            <v>9.8343518099999994</v>
          </cell>
          <cell r="U206">
            <v>7.3453648400000002</v>
          </cell>
          <cell r="V206">
            <v>7.5963922999999998</v>
          </cell>
          <cell r="W206">
            <v>46</v>
          </cell>
          <cell r="X206">
            <v>78.7</v>
          </cell>
          <cell r="Y206">
            <v>22.7</v>
          </cell>
          <cell r="Z206">
            <v>27.6</v>
          </cell>
          <cell r="AA206">
            <v>22.7</v>
          </cell>
          <cell r="AB206">
            <v>7.8268421000000004</v>
          </cell>
          <cell r="AC206">
            <v>1</v>
          </cell>
          <cell r="AD206">
            <v>258.14</v>
          </cell>
          <cell r="AE206">
            <v>67.17847415</v>
          </cell>
          <cell r="AF206">
            <v>54.201599999999999</v>
          </cell>
          <cell r="AG206">
            <v>0.24603433023879165</v>
          </cell>
          <cell r="AH206">
            <v>17.7</v>
          </cell>
          <cell r="AI206">
            <v>41900</v>
          </cell>
          <cell r="AJ206">
            <v>11.7</v>
          </cell>
        </row>
        <row r="207">
          <cell r="A207" t="str">
            <v>1006</v>
          </cell>
          <cell r="B207" t="str">
            <v>100601901</v>
          </cell>
          <cell r="D207" t="str">
            <v>1006019</v>
          </cell>
          <cell r="E207" t="str">
            <v>1040</v>
          </cell>
          <cell r="F207" t="str">
            <v>10</v>
          </cell>
          <cell r="G207">
            <v>520.94871140999999</v>
          </cell>
          <cell r="H207">
            <v>516.62870081000005</v>
          </cell>
          <cell r="I207">
            <v>516.99366018000001</v>
          </cell>
          <cell r="J207">
            <v>33.333333330000002</v>
          </cell>
          <cell r="K207">
            <v>9.9378881999999997</v>
          </cell>
          <cell r="L207">
            <v>8.0684029600000002</v>
          </cell>
          <cell r="M207">
            <v>9.6909747900000003</v>
          </cell>
          <cell r="N207">
            <v>11.27814244</v>
          </cell>
          <cell r="O207">
            <v>57.875</v>
          </cell>
          <cell r="P207">
            <v>9.8304328699999992</v>
          </cell>
          <cell r="Q207">
            <v>91.5</v>
          </cell>
          <cell r="R207">
            <v>42.33995299</v>
          </cell>
          <cell r="S207">
            <v>10.7</v>
          </cell>
          <cell r="T207">
            <v>8.09620827</v>
          </cell>
          <cell r="U207">
            <v>8.09620827</v>
          </cell>
          <cell r="V207">
            <v>8.2692445200000009</v>
          </cell>
          <cell r="W207">
            <v>46</v>
          </cell>
          <cell r="X207">
            <v>78.7</v>
          </cell>
          <cell r="Y207">
            <v>22.7</v>
          </cell>
          <cell r="Z207">
            <v>27.6</v>
          </cell>
          <cell r="AA207">
            <v>22.7</v>
          </cell>
          <cell r="AB207">
            <v>9.6354120099999996</v>
          </cell>
          <cell r="AC207">
            <v>1</v>
          </cell>
          <cell r="AD207">
            <v>258.14</v>
          </cell>
          <cell r="AE207">
            <v>67.17847415</v>
          </cell>
          <cell r="AF207">
            <v>54.201599999999999</v>
          </cell>
          <cell r="AG207">
            <v>0.2650137428461401</v>
          </cell>
          <cell r="AH207">
            <v>17.7</v>
          </cell>
          <cell r="AI207">
            <v>41900</v>
          </cell>
          <cell r="AJ207">
            <v>11.7</v>
          </cell>
        </row>
        <row r="208">
          <cell r="A208" t="str">
            <v>1006</v>
          </cell>
          <cell r="B208" t="str">
            <v>100602101</v>
          </cell>
          <cell r="D208" t="str">
            <v>1006021</v>
          </cell>
          <cell r="E208" t="str">
            <v>1040</v>
          </cell>
          <cell r="F208" t="str">
            <v>10</v>
          </cell>
          <cell r="G208">
            <v>520.94871140999999</v>
          </cell>
          <cell r="H208">
            <v>516.62870081000005</v>
          </cell>
          <cell r="I208">
            <v>516.99366018000001</v>
          </cell>
          <cell r="J208">
            <v>33.333333330000002</v>
          </cell>
          <cell r="K208">
            <v>9.9378881999999997</v>
          </cell>
          <cell r="L208">
            <v>7.9102237099999995</v>
          </cell>
          <cell r="M208">
            <v>10.45593485</v>
          </cell>
          <cell r="N208">
            <v>11.27814244</v>
          </cell>
          <cell r="O208">
            <v>57.875</v>
          </cell>
          <cell r="P208">
            <v>10.45593485</v>
          </cell>
          <cell r="Q208">
            <v>91.5</v>
          </cell>
          <cell r="R208">
            <v>42.33995299</v>
          </cell>
          <cell r="S208">
            <v>10.7</v>
          </cell>
          <cell r="T208">
            <v>7.9102237099999995</v>
          </cell>
          <cell r="U208">
            <v>7.9102237099999995</v>
          </cell>
          <cell r="V208">
            <v>7.9102237099999995</v>
          </cell>
          <cell r="W208">
            <v>46</v>
          </cell>
          <cell r="X208">
            <v>78.7</v>
          </cell>
          <cell r="Y208">
            <v>22.7</v>
          </cell>
          <cell r="Z208">
            <v>27.6</v>
          </cell>
          <cell r="AA208">
            <v>22.7</v>
          </cell>
          <cell r="AB208">
            <v>7.9102237099999995</v>
          </cell>
          <cell r="AC208">
            <v>1</v>
          </cell>
          <cell r="AD208">
            <v>258.14</v>
          </cell>
          <cell r="AE208">
            <v>67.17847415</v>
          </cell>
          <cell r="AF208">
            <v>54.201599999999999</v>
          </cell>
          <cell r="AG208">
            <v>0.2558837585044621</v>
          </cell>
          <cell r="AH208">
            <v>17.7</v>
          </cell>
          <cell r="AI208">
            <v>41900</v>
          </cell>
          <cell r="AJ208">
            <v>11.7</v>
          </cell>
        </row>
        <row r="209">
          <cell r="A209" t="str">
            <v>1006</v>
          </cell>
          <cell r="B209" t="str">
            <v>100602201</v>
          </cell>
          <cell r="D209" t="str">
            <v>1006022</v>
          </cell>
          <cell r="E209" t="str">
            <v>1040</v>
          </cell>
          <cell r="F209" t="str">
            <v>10</v>
          </cell>
          <cell r="G209">
            <v>520.94871140999999</v>
          </cell>
          <cell r="H209">
            <v>516.62870081000005</v>
          </cell>
          <cell r="I209">
            <v>516.99366018000001</v>
          </cell>
          <cell r="J209">
            <v>33.333333330000002</v>
          </cell>
          <cell r="K209">
            <v>9.9378881999999997</v>
          </cell>
          <cell r="L209">
            <v>7.50163446</v>
          </cell>
          <cell r="M209">
            <v>10.41150925</v>
          </cell>
          <cell r="N209">
            <v>11.27814244</v>
          </cell>
          <cell r="O209">
            <v>57.875</v>
          </cell>
          <cell r="P209">
            <v>10.41150925</v>
          </cell>
          <cell r="Q209">
            <v>91.5</v>
          </cell>
          <cell r="R209">
            <v>42.33995299</v>
          </cell>
          <cell r="S209">
            <v>10.7</v>
          </cell>
          <cell r="T209">
            <v>7.5579949600000003</v>
          </cell>
          <cell r="U209">
            <v>7.5579949600000003</v>
          </cell>
          <cell r="V209">
            <v>7.5579949600000003</v>
          </cell>
          <cell r="W209">
            <v>46</v>
          </cell>
          <cell r="X209">
            <v>78.7</v>
          </cell>
          <cell r="Y209">
            <v>22.7</v>
          </cell>
          <cell r="Z209">
            <v>27.6</v>
          </cell>
          <cell r="AA209">
            <v>22.7</v>
          </cell>
          <cell r="AB209">
            <v>7.50163446</v>
          </cell>
          <cell r="AC209">
            <v>0.9963276499999999</v>
          </cell>
          <cell r="AD209">
            <v>258.14</v>
          </cell>
          <cell r="AE209">
            <v>67.17847415</v>
          </cell>
          <cell r="AF209">
            <v>54.201599999999999</v>
          </cell>
          <cell r="AG209">
            <v>0.2489842550399323</v>
          </cell>
          <cell r="AH209">
            <v>17.7</v>
          </cell>
          <cell r="AI209">
            <v>41900</v>
          </cell>
          <cell r="AJ209">
            <v>11.7</v>
          </cell>
        </row>
        <row r="210">
          <cell r="A210" t="str">
            <v>1006</v>
          </cell>
          <cell r="B210" t="str">
            <v>100602601</v>
          </cell>
          <cell r="D210" t="str">
            <v>1006026</v>
          </cell>
          <cell r="E210" t="str">
            <v>1040</v>
          </cell>
          <cell r="F210" t="str">
            <v>10</v>
          </cell>
          <cell r="G210">
            <v>520.94871140999999</v>
          </cell>
          <cell r="H210">
            <v>516.62870081000005</v>
          </cell>
          <cell r="I210">
            <v>516.99366018000001</v>
          </cell>
          <cell r="J210">
            <v>33.333333330000002</v>
          </cell>
          <cell r="K210">
            <v>9.9378881999999997</v>
          </cell>
          <cell r="L210">
            <v>7.1428273999999998</v>
          </cell>
          <cell r="M210">
            <v>10.81977828</v>
          </cell>
          <cell r="N210">
            <v>11.27814244</v>
          </cell>
          <cell r="O210">
            <v>57.875</v>
          </cell>
          <cell r="P210">
            <v>10.81977828</v>
          </cell>
          <cell r="Q210">
            <v>91.5</v>
          </cell>
          <cell r="R210">
            <v>42.33995299</v>
          </cell>
          <cell r="S210">
            <v>10.7</v>
          </cell>
          <cell r="T210">
            <v>10.81977828</v>
          </cell>
          <cell r="U210">
            <v>10.81977828</v>
          </cell>
          <cell r="V210">
            <v>7.1428273999999998</v>
          </cell>
          <cell r="W210">
            <v>46</v>
          </cell>
          <cell r="X210">
            <v>78.7</v>
          </cell>
          <cell r="Y210">
            <v>22.7</v>
          </cell>
          <cell r="Z210">
            <v>27.6</v>
          </cell>
          <cell r="AA210">
            <v>22.7</v>
          </cell>
          <cell r="AB210">
            <v>7.1428273999999998</v>
          </cell>
          <cell r="AC210">
            <v>1</v>
          </cell>
          <cell r="AD210">
            <v>258.14</v>
          </cell>
          <cell r="AE210">
            <v>67.17847415</v>
          </cell>
          <cell r="AF210">
            <v>54.201599999999999</v>
          </cell>
          <cell r="AG210">
            <v>0.2472740124070984</v>
          </cell>
          <cell r="AH210">
            <v>17.7</v>
          </cell>
          <cell r="AI210">
            <v>41900</v>
          </cell>
          <cell r="AJ210">
            <v>11.7</v>
          </cell>
        </row>
        <row r="211">
          <cell r="A211" t="str">
            <v>1006</v>
          </cell>
          <cell r="B211" t="str">
            <v>100602801</v>
          </cell>
          <cell r="D211" t="str">
            <v>1006028</v>
          </cell>
          <cell r="E211" t="str">
            <v>1040</v>
          </cell>
          <cell r="F211" t="str">
            <v>10</v>
          </cell>
          <cell r="G211">
            <v>520.94871140999999</v>
          </cell>
          <cell r="H211">
            <v>516.62870081000005</v>
          </cell>
          <cell r="I211">
            <v>516.99366018000001</v>
          </cell>
          <cell r="J211">
            <v>33.333333330000002</v>
          </cell>
          <cell r="K211">
            <v>9.9378881999999997</v>
          </cell>
          <cell r="L211">
            <v>10.126631100000001</v>
          </cell>
          <cell r="M211">
            <v>11.225243389999999</v>
          </cell>
          <cell r="N211">
            <v>11.27814244</v>
          </cell>
          <cell r="O211">
            <v>57.875</v>
          </cell>
          <cell r="P211">
            <v>11.225243389999999</v>
          </cell>
          <cell r="Q211">
            <v>91.5</v>
          </cell>
          <cell r="R211">
            <v>42.33995299</v>
          </cell>
          <cell r="S211">
            <v>10.7</v>
          </cell>
          <cell r="T211">
            <v>10.126631100000001</v>
          </cell>
          <cell r="U211">
            <v>10.126631100000001</v>
          </cell>
          <cell r="V211">
            <v>10.126631100000001</v>
          </cell>
          <cell r="W211">
            <v>46</v>
          </cell>
          <cell r="X211">
            <v>78.7</v>
          </cell>
          <cell r="Y211">
            <v>22.7</v>
          </cell>
          <cell r="Z211">
            <v>27.6</v>
          </cell>
          <cell r="AA211">
            <v>22.7</v>
          </cell>
          <cell r="AB211">
            <v>10.741816740000001</v>
          </cell>
          <cell r="AC211">
            <v>0.83926316999999995</v>
          </cell>
          <cell r="AD211">
            <v>258.14</v>
          </cell>
          <cell r="AE211">
            <v>67.17847415</v>
          </cell>
          <cell r="AF211">
            <v>54.201599999999999</v>
          </cell>
          <cell r="AG211">
            <v>0.21518745195452954</v>
          </cell>
          <cell r="AH211">
            <v>17.7</v>
          </cell>
          <cell r="AI211">
            <v>41900</v>
          </cell>
          <cell r="AJ211">
            <v>11.7</v>
          </cell>
        </row>
        <row r="212">
          <cell r="A212" t="str">
            <v>1006</v>
          </cell>
          <cell r="B212" t="str">
            <v>100602901</v>
          </cell>
          <cell r="D212" t="str">
            <v>1006029</v>
          </cell>
          <cell r="E212" t="str">
            <v>1040</v>
          </cell>
          <cell r="F212" t="str">
            <v>10</v>
          </cell>
          <cell r="G212">
            <v>520.94871140999999</v>
          </cell>
          <cell r="H212">
            <v>516.62870081000005</v>
          </cell>
          <cell r="I212">
            <v>516.99366018000001</v>
          </cell>
          <cell r="J212">
            <v>33.333333330000002</v>
          </cell>
          <cell r="K212">
            <v>9.9378881999999997</v>
          </cell>
          <cell r="L212">
            <v>10.454667860000001</v>
          </cell>
          <cell r="M212">
            <v>11.38404609</v>
          </cell>
          <cell r="N212">
            <v>11.27814244</v>
          </cell>
          <cell r="O212">
            <v>57.875</v>
          </cell>
          <cell r="P212">
            <v>11.404092260000001</v>
          </cell>
          <cell r="Q212">
            <v>91.5</v>
          </cell>
          <cell r="R212">
            <v>42.33995299</v>
          </cell>
          <cell r="S212">
            <v>10.7</v>
          </cell>
          <cell r="T212">
            <v>10.579946250000001</v>
          </cell>
          <cell r="U212">
            <v>10.586963109999999</v>
          </cell>
          <cell r="V212">
            <v>10.561473769999999</v>
          </cell>
          <cell r="W212">
            <v>46</v>
          </cell>
          <cell r="X212">
            <v>78.7</v>
          </cell>
          <cell r="Y212">
            <v>22.7</v>
          </cell>
          <cell r="Z212">
            <v>27.6</v>
          </cell>
          <cell r="AA212">
            <v>22.7</v>
          </cell>
          <cell r="AB212">
            <v>11.041112200000001</v>
          </cell>
          <cell r="AC212">
            <v>0.16226525999999999</v>
          </cell>
          <cell r="AD212">
            <v>258.14</v>
          </cell>
          <cell r="AE212">
            <v>67.17847415</v>
          </cell>
          <cell r="AF212">
            <v>53.825102080000001</v>
          </cell>
          <cell r="AG212">
            <v>0.22904920167978457</v>
          </cell>
          <cell r="AH212">
            <v>17.7</v>
          </cell>
          <cell r="AI212">
            <v>41900</v>
          </cell>
          <cell r="AJ212">
            <v>11.7</v>
          </cell>
        </row>
        <row r="213">
          <cell r="A213" t="str">
            <v>1006</v>
          </cell>
          <cell r="B213" t="str">
            <v>100603101</v>
          </cell>
          <cell r="D213" t="str">
            <v>1006031</v>
          </cell>
          <cell r="E213" t="str">
            <v>1040</v>
          </cell>
          <cell r="F213" t="str">
            <v>10</v>
          </cell>
          <cell r="G213">
            <v>520.94871140999999</v>
          </cell>
          <cell r="H213">
            <v>516.62870081000005</v>
          </cell>
          <cell r="I213">
            <v>516.99366018000001</v>
          </cell>
          <cell r="J213">
            <v>33.333333330000002</v>
          </cell>
          <cell r="K213">
            <v>9.9378881999999997</v>
          </cell>
          <cell r="L213">
            <v>7.1491315999999996</v>
          </cell>
          <cell r="M213">
            <v>11.630708500000001</v>
          </cell>
          <cell r="N213">
            <v>11.27814244</v>
          </cell>
          <cell r="O213">
            <v>57.875</v>
          </cell>
          <cell r="P213">
            <v>11.630708500000001</v>
          </cell>
          <cell r="Q213">
            <v>91.5</v>
          </cell>
          <cell r="R213">
            <v>42.33995299</v>
          </cell>
          <cell r="S213">
            <v>10.7</v>
          </cell>
          <cell r="T213">
            <v>7.1491315999999996</v>
          </cell>
          <cell r="U213">
            <v>7.1491315999999996</v>
          </cell>
          <cell r="V213">
            <v>7.1491315999999996</v>
          </cell>
          <cell r="W213">
            <v>46</v>
          </cell>
          <cell r="X213">
            <v>78.7</v>
          </cell>
          <cell r="Y213">
            <v>22.7</v>
          </cell>
          <cell r="Z213">
            <v>27.6</v>
          </cell>
          <cell r="AA213">
            <v>22.7</v>
          </cell>
          <cell r="AB213">
            <v>11.173950100000001</v>
          </cell>
          <cell r="AC213">
            <v>1</v>
          </cell>
          <cell r="AD213">
            <v>258.14</v>
          </cell>
          <cell r="AE213">
            <v>67.17847415</v>
          </cell>
          <cell r="AF213">
            <v>54.201599999999999</v>
          </cell>
          <cell r="AG213">
            <v>0.240665660017754</v>
          </cell>
          <cell r="AH213">
            <v>17.7</v>
          </cell>
          <cell r="AI213">
            <v>41900</v>
          </cell>
          <cell r="AJ213">
            <v>11.7</v>
          </cell>
        </row>
        <row r="214">
          <cell r="A214" t="str">
            <v>1007</v>
          </cell>
          <cell r="B214" t="str">
            <v>100700101</v>
          </cell>
          <cell r="D214" t="str">
            <v>1007001</v>
          </cell>
          <cell r="E214" t="str">
            <v>1040</v>
          </cell>
          <cell r="F214" t="str">
            <v>10</v>
          </cell>
          <cell r="G214">
            <v>520.94871140999999</v>
          </cell>
          <cell r="H214">
            <v>516.62870081000005</v>
          </cell>
          <cell r="I214">
            <v>516.99366018000001</v>
          </cell>
          <cell r="J214">
            <v>33.333333330000002</v>
          </cell>
          <cell r="K214">
            <v>9.9378881999999997</v>
          </cell>
          <cell r="L214">
            <v>8.7043364400000005</v>
          </cell>
          <cell r="M214">
            <v>9.7215459200000005</v>
          </cell>
          <cell r="N214">
            <v>11.27814244</v>
          </cell>
          <cell r="O214">
            <v>57.875</v>
          </cell>
          <cell r="P214">
            <v>10.199546939999999</v>
          </cell>
          <cell r="Q214">
            <v>91.5</v>
          </cell>
          <cell r="R214">
            <v>42.33995299</v>
          </cell>
          <cell r="S214">
            <v>10.7</v>
          </cell>
          <cell r="T214">
            <v>10.16969059</v>
          </cell>
          <cell r="U214">
            <v>9.27462886</v>
          </cell>
          <cell r="V214">
            <v>8.90272766</v>
          </cell>
          <cell r="W214">
            <v>46</v>
          </cell>
          <cell r="X214">
            <v>78.7</v>
          </cell>
          <cell r="Y214">
            <v>22.7</v>
          </cell>
          <cell r="Z214">
            <v>27.6</v>
          </cell>
          <cell r="AA214">
            <v>22.7</v>
          </cell>
          <cell r="AB214">
            <v>10.217823729999999</v>
          </cell>
          <cell r="AC214">
            <v>2.8262120000000002E-2</v>
          </cell>
          <cell r="AD214">
            <v>258.14</v>
          </cell>
          <cell r="AE214">
            <v>67.17847415</v>
          </cell>
          <cell r="AF214">
            <v>52.08829999999999</v>
          </cell>
          <cell r="AG214">
            <v>0.26583752041267872</v>
          </cell>
          <cell r="AH214">
            <v>17.7</v>
          </cell>
          <cell r="AI214">
            <v>41900</v>
          </cell>
          <cell r="AJ214">
            <v>11.7</v>
          </cell>
        </row>
        <row r="215">
          <cell r="A215" t="str">
            <v>1007</v>
          </cell>
          <cell r="B215" t="str">
            <v>100700601</v>
          </cell>
          <cell r="D215" t="str">
            <v>1007006</v>
          </cell>
          <cell r="E215" t="str">
            <v>1040</v>
          </cell>
          <cell r="F215" t="str">
            <v>10</v>
          </cell>
          <cell r="G215">
            <v>520.94871140999999</v>
          </cell>
          <cell r="H215">
            <v>516.62870081000005</v>
          </cell>
          <cell r="I215">
            <v>516.99366018000001</v>
          </cell>
          <cell r="J215">
            <v>33.333333330000002</v>
          </cell>
          <cell r="K215">
            <v>9.9378881999999997</v>
          </cell>
          <cell r="L215">
            <v>9.3090991400000007</v>
          </cell>
          <cell r="M215">
            <v>9.3105476300000003</v>
          </cell>
          <cell r="N215">
            <v>11.27814244</v>
          </cell>
          <cell r="O215">
            <v>57.875</v>
          </cell>
          <cell r="P215">
            <v>9.80537846</v>
          </cell>
          <cell r="Q215">
            <v>91.5</v>
          </cell>
          <cell r="R215">
            <v>42.33995299</v>
          </cell>
          <cell r="S215">
            <v>10.7</v>
          </cell>
          <cell r="T215">
            <v>9.8746250100000008</v>
          </cell>
          <cell r="U215">
            <v>8.5608272299999992</v>
          </cell>
          <cell r="V215">
            <v>9.6397172999999992</v>
          </cell>
          <cell r="W215">
            <v>46</v>
          </cell>
          <cell r="X215">
            <v>78.7</v>
          </cell>
          <cell r="Y215">
            <v>22.7</v>
          </cell>
          <cell r="Z215">
            <v>27.6</v>
          </cell>
          <cell r="AA215">
            <v>22.7</v>
          </cell>
          <cell r="AB215">
            <v>9.8651624400000006</v>
          </cell>
          <cell r="AC215">
            <v>4.4476750000000002E-2</v>
          </cell>
          <cell r="AD215">
            <v>258.14</v>
          </cell>
          <cell r="AE215">
            <v>67.17847415</v>
          </cell>
          <cell r="AF215">
            <v>52.08829999999999</v>
          </cell>
          <cell r="AG215">
            <v>0.22091534348712244</v>
          </cell>
          <cell r="AH215">
            <v>17.7</v>
          </cell>
          <cell r="AI215">
            <v>41900</v>
          </cell>
          <cell r="AJ215">
            <v>11.7</v>
          </cell>
        </row>
        <row r="216">
          <cell r="A216" t="str">
            <v>1007</v>
          </cell>
          <cell r="B216" t="str">
            <v>100700901</v>
          </cell>
          <cell r="D216" t="str">
            <v>1007009</v>
          </cell>
          <cell r="E216" t="str">
            <v>1040</v>
          </cell>
          <cell r="F216" t="str">
            <v>10</v>
          </cell>
          <cell r="G216">
            <v>520.94871140999999</v>
          </cell>
          <cell r="H216">
            <v>516.62870081000005</v>
          </cell>
          <cell r="I216">
            <v>516.99366018000001</v>
          </cell>
          <cell r="J216">
            <v>33.333333330000002</v>
          </cell>
          <cell r="K216">
            <v>9.9378881999999997</v>
          </cell>
          <cell r="L216">
            <v>9.4346032999999991</v>
          </cell>
          <cell r="M216">
            <v>9.7342401600000006</v>
          </cell>
          <cell r="N216">
            <v>11.27814244</v>
          </cell>
          <cell r="O216">
            <v>57.875</v>
          </cell>
          <cell r="P216">
            <v>9.9886096500000008</v>
          </cell>
          <cell r="Q216">
            <v>91.5</v>
          </cell>
          <cell r="R216">
            <v>42.33995299</v>
          </cell>
          <cell r="S216">
            <v>10.7</v>
          </cell>
          <cell r="T216">
            <v>10.031176909999999</v>
          </cell>
          <cell r="U216">
            <v>9.5021140600000003</v>
          </cell>
          <cell r="V216">
            <v>9.7383770300000005</v>
          </cell>
          <cell r="W216">
            <v>46</v>
          </cell>
          <cell r="X216">
            <v>78.7</v>
          </cell>
          <cell r="Y216">
            <v>22.7</v>
          </cell>
          <cell r="Z216">
            <v>27.6</v>
          </cell>
          <cell r="AA216">
            <v>22.7</v>
          </cell>
          <cell r="AB216">
            <v>9.9937395099999993</v>
          </cell>
          <cell r="AC216">
            <v>0.55245522000000002</v>
          </cell>
          <cell r="AD216">
            <v>258.14</v>
          </cell>
          <cell r="AE216">
            <v>67.17847415</v>
          </cell>
          <cell r="AF216">
            <v>52.55634354</v>
          </cell>
          <cell r="AG216">
            <v>0.25310180257646653</v>
          </cell>
          <cell r="AH216">
            <v>17.7</v>
          </cell>
          <cell r="AI216">
            <v>41900</v>
          </cell>
          <cell r="AJ216">
            <v>11.7</v>
          </cell>
        </row>
        <row r="217">
          <cell r="A217" t="str">
            <v>1007</v>
          </cell>
          <cell r="B217" t="str">
            <v>100701301</v>
          </cell>
          <cell r="D217" t="str">
            <v>1007013</v>
          </cell>
          <cell r="E217" t="str">
            <v>1040</v>
          </cell>
          <cell r="F217" t="str">
            <v>10</v>
          </cell>
          <cell r="G217">
            <v>520.94871140999999</v>
          </cell>
          <cell r="H217">
            <v>516.62870081000005</v>
          </cell>
          <cell r="I217">
            <v>516.99366018000001</v>
          </cell>
          <cell r="J217">
            <v>33.333333330000002</v>
          </cell>
          <cell r="K217">
            <v>9.9378881999999997</v>
          </cell>
          <cell r="L217">
            <v>7.5725029900000012</v>
          </cell>
          <cell r="M217">
            <v>7.877397189999999</v>
          </cell>
          <cell r="N217">
            <v>11.27814244</v>
          </cell>
          <cell r="O217">
            <v>57.875</v>
          </cell>
          <cell r="P217">
            <v>8.1696195599999992</v>
          </cell>
          <cell r="Q217">
            <v>91.5</v>
          </cell>
          <cell r="R217">
            <v>42.33995299</v>
          </cell>
          <cell r="S217">
            <v>10.7</v>
          </cell>
          <cell r="T217">
            <v>8.0937677600000004</v>
          </cell>
          <cell r="U217">
            <v>7.8686368900000003</v>
          </cell>
          <cell r="V217">
            <v>7.8232456900000003</v>
          </cell>
          <cell r="W217">
            <v>46</v>
          </cell>
          <cell r="X217">
            <v>78.7</v>
          </cell>
          <cell r="Y217">
            <v>22.7</v>
          </cell>
          <cell r="Z217">
            <v>27.6</v>
          </cell>
          <cell r="AA217">
            <v>22.7</v>
          </cell>
          <cell r="AB217">
            <v>8.2030302400000004</v>
          </cell>
          <cell r="AC217">
            <v>0.99736089999999999</v>
          </cell>
          <cell r="AD217">
            <v>258.14</v>
          </cell>
          <cell r="AE217">
            <v>67.17847415</v>
          </cell>
          <cell r="AF217">
            <v>52.08829999999999</v>
          </cell>
          <cell r="AG217">
            <v>0.26265186375567923</v>
          </cell>
          <cell r="AH217">
            <v>17.7</v>
          </cell>
          <cell r="AI217">
            <v>41900</v>
          </cell>
          <cell r="AJ217">
            <v>11.7</v>
          </cell>
        </row>
        <row r="218">
          <cell r="A218" t="str">
            <v>1007</v>
          </cell>
          <cell r="B218" t="str">
            <v>100701401</v>
          </cell>
          <cell r="D218" t="str">
            <v>1007014</v>
          </cell>
          <cell r="E218" t="str">
            <v>1040</v>
          </cell>
          <cell r="F218" t="str">
            <v>10</v>
          </cell>
          <cell r="G218">
            <v>520.94871140999999</v>
          </cell>
          <cell r="H218">
            <v>516.62870081000005</v>
          </cell>
          <cell r="I218">
            <v>516.99366018000001</v>
          </cell>
          <cell r="J218">
            <v>33.333333330000002</v>
          </cell>
          <cell r="K218">
            <v>9.9378881999999997</v>
          </cell>
          <cell r="L218">
            <v>8.9368241499999996</v>
          </cell>
          <cell r="M218">
            <v>10.985919640000001</v>
          </cell>
          <cell r="N218">
            <v>11.27814244</v>
          </cell>
          <cell r="O218">
            <v>57.875</v>
          </cell>
          <cell r="P218">
            <v>11.112567289999999</v>
          </cell>
          <cell r="Q218">
            <v>91.5</v>
          </cell>
          <cell r="R218">
            <v>42.33995299</v>
          </cell>
          <cell r="S218">
            <v>10.7</v>
          </cell>
          <cell r="T218">
            <v>10.497780779999999</v>
          </cell>
          <cell r="U218">
            <v>9.0140821500000001</v>
          </cell>
          <cell r="V218">
            <v>8.9368241499999996</v>
          </cell>
          <cell r="W218">
            <v>46</v>
          </cell>
          <cell r="X218">
            <v>78.7</v>
          </cell>
          <cell r="Y218">
            <v>22.7</v>
          </cell>
          <cell r="Z218">
            <v>27.6</v>
          </cell>
          <cell r="AA218">
            <v>22.7</v>
          </cell>
          <cell r="AB218">
            <v>8.7835494799999996</v>
          </cell>
          <cell r="AC218">
            <v>2.9949500000000001E-3</v>
          </cell>
          <cell r="AD218">
            <v>258.14</v>
          </cell>
          <cell r="AE218">
            <v>67.17847415</v>
          </cell>
          <cell r="AF218">
            <v>54.201599999999999</v>
          </cell>
          <cell r="AG218">
            <v>0.27657305061336224</v>
          </cell>
          <cell r="AH218">
            <v>17.7</v>
          </cell>
          <cell r="AI218">
            <v>41900</v>
          </cell>
          <cell r="AJ218">
            <v>11.7</v>
          </cell>
        </row>
        <row r="219">
          <cell r="A219" t="str">
            <v>1007</v>
          </cell>
          <cell r="B219" t="str">
            <v>100701501</v>
          </cell>
          <cell r="D219" t="str">
            <v>1007015</v>
          </cell>
          <cell r="E219" t="str">
            <v>1040</v>
          </cell>
          <cell r="F219" t="str">
            <v>10</v>
          </cell>
          <cell r="G219">
            <v>520.94871140999999</v>
          </cell>
          <cell r="H219">
            <v>516.62870081000005</v>
          </cell>
          <cell r="I219">
            <v>516.99366018000001</v>
          </cell>
          <cell r="J219">
            <v>33.333333330000002</v>
          </cell>
          <cell r="K219">
            <v>9.9378881999999997</v>
          </cell>
          <cell r="L219">
            <v>8.6973457300000003</v>
          </cell>
          <cell r="M219">
            <v>10.81977828</v>
          </cell>
          <cell r="N219">
            <v>11.27814244</v>
          </cell>
          <cell r="O219">
            <v>57.875</v>
          </cell>
          <cell r="P219">
            <v>10.994773070000001</v>
          </cell>
          <cell r="Q219">
            <v>91.5</v>
          </cell>
          <cell r="R219">
            <v>42.33995299</v>
          </cell>
          <cell r="S219">
            <v>10.7</v>
          </cell>
          <cell r="T219">
            <v>10.81977828</v>
          </cell>
          <cell r="U219">
            <v>8.7790958099999994</v>
          </cell>
          <cell r="V219">
            <v>8.6973457300000003</v>
          </cell>
          <cell r="W219">
            <v>46</v>
          </cell>
          <cell r="X219">
            <v>78.7</v>
          </cell>
          <cell r="Y219">
            <v>22.7</v>
          </cell>
          <cell r="Z219">
            <v>27.6</v>
          </cell>
          <cell r="AA219">
            <v>22.7</v>
          </cell>
          <cell r="AB219">
            <v>8.3848040000000008</v>
          </cell>
          <cell r="AC219">
            <v>0</v>
          </cell>
          <cell r="AD219">
            <v>258.14</v>
          </cell>
          <cell r="AE219">
            <v>67.17847415</v>
          </cell>
          <cell r="AF219">
            <v>54.201599999999999</v>
          </cell>
          <cell r="AG219">
            <v>0.25046432539468316</v>
          </cell>
          <cell r="AH219">
            <v>17.7</v>
          </cell>
          <cell r="AI219">
            <v>41900</v>
          </cell>
          <cell r="AJ219">
            <v>11.7</v>
          </cell>
        </row>
        <row r="220">
          <cell r="A220" t="str">
            <v>1007</v>
          </cell>
          <cell r="B220" t="str">
            <v>100701601</v>
          </cell>
          <cell r="D220" t="str">
            <v>1007016</v>
          </cell>
          <cell r="E220" t="str">
            <v>1040</v>
          </cell>
          <cell r="F220" t="str">
            <v>10</v>
          </cell>
          <cell r="G220">
            <v>520.94871140999999</v>
          </cell>
          <cell r="H220">
            <v>516.62870081000005</v>
          </cell>
          <cell r="I220">
            <v>516.99366018000001</v>
          </cell>
          <cell r="J220">
            <v>33.333333330000002</v>
          </cell>
          <cell r="K220">
            <v>9.9378881999999997</v>
          </cell>
          <cell r="L220">
            <v>7.5411524600000011</v>
          </cell>
          <cell r="M220">
            <v>10.85815249</v>
          </cell>
          <cell r="N220">
            <v>11.27814244</v>
          </cell>
          <cell r="O220">
            <v>57.875</v>
          </cell>
          <cell r="P220">
            <v>11.225243389999999</v>
          </cell>
          <cell r="Q220">
            <v>91.5</v>
          </cell>
          <cell r="R220">
            <v>42.33995299</v>
          </cell>
          <cell r="S220">
            <v>10.7</v>
          </cell>
          <cell r="T220">
            <v>10.126631100000001</v>
          </cell>
          <cell r="U220">
            <v>7.8777763300000005</v>
          </cell>
          <cell r="V220">
            <v>7.5411524600000011</v>
          </cell>
          <cell r="W220">
            <v>46</v>
          </cell>
          <cell r="X220">
            <v>78.7</v>
          </cell>
          <cell r="Y220">
            <v>22.7</v>
          </cell>
          <cell r="Z220">
            <v>27.6</v>
          </cell>
          <cell r="AA220">
            <v>22.7</v>
          </cell>
          <cell r="AB220">
            <v>7.5411524600000011</v>
          </cell>
          <cell r="AC220">
            <v>0</v>
          </cell>
          <cell r="AD220">
            <v>258.14</v>
          </cell>
          <cell r="AE220">
            <v>67.17847415</v>
          </cell>
          <cell r="AF220">
            <v>54.201599999999999</v>
          </cell>
          <cell r="AG220">
            <v>0.2475641384096548</v>
          </cell>
          <cell r="AH220">
            <v>17.7</v>
          </cell>
          <cell r="AI220">
            <v>41900</v>
          </cell>
          <cell r="AJ220">
            <v>11.7</v>
          </cell>
        </row>
        <row r="221">
          <cell r="A221" t="str">
            <v>1007</v>
          </cell>
          <cell r="B221" t="str">
            <v>100701701</v>
          </cell>
          <cell r="D221" t="str">
            <v>1007017</v>
          </cell>
          <cell r="E221" t="str">
            <v>1040</v>
          </cell>
          <cell r="F221" t="str">
            <v>10</v>
          </cell>
          <cell r="G221">
            <v>520.94871140999999</v>
          </cell>
          <cell r="H221">
            <v>516.62870081000005</v>
          </cell>
          <cell r="I221">
            <v>516.99366018000001</v>
          </cell>
          <cell r="J221">
            <v>33.333333330000002</v>
          </cell>
          <cell r="K221">
            <v>9.9378881999999997</v>
          </cell>
          <cell r="L221">
            <v>8.7235567399999994</v>
          </cell>
          <cell r="M221">
            <v>11.616546469999999</v>
          </cell>
          <cell r="N221">
            <v>11.27814244</v>
          </cell>
          <cell r="O221">
            <v>57.875</v>
          </cell>
          <cell r="P221">
            <v>11.630708500000001</v>
          </cell>
          <cell r="Q221">
            <v>91.5</v>
          </cell>
          <cell r="R221">
            <v>42.33995299</v>
          </cell>
          <cell r="S221">
            <v>10.7</v>
          </cell>
          <cell r="T221">
            <v>8.7235567399999994</v>
          </cell>
          <cell r="U221">
            <v>8.7235567399999994</v>
          </cell>
          <cell r="V221">
            <v>8.7235567399999994</v>
          </cell>
          <cell r="W221">
            <v>46</v>
          </cell>
          <cell r="X221">
            <v>78.7</v>
          </cell>
          <cell r="Y221">
            <v>22.7</v>
          </cell>
          <cell r="Z221">
            <v>27.6</v>
          </cell>
          <cell r="AA221">
            <v>22.7</v>
          </cell>
          <cell r="AB221">
            <v>8.7235567399999994</v>
          </cell>
          <cell r="AC221">
            <v>1</v>
          </cell>
          <cell r="AD221">
            <v>258.14</v>
          </cell>
          <cell r="AE221">
            <v>67.17847415</v>
          </cell>
          <cell r="AF221">
            <v>54.201599999999999</v>
          </cell>
          <cell r="AG221">
            <v>0.26798054809428801</v>
          </cell>
          <cell r="AH221">
            <v>17.7</v>
          </cell>
          <cell r="AI221">
            <v>41900</v>
          </cell>
          <cell r="AJ221">
            <v>11.7</v>
          </cell>
        </row>
        <row r="222">
          <cell r="A222" t="str">
            <v>1007</v>
          </cell>
          <cell r="B222" t="str">
            <v>100701801</v>
          </cell>
          <cell r="D222" t="str">
            <v>1007018</v>
          </cell>
          <cell r="E222" t="str">
            <v>1040</v>
          </cell>
          <cell r="F222" t="str">
            <v>10</v>
          </cell>
          <cell r="G222">
            <v>520.94871140999999</v>
          </cell>
          <cell r="H222">
            <v>516.62870081000005</v>
          </cell>
          <cell r="I222">
            <v>516.99366018000001</v>
          </cell>
          <cell r="J222">
            <v>33.333333330000002</v>
          </cell>
          <cell r="K222">
            <v>9.9378881999999997</v>
          </cell>
          <cell r="L222">
            <v>9.0261771199999998</v>
          </cell>
          <cell r="M222">
            <v>11.45835312</v>
          </cell>
          <cell r="N222">
            <v>11.27814244</v>
          </cell>
          <cell r="O222">
            <v>57.875</v>
          </cell>
          <cell r="P222">
            <v>11.521389539999999</v>
          </cell>
          <cell r="Q222">
            <v>91.5</v>
          </cell>
          <cell r="R222">
            <v>42.33995299</v>
          </cell>
          <cell r="S222">
            <v>10.7</v>
          </cell>
          <cell r="T222">
            <v>9.0261771199999998</v>
          </cell>
          <cell r="U222">
            <v>9.0261771199999998</v>
          </cell>
          <cell r="V222">
            <v>9.0067543200000006</v>
          </cell>
          <cell r="W222">
            <v>46</v>
          </cell>
          <cell r="X222">
            <v>78.7</v>
          </cell>
          <cell r="Y222">
            <v>22.7</v>
          </cell>
          <cell r="Z222">
            <v>27.6</v>
          </cell>
          <cell r="AA222">
            <v>22.7</v>
          </cell>
          <cell r="AB222">
            <v>8.5699753800000007</v>
          </cell>
          <cell r="AC222">
            <v>0.87571270999999995</v>
          </cell>
          <cell r="AD222">
            <v>258.14</v>
          </cell>
          <cell r="AE222">
            <v>67.17847415</v>
          </cell>
          <cell r="AF222">
            <v>54.201599999999999</v>
          </cell>
          <cell r="AG222">
            <v>0.26714880510439809</v>
          </cell>
          <cell r="AH222">
            <v>17.7</v>
          </cell>
          <cell r="AI222">
            <v>41900</v>
          </cell>
          <cell r="AJ222">
            <v>11.7</v>
          </cell>
        </row>
        <row r="223">
          <cell r="A223" t="str">
            <v>1007</v>
          </cell>
          <cell r="B223" t="str">
            <v>100702001</v>
          </cell>
          <cell r="D223" t="str">
            <v>1007020</v>
          </cell>
          <cell r="E223" t="str">
            <v>1040</v>
          </cell>
          <cell r="F223" t="str">
            <v>10</v>
          </cell>
          <cell r="G223">
            <v>520.94871140999999</v>
          </cell>
          <cell r="H223">
            <v>516.62870081000005</v>
          </cell>
          <cell r="I223">
            <v>516.99366018000001</v>
          </cell>
          <cell r="J223">
            <v>33.333333330000002</v>
          </cell>
          <cell r="K223">
            <v>9.9378881999999997</v>
          </cell>
          <cell r="L223">
            <v>9.76675103</v>
          </cell>
          <cell r="M223">
            <v>11.630708500000001</v>
          </cell>
          <cell r="N223">
            <v>11.27814244</v>
          </cell>
          <cell r="O223">
            <v>57.875</v>
          </cell>
          <cell r="P223">
            <v>11.630708500000001</v>
          </cell>
          <cell r="Q223">
            <v>91.5</v>
          </cell>
          <cell r="R223">
            <v>42.33995299</v>
          </cell>
          <cell r="S223">
            <v>10.7</v>
          </cell>
          <cell r="T223">
            <v>9.76675103</v>
          </cell>
          <cell r="U223">
            <v>9.76675103</v>
          </cell>
          <cell r="V223">
            <v>9.76675103</v>
          </cell>
          <cell r="W223">
            <v>46</v>
          </cell>
          <cell r="X223">
            <v>78.7</v>
          </cell>
          <cell r="Y223">
            <v>22.7</v>
          </cell>
          <cell r="Z223">
            <v>27.6</v>
          </cell>
          <cell r="AA223">
            <v>22.7</v>
          </cell>
          <cell r="AB223">
            <v>8.8273214499999995</v>
          </cell>
          <cell r="AC223">
            <v>1</v>
          </cell>
          <cell r="AD223">
            <v>258.14</v>
          </cell>
          <cell r="AE223">
            <v>67.17847415</v>
          </cell>
          <cell r="AF223">
            <v>54.201599999999999</v>
          </cell>
          <cell r="AG223">
            <v>0.26461545966607736</v>
          </cell>
          <cell r="AH223">
            <v>17.7</v>
          </cell>
          <cell r="AI223">
            <v>41900</v>
          </cell>
          <cell r="AJ223">
            <v>11.7</v>
          </cell>
        </row>
        <row r="224">
          <cell r="A224" t="str">
            <v>1007</v>
          </cell>
          <cell r="B224" t="str">
            <v>100702201</v>
          </cell>
          <cell r="D224" t="str">
            <v>1007022</v>
          </cell>
          <cell r="E224" t="str">
            <v>1040</v>
          </cell>
          <cell r="F224" t="str">
            <v>10</v>
          </cell>
          <cell r="G224">
            <v>520.94871140999999</v>
          </cell>
          <cell r="H224">
            <v>516.62870081000005</v>
          </cell>
          <cell r="I224">
            <v>516.99366018000001</v>
          </cell>
          <cell r="J224">
            <v>33.333333330000002</v>
          </cell>
          <cell r="K224">
            <v>9.9378881999999997</v>
          </cell>
          <cell r="L224">
            <v>7.8902082099999999</v>
          </cell>
          <cell r="M224">
            <v>11.225243389999999</v>
          </cell>
          <cell r="N224">
            <v>11.27814244</v>
          </cell>
          <cell r="O224">
            <v>57.875</v>
          </cell>
          <cell r="P224">
            <v>11.52886771</v>
          </cell>
          <cell r="Q224">
            <v>91.5</v>
          </cell>
          <cell r="R224">
            <v>42.33995299</v>
          </cell>
          <cell r="S224">
            <v>10.7</v>
          </cell>
          <cell r="T224">
            <v>7.8902082099999999</v>
          </cell>
          <cell r="U224">
            <v>7.8902082099999999</v>
          </cell>
          <cell r="V224">
            <v>7.4419067300000012</v>
          </cell>
          <cell r="W224">
            <v>46</v>
          </cell>
          <cell r="X224">
            <v>78.7</v>
          </cell>
          <cell r="Y224">
            <v>22.7</v>
          </cell>
          <cell r="Z224">
            <v>27.6</v>
          </cell>
          <cell r="AA224">
            <v>22.7</v>
          </cell>
          <cell r="AB224">
            <v>7.4419067300000012</v>
          </cell>
          <cell r="AC224">
            <v>1</v>
          </cell>
          <cell r="AD224">
            <v>258.14</v>
          </cell>
          <cell r="AE224">
            <v>67.17847415</v>
          </cell>
          <cell r="AF224">
            <v>54.201599999999999</v>
          </cell>
          <cell r="AG224">
            <v>0.22765922080114684</v>
          </cell>
          <cell r="AH224">
            <v>17.7</v>
          </cell>
          <cell r="AI224">
            <v>41900</v>
          </cell>
          <cell r="AJ224">
            <v>11.7</v>
          </cell>
        </row>
        <row r="225">
          <cell r="A225" t="str">
            <v>1007</v>
          </cell>
          <cell r="B225" t="str">
            <v>100702301</v>
          </cell>
          <cell r="D225" t="str">
            <v>1007023</v>
          </cell>
          <cell r="E225" t="str">
            <v>1040</v>
          </cell>
          <cell r="F225" t="str">
            <v>10</v>
          </cell>
          <cell r="G225">
            <v>520.94871140999999</v>
          </cell>
          <cell r="H225">
            <v>516.62870081000005</v>
          </cell>
          <cell r="I225">
            <v>516.99366018000001</v>
          </cell>
          <cell r="J225">
            <v>33.333333330000002</v>
          </cell>
          <cell r="K225">
            <v>9.9378881999999997</v>
          </cell>
          <cell r="L225">
            <v>9.8346732400000008</v>
          </cell>
          <cell r="M225">
            <v>11.630708500000001</v>
          </cell>
          <cell r="N225">
            <v>11.27814244</v>
          </cell>
          <cell r="O225">
            <v>57.875</v>
          </cell>
          <cell r="P225">
            <v>11.630708500000001</v>
          </cell>
          <cell r="Q225">
            <v>91.5</v>
          </cell>
          <cell r="R225">
            <v>42.33995299</v>
          </cell>
          <cell r="S225">
            <v>10.7</v>
          </cell>
          <cell r="T225">
            <v>9.8346732400000008</v>
          </cell>
          <cell r="U225">
            <v>9.8346732400000008</v>
          </cell>
          <cell r="V225">
            <v>9.8346732400000008</v>
          </cell>
          <cell r="W225">
            <v>46</v>
          </cell>
          <cell r="X225">
            <v>78.7</v>
          </cell>
          <cell r="Y225">
            <v>22.7</v>
          </cell>
          <cell r="Z225">
            <v>27.6</v>
          </cell>
          <cell r="AA225">
            <v>22.7</v>
          </cell>
          <cell r="AB225">
            <v>7.2875606399999997</v>
          </cell>
          <cell r="AC225">
            <v>1</v>
          </cell>
          <cell r="AD225">
            <v>258.14</v>
          </cell>
          <cell r="AE225">
            <v>67.17847415</v>
          </cell>
          <cell r="AF225">
            <v>54.201599999999999</v>
          </cell>
          <cell r="AG225">
            <v>0.23208054184092869</v>
          </cell>
          <cell r="AH225">
            <v>17.7</v>
          </cell>
          <cell r="AI225">
            <v>41900</v>
          </cell>
          <cell r="AJ225">
            <v>11.7</v>
          </cell>
        </row>
        <row r="226">
          <cell r="A226" t="str">
            <v>1007</v>
          </cell>
          <cell r="B226" t="str">
            <v>100702401</v>
          </cell>
          <cell r="D226" t="str">
            <v>1007024</v>
          </cell>
          <cell r="E226" t="str">
            <v>1040</v>
          </cell>
          <cell r="F226" t="str">
            <v>10</v>
          </cell>
          <cell r="G226">
            <v>520.94871140999999</v>
          </cell>
          <cell r="H226">
            <v>516.62870081000005</v>
          </cell>
          <cell r="I226">
            <v>516.99366018000001</v>
          </cell>
          <cell r="J226">
            <v>33.333333330000002</v>
          </cell>
          <cell r="K226">
            <v>9.9378881999999997</v>
          </cell>
          <cell r="L226">
            <v>9.3004552599999997</v>
          </cell>
          <cell r="M226">
            <v>11.25515165</v>
          </cell>
          <cell r="N226">
            <v>11.27814244</v>
          </cell>
          <cell r="O226">
            <v>57.875</v>
          </cell>
          <cell r="P226">
            <v>11.31811424</v>
          </cell>
          <cell r="Q226">
            <v>91.5</v>
          </cell>
          <cell r="R226">
            <v>42.33995299</v>
          </cell>
          <cell r="S226">
            <v>10.7</v>
          </cell>
          <cell r="T226">
            <v>9.5951945300000006</v>
          </cell>
          <cell r="U226">
            <v>9.3063775599999996</v>
          </cell>
          <cell r="V226">
            <v>9.4617992300000004</v>
          </cell>
          <cell r="W226">
            <v>46</v>
          </cell>
          <cell r="X226">
            <v>78.7</v>
          </cell>
          <cell r="Y226">
            <v>22.7</v>
          </cell>
          <cell r="Z226">
            <v>27.6</v>
          </cell>
          <cell r="AA226">
            <v>22.7</v>
          </cell>
          <cell r="AB226">
            <v>9.5173837999999993</v>
          </cell>
          <cell r="AC226">
            <v>0.14673323999999999</v>
          </cell>
          <cell r="AD226">
            <v>258.14</v>
          </cell>
          <cell r="AE226">
            <v>67.17847415</v>
          </cell>
          <cell r="AF226">
            <v>54.201599999999999</v>
          </cell>
          <cell r="AG226">
            <v>0.30087953437059933</v>
          </cell>
          <cell r="AH226">
            <v>17.7</v>
          </cell>
          <cell r="AI226">
            <v>41900</v>
          </cell>
          <cell r="AJ226">
            <v>11.7</v>
          </cell>
        </row>
        <row r="227">
          <cell r="A227" t="str">
            <v>1007</v>
          </cell>
          <cell r="B227" t="str">
            <v>100702501</v>
          </cell>
          <cell r="D227" t="str">
            <v>1007025</v>
          </cell>
          <cell r="E227" t="str">
            <v>1040</v>
          </cell>
          <cell r="F227" t="str">
            <v>10</v>
          </cell>
          <cell r="G227">
            <v>520.94871140999999</v>
          </cell>
          <cell r="H227">
            <v>516.62870081000005</v>
          </cell>
          <cell r="I227">
            <v>516.99366018000001</v>
          </cell>
          <cell r="J227">
            <v>33.333333330000002</v>
          </cell>
          <cell r="K227">
            <v>9.9378881999999997</v>
          </cell>
          <cell r="L227">
            <v>8.74033674</v>
          </cell>
          <cell r="M227">
            <v>11.225243389999999</v>
          </cell>
          <cell r="N227">
            <v>11.27814244</v>
          </cell>
          <cell r="O227">
            <v>57.875</v>
          </cell>
          <cell r="P227">
            <v>11.225243389999999</v>
          </cell>
          <cell r="Q227">
            <v>91.5</v>
          </cell>
          <cell r="R227">
            <v>42.33995299</v>
          </cell>
          <cell r="S227">
            <v>10.7</v>
          </cell>
          <cell r="T227">
            <v>10.7023227</v>
          </cell>
          <cell r="U227">
            <v>9.31605083</v>
          </cell>
          <cell r="V227">
            <v>9.4334839200000005</v>
          </cell>
          <cell r="W227">
            <v>46</v>
          </cell>
          <cell r="X227">
            <v>78.7</v>
          </cell>
          <cell r="Y227">
            <v>22.7</v>
          </cell>
          <cell r="Z227">
            <v>27.6</v>
          </cell>
          <cell r="AA227">
            <v>22.7</v>
          </cell>
          <cell r="AB227">
            <v>9.9641121699999999</v>
          </cell>
          <cell r="AC227">
            <v>0</v>
          </cell>
          <cell r="AD227">
            <v>258.14</v>
          </cell>
          <cell r="AE227">
            <v>67.17847415</v>
          </cell>
          <cell r="AF227">
            <v>54.201599999999999</v>
          </cell>
          <cell r="AG227">
            <v>0.26194593874488881</v>
          </cell>
          <cell r="AH227">
            <v>17.7</v>
          </cell>
          <cell r="AI227">
            <v>41900</v>
          </cell>
          <cell r="AJ227">
            <v>11.7</v>
          </cell>
        </row>
        <row r="228">
          <cell r="A228" t="str">
            <v>1007</v>
          </cell>
          <cell r="B228" t="str">
            <v>100702601</v>
          </cell>
          <cell r="D228" t="str">
            <v>1007026</v>
          </cell>
          <cell r="E228" t="str">
            <v>1040</v>
          </cell>
          <cell r="F228" t="str">
            <v>10</v>
          </cell>
          <cell r="G228">
            <v>520.94871140999999</v>
          </cell>
          <cell r="H228">
            <v>516.62870081000005</v>
          </cell>
          <cell r="I228">
            <v>516.99366018000001</v>
          </cell>
          <cell r="J228">
            <v>33.333333330000002</v>
          </cell>
          <cell r="K228">
            <v>9.9378881999999997</v>
          </cell>
          <cell r="L228">
            <v>8.7232312699999994</v>
          </cell>
          <cell r="M228">
            <v>11.225243389999999</v>
          </cell>
          <cell r="N228">
            <v>11.27814244</v>
          </cell>
          <cell r="O228">
            <v>57.875</v>
          </cell>
          <cell r="P228">
            <v>11.225243389999999</v>
          </cell>
          <cell r="Q228">
            <v>91.5</v>
          </cell>
          <cell r="R228">
            <v>42.33995299</v>
          </cell>
          <cell r="S228">
            <v>10.7</v>
          </cell>
          <cell r="T228">
            <v>10.126631100000001</v>
          </cell>
          <cell r="U228">
            <v>8.7232312699999994</v>
          </cell>
          <cell r="V228">
            <v>9.4662221300000002</v>
          </cell>
          <cell r="W228">
            <v>46</v>
          </cell>
          <cell r="X228">
            <v>78.7</v>
          </cell>
          <cell r="Y228">
            <v>22.7</v>
          </cell>
          <cell r="Z228">
            <v>27.6</v>
          </cell>
          <cell r="AA228">
            <v>22.7</v>
          </cell>
          <cell r="AB228">
            <v>9.9641121699999999</v>
          </cell>
          <cell r="AC228">
            <v>0</v>
          </cell>
          <cell r="AD228">
            <v>258.14</v>
          </cell>
          <cell r="AE228">
            <v>67.17847415</v>
          </cell>
          <cell r="AF228">
            <v>54.201599999999999</v>
          </cell>
          <cell r="AG228">
            <v>0.23435891582192667</v>
          </cell>
          <cell r="AH228">
            <v>17.7</v>
          </cell>
          <cell r="AI228">
            <v>41900</v>
          </cell>
          <cell r="AJ228">
            <v>11.7</v>
          </cell>
        </row>
        <row r="229">
          <cell r="A229" t="str">
            <v>1007</v>
          </cell>
          <cell r="B229" t="str">
            <v>100702701</v>
          </cell>
          <cell r="D229" t="str">
            <v>1007027</v>
          </cell>
          <cell r="E229" t="str">
            <v>1040</v>
          </cell>
          <cell r="F229" t="str">
            <v>10</v>
          </cell>
          <cell r="G229">
            <v>520.94871140999999</v>
          </cell>
          <cell r="H229">
            <v>516.62870081000005</v>
          </cell>
          <cell r="I229">
            <v>516.99366018000001</v>
          </cell>
          <cell r="J229">
            <v>33.333333330000002</v>
          </cell>
          <cell r="K229">
            <v>9.9378881999999997</v>
          </cell>
          <cell r="L229">
            <v>7.5983993300000012</v>
          </cell>
          <cell r="M229">
            <v>11.225243389999999</v>
          </cell>
          <cell r="N229">
            <v>11.27814244</v>
          </cell>
          <cell r="O229">
            <v>57.875</v>
          </cell>
          <cell r="P229">
            <v>11.225243389999999</v>
          </cell>
          <cell r="Q229">
            <v>91.5</v>
          </cell>
          <cell r="R229">
            <v>42.33995299</v>
          </cell>
          <cell r="S229">
            <v>10.7</v>
          </cell>
          <cell r="T229">
            <v>10.15712151</v>
          </cell>
          <cell r="U229">
            <v>7.88570539</v>
          </cell>
          <cell r="V229">
            <v>9.5288668300000001</v>
          </cell>
          <cell r="W229">
            <v>46</v>
          </cell>
          <cell r="X229">
            <v>78.7</v>
          </cell>
          <cell r="Y229">
            <v>22.7</v>
          </cell>
          <cell r="Z229">
            <v>27.6</v>
          </cell>
          <cell r="AA229">
            <v>22.7</v>
          </cell>
          <cell r="AB229">
            <v>9.9641121699999999</v>
          </cell>
          <cell r="AC229">
            <v>0</v>
          </cell>
          <cell r="AD229">
            <v>258.14</v>
          </cell>
          <cell r="AE229">
            <v>67.17847415</v>
          </cell>
          <cell r="AF229">
            <v>54.201599999999999</v>
          </cell>
          <cell r="AG229">
            <v>0.22195065630363314</v>
          </cell>
          <cell r="AH229">
            <v>17.7</v>
          </cell>
          <cell r="AI229">
            <v>41900</v>
          </cell>
          <cell r="AJ229">
            <v>11.7</v>
          </cell>
        </row>
        <row r="230">
          <cell r="A230" t="str">
            <v>1007</v>
          </cell>
          <cell r="B230" t="str">
            <v>100702801</v>
          </cell>
          <cell r="D230" t="str">
            <v>1007028</v>
          </cell>
          <cell r="E230" t="str">
            <v>1040</v>
          </cell>
          <cell r="F230" t="str">
            <v>10</v>
          </cell>
          <cell r="G230">
            <v>520.94871140999999</v>
          </cell>
          <cell r="H230">
            <v>516.62870081000005</v>
          </cell>
          <cell r="I230">
            <v>516.99366018000001</v>
          </cell>
          <cell r="J230">
            <v>33.333333330000002</v>
          </cell>
          <cell r="K230">
            <v>9.9378881999999997</v>
          </cell>
          <cell r="L230">
            <v>9.6040702200000005</v>
          </cell>
          <cell r="M230">
            <v>10.91603347</v>
          </cell>
          <cell r="N230">
            <v>11.27814244</v>
          </cell>
          <cell r="O230">
            <v>57.875</v>
          </cell>
          <cell r="P230">
            <v>10.94545894</v>
          </cell>
          <cell r="Q230">
            <v>91.5</v>
          </cell>
          <cell r="R230">
            <v>42.33995299</v>
          </cell>
          <cell r="S230">
            <v>10.7</v>
          </cell>
          <cell r="T230">
            <v>10.779914160000001</v>
          </cell>
          <cell r="U230">
            <v>9.2711532099999996</v>
          </cell>
          <cell r="V230">
            <v>9.4326035400000006</v>
          </cell>
          <cell r="W230">
            <v>46</v>
          </cell>
          <cell r="X230">
            <v>78.7</v>
          </cell>
          <cell r="Y230">
            <v>22.7</v>
          </cell>
          <cell r="Z230">
            <v>27.6</v>
          </cell>
          <cell r="AA230">
            <v>22.7</v>
          </cell>
          <cell r="AB230">
            <v>10.002110419999999</v>
          </cell>
          <cell r="AC230">
            <v>9.4957449999999999E-2</v>
          </cell>
          <cell r="AD230">
            <v>258.14</v>
          </cell>
          <cell r="AE230">
            <v>67.17847415</v>
          </cell>
          <cell r="AF230">
            <v>54.201599999999999</v>
          </cell>
          <cell r="AG230">
            <v>0.19575182100528621</v>
          </cell>
          <cell r="AH230">
            <v>17.7</v>
          </cell>
          <cell r="AI230">
            <v>41900</v>
          </cell>
          <cell r="AJ230">
            <v>11.7</v>
          </cell>
        </row>
        <row r="231">
          <cell r="A231" t="str">
            <v>1007</v>
          </cell>
          <cell r="B231" t="str">
            <v>100703101</v>
          </cell>
          <cell r="D231" t="str">
            <v>1007031</v>
          </cell>
          <cell r="E231" t="str">
            <v>1040</v>
          </cell>
          <cell r="F231" t="str">
            <v>10</v>
          </cell>
          <cell r="G231">
            <v>520.94871140999999</v>
          </cell>
          <cell r="H231">
            <v>516.62870081000005</v>
          </cell>
          <cell r="I231">
            <v>516.99366018000001</v>
          </cell>
          <cell r="J231">
            <v>33.333333330000002</v>
          </cell>
          <cell r="K231">
            <v>9.9378881999999997</v>
          </cell>
          <cell r="L231">
            <v>9.0284587199999997</v>
          </cell>
          <cell r="M231">
            <v>10.448018709999999</v>
          </cell>
          <cell r="N231">
            <v>11.27814244</v>
          </cell>
          <cell r="O231">
            <v>57.875</v>
          </cell>
          <cell r="P231">
            <v>10.448018709999999</v>
          </cell>
          <cell r="Q231">
            <v>91.5</v>
          </cell>
          <cell r="R231">
            <v>42.33995299</v>
          </cell>
          <cell r="S231">
            <v>10.7</v>
          </cell>
          <cell r="T231">
            <v>10.49932506</v>
          </cell>
          <cell r="U231">
            <v>9.4883508200000009</v>
          </cell>
          <cell r="V231">
            <v>9.5040542200000004</v>
          </cell>
          <cell r="W231">
            <v>46</v>
          </cell>
          <cell r="X231">
            <v>78.7</v>
          </cell>
          <cell r="Y231">
            <v>22.7</v>
          </cell>
          <cell r="Z231">
            <v>27.6</v>
          </cell>
          <cell r="AA231">
            <v>22.7</v>
          </cell>
          <cell r="AB231">
            <v>10.580505349999999</v>
          </cell>
          <cell r="AC231">
            <v>0.61423890000000003</v>
          </cell>
          <cell r="AD231">
            <v>258.14</v>
          </cell>
          <cell r="AE231">
            <v>67.17847415</v>
          </cell>
          <cell r="AF231">
            <v>54.194315789999997</v>
          </cell>
          <cell r="AG231">
            <v>0.2272056072754422</v>
          </cell>
          <cell r="AH231">
            <v>17.7</v>
          </cell>
          <cell r="AI231">
            <v>41900</v>
          </cell>
          <cell r="AJ231">
            <v>11.7</v>
          </cell>
        </row>
        <row r="232">
          <cell r="A232" t="str">
            <v>1007</v>
          </cell>
          <cell r="B232" t="str">
            <v>100703201</v>
          </cell>
          <cell r="D232" t="str">
            <v>1007032</v>
          </cell>
          <cell r="E232" t="str">
            <v>1040</v>
          </cell>
          <cell r="F232" t="str">
            <v>10</v>
          </cell>
          <cell r="G232">
            <v>520.94871140999999</v>
          </cell>
          <cell r="H232">
            <v>516.62870081000005</v>
          </cell>
          <cell r="I232">
            <v>516.99366018000001</v>
          </cell>
          <cell r="J232">
            <v>33.333333330000002</v>
          </cell>
          <cell r="K232">
            <v>9.9378881999999997</v>
          </cell>
          <cell r="L232">
            <v>8.1435174099999994</v>
          </cell>
          <cell r="M232">
            <v>10.797921150000001</v>
          </cell>
          <cell r="N232">
            <v>11.27814244</v>
          </cell>
          <cell r="O232">
            <v>57.875</v>
          </cell>
          <cell r="P232">
            <v>10.797921150000001</v>
          </cell>
          <cell r="Q232">
            <v>91.5</v>
          </cell>
          <cell r="R232">
            <v>42.33995299</v>
          </cell>
          <cell r="S232">
            <v>10.7</v>
          </cell>
          <cell r="T232">
            <v>10.81977828</v>
          </cell>
          <cell r="U232">
            <v>8.1435174099999994</v>
          </cell>
          <cell r="V232">
            <v>8.1435174099999994</v>
          </cell>
          <cell r="W232">
            <v>46</v>
          </cell>
          <cell r="X232">
            <v>78.7</v>
          </cell>
          <cell r="Y232">
            <v>22.7</v>
          </cell>
          <cell r="Z232">
            <v>27.6</v>
          </cell>
          <cell r="AA232">
            <v>22.7</v>
          </cell>
          <cell r="AB232">
            <v>10.741816740000001</v>
          </cell>
          <cell r="AC232">
            <v>1</v>
          </cell>
          <cell r="AD232">
            <v>258.14</v>
          </cell>
          <cell r="AE232">
            <v>67.17847415</v>
          </cell>
          <cell r="AF232">
            <v>54.201599999999999</v>
          </cell>
          <cell r="AG232">
            <v>0.26192837987872769</v>
          </cell>
          <cell r="AH232">
            <v>17.7</v>
          </cell>
          <cell r="AI232">
            <v>41900</v>
          </cell>
          <cell r="AJ232">
            <v>11.7</v>
          </cell>
        </row>
        <row r="233">
          <cell r="A233" t="str">
            <v>1007</v>
          </cell>
          <cell r="B233" t="str">
            <v>100703601</v>
          </cell>
          <cell r="D233" t="str">
            <v>1007036</v>
          </cell>
          <cell r="E233" t="str">
            <v>1040</v>
          </cell>
          <cell r="F233" t="str">
            <v>10</v>
          </cell>
          <cell r="G233">
            <v>520.94871140999999</v>
          </cell>
          <cell r="H233">
            <v>516.62870081000005</v>
          </cell>
          <cell r="I233">
            <v>516.99366018000001</v>
          </cell>
          <cell r="J233">
            <v>33.333333330000002</v>
          </cell>
          <cell r="K233">
            <v>9.9378881999999997</v>
          </cell>
          <cell r="L233">
            <v>7.8058820400000002</v>
          </cell>
          <cell r="M233">
            <v>10.632146649999999</v>
          </cell>
          <cell r="N233">
            <v>11.27814244</v>
          </cell>
          <cell r="O233">
            <v>57.875</v>
          </cell>
          <cell r="P233">
            <v>10.632146649999999</v>
          </cell>
          <cell r="Q233">
            <v>91.5</v>
          </cell>
          <cell r="R233">
            <v>42.33995299</v>
          </cell>
          <cell r="S233">
            <v>10.7</v>
          </cell>
          <cell r="T233">
            <v>10.66366234</v>
          </cell>
          <cell r="U233">
            <v>10.106673260000001</v>
          </cell>
          <cell r="V233">
            <v>10.106673260000001</v>
          </cell>
          <cell r="W233">
            <v>46</v>
          </cell>
          <cell r="X233">
            <v>78.7</v>
          </cell>
          <cell r="Y233">
            <v>22.7</v>
          </cell>
          <cell r="Z233">
            <v>27.6</v>
          </cell>
          <cell r="AA233">
            <v>22.7</v>
          </cell>
          <cell r="AB233">
            <v>10.741816740000001</v>
          </cell>
          <cell r="AC233">
            <v>0</v>
          </cell>
          <cell r="AD233">
            <v>258.14</v>
          </cell>
          <cell r="AE233">
            <v>67.17847415</v>
          </cell>
          <cell r="AF233">
            <v>54.201599999999999</v>
          </cell>
          <cell r="AG233">
            <v>0.2144365657643017</v>
          </cell>
          <cell r="AH233">
            <v>17.7</v>
          </cell>
          <cell r="AI233">
            <v>41900</v>
          </cell>
          <cell r="AJ233">
            <v>11.7</v>
          </cell>
        </row>
        <row r="234">
          <cell r="A234" t="str">
            <v>1007</v>
          </cell>
          <cell r="B234" t="str">
            <v>100703701</v>
          </cell>
          <cell r="D234" t="str">
            <v>1007037</v>
          </cell>
          <cell r="E234" t="str">
            <v>1040</v>
          </cell>
          <cell r="F234" t="str">
            <v>10</v>
          </cell>
          <cell r="G234">
            <v>520.94871140999999</v>
          </cell>
          <cell r="H234">
            <v>516.62870081000005</v>
          </cell>
          <cell r="I234">
            <v>516.99366018000001</v>
          </cell>
          <cell r="J234">
            <v>33.333333330000002</v>
          </cell>
          <cell r="K234">
            <v>9.9378881999999997</v>
          </cell>
          <cell r="L234">
            <v>8.8221747599999993</v>
          </cell>
          <cell r="M234">
            <v>11.225243389999999</v>
          </cell>
          <cell r="N234">
            <v>11.27814244</v>
          </cell>
          <cell r="O234">
            <v>57.875</v>
          </cell>
          <cell r="P234">
            <v>11.225243389999999</v>
          </cell>
          <cell r="Q234">
            <v>91.5</v>
          </cell>
          <cell r="R234">
            <v>42.33995299</v>
          </cell>
          <cell r="S234">
            <v>10.7</v>
          </cell>
          <cell r="T234">
            <v>8.8221747599999993</v>
          </cell>
          <cell r="U234">
            <v>8.6794820900000005</v>
          </cell>
          <cell r="V234">
            <v>8.8221747599999993</v>
          </cell>
          <cell r="W234">
            <v>46</v>
          </cell>
          <cell r="X234">
            <v>78.7</v>
          </cell>
          <cell r="Y234">
            <v>22.7</v>
          </cell>
          <cell r="Z234">
            <v>27.6</v>
          </cell>
          <cell r="AA234">
            <v>22.7</v>
          </cell>
          <cell r="AB234">
            <v>8.77384889</v>
          </cell>
          <cell r="AC234">
            <v>1</v>
          </cell>
          <cell r="AD234">
            <v>258.14</v>
          </cell>
          <cell r="AE234">
            <v>67.17847415</v>
          </cell>
          <cell r="AF234">
            <v>54.201599999999999</v>
          </cell>
          <cell r="AG234">
            <v>0.26021762110062385</v>
          </cell>
          <cell r="AH234">
            <v>17.7</v>
          </cell>
          <cell r="AI234">
            <v>41900</v>
          </cell>
          <cell r="AJ234">
            <v>11.7</v>
          </cell>
        </row>
        <row r="235">
          <cell r="A235" t="str">
            <v>1007</v>
          </cell>
          <cell r="B235" t="str">
            <v>100703801</v>
          </cell>
          <cell r="D235" t="str">
            <v>1007038</v>
          </cell>
          <cell r="E235" t="str">
            <v>1040</v>
          </cell>
          <cell r="F235" t="str">
            <v>10</v>
          </cell>
          <cell r="G235">
            <v>520.94871140999999</v>
          </cell>
          <cell r="H235">
            <v>516.62870081000005</v>
          </cell>
          <cell r="I235">
            <v>516.99366018000001</v>
          </cell>
          <cell r="J235">
            <v>33.333333330000002</v>
          </cell>
          <cell r="K235">
            <v>9.9378881999999997</v>
          </cell>
          <cell r="L235">
            <v>9.5857585600000004</v>
          </cell>
          <cell r="M235">
            <v>10.927537920000001</v>
          </cell>
          <cell r="N235">
            <v>11.27814244</v>
          </cell>
          <cell r="O235">
            <v>57.875</v>
          </cell>
          <cell r="P235">
            <v>10.927537920000001</v>
          </cell>
          <cell r="Q235">
            <v>91.5</v>
          </cell>
          <cell r="R235">
            <v>42.33995299</v>
          </cell>
          <cell r="S235">
            <v>10.7</v>
          </cell>
          <cell r="T235">
            <v>10.152961400000001</v>
          </cell>
          <cell r="U235">
            <v>10.05246775</v>
          </cell>
          <cell r="V235">
            <v>10.10976975</v>
          </cell>
          <cell r="W235">
            <v>46</v>
          </cell>
          <cell r="X235">
            <v>78.7</v>
          </cell>
          <cell r="Y235">
            <v>22.7</v>
          </cell>
          <cell r="Z235">
            <v>27.6</v>
          </cell>
          <cell r="AA235">
            <v>22.7</v>
          </cell>
          <cell r="AB235">
            <v>9.9999788499999998</v>
          </cell>
          <cell r="AC235">
            <v>0.31841544999999999</v>
          </cell>
          <cell r="AD235">
            <v>258.14</v>
          </cell>
          <cell r="AE235">
            <v>67.17847415</v>
          </cell>
          <cell r="AF235">
            <v>54.201599999999999</v>
          </cell>
          <cell r="AG235">
            <v>0.27304305731302692</v>
          </cell>
          <cell r="AH235">
            <v>17.7</v>
          </cell>
          <cell r="AI235">
            <v>41900</v>
          </cell>
          <cell r="AJ235">
            <v>11.7</v>
          </cell>
        </row>
        <row r="236">
          <cell r="A236" t="str">
            <v>1007</v>
          </cell>
          <cell r="B236" t="str">
            <v>100703901</v>
          </cell>
          <cell r="D236" t="str">
            <v>1007039</v>
          </cell>
          <cell r="E236" t="str">
            <v>1040</v>
          </cell>
          <cell r="F236" t="str">
            <v>10</v>
          </cell>
          <cell r="G236">
            <v>520.94871140999999</v>
          </cell>
          <cell r="H236">
            <v>516.62870081000005</v>
          </cell>
          <cell r="I236">
            <v>516.99366018000001</v>
          </cell>
          <cell r="J236">
            <v>33.333333330000002</v>
          </cell>
          <cell r="K236">
            <v>9.9378881999999997</v>
          </cell>
          <cell r="L236">
            <v>7.4696541700000001</v>
          </cell>
          <cell r="M236">
            <v>11.225243389999999</v>
          </cell>
          <cell r="N236">
            <v>11.27814244</v>
          </cell>
          <cell r="O236">
            <v>57.875</v>
          </cell>
          <cell r="P236">
            <v>11.225243389999999</v>
          </cell>
          <cell r="Q236">
            <v>91.5</v>
          </cell>
          <cell r="R236">
            <v>42.33995299</v>
          </cell>
          <cell r="S236">
            <v>10.7</v>
          </cell>
          <cell r="T236">
            <v>10.126631100000001</v>
          </cell>
          <cell r="U236">
            <v>7.4696541700000001</v>
          </cell>
          <cell r="V236">
            <v>10.126631100000001</v>
          </cell>
          <cell r="W236">
            <v>46</v>
          </cell>
          <cell r="X236">
            <v>78.7</v>
          </cell>
          <cell r="Y236">
            <v>22.7</v>
          </cell>
          <cell r="Z236">
            <v>27.6</v>
          </cell>
          <cell r="AA236">
            <v>22.7</v>
          </cell>
          <cell r="AB236">
            <v>9.5837642699999996</v>
          </cell>
          <cell r="AC236">
            <v>1</v>
          </cell>
          <cell r="AD236">
            <v>258.14</v>
          </cell>
          <cell r="AE236">
            <v>67.17847415</v>
          </cell>
          <cell r="AF236">
            <v>54.201599999999999</v>
          </cell>
          <cell r="AG236">
            <v>0.21413444648658383</v>
          </cell>
          <cell r="AH236">
            <v>17.7</v>
          </cell>
          <cell r="AI236">
            <v>41900</v>
          </cell>
          <cell r="AJ236">
            <v>11.7</v>
          </cell>
        </row>
        <row r="237">
          <cell r="A237" t="str">
            <v>1007</v>
          </cell>
          <cell r="B237" t="str">
            <v>100704001</v>
          </cell>
          <cell r="D237" t="str">
            <v>1007040</v>
          </cell>
          <cell r="E237" t="str">
            <v>1040</v>
          </cell>
          <cell r="F237" t="str">
            <v>10</v>
          </cell>
          <cell r="G237">
            <v>520.94871140999999</v>
          </cell>
          <cell r="H237">
            <v>516.62870081000005</v>
          </cell>
          <cell r="I237">
            <v>516.99366018000001</v>
          </cell>
          <cell r="J237">
            <v>33.333333330000002</v>
          </cell>
          <cell r="K237">
            <v>9.9378881999999997</v>
          </cell>
          <cell r="L237">
            <v>9.8389490300000002</v>
          </cell>
          <cell r="M237">
            <v>10.81977828</v>
          </cell>
          <cell r="N237">
            <v>11.27814244</v>
          </cell>
          <cell r="O237">
            <v>57.875</v>
          </cell>
          <cell r="P237">
            <v>10.81977828</v>
          </cell>
          <cell r="Q237">
            <v>91.5</v>
          </cell>
          <cell r="R237">
            <v>42.33995299</v>
          </cell>
          <cell r="S237">
            <v>10.7</v>
          </cell>
          <cell r="T237">
            <v>10.126631100000001</v>
          </cell>
          <cell r="U237">
            <v>10.126631100000001</v>
          </cell>
          <cell r="V237">
            <v>10.126631100000001</v>
          </cell>
          <cell r="W237">
            <v>46</v>
          </cell>
          <cell r="X237">
            <v>78.7</v>
          </cell>
          <cell r="Y237">
            <v>22.7</v>
          </cell>
          <cell r="Z237">
            <v>27.6</v>
          </cell>
          <cell r="AA237">
            <v>22.7</v>
          </cell>
          <cell r="AB237">
            <v>10.741816740000001</v>
          </cell>
          <cell r="AC237">
            <v>0</v>
          </cell>
          <cell r="AD237">
            <v>258.14</v>
          </cell>
          <cell r="AE237">
            <v>67.17847415</v>
          </cell>
          <cell r="AF237">
            <v>54.201599999999999</v>
          </cell>
          <cell r="AG237">
            <v>0.24451316080368274</v>
          </cell>
          <cell r="AH237">
            <v>17.7</v>
          </cell>
          <cell r="AI237">
            <v>41900</v>
          </cell>
          <cell r="AJ237">
            <v>11.7</v>
          </cell>
        </row>
        <row r="238">
          <cell r="A238" t="str">
            <v>1007</v>
          </cell>
          <cell r="B238" t="str">
            <v>100704101</v>
          </cell>
          <cell r="D238" t="str">
            <v>1007041</v>
          </cell>
          <cell r="E238" t="str">
            <v>1040</v>
          </cell>
          <cell r="F238" t="str">
            <v>10</v>
          </cell>
          <cell r="G238">
            <v>520.94871140999999</v>
          </cell>
          <cell r="H238">
            <v>516.62870081000005</v>
          </cell>
          <cell r="I238">
            <v>516.99366018000001</v>
          </cell>
          <cell r="J238">
            <v>33.333333330000002</v>
          </cell>
          <cell r="K238">
            <v>9.9378881999999997</v>
          </cell>
          <cell r="L238">
            <v>7.6207050899999995</v>
          </cell>
          <cell r="M238">
            <v>11.225243389999999</v>
          </cell>
          <cell r="N238">
            <v>11.27814244</v>
          </cell>
          <cell r="O238">
            <v>57.875</v>
          </cell>
          <cell r="P238">
            <v>11.225243389999999</v>
          </cell>
          <cell r="Q238">
            <v>91.5</v>
          </cell>
          <cell r="R238">
            <v>42.33995299</v>
          </cell>
          <cell r="S238">
            <v>10.7</v>
          </cell>
          <cell r="T238">
            <v>10.126631100000001</v>
          </cell>
          <cell r="U238">
            <v>7.6207050899999995</v>
          </cell>
          <cell r="V238">
            <v>10.126631100000001</v>
          </cell>
          <cell r="W238">
            <v>46</v>
          </cell>
          <cell r="X238">
            <v>78.7</v>
          </cell>
          <cell r="Y238">
            <v>22.7</v>
          </cell>
          <cell r="Z238">
            <v>27.6</v>
          </cell>
          <cell r="AA238">
            <v>22.7</v>
          </cell>
          <cell r="AB238">
            <v>9.4422454299999998</v>
          </cell>
          <cell r="AC238">
            <v>1</v>
          </cell>
          <cell r="AD238">
            <v>258.14</v>
          </cell>
          <cell r="AE238">
            <v>67.17847415</v>
          </cell>
          <cell r="AF238">
            <v>54.201599999999999</v>
          </cell>
          <cell r="AG238">
            <v>0.24545396920308588</v>
          </cell>
          <cell r="AH238">
            <v>17.7</v>
          </cell>
          <cell r="AI238">
            <v>41900</v>
          </cell>
          <cell r="AJ238">
            <v>11.7</v>
          </cell>
        </row>
        <row r="239">
          <cell r="A239" t="str">
            <v>1007</v>
          </cell>
          <cell r="B239" t="str">
            <v>100704201</v>
          </cell>
          <cell r="D239" t="str">
            <v>1007042</v>
          </cell>
          <cell r="E239" t="str">
            <v>1040</v>
          </cell>
          <cell r="F239" t="str">
            <v>10</v>
          </cell>
          <cell r="G239">
            <v>520.94871140999999</v>
          </cell>
          <cell r="H239">
            <v>516.62870081000005</v>
          </cell>
          <cell r="I239">
            <v>516.99366018000001</v>
          </cell>
          <cell r="J239">
            <v>33.333333330000002</v>
          </cell>
          <cell r="K239">
            <v>9.9378881999999997</v>
          </cell>
          <cell r="L239">
            <v>7.8682542699999996</v>
          </cell>
          <cell r="M239">
            <v>11.225243389999999</v>
          </cell>
          <cell r="N239">
            <v>11.27814244</v>
          </cell>
          <cell r="O239">
            <v>57.875</v>
          </cell>
          <cell r="P239">
            <v>11.225243389999999</v>
          </cell>
          <cell r="Q239">
            <v>91.5</v>
          </cell>
          <cell r="R239">
            <v>42.33995299</v>
          </cell>
          <cell r="S239">
            <v>10.7</v>
          </cell>
          <cell r="T239">
            <v>10.11058302</v>
          </cell>
          <cell r="U239">
            <v>7.8682542699999996</v>
          </cell>
          <cell r="V239">
            <v>10.11058302</v>
          </cell>
          <cell r="W239">
            <v>46</v>
          </cell>
          <cell r="X239">
            <v>78.7</v>
          </cell>
          <cell r="Y239">
            <v>22.7</v>
          </cell>
          <cell r="Z239">
            <v>27.6</v>
          </cell>
          <cell r="AA239">
            <v>22.7</v>
          </cell>
          <cell r="AB239">
            <v>8.9843176800000002</v>
          </cell>
          <cell r="AC239">
            <v>0.9846697499999999</v>
          </cell>
          <cell r="AD239">
            <v>258.14</v>
          </cell>
          <cell r="AE239">
            <v>67.17847415</v>
          </cell>
          <cell r="AF239">
            <v>54.201599999999999</v>
          </cell>
          <cell r="AG239">
            <v>0.21032031270539578</v>
          </cell>
          <cell r="AH239">
            <v>17.7</v>
          </cell>
          <cell r="AI239">
            <v>41900</v>
          </cell>
          <cell r="AJ239">
            <v>11.7</v>
          </cell>
        </row>
        <row r="240">
          <cell r="A240" t="str">
            <v>1007</v>
          </cell>
          <cell r="B240" t="str">
            <v>100704301</v>
          </cell>
          <cell r="D240" t="str">
            <v>1007043</v>
          </cell>
          <cell r="E240" t="str">
            <v>1040</v>
          </cell>
          <cell r="F240" t="str">
            <v>10</v>
          </cell>
          <cell r="G240">
            <v>520.94871140999999</v>
          </cell>
          <cell r="H240">
            <v>516.62870081000005</v>
          </cell>
          <cell r="I240">
            <v>516.99366018000001</v>
          </cell>
          <cell r="J240">
            <v>33.333333330000002</v>
          </cell>
          <cell r="K240">
            <v>9.9378881999999997</v>
          </cell>
          <cell r="L240">
            <v>9.2933018900000004</v>
          </cell>
          <cell r="M240">
            <v>11.225243389999999</v>
          </cell>
          <cell r="N240">
            <v>11.27814244</v>
          </cell>
          <cell r="O240">
            <v>57.875</v>
          </cell>
          <cell r="P240">
            <v>11.225243389999999</v>
          </cell>
          <cell r="Q240">
            <v>91.5</v>
          </cell>
          <cell r="R240">
            <v>42.33995299</v>
          </cell>
          <cell r="S240">
            <v>10.7</v>
          </cell>
          <cell r="T240">
            <v>9.8389490300000002</v>
          </cell>
          <cell r="U240">
            <v>9.2933018900000004</v>
          </cell>
          <cell r="V240">
            <v>9.8389490300000002</v>
          </cell>
          <cell r="W240">
            <v>46</v>
          </cell>
          <cell r="X240">
            <v>78.7</v>
          </cell>
          <cell r="Y240">
            <v>22.7</v>
          </cell>
          <cell r="Z240">
            <v>27.6</v>
          </cell>
          <cell r="AA240">
            <v>22.7</v>
          </cell>
          <cell r="AB240">
            <v>8.8976823100000004</v>
          </cell>
          <cell r="AC240">
            <v>1</v>
          </cell>
          <cell r="AD240">
            <v>258.14</v>
          </cell>
          <cell r="AE240">
            <v>67.17847415</v>
          </cell>
          <cell r="AF240">
            <v>54.201599999999999</v>
          </cell>
          <cell r="AG240">
            <v>0.22176980774232685</v>
          </cell>
          <cell r="AH240">
            <v>17.7</v>
          </cell>
          <cell r="AI240">
            <v>41900</v>
          </cell>
          <cell r="AJ240">
            <v>11.7</v>
          </cell>
        </row>
        <row r="241">
          <cell r="A241" t="str">
            <v>1007</v>
          </cell>
          <cell r="B241" t="str">
            <v>100704401</v>
          </cell>
          <cell r="D241" t="str">
            <v>1007044</v>
          </cell>
          <cell r="E241" t="str">
            <v>1040</v>
          </cell>
          <cell r="F241" t="str">
            <v>10</v>
          </cell>
          <cell r="G241">
            <v>520.94871140999999</v>
          </cell>
          <cell r="H241">
            <v>516.62870081000005</v>
          </cell>
          <cell r="I241">
            <v>516.99366018000001</v>
          </cell>
          <cell r="J241">
            <v>33.333333330000002</v>
          </cell>
          <cell r="K241">
            <v>9.9378881999999997</v>
          </cell>
          <cell r="L241">
            <v>7.8316172800000006</v>
          </cell>
          <cell r="M241">
            <v>11.21594698</v>
          </cell>
          <cell r="N241">
            <v>11.27814244</v>
          </cell>
          <cell r="O241">
            <v>57.875</v>
          </cell>
          <cell r="P241">
            <v>11.21594698</v>
          </cell>
          <cell r="Q241">
            <v>91.5</v>
          </cell>
          <cell r="R241">
            <v>42.33995299</v>
          </cell>
          <cell r="S241">
            <v>10.7</v>
          </cell>
          <cell r="T241">
            <v>7.8316172800000006</v>
          </cell>
          <cell r="U241">
            <v>7.6898286699999998</v>
          </cell>
          <cell r="V241">
            <v>7.8316172800000006</v>
          </cell>
          <cell r="W241">
            <v>46</v>
          </cell>
          <cell r="X241">
            <v>78.7</v>
          </cell>
          <cell r="Y241">
            <v>22.7</v>
          </cell>
          <cell r="Z241">
            <v>27.6</v>
          </cell>
          <cell r="AA241">
            <v>22.7</v>
          </cell>
          <cell r="AB241">
            <v>7.8316172800000006</v>
          </cell>
          <cell r="AC241">
            <v>1</v>
          </cell>
          <cell r="AD241">
            <v>258.14</v>
          </cell>
          <cell r="AE241">
            <v>67.17847415</v>
          </cell>
          <cell r="AF241">
            <v>54.201599999999999</v>
          </cell>
          <cell r="AG241">
            <v>0.25869692564761004</v>
          </cell>
          <cell r="AH241">
            <v>17.7</v>
          </cell>
          <cell r="AI241">
            <v>41900</v>
          </cell>
          <cell r="AJ241">
            <v>11.7</v>
          </cell>
        </row>
        <row r="242">
          <cell r="A242" t="str">
            <v>1007</v>
          </cell>
          <cell r="B242" t="str">
            <v>100704501</v>
          </cell>
          <cell r="D242" t="str">
            <v>1007045</v>
          </cell>
          <cell r="E242" t="str">
            <v>1040</v>
          </cell>
          <cell r="F242" t="str">
            <v>10</v>
          </cell>
          <cell r="G242">
            <v>520.94871140999999</v>
          </cell>
          <cell r="H242">
            <v>516.62870081000005</v>
          </cell>
          <cell r="I242">
            <v>516.99366018000001</v>
          </cell>
          <cell r="J242">
            <v>33.333333330000002</v>
          </cell>
          <cell r="K242">
            <v>9.9378881999999997</v>
          </cell>
          <cell r="L242">
            <v>9.9626051600000007</v>
          </cell>
          <cell r="M242">
            <v>10.804563119999999</v>
          </cell>
          <cell r="N242">
            <v>11.27814244</v>
          </cell>
          <cell r="O242">
            <v>57.875</v>
          </cell>
          <cell r="P242">
            <v>10.804563119999999</v>
          </cell>
          <cell r="Q242">
            <v>91.5</v>
          </cell>
          <cell r="R242">
            <v>42.33995299</v>
          </cell>
          <cell r="S242">
            <v>10.7</v>
          </cell>
          <cell r="T242">
            <v>10.03135292</v>
          </cell>
          <cell r="U242">
            <v>10.032144580000001</v>
          </cell>
          <cell r="V242">
            <v>9.9723137400000006</v>
          </cell>
          <cell r="W242">
            <v>46</v>
          </cell>
          <cell r="X242">
            <v>78.7</v>
          </cell>
          <cell r="Y242">
            <v>22.7</v>
          </cell>
          <cell r="Z242">
            <v>27.6</v>
          </cell>
          <cell r="AA242">
            <v>22.7</v>
          </cell>
          <cell r="AB242">
            <v>10.51143081</v>
          </cell>
          <cell r="AC242">
            <v>0.12300532</v>
          </cell>
          <cell r="AD242">
            <v>258.14</v>
          </cell>
          <cell r="AE242">
            <v>67.17847415</v>
          </cell>
          <cell r="AF242">
            <v>54.201599999999999</v>
          </cell>
          <cell r="AG242">
            <v>0.23719113995080732</v>
          </cell>
          <cell r="AH242">
            <v>17.7</v>
          </cell>
          <cell r="AI242">
            <v>41900</v>
          </cell>
          <cell r="AJ242">
            <v>11.7</v>
          </cell>
        </row>
        <row r="243">
          <cell r="A243" t="str">
            <v>1007</v>
          </cell>
          <cell r="B243" t="str">
            <v>100704601</v>
          </cell>
          <cell r="D243" t="str">
            <v>1007046</v>
          </cell>
          <cell r="E243" t="str">
            <v>1040</v>
          </cell>
          <cell r="F243" t="str">
            <v>10</v>
          </cell>
          <cell r="G243">
            <v>520.94871140999999</v>
          </cell>
          <cell r="H243">
            <v>516.62870081000005</v>
          </cell>
          <cell r="I243">
            <v>516.99366018000001</v>
          </cell>
          <cell r="J243">
            <v>33.333333330000002</v>
          </cell>
          <cell r="K243">
            <v>9.9378881999999997</v>
          </cell>
          <cell r="L243">
            <v>9.4118925000000004</v>
          </cell>
          <cell r="M243">
            <v>11.225243389999999</v>
          </cell>
          <cell r="N243">
            <v>11.27814244</v>
          </cell>
          <cell r="O243">
            <v>57.875</v>
          </cell>
          <cell r="P243">
            <v>11.225243389999999</v>
          </cell>
          <cell r="Q243">
            <v>91.5</v>
          </cell>
          <cell r="R243">
            <v>42.33995299</v>
          </cell>
          <cell r="S243">
            <v>10.7</v>
          </cell>
          <cell r="T243">
            <v>10.798166419999999</v>
          </cell>
          <cell r="U243">
            <v>9.4118925000000004</v>
          </cell>
          <cell r="V243">
            <v>10.126631100000001</v>
          </cell>
          <cell r="W243">
            <v>46</v>
          </cell>
          <cell r="X243">
            <v>78.7</v>
          </cell>
          <cell r="Y243">
            <v>22.7</v>
          </cell>
          <cell r="Z243">
            <v>27.6</v>
          </cell>
          <cell r="AA243">
            <v>22.7</v>
          </cell>
          <cell r="AB243">
            <v>7.8212420800000002</v>
          </cell>
          <cell r="AC243">
            <v>4.2741250000000001E-2</v>
          </cell>
          <cell r="AD243">
            <v>258.14</v>
          </cell>
          <cell r="AE243">
            <v>67.17847415</v>
          </cell>
          <cell r="AF243">
            <v>54.201599999999999</v>
          </cell>
          <cell r="AG243">
            <v>0.22130167450469879</v>
          </cell>
          <cell r="AH243">
            <v>17.7</v>
          </cell>
          <cell r="AI243">
            <v>41900</v>
          </cell>
          <cell r="AJ243">
            <v>11.7</v>
          </cell>
        </row>
        <row r="244">
          <cell r="A244" t="str">
            <v>1007</v>
          </cell>
          <cell r="B244" t="str">
            <v>100704701</v>
          </cell>
          <cell r="D244" t="str">
            <v>1007047</v>
          </cell>
          <cell r="E244" t="str">
            <v>1040</v>
          </cell>
          <cell r="F244" t="str">
            <v>10</v>
          </cell>
          <cell r="G244">
            <v>520.94871140999999</v>
          </cell>
          <cell r="H244">
            <v>516.62870081000005</v>
          </cell>
          <cell r="I244">
            <v>516.99366018000001</v>
          </cell>
          <cell r="J244">
            <v>33.333333330000002</v>
          </cell>
          <cell r="K244">
            <v>9.9378881999999997</v>
          </cell>
          <cell r="L244">
            <v>8.3228800199999995</v>
          </cell>
          <cell r="M244">
            <v>10.81977828</v>
          </cell>
          <cell r="N244">
            <v>11.27814244</v>
          </cell>
          <cell r="O244">
            <v>57.875</v>
          </cell>
          <cell r="P244">
            <v>10.81977828</v>
          </cell>
          <cell r="Q244">
            <v>91.5</v>
          </cell>
          <cell r="R244">
            <v>42.33995299</v>
          </cell>
          <cell r="S244">
            <v>10.7</v>
          </cell>
          <cell r="T244">
            <v>8.3228800199999995</v>
          </cell>
          <cell r="U244">
            <v>8.3228800199999995</v>
          </cell>
          <cell r="V244">
            <v>8.6090428499999998</v>
          </cell>
          <cell r="W244">
            <v>46</v>
          </cell>
          <cell r="X244">
            <v>78.7</v>
          </cell>
          <cell r="Y244">
            <v>22.7</v>
          </cell>
          <cell r="Z244">
            <v>27.6</v>
          </cell>
          <cell r="AA244">
            <v>22.7</v>
          </cell>
          <cell r="AB244">
            <v>9.9792441600000004</v>
          </cell>
          <cell r="AC244">
            <v>0.87189985999999986</v>
          </cell>
          <cell r="AD244">
            <v>258.14</v>
          </cell>
          <cell r="AE244">
            <v>67.17847415</v>
          </cell>
          <cell r="AF244">
            <v>54.201599999999999</v>
          </cell>
          <cell r="AG244">
            <v>0.24829096298249803</v>
          </cell>
          <cell r="AH244">
            <v>17.7</v>
          </cell>
          <cell r="AI244">
            <v>41900</v>
          </cell>
          <cell r="AJ244">
            <v>11.7</v>
          </cell>
        </row>
        <row r="245">
          <cell r="A245" t="str">
            <v>1007</v>
          </cell>
          <cell r="B245" t="str">
            <v>100704801</v>
          </cell>
          <cell r="D245" t="str">
            <v>1007048</v>
          </cell>
          <cell r="E245" t="str">
            <v>1040</v>
          </cell>
          <cell r="F245" t="str">
            <v>10</v>
          </cell>
          <cell r="G245">
            <v>520.94871140999999</v>
          </cell>
          <cell r="H245">
            <v>516.62870081000005</v>
          </cell>
          <cell r="I245">
            <v>516.99366018000001</v>
          </cell>
          <cell r="J245">
            <v>33.333333330000002</v>
          </cell>
          <cell r="K245">
            <v>9.9378881999999997</v>
          </cell>
          <cell r="L245">
            <v>7.5948843899999998</v>
          </cell>
          <cell r="M245">
            <v>11.225243389999999</v>
          </cell>
          <cell r="N245">
            <v>11.27814244</v>
          </cell>
          <cell r="O245">
            <v>57.875</v>
          </cell>
          <cell r="P245">
            <v>11.225243389999999</v>
          </cell>
          <cell r="Q245">
            <v>91.5</v>
          </cell>
          <cell r="R245">
            <v>42.33995299</v>
          </cell>
          <cell r="S245">
            <v>10.7</v>
          </cell>
          <cell r="T245">
            <v>10.126631100000001</v>
          </cell>
          <cell r="U245">
            <v>10.541597599999999</v>
          </cell>
          <cell r="V245">
            <v>10.423471109999999</v>
          </cell>
          <cell r="W245">
            <v>46</v>
          </cell>
          <cell r="X245">
            <v>78.7</v>
          </cell>
          <cell r="Y245">
            <v>22.7</v>
          </cell>
          <cell r="Z245">
            <v>27.6</v>
          </cell>
          <cell r="AA245">
            <v>22.7</v>
          </cell>
          <cell r="AB245">
            <v>9.9641121699999999</v>
          </cell>
          <cell r="AC245">
            <v>1</v>
          </cell>
          <cell r="AD245">
            <v>258.14</v>
          </cell>
          <cell r="AE245">
            <v>67.17847415</v>
          </cell>
          <cell r="AF245">
            <v>54.201599999999999</v>
          </cell>
          <cell r="AG245">
            <v>0.25674517547852987</v>
          </cell>
          <cell r="AH245">
            <v>17.7</v>
          </cell>
          <cell r="AI245">
            <v>41900</v>
          </cell>
          <cell r="AJ245">
            <v>11.7</v>
          </cell>
        </row>
        <row r="246">
          <cell r="A246" t="str">
            <v>1007</v>
          </cell>
          <cell r="B246" t="str">
            <v>100704901</v>
          </cell>
          <cell r="D246" t="str">
            <v>1007049</v>
          </cell>
          <cell r="E246" t="str">
            <v>1040</v>
          </cell>
          <cell r="F246" t="str">
            <v>10</v>
          </cell>
          <cell r="G246">
            <v>520.94871140999999</v>
          </cell>
          <cell r="H246">
            <v>516.62870081000005</v>
          </cell>
          <cell r="I246">
            <v>516.99366018000001</v>
          </cell>
          <cell r="J246">
            <v>33.333333330000002</v>
          </cell>
          <cell r="K246">
            <v>9.9378881999999997</v>
          </cell>
          <cell r="L246">
            <v>7.9102237099999995</v>
          </cell>
          <cell r="M246">
            <v>10.81977828</v>
          </cell>
          <cell r="N246">
            <v>11.27814244</v>
          </cell>
          <cell r="O246">
            <v>57.875</v>
          </cell>
          <cell r="P246">
            <v>10.81977828</v>
          </cell>
          <cell r="Q246">
            <v>91.5</v>
          </cell>
          <cell r="R246">
            <v>42.33995299</v>
          </cell>
          <cell r="S246">
            <v>10.7</v>
          </cell>
          <cell r="T246">
            <v>7.9102237099999995</v>
          </cell>
          <cell r="U246">
            <v>9.9095690199999993</v>
          </cell>
          <cell r="V246">
            <v>7.9102237099999995</v>
          </cell>
          <cell r="W246">
            <v>46</v>
          </cell>
          <cell r="X246">
            <v>78.7</v>
          </cell>
          <cell r="Y246">
            <v>22.7</v>
          </cell>
          <cell r="Z246">
            <v>27.6</v>
          </cell>
          <cell r="AA246">
            <v>22.7</v>
          </cell>
          <cell r="AB246">
            <v>10.25607917</v>
          </cell>
          <cell r="AC246">
            <v>0</v>
          </cell>
          <cell r="AD246">
            <v>258.14</v>
          </cell>
          <cell r="AE246">
            <v>67.17847415</v>
          </cell>
          <cell r="AF246">
            <v>54.201599999999999</v>
          </cell>
          <cell r="AG246">
            <v>0.2118272762281069</v>
          </cell>
          <cell r="AH246">
            <v>17.7</v>
          </cell>
          <cell r="AI246">
            <v>41900</v>
          </cell>
          <cell r="AJ246">
            <v>11.7</v>
          </cell>
        </row>
        <row r="247">
          <cell r="A247" t="str">
            <v>1007</v>
          </cell>
          <cell r="B247" t="str">
            <v>100705001</v>
          </cell>
          <cell r="D247" t="str">
            <v>1007050</v>
          </cell>
          <cell r="E247" t="str">
            <v>1040</v>
          </cell>
          <cell r="F247" t="str">
            <v>10</v>
          </cell>
          <cell r="G247">
            <v>520.94871140999999</v>
          </cell>
          <cell r="H247">
            <v>516.62870081000005</v>
          </cell>
          <cell r="I247">
            <v>516.99366018000001</v>
          </cell>
          <cell r="J247">
            <v>33.333333330000002</v>
          </cell>
          <cell r="K247">
            <v>9.9378881999999997</v>
          </cell>
          <cell r="L247">
            <v>8.3645081000000001</v>
          </cell>
          <cell r="M247">
            <v>11.220739930000001</v>
          </cell>
          <cell r="N247">
            <v>11.27814244</v>
          </cell>
          <cell r="O247">
            <v>57.875</v>
          </cell>
          <cell r="P247">
            <v>11.220739930000001</v>
          </cell>
          <cell r="Q247">
            <v>91.5</v>
          </cell>
          <cell r="R247">
            <v>42.33995299</v>
          </cell>
          <cell r="S247">
            <v>10.7</v>
          </cell>
          <cell r="T247">
            <v>9.9032875300000001</v>
          </cell>
          <cell r="U247">
            <v>10.81977828</v>
          </cell>
          <cell r="V247">
            <v>9.9032875300000001</v>
          </cell>
          <cell r="W247">
            <v>46</v>
          </cell>
          <cell r="X247">
            <v>78.7</v>
          </cell>
          <cell r="Y247">
            <v>22.7</v>
          </cell>
          <cell r="Z247">
            <v>27.6</v>
          </cell>
          <cell r="AA247">
            <v>22.7</v>
          </cell>
          <cell r="AB247">
            <v>10.741816740000001</v>
          </cell>
          <cell r="AC247">
            <v>0</v>
          </cell>
          <cell r="AD247">
            <v>258.14</v>
          </cell>
          <cell r="AE247">
            <v>67.17847415</v>
          </cell>
          <cell r="AF247">
            <v>54.201599999999999</v>
          </cell>
          <cell r="AG247">
            <v>0.24578044251407283</v>
          </cell>
          <cell r="AH247">
            <v>17.7</v>
          </cell>
          <cell r="AI247">
            <v>41900</v>
          </cell>
          <cell r="AJ247">
            <v>11.7</v>
          </cell>
        </row>
        <row r="248">
          <cell r="A248" t="str">
            <v>1007</v>
          </cell>
          <cell r="B248" t="str">
            <v>100705101</v>
          </cell>
          <cell r="D248" t="str">
            <v>1007051</v>
          </cell>
          <cell r="E248" t="str">
            <v>1040</v>
          </cell>
          <cell r="F248" t="str">
            <v>10</v>
          </cell>
          <cell r="G248">
            <v>520.94871140999999</v>
          </cell>
          <cell r="H248">
            <v>516.62870081000005</v>
          </cell>
          <cell r="I248">
            <v>516.99366018000001</v>
          </cell>
          <cell r="J248">
            <v>33.333333330000002</v>
          </cell>
          <cell r="K248">
            <v>9.9378881999999997</v>
          </cell>
          <cell r="L248">
            <v>9.9166505399999991</v>
          </cell>
          <cell r="M248">
            <v>10.65060195</v>
          </cell>
          <cell r="N248">
            <v>11.27814244</v>
          </cell>
          <cell r="O248">
            <v>57.875</v>
          </cell>
          <cell r="P248">
            <v>10.65060195</v>
          </cell>
          <cell r="Q248">
            <v>91.5</v>
          </cell>
          <cell r="R248">
            <v>42.33995299</v>
          </cell>
          <cell r="S248">
            <v>10.7</v>
          </cell>
          <cell r="T248">
            <v>10.20043903</v>
          </cell>
          <cell r="U248">
            <v>10.309452540000001</v>
          </cell>
          <cell r="V248">
            <v>10.23767146</v>
          </cell>
          <cell r="W248">
            <v>46</v>
          </cell>
          <cell r="X248">
            <v>78.7</v>
          </cell>
          <cell r="Y248">
            <v>22.7</v>
          </cell>
          <cell r="Z248">
            <v>27.6</v>
          </cell>
          <cell r="AA248">
            <v>22.7</v>
          </cell>
          <cell r="AB248">
            <v>10.17015026</v>
          </cell>
          <cell r="AC248">
            <v>0.60964381000000001</v>
          </cell>
          <cell r="AD248">
            <v>258.14</v>
          </cell>
          <cell r="AE248">
            <v>67.17847415</v>
          </cell>
          <cell r="AF248">
            <v>54.201599999999999</v>
          </cell>
          <cell r="AG248">
            <v>0.27053010358522406</v>
          </cell>
          <cell r="AH248">
            <v>17.7</v>
          </cell>
          <cell r="AI248">
            <v>41900</v>
          </cell>
          <cell r="AJ248">
            <v>11.7</v>
          </cell>
        </row>
        <row r="249">
          <cell r="A249" t="str">
            <v>1007</v>
          </cell>
          <cell r="B249" t="str">
            <v>100705401</v>
          </cell>
          <cell r="D249" t="str">
            <v>1007054</v>
          </cell>
          <cell r="E249" t="str">
            <v>1040</v>
          </cell>
          <cell r="F249" t="str">
            <v>10</v>
          </cell>
          <cell r="G249">
            <v>520.94871140999999</v>
          </cell>
          <cell r="H249">
            <v>516.62870081000005</v>
          </cell>
          <cell r="I249">
            <v>516.99366018000001</v>
          </cell>
          <cell r="J249">
            <v>33.333333330000002</v>
          </cell>
          <cell r="K249">
            <v>9.9378881999999997</v>
          </cell>
          <cell r="L249">
            <v>7.2137683100000007</v>
          </cell>
          <cell r="M249">
            <v>11.630708500000001</v>
          </cell>
          <cell r="N249">
            <v>11.27814244</v>
          </cell>
          <cell r="O249">
            <v>57.875</v>
          </cell>
          <cell r="P249">
            <v>11.630708500000001</v>
          </cell>
          <cell r="Q249">
            <v>91.5</v>
          </cell>
          <cell r="R249">
            <v>42.33995299</v>
          </cell>
          <cell r="S249">
            <v>10.7</v>
          </cell>
          <cell r="T249">
            <v>7.2137683100000007</v>
          </cell>
          <cell r="U249">
            <v>9.4334839200000005</v>
          </cell>
          <cell r="V249">
            <v>9.4334839200000005</v>
          </cell>
          <cell r="W249">
            <v>46</v>
          </cell>
          <cell r="X249">
            <v>78.7</v>
          </cell>
          <cell r="Y249">
            <v>22.7</v>
          </cell>
          <cell r="Z249">
            <v>27.6</v>
          </cell>
          <cell r="AA249">
            <v>22.7</v>
          </cell>
          <cell r="AB249">
            <v>7.2137683100000007</v>
          </cell>
          <cell r="AC249">
            <v>0</v>
          </cell>
          <cell r="AD249">
            <v>258.14</v>
          </cell>
          <cell r="AE249">
            <v>67.17847415</v>
          </cell>
          <cell r="AF249">
            <v>54.201599999999999</v>
          </cell>
          <cell r="AG249">
            <v>0.27694176491986378</v>
          </cell>
          <cell r="AH249">
            <v>17.7</v>
          </cell>
          <cell r="AI249">
            <v>41900</v>
          </cell>
          <cell r="AJ249">
            <v>11.7</v>
          </cell>
        </row>
        <row r="250">
          <cell r="A250" t="str">
            <v>1007</v>
          </cell>
          <cell r="B250" t="str">
            <v>100705601</v>
          </cell>
          <cell r="D250" t="str">
            <v>1007056</v>
          </cell>
          <cell r="E250" t="str">
            <v>1040</v>
          </cell>
          <cell r="F250" t="str">
            <v>10</v>
          </cell>
          <cell r="G250">
            <v>520.94871140999999</v>
          </cell>
          <cell r="H250">
            <v>516.62870081000005</v>
          </cell>
          <cell r="I250">
            <v>516.99366018000001</v>
          </cell>
          <cell r="J250">
            <v>33.333333330000002</v>
          </cell>
          <cell r="K250">
            <v>9.9378881999999997</v>
          </cell>
          <cell r="L250">
            <v>9.4046728399999999</v>
          </cell>
          <cell r="M250">
            <v>11.563628080000001</v>
          </cell>
          <cell r="N250">
            <v>11.27814244</v>
          </cell>
          <cell r="O250">
            <v>57.875</v>
          </cell>
          <cell r="P250">
            <v>11.563628080000001</v>
          </cell>
          <cell r="Q250">
            <v>91.5</v>
          </cell>
          <cell r="R250">
            <v>42.33995299</v>
          </cell>
          <cell r="S250">
            <v>10.7</v>
          </cell>
          <cell r="T250">
            <v>9.6764614699999996</v>
          </cell>
          <cell r="U250">
            <v>9.8359044000000004</v>
          </cell>
          <cell r="V250">
            <v>9.6764614699999996</v>
          </cell>
          <cell r="W250">
            <v>46</v>
          </cell>
          <cell r="X250">
            <v>78.7</v>
          </cell>
          <cell r="Y250">
            <v>22.7</v>
          </cell>
          <cell r="Z250">
            <v>27.6</v>
          </cell>
          <cell r="AA250">
            <v>22.7</v>
          </cell>
          <cell r="AB250">
            <v>9.4206012999999995</v>
          </cell>
          <cell r="AC250">
            <v>0</v>
          </cell>
          <cell r="AD250">
            <v>258.14</v>
          </cell>
          <cell r="AE250">
            <v>67.17847415</v>
          </cell>
          <cell r="AF250">
            <v>54.201599999999999</v>
          </cell>
          <cell r="AG250">
            <v>0.26178450761741828</v>
          </cell>
          <cell r="AH250">
            <v>17.7</v>
          </cell>
          <cell r="AI250">
            <v>41900</v>
          </cell>
          <cell r="AJ250">
            <v>11.7</v>
          </cell>
        </row>
        <row r="251">
          <cell r="A251" t="str">
            <v>1007</v>
          </cell>
          <cell r="B251" t="str">
            <v>100705701</v>
          </cell>
          <cell r="D251" t="str">
            <v>1007057</v>
          </cell>
          <cell r="E251" t="str">
            <v>1040</v>
          </cell>
          <cell r="F251" t="str">
            <v>10</v>
          </cell>
          <cell r="G251">
            <v>520.94871140999999</v>
          </cell>
          <cell r="H251">
            <v>516.62870081000005</v>
          </cell>
          <cell r="I251">
            <v>516.99366018000001</v>
          </cell>
          <cell r="J251">
            <v>33.333333330000002</v>
          </cell>
          <cell r="K251">
            <v>9.9378881999999997</v>
          </cell>
          <cell r="L251">
            <v>7.3537223299999992</v>
          </cell>
          <cell r="M251">
            <v>10.81977828</v>
          </cell>
          <cell r="N251">
            <v>11.27814244</v>
          </cell>
          <cell r="O251">
            <v>57.875</v>
          </cell>
          <cell r="P251">
            <v>10.81977828</v>
          </cell>
          <cell r="Q251">
            <v>91.5</v>
          </cell>
          <cell r="R251">
            <v>42.33995299</v>
          </cell>
          <cell r="S251">
            <v>10.7</v>
          </cell>
          <cell r="T251">
            <v>7.8574807899999994</v>
          </cell>
          <cell r="U251">
            <v>10.126631100000001</v>
          </cell>
          <cell r="V251">
            <v>7.8574807899999994</v>
          </cell>
          <cell r="W251">
            <v>46</v>
          </cell>
          <cell r="X251">
            <v>78.7</v>
          </cell>
          <cell r="Y251">
            <v>22.7</v>
          </cell>
          <cell r="Z251">
            <v>27.6</v>
          </cell>
          <cell r="AA251">
            <v>22.7</v>
          </cell>
          <cell r="AB251">
            <v>10.741816740000001</v>
          </cell>
          <cell r="AC251">
            <v>0</v>
          </cell>
          <cell r="AD251">
            <v>258.14</v>
          </cell>
          <cell r="AE251">
            <v>67.17847415</v>
          </cell>
          <cell r="AF251">
            <v>54.201599999999999</v>
          </cell>
          <cell r="AG251">
            <v>0.24575226808442269</v>
          </cell>
          <cell r="AH251">
            <v>17.7</v>
          </cell>
          <cell r="AI251">
            <v>41900</v>
          </cell>
          <cell r="AJ251">
            <v>11.7</v>
          </cell>
        </row>
        <row r="252">
          <cell r="A252" t="str">
            <v>1007</v>
          </cell>
          <cell r="B252" t="str">
            <v>100706001</v>
          </cell>
          <cell r="D252" t="str">
            <v>1007060</v>
          </cell>
          <cell r="E252" t="str">
            <v>1040</v>
          </cell>
          <cell r="F252" t="str">
            <v>10</v>
          </cell>
          <cell r="G252">
            <v>520.94871140999999</v>
          </cell>
          <cell r="H252">
            <v>516.62870081000005</v>
          </cell>
          <cell r="I252">
            <v>516.99366018000001</v>
          </cell>
          <cell r="J252">
            <v>33.333333330000002</v>
          </cell>
          <cell r="K252">
            <v>9.9378881999999997</v>
          </cell>
          <cell r="L252">
            <v>8.8186302300000001</v>
          </cell>
          <cell r="M252">
            <v>11.589006489999999</v>
          </cell>
          <cell r="N252">
            <v>11.27814244</v>
          </cell>
          <cell r="O252">
            <v>57.875</v>
          </cell>
          <cell r="P252">
            <v>11.589006489999999</v>
          </cell>
          <cell r="Q252">
            <v>91.5</v>
          </cell>
          <cell r="R252">
            <v>42.33995299</v>
          </cell>
          <cell r="S252">
            <v>10.7</v>
          </cell>
          <cell r="T252">
            <v>8.8186302300000001</v>
          </cell>
          <cell r="U252">
            <v>8.8344826100000002</v>
          </cell>
          <cell r="V252">
            <v>8.8344826100000002</v>
          </cell>
          <cell r="W252">
            <v>46</v>
          </cell>
          <cell r="X252">
            <v>78.7</v>
          </cell>
          <cell r="Y252">
            <v>22.7</v>
          </cell>
          <cell r="Z252">
            <v>27.6</v>
          </cell>
          <cell r="AA252">
            <v>22.7</v>
          </cell>
          <cell r="AB252">
            <v>8.5109738900000007</v>
          </cell>
          <cell r="AC252">
            <v>0</v>
          </cell>
          <cell r="AD252">
            <v>258.14</v>
          </cell>
          <cell r="AE252">
            <v>67.17847415</v>
          </cell>
          <cell r="AF252">
            <v>54.201599999999999</v>
          </cell>
          <cell r="AG252">
            <v>0.24323053327081268</v>
          </cell>
          <cell r="AH252">
            <v>17.7</v>
          </cell>
          <cell r="AI252">
            <v>41900</v>
          </cell>
          <cell r="AJ252">
            <v>11.7</v>
          </cell>
        </row>
        <row r="253">
          <cell r="A253" t="str">
            <v>1007</v>
          </cell>
          <cell r="B253" t="str">
            <v>100706701</v>
          </cell>
          <cell r="D253" t="str">
            <v>1007067</v>
          </cell>
          <cell r="E253" t="str">
            <v>1040</v>
          </cell>
          <cell r="F253" t="str">
            <v>10</v>
          </cell>
          <cell r="G253">
            <v>520.94871140999999</v>
          </cell>
          <cell r="H253">
            <v>516.62870081000005</v>
          </cell>
          <cell r="I253">
            <v>516.99366018000001</v>
          </cell>
          <cell r="J253">
            <v>33.333333330000002</v>
          </cell>
          <cell r="K253">
            <v>9.9378881999999997</v>
          </cell>
          <cell r="L253">
            <v>8.8328794599999991</v>
          </cell>
          <cell r="M253">
            <v>11.215987350000001</v>
          </cell>
          <cell r="N253">
            <v>11.27814244</v>
          </cell>
          <cell r="O253">
            <v>57.875</v>
          </cell>
          <cell r="P253">
            <v>11.215987350000001</v>
          </cell>
          <cell r="Q253">
            <v>91.5</v>
          </cell>
          <cell r="R253">
            <v>42.33995299</v>
          </cell>
          <cell r="S253">
            <v>10.7</v>
          </cell>
          <cell r="T253">
            <v>10.15389601</v>
          </cell>
          <cell r="U253">
            <v>10.79830947</v>
          </cell>
          <cell r="V253">
            <v>10.15389601</v>
          </cell>
          <cell r="W253">
            <v>46</v>
          </cell>
          <cell r="X253">
            <v>78.7</v>
          </cell>
          <cell r="Y253">
            <v>22.7</v>
          </cell>
          <cell r="Z253">
            <v>27.6</v>
          </cell>
          <cell r="AA253">
            <v>22.7</v>
          </cell>
          <cell r="AB253">
            <v>10.71858684</v>
          </cell>
          <cell r="AC253">
            <v>0</v>
          </cell>
          <cell r="AD253">
            <v>258.14</v>
          </cell>
          <cell r="AE253">
            <v>67.17847415</v>
          </cell>
          <cell r="AF253">
            <v>54.201599999999999</v>
          </cell>
          <cell r="AG253">
            <v>0.22534252223286036</v>
          </cell>
          <cell r="AH253">
            <v>17.7</v>
          </cell>
          <cell r="AI253">
            <v>41900</v>
          </cell>
          <cell r="AJ253">
            <v>11.7</v>
          </cell>
        </row>
        <row r="254">
          <cell r="A254" t="str">
            <v>1008</v>
          </cell>
          <cell r="B254" t="str">
            <v>100800101</v>
          </cell>
          <cell r="D254" t="str">
            <v>1008001</v>
          </cell>
          <cell r="E254" t="str">
            <v>1040</v>
          </cell>
          <cell r="F254" t="str">
            <v>10</v>
          </cell>
          <cell r="G254">
            <v>520.94871140999999</v>
          </cell>
          <cell r="H254">
            <v>516.62870081000005</v>
          </cell>
          <cell r="I254">
            <v>516.99366018000001</v>
          </cell>
          <cell r="J254">
            <v>33.333333330000002</v>
          </cell>
          <cell r="K254">
            <v>9.9378881999999997</v>
          </cell>
          <cell r="L254">
            <v>9.4334839200000005</v>
          </cell>
          <cell r="M254">
            <v>11.540141719999999</v>
          </cell>
          <cell r="N254">
            <v>11.27814244</v>
          </cell>
          <cell r="O254">
            <v>57.875</v>
          </cell>
          <cell r="P254">
            <v>11.52479475</v>
          </cell>
          <cell r="Q254">
            <v>91.5</v>
          </cell>
          <cell r="R254">
            <v>42.33995299</v>
          </cell>
          <cell r="S254">
            <v>10.7</v>
          </cell>
          <cell r="T254">
            <v>9.4960454900000002</v>
          </cell>
          <cell r="U254">
            <v>10.51374214</v>
          </cell>
          <cell r="V254">
            <v>9.4960454900000002</v>
          </cell>
          <cell r="W254">
            <v>46</v>
          </cell>
          <cell r="X254">
            <v>78.7</v>
          </cell>
          <cell r="Y254">
            <v>22.7</v>
          </cell>
          <cell r="Z254">
            <v>27.6</v>
          </cell>
          <cell r="AA254">
            <v>22.7</v>
          </cell>
          <cell r="AB254">
            <v>9.9459721600000002</v>
          </cell>
          <cell r="AC254">
            <v>0.30150388</v>
          </cell>
          <cell r="AD254">
            <v>258.14</v>
          </cell>
          <cell r="AE254">
            <v>67.17847415</v>
          </cell>
          <cell r="AF254">
            <v>54.201599999999999</v>
          </cell>
          <cell r="AG254">
            <v>0.24167136485309268</v>
          </cell>
          <cell r="AH254">
            <v>17.7</v>
          </cell>
          <cell r="AI254">
            <v>41900</v>
          </cell>
          <cell r="AJ254">
            <v>11.7</v>
          </cell>
        </row>
        <row r="255">
          <cell r="A255" t="str">
            <v>1008</v>
          </cell>
          <cell r="B255" t="str">
            <v>100800401</v>
          </cell>
          <cell r="D255" t="str">
            <v>1008004</v>
          </cell>
          <cell r="E255" t="str">
            <v>1040</v>
          </cell>
          <cell r="F255" t="str">
            <v>10</v>
          </cell>
          <cell r="G255">
            <v>520.94871140999999</v>
          </cell>
          <cell r="H255">
            <v>516.62870081000005</v>
          </cell>
          <cell r="I255">
            <v>516.99366018000001</v>
          </cell>
          <cell r="J255">
            <v>33.333333330000002</v>
          </cell>
          <cell r="K255">
            <v>9.9378881999999997</v>
          </cell>
          <cell r="L255">
            <v>7.9613702000000002</v>
          </cell>
          <cell r="M255">
            <v>11.630708500000001</v>
          </cell>
          <cell r="N255">
            <v>11.27814244</v>
          </cell>
          <cell r="O255">
            <v>57.875</v>
          </cell>
          <cell r="P255">
            <v>11.630708500000001</v>
          </cell>
          <cell r="Q255">
            <v>91.5</v>
          </cell>
          <cell r="R255">
            <v>42.33995299</v>
          </cell>
          <cell r="S255">
            <v>10.7</v>
          </cell>
          <cell r="T255">
            <v>7.9613702000000002</v>
          </cell>
          <cell r="U255">
            <v>9.8630821399999995</v>
          </cell>
          <cell r="V255">
            <v>7.9613702000000002</v>
          </cell>
          <cell r="W255">
            <v>46</v>
          </cell>
          <cell r="X255">
            <v>78.7</v>
          </cell>
          <cell r="Y255">
            <v>22.7</v>
          </cell>
          <cell r="Z255">
            <v>27.6</v>
          </cell>
          <cell r="AA255">
            <v>22.7</v>
          </cell>
          <cell r="AB255">
            <v>9.5108152700000002</v>
          </cell>
          <cell r="AC255">
            <v>0</v>
          </cell>
          <cell r="AD255">
            <v>258.14</v>
          </cell>
          <cell r="AE255">
            <v>67.17847415</v>
          </cell>
          <cell r="AF255">
            <v>54.201599999999999</v>
          </cell>
          <cell r="AG255">
            <v>0.24260897691968059</v>
          </cell>
          <cell r="AH255">
            <v>17.7</v>
          </cell>
          <cell r="AI255">
            <v>41900</v>
          </cell>
          <cell r="AJ255">
            <v>11.7</v>
          </cell>
        </row>
        <row r="256">
          <cell r="A256" t="str">
            <v>1008</v>
          </cell>
          <cell r="B256" t="str">
            <v>100800601</v>
          </cell>
          <cell r="D256" t="str">
            <v>1008006</v>
          </cell>
          <cell r="E256" t="str">
            <v>1040</v>
          </cell>
          <cell r="F256" t="str">
            <v>10</v>
          </cell>
          <cell r="G256">
            <v>520.94871140999999</v>
          </cell>
          <cell r="H256">
            <v>516.62870081000005</v>
          </cell>
          <cell r="I256">
            <v>516.99366018000001</v>
          </cell>
          <cell r="J256">
            <v>33.333333330000002</v>
          </cell>
          <cell r="K256">
            <v>9.9378881999999997</v>
          </cell>
          <cell r="L256">
            <v>7.763021310000001</v>
          </cell>
          <cell r="M256">
            <v>11.225243389999999</v>
          </cell>
          <cell r="N256">
            <v>11.27814244</v>
          </cell>
          <cell r="O256">
            <v>57.875</v>
          </cell>
          <cell r="P256">
            <v>11.225243389999999</v>
          </cell>
          <cell r="Q256">
            <v>91.5</v>
          </cell>
          <cell r="R256">
            <v>42.33995299</v>
          </cell>
          <cell r="S256">
            <v>10.7</v>
          </cell>
          <cell r="T256">
            <v>7.763021310000001</v>
          </cell>
          <cell r="U256">
            <v>10.81977828</v>
          </cell>
          <cell r="V256">
            <v>7.763021310000001</v>
          </cell>
          <cell r="W256">
            <v>46</v>
          </cell>
          <cell r="X256">
            <v>78.7</v>
          </cell>
          <cell r="Y256">
            <v>22.7</v>
          </cell>
          <cell r="Z256">
            <v>27.6</v>
          </cell>
          <cell r="AA256">
            <v>22.7</v>
          </cell>
          <cell r="AB256">
            <v>7.7093083300000007</v>
          </cell>
          <cell r="AC256">
            <v>1</v>
          </cell>
          <cell r="AD256">
            <v>258.14</v>
          </cell>
          <cell r="AE256">
            <v>67.17847415</v>
          </cell>
          <cell r="AF256">
            <v>54.201599999999999</v>
          </cell>
          <cell r="AG256">
            <v>0.23148018392196076</v>
          </cell>
          <cell r="AH256">
            <v>17.7</v>
          </cell>
          <cell r="AI256">
            <v>41900</v>
          </cell>
          <cell r="AJ256">
            <v>11.7</v>
          </cell>
        </row>
        <row r="257">
          <cell r="A257" t="str">
            <v>1008</v>
          </cell>
          <cell r="B257" t="str">
            <v>100800801</v>
          </cell>
          <cell r="D257" t="str">
            <v>1008008</v>
          </cell>
          <cell r="E257" t="str">
            <v>1040</v>
          </cell>
          <cell r="F257" t="str">
            <v>10</v>
          </cell>
          <cell r="G257">
            <v>520.94871140999999</v>
          </cell>
          <cell r="H257">
            <v>516.62870081000005</v>
          </cell>
          <cell r="I257">
            <v>516.99366018000001</v>
          </cell>
          <cell r="J257">
            <v>33.333333330000002</v>
          </cell>
          <cell r="K257">
            <v>9.9378881999999997</v>
          </cell>
          <cell r="L257">
            <v>9.0708483900000001</v>
          </cell>
          <cell r="M257">
            <v>10.88824035</v>
          </cell>
          <cell r="N257">
            <v>11.27814244</v>
          </cell>
          <cell r="O257">
            <v>57.875</v>
          </cell>
          <cell r="P257">
            <v>10.7692426</v>
          </cell>
          <cell r="Q257">
            <v>91.5</v>
          </cell>
          <cell r="R257">
            <v>42.33995299</v>
          </cell>
          <cell r="S257">
            <v>10.7</v>
          </cell>
          <cell r="T257">
            <v>9.7597326500000001</v>
          </cell>
          <cell r="U257">
            <v>9.8590130600000006</v>
          </cell>
          <cell r="V257">
            <v>9.5277025999999996</v>
          </cell>
          <cell r="W257">
            <v>46</v>
          </cell>
          <cell r="X257">
            <v>78.7</v>
          </cell>
          <cell r="Y257">
            <v>22.7</v>
          </cell>
          <cell r="Z257">
            <v>27.6</v>
          </cell>
          <cell r="AA257">
            <v>22.7</v>
          </cell>
          <cell r="AB257">
            <v>10.04311905</v>
          </cell>
          <cell r="AC257">
            <v>0.25085488</v>
          </cell>
          <cell r="AD257">
            <v>258.14</v>
          </cell>
          <cell r="AE257">
            <v>67.17847415</v>
          </cell>
          <cell r="AF257">
            <v>54.201599999999999</v>
          </cell>
          <cell r="AG257">
            <v>0.22137337023683629</v>
          </cell>
          <cell r="AH257">
            <v>17.7</v>
          </cell>
          <cell r="AI257">
            <v>41900</v>
          </cell>
          <cell r="AJ257">
            <v>11.7</v>
          </cell>
        </row>
        <row r="258">
          <cell r="A258" t="str">
            <v>1008</v>
          </cell>
          <cell r="B258" t="str">
            <v>100801101</v>
          </cell>
          <cell r="D258" t="str">
            <v>1008011</v>
          </cell>
          <cell r="E258" t="str">
            <v>1040</v>
          </cell>
          <cell r="F258" t="str">
            <v>10</v>
          </cell>
          <cell r="G258">
            <v>520.94871140999999</v>
          </cell>
          <cell r="H258">
            <v>516.62870081000005</v>
          </cell>
          <cell r="I258">
            <v>516.99366018000001</v>
          </cell>
          <cell r="J258">
            <v>33.333333330000002</v>
          </cell>
          <cell r="K258">
            <v>9.9378881999999997</v>
          </cell>
          <cell r="L258">
            <v>7.8701659499999987</v>
          </cell>
          <cell r="M258">
            <v>11.219386269999999</v>
          </cell>
          <cell r="N258">
            <v>11.27814244</v>
          </cell>
          <cell r="O258">
            <v>57.875</v>
          </cell>
          <cell r="P258">
            <v>10.8355532</v>
          </cell>
          <cell r="Q258">
            <v>91.5</v>
          </cell>
          <cell r="R258">
            <v>42.33995299</v>
          </cell>
          <cell r="S258">
            <v>10.7</v>
          </cell>
          <cell r="T258">
            <v>7.8701659499999987</v>
          </cell>
          <cell r="U258">
            <v>9.8330650899999998</v>
          </cell>
          <cell r="V258">
            <v>7.8701659499999987</v>
          </cell>
          <cell r="W258">
            <v>46</v>
          </cell>
          <cell r="X258">
            <v>78.7</v>
          </cell>
          <cell r="Y258">
            <v>22.7</v>
          </cell>
          <cell r="Z258">
            <v>27.6</v>
          </cell>
          <cell r="AA258">
            <v>22.7</v>
          </cell>
          <cell r="AB258">
            <v>10.741816740000001</v>
          </cell>
          <cell r="AC258">
            <v>0</v>
          </cell>
          <cell r="AD258">
            <v>258.14</v>
          </cell>
          <cell r="AE258">
            <v>67.17847415</v>
          </cell>
          <cell r="AF258">
            <v>54.201599999999999</v>
          </cell>
          <cell r="AG258">
            <v>0.25920275564619344</v>
          </cell>
          <cell r="AH258">
            <v>17.7</v>
          </cell>
          <cell r="AI258">
            <v>41900</v>
          </cell>
          <cell r="AJ258">
            <v>11.7</v>
          </cell>
        </row>
        <row r="259">
          <cell r="A259" t="str">
            <v>1008</v>
          </cell>
          <cell r="B259" t="str">
            <v>100802001</v>
          </cell>
          <cell r="D259" t="str">
            <v>1008020</v>
          </cell>
          <cell r="E259" t="str">
            <v>1040</v>
          </cell>
          <cell r="F259" t="str">
            <v>10</v>
          </cell>
          <cell r="G259">
            <v>520.94871140999999</v>
          </cell>
          <cell r="H259">
            <v>516.62870081000005</v>
          </cell>
          <cell r="I259">
            <v>516.99366018000001</v>
          </cell>
          <cell r="J259">
            <v>33.333333330000002</v>
          </cell>
          <cell r="K259">
            <v>9.9378881999999997</v>
          </cell>
          <cell r="L259">
            <v>9.5151745000000005</v>
          </cell>
          <cell r="M259">
            <v>11.295353860000001</v>
          </cell>
          <cell r="N259">
            <v>11.27814244</v>
          </cell>
          <cell r="O259">
            <v>57.875</v>
          </cell>
          <cell r="P259">
            <v>10.81977828</v>
          </cell>
          <cell r="Q259">
            <v>91.5</v>
          </cell>
          <cell r="R259">
            <v>42.33995299</v>
          </cell>
          <cell r="S259">
            <v>10.7</v>
          </cell>
          <cell r="T259">
            <v>9.5151745000000005</v>
          </cell>
          <cell r="U259">
            <v>9.5740803000000003</v>
          </cell>
          <cell r="V259">
            <v>9.2213792199999993</v>
          </cell>
          <cell r="W259">
            <v>46</v>
          </cell>
          <cell r="X259">
            <v>78.7</v>
          </cell>
          <cell r="Y259">
            <v>22.7</v>
          </cell>
          <cell r="Z259">
            <v>27.6</v>
          </cell>
          <cell r="AA259">
            <v>22.7</v>
          </cell>
          <cell r="AB259">
            <v>9.0864763800000006</v>
          </cell>
          <cell r="AC259">
            <v>0</v>
          </cell>
          <cell r="AD259">
            <v>258.14</v>
          </cell>
          <cell r="AE259">
            <v>67.17847415</v>
          </cell>
          <cell r="AF259">
            <v>54.201599999999999</v>
          </cell>
          <cell r="AG259">
            <v>0.25882405624049698</v>
          </cell>
          <cell r="AH259">
            <v>17.7</v>
          </cell>
          <cell r="AI259">
            <v>41900</v>
          </cell>
          <cell r="AJ259">
            <v>11.7</v>
          </cell>
        </row>
        <row r="260">
          <cell r="A260" t="str">
            <v>1008</v>
          </cell>
          <cell r="B260" t="str">
            <v>100802101</v>
          </cell>
          <cell r="D260" t="str">
            <v>1008021</v>
          </cell>
          <cell r="E260" t="str">
            <v>1040</v>
          </cell>
          <cell r="F260" t="str">
            <v>10</v>
          </cell>
          <cell r="G260">
            <v>520.94871140999999</v>
          </cell>
          <cell r="H260">
            <v>516.62870081000005</v>
          </cell>
          <cell r="I260">
            <v>516.99366018000001</v>
          </cell>
          <cell r="J260">
            <v>33.333333330000002</v>
          </cell>
          <cell r="K260">
            <v>9.9378881999999997</v>
          </cell>
          <cell r="L260">
            <v>7.2247534099999999</v>
          </cell>
          <cell r="M260">
            <v>11.630708500000001</v>
          </cell>
          <cell r="N260">
            <v>11.27814244</v>
          </cell>
          <cell r="O260">
            <v>57.875</v>
          </cell>
          <cell r="P260">
            <v>10.81977828</v>
          </cell>
          <cell r="Q260">
            <v>91.5</v>
          </cell>
          <cell r="R260">
            <v>42.33995299</v>
          </cell>
          <cell r="S260">
            <v>10.7</v>
          </cell>
          <cell r="T260">
            <v>7.2247534099999999</v>
          </cell>
          <cell r="U260">
            <v>9.42424134</v>
          </cell>
          <cell r="V260">
            <v>7.2247534099999999</v>
          </cell>
          <cell r="W260">
            <v>46</v>
          </cell>
          <cell r="X260">
            <v>78.7</v>
          </cell>
          <cell r="Y260">
            <v>22.7</v>
          </cell>
          <cell r="Z260">
            <v>27.6</v>
          </cell>
          <cell r="AA260">
            <v>22.7</v>
          </cell>
          <cell r="AB260">
            <v>7.2247534099999999</v>
          </cell>
          <cell r="AC260">
            <v>0</v>
          </cell>
          <cell r="AD260">
            <v>258.14</v>
          </cell>
          <cell r="AE260">
            <v>67.17847415</v>
          </cell>
          <cell r="AF260">
            <v>54.201599999999999</v>
          </cell>
          <cell r="AG260">
            <v>0.20819510355309742</v>
          </cell>
          <cell r="AH260">
            <v>17.7</v>
          </cell>
          <cell r="AI260">
            <v>41900</v>
          </cell>
          <cell r="AJ260">
            <v>11.7</v>
          </cell>
        </row>
        <row r="261">
          <cell r="A261" t="str">
            <v>1008</v>
          </cell>
          <cell r="B261" t="str">
            <v>100802201</v>
          </cell>
          <cell r="D261" t="str">
            <v>1008022</v>
          </cell>
          <cell r="E261" t="str">
            <v>1040</v>
          </cell>
          <cell r="F261" t="str">
            <v>10</v>
          </cell>
          <cell r="G261">
            <v>520.94871140999999</v>
          </cell>
          <cell r="H261">
            <v>516.62870081000005</v>
          </cell>
          <cell r="I261">
            <v>516.99366018000001</v>
          </cell>
          <cell r="J261">
            <v>33.333333330000002</v>
          </cell>
          <cell r="K261">
            <v>9.9378881999999997</v>
          </cell>
          <cell r="L261">
            <v>9.3628897700000007</v>
          </cell>
          <cell r="M261">
            <v>11.630708500000001</v>
          </cell>
          <cell r="N261">
            <v>11.27814244</v>
          </cell>
          <cell r="O261">
            <v>57.875</v>
          </cell>
          <cell r="P261">
            <v>10.81977828</v>
          </cell>
          <cell r="Q261">
            <v>91.5</v>
          </cell>
          <cell r="R261">
            <v>42.33995299</v>
          </cell>
          <cell r="S261">
            <v>10.7</v>
          </cell>
          <cell r="T261">
            <v>9.3628897700000007</v>
          </cell>
          <cell r="U261">
            <v>7.5750716999999996</v>
          </cell>
          <cell r="V261">
            <v>7.5750716999999996</v>
          </cell>
          <cell r="W261">
            <v>46</v>
          </cell>
          <cell r="X261">
            <v>78.7</v>
          </cell>
          <cell r="Y261">
            <v>22.7</v>
          </cell>
          <cell r="Z261">
            <v>27.6</v>
          </cell>
          <cell r="AA261">
            <v>22.7</v>
          </cell>
          <cell r="AB261">
            <v>9.2554093399999999</v>
          </cell>
          <cell r="AC261">
            <v>0</v>
          </cell>
          <cell r="AD261">
            <v>258.14</v>
          </cell>
          <cell r="AE261">
            <v>67.17847415</v>
          </cell>
          <cell r="AF261">
            <v>54.201599999999999</v>
          </cell>
          <cell r="AG261">
            <v>0.25165656932549413</v>
          </cell>
          <cell r="AH261">
            <v>17.7</v>
          </cell>
          <cell r="AI261">
            <v>41900</v>
          </cell>
          <cell r="AJ261">
            <v>11.7</v>
          </cell>
        </row>
        <row r="262">
          <cell r="A262" t="str">
            <v>1008</v>
          </cell>
          <cell r="B262" t="str">
            <v>100802301</v>
          </cell>
          <cell r="D262" t="str">
            <v>1008023</v>
          </cell>
          <cell r="E262" t="str">
            <v>1040</v>
          </cell>
          <cell r="F262" t="str">
            <v>10</v>
          </cell>
          <cell r="G262">
            <v>520.94871140999999</v>
          </cell>
          <cell r="H262">
            <v>516.62870081000005</v>
          </cell>
          <cell r="I262">
            <v>516.99366018000001</v>
          </cell>
          <cell r="J262">
            <v>33.333333330000002</v>
          </cell>
          <cell r="K262">
            <v>9.9378881999999997</v>
          </cell>
          <cell r="L262">
            <v>9.8246607699999995</v>
          </cell>
          <cell r="M262">
            <v>11.630708500000001</v>
          </cell>
          <cell r="N262">
            <v>11.27814244</v>
          </cell>
          <cell r="O262">
            <v>57.875</v>
          </cell>
          <cell r="P262">
            <v>11.21098218</v>
          </cell>
          <cell r="Q262">
            <v>91.5</v>
          </cell>
          <cell r="R262">
            <v>42.33995299</v>
          </cell>
          <cell r="S262">
            <v>10.7</v>
          </cell>
          <cell r="T262">
            <v>9.8246607699999995</v>
          </cell>
          <cell r="U262">
            <v>7.3165481799999998</v>
          </cell>
          <cell r="V262">
            <v>9.4119742399999993</v>
          </cell>
          <cell r="W262">
            <v>46</v>
          </cell>
          <cell r="X262">
            <v>78.7</v>
          </cell>
          <cell r="Y262">
            <v>22.7</v>
          </cell>
          <cell r="Z262">
            <v>27.6</v>
          </cell>
          <cell r="AA262">
            <v>22.7</v>
          </cell>
          <cell r="AB262">
            <v>9.6158054800000006</v>
          </cell>
          <cell r="AC262">
            <v>0.95750572</v>
          </cell>
          <cell r="AD262">
            <v>258.14</v>
          </cell>
          <cell r="AE262">
            <v>67.17847415</v>
          </cell>
          <cell r="AF262">
            <v>54.201599999999999</v>
          </cell>
          <cell r="AG262">
            <v>0.23593016056310462</v>
          </cell>
          <cell r="AH262">
            <v>17.7</v>
          </cell>
          <cell r="AI262">
            <v>41900</v>
          </cell>
          <cell r="AJ262">
            <v>11.7</v>
          </cell>
        </row>
        <row r="263">
          <cell r="A263" t="str">
            <v>1008</v>
          </cell>
          <cell r="B263" t="str">
            <v>100802401</v>
          </cell>
          <cell r="D263" t="str">
            <v>1008024</v>
          </cell>
          <cell r="E263" t="str">
            <v>1040</v>
          </cell>
          <cell r="F263" t="str">
            <v>10</v>
          </cell>
          <cell r="G263">
            <v>520.94871140999999</v>
          </cell>
          <cell r="H263">
            <v>516.62870081000005</v>
          </cell>
          <cell r="I263">
            <v>516.99366018000001</v>
          </cell>
          <cell r="J263">
            <v>33.333333330000002</v>
          </cell>
          <cell r="K263">
            <v>9.9378881999999997</v>
          </cell>
          <cell r="L263">
            <v>7.2800082499999998</v>
          </cell>
          <cell r="M263">
            <v>11.225243389999999</v>
          </cell>
          <cell r="N263">
            <v>11.27814244</v>
          </cell>
          <cell r="O263">
            <v>57.875</v>
          </cell>
          <cell r="P263">
            <v>10.67784599</v>
          </cell>
          <cell r="Q263">
            <v>91.5</v>
          </cell>
          <cell r="R263">
            <v>42.33995299</v>
          </cell>
          <cell r="S263">
            <v>10.7</v>
          </cell>
          <cell r="T263">
            <v>7.2800082499999998</v>
          </cell>
          <cell r="U263">
            <v>7.2800082499999998</v>
          </cell>
          <cell r="V263">
            <v>9.4334839200000005</v>
          </cell>
          <cell r="W263">
            <v>46</v>
          </cell>
          <cell r="X263">
            <v>78.7</v>
          </cell>
          <cell r="Y263">
            <v>22.7</v>
          </cell>
          <cell r="Z263">
            <v>27.6</v>
          </cell>
          <cell r="AA263">
            <v>22.7</v>
          </cell>
          <cell r="AB263">
            <v>9.6158054800000006</v>
          </cell>
          <cell r="AC263">
            <v>0</v>
          </cell>
          <cell r="AD263">
            <v>258.14</v>
          </cell>
          <cell r="AE263">
            <v>67.17847415</v>
          </cell>
          <cell r="AF263">
            <v>54.201599999999999</v>
          </cell>
          <cell r="AG263">
            <v>0.23217492978206664</v>
          </cell>
          <cell r="AH263">
            <v>17.7</v>
          </cell>
          <cell r="AI263">
            <v>41900</v>
          </cell>
          <cell r="AJ263">
            <v>11.7</v>
          </cell>
        </row>
        <row r="264">
          <cell r="A264" t="str">
            <v>1008</v>
          </cell>
          <cell r="B264" t="str">
            <v>100802501</v>
          </cell>
          <cell r="D264" t="str">
            <v>1008025</v>
          </cell>
          <cell r="E264" t="str">
            <v>1040</v>
          </cell>
          <cell r="F264" t="str">
            <v>10</v>
          </cell>
          <cell r="G264">
            <v>520.94871140999999</v>
          </cell>
          <cell r="H264">
            <v>516.62870081000005</v>
          </cell>
          <cell r="I264">
            <v>516.99366018000001</v>
          </cell>
          <cell r="J264">
            <v>33.333333330000002</v>
          </cell>
          <cell r="K264">
            <v>9.9378881999999997</v>
          </cell>
          <cell r="L264">
            <v>9.8324210999999995</v>
          </cell>
          <cell r="M264">
            <v>11.42898935</v>
          </cell>
          <cell r="N264">
            <v>11.27814244</v>
          </cell>
          <cell r="O264">
            <v>57.875</v>
          </cell>
          <cell r="P264">
            <v>10.81977828</v>
          </cell>
          <cell r="Q264">
            <v>91.5</v>
          </cell>
          <cell r="R264">
            <v>42.33995299</v>
          </cell>
          <cell r="S264">
            <v>10.7</v>
          </cell>
          <cell r="T264">
            <v>9.8324210999999995</v>
          </cell>
          <cell r="U264">
            <v>9.8324210999999995</v>
          </cell>
          <cell r="V264">
            <v>7.3185395499999997</v>
          </cell>
          <cell r="W264">
            <v>46</v>
          </cell>
          <cell r="X264">
            <v>78.7</v>
          </cell>
          <cell r="Y264">
            <v>22.7</v>
          </cell>
          <cell r="Z264">
            <v>27.6</v>
          </cell>
          <cell r="AA264">
            <v>22.7</v>
          </cell>
          <cell r="AB264">
            <v>7.4977616999999999</v>
          </cell>
          <cell r="AC264">
            <v>0</v>
          </cell>
          <cell r="AD264">
            <v>258.14</v>
          </cell>
          <cell r="AE264">
            <v>67.17847415</v>
          </cell>
          <cell r="AF264">
            <v>54.201599999999999</v>
          </cell>
          <cell r="AG264">
            <v>0.24918137745530347</v>
          </cell>
          <cell r="AH264">
            <v>17.7</v>
          </cell>
          <cell r="AI264">
            <v>41900</v>
          </cell>
          <cell r="AJ264">
            <v>11.7</v>
          </cell>
        </row>
        <row r="265">
          <cell r="A265" t="str">
            <v>1008</v>
          </cell>
          <cell r="B265" t="str">
            <v>100802601</v>
          </cell>
          <cell r="D265" t="str">
            <v>1008026</v>
          </cell>
          <cell r="E265" t="str">
            <v>1040</v>
          </cell>
          <cell r="F265" t="str">
            <v>10</v>
          </cell>
          <cell r="G265">
            <v>520.94871140999999</v>
          </cell>
          <cell r="H265">
            <v>516.62870081000005</v>
          </cell>
          <cell r="I265">
            <v>516.99366018000001</v>
          </cell>
          <cell r="J265">
            <v>33.333333330000002</v>
          </cell>
          <cell r="K265">
            <v>9.9378881999999997</v>
          </cell>
          <cell r="L265">
            <v>8.6825381200000002</v>
          </cell>
          <cell r="M265">
            <v>10.81977828</v>
          </cell>
          <cell r="N265">
            <v>11.27814244</v>
          </cell>
          <cell r="O265">
            <v>57.875</v>
          </cell>
          <cell r="P265">
            <v>8.9006853199999991</v>
          </cell>
          <cell r="Q265">
            <v>91.5</v>
          </cell>
          <cell r="R265">
            <v>42.33995299</v>
          </cell>
          <cell r="S265">
            <v>10.7</v>
          </cell>
          <cell r="T265">
            <v>8.8539510999999997</v>
          </cell>
          <cell r="U265">
            <v>8.8389867899999999</v>
          </cell>
          <cell r="V265">
            <v>8.5063344500000007</v>
          </cell>
          <cell r="W265">
            <v>46</v>
          </cell>
          <cell r="X265">
            <v>78.7</v>
          </cell>
          <cell r="Y265">
            <v>22.7</v>
          </cell>
          <cell r="Z265">
            <v>27.6</v>
          </cell>
          <cell r="AA265">
            <v>22.7</v>
          </cell>
          <cell r="AB265">
            <v>8.7076482500000001</v>
          </cell>
          <cell r="AC265">
            <v>0.26468952000000001</v>
          </cell>
          <cell r="AD265">
            <v>258.14</v>
          </cell>
          <cell r="AE265">
            <v>67.17847415</v>
          </cell>
          <cell r="AF265">
            <v>54.201599999999999</v>
          </cell>
          <cell r="AG265">
            <v>0.23243083013405572</v>
          </cell>
          <cell r="AH265">
            <v>17.7</v>
          </cell>
          <cell r="AI265">
            <v>41900</v>
          </cell>
          <cell r="AJ265">
            <v>11.7</v>
          </cell>
        </row>
        <row r="266">
          <cell r="A266" t="str">
            <v>1008</v>
          </cell>
          <cell r="B266" t="str">
            <v>100802901</v>
          </cell>
          <cell r="D266" t="str">
            <v>1008029</v>
          </cell>
          <cell r="E266" t="str">
            <v>1040</v>
          </cell>
          <cell r="F266" t="str">
            <v>10</v>
          </cell>
          <cell r="G266">
            <v>520.94871140999999</v>
          </cell>
          <cell r="H266">
            <v>516.62870081000005</v>
          </cell>
          <cell r="I266">
            <v>516.99366018000001</v>
          </cell>
          <cell r="J266">
            <v>33.333333330000002</v>
          </cell>
          <cell r="K266">
            <v>9.9378881999999997</v>
          </cell>
          <cell r="L266">
            <v>8.74033674</v>
          </cell>
          <cell r="M266">
            <v>11.225243389999999</v>
          </cell>
          <cell r="N266">
            <v>11.27814244</v>
          </cell>
          <cell r="O266">
            <v>57.875</v>
          </cell>
          <cell r="P266">
            <v>8.74033674</v>
          </cell>
          <cell r="Q266">
            <v>91.5</v>
          </cell>
          <cell r="R266">
            <v>42.33995299</v>
          </cell>
          <cell r="S266">
            <v>10.7</v>
          </cell>
          <cell r="T266">
            <v>8.74033674</v>
          </cell>
          <cell r="U266">
            <v>9.8389490300000002</v>
          </cell>
          <cell r="V266">
            <v>8.74033674</v>
          </cell>
          <cell r="W266">
            <v>46</v>
          </cell>
          <cell r="X266">
            <v>78.7</v>
          </cell>
          <cell r="Y266">
            <v>22.7</v>
          </cell>
          <cell r="Z266">
            <v>27.6</v>
          </cell>
          <cell r="AA266">
            <v>22.7</v>
          </cell>
          <cell r="AB266">
            <v>8.74033674</v>
          </cell>
          <cell r="AC266">
            <v>1</v>
          </cell>
          <cell r="AD266">
            <v>258.14</v>
          </cell>
          <cell r="AE266">
            <v>67.17847415</v>
          </cell>
          <cell r="AF266">
            <v>54.201599999999999</v>
          </cell>
          <cell r="AG266">
            <v>0.26049292897782667</v>
          </cell>
          <cell r="AH266">
            <v>17.7</v>
          </cell>
          <cell r="AI266">
            <v>41900</v>
          </cell>
          <cell r="AJ266">
            <v>11.7</v>
          </cell>
        </row>
        <row r="267">
          <cell r="A267" t="str">
            <v>1008</v>
          </cell>
          <cell r="B267" t="str">
            <v>100803101</v>
          </cell>
          <cell r="D267" t="str">
            <v>1008031</v>
          </cell>
          <cell r="E267" t="str">
            <v>1040</v>
          </cell>
          <cell r="F267" t="str">
            <v>10</v>
          </cell>
          <cell r="G267">
            <v>520.94871140999999</v>
          </cell>
          <cell r="H267">
            <v>516.62870081000005</v>
          </cell>
          <cell r="I267">
            <v>516.99366018000001</v>
          </cell>
          <cell r="J267">
            <v>33.333333330000002</v>
          </cell>
          <cell r="K267">
            <v>9.9378881999999997</v>
          </cell>
          <cell r="L267">
            <v>8.9455932699999998</v>
          </cell>
          <cell r="M267">
            <v>10.957207070000001</v>
          </cell>
          <cell r="N267">
            <v>11.27814244</v>
          </cell>
          <cell r="O267">
            <v>57.875</v>
          </cell>
          <cell r="P267">
            <v>9.59233212</v>
          </cell>
          <cell r="Q267">
            <v>91.5</v>
          </cell>
          <cell r="R267">
            <v>42.33995299</v>
          </cell>
          <cell r="S267">
            <v>10.7</v>
          </cell>
          <cell r="T267">
            <v>9.3994720199999993</v>
          </cell>
          <cell r="U267">
            <v>8.99603267</v>
          </cell>
          <cell r="V267">
            <v>8.8206994000000005</v>
          </cell>
          <cell r="W267">
            <v>46</v>
          </cell>
          <cell r="X267">
            <v>78.7</v>
          </cell>
          <cell r="Y267">
            <v>22.7</v>
          </cell>
          <cell r="Z267">
            <v>27.6</v>
          </cell>
          <cell r="AA267">
            <v>22.7</v>
          </cell>
          <cell r="AB267">
            <v>9.2059306599999999</v>
          </cell>
          <cell r="AC267">
            <v>6.6646099999999996E-3</v>
          </cell>
          <cell r="AD267">
            <v>258.14</v>
          </cell>
          <cell r="AE267">
            <v>67.17847415</v>
          </cell>
          <cell r="AF267">
            <v>54.201599999999999</v>
          </cell>
          <cell r="AG267">
            <v>0.25452604976477733</v>
          </cell>
          <cell r="AH267">
            <v>17.7</v>
          </cell>
          <cell r="AI267">
            <v>41900</v>
          </cell>
          <cell r="AJ267">
            <v>11.7</v>
          </cell>
        </row>
        <row r="268">
          <cell r="A268" t="str">
            <v>1008</v>
          </cell>
          <cell r="B268" t="str">
            <v>100803201</v>
          </cell>
          <cell r="D268" t="str">
            <v>1008032</v>
          </cell>
          <cell r="E268" t="str">
            <v>1040</v>
          </cell>
          <cell r="F268" t="str">
            <v>10</v>
          </cell>
          <cell r="G268">
            <v>520.94871140999999</v>
          </cell>
          <cell r="H268">
            <v>516.62870081000005</v>
          </cell>
          <cell r="I268">
            <v>516.99366018000001</v>
          </cell>
          <cell r="J268">
            <v>33.333333330000002</v>
          </cell>
          <cell r="K268">
            <v>9.9378881999999997</v>
          </cell>
          <cell r="L268">
            <v>9.0903173299999995</v>
          </cell>
          <cell r="M268">
            <v>10.81977828</v>
          </cell>
          <cell r="N268">
            <v>11.27814244</v>
          </cell>
          <cell r="O268">
            <v>57.875</v>
          </cell>
          <cell r="P268">
            <v>9.8389490300000002</v>
          </cell>
          <cell r="Q268">
            <v>91.5</v>
          </cell>
          <cell r="R268">
            <v>42.33995299</v>
          </cell>
          <cell r="S268">
            <v>10.7</v>
          </cell>
          <cell r="T268">
            <v>9.0903173299999995</v>
          </cell>
          <cell r="U268">
            <v>9.8389490300000002</v>
          </cell>
          <cell r="V268">
            <v>9.0903173299999995</v>
          </cell>
          <cell r="W268">
            <v>46</v>
          </cell>
          <cell r="X268">
            <v>78.7</v>
          </cell>
          <cell r="Y268">
            <v>22.7</v>
          </cell>
          <cell r="Z268">
            <v>27.6</v>
          </cell>
          <cell r="AA268">
            <v>22.7</v>
          </cell>
          <cell r="AB268">
            <v>9.0908809300000009</v>
          </cell>
          <cell r="AC268">
            <v>0</v>
          </cell>
          <cell r="AD268">
            <v>258.14</v>
          </cell>
          <cell r="AE268">
            <v>67.17847415</v>
          </cell>
          <cell r="AF268">
            <v>54.201599999999999</v>
          </cell>
          <cell r="AG268">
            <v>0.2439320294386739</v>
          </cell>
          <cell r="AH268">
            <v>17.7</v>
          </cell>
          <cell r="AI268">
            <v>41900</v>
          </cell>
          <cell r="AJ268">
            <v>11.7</v>
          </cell>
        </row>
        <row r="269">
          <cell r="A269" t="str">
            <v>1008</v>
          </cell>
          <cell r="B269" t="str">
            <v>100803301</v>
          </cell>
          <cell r="D269" t="str">
            <v>1008033</v>
          </cell>
          <cell r="E269" t="str">
            <v>1040</v>
          </cell>
          <cell r="F269" t="str">
            <v>10</v>
          </cell>
          <cell r="G269">
            <v>520.94871140999999</v>
          </cell>
          <cell r="H269">
            <v>516.62870081000005</v>
          </cell>
          <cell r="I269">
            <v>516.99366018000001</v>
          </cell>
          <cell r="J269">
            <v>33.333333330000002</v>
          </cell>
          <cell r="K269">
            <v>9.9378881999999997</v>
          </cell>
          <cell r="L269">
            <v>7.7306140699999997</v>
          </cell>
          <cell r="M269">
            <v>10.81977828</v>
          </cell>
          <cell r="N269">
            <v>11.27814244</v>
          </cell>
          <cell r="O269">
            <v>57.875</v>
          </cell>
          <cell r="P269">
            <v>9.8416653400000005</v>
          </cell>
          <cell r="Q269">
            <v>91.5</v>
          </cell>
          <cell r="R269">
            <v>42.33995299</v>
          </cell>
          <cell r="S269">
            <v>10.7</v>
          </cell>
          <cell r="T269">
            <v>7.7306140699999997</v>
          </cell>
          <cell r="U269">
            <v>9.46923709</v>
          </cell>
          <cell r="V269">
            <v>7.7306140699999997</v>
          </cell>
          <cell r="W269">
            <v>46</v>
          </cell>
          <cell r="X269">
            <v>78.7</v>
          </cell>
          <cell r="Y269">
            <v>22.7</v>
          </cell>
          <cell r="Z269">
            <v>27.6</v>
          </cell>
          <cell r="AA269">
            <v>22.7</v>
          </cell>
          <cell r="AB269">
            <v>9.6123996900000002</v>
          </cell>
          <cell r="AC269">
            <v>0</v>
          </cell>
          <cell r="AD269">
            <v>258.14</v>
          </cell>
          <cell r="AE269">
            <v>67.17847415</v>
          </cell>
          <cell r="AF269">
            <v>54.201599999999999</v>
          </cell>
          <cell r="AG269">
            <v>0.25038147443403724</v>
          </cell>
          <cell r="AH269">
            <v>17.7</v>
          </cell>
          <cell r="AI269">
            <v>41900</v>
          </cell>
          <cell r="AJ269">
            <v>11.7</v>
          </cell>
        </row>
        <row r="270">
          <cell r="A270" t="str">
            <v>1008</v>
          </cell>
          <cell r="B270" t="str">
            <v>100803501</v>
          </cell>
          <cell r="D270" t="str">
            <v>1008035</v>
          </cell>
          <cell r="E270" t="str">
            <v>1040</v>
          </cell>
          <cell r="F270" t="str">
            <v>10</v>
          </cell>
          <cell r="G270">
            <v>520.94871140999999</v>
          </cell>
          <cell r="H270">
            <v>516.62870081000005</v>
          </cell>
          <cell r="I270">
            <v>516.99366018000001</v>
          </cell>
          <cell r="J270">
            <v>33.333333330000002</v>
          </cell>
          <cell r="K270">
            <v>9.9378881999999997</v>
          </cell>
          <cell r="L270">
            <v>8.0592762199999992</v>
          </cell>
          <cell r="M270">
            <v>11.020398070000001</v>
          </cell>
          <cell r="N270">
            <v>11.27814244</v>
          </cell>
          <cell r="O270">
            <v>57.875</v>
          </cell>
          <cell r="P270">
            <v>8.1763916000000005</v>
          </cell>
          <cell r="Q270">
            <v>91.5</v>
          </cell>
          <cell r="R270">
            <v>42.33995299</v>
          </cell>
          <cell r="S270">
            <v>10.7</v>
          </cell>
          <cell r="T270">
            <v>8.0592762199999992</v>
          </cell>
          <cell r="U270">
            <v>9.4298774299999994</v>
          </cell>
          <cell r="V270">
            <v>8.0592762199999992</v>
          </cell>
          <cell r="W270">
            <v>46</v>
          </cell>
          <cell r="X270">
            <v>78.7</v>
          </cell>
          <cell r="Y270">
            <v>22.7</v>
          </cell>
          <cell r="Z270">
            <v>27.6</v>
          </cell>
          <cell r="AA270">
            <v>22.7</v>
          </cell>
          <cell r="AB270">
            <v>7.79152282</v>
          </cell>
          <cell r="AC270">
            <v>1</v>
          </cell>
          <cell r="AD270">
            <v>258.14</v>
          </cell>
          <cell r="AE270">
            <v>67.17847415</v>
          </cell>
          <cell r="AF270">
            <v>54.201599999999999</v>
          </cell>
          <cell r="AG270">
            <v>0.24505162652543128</v>
          </cell>
          <cell r="AH270">
            <v>17.7</v>
          </cell>
          <cell r="AI270">
            <v>41900</v>
          </cell>
          <cell r="AJ270">
            <v>11.7</v>
          </cell>
        </row>
        <row r="271">
          <cell r="A271" t="str">
            <v>1008</v>
          </cell>
          <cell r="B271" t="str">
            <v>100803601</v>
          </cell>
          <cell r="D271" t="str">
            <v>1008036</v>
          </cell>
          <cell r="E271" t="str">
            <v>1040</v>
          </cell>
          <cell r="F271" t="str">
            <v>10</v>
          </cell>
          <cell r="G271">
            <v>520.94871140999999</v>
          </cell>
          <cell r="H271">
            <v>516.62870081000005</v>
          </cell>
          <cell r="I271">
            <v>516.99366018000001</v>
          </cell>
          <cell r="J271">
            <v>33.333333330000002</v>
          </cell>
          <cell r="K271">
            <v>9.9378881999999997</v>
          </cell>
          <cell r="L271">
            <v>9.3860568299999994</v>
          </cell>
          <cell r="M271">
            <v>10.18712395</v>
          </cell>
          <cell r="N271">
            <v>11.27814244</v>
          </cell>
          <cell r="O271">
            <v>57.875</v>
          </cell>
          <cell r="P271">
            <v>10.066923559999999</v>
          </cell>
          <cell r="Q271">
            <v>91.5</v>
          </cell>
          <cell r="R271">
            <v>42.33995299</v>
          </cell>
          <cell r="S271">
            <v>10.7</v>
          </cell>
          <cell r="T271">
            <v>9.7781510600000008</v>
          </cell>
          <cell r="U271">
            <v>9.7967928099999995</v>
          </cell>
          <cell r="V271">
            <v>9.3879843399999992</v>
          </cell>
          <cell r="W271">
            <v>46</v>
          </cell>
          <cell r="X271">
            <v>78.7</v>
          </cell>
          <cell r="Y271">
            <v>22.7</v>
          </cell>
          <cell r="Z271">
            <v>27.6</v>
          </cell>
          <cell r="AA271">
            <v>22.7</v>
          </cell>
          <cell r="AB271">
            <v>9.3579842099999997</v>
          </cell>
          <cell r="AC271">
            <v>0.04</v>
          </cell>
          <cell r="AD271">
            <v>258.14</v>
          </cell>
          <cell r="AE271">
            <v>67.17847415</v>
          </cell>
          <cell r="AF271">
            <v>54.201599999999999</v>
          </cell>
          <cell r="AG271">
            <v>0.19899283255502509</v>
          </cell>
          <cell r="AH271">
            <v>17.7</v>
          </cell>
          <cell r="AI271">
            <v>41900</v>
          </cell>
          <cell r="AJ271">
            <v>11.7</v>
          </cell>
        </row>
        <row r="272">
          <cell r="A272" t="str">
            <v>1008</v>
          </cell>
          <cell r="B272" t="str">
            <v>100803701</v>
          </cell>
          <cell r="D272" t="str">
            <v>1008037</v>
          </cell>
          <cell r="E272" t="str">
            <v>1040</v>
          </cell>
          <cell r="F272" t="str">
            <v>10</v>
          </cell>
          <cell r="G272">
            <v>520.94871140999999</v>
          </cell>
          <cell r="H272">
            <v>516.62870081000005</v>
          </cell>
          <cell r="I272">
            <v>516.99366018000001</v>
          </cell>
          <cell r="J272">
            <v>33.333333330000002</v>
          </cell>
          <cell r="K272">
            <v>9.9378881999999997</v>
          </cell>
          <cell r="L272">
            <v>8.0439844300000001</v>
          </cell>
          <cell r="M272">
            <v>9.4770030799999994</v>
          </cell>
          <cell r="N272">
            <v>11.27814244</v>
          </cell>
          <cell r="O272">
            <v>57.875</v>
          </cell>
          <cell r="P272">
            <v>9.4770030799999994</v>
          </cell>
          <cell r="Q272">
            <v>91.5</v>
          </cell>
          <cell r="R272">
            <v>42.33995299</v>
          </cell>
          <cell r="S272">
            <v>10.7</v>
          </cell>
          <cell r="T272">
            <v>9.4770030799999994</v>
          </cell>
          <cell r="U272">
            <v>9.4770030799999994</v>
          </cell>
          <cell r="V272">
            <v>8.0439844300000001</v>
          </cell>
          <cell r="W272">
            <v>46</v>
          </cell>
          <cell r="X272">
            <v>78.7</v>
          </cell>
          <cell r="Y272">
            <v>22.7</v>
          </cell>
          <cell r="Z272">
            <v>27.6</v>
          </cell>
          <cell r="AA272">
            <v>22.7</v>
          </cell>
          <cell r="AB272">
            <v>9.5102227199999998</v>
          </cell>
          <cell r="AC272">
            <v>0</v>
          </cell>
          <cell r="AD272">
            <v>258.14</v>
          </cell>
          <cell r="AE272">
            <v>67.17847415</v>
          </cell>
          <cell r="AF272">
            <v>54.201599999999999</v>
          </cell>
          <cell r="AG272">
            <v>0.24996078820660542</v>
          </cell>
          <cell r="AH272">
            <v>17.7</v>
          </cell>
          <cell r="AI272">
            <v>41900</v>
          </cell>
          <cell r="AJ272">
            <v>11.7</v>
          </cell>
        </row>
        <row r="273">
          <cell r="A273" t="str">
            <v>1008</v>
          </cell>
          <cell r="B273" t="str">
            <v>100803801</v>
          </cell>
          <cell r="D273" t="str">
            <v>1008038</v>
          </cell>
          <cell r="E273" t="str">
            <v>1040</v>
          </cell>
          <cell r="F273" t="str">
            <v>10</v>
          </cell>
          <cell r="G273">
            <v>520.94871140999999</v>
          </cell>
          <cell r="H273">
            <v>516.62870081000005</v>
          </cell>
          <cell r="I273">
            <v>516.99366018000001</v>
          </cell>
          <cell r="J273">
            <v>33.333333330000002</v>
          </cell>
          <cell r="K273">
            <v>9.9378881999999997</v>
          </cell>
          <cell r="L273">
            <v>8.2832414399999994</v>
          </cell>
          <cell r="M273">
            <v>10.734917319999999</v>
          </cell>
          <cell r="N273">
            <v>11.27814244</v>
          </cell>
          <cell r="O273">
            <v>57.875</v>
          </cell>
          <cell r="P273">
            <v>10.734917319999999</v>
          </cell>
          <cell r="Q273">
            <v>91.5</v>
          </cell>
          <cell r="R273">
            <v>42.33995299</v>
          </cell>
          <cell r="S273">
            <v>10.7</v>
          </cell>
          <cell r="T273">
            <v>9.8778620000000004</v>
          </cell>
          <cell r="U273">
            <v>9.9222111700000006</v>
          </cell>
          <cell r="V273">
            <v>8.2832414399999994</v>
          </cell>
          <cell r="W273">
            <v>46</v>
          </cell>
          <cell r="X273">
            <v>78.7</v>
          </cell>
          <cell r="Y273">
            <v>22.7</v>
          </cell>
          <cell r="Z273">
            <v>27.6</v>
          </cell>
          <cell r="AA273">
            <v>22.7</v>
          </cell>
          <cell r="AB273">
            <v>8.2623009399999994</v>
          </cell>
          <cell r="AC273">
            <v>0</v>
          </cell>
          <cell r="AD273">
            <v>258.14</v>
          </cell>
          <cell r="AE273">
            <v>67.17847415</v>
          </cell>
          <cell r="AF273">
            <v>54.201599999999999</v>
          </cell>
          <cell r="AG273">
            <v>0.22340973865358288</v>
          </cell>
          <cell r="AH273">
            <v>17.7</v>
          </cell>
          <cell r="AI273">
            <v>41900</v>
          </cell>
          <cell r="AJ273">
            <v>11.7</v>
          </cell>
        </row>
        <row r="274">
          <cell r="A274" t="str">
            <v>1008</v>
          </cell>
          <cell r="B274" t="str">
            <v>100803901</v>
          </cell>
          <cell r="D274" t="str">
            <v>1008039</v>
          </cell>
          <cell r="E274" t="str">
            <v>1040</v>
          </cell>
          <cell r="F274" t="str">
            <v>10</v>
          </cell>
          <cell r="G274">
            <v>520.94871140999999</v>
          </cell>
          <cell r="H274">
            <v>516.62870081000005</v>
          </cell>
          <cell r="I274">
            <v>516.99366018000001</v>
          </cell>
          <cell r="J274">
            <v>33.333333330000002</v>
          </cell>
          <cell r="K274">
            <v>9.9378881999999997</v>
          </cell>
          <cell r="L274">
            <v>9.4165411999999993</v>
          </cell>
          <cell r="M274">
            <v>10.099342119999999</v>
          </cell>
          <cell r="N274">
            <v>11.27814244</v>
          </cell>
          <cell r="O274">
            <v>57.875</v>
          </cell>
          <cell r="P274">
            <v>10.099342119999999</v>
          </cell>
          <cell r="Q274">
            <v>91.5</v>
          </cell>
          <cell r="R274">
            <v>42.33995299</v>
          </cell>
          <cell r="S274">
            <v>10.7</v>
          </cell>
          <cell r="T274">
            <v>9.4976223599999994</v>
          </cell>
          <cell r="U274">
            <v>10.099342119999999</v>
          </cell>
          <cell r="V274">
            <v>9.4165411999999993</v>
          </cell>
          <cell r="W274">
            <v>46</v>
          </cell>
          <cell r="X274">
            <v>78.7</v>
          </cell>
          <cell r="Y274">
            <v>22.7</v>
          </cell>
          <cell r="Z274">
            <v>27.6</v>
          </cell>
          <cell r="AA274">
            <v>22.7</v>
          </cell>
          <cell r="AB274">
            <v>9.6158054800000006</v>
          </cell>
          <cell r="AC274">
            <v>0</v>
          </cell>
          <cell r="AD274">
            <v>258.14</v>
          </cell>
          <cell r="AE274">
            <v>67.17847415</v>
          </cell>
          <cell r="AF274">
            <v>54.201599999999999</v>
          </cell>
          <cell r="AG274">
            <v>0.22316396563201363</v>
          </cell>
          <cell r="AH274">
            <v>17.7</v>
          </cell>
          <cell r="AI274">
            <v>41900</v>
          </cell>
          <cell r="AJ274">
            <v>11.7</v>
          </cell>
        </row>
        <row r="275">
          <cell r="A275" t="str">
            <v>1008</v>
          </cell>
          <cell r="B275" t="str">
            <v>100804001</v>
          </cell>
          <cell r="D275" t="str">
            <v>1008040</v>
          </cell>
          <cell r="E275" t="str">
            <v>1040</v>
          </cell>
          <cell r="F275" t="str">
            <v>10</v>
          </cell>
          <cell r="G275">
            <v>520.94871140999999</v>
          </cell>
          <cell r="H275">
            <v>516.62870081000005</v>
          </cell>
          <cell r="I275">
            <v>516.99366018000001</v>
          </cell>
          <cell r="J275">
            <v>33.333333330000002</v>
          </cell>
          <cell r="K275">
            <v>9.9378881999999997</v>
          </cell>
          <cell r="L275">
            <v>9.0546217999999996</v>
          </cell>
          <cell r="M275">
            <v>10.126631100000001</v>
          </cell>
          <cell r="N275">
            <v>11.27814244</v>
          </cell>
          <cell r="O275">
            <v>57.875</v>
          </cell>
          <cell r="P275">
            <v>10.126631100000001</v>
          </cell>
          <cell r="Q275">
            <v>91.5</v>
          </cell>
          <cell r="R275">
            <v>42.33995299</v>
          </cell>
          <cell r="S275">
            <v>10.7</v>
          </cell>
          <cell r="T275">
            <v>10.06407462</v>
          </cell>
          <cell r="U275">
            <v>10.126631100000001</v>
          </cell>
          <cell r="V275">
            <v>9.0546217999999996</v>
          </cell>
          <cell r="W275">
            <v>46</v>
          </cell>
          <cell r="X275">
            <v>78.7</v>
          </cell>
          <cell r="Y275">
            <v>22.7</v>
          </cell>
          <cell r="Z275">
            <v>27.6</v>
          </cell>
          <cell r="AA275">
            <v>22.7</v>
          </cell>
          <cell r="AB275">
            <v>8.7989074899999995</v>
          </cell>
          <cell r="AC275">
            <v>0</v>
          </cell>
          <cell r="AD275">
            <v>258.14</v>
          </cell>
          <cell r="AE275">
            <v>67.17847415</v>
          </cell>
          <cell r="AF275">
            <v>54.201599999999999</v>
          </cell>
          <cell r="AG275">
            <v>0.26235923613232509</v>
          </cell>
          <cell r="AH275">
            <v>17.7</v>
          </cell>
          <cell r="AI275">
            <v>41900</v>
          </cell>
          <cell r="AJ275">
            <v>11.7</v>
          </cell>
        </row>
        <row r="276">
          <cell r="A276" t="str">
            <v>1008</v>
          </cell>
          <cell r="B276" t="str">
            <v>100804201</v>
          </cell>
          <cell r="D276" t="str">
            <v>1008042</v>
          </cell>
          <cell r="E276" t="str">
            <v>1040</v>
          </cell>
          <cell r="F276" t="str">
            <v>10</v>
          </cell>
          <cell r="G276">
            <v>520.94871140999999</v>
          </cell>
          <cell r="H276">
            <v>516.62870081000005</v>
          </cell>
          <cell r="I276">
            <v>516.99366018000001</v>
          </cell>
          <cell r="J276">
            <v>33.333333330000002</v>
          </cell>
          <cell r="K276">
            <v>9.9378881999999997</v>
          </cell>
          <cell r="L276">
            <v>9.2943138100000002</v>
          </cell>
          <cell r="M276">
            <v>9.4015390799999992</v>
          </cell>
          <cell r="N276">
            <v>11.27814244</v>
          </cell>
          <cell r="O276">
            <v>57.875</v>
          </cell>
          <cell r="P276">
            <v>9.4015390799999992</v>
          </cell>
          <cell r="Q276">
            <v>91.5</v>
          </cell>
          <cell r="R276">
            <v>42.33995299</v>
          </cell>
          <cell r="S276">
            <v>10.7</v>
          </cell>
          <cell r="T276">
            <v>9.2943138100000002</v>
          </cell>
          <cell r="U276">
            <v>9.2972517400000001</v>
          </cell>
          <cell r="V276">
            <v>9.2943138100000002</v>
          </cell>
          <cell r="W276">
            <v>46</v>
          </cell>
          <cell r="X276">
            <v>78.7</v>
          </cell>
          <cell r="Y276">
            <v>22.7</v>
          </cell>
          <cell r="Z276">
            <v>27.6</v>
          </cell>
          <cell r="AA276">
            <v>22.7</v>
          </cell>
          <cell r="AB276">
            <v>9.1932959400000005</v>
          </cell>
          <cell r="AC276">
            <v>0.39694406999999998</v>
          </cell>
          <cell r="AD276">
            <v>258.14</v>
          </cell>
          <cell r="AE276">
            <v>67.17847415</v>
          </cell>
          <cell r="AF276">
            <v>54.201599999999999</v>
          </cell>
          <cell r="AG276">
            <v>0.23694441505898819</v>
          </cell>
          <cell r="AH276">
            <v>17.7</v>
          </cell>
          <cell r="AI276">
            <v>41900</v>
          </cell>
          <cell r="AJ276">
            <v>11.7</v>
          </cell>
        </row>
        <row r="277">
          <cell r="A277" t="str">
            <v>1008</v>
          </cell>
          <cell r="B277" t="str">
            <v>100804301</v>
          </cell>
          <cell r="D277" t="str">
            <v>1008043</v>
          </cell>
          <cell r="E277" t="str">
            <v>1040</v>
          </cell>
          <cell r="F277" t="str">
            <v>10</v>
          </cell>
          <cell r="G277">
            <v>520.94871140999999</v>
          </cell>
          <cell r="H277">
            <v>516.62870081000005</v>
          </cell>
          <cell r="I277">
            <v>516.99366018000001</v>
          </cell>
          <cell r="J277">
            <v>33.333333330000002</v>
          </cell>
          <cell r="K277">
            <v>9.9378881999999997</v>
          </cell>
          <cell r="L277">
            <v>9.2631225599999993</v>
          </cell>
          <cell r="M277">
            <v>9.2631225599999993</v>
          </cell>
          <cell r="N277">
            <v>11.27814244</v>
          </cell>
          <cell r="O277">
            <v>57.875</v>
          </cell>
          <cell r="P277">
            <v>9.2631225599999993</v>
          </cell>
          <cell r="Q277">
            <v>91.5</v>
          </cell>
          <cell r="R277">
            <v>42.33995299</v>
          </cell>
          <cell r="S277">
            <v>10.7</v>
          </cell>
          <cell r="T277">
            <v>9.2631225599999993</v>
          </cell>
          <cell r="U277">
            <v>9.2631225599999993</v>
          </cell>
          <cell r="V277">
            <v>7.5569505699999997</v>
          </cell>
          <cell r="W277">
            <v>46</v>
          </cell>
          <cell r="X277">
            <v>78.7</v>
          </cell>
          <cell r="Y277">
            <v>22.7</v>
          </cell>
          <cell r="Z277">
            <v>27.6</v>
          </cell>
          <cell r="AA277">
            <v>22.7</v>
          </cell>
          <cell r="AB277">
            <v>9.0612601500000007</v>
          </cell>
          <cell r="AC277">
            <v>1.9258049999999999E-2</v>
          </cell>
          <cell r="AD277">
            <v>258.14</v>
          </cell>
          <cell r="AE277">
            <v>67.17847415</v>
          </cell>
          <cell r="AF277">
            <v>54.201599999999999</v>
          </cell>
          <cell r="AG277">
            <v>0.23116996367307957</v>
          </cell>
          <cell r="AH277">
            <v>17.7</v>
          </cell>
          <cell r="AI277">
            <v>41900</v>
          </cell>
          <cell r="AJ277">
            <v>11.7</v>
          </cell>
        </row>
        <row r="278">
          <cell r="A278" t="str">
            <v>1008</v>
          </cell>
          <cell r="B278" t="str">
            <v>100804401</v>
          </cell>
          <cell r="D278" t="str">
            <v>1008044</v>
          </cell>
          <cell r="E278" t="str">
            <v>1040</v>
          </cell>
          <cell r="F278" t="str">
            <v>10</v>
          </cell>
          <cell r="G278">
            <v>520.94871140999999</v>
          </cell>
          <cell r="H278">
            <v>516.62870081000005</v>
          </cell>
          <cell r="I278">
            <v>516.99366018000001</v>
          </cell>
          <cell r="J278">
            <v>33.333333330000002</v>
          </cell>
          <cell r="K278">
            <v>9.9378881999999997</v>
          </cell>
          <cell r="L278">
            <v>7.6083744699999993</v>
          </cell>
          <cell r="M278">
            <v>7.6083744699999993</v>
          </cell>
          <cell r="N278">
            <v>11.27814244</v>
          </cell>
          <cell r="O278">
            <v>57.875</v>
          </cell>
          <cell r="P278">
            <v>7.9113240200000003</v>
          </cell>
          <cell r="Q278">
            <v>91.5</v>
          </cell>
          <cell r="R278">
            <v>42.33995299</v>
          </cell>
          <cell r="S278">
            <v>10.7</v>
          </cell>
          <cell r="T278">
            <v>7.6083744699999993</v>
          </cell>
          <cell r="U278">
            <v>7.6083744699999993</v>
          </cell>
          <cell r="V278">
            <v>7.6083744699999993</v>
          </cell>
          <cell r="W278">
            <v>46</v>
          </cell>
          <cell r="X278">
            <v>78.7</v>
          </cell>
          <cell r="Y278">
            <v>22.7</v>
          </cell>
          <cell r="Z278">
            <v>27.6</v>
          </cell>
          <cell r="AA278">
            <v>22.7</v>
          </cell>
          <cell r="AB278">
            <v>7.3975615399999999</v>
          </cell>
          <cell r="AC278">
            <v>0.99279863000000002</v>
          </cell>
          <cell r="AD278">
            <v>258.14</v>
          </cell>
          <cell r="AE278">
            <v>67.17847415</v>
          </cell>
          <cell r="AF278">
            <v>54.201599999999999</v>
          </cell>
          <cell r="AG278">
            <v>0.28178994604783264</v>
          </cell>
          <cell r="AH278">
            <v>17.7</v>
          </cell>
          <cell r="AI278">
            <v>41900</v>
          </cell>
          <cell r="AJ278">
            <v>11.7</v>
          </cell>
        </row>
        <row r="279">
          <cell r="A279" t="str">
            <v>1008</v>
          </cell>
          <cell r="B279" t="str">
            <v>100804501</v>
          </cell>
          <cell r="D279" t="str">
            <v>1008045</v>
          </cell>
          <cell r="E279" t="str">
            <v>1040</v>
          </cell>
          <cell r="F279" t="str">
            <v>10</v>
          </cell>
          <cell r="G279">
            <v>520.94871140999999</v>
          </cell>
          <cell r="H279">
            <v>516.62870081000005</v>
          </cell>
          <cell r="I279">
            <v>516.99366018000001</v>
          </cell>
          <cell r="J279">
            <v>33.333333330000002</v>
          </cell>
          <cell r="K279">
            <v>9.9378881999999997</v>
          </cell>
          <cell r="L279">
            <v>9.4334839200000005</v>
          </cell>
          <cell r="M279">
            <v>9.4334839200000005</v>
          </cell>
          <cell r="N279">
            <v>11.27814244</v>
          </cell>
          <cell r="O279">
            <v>57.875</v>
          </cell>
          <cell r="P279">
            <v>9.4334839200000005</v>
          </cell>
          <cell r="Q279">
            <v>91.5</v>
          </cell>
          <cell r="R279">
            <v>42.33995299</v>
          </cell>
          <cell r="S279">
            <v>10.7</v>
          </cell>
          <cell r="T279">
            <v>9.4334839200000005</v>
          </cell>
          <cell r="U279">
            <v>9.4334839200000005</v>
          </cell>
          <cell r="V279">
            <v>8.0949887599999997</v>
          </cell>
          <cell r="W279">
            <v>46</v>
          </cell>
          <cell r="X279">
            <v>78.7</v>
          </cell>
          <cell r="Y279">
            <v>22.7</v>
          </cell>
          <cell r="Z279">
            <v>27.6</v>
          </cell>
          <cell r="AA279">
            <v>22.7</v>
          </cell>
          <cell r="AB279">
            <v>9.5201018899999994</v>
          </cell>
          <cell r="AC279">
            <v>0</v>
          </cell>
          <cell r="AD279">
            <v>258.14</v>
          </cell>
          <cell r="AE279">
            <v>67.17847415</v>
          </cell>
          <cell r="AF279">
            <v>54.201599999999999</v>
          </cell>
          <cell r="AG279">
            <v>0.22719019416092409</v>
          </cell>
          <cell r="AH279">
            <v>17.7</v>
          </cell>
          <cell r="AI279">
            <v>41900</v>
          </cell>
          <cell r="AJ279">
            <v>11.7</v>
          </cell>
        </row>
        <row r="280">
          <cell r="A280" t="str">
            <v>1008</v>
          </cell>
          <cell r="B280" t="str">
            <v>100804601</v>
          </cell>
          <cell r="D280" t="str">
            <v>1008046</v>
          </cell>
          <cell r="E280" t="str">
            <v>1040</v>
          </cell>
          <cell r="F280" t="str">
            <v>10</v>
          </cell>
          <cell r="G280">
            <v>520.94871140999999</v>
          </cell>
          <cell r="H280">
            <v>516.62870081000005</v>
          </cell>
          <cell r="I280">
            <v>516.99366018000001</v>
          </cell>
          <cell r="J280">
            <v>33.333333330000002</v>
          </cell>
          <cell r="K280">
            <v>9.9378881999999997</v>
          </cell>
          <cell r="L280">
            <v>9.0223226200000006</v>
          </cell>
          <cell r="M280">
            <v>10.690284439999999</v>
          </cell>
          <cell r="N280">
            <v>11.27814244</v>
          </cell>
          <cell r="O280">
            <v>57.875</v>
          </cell>
          <cell r="P280">
            <v>10.692899000000001</v>
          </cell>
          <cell r="Q280">
            <v>91.5</v>
          </cell>
          <cell r="R280">
            <v>42.33995299</v>
          </cell>
          <cell r="S280">
            <v>10.7</v>
          </cell>
          <cell r="T280">
            <v>9.0994088099999999</v>
          </cell>
          <cell r="U280">
            <v>9.7199252299999994</v>
          </cell>
          <cell r="V280">
            <v>9.0321701900000004</v>
          </cell>
          <cell r="W280">
            <v>46</v>
          </cell>
          <cell r="X280">
            <v>78.7</v>
          </cell>
          <cell r="Y280">
            <v>22.7</v>
          </cell>
          <cell r="Z280">
            <v>27.6</v>
          </cell>
          <cell r="AA280">
            <v>22.7</v>
          </cell>
          <cell r="AB280">
            <v>10.53324222</v>
          </cell>
          <cell r="AC280">
            <v>0.22483002999999999</v>
          </cell>
          <cell r="AD280">
            <v>258.14</v>
          </cell>
          <cell r="AE280">
            <v>67.17847415</v>
          </cell>
          <cell r="AF280">
            <v>54.201599999999999</v>
          </cell>
          <cell r="AG280">
            <v>0.21748566371835909</v>
          </cell>
          <cell r="AH280">
            <v>17.7</v>
          </cell>
          <cell r="AI280">
            <v>41900</v>
          </cell>
          <cell r="AJ280">
            <v>11.7</v>
          </cell>
        </row>
        <row r="281">
          <cell r="A281" t="str">
            <v>1008</v>
          </cell>
          <cell r="B281" t="str">
            <v>100804701</v>
          </cell>
          <cell r="D281" t="str">
            <v>1008047</v>
          </cell>
          <cell r="E281" t="str">
            <v>1040</v>
          </cell>
          <cell r="F281" t="str">
            <v>10</v>
          </cell>
          <cell r="G281">
            <v>520.94871140999999</v>
          </cell>
          <cell r="H281">
            <v>516.62870081000005</v>
          </cell>
          <cell r="I281">
            <v>516.99366018000001</v>
          </cell>
          <cell r="J281">
            <v>33.333333330000002</v>
          </cell>
          <cell r="K281">
            <v>9.9378881999999997</v>
          </cell>
          <cell r="L281">
            <v>9.6980611200000002</v>
          </cell>
          <cell r="M281">
            <v>9.8389490300000002</v>
          </cell>
          <cell r="N281">
            <v>11.27814244</v>
          </cell>
          <cell r="O281">
            <v>57.875</v>
          </cell>
          <cell r="P281">
            <v>9.8389490300000002</v>
          </cell>
          <cell r="Q281">
            <v>91.5</v>
          </cell>
          <cell r="R281">
            <v>42.33995299</v>
          </cell>
          <cell r="S281">
            <v>10.7</v>
          </cell>
          <cell r="T281">
            <v>9.6980611200000002</v>
          </cell>
          <cell r="U281">
            <v>9.8085173099999992</v>
          </cell>
          <cell r="V281">
            <v>9.6980611200000002</v>
          </cell>
          <cell r="W281">
            <v>46</v>
          </cell>
          <cell r="X281">
            <v>78.7</v>
          </cell>
          <cell r="Y281">
            <v>22.7</v>
          </cell>
          <cell r="Z281">
            <v>27.6</v>
          </cell>
          <cell r="AA281">
            <v>22.7</v>
          </cell>
          <cell r="AB281">
            <v>9.7482362699999996</v>
          </cell>
          <cell r="AC281">
            <v>0</v>
          </cell>
          <cell r="AD281">
            <v>258.14</v>
          </cell>
          <cell r="AE281">
            <v>67.17847415</v>
          </cell>
          <cell r="AF281">
            <v>54.201599999999999</v>
          </cell>
          <cell r="AG281">
            <v>0.27988207421409583</v>
          </cell>
          <cell r="AH281">
            <v>17.7</v>
          </cell>
          <cell r="AI281">
            <v>41900</v>
          </cell>
          <cell r="AJ281">
            <v>11.7</v>
          </cell>
        </row>
        <row r="282">
          <cell r="A282" t="str">
            <v>1008</v>
          </cell>
          <cell r="B282" t="str">
            <v>100804801</v>
          </cell>
          <cell r="D282" t="str">
            <v>1008048</v>
          </cell>
          <cell r="E282" t="str">
            <v>1040</v>
          </cell>
          <cell r="F282" t="str">
            <v>10</v>
          </cell>
          <cell r="G282">
            <v>520.94871140999999</v>
          </cell>
          <cell r="H282">
            <v>516.62870081000005</v>
          </cell>
          <cell r="I282">
            <v>516.99366018000001</v>
          </cell>
          <cell r="J282">
            <v>33.333333330000002</v>
          </cell>
          <cell r="K282">
            <v>9.9378881999999997</v>
          </cell>
          <cell r="L282">
            <v>7.6473088300000001</v>
          </cell>
          <cell r="M282">
            <v>10.81977828</v>
          </cell>
          <cell r="N282">
            <v>11.27814244</v>
          </cell>
          <cell r="O282">
            <v>57.875</v>
          </cell>
          <cell r="P282">
            <v>10.81977828</v>
          </cell>
          <cell r="Q282">
            <v>91.5</v>
          </cell>
          <cell r="R282">
            <v>42.33995299</v>
          </cell>
          <cell r="S282">
            <v>10.7</v>
          </cell>
          <cell r="T282">
            <v>9.6483372099999993</v>
          </cell>
          <cell r="U282">
            <v>7.6473088300000001</v>
          </cell>
          <cell r="V282">
            <v>7.6473088300000001</v>
          </cell>
          <cell r="W282">
            <v>46</v>
          </cell>
          <cell r="X282">
            <v>78.7</v>
          </cell>
          <cell r="Y282">
            <v>22.7</v>
          </cell>
          <cell r="Z282">
            <v>27.6</v>
          </cell>
          <cell r="AA282">
            <v>22.7</v>
          </cell>
          <cell r="AB282">
            <v>10.741816740000001</v>
          </cell>
          <cell r="AC282">
            <v>0.53510502999999998</v>
          </cell>
          <cell r="AD282">
            <v>258.14</v>
          </cell>
          <cell r="AE282">
            <v>67.17847415</v>
          </cell>
          <cell r="AF282">
            <v>54.201599999999999</v>
          </cell>
          <cell r="AG282">
            <v>0.25114222260351704</v>
          </cell>
          <cell r="AH282">
            <v>17.7</v>
          </cell>
          <cell r="AI282">
            <v>41900</v>
          </cell>
          <cell r="AJ282">
            <v>11.7</v>
          </cell>
        </row>
        <row r="283">
          <cell r="A283" t="str">
            <v>1008</v>
          </cell>
          <cell r="B283" t="str">
            <v>100804901</v>
          </cell>
          <cell r="D283" t="str">
            <v>1008049</v>
          </cell>
          <cell r="E283" t="str">
            <v>1040</v>
          </cell>
          <cell r="F283" t="str">
            <v>10</v>
          </cell>
          <cell r="G283">
            <v>520.94871140999999</v>
          </cell>
          <cell r="H283">
            <v>516.62870081000005</v>
          </cell>
          <cell r="I283">
            <v>516.99366018000001</v>
          </cell>
          <cell r="J283">
            <v>33.333333330000002</v>
          </cell>
          <cell r="K283">
            <v>9.9378881999999997</v>
          </cell>
          <cell r="L283">
            <v>7.7406644</v>
          </cell>
          <cell r="M283">
            <v>10.81512749</v>
          </cell>
          <cell r="N283">
            <v>11.27814244</v>
          </cell>
          <cell r="O283">
            <v>57.875</v>
          </cell>
          <cell r="P283">
            <v>10.81512749</v>
          </cell>
          <cell r="Q283">
            <v>91.5</v>
          </cell>
          <cell r="R283">
            <v>42.33995299</v>
          </cell>
          <cell r="S283">
            <v>10.7</v>
          </cell>
          <cell r="T283">
            <v>7.7406644</v>
          </cell>
          <cell r="U283">
            <v>10.09050639</v>
          </cell>
          <cell r="V283">
            <v>7.7406644</v>
          </cell>
          <cell r="W283">
            <v>46</v>
          </cell>
          <cell r="X283">
            <v>78.7</v>
          </cell>
          <cell r="Y283">
            <v>22.7</v>
          </cell>
          <cell r="Z283">
            <v>27.6</v>
          </cell>
          <cell r="AA283">
            <v>22.7</v>
          </cell>
          <cell r="AB283">
            <v>10.40468699</v>
          </cell>
          <cell r="AC283">
            <v>0.86100356</v>
          </cell>
          <cell r="AD283">
            <v>258.14</v>
          </cell>
          <cell r="AE283">
            <v>67.17847415</v>
          </cell>
          <cell r="AF283">
            <v>54.201599999999999</v>
          </cell>
          <cell r="AG283">
            <v>0.22055505904198527</v>
          </cell>
          <cell r="AH283">
            <v>17.7</v>
          </cell>
          <cell r="AI283">
            <v>41900</v>
          </cell>
          <cell r="AJ283">
            <v>11.7</v>
          </cell>
        </row>
        <row r="284">
          <cell r="A284" t="str">
            <v>1008</v>
          </cell>
          <cell r="B284" t="str">
            <v>100805201</v>
          </cell>
          <cell r="D284" t="str">
            <v>1008052</v>
          </cell>
          <cell r="E284" t="str">
            <v>1040</v>
          </cell>
          <cell r="F284" t="str">
            <v>10</v>
          </cell>
          <cell r="G284">
            <v>520.94871140999999</v>
          </cell>
          <cell r="H284">
            <v>516.62870081000005</v>
          </cell>
          <cell r="I284">
            <v>516.99366018000001</v>
          </cell>
          <cell r="J284">
            <v>33.333333330000002</v>
          </cell>
          <cell r="K284">
            <v>9.9378881999999997</v>
          </cell>
          <cell r="L284">
            <v>8.74033674</v>
          </cell>
          <cell r="M284">
            <v>11.225243389999999</v>
          </cell>
          <cell r="N284">
            <v>11.27814244</v>
          </cell>
          <cell r="O284">
            <v>57.875</v>
          </cell>
          <cell r="P284">
            <v>11.225243389999999</v>
          </cell>
          <cell r="Q284">
            <v>91.5</v>
          </cell>
          <cell r="R284">
            <v>42.33995299</v>
          </cell>
          <cell r="S284">
            <v>10.7</v>
          </cell>
          <cell r="T284">
            <v>9.6875678500000006</v>
          </cell>
          <cell r="U284">
            <v>9.6875678500000006</v>
          </cell>
          <cell r="V284">
            <v>8.8508042000000007</v>
          </cell>
          <cell r="W284">
            <v>46</v>
          </cell>
          <cell r="X284">
            <v>78.7</v>
          </cell>
          <cell r="Y284">
            <v>22.7</v>
          </cell>
          <cell r="Z284">
            <v>27.6</v>
          </cell>
          <cell r="AA284">
            <v>22.7</v>
          </cell>
          <cell r="AB284">
            <v>10.741816740000001</v>
          </cell>
          <cell r="AC284">
            <v>0</v>
          </cell>
          <cell r="AD284">
            <v>258.14</v>
          </cell>
          <cell r="AE284">
            <v>67.17847415</v>
          </cell>
          <cell r="AF284">
            <v>54.8245</v>
          </cell>
          <cell r="AG284">
            <v>0.25920381043276924</v>
          </cell>
          <cell r="AH284">
            <v>17.7</v>
          </cell>
          <cell r="AI284">
            <v>41900</v>
          </cell>
          <cell r="AJ284">
            <v>11.7</v>
          </cell>
        </row>
        <row r="285">
          <cell r="A285" t="str">
            <v>1008</v>
          </cell>
          <cell r="B285" t="str">
            <v>100805301</v>
          </cell>
          <cell r="D285" t="str">
            <v>1008053</v>
          </cell>
          <cell r="E285" t="str">
            <v>1040</v>
          </cell>
          <cell r="F285" t="str">
            <v>10</v>
          </cell>
          <cell r="G285">
            <v>520.94871140999999</v>
          </cell>
          <cell r="H285">
            <v>516.62870081000005</v>
          </cell>
          <cell r="I285">
            <v>516.99366018000001</v>
          </cell>
          <cell r="J285">
            <v>33.333333330000002</v>
          </cell>
          <cell r="K285">
            <v>9.9378881999999997</v>
          </cell>
          <cell r="L285">
            <v>7.4529823300000002</v>
          </cell>
          <cell r="M285">
            <v>11.225243389999999</v>
          </cell>
          <cell r="N285">
            <v>11.27814244</v>
          </cell>
          <cell r="O285">
            <v>57.875</v>
          </cell>
          <cell r="P285">
            <v>11.225243389999999</v>
          </cell>
          <cell r="Q285">
            <v>91.5</v>
          </cell>
          <cell r="R285">
            <v>42.33995299</v>
          </cell>
          <cell r="S285">
            <v>10.7</v>
          </cell>
          <cell r="T285">
            <v>9.3761090199999995</v>
          </cell>
          <cell r="U285">
            <v>9.3767019099999995</v>
          </cell>
          <cell r="V285">
            <v>9.3761090199999995</v>
          </cell>
          <cell r="W285">
            <v>46</v>
          </cell>
          <cell r="X285">
            <v>78.7</v>
          </cell>
          <cell r="Y285">
            <v>22.7</v>
          </cell>
          <cell r="Z285">
            <v>27.6</v>
          </cell>
          <cell r="AA285">
            <v>22.7</v>
          </cell>
          <cell r="AB285">
            <v>10.741816740000001</v>
          </cell>
          <cell r="AC285">
            <v>0</v>
          </cell>
          <cell r="AD285">
            <v>258.14</v>
          </cell>
          <cell r="AE285">
            <v>67.17847415</v>
          </cell>
          <cell r="AF285">
            <v>54.8245</v>
          </cell>
          <cell r="AG285">
            <v>0.25222217286180759</v>
          </cell>
          <cell r="AH285">
            <v>17.7</v>
          </cell>
          <cell r="AI285">
            <v>41900</v>
          </cell>
          <cell r="AJ285">
            <v>11.7</v>
          </cell>
        </row>
        <row r="286">
          <cell r="A286" t="str">
            <v>1008</v>
          </cell>
          <cell r="B286" t="str">
            <v>100805401</v>
          </cell>
          <cell r="D286" t="str">
            <v>1008054</v>
          </cell>
          <cell r="E286" t="str">
            <v>1040</v>
          </cell>
          <cell r="F286" t="str">
            <v>10</v>
          </cell>
          <cell r="G286">
            <v>520.94871140999999</v>
          </cell>
          <cell r="H286">
            <v>516.62870081000005</v>
          </cell>
          <cell r="I286">
            <v>516.99366018000001</v>
          </cell>
          <cell r="J286">
            <v>33.333333330000002</v>
          </cell>
          <cell r="K286">
            <v>9.9378881999999997</v>
          </cell>
          <cell r="L286">
            <v>7.9298464299999996</v>
          </cell>
          <cell r="M286">
            <v>11.225243389999999</v>
          </cell>
          <cell r="N286">
            <v>11.27814244</v>
          </cell>
          <cell r="O286">
            <v>57.875</v>
          </cell>
          <cell r="P286">
            <v>11.225243389999999</v>
          </cell>
          <cell r="Q286">
            <v>91.5</v>
          </cell>
          <cell r="R286">
            <v>42.33995299</v>
          </cell>
          <cell r="S286">
            <v>10.7</v>
          </cell>
          <cell r="T286">
            <v>9.8366530599999997</v>
          </cell>
          <cell r="U286">
            <v>9.6154720900000008</v>
          </cell>
          <cell r="V286">
            <v>7.9298464299999996</v>
          </cell>
          <cell r="W286">
            <v>46</v>
          </cell>
          <cell r="X286">
            <v>78.7</v>
          </cell>
          <cell r="Y286">
            <v>22.7</v>
          </cell>
          <cell r="Z286">
            <v>27.6</v>
          </cell>
          <cell r="AA286">
            <v>22.7</v>
          </cell>
          <cell r="AB286">
            <v>10.741816740000001</v>
          </cell>
          <cell r="AC286">
            <v>0</v>
          </cell>
          <cell r="AD286">
            <v>258.14</v>
          </cell>
          <cell r="AE286">
            <v>67.17847415</v>
          </cell>
          <cell r="AF286">
            <v>54.8245</v>
          </cell>
          <cell r="AG286">
            <v>0.21461731456689534</v>
          </cell>
          <cell r="AH286">
            <v>17.7</v>
          </cell>
          <cell r="AI286">
            <v>41900</v>
          </cell>
          <cell r="AJ286">
            <v>11.7</v>
          </cell>
        </row>
        <row r="287">
          <cell r="A287" t="str">
            <v>1008</v>
          </cell>
          <cell r="B287" t="str">
            <v>100805501</v>
          </cell>
          <cell r="D287" t="str">
            <v>1008055</v>
          </cell>
          <cell r="E287" t="str">
            <v>1040</v>
          </cell>
          <cell r="F287" t="str">
            <v>10</v>
          </cell>
          <cell r="G287">
            <v>520.94871140999999</v>
          </cell>
          <cell r="H287">
            <v>516.62870081000005</v>
          </cell>
          <cell r="I287">
            <v>516.99366018000001</v>
          </cell>
          <cell r="J287">
            <v>33.333333330000002</v>
          </cell>
          <cell r="K287">
            <v>9.9378881999999997</v>
          </cell>
          <cell r="L287">
            <v>8.74033674</v>
          </cell>
          <cell r="M287">
            <v>11.225243389999999</v>
          </cell>
          <cell r="N287">
            <v>11.27814244</v>
          </cell>
          <cell r="O287">
            <v>57.875</v>
          </cell>
          <cell r="P287">
            <v>11.225243389999999</v>
          </cell>
          <cell r="Q287">
            <v>91.5</v>
          </cell>
          <cell r="R287">
            <v>42.33995299</v>
          </cell>
          <cell r="S287">
            <v>10.7</v>
          </cell>
          <cell r="T287">
            <v>9.8389490300000002</v>
          </cell>
          <cell r="U287">
            <v>9.8389490300000002</v>
          </cell>
          <cell r="V287">
            <v>8.74033674</v>
          </cell>
          <cell r="W287">
            <v>46</v>
          </cell>
          <cell r="X287">
            <v>78.7</v>
          </cell>
          <cell r="Y287">
            <v>22.7</v>
          </cell>
          <cell r="Z287">
            <v>27.6</v>
          </cell>
          <cell r="AA287">
            <v>22.7</v>
          </cell>
          <cell r="AB287">
            <v>10.741816740000001</v>
          </cell>
          <cell r="AC287">
            <v>0</v>
          </cell>
          <cell r="AD287">
            <v>258.14</v>
          </cell>
          <cell r="AE287">
            <v>67.17847415</v>
          </cell>
          <cell r="AF287">
            <v>54.8245</v>
          </cell>
          <cell r="AG287">
            <v>0.26473569497442945</v>
          </cell>
          <cell r="AH287">
            <v>17.7</v>
          </cell>
          <cell r="AI287">
            <v>41900</v>
          </cell>
          <cell r="AJ287">
            <v>11.7</v>
          </cell>
        </row>
        <row r="288">
          <cell r="A288" t="str">
            <v>1008</v>
          </cell>
          <cell r="B288" t="str">
            <v>100805601</v>
          </cell>
          <cell r="D288" t="str">
            <v>1008056</v>
          </cell>
          <cell r="E288" t="str">
            <v>1040</v>
          </cell>
          <cell r="F288" t="str">
            <v>10</v>
          </cell>
          <cell r="G288">
            <v>520.94871140999999</v>
          </cell>
          <cell r="H288">
            <v>516.62870081000005</v>
          </cell>
          <cell r="I288">
            <v>516.99366018000001</v>
          </cell>
          <cell r="J288">
            <v>33.333333330000002</v>
          </cell>
          <cell r="K288">
            <v>9.9378881999999997</v>
          </cell>
          <cell r="L288">
            <v>8.40447232</v>
          </cell>
          <cell r="M288">
            <v>11.225243389999999</v>
          </cell>
          <cell r="N288">
            <v>11.27814244</v>
          </cell>
          <cell r="O288">
            <v>57.875</v>
          </cell>
          <cell r="P288">
            <v>11.225243389999999</v>
          </cell>
          <cell r="Q288">
            <v>91.5</v>
          </cell>
          <cell r="R288">
            <v>42.33995299</v>
          </cell>
          <cell r="S288">
            <v>10.7</v>
          </cell>
          <cell r="T288">
            <v>9.8311856399999993</v>
          </cell>
          <cell r="U288">
            <v>9.8311856399999993</v>
          </cell>
          <cell r="V288">
            <v>9.4334839200000005</v>
          </cell>
          <cell r="W288">
            <v>46</v>
          </cell>
          <cell r="X288">
            <v>78.7</v>
          </cell>
          <cell r="Y288">
            <v>22.7</v>
          </cell>
          <cell r="Z288">
            <v>27.6</v>
          </cell>
          <cell r="AA288">
            <v>22.7</v>
          </cell>
          <cell r="AB288">
            <v>10.741816740000001</v>
          </cell>
          <cell r="AC288">
            <v>0</v>
          </cell>
          <cell r="AD288">
            <v>258.14</v>
          </cell>
          <cell r="AE288">
            <v>67.17847415</v>
          </cell>
          <cell r="AF288">
            <v>54.8245</v>
          </cell>
          <cell r="AG288">
            <v>0.24171562405488051</v>
          </cell>
          <cell r="AH288">
            <v>17.7</v>
          </cell>
          <cell r="AI288">
            <v>41900</v>
          </cell>
          <cell r="AJ288">
            <v>11.7</v>
          </cell>
        </row>
        <row r="289">
          <cell r="A289" t="str">
            <v>1008</v>
          </cell>
          <cell r="B289" t="str">
            <v>100805801</v>
          </cell>
          <cell r="D289" t="str">
            <v>1008058</v>
          </cell>
          <cell r="E289" t="str">
            <v>1040</v>
          </cell>
          <cell r="F289" t="str">
            <v>10</v>
          </cell>
          <cell r="G289">
            <v>520.94871140999999</v>
          </cell>
          <cell r="H289">
            <v>516.62870081000005</v>
          </cell>
          <cell r="I289">
            <v>516.99366018000001</v>
          </cell>
          <cell r="J289">
            <v>33.333333330000002</v>
          </cell>
          <cell r="K289">
            <v>9.9378881999999997</v>
          </cell>
          <cell r="L289">
            <v>9.4805201700000001</v>
          </cell>
          <cell r="M289">
            <v>11.1133132</v>
          </cell>
          <cell r="N289">
            <v>11.27814244</v>
          </cell>
          <cell r="O289">
            <v>57.875</v>
          </cell>
          <cell r="P289">
            <v>11.139554779999999</v>
          </cell>
          <cell r="Q289">
            <v>91.5</v>
          </cell>
          <cell r="R289">
            <v>42.33995299</v>
          </cell>
          <cell r="S289">
            <v>10.7</v>
          </cell>
          <cell r="T289">
            <v>9.6725638099999998</v>
          </cell>
          <cell r="U289">
            <v>9.7438468300000007</v>
          </cell>
          <cell r="V289">
            <v>9.6593756899999992</v>
          </cell>
          <cell r="W289">
            <v>46</v>
          </cell>
          <cell r="X289">
            <v>78.7</v>
          </cell>
          <cell r="Y289">
            <v>22.7</v>
          </cell>
          <cell r="Z289">
            <v>27.6</v>
          </cell>
          <cell r="AA289">
            <v>22.7</v>
          </cell>
          <cell r="AB289">
            <v>10.00174792</v>
          </cell>
          <cell r="AC289">
            <v>0.19060503000000001</v>
          </cell>
          <cell r="AD289">
            <v>258.14</v>
          </cell>
          <cell r="AE289">
            <v>67.17847415</v>
          </cell>
          <cell r="AF289">
            <v>54.8245</v>
          </cell>
          <cell r="AG289">
            <v>0.26431458710478567</v>
          </cell>
          <cell r="AH289">
            <v>17.7</v>
          </cell>
          <cell r="AI289">
            <v>41900</v>
          </cell>
          <cell r="AJ289">
            <v>11.7</v>
          </cell>
        </row>
        <row r="290">
          <cell r="A290" t="str">
            <v>1008</v>
          </cell>
          <cell r="B290" t="str">
            <v>100805901</v>
          </cell>
          <cell r="D290" t="str">
            <v>1008059</v>
          </cell>
          <cell r="E290" t="str">
            <v>1040</v>
          </cell>
          <cell r="F290" t="str">
            <v>10</v>
          </cell>
          <cell r="G290">
            <v>520.94871140999999</v>
          </cell>
          <cell r="H290">
            <v>516.62870081000005</v>
          </cell>
          <cell r="I290">
            <v>516.99366018000001</v>
          </cell>
          <cell r="J290">
            <v>33.333333330000002</v>
          </cell>
          <cell r="K290">
            <v>9.9378881999999997</v>
          </cell>
          <cell r="L290">
            <v>7.2399325899999996</v>
          </cell>
          <cell r="M290">
            <v>11.225243389999999</v>
          </cell>
          <cell r="N290">
            <v>11.27814244</v>
          </cell>
          <cell r="O290">
            <v>57.875</v>
          </cell>
          <cell r="P290">
            <v>11.225243389999999</v>
          </cell>
          <cell r="Q290">
            <v>91.5</v>
          </cell>
          <cell r="R290">
            <v>42.33995299</v>
          </cell>
          <cell r="S290">
            <v>10.7</v>
          </cell>
          <cell r="T290">
            <v>9.4108292299999992</v>
          </cell>
          <cell r="U290">
            <v>9.4108292299999992</v>
          </cell>
          <cell r="V290">
            <v>9.4108292299999992</v>
          </cell>
          <cell r="W290">
            <v>46</v>
          </cell>
          <cell r="X290">
            <v>78.7</v>
          </cell>
          <cell r="Y290">
            <v>22.7</v>
          </cell>
          <cell r="Z290">
            <v>27.6</v>
          </cell>
          <cell r="AA290">
            <v>22.7</v>
          </cell>
          <cell r="AB290">
            <v>9.0724566600000003</v>
          </cell>
          <cell r="AC290">
            <v>1</v>
          </cell>
          <cell r="AD290">
            <v>258.14</v>
          </cell>
          <cell r="AE290">
            <v>67.17847415</v>
          </cell>
          <cell r="AF290">
            <v>54.8245</v>
          </cell>
          <cell r="AG290">
            <v>0.25949050489290337</v>
          </cell>
          <cell r="AH290">
            <v>17.7</v>
          </cell>
          <cell r="AI290">
            <v>41900</v>
          </cell>
          <cell r="AJ290">
            <v>11.7</v>
          </cell>
        </row>
        <row r="291">
          <cell r="A291" t="str">
            <v>1008</v>
          </cell>
          <cell r="B291" t="str">
            <v>100806001</v>
          </cell>
          <cell r="D291" t="str">
            <v>1008060</v>
          </cell>
          <cell r="E291" t="str">
            <v>1040</v>
          </cell>
          <cell r="F291" t="str">
            <v>10</v>
          </cell>
          <cell r="G291">
            <v>520.94871140999999</v>
          </cell>
          <cell r="H291">
            <v>516.62870081000005</v>
          </cell>
          <cell r="I291">
            <v>516.99366018000001</v>
          </cell>
          <cell r="J291">
            <v>33.333333330000002</v>
          </cell>
          <cell r="K291">
            <v>9.9378881999999997</v>
          </cell>
          <cell r="L291">
            <v>7.425357889999999</v>
          </cell>
          <cell r="M291">
            <v>11.225243389999999</v>
          </cell>
          <cell r="N291">
            <v>11.27814244</v>
          </cell>
          <cell r="O291">
            <v>57.875</v>
          </cell>
          <cell r="P291">
            <v>11.225243389999999</v>
          </cell>
          <cell r="Q291">
            <v>91.5</v>
          </cell>
          <cell r="R291">
            <v>42.33995299</v>
          </cell>
          <cell r="S291">
            <v>10.7</v>
          </cell>
          <cell r="T291">
            <v>7.425357889999999</v>
          </cell>
          <cell r="U291">
            <v>7.425357889999999</v>
          </cell>
          <cell r="V291">
            <v>7.425357889999999</v>
          </cell>
          <cell r="W291">
            <v>46</v>
          </cell>
          <cell r="X291">
            <v>78.7</v>
          </cell>
          <cell r="Y291">
            <v>22.7</v>
          </cell>
          <cell r="Z291">
            <v>27.6</v>
          </cell>
          <cell r="AA291">
            <v>22.7</v>
          </cell>
          <cell r="AB291">
            <v>9.9610014600000003</v>
          </cell>
          <cell r="AC291">
            <v>0</v>
          </cell>
          <cell r="AD291">
            <v>258.14</v>
          </cell>
          <cell r="AE291">
            <v>67.17847415</v>
          </cell>
          <cell r="AF291">
            <v>54.8245</v>
          </cell>
          <cell r="AG291">
            <v>0.25441526508474799</v>
          </cell>
          <cell r="AH291">
            <v>17.7</v>
          </cell>
          <cell r="AI291">
            <v>41900</v>
          </cell>
          <cell r="AJ291">
            <v>11.7</v>
          </cell>
        </row>
        <row r="292">
          <cell r="A292" t="str">
            <v>1008</v>
          </cell>
          <cell r="B292" t="str">
            <v>100806101</v>
          </cell>
          <cell r="D292" t="str">
            <v>1008061</v>
          </cell>
          <cell r="E292" t="str">
            <v>1040</v>
          </cell>
          <cell r="F292" t="str">
            <v>10</v>
          </cell>
          <cell r="G292">
            <v>520.94871140999999</v>
          </cell>
          <cell r="H292">
            <v>516.62870081000005</v>
          </cell>
          <cell r="I292">
            <v>516.99366018000001</v>
          </cell>
          <cell r="J292">
            <v>33.333333330000002</v>
          </cell>
          <cell r="K292">
            <v>9.9378881999999997</v>
          </cell>
          <cell r="L292">
            <v>7.9854843599999992</v>
          </cell>
          <cell r="M292">
            <v>10.93811228</v>
          </cell>
          <cell r="N292">
            <v>11.27814244</v>
          </cell>
          <cell r="O292">
            <v>57.875</v>
          </cell>
          <cell r="P292">
            <v>10.93811228</v>
          </cell>
          <cell r="Q292">
            <v>91.5</v>
          </cell>
          <cell r="R292">
            <v>42.33995299</v>
          </cell>
          <cell r="S292">
            <v>10.7</v>
          </cell>
          <cell r="T292">
            <v>7.9854843599999992</v>
          </cell>
          <cell r="U292">
            <v>7.9854843599999992</v>
          </cell>
          <cell r="V292">
            <v>7.9854843599999992</v>
          </cell>
          <cell r="W292">
            <v>46</v>
          </cell>
          <cell r="X292">
            <v>78.7</v>
          </cell>
          <cell r="Y292">
            <v>22.7</v>
          </cell>
          <cell r="Z292">
            <v>27.6</v>
          </cell>
          <cell r="AA292">
            <v>22.7</v>
          </cell>
          <cell r="AB292">
            <v>7.9854843599999992</v>
          </cell>
          <cell r="AC292">
            <v>1</v>
          </cell>
          <cell r="AD292">
            <v>258.14</v>
          </cell>
          <cell r="AE292">
            <v>67.17847415</v>
          </cell>
          <cell r="AF292">
            <v>54.8245</v>
          </cell>
          <cell r="AG292">
            <v>0.25290324597845248</v>
          </cell>
          <cell r="AH292">
            <v>17.7</v>
          </cell>
          <cell r="AI292">
            <v>41900</v>
          </cell>
          <cell r="AJ292">
            <v>11.7</v>
          </cell>
        </row>
        <row r="293">
          <cell r="A293" t="str">
            <v>1008</v>
          </cell>
          <cell r="B293" t="str">
            <v>100806201</v>
          </cell>
          <cell r="D293" t="str">
            <v>1008062</v>
          </cell>
          <cell r="E293" t="str">
            <v>1040</v>
          </cell>
          <cell r="F293" t="str">
            <v>10</v>
          </cell>
          <cell r="G293">
            <v>520.94871140999999</v>
          </cell>
          <cell r="H293">
            <v>516.62870081000005</v>
          </cell>
          <cell r="I293">
            <v>516.99366018000001</v>
          </cell>
          <cell r="J293">
            <v>33.333333330000002</v>
          </cell>
          <cell r="K293">
            <v>9.9378881999999997</v>
          </cell>
          <cell r="L293">
            <v>8.9072061900000001</v>
          </cell>
          <cell r="M293">
            <v>11.225243389999999</v>
          </cell>
          <cell r="N293">
            <v>11.27814244</v>
          </cell>
          <cell r="O293">
            <v>57.875</v>
          </cell>
          <cell r="P293">
            <v>11.225243389999999</v>
          </cell>
          <cell r="Q293">
            <v>91.5</v>
          </cell>
          <cell r="R293">
            <v>42.33995299</v>
          </cell>
          <cell r="S293">
            <v>10.7</v>
          </cell>
          <cell r="T293">
            <v>8.9072061900000001</v>
          </cell>
          <cell r="U293">
            <v>8.9072061900000001</v>
          </cell>
          <cell r="V293">
            <v>7.8164169799999996</v>
          </cell>
          <cell r="W293">
            <v>46</v>
          </cell>
          <cell r="X293">
            <v>78.7</v>
          </cell>
          <cell r="Y293">
            <v>22.7</v>
          </cell>
          <cell r="Z293">
            <v>27.6</v>
          </cell>
          <cell r="AA293">
            <v>22.7</v>
          </cell>
          <cell r="AB293">
            <v>9.90922108</v>
          </cell>
          <cell r="AC293">
            <v>0</v>
          </cell>
          <cell r="AD293">
            <v>258.14</v>
          </cell>
          <cell r="AE293">
            <v>67.17847415</v>
          </cell>
          <cell r="AF293">
            <v>54.8245</v>
          </cell>
          <cell r="AG293">
            <v>0.26357445536231755</v>
          </cell>
          <cell r="AH293">
            <v>17.7</v>
          </cell>
          <cell r="AI293">
            <v>41900</v>
          </cell>
          <cell r="AJ293">
            <v>11.7</v>
          </cell>
        </row>
        <row r="294">
          <cell r="A294" t="str">
            <v>1008</v>
          </cell>
          <cell r="B294" t="str">
            <v>100806301</v>
          </cell>
          <cell r="D294" t="str">
            <v>1008063</v>
          </cell>
          <cell r="E294" t="str">
            <v>1040</v>
          </cell>
          <cell r="F294" t="str">
            <v>10</v>
          </cell>
          <cell r="G294">
            <v>520.94871140999999</v>
          </cell>
          <cell r="H294">
            <v>516.62870081000005</v>
          </cell>
          <cell r="I294">
            <v>516.99366018000001</v>
          </cell>
          <cell r="J294">
            <v>33.333333330000002</v>
          </cell>
          <cell r="K294">
            <v>9.9378881999999997</v>
          </cell>
          <cell r="L294">
            <v>9.83295779</v>
          </cell>
          <cell r="M294">
            <v>10.81977828</v>
          </cell>
          <cell r="N294">
            <v>11.27814244</v>
          </cell>
          <cell r="O294">
            <v>57.875</v>
          </cell>
          <cell r="P294">
            <v>10.81977828</v>
          </cell>
          <cell r="Q294">
            <v>91.5</v>
          </cell>
          <cell r="R294">
            <v>42.33995299</v>
          </cell>
          <cell r="S294">
            <v>10.7</v>
          </cell>
          <cell r="T294">
            <v>9.5223735400000002</v>
          </cell>
          <cell r="U294">
            <v>9.8389490300000002</v>
          </cell>
          <cell r="V294">
            <v>9.4334839200000005</v>
          </cell>
          <cell r="W294">
            <v>46</v>
          </cell>
          <cell r="X294">
            <v>78.7</v>
          </cell>
          <cell r="Y294">
            <v>22.7</v>
          </cell>
          <cell r="Z294">
            <v>27.6</v>
          </cell>
          <cell r="AA294">
            <v>22.7</v>
          </cell>
          <cell r="AB294">
            <v>9.7850980799999991</v>
          </cell>
          <cell r="AC294">
            <v>1</v>
          </cell>
          <cell r="AD294">
            <v>258.14</v>
          </cell>
          <cell r="AE294">
            <v>67.17847415</v>
          </cell>
          <cell r="AF294">
            <v>54.8245</v>
          </cell>
          <cell r="AG294">
            <v>0.23357549399127522</v>
          </cell>
          <cell r="AH294">
            <v>17.7</v>
          </cell>
          <cell r="AI294">
            <v>41900</v>
          </cell>
          <cell r="AJ294">
            <v>11.7</v>
          </cell>
        </row>
        <row r="295">
          <cell r="A295" t="str">
            <v>1008</v>
          </cell>
          <cell r="B295" t="str">
            <v>100806401</v>
          </cell>
          <cell r="D295" t="str">
            <v>1008064</v>
          </cell>
          <cell r="E295" t="str">
            <v>1040</v>
          </cell>
          <cell r="F295" t="str">
            <v>10</v>
          </cell>
          <cell r="G295">
            <v>520.94871140999999</v>
          </cell>
          <cell r="H295">
            <v>516.62870081000005</v>
          </cell>
          <cell r="I295">
            <v>516.99366018000001</v>
          </cell>
          <cell r="J295">
            <v>33.333333330000002</v>
          </cell>
          <cell r="K295">
            <v>9.9378881999999997</v>
          </cell>
          <cell r="L295">
            <v>7.3771337099999998</v>
          </cell>
          <cell r="M295">
            <v>10.81977828</v>
          </cell>
          <cell r="N295">
            <v>11.27814244</v>
          </cell>
          <cell r="O295">
            <v>57.875</v>
          </cell>
          <cell r="P295">
            <v>10.81977828</v>
          </cell>
          <cell r="Q295">
            <v>91.5</v>
          </cell>
          <cell r="R295">
            <v>42.33995299</v>
          </cell>
          <cell r="S295">
            <v>10.7</v>
          </cell>
          <cell r="T295">
            <v>9.4334839200000005</v>
          </cell>
          <cell r="U295">
            <v>9.8389490300000002</v>
          </cell>
          <cell r="V295">
            <v>7.3771337099999998</v>
          </cell>
          <cell r="W295">
            <v>46</v>
          </cell>
          <cell r="X295">
            <v>78.7</v>
          </cell>
          <cell r="Y295">
            <v>22.7</v>
          </cell>
          <cell r="Z295">
            <v>27.6</v>
          </cell>
          <cell r="AA295">
            <v>22.7</v>
          </cell>
          <cell r="AB295">
            <v>10.741816740000001</v>
          </cell>
          <cell r="AC295">
            <v>0</v>
          </cell>
          <cell r="AD295">
            <v>258.14</v>
          </cell>
          <cell r="AE295">
            <v>67.17847415</v>
          </cell>
          <cell r="AF295">
            <v>54.8245</v>
          </cell>
          <cell r="AG295">
            <v>0.20648718261569887</v>
          </cell>
          <cell r="AH295">
            <v>17.7</v>
          </cell>
          <cell r="AI295">
            <v>41900</v>
          </cell>
          <cell r="AJ295">
            <v>11.7</v>
          </cell>
        </row>
        <row r="296">
          <cell r="A296" t="str">
            <v>1008</v>
          </cell>
          <cell r="B296" t="str">
            <v>100806501</v>
          </cell>
          <cell r="D296" t="str">
            <v>1008065</v>
          </cell>
          <cell r="E296" t="str">
            <v>1040</v>
          </cell>
          <cell r="F296" t="str">
            <v>10</v>
          </cell>
          <cell r="G296">
            <v>520.94871140999999</v>
          </cell>
          <cell r="H296">
            <v>516.62870081000005</v>
          </cell>
          <cell r="I296">
            <v>516.99366018000001</v>
          </cell>
          <cell r="J296">
            <v>33.333333330000002</v>
          </cell>
          <cell r="K296">
            <v>9.9378881999999997</v>
          </cell>
          <cell r="L296">
            <v>9.2963345700000009</v>
          </cell>
          <cell r="M296">
            <v>10.81977828</v>
          </cell>
          <cell r="N296">
            <v>11.27814244</v>
          </cell>
          <cell r="O296">
            <v>57.875</v>
          </cell>
          <cell r="P296">
            <v>10.81977828</v>
          </cell>
          <cell r="Q296">
            <v>91.5</v>
          </cell>
          <cell r="R296">
            <v>42.33995299</v>
          </cell>
          <cell r="S296">
            <v>10.7</v>
          </cell>
          <cell r="T296">
            <v>8.7746222199999995</v>
          </cell>
          <cell r="U296">
            <v>9.6711771100000004</v>
          </cell>
          <cell r="V296">
            <v>9.2963345700000009</v>
          </cell>
          <cell r="W296">
            <v>46</v>
          </cell>
          <cell r="X296">
            <v>78.7</v>
          </cell>
          <cell r="Y296">
            <v>22.7</v>
          </cell>
          <cell r="Z296">
            <v>27.6</v>
          </cell>
          <cell r="AA296">
            <v>22.7</v>
          </cell>
          <cell r="AB296">
            <v>10.355645389999999</v>
          </cell>
          <cell r="AC296">
            <v>0.19421188</v>
          </cell>
          <cell r="AD296">
            <v>258.14</v>
          </cell>
          <cell r="AE296">
            <v>67.17847415</v>
          </cell>
          <cell r="AF296">
            <v>54.8245</v>
          </cell>
          <cell r="AG296">
            <v>0.27793922325943304</v>
          </cell>
          <cell r="AH296">
            <v>17.7</v>
          </cell>
          <cell r="AI296">
            <v>41900</v>
          </cell>
          <cell r="AJ296">
            <v>11.7</v>
          </cell>
        </row>
        <row r="297">
          <cell r="A297" t="str">
            <v>1008</v>
          </cell>
          <cell r="B297" t="str">
            <v>100806601</v>
          </cell>
          <cell r="D297" t="str">
            <v>1008066</v>
          </cell>
          <cell r="E297" t="str">
            <v>1040</v>
          </cell>
          <cell r="F297" t="str">
            <v>10</v>
          </cell>
          <cell r="G297">
            <v>520.94871140999999</v>
          </cell>
          <cell r="H297">
            <v>516.62870081000005</v>
          </cell>
          <cell r="I297">
            <v>516.99366018000001</v>
          </cell>
          <cell r="J297">
            <v>33.333333330000002</v>
          </cell>
          <cell r="K297">
            <v>9.9378881999999997</v>
          </cell>
          <cell r="L297">
            <v>9.4334839200000005</v>
          </cell>
          <cell r="M297">
            <v>10.81977828</v>
          </cell>
          <cell r="N297">
            <v>11.27814244</v>
          </cell>
          <cell r="O297">
            <v>57.875</v>
          </cell>
          <cell r="P297">
            <v>10.81977828</v>
          </cell>
          <cell r="Q297">
            <v>91.5</v>
          </cell>
          <cell r="R297">
            <v>42.33995299</v>
          </cell>
          <cell r="S297">
            <v>10.7</v>
          </cell>
          <cell r="T297">
            <v>9.4188168900000004</v>
          </cell>
          <cell r="U297">
            <v>9.8389490300000002</v>
          </cell>
          <cell r="V297">
            <v>9.4334839200000005</v>
          </cell>
          <cell r="W297">
            <v>46</v>
          </cell>
          <cell r="X297">
            <v>78.7</v>
          </cell>
          <cell r="Y297">
            <v>22.7</v>
          </cell>
          <cell r="Z297">
            <v>27.6</v>
          </cell>
          <cell r="AA297">
            <v>22.7</v>
          </cell>
          <cell r="AB297">
            <v>10.31410603</v>
          </cell>
          <cell r="AC297">
            <v>0</v>
          </cell>
          <cell r="AD297">
            <v>258.14</v>
          </cell>
          <cell r="AE297">
            <v>67.17847415</v>
          </cell>
          <cell r="AF297">
            <v>54.8245</v>
          </cell>
          <cell r="AG297">
            <v>0.18830646832709647</v>
          </cell>
          <cell r="AH297">
            <v>17.7</v>
          </cell>
          <cell r="AI297">
            <v>41900</v>
          </cell>
          <cell r="AJ297">
            <v>11.7</v>
          </cell>
        </row>
        <row r="298">
          <cell r="A298" t="str">
            <v>1008</v>
          </cell>
          <cell r="B298" t="str">
            <v>100806701</v>
          </cell>
          <cell r="D298" t="str">
            <v>1008067</v>
          </cell>
          <cell r="E298" t="str">
            <v>1040</v>
          </cell>
          <cell r="F298" t="str">
            <v>10</v>
          </cell>
          <cell r="G298">
            <v>520.94871140999999</v>
          </cell>
          <cell r="H298">
            <v>516.62870081000005</v>
          </cell>
          <cell r="I298">
            <v>516.99366018000001</v>
          </cell>
          <cell r="J298">
            <v>33.333333330000002</v>
          </cell>
          <cell r="K298">
            <v>9.9378881999999997</v>
          </cell>
          <cell r="L298">
            <v>9.0185743600000006</v>
          </cell>
          <cell r="M298">
            <v>10.777872370000001</v>
          </cell>
          <cell r="N298">
            <v>11.27814244</v>
          </cell>
          <cell r="O298">
            <v>57.875</v>
          </cell>
          <cell r="P298">
            <v>10.777872370000001</v>
          </cell>
          <cell r="Q298">
            <v>91.5</v>
          </cell>
          <cell r="R298">
            <v>42.33995299</v>
          </cell>
          <cell r="S298">
            <v>10.7</v>
          </cell>
          <cell r="T298">
            <v>9.3113614899999995</v>
          </cell>
          <cell r="U298">
            <v>10.16438921</v>
          </cell>
          <cell r="V298">
            <v>9.0920071900000003</v>
          </cell>
          <cell r="W298">
            <v>46</v>
          </cell>
          <cell r="X298">
            <v>78.7</v>
          </cell>
          <cell r="Y298">
            <v>22.7</v>
          </cell>
          <cell r="Z298">
            <v>27.6</v>
          </cell>
          <cell r="AA298">
            <v>22.7</v>
          </cell>
          <cell r="AB298">
            <v>10.06343568</v>
          </cell>
          <cell r="AC298">
            <v>0</v>
          </cell>
          <cell r="AD298">
            <v>258.14</v>
          </cell>
          <cell r="AE298">
            <v>67.17847415</v>
          </cell>
          <cell r="AF298">
            <v>54.8245</v>
          </cell>
          <cell r="AG298">
            <v>0.25796348747952724</v>
          </cell>
          <cell r="AH298">
            <v>17.7</v>
          </cell>
          <cell r="AI298">
            <v>41900</v>
          </cell>
          <cell r="AJ298">
            <v>11.7</v>
          </cell>
        </row>
        <row r="299">
          <cell r="A299" t="str">
            <v>1008</v>
          </cell>
          <cell r="B299" t="str">
            <v>100806901</v>
          </cell>
          <cell r="D299" t="str">
            <v>1008069</v>
          </cell>
          <cell r="E299" t="str">
            <v>1040</v>
          </cell>
          <cell r="F299" t="str">
            <v>10</v>
          </cell>
          <cell r="G299">
            <v>520.94871140999999</v>
          </cell>
          <cell r="H299">
            <v>516.62870081000005</v>
          </cell>
          <cell r="I299">
            <v>516.99366018000001</v>
          </cell>
          <cell r="J299">
            <v>33.333333330000002</v>
          </cell>
          <cell r="K299">
            <v>9.9378881999999997</v>
          </cell>
          <cell r="L299">
            <v>7.6098622000000002</v>
          </cell>
          <cell r="M299">
            <v>10.81977828</v>
          </cell>
          <cell r="N299">
            <v>11.27814244</v>
          </cell>
          <cell r="O299">
            <v>57.875</v>
          </cell>
          <cell r="P299">
            <v>10.81977828</v>
          </cell>
          <cell r="Q299">
            <v>91.5</v>
          </cell>
          <cell r="R299">
            <v>42.33995299</v>
          </cell>
          <cell r="S299">
            <v>10.7</v>
          </cell>
          <cell r="T299">
            <v>7.6727578999999988</v>
          </cell>
          <cell r="U299">
            <v>9.8194535599999995</v>
          </cell>
          <cell r="V299">
            <v>7.6727578999999988</v>
          </cell>
          <cell r="W299">
            <v>46</v>
          </cell>
          <cell r="X299">
            <v>78.7</v>
          </cell>
          <cell r="Y299">
            <v>22.7</v>
          </cell>
          <cell r="Z299">
            <v>27.6</v>
          </cell>
          <cell r="AA299">
            <v>22.7</v>
          </cell>
          <cell r="AB299">
            <v>9.6205276499999997</v>
          </cell>
          <cell r="AC299">
            <v>0</v>
          </cell>
          <cell r="AD299">
            <v>258.14</v>
          </cell>
          <cell r="AE299">
            <v>67.17847415</v>
          </cell>
          <cell r="AF299">
            <v>54.8245</v>
          </cell>
          <cell r="AG299">
            <v>0.1752367247440198</v>
          </cell>
          <cell r="AH299">
            <v>17.7</v>
          </cell>
          <cell r="AI299">
            <v>41900</v>
          </cell>
          <cell r="AJ299">
            <v>11.7</v>
          </cell>
        </row>
        <row r="300">
          <cell r="A300" t="str">
            <v>1008</v>
          </cell>
          <cell r="B300" t="str">
            <v>100807001</v>
          </cell>
          <cell r="D300" t="str">
            <v>1008070</v>
          </cell>
          <cell r="E300" t="str">
            <v>1040</v>
          </cell>
          <cell r="F300" t="str">
            <v>10</v>
          </cell>
          <cell r="G300">
            <v>520.94871140999999</v>
          </cell>
          <cell r="H300">
            <v>516.62870081000005</v>
          </cell>
          <cell r="I300">
            <v>516.99366018000001</v>
          </cell>
          <cell r="J300">
            <v>33.333333330000002</v>
          </cell>
          <cell r="K300">
            <v>9.9378881999999997</v>
          </cell>
          <cell r="L300">
            <v>7.2348984200000004</v>
          </cell>
          <cell r="M300">
            <v>10.81977828</v>
          </cell>
          <cell r="N300">
            <v>11.27814244</v>
          </cell>
          <cell r="O300">
            <v>57.875</v>
          </cell>
          <cell r="P300">
            <v>10.81977828</v>
          </cell>
          <cell r="Q300">
            <v>91.5</v>
          </cell>
          <cell r="R300">
            <v>42.33995299</v>
          </cell>
          <cell r="S300">
            <v>10.7</v>
          </cell>
          <cell r="T300">
            <v>9.4334839200000005</v>
          </cell>
          <cell r="U300">
            <v>7.2348984200000004</v>
          </cell>
          <cell r="V300">
            <v>9.7602520800000008</v>
          </cell>
          <cell r="W300">
            <v>46</v>
          </cell>
          <cell r="X300">
            <v>78.7</v>
          </cell>
          <cell r="Y300">
            <v>22.7</v>
          </cell>
          <cell r="Z300">
            <v>27.6</v>
          </cell>
          <cell r="AA300">
            <v>22.7</v>
          </cell>
          <cell r="AB300">
            <v>10.741816740000001</v>
          </cell>
          <cell r="AC300">
            <v>0</v>
          </cell>
          <cell r="AD300">
            <v>258.14</v>
          </cell>
          <cell r="AE300">
            <v>67.17847415</v>
          </cell>
          <cell r="AF300">
            <v>54.8245</v>
          </cell>
          <cell r="AG300">
            <v>0.25029276850485926</v>
          </cell>
          <cell r="AH300">
            <v>17.7</v>
          </cell>
          <cell r="AI300">
            <v>41900</v>
          </cell>
          <cell r="AJ300">
            <v>11.7</v>
          </cell>
        </row>
        <row r="301">
          <cell r="A301" t="str">
            <v>1008</v>
          </cell>
          <cell r="B301" t="str">
            <v>100807101</v>
          </cell>
          <cell r="D301" t="str">
            <v>1008071</v>
          </cell>
          <cell r="E301" t="str">
            <v>1040</v>
          </cell>
          <cell r="F301" t="str">
            <v>10</v>
          </cell>
          <cell r="G301">
            <v>520.94871140999999</v>
          </cell>
          <cell r="H301">
            <v>516.62870081000005</v>
          </cell>
          <cell r="I301">
            <v>516.99366018000001</v>
          </cell>
          <cell r="J301">
            <v>33.333333330000002</v>
          </cell>
          <cell r="K301">
            <v>9.9378881999999997</v>
          </cell>
          <cell r="L301">
            <v>7.4742048100000007</v>
          </cell>
          <cell r="M301">
            <v>10.23523436</v>
          </cell>
          <cell r="N301">
            <v>11.27814244</v>
          </cell>
          <cell r="O301">
            <v>57.875</v>
          </cell>
          <cell r="P301">
            <v>10.23523436</v>
          </cell>
          <cell r="Q301">
            <v>91.5</v>
          </cell>
          <cell r="R301">
            <v>42.33995299</v>
          </cell>
          <cell r="S301">
            <v>10.7</v>
          </cell>
          <cell r="T301">
            <v>9.4334839200000005</v>
          </cell>
          <cell r="U301">
            <v>9.5936961899999993</v>
          </cell>
          <cell r="V301">
            <v>7.4742048100000007</v>
          </cell>
          <cell r="W301">
            <v>46</v>
          </cell>
          <cell r="X301">
            <v>78.7</v>
          </cell>
          <cell r="Y301">
            <v>22.7</v>
          </cell>
          <cell r="Z301">
            <v>27.6</v>
          </cell>
          <cell r="AA301">
            <v>22.7</v>
          </cell>
          <cell r="AB301">
            <v>10.741816740000001</v>
          </cell>
          <cell r="AC301">
            <v>0</v>
          </cell>
          <cell r="AD301">
            <v>258.14</v>
          </cell>
          <cell r="AE301">
            <v>67.17847415</v>
          </cell>
          <cell r="AF301">
            <v>54.8245</v>
          </cell>
          <cell r="AG301">
            <v>0.2283417955876319</v>
          </cell>
          <cell r="AH301">
            <v>17.7</v>
          </cell>
          <cell r="AI301">
            <v>41900</v>
          </cell>
          <cell r="AJ301">
            <v>11.7</v>
          </cell>
        </row>
        <row r="302">
          <cell r="A302" t="str">
            <v>1008</v>
          </cell>
          <cell r="B302" t="str">
            <v>100807201</v>
          </cell>
          <cell r="D302" t="str">
            <v>1008072</v>
          </cell>
          <cell r="E302" t="str">
            <v>1040</v>
          </cell>
          <cell r="F302" t="str">
            <v>10</v>
          </cell>
          <cell r="G302">
            <v>520.94871140999999</v>
          </cell>
          <cell r="H302">
            <v>516.62870081000005</v>
          </cell>
          <cell r="I302">
            <v>516.99366018000001</v>
          </cell>
          <cell r="J302">
            <v>33.333333330000002</v>
          </cell>
          <cell r="K302">
            <v>9.9378881999999997</v>
          </cell>
          <cell r="L302">
            <v>7.3336763999999999</v>
          </cell>
          <cell r="M302">
            <v>10.81977828</v>
          </cell>
          <cell r="N302">
            <v>11.27814244</v>
          </cell>
          <cell r="O302">
            <v>57.875</v>
          </cell>
          <cell r="P302">
            <v>10.81977828</v>
          </cell>
          <cell r="Q302">
            <v>91.5</v>
          </cell>
          <cell r="R302">
            <v>42.33995299</v>
          </cell>
          <cell r="S302">
            <v>10.7</v>
          </cell>
          <cell r="T302">
            <v>9.7826185100000007</v>
          </cell>
          <cell r="U302">
            <v>10.112491609999999</v>
          </cell>
          <cell r="V302">
            <v>7.3336763999999999</v>
          </cell>
          <cell r="W302">
            <v>46</v>
          </cell>
          <cell r="X302">
            <v>78.7</v>
          </cell>
          <cell r="Y302">
            <v>22.7</v>
          </cell>
          <cell r="Z302">
            <v>27.6</v>
          </cell>
          <cell r="AA302">
            <v>22.7</v>
          </cell>
          <cell r="AB302">
            <v>10.741816740000001</v>
          </cell>
          <cell r="AC302">
            <v>0</v>
          </cell>
          <cell r="AD302">
            <v>258.14</v>
          </cell>
          <cell r="AE302">
            <v>67.17847415</v>
          </cell>
          <cell r="AF302">
            <v>54.8245</v>
          </cell>
          <cell r="AG302">
            <v>0.25654212756448874</v>
          </cell>
          <cell r="AH302">
            <v>17.7</v>
          </cell>
          <cell r="AI302">
            <v>41900</v>
          </cell>
          <cell r="AJ302">
            <v>11.7</v>
          </cell>
        </row>
        <row r="303">
          <cell r="A303" t="str">
            <v>1008</v>
          </cell>
          <cell r="B303" t="str">
            <v>100807301</v>
          </cell>
          <cell r="D303" t="str">
            <v>1008073</v>
          </cell>
          <cell r="E303" t="str">
            <v>1040</v>
          </cell>
          <cell r="F303" t="str">
            <v>10</v>
          </cell>
          <cell r="G303">
            <v>520.94871140999999</v>
          </cell>
          <cell r="H303">
            <v>516.62870081000005</v>
          </cell>
          <cell r="I303">
            <v>516.99366018000001</v>
          </cell>
          <cell r="J303">
            <v>33.333333330000002</v>
          </cell>
          <cell r="K303">
            <v>9.9378881999999997</v>
          </cell>
          <cell r="L303">
            <v>9.4334839200000005</v>
          </cell>
          <cell r="M303">
            <v>10.81977828</v>
          </cell>
          <cell r="N303">
            <v>11.27814244</v>
          </cell>
          <cell r="O303">
            <v>57.875</v>
          </cell>
          <cell r="P303">
            <v>10.81977828</v>
          </cell>
          <cell r="Q303">
            <v>91.5</v>
          </cell>
          <cell r="R303">
            <v>42.33995299</v>
          </cell>
          <cell r="S303">
            <v>10.7</v>
          </cell>
          <cell r="T303">
            <v>9.4334839200000005</v>
          </cell>
          <cell r="U303">
            <v>10.126631100000001</v>
          </cell>
          <cell r="V303">
            <v>9.0768089799999991</v>
          </cell>
          <cell r="W303">
            <v>46</v>
          </cell>
          <cell r="X303">
            <v>78.7</v>
          </cell>
          <cell r="Y303">
            <v>22.7</v>
          </cell>
          <cell r="Z303">
            <v>27.6</v>
          </cell>
          <cell r="AA303">
            <v>22.7</v>
          </cell>
          <cell r="AB303">
            <v>9.0768089799999991</v>
          </cell>
          <cell r="AC303">
            <v>0</v>
          </cell>
          <cell r="AD303">
            <v>258.14</v>
          </cell>
          <cell r="AE303">
            <v>67.17847415</v>
          </cell>
          <cell r="AF303">
            <v>54.8245</v>
          </cell>
          <cell r="AG303">
            <v>0.24572015176620582</v>
          </cell>
          <cell r="AH303">
            <v>17.7</v>
          </cell>
          <cell r="AI303">
            <v>41900</v>
          </cell>
          <cell r="AJ303">
            <v>11.7</v>
          </cell>
        </row>
        <row r="304">
          <cell r="A304" t="str">
            <v>1008</v>
          </cell>
          <cell r="B304" t="str">
            <v>100807401</v>
          </cell>
          <cell r="D304" t="str">
            <v>1008074</v>
          </cell>
          <cell r="E304" t="str">
            <v>1040</v>
          </cell>
          <cell r="F304" t="str">
            <v>10</v>
          </cell>
          <cell r="G304">
            <v>520.94871140999999</v>
          </cell>
          <cell r="H304">
            <v>516.62870081000005</v>
          </cell>
          <cell r="I304">
            <v>516.99366018000001</v>
          </cell>
          <cell r="J304">
            <v>33.333333330000002</v>
          </cell>
          <cell r="K304">
            <v>9.9378881999999997</v>
          </cell>
          <cell r="L304">
            <v>9.7102668100000002</v>
          </cell>
          <cell r="M304">
            <v>10.936280500000001</v>
          </cell>
          <cell r="N304">
            <v>11.27814244</v>
          </cell>
          <cell r="O304">
            <v>57.875</v>
          </cell>
          <cell r="P304">
            <v>10.93558604</v>
          </cell>
          <cell r="Q304">
            <v>91.5</v>
          </cell>
          <cell r="R304">
            <v>42.33995299</v>
          </cell>
          <cell r="S304">
            <v>10.7</v>
          </cell>
          <cell r="T304">
            <v>10.271735270000001</v>
          </cell>
          <cell r="U304">
            <v>10.522907460000001</v>
          </cell>
          <cell r="V304">
            <v>10.143134180000001</v>
          </cell>
          <cell r="W304">
            <v>46</v>
          </cell>
          <cell r="X304">
            <v>78.7</v>
          </cell>
          <cell r="Y304">
            <v>22.7</v>
          </cell>
          <cell r="Z304">
            <v>27.6</v>
          </cell>
          <cell r="AA304">
            <v>22.7</v>
          </cell>
          <cell r="AB304">
            <v>10.622497389999999</v>
          </cell>
          <cell r="AC304">
            <v>4.3805700000000003E-2</v>
          </cell>
          <cell r="AD304">
            <v>258.14</v>
          </cell>
          <cell r="AE304">
            <v>67.17847415</v>
          </cell>
          <cell r="AF304">
            <v>54.8245</v>
          </cell>
          <cell r="AG304">
            <v>0.24081677871257989</v>
          </cell>
          <cell r="AH304">
            <v>17.7</v>
          </cell>
          <cell r="AI304">
            <v>41900</v>
          </cell>
          <cell r="AJ304">
            <v>11.7</v>
          </cell>
        </row>
        <row r="305">
          <cell r="A305" t="str">
            <v>1008</v>
          </cell>
          <cell r="B305" t="str">
            <v>100807501</v>
          </cell>
          <cell r="D305" t="str">
            <v>1008075</v>
          </cell>
          <cell r="E305" t="str">
            <v>1040</v>
          </cell>
          <cell r="F305" t="str">
            <v>10</v>
          </cell>
          <cell r="G305">
            <v>520.94871140999999</v>
          </cell>
          <cell r="H305">
            <v>516.62870081000005</v>
          </cell>
          <cell r="I305">
            <v>516.99366018000001</v>
          </cell>
          <cell r="J305">
            <v>33.333333330000002</v>
          </cell>
          <cell r="K305">
            <v>9.9378881999999997</v>
          </cell>
          <cell r="L305">
            <v>10.12109581</v>
          </cell>
          <cell r="M305">
            <v>10.12109581</v>
          </cell>
          <cell r="N305">
            <v>11.27814244</v>
          </cell>
          <cell r="O305">
            <v>57.875</v>
          </cell>
          <cell r="P305">
            <v>10.12109581</v>
          </cell>
          <cell r="Q305">
            <v>91.5</v>
          </cell>
          <cell r="R305">
            <v>42.33995299</v>
          </cell>
          <cell r="S305">
            <v>10.7</v>
          </cell>
          <cell r="T305">
            <v>10.12109581</v>
          </cell>
          <cell r="U305">
            <v>7.3004728099999996</v>
          </cell>
          <cell r="V305">
            <v>7.3004728099999996</v>
          </cell>
          <cell r="W305">
            <v>46</v>
          </cell>
          <cell r="X305">
            <v>78.7</v>
          </cell>
          <cell r="Y305">
            <v>22.7</v>
          </cell>
          <cell r="Z305">
            <v>27.6</v>
          </cell>
          <cell r="AA305">
            <v>22.7</v>
          </cell>
          <cell r="AB305">
            <v>7.3004728099999996</v>
          </cell>
          <cell r="AC305">
            <v>0</v>
          </cell>
          <cell r="AD305">
            <v>258.14</v>
          </cell>
          <cell r="AE305">
            <v>67.17847415</v>
          </cell>
          <cell r="AF305">
            <v>54.8245</v>
          </cell>
          <cell r="AG305">
            <v>0.25182898326919095</v>
          </cell>
          <cell r="AH305">
            <v>17.7</v>
          </cell>
          <cell r="AI305">
            <v>41900</v>
          </cell>
          <cell r="AJ305">
            <v>11.7</v>
          </cell>
        </row>
        <row r="306">
          <cell r="A306" t="str">
            <v>1008</v>
          </cell>
          <cell r="B306" t="str">
            <v>100807601</v>
          </cell>
          <cell r="D306" t="str">
            <v>1008076</v>
          </cell>
          <cell r="E306" t="str">
            <v>1040</v>
          </cell>
          <cell r="F306" t="str">
            <v>10</v>
          </cell>
          <cell r="G306">
            <v>520.94871140999999</v>
          </cell>
          <cell r="H306">
            <v>516.62870081000005</v>
          </cell>
          <cell r="I306">
            <v>516.99366018000001</v>
          </cell>
          <cell r="J306">
            <v>33.333333330000002</v>
          </cell>
          <cell r="K306">
            <v>9.9378881999999997</v>
          </cell>
          <cell r="L306">
            <v>7.2232956799999997</v>
          </cell>
          <cell r="M306">
            <v>10.81977828</v>
          </cell>
          <cell r="N306">
            <v>11.27814244</v>
          </cell>
          <cell r="O306">
            <v>57.875</v>
          </cell>
          <cell r="P306">
            <v>10.81977828</v>
          </cell>
          <cell r="Q306">
            <v>91.5</v>
          </cell>
          <cell r="R306">
            <v>42.33995299</v>
          </cell>
          <cell r="S306">
            <v>10.7</v>
          </cell>
          <cell r="T306">
            <v>7.2232956799999997</v>
          </cell>
          <cell r="U306">
            <v>10.8126731</v>
          </cell>
          <cell r="V306">
            <v>8.8836402299999992</v>
          </cell>
          <cell r="W306">
            <v>46</v>
          </cell>
          <cell r="X306">
            <v>78.7</v>
          </cell>
          <cell r="Y306">
            <v>22.7</v>
          </cell>
          <cell r="Z306">
            <v>27.6</v>
          </cell>
          <cell r="AA306">
            <v>22.7</v>
          </cell>
          <cell r="AB306">
            <v>7.2232956799999997</v>
          </cell>
          <cell r="AC306">
            <v>0</v>
          </cell>
          <cell r="AD306">
            <v>258.14</v>
          </cell>
          <cell r="AE306">
            <v>67.17847415</v>
          </cell>
          <cell r="AF306">
            <v>54.8245</v>
          </cell>
          <cell r="AG306">
            <v>0.24113699209101905</v>
          </cell>
          <cell r="AH306">
            <v>17.7</v>
          </cell>
          <cell r="AI306">
            <v>41900</v>
          </cell>
          <cell r="AJ306">
            <v>11.7</v>
          </cell>
        </row>
        <row r="307">
          <cell r="A307" t="str">
            <v>1008</v>
          </cell>
          <cell r="B307" t="str">
            <v>100807701</v>
          </cell>
          <cell r="D307" t="str">
            <v>1008077</v>
          </cell>
          <cell r="E307" t="str">
            <v>1040</v>
          </cell>
          <cell r="F307" t="str">
            <v>10</v>
          </cell>
          <cell r="G307">
            <v>520.94871140999999</v>
          </cell>
          <cell r="H307">
            <v>516.62870081000005</v>
          </cell>
          <cell r="I307">
            <v>516.99366018000001</v>
          </cell>
          <cell r="J307">
            <v>33.333333330000002</v>
          </cell>
          <cell r="K307">
            <v>9.9378881999999997</v>
          </cell>
          <cell r="L307">
            <v>7.1308988299999996</v>
          </cell>
          <cell r="M307">
            <v>10.81977828</v>
          </cell>
          <cell r="N307">
            <v>11.27814244</v>
          </cell>
          <cell r="O307">
            <v>57.875</v>
          </cell>
          <cell r="P307">
            <v>10.81977828</v>
          </cell>
          <cell r="Q307">
            <v>91.5</v>
          </cell>
          <cell r="R307">
            <v>42.33995299</v>
          </cell>
          <cell r="S307">
            <v>10.7</v>
          </cell>
          <cell r="T307">
            <v>9.4334839200000005</v>
          </cell>
          <cell r="U307">
            <v>10.126631100000001</v>
          </cell>
          <cell r="V307">
            <v>9.4334839200000005</v>
          </cell>
          <cell r="W307">
            <v>46</v>
          </cell>
          <cell r="X307">
            <v>78.7</v>
          </cell>
          <cell r="Y307">
            <v>22.7</v>
          </cell>
          <cell r="Z307">
            <v>27.6</v>
          </cell>
          <cell r="AA307">
            <v>22.7</v>
          </cell>
          <cell r="AB307">
            <v>9.0768089799999991</v>
          </cell>
          <cell r="AC307">
            <v>0</v>
          </cell>
          <cell r="AD307">
            <v>258.14</v>
          </cell>
          <cell r="AE307">
            <v>67.17847415</v>
          </cell>
          <cell r="AF307">
            <v>54.8245</v>
          </cell>
          <cell r="AG307">
            <v>0.26631518997627357</v>
          </cell>
          <cell r="AH307">
            <v>17.7</v>
          </cell>
          <cell r="AI307">
            <v>41900</v>
          </cell>
          <cell r="AJ307">
            <v>11.7</v>
          </cell>
        </row>
        <row r="308">
          <cell r="A308" t="str">
            <v>1008</v>
          </cell>
          <cell r="B308" t="str">
            <v>100807801</v>
          </cell>
          <cell r="D308" t="str">
            <v>1008078</v>
          </cell>
          <cell r="E308" t="str">
            <v>1040</v>
          </cell>
          <cell r="F308" t="str">
            <v>10</v>
          </cell>
          <cell r="G308">
            <v>520.94871140999999</v>
          </cell>
          <cell r="H308">
            <v>516.62870081000005</v>
          </cell>
          <cell r="I308">
            <v>516.99366018000001</v>
          </cell>
          <cell r="J308">
            <v>33.333333330000002</v>
          </cell>
          <cell r="K308">
            <v>9.9378881999999997</v>
          </cell>
          <cell r="L308">
            <v>7.6943928000000001</v>
          </cell>
          <cell r="M308">
            <v>10.126631100000001</v>
          </cell>
          <cell r="N308">
            <v>11.27814244</v>
          </cell>
          <cell r="O308">
            <v>57.875</v>
          </cell>
          <cell r="P308">
            <v>10.126631100000001</v>
          </cell>
          <cell r="Q308">
            <v>91.5</v>
          </cell>
          <cell r="R308">
            <v>42.33995299</v>
          </cell>
          <cell r="S308">
            <v>10.7</v>
          </cell>
          <cell r="T308">
            <v>10.126631100000001</v>
          </cell>
          <cell r="U308">
            <v>10.126631100000001</v>
          </cell>
          <cell r="V308">
            <v>9.6132020899999997</v>
          </cell>
          <cell r="W308">
            <v>46</v>
          </cell>
          <cell r="X308">
            <v>78.7</v>
          </cell>
          <cell r="Y308">
            <v>22.7</v>
          </cell>
          <cell r="Z308">
            <v>27.6</v>
          </cell>
          <cell r="AA308">
            <v>22.7</v>
          </cell>
          <cell r="AB308">
            <v>10.007937650000001</v>
          </cell>
          <cell r="AC308">
            <v>0</v>
          </cell>
          <cell r="AD308">
            <v>258.14</v>
          </cell>
          <cell r="AE308">
            <v>67.17847415</v>
          </cell>
          <cell r="AF308">
            <v>54.8245</v>
          </cell>
          <cell r="AG308">
            <v>0.27015084059760486</v>
          </cell>
          <cell r="AH308">
            <v>17.7</v>
          </cell>
          <cell r="AI308">
            <v>41900</v>
          </cell>
          <cell r="AJ308">
            <v>11.7</v>
          </cell>
        </row>
        <row r="309">
          <cell r="A309" t="str">
            <v>1008</v>
          </cell>
          <cell r="B309" t="str">
            <v>100807901</v>
          </cell>
          <cell r="D309" t="str">
            <v>1008079</v>
          </cell>
          <cell r="E309" t="str">
            <v>1040</v>
          </cell>
          <cell r="F309" t="str">
            <v>10</v>
          </cell>
          <cell r="G309">
            <v>520.94871140999999</v>
          </cell>
          <cell r="H309">
            <v>516.62870081000005</v>
          </cell>
          <cell r="I309">
            <v>516.99366018000001</v>
          </cell>
          <cell r="J309">
            <v>33.333333330000002</v>
          </cell>
          <cell r="K309">
            <v>9.9378881999999997</v>
          </cell>
          <cell r="L309">
            <v>8.5006572200000008</v>
          </cell>
          <cell r="M309">
            <v>8.5498539699999991</v>
          </cell>
          <cell r="N309">
            <v>11.27814244</v>
          </cell>
          <cell r="O309">
            <v>57.875</v>
          </cell>
          <cell r="P309">
            <v>8.6468169600000007</v>
          </cell>
          <cell r="Q309">
            <v>91.5</v>
          </cell>
          <cell r="R309">
            <v>42.33995299</v>
          </cell>
          <cell r="S309">
            <v>10.7</v>
          </cell>
          <cell r="T309">
            <v>8.5157922100000008</v>
          </cell>
          <cell r="U309">
            <v>8.5596777999999993</v>
          </cell>
          <cell r="V309">
            <v>8.5352295500000004</v>
          </cell>
          <cell r="W309">
            <v>46</v>
          </cell>
          <cell r="X309">
            <v>78.7</v>
          </cell>
          <cell r="Y309">
            <v>22.7</v>
          </cell>
          <cell r="Z309">
            <v>27.6</v>
          </cell>
          <cell r="AA309">
            <v>22.7</v>
          </cell>
          <cell r="AB309">
            <v>8.5063344500000007</v>
          </cell>
          <cell r="AC309">
            <v>0.89589487000000001</v>
          </cell>
          <cell r="AD309">
            <v>258.14</v>
          </cell>
          <cell r="AE309">
            <v>67.17847415</v>
          </cell>
          <cell r="AF309">
            <v>54.8245</v>
          </cell>
          <cell r="AG309">
            <v>0.24672808462927676</v>
          </cell>
          <cell r="AH309">
            <v>17.7</v>
          </cell>
          <cell r="AI309">
            <v>41900</v>
          </cell>
          <cell r="AJ309">
            <v>11.7</v>
          </cell>
        </row>
        <row r="310">
          <cell r="A310" t="str">
            <v>1008</v>
          </cell>
          <cell r="B310" t="str">
            <v>100809101</v>
          </cell>
          <cell r="D310" t="str">
            <v>1008091</v>
          </cell>
          <cell r="E310" t="str">
            <v>1040</v>
          </cell>
          <cell r="F310" t="str">
            <v>10</v>
          </cell>
          <cell r="G310">
            <v>520.94871140999999</v>
          </cell>
          <cell r="H310">
            <v>516.62870081000005</v>
          </cell>
          <cell r="I310">
            <v>516.99366018000001</v>
          </cell>
          <cell r="J310">
            <v>33.333333330000002</v>
          </cell>
          <cell r="K310">
            <v>9.9378881999999997</v>
          </cell>
          <cell r="L310">
            <v>7.3708601700000003</v>
          </cell>
          <cell r="M310">
            <v>9.8353157699999993</v>
          </cell>
          <cell r="N310">
            <v>11.27814244</v>
          </cell>
          <cell r="O310">
            <v>57.875</v>
          </cell>
          <cell r="P310">
            <v>9.8353157699999993</v>
          </cell>
          <cell r="Q310">
            <v>91.5</v>
          </cell>
          <cell r="R310">
            <v>42.33995299</v>
          </cell>
          <cell r="S310">
            <v>10.7</v>
          </cell>
          <cell r="T310">
            <v>7.2159750000000003</v>
          </cell>
          <cell r="U310">
            <v>9.8353157699999993</v>
          </cell>
          <cell r="V310">
            <v>9.8353157699999993</v>
          </cell>
          <cell r="W310">
            <v>46</v>
          </cell>
          <cell r="X310">
            <v>78.7</v>
          </cell>
          <cell r="Y310">
            <v>22.7</v>
          </cell>
          <cell r="Z310">
            <v>27.6</v>
          </cell>
          <cell r="AA310">
            <v>22.7</v>
          </cell>
          <cell r="AB310">
            <v>9.6272068999999991</v>
          </cell>
          <cell r="AC310">
            <v>0</v>
          </cell>
          <cell r="AD310">
            <v>258.14</v>
          </cell>
          <cell r="AE310">
            <v>67.17847415</v>
          </cell>
          <cell r="AF310">
            <v>54.8245</v>
          </cell>
          <cell r="AG310">
            <v>0.23144960570093689</v>
          </cell>
          <cell r="AH310">
            <v>17.7</v>
          </cell>
          <cell r="AI310">
            <v>41900</v>
          </cell>
          <cell r="AJ310">
            <v>11.7</v>
          </cell>
        </row>
        <row r="311">
          <cell r="A311" t="str">
            <v>1008</v>
          </cell>
          <cell r="B311" t="str">
            <v>100809201</v>
          </cell>
          <cell r="D311" t="str">
            <v>1008092</v>
          </cell>
          <cell r="E311" t="str">
            <v>1040</v>
          </cell>
          <cell r="F311" t="str">
            <v>10</v>
          </cell>
          <cell r="G311">
            <v>520.94871140999999</v>
          </cell>
          <cell r="H311">
            <v>516.62870081000005</v>
          </cell>
          <cell r="I311">
            <v>516.99366018000001</v>
          </cell>
          <cell r="J311">
            <v>33.333333330000002</v>
          </cell>
          <cell r="K311">
            <v>9.9378881999999997</v>
          </cell>
          <cell r="L311">
            <v>9.8389490300000002</v>
          </cell>
          <cell r="M311">
            <v>9.8389490300000002</v>
          </cell>
          <cell r="N311">
            <v>11.27814244</v>
          </cell>
          <cell r="O311">
            <v>57.875</v>
          </cell>
          <cell r="P311">
            <v>9.8389490300000002</v>
          </cell>
          <cell r="Q311">
            <v>91.5</v>
          </cell>
          <cell r="R311">
            <v>42.33995299</v>
          </cell>
          <cell r="S311">
            <v>10.7</v>
          </cell>
          <cell r="T311">
            <v>9.8389490300000002</v>
          </cell>
          <cell r="U311">
            <v>9.3442591900000007</v>
          </cell>
          <cell r="V311">
            <v>9.3442591900000007</v>
          </cell>
          <cell r="W311">
            <v>46</v>
          </cell>
          <cell r="X311">
            <v>78.7</v>
          </cell>
          <cell r="Y311">
            <v>22.7</v>
          </cell>
          <cell r="Z311">
            <v>27.6</v>
          </cell>
          <cell r="AA311">
            <v>22.7</v>
          </cell>
          <cell r="AB311">
            <v>9.0756654700000006</v>
          </cell>
          <cell r="AC311">
            <v>0</v>
          </cell>
          <cell r="AD311">
            <v>258.14</v>
          </cell>
          <cell r="AE311">
            <v>67.17847415</v>
          </cell>
          <cell r="AF311">
            <v>54.8245</v>
          </cell>
          <cell r="AG311">
            <v>0.26586834458531056</v>
          </cell>
          <cell r="AH311">
            <v>17.7</v>
          </cell>
          <cell r="AI311">
            <v>41900</v>
          </cell>
          <cell r="AJ311">
            <v>11.7</v>
          </cell>
        </row>
        <row r="312">
          <cell r="A312" t="str">
            <v>1008</v>
          </cell>
          <cell r="B312" t="str">
            <v>100809301</v>
          </cell>
          <cell r="D312" t="str">
            <v>1008093</v>
          </cell>
          <cell r="E312" t="str">
            <v>1040</v>
          </cell>
          <cell r="F312" t="str">
            <v>10</v>
          </cell>
          <cell r="G312">
            <v>520.94871140999999</v>
          </cell>
          <cell r="H312">
            <v>516.62870081000005</v>
          </cell>
          <cell r="I312">
            <v>516.99366018000001</v>
          </cell>
          <cell r="J312">
            <v>33.333333330000002</v>
          </cell>
          <cell r="K312">
            <v>9.9378881999999997</v>
          </cell>
          <cell r="L312">
            <v>7.3004728099999996</v>
          </cell>
          <cell r="M312">
            <v>10.81977828</v>
          </cell>
          <cell r="N312">
            <v>11.27814244</v>
          </cell>
          <cell r="O312">
            <v>57.875</v>
          </cell>
          <cell r="P312">
            <v>10.81977828</v>
          </cell>
          <cell r="Q312">
            <v>91.5</v>
          </cell>
          <cell r="R312">
            <v>42.33995299</v>
          </cell>
          <cell r="S312">
            <v>10.7</v>
          </cell>
          <cell r="T312">
            <v>9.8389490300000002</v>
          </cell>
          <cell r="U312">
            <v>10.81977828</v>
          </cell>
          <cell r="V312">
            <v>9.8389490300000002</v>
          </cell>
          <cell r="W312">
            <v>46</v>
          </cell>
          <cell r="X312">
            <v>78.7</v>
          </cell>
          <cell r="Y312">
            <v>22.7</v>
          </cell>
          <cell r="Z312">
            <v>27.6</v>
          </cell>
          <cell r="AA312">
            <v>22.7</v>
          </cell>
          <cell r="AB312">
            <v>10.741816740000001</v>
          </cell>
          <cell r="AC312">
            <v>0</v>
          </cell>
          <cell r="AD312">
            <v>258.14</v>
          </cell>
          <cell r="AE312">
            <v>67.17847415</v>
          </cell>
          <cell r="AF312">
            <v>54.8245</v>
          </cell>
          <cell r="AG312">
            <v>0.2629646040676919</v>
          </cell>
          <cell r="AH312">
            <v>17.7</v>
          </cell>
          <cell r="AI312">
            <v>41900</v>
          </cell>
          <cell r="AJ312">
            <v>11.7</v>
          </cell>
        </row>
        <row r="313">
          <cell r="A313" t="str">
            <v>1008</v>
          </cell>
          <cell r="B313" t="str">
            <v>100809501</v>
          </cell>
          <cell r="D313" t="str">
            <v>1008095</v>
          </cell>
          <cell r="E313" t="str">
            <v>1040</v>
          </cell>
          <cell r="F313" t="str">
            <v>10</v>
          </cell>
          <cell r="G313">
            <v>520.94871140999999</v>
          </cell>
          <cell r="H313">
            <v>516.62870081000005</v>
          </cell>
          <cell r="I313">
            <v>516.99366018000001</v>
          </cell>
          <cell r="J313">
            <v>33.333333330000002</v>
          </cell>
          <cell r="K313">
            <v>9.9378881999999997</v>
          </cell>
          <cell r="L313">
            <v>9.4334839200000005</v>
          </cell>
          <cell r="M313">
            <v>9.4334839200000005</v>
          </cell>
          <cell r="N313">
            <v>11.27814244</v>
          </cell>
          <cell r="O313">
            <v>57.875</v>
          </cell>
          <cell r="P313">
            <v>9.4334839200000005</v>
          </cell>
          <cell r="Q313">
            <v>91.5</v>
          </cell>
          <cell r="R313">
            <v>42.33995299</v>
          </cell>
          <cell r="S313">
            <v>10.7</v>
          </cell>
          <cell r="T313">
            <v>9.4334839200000005</v>
          </cell>
          <cell r="U313">
            <v>9.4334839200000005</v>
          </cell>
          <cell r="V313">
            <v>7.2232956799999997</v>
          </cell>
          <cell r="W313">
            <v>46</v>
          </cell>
          <cell r="X313">
            <v>78.7</v>
          </cell>
          <cell r="Y313">
            <v>22.7</v>
          </cell>
          <cell r="Z313">
            <v>27.6</v>
          </cell>
          <cell r="AA313">
            <v>22.7</v>
          </cell>
          <cell r="AB313">
            <v>9.6158054800000006</v>
          </cell>
          <cell r="AC313">
            <v>0</v>
          </cell>
          <cell r="AD313">
            <v>258.14</v>
          </cell>
          <cell r="AE313">
            <v>67.17847415</v>
          </cell>
          <cell r="AF313">
            <v>54.8245</v>
          </cell>
          <cell r="AG313">
            <v>0.268385422899999</v>
          </cell>
          <cell r="AH313">
            <v>17.7</v>
          </cell>
          <cell r="AI313">
            <v>41900</v>
          </cell>
          <cell r="AJ313">
            <v>11.7</v>
          </cell>
        </row>
        <row r="314">
          <cell r="A314" t="str">
            <v>1008</v>
          </cell>
          <cell r="B314" t="str">
            <v>100809601</v>
          </cell>
          <cell r="D314" t="str">
            <v>1008096</v>
          </cell>
          <cell r="E314" t="str">
            <v>1040</v>
          </cell>
          <cell r="F314" t="str">
            <v>10</v>
          </cell>
          <cell r="G314">
            <v>520.94871140999999</v>
          </cell>
          <cell r="H314">
            <v>516.62870081000005</v>
          </cell>
          <cell r="I314">
            <v>516.99366018000001</v>
          </cell>
          <cell r="J314">
            <v>33.333333330000002</v>
          </cell>
          <cell r="K314">
            <v>9.9378881999999997</v>
          </cell>
          <cell r="L314">
            <v>7.2196420399999992</v>
          </cell>
          <cell r="M314">
            <v>10.126631100000001</v>
          </cell>
          <cell r="N314">
            <v>11.27814244</v>
          </cell>
          <cell r="O314">
            <v>57.875</v>
          </cell>
          <cell r="P314">
            <v>10.126631100000001</v>
          </cell>
          <cell r="Q314">
            <v>91.5</v>
          </cell>
          <cell r="R314">
            <v>42.33995299</v>
          </cell>
          <cell r="S314">
            <v>10.7</v>
          </cell>
          <cell r="T314">
            <v>10.126631100000001</v>
          </cell>
          <cell r="U314">
            <v>10.126631100000001</v>
          </cell>
          <cell r="V314">
            <v>9.4334839200000005</v>
          </cell>
          <cell r="W314">
            <v>46</v>
          </cell>
          <cell r="X314">
            <v>78.7</v>
          </cell>
          <cell r="Y314">
            <v>22.7</v>
          </cell>
          <cell r="Z314">
            <v>27.6</v>
          </cell>
          <cell r="AA314">
            <v>22.7</v>
          </cell>
          <cell r="AB314">
            <v>9.9641121699999999</v>
          </cell>
          <cell r="AC314">
            <v>0</v>
          </cell>
          <cell r="AD314">
            <v>258.14</v>
          </cell>
          <cell r="AE314">
            <v>67.17847415</v>
          </cell>
          <cell r="AF314">
            <v>54.8245</v>
          </cell>
          <cell r="AG314">
            <v>0.24712518250548698</v>
          </cell>
          <cell r="AH314">
            <v>17.7</v>
          </cell>
          <cell r="AI314">
            <v>41900</v>
          </cell>
          <cell r="AJ314">
            <v>11.7</v>
          </cell>
        </row>
        <row r="315">
          <cell r="A315" t="str">
            <v>1008</v>
          </cell>
          <cell r="B315" t="str">
            <v>100809801</v>
          </cell>
          <cell r="D315" t="str">
            <v>1008098</v>
          </cell>
          <cell r="E315" t="str">
            <v>1040</v>
          </cell>
          <cell r="F315" t="str">
            <v>10</v>
          </cell>
          <cell r="G315">
            <v>520.94871140999999</v>
          </cell>
          <cell r="H315">
            <v>516.62870081000005</v>
          </cell>
          <cell r="I315">
            <v>516.99366018000001</v>
          </cell>
          <cell r="J315">
            <v>33.333333330000002</v>
          </cell>
          <cell r="K315">
            <v>9.9378881999999997</v>
          </cell>
          <cell r="L315">
            <v>8.74033674</v>
          </cell>
          <cell r="M315">
            <v>11.225243389999999</v>
          </cell>
          <cell r="N315">
            <v>11.27814244</v>
          </cell>
          <cell r="O315">
            <v>57.875</v>
          </cell>
          <cell r="P315">
            <v>11.225243389999999</v>
          </cell>
          <cell r="Q315">
            <v>91.5</v>
          </cell>
          <cell r="R315">
            <v>42.33995299</v>
          </cell>
          <cell r="S315">
            <v>10.7</v>
          </cell>
          <cell r="T315">
            <v>9.3905764200000004</v>
          </cell>
          <cell r="U315">
            <v>9.3905764200000004</v>
          </cell>
          <cell r="V315">
            <v>8.7251824899999999</v>
          </cell>
          <cell r="W315">
            <v>46</v>
          </cell>
          <cell r="X315">
            <v>78.7</v>
          </cell>
          <cell r="Y315">
            <v>22.7</v>
          </cell>
          <cell r="Z315">
            <v>27.6</v>
          </cell>
          <cell r="AA315">
            <v>22.7</v>
          </cell>
          <cell r="AB315">
            <v>10.67800733</v>
          </cell>
          <cell r="AC315">
            <v>0</v>
          </cell>
          <cell r="AD315">
            <v>258.14</v>
          </cell>
          <cell r="AE315">
            <v>67.17847415</v>
          </cell>
          <cell r="AF315">
            <v>54.8245</v>
          </cell>
          <cell r="AG315">
            <v>0.23507820208495717</v>
          </cell>
          <cell r="AH315">
            <v>17.7</v>
          </cell>
          <cell r="AI315">
            <v>41900</v>
          </cell>
          <cell r="AJ315">
            <v>11.7</v>
          </cell>
        </row>
        <row r="316">
          <cell r="A316" t="str">
            <v>1009</v>
          </cell>
          <cell r="B316" t="str">
            <v>100900101</v>
          </cell>
          <cell r="D316" t="str">
            <v>1009001</v>
          </cell>
          <cell r="E316" t="str">
            <v>1030</v>
          </cell>
          <cell r="F316" t="str">
            <v>10</v>
          </cell>
          <cell r="G316">
            <v>520.94871140999999</v>
          </cell>
          <cell r="H316">
            <v>516.62870081000005</v>
          </cell>
          <cell r="I316">
            <v>516.99366018000001</v>
          </cell>
          <cell r="J316">
            <v>36.206896550000003</v>
          </cell>
          <cell r="K316">
            <v>11.216429700000001</v>
          </cell>
          <cell r="L316">
            <v>9.5545681699999996</v>
          </cell>
          <cell r="M316">
            <v>11.14229647</v>
          </cell>
          <cell r="N316">
            <v>14.511416029999998</v>
          </cell>
          <cell r="O316">
            <v>57.875</v>
          </cell>
          <cell r="P316">
            <v>11.850696859999999</v>
          </cell>
          <cell r="Q316">
            <v>77.3</v>
          </cell>
          <cell r="R316">
            <v>42.33995299</v>
          </cell>
          <cell r="S316">
            <v>14.5</v>
          </cell>
          <cell r="T316">
            <v>11.0996197</v>
          </cell>
          <cell r="U316">
            <v>10.671997279999999</v>
          </cell>
          <cell r="V316">
            <v>9.8940430900000003</v>
          </cell>
          <cell r="W316">
            <v>47.9</v>
          </cell>
          <cell r="X316">
            <v>78</v>
          </cell>
          <cell r="Y316">
            <v>31.9</v>
          </cell>
          <cell r="Z316">
            <v>28.6</v>
          </cell>
          <cell r="AA316">
            <v>18.8</v>
          </cell>
          <cell r="AB316">
            <v>11.034147450000001</v>
          </cell>
          <cell r="AC316">
            <v>0.12899648999999999</v>
          </cell>
          <cell r="AD316">
            <v>258.2</v>
          </cell>
          <cell r="AE316">
            <v>62.238355830000003</v>
          </cell>
          <cell r="AF316">
            <v>54.8245</v>
          </cell>
          <cell r="AG316">
            <v>0.29264565255900765</v>
          </cell>
          <cell r="AH316">
            <v>16.600000000000001</v>
          </cell>
          <cell r="AI316">
            <v>45810</v>
          </cell>
          <cell r="AJ316">
            <v>11.7</v>
          </cell>
        </row>
        <row r="317">
          <cell r="A317" t="str">
            <v>1009</v>
          </cell>
          <cell r="B317" t="str">
            <v>100900401</v>
          </cell>
          <cell r="D317" t="str">
            <v>1009004</v>
          </cell>
          <cell r="E317" t="str">
            <v>1030</v>
          </cell>
          <cell r="F317" t="str">
            <v>10</v>
          </cell>
          <cell r="G317">
            <v>520.94871140999999</v>
          </cell>
          <cell r="H317">
            <v>516.62870081000005</v>
          </cell>
          <cell r="I317">
            <v>516.99366018000001</v>
          </cell>
          <cell r="J317">
            <v>36.206896550000003</v>
          </cell>
          <cell r="K317">
            <v>11.216429700000001</v>
          </cell>
          <cell r="L317">
            <v>7.2137683100000007</v>
          </cell>
          <cell r="M317">
            <v>11.62730717</v>
          </cell>
          <cell r="N317">
            <v>14.511416029999998</v>
          </cell>
          <cell r="O317">
            <v>57.875</v>
          </cell>
          <cell r="P317">
            <v>11.630708500000001</v>
          </cell>
          <cell r="Q317">
            <v>77.3</v>
          </cell>
          <cell r="R317">
            <v>42.33995299</v>
          </cell>
          <cell r="S317">
            <v>14.5</v>
          </cell>
          <cell r="T317">
            <v>11.62730717</v>
          </cell>
          <cell r="U317">
            <v>7.2137683100000007</v>
          </cell>
          <cell r="V317">
            <v>7.2137683100000007</v>
          </cell>
          <cell r="W317">
            <v>47.9</v>
          </cell>
          <cell r="X317">
            <v>78</v>
          </cell>
          <cell r="Y317">
            <v>31.9</v>
          </cell>
          <cell r="Z317">
            <v>28.6</v>
          </cell>
          <cell r="AA317">
            <v>18.8</v>
          </cell>
          <cell r="AB317">
            <v>11.173950100000001</v>
          </cell>
          <cell r="AC317">
            <v>0.82883514999999996</v>
          </cell>
          <cell r="AD317">
            <v>258.2</v>
          </cell>
          <cell r="AE317">
            <v>62.238355830000003</v>
          </cell>
          <cell r="AF317">
            <v>54.8245</v>
          </cell>
          <cell r="AG317">
            <v>0.26025766009420631</v>
          </cell>
          <cell r="AH317">
            <v>16.600000000000001</v>
          </cell>
          <cell r="AI317">
            <v>45810</v>
          </cell>
          <cell r="AJ317">
            <v>11.7</v>
          </cell>
        </row>
        <row r="318">
          <cell r="A318" t="str">
            <v>1009</v>
          </cell>
          <cell r="B318" t="str">
            <v>100900601</v>
          </cell>
          <cell r="D318" t="str">
            <v>1009006</v>
          </cell>
          <cell r="E318" t="str">
            <v>1030</v>
          </cell>
          <cell r="F318" t="str">
            <v>10</v>
          </cell>
          <cell r="G318">
            <v>520.94871140999999</v>
          </cell>
          <cell r="H318">
            <v>516.62870081000005</v>
          </cell>
          <cell r="I318">
            <v>516.99366018000001</v>
          </cell>
          <cell r="J318">
            <v>36.206896550000003</v>
          </cell>
          <cell r="K318">
            <v>11.216429700000001</v>
          </cell>
          <cell r="L318">
            <v>7.65207075</v>
          </cell>
          <cell r="M318">
            <v>11.225243389999999</v>
          </cell>
          <cell r="N318">
            <v>14.511416029999998</v>
          </cell>
          <cell r="O318">
            <v>57.875</v>
          </cell>
          <cell r="P318">
            <v>11.630708500000001</v>
          </cell>
          <cell r="Q318">
            <v>77.3</v>
          </cell>
          <cell r="R318">
            <v>42.33995299</v>
          </cell>
          <cell r="S318">
            <v>14.5</v>
          </cell>
          <cell r="T318">
            <v>11.225243389999999</v>
          </cell>
          <cell r="U318">
            <v>9.8670828700000008</v>
          </cell>
          <cell r="V318">
            <v>7.65207075</v>
          </cell>
          <cell r="W318">
            <v>47.9</v>
          </cell>
          <cell r="X318">
            <v>78</v>
          </cell>
          <cell r="Y318">
            <v>31.9</v>
          </cell>
          <cell r="Z318">
            <v>28.6</v>
          </cell>
          <cell r="AA318">
            <v>18.8</v>
          </cell>
          <cell r="AB318">
            <v>11.173950100000001</v>
          </cell>
          <cell r="AC318">
            <v>0.96377526999999996</v>
          </cell>
          <cell r="AD318">
            <v>258.2</v>
          </cell>
          <cell r="AE318">
            <v>62.238355830000003</v>
          </cell>
          <cell r="AF318">
            <v>54.8245</v>
          </cell>
          <cell r="AG318">
            <v>0.25055488336057097</v>
          </cell>
          <cell r="AH318">
            <v>16.600000000000001</v>
          </cell>
          <cell r="AI318">
            <v>45810</v>
          </cell>
          <cell r="AJ318">
            <v>11.7</v>
          </cell>
        </row>
        <row r="319">
          <cell r="A319" t="str">
            <v>1009</v>
          </cell>
          <cell r="B319" t="str">
            <v>100900801</v>
          </cell>
          <cell r="D319" t="str">
            <v>1009008</v>
          </cell>
          <cell r="E319" t="str">
            <v>1030</v>
          </cell>
          <cell r="F319" t="str">
            <v>10</v>
          </cell>
          <cell r="G319">
            <v>520.94871140999999</v>
          </cell>
          <cell r="H319">
            <v>516.62870081000005</v>
          </cell>
          <cell r="I319">
            <v>516.99366018000001</v>
          </cell>
          <cell r="J319">
            <v>36.206896550000003</v>
          </cell>
          <cell r="K319">
            <v>11.216429700000001</v>
          </cell>
          <cell r="L319">
            <v>7.3846103799999998</v>
          </cell>
          <cell r="M319">
            <v>11.225243389999999</v>
          </cell>
          <cell r="N319">
            <v>14.511416029999998</v>
          </cell>
          <cell r="O319">
            <v>57.875</v>
          </cell>
          <cell r="P319">
            <v>11.630708500000001</v>
          </cell>
          <cell r="Q319">
            <v>77.3</v>
          </cell>
          <cell r="R319">
            <v>42.33995299</v>
          </cell>
          <cell r="S319">
            <v>14.5</v>
          </cell>
          <cell r="T319">
            <v>11.225243389999999</v>
          </cell>
          <cell r="U319">
            <v>10.14427454</v>
          </cell>
          <cell r="V319">
            <v>9.8389490300000002</v>
          </cell>
          <cell r="W319">
            <v>47.9</v>
          </cell>
          <cell r="X319">
            <v>78</v>
          </cell>
          <cell r="Y319">
            <v>31.9</v>
          </cell>
          <cell r="Z319">
            <v>28.6</v>
          </cell>
          <cell r="AA319">
            <v>18.8</v>
          </cell>
          <cell r="AB319">
            <v>11.173950100000001</v>
          </cell>
          <cell r="AC319">
            <v>1</v>
          </cell>
          <cell r="AD319">
            <v>258.2</v>
          </cell>
          <cell r="AE319">
            <v>62.238355830000003</v>
          </cell>
          <cell r="AF319">
            <v>54.8245</v>
          </cell>
          <cell r="AG319">
            <v>0.26323069356962087</v>
          </cell>
          <cell r="AH319">
            <v>16.600000000000001</v>
          </cell>
          <cell r="AI319">
            <v>45810</v>
          </cell>
          <cell r="AJ319">
            <v>11.7</v>
          </cell>
        </row>
        <row r="320">
          <cell r="A320" t="str">
            <v>1009</v>
          </cell>
          <cell r="B320" t="str">
            <v>100900901</v>
          </cell>
          <cell r="D320" t="str">
            <v>1009009</v>
          </cell>
          <cell r="E320" t="str">
            <v>1030</v>
          </cell>
          <cell r="F320" t="str">
            <v>10</v>
          </cell>
          <cell r="G320">
            <v>520.94871140999999</v>
          </cell>
          <cell r="H320">
            <v>516.62870081000005</v>
          </cell>
          <cell r="I320">
            <v>516.99366018000001</v>
          </cell>
          <cell r="J320">
            <v>36.206896550000003</v>
          </cell>
          <cell r="K320">
            <v>11.216429700000001</v>
          </cell>
          <cell r="L320">
            <v>9.25339986</v>
          </cell>
          <cell r="M320">
            <v>10.341355310000001</v>
          </cell>
          <cell r="N320">
            <v>14.511416029999998</v>
          </cell>
          <cell r="O320">
            <v>57.875</v>
          </cell>
          <cell r="P320">
            <v>11.26720394</v>
          </cell>
          <cell r="Q320">
            <v>77.3</v>
          </cell>
          <cell r="R320">
            <v>42.33995299</v>
          </cell>
          <cell r="S320">
            <v>14.5</v>
          </cell>
          <cell r="T320">
            <v>9.5540719099999993</v>
          </cell>
          <cell r="U320">
            <v>9.7205858299999992</v>
          </cell>
          <cell r="V320">
            <v>9.5340167999999998</v>
          </cell>
          <cell r="W320">
            <v>47.9</v>
          </cell>
          <cell r="X320">
            <v>78</v>
          </cell>
          <cell r="Y320">
            <v>31.9</v>
          </cell>
          <cell r="Z320">
            <v>28.6</v>
          </cell>
          <cell r="AA320">
            <v>18.8</v>
          </cell>
          <cell r="AB320">
            <v>9.4209253900000007</v>
          </cell>
          <cell r="AC320">
            <v>3.6509100000000003E-2</v>
          </cell>
          <cell r="AD320">
            <v>258.2</v>
          </cell>
          <cell r="AE320">
            <v>62.238355830000003</v>
          </cell>
          <cell r="AF320">
            <v>54.8245</v>
          </cell>
          <cell r="AG320">
            <v>0.23346660940067032</v>
          </cell>
          <cell r="AH320">
            <v>16.600000000000001</v>
          </cell>
          <cell r="AI320">
            <v>45810</v>
          </cell>
          <cell r="AJ320">
            <v>11.7</v>
          </cell>
        </row>
        <row r="321">
          <cell r="A321" t="str">
            <v>1009</v>
          </cell>
          <cell r="B321" t="str">
            <v>100901001</v>
          </cell>
          <cell r="D321" t="str">
            <v>1009010</v>
          </cell>
          <cell r="E321" t="str">
            <v>1030</v>
          </cell>
          <cell r="F321" t="str">
            <v>10</v>
          </cell>
          <cell r="G321">
            <v>520.94871140999999</v>
          </cell>
          <cell r="H321">
            <v>516.62870081000005</v>
          </cell>
          <cell r="I321">
            <v>516.99366018000001</v>
          </cell>
          <cell r="J321">
            <v>36.206896550000003</v>
          </cell>
          <cell r="K321">
            <v>11.216429700000001</v>
          </cell>
          <cell r="L321">
            <v>7.24921506</v>
          </cell>
          <cell r="M321">
            <v>10.126631100000001</v>
          </cell>
          <cell r="N321">
            <v>14.511416029999998</v>
          </cell>
          <cell r="O321">
            <v>57.875</v>
          </cell>
          <cell r="P321">
            <v>11.225243389999999</v>
          </cell>
          <cell r="Q321">
            <v>77.3</v>
          </cell>
          <cell r="R321">
            <v>42.33995299</v>
          </cell>
          <cell r="S321">
            <v>14.5</v>
          </cell>
          <cell r="T321">
            <v>9.8389490300000002</v>
          </cell>
          <cell r="U321">
            <v>9.8389490300000002</v>
          </cell>
          <cell r="V321">
            <v>7.24921506</v>
          </cell>
          <cell r="W321">
            <v>47.9</v>
          </cell>
          <cell r="X321">
            <v>78</v>
          </cell>
          <cell r="Y321">
            <v>31.9</v>
          </cell>
          <cell r="Z321">
            <v>28.6</v>
          </cell>
          <cell r="AA321">
            <v>18.8</v>
          </cell>
          <cell r="AB321">
            <v>9.9519919600000009</v>
          </cell>
          <cell r="AC321">
            <v>0</v>
          </cell>
          <cell r="AD321">
            <v>258.2</v>
          </cell>
          <cell r="AE321">
            <v>62.238355830000003</v>
          </cell>
          <cell r="AF321">
            <v>54.8245</v>
          </cell>
          <cell r="AG321">
            <v>0.25590648700441443</v>
          </cell>
          <cell r="AH321">
            <v>16.600000000000001</v>
          </cell>
          <cell r="AI321">
            <v>45810</v>
          </cell>
          <cell r="AJ321">
            <v>11.7</v>
          </cell>
        </row>
        <row r="322">
          <cell r="A322" t="str">
            <v>1009</v>
          </cell>
          <cell r="B322" t="str">
            <v>100901101</v>
          </cell>
          <cell r="D322" t="str">
            <v>1009011</v>
          </cell>
          <cell r="E322" t="str">
            <v>1030</v>
          </cell>
          <cell r="F322" t="str">
            <v>10</v>
          </cell>
          <cell r="G322">
            <v>520.94871140999999</v>
          </cell>
          <cell r="H322">
            <v>516.62870081000005</v>
          </cell>
          <cell r="I322">
            <v>516.99366018000001</v>
          </cell>
          <cell r="J322">
            <v>36.206896550000003</v>
          </cell>
          <cell r="K322">
            <v>11.216429700000001</v>
          </cell>
          <cell r="L322">
            <v>7.3802557899999996</v>
          </cell>
          <cell r="M322">
            <v>9.5003946300000006</v>
          </cell>
          <cell r="N322">
            <v>14.511416029999998</v>
          </cell>
          <cell r="O322">
            <v>57.875</v>
          </cell>
          <cell r="P322">
            <v>11.225243389999999</v>
          </cell>
          <cell r="Q322">
            <v>77.3</v>
          </cell>
          <cell r="R322">
            <v>42.33995299</v>
          </cell>
          <cell r="S322">
            <v>14.5</v>
          </cell>
          <cell r="T322">
            <v>7.3802557899999996</v>
          </cell>
          <cell r="U322">
            <v>7.3802557899999996</v>
          </cell>
          <cell r="V322">
            <v>8.77384889</v>
          </cell>
          <cell r="W322">
            <v>47.9</v>
          </cell>
          <cell r="X322">
            <v>78</v>
          </cell>
          <cell r="Y322">
            <v>31.9</v>
          </cell>
          <cell r="Z322">
            <v>28.6</v>
          </cell>
          <cell r="AA322">
            <v>18.8</v>
          </cell>
          <cell r="AB322">
            <v>7.3802557899999996</v>
          </cell>
          <cell r="AC322">
            <v>0</v>
          </cell>
          <cell r="AD322">
            <v>258.2</v>
          </cell>
          <cell r="AE322">
            <v>62.238355830000003</v>
          </cell>
          <cell r="AF322">
            <v>54.8245</v>
          </cell>
          <cell r="AG322">
            <v>0.24629461697518645</v>
          </cell>
          <cell r="AH322">
            <v>16.600000000000001</v>
          </cell>
          <cell r="AI322">
            <v>45810</v>
          </cell>
          <cell r="AJ322">
            <v>11.7</v>
          </cell>
        </row>
        <row r="323">
          <cell r="A323" t="str">
            <v>1009</v>
          </cell>
          <cell r="B323" t="str">
            <v>100901201</v>
          </cell>
          <cell r="D323" t="str">
            <v>1009012</v>
          </cell>
          <cell r="E323" t="str">
            <v>1030</v>
          </cell>
          <cell r="F323" t="str">
            <v>10</v>
          </cell>
          <cell r="G323">
            <v>520.94871140999999</v>
          </cell>
          <cell r="H323">
            <v>516.62870081000005</v>
          </cell>
          <cell r="I323">
            <v>516.99366018000001</v>
          </cell>
          <cell r="J323">
            <v>36.206896550000003</v>
          </cell>
          <cell r="K323">
            <v>11.216429700000001</v>
          </cell>
          <cell r="L323">
            <v>7.3078727799999994</v>
          </cell>
          <cell r="M323">
            <v>9.4334839200000005</v>
          </cell>
          <cell r="N323">
            <v>14.511416029999998</v>
          </cell>
          <cell r="O323">
            <v>57.875</v>
          </cell>
          <cell r="P323">
            <v>11.225243389999999</v>
          </cell>
          <cell r="Q323">
            <v>77.3</v>
          </cell>
          <cell r="R323">
            <v>42.33995299</v>
          </cell>
          <cell r="S323">
            <v>14.5</v>
          </cell>
          <cell r="T323">
            <v>7.3078727799999994</v>
          </cell>
          <cell r="U323">
            <v>8.74033674</v>
          </cell>
          <cell r="V323">
            <v>9.4334839200000005</v>
          </cell>
          <cell r="W323">
            <v>47.9</v>
          </cell>
          <cell r="X323">
            <v>78</v>
          </cell>
          <cell r="Y323">
            <v>31.9</v>
          </cell>
          <cell r="Z323">
            <v>28.6</v>
          </cell>
          <cell r="AA323">
            <v>18.8</v>
          </cell>
          <cell r="AB323">
            <v>7.3078727799999994</v>
          </cell>
          <cell r="AC323">
            <v>0</v>
          </cell>
          <cell r="AD323">
            <v>258.2</v>
          </cell>
          <cell r="AE323">
            <v>62.238355830000003</v>
          </cell>
          <cell r="AF323">
            <v>54.8245</v>
          </cell>
          <cell r="AG323">
            <v>0.25437357337145111</v>
          </cell>
          <cell r="AH323">
            <v>16.600000000000001</v>
          </cell>
          <cell r="AI323">
            <v>45810</v>
          </cell>
          <cell r="AJ323">
            <v>11.7</v>
          </cell>
        </row>
        <row r="324">
          <cell r="A324" t="str">
            <v>1009</v>
          </cell>
          <cell r="B324" t="str">
            <v>100901301</v>
          </cell>
          <cell r="D324" t="str">
            <v>1009013</v>
          </cell>
          <cell r="E324" t="str">
            <v>1030</v>
          </cell>
          <cell r="F324" t="str">
            <v>10</v>
          </cell>
          <cell r="G324">
            <v>520.94871140999999</v>
          </cell>
          <cell r="H324">
            <v>516.62870081000005</v>
          </cell>
          <cell r="I324">
            <v>516.99366018000001</v>
          </cell>
          <cell r="J324">
            <v>36.206896550000003</v>
          </cell>
          <cell r="K324">
            <v>11.216429700000001</v>
          </cell>
          <cell r="L324">
            <v>7.7981126300000003</v>
          </cell>
          <cell r="M324">
            <v>7.7981126300000003</v>
          </cell>
          <cell r="N324">
            <v>14.511416029999998</v>
          </cell>
          <cell r="O324">
            <v>57.875</v>
          </cell>
          <cell r="P324">
            <v>11.225243389999999</v>
          </cell>
          <cell r="Q324">
            <v>77.3</v>
          </cell>
          <cell r="R324">
            <v>42.33995299</v>
          </cell>
          <cell r="S324">
            <v>14.5</v>
          </cell>
          <cell r="T324">
            <v>7.7981126300000003</v>
          </cell>
          <cell r="U324">
            <v>7.7981126300000003</v>
          </cell>
          <cell r="V324">
            <v>7.7981126300000003</v>
          </cell>
          <cell r="W324">
            <v>47.9</v>
          </cell>
          <cell r="X324">
            <v>78</v>
          </cell>
          <cell r="Y324">
            <v>31.9</v>
          </cell>
          <cell r="Z324">
            <v>28.6</v>
          </cell>
          <cell r="AA324">
            <v>18.8</v>
          </cell>
          <cell r="AB324">
            <v>7.7981126300000003</v>
          </cell>
          <cell r="AC324">
            <v>0.99564660000000005</v>
          </cell>
          <cell r="AD324">
            <v>258.2</v>
          </cell>
          <cell r="AE324">
            <v>62.238355830000003</v>
          </cell>
          <cell r="AF324">
            <v>54.8245</v>
          </cell>
          <cell r="AG324">
            <v>0.23791874463076912</v>
          </cell>
          <cell r="AH324">
            <v>16.600000000000001</v>
          </cell>
          <cell r="AI324">
            <v>45810</v>
          </cell>
          <cell r="AJ324">
            <v>11.7</v>
          </cell>
        </row>
        <row r="325">
          <cell r="A325" t="str">
            <v>1009</v>
          </cell>
          <cell r="B325" t="str">
            <v>100901501</v>
          </cell>
          <cell r="D325" t="str">
            <v>1009015</v>
          </cell>
          <cell r="E325" t="str">
            <v>1030</v>
          </cell>
          <cell r="F325" t="str">
            <v>10</v>
          </cell>
          <cell r="G325">
            <v>520.94871140999999</v>
          </cell>
          <cell r="H325">
            <v>516.62870081000005</v>
          </cell>
          <cell r="I325">
            <v>516.99366018000001</v>
          </cell>
          <cell r="J325">
            <v>36.206896550000003</v>
          </cell>
          <cell r="K325">
            <v>11.216429700000001</v>
          </cell>
          <cell r="L325">
            <v>7.5142546499999998</v>
          </cell>
          <cell r="M325">
            <v>11.278126759999999</v>
          </cell>
          <cell r="N325">
            <v>14.511416029999998</v>
          </cell>
          <cell r="O325">
            <v>57.875</v>
          </cell>
          <cell r="P325">
            <v>11.630708500000001</v>
          </cell>
          <cell r="Q325">
            <v>77.3</v>
          </cell>
          <cell r="R325">
            <v>42.33995299</v>
          </cell>
          <cell r="S325">
            <v>14.5</v>
          </cell>
          <cell r="T325">
            <v>7.521317980000001</v>
          </cell>
          <cell r="U325">
            <v>11.20260234</v>
          </cell>
          <cell r="V325">
            <v>7.521317980000001</v>
          </cell>
          <cell r="W325">
            <v>47.9</v>
          </cell>
          <cell r="X325">
            <v>78</v>
          </cell>
          <cell r="Y325">
            <v>31.9</v>
          </cell>
          <cell r="Z325">
            <v>28.6</v>
          </cell>
          <cell r="AA325">
            <v>18.8</v>
          </cell>
          <cell r="AB325">
            <v>7.5564279699999997</v>
          </cell>
          <cell r="AC325">
            <v>0</v>
          </cell>
          <cell r="AD325">
            <v>258.2</v>
          </cell>
          <cell r="AE325">
            <v>62.238355830000003</v>
          </cell>
          <cell r="AF325">
            <v>54.8245</v>
          </cell>
          <cell r="AG325">
            <v>0.25799897527913351</v>
          </cell>
          <cell r="AH325">
            <v>16.600000000000001</v>
          </cell>
          <cell r="AI325">
            <v>45810</v>
          </cell>
          <cell r="AJ325">
            <v>11.7</v>
          </cell>
        </row>
        <row r="326">
          <cell r="A326" t="str">
            <v>1009</v>
          </cell>
          <cell r="B326" t="str">
            <v>100901601</v>
          </cell>
          <cell r="D326" t="str">
            <v>1009016</v>
          </cell>
          <cell r="E326" t="str">
            <v>1030</v>
          </cell>
          <cell r="F326" t="str">
            <v>10</v>
          </cell>
          <cell r="G326">
            <v>520.94871140999999</v>
          </cell>
          <cell r="H326">
            <v>516.62870081000005</v>
          </cell>
          <cell r="I326">
            <v>516.99366018000001</v>
          </cell>
          <cell r="J326">
            <v>36.206896550000003</v>
          </cell>
          <cell r="K326">
            <v>11.216429700000001</v>
          </cell>
          <cell r="L326">
            <v>7.6019019600000011</v>
          </cell>
          <cell r="M326">
            <v>10.81977828</v>
          </cell>
          <cell r="N326">
            <v>14.511416029999998</v>
          </cell>
          <cell r="O326">
            <v>57.875</v>
          </cell>
          <cell r="P326">
            <v>11.630708500000001</v>
          </cell>
          <cell r="Q326">
            <v>77.3</v>
          </cell>
          <cell r="R326">
            <v>42.33995299</v>
          </cell>
          <cell r="S326">
            <v>14.5</v>
          </cell>
          <cell r="T326">
            <v>7.6019019600000011</v>
          </cell>
          <cell r="U326">
            <v>10.81977828</v>
          </cell>
          <cell r="V326">
            <v>7.6019019600000011</v>
          </cell>
          <cell r="W326">
            <v>47.9</v>
          </cell>
          <cell r="X326">
            <v>78</v>
          </cell>
          <cell r="Y326">
            <v>31.9</v>
          </cell>
          <cell r="Z326">
            <v>28.6</v>
          </cell>
          <cell r="AA326">
            <v>18.8</v>
          </cell>
          <cell r="AB326">
            <v>7.6019019600000011</v>
          </cell>
          <cell r="AC326">
            <v>0</v>
          </cell>
          <cell r="AD326">
            <v>258.2</v>
          </cell>
          <cell r="AE326">
            <v>62.238355830000003</v>
          </cell>
          <cell r="AF326">
            <v>54.8245</v>
          </cell>
          <cell r="AG326">
            <v>0.23599266742081565</v>
          </cell>
          <cell r="AH326">
            <v>16.600000000000001</v>
          </cell>
          <cell r="AI326">
            <v>45810</v>
          </cell>
          <cell r="AJ326">
            <v>11.7</v>
          </cell>
        </row>
        <row r="327">
          <cell r="A327" t="str">
            <v>1009</v>
          </cell>
          <cell r="B327" t="str">
            <v>100901701</v>
          </cell>
          <cell r="D327" t="str">
            <v>1009017</v>
          </cell>
          <cell r="E327" t="str">
            <v>1030</v>
          </cell>
          <cell r="F327" t="str">
            <v>10</v>
          </cell>
          <cell r="G327">
            <v>520.94871140999999</v>
          </cell>
          <cell r="H327">
            <v>516.62870081000005</v>
          </cell>
          <cell r="I327">
            <v>516.99366018000001</v>
          </cell>
          <cell r="J327">
            <v>36.206896550000003</v>
          </cell>
          <cell r="K327">
            <v>11.216429700000001</v>
          </cell>
          <cell r="L327">
            <v>7.4679423299999996</v>
          </cell>
          <cell r="M327">
            <v>10.99958</v>
          </cell>
          <cell r="N327">
            <v>14.511416029999998</v>
          </cell>
          <cell r="O327">
            <v>57.875</v>
          </cell>
          <cell r="P327">
            <v>11.630708500000001</v>
          </cell>
          <cell r="Q327">
            <v>77.3</v>
          </cell>
          <cell r="R327">
            <v>42.33995299</v>
          </cell>
          <cell r="S327">
            <v>14.5</v>
          </cell>
          <cell r="T327">
            <v>9.8334405500000006</v>
          </cell>
          <cell r="U327">
            <v>10.99958</v>
          </cell>
          <cell r="V327">
            <v>9.8334405500000006</v>
          </cell>
          <cell r="W327">
            <v>47.9</v>
          </cell>
          <cell r="X327">
            <v>78</v>
          </cell>
          <cell r="Y327">
            <v>31.9</v>
          </cell>
          <cell r="Z327">
            <v>28.6</v>
          </cell>
          <cell r="AA327">
            <v>18.8</v>
          </cell>
          <cell r="AB327">
            <v>9.6616070599999997</v>
          </cell>
          <cell r="AC327">
            <v>0</v>
          </cell>
          <cell r="AD327">
            <v>258.2</v>
          </cell>
          <cell r="AE327">
            <v>62.238355830000003</v>
          </cell>
          <cell r="AF327">
            <v>54.8245</v>
          </cell>
          <cell r="AG327">
            <v>0.27102061606637512</v>
          </cell>
          <cell r="AH327">
            <v>16.600000000000001</v>
          </cell>
          <cell r="AI327">
            <v>45810</v>
          </cell>
          <cell r="AJ327">
            <v>11.7</v>
          </cell>
        </row>
        <row r="328">
          <cell r="A328" t="str">
            <v>1009</v>
          </cell>
          <cell r="B328" t="str">
            <v>100901801</v>
          </cell>
          <cell r="D328" t="str">
            <v>1009018</v>
          </cell>
          <cell r="E328" t="str">
            <v>1030</v>
          </cell>
          <cell r="F328" t="str">
            <v>10</v>
          </cell>
          <cell r="G328">
            <v>520.94871140999999</v>
          </cell>
          <cell r="H328">
            <v>516.62870081000005</v>
          </cell>
          <cell r="I328">
            <v>516.99366018000001</v>
          </cell>
          <cell r="J328">
            <v>36.206896550000003</v>
          </cell>
          <cell r="K328">
            <v>11.216429700000001</v>
          </cell>
          <cell r="L328">
            <v>8.3320677100000005</v>
          </cell>
          <cell r="M328">
            <v>11.630708500000001</v>
          </cell>
          <cell r="N328">
            <v>14.511416029999998</v>
          </cell>
          <cell r="O328">
            <v>57.875</v>
          </cell>
          <cell r="P328">
            <v>11.630708500000001</v>
          </cell>
          <cell r="Q328">
            <v>77.3</v>
          </cell>
          <cell r="R328">
            <v>42.33995299</v>
          </cell>
          <cell r="S328">
            <v>14.5</v>
          </cell>
          <cell r="T328">
            <v>9.3862245899999994</v>
          </cell>
          <cell r="U328">
            <v>8.4162672700000005</v>
          </cell>
          <cell r="V328">
            <v>8.4162672700000005</v>
          </cell>
          <cell r="W328">
            <v>47.9</v>
          </cell>
          <cell r="X328">
            <v>78</v>
          </cell>
          <cell r="Y328">
            <v>31.9</v>
          </cell>
          <cell r="Z328">
            <v>28.6</v>
          </cell>
          <cell r="AA328">
            <v>18.8</v>
          </cell>
          <cell r="AB328">
            <v>11.1689975</v>
          </cell>
          <cell r="AC328">
            <v>5.3187249999999998E-2</v>
          </cell>
          <cell r="AD328">
            <v>258.2</v>
          </cell>
          <cell r="AE328">
            <v>62.238355830000003</v>
          </cell>
          <cell r="AF328">
            <v>54.8245</v>
          </cell>
          <cell r="AG328">
            <v>0.27529194691296299</v>
          </cell>
          <cell r="AH328">
            <v>16.600000000000001</v>
          </cell>
          <cell r="AI328">
            <v>45810</v>
          </cell>
          <cell r="AJ328">
            <v>11.7</v>
          </cell>
        </row>
        <row r="329">
          <cell r="A329" t="str">
            <v>1009</v>
          </cell>
          <cell r="B329" t="str">
            <v>100901901</v>
          </cell>
          <cell r="D329" t="str">
            <v>1009019</v>
          </cell>
          <cell r="E329" t="str">
            <v>1030</v>
          </cell>
          <cell r="F329" t="str">
            <v>10</v>
          </cell>
          <cell r="G329">
            <v>520.94871140999999</v>
          </cell>
          <cell r="H329">
            <v>516.62870081000005</v>
          </cell>
          <cell r="I329">
            <v>516.99366018000001</v>
          </cell>
          <cell r="J329">
            <v>36.206896550000003</v>
          </cell>
          <cell r="K329">
            <v>11.216429700000001</v>
          </cell>
          <cell r="L329">
            <v>8.5135866999999994</v>
          </cell>
          <cell r="M329">
            <v>11.679185390000001</v>
          </cell>
          <cell r="N329">
            <v>14.511416029999998</v>
          </cell>
          <cell r="O329">
            <v>57.875</v>
          </cell>
          <cell r="P329">
            <v>11.679185390000001</v>
          </cell>
          <cell r="Q329">
            <v>77.3</v>
          </cell>
          <cell r="R329">
            <v>42.33995299</v>
          </cell>
          <cell r="S329">
            <v>14.5</v>
          </cell>
          <cell r="T329">
            <v>8.5556443800000004</v>
          </cell>
          <cell r="U329">
            <v>8.5556443800000004</v>
          </cell>
          <cell r="V329">
            <v>8.5556443800000004</v>
          </cell>
          <cell r="W329">
            <v>47.9</v>
          </cell>
          <cell r="X329">
            <v>78</v>
          </cell>
          <cell r="Y329">
            <v>31.9</v>
          </cell>
          <cell r="Z329">
            <v>28.6</v>
          </cell>
          <cell r="AA329">
            <v>18.8</v>
          </cell>
          <cell r="AB329">
            <v>11.17056191</v>
          </cell>
          <cell r="AC329">
            <v>1</v>
          </cell>
          <cell r="AD329">
            <v>258.2</v>
          </cell>
          <cell r="AE329">
            <v>62.238355830000003</v>
          </cell>
          <cell r="AF329">
            <v>54.8245</v>
          </cell>
          <cell r="AG329">
            <v>0.23893161604247254</v>
          </cell>
          <cell r="AH329">
            <v>16.600000000000001</v>
          </cell>
          <cell r="AI329">
            <v>45810</v>
          </cell>
          <cell r="AJ329">
            <v>11.7</v>
          </cell>
        </row>
        <row r="330">
          <cell r="A330" t="str">
            <v>1009</v>
          </cell>
          <cell r="B330" t="str">
            <v>100902001</v>
          </cell>
          <cell r="D330" t="str">
            <v>1009020</v>
          </cell>
          <cell r="E330" t="str">
            <v>1030</v>
          </cell>
          <cell r="F330" t="str">
            <v>10</v>
          </cell>
          <cell r="G330">
            <v>520.94871140999999</v>
          </cell>
          <cell r="H330">
            <v>516.62870081000005</v>
          </cell>
          <cell r="I330">
            <v>516.99366018000001</v>
          </cell>
          <cell r="J330">
            <v>36.206896550000003</v>
          </cell>
          <cell r="K330">
            <v>11.216429700000001</v>
          </cell>
          <cell r="L330">
            <v>9.4227869099999992</v>
          </cell>
          <cell r="M330">
            <v>10.81977828</v>
          </cell>
          <cell r="N330">
            <v>14.511416029999998</v>
          </cell>
          <cell r="O330">
            <v>57.875</v>
          </cell>
          <cell r="P330">
            <v>11.630708500000001</v>
          </cell>
          <cell r="Q330">
            <v>77.3</v>
          </cell>
          <cell r="R330">
            <v>42.33995299</v>
          </cell>
          <cell r="S330">
            <v>14.5</v>
          </cell>
          <cell r="T330">
            <v>9.4227869099999992</v>
          </cell>
          <cell r="U330">
            <v>10.81977828</v>
          </cell>
          <cell r="V330">
            <v>7.2950564199999999</v>
          </cell>
          <cell r="W330">
            <v>47.9</v>
          </cell>
          <cell r="X330">
            <v>78</v>
          </cell>
          <cell r="Y330">
            <v>31.9</v>
          </cell>
          <cell r="Z330">
            <v>28.6</v>
          </cell>
          <cell r="AA330">
            <v>18.8</v>
          </cell>
          <cell r="AB330">
            <v>9.0707334199999998</v>
          </cell>
          <cell r="AC330">
            <v>0</v>
          </cell>
          <cell r="AD330">
            <v>258.2</v>
          </cell>
          <cell r="AE330">
            <v>62.238355830000003</v>
          </cell>
          <cell r="AF330">
            <v>54.8245</v>
          </cell>
          <cell r="AG330">
            <v>0.23202820516243344</v>
          </cell>
          <cell r="AH330">
            <v>16.600000000000001</v>
          </cell>
          <cell r="AI330">
            <v>45810</v>
          </cell>
          <cell r="AJ330">
            <v>11.7</v>
          </cell>
        </row>
        <row r="331">
          <cell r="A331" t="str">
            <v>1009</v>
          </cell>
          <cell r="B331" t="str">
            <v>100902101</v>
          </cell>
          <cell r="D331" t="str">
            <v>1009021</v>
          </cell>
          <cell r="E331" t="str">
            <v>1030</v>
          </cell>
          <cell r="F331" t="str">
            <v>10</v>
          </cell>
          <cell r="G331">
            <v>520.94871140999999</v>
          </cell>
          <cell r="H331">
            <v>516.62870081000005</v>
          </cell>
          <cell r="I331">
            <v>516.99366018000001</v>
          </cell>
          <cell r="J331">
            <v>36.206896550000003</v>
          </cell>
          <cell r="K331">
            <v>11.216429700000001</v>
          </cell>
          <cell r="L331">
            <v>9.0007298299999992</v>
          </cell>
          <cell r="M331">
            <v>11.57411463</v>
          </cell>
          <cell r="N331">
            <v>14.511416029999998</v>
          </cell>
          <cell r="O331">
            <v>57.875</v>
          </cell>
          <cell r="P331">
            <v>11.91047264</v>
          </cell>
          <cell r="Q331">
            <v>77.3</v>
          </cell>
          <cell r="R331">
            <v>42.33995299</v>
          </cell>
          <cell r="S331">
            <v>14.5</v>
          </cell>
          <cell r="T331">
            <v>10.77094512</v>
          </cell>
          <cell r="U331">
            <v>9.5783112799999994</v>
          </cell>
          <cell r="V331">
            <v>10.29200994</v>
          </cell>
          <cell r="W331">
            <v>47.9</v>
          </cell>
          <cell r="X331">
            <v>78</v>
          </cell>
          <cell r="Y331">
            <v>31.9</v>
          </cell>
          <cell r="Z331">
            <v>28.6</v>
          </cell>
          <cell r="AA331">
            <v>18.8</v>
          </cell>
          <cell r="AB331">
            <v>10.242527920000001</v>
          </cell>
          <cell r="AC331">
            <v>0.46007340000000002</v>
          </cell>
          <cell r="AD331">
            <v>258.2</v>
          </cell>
          <cell r="AE331">
            <v>62.238355830000003</v>
          </cell>
          <cell r="AF331">
            <v>54.8245</v>
          </cell>
          <cell r="AG331">
            <v>0.23610323226762411</v>
          </cell>
          <cell r="AH331">
            <v>16.600000000000001</v>
          </cell>
          <cell r="AI331">
            <v>45810</v>
          </cell>
          <cell r="AJ331">
            <v>11.7</v>
          </cell>
        </row>
        <row r="332">
          <cell r="A332" t="str">
            <v>1009</v>
          </cell>
          <cell r="B332" t="str">
            <v>100902201</v>
          </cell>
          <cell r="D332" t="str">
            <v>1009022</v>
          </cell>
          <cell r="E332" t="str">
            <v>1030</v>
          </cell>
          <cell r="F332" t="str">
            <v>10</v>
          </cell>
          <cell r="G332">
            <v>520.94871140999999</v>
          </cell>
          <cell r="H332">
            <v>516.62870081000005</v>
          </cell>
          <cell r="I332">
            <v>516.99366018000001</v>
          </cell>
          <cell r="J332">
            <v>36.206896550000003</v>
          </cell>
          <cell r="K332">
            <v>11.216429700000001</v>
          </cell>
          <cell r="L332">
            <v>7.512617539999999</v>
          </cell>
          <cell r="M332">
            <v>11.91839057</v>
          </cell>
          <cell r="N332">
            <v>14.511416029999998</v>
          </cell>
          <cell r="O332">
            <v>57.875</v>
          </cell>
          <cell r="P332">
            <v>11.91839057</v>
          </cell>
          <cell r="Q332">
            <v>77.3</v>
          </cell>
          <cell r="R332">
            <v>42.33995299</v>
          </cell>
          <cell r="S332">
            <v>14.5</v>
          </cell>
          <cell r="T332">
            <v>9.4246449699999992</v>
          </cell>
          <cell r="U332">
            <v>7.512617539999999</v>
          </cell>
          <cell r="V332">
            <v>9.4246449699999992</v>
          </cell>
          <cell r="W332">
            <v>47.9</v>
          </cell>
          <cell r="X332">
            <v>78</v>
          </cell>
          <cell r="Y332">
            <v>31.9</v>
          </cell>
          <cell r="Z332">
            <v>28.6</v>
          </cell>
          <cell r="AA332">
            <v>18.8</v>
          </cell>
          <cell r="AB332">
            <v>11.171054679999999</v>
          </cell>
          <cell r="AC332">
            <v>0.99174432000000012</v>
          </cell>
          <cell r="AD332">
            <v>258.2</v>
          </cell>
          <cell r="AE332">
            <v>62.238355830000003</v>
          </cell>
          <cell r="AF332">
            <v>54.8245</v>
          </cell>
          <cell r="AG332">
            <v>0.23788398701015989</v>
          </cell>
          <cell r="AH332">
            <v>16.600000000000001</v>
          </cell>
          <cell r="AI332">
            <v>45810</v>
          </cell>
          <cell r="AJ332">
            <v>11.7</v>
          </cell>
        </row>
        <row r="333">
          <cell r="A333" t="str">
            <v>1009</v>
          </cell>
          <cell r="B333" t="str">
            <v>100902301</v>
          </cell>
          <cell r="D333" t="str">
            <v>1009023</v>
          </cell>
          <cell r="E333" t="str">
            <v>1030</v>
          </cell>
          <cell r="F333" t="str">
            <v>10</v>
          </cell>
          <cell r="G333">
            <v>520.94871140999999</v>
          </cell>
          <cell r="H333">
            <v>516.62870081000005</v>
          </cell>
          <cell r="I333">
            <v>516.99366018000001</v>
          </cell>
          <cell r="J333">
            <v>36.206896550000003</v>
          </cell>
          <cell r="K333">
            <v>11.216429700000001</v>
          </cell>
          <cell r="L333">
            <v>9.4334839200000005</v>
          </cell>
          <cell r="M333">
            <v>11.630708500000001</v>
          </cell>
          <cell r="N333">
            <v>14.511416029999998</v>
          </cell>
          <cell r="O333">
            <v>57.875</v>
          </cell>
          <cell r="P333">
            <v>11.91839057</v>
          </cell>
          <cell r="Q333">
            <v>77.3</v>
          </cell>
          <cell r="R333">
            <v>42.33995299</v>
          </cell>
          <cell r="S333">
            <v>14.5</v>
          </cell>
          <cell r="T333">
            <v>10.81977828</v>
          </cell>
          <cell r="U333">
            <v>9.4334839200000005</v>
          </cell>
          <cell r="V333">
            <v>9.4334839200000005</v>
          </cell>
          <cell r="W333">
            <v>47.9</v>
          </cell>
          <cell r="X333">
            <v>78</v>
          </cell>
          <cell r="Y333">
            <v>31.9</v>
          </cell>
          <cell r="Z333">
            <v>28.6</v>
          </cell>
          <cell r="AA333">
            <v>18.8</v>
          </cell>
          <cell r="AB333">
            <v>10.741816740000001</v>
          </cell>
          <cell r="AC333">
            <v>1</v>
          </cell>
          <cell r="AD333">
            <v>258.2</v>
          </cell>
          <cell r="AE333">
            <v>62.238355830000003</v>
          </cell>
          <cell r="AF333">
            <v>54.8245</v>
          </cell>
          <cell r="AG333">
            <v>0.25545191489224189</v>
          </cell>
          <cell r="AH333">
            <v>16.600000000000001</v>
          </cell>
          <cell r="AI333">
            <v>45810</v>
          </cell>
          <cell r="AJ333">
            <v>11.7</v>
          </cell>
        </row>
        <row r="334">
          <cell r="A334" t="str">
            <v>1009</v>
          </cell>
          <cell r="B334" t="str">
            <v>100902401</v>
          </cell>
          <cell r="D334" t="str">
            <v>1009024</v>
          </cell>
          <cell r="E334" t="str">
            <v>1030</v>
          </cell>
          <cell r="F334" t="str">
            <v>10</v>
          </cell>
          <cell r="G334">
            <v>520.94871140999999</v>
          </cell>
          <cell r="H334">
            <v>516.62870081000005</v>
          </cell>
          <cell r="I334">
            <v>516.99366018000001</v>
          </cell>
          <cell r="J334">
            <v>36.206896550000003</v>
          </cell>
          <cell r="K334">
            <v>11.216429700000001</v>
          </cell>
          <cell r="L334">
            <v>7.3601039699999999</v>
          </cell>
          <cell r="M334">
            <v>11.630708500000001</v>
          </cell>
          <cell r="N334">
            <v>14.511416029999998</v>
          </cell>
          <cell r="O334">
            <v>57.875</v>
          </cell>
          <cell r="P334">
            <v>10.691309839174304</v>
          </cell>
          <cell r="Q334">
            <v>77.3</v>
          </cell>
          <cell r="R334">
            <v>42.33995299</v>
          </cell>
          <cell r="S334">
            <v>14.5</v>
          </cell>
          <cell r="T334">
            <v>10.81977828</v>
          </cell>
          <cell r="U334">
            <v>7.4792996399999989</v>
          </cell>
          <cell r="V334">
            <v>7.4792996399999989</v>
          </cell>
          <cell r="W334">
            <v>47.9</v>
          </cell>
          <cell r="X334">
            <v>78</v>
          </cell>
          <cell r="Y334">
            <v>31.9</v>
          </cell>
          <cell r="Z334">
            <v>28.6</v>
          </cell>
          <cell r="AA334">
            <v>18.8</v>
          </cell>
          <cell r="AB334">
            <v>10.741816740000001</v>
          </cell>
          <cell r="AC334">
            <v>1</v>
          </cell>
          <cell r="AD334">
            <v>258.2</v>
          </cell>
          <cell r="AE334">
            <v>62.238355830000003</v>
          </cell>
          <cell r="AF334">
            <v>54.8245</v>
          </cell>
          <cell r="AG334">
            <v>0.23751074605612424</v>
          </cell>
          <cell r="AH334">
            <v>16.600000000000001</v>
          </cell>
          <cell r="AI334">
            <v>45810</v>
          </cell>
          <cell r="AJ334">
            <v>11.7</v>
          </cell>
        </row>
        <row r="335">
          <cell r="A335" t="str">
            <v>1009</v>
          </cell>
          <cell r="B335" t="str">
            <v>100902601</v>
          </cell>
          <cell r="D335" t="str">
            <v>1009026</v>
          </cell>
          <cell r="E335" t="str">
            <v>1030</v>
          </cell>
          <cell r="F335" t="str">
            <v>10</v>
          </cell>
          <cell r="G335">
            <v>520.94871140999999</v>
          </cell>
          <cell r="H335">
            <v>516.62870081000005</v>
          </cell>
          <cell r="I335">
            <v>516.99366018000001</v>
          </cell>
          <cell r="J335">
            <v>36.206896550000003</v>
          </cell>
          <cell r="K335">
            <v>11.216429700000001</v>
          </cell>
          <cell r="L335">
            <v>7.2225660200000004</v>
          </cell>
          <cell r="M335">
            <v>11.630708500000001</v>
          </cell>
          <cell r="N335">
            <v>14.511416029999998</v>
          </cell>
          <cell r="O335">
            <v>57.875</v>
          </cell>
          <cell r="P335">
            <v>11.91839057</v>
          </cell>
          <cell r="Q335">
            <v>77.3</v>
          </cell>
          <cell r="R335">
            <v>42.33995299</v>
          </cell>
          <cell r="S335">
            <v>14.5</v>
          </cell>
          <cell r="T335">
            <v>10.98822064</v>
          </cell>
          <cell r="U335">
            <v>7.2225660200000004</v>
          </cell>
          <cell r="V335">
            <v>10.81977828</v>
          </cell>
          <cell r="W335">
            <v>47.9</v>
          </cell>
          <cell r="X335">
            <v>78</v>
          </cell>
          <cell r="Y335">
            <v>31.9</v>
          </cell>
          <cell r="Z335">
            <v>28.6</v>
          </cell>
          <cell r="AA335">
            <v>18.8</v>
          </cell>
          <cell r="AB335">
            <v>7.2225660200000004</v>
          </cell>
          <cell r="AC335">
            <v>0</v>
          </cell>
          <cell r="AD335">
            <v>258.2</v>
          </cell>
          <cell r="AE335">
            <v>62.238355830000003</v>
          </cell>
          <cell r="AF335">
            <v>54.8245</v>
          </cell>
          <cell r="AG335">
            <v>0.23742756943765472</v>
          </cell>
          <cell r="AH335">
            <v>16.600000000000001</v>
          </cell>
          <cell r="AI335">
            <v>45810</v>
          </cell>
          <cell r="AJ335">
            <v>11.7</v>
          </cell>
        </row>
        <row r="336">
          <cell r="A336" t="str">
            <v>1009</v>
          </cell>
          <cell r="B336" t="str">
            <v>100902701</v>
          </cell>
          <cell r="D336" t="str">
            <v>1009027</v>
          </cell>
          <cell r="E336" t="str">
            <v>1030</v>
          </cell>
          <cell r="F336" t="str">
            <v>10</v>
          </cell>
          <cell r="G336">
            <v>520.94871140999999</v>
          </cell>
          <cell r="H336">
            <v>516.62870081000005</v>
          </cell>
          <cell r="I336">
            <v>516.99366018000001</v>
          </cell>
          <cell r="J336">
            <v>36.206896550000003</v>
          </cell>
          <cell r="K336">
            <v>11.216429700000001</v>
          </cell>
          <cell r="L336">
            <v>8.9340597200000005</v>
          </cell>
          <cell r="M336">
            <v>11.225243389999999</v>
          </cell>
          <cell r="N336">
            <v>14.511416029999998</v>
          </cell>
          <cell r="O336">
            <v>57.875</v>
          </cell>
          <cell r="P336">
            <v>11.630708500000001</v>
          </cell>
          <cell r="Q336">
            <v>77.3</v>
          </cell>
          <cell r="R336">
            <v>42.33995299</v>
          </cell>
          <cell r="S336">
            <v>14.5</v>
          </cell>
          <cell r="T336">
            <v>11.225243389999999</v>
          </cell>
          <cell r="U336">
            <v>9.4031071900000001</v>
          </cell>
          <cell r="V336">
            <v>8.9340597200000005</v>
          </cell>
          <cell r="W336">
            <v>47.9</v>
          </cell>
          <cell r="X336">
            <v>78</v>
          </cell>
          <cell r="Y336">
            <v>31.9</v>
          </cell>
          <cell r="Z336">
            <v>28.6</v>
          </cell>
          <cell r="AA336">
            <v>18.8</v>
          </cell>
          <cell r="AB336">
            <v>11.173950100000001</v>
          </cell>
          <cell r="AC336">
            <v>5.9911740000000005E-2</v>
          </cell>
          <cell r="AD336">
            <v>258.2</v>
          </cell>
          <cell r="AE336">
            <v>62.238355830000003</v>
          </cell>
          <cell r="AF336">
            <v>54.8245</v>
          </cell>
          <cell r="AG336">
            <v>0.24003690618104523</v>
          </cell>
          <cell r="AH336">
            <v>16.600000000000001</v>
          </cell>
          <cell r="AI336">
            <v>45810</v>
          </cell>
          <cell r="AJ336">
            <v>11.7</v>
          </cell>
        </row>
        <row r="337">
          <cell r="A337" t="str">
            <v>1009</v>
          </cell>
          <cell r="B337" t="str">
            <v>100902801</v>
          </cell>
          <cell r="D337" t="str">
            <v>1009028</v>
          </cell>
          <cell r="E337" t="str">
            <v>1030</v>
          </cell>
          <cell r="F337" t="str">
            <v>10</v>
          </cell>
          <cell r="G337">
            <v>520.94871140999999</v>
          </cell>
          <cell r="H337">
            <v>516.62870081000005</v>
          </cell>
          <cell r="I337">
            <v>516.99366018000001</v>
          </cell>
          <cell r="J337">
            <v>36.206896550000003</v>
          </cell>
          <cell r="K337">
            <v>11.216429700000001</v>
          </cell>
          <cell r="L337">
            <v>7.506591779999999</v>
          </cell>
          <cell r="M337">
            <v>10.81977828</v>
          </cell>
          <cell r="N337">
            <v>14.511416029999998</v>
          </cell>
          <cell r="O337">
            <v>57.875</v>
          </cell>
          <cell r="P337">
            <v>11.91839057</v>
          </cell>
          <cell r="Q337">
            <v>77.3</v>
          </cell>
          <cell r="R337">
            <v>42.33995299</v>
          </cell>
          <cell r="S337">
            <v>14.5</v>
          </cell>
          <cell r="T337">
            <v>10.81977828</v>
          </cell>
          <cell r="U337">
            <v>10.81977828</v>
          </cell>
          <cell r="V337">
            <v>7.506591779999999</v>
          </cell>
          <cell r="W337">
            <v>47.9</v>
          </cell>
          <cell r="X337">
            <v>78</v>
          </cell>
          <cell r="Y337">
            <v>31.9</v>
          </cell>
          <cell r="Z337">
            <v>28.6</v>
          </cell>
          <cell r="AA337">
            <v>18.8</v>
          </cell>
          <cell r="AB337">
            <v>10.741816740000001</v>
          </cell>
          <cell r="AC337">
            <v>0.98816468999999996</v>
          </cell>
          <cell r="AD337">
            <v>258.2</v>
          </cell>
          <cell r="AE337">
            <v>62.238355830000003</v>
          </cell>
          <cell r="AF337">
            <v>54.8245</v>
          </cell>
          <cell r="AG337">
            <v>0.21918209034560293</v>
          </cell>
          <cell r="AH337">
            <v>16.600000000000001</v>
          </cell>
          <cell r="AI337">
            <v>45810</v>
          </cell>
          <cell r="AJ337">
            <v>11.7</v>
          </cell>
        </row>
        <row r="338">
          <cell r="A338" t="str">
            <v>1009</v>
          </cell>
          <cell r="B338" t="str">
            <v>100902901</v>
          </cell>
          <cell r="D338" t="str">
            <v>1009029</v>
          </cell>
          <cell r="E338" t="str">
            <v>1030</v>
          </cell>
          <cell r="F338" t="str">
            <v>10</v>
          </cell>
          <cell r="G338">
            <v>520.94871140999999</v>
          </cell>
          <cell r="H338">
            <v>516.62870081000005</v>
          </cell>
          <cell r="I338">
            <v>516.99366018000001</v>
          </cell>
          <cell r="J338">
            <v>36.206896550000003</v>
          </cell>
          <cell r="K338">
            <v>11.216429700000001</v>
          </cell>
          <cell r="L338">
            <v>7.9302062099999997</v>
          </cell>
          <cell r="M338">
            <v>7.9302062099999997</v>
          </cell>
          <cell r="N338">
            <v>14.511416029999998</v>
          </cell>
          <cell r="O338">
            <v>57.875</v>
          </cell>
          <cell r="P338">
            <v>10.337173179033234</v>
          </cell>
          <cell r="Q338">
            <v>77.3</v>
          </cell>
          <cell r="R338">
            <v>42.33995299</v>
          </cell>
          <cell r="S338">
            <v>14.5</v>
          </cell>
          <cell r="T338">
            <v>7.9302062099999997</v>
          </cell>
          <cell r="U338">
            <v>7.9302062099999997</v>
          </cell>
          <cell r="V338">
            <v>7.9302062099999997</v>
          </cell>
          <cell r="W338">
            <v>47.9</v>
          </cell>
          <cell r="X338">
            <v>78</v>
          </cell>
          <cell r="Y338">
            <v>31.9</v>
          </cell>
          <cell r="Z338">
            <v>28.6</v>
          </cell>
          <cell r="AA338">
            <v>18.8</v>
          </cell>
          <cell r="AB338">
            <v>7.9302062099999997</v>
          </cell>
          <cell r="AC338">
            <v>1</v>
          </cell>
          <cell r="AD338">
            <v>258.2</v>
          </cell>
          <cell r="AE338">
            <v>62.238355830000003</v>
          </cell>
          <cell r="AF338">
            <v>54.8245</v>
          </cell>
          <cell r="AG338">
            <v>0.25852163331832112</v>
          </cell>
          <cell r="AH338">
            <v>16.600000000000001</v>
          </cell>
          <cell r="AI338">
            <v>45810</v>
          </cell>
          <cell r="AJ338">
            <v>11.7</v>
          </cell>
        </row>
        <row r="339">
          <cell r="A339" t="str">
            <v>1009</v>
          </cell>
          <cell r="B339" t="str">
            <v>100903001</v>
          </cell>
          <cell r="D339" t="str">
            <v>1009030</v>
          </cell>
          <cell r="E339" t="str">
            <v>1030</v>
          </cell>
          <cell r="F339" t="str">
            <v>10</v>
          </cell>
          <cell r="G339">
            <v>520.94871140999999</v>
          </cell>
          <cell r="H339">
            <v>516.62870081000005</v>
          </cell>
          <cell r="I339">
            <v>516.99366018000001</v>
          </cell>
          <cell r="J339">
            <v>36.206896550000003</v>
          </cell>
          <cell r="K339">
            <v>11.216429700000001</v>
          </cell>
          <cell r="L339">
            <v>9.2826610299999999</v>
          </cell>
          <cell r="M339">
            <v>9.8953545700000003</v>
          </cell>
          <cell r="N339">
            <v>14.511416029999998</v>
          </cell>
          <cell r="O339">
            <v>57.875</v>
          </cell>
          <cell r="P339">
            <v>11.225243389999999</v>
          </cell>
          <cell r="Q339">
            <v>77.3</v>
          </cell>
          <cell r="R339">
            <v>42.33995299</v>
          </cell>
          <cell r="S339">
            <v>14.5</v>
          </cell>
          <cell r="T339">
            <v>9.2826610299999999</v>
          </cell>
          <cell r="U339">
            <v>9.2826610299999999</v>
          </cell>
          <cell r="V339">
            <v>7.9902381900000012</v>
          </cell>
          <cell r="W339">
            <v>47.9</v>
          </cell>
          <cell r="X339">
            <v>78</v>
          </cell>
          <cell r="Y339">
            <v>31.9</v>
          </cell>
          <cell r="Z339">
            <v>28.6</v>
          </cell>
          <cell r="AA339">
            <v>18.8</v>
          </cell>
          <cell r="AB339">
            <v>8.9934273699999991</v>
          </cell>
          <cell r="AC339">
            <v>0</v>
          </cell>
          <cell r="AD339">
            <v>258.2</v>
          </cell>
          <cell r="AE339">
            <v>62.238355830000003</v>
          </cell>
          <cell r="AF339">
            <v>54.8245</v>
          </cell>
          <cell r="AG339">
            <v>0.23807141036780582</v>
          </cell>
          <cell r="AH339">
            <v>16.600000000000001</v>
          </cell>
          <cell r="AI339">
            <v>45810</v>
          </cell>
          <cell r="AJ339">
            <v>11.7</v>
          </cell>
        </row>
        <row r="340">
          <cell r="A340" t="str">
            <v>1009</v>
          </cell>
          <cell r="B340" t="str">
            <v>100903101</v>
          </cell>
          <cell r="D340" t="str">
            <v>1009031</v>
          </cell>
          <cell r="E340" t="str">
            <v>1030</v>
          </cell>
          <cell r="F340" t="str">
            <v>10</v>
          </cell>
          <cell r="G340">
            <v>520.94871140999999</v>
          </cell>
          <cell r="H340">
            <v>516.62870081000005</v>
          </cell>
          <cell r="I340">
            <v>516.99366018000001</v>
          </cell>
          <cell r="J340">
            <v>36.206896550000003</v>
          </cell>
          <cell r="K340">
            <v>11.216429700000001</v>
          </cell>
          <cell r="L340">
            <v>9.26397592</v>
          </cell>
          <cell r="M340">
            <v>10.24544472</v>
          </cell>
          <cell r="N340">
            <v>14.511416029999998</v>
          </cell>
          <cell r="O340">
            <v>57.875</v>
          </cell>
          <cell r="P340">
            <v>10.873016335053142</v>
          </cell>
          <cell r="Q340">
            <v>77.3</v>
          </cell>
          <cell r="R340">
            <v>42.33995299</v>
          </cell>
          <cell r="S340">
            <v>14.5</v>
          </cell>
          <cell r="T340">
            <v>9.91115806</v>
          </cell>
          <cell r="U340">
            <v>10.24544472</v>
          </cell>
          <cell r="V340">
            <v>9.4993465700000002</v>
          </cell>
          <cell r="W340">
            <v>47.9</v>
          </cell>
          <cell r="X340">
            <v>78</v>
          </cell>
          <cell r="Y340">
            <v>31.9</v>
          </cell>
          <cell r="Z340">
            <v>28.6</v>
          </cell>
          <cell r="AA340">
            <v>18.8</v>
          </cell>
          <cell r="AB340">
            <v>9.3633189399999992</v>
          </cell>
          <cell r="AC340">
            <v>0.13612320999999999</v>
          </cell>
          <cell r="AD340">
            <v>258.2</v>
          </cell>
          <cell r="AE340">
            <v>62.238355830000003</v>
          </cell>
          <cell r="AF340">
            <v>54.8245</v>
          </cell>
          <cell r="AG340">
            <v>0.29796832889747427</v>
          </cell>
          <cell r="AH340">
            <v>16.600000000000001</v>
          </cell>
          <cell r="AI340">
            <v>45810</v>
          </cell>
          <cell r="AJ340">
            <v>11.7</v>
          </cell>
        </row>
        <row r="341">
          <cell r="A341" t="str">
            <v>1009</v>
          </cell>
          <cell r="B341" t="str">
            <v>100903201</v>
          </cell>
          <cell r="D341" t="str">
            <v>1009032</v>
          </cell>
          <cell r="E341" t="str">
            <v>1030</v>
          </cell>
          <cell r="F341" t="str">
            <v>10</v>
          </cell>
          <cell r="G341">
            <v>520.94871140999999</v>
          </cell>
          <cell r="H341">
            <v>516.62870081000005</v>
          </cell>
          <cell r="I341">
            <v>516.99366018000001</v>
          </cell>
          <cell r="J341">
            <v>36.206896550000003</v>
          </cell>
          <cell r="K341">
            <v>11.216429700000001</v>
          </cell>
          <cell r="L341">
            <v>7.5595595000000007</v>
          </cell>
          <cell r="M341">
            <v>9.8858326200000004</v>
          </cell>
          <cell r="N341">
            <v>14.511416029999998</v>
          </cell>
          <cell r="O341">
            <v>57.875</v>
          </cell>
          <cell r="P341">
            <v>10.665423143728782</v>
          </cell>
          <cell r="Q341">
            <v>77.3</v>
          </cell>
          <cell r="R341">
            <v>42.33995299</v>
          </cell>
          <cell r="S341">
            <v>14.5</v>
          </cell>
          <cell r="T341">
            <v>7.5595595000000007</v>
          </cell>
          <cell r="U341">
            <v>9.8858326200000004</v>
          </cell>
          <cell r="V341">
            <v>9.8646427699999997</v>
          </cell>
          <cell r="W341">
            <v>47.9</v>
          </cell>
          <cell r="X341">
            <v>78</v>
          </cell>
          <cell r="Y341">
            <v>31.9</v>
          </cell>
          <cell r="Z341">
            <v>28.6</v>
          </cell>
          <cell r="AA341">
            <v>18.8</v>
          </cell>
          <cell r="AB341">
            <v>7.8980396900000001</v>
          </cell>
          <cell r="AC341">
            <v>0.99005494000000005</v>
          </cell>
          <cell r="AD341">
            <v>258.2</v>
          </cell>
          <cell r="AE341">
            <v>62.238355830000003</v>
          </cell>
          <cell r="AF341">
            <v>54.8245</v>
          </cell>
          <cell r="AG341">
            <v>0.24159906236170384</v>
          </cell>
          <cell r="AH341">
            <v>16.600000000000001</v>
          </cell>
          <cell r="AI341">
            <v>45810</v>
          </cell>
          <cell r="AJ341">
            <v>11.7</v>
          </cell>
        </row>
        <row r="342">
          <cell r="A342" t="str">
            <v>1009</v>
          </cell>
          <cell r="B342" t="str">
            <v>100903401</v>
          </cell>
          <cell r="D342" t="str">
            <v>1009034</v>
          </cell>
          <cell r="E342" t="str">
            <v>1030</v>
          </cell>
          <cell r="F342" t="str">
            <v>10</v>
          </cell>
          <cell r="G342">
            <v>520.94871140999999</v>
          </cell>
          <cell r="H342">
            <v>516.62870081000005</v>
          </cell>
          <cell r="I342">
            <v>516.99366018000001</v>
          </cell>
          <cell r="J342">
            <v>36.206896550000003</v>
          </cell>
          <cell r="K342">
            <v>11.216429700000001</v>
          </cell>
          <cell r="L342">
            <v>7.61085279</v>
          </cell>
          <cell r="M342">
            <v>10.81977828</v>
          </cell>
          <cell r="N342">
            <v>14.511416029999998</v>
          </cell>
          <cell r="O342">
            <v>57.875</v>
          </cell>
          <cell r="P342">
            <v>10.355646656306659</v>
          </cell>
          <cell r="Q342">
            <v>77.3</v>
          </cell>
          <cell r="R342">
            <v>42.33995299</v>
          </cell>
          <cell r="S342">
            <v>14.5</v>
          </cell>
          <cell r="T342">
            <v>10.81977828</v>
          </cell>
          <cell r="U342">
            <v>10.81977828</v>
          </cell>
          <cell r="V342">
            <v>9.4334839200000005</v>
          </cell>
          <cell r="W342">
            <v>47.9</v>
          </cell>
          <cell r="X342">
            <v>78</v>
          </cell>
          <cell r="Y342">
            <v>31.9</v>
          </cell>
          <cell r="Z342">
            <v>28.6</v>
          </cell>
          <cell r="AA342">
            <v>18.8</v>
          </cell>
          <cell r="AB342">
            <v>9.6158054800000006</v>
          </cell>
          <cell r="AC342">
            <v>1</v>
          </cell>
          <cell r="AD342">
            <v>258.2</v>
          </cell>
          <cell r="AE342">
            <v>62.238355830000003</v>
          </cell>
          <cell r="AF342">
            <v>54.8245</v>
          </cell>
          <cell r="AG342">
            <v>0.2538400541787843</v>
          </cell>
          <cell r="AH342">
            <v>16.600000000000001</v>
          </cell>
          <cell r="AI342">
            <v>45810</v>
          </cell>
          <cell r="AJ342">
            <v>11.7</v>
          </cell>
        </row>
        <row r="343">
          <cell r="A343" t="str">
            <v>1009</v>
          </cell>
          <cell r="B343" t="str">
            <v>100903501</v>
          </cell>
          <cell r="D343" t="str">
            <v>1009035</v>
          </cell>
          <cell r="E343" t="str">
            <v>1030</v>
          </cell>
          <cell r="F343" t="str">
            <v>10</v>
          </cell>
          <cell r="G343">
            <v>520.94871140999999</v>
          </cell>
          <cell r="H343">
            <v>516.62870081000005</v>
          </cell>
          <cell r="I343">
            <v>516.99366018000001</v>
          </cell>
          <cell r="J343">
            <v>36.206896550000003</v>
          </cell>
          <cell r="K343">
            <v>11.216429700000001</v>
          </cell>
          <cell r="L343">
            <v>7.3802557899999996</v>
          </cell>
          <cell r="M343">
            <v>10.126631100000001</v>
          </cell>
          <cell r="N343">
            <v>14.511416029999998</v>
          </cell>
          <cell r="O343">
            <v>57.875</v>
          </cell>
          <cell r="P343">
            <v>10.569786244911572</v>
          </cell>
          <cell r="Q343">
            <v>77.3</v>
          </cell>
          <cell r="R343">
            <v>42.33995299</v>
          </cell>
          <cell r="S343">
            <v>14.5</v>
          </cell>
          <cell r="T343">
            <v>9.8685337200000003</v>
          </cell>
          <cell r="U343">
            <v>10.126631100000001</v>
          </cell>
          <cell r="V343">
            <v>7.3802557899999996</v>
          </cell>
          <cell r="W343">
            <v>47.9</v>
          </cell>
          <cell r="X343">
            <v>78</v>
          </cell>
          <cell r="Y343">
            <v>31.9</v>
          </cell>
          <cell r="Z343">
            <v>28.6</v>
          </cell>
          <cell r="AA343">
            <v>18.8</v>
          </cell>
          <cell r="AB343">
            <v>7.3802557899999996</v>
          </cell>
          <cell r="AC343">
            <v>1</v>
          </cell>
          <cell r="AD343">
            <v>258.2</v>
          </cell>
          <cell r="AE343">
            <v>62.238355830000003</v>
          </cell>
          <cell r="AF343">
            <v>54.8245</v>
          </cell>
          <cell r="AG343">
            <v>0.26023247604532374</v>
          </cell>
          <cell r="AH343">
            <v>16.600000000000001</v>
          </cell>
          <cell r="AI343">
            <v>45810</v>
          </cell>
          <cell r="AJ343">
            <v>11.7</v>
          </cell>
        </row>
        <row r="344">
          <cell r="A344" t="str">
            <v>1009</v>
          </cell>
          <cell r="B344" t="str">
            <v>100903701</v>
          </cell>
          <cell r="D344" t="str">
            <v>1009037</v>
          </cell>
          <cell r="E344" t="str">
            <v>1030</v>
          </cell>
          <cell r="F344" t="str">
            <v>10</v>
          </cell>
          <cell r="G344">
            <v>520.94871140999999</v>
          </cell>
          <cell r="H344">
            <v>516.62870081000005</v>
          </cell>
          <cell r="I344">
            <v>516.99366018000001</v>
          </cell>
          <cell r="J344">
            <v>36.206896550000003</v>
          </cell>
          <cell r="K344">
            <v>11.216429700000001</v>
          </cell>
          <cell r="L344">
            <v>9.7771871000000008</v>
          </cell>
          <cell r="M344">
            <v>9.7771871000000008</v>
          </cell>
          <cell r="N344">
            <v>14.511416029999998</v>
          </cell>
          <cell r="O344">
            <v>57.875</v>
          </cell>
          <cell r="P344">
            <v>11.630708500000001</v>
          </cell>
          <cell r="Q344">
            <v>77.3</v>
          </cell>
          <cell r="R344">
            <v>42.33995299</v>
          </cell>
          <cell r="S344">
            <v>14.5</v>
          </cell>
          <cell r="T344">
            <v>9.7771871000000008</v>
          </cell>
          <cell r="U344">
            <v>9.7771871000000008</v>
          </cell>
          <cell r="V344">
            <v>9.7771871000000008</v>
          </cell>
          <cell r="W344">
            <v>47.9</v>
          </cell>
          <cell r="X344">
            <v>78</v>
          </cell>
          <cell r="Y344">
            <v>31.9</v>
          </cell>
          <cell r="Z344">
            <v>28.6</v>
          </cell>
          <cell r="AA344">
            <v>18.8</v>
          </cell>
          <cell r="AB344">
            <v>9.6880021000000003</v>
          </cell>
          <cell r="AC344">
            <v>0</v>
          </cell>
          <cell r="AD344">
            <v>258.2</v>
          </cell>
          <cell r="AE344">
            <v>62.238355830000003</v>
          </cell>
          <cell r="AF344">
            <v>54.8245</v>
          </cell>
          <cell r="AG344">
            <v>0.20772954003600258</v>
          </cell>
          <cell r="AH344">
            <v>16.600000000000001</v>
          </cell>
          <cell r="AI344">
            <v>45810</v>
          </cell>
          <cell r="AJ344">
            <v>11.7</v>
          </cell>
        </row>
        <row r="345">
          <cell r="A345" t="str">
            <v>1009</v>
          </cell>
          <cell r="B345" t="str">
            <v>100903901</v>
          </cell>
          <cell r="D345" t="str">
            <v>1009039</v>
          </cell>
          <cell r="E345" t="str">
            <v>1030</v>
          </cell>
          <cell r="F345" t="str">
            <v>10</v>
          </cell>
          <cell r="G345">
            <v>520.94871140999999</v>
          </cell>
          <cell r="H345">
            <v>516.62870081000005</v>
          </cell>
          <cell r="I345">
            <v>516.99366018000001</v>
          </cell>
          <cell r="J345">
            <v>36.206896550000003</v>
          </cell>
          <cell r="K345">
            <v>11.216429700000001</v>
          </cell>
          <cell r="L345">
            <v>9.4334839200000005</v>
          </cell>
          <cell r="M345">
            <v>9.4334839200000005</v>
          </cell>
          <cell r="N345">
            <v>14.511416029999998</v>
          </cell>
          <cell r="O345">
            <v>57.875</v>
          </cell>
          <cell r="P345">
            <v>10.46410849871741</v>
          </cell>
          <cell r="Q345">
            <v>77.3</v>
          </cell>
          <cell r="R345">
            <v>42.33995299</v>
          </cell>
          <cell r="S345">
            <v>14.5</v>
          </cell>
          <cell r="T345">
            <v>9.4334839200000005</v>
          </cell>
          <cell r="U345">
            <v>9.4334839200000005</v>
          </cell>
          <cell r="V345">
            <v>9.4334839200000005</v>
          </cell>
          <cell r="W345">
            <v>47.9</v>
          </cell>
          <cell r="X345">
            <v>78</v>
          </cell>
          <cell r="Y345">
            <v>31.9</v>
          </cell>
          <cell r="Z345">
            <v>28.6</v>
          </cell>
          <cell r="AA345">
            <v>18.8</v>
          </cell>
          <cell r="AB345">
            <v>9.0768089799999991</v>
          </cell>
          <cell r="AC345">
            <v>1</v>
          </cell>
          <cell r="AD345">
            <v>258.2</v>
          </cell>
          <cell r="AE345">
            <v>62.238355830000003</v>
          </cell>
          <cell r="AF345">
            <v>54.8245</v>
          </cell>
          <cell r="AG345">
            <v>0.24350749333419261</v>
          </cell>
          <cell r="AH345">
            <v>16.600000000000001</v>
          </cell>
          <cell r="AI345">
            <v>45810</v>
          </cell>
          <cell r="AJ345">
            <v>11.7</v>
          </cell>
        </row>
        <row r="346">
          <cell r="A346" t="str">
            <v>1009</v>
          </cell>
          <cell r="B346" t="str">
            <v>100904101</v>
          </cell>
          <cell r="D346" t="str">
            <v>1009041</v>
          </cell>
          <cell r="E346" t="str">
            <v>1030</v>
          </cell>
          <cell r="F346" t="str">
            <v>10</v>
          </cell>
          <cell r="G346">
            <v>520.94871140999999</v>
          </cell>
          <cell r="H346">
            <v>516.62870081000005</v>
          </cell>
          <cell r="I346">
            <v>516.99366018000001</v>
          </cell>
          <cell r="J346">
            <v>36.206896550000003</v>
          </cell>
          <cell r="K346">
            <v>11.216429700000001</v>
          </cell>
          <cell r="L346">
            <v>9.7347138100000006</v>
          </cell>
          <cell r="M346">
            <v>11.458627659999999</v>
          </cell>
          <cell r="N346">
            <v>14.511416029999998</v>
          </cell>
          <cell r="O346">
            <v>57.875</v>
          </cell>
          <cell r="P346">
            <v>11.632892780000001</v>
          </cell>
          <cell r="Q346">
            <v>77.3</v>
          </cell>
          <cell r="R346">
            <v>42.33995299</v>
          </cell>
          <cell r="S346">
            <v>14.5</v>
          </cell>
          <cell r="T346">
            <v>9.8790411599999999</v>
          </cell>
          <cell r="U346">
            <v>10.85753639</v>
          </cell>
          <cell r="V346">
            <v>9.7867289900000003</v>
          </cell>
          <cell r="W346">
            <v>47.9</v>
          </cell>
          <cell r="X346">
            <v>78</v>
          </cell>
          <cell r="Y346">
            <v>31.9</v>
          </cell>
          <cell r="Z346">
            <v>28.6</v>
          </cell>
          <cell r="AA346">
            <v>18.8</v>
          </cell>
          <cell r="AB346">
            <v>9.9032875300000001</v>
          </cell>
          <cell r="AC346">
            <v>0</v>
          </cell>
          <cell r="AD346">
            <v>258.2</v>
          </cell>
          <cell r="AE346">
            <v>62.238355830000003</v>
          </cell>
          <cell r="AF346">
            <v>54.8245</v>
          </cell>
          <cell r="AG346">
            <v>0.22824771193094212</v>
          </cell>
          <cell r="AH346">
            <v>16.600000000000001</v>
          </cell>
          <cell r="AI346">
            <v>45810</v>
          </cell>
          <cell r="AJ346">
            <v>11.7</v>
          </cell>
        </row>
        <row r="347">
          <cell r="A347" t="str">
            <v>1009</v>
          </cell>
          <cell r="B347" t="str">
            <v>100904201</v>
          </cell>
          <cell r="D347" t="str">
            <v>1009042</v>
          </cell>
          <cell r="E347" t="str">
            <v>1030</v>
          </cell>
          <cell r="F347" t="str">
            <v>10</v>
          </cell>
          <cell r="G347">
            <v>520.94871140999999</v>
          </cell>
          <cell r="H347">
            <v>516.62870081000005</v>
          </cell>
          <cell r="I347">
            <v>516.99366018000001</v>
          </cell>
          <cell r="J347">
            <v>36.206896550000003</v>
          </cell>
          <cell r="K347">
            <v>11.216429700000001</v>
          </cell>
          <cell r="L347">
            <v>9.4982974099999993</v>
          </cell>
          <cell r="M347">
            <v>11.630708500000001</v>
          </cell>
          <cell r="N347">
            <v>14.511416029999998</v>
          </cell>
          <cell r="O347">
            <v>57.875</v>
          </cell>
          <cell r="P347">
            <v>11.630708500000001</v>
          </cell>
          <cell r="Q347">
            <v>77.3</v>
          </cell>
          <cell r="R347">
            <v>42.33995299</v>
          </cell>
          <cell r="S347">
            <v>14.5</v>
          </cell>
          <cell r="T347">
            <v>9.4982974099999993</v>
          </cell>
          <cell r="U347">
            <v>10.81977828</v>
          </cell>
          <cell r="V347">
            <v>9.4982974099999993</v>
          </cell>
          <cell r="W347">
            <v>47.9</v>
          </cell>
          <cell r="X347">
            <v>78</v>
          </cell>
          <cell r="Y347">
            <v>31.9</v>
          </cell>
          <cell r="Z347">
            <v>28.6</v>
          </cell>
          <cell r="AA347">
            <v>18.8</v>
          </cell>
          <cell r="AB347">
            <v>9.6158054800000006</v>
          </cell>
          <cell r="AC347">
            <v>0</v>
          </cell>
          <cell r="AD347">
            <v>258.2</v>
          </cell>
          <cell r="AE347">
            <v>62.238355830000003</v>
          </cell>
          <cell r="AF347">
            <v>54.8245</v>
          </cell>
          <cell r="AG347">
            <v>0.25524971723467754</v>
          </cell>
          <cell r="AH347">
            <v>16.600000000000001</v>
          </cell>
          <cell r="AI347">
            <v>45810</v>
          </cell>
          <cell r="AJ347">
            <v>11.7</v>
          </cell>
        </row>
        <row r="348">
          <cell r="A348" t="str">
            <v>1009</v>
          </cell>
          <cell r="B348" t="str">
            <v>100904701</v>
          </cell>
          <cell r="D348" t="str">
            <v>1009047</v>
          </cell>
          <cell r="E348" t="str">
            <v>1030</v>
          </cell>
          <cell r="F348" t="str">
            <v>10</v>
          </cell>
          <cell r="G348">
            <v>520.94871140999999</v>
          </cell>
          <cell r="H348">
            <v>516.62870081000005</v>
          </cell>
          <cell r="I348">
            <v>516.99366018000001</v>
          </cell>
          <cell r="J348">
            <v>36.206896550000003</v>
          </cell>
          <cell r="K348">
            <v>11.216429700000001</v>
          </cell>
          <cell r="L348">
            <v>9.5925368500000001</v>
          </cell>
          <cell r="M348">
            <v>11.800800020000001</v>
          </cell>
          <cell r="N348">
            <v>14.511416029999998</v>
          </cell>
          <cell r="O348">
            <v>57.875</v>
          </cell>
          <cell r="P348">
            <v>11.800800020000001</v>
          </cell>
          <cell r="Q348">
            <v>77.3</v>
          </cell>
          <cell r="R348">
            <v>42.33995299</v>
          </cell>
          <cell r="S348">
            <v>14.5</v>
          </cell>
          <cell r="T348">
            <v>9.8391623399999997</v>
          </cell>
          <cell r="U348">
            <v>9.5925368500000001</v>
          </cell>
          <cell r="V348">
            <v>9.5925368500000001</v>
          </cell>
          <cell r="W348">
            <v>47.9</v>
          </cell>
          <cell r="X348">
            <v>78</v>
          </cell>
          <cell r="Y348">
            <v>31.9</v>
          </cell>
          <cell r="Z348">
            <v>28.6</v>
          </cell>
          <cell r="AA348">
            <v>18.8</v>
          </cell>
          <cell r="AB348">
            <v>10.80279488</v>
          </cell>
          <cell r="AC348">
            <v>1.1420619999999999E-2</v>
          </cell>
          <cell r="AD348">
            <v>258.2</v>
          </cell>
          <cell r="AE348">
            <v>62.238355830000003</v>
          </cell>
          <cell r="AF348">
            <v>54.8245</v>
          </cell>
          <cell r="AG348">
            <v>0.23995537450760823</v>
          </cell>
          <cell r="AH348">
            <v>16.600000000000001</v>
          </cell>
          <cell r="AI348">
            <v>45810</v>
          </cell>
          <cell r="AJ348">
            <v>11.7</v>
          </cell>
        </row>
        <row r="349">
          <cell r="A349" t="str">
            <v>1009</v>
          </cell>
          <cell r="B349" t="str">
            <v>100904801</v>
          </cell>
          <cell r="D349" t="str">
            <v>1009048</v>
          </cell>
          <cell r="E349" t="str">
            <v>1030</v>
          </cell>
          <cell r="F349" t="str">
            <v>10</v>
          </cell>
          <cell r="G349">
            <v>520.94871140999999</v>
          </cell>
          <cell r="H349">
            <v>516.62870081000005</v>
          </cell>
          <cell r="I349">
            <v>516.99366018000001</v>
          </cell>
          <cell r="J349">
            <v>36.206896550000003</v>
          </cell>
          <cell r="K349">
            <v>11.216429700000001</v>
          </cell>
          <cell r="L349">
            <v>9.8389490300000002</v>
          </cell>
          <cell r="M349">
            <v>11.630708500000001</v>
          </cell>
          <cell r="N349">
            <v>14.511416029999998</v>
          </cell>
          <cell r="O349">
            <v>57.875</v>
          </cell>
          <cell r="P349">
            <v>11.630708500000001</v>
          </cell>
          <cell r="Q349">
            <v>77.3</v>
          </cell>
          <cell r="R349">
            <v>42.33995299</v>
          </cell>
          <cell r="S349">
            <v>14.5</v>
          </cell>
          <cell r="T349">
            <v>9.8389490300000002</v>
          </cell>
          <cell r="U349">
            <v>9.8389490300000002</v>
          </cell>
          <cell r="V349">
            <v>9.8389490300000002</v>
          </cell>
          <cell r="W349">
            <v>47.9</v>
          </cell>
          <cell r="X349">
            <v>78</v>
          </cell>
          <cell r="Y349">
            <v>31.9</v>
          </cell>
          <cell r="Z349">
            <v>28.6</v>
          </cell>
          <cell r="AA349">
            <v>18.8</v>
          </cell>
          <cell r="AB349">
            <v>10.741816740000001</v>
          </cell>
          <cell r="AC349">
            <v>0</v>
          </cell>
          <cell r="AD349">
            <v>258.2</v>
          </cell>
          <cell r="AE349">
            <v>62.238355830000003</v>
          </cell>
          <cell r="AF349">
            <v>54.8245</v>
          </cell>
          <cell r="AG349">
            <v>0.27547882188442757</v>
          </cell>
          <cell r="AH349">
            <v>16.600000000000001</v>
          </cell>
          <cell r="AI349">
            <v>45810</v>
          </cell>
          <cell r="AJ349">
            <v>11.7</v>
          </cell>
        </row>
        <row r="350">
          <cell r="A350" t="str">
            <v>1010</v>
          </cell>
          <cell r="B350" t="str">
            <v>101000101</v>
          </cell>
          <cell r="D350" t="str">
            <v>1010001</v>
          </cell>
          <cell r="E350" t="str">
            <v>1030</v>
          </cell>
          <cell r="F350" t="str">
            <v>10</v>
          </cell>
          <cell r="G350">
            <v>520.94871140999999</v>
          </cell>
          <cell r="H350">
            <v>516.62870081000005</v>
          </cell>
          <cell r="I350">
            <v>516.99366018000001</v>
          </cell>
          <cell r="J350">
            <v>36.206896550000003</v>
          </cell>
          <cell r="K350">
            <v>11.216429700000001</v>
          </cell>
          <cell r="L350">
            <v>8.9843176800000002</v>
          </cell>
          <cell r="M350">
            <v>11.57338066</v>
          </cell>
          <cell r="N350">
            <v>14.511416029999998</v>
          </cell>
          <cell r="O350">
            <v>57.875</v>
          </cell>
          <cell r="P350">
            <v>10.912211847039831</v>
          </cell>
          <cell r="Q350">
            <v>77.3</v>
          </cell>
          <cell r="R350">
            <v>42.33995299</v>
          </cell>
          <cell r="S350">
            <v>14.5</v>
          </cell>
          <cell r="T350">
            <v>10.062071250000001</v>
          </cell>
          <cell r="U350">
            <v>9.9877367800000005</v>
          </cell>
          <cell r="V350">
            <v>9.9659927600000007</v>
          </cell>
          <cell r="W350">
            <v>47.9</v>
          </cell>
          <cell r="X350">
            <v>78</v>
          </cell>
          <cell r="Y350">
            <v>31.9</v>
          </cell>
          <cell r="Z350">
            <v>28.6</v>
          </cell>
          <cell r="AA350">
            <v>18.8</v>
          </cell>
          <cell r="AB350">
            <v>8.8794723999999992</v>
          </cell>
          <cell r="AC350">
            <v>0.36250107999999998</v>
          </cell>
          <cell r="AD350">
            <v>258.2</v>
          </cell>
          <cell r="AE350">
            <v>62.238355830000003</v>
          </cell>
          <cell r="AF350">
            <v>57.990300000000005</v>
          </cell>
          <cell r="AG350">
            <v>0.22168786731651288</v>
          </cell>
          <cell r="AH350">
            <v>16.600000000000001</v>
          </cell>
          <cell r="AI350">
            <v>45810</v>
          </cell>
          <cell r="AJ350">
            <v>11.7</v>
          </cell>
        </row>
        <row r="351">
          <cell r="A351" t="str">
            <v>1010</v>
          </cell>
          <cell r="B351" t="str">
            <v>101000201</v>
          </cell>
          <cell r="D351" t="str">
            <v>1010002</v>
          </cell>
          <cell r="E351" t="str">
            <v>1030</v>
          </cell>
          <cell r="F351" t="str">
            <v>10</v>
          </cell>
          <cell r="G351">
            <v>520.94871140999999</v>
          </cell>
          <cell r="H351">
            <v>516.62870081000005</v>
          </cell>
          <cell r="I351">
            <v>516.99366018000001</v>
          </cell>
          <cell r="J351">
            <v>36.206896550000003</v>
          </cell>
          <cell r="K351">
            <v>11.216429700000001</v>
          </cell>
          <cell r="L351">
            <v>7.1308988299999996</v>
          </cell>
          <cell r="M351">
            <v>11.630708500000001</v>
          </cell>
          <cell r="N351">
            <v>14.511416029999998</v>
          </cell>
          <cell r="O351">
            <v>57.875</v>
          </cell>
          <cell r="P351">
            <v>10.708706610539251</v>
          </cell>
          <cell r="Q351">
            <v>77.3</v>
          </cell>
          <cell r="R351">
            <v>42.33995299</v>
          </cell>
          <cell r="S351">
            <v>14.5</v>
          </cell>
          <cell r="T351">
            <v>7.2181768399999999</v>
          </cell>
          <cell r="U351">
            <v>7.2181768399999999</v>
          </cell>
          <cell r="V351">
            <v>7.2181768399999999</v>
          </cell>
          <cell r="W351">
            <v>47.9</v>
          </cell>
          <cell r="X351">
            <v>78</v>
          </cell>
          <cell r="Y351">
            <v>31.9</v>
          </cell>
          <cell r="Z351">
            <v>28.6</v>
          </cell>
          <cell r="AA351">
            <v>18.8</v>
          </cell>
          <cell r="AB351">
            <v>7.3085427999999997</v>
          </cell>
          <cell r="AC351">
            <v>1</v>
          </cell>
          <cell r="AD351">
            <v>258.2</v>
          </cell>
          <cell r="AE351">
            <v>62.238355830000003</v>
          </cell>
          <cell r="AF351">
            <v>57.990300000000005</v>
          </cell>
          <cell r="AG351">
            <v>0.21213884950001266</v>
          </cell>
          <cell r="AH351">
            <v>16.600000000000001</v>
          </cell>
          <cell r="AI351">
            <v>45810</v>
          </cell>
          <cell r="AJ351">
            <v>11.7</v>
          </cell>
        </row>
        <row r="352">
          <cell r="A352" t="str">
            <v>1010</v>
          </cell>
          <cell r="B352" t="str">
            <v>101000301</v>
          </cell>
          <cell r="D352" t="str">
            <v>1010003</v>
          </cell>
          <cell r="E352" t="str">
            <v>1030</v>
          </cell>
          <cell r="F352" t="str">
            <v>10</v>
          </cell>
          <cell r="G352">
            <v>520.94871140999999</v>
          </cell>
          <cell r="H352">
            <v>516.62870081000005</v>
          </cell>
          <cell r="I352">
            <v>516.99366018000001</v>
          </cell>
          <cell r="J352">
            <v>36.206896550000003</v>
          </cell>
          <cell r="K352">
            <v>11.216429700000001</v>
          </cell>
          <cell r="L352">
            <v>7.1989312400000003</v>
          </cell>
          <cell r="M352">
            <v>11.225243389999999</v>
          </cell>
          <cell r="N352">
            <v>14.511416029999998</v>
          </cell>
          <cell r="O352">
            <v>57.875</v>
          </cell>
          <cell r="P352">
            <v>10.624074194762112</v>
          </cell>
          <cell r="Q352">
            <v>77.3</v>
          </cell>
          <cell r="R352">
            <v>42.33995299</v>
          </cell>
          <cell r="S352">
            <v>14.5</v>
          </cell>
          <cell r="T352">
            <v>10.81977828</v>
          </cell>
          <cell r="U352">
            <v>10.81977828</v>
          </cell>
          <cell r="V352">
            <v>10.81977828</v>
          </cell>
          <cell r="W352">
            <v>47.9</v>
          </cell>
          <cell r="X352">
            <v>78</v>
          </cell>
          <cell r="Y352">
            <v>31.9</v>
          </cell>
          <cell r="Z352">
            <v>28.6</v>
          </cell>
          <cell r="AA352">
            <v>18.8</v>
          </cell>
          <cell r="AB352">
            <v>7.1989312400000003</v>
          </cell>
          <cell r="AC352">
            <v>0</v>
          </cell>
          <cell r="AD352">
            <v>258.2</v>
          </cell>
          <cell r="AE352">
            <v>62.238355830000003</v>
          </cell>
          <cell r="AF352">
            <v>57.990300000000005</v>
          </cell>
          <cell r="AG352">
            <v>0.26446626142410234</v>
          </cell>
          <cell r="AH352">
            <v>16.600000000000001</v>
          </cell>
          <cell r="AI352">
            <v>45810</v>
          </cell>
          <cell r="AJ352">
            <v>11.7</v>
          </cell>
        </row>
        <row r="353">
          <cell r="A353" t="str">
            <v>1010</v>
          </cell>
          <cell r="B353" t="str">
            <v>101000401</v>
          </cell>
          <cell r="D353" t="str">
            <v>1010004</v>
          </cell>
          <cell r="E353" t="str">
            <v>1030</v>
          </cell>
          <cell r="F353" t="str">
            <v>10</v>
          </cell>
          <cell r="G353">
            <v>520.94871140999999</v>
          </cell>
          <cell r="H353">
            <v>516.62870081000005</v>
          </cell>
          <cell r="I353">
            <v>516.99366018000001</v>
          </cell>
          <cell r="J353">
            <v>36.206896550000003</v>
          </cell>
          <cell r="K353">
            <v>11.216429700000001</v>
          </cell>
          <cell r="L353">
            <v>8.6996813999999993</v>
          </cell>
          <cell r="M353">
            <v>11.630708500000001</v>
          </cell>
          <cell r="N353">
            <v>14.511416029999998</v>
          </cell>
          <cell r="O353">
            <v>57.875</v>
          </cell>
          <cell r="P353">
            <v>10.76362879009506</v>
          </cell>
          <cell r="Q353">
            <v>77.3</v>
          </cell>
          <cell r="R353">
            <v>42.33995299</v>
          </cell>
          <cell r="S353">
            <v>14.5</v>
          </cell>
          <cell r="T353">
            <v>10.122221400000001</v>
          </cell>
          <cell r="U353">
            <v>8.7186635700000004</v>
          </cell>
          <cell r="V353">
            <v>8.7186635700000004</v>
          </cell>
          <cell r="W353">
            <v>47.9</v>
          </cell>
          <cell r="X353">
            <v>78</v>
          </cell>
          <cell r="Y353">
            <v>31.9</v>
          </cell>
          <cell r="Z353">
            <v>28.6</v>
          </cell>
          <cell r="AA353">
            <v>18.8</v>
          </cell>
          <cell r="AB353">
            <v>9.5983880100000007</v>
          </cell>
          <cell r="AC353">
            <v>0.80718363000000015</v>
          </cell>
          <cell r="AD353">
            <v>258.2</v>
          </cell>
          <cell r="AE353">
            <v>62.238355830000003</v>
          </cell>
          <cell r="AF353">
            <v>57.990300000000005</v>
          </cell>
          <cell r="AG353">
            <v>0.25164247907643589</v>
          </cell>
          <cell r="AH353">
            <v>16.600000000000001</v>
          </cell>
          <cell r="AI353">
            <v>45810</v>
          </cell>
          <cell r="AJ353">
            <v>11.7</v>
          </cell>
        </row>
        <row r="354">
          <cell r="A354" t="str">
            <v>1010</v>
          </cell>
          <cell r="B354" t="str">
            <v>101000501</v>
          </cell>
          <cell r="D354" t="str">
            <v>1010005</v>
          </cell>
          <cell r="E354" t="str">
            <v>1030</v>
          </cell>
          <cell r="F354" t="str">
            <v>10</v>
          </cell>
          <cell r="G354">
            <v>520.94871140999999</v>
          </cell>
          <cell r="H354">
            <v>516.62870081000005</v>
          </cell>
          <cell r="I354">
            <v>516.99366018000001</v>
          </cell>
          <cell r="J354">
            <v>36.206896550000003</v>
          </cell>
          <cell r="K354">
            <v>11.216429700000001</v>
          </cell>
          <cell r="L354">
            <v>7.6353038900000003</v>
          </cell>
          <cell r="M354">
            <v>11.630708500000001</v>
          </cell>
          <cell r="N354">
            <v>14.511416029999998</v>
          </cell>
          <cell r="O354">
            <v>57.875</v>
          </cell>
          <cell r="P354">
            <v>10.816222710225805</v>
          </cell>
          <cell r="Q354">
            <v>77.3</v>
          </cell>
          <cell r="R354">
            <v>42.33995299</v>
          </cell>
          <cell r="S354">
            <v>14.5</v>
          </cell>
          <cell r="T354">
            <v>9.4334839200000005</v>
          </cell>
          <cell r="U354">
            <v>7.6353038900000003</v>
          </cell>
          <cell r="V354">
            <v>7.6353038900000003</v>
          </cell>
          <cell r="W354">
            <v>47.9</v>
          </cell>
          <cell r="X354">
            <v>78</v>
          </cell>
          <cell r="Y354">
            <v>31.9</v>
          </cell>
          <cell r="Z354">
            <v>28.6</v>
          </cell>
          <cell r="AA354">
            <v>18.8</v>
          </cell>
          <cell r="AB354">
            <v>7.6353038900000003</v>
          </cell>
          <cell r="AC354">
            <v>0.42075940000000001</v>
          </cell>
          <cell r="AD354">
            <v>258.2</v>
          </cell>
          <cell r="AE354">
            <v>62.238355830000003</v>
          </cell>
          <cell r="AF354">
            <v>57.990300000000005</v>
          </cell>
          <cell r="AG354">
            <v>0.24986080293539428</v>
          </cell>
          <cell r="AH354">
            <v>16.600000000000001</v>
          </cell>
          <cell r="AI354">
            <v>45810</v>
          </cell>
          <cell r="AJ354">
            <v>11.7</v>
          </cell>
        </row>
        <row r="355">
          <cell r="A355" t="str">
            <v>1010</v>
          </cell>
          <cell r="B355" t="str">
            <v>101000601</v>
          </cell>
          <cell r="D355" t="str">
            <v>1010006</v>
          </cell>
          <cell r="E355" t="str">
            <v>1030</v>
          </cell>
          <cell r="F355" t="str">
            <v>10</v>
          </cell>
          <cell r="G355">
            <v>520.94871140999999</v>
          </cell>
          <cell r="H355">
            <v>516.62870081000005</v>
          </cell>
          <cell r="I355">
            <v>516.99366018000001</v>
          </cell>
          <cell r="J355">
            <v>36.206896550000003</v>
          </cell>
          <cell r="K355">
            <v>11.216429700000001</v>
          </cell>
          <cell r="L355">
            <v>7.1944368499999998</v>
          </cell>
          <cell r="M355">
            <v>11.630708500000001</v>
          </cell>
          <cell r="N355">
            <v>14.511416029999998</v>
          </cell>
          <cell r="O355">
            <v>57.875</v>
          </cell>
          <cell r="P355">
            <v>10.430532633580352</v>
          </cell>
          <cell r="Q355">
            <v>77.3</v>
          </cell>
          <cell r="R355">
            <v>42.33995299</v>
          </cell>
          <cell r="S355">
            <v>14.5</v>
          </cell>
          <cell r="T355">
            <v>9.4334839200000005</v>
          </cell>
          <cell r="U355">
            <v>9.4334839200000005</v>
          </cell>
          <cell r="V355">
            <v>9.4334839200000005</v>
          </cell>
          <cell r="W355">
            <v>47.9</v>
          </cell>
          <cell r="X355">
            <v>78</v>
          </cell>
          <cell r="Y355">
            <v>31.9</v>
          </cell>
          <cell r="Z355">
            <v>28.6</v>
          </cell>
          <cell r="AA355">
            <v>18.8</v>
          </cell>
          <cell r="AB355">
            <v>7.1944368499999998</v>
          </cell>
          <cell r="AC355">
            <v>1</v>
          </cell>
          <cell r="AD355">
            <v>258.2</v>
          </cell>
          <cell r="AE355">
            <v>62.238355830000003</v>
          </cell>
          <cell r="AF355">
            <v>57.990300000000005</v>
          </cell>
          <cell r="AG355">
            <v>0.29689233827800299</v>
          </cell>
          <cell r="AH355">
            <v>16.600000000000001</v>
          </cell>
          <cell r="AI355">
            <v>45810</v>
          </cell>
          <cell r="AJ355">
            <v>11.7</v>
          </cell>
        </row>
        <row r="356">
          <cell r="A356" t="str">
            <v>1010</v>
          </cell>
          <cell r="B356" t="str">
            <v>101000701</v>
          </cell>
          <cell r="D356" t="str">
            <v>1010007</v>
          </cell>
          <cell r="E356" t="str">
            <v>1030</v>
          </cell>
          <cell r="F356" t="str">
            <v>10</v>
          </cell>
          <cell r="G356">
            <v>520.94871140999999</v>
          </cell>
          <cell r="H356">
            <v>516.62870081000005</v>
          </cell>
          <cell r="I356">
            <v>516.99366018000001</v>
          </cell>
          <cell r="J356">
            <v>36.206896550000003</v>
          </cell>
          <cell r="K356">
            <v>11.216429700000001</v>
          </cell>
          <cell r="L356">
            <v>8.1825592599999997</v>
          </cell>
          <cell r="M356">
            <v>11.630708500000001</v>
          </cell>
          <cell r="N356">
            <v>14.511416029999998</v>
          </cell>
          <cell r="O356">
            <v>57.875</v>
          </cell>
          <cell r="P356">
            <v>10.308893100278047</v>
          </cell>
          <cell r="Q356">
            <v>77.3</v>
          </cell>
          <cell r="R356">
            <v>42.33995299</v>
          </cell>
          <cell r="S356">
            <v>14.5</v>
          </cell>
          <cell r="T356">
            <v>9.8389490300000002</v>
          </cell>
          <cell r="U356">
            <v>9.8389490300000002</v>
          </cell>
          <cell r="V356">
            <v>9.8389490300000002</v>
          </cell>
          <cell r="W356">
            <v>47.9</v>
          </cell>
          <cell r="X356">
            <v>78</v>
          </cell>
          <cell r="Y356">
            <v>31.9</v>
          </cell>
          <cell r="Z356">
            <v>28.6</v>
          </cell>
          <cell r="AA356">
            <v>18.8</v>
          </cell>
          <cell r="AB356">
            <v>8.74033674</v>
          </cell>
          <cell r="AC356">
            <v>0.88695751999999994</v>
          </cell>
          <cell r="AD356">
            <v>258.2</v>
          </cell>
          <cell r="AE356">
            <v>62.238355830000003</v>
          </cell>
          <cell r="AF356">
            <v>57.990300000000005</v>
          </cell>
          <cell r="AG356">
            <v>0.19262032959643594</v>
          </cell>
          <cell r="AH356">
            <v>16.600000000000001</v>
          </cell>
          <cell r="AI356">
            <v>45810</v>
          </cell>
          <cell r="AJ356">
            <v>11.7</v>
          </cell>
        </row>
        <row r="357">
          <cell r="A357" t="str">
            <v>1010</v>
          </cell>
          <cell r="B357" t="str">
            <v>101000801</v>
          </cell>
          <cell r="D357" t="str">
            <v>1010008</v>
          </cell>
          <cell r="E357" t="str">
            <v>1030</v>
          </cell>
          <cell r="F357" t="str">
            <v>10</v>
          </cell>
          <cell r="G357">
            <v>520.94871140999999</v>
          </cell>
          <cell r="H357">
            <v>516.62870081000005</v>
          </cell>
          <cell r="I357">
            <v>516.99366018000001</v>
          </cell>
          <cell r="J357">
            <v>36.206896550000003</v>
          </cell>
          <cell r="K357">
            <v>11.216429700000001</v>
          </cell>
          <cell r="L357">
            <v>10.457200240000001</v>
          </cell>
          <cell r="M357">
            <v>11.75729024</v>
          </cell>
          <cell r="N357">
            <v>14.511416029999998</v>
          </cell>
          <cell r="O357">
            <v>57.875</v>
          </cell>
          <cell r="P357">
            <v>10.703561395696507</v>
          </cell>
          <cell r="Q357">
            <v>77.3</v>
          </cell>
          <cell r="R357">
            <v>42.33995299</v>
          </cell>
          <cell r="S357">
            <v>14.5</v>
          </cell>
          <cell r="T357">
            <v>11.740881419999999</v>
          </cell>
          <cell r="U357">
            <v>11.11368594</v>
          </cell>
          <cell r="V357">
            <v>11.32496806</v>
          </cell>
          <cell r="W357">
            <v>47.9</v>
          </cell>
          <cell r="X357">
            <v>78</v>
          </cell>
          <cell r="Y357">
            <v>31.9</v>
          </cell>
          <cell r="Z357">
            <v>28.6</v>
          </cell>
          <cell r="AA357">
            <v>18.8</v>
          </cell>
          <cell r="AB357">
            <v>11.000765619999999</v>
          </cell>
          <cell r="AC357">
            <v>6.8561839999999999E-2</v>
          </cell>
          <cell r="AD357">
            <v>258.2</v>
          </cell>
          <cell r="AE357">
            <v>62.238355830000003</v>
          </cell>
          <cell r="AF357">
            <v>57.990300000000005</v>
          </cell>
          <cell r="AG357">
            <v>0.24168936377647107</v>
          </cell>
          <cell r="AH357">
            <v>16.600000000000001</v>
          </cell>
          <cell r="AI357">
            <v>45810</v>
          </cell>
          <cell r="AJ357">
            <v>11.7</v>
          </cell>
        </row>
        <row r="358">
          <cell r="A358" t="str">
            <v>1010</v>
          </cell>
          <cell r="B358" t="str">
            <v>101000901</v>
          </cell>
          <cell r="D358" t="str">
            <v>1010009</v>
          </cell>
          <cell r="E358" t="str">
            <v>1030</v>
          </cell>
          <cell r="F358" t="str">
            <v>10</v>
          </cell>
          <cell r="G358">
            <v>520.94871140999999</v>
          </cell>
          <cell r="H358">
            <v>516.62870081000005</v>
          </cell>
          <cell r="I358">
            <v>516.99366018000001</v>
          </cell>
          <cell r="J358">
            <v>36.206896550000003</v>
          </cell>
          <cell r="K358">
            <v>11.216429700000001</v>
          </cell>
          <cell r="L358">
            <v>7.9312847599999996</v>
          </cell>
          <cell r="M358">
            <v>11.91839057</v>
          </cell>
          <cell r="N358">
            <v>14.511416029999998</v>
          </cell>
          <cell r="O358">
            <v>57.875</v>
          </cell>
          <cell r="P358">
            <v>10.51330133300765</v>
          </cell>
          <cell r="Q358">
            <v>77.3</v>
          </cell>
          <cell r="R358">
            <v>42.33995299</v>
          </cell>
          <cell r="S358">
            <v>14.5</v>
          </cell>
          <cell r="T358">
            <v>11.91839057</v>
          </cell>
          <cell r="U358">
            <v>7.9312847599999996</v>
          </cell>
          <cell r="V358">
            <v>10.81977828</v>
          </cell>
          <cell r="W358">
            <v>47.9</v>
          </cell>
          <cell r="X358">
            <v>78</v>
          </cell>
          <cell r="Y358">
            <v>31.9</v>
          </cell>
          <cell r="Z358">
            <v>28.6</v>
          </cell>
          <cell r="AA358">
            <v>18.8</v>
          </cell>
          <cell r="AB358">
            <v>10.741816740000001</v>
          </cell>
          <cell r="AC358">
            <v>0.98284561000000004</v>
          </cell>
          <cell r="AD358">
            <v>258.2</v>
          </cell>
          <cell r="AE358">
            <v>62.238355830000003</v>
          </cell>
          <cell r="AF358">
            <v>57.990300000000005</v>
          </cell>
          <cell r="AG358">
            <v>0.18443420790678527</v>
          </cell>
          <cell r="AH358">
            <v>16.600000000000001</v>
          </cell>
          <cell r="AI358">
            <v>45810</v>
          </cell>
          <cell r="AJ358">
            <v>11.7</v>
          </cell>
        </row>
        <row r="359">
          <cell r="A359" t="str">
            <v>1010</v>
          </cell>
          <cell r="B359" t="str">
            <v>101001001</v>
          </cell>
          <cell r="D359" t="str">
            <v>1010010</v>
          </cell>
          <cell r="E359" t="str">
            <v>1030</v>
          </cell>
          <cell r="F359" t="str">
            <v>10</v>
          </cell>
          <cell r="G359">
            <v>520.94871140999999</v>
          </cell>
          <cell r="H359">
            <v>516.62870081000005</v>
          </cell>
          <cell r="I359">
            <v>516.99366018000001</v>
          </cell>
          <cell r="J359">
            <v>36.206896550000003</v>
          </cell>
          <cell r="K359">
            <v>11.216429700000001</v>
          </cell>
          <cell r="L359">
            <v>7.5600804699999999</v>
          </cell>
          <cell r="M359">
            <v>11.70465265</v>
          </cell>
          <cell r="N359">
            <v>14.511416029999998</v>
          </cell>
          <cell r="O359">
            <v>57.875</v>
          </cell>
          <cell r="P359">
            <v>10.392987674116553</v>
          </cell>
          <cell r="Q359">
            <v>77.3</v>
          </cell>
          <cell r="R359">
            <v>42.33995299</v>
          </cell>
          <cell r="S359">
            <v>14.5</v>
          </cell>
          <cell r="T359">
            <v>11.630708500000001</v>
          </cell>
          <cell r="U359">
            <v>9.4334839200000005</v>
          </cell>
          <cell r="V359">
            <v>11.225243389999999</v>
          </cell>
          <cell r="W359">
            <v>47.9</v>
          </cell>
          <cell r="X359">
            <v>78</v>
          </cell>
          <cell r="Y359">
            <v>31.9</v>
          </cell>
          <cell r="Z359">
            <v>28.6</v>
          </cell>
          <cell r="AA359">
            <v>18.8</v>
          </cell>
          <cell r="AB359">
            <v>9.6158054800000006</v>
          </cell>
          <cell r="AC359">
            <v>0.96419219</v>
          </cell>
          <cell r="AD359">
            <v>258.2</v>
          </cell>
          <cell r="AE359">
            <v>62.238355830000003</v>
          </cell>
          <cell r="AF359">
            <v>57.990300000000005</v>
          </cell>
          <cell r="AG359">
            <v>0.23941069286872646</v>
          </cell>
          <cell r="AH359">
            <v>16.600000000000001</v>
          </cell>
          <cell r="AI359">
            <v>45810</v>
          </cell>
          <cell r="AJ359">
            <v>11.7</v>
          </cell>
        </row>
        <row r="360">
          <cell r="A360" t="str">
            <v>1010</v>
          </cell>
          <cell r="B360" t="str">
            <v>101001101</v>
          </cell>
          <cell r="D360" t="str">
            <v>1010011</v>
          </cell>
          <cell r="E360" t="str">
            <v>1030</v>
          </cell>
          <cell r="F360" t="str">
            <v>10</v>
          </cell>
          <cell r="G360">
            <v>520.94871140999999</v>
          </cell>
          <cell r="H360">
            <v>516.62870081000005</v>
          </cell>
          <cell r="I360">
            <v>516.99366018000001</v>
          </cell>
          <cell r="J360">
            <v>36.206896550000003</v>
          </cell>
          <cell r="K360">
            <v>11.216429700000001</v>
          </cell>
          <cell r="L360">
            <v>7.4307070800000004</v>
          </cell>
          <cell r="M360">
            <v>11.630708500000001</v>
          </cell>
          <cell r="N360">
            <v>14.511416029999998</v>
          </cell>
          <cell r="O360">
            <v>57.875</v>
          </cell>
          <cell r="P360">
            <v>10.519538296244608</v>
          </cell>
          <cell r="Q360">
            <v>77.3</v>
          </cell>
          <cell r="R360">
            <v>42.33995299</v>
          </cell>
          <cell r="S360">
            <v>14.5</v>
          </cell>
          <cell r="T360">
            <v>11.630708500000001</v>
          </cell>
          <cell r="U360">
            <v>7.6328855099999995</v>
          </cell>
          <cell r="V360">
            <v>11.225243389999999</v>
          </cell>
          <cell r="W360">
            <v>47.9</v>
          </cell>
          <cell r="X360">
            <v>78</v>
          </cell>
          <cell r="Y360">
            <v>31.9</v>
          </cell>
          <cell r="Z360">
            <v>28.6</v>
          </cell>
          <cell r="AA360">
            <v>18.8</v>
          </cell>
          <cell r="AB360">
            <v>7.4259536600000002</v>
          </cell>
          <cell r="AC360">
            <v>0.96606868999999995</v>
          </cell>
          <cell r="AD360">
            <v>258.2</v>
          </cell>
          <cell r="AE360">
            <v>62.238355830000003</v>
          </cell>
          <cell r="AF360">
            <v>57.990300000000005</v>
          </cell>
          <cell r="AG360">
            <v>0.20495592669159352</v>
          </cell>
          <cell r="AH360">
            <v>16.600000000000001</v>
          </cell>
          <cell r="AI360">
            <v>45810</v>
          </cell>
          <cell r="AJ360">
            <v>11.7</v>
          </cell>
        </row>
        <row r="361">
          <cell r="A361" t="str">
            <v>1010</v>
          </cell>
          <cell r="B361" t="str">
            <v>101001201</v>
          </cell>
          <cell r="D361" t="str">
            <v>1010012</v>
          </cell>
          <cell r="E361" t="str">
            <v>1030</v>
          </cell>
          <cell r="F361" t="str">
            <v>10</v>
          </cell>
          <cell r="G361">
            <v>520.94871140999999</v>
          </cell>
          <cell r="H361">
            <v>516.62870081000005</v>
          </cell>
          <cell r="I361">
            <v>516.99366018000001</v>
          </cell>
          <cell r="J361">
            <v>36.206896550000003</v>
          </cell>
          <cell r="K361">
            <v>11.216429700000001</v>
          </cell>
          <cell r="L361">
            <v>11.630708500000001</v>
          </cell>
          <cell r="M361">
            <v>12.092265017188135</v>
          </cell>
          <cell r="N361">
            <v>14.511416029999998</v>
          </cell>
          <cell r="O361">
            <v>57.875</v>
          </cell>
          <cell r="P361">
            <v>10.919562629804139</v>
          </cell>
          <cell r="Q361">
            <v>77.3</v>
          </cell>
          <cell r="R361">
            <v>42.33995299</v>
          </cell>
          <cell r="S361">
            <v>14.5</v>
          </cell>
          <cell r="T361">
            <v>11.560488594046562</v>
          </cell>
          <cell r="U361">
            <v>11.630708500000001</v>
          </cell>
          <cell r="V361">
            <v>11.91839057</v>
          </cell>
          <cell r="W361">
            <v>47.9</v>
          </cell>
          <cell r="X361">
            <v>78</v>
          </cell>
          <cell r="Y361">
            <v>31.9</v>
          </cell>
          <cell r="Z361">
            <v>28.6</v>
          </cell>
          <cell r="AA361">
            <v>18.8</v>
          </cell>
          <cell r="AB361">
            <v>8.2429112664914435</v>
          </cell>
          <cell r="AC361">
            <v>1</v>
          </cell>
          <cell r="AD361">
            <v>258.2</v>
          </cell>
          <cell r="AE361">
            <v>62.238355830000003</v>
          </cell>
          <cell r="AF361">
            <v>57.990300000000005</v>
          </cell>
          <cell r="AG361">
            <v>0.25082132103853716</v>
          </cell>
          <cell r="AH361">
            <v>16.600000000000001</v>
          </cell>
          <cell r="AI361">
            <v>45810</v>
          </cell>
          <cell r="AJ361">
            <v>11.7</v>
          </cell>
        </row>
        <row r="362">
          <cell r="A362" t="str">
            <v>1010</v>
          </cell>
          <cell r="B362" t="str">
            <v>101001301</v>
          </cell>
          <cell r="D362" t="str">
            <v>1010013</v>
          </cell>
          <cell r="E362" t="str">
            <v>1030</v>
          </cell>
          <cell r="F362" t="str">
            <v>10</v>
          </cell>
          <cell r="G362">
            <v>520.94871140999999</v>
          </cell>
          <cell r="H362">
            <v>516.62870081000005</v>
          </cell>
          <cell r="I362">
            <v>516.99366018000001</v>
          </cell>
          <cell r="J362">
            <v>36.206896550000003</v>
          </cell>
          <cell r="K362">
            <v>11.216429700000001</v>
          </cell>
          <cell r="L362">
            <v>7.8815599199999991</v>
          </cell>
          <cell r="M362">
            <v>10.357921152094935</v>
          </cell>
          <cell r="N362">
            <v>14.511416029999998</v>
          </cell>
          <cell r="O362">
            <v>57.875</v>
          </cell>
          <cell r="P362">
            <v>10.70793913796418</v>
          </cell>
          <cell r="Q362">
            <v>77.3</v>
          </cell>
          <cell r="R362">
            <v>42.33995299</v>
          </cell>
          <cell r="S362">
            <v>14.5</v>
          </cell>
          <cell r="T362">
            <v>11.91839057</v>
          </cell>
          <cell r="U362">
            <v>10.81977828</v>
          </cell>
          <cell r="V362">
            <v>7.8815599199999991</v>
          </cell>
          <cell r="W362">
            <v>47.9</v>
          </cell>
          <cell r="X362">
            <v>78</v>
          </cell>
          <cell r="Y362">
            <v>31.9</v>
          </cell>
          <cell r="Z362">
            <v>28.6</v>
          </cell>
          <cell r="AA362">
            <v>18.8</v>
          </cell>
          <cell r="AB362">
            <v>11.173950100000001</v>
          </cell>
          <cell r="AC362">
            <v>0.95301762999999995</v>
          </cell>
          <cell r="AD362">
            <v>258.2</v>
          </cell>
          <cell r="AE362">
            <v>62.238355830000003</v>
          </cell>
          <cell r="AF362">
            <v>57.990300000000005</v>
          </cell>
          <cell r="AG362">
            <v>0.19875581107817836</v>
          </cell>
          <cell r="AH362">
            <v>16.600000000000001</v>
          </cell>
          <cell r="AI362">
            <v>45810</v>
          </cell>
          <cell r="AJ362">
            <v>11.7</v>
          </cell>
        </row>
        <row r="363">
          <cell r="A363" t="str">
            <v>1010</v>
          </cell>
          <cell r="B363" t="str">
            <v>101002001</v>
          </cell>
          <cell r="D363" t="str">
            <v>1010020</v>
          </cell>
          <cell r="E363" t="str">
            <v>1030</v>
          </cell>
          <cell r="F363" t="str">
            <v>10</v>
          </cell>
          <cell r="G363">
            <v>520.94871140999999</v>
          </cell>
          <cell r="H363">
            <v>516.62870081000005</v>
          </cell>
          <cell r="I363">
            <v>516.99366018000001</v>
          </cell>
          <cell r="J363">
            <v>36.206896550000003</v>
          </cell>
          <cell r="K363">
            <v>11.216429700000001</v>
          </cell>
          <cell r="L363">
            <v>10.378136619999999</v>
          </cell>
          <cell r="M363">
            <v>10.378136619999999</v>
          </cell>
          <cell r="N363">
            <v>14.511416029999998</v>
          </cell>
          <cell r="O363">
            <v>57.875</v>
          </cell>
          <cell r="P363">
            <v>10.7713015981209</v>
          </cell>
          <cell r="Q363">
            <v>77.3</v>
          </cell>
          <cell r="R363">
            <v>42.33995299</v>
          </cell>
          <cell r="S363">
            <v>14.5</v>
          </cell>
          <cell r="T363">
            <v>10.427920179999999</v>
          </cell>
          <cell r="U363">
            <v>10.378136619999999</v>
          </cell>
          <cell r="V363">
            <v>10.37383487</v>
          </cell>
          <cell r="W363">
            <v>47.9</v>
          </cell>
          <cell r="X363">
            <v>78</v>
          </cell>
          <cell r="Y363">
            <v>31.9</v>
          </cell>
          <cell r="Z363">
            <v>28.6</v>
          </cell>
          <cell r="AA363">
            <v>18.8</v>
          </cell>
          <cell r="AB363">
            <v>10.37173965</v>
          </cell>
          <cell r="AC363">
            <v>0.82061958999999995</v>
          </cell>
          <cell r="AD363">
            <v>258.2</v>
          </cell>
          <cell r="AE363">
            <v>62.238355830000003</v>
          </cell>
          <cell r="AF363">
            <v>57.990300000000005</v>
          </cell>
          <cell r="AG363">
            <v>0.23708740826252725</v>
          </cell>
          <cell r="AH363">
            <v>16.600000000000001</v>
          </cell>
          <cell r="AI363">
            <v>45810</v>
          </cell>
          <cell r="AJ363">
            <v>11.7</v>
          </cell>
        </row>
        <row r="364">
          <cell r="A364" t="str">
            <v>1010</v>
          </cell>
          <cell r="B364" t="str">
            <v>101002201</v>
          </cell>
          <cell r="D364" t="str">
            <v>1010022</v>
          </cell>
          <cell r="E364" t="str">
            <v>1030</v>
          </cell>
          <cell r="F364" t="str">
            <v>10</v>
          </cell>
          <cell r="G364">
            <v>520.94871140999999</v>
          </cell>
          <cell r="H364">
            <v>516.62870081000005</v>
          </cell>
          <cell r="I364">
            <v>516.99366018000001</v>
          </cell>
          <cell r="J364">
            <v>36.206896550000003</v>
          </cell>
          <cell r="K364">
            <v>11.216429700000001</v>
          </cell>
          <cell r="L364">
            <v>7.2298387799999997</v>
          </cell>
          <cell r="M364">
            <v>7.2298387799999997</v>
          </cell>
          <cell r="N364">
            <v>14.511416029999998</v>
          </cell>
          <cell r="O364">
            <v>57.875</v>
          </cell>
          <cell r="P364">
            <v>10.621322273768822</v>
          </cell>
          <cell r="Q364">
            <v>77.3</v>
          </cell>
          <cell r="R364">
            <v>42.33995299</v>
          </cell>
          <cell r="S364">
            <v>14.5</v>
          </cell>
          <cell r="T364">
            <v>7.2298387799999997</v>
          </cell>
          <cell r="U364">
            <v>7.2298387799999997</v>
          </cell>
          <cell r="V364">
            <v>7.2298387799999997</v>
          </cell>
          <cell r="W364">
            <v>47.9</v>
          </cell>
          <cell r="X364">
            <v>78</v>
          </cell>
          <cell r="Y364">
            <v>31.9</v>
          </cell>
          <cell r="Z364">
            <v>28.6</v>
          </cell>
          <cell r="AA364">
            <v>18.8</v>
          </cell>
          <cell r="AB364">
            <v>7.2211050999999999</v>
          </cell>
          <cell r="AC364">
            <v>1</v>
          </cell>
          <cell r="AD364">
            <v>258.2</v>
          </cell>
          <cell r="AE364">
            <v>62.238355830000003</v>
          </cell>
          <cell r="AF364">
            <v>57.990300000000005</v>
          </cell>
          <cell r="AG364">
            <v>0.23027781638053807</v>
          </cell>
          <cell r="AH364">
            <v>16.600000000000001</v>
          </cell>
          <cell r="AI364">
            <v>45810</v>
          </cell>
          <cell r="AJ364">
            <v>11.7</v>
          </cell>
        </row>
        <row r="365">
          <cell r="A365" t="str">
            <v>1010</v>
          </cell>
          <cell r="B365" t="str">
            <v>101002501</v>
          </cell>
          <cell r="D365" t="str">
            <v>1010025</v>
          </cell>
          <cell r="E365" t="str">
            <v>1030</v>
          </cell>
          <cell r="F365" t="str">
            <v>10</v>
          </cell>
          <cell r="G365">
            <v>520.94871140999999</v>
          </cell>
          <cell r="H365">
            <v>516.62870081000005</v>
          </cell>
          <cell r="I365">
            <v>516.99366018000001</v>
          </cell>
          <cell r="J365">
            <v>36.206896550000003</v>
          </cell>
          <cell r="K365">
            <v>11.216429700000001</v>
          </cell>
          <cell r="L365">
            <v>8.4346807699999999</v>
          </cell>
          <cell r="M365">
            <v>8.3698525999999998</v>
          </cell>
          <cell r="N365">
            <v>14.511416029999998</v>
          </cell>
          <cell r="O365">
            <v>57.875</v>
          </cell>
          <cell r="P365">
            <v>10.9039845025197</v>
          </cell>
          <cell r="Q365">
            <v>77.3</v>
          </cell>
          <cell r="R365">
            <v>42.33995299</v>
          </cell>
          <cell r="S365">
            <v>14.5</v>
          </cell>
          <cell r="T365">
            <v>8.83302531</v>
          </cell>
          <cell r="U365">
            <v>8.3774712499999993</v>
          </cell>
          <cell r="V365">
            <v>8.3378272599999992</v>
          </cell>
          <cell r="W365">
            <v>47.9</v>
          </cell>
          <cell r="X365">
            <v>78</v>
          </cell>
          <cell r="Y365">
            <v>31.9</v>
          </cell>
          <cell r="Z365">
            <v>28.6</v>
          </cell>
          <cell r="AA365">
            <v>18.8</v>
          </cell>
          <cell r="AB365">
            <v>8.6452345400000006</v>
          </cell>
          <cell r="AC365">
            <v>0.97836383999999987</v>
          </cell>
          <cell r="AD365">
            <v>258.2</v>
          </cell>
          <cell r="AE365">
            <v>62.238355830000003</v>
          </cell>
          <cell r="AF365">
            <v>57.990300000000005</v>
          </cell>
          <cell r="AG365">
            <v>0.24239920308759216</v>
          </cell>
          <cell r="AH365">
            <v>16.600000000000001</v>
          </cell>
          <cell r="AI365">
            <v>45810</v>
          </cell>
          <cell r="AJ365">
            <v>11.7</v>
          </cell>
        </row>
        <row r="366">
          <cell r="A366" t="str">
            <v>1010</v>
          </cell>
          <cell r="B366" t="str">
            <v>101002901</v>
          </cell>
          <cell r="D366" t="str">
            <v>1010029</v>
          </cell>
          <cell r="E366" t="str">
            <v>1030</v>
          </cell>
          <cell r="F366" t="str">
            <v>10</v>
          </cell>
          <cell r="G366">
            <v>520.94871140999999</v>
          </cell>
          <cell r="H366">
            <v>516.62870081000005</v>
          </cell>
          <cell r="I366">
            <v>516.99366018000001</v>
          </cell>
          <cell r="J366">
            <v>36.206896550000003</v>
          </cell>
          <cell r="K366">
            <v>11.216429700000001</v>
          </cell>
          <cell r="L366">
            <v>10.51539756</v>
          </cell>
          <cell r="M366">
            <v>10.831588269999999</v>
          </cell>
          <cell r="N366">
            <v>14.511416029999998</v>
          </cell>
          <cell r="O366">
            <v>57.875</v>
          </cell>
          <cell r="P366">
            <v>10.77682903</v>
          </cell>
          <cell r="Q366">
            <v>77.3</v>
          </cell>
          <cell r="R366">
            <v>42.33995299</v>
          </cell>
          <cell r="S366">
            <v>14.5</v>
          </cell>
          <cell r="T366">
            <v>10.52312274</v>
          </cell>
          <cell r="U366">
            <v>10.52212668</v>
          </cell>
          <cell r="V366">
            <v>10.521399199999999</v>
          </cell>
          <cell r="W366">
            <v>47.9</v>
          </cell>
          <cell r="X366">
            <v>78</v>
          </cell>
          <cell r="Y366">
            <v>31.9</v>
          </cell>
          <cell r="Z366">
            <v>28.6</v>
          </cell>
          <cell r="AA366">
            <v>18.8</v>
          </cell>
          <cell r="AB366">
            <v>10.72287083</v>
          </cell>
          <cell r="AC366">
            <v>0.33586304</v>
          </cell>
          <cell r="AD366">
            <v>258.2</v>
          </cell>
          <cell r="AE366">
            <v>62.238355830000003</v>
          </cell>
          <cell r="AF366">
            <v>57.990300000000005</v>
          </cell>
          <cell r="AG366">
            <v>0.23918128994140822</v>
          </cell>
          <cell r="AH366">
            <v>16.600000000000001</v>
          </cell>
          <cell r="AI366">
            <v>45810</v>
          </cell>
          <cell r="AJ366">
            <v>11.7</v>
          </cell>
        </row>
        <row r="367">
          <cell r="A367" t="str">
            <v>1010</v>
          </cell>
          <cell r="B367" t="str">
            <v>101003201</v>
          </cell>
          <cell r="D367" t="str">
            <v>1010032</v>
          </cell>
          <cell r="E367" t="str">
            <v>1030</v>
          </cell>
          <cell r="F367" t="str">
            <v>10</v>
          </cell>
          <cell r="G367">
            <v>520.94871140999999</v>
          </cell>
          <cell r="H367">
            <v>516.62870081000005</v>
          </cell>
          <cell r="I367">
            <v>516.99366018000001</v>
          </cell>
          <cell r="J367">
            <v>36.206896550000003</v>
          </cell>
          <cell r="K367">
            <v>11.216429700000001</v>
          </cell>
          <cell r="L367">
            <v>7.42476176</v>
          </cell>
          <cell r="M367">
            <v>7.42476176</v>
          </cell>
          <cell r="N367">
            <v>14.511416029999998</v>
          </cell>
          <cell r="O367">
            <v>57.875</v>
          </cell>
          <cell r="P367">
            <v>7.8815599199999991</v>
          </cell>
          <cell r="Q367">
            <v>77.3</v>
          </cell>
          <cell r="R367">
            <v>42.33995299</v>
          </cell>
          <cell r="S367">
            <v>14.5</v>
          </cell>
          <cell r="T367">
            <v>7.7182409500000002</v>
          </cell>
          <cell r="U367">
            <v>7.3821243699999997</v>
          </cell>
          <cell r="V367">
            <v>7.3846103799999998</v>
          </cell>
          <cell r="W367">
            <v>47.9</v>
          </cell>
          <cell r="X367">
            <v>78</v>
          </cell>
          <cell r="Y367">
            <v>31.9</v>
          </cell>
          <cell r="Z367">
            <v>28.6</v>
          </cell>
          <cell r="AA367">
            <v>18.8</v>
          </cell>
          <cell r="AB367">
            <v>7.7182409500000002</v>
          </cell>
          <cell r="AC367">
            <v>1</v>
          </cell>
          <cell r="AD367">
            <v>258.2</v>
          </cell>
          <cell r="AE367">
            <v>62.238355830000003</v>
          </cell>
          <cell r="AF367">
            <v>57.990300000000005</v>
          </cell>
          <cell r="AG367">
            <v>0.2220672523420717</v>
          </cell>
          <cell r="AH367">
            <v>16.600000000000001</v>
          </cell>
          <cell r="AI367">
            <v>45810</v>
          </cell>
          <cell r="AJ367">
            <v>11.7</v>
          </cell>
        </row>
        <row r="368">
          <cell r="A368" t="str">
            <v>1010</v>
          </cell>
          <cell r="B368" t="str">
            <v>101003401</v>
          </cell>
          <cell r="D368" t="str">
            <v>1010034</v>
          </cell>
          <cell r="E368" t="str">
            <v>1030</v>
          </cell>
          <cell r="F368" t="str">
            <v>10</v>
          </cell>
          <cell r="G368">
            <v>520.94871140999999</v>
          </cell>
          <cell r="H368">
            <v>516.62870081000005</v>
          </cell>
          <cell r="I368">
            <v>516.99366018000001</v>
          </cell>
          <cell r="J368">
            <v>36.206896550000003</v>
          </cell>
          <cell r="K368">
            <v>11.216429700000001</v>
          </cell>
          <cell r="L368">
            <v>7.60439635</v>
          </cell>
          <cell r="M368">
            <v>8.8135872000000006</v>
          </cell>
          <cell r="N368">
            <v>14.511416029999998</v>
          </cell>
          <cell r="O368">
            <v>57.875</v>
          </cell>
          <cell r="P368">
            <v>8.8135872000000006</v>
          </cell>
          <cell r="Q368">
            <v>77.3</v>
          </cell>
          <cell r="R368">
            <v>42.33995299</v>
          </cell>
          <cell r="S368">
            <v>14.5</v>
          </cell>
          <cell r="T368">
            <v>7.6098622000000002</v>
          </cell>
          <cell r="U368">
            <v>7.5791679700000003</v>
          </cell>
          <cell r="V368">
            <v>7.60439635</v>
          </cell>
          <cell r="W368">
            <v>47.9</v>
          </cell>
          <cell r="X368">
            <v>78</v>
          </cell>
          <cell r="Y368">
            <v>31.9</v>
          </cell>
          <cell r="Z368">
            <v>28.6</v>
          </cell>
          <cell r="AA368">
            <v>18.8</v>
          </cell>
          <cell r="AB368">
            <v>8.8062742800000002</v>
          </cell>
          <cell r="AC368">
            <v>5.0625469999999992E-2</v>
          </cell>
          <cell r="AD368">
            <v>258.2</v>
          </cell>
          <cell r="AE368">
            <v>62.238355830000003</v>
          </cell>
          <cell r="AF368">
            <v>57.990300000000005</v>
          </cell>
          <cell r="AG368">
            <v>0.22535940210437649</v>
          </cell>
          <cell r="AH368">
            <v>16.600000000000001</v>
          </cell>
          <cell r="AI368">
            <v>45810</v>
          </cell>
          <cell r="AJ368">
            <v>11.7</v>
          </cell>
        </row>
        <row r="369">
          <cell r="A369" t="str">
            <v>1010</v>
          </cell>
          <cell r="B369" t="str">
            <v>101004201</v>
          </cell>
          <cell r="D369" t="str">
            <v>1010042</v>
          </cell>
          <cell r="E369" t="str">
            <v>1030</v>
          </cell>
          <cell r="F369" t="str">
            <v>10</v>
          </cell>
          <cell r="G369">
            <v>520.94871140999999</v>
          </cell>
          <cell r="H369">
            <v>516.62870081000005</v>
          </cell>
          <cell r="I369">
            <v>516.99366018000001</v>
          </cell>
          <cell r="J369">
            <v>36.206896550000003</v>
          </cell>
          <cell r="K369">
            <v>11.216429700000001</v>
          </cell>
          <cell r="L369">
            <v>0</v>
          </cell>
          <cell r="M369">
            <v>0</v>
          </cell>
          <cell r="N369">
            <v>14.511416029999998</v>
          </cell>
          <cell r="O369">
            <v>57.875</v>
          </cell>
          <cell r="P369">
            <v>0</v>
          </cell>
          <cell r="Q369">
            <v>77.3</v>
          </cell>
          <cell r="R369">
            <v>42.33995299</v>
          </cell>
          <cell r="S369">
            <v>14.5</v>
          </cell>
          <cell r="T369">
            <v>0</v>
          </cell>
          <cell r="U369">
            <v>0</v>
          </cell>
          <cell r="V369">
            <v>0</v>
          </cell>
          <cell r="W369">
            <v>47.9</v>
          </cell>
          <cell r="X369">
            <v>78</v>
          </cell>
          <cell r="Y369">
            <v>31.9</v>
          </cell>
          <cell r="Z369">
            <v>28.6</v>
          </cell>
          <cell r="AA369">
            <v>18.8</v>
          </cell>
          <cell r="AB369">
            <v>0</v>
          </cell>
          <cell r="AC369">
            <v>0</v>
          </cell>
          <cell r="AD369">
            <v>258.2</v>
          </cell>
          <cell r="AE369">
            <v>62.238355830000003</v>
          </cell>
          <cell r="AF369">
            <v>56.690959290000002</v>
          </cell>
          <cell r="AG369">
            <v>0</v>
          </cell>
          <cell r="AH369">
            <v>16.600000000000001</v>
          </cell>
          <cell r="AI369">
            <v>45810</v>
          </cell>
          <cell r="AJ369">
            <v>11.7</v>
          </cell>
        </row>
        <row r="370">
          <cell r="A370" t="str">
            <v>1011</v>
          </cell>
          <cell r="B370" t="str">
            <v>101100501</v>
          </cell>
          <cell r="D370" t="str">
            <v>1011005</v>
          </cell>
          <cell r="E370" t="str">
            <v>1030</v>
          </cell>
          <cell r="F370" t="str">
            <v>10</v>
          </cell>
          <cell r="G370">
            <v>520.94871140999999</v>
          </cell>
          <cell r="H370">
            <v>516.62870081000005</v>
          </cell>
          <cell r="I370">
            <v>516.99366018000001</v>
          </cell>
          <cell r="J370">
            <v>36.206896550000003</v>
          </cell>
          <cell r="K370">
            <v>11.216429700000001</v>
          </cell>
          <cell r="L370">
            <v>9.88923649</v>
          </cell>
          <cell r="M370">
            <v>11.91839057</v>
          </cell>
          <cell r="N370">
            <v>14.511416029999998</v>
          </cell>
          <cell r="O370">
            <v>57.875</v>
          </cell>
          <cell r="P370">
            <v>10.876274014161996</v>
          </cell>
          <cell r="Q370">
            <v>77.3</v>
          </cell>
          <cell r="R370">
            <v>42.33995299</v>
          </cell>
          <cell r="S370">
            <v>14.5</v>
          </cell>
          <cell r="T370">
            <v>11.91839057</v>
          </cell>
          <cell r="U370">
            <v>9.88923649</v>
          </cell>
          <cell r="V370">
            <v>11.91839057</v>
          </cell>
          <cell r="W370">
            <v>47.9</v>
          </cell>
          <cell r="X370">
            <v>78</v>
          </cell>
          <cell r="Y370">
            <v>31.9</v>
          </cell>
          <cell r="Z370">
            <v>28.6</v>
          </cell>
          <cell r="AA370">
            <v>18.8</v>
          </cell>
          <cell r="AB370">
            <v>11.44498918</v>
          </cell>
          <cell r="AC370">
            <v>1</v>
          </cell>
          <cell r="AD370">
            <v>258.2</v>
          </cell>
          <cell r="AE370">
            <v>62.238355830000003</v>
          </cell>
          <cell r="AF370">
            <v>57.990300000000005</v>
          </cell>
          <cell r="AG370">
            <v>0.26090851768764578</v>
          </cell>
          <cell r="AH370">
            <v>16.600000000000001</v>
          </cell>
          <cell r="AI370">
            <v>45810</v>
          </cell>
          <cell r="AJ370">
            <v>11.7</v>
          </cell>
        </row>
        <row r="371">
          <cell r="A371" t="str">
            <v>1011</v>
          </cell>
          <cell r="B371" t="str">
            <v>101101001</v>
          </cell>
          <cell r="D371" t="str">
            <v>1011010</v>
          </cell>
          <cell r="E371" t="str">
            <v>1030</v>
          </cell>
          <cell r="F371" t="str">
            <v>10</v>
          </cell>
          <cell r="G371">
            <v>520.94871140999999</v>
          </cell>
          <cell r="H371">
            <v>516.62870081000005</v>
          </cell>
          <cell r="I371">
            <v>516.99366018000001</v>
          </cell>
          <cell r="J371">
            <v>36.206896550000003</v>
          </cell>
          <cell r="K371">
            <v>11.216429700000001</v>
          </cell>
          <cell r="L371">
            <v>7.1914293300000001</v>
          </cell>
          <cell r="M371">
            <v>11.91839057</v>
          </cell>
          <cell r="N371">
            <v>14.511416029999998</v>
          </cell>
          <cell r="O371">
            <v>57.875</v>
          </cell>
          <cell r="P371">
            <v>10.709104978929753</v>
          </cell>
          <cell r="Q371">
            <v>77.3</v>
          </cell>
          <cell r="R371">
            <v>42.33995299</v>
          </cell>
          <cell r="S371">
            <v>14.5</v>
          </cell>
          <cell r="T371">
            <v>11.91839057</v>
          </cell>
          <cell r="U371">
            <v>7.1914293300000001</v>
          </cell>
          <cell r="V371">
            <v>11.91839057</v>
          </cell>
          <cell r="W371">
            <v>47.9</v>
          </cell>
          <cell r="X371">
            <v>78</v>
          </cell>
          <cell r="Y371">
            <v>31.9</v>
          </cell>
          <cell r="Z371">
            <v>28.6</v>
          </cell>
          <cell r="AA371">
            <v>18.8</v>
          </cell>
          <cell r="AB371">
            <v>11.89307277</v>
          </cell>
          <cell r="AC371">
            <v>1</v>
          </cell>
          <cell r="AD371">
            <v>258.2</v>
          </cell>
          <cell r="AE371">
            <v>62.238355830000003</v>
          </cell>
          <cell r="AF371">
            <v>57.990300000000005</v>
          </cell>
          <cell r="AG371">
            <v>0.23877304376552955</v>
          </cell>
          <cell r="AH371">
            <v>16.600000000000001</v>
          </cell>
          <cell r="AI371">
            <v>45810</v>
          </cell>
          <cell r="AJ371">
            <v>11.7</v>
          </cell>
        </row>
        <row r="372">
          <cell r="A372" t="str">
            <v>1011</v>
          </cell>
          <cell r="B372" t="str">
            <v>101101501</v>
          </cell>
          <cell r="D372" t="str">
            <v>1011015</v>
          </cell>
          <cell r="E372" t="str">
            <v>1030</v>
          </cell>
          <cell r="F372" t="str">
            <v>10</v>
          </cell>
          <cell r="G372">
            <v>520.94871140999999</v>
          </cell>
          <cell r="H372">
            <v>516.62870081000005</v>
          </cell>
          <cell r="I372">
            <v>516.99366018000001</v>
          </cell>
          <cell r="J372">
            <v>36.206896550000003</v>
          </cell>
          <cell r="K372">
            <v>11.216429700000001</v>
          </cell>
          <cell r="L372">
            <v>7.1308988299999996</v>
          </cell>
          <cell r="M372">
            <v>9.5836931616969938</v>
          </cell>
          <cell r="N372">
            <v>14.511416029999998</v>
          </cell>
          <cell r="O372">
            <v>57.875</v>
          </cell>
          <cell r="P372">
            <v>10.788440866615931</v>
          </cell>
          <cell r="Q372">
            <v>77.3</v>
          </cell>
          <cell r="R372">
            <v>42.33995299</v>
          </cell>
          <cell r="S372">
            <v>14.5</v>
          </cell>
          <cell r="T372">
            <v>8.4380152465348637</v>
          </cell>
          <cell r="U372">
            <v>7.1308988299999996</v>
          </cell>
          <cell r="V372">
            <v>7.7757974757341461</v>
          </cell>
          <cell r="W372">
            <v>47.9</v>
          </cell>
          <cell r="X372">
            <v>78</v>
          </cell>
          <cell r="Y372">
            <v>31.9</v>
          </cell>
          <cell r="Z372">
            <v>28.6</v>
          </cell>
          <cell r="AA372">
            <v>18.8</v>
          </cell>
          <cell r="AB372">
            <v>11.173950100000001</v>
          </cell>
          <cell r="AC372">
            <v>1</v>
          </cell>
          <cell r="AD372">
            <v>258.2</v>
          </cell>
          <cell r="AE372">
            <v>62.238355830000003</v>
          </cell>
          <cell r="AF372">
            <v>57.990300000000005</v>
          </cell>
          <cell r="AG372">
            <v>0.1866927891389005</v>
          </cell>
          <cell r="AH372">
            <v>16.600000000000001</v>
          </cell>
          <cell r="AI372">
            <v>45810</v>
          </cell>
          <cell r="AJ372">
            <v>11.7</v>
          </cell>
        </row>
        <row r="373">
          <cell r="A373" t="str">
            <v>1011</v>
          </cell>
          <cell r="B373" t="str">
            <v>101102001</v>
          </cell>
          <cell r="D373" t="str">
            <v>1011020</v>
          </cell>
          <cell r="E373" t="str">
            <v>1030</v>
          </cell>
          <cell r="F373" t="str">
            <v>10</v>
          </cell>
          <cell r="G373">
            <v>520.94871140999999</v>
          </cell>
          <cell r="H373">
            <v>516.62870081000005</v>
          </cell>
          <cell r="I373">
            <v>516.99366018000001</v>
          </cell>
          <cell r="J373">
            <v>36.206896550000003</v>
          </cell>
          <cell r="K373">
            <v>11.216429700000001</v>
          </cell>
          <cell r="L373">
            <v>10.81977828</v>
          </cell>
          <cell r="M373">
            <v>11.66321185982634</v>
          </cell>
          <cell r="N373">
            <v>14.511416029999998</v>
          </cell>
          <cell r="O373">
            <v>57.875</v>
          </cell>
          <cell r="P373">
            <v>10.781881032177157</v>
          </cell>
          <cell r="Q373">
            <v>77.3</v>
          </cell>
          <cell r="R373">
            <v>42.33995299</v>
          </cell>
          <cell r="S373">
            <v>14.5</v>
          </cell>
          <cell r="T373">
            <v>10.14260899162376</v>
          </cell>
          <cell r="U373">
            <v>10.81977828</v>
          </cell>
          <cell r="V373">
            <v>9.9566971683689509</v>
          </cell>
          <cell r="W373">
            <v>47.9</v>
          </cell>
          <cell r="X373">
            <v>78</v>
          </cell>
          <cell r="Y373">
            <v>31.9</v>
          </cell>
          <cell r="Z373">
            <v>28.6</v>
          </cell>
          <cell r="AA373">
            <v>18.8</v>
          </cell>
          <cell r="AB373">
            <v>11.59680695</v>
          </cell>
          <cell r="AC373">
            <v>1</v>
          </cell>
          <cell r="AD373">
            <v>258.2</v>
          </cell>
          <cell r="AE373">
            <v>62.238355830000003</v>
          </cell>
          <cell r="AF373">
            <v>57.990300000000005</v>
          </cell>
          <cell r="AG373">
            <v>0.29257871351576481</v>
          </cell>
          <cell r="AH373">
            <v>16.600000000000001</v>
          </cell>
          <cell r="AI373">
            <v>45810</v>
          </cell>
          <cell r="AJ373">
            <v>11.7</v>
          </cell>
        </row>
        <row r="374">
          <cell r="A374" t="str">
            <v>1011</v>
          </cell>
          <cell r="B374" t="str">
            <v>101103001</v>
          </cell>
          <cell r="D374" t="str">
            <v>1011030</v>
          </cell>
          <cell r="E374" t="str">
            <v>1030</v>
          </cell>
          <cell r="F374" t="str">
            <v>10</v>
          </cell>
          <cell r="G374">
            <v>520.94871140999999</v>
          </cell>
          <cell r="H374">
            <v>516.62870081000005</v>
          </cell>
          <cell r="I374">
            <v>516.99366018000001</v>
          </cell>
          <cell r="J374">
            <v>36.206896550000003</v>
          </cell>
          <cell r="K374">
            <v>11.216429700000001</v>
          </cell>
          <cell r="L374">
            <v>0</v>
          </cell>
          <cell r="M374">
            <v>0</v>
          </cell>
          <cell r="N374">
            <v>14.511416029999998</v>
          </cell>
          <cell r="O374">
            <v>57.875</v>
          </cell>
          <cell r="P374">
            <v>0</v>
          </cell>
          <cell r="Q374">
            <v>77.3</v>
          </cell>
          <cell r="R374">
            <v>42.33995299</v>
          </cell>
          <cell r="S374">
            <v>14.5</v>
          </cell>
          <cell r="T374">
            <v>0</v>
          </cell>
          <cell r="U374">
            <v>0</v>
          </cell>
          <cell r="V374">
            <v>0</v>
          </cell>
          <cell r="W374">
            <v>47.9</v>
          </cell>
          <cell r="X374">
            <v>78</v>
          </cell>
          <cell r="Y374">
            <v>31.9</v>
          </cell>
          <cell r="Z374">
            <v>28.6</v>
          </cell>
          <cell r="AA374">
            <v>18.8</v>
          </cell>
          <cell r="AB374">
            <v>0</v>
          </cell>
          <cell r="AC374">
            <v>0</v>
          </cell>
          <cell r="AD374">
            <v>258.2</v>
          </cell>
          <cell r="AE374">
            <v>62.238355830000003</v>
          </cell>
          <cell r="AF374">
            <v>56.690959290000002</v>
          </cell>
          <cell r="AG374">
            <v>0</v>
          </cell>
          <cell r="AH374">
            <v>16.600000000000001</v>
          </cell>
          <cell r="AI374">
            <v>45810</v>
          </cell>
          <cell r="AJ374">
            <v>11.7</v>
          </cell>
        </row>
        <row r="375">
          <cell r="A375" t="str">
            <v>1011</v>
          </cell>
          <cell r="B375" t="str">
            <v>101103501</v>
          </cell>
          <cell r="D375" t="str">
            <v>1011035</v>
          </cell>
          <cell r="E375" t="str">
            <v>1030</v>
          </cell>
          <cell r="F375" t="str">
            <v>10</v>
          </cell>
          <cell r="G375">
            <v>520.94871140999999</v>
          </cell>
          <cell r="H375">
            <v>516.62870081000005</v>
          </cell>
          <cell r="I375">
            <v>516.99366018000001</v>
          </cell>
          <cell r="J375">
            <v>36.206896550000003</v>
          </cell>
          <cell r="K375">
            <v>11.216429700000001</v>
          </cell>
          <cell r="L375">
            <v>8.7043364400000005</v>
          </cell>
          <cell r="M375">
            <v>10.649731007407857</v>
          </cell>
          <cell r="N375">
            <v>14.511416029999998</v>
          </cell>
          <cell r="O375">
            <v>57.875</v>
          </cell>
          <cell r="P375">
            <v>8.7043364400000005</v>
          </cell>
          <cell r="Q375">
            <v>77.3</v>
          </cell>
          <cell r="R375">
            <v>42.33995299</v>
          </cell>
          <cell r="S375">
            <v>14.5</v>
          </cell>
          <cell r="T375">
            <v>9.3777189180468188</v>
          </cell>
          <cell r="U375">
            <v>8.7043364400000005</v>
          </cell>
          <cell r="V375">
            <v>8.7043364400000005</v>
          </cell>
          <cell r="W375">
            <v>47.9</v>
          </cell>
          <cell r="X375">
            <v>78</v>
          </cell>
          <cell r="Y375">
            <v>31.9</v>
          </cell>
          <cell r="Z375">
            <v>28.6</v>
          </cell>
          <cell r="AA375">
            <v>18.8</v>
          </cell>
          <cell r="AB375">
            <v>8.7043364400000005</v>
          </cell>
          <cell r="AC375">
            <v>0.88235293999999997</v>
          </cell>
          <cell r="AD375">
            <v>258.2</v>
          </cell>
          <cell r="AE375">
            <v>62.238355830000003</v>
          </cell>
          <cell r="AF375">
            <v>57.990300000000005</v>
          </cell>
          <cell r="AG375">
            <v>0.22813158601431222</v>
          </cell>
          <cell r="AH375">
            <v>16.600000000000001</v>
          </cell>
          <cell r="AI375">
            <v>45810</v>
          </cell>
          <cell r="AJ375">
            <v>11.7</v>
          </cell>
        </row>
        <row r="376">
          <cell r="A376" t="str">
            <v>1011</v>
          </cell>
          <cell r="B376" t="str">
            <v>101104001</v>
          </cell>
          <cell r="D376" t="str">
            <v>1011040</v>
          </cell>
          <cell r="E376" t="str">
            <v>1030</v>
          </cell>
          <cell r="F376" t="str">
            <v>10</v>
          </cell>
          <cell r="G376">
            <v>520.94871140999999</v>
          </cell>
          <cell r="H376">
            <v>516.62870081000005</v>
          </cell>
          <cell r="I376">
            <v>516.99366018000001</v>
          </cell>
          <cell r="J376">
            <v>36.206896550000003</v>
          </cell>
          <cell r="K376">
            <v>11.216429700000001</v>
          </cell>
          <cell r="L376">
            <v>0</v>
          </cell>
          <cell r="M376">
            <v>0</v>
          </cell>
          <cell r="N376">
            <v>14.511416029999998</v>
          </cell>
          <cell r="O376">
            <v>57.875</v>
          </cell>
          <cell r="P376">
            <v>0</v>
          </cell>
          <cell r="Q376">
            <v>77.3</v>
          </cell>
          <cell r="R376">
            <v>42.33995299</v>
          </cell>
          <cell r="S376">
            <v>14.5</v>
          </cell>
          <cell r="T376">
            <v>0</v>
          </cell>
          <cell r="U376">
            <v>0</v>
          </cell>
          <cell r="V376">
            <v>0</v>
          </cell>
          <cell r="W376">
            <v>47.9</v>
          </cell>
          <cell r="X376">
            <v>78</v>
          </cell>
          <cell r="Y376">
            <v>31.9</v>
          </cell>
          <cell r="Z376">
            <v>28.6</v>
          </cell>
          <cell r="AA376">
            <v>18.8</v>
          </cell>
          <cell r="AB376">
            <v>0</v>
          </cell>
          <cell r="AC376">
            <v>0</v>
          </cell>
          <cell r="AD376">
            <v>258.2</v>
          </cell>
          <cell r="AE376">
            <v>62.238355830000003</v>
          </cell>
          <cell r="AF376">
            <v>56.690959290000002</v>
          </cell>
          <cell r="AG376">
            <v>0</v>
          </cell>
          <cell r="AH376">
            <v>16.600000000000001</v>
          </cell>
          <cell r="AI376">
            <v>45810</v>
          </cell>
          <cell r="AJ376">
            <v>11.7</v>
          </cell>
        </row>
        <row r="377">
          <cell r="A377" t="str">
            <v>1101</v>
          </cell>
          <cell r="B377" t="str">
            <v>110100101</v>
          </cell>
          <cell r="D377" t="str">
            <v>1101001</v>
          </cell>
          <cell r="E377" t="str">
            <v>1110</v>
          </cell>
          <cell r="F377" t="str">
            <v>11</v>
          </cell>
          <cell r="G377">
            <v>494.78877937999994</v>
          </cell>
          <cell r="H377">
            <v>500.14920311999992</v>
          </cell>
          <cell r="I377">
            <v>497.51091196999994</v>
          </cell>
          <cell r="J377">
            <v>30.208333329999999</v>
          </cell>
          <cell r="K377">
            <v>19.703103909999999</v>
          </cell>
          <cell r="L377">
            <v>9.3520135300000007</v>
          </cell>
          <cell r="M377">
            <v>10.23091904</v>
          </cell>
          <cell r="N377">
            <v>19.358084219999999</v>
          </cell>
          <cell r="O377">
            <v>52.16</v>
          </cell>
          <cell r="P377">
            <v>10.81977828</v>
          </cell>
          <cell r="Q377">
            <v>79.400000000000006</v>
          </cell>
          <cell r="R377">
            <v>46.876771689999998</v>
          </cell>
          <cell r="S377">
            <v>16.7</v>
          </cell>
          <cell r="T377">
            <v>9.0422766899999996</v>
          </cell>
          <cell r="U377">
            <v>10.03069273</v>
          </cell>
          <cell r="V377">
            <v>9.0422766899999996</v>
          </cell>
          <cell r="W377">
            <v>55.2</v>
          </cell>
          <cell r="X377">
            <v>87.2</v>
          </cell>
          <cell r="Y377">
            <v>44.3</v>
          </cell>
          <cell r="Z377">
            <v>44.9</v>
          </cell>
          <cell r="AA377">
            <v>31.9</v>
          </cell>
          <cell r="AB377">
            <v>8.5291217600000007</v>
          </cell>
          <cell r="AC377">
            <v>1</v>
          </cell>
          <cell r="AD377">
            <v>272.20999999999998</v>
          </cell>
          <cell r="AE377">
            <v>60.368789890000002</v>
          </cell>
          <cell r="AF377">
            <v>75.331100000000006</v>
          </cell>
          <cell r="AG377">
            <v>0.20507455575536304</v>
          </cell>
          <cell r="AH377">
            <v>10.4</v>
          </cell>
          <cell r="AI377">
            <v>47760</v>
          </cell>
          <cell r="AJ377">
            <v>9.1</v>
          </cell>
        </row>
        <row r="378">
          <cell r="A378" t="str">
            <v>1101</v>
          </cell>
          <cell r="B378" t="str">
            <v>110100201</v>
          </cell>
          <cell r="D378" t="str">
            <v>1101002</v>
          </cell>
          <cell r="E378" t="str">
            <v>1110</v>
          </cell>
          <cell r="F378" t="str">
            <v>11</v>
          </cell>
          <cell r="G378">
            <v>494.78877937999994</v>
          </cell>
          <cell r="H378">
            <v>500.14920311999992</v>
          </cell>
          <cell r="I378">
            <v>497.51091196999994</v>
          </cell>
          <cell r="J378">
            <v>30.208333329999999</v>
          </cell>
          <cell r="K378">
            <v>19.703103909999999</v>
          </cell>
          <cell r="L378">
            <v>9.4334839200000005</v>
          </cell>
          <cell r="M378">
            <v>10.126631100000001</v>
          </cell>
          <cell r="N378">
            <v>19.358084219999999</v>
          </cell>
          <cell r="O378">
            <v>52.16</v>
          </cell>
          <cell r="P378">
            <v>10.81977828</v>
          </cell>
          <cell r="Q378">
            <v>79.400000000000006</v>
          </cell>
          <cell r="R378">
            <v>46.876771689999998</v>
          </cell>
          <cell r="S378">
            <v>16.7</v>
          </cell>
          <cell r="T378">
            <v>9.4192227099999997</v>
          </cell>
          <cell r="U378">
            <v>10.119525919999999</v>
          </cell>
          <cell r="V378">
            <v>9.4192227099999997</v>
          </cell>
          <cell r="W378">
            <v>55.2</v>
          </cell>
          <cell r="X378">
            <v>87.2</v>
          </cell>
          <cell r="Y378">
            <v>44.3</v>
          </cell>
          <cell r="Z378">
            <v>44.9</v>
          </cell>
          <cell r="AA378">
            <v>31.9</v>
          </cell>
          <cell r="AB378">
            <v>7.2626286000000011</v>
          </cell>
          <cell r="AC378">
            <v>1</v>
          </cell>
          <cell r="AD378">
            <v>272.20999999999998</v>
          </cell>
          <cell r="AE378">
            <v>60.368789890000002</v>
          </cell>
          <cell r="AF378">
            <v>75.331100000000006</v>
          </cell>
          <cell r="AG378">
            <v>0.125</v>
          </cell>
          <cell r="AH378">
            <v>10.4</v>
          </cell>
          <cell r="AI378">
            <v>47760</v>
          </cell>
          <cell r="AJ378">
            <v>9.1</v>
          </cell>
        </row>
        <row r="379">
          <cell r="A379" t="str">
            <v>1101</v>
          </cell>
          <cell r="B379" t="str">
            <v>110100401</v>
          </cell>
          <cell r="D379" t="str">
            <v>1101004</v>
          </cell>
          <cell r="E379" t="str">
            <v>1110</v>
          </cell>
          <cell r="F379" t="str">
            <v>11</v>
          </cell>
          <cell r="G379">
            <v>494.78877937999994</v>
          </cell>
          <cell r="H379">
            <v>500.14920311999992</v>
          </cell>
          <cell r="I379">
            <v>497.51091196999994</v>
          </cell>
          <cell r="J379">
            <v>30.208333329999999</v>
          </cell>
          <cell r="K379">
            <v>19.703103909999999</v>
          </cell>
          <cell r="L379">
            <v>8.74033674</v>
          </cell>
          <cell r="M379">
            <v>10.126631100000001</v>
          </cell>
          <cell r="N379">
            <v>19.358084219999999</v>
          </cell>
          <cell r="O379">
            <v>52.16</v>
          </cell>
          <cell r="P379">
            <v>10.81977828</v>
          </cell>
          <cell r="Q379">
            <v>79.400000000000006</v>
          </cell>
          <cell r="R379">
            <v>46.876771689999998</v>
          </cell>
          <cell r="S379">
            <v>16.7</v>
          </cell>
          <cell r="T379">
            <v>7.2159750000000003</v>
          </cell>
          <cell r="U379">
            <v>9.8389490300000002</v>
          </cell>
          <cell r="V379">
            <v>7.2159750000000003</v>
          </cell>
          <cell r="W379">
            <v>55.2</v>
          </cell>
          <cell r="X379">
            <v>87.2</v>
          </cell>
          <cell r="Y379">
            <v>44.3</v>
          </cell>
          <cell r="Z379">
            <v>44.9</v>
          </cell>
          <cell r="AA379">
            <v>31.9</v>
          </cell>
          <cell r="AB379">
            <v>7.2159750000000003</v>
          </cell>
          <cell r="AC379">
            <v>1</v>
          </cell>
          <cell r="AD379">
            <v>272.20999999999998</v>
          </cell>
          <cell r="AE379">
            <v>60.368789890000002</v>
          </cell>
          <cell r="AF379">
            <v>75.331100000000006</v>
          </cell>
          <cell r="AG379">
            <v>0.14285713999999999</v>
          </cell>
          <cell r="AH379">
            <v>10.4</v>
          </cell>
          <cell r="AI379">
            <v>47760</v>
          </cell>
          <cell r="AJ379">
            <v>9.1</v>
          </cell>
        </row>
        <row r="380">
          <cell r="A380" t="str">
            <v>1101</v>
          </cell>
          <cell r="B380" t="str">
            <v>110100601</v>
          </cell>
          <cell r="D380" t="str">
            <v>1101006</v>
          </cell>
          <cell r="E380" t="str">
            <v>1110</v>
          </cell>
          <cell r="F380" t="str">
            <v>11</v>
          </cell>
          <cell r="G380">
            <v>494.78877937999994</v>
          </cell>
          <cell r="H380">
            <v>500.14920311999992</v>
          </cell>
          <cell r="I380">
            <v>497.51091196999994</v>
          </cell>
          <cell r="J380">
            <v>30.208333329999999</v>
          </cell>
          <cell r="K380">
            <v>19.703103909999999</v>
          </cell>
          <cell r="L380">
            <v>9.0372956500000008</v>
          </cell>
          <cell r="M380">
            <v>9.8449045999999996</v>
          </cell>
          <cell r="N380">
            <v>19.358084219999999</v>
          </cell>
          <cell r="O380">
            <v>52.16</v>
          </cell>
          <cell r="P380">
            <v>11.015180580000001</v>
          </cell>
          <cell r="Q380">
            <v>79.400000000000006</v>
          </cell>
          <cell r="R380">
            <v>46.876771689999998</v>
          </cell>
          <cell r="S380">
            <v>16.7</v>
          </cell>
          <cell r="T380">
            <v>9.2613186200000008</v>
          </cell>
          <cell r="U380">
            <v>9.7834081299999998</v>
          </cell>
          <cell r="V380">
            <v>9.1714955899999993</v>
          </cell>
          <cell r="W380">
            <v>55.2</v>
          </cell>
          <cell r="X380">
            <v>87.2</v>
          </cell>
          <cell r="Y380">
            <v>44.3</v>
          </cell>
          <cell r="Z380">
            <v>44.9</v>
          </cell>
          <cell r="AA380">
            <v>31.9</v>
          </cell>
          <cell r="AB380">
            <v>8.9890700700000004</v>
          </cell>
          <cell r="AC380">
            <v>0.92506424999999992</v>
          </cell>
          <cell r="AD380">
            <v>272.20999999999998</v>
          </cell>
          <cell r="AE380">
            <v>60.368789890000002</v>
          </cell>
          <cell r="AF380">
            <v>75.331100000000006</v>
          </cell>
          <cell r="AG380">
            <v>0.21987688396393557</v>
          </cell>
          <cell r="AH380">
            <v>10.4</v>
          </cell>
          <cell r="AI380">
            <v>47760</v>
          </cell>
          <cell r="AJ380">
            <v>9.1</v>
          </cell>
        </row>
        <row r="381">
          <cell r="A381" t="str">
            <v>1101</v>
          </cell>
          <cell r="B381" t="str">
            <v>110100801</v>
          </cell>
          <cell r="D381" t="str">
            <v>1101008</v>
          </cell>
          <cell r="E381" t="str">
            <v>1110</v>
          </cell>
          <cell r="F381" t="str">
            <v>11</v>
          </cell>
          <cell r="G381">
            <v>494.78877937999994</v>
          </cell>
          <cell r="H381">
            <v>500.14920311999992</v>
          </cell>
          <cell r="I381">
            <v>497.51091196999994</v>
          </cell>
          <cell r="J381">
            <v>30.208333329999999</v>
          </cell>
          <cell r="K381">
            <v>19.703103909999999</v>
          </cell>
          <cell r="L381">
            <v>9.2811715499999998</v>
          </cell>
          <cell r="M381">
            <v>9.5000204499999992</v>
          </cell>
          <cell r="N381">
            <v>19.358084219999999</v>
          </cell>
          <cell r="O381">
            <v>52.16</v>
          </cell>
          <cell r="P381">
            <v>11.019284669999999</v>
          </cell>
          <cell r="Q381">
            <v>79.400000000000006</v>
          </cell>
          <cell r="R381">
            <v>46.876771689999998</v>
          </cell>
          <cell r="S381">
            <v>16.7</v>
          </cell>
          <cell r="T381">
            <v>9.7138996599999992</v>
          </cell>
          <cell r="U381">
            <v>9.59158109</v>
          </cell>
          <cell r="V381">
            <v>9.3539211000000009</v>
          </cell>
          <cell r="W381">
            <v>55.2</v>
          </cell>
          <cell r="X381">
            <v>87.2</v>
          </cell>
          <cell r="Y381">
            <v>44.3</v>
          </cell>
          <cell r="Z381">
            <v>44.9</v>
          </cell>
          <cell r="AA381">
            <v>31.9</v>
          </cell>
          <cell r="AB381">
            <v>9.4579033300000006</v>
          </cell>
          <cell r="AC381">
            <v>0.15098979000000001</v>
          </cell>
          <cell r="AD381">
            <v>272.20999999999998</v>
          </cell>
          <cell r="AE381">
            <v>60.368789890000002</v>
          </cell>
          <cell r="AF381">
            <v>75.331100000000006</v>
          </cell>
          <cell r="AG381">
            <v>0.2380227530537237</v>
          </cell>
          <cell r="AH381">
            <v>10.4</v>
          </cell>
          <cell r="AI381">
            <v>47760</v>
          </cell>
          <cell r="AJ381">
            <v>9.1</v>
          </cell>
        </row>
        <row r="382">
          <cell r="A382" t="str">
            <v>1101</v>
          </cell>
          <cell r="B382" t="str">
            <v>110100901</v>
          </cell>
          <cell r="D382" t="str">
            <v>1101009</v>
          </cell>
          <cell r="E382" t="str">
            <v>1110</v>
          </cell>
          <cell r="F382" t="str">
            <v>11</v>
          </cell>
          <cell r="G382">
            <v>494.78877937999994</v>
          </cell>
          <cell r="H382">
            <v>500.14920311999992</v>
          </cell>
          <cell r="I382">
            <v>497.51091196999994</v>
          </cell>
          <cell r="J382">
            <v>30.208333329999999</v>
          </cell>
          <cell r="K382">
            <v>19.703103909999999</v>
          </cell>
          <cell r="L382">
            <v>8.4429005900000007</v>
          </cell>
          <cell r="M382">
            <v>9.2702117699999995</v>
          </cell>
          <cell r="N382">
            <v>19.358084219999999</v>
          </cell>
          <cell r="O382">
            <v>52.16</v>
          </cell>
          <cell r="P382">
            <v>10.81977828</v>
          </cell>
          <cell r="Q382">
            <v>79.400000000000006</v>
          </cell>
          <cell r="R382">
            <v>46.876771689999998</v>
          </cell>
          <cell r="S382">
            <v>16.7</v>
          </cell>
          <cell r="T382">
            <v>9.7966815500000006</v>
          </cell>
          <cell r="U382">
            <v>8.8246778900000002</v>
          </cell>
          <cell r="V382">
            <v>8.4429005900000007</v>
          </cell>
          <cell r="W382">
            <v>55.2</v>
          </cell>
          <cell r="X382">
            <v>87.2</v>
          </cell>
          <cell r="Y382">
            <v>44.3</v>
          </cell>
          <cell r="Z382">
            <v>44.9</v>
          </cell>
          <cell r="AA382">
            <v>31.9</v>
          </cell>
          <cell r="AB382">
            <v>8.711608</v>
          </cell>
          <cell r="AC382">
            <v>0.31788071000000001</v>
          </cell>
          <cell r="AD382">
            <v>272.20999999999998</v>
          </cell>
          <cell r="AE382">
            <v>60.368789890000002</v>
          </cell>
          <cell r="AF382">
            <v>75.331100000000006</v>
          </cell>
          <cell r="AG382">
            <v>0.17597286377210353</v>
          </cell>
          <cell r="AH382">
            <v>10.4</v>
          </cell>
          <cell r="AI382">
            <v>47760</v>
          </cell>
          <cell r="AJ382">
            <v>9.1</v>
          </cell>
        </row>
        <row r="383">
          <cell r="A383" t="str">
            <v>1101</v>
          </cell>
          <cell r="B383" t="str">
            <v>110101101</v>
          </cell>
          <cell r="D383" t="str">
            <v>1101011</v>
          </cell>
          <cell r="E383" t="str">
            <v>1110</v>
          </cell>
          <cell r="F383" t="str">
            <v>11</v>
          </cell>
          <cell r="G383">
            <v>494.78877937999994</v>
          </cell>
          <cell r="H383">
            <v>500.14920311999992</v>
          </cell>
          <cell r="I383">
            <v>497.51091196999994</v>
          </cell>
          <cell r="J383">
            <v>30.208333329999999</v>
          </cell>
          <cell r="K383">
            <v>19.703103909999999</v>
          </cell>
          <cell r="L383">
            <v>9.2826610299999999</v>
          </cell>
          <cell r="M383">
            <v>9.8680676100000007</v>
          </cell>
          <cell r="N383">
            <v>19.358084219999999</v>
          </cell>
          <cell r="O383">
            <v>52.16</v>
          </cell>
          <cell r="P383">
            <v>10.81977828</v>
          </cell>
          <cell r="Q383">
            <v>79.400000000000006</v>
          </cell>
          <cell r="R383">
            <v>46.876771689999998</v>
          </cell>
          <cell r="S383">
            <v>16.7</v>
          </cell>
          <cell r="T383">
            <v>9.9241231699999997</v>
          </cell>
          <cell r="U383">
            <v>9.5385644000000003</v>
          </cell>
          <cell r="V383">
            <v>9.3591051499999995</v>
          </cell>
          <cell r="W383">
            <v>55.2</v>
          </cell>
          <cell r="X383">
            <v>87.2</v>
          </cell>
          <cell r="Y383">
            <v>44.3</v>
          </cell>
          <cell r="Z383">
            <v>44.9</v>
          </cell>
          <cell r="AA383">
            <v>31.9</v>
          </cell>
          <cell r="AB383">
            <v>9.4605541899999999</v>
          </cell>
          <cell r="AC383">
            <v>0</v>
          </cell>
          <cell r="AD383">
            <v>272.20999999999998</v>
          </cell>
          <cell r="AE383">
            <v>60.368789890000002</v>
          </cell>
          <cell r="AF383">
            <v>75.331100000000006</v>
          </cell>
          <cell r="AG383">
            <v>0.2000252562280295</v>
          </cell>
          <cell r="AH383">
            <v>10.4</v>
          </cell>
          <cell r="AI383">
            <v>47760</v>
          </cell>
          <cell r="AJ383">
            <v>9.1</v>
          </cell>
        </row>
        <row r="384">
          <cell r="A384" t="str">
            <v>1101</v>
          </cell>
          <cell r="B384" t="str">
            <v>110101401</v>
          </cell>
          <cell r="D384" t="str">
            <v>1101014</v>
          </cell>
          <cell r="E384" t="str">
            <v>1110</v>
          </cell>
          <cell r="F384" t="str">
            <v>11</v>
          </cell>
          <cell r="G384">
            <v>494.78877937999994</v>
          </cell>
          <cell r="H384">
            <v>500.14920311999992</v>
          </cell>
          <cell r="I384">
            <v>497.51091196999994</v>
          </cell>
          <cell r="J384">
            <v>30.208333329999999</v>
          </cell>
          <cell r="K384">
            <v>19.703103909999999</v>
          </cell>
          <cell r="L384">
            <v>8.9171766399999992</v>
          </cell>
          <cell r="M384">
            <v>9.7150473099999992</v>
          </cell>
          <cell r="N384">
            <v>19.358084219999999</v>
          </cell>
          <cell r="O384">
            <v>52.16</v>
          </cell>
          <cell r="P384">
            <v>10.81977828</v>
          </cell>
          <cell r="Q384">
            <v>79.400000000000006</v>
          </cell>
          <cell r="R384">
            <v>46.876771689999998</v>
          </cell>
          <cell r="S384">
            <v>16.7</v>
          </cell>
          <cell r="T384">
            <v>9.9107610400000006</v>
          </cell>
          <cell r="U384">
            <v>9.05543941</v>
          </cell>
          <cell r="V384">
            <v>8.9343233299999998</v>
          </cell>
          <cell r="W384">
            <v>55.2</v>
          </cell>
          <cell r="X384">
            <v>87.2</v>
          </cell>
          <cell r="Y384">
            <v>44.3</v>
          </cell>
          <cell r="Z384">
            <v>44.9</v>
          </cell>
          <cell r="AA384">
            <v>31.9</v>
          </cell>
          <cell r="AB384">
            <v>9.0850038800000004</v>
          </cell>
          <cell r="AC384">
            <v>0.33479678000000002</v>
          </cell>
          <cell r="AD384">
            <v>272.20999999999998</v>
          </cell>
          <cell r="AE384">
            <v>60.368789890000002</v>
          </cell>
          <cell r="AF384">
            <v>75.331100000000006</v>
          </cell>
          <cell r="AG384">
            <v>0.19648503884887819</v>
          </cell>
          <cell r="AH384">
            <v>10.4</v>
          </cell>
          <cell r="AI384">
            <v>47760</v>
          </cell>
          <cell r="AJ384">
            <v>9.1</v>
          </cell>
        </row>
        <row r="385">
          <cell r="A385" t="str">
            <v>1101</v>
          </cell>
          <cell r="B385" t="str">
            <v>110101601</v>
          </cell>
          <cell r="D385" t="str">
            <v>1101016</v>
          </cell>
          <cell r="E385" t="str">
            <v>1110</v>
          </cell>
          <cell r="F385" t="str">
            <v>11</v>
          </cell>
          <cell r="G385">
            <v>494.78877937999994</v>
          </cell>
          <cell r="H385">
            <v>500.14920311999992</v>
          </cell>
          <cell r="I385">
            <v>497.51091196999994</v>
          </cell>
          <cell r="J385">
            <v>30.208333329999999</v>
          </cell>
          <cell r="K385">
            <v>19.703103909999999</v>
          </cell>
          <cell r="L385">
            <v>8.8634743100000009</v>
          </cell>
          <cell r="M385">
            <v>9.5856211499999997</v>
          </cell>
          <cell r="N385">
            <v>19.358084219999999</v>
          </cell>
          <cell r="O385">
            <v>52.16</v>
          </cell>
          <cell r="P385">
            <v>10.81977828</v>
          </cell>
          <cell r="Q385">
            <v>79.400000000000006</v>
          </cell>
          <cell r="R385">
            <v>46.876771689999998</v>
          </cell>
          <cell r="S385">
            <v>16.7</v>
          </cell>
          <cell r="T385">
            <v>9.9031875100000004</v>
          </cell>
          <cell r="U385">
            <v>8.9069353400000004</v>
          </cell>
          <cell r="V385">
            <v>8.8761255899999991</v>
          </cell>
          <cell r="W385">
            <v>55.2</v>
          </cell>
          <cell r="X385">
            <v>87.2</v>
          </cell>
          <cell r="Y385">
            <v>44.3</v>
          </cell>
          <cell r="Z385">
            <v>44.9</v>
          </cell>
          <cell r="AA385">
            <v>31.9</v>
          </cell>
          <cell r="AB385">
            <v>9.2087390899999999</v>
          </cell>
          <cell r="AC385">
            <v>0.29351178</v>
          </cell>
          <cell r="AD385">
            <v>272.20999999999998</v>
          </cell>
          <cell r="AE385">
            <v>60.368789890000002</v>
          </cell>
          <cell r="AF385">
            <v>75.331100000000006</v>
          </cell>
          <cell r="AG385">
            <v>0.23127963544005734</v>
          </cell>
          <cell r="AH385">
            <v>10.4</v>
          </cell>
          <cell r="AI385">
            <v>47760</v>
          </cell>
          <cell r="AJ385">
            <v>9.1</v>
          </cell>
        </row>
        <row r="386">
          <cell r="A386" t="str">
            <v>1101</v>
          </cell>
          <cell r="B386" t="str">
            <v>110101801</v>
          </cell>
          <cell r="D386" t="str">
            <v>1101018</v>
          </cell>
          <cell r="E386" t="str">
            <v>1110</v>
          </cell>
          <cell r="F386" t="str">
            <v>11</v>
          </cell>
          <cell r="G386">
            <v>494.78877937999994</v>
          </cell>
          <cell r="H386">
            <v>500.14920311999992</v>
          </cell>
          <cell r="I386">
            <v>497.51091196999994</v>
          </cell>
          <cell r="J386">
            <v>30.208333329999999</v>
          </cell>
          <cell r="K386">
            <v>19.703103909999999</v>
          </cell>
          <cell r="L386">
            <v>7.1308988299999996</v>
          </cell>
          <cell r="M386">
            <v>9.4334839200000005</v>
          </cell>
          <cell r="N386">
            <v>19.358084219999999</v>
          </cell>
          <cell r="O386">
            <v>52.16</v>
          </cell>
          <cell r="P386">
            <v>10.81977828</v>
          </cell>
          <cell r="Q386">
            <v>79.400000000000006</v>
          </cell>
          <cell r="R386">
            <v>46.876771689999998</v>
          </cell>
          <cell r="S386">
            <v>16.7</v>
          </cell>
          <cell r="T386">
            <v>9.8389490300000002</v>
          </cell>
          <cell r="U386">
            <v>7.3556410999999997</v>
          </cell>
          <cell r="V386">
            <v>7.1308988299999996</v>
          </cell>
          <cell r="W386">
            <v>55.2</v>
          </cell>
          <cell r="X386">
            <v>87.2</v>
          </cell>
          <cell r="Y386">
            <v>44.3</v>
          </cell>
          <cell r="Z386">
            <v>44.9</v>
          </cell>
          <cell r="AA386">
            <v>31.9</v>
          </cell>
          <cell r="AB386">
            <v>7.3556410999999997</v>
          </cell>
          <cell r="AC386">
            <v>1</v>
          </cell>
          <cell r="AD386">
            <v>272.20999999999998</v>
          </cell>
          <cell r="AE386">
            <v>60.368789890000002</v>
          </cell>
          <cell r="AF386">
            <v>75.331100000000006</v>
          </cell>
          <cell r="AG386">
            <v>0.20669441631386382</v>
          </cell>
          <cell r="AH386">
            <v>10.4</v>
          </cell>
          <cell r="AI386">
            <v>47760</v>
          </cell>
          <cell r="AJ386">
            <v>9.1</v>
          </cell>
        </row>
        <row r="387">
          <cell r="A387" t="str">
            <v>1101</v>
          </cell>
          <cell r="B387" t="str">
            <v>110101901</v>
          </cell>
          <cell r="D387" t="str">
            <v>1101019</v>
          </cell>
          <cell r="E387" t="str">
            <v>1110</v>
          </cell>
          <cell r="F387" t="str">
            <v>11</v>
          </cell>
          <cell r="G387">
            <v>494.78877937999994</v>
          </cell>
          <cell r="H387">
            <v>500.14920311999992</v>
          </cell>
          <cell r="I387">
            <v>497.51091196999994</v>
          </cell>
          <cell r="J387">
            <v>30.208333329999999</v>
          </cell>
          <cell r="K387">
            <v>19.703103909999999</v>
          </cell>
          <cell r="L387">
            <v>8.7287498699999997</v>
          </cell>
          <cell r="M387">
            <v>9.2325909799999994</v>
          </cell>
          <cell r="N387">
            <v>19.358084219999999</v>
          </cell>
          <cell r="O387">
            <v>52.16</v>
          </cell>
          <cell r="P387">
            <v>10.81977828</v>
          </cell>
          <cell r="Q387">
            <v>79.400000000000006</v>
          </cell>
          <cell r="R387">
            <v>46.876771689999998</v>
          </cell>
          <cell r="S387">
            <v>16.7</v>
          </cell>
          <cell r="T387">
            <v>9.9447734400000005</v>
          </cell>
          <cell r="U387">
            <v>8.8156668200000006</v>
          </cell>
          <cell r="V387">
            <v>8.7287498699999997</v>
          </cell>
          <cell r="W387">
            <v>55.2</v>
          </cell>
          <cell r="X387">
            <v>87.2</v>
          </cell>
          <cell r="Y387">
            <v>44.3</v>
          </cell>
          <cell r="Z387">
            <v>44.9</v>
          </cell>
          <cell r="AA387">
            <v>31.9</v>
          </cell>
          <cell r="AB387">
            <v>9.2365927400000007</v>
          </cell>
          <cell r="AC387">
            <v>0.17508681000000001</v>
          </cell>
          <cell r="AD387">
            <v>272.20999999999998</v>
          </cell>
          <cell r="AE387">
            <v>60.368789890000002</v>
          </cell>
          <cell r="AF387">
            <v>75.331100000000006</v>
          </cell>
          <cell r="AG387">
            <v>0.21428571000000002</v>
          </cell>
          <cell r="AH387">
            <v>10.4</v>
          </cell>
          <cell r="AI387">
            <v>47760</v>
          </cell>
          <cell r="AJ387">
            <v>9.1</v>
          </cell>
        </row>
        <row r="388">
          <cell r="A388" t="str">
            <v>1101</v>
          </cell>
          <cell r="B388" t="str">
            <v>110102101</v>
          </cell>
          <cell r="D388" t="str">
            <v>1101021</v>
          </cell>
          <cell r="E388" t="str">
            <v>1110</v>
          </cell>
          <cell r="F388" t="str">
            <v>11</v>
          </cell>
          <cell r="G388">
            <v>494.78877937999994</v>
          </cell>
          <cell r="H388">
            <v>500.14920311999992</v>
          </cell>
          <cell r="I388">
            <v>497.51091196999994</v>
          </cell>
          <cell r="J388">
            <v>30.208333329999999</v>
          </cell>
          <cell r="K388">
            <v>19.703103909999999</v>
          </cell>
          <cell r="L388">
            <v>7.3045159499999999</v>
          </cell>
          <cell r="M388">
            <v>9.4334839200000005</v>
          </cell>
          <cell r="N388">
            <v>19.358084219999999</v>
          </cell>
          <cell r="O388">
            <v>52.16</v>
          </cell>
          <cell r="P388">
            <v>10.81977828</v>
          </cell>
          <cell r="Q388">
            <v>79.400000000000006</v>
          </cell>
          <cell r="R388">
            <v>46.876771689999998</v>
          </cell>
          <cell r="S388">
            <v>16.7</v>
          </cell>
          <cell r="T388">
            <v>10.126631100000001</v>
          </cell>
          <cell r="U388">
            <v>7.6063873900000001</v>
          </cell>
          <cell r="V388">
            <v>7.6063873900000001</v>
          </cell>
          <cell r="W388">
            <v>55.2</v>
          </cell>
          <cell r="X388">
            <v>87.2</v>
          </cell>
          <cell r="Y388">
            <v>44.3</v>
          </cell>
          <cell r="Z388">
            <v>44.9</v>
          </cell>
          <cell r="AA388">
            <v>31.9</v>
          </cell>
          <cell r="AB388">
            <v>9.2505221599999992</v>
          </cell>
          <cell r="AC388">
            <v>0</v>
          </cell>
          <cell r="AD388">
            <v>272.20999999999998</v>
          </cell>
          <cell r="AE388">
            <v>60.368789890000002</v>
          </cell>
          <cell r="AF388">
            <v>75.331100000000006</v>
          </cell>
          <cell r="AG388">
            <v>0.22896437786186671</v>
          </cell>
          <cell r="AH388">
            <v>10.4</v>
          </cell>
          <cell r="AI388">
            <v>47760</v>
          </cell>
          <cell r="AJ388">
            <v>9.1</v>
          </cell>
        </row>
        <row r="389">
          <cell r="A389" t="str">
            <v>1101</v>
          </cell>
          <cell r="B389" t="str">
            <v>110102201</v>
          </cell>
          <cell r="D389" t="str">
            <v>1101022</v>
          </cell>
          <cell r="E389" t="str">
            <v>1110</v>
          </cell>
          <cell r="F389" t="str">
            <v>11</v>
          </cell>
          <cell r="G389">
            <v>494.78877937999994</v>
          </cell>
          <cell r="H389">
            <v>500.14920311999992</v>
          </cell>
          <cell r="I389">
            <v>497.51091196999994</v>
          </cell>
          <cell r="J389">
            <v>30.208333329999999</v>
          </cell>
          <cell r="K389">
            <v>19.703103909999999</v>
          </cell>
          <cell r="L389">
            <v>8.2427563500000005</v>
          </cell>
          <cell r="M389">
            <v>8.0545226099999994</v>
          </cell>
          <cell r="N389">
            <v>19.358084219999999</v>
          </cell>
          <cell r="O389">
            <v>52.16</v>
          </cell>
          <cell r="P389">
            <v>10.81977828</v>
          </cell>
          <cell r="Q389">
            <v>79.400000000000006</v>
          </cell>
          <cell r="R389">
            <v>46.876771689999998</v>
          </cell>
          <cell r="S389">
            <v>16.7</v>
          </cell>
          <cell r="T389">
            <v>10.126631100000001</v>
          </cell>
          <cell r="U389">
            <v>9.3241153899999993</v>
          </cell>
          <cell r="V389">
            <v>8.2427563500000005</v>
          </cell>
          <cell r="W389">
            <v>55.2</v>
          </cell>
          <cell r="X389">
            <v>87.2</v>
          </cell>
          <cell r="Y389">
            <v>44.3</v>
          </cell>
          <cell r="Z389">
            <v>44.9</v>
          </cell>
          <cell r="AA389">
            <v>31.9</v>
          </cell>
          <cell r="AB389">
            <v>9.3963218899999994</v>
          </cell>
          <cell r="AC389">
            <v>0</v>
          </cell>
          <cell r="AD389">
            <v>272.20999999999998</v>
          </cell>
          <cell r="AE389">
            <v>60.368789890000002</v>
          </cell>
          <cell r="AF389">
            <v>75.331100000000006</v>
          </cell>
          <cell r="AG389">
            <v>0.21314979949216495</v>
          </cell>
          <cell r="AH389">
            <v>10.4</v>
          </cell>
          <cell r="AI389">
            <v>47760</v>
          </cell>
          <cell r="AJ389">
            <v>9.1</v>
          </cell>
        </row>
        <row r="390">
          <cell r="A390" t="str">
            <v>1101</v>
          </cell>
          <cell r="B390" t="str">
            <v>110102401</v>
          </cell>
          <cell r="D390" t="str">
            <v>1101024</v>
          </cell>
          <cell r="E390" t="str">
            <v>1110</v>
          </cell>
          <cell r="F390" t="str">
            <v>11</v>
          </cell>
          <cell r="G390">
            <v>494.78877937999994</v>
          </cell>
          <cell r="H390">
            <v>500.14920311999992</v>
          </cell>
          <cell r="I390">
            <v>497.51091196999994</v>
          </cell>
          <cell r="J390">
            <v>30.208333329999999</v>
          </cell>
          <cell r="K390">
            <v>19.703103909999999</v>
          </cell>
          <cell r="L390">
            <v>7.2291138799999999</v>
          </cell>
          <cell r="M390">
            <v>7.1308988299999996</v>
          </cell>
          <cell r="N390">
            <v>19.358084219999999</v>
          </cell>
          <cell r="O390">
            <v>52.16</v>
          </cell>
          <cell r="P390">
            <v>10.81977828</v>
          </cell>
          <cell r="Q390">
            <v>79.400000000000006</v>
          </cell>
          <cell r="R390">
            <v>46.876771689999998</v>
          </cell>
          <cell r="S390">
            <v>16.7</v>
          </cell>
          <cell r="T390">
            <v>10.126631100000001</v>
          </cell>
          <cell r="U390">
            <v>9.4334839200000005</v>
          </cell>
          <cell r="V390">
            <v>7.2291138799999999</v>
          </cell>
          <cell r="W390">
            <v>55.2</v>
          </cell>
          <cell r="X390">
            <v>87.2</v>
          </cell>
          <cell r="Y390">
            <v>44.3</v>
          </cell>
          <cell r="Z390">
            <v>44.9</v>
          </cell>
          <cell r="AA390">
            <v>31.9</v>
          </cell>
          <cell r="AB390">
            <v>9.4717041399999999</v>
          </cell>
          <cell r="AC390">
            <v>0</v>
          </cell>
          <cell r="AD390">
            <v>272.20999999999998</v>
          </cell>
          <cell r="AE390">
            <v>60.368789890000002</v>
          </cell>
          <cell r="AF390">
            <v>75.331100000000006</v>
          </cell>
          <cell r="AG390">
            <v>0.18181818</v>
          </cell>
          <cell r="AH390">
            <v>10.4</v>
          </cell>
          <cell r="AI390">
            <v>47760</v>
          </cell>
          <cell r="AJ390">
            <v>9.1</v>
          </cell>
        </row>
        <row r="391">
          <cell r="A391" t="str">
            <v>1101</v>
          </cell>
          <cell r="B391" t="str">
            <v>110102601</v>
          </cell>
          <cell r="D391" t="str">
            <v>1101026</v>
          </cell>
          <cell r="E391" t="str">
            <v>1110</v>
          </cell>
          <cell r="F391" t="str">
            <v>11</v>
          </cell>
          <cell r="G391">
            <v>494.78877937999994</v>
          </cell>
          <cell r="H391">
            <v>500.14920311999992</v>
          </cell>
          <cell r="I391">
            <v>497.51091196999994</v>
          </cell>
          <cell r="J391">
            <v>30.208333329999999</v>
          </cell>
          <cell r="K391">
            <v>19.703103909999999</v>
          </cell>
          <cell r="L391">
            <v>9.2043222999999994</v>
          </cell>
          <cell r="M391">
            <v>9.3617730800000007</v>
          </cell>
          <cell r="N391">
            <v>19.358084219999999</v>
          </cell>
          <cell r="O391">
            <v>52.16</v>
          </cell>
          <cell r="P391">
            <v>10.81977828</v>
          </cell>
          <cell r="Q391">
            <v>79.400000000000006</v>
          </cell>
          <cell r="R391">
            <v>46.876771689999998</v>
          </cell>
          <cell r="S391">
            <v>16.7</v>
          </cell>
          <cell r="T391">
            <v>9.8917691600000008</v>
          </cell>
          <cell r="U391">
            <v>9.3655476400000008</v>
          </cell>
          <cell r="V391">
            <v>8.7691962700000001</v>
          </cell>
          <cell r="W391">
            <v>55.2</v>
          </cell>
          <cell r="X391">
            <v>87.2</v>
          </cell>
          <cell r="Y391">
            <v>44.3</v>
          </cell>
          <cell r="Z391">
            <v>44.9</v>
          </cell>
          <cell r="AA391">
            <v>31.9</v>
          </cell>
          <cell r="AB391">
            <v>9.7728662100000001</v>
          </cell>
          <cell r="AC391">
            <v>0.41896115</v>
          </cell>
          <cell r="AD391">
            <v>272.20999999999998</v>
          </cell>
          <cell r="AE391">
            <v>60.368789890000002</v>
          </cell>
          <cell r="AF391">
            <v>75.331100000000006</v>
          </cell>
          <cell r="AG391">
            <v>0.22142357424935569</v>
          </cell>
          <cell r="AH391">
            <v>10.4</v>
          </cell>
          <cell r="AI391">
            <v>47760</v>
          </cell>
          <cell r="AJ391">
            <v>9.1</v>
          </cell>
        </row>
        <row r="392">
          <cell r="A392" t="str">
            <v>1101</v>
          </cell>
          <cell r="B392" t="str">
            <v>110102801</v>
          </cell>
          <cell r="D392" t="str">
            <v>1101028</v>
          </cell>
          <cell r="E392" t="str">
            <v>1110</v>
          </cell>
          <cell r="F392" t="str">
            <v>11</v>
          </cell>
          <cell r="G392">
            <v>494.78877937999994</v>
          </cell>
          <cell r="H392">
            <v>500.14920311999992</v>
          </cell>
          <cell r="I392">
            <v>497.51091196999994</v>
          </cell>
          <cell r="J392">
            <v>30.208333329999999</v>
          </cell>
          <cell r="K392">
            <v>19.703103909999999</v>
          </cell>
          <cell r="L392">
            <v>9.4587617300000009</v>
          </cell>
          <cell r="M392">
            <v>9.5232515000000006</v>
          </cell>
          <cell r="N392">
            <v>19.358084219999999</v>
          </cell>
          <cell r="O392">
            <v>52.16</v>
          </cell>
          <cell r="P392">
            <v>11.079523740000001</v>
          </cell>
          <cell r="Q392">
            <v>79.400000000000006</v>
          </cell>
          <cell r="R392">
            <v>46.876771689999998</v>
          </cell>
          <cell r="S392">
            <v>16.7</v>
          </cell>
          <cell r="T392">
            <v>9.9311513599999994</v>
          </cell>
          <cell r="U392">
            <v>9.6709878699999994</v>
          </cell>
          <cell r="V392">
            <v>9.0381275500000005</v>
          </cell>
          <cell r="W392">
            <v>55.2</v>
          </cell>
          <cell r="X392">
            <v>87.2</v>
          </cell>
          <cell r="Y392">
            <v>44.3</v>
          </cell>
          <cell r="Z392">
            <v>44.9</v>
          </cell>
          <cell r="AA392">
            <v>31.9</v>
          </cell>
          <cell r="AB392">
            <v>9.9379855900000003</v>
          </cell>
          <cell r="AC392">
            <v>0.42040585000000003</v>
          </cell>
          <cell r="AD392">
            <v>272.20999999999998</v>
          </cell>
          <cell r="AE392">
            <v>60.368789890000002</v>
          </cell>
          <cell r="AF392">
            <v>75.331100000000006</v>
          </cell>
          <cell r="AG392">
            <v>0.19037725834672223</v>
          </cell>
          <cell r="AH392">
            <v>10.4</v>
          </cell>
          <cell r="AI392">
            <v>47760</v>
          </cell>
          <cell r="AJ392">
            <v>9.1</v>
          </cell>
        </row>
        <row r="393">
          <cell r="A393" t="str">
            <v>1101</v>
          </cell>
          <cell r="B393" t="str">
            <v>110102901</v>
          </cell>
          <cell r="D393" t="str">
            <v>1101029</v>
          </cell>
          <cell r="E393" t="str">
            <v>1110</v>
          </cell>
          <cell r="F393" t="str">
            <v>11</v>
          </cell>
          <cell r="G393">
            <v>494.78877937999994</v>
          </cell>
          <cell r="H393">
            <v>500.14920311999992</v>
          </cell>
          <cell r="I393">
            <v>497.51091196999994</v>
          </cell>
          <cell r="J393">
            <v>30.208333329999999</v>
          </cell>
          <cell r="K393">
            <v>19.703103909999999</v>
          </cell>
          <cell r="L393">
            <v>9.6824043799999995</v>
          </cell>
          <cell r="M393">
            <v>9.8374011699999997</v>
          </cell>
          <cell r="N393">
            <v>19.358084219999999</v>
          </cell>
          <cell r="O393">
            <v>52.16</v>
          </cell>
          <cell r="P393">
            <v>11.225243389999999</v>
          </cell>
          <cell r="Q393">
            <v>79.400000000000006</v>
          </cell>
          <cell r="R393">
            <v>46.876771689999998</v>
          </cell>
          <cell r="S393">
            <v>16.7</v>
          </cell>
          <cell r="T393">
            <v>10.00201981</v>
          </cell>
          <cell r="U393">
            <v>9.7279429799999999</v>
          </cell>
          <cell r="V393">
            <v>9.4059893900000002</v>
          </cell>
          <cell r="W393">
            <v>55.2</v>
          </cell>
          <cell r="X393">
            <v>87.2</v>
          </cell>
          <cell r="Y393">
            <v>44.3</v>
          </cell>
          <cell r="Z393">
            <v>44.9</v>
          </cell>
          <cell r="AA393">
            <v>31.9</v>
          </cell>
          <cell r="AB393">
            <v>9.7074118400000007</v>
          </cell>
          <cell r="AC393">
            <v>0.75850401999999995</v>
          </cell>
          <cell r="AD393">
            <v>272.20999999999998</v>
          </cell>
          <cell r="AE393">
            <v>60.368789890000002</v>
          </cell>
          <cell r="AF393">
            <v>75.331100000000006</v>
          </cell>
          <cell r="AG393">
            <v>0.22289748195330317</v>
          </cell>
          <cell r="AH393">
            <v>10.4</v>
          </cell>
          <cell r="AI393">
            <v>47760</v>
          </cell>
          <cell r="AJ393">
            <v>9.1</v>
          </cell>
        </row>
        <row r="394">
          <cell r="A394" t="str">
            <v>1101</v>
          </cell>
          <cell r="B394" t="str">
            <v>110103101</v>
          </cell>
          <cell r="D394" t="str">
            <v>1101031</v>
          </cell>
          <cell r="E394" t="str">
            <v>1110</v>
          </cell>
          <cell r="F394" t="str">
            <v>11</v>
          </cell>
          <cell r="G394">
            <v>494.78877937999994</v>
          </cell>
          <cell r="H394">
            <v>500.14920311999992</v>
          </cell>
          <cell r="I394">
            <v>497.51091196999994</v>
          </cell>
          <cell r="J394">
            <v>30.208333329999999</v>
          </cell>
          <cell r="K394">
            <v>19.703103909999999</v>
          </cell>
          <cell r="L394">
            <v>9.6002179600000002</v>
          </cell>
          <cell r="M394">
            <v>10.214165680000001</v>
          </cell>
          <cell r="N394">
            <v>19.358084219999999</v>
          </cell>
          <cell r="O394">
            <v>52.16</v>
          </cell>
          <cell r="P394">
            <v>11.225243389999999</v>
          </cell>
          <cell r="Q394">
            <v>79.400000000000006</v>
          </cell>
          <cell r="R394">
            <v>46.876771689999998</v>
          </cell>
          <cell r="S394">
            <v>16.7</v>
          </cell>
          <cell r="T394">
            <v>9.8999814100000005</v>
          </cell>
          <cell r="U394">
            <v>9.6340382499999997</v>
          </cell>
          <cell r="V394">
            <v>9.6209256799999991</v>
          </cell>
          <cell r="W394">
            <v>55.2</v>
          </cell>
          <cell r="X394">
            <v>87.2</v>
          </cell>
          <cell r="Y394">
            <v>44.3</v>
          </cell>
          <cell r="Z394">
            <v>44.9</v>
          </cell>
          <cell r="AA394">
            <v>31.9</v>
          </cell>
          <cell r="AB394">
            <v>9.6488533299999997</v>
          </cell>
          <cell r="AC394">
            <v>1</v>
          </cell>
          <cell r="AD394">
            <v>272.20999999999998</v>
          </cell>
          <cell r="AE394">
            <v>60.368789890000002</v>
          </cell>
          <cell r="AF394">
            <v>75.331100000000006</v>
          </cell>
          <cell r="AG394">
            <v>0.13348103457504806</v>
          </cell>
          <cell r="AH394">
            <v>10.4</v>
          </cell>
          <cell r="AI394">
            <v>47760</v>
          </cell>
          <cell r="AJ394">
            <v>9.1</v>
          </cell>
        </row>
        <row r="395">
          <cell r="A395" t="str">
            <v>1101</v>
          </cell>
          <cell r="B395" t="str">
            <v>110103201</v>
          </cell>
          <cell r="D395" t="str">
            <v>1101032</v>
          </cell>
          <cell r="E395" t="str">
            <v>1110</v>
          </cell>
          <cell r="F395" t="str">
            <v>11</v>
          </cell>
          <cell r="G395">
            <v>494.78877937999994</v>
          </cell>
          <cell r="H395">
            <v>500.14920311999992</v>
          </cell>
          <cell r="I395">
            <v>497.51091196999994</v>
          </cell>
          <cell r="J395">
            <v>30.208333329999999</v>
          </cell>
          <cell r="K395">
            <v>19.703103909999999</v>
          </cell>
          <cell r="L395">
            <v>8.9529934999999998</v>
          </cell>
          <cell r="M395">
            <v>10.755943520000001</v>
          </cell>
          <cell r="N395">
            <v>19.358084219999999</v>
          </cell>
          <cell r="O395">
            <v>52.16</v>
          </cell>
          <cell r="P395">
            <v>11.225243389999999</v>
          </cell>
          <cell r="Q395">
            <v>79.400000000000006</v>
          </cell>
          <cell r="R395">
            <v>46.876771689999998</v>
          </cell>
          <cell r="S395">
            <v>16.7</v>
          </cell>
          <cell r="T395">
            <v>10.073103740000001</v>
          </cell>
          <cell r="U395">
            <v>9.0201479199999994</v>
          </cell>
          <cell r="V395">
            <v>8.9794166299999993</v>
          </cell>
          <cell r="W395">
            <v>55.2</v>
          </cell>
          <cell r="X395">
            <v>87.2</v>
          </cell>
          <cell r="Y395">
            <v>44.3</v>
          </cell>
          <cell r="Z395">
            <v>44.9</v>
          </cell>
          <cell r="AA395">
            <v>31.9</v>
          </cell>
          <cell r="AB395">
            <v>8.8910988300000007</v>
          </cell>
          <cell r="AC395">
            <v>1</v>
          </cell>
          <cell r="AD395">
            <v>272.20999999999998</v>
          </cell>
          <cell r="AE395">
            <v>60.368789890000002</v>
          </cell>
          <cell r="AF395">
            <v>75.331100000000006</v>
          </cell>
          <cell r="AG395">
            <v>0.21692804211149014</v>
          </cell>
          <cell r="AH395">
            <v>10.4</v>
          </cell>
          <cell r="AI395">
            <v>47760</v>
          </cell>
          <cell r="AJ395">
            <v>9.1</v>
          </cell>
        </row>
        <row r="396">
          <cell r="A396" t="str">
            <v>1101</v>
          </cell>
          <cell r="B396" t="str">
            <v>110103401</v>
          </cell>
          <cell r="D396" t="str">
            <v>1101034</v>
          </cell>
          <cell r="E396" t="str">
            <v>1110</v>
          </cell>
          <cell r="F396" t="str">
            <v>11</v>
          </cell>
          <cell r="G396">
            <v>494.78877937999994</v>
          </cell>
          <cell r="H396">
            <v>500.14920311999992</v>
          </cell>
          <cell r="I396">
            <v>497.51091196999994</v>
          </cell>
          <cell r="J396">
            <v>30.208333329999999</v>
          </cell>
          <cell r="K396">
            <v>19.703103909999999</v>
          </cell>
          <cell r="L396">
            <v>8.8579419799999997</v>
          </cell>
          <cell r="M396">
            <v>10.81977828</v>
          </cell>
          <cell r="N396">
            <v>19.358084219999999</v>
          </cell>
          <cell r="O396">
            <v>52.16</v>
          </cell>
          <cell r="P396">
            <v>11.225243389999999</v>
          </cell>
          <cell r="Q396">
            <v>79.400000000000006</v>
          </cell>
          <cell r="R396">
            <v>46.876771689999998</v>
          </cell>
          <cell r="S396">
            <v>16.7</v>
          </cell>
          <cell r="T396">
            <v>10.65511588</v>
          </cell>
          <cell r="U396">
            <v>8.9813044899999994</v>
          </cell>
          <cell r="V396">
            <v>8.9813044899999994</v>
          </cell>
          <cell r="W396">
            <v>55.2</v>
          </cell>
          <cell r="X396">
            <v>87.2</v>
          </cell>
          <cell r="Y396">
            <v>44.3</v>
          </cell>
          <cell r="Z396">
            <v>44.9</v>
          </cell>
          <cell r="AA396">
            <v>31.9</v>
          </cell>
          <cell r="AB396">
            <v>8.9825610900000008</v>
          </cell>
          <cell r="AC396">
            <v>1</v>
          </cell>
          <cell r="AD396">
            <v>272.20999999999998</v>
          </cell>
          <cell r="AE396">
            <v>60.368789890000002</v>
          </cell>
          <cell r="AF396">
            <v>75.331100000000006</v>
          </cell>
          <cell r="AG396">
            <v>0.22253336673852847</v>
          </cell>
          <cell r="AH396">
            <v>10.4</v>
          </cell>
          <cell r="AI396">
            <v>47760</v>
          </cell>
          <cell r="AJ396">
            <v>9.1</v>
          </cell>
        </row>
        <row r="397">
          <cell r="A397" t="str">
            <v>1101</v>
          </cell>
          <cell r="B397" t="str">
            <v>110103601</v>
          </cell>
          <cell r="D397" t="str">
            <v>1101036</v>
          </cell>
          <cell r="E397" t="str">
            <v>1110</v>
          </cell>
          <cell r="F397" t="str">
            <v>11</v>
          </cell>
          <cell r="G397">
            <v>494.78877937999994</v>
          </cell>
          <cell r="H397">
            <v>500.14920311999992</v>
          </cell>
          <cell r="I397">
            <v>497.51091196999994</v>
          </cell>
          <cell r="J397">
            <v>30.208333329999999</v>
          </cell>
          <cell r="K397">
            <v>19.703103909999999</v>
          </cell>
          <cell r="L397">
            <v>7.2019163199999996</v>
          </cell>
          <cell r="M397">
            <v>10.81977828</v>
          </cell>
          <cell r="N397">
            <v>19.358084219999999</v>
          </cell>
          <cell r="O397">
            <v>52.16</v>
          </cell>
          <cell r="P397">
            <v>11.225243389999999</v>
          </cell>
          <cell r="Q397">
            <v>79.400000000000006</v>
          </cell>
          <cell r="R397">
            <v>46.876771689999998</v>
          </cell>
          <cell r="S397">
            <v>16.7</v>
          </cell>
          <cell r="T397">
            <v>10.81761595</v>
          </cell>
          <cell r="U397">
            <v>7.2327331399999988</v>
          </cell>
          <cell r="V397">
            <v>7.2327331399999988</v>
          </cell>
          <cell r="W397">
            <v>55.2</v>
          </cell>
          <cell r="X397">
            <v>87.2</v>
          </cell>
          <cell r="Y397">
            <v>44.3</v>
          </cell>
          <cell r="Z397">
            <v>44.9</v>
          </cell>
          <cell r="AA397">
            <v>31.9</v>
          </cell>
          <cell r="AB397">
            <v>7.2327331399999988</v>
          </cell>
          <cell r="AC397">
            <v>1</v>
          </cell>
          <cell r="AD397">
            <v>272.20999999999998</v>
          </cell>
          <cell r="AE397">
            <v>60.368789890000002</v>
          </cell>
          <cell r="AF397">
            <v>75.331100000000006</v>
          </cell>
          <cell r="AG397">
            <v>0.08</v>
          </cell>
          <cell r="AH397">
            <v>10.4</v>
          </cell>
          <cell r="AI397">
            <v>47760</v>
          </cell>
          <cell r="AJ397">
            <v>9.1</v>
          </cell>
        </row>
        <row r="398">
          <cell r="A398" t="str">
            <v>1101</v>
          </cell>
          <cell r="B398" t="str">
            <v>110103801</v>
          </cell>
          <cell r="D398" t="str">
            <v>1101038</v>
          </cell>
          <cell r="E398" t="str">
            <v>1110</v>
          </cell>
          <cell r="F398" t="str">
            <v>11</v>
          </cell>
          <cell r="G398">
            <v>494.78877937999994</v>
          </cell>
          <cell r="H398">
            <v>500.14920311999992</v>
          </cell>
          <cell r="I398">
            <v>497.51091196999994</v>
          </cell>
          <cell r="J398">
            <v>30.208333329999999</v>
          </cell>
          <cell r="K398">
            <v>19.703103909999999</v>
          </cell>
          <cell r="L398">
            <v>9.0648520700000006</v>
          </cell>
          <cell r="M398">
            <v>10.81977828</v>
          </cell>
          <cell r="N398">
            <v>19.358084219999999</v>
          </cell>
          <cell r="O398">
            <v>52.16</v>
          </cell>
          <cell r="P398">
            <v>11.495992920000001</v>
          </cell>
          <cell r="Q398">
            <v>79.400000000000006</v>
          </cell>
          <cell r="R398">
            <v>46.876771689999998</v>
          </cell>
          <cell r="S398">
            <v>16.7</v>
          </cell>
          <cell r="T398">
            <v>10.81977828</v>
          </cell>
          <cell r="U398">
            <v>9.4336439100000007</v>
          </cell>
          <cell r="V398">
            <v>9.4336439100000007</v>
          </cell>
          <cell r="W398">
            <v>55.2</v>
          </cell>
          <cell r="X398">
            <v>87.2</v>
          </cell>
          <cell r="Y398">
            <v>44.3</v>
          </cell>
          <cell r="Z398">
            <v>44.9</v>
          </cell>
          <cell r="AA398">
            <v>31.9</v>
          </cell>
          <cell r="AB398">
            <v>9.2958756600000001</v>
          </cell>
          <cell r="AC398">
            <v>0.41807625999999998</v>
          </cell>
          <cell r="AD398">
            <v>272.20999999999998</v>
          </cell>
          <cell r="AE398">
            <v>60.368789890000002</v>
          </cell>
          <cell r="AF398">
            <v>75.331100000000006</v>
          </cell>
          <cell r="AG398">
            <v>0.1780859461746904</v>
          </cell>
          <cell r="AH398">
            <v>10.4</v>
          </cell>
          <cell r="AI398">
            <v>47760</v>
          </cell>
          <cell r="AJ398">
            <v>9.1</v>
          </cell>
        </row>
        <row r="399">
          <cell r="A399" t="str">
            <v>1101</v>
          </cell>
          <cell r="B399" t="str">
            <v>110103901</v>
          </cell>
          <cell r="D399" t="str">
            <v>1101039</v>
          </cell>
          <cell r="E399" t="str">
            <v>1110</v>
          </cell>
          <cell r="F399" t="str">
            <v>11</v>
          </cell>
          <cell r="G399">
            <v>494.78877937999994</v>
          </cell>
          <cell r="H399">
            <v>500.14920311999992</v>
          </cell>
          <cell r="I399">
            <v>497.51091196999994</v>
          </cell>
          <cell r="J399">
            <v>30.208333329999999</v>
          </cell>
          <cell r="K399">
            <v>19.703103909999999</v>
          </cell>
          <cell r="L399">
            <v>9.0598662599999997</v>
          </cell>
          <cell r="M399">
            <v>10.85545426</v>
          </cell>
          <cell r="N399">
            <v>19.358084219999999</v>
          </cell>
          <cell r="O399">
            <v>52.16</v>
          </cell>
          <cell r="P399">
            <v>11.630708500000001</v>
          </cell>
          <cell r="Q399">
            <v>79.400000000000006</v>
          </cell>
          <cell r="R399">
            <v>46.876771689999998</v>
          </cell>
          <cell r="S399">
            <v>16.7</v>
          </cell>
          <cell r="T399">
            <v>10.81977828</v>
          </cell>
          <cell r="U399">
            <v>9.9374541000000001</v>
          </cell>
          <cell r="V399">
            <v>9.9374541000000001</v>
          </cell>
          <cell r="W399">
            <v>55.2</v>
          </cell>
          <cell r="X399">
            <v>87.2</v>
          </cell>
          <cell r="Y399">
            <v>44.3</v>
          </cell>
          <cell r="Z399">
            <v>44.9</v>
          </cell>
          <cell r="AA399">
            <v>31.9</v>
          </cell>
          <cell r="AB399">
            <v>8.7833962299999992</v>
          </cell>
          <cell r="AC399">
            <v>0</v>
          </cell>
          <cell r="AD399">
            <v>272.20999999999998</v>
          </cell>
          <cell r="AE399">
            <v>60.368789890000002</v>
          </cell>
          <cell r="AF399">
            <v>75.331100000000006</v>
          </cell>
          <cell r="AG399">
            <v>0.21612757306389221</v>
          </cell>
          <cell r="AH399">
            <v>10.4</v>
          </cell>
          <cell r="AI399">
            <v>47760</v>
          </cell>
          <cell r="AJ399">
            <v>9.1</v>
          </cell>
        </row>
        <row r="400">
          <cell r="A400" t="str">
            <v>1101</v>
          </cell>
          <cell r="B400" t="str">
            <v>110104101</v>
          </cell>
          <cell r="D400" t="str">
            <v>1101041</v>
          </cell>
          <cell r="E400" t="str">
            <v>1110</v>
          </cell>
          <cell r="F400" t="str">
            <v>11</v>
          </cell>
          <cell r="G400">
            <v>494.78877937999994</v>
          </cell>
          <cell r="H400">
            <v>500.14920311999992</v>
          </cell>
          <cell r="I400">
            <v>497.51091196999994</v>
          </cell>
          <cell r="J400">
            <v>30.208333329999999</v>
          </cell>
          <cell r="K400">
            <v>19.703103909999999</v>
          </cell>
          <cell r="L400">
            <v>9.3377656600000005</v>
          </cell>
          <cell r="M400">
            <v>9.95944246</v>
          </cell>
          <cell r="N400">
            <v>19.358084219999999</v>
          </cell>
          <cell r="O400">
            <v>52.16</v>
          </cell>
          <cell r="P400">
            <v>11.181235770000001</v>
          </cell>
          <cell r="Q400">
            <v>79.400000000000006</v>
          </cell>
          <cell r="R400">
            <v>46.876771689999998</v>
          </cell>
          <cell r="S400">
            <v>16.7</v>
          </cell>
          <cell r="T400">
            <v>9.3541809399999991</v>
          </cell>
          <cell r="U400">
            <v>9.8499285400000005</v>
          </cell>
          <cell r="V400">
            <v>9.6438096800000004</v>
          </cell>
          <cell r="W400">
            <v>55.2</v>
          </cell>
          <cell r="X400">
            <v>87.2</v>
          </cell>
          <cell r="Y400">
            <v>44.3</v>
          </cell>
          <cell r="Z400">
            <v>44.9</v>
          </cell>
          <cell r="AA400">
            <v>31.9</v>
          </cell>
          <cell r="AB400">
            <v>9.8659933500000001</v>
          </cell>
          <cell r="AC400">
            <v>1</v>
          </cell>
          <cell r="AD400">
            <v>272.20999999999998</v>
          </cell>
          <cell r="AE400">
            <v>60.368789890000002</v>
          </cell>
          <cell r="AF400">
            <v>75.331100000000006</v>
          </cell>
          <cell r="AG400">
            <v>0.1862408936245496</v>
          </cell>
          <cell r="AH400">
            <v>10.4</v>
          </cell>
          <cell r="AI400">
            <v>47760</v>
          </cell>
          <cell r="AJ400">
            <v>9.1</v>
          </cell>
        </row>
        <row r="401">
          <cell r="A401" t="str">
            <v>1101</v>
          </cell>
          <cell r="B401" t="str">
            <v>110104201</v>
          </cell>
          <cell r="D401" t="str">
            <v>1101042</v>
          </cell>
          <cell r="E401" t="str">
            <v>1110</v>
          </cell>
          <cell r="F401" t="str">
            <v>11</v>
          </cell>
          <cell r="G401">
            <v>494.78877937999994</v>
          </cell>
          <cell r="H401">
            <v>500.14920311999992</v>
          </cell>
          <cell r="I401">
            <v>497.51091196999994</v>
          </cell>
          <cell r="J401">
            <v>30.208333329999999</v>
          </cell>
          <cell r="K401">
            <v>19.703103909999999</v>
          </cell>
          <cell r="L401">
            <v>8.6808414799999998</v>
          </cell>
          <cell r="M401">
            <v>9.6061590999999993</v>
          </cell>
          <cell r="N401">
            <v>19.358084219999999</v>
          </cell>
          <cell r="O401">
            <v>52.16</v>
          </cell>
          <cell r="P401">
            <v>10.81977828</v>
          </cell>
          <cell r="Q401">
            <v>79.400000000000006</v>
          </cell>
          <cell r="R401">
            <v>46.876771689999998</v>
          </cell>
          <cell r="S401">
            <v>16.7</v>
          </cell>
          <cell r="T401">
            <v>8.7476697899999998</v>
          </cell>
          <cell r="U401">
            <v>9.6036654200000005</v>
          </cell>
          <cell r="V401">
            <v>9.4255323900000008</v>
          </cell>
          <cell r="W401">
            <v>55.2</v>
          </cell>
          <cell r="X401">
            <v>87.2</v>
          </cell>
          <cell r="Y401">
            <v>44.3</v>
          </cell>
          <cell r="Z401">
            <v>44.9</v>
          </cell>
          <cell r="AA401">
            <v>31.9</v>
          </cell>
          <cell r="AB401">
            <v>9.5609268200000006</v>
          </cell>
          <cell r="AC401">
            <v>1</v>
          </cell>
          <cell r="AD401">
            <v>272.20999999999998</v>
          </cell>
          <cell r="AE401">
            <v>60.368789890000002</v>
          </cell>
          <cell r="AF401">
            <v>75.331100000000006</v>
          </cell>
          <cell r="AG401">
            <v>0.20023079866481294</v>
          </cell>
          <cell r="AH401">
            <v>10.4</v>
          </cell>
          <cell r="AI401">
            <v>47760</v>
          </cell>
          <cell r="AJ401">
            <v>9.1</v>
          </cell>
        </row>
        <row r="402">
          <cell r="A402" t="str">
            <v>1101</v>
          </cell>
          <cell r="B402" t="str">
            <v>110104401</v>
          </cell>
          <cell r="D402" t="str">
            <v>1101044</v>
          </cell>
          <cell r="E402" t="str">
            <v>1110</v>
          </cell>
          <cell r="F402" t="str">
            <v>11</v>
          </cell>
          <cell r="G402">
            <v>494.78877937999994</v>
          </cell>
          <cell r="H402">
            <v>500.14920311999992</v>
          </cell>
          <cell r="I402">
            <v>497.51091196999994</v>
          </cell>
          <cell r="J402">
            <v>30.208333329999999</v>
          </cell>
          <cell r="K402">
            <v>19.703103909999999</v>
          </cell>
          <cell r="L402">
            <v>7.2196420399999992</v>
          </cell>
          <cell r="M402">
            <v>9.4334839200000005</v>
          </cell>
          <cell r="N402">
            <v>19.358084219999999</v>
          </cell>
          <cell r="O402">
            <v>52.16</v>
          </cell>
          <cell r="P402">
            <v>10.81977828</v>
          </cell>
          <cell r="Q402">
            <v>79.400000000000006</v>
          </cell>
          <cell r="R402">
            <v>46.876771689999998</v>
          </cell>
          <cell r="S402">
            <v>16.7</v>
          </cell>
          <cell r="T402">
            <v>7.3852309199999997</v>
          </cell>
          <cell r="U402">
            <v>9.4334839200000005</v>
          </cell>
          <cell r="V402">
            <v>9.4334839200000005</v>
          </cell>
          <cell r="W402">
            <v>55.2</v>
          </cell>
          <cell r="X402">
            <v>87.2</v>
          </cell>
          <cell r="Y402">
            <v>44.3</v>
          </cell>
          <cell r="Z402">
            <v>44.9</v>
          </cell>
          <cell r="AA402">
            <v>31.9</v>
          </cell>
          <cell r="AB402">
            <v>9.5289395500000005</v>
          </cell>
          <cell r="AC402">
            <v>1</v>
          </cell>
          <cell r="AD402">
            <v>272.20999999999998</v>
          </cell>
          <cell r="AE402">
            <v>60.368789890000002</v>
          </cell>
          <cell r="AF402">
            <v>75.331100000000006</v>
          </cell>
          <cell r="AG402">
            <v>0.22222222</v>
          </cell>
          <cell r="AH402">
            <v>10.4</v>
          </cell>
          <cell r="AI402">
            <v>47760</v>
          </cell>
          <cell r="AJ402">
            <v>9.1</v>
          </cell>
        </row>
        <row r="403">
          <cell r="A403" t="str">
            <v>1101</v>
          </cell>
          <cell r="B403" t="str">
            <v>110104601</v>
          </cell>
          <cell r="D403" t="str">
            <v>1101046</v>
          </cell>
          <cell r="E403" t="str">
            <v>1110</v>
          </cell>
          <cell r="F403" t="str">
            <v>11</v>
          </cell>
          <cell r="G403">
            <v>494.78877937999994</v>
          </cell>
          <cell r="H403">
            <v>500.14920311999992</v>
          </cell>
          <cell r="I403">
            <v>497.51091196999994</v>
          </cell>
          <cell r="J403">
            <v>30.208333329999999</v>
          </cell>
          <cell r="K403">
            <v>19.703103909999999</v>
          </cell>
          <cell r="L403">
            <v>8.7319819400000007</v>
          </cell>
          <cell r="M403">
            <v>8.9130119200000006</v>
          </cell>
          <cell r="N403">
            <v>19.358084219999999</v>
          </cell>
          <cell r="O403">
            <v>52.16</v>
          </cell>
          <cell r="P403">
            <v>10.81977828</v>
          </cell>
          <cell r="Q403">
            <v>79.400000000000006</v>
          </cell>
          <cell r="R403">
            <v>46.876771689999998</v>
          </cell>
          <cell r="S403">
            <v>16.7</v>
          </cell>
          <cell r="T403">
            <v>8.8709438600000006</v>
          </cell>
          <cell r="U403">
            <v>8.9130119200000006</v>
          </cell>
          <cell r="V403">
            <v>8.9130119200000006</v>
          </cell>
          <cell r="W403">
            <v>55.2</v>
          </cell>
          <cell r="X403">
            <v>87.2</v>
          </cell>
          <cell r="Y403">
            <v>44.3</v>
          </cell>
          <cell r="Z403">
            <v>44.9</v>
          </cell>
          <cell r="AA403">
            <v>31.9</v>
          </cell>
          <cell r="AB403">
            <v>8.8854409099999998</v>
          </cell>
          <cell r="AC403">
            <v>0.92591341000000005</v>
          </cell>
          <cell r="AD403">
            <v>272.20999999999998</v>
          </cell>
          <cell r="AE403">
            <v>60.368789890000002</v>
          </cell>
          <cell r="AF403">
            <v>75.331100000000006</v>
          </cell>
          <cell r="AG403">
            <v>0.22559434186155297</v>
          </cell>
          <cell r="AH403">
            <v>10.4</v>
          </cell>
          <cell r="AI403">
            <v>47760</v>
          </cell>
          <cell r="AJ403">
            <v>9.1</v>
          </cell>
        </row>
        <row r="404">
          <cell r="A404" t="str">
            <v>1101</v>
          </cell>
          <cell r="B404" t="str">
            <v>110104801</v>
          </cell>
          <cell r="D404" t="str">
            <v>1101048</v>
          </cell>
          <cell r="E404" t="str">
            <v>1110</v>
          </cell>
          <cell r="F404" t="str">
            <v>11</v>
          </cell>
          <cell r="G404">
            <v>494.78877937999994</v>
          </cell>
          <cell r="H404">
            <v>500.14920311999992</v>
          </cell>
          <cell r="I404">
            <v>497.51091196999994</v>
          </cell>
          <cell r="J404">
            <v>30.208333329999999</v>
          </cell>
          <cell r="K404">
            <v>19.703103909999999</v>
          </cell>
          <cell r="L404">
            <v>7.1308988299999996</v>
          </cell>
          <cell r="M404">
            <v>7.1308988299999996</v>
          </cell>
          <cell r="N404">
            <v>19.358084219999999</v>
          </cell>
          <cell r="O404">
            <v>52.16</v>
          </cell>
          <cell r="P404">
            <v>10.81977828</v>
          </cell>
          <cell r="Q404">
            <v>79.400000000000006</v>
          </cell>
          <cell r="R404">
            <v>46.876771689999998</v>
          </cell>
          <cell r="S404">
            <v>16.7</v>
          </cell>
          <cell r="T404">
            <v>7.1308988299999996</v>
          </cell>
          <cell r="U404">
            <v>7.1308988299999996</v>
          </cell>
          <cell r="V404">
            <v>7.1308988299999996</v>
          </cell>
          <cell r="W404">
            <v>55.2</v>
          </cell>
          <cell r="X404">
            <v>87.2</v>
          </cell>
          <cell r="Y404">
            <v>44.3</v>
          </cell>
          <cell r="Z404">
            <v>44.9</v>
          </cell>
          <cell r="AA404">
            <v>31.9</v>
          </cell>
          <cell r="AB404">
            <v>7.1308988299999996</v>
          </cell>
          <cell r="AC404">
            <v>1</v>
          </cell>
          <cell r="AD404">
            <v>272.20999999999998</v>
          </cell>
          <cell r="AE404">
            <v>60.368789890000002</v>
          </cell>
          <cell r="AF404">
            <v>75.331100000000006</v>
          </cell>
          <cell r="AG404">
            <v>0.18181818</v>
          </cell>
          <cell r="AH404">
            <v>10.4</v>
          </cell>
          <cell r="AI404">
            <v>47760</v>
          </cell>
          <cell r="AJ404">
            <v>9.1</v>
          </cell>
        </row>
        <row r="405">
          <cell r="A405" t="str">
            <v>1101</v>
          </cell>
          <cell r="B405" t="str">
            <v>110104901</v>
          </cell>
          <cell r="D405" t="str">
            <v>1101049</v>
          </cell>
          <cell r="E405" t="str">
            <v>1110</v>
          </cell>
          <cell r="F405" t="str">
            <v>11</v>
          </cell>
          <cell r="G405">
            <v>494.78877937999994</v>
          </cell>
          <cell r="H405">
            <v>500.14920311999992</v>
          </cell>
          <cell r="I405">
            <v>497.51091196999994</v>
          </cell>
          <cell r="J405">
            <v>30.208333329999999</v>
          </cell>
          <cell r="K405">
            <v>19.703103909999999</v>
          </cell>
          <cell r="L405">
            <v>8.8758461799999999</v>
          </cell>
          <cell r="M405">
            <v>8.9509217599999999</v>
          </cell>
          <cell r="N405">
            <v>19.358084219999999</v>
          </cell>
          <cell r="O405">
            <v>52.16</v>
          </cell>
          <cell r="P405">
            <v>10.81977828</v>
          </cell>
          <cell r="Q405">
            <v>79.400000000000006</v>
          </cell>
          <cell r="R405">
            <v>46.876771689999998</v>
          </cell>
          <cell r="S405">
            <v>16.7</v>
          </cell>
          <cell r="T405">
            <v>8.9509217599999999</v>
          </cell>
          <cell r="U405">
            <v>8.9509217599999999</v>
          </cell>
          <cell r="V405">
            <v>8.9509217599999999</v>
          </cell>
          <cell r="W405">
            <v>55.2</v>
          </cell>
          <cell r="X405">
            <v>87.2</v>
          </cell>
          <cell r="Y405">
            <v>44.3</v>
          </cell>
          <cell r="Z405">
            <v>44.9</v>
          </cell>
          <cell r="AA405">
            <v>31.9</v>
          </cell>
          <cell r="AB405">
            <v>8.8324417900000007</v>
          </cell>
          <cell r="AC405">
            <v>0.69199960999999999</v>
          </cell>
          <cell r="AD405">
            <v>272.20999999999998</v>
          </cell>
          <cell r="AE405">
            <v>60.368789890000002</v>
          </cell>
          <cell r="AF405">
            <v>75.331100000000006</v>
          </cell>
          <cell r="AG405">
            <v>0.25899534065884344</v>
          </cell>
          <cell r="AH405">
            <v>10.4</v>
          </cell>
          <cell r="AI405">
            <v>47760</v>
          </cell>
          <cell r="AJ405">
            <v>9.1</v>
          </cell>
        </row>
        <row r="406">
          <cell r="A406" t="str">
            <v>1101</v>
          </cell>
          <cell r="B406" t="str">
            <v>110105101</v>
          </cell>
          <cell r="D406" t="str">
            <v>1101051</v>
          </cell>
          <cell r="E406" t="str">
            <v>1110</v>
          </cell>
          <cell r="F406" t="str">
            <v>11</v>
          </cell>
          <cell r="G406">
            <v>494.78877937999994</v>
          </cell>
          <cell r="H406">
            <v>500.14920311999992</v>
          </cell>
          <cell r="I406">
            <v>497.51091196999994</v>
          </cell>
          <cell r="J406">
            <v>30.208333329999999</v>
          </cell>
          <cell r="K406">
            <v>19.703103909999999</v>
          </cell>
          <cell r="L406">
            <v>9.0523991800000001</v>
          </cell>
          <cell r="M406">
            <v>9.5854149999999994</v>
          </cell>
          <cell r="N406">
            <v>19.358084219999999</v>
          </cell>
          <cell r="O406">
            <v>52.16</v>
          </cell>
          <cell r="P406">
            <v>10.7996368</v>
          </cell>
          <cell r="Q406">
            <v>79.400000000000006</v>
          </cell>
          <cell r="R406">
            <v>46.876771689999998</v>
          </cell>
          <cell r="S406">
            <v>16.7</v>
          </cell>
          <cell r="T406">
            <v>9.4781513099999994</v>
          </cell>
          <cell r="U406">
            <v>9.4240798399999992</v>
          </cell>
          <cell r="V406">
            <v>9.4240798399999992</v>
          </cell>
          <cell r="W406">
            <v>55.2</v>
          </cell>
          <cell r="X406">
            <v>87.2</v>
          </cell>
          <cell r="Y406">
            <v>44.3</v>
          </cell>
          <cell r="Z406">
            <v>44.9</v>
          </cell>
          <cell r="AA406">
            <v>31.9</v>
          </cell>
          <cell r="AB406">
            <v>9.1694142099999993</v>
          </cell>
          <cell r="AC406">
            <v>0.65928226999999995</v>
          </cell>
          <cell r="AD406">
            <v>272.20999999999998</v>
          </cell>
          <cell r="AE406">
            <v>60.368789890000002</v>
          </cell>
          <cell r="AF406">
            <v>75.331100000000006</v>
          </cell>
          <cell r="AG406">
            <v>0.20100932484166573</v>
          </cell>
          <cell r="AH406">
            <v>10.4</v>
          </cell>
          <cell r="AI406">
            <v>47760</v>
          </cell>
          <cell r="AJ406">
            <v>9.1</v>
          </cell>
        </row>
        <row r="407">
          <cell r="A407" t="str">
            <v>1102</v>
          </cell>
          <cell r="B407" t="str">
            <v>110200101</v>
          </cell>
          <cell r="D407" t="str">
            <v>1102001</v>
          </cell>
          <cell r="E407" t="str">
            <v>1110</v>
          </cell>
          <cell r="F407" t="str">
            <v>11</v>
          </cell>
          <cell r="G407">
            <v>494.78877937999994</v>
          </cell>
          <cell r="H407">
            <v>500.14920311999992</v>
          </cell>
          <cell r="I407">
            <v>497.51091196999994</v>
          </cell>
          <cell r="J407">
            <v>30.208333329999999</v>
          </cell>
          <cell r="K407">
            <v>19.703103909999999</v>
          </cell>
          <cell r="L407">
            <v>8.9728443099999993</v>
          </cell>
          <cell r="M407">
            <v>10.784234</v>
          </cell>
          <cell r="N407">
            <v>19.358084219999999</v>
          </cell>
          <cell r="O407">
            <v>52.16</v>
          </cell>
          <cell r="P407">
            <v>10.81977828</v>
          </cell>
          <cell r="Q407">
            <v>79.400000000000006</v>
          </cell>
          <cell r="R407">
            <v>46.876771689999998</v>
          </cell>
          <cell r="S407">
            <v>16.7</v>
          </cell>
          <cell r="T407">
            <v>9.5908294900000008</v>
          </cell>
          <cell r="U407">
            <v>9.7353647199999997</v>
          </cell>
          <cell r="V407">
            <v>9.4902422600000005</v>
          </cell>
          <cell r="W407">
            <v>55.2</v>
          </cell>
          <cell r="X407">
            <v>87.2</v>
          </cell>
          <cell r="Y407">
            <v>44.3</v>
          </cell>
          <cell r="Z407">
            <v>44.9</v>
          </cell>
          <cell r="AA407">
            <v>31.9</v>
          </cell>
          <cell r="AB407">
            <v>9.6083779600000003</v>
          </cell>
          <cell r="AC407">
            <v>0.18254695000000001</v>
          </cell>
          <cell r="AD407">
            <v>272.20999999999998</v>
          </cell>
          <cell r="AE407">
            <v>60.368789890000002</v>
          </cell>
          <cell r="AF407">
            <v>75.331100000000006</v>
          </cell>
          <cell r="AG407">
            <v>0</v>
          </cell>
          <cell r="AH407">
            <v>10.4</v>
          </cell>
          <cell r="AI407">
            <v>47760</v>
          </cell>
          <cell r="AJ407">
            <v>9.1</v>
          </cell>
        </row>
        <row r="408">
          <cell r="A408" t="str">
            <v>1102</v>
          </cell>
          <cell r="B408" t="str">
            <v>110200401</v>
          </cell>
          <cell r="D408" t="str">
            <v>1102004</v>
          </cell>
          <cell r="E408" t="str">
            <v>1110</v>
          </cell>
          <cell r="F408" t="str">
            <v>11</v>
          </cell>
          <cell r="G408">
            <v>494.78877937999994</v>
          </cell>
          <cell r="H408">
            <v>500.14920311999992</v>
          </cell>
          <cell r="I408">
            <v>497.51091196999994</v>
          </cell>
          <cell r="J408">
            <v>30.208333329999999</v>
          </cell>
          <cell r="K408">
            <v>19.703103909999999</v>
          </cell>
          <cell r="L408">
            <v>9.0826206299999992</v>
          </cell>
          <cell r="M408">
            <v>10.66073566</v>
          </cell>
          <cell r="N408">
            <v>19.358084219999999</v>
          </cell>
          <cell r="O408">
            <v>52.16</v>
          </cell>
          <cell r="P408">
            <v>10.81977828</v>
          </cell>
          <cell r="Q408">
            <v>79.400000000000006</v>
          </cell>
          <cell r="R408">
            <v>46.876771689999998</v>
          </cell>
          <cell r="S408">
            <v>16.7</v>
          </cell>
          <cell r="T408">
            <v>9.8445334100000004</v>
          </cell>
          <cell r="U408">
            <v>9.3564300800000009</v>
          </cell>
          <cell r="V408">
            <v>9.2982596700000002</v>
          </cell>
          <cell r="W408">
            <v>55.2</v>
          </cell>
          <cell r="X408">
            <v>87.2</v>
          </cell>
          <cell r="Y408">
            <v>44.3</v>
          </cell>
          <cell r="Z408">
            <v>44.9</v>
          </cell>
          <cell r="AA408">
            <v>31.9</v>
          </cell>
          <cell r="AB408">
            <v>9.7809243600000002</v>
          </cell>
          <cell r="AC408">
            <v>3.5695030000000003E-2</v>
          </cell>
          <cell r="AD408">
            <v>272.20999999999998</v>
          </cell>
          <cell r="AE408">
            <v>60.368789890000002</v>
          </cell>
          <cell r="AF408">
            <v>75.331100000000006</v>
          </cell>
          <cell r="AG408">
            <v>0.22063852333916648</v>
          </cell>
          <cell r="AH408">
            <v>10.4</v>
          </cell>
          <cell r="AI408">
            <v>47760</v>
          </cell>
          <cell r="AJ408">
            <v>9.1</v>
          </cell>
        </row>
        <row r="409">
          <cell r="A409" t="str">
            <v>1102</v>
          </cell>
          <cell r="B409" t="str">
            <v>110200601</v>
          </cell>
          <cell r="D409" t="str">
            <v>1102006</v>
          </cell>
          <cell r="E409" t="str">
            <v>1110</v>
          </cell>
          <cell r="F409" t="str">
            <v>11</v>
          </cell>
          <cell r="G409">
            <v>494.78877937999994</v>
          </cell>
          <cell r="H409">
            <v>500.14920311999992</v>
          </cell>
          <cell r="I409">
            <v>497.51091196999994</v>
          </cell>
          <cell r="J409">
            <v>30.208333329999999</v>
          </cell>
          <cell r="K409">
            <v>19.703103909999999</v>
          </cell>
          <cell r="L409">
            <v>9.4514809999999994</v>
          </cell>
          <cell r="M409">
            <v>10.52075211</v>
          </cell>
          <cell r="N409">
            <v>19.358084219999999</v>
          </cell>
          <cell r="O409">
            <v>52.16</v>
          </cell>
          <cell r="P409">
            <v>10.71038744</v>
          </cell>
          <cell r="Q409">
            <v>79.400000000000006</v>
          </cell>
          <cell r="R409">
            <v>46.876771689999998</v>
          </cell>
          <cell r="S409">
            <v>16.7</v>
          </cell>
          <cell r="T409">
            <v>10.070483940000001</v>
          </cell>
          <cell r="U409">
            <v>8.8144790000000004</v>
          </cell>
          <cell r="V409">
            <v>8.8144790000000004</v>
          </cell>
          <cell r="W409">
            <v>55.2</v>
          </cell>
          <cell r="X409">
            <v>87.2</v>
          </cell>
          <cell r="Y409">
            <v>44.3</v>
          </cell>
          <cell r="Z409">
            <v>44.9</v>
          </cell>
          <cell r="AA409">
            <v>31.9</v>
          </cell>
          <cell r="AB409">
            <v>9.6439393199999994</v>
          </cell>
          <cell r="AC409">
            <v>0</v>
          </cell>
          <cell r="AD409">
            <v>272.20999999999998</v>
          </cell>
          <cell r="AE409">
            <v>60.368789890000002</v>
          </cell>
          <cell r="AF409">
            <v>75.331100000000006</v>
          </cell>
          <cell r="AG409">
            <v>0</v>
          </cell>
          <cell r="AH409">
            <v>10.4</v>
          </cell>
          <cell r="AI409">
            <v>47760</v>
          </cell>
          <cell r="AJ409">
            <v>9.1</v>
          </cell>
        </row>
        <row r="410">
          <cell r="A410" t="str">
            <v>1102</v>
          </cell>
          <cell r="B410" t="str">
            <v>110200801</v>
          </cell>
          <cell r="D410" t="str">
            <v>1102008</v>
          </cell>
          <cell r="E410" t="str">
            <v>1110</v>
          </cell>
          <cell r="F410" t="str">
            <v>11</v>
          </cell>
          <cell r="G410">
            <v>494.78877937999994</v>
          </cell>
          <cell r="H410">
            <v>500.14920311999992</v>
          </cell>
          <cell r="I410">
            <v>497.51091196999994</v>
          </cell>
          <cell r="J410">
            <v>30.208333329999999</v>
          </cell>
          <cell r="K410">
            <v>19.703103909999999</v>
          </cell>
          <cell r="L410">
            <v>9.39549126</v>
          </cell>
          <cell r="M410">
            <v>10.10520316</v>
          </cell>
          <cell r="N410">
            <v>19.358084219999999</v>
          </cell>
          <cell r="O410">
            <v>52.16</v>
          </cell>
          <cell r="P410">
            <v>10.43924966</v>
          </cell>
          <cell r="Q410">
            <v>79.400000000000006</v>
          </cell>
          <cell r="R410">
            <v>46.876771689999998</v>
          </cell>
          <cell r="S410">
            <v>16.7</v>
          </cell>
          <cell r="T410">
            <v>10.25639541</v>
          </cell>
          <cell r="U410">
            <v>9.2137346099999995</v>
          </cell>
          <cell r="V410">
            <v>9.0723418700000007</v>
          </cell>
          <cell r="W410">
            <v>55.2</v>
          </cell>
          <cell r="X410">
            <v>87.2</v>
          </cell>
          <cell r="Y410">
            <v>44.3</v>
          </cell>
          <cell r="Z410">
            <v>44.9</v>
          </cell>
          <cell r="AA410">
            <v>31.9</v>
          </cell>
          <cell r="AB410">
            <v>9.3429463399999992</v>
          </cell>
          <cell r="AC410">
            <v>0</v>
          </cell>
          <cell r="AD410">
            <v>272.20999999999998</v>
          </cell>
          <cell r="AE410">
            <v>60.368789890000002</v>
          </cell>
          <cell r="AF410">
            <v>75.331100000000006</v>
          </cell>
          <cell r="AG410">
            <v>0.18877735627490994</v>
          </cell>
          <cell r="AH410">
            <v>10.4</v>
          </cell>
          <cell r="AI410">
            <v>47760</v>
          </cell>
          <cell r="AJ410">
            <v>9.1</v>
          </cell>
        </row>
        <row r="411">
          <cell r="A411" t="str">
            <v>1102</v>
          </cell>
          <cell r="B411" t="str">
            <v>110200901</v>
          </cell>
          <cell r="D411" t="str">
            <v>1102009</v>
          </cell>
          <cell r="E411" t="str">
            <v>1110</v>
          </cell>
          <cell r="F411" t="str">
            <v>11</v>
          </cell>
          <cell r="G411">
            <v>494.78877937999994</v>
          </cell>
          <cell r="H411">
            <v>500.14920311999992</v>
          </cell>
          <cell r="I411">
            <v>497.51091196999994</v>
          </cell>
          <cell r="J411">
            <v>30.208333329999999</v>
          </cell>
          <cell r="K411">
            <v>19.703103909999999</v>
          </cell>
          <cell r="L411">
            <v>8.8011683999999999</v>
          </cell>
          <cell r="M411">
            <v>10.029503269999999</v>
          </cell>
          <cell r="N411">
            <v>19.358084219999999</v>
          </cell>
          <cell r="O411">
            <v>52.16</v>
          </cell>
          <cell r="P411">
            <v>10.20902182</v>
          </cell>
          <cell r="Q411">
            <v>79.400000000000006</v>
          </cell>
          <cell r="R411">
            <v>46.876771689999998</v>
          </cell>
          <cell r="S411">
            <v>16.7</v>
          </cell>
          <cell r="T411">
            <v>10.10246135</v>
          </cell>
          <cell r="U411">
            <v>9.5382042299999998</v>
          </cell>
          <cell r="V411">
            <v>8.8011683999999999</v>
          </cell>
          <cell r="W411">
            <v>55.2</v>
          </cell>
          <cell r="X411">
            <v>87.2</v>
          </cell>
          <cell r="Y411">
            <v>44.3</v>
          </cell>
          <cell r="Z411">
            <v>44.9</v>
          </cell>
          <cell r="AA411">
            <v>31.9</v>
          </cell>
          <cell r="AB411">
            <v>8.7387354599999991</v>
          </cell>
          <cell r="AC411">
            <v>1.0337570000000001E-2</v>
          </cell>
          <cell r="AD411">
            <v>272.20999999999998</v>
          </cell>
          <cell r="AE411">
            <v>60.368789890000002</v>
          </cell>
          <cell r="AF411">
            <v>75.331100000000006</v>
          </cell>
          <cell r="AG411">
            <v>6.6666669999999997E-2</v>
          </cell>
          <cell r="AH411">
            <v>10.4</v>
          </cell>
          <cell r="AI411">
            <v>47760</v>
          </cell>
          <cell r="AJ411">
            <v>9.1</v>
          </cell>
        </row>
        <row r="412">
          <cell r="A412" t="str">
            <v>1102</v>
          </cell>
          <cell r="B412" t="str">
            <v>110201201</v>
          </cell>
          <cell r="D412" t="str">
            <v>1102012</v>
          </cell>
          <cell r="E412" t="str">
            <v>1110</v>
          </cell>
          <cell r="F412" t="str">
            <v>11</v>
          </cell>
          <cell r="G412">
            <v>494.78877937999994</v>
          </cell>
          <cell r="H412">
            <v>500.14920311999992</v>
          </cell>
          <cell r="I412">
            <v>497.51091196999994</v>
          </cell>
          <cell r="J412">
            <v>30.208333329999999</v>
          </cell>
          <cell r="K412">
            <v>19.703103909999999</v>
          </cell>
          <cell r="L412">
            <v>8.8489400000000007</v>
          </cell>
          <cell r="M412">
            <v>9.8286023599999996</v>
          </cell>
          <cell r="N412">
            <v>19.358084219999999</v>
          </cell>
          <cell r="O412">
            <v>52.16</v>
          </cell>
          <cell r="P412">
            <v>9.9827607300000007</v>
          </cell>
          <cell r="Q412">
            <v>79.400000000000006</v>
          </cell>
          <cell r="R412">
            <v>46.876771689999998</v>
          </cell>
          <cell r="S412">
            <v>16.7</v>
          </cell>
          <cell r="T412">
            <v>9.8497702700000005</v>
          </cell>
          <cell r="U412">
            <v>9.6868850599999998</v>
          </cell>
          <cell r="V412">
            <v>8.79254961</v>
          </cell>
          <cell r="W412">
            <v>55.2</v>
          </cell>
          <cell r="X412">
            <v>87.2</v>
          </cell>
          <cell r="Y412">
            <v>44.3</v>
          </cell>
          <cell r="Z412">
            <v>44.9</v>
          </cell>
          <cell r="AA412">
            <v>31.9</v>
          </cell>
          <cell r="AB412">
            <v>8.9088297900000004</v>
          </cell>
          <cell r="AC412">
            <v>0.32778750000000001</v>
          </cell>
          <cell r="AD412">
            <v>272.20999999999998</v>
          </cell>
          <cell r="AE412">
            <v>60.368789890000002</v>
          </cell>
          <cell r="AF412">
            <v>75.331100000000006</v>
          </cell>
          <cell r="AG412">
            <v>0.25</v>
          </cell>
          <cell r="AH412">
            <v>10.4</v>
          </cell>
          <cell r="AI412">
            <v>47760</v>
          </cell>
          <cell r="AJ412">
            <v>9.1</v>
          </cell>
        </row>
        <row r="413">
          <cell r="A413" t="str">
            <v>1102</v>
          </cell>
          <cell r="B413" t="str">
            <v>110201401</v>
          </cell>
          <cell r="C413" t="str">
            <v>105</v>
          </cell>
          <cell r="D413" t="str">
            <v>1102014</v>
          </cell>
          <cell r="E413" t="str">
            <v>1110</v>
          </cell>
          <cell r="F413" t="str">
            <v>11</v>
          </cell>
          <cell r="G413">
            <v>494.78877937999994</v>
          </cell>
          <cell r="H413">
            <v>500.14920311999992</v>
          </cell>
          <cell r="I413">
            <v>497.51091196999994</v>
          </cell>
          <cell r="J413">
            <v>30.208333329999999</v>
          </cell>
          <cell r="K413">
            <v>19.703103909999999</v>
          </cell>
          <cell r="L413">
            <v>8.4538273200000003</v>
          </cell>
          <cell r="M413">
            <v>9.2059306599999999</v>
          </cell>
          <cell r="N413">
            <v>19.358084219999999</v>
          </cell>
          <cell r="O413">
            <v>52.16</v>
          </cell>
          <cell r="P413">
            <v>9.4596973299999991</v>
          </cell>
          <cell r="Q413">
            <v>79.400000000000006</v>
          </cell>
          <cell r="R413">
            <v>46.852008089999998</v>
          </cell>
          <cell r="S413">
            <v>16.7</v>
          </cell>
          <cell r="T413">
            <v>9.7662349600000002</v>
          </cell>
          <cell r="U413">
            <v>9.1660749599999995</v>
          </cell>
          <cell r="V413">
            <v>8.7508413800000007</v>
          </cell>
          <cell r="W413">
            <v>55.2</v>
          </cell>
          <cell r="X413">
            <v>87.2</v>
          </cell>
          <cell r="Y413">
            <v>44.3</v>
          </cell>
          <cell r="Z413">
            <v>44.9</v>
          </cell>
          <cell r="AA413">
            <v>31.9</v>
          </cell>
          <cell r="AB413">
            <v>9.0144471399999997</v>
          </cell>
          <cell r="AC413">
            <v>0.57744295000000001</v>
          </cell>
          <cell r="AD413">
            <v>272.20999999999998</v>
          </cell>
          <cell r="AE413">
            <v>60.368789890000002</v>
          </cell>
          <cell r="AF413">
            <v>75.331100000000006</v>
          </cell>
          <cell r="AG413">
            <v>0</v>
          </cell>
          <cell r="AH413">
            <v>10.4</v>
          </cell>
          <cell r="AI413">
            <v>47760</v>
          </cell>
          <cell r="AJ413">
            <v>9.1</v>
          </cell>
        </row>
        <row r="414">
          <cell r="A414" t="str">
            <v>1102</v>
          </cell>
          <cell r="B414" t="str">
            <v>110202601</v>
          </cell>
          <cell r="C414" t="str">
            <v>105</v>
          </cell>
          <cell r="D414" t="str">
            <v>1102026</v>
          </cell>
          <cell r="E414" t="str">
            <v>1110</v>
          </cell>
          <cell r="F414" t="str">
            <v>11</v>
          </cell>
          <cell r="G414">
            <v>494.78877937999994</v>
          </cell>
          <cell r="H414">
            <v>500.14920311999992</v>
          </cell>
          <cell r="I414">
            <v>497.51091196999994</v>
          </cell>
          <cell r="J414">
            <v>30.208333329999999</v>
          </cell>
          <cell r="K414">
            <v>19.703103909999999</v>
          </cell>
          <cell r="L414">
            <v>8.6827076299999995</v>
          </cell>
          <cell r="M414">
            <v>9.7408509700000003</v>
          </cell>
          <cell r="N414">
            <v>19.358084219999999</v>
          </cell>
          <cell r="O414">
            <v>52.16</v>
          </cell>
          <cell r="P414">
            <v>9.6252936600000005</v>
          </cell>
          <cell r="Q414">
            <v>79.400000000000006</v>
          </cell>
          <cell r="R414">
            <v>46.852008089999998</v>
          </cell>
          <cell r="S414">
            <v>16.7</v>
          </cell>
          <cell r="T414">
            <v>9.8549798499999994</v>
          </cell>
          <cell r="U414">
            <v>9.3513189699999995</v>
          </cell>
          <cell r="V414">
            <v>9.1931942099999997</v>
          </cell>
          <cell r="W414">
            <v>55.2</v>
          </cell>
          <cell r="X414">
            <v>87.2</v>
          </cell>
          <cell r="Y414">
            <v>44.3</v>
          </cell>
          <cell r="Z414">
            <v>44.9</v>
          </cell>
          <cell r="AA414">
            <v>31.9</v>
          </cell>
          <cell r="AB414">
            <v>9.012499</v>
          </cell>
          <cell r="AC414">
            <v>0</v>
          </cell>
          <cell r="AD414">
            <v>272.20999999999998</v>
          </cell>
          <cell r="AE414">
            <v>60.368789890000002</v>
          </cell>
          <cell r="AF414">
            <v>75.101200000000006</v>
          </cell>
          <cell r="AG414">
            <v>0.18181818</v>
          </cell>
          <cell r="AH414">
            <v>10.4</v>
          </cell>
          <cell r="AI414">
            <v>47760</v>
          </cell>
          <cell r="AJ414">
            <v>9.1</v>
          </cell>
        </row>
        <row r="415">
          <cell r="A415" t="str">
            <v>1102</v>
          </cell>
          <cell r="B415" t="str">
            <v>110202801</v>
          </cell>
          <cell r="C415" t="str">
            <v>105</v>
          </cell>
          <cell r="D415" t="str">
            <v>1102028</v>
          </cell>
          <cell r="E415" t="str">
            <v>1110</v>
          </cell>
          <cell r="F415" t="str">
            <v>11</v>
          </cell>
          <cell r="G415">
            <v>494.78877937999994</v>
          </cell>
          <cell r="H415">
            <v>500.14920311999992</v>
          </cell>
          <cell r="I415">
            <v>497.51091196999994</v>
          </cell>
          <cell r="J415">
            <v>30.208333329999999</v>
          </cell>
          <cell r="K415">
            <v>19.703103909999999</v>
          </cell>
          <cell r="L415">
            <v>9.0073670299999993</v>
          </cell>
          <cell r="M415">
            <v>9.6113957699999997</v>
          </cell>
          <cell r="N415">
            <v>19.358084219999999</v>
          </cell>
          <cell r="O415">
            <v>52.16</v>
          </cell>
          <cell r="P415">
            <v>9.5749834899999993</v>
          </cell>
          <cell r="Q415">
            <v>79.400000000000006</v>
          </cell>
          <cell r="R415">
            <v>46.852008089999998</v>
          </cell>
          <cell r="S415">
            <v>16.7</v>
          </cell>
          <cell r="T415">
            <v>10.63638415</v>
          </cell>
          <cell r="U415">
            <v>9.2893363799999999</v>
          </cell>
          <cell r="V415">
            <v>9.2893363799999999</v>
          </cell>
          <cell r="W415">
            <v>55.2</v>
          </cell>
          <cell r="X415">
            <v>87.2</v>
          </cell>
          <cell r="Y415">
            <v>44.3</v>
          </cell>
          <cell r="Z415">
            <v>44.9</v>
          </cell>
          <cell r="AA415">
            <v>31.9</v>
          </cell>
          <cell r="AB415">
            <v>9.0539204499999997</v>
          </cell>
          <cell r="AC415">
            <v>0.38039961999999999</v>
          </cell>
          <cell r="AD415">
            <v>272.20999999999998</v>
          </cell>
          <cell r="AE415">
            <v>60.368789890000002</v>
          </cell>
          <cell r="AF415">
            <v>75.101200000000006</v>
          </cell>
          <cell r="AG415">
            <v>0.18548051828241502</v>
          </cell>
          <cell r="AH415">
            <v>10.4</v>
          </cell>
          <cell r="AI415">
            <v>47760</v>
          </cell>
          <cell r="AJ415">
            <v>9.1</v>
          </cell>
        </row>
        <row r="416">
          <cell r="A416" t="str">
            <v>1102</v>
          </cell>
          <cell r="B416" t="str">
            <v>110202901</v>
          </cell>
          <cell r="D416" t="str">
            <v>1102029</v>
          </cell>
          <cell r="E416" t="str">
            <v>1110</v>
          </cell>
          <cell r="F416" t="str">
            <v>11</v>
          </cell>
          <cell r="G416">
            <v>494.78877937999994</v>
          </cell>
          <cell r="H416">
            <v>500.14920311999992</v>
          </cell>
          <cell r="I416">
            <v>497.51091196999994</v>
          </cell>
          <cell r="J416">
            <v>30.208333329999999</v>
          </cell>
          <cell r="K416">
            <v>19.703103909999999</v>
          </cell>
          <cell r="L416">
            <v>9.2720937699999997</v>
          </cell>
          <cell r="M416">
            <v>10.000296609999999</v>
          </cell>
          <cell r="N416">
            <v>19.358084219999999</v>
          </cell>
          <cell r="O416">
            <v>52.16</v>
          </cell>
          <cell r="P416">
            <v>9.9133388700000005</v>
          </cell>
          <cell r="Q416">
            <v>79.400000000000006</v>
          </cell>
          <cell r="R416">
            <v>46.876771689999998</v>
          </cell>
          <cell r="S416">
            <v>16.7</v>
          </cell>
          <cell r="T416">
            <v>10.23588005</v>
          </cell>
          <cell r="U416">
            <v>9.5045014099999996</v>
          </cell>
          <cell r="V416">
            <v>9.5045014099999996</v>
          </cell>
          <cell r="W416">
            <v>55.2</v>
          </cell>
          <cell r="X416">
            <v>87.2</v>
          </cell>
          <cell r="Y416">
            <v>44.3</v>
          </cell>
          <cell r="Z416">
            <v>44.9</v>
          </cell>
          <cell r="AA416">
            <v>31.9</v>
          </cell>
          <cell r="AB416">
            <v>8.9021834500000008</v>
          </cell>
          <cell r="AC416">
            <v>4.3269519999999999E-2</v>
          </cell>
          <cell r="AD416">
            <v>272.20999999999998</v>
          </cell>
          <cell r="AE416">
            <v>60.368789890000002</v>
          </cell>
          <cell r="AF416">
            <v>75.101200000000006</v>
          </cell>
          <cell r="AG416">
            <v>0.28571428999999998</v>
          </cell>
          <cell r="AH416">
            <v>10.4</v>
          </cell>
          <cell r="AI416">
            <v>47760</v>
          </cell>
          <cell r="AJ416">
            <v>9.1</v>
          </cell>
        </row>
        <row r="417">
          <cell r="A417" t="str">
            <v>1102</v>
          </cell>
          <cell r="B417" t="str">
            <v>110203101</v>
          </cell>
          <cell r="D417" t="str">
            <v>1102031</v>
          </cell>
          <cell r="E417" t="str">
            <v>1110</v>
          </cell>
          <cell r="F417" t="str">
            <v>11</v>
          </cell>
          <cell r="G417">
            <v>494.78877937999994</v>
          </cell>
          <cell r="H417">
            <v>500.14920311999992</v>
          </cell>
          <cell r="I417">
            <v>497.51091196999994</v>
          </cell>
          <cell r="J417">
            <v>30.208333329999999</v>
          </cell>
          <cell r="K417">
            <v>19.703103909999999</v>
          </cell>
          <cell r="L417">
            <v>8.8110561199999999</v>
          </cell>
          <cell r="M417">
            <v>10.52674861</v>
          </cell>
          <cell r="N417">
            <v>19.358084219999999</v>
          </cell>
          <cell r="O417">
            <v>52.16</v>
          </cell>
          <cell r="P417">
            <v>10.163233010000001</v>
          </cell>
          <cell r="Q417">
            <v>79.400000000000006</v>
          </cell>
          <cell r="R417">
            <v>46.876771689999998</v>
          </cell>
          <cell r="S417">
            <v>16.7</v>
          </cell>
          <cell r="T417">
            <v>10.154129530000001</v>
          </cell>
          <cell r="U417">
            <v>8.8110561199999999</v>
          </cell>
          <cell r="V417">
            <v>8.8110561199999999</v>
          </cell>
          <cell r="W417">
            <v>55.2</v>
          </cell>
          <cell r="X417">
            <v>87.2</v>
          </cell>
          <cell r="Y417">
            <v>44.3</v>
          </cell>
          <cell r="Z417">
            <v>44.9</v>
          </cell>
          <cell r="AA417">
            <v>31.9</v>
          </cell>
          <cell r="AB417">
            <v>8.6057533700000004</v>
          </cell>
          <cell r="AC417">
            <v>0.39308715999999999</v>
          </cell>
          <cell r="AD417">
            <v>272.20999999999998</v>
          </cell>
          <cell r="AE417">
            <v>60.368789890000002</v>
          </cell>
          <cell r="AF417">
            <v>75.101200000000006</v>
          </cell>
          <cell r="AG417">
            <v>0.21778601095451164</v>
          </cell>
          <cell r="AH417">
            <v>10.4</v>
          </cell>
          <cell r="AI417">
            <v>47760</v>
          </cell>
          <cell r="AJ417">
            <v>9.1</v>
          </cell>
        </row>
        <row r="418">
          <cell r="A418" t="str">
            <v>1102</v>
          </cell>
          <cell r="B418" t="str">
            <v>110203201</v>
          </cell>
          <cell r="D418" t="str">
            <v>1102032</v>
          </cell>
          <cell r="E418" t="str">
            <v>1110</v>
          </cell>
          <cell r="F418" t="str">
            <v>11</v>
          </cell>
          <cell r="G418">
            <v>494.78877937999994</v>
          </cell>
          <cell r="H418">
            <v>500.14920311999992</v>
          </cell>
          <cell r="I418">
            <v>497.51091196999994</v>
          </cell>
          <cell r="J418">
            <v>30.208333329999999</v>
          </cell>
          <cell r="K418">
            <v>19.703103909999999</v>
          </cell>
          <cell r="L418">
            <v>8.3607732699999993</v>
          </cell>
          <cell r="M418">
            <v>10.81977828</v>
          </cell>
          <cell r="N418">
            <v>19.358084219999999</v>
          </cell>
          <cell r="O418">
            <v>52.16</v>
          </cell>
          <cell r="P418">
            <v>10.81977828</v>
          </cell>
          <cell r="Q418">
            <v>79.400000000000006</v>
          </cell>
          <cell r="R418">
            <v>46.876771689999998</v>
          </cell>
          <cell r="S418">
            <v>16.7</v>
          </cell>
          <cell r="T418">
            <v>10.126631100000001</v>
          </cell>
          <cell r="U418">
            <v>8.3607732699999993</v>
          </cell>
          <cell r="V418">
            <v>8.3607732699999993</v>
          </cell>
          <cell r="W418">
            <v>55.2</v>
          </cell>
          <cell r="X418">
            <v>87.2</v>
          </cell>
          <cell r="Y418">
            <v>44.3</v>
          </cell>
          <cell r="Z418">
            <v>44.9</v>
          </cell>
          <cell r="AA418">
            <v>31.9</v>
          </cell>
          <cell r="AB418">
            <v>8.3607732699999993</v>
          </cell>
          <cell r="AC418">
            <v>1</v>
          </cell>
          <cell r="AD418">
            <v>272.20999999999998</v>
          </cell>
          <cell r="AE418">
            <v>60.368789890000002</v>
          </cell>
          <cell r="AF418">
            <v>75.101200000000006</v>
          </cell>
          <cell r="AG418">
            <v>0.22727273000000001</v>
          </cell>
          <cell r="AH418">
            <v>10.4</v>
          </cell>
          <cell r="AI418">
            <v>47760</v>
          </cell>
          <cell r="AJ418">
            <v>9.1</v>
          </cell>
        </row>
        <row r="419">
          <cell r="A419" t="str">
            <v>1102</v>
          </cell>
          <cell r="B419" t="str">
            <v>110203301</v>
          </cell>
          <cell r="C419" t="str">
            <v>105</v>
          </cell>
          <cell r="D419" t="str">
            <v>1102033</v>
          </cell>
          <cell r="E419" t="str">
            <v>1110</v>
          </cell>
          <cell r="F419" t="str">
            <v>11</v>
          </cell>
          <cell r="G419">
            <v>494.78877937999994</v>
          </cell>
          <cell r="H419">
            <v>500.14920311999992</v>
          </cell>
          <cell r="I419">
            <v>497.51091196999994</v>
          </cell>
          <cell r="J419">
            <v>30.208333329999999</v>
          </cell>
          <cell r="K419">
            <v>19.703103909999999</v>
          </cell>
          <cell r="L419">
            <v>7.5032896300000003</v>
          </cell>
          <cell r="M419">
            <v>9.4334839200000005</v>
          </cell>
          <cell r="N419">
            <v>19.358084219999999</v>
          </cell>
          <cell r="O419">
            <v>52.16</v>
          </cell>
          <cell r="P419">
            <v>9.3521003199999999</v>
          </cell>
          <cell r="Q419">
            <v>79.400000000000006</v>
          </cell>
          <cell r="R419">
            <v>46.852008089999998</v>
          </cell>
          <cell r="S419">
            <v>16.7</v>
          </cell>
          <cell r="T419">
            <v>10.126631100000001</v>
          </cell>
          <cell r="U419">
            <v>8.6511994699999999</v>
          </cell>
          <cell r="V419">
            <v>8.6511994699999999</v>
          </cell>
          <cell r="W419">
            <v>55.2</v>
          </cell>
          <cell r="X419">
            <v>87.2</v>
          </cell>
          <cell r="Y419">
            <v>44.3</v>
          </cell>
          <cell r="Z419">
            <v>44.9</v>
          </cell>
          <cell r="AA419">
            <v>31.9</v>
          </cell>
          <cell r="AB419">
            <v>8.6511994699999999</v>
          </cell>
          <cell r="AC419">
            <v>1</v>
          </cell>
          <cell r="AD419">
            <v>272.20999999999998</v>
          </cell>
          <cell r="AE419">
            <v>60.368789890000002</v>
          </cell>
          <cell r="AF419">
            <v>75.101200000000006</v>
          </cell>
          <cell r="AG419">
            <v>0.19514802439000459</v>
          </cell>
          <cell r="AH419">
            <v>10.4</v>
          </cell>
          <cell r="AI419">
            <v>47760</v>
          </cell>
          <cell r="AJ419">
            <v>9.1</v>
          </cell>
        </row>
        <row r="420">
          <cell r="A420" t="str">
            <v>1102</v>
          </cell>
          <cell r="B420" t="str">
            <v>110203401</v>
          </cell>
          <cell r="D420" t="str">
            <v>1102034</v>
          </cell>
          <cell r="E420" t="str">
            <v>1110</v>
          </cell>
          <cell r="F420" t="str">
            <v>11</v>
          </cell>
          <cell r="G420">
            <v>494.78877937999994</v>
          </cell>
          <cell r="H420">
            <v>500.14920311999992</v>
          </cell>
          <cell r="I420">
            <v>497.51091196999994</v>
          </cell>
          <cell r="J420">
            <v>30.208333329999999</v>
          </cell>
          <cell r="K420">
            <v>19.703103909999999</v>
          </cell>
          <cell r="L420">
            <v>7.1308988299999996</v>
          </cell>
          <cell r="M420">
            <v>10.81977828</v>
          </cell>
          <cell r="N420">
            <v>19.358084219999999</v>
          </cell>
          <cell r="O420">
            <v>52.16</v>
          </cell>
          <cell r="P420">
            <v>10.126631100000001</v>
          </cell>
          <cell r="Q420">
            <v>79.400000000000006</v>
          </cell>
          <cell r="R420">
            <v>46.876771689999998</v>
          </cell>
          <cell r="S420">
            <v>16.7</v>
          </cell>
          <cell r="T420">
            <v>10.126631100000001</v>
          </cell>
          <cell r="U420">
            <v>7.1308988299999996</v>
          </cell>
          <cell r="V420">
            <v>7.1308988299999996</v>
          </cell>
          <cell r="W420">
            <v>55.2</v>
          </cell>
          <cell r="X420">
            <v>87.2</v>
          </cell>
          <cell r="Y420">
            <v>44.3</v>
          </cell>
          <cell r="Z420">
            <v>44.9</v>
          </cell>
          <cell r="AA420">
            <v>31.9</v>
          </cell>
          <cell r="AB420">
            <v>7.1308988299999996</v>
          </cell>
          <cell r="AC420">
            <v>1</v>
          </cell>
          <cell r="AD420">
            <v>272.20999999999998</v>
          </cell>
          <cell r="AE420">
            <v>60.368789890000002</v>
          </cell>
          <cell r="AF420">
            <v>75.101200000000006</v>
          </cell>
          <cell r="AG420">
            <v>0.125</v>
          </cell>
          <cell r="AH420">
            <v>10.4</v>
          </cell>
          <cell r="AI420">
            <v>47760</v>
          </cell>
          <cell r="AJ420">
            <v>9.1</v>
          </cell>
        </row>
        <row r="421">
          <cell r="A421" t="str">
            <v>1102</v>
          </cell>
          <cell r="B421" t="str">
            <v>110203601</v>
          </cell>
          <cell r="D421" t="str">
            <v>1102036</v>
          </cell>
          <cell r="E421" t="str">
            <v>1110</v>
          </cell>
          <cell r="F421" t="str">
            <v>11</v>
          </cell>
          <cell r="G421">
            <v>494.78877937999994</v>
          </cell>
          <cell r="H421">
            <v>500.14920311999992</v>
          </cell>
          <cell r="I421">
            <v>497.51091196999994</v>
          </cell>
          <cell r="J421">
            <v>30.208333329999999</v>
          </cell>
          <cell r="K421">
            <v>19.703103909999999</v>
          </cell>
          <cell r="L421">
            <v>9.2313187800000005</v>
          </cell>
          <cell r="M421">
            <v>10.235628999999999</v>
          </cell>
          <cell r="N421">
            <v>19.358084219999999</v>
          </cell>
          <cell r="O421">
            <v>52.16</v>
          </cell>
          <cell r="P421">
            <v>9.7502198199999999</v>
          </cell>
          <cell r="Q421">
            <v>79.400000000000006</v>
          </cell>
          <cell r="R421">
            <v>46.876771689999998</v>
          </cell>
          <cell r="S421">
            <v>16.7</v>
          </cell>
          <cell r="T421">
            <v>9.7364880100000004</v>
          </cell>
          <cell r="U421">
            <v>8.9148949099999992</v>
          </cell>
          <cell r="V421">
            <v>8.8894461699999994</v>
          </cell>
          <cell r="W421">
            <v>55.2</v>
          </cell>
          <cell r="X421">
            <v>87.2</v>
          </cell>
          <cell r="Y421">
            <v>44.3</v>
          </cell>
          <cell r="Z421">
            <v>44.9</v>
          </cell>
          <cell r="AA421">
            <v>31.9</v>
          </cell>
          <cell r="AB421">
            <v>9.5551350199999998</v>
          </cell>
          <cell r="AC421">
            <v>0.24807962</v>
          </cell>
          <cell r="AD421">
            <v>272.20999999999998</v>
          </cell>
          <cell r="AE421">
            <v>60.368789890000002</v>
          </cell>
          <cell r="AF421">
            <v>75.101200000000006</v>
          </cell>
          <cell r="AG421">
            <v>0.25278572833018859</v>
          </cell>
          <cell r="AH421">
            <v>10.4</v>
          </cell>
          <cell r="AI421">
            <v>47760</v>
          </cell>
          <cell r="AJ421">
            <v>9.1</v>
          </cell>
        </row>
        <row r="422">
          <cell r="A422" t="str">
            <v>1102</v>
          </cell>
          <cell r="B422" t="str">
            <v>110203701</v>
          </cell>
          <cell r="C422" t="str">
            <v>105</v>
          </cell>
          <cell r="D422" t="str">
            <v>1102037</v>
          </cell>
          <cell r="E422" t="str">
            <v>1110</v>
          </cell>
          <cell r="F422" t="str">
            <v>11</v>
          </cell>
          <cell r="G422">
            <v>494.78877937999994</v>
          </cell>
          <cell r="H422">
            <v>500.14920311999992</v>
          </cell>
          <cell r="I422">
            <v>497.51091196999994</v>
          </cell>
          <cell r="J422">
            <v>30.208333329999999</v>
          </cell>
          <cell r="K422">
            <v>19.703103909999999</v>
          </cell>
          <cell r="L422">
            <v>8.4211227199999996</v>
          </cell>
          <cell r="M422">
            <v>9.5532915700000007</v>
          </cell>
          <cell r="N422">
            <v>19.358084219999999</v>
          </cell>
          <cell r="O422">
            <v>52.16</v>
          </cell>
          <cell r="P422">
            <v>9.4334839200000005</v>
          </cell>
          <cell r="Q422">
            <v>79.400000000000006</v>
          </cell>
          <cell r="R422">
            <v>46.852008089999998</v>
          </cell>
          <cell r="S422">
            <v>16.7</v>
          </cell>
          <cell r="T422">
            <v>10.11662117</v>
          </cell>
          <cell r="U422">
            <v>8.7003477300000007</v>
          </cell>
          <cell r="V422">
            <v>8.7003477300000007</v>
          </cell>
          <cell r="W422">
            <v>55.2</v>
          </cell>
          <cell r="X422">
            <v>87.2</v>
          </cell>
          <cell r="Y422">
            <v>44.3</v>
          </cell>
          <cell r="Z422">
            <v>44.9</v>
          </cell>
          <cell r="AA422">
            <v>31.9</v>
          </cell>
          <cell r="AB422">
            <v>8.4980103699999994</v>
          </cell>
          <cell r="AC422">
            <v>0.74188838999999995</v>
          </cell>
          <cell r="AD422">
            <v>272.20999999999998</v>
          </cell>
          <cell r="AE422">
            <v>60.368789890000002</v>
          </cell>
          <cell r="AF422">
            <v>75.101200000000006</v>
          </cell>
          <cell r="AG422">
            <v>0.23463494960473169</v>
          </cell>
          <cell r="AH422">
            <v>10.4</v>
          </cell>
          <cell r="AI422">
            <v>47760</v>
          </cell>
          <cell r="AJ422">
            <v>9.1</v>
          </cell>
        </row>
        <row r="423">
          <cell r="A423" t="str">
            <v>1102</v>
          </cell>
          <cell r="B423" t="str">
            <v>110203801</v>
          </cell>
          <cell r="D423" t="str">
            <v>1102038</v>
          </cell>
          <cell r="E423" t="str">
            <v>1110</v>
          </cell>
          <cell r="F423" t="str">
            <v>11</v>
          </cell>
          <cell r="G423">
            <v>494.78877937999994</v>
          </cell>
          <cell r="H423">
            <v>500.14920311999992</v>
          </cell>
          <cell r="I423">
            <v>497.51091196999994</v>
          </cell>
          <cell r="J423">
            <v>30.208333329999999</v>
          </cell>
          <cell r="K423">
            <v>19.703103909999999</v>
          </cell>
          <cell r="L423">
            <v>9.2883194099999997</v>
          </cell>
          <cell r="M423">
            <v>10.0047798</v>
          </cell>
          <cell r="N423">
            <v>19.358084219999999</v>
          </cell>
          <cell r="O423">
            <v>52.16</v>
          </cell>
          <cell r="P423">
            <v>9.4649050700000004</v>
          </cell>
          <cell r="Q423">
            <v>79.400000000000006</v>
          </cell>
          <cell r="R423">
            <v>46.876771689999998</v>
          </cell>
          <cell r="S423">
            <v>16.7</v>
          </cell>
          <cell r="T423">
            <v>9.9998880499999991</v>
          </cell>
          <cell r="U423">
            <v>9.35599794</v>
          </cell>
          <cell r="V423">
            <v>9.35599794</v>
          </cell>
          <cell r="W423">
            <v>55.2</v>
          </cell>
          <cell r="X423">
            <v>87.2</v>
          </cell>
          <cell r="Y423">
            <v>44.3</v>
          </cell>
          <cell r="Z423">
            <v>44.9</v>
          </cell>
          <cell r="AA423">
            <v>31.9</v>
          </cell>
          <cell r="AB423">
            <v>9.3157808800000002</v>
          </cell>
          <cell r="AC423">
            <v>0.63452730999999996</v>
          </cell>
          <cell r="AD423">
            <v>272.20999999999998</v>
          </cell>
          <cell r="AE423">
            <v>60.368789890000002</v>
          </cell>
          <cell r="AF423">
            <v>75.101200000000006</v>
          </cell>
          <cell r="AG423">
            <v>0.20068617969026342</v>
          </cell>
          <cell r="AH423">
            <v>10.4</v>
          </cell>
          <cell r="AI423">
            <v>47760</v>
          </cell>
          <cell r="AJ423">
            <v>9.1</v>
          </cell>
        </row>
        <row r="424">
          <cell r="A424" t="str">
            <v>1102</v>
          </cell>
          <cell r="B424" t="str">
            <v>110203901</v>
          </cell>
          <cell r="D424" t="str">
            <v>1102039</v>
          </cell>
          <cell r="E424" t="str">
            <v>1110</v>
          </cell>
          <cell r="F424" t="str">
            <v>11</v>
          </cell>
          <cell r="G424">
            <v>494.78877937999994</v>
          </cell>
          <cell r="H424">
            <v>500.14920311999992</v>
          </cell>
          <cell r="I424">
            <v>497.51091196999994</v>
          </cell>
          <cell r="J424">
            <v>30.208333329999999</v>
          </cell>
          <cell r="K424">
            <v>19.703103909999999</v>
          </cell>
          <cell r="L424">
            <v>9.5059162100000005</v>
          </cell>
          <cell r="M424">
            <v>10.27515455</v>
          </cell>
          <cell r="N424">
            <v>19.358084219999999</v>
          </cell>
          <cell r="O424">
            <v>52.16</v>
          </cell>
          <cell r="P424">
            <v>9.7387897799999994</v>
          </cell>
          <cell r="Q424">
            <v>79.400000000000006</v>
          </cell>
          <cell r="R424">
            <v>46.876771689999998</v>
          </cell>
          <cell r="S424">
            <v>16.7</v>
          </cell>
          <cell r="T424">
            <v>9.7295507499999996</v>
          </cell>
          <cell r="U424">
            <v>9.4537570300000002</v>
          </cell>
          <cell r="V424">
            <v>9.4537570300000002</v>
          </cell>
          <cell r="W424">
            <v>55.2</v>
          </cell>
          <cell r="X424">
            <v>87.2</v>
          </cell>
          <cell r="Y424">
            <v>44.3</v>
          </cell>
          <cell r="Z424">
            <v>44.9</v>
          </cell>
          <cell r="AA424">
            <v>31.9</v>
          </cell>
          <cell r="AB424">
            <v>9.6158054800000006</v>
          </cell>
          <cell r="AC424">
            <v>0.49572899999999998</v>
          </cell>
          <cell r="AD424">
            <v>272.20999999999998</v>
          </cell>
          <cell r="AE424">
            <v>60.368789890000002</v>
          </cell>
          <cell r="AF424">
            <v>75.101200000000006</v>
          </cell>
          <cell r="AG424">
            <v>0.17517568713882953</v>
          </cell>
          <cell r="AH424">
            <v>10.4</v>
          </cell>
          <cell r="AI424">
            <v>47760</v>
          </cell>
          <cell r="AJ424">
            <v>9.1</v>
          </cell>
        </row>
        <row r="425">
          <cell r="A425" t="str">
            <v>1102</v>
          </cell>
          <cell r="B425" t="str">
            <v>110204001</v>
          </cell>
          <cell r="C425" t="str">
            <v>105</v>
          </cell>
          <cell r="D425" t="str">
            <v>1102040</v>
          </cell>
          <cell r="E425" t="str">
            <v>1110</v>
          </cell>
          <cell r="F425" t="str">
            <v>11</v>
          </cell>
          <cell r="G425">
            <v>494.78877937999994</v>
          </cell>
          <cell r="H425">
            <v>500.14920311999992</v>
          </cell>
          <cell r="I425">
            <v>497.51091196999994</v>
          </cell>
          <cell r="J425">
            <v>30.208333329999999</v>
          </cell>
          <cell r="K425">
            <v>19.703103909999999</v>
          </cell>
          <cell r="L425">
            <v>8.7096300800000002</v>
          </cell>
          <cell r="M425">
            <v>9.3278567100000007</v>
          </cell>
          <cell r="N425">
            <v>19.358084219999999</v>
          </cell>
          <cell r="O425">
            <v>52.16</v>
          </cell>
          <cell r="P425">
            <v>9.2440652399999994</v>
          </cell>
          <cell r="Q425">
            <v>79.400000000000006</v>
          </cell>
          <cell r="R425">
            <v>46.852008089999998</v>
          </cell>
          <cell r="S425">
            <v>16.7</v>
          </cell>
          <cell r="T425">
            <v>9.7357787099999999</v>
          </cell>
          <cell r="U425">
            <v>9.0066317300000005</v>
          </cell>
          <cell r="V425">
            <v>8.1909088800000003</v>
          </cell>
          <cell r="W425">
            <v>55.2</v>
          </cell>
          <cell r="X425">
            <v>87.2</v>
          </cell>
          <cell r="Y425">
            <v>44.3</v>
          </cell>
          <cell r="Z425">
            <v>44.9</v>
          </cell>
          <cell r="AA425">
            <v>31.9</v>
          </cell>
          <cell r="AB425">
            <v>8.65189889</v>
          </cell>
          <cell r="AC425">
            <v>1.4311390000000002E-2</v>
          </cell>
          <cell r="AD425">
            <v>272.20999999999998</v>
          </cell>
          <cell r="AE425">
            <v>60.368789890000002</v>
          </cell>
          <cell r="AF425">
            <v>74.988310150000004</v>
          </cell>
          <cell r="AG425">
            <v>0.23227148981018825</v>
          </cell>
          <cell r="AH425">
            <v>10.4</v>
          </cell>
          <cell r="AI425">
            <v>47760</v>
          </cell>
          <cell r="AJ425">
            <v>9.1</v>
          </cell>
        </row>
        <row r="426">
          <cell r="A426" t="str">
            <v>1102</v>
          </cell>
          <cell r="B426" t="str">
            <v>110204101</v>
          </cell>
          <cell r="D426" t="str">
            <v>1102041</v>
          </cell>
          <cell r="E426" t="str">
            <v>1110</v>
          </cell>
          <cell r="F426" t="str">
            <v>11</v>
          </cell>
          <cell r="G426">
            <v>494.78877937999994</v>
          </cell>
          <cell r="H426">
            <v>500.14920311999992</v>
          </cell>
          <cell r="I426">
            <v>497.51091196999994</v>
          </cell>
          <cell r="J426">
            <v>30.208333329999999</v>
          </cell>
          <cell r="K426">
            <v>19.703103909999999</v>
          </cell>
          <cell r="L426">
            <v>8.9889452900000002</v>
          </cell>
          <cell r="M426">
            <v>10.59066696</v>
          </cell>
          <cell r="N426">
            <v>19.358084219999999</v>
          </cell>
          <cell r="O426">
            <v>52.16</v>
          </cell>
          <cell r="P426">
            <v>9.9728736799999993</v>
          </cell>
          <cell r="Q426">
            <v>79.400000000000006</v>
          </cell>
          <cell r="R426">
            <v>46.876771689999998</v>
          </cell>
          <cell r="S426">
            <v>16.7</v>
          </cell>
          <cell r="T426">
            <v>9.2305350799999992</v>
          </cell>
          <cell r="U426">
            <v>9.2291621300000006</v>
          </cell>
          <cell r="V426">
            <v>9.2291621300000006</v>
          </cell>
          <cell r="W426">
            <v>55.2</v>
          </cell>
          <cell r="X426">
            <v>87.2</v>
          </cell>
          <cell r="Y426">
            <v>44.3</v>
          </cell>
          <cell r="Z426">
            <v>44.9</v>
          </cell>
          <cell r="AA426">
            <v>31.9</v>
          </cell>
          <cell r="AB426">
            <v>9.4818168400000005</v>
          </cell>
          <cell r="AC426">
            <v>0.68715493000000005</v>
          </cell>
          <cell r="AD426">
            <v>272.20999999999998</v>
          </cell>
          <cell r="AE426">
            <v>60.368789890000002</v>
          </cell>
          <cell r="AF426">
            <v>75.101200000000006</v>
          </cell>
          <cell r="AG426">
            <v>0.19462310006575395</v>
          </cell>
          <cell r="AH426">
            <v>10.4</v>
          </cell>
          <cell r="AI426">
            <v>47760</v>
          </cell>
          <cell r="AJ426">
            <v>9.1</v>
          </cell>
        </row>
        <row r="427">
          <cell r="A427" t="str">
            <v>1102</v>
          </cell>
          <cell r="B427" t="str">
            <v>110204201</v>
          </cell>
          <cell r="D427" t="str">
            <v>1102042</v>
          </cell>
          <cell r="E427" t="str">
            <v>1110</v>
          </cell>
          <cell r="F427" t="str">
            <v>11</v>
          </cell>
          <cell r="G427">
            <v>494.78877937999994</v>
          </cell>
          <cell r="H427">
            <v>500.14920311999992</v>
          </cell>
          <cell r="I427">
            <v>497.51091196999994</v>
          </cell>
          <cell r="J427">
            <v>30.208333329999999</v>
          </cell>
          <cell r="K427">
            <v>19.703103909999999</v>
          </cell>
          <cell r="L427">
            <v>8.4140524299999999</v>
          </cell>
          <cell r="M427">
            <v>10.43016684</v>
          </cell>
          <cell r="N427">
            <v>19.358084219999999</v>
          </cell>
          <cell r="O427">
            <v>52.16</v>
          </cell>
          <cell r="P427">
            <v>10.083222429999999</v>
          </cell>
          <cell r="Q427">
            <v>79.400000000000006</v>
          </cell>
          <cell r="R427">
            <v>46.876771689999998</v>
          </cell>
          <cell r="S427">
            <v>16.7</v>
          </cell>
          <cell r="T427">
            <v>8.6685399400000005</v>
          </cell>
          <cell r="U427">
            <v>8.5591025900000002</v>
          </cell>
          <cell r="V427">
            <v>8.5552593899999998</v>
          </cell>
          <cell r="W427">
            <v>55.2</v>
          </cell>
          <cell r="X427">
            <v>87.2</v>
          </cell>
          <cell r="Y427">
            <v>44.3</v>
          </cell>
          <cell r="Z427">
            <v>44.9</v>
          </cell>
          <cell r="AA427">
            <v>31.9</v>
          </cell>
          <cell r="AB427">
            <v>8.9549318600000003</v>
          </cell>
          <cell r="AC427">
            <v>0.68212242999999995</v>
          </cell>
          <cell r="AD427">
            <v>272.20999999999998</v>
          </cell>
          <cell r="AE427">
            <v>60.368789890000002</v>
          </cell>
          <cell r="AF427">
            <v>75.101200000000006</v>
          </cell>
          <cell r="AG427">
            <v>0.13636364000000001</v>
          </cell>
          <cell r="AH427">
            <v>10.4</v>
          </cell>
          <cell r="AI427">
            <v>47760</v>
          </cell>
          <cell r="AJ427">
            <v>9.1</v>
          </cell>
        </row>
        <row r="428">
          <cell r="A428" t="str">
            <v>1102</v>
          </cell>
          <cell r="B428" t="str">
            <v>110204301</v>
          </cell>
          <cell r="D428" t="str">
            <v>1102043</v>
          </cell>
          <cell r="E428" t="str">
            <v>1110</v>
          </cell>
          <cell r="F428" t="str">
            <v>11</v>
          </cell>
          <cell r="G428">
            <v>494.78877937999994</v>
          </cell>
          <cell r="H428">
            <v>500.14920311999992</v>
          </cell>
          <cell r="I428">
            <v>497.51091196999994</v>
          </cell>
          <cell r="J428">
            <v>30.208333329999999</v>
          </cell>
          <cell r="K428">
            <v>19.703103909999999</v>
          </cell>
          <cell r="L428">
            <v>7.3065313999999999</v>
          </cell>
          <cell r="M428">
            <v>10.11451804</v>
          </cell>
          <cell r="N428">
            <v>19.358084219999999</v>
          </cell>
          <cell r="O428">
            <v>52.16</v>
          </cell>
          <cell r="P428">
            <v>9.9896652499999998</v>
          </cell>
          <cell r="Q428">
            <v>79.400000000000006</v>
          </cell>
          <cell r="R428">
            <v>46.876771689999998</v>
          </cell>
          <cell r="S428">
            <v>16.7</v>
          </cell>
          <cell r="T428">
            <v>8.74033674</v>
          </cell>
          <cell r="U428">
            <v>8.74033674</v>
          </cell>
          <cell r="V428">
            <v>8.74033674</v>
          </cell>
          <cell r="W428">
            <v>55.2</v>
          </cell>
          <cell r="X428">
            <v>87.2</v>
          </cell>
          <cell r="Y428">
            <v>44.3</v>
          </cell>
          <cell r="Z428">
            <v>44.9</v>
          </cell>
          <cell r="AA428">
            <v>31.9</v>
          </cell>
          <cell r="AB428">
            <v>9.6158054800000006</v>
          </cell>
          <cell r="AC428">
            <v>1</v>
          </cell>
          <cell r="AD428">
            <v>272.20999999999998</v>
          </cell>
          <cell r="AE428">
            <v>60.368789890000002</v>
          </cell>
          <cell r="AF428">
            <v>75.101200000000006</v>
          </cell>
          <cell r="AG428">
            <v>0.23356791075551064</v>
          </cell>
          <cell r="AH428">
            <v>10.4</v>
          </cell>
          <cell r="AI428">
            <v>47760</v>
          </cell>
          <cell r="AJ428">
            <v>9.1</v>
          </cell>
        </row>
        <row r="429">
          <cell r="A429" t="str">
            <v>1102</v>
          </cell>
          <cell r="B429" t="str">
            <v>110204401</v>
          </cell>
          <cell r="D429" t="str">
            <v>1102044</v>
          </cell>
          <cell r="E429" t="str">
            <v>1110</v>
          </cell>
          <cell r="F429" t="str">
            <v>11</v>
          </cell>
          <cell r="G429">
            <v>494.78877937999994</v>
          </cell>
          <cell r="H429">
            <v>500.14920311999992</v>
          </cell>
          <cell r="I429">
            <v>497.51091196999994</v>
          </cell>
          <cell r="J429">
            <v>30.208333329999999</v>
          </cell>
          <cell r="K429">
            <v>19.703103909999999</v>
          </cell>
          <cell r="L429">
            <v>8.7758583100000003</v>
          </cell>
          <cell r="M429">
            <v>10.10924076</v>
          </cell>
          <cell r="N429">
            <v>19.358084219999999</v>
          </cell>
          <cell r="O429">
            <v>52.16</v>
          </cell>
          <cell r="P429">
            <v>9.9577863299999994</v>
          </cell>
          <cell r="Q429">
            <v>79.400000000000006</v>
          </cell>
          <cell r="R429">
            <v>46.876771689999998</v>
          </cell>
          <cell r="S429">
            <v>16.7</v>
          </cell>
          <cell r="T429">
            <v>9.0650833599999991</v>
          </cell>
          <cell r="U429">
            <v>8.8359377899999991</v>
          </cell>
          <cell r="V429">
            <v>8.7596686699999999</v>
          </cell>
          <cell r="W429">
            <v>55.2</v>
          </cell>
          <cell r="X429">
            <v>87.2</v>
          </cell>
          <cell r="Y429">
            <v>44.3</v>
          </cell>
          <cell r="Z429">
            <v>44.9</v>
          </cell>
          <cell r="AA429">
            <v>31.9</v>
          </cell>
          <cell r="AB429">
            <v>8.6562592400000007</v>
          </cell>
          <cell r="AC429">
            <v>0.22668176999999998</v>
          </cell>
          <cell r="AD429">
            <v>272.20999999999998</v>
          </cell>
          <cell r="AE429">
            <v>60.368789890000002</v>
          </cell>
          <cell r="AF429">
            <v>75.101200000000006</v>
          </cell>
          <cell r="AG429">
            <v>0.22388674327049074</v>
          </cell>
          <cell r="AH429">
            <v>10.4</v>
          </cell>
          <cell r="AI429">
            <v>47760</v>
          </cell>
          <cell r="AJ429">
            <v>9.1</v>
          </cell>
        </row>
        <row r="430">
          <cell r="A430" t="str">
            <v>1102</v>
          </cell>
          <cell r="B430" t="str">
            <v>110204501</v>
          </cell>
          <cell r="D430" t="str">
            <v>1102045</v>
          </cell>
          <cell r="E430" t="str">
            <v>1110</v>
          </cell>
          <cell r="F430" t="str">
            <v>11</v>
          </cell>
          <cell r="G430">
            <v>494.78877937999994</v>
          </cell>
          <cell r="H430">
            <v>500.14920311999992</v>
          </cell>
          <cell r="I430">
            <v>497.51091196999994</v>
          </cell>
          <cell r="J430">
            <v>30.208333329999999</v>
          </cell>
          <cell r="K430">
            <v>19.703103909999999</v>
          </cell>
          <cell r="L430">
            <v>9.1142699</v>
          </cell>
          <cell r="M430">
            <v>10.81977828</v>
          </cell>
          <cell r="N430">
            <v>19.358084219999999</v>
          </cell>
          <cell r="O430">
            <v>52.16</v>
          </cell>
          <cell r="P430">
            <v>10.10430369</v>
          </cell>
          <cell r="Q430">
            <v>79.400000000000006</v>
          </cell>
          <cell r="R430">
            <v>46.876771689999998</v>
          </cell>
          <cell r="S430">
            <v>16.7</v>
          </cell>
          <cell r="T430">
            <v>9.4365193099999995</v>
          </cell>
          <cell r="U430">
            <v>9.2502339399999993</v>
          </cell>
          <cell r="V430">
            <v>9.2502339399999993</v>
          </cell>
          <cell r="W430">
            <v>55.2</v>
          </cell>
          <cell r="X430">
            <v>87.2</v>
          </cell>
          <cell r="Y430">
            <v>44.3</v>
          </cell>
          <cell r="Z430">
            <v>44.9</v>
          </cell>
          <cell r="AA430">
            <v>31.9</v>
          </cell>
          <cell r="AB430">
            <v>9.1655521899999997</v>
          </cell>
          <cell r="AC430">
            <v>6.5633609999999995E-2</v>
          </cell>
          <cell r="AD430">
            <v>272.20999999999998</v>
          </cell>
          <cell r="AE430">
            <v>60.368789890000002</v>
          </cell>
          <cell r="AF430">
            <v>75.101200000000006</v>
          </cell>
          <cell r="AG430">
            <v>0.2435882121646375</v>
          </cell>
          <cell r="AH430">
            <v>10.4</v>
          </cell>
          <cell r="AI430">
            <v>47760</v>
          </cell>
          <cell r="AJ430">
            <v>9.1</v>
          </cell>
        </row>
        <row r="431">
          <cell r="A431" t="str">
            <v>1102</v>
          </cell>
          <cell r="B431" t="str">
            <v>110204601</v>
          </cell>
          <cell r="D431" t="str">
            <v>1102046</v>
          </cell>
          <cell r="E431" t="str">
            <v>1110</v>
          </cell>
          <cell r="F431" t="str">
            <v>11</v>
          </cell>
          <cell r="G431">
            <v>494.78877937999994</v>
          </cell>
          <cell r="H431">
            <v>500.14920311999992</v>
          </cell>
          <cell r="I431">
            <v>497.51091196999994</v>
          </cell>
          <cell r="J431">
            <v>30.208333329999999</v>
          </cell>
          <cell r="K431">
            <v>19.703103909999999</v>
          </cell>
          <cell r="L431">
            <v>7.1785454799999995</v>
          </cell>
          <cell r="M431">
            <v>10.81977828</v>
          </cell>
          <cell r="N431">
            <v>19.358084219999999</v>
          </cell>
          <cell r="O431">
            <v>52.16</v>
          </cell>
          <cell r="P431">
            <v>10.126631100000001</v>
          </cell>
          <cell r="Q431">
            <v>79.400000000000006</v>
          </cell>
          <cell r="R431">
            <v>46.876771689999998</v>
          </cell>
          <cell r="S431">
            <v>16.7</v>
          </cell>
          <cell r="T431">
            <v>9.3398762899999994</v>
          </cell>
          <cell r="U431">
            <v>7.2108184499999997</v>
          </cell>
          <cell r="V431">
            <v>7.2108184499999997</v>
          </cell>
          <cell r="W431">
            <v>55.2</v>
          </cell>
          <cell r="X431">
            <v>87.2</v>
          </cell>
          <cell r="Y431">
            <v>44.3</v>
          </cell>
          <cell r="Z431">
            <v>44.9</v>
          </cell>
          <cell r="AA431">
            <v>31.9</v>
          </cell>
          <cell r="AB431">
            <v>7.2108184499999997</v>
          </cell>
          <cell r="AC431">
            <v>0</v>
          </cell>
          <cell r="AD431">
            <v>272.20999999999998</v>
          </cell>
          <cell r="AE431">
            <v>60.368789890000002</v>
          </cell>
          <cell r="AF431">
            <v>75.101200000000006</v>
          </cell>
          <cell r="AG431">
            <v>0</v>
          </cell>
          <cell r="AH431">
            <v>10.4</v>
          </cell>
          <cell r="AI431">
            <v>47760</v>
          </cell>
          <cell r="AJ431">
            <v>9.1</v>
          </cell>
        </row>
        <row r="432">
          <cell r="A432" t="str">
            <v>1102</v>
          </cell>
          <cell r="B432" t="str">
            <v>110204801</v>
          </cell>
          <cell r="C432" t="str">
            <v>105</v>
          </cell>
          <cell r="D432" t="str">
            <v>1102048</v>
          </cell>
          <cell r="E432" t="str">
            <v>1110</v>
          </cell>
          <cell r="F432" t="str">
            <v>11</v>
          </cell>
          <cell r="G432">
            <v>494.78877937999994</v>
          </cell>
          <cell r="H432">
            <v>500.14920311999992</v>
          </cell>
          <cell r="I432">
            <v>497.51091196999994</v>
          </cell>
          <cell r="J432">
            <v>30.208333329999999</v>
          </cell>
          <cell r="K432">
            <v>19.703103909999999</v>
          </cell>
          <cell r="L432">
            <v>8.4418228800000001</v>
          </cell>
          <cell r="M432">
            <v>9.0797760000000007</v>
          </cell>
          <cell r="N432">
            <v>19.358084219999999</v>
          </cell>
          <cell r="O432">
            <v>52.16</v>
          </cell>
          <cell r="P432">
            <v>8.5492730800000007</v>
          </cell>
          <cell r="Q432">
            <v>79.400000000000006</v>
          </cell>
          <cell r="R432">
            <v>46.852008089999998</v>
          </cell>
          <cell r="S432">
            <v>16.7</v>
          </cell>
          <cell r="T432">
            <v>9.9267645299999998</v>
          </cell>
          <cell r="U432">
            <v>8.5492730800000007</v>
          </cell>
          <cell r="V432">
            <v>8.4215629599999993</v>
          </cell>
          <cell r="W432">
            <v>55.2</v>
          </cell>
          <cell r="X432">
            <v>87.2</v>
          </cell>
          <cell r="Y432">
            <v>44.3</v>
          </cell>
          <cell r="Z432">
            <v>44.9</v>
          </cell>
          <cell r="AA432">
            <v>31.9</v>
          </cell>
          <cell r="AB432">
            <v>8.4215629599999993</v>
          </cell>
          <cell r="AC432">
            <v>0.92366968000000005</v>
          </cell>
          <cell r="AD432">
            <v>272.20999999999998</v>
          </cell>
          <cell r="AE432">
            <v>60.368789890000002</v>
          </cell>
          <cell r="AF432">
            <v>74.768987550000006</v>
          </cell>
          <cell r="AG432">
            <v>0.19116425097902523</v>
          </cell>
          <cell r="AH432">
            <v>10.4</v>
          </cell>
          <cell r="AI432">
            <v>47760</v>
          </cell>
          <cell r="AJ432">
            <v>9.1</v>
          </cell>
        </row>
        <row r="433">
          <cell r="A433" t="str">
            <v>1102</v>
          </cell>
          <cell r="B433" t="str">
            <v>110204901</v>
          </cell>
          <cell r="C433" t="str">
            <v>105</v>
          </cell>
          <cell r="D433" t="str">
            <v>1102049</v>
          </cell>
          <cell r="E433" t="str">
            <v>1110</v>
          </cell>
          <cell r="F433" t="str">
            <v>11</v>
          </cell>
          <cell r="G433">
            <v>494.78877937999994</v>
          </cell>
          <cell r="H433">
            <v>500.14920311999992</v>
          </cell>
          <cell r="I433">
            <v>497.51091196999994</v>
          </cell>
          <cell r="J433">
            <v>30.208333329999999</v>
          </cell>
          <cell r="K433">
            <v>19.703103909999999</v>
          </cell>
          <cell r="L433">
            <v>9.3791544499999997</v>
          </cell>
          <cell r="M433">
            <v>9.8425159999999998</v>
          </cell>
          <cell r="N433">
            <v>19.358084219999999</v>
          </cell>
          <cell r="O433">
            <v>52.16</v>
          </cell>
          <cell r="P433">
            <v>9.7363698299999992</v>
          </cell>
          <cell r="Q433">
            <v>79.400000000000006</v>
          </cell>
          <cell r="R433">
            <v>46.852008089999998</v>
          </cell>
          <cell r="S433">
            <v>16.7</v>
          </cell>
          <cell r="T433">
            <v>9.5947180299999992</v>
          </cell>
          <cell r="U433">
            <v>9.4680012900000001</v>
          </cell>
          <cell r="V433">
            <v>9.4385112699999993</v>
          </cell>
          <cell r="W433">
            <v>55.2</v>
          </cell>
          <cell r="X433">
            <v>87.2</v>
          </cell>
          <cell r="Y433">
            <v>44.3</v>
          </cell>
          <cell r="Z433">
            <v>44.9</v>
          </cell>
          <cell r="AA433">
            <v>31.9</v>
          </cell>
          <cell r="AB433">
            <v>9.1470810300000007</v>
          </cell>
          <cell r="AC433">
            <v>4.9460770000000001E-2</v>
          </cell>
          <cell r="AD433">
            <v>272.20999999999998</v>
          </cell>
          <cell r="AE433">
            <v>60.368789890000002</v>
          </cell>
          <cell r="AF433">
            <v>75.101200000000006</v>
          </cell>
          <cell r="AG433">
            <v>5.555555999999999E-2</v>
          </cell>
          <cell r="AH433">
            <v>10.4</v>
          </cell>
          <cell r="AI433">
            <v>47760</v>
          </cell>
          <cell r="AJ433">
            <v>9.1</v>
          </cell>
        </row>
        <row r="434">
          <cell r="A434" t="str">
            <v>1102</v>
          </cell>
          <cell r="B434" t="str">
            <v>110205001</v>
          </cell>
          <cell r="C434" t="str">
            <v>105</v>
          </cell>
          <cell r="D434" t="str">
            <v>1102050</v>
          </cell>
          <cell r="E434" t="str">
            <v>1110</v>
          </cell>
          <cell r="F434" t="str">
            <v>11</v>
          </cell>
          <cell r="G434">
            <v>494.78877937999994</v>
          </cell>
          <cell r="H434">
            <v>500.14920311999992</v>
          </cell>
          <cell r="I434">
            <v>497.51091196999994</v>
          </cell>
          <cell r="J434">
            <v>30.208333329999999</v>
          </cell>
          <cell r="K434">
            <v>19.703103909999999</v>
          </cell>
          <cell r="L434">
            <v>8.6798221099999999</v>
          </cell>
          <cell r="M434">
            <v>9.4334839200000005</v>
          </cell>
          <cell r="N434">
            <v>19.358084219999999</v>
          </cell>
          <cell r="O434">
            <v>52.16</v>
          </cell>
          <cell r="P434">
            <v>9.1086398200000005</v>
          </cell>
          <cell r="Q434">
            <v>79.400000000000006</v>
          </cell>
          <cell r="R434">
            <v>46.852008089999998</v>
          </cell>
          <cell r="S434">
            <v>16.7</v>
          </cell>
          <cell r="T434">
            <v>9.8389490300000002</v>
          </cell>
          <cell r="U434">
            <v>9.1086398200000005</v>
          </cell>
          <cell r="V434">
            <v>9.0047911299999992</v>
          </cell>
          <cell r="W434">
            <v>55.2</v>
          </cell>
          <cell r="X434">
            <v>87.2</v>
          </cell>
          <cell r="Y434">
            <v>44.3</v>
          </cell>
          <cell r="Z434">
            <v>44.9</v>
          </cell>
          <cell r="AA434">
            <v>31.9</v>
          </cell>
          <cell r="AB434">
            <v>8.8855792900000008</v>
          </cell>
          <cell r="AC434">
            <v>0.55478481999999996</v>
          </cell>
          <cell r="AD434">
            <v>272.20999999999998</v>
          </cell>
          <cell r="AE434">
            <v>60.368789890000002</v>
          </cell>
          <cell r="AF434">
            <v>75.101200000000006</v>
          </cell>
          <cell r="AG434">
            <v>0.21955720496380599</v>
          </cell>
          <cell r="AH434">
            <v>10.4</v>
          </cell>
          <cell r="AI434">
            <v>47760</v>
          </cell>
          <cell r="AJ434">
            <v>9.1</v>
          </cell>
        </row>
        <row r="435">
          <cell r="A435" t="str">
            <v>1102</v>
          </cell>
          <cell r="B435" t="str">
            <v>110205101</v>
          </cell>
          <cell r="D435" t="str">
            <v>1102051</v>
          </cell>
          <cell r="E435" t="str">
            <v>1110</v>
          </cell>
          <cell r="F435" t="str">
            <v>11</v>
          </cell>
          <cell r="G435">
            <v>494.78877937999994</v>
          </cell>
          <cell r="H435">
            <v>500.14920311999992</v>
          </cell>
          <cell r="I435">
            <v>497.51091196999994</v>
          </cell>
          <cell r="J435">
            <v>30.208333329999999</v>
          </cell>
          <cell r="K435">
            <v>19.703103909999999</v>
          </cell>
          <cell r="L435">
            <v>9.4151570099999997</v>
          </cell>
          <cell r="M435">
            <v>10.117509630000001</v>
          </cell>
          <cell r="N435">
            <v>19.358084219999999</v>
          </cell>
          <cell r="O435">
            <v>52.16</v>
          </cell>
          <cell r="P435">
            <v>9.7564366099999997</v>
          </cell>
          <cell r="Q435">
            <v>79.400000000000006</v>
          </cell>
          <cell r="R435">
            <v>46.876771689999998</v>
          </cell>
          <cell r="S435">
            <v>16.7</v>
          </cell>
          <cell r="T435">
            <v>9.8267684800000001</v>
          </cell>
          <cell r="U435">
            <v>7.5663110099999997</v>
          </cell>
          <cell r="V435">
            <v>7.5663110099999997</v>
          </cell>
          <cell r="W435">
            <v>55.2</v>
          </cell>
          <cell r="X435">
            <v>87.2</v>
          </cell>
          <cell r="Y435">
            <v>44.3</v>
          </cell>
          <cell r="Z435">
            <v>44.9</v>
          </cell>
          <cell r="AA435">
            <v>31.9</v>
          </cell>
          <cell r="AB435">
            <v>9.6158054800000006</v>
          </cell>
          <cell r="AC435">
            <v>0.55804140999999996</v>
          </cell>
          <cell r="AD435">
            <v>272.20999999999998</v>
          </cell>
          <cell r="AE435">
            <v>60.368789890000002</v>
          </cell>
          <cell r="AF435">
            <v>75.101200000000006</v>
          </cell>
          <cell r="AG435">
            <v>8.3333329999999997E-2</v>
          </cell>
          <cell r="AH435">
            <v>10.4</v>
          </cell>
          <cell r="AI435">
            <v>47760</v>
          </cell>
          <cell r="AJ435">
            <v>9.1</v>
          </cell>
        </row>
        <row r="436">
          <cell r="A436" t="str">
            <v>1102</v>
          </cell>
          <cell r="B436" t="str">
            <v>110205201</v>
          </cell>
          <cell r="C436" t="str">
            <v>105</v>
          </cell>
          <cell r="D436" t="str">
            <v>1102052</v>
          </cell>
          <cell r="E436" t="str">
            <v>1110</v>
          </cell>
          <cell r="F436" t="str">
            <v>11</v>
          </cell>
          <cell r="G436">
            <v>494.78877937999994</v>
          </cell>
          <cell r="H436">
            <v>500.14920311999992</v>
          </cell>
          <cell r="I436">
            <v>497.51091196999994</v>
          </cell>
          <cell r="J436">
            <v>30.208333329999999</v>
          </cell>
          <cell r="K436">
            <v>19.703103909999999</v>
          </cell>
          <cell r="L436">
            <v>8.8748676399999997</v>
          </cell>
          <cell r="M436">
            <v>9.7297887099999993</v>
          </cell>
          <cell r="N436">
            <v>19.358084219999999</v>
          </cell>
          <cell r="O436">
            <v>52.16</v>
          </cell>
          <cell r="P436">
            <v>9.6803439999999998</v>
          </cell>
          <cell r="Q436">
            <v>79.400000000000006</v>
          </cell>
          <cell r="R436">
            <v>46.852008089999998</v>
          </cell>
          <cell r="S436">
            <v>16.7</v>
          </cell>
          <cell r="T436">
            <v>9.8231447999999997</v>
          </cell>
          <cell r="U436">
            <v>9.6681448900000007</v>
          </cell>
          <cell r="V436">
            <v>9.3392611500000005</v>
          </cell>
          <cell r="W436">
            <v>55.2</v>
          </cell>
          <cell r="X436">
            <v>87.2</v>
          </cell>
          <cell r="Y436">
            <v>44.3</v>
          </cell>
          <cell r="Z436">
            <v>44.9</v>
          </cell>
          <cell r="AA436">
            <v>31.9</v>
          </cell>
          <cell r="AB436">
            <v>9.3844617299999999</v>
          </cell>
          <cell r="AC436">
            <v>0.61814230000000003</v>
          </cell>
          <cell r="AD436">
            <v>272.20999999999998</v>
          </cell>
          <cell r="AE436">
            <v>60.368789890000002</v>
          </cell>
          <cell r="AF436">
            <v>75.072639159999994</v>
          </cell>
          <cell r="AG436">
            <v>8.3333329999999997E-2</v>
          </cell>
          <cell r="AH436">
            <v>10.4</v>
          </cell>
          <cell r="AI436">
            <v>47760</v>
          </cell>
          <cell r="AJ436">
            <v>9.1</v>
          </cell>
        </row>
        <row r="437">
          <cell r="A437" t="str">
            <v>1102</v>
          </cell>
          <cell r="B437" t="str">
            <v>110205401</v>
          </cell>
          <cell r="C437" t="str">
            <v>105</v>
          </cell>
          <cell r="D437" t="str">
            <v>1102054</v>
          </cell>
          <cell r="E437" t="str">
            <v>1110</v>
          </cell>
          <cell r="F437" t="str">
            <v>11</v>
          </cell>
          <cell r="G437">
            <v>494.78877937999994</v>
          </cell>
          <cell r="H437">
            <v>500.14920311999992</v>
          </cell>
          <cell r="I437">
            <v>497.51091196999994</v>
          </cell>
          <cell r="J437">
            <v>30.208333329999999</v>
          </cell>
          <cell r="K437">
            <v>19.703103909999999</v>
          </cell>
          <cell r="L437">
            <v>8.8768237600000006</v>
          </cell>
          <cell r="M437">
            <v>9.6462053500000007</v>
          </cell>
          <cell r="N437">
            <v>19.358084219999999</v>
          </cell>
          <cell r="O437">
            <v>52.16</v>
          </cell>
          <cell r="P437">
            <v>9.7094172499999996</v>
          </cell>
          <cell r="Q437">
            <v>79.400000000000006</v>
          </cell>
          <cell r="R437">
            <v>46.852008089999998</v>
          </cell>
          <cell r="S437">
            <v>16.7</v>
          </cell>
          <cell r="T437">
            <v>9.5126647200000001</v>
          </cell>
          <cell r="U437">
            <v>9.4955193100000006</v>
          </cell>
          <cell r="V437">
            <v>9.31973275</v>
          </cell>
          <cell r="W437">
            <v>55.2</v>
          </cell>
          <cell r="X437">
            <v>87.2</v>
          </cell>
          <cell r="Y437">
            <v>44.3</v>
          </cell>
          <cell r="Z437">
            <v>44.9</v>
          </cell>
          <cell r="AA437">
            <v>31.9</v>
          </cell>
          <cell r="AB437">
            <v>9.3496674399999993</v>
          </cell>
          <cell r="AC437">
            <v>6.6178319999999999E-2</v>
          </cell>
          <cell r="AD437">
            <v>272.20999999999998</v>
          </cell>
          <cell r="AE437">
            <v>60.368789890000002</v>
          </cell>
          <cell r="AF437">
            <v>75.328297239999998</v>
          </cell>
          <cell r="AG437">
            <v>8.3333329999999997E-2</v>
          </cell>
          <cell r="AH437">
            <v>10.4</v>
          </cell>
          <cell r="AI437">
            <v>47760</v>
          </cell>
          <cell r="AJ437">
            <v>9.1</v>
          </cell>
        </row>
        <row r="438">
          <cell r="A438" t="str">
            <v>1102</v>
          </cell>
          <cell r="B438" t="str">
            <v>110205601</v>
          </cell>
          <cell r="C438" t="str">
            <v>105</v>
          </cell>
          <cell r="D438" t="str">
            <v>1102056</v>
          </cell>
          <cell r="E438" t="str">
            <v>1110</v>
          </cell>
          <cell r="F438" t="str">
            <v>11</v>
          </cell>
          <cell r="G438">
            <v>494.78877937999994</v>
          </cell>
          <cell r="H438">
            <v>500.14920311999992</v>
          </cell>
          <cell r="I438">
            <v>497.51091196999994</v>
          </cell>
          <cell r="J438">
            <v>30.208333329999999</v>
          </cell>
          <cell r="K438">
            <v>19.703103909999999</v>
          </cell>
          <cell r="L438">
            <v>8.9662285100000005</v>
          </cell>
          <cell r="M438">
            <v>9.8222232700000003</v>
          </cell>
          <cell r="N438">
            <v>19.358084219999999</v>
          </cell>
          <cell r="O438">
            <v>52.16</v>
          </cell>
          <cell r="P438">
            <v>9.9467864800000001</v>
          </cell>
          <cell r="Q438">
            <v>79.400000000000006</v>
          </cell>
          <cell r="R438">
            <v>46.852008089999998</v>
          </cell>
          <cell r="S438">
            <v>16.7</v>
          </cell>
          <cell r="T438">
            <v>8.9983840100000005</v>
          </cell>
          <cell r="U438">
            <v>8.9983840100000005</v>
          </cell>
          <cell r="V438">
            <v>8.9983840100000005</v>
          </cell>
          <cell r="W438">
            <v>55.2</v>
          </cell>
          <cell r="X438">
            <v>87.2</v>
          </cell>
          <cell r="Y438">
            <v>44.3</v>
          </cell>
          <cell r="Z438">
            <v>44.9</v>
          </cell>
          <cell r="AA438">
            <v>31.9</v>
          </cell>
          <cell r="AB438">
            <v>8.8097135400000006</v>
          </cell>
          <cell r="AC438">
            <v>0</v>
          </cell>
          <cell r="AD438">
            <v>272.20999999999998</v>
          </cell>
          <cell r="AE438">
            <v>60.368789890000002</v>
          </cell>
          <cell r="AF438">
            <v>75.331100000000006</v>
          </cell>
          <cell r="AG438">
            <v>0.2357350731043876</v>
          </cell>
          <cell r="AH438">
            <v>10.4</v>
          </cell>
          <cell r="AI438">
            <v>47760</v>
          </cell>
          <cell r="AJ438">
            <v>9.1</v>
          </cell>
        </row>
        <row r="439">
          <cell r="A439" t="str">
            <v>1102</v>
          </cell>
          <cell r="B439" t="str">
            <v>110205801</v>
          </cell>
          <cell r="D439" t="str">
            <v>1102058</v>
          </cell>
          <cell r="E439" t="str">
            <v>1110</v>
          </cell>
          <cell r="F439" t="str">
            <v>11</v>
          </cell>
          <cell r="G439">
            <v>494.78877937999994</v>
          </cell>
          <cell r="H439">
            <v>500.14920311999992</v>
          </cell>
          <cell r="I439">
            <v>497.51091196999994</v>
          </cell>
          <cell r="J439">
            <v>30.208333329999999</v>
          </cell>
          <cell r="K439">
            <v>19.703103909999999</v>
          </cell>
          <cell r="L439">
            <v>9.0570726399999995</v>
          </cell>
          <cell r="M439">
            <v>9.7629027700000002</v>
          </cell>
          <cell r="N439">
            <v>19.358084219999999</v>
          </cell>
          <cell r="O439">
            <v>52.16</v>
          </cell>
          <cell r="P439">
            <v>10.33873797</v>
          </cell>
          <cell r="Q439">
            <v>79.400000000000006</v>
          </cell>
          <cell r="R439">
            <v>46.876771689999998</v>
          </cell>
          <cell r="S439">
            <v>16.7</v>
          </cell>
          <cell r="T439">
            <v>9.0988500000000005</v>
          </cell>
          <cell r="U439">
            <v>9.0988500000000005</v>
          </cell>
          <cell r="V439">
            <v>9.0988500000000005</v>
          </cell>
          <cell r="W439">
            <v>55.2</v>
          </cell>
          <cell r="X439">
            <v>87.2</v>
          </cell>
          <cell r="Y439">
            <v>44.3</v>
          </cell>
          <cell r="Z439">
            <v>44.9</v>
          </cell>
          <cell r="AA439">
            <v>31.9</v>
          </cell>
          <cell r="AB439">
            <v>8.7135820099999997</v>
          </cell>
          <cell r="AC439">
            <v>0.67508767999999997</v>
          </cell>
          <cell r="AD439">
            <v>272.20999999999998</v>
          </cell>
          <cell r="AE439">
            <v>60.368789890000002</v>
          </cell>
          <cell r="AF439">
            <v>75.331100000000006</v>
          </cell>
          <cell r="AG439">
            <v>0.18134129886346878</v>
          </cell>
          <cell r="AH439">
            <v>10.4</v>
          </cell>
          <cell r="AI439">
            <v>47760</v>
          </cell>
          <cell r="AJ439">
            <v>9.1</v>
          </cell>
        </row>
        <row r="440">
          <cell r="A440" t="str">
            <v>1102</v>
          </cell>
          <cell r="B440" t="str">
            <v>110205901</v>
          </cell>
          <cell r="D440" t="str">
            <v>1102059</v>
          </cell>
          <cell r="E440" t="str">
            <v>1110</v>
          </cell>
          <cell r="F440" t="str">
            <v>11</v>
          </cell>
          <cell r="G440">
            <v>494.78877937999994</v>
          </cell>
          <cell r="H440">
            <v>500.14920311999992</v>
          </cell>
          <cell r="I440">
            <v>497.51091196999994</v>
          </cell>
          <cell r="J440">
            <v>30.208333329999999</v>
          </cell>
          <cell r="K440">
            <v>19.703103909999999</v>
          </cell>
          <cell r="L440">
            <v>8.7342381800000002</v>
          </cell>
          <cell r="M440">
            <v>9.8389490300000002</v>
          </cell>
          <cell r="N440">
            <v>19.358084219999999</v>
          </cell>
          <cell r="O440">
            <v>52.16</v>
          </cell>
          <cell r="P440">
            <v>10.126631100000001</v>
          </cell>
          <cell r="Q440">
            <v>79.400000000000006</v>
          </cell>
          <cell r="R440">
            <v>46.876771689999998</v>
          </cell>
          <cell r="S440">
            <v>16.7</v>
          </cell>
          <cell r="T440">
            <v>8.7342381800000002</v>
          </cell>
          <cell r="U440">
            <v>8.7342381800000002</v>
          </cell>
          <cell r="V440">
            <v>8.7342381800000002</v>
          </cell>
          <cell r="W440">
            <v>55.2</v>
          </cell>
          <cell r="X440">
            <v>87.2</v>
          </cell>
          <cell r="Y440">
            <v>44.3</v>
          </cell>
          <cell r="Z440">
            <v>44.9</v>
          </cell>
          <cell r="AA440">
            <v>31.9</v>
          </cell>
          <cell r="AB440">
            <v>7.1308988299999996</v>
          </cell>
          <cell r="AC440">
            <v>1</v>
          </cell>
          <cell r="AD440">
            <v>272.20999999999998</v>
          </cell>
          <cell r="AE440">
            <v>60.368789890000002</v>
          </cell>
          <cell r="AF440">
            <v>75.331100000000006</v>
          </cell>
          <cell r="AG440">
            <v>0.16402934585264387</v>
          </cell>
          <cell r="AH440">
            <v>10.4</v>
          </cell>
          <cell r="AI440">
            <v>47760</v>
          </cell>
          <cell r="AJ440">
            <v>9.1</v>
          </cell>
        </row>
        <row r="441">
          <cell r="A441" t="str">
            <v>1102</v>
          </cell>
          <cell r="B441" t="str">
            <v>110206501</v>
          </cell>
          <cell r="C441" t="str">
            <v>105</v>
          </cell>
          <cell r="D441" t="str">
            <v>1102065</v>
          </cell>
          <cell r="E441" t="str">
            <v>1110</v>
          </cell>
          <cell r="F441" t="str">
            <v>11</v>
          </cell>
          <cell r="G441">
            <v>494.78877937999994</v>
          </cell>
          <cell r="H441">
            <v>500.14920311999992</v>
          </cell>
          <cell r="I441">
            <v>497.51091196999994</v>
          </cell>
          <cell r="J441">
            <v>30.208333329999999</v>
          </cell>
          <cell r="K441">
            <v>19.703103909999999</v>
          </cell>
          <cell r="L441">
            <v>8.5171931900000004</v>
          </cell>
          <cell r="M441">
            <v>9.3464434500000007</v>
          </cell>
          <cell r="N441">
            <v>19.358084219999999</v>
          </cell>
          <cell r="O441">
            <v>52.16</v>
          </cell>
          <cell r="P441">
            <v>9.1458018499999998</v>
          </cell>
          <cell r="Q441">
            <v>79.400000000000006</v>
          </cell>
          <cell r="R441">
            <v>46.852008089999998</v>
          </cell>
          <cell r="S441">
            <v>16.7</v>
          </cell>
          <cell r="T441">
            <v>9.8389490300000002</v>
          </cell>
          <cell r="U441">
            <v>9.1458018499999998</v>
          </cell>
          <cell r="V441">
            <v>8.5171931900000004</v>
          </cell>
          <cell r="W441">
            <v>55.2</v>
          </cell>
          <cell r="X441">
            <v>87.2</v>
          </cell>
          <cell r="Y441">
            <v>44.3</v>
          </cell>
          <cell r="Z441">
            <v>44.9</v>
          </cell>
          <cell r="AA441">
            <v>31.9</v>
          </cell>
          <cell r="AB441">
            <v>8.6349762299999995</v>
          </cell>
          <cell r="AC441">
            <v>1</v>
          </cell>
          <cell r="AD441">
            <v>272.20999999999998</v>
          </cell>
          <cell r="AE441">
            <v>60.368789890000002</v>
          </cell>
          <cell r="AF441">
            <v>75.101200000000006</v>
          </cell>
          <cell r="AG441">
            <v>0.21166864995177298</v>
          </cell>
          <cell r="AH441">
            <v>10.4</v>
          </cell>
          <cell r="AI441">
            <v>47760</v>
          </cell>
          <cell r="AJ441">
            <v>9.1</v>
          </cell>
        </row>
        <row r="442">
          <cell r="A442" t="str">
            <v>1102</v>
          </cell>
          <cell r="B442" t="str">
            <v>110207001</v>
          </cell>
          <cell r="C442" t="str">
            <v>105</v>
          </cell>
          <cell r="D442" t="str">
            <v>1102070</v>
          </cell>
          <cell r="E442" t="str">
            <v>1110</v>
          </cell>
          <cell r="F442" t="str">
            <v>11</v>
          </cell>
          <cell r="G442">
            <v>494.78877937999994</v>
          </cell>
          <cell r="H442">
            <v>500.14920311999992</v>
          </cell>
          <cell r="I442">
            <v>497.51091196999994</v>
          </cell>
          <cell r="J442">
            <v>30.208333329999999</v>
          </cell>
          <cell r="K442">
            <v>19.703103909999999</v>
          </cell>
          <cell r="L442">
            <v>8.74033674</v>
          </cell>
          <cell r="M442">
            <v>9.2280820499999994</v>
          </cell>
          <cell r="N442">
            <v>19.358084219999999</v>
          </cell>
          <cell r="O442">
            <v>52.16</v>
          </cell>
          <cell r="P442">
            <v>9.0707334199999998</v>
          </cell>
          <cell r="Q442">
            <v>79.400000000000006</v>
          </cell>
          <cell r="R442">
            <v>46.852008089999998</v>
          </cell>
          <cell r="S442">
            <v>16.7</v>
          </cell>
          <cell r="T442">
            <v>9.8505086300000002</v>
          </cell>
          <cell r="U442">
            <v>8.7191539599999999</v>
          </cell>
          <cell r="V442">
            <v>8.3859449000000001</v>
          </cell>
          <cell r="W442">
            <v>55.2</v>
          </cell>
          <cell r="X442">
            <v>87.2</v>
          </cell>
          <cell r="Y442">
            <v>44.3</v>
          </cell>
          <cell r="Z442">
            <v>44.9</v>
          </cell>
          <cell r="AA442">
            <v>31.9</v>
          </cell>
          <cell r="AB442">
            <v>8.74033674</v>
          </cell>
          <cell r="AC442">
            <v>0.74536374000000005</v>
          </cell>
          <cell r="AD442">
            <v>272.20999999999998</v>
          </cell>
          <cell r="AE442">
            <v>60.368789890000002</v>
          </cell>
          <cell r="AF442">
            <v>75.101200000000006</v>
          </cell>
          <cell r="AG442">
            <v>0.24418407826199476</v>
          </cell>
          <cell r="AH442">
            <v>10.4</v>
          </cell>
          <cell r="AI442">
            <v>47760</v>
          </cell>
          <cell r="AJ442">
            <v>9.1</v>
          </cell>
        </row>
        <row r="443">
          <cell r="A443" t="str">
            <v>1102</v>
          </cell>
          <cell r="B443" t="str">
            <v>110207501</v>
          </cell>
          <cell r="C443" t="str">
            <v>105</v>
          </cell>
          <cell r="D443" t="str">
            <v>1102075</v>
          </cell>
          <cell r="E443" t="str">
            <v>1110</v>
          </cell>
          <cell r="F443" t="str">
            <v>11</v>
          </cell>
          <cell r="G443">
            <v>494.78877937999994</v>
          </cell>
          <cell r="H443">
            <v>500.14920311999992</v>
          </cell>
          <cell r="I443">
            <v>497.51091196999994</v>
          </cell>
          <cell r="J443">
            <v>30.208333329999999</v>
          </cell>
          <cell r="K443">
            <v>19.703103909999999</v>
          </cell>
          <cell r="L443">
            <v>7.1853870200000003</v>
          </cell>
          <cell r="M443">
            <v>7.8628820299999997</v>
          </cell>
          <cell r="N443">
            <v>19.358084219999999</v>
          </cell>
          <cell r="O443">
            <v>52.16</v>
          </cell>
          <cell r="P443">
            <v>8.0186254699999999</v>
          </cell>
          <cell r="Q443">
            <v>79.400000000000006</v>
          </cell>
          <cell r="R443">
            <v>46.852008089999998</v>
          </cell>
          <cell r="S443">
            <v>16.7</v>
          </cell>
          <cell r="T443">
            <v>10.07958142</v>
          </cell>
          <cell r="U443">
            <v>7.3833681499999999</v>
          </cell>
          <cell r="V443">
            <v>7.2108184499999997</v>
          </cell>
          <cell r="W443">
            <v>55.2</v>
          </cell>
          <cell r="X443">
            <v>87.2</v>
          </cell>
          <cell r="Y443">
            <v>44.3</v>
          </cell>
          <cell r="Z443">
            <v>44.9</v>
          </cell>
          <cell r="AA443">
            <v>31.9</v>
          </cell>
          <cell r="AB443">
            <v>7.33432935</v>
          </cell>
          <cell r="AC443">
            <v>0.92614008000000003</v>
          </cell>
          <cell r="AD443">
            <v>272.20999999999998</v>
          </cell>
          <cell r="AE443">
            <v>60.368789890000002</v>
          </cell>
          <cell r="AF443">
            <v>70.758359229999996</v>
          </cell>
          <cell r="AG443">
            <v>0.15853659000000001</v>
          </cell>
          <cell r="AH443">
            <v>10.4</v>
          </cell>
          <cell r="AI443">
            <v>47760</v>
          </cell>
          <cell r="AJ443">
            <v>9.1</v>
          </cell>
        </row>
        <row r="444">
          <cell r="A444" t="str">
            <v>1102</v>
          </cell>
          <cell r="B444" t="str">
            <v>110208001</v>
          </cell>
          <cell r="C444" t="str">
            <v>105</v>
          </cell>
          <cell r="D444" t="str">
            <v>1102080</v>
          </cell>
          <cell r="E444" t="str">
            <v>1110</v>
          </cell>
          <cell r="F444" t="str">
            <v>11</v>
          </cell>
          <cell r="G444">
            <v>494.78877937999994</v>
          </cell>
          <cell r="H444">
            <v>500.14920311999992</v>
          </cell>
          <cell r="I444">
            <v>497.51091196999994</v>
          </cell>
          <cell r="J444">
            <v>30.208333329999999</v>
          </cell>
          <cell r="K444">
            <v>19.703103909999999</v>
          </cell>
          <cell r="L444">
            <v>8.0176371599999996</v>
          </cell>
          <cell r="M444">
            <v>8.6269440599999996</v>
          </cell>
          <cell r="N444">
            <v>19.358084219999999</v>
          </cell>
          <cell r="O444">
            <v>52.16</v>
          </cell>
          <cell r="P444">
            <v>8.5585270500000004</v>
          </cell>
          <cell r="Q444">
            <v>79.400000000000006</v>
          </cell>
          <cell r="R444">
            <v>46.852008089999998</v>
          </cell>
          <cell r="S444">
            <v>16.7</v>
          </cell>
          <cell r="T444">
            <v>10.121658760000001</v>
          </cell>
          <cell r="U444">
            <v>8.3301404600000009</v>
          </cell>
          <cell r="V444">
            <v>7.8054746300000009</v>
          </cell>
          <cell r="W444">
            <v>55.2</v>
          </cell>
          <cell r="X444">
            <v>87.2</v>
          </cell>
          <cell r="Y444">
            <v>44.3</v>
          </cell>
          <cell r="Z444">
            <v>44.9</v>
          </cell>
          <cell r="AA444">
            <v>31.9</v>
          </cell>
          <cell r="AB444">
            <v>8.1376881799999996</v>
          </cell>
          <cell r="AC444">
            <v>0.99911923999999996</v>
          </cell>
          <cell r="AD444">
            <v>272.20999999999998</v>
          </cell>
          <cell r="AE444">
            <v>60.368789890000002</v>
          </cell>
          <cell r="AF444">
            <v>75.331100000000006</v>
          </cell>
          <cell r="AG444">
            <v>7.5471700000000003E-2</v>
          </cell>
          <cell r="AH444">
            <v>10.4</v>
          </cell>
          <cell r="AI444">
            <v>47760</v>
          </cell>
          <cell r="AJ444">
            <v>9.1</v>
          </cell>
        </row>
        <row r="445">
          <cell r="A445" t="str">
            <v>1102</v>
          </cell>
          <cell r="B445" t="str">
            <v>110208501</v>
          </cell>
          <cell r="C445" t="str">
            <v>105</v>
          </cell>
          <cell r="D445" t="str">
            <v>1102085</v>
          </cell>
          <cell r="E445" t="str">
            <v>1110</v>
          </cell>
          <cell r="F445" t="str">
            <v>11</v>
          </cell>
          <cell r="G445">
            <v>494.78877937999994</v>
          </cell>
          <cell r="H445">
            <v>500.14920311999992</v>
          </cell>
          <cell r="I445">
            <v>497.51091196999994</v>
          </cell>
          <cell r="J445">
            <v>30.208333329999999</v>
          </cell>
          <cell r="K445">
            <v>19.703103909999999</v>
          </cell>
          <cell r="L445">
            <v>7.8005726500000012</v>
          </cell>
          <cell r="M445">
            <v>9.0594011999999999</v>
          </cell>
          <cell r="N445">
            <v>19.358084219999999</v>
          </cell>
          <cell r="O445">
            <v>52.16</v>
          </cell>
          <cell r="P445">
            <v>8.7319819400000007</v>
          </cell>
          <cell r="Q445">
            <v>79.400000000000006</v>
          </cell>
          <cell r="R445">
            <v>46.852008089999998</v>
          </cell>
          <cell r="S445">
            <v>16.7</v>
          </cell>
          <cell r="T445">
            <v>10.120975140000001</v>
          </cell>
          <cell r="U445">
            <v>7.7672639999999999</v>
          </cell>
          <cell r="V445">
            <v>7.8375543600000004</v>
          </cell>
          <cell r="W445">
            <v>55.2</v>
          </cell>
          <cell r="X445">
            <v>87.2</v>
          </cell>
          <cell r="Y445">
            <v>44.3</v>
          </cell>
          <cell r="Z445">
            <v>44.9</v>
          </cell>
          <cell r="AA445">
            <v>31.9</v>
          </cell>
          <cell r="AB445">
            <v>7.8758791599999993</v>
          </cell>
          <cell r="AC445">
            <v>0.96206914999999993</v>
          </cell>
          <cell r="AD445">
            <v>272.20999999999998</v>
          </cell>
          <cell r="AE445">
            <v>60.368789890000002</v>
          </cell>
          <cell r="AF445">
            <v>75.101200000000006</v>
          </cell>
          <cell r="AG445">
            <v>0.12149532999999998</v>
          </cell>
          <cell r="AH445">
            <v>10.4</v>
          </cell>
          <cell r="AI445">
            <v>47760</v>
          </cell>
          <cell r="AJ445">
            <v>9.1</v>
          </cell>
        </row>
        <row r="446">
          <cell r="A446" t="str">
            <v>1103</v>
          </cell>
          <cell r="B446" t="str">
            <v>110300101</v>
          </cell>
          <cell r="D446" t="str">
            <v>1103001</v>
          </cell>
          <cell r="E446" t="str">
            <v>1110</v>
          </cell>
          <cell r="F446" t="str">
            <v>11</v>
          </cell>
          <cell r="G446">
            <v>494.78877937999994</v>
          </cell>
          <cell r="H446">
            <v>500.14920311999992</v>
          </cell>
          <cell r="I446">
            <v>497.51091196999994</v>
          </cell>
          <cell r="J446">
            <v>30.208333329999999</v>
          </cell>
          <cell r="K446">
            <v>19.703103909999999</v>
          </cell>
          <cell r="L446">
            <v>8.8440478999999996</v>
          </cell>
          <cell r="M446">
            <v>10.380249539999999</v>
          </cell>
          <cell r="N446">
            <v>19.358084219999999</v>
          </cell>
          <cell r="O446">
            <v>52.16</v>
          </cell>
          <cell r="P446">
            <v>10.232467509999999</v>
          </cell>
          <cell r="Q446">
            <v>79.400000000000006</v>
          </cell>
          <cell r="R446">
            <v>46.876771689999998</v>
          </cell>
          <cell r="S446">
            <v>16.7</v>
          </cell>
          <cell r="T446">
            <v>10.25456687</v>
          </cell>
          <cell r="U446">
            <v>8.8757064400000001</v>
          </cell>
          <cell r="V446">
            <v>8.8807245800000008</v>
          </cell>
          <cell r="W446">
            <v>55.2</v>
          </cell>
          <cell r="X446">
            <v>87.2</v>
          </cell>
          <cell r="Y446">
            <v>44.3</v>
          </cell>
          <cell r="Z446">
            <v>44.9</v>
          </cell>
          <cell r="AA446">
            <v>31.9</v>
          </cell>
          <cell r="AB446">
            <v>9.0603311000000009</v>
          </cell>
          <cell r="AC446">
            <v>0.52093749</v>
          </cell>
          <cell r="AD446">
            <v>272.20999999999998</v>
          </cell>
          <cell r="AE446">
            <v>60.368789890000002</v>
          </cell>
          <cell r="AF446">
            <v>75.101200000000006</v>
          </cell>
          <cell r="AG446">
            <v>0.18418449614275392</v>
          </cell>
          <cell r="AH446">
            <v>10.4</v>
          </cell>
          <cell r="AI446">
            <v>47760</v>
          </cell>
          <cell r="AJ446">
            <v>9.1</v>
          </cell>
        </row>
        <row r="447">
          <cell r="A447" t="str">
            <v>1103</v>
          </cell>
          <cell r="B447" t="str">
            <v>110300501</v>
          </cell>
          <cell r="D447" t="str">
            <v>1103005</v>
          </cell>
          <cell r="E447" t="str">
            <v>1110</v>
          </cell>
          <cell r="F447" t="str">
            <v>11</v>
          </cell>
          <cell r="G447">
            <v>494.78877937999994</v>
          </cell>
          <cell r="H447">
            <v>500.14920311999992</v>
          </cell>
          <cell r="I447">
            <v>497.51091196999994</v>
          </cell>
          <cell r="J447">
            <v>30.208333329999999</v>
          </cell>
          <cell r="K447">
            <v>19.703103909999999</v>
          </cell>
          <cell r="L447">
            <v>7.3414838500000004</v>
          </cell>
          <cell r="M447">
            <v>9.8423034000000005</v>
          </cell>
          <cell r="N447">
            <v>19.358084219999999</v>
          </cell>
          <cell r="O447">
            <v>52.16</v>
          </cell>
          <cell r="P447">
            <v>9.8445864400000005</v>
          </cell>
          <cell r="Q447">
            <v>79.400000000000006</v>
          </cell>
          <cell r="R447">
            <v>46.876771689999998</v>
          </cell>
          <cell r="S447">
            <v>16.7</v>
          </cell>
          <cell r="T447">
            <v>9.8445864400000005</v>
          </cell>
          <cell r="U447">
            <v>7.3414838500000004</v>
          </cell>
          <cell r="V447">
            <v>7.5755846499999988</v>
          </cell>
          <cell r="W447">
            <v>55.2</v>
          </cell>
          <cell r="X447">
            <v>87.2</v>
          </cell>
          <cell r="Y447">
            <v>44.3</v>
          </cell>
          <cell r="Z447">
            <v>44.9</v>
          </cell>
          <cell r="AA447">
            <v>31.9</v>
          </cell>
          <cell r="AB447">
            <v>9.8234698399999996</v>
          </cell>
          <cell r="AC447">
            <v>0.62925615000000001</v>
          </cell>
          <cell r="AD447">
            <v>272.20999999999998</v>
          </cell>
          <cell r="AE447">
            <v>60.368789890000002</v>
          </cell>
          <cell r="AF447">
            <v>75.101200000000006</v>
          </cell>
          <cell r="AG447">
            <v>0.4</v>
          </cell>
          <cell r="AH447">
            <v>10.4</v>
          </cell>
          <cell r="AI447">
            <v>47760</v>
          </cell>
          <cell r="AJ447">
            <v>9.1</v>
          </cell>
        </row>
        <row r="448">
          <cell r="A448" t="str">
            <v>1103</v>
          </cell>
          <cell r="B448" t="str">
            <v>110300601</v>
          </cell>
          <cell r="D448" t="str">
            <v>1103006</v>
          </cell>
          <cell r="E448" t="str">
            <v>1110</v>
          </cell>
          <cell r="F448" t="str">
            <v>11</v>
          </cell>
          <cell r="G448">
            <v>494.78877937999994</v>
          </cell>
          <cell r="H448">
            <v>500.14920311999992</v>
          </cell>
          <cell r="I448">
            <v>497.51091196999994</v>
          </cell>
          <cell r="J448">
            <v>30.208333329999999</v>
          </cell>
          <cell r="K448">
            <v>19.703103909999999</v>
          </cell>
          <cell r="L448">
            <v>8.7688853299999998</v>
          </cell>
          <cell r="M448">
            <v>9.8124681500000008</v>
          </cell>
          <cell r="N448">
            <v>19.358084219999999</v>
          </cell>
          <cell r="O448">
            <v>52.16</v>
          </cell>
          <cell r="P448">
            <v>9.7172784500000002</v>
          </cell>
          <cell r="Q448">
            <v>79.400000000000006</v>
          </cell>
          <cell r="R448">
            <v>46.876771689999998</v>
          </cell>
          <cell r="S448">
            <v>16.7</v>
          </cell>
          <cell r="T448">
            <v>9.8106592900000003</v>
          </cell>
          <cell r="U448">
            <v>8.8703820699999998</v>
          </cell>
          <cell r="V448">
            <v>8.6736839900000007</v>
          </cell>
          <cell r="W448">
            <v>55.2</v>
          </cell>
          <cell r="X448">
            <v>87.2</v>
          </cell>
          <cell r="Y448">
            <v>44.3</v>
          </cell>
          <cell r="Z448">
            <v>44.9</v>
          </cell>
          <cell r="AA448">
            <v>31.9</v>
          </cell>
          <cell r="AB448">
            <v>9.5832822899999996</v>
          </cell>
          <cell r="AC448">
            <v>0.44148928999999998</v>
          </cell>
          <cell r="AD448">
            <v>272.20999999999998</v>
          </cell>
          <cell r="AE448">
            <v>60.368789890000002</v>
          </cell>
          <cell r="AF448">
            <v>75.101200000000006</v>
          </cell>
          <cell r="AG448">
            <v>0.25</v>
          </cell>
          <cell r="AH448">
            <v>10.4</v>
          </cell>
          <cell r="AI448">
            <v>47760</v>
          </cell>
          <cell r="AJ448">
            <v>9.1</v>
          </cell>
        </row>
        <row r="449">
          <cell r="A449" t="str">
            <v>1103</v>
          </cell>
          <cell r="B449" t="str">
            <v>110300801</v>
          </cell>
          <cell r="D449" t="str">
            <v>1103008</v>
          </cell>
          <cell r="E449" t="str">
            <v>1110</v>
          </cell>
          <cell r="F449" t="str">
            <v>11</v>
          </cell>
          <cell r="G449">
            <v>494.78877937999994</v>
          </cell>
          <cell r="H449">
            <v>500.14920311999992</v>
          </cell>
          <cell r="I449">
            <v>497.51091196999994</v>
          </cell>
          <cell r="J449">
            <v>30.208333329999999</v>
          </cell>
          <cell r="K449">
            <v>19.703103909999999</v>
          </cell>
          <cell r="L449">
            <v>7.2011708800000012</v>
          </cell>
          <cell r="M449">
            <v>9.8389490300000002</v>
          </cell>
          <cell r="N449">
            <v>19.358084219999999</v>
          </cell>
          <cell r="O449">
            <v>52.16</v>
          </cell>
          <cell r="P449">
            <v>9.4719351100000004</v>
          </cell>
          <cell r="Q449">
            <v>79.400000000000006</v>
          </cell>
          <cell r="R449">
            <v>46.876771689999998</v>
          </cell>
          <cell r="S449">
            <v>16.7</v>
          </cell>
          <cell r="T449">
            <v>9.8389490300000002</v>
          </cell>
          <cell r="U449">
            <v>9.4334839200000005</v>
          </cell>
          <cell r="V449">
            <v>7.2668273499999998</v>
          </cell>
          <cell r="W449">
            <v>55.2</v>
          </cell>
          <cell r="X449">
            <v>87.2</v>
          </cell>
          <cell r="Y449">
            <v>44.3</v>
          </cell>
          <cell r="Z449">
            <v>44.9</v>
          </cell>
          <cell r="AA449">
            <v>31.9</v>
          </cell>
          <cell r="AB449">
            <v>9.6158054800000006</v>
          </cell>
          <cell r="AC449">
            <v>1</v>
          </cell>
          <cell r="AD449">
            <v>272.20999999999998</v>
          </cell>
          <cell r="AE449">
            <v>60.368789890000002</v>
          </cell>
          <cell r="AF449">
            <v>75.101200000000006</v>
          </cell>
          <cell r="AG449">
            <v>0</v>
          </cell>
          <cell r="AH449">
            <v>10.4</v>
          </cell>
          <cell r="AI449">
            <v>47760</v>
          </cell>
          <cell r="AJ449">
            <v>9.1</v>
          </cell>
        </row>
        <row r="450">
          <cell r="A450" t="str">
            <v>1103</v>
          </cell>
          <cell r="B450" t="str">
            <v>110300901</v>
          </cell>
          <cell r="D450" t="str">
            <v>1103009</v>
          </cell>
          <cell r="E450" t="str">
            <v>1110</v>
          </cell>
          <cell r="F450" t="str">
            <v>11</v>
          </cell>
          <cell r="G450">
            <v>494.78877937999994</v>
          </cell>
          <cell r="H450">
            <v>500.14920311999992</v>
          </cell>
          <cell r="I450">
            <v>497.51091196999994</v>
          </cell>
          <cell r="J450">
            <v>30.208333329999999</v>
          </cell>
          <cell r="K450">
            <v>19.703103909999999</v>
          </cell>
          <cell r="L450">
            <v>9.1784368199999999</v>
          </cell>
          <cell r="M450">
            <v>9.4850131900000001</v>
          </cell>
          <cell r="N450">
            <v>19.358084219999999</v>
          </cell>
          <cell r="O450">
            <v>52.16</v>
          </cell>
          <cell r="P450">
            <v>9.3854694599999995</v>
          </cell>
          <cell r="Q450">
            <v>79.400000000000006</v>
          </cell>
          <cell r="R450">
            <v>46.876771689999998</v>
          </cell>
          <cell r="S450">
            <v>16.7</v>
          </cell>
          <cell r="T450">
            <v>9.4928842699999993</v>
          </cell>
          <cell r="U450">
            <v>8.7033407500000006</v>
          </cell>
          <cell r="V450">
            <v>8.5703547400000009</v>
          </cell>
          <cell r="W450">
            <v>55.2</v>
          </cell>
          <cell r="X450">
            <v>87.2</v>
          </cell>
          <cell r="Y450">
            <v>44.3</v>
          </cell>
          <cell r="Z450">
            <v>44.9</v>
          </cell>
          <cell r="AA450">
            <v>31.9</v>
          </cell>
          <cell r="AB450">
            <v>9.3695638799999994</v>
          </cell>
          <cell r="AC450">
            <v>0.52763048999999995</v>
          </cell>
          <cell r="AD450">
            <v>272.20999999999998</v>
          </cell>
          <cell r="AE450">
            <v>60.368789890000002</v>
          </cell>
          <cell r="AF450">
            <v>75.101200000000006</v>
          </cell>
          <cell r="AG450">
            <v>0.21403721143982021</v>
          </cell>
          <cell r="AH450">
            <v>10.4</v>
          </cell>
          <cell r="AI450">
            <v>47760</v>
          </cell>
          <cell r="AJ450">
            <v>9.1</v>
          </cell>
        </row>
        <row r="451">
          <cell r="A451" t="str">
            <v>1103</v>
          </cell>
          <cell r="B451" t="str">
            <v>110301001</v>
          </cell>
          <cell r="D451" t="str">
            <v>1103010</v>
          </cell>
          <cell r="E451" t="str">
            <v>1110</v>
          </cell>
          <cell r="F451" t="str">
            <v>11</v>
          </cell>
          <cell r="G451">
            <v>494.78877937999994</v>
          </cell>
          <cell r="H451">
            <v>500.14920311999992</v>
          </cell>
          <cell r="I451">
            <v>497.51091196999994</v>
          </cell>
          <cell r="J451">
            <v>30.208333329999999</v>
          </cell>
          <cell r="K451">
            <v>19.703103909999999</v>
          </cell>
          <cell r="L451">
            <v>9.4334839200000005</v>
          </cell>
          <cell r="M451">
            <v>9.4334839200000005</v>
          </cell>
          <cell r="N451">
            <v>19.358084219999999</v>
          </cell>
          <cell r="O451">
            <v>52.16</v>
          </cell>
          <cell r="P451">
            <v>9.4334839200000005</v>
          </cell>
          <cell r="Q451">
            <v>79.400000000000006</v>
          </cell>
          <cell r="R451">
            <v>46.876771689999998</v>
          </cell>
          <cell r="S451">
            <v>16.7</v>
          </cell>
          <cell r="T451">
            <v>9.4334839200000005</v>
          </cell>
          <cell r="U451">
            <v>7.8240460100000009</v>
          </cell>
          <cell r="V451">
            <v>7.8240460100000009</v>
          </cell>
          <cell r="W451">
            <v>55.2</v>
          </cell>
          <cell r="X451">
            <v>87.2</v>
          </cell>
          <cell r="Y451">
            <v>44.3</v>
          </cell>
          <cell r="Z451">
            <v>44.9</v>
          </cell>
          <cell r="AA451">
            <v>31.9</v>
          </cell>
          <cell r="AB451">
            <v>9.0768089799999991</v>
          </cell>
          <cell r="AC451">
            <v>1</v>
          </cell>
          <cell r="AD451">
            <v>272.20999999999998</v>
          </cell>
          <cell r="AE451">
            <v>60.368789890000002</v>
          </cell>
          <cell r="AF451">
            <v>75.101200000000006</v>
          </cell>
          <cell r="AG451">
            <v>0.23611116137473481</v>
          </cell>
          <cell r="AH451">
            <v>10.4</v>
          </cell>
          <cell r="AI451">
            <v>47760</v>
          </cell>
          <cell r="AJ451">
            <v>9.1</v>
          </cell>
        </row>
        <row r="452">
          <cell r="A452" t="str">
            <v>1103</v>
          </cell>
          <cell r="B452" t="str">
            <v>110301101</v>
          </cell>
          <cell r="D452" t="str">
            <v>1103011</v>
          </cell>
          <cell r="E452" t="str">
            <v>1110</v>
          </cell>
          <cell r="F452" t="str">
            <v>11</v>
          </cell>
          <cell r="G452">
            <v>494.78877937999994</v>
          </cell>
          <cell r="H452">
            <v>500.14920311999992</v>
          </cell>
          <cell r="I452">
            <v>497.51091196999994</v>
          </cell>
          <cell r="J452">
            <v>30.208333329999999</v>
          </cell>
          <cell r="K452">
            <v>19.703103909999999</v>
          </cell>
          <cell r="L452">
            <v>8.8563760400000007</v>
          </cell>
          <cell r="M452">
            <v>9.2785596100000003</v>
          </cell>
          <cell r="N452">
            <v>19.358084219999999</v>
          </cell>
          <cell r="O452">
            <v>52.16</v>
          </cell>
          <cell r="P452">
            <v>9.0029471300000008</v>
          </cell>
          <cell r="Q452">
            <v>79.400000000000006</v>
          </cell>
          <cell r="R452">
            <v>46.876771689999998</v>
          </cell>
          <cell r="S452">
            <v>16.7</v>
          </cell>
          <cell r="T452">
            <v>9.4362002300000007</v>
          </cell>
          <cell r="U452">
            <v>8.9277121699999995</v>
          </cell>
          <cell r="V452">
            <v>8.7663942800000001</v>
          </cell>
          <cell r="W452">
            <v>55.2</v>
          </cell>
          <cell r="X452">
            <v>87.2</v>
          </cell>
          <cell r="Y452">
            <v>44.3</v>
          </cell>
          <cell r="Z452">
            <v>44.9</v>
          </cell>
          <cell r="AA452">
            <v>31.9</v>
          </cell>
          <cell r="AB452">
            <v>8.7846215300000008</v>
          </cell>
          <cell r="AC452">
            <v>0.56566074</v>
          </cell>
          <cell r="AD452">
            <v>272.20999999999998</v>
          </cell>
          <cell r="AE452">
            <v>60.368789890000002</v>
          </cell>
          <cell r="AF452">
            <v>75.101200000000006</v>
          </cell>
          <cell r="AG452">
            <v>0.11111111</v>
          </cell>
          <cell r="AH452">
            <v>10.4</v>
          </cell>
          <cell r="AI452">
            <v>47760</v>
          </cell>
          <cell r="AJ452">
            <v>9.1</v>
          </cell>
        </row>
        <row r="453">
          <cell r="A453" t="str">
            <v>1103</v>
          </cell>
          <cell r="B453" t="str">
            <v>110301201</v>
          </cell>
          <cell r="D453" t="str">
            <v>1103012</v>
          </cell>
          <cell r="E453" t="str">
            <v>1110</v>
          </cell>
          <cell r="F453" t="str">
            <v>11</v>
          </cell>
          <cell r="G453">
            <v>494.78877937999994</v>
          </cell>
          <cell r="H453">
            <v>500.14920311999992</v>
          </cell>
          <cell r="I453">
            <v>497.51091196999994</v>
          </cell>
          <cell r="J453">
            <v>30.208333329999999</v>
          </cell>
          <cell r="K453">
            <v>19.703103909999999</v>
          </cell>
          <cell r="L453">
            <v>8.5436403599999995</v>
          </cell>
          <cell r="M453">
            <v>9.2320040100000007</v>
          </cell>
          <cell r="N453">
            <v>19.358084219999999</v>
          </cell>
          <cell r="O453">
            <v>52.16</v>
          </cell>
          <cell r="P453">
            <v>8.6497991600000006</v>
          </cell>
          <cell r="Q453">
            <v>79.400000000000006</v>
          </cell>
          <cell r="R453">
            <v>46.876771689999998</v>
          </cell>
          <cell r="S453">
            <v>16.7</v>
          </cell>
          <cell r="T453">
            <v>9.3598804399999995</v>
          </cell>
          <cell r="U453">
            <v>8.5567984500000005</v>
          </cell>
          <cell r="V453">
            <v>8.4759544400000006</v>
          </cell>
          <cell r="W453">
            <v>55.2</v>
          </cell>
          <cell r="X453">
            <v>87.2</v>
          </cell>
          <cell r="Y453">
            <v>44.3</v>
          </cell>
          <cell r="Z453">
            <v>44.9</v>
          </cell>
          <cell r="AA453">
            <v>31.9</v>
          </cell>
          <cell r="AB453">
            <v>8.3751686900000006</v>
          </cell>
          <cell r="AC453">
            <v>1</v>
          </cell>
          <cell r="AD453">
            <v>272.20999999999998</v>
          </cell>
          <cell r="AE453">
            <v>60.368789890000002</v>
          </cell>
          <cell r="AF453">
            <v>75.101200000000006</v>
          </cell>
          <cell r="AG453">
            <v>8.3333329999999997E-2</v>
          </cell>
          <cell r="AH453">
            <v>10.4</v>
          </cell>
          <cell r="AI453">
            <v>47760</v>
          </cell>
          <cell r="AJ453">
            <v>9.1</v>
          </cell>
        </row>
        <row r="454">
          <cell r="A454" t="str">
            <v>1103</v>
          </cell>
          <cell r="B454" t="str">
            <v>110301301</v>
          </cell>
          <cell r="D454" t="str">
            <v>1103013</v>
          </cell>
          <cell r="E454" t="str">
            <v>1110</v>
          </cell>
          <cell r="F454" t="str">
            <v>11</v>
          </cell>
          <cell r="G454">
            <v>494.78877937999994</v>
          </cell>
          <cell r="H454">
            <v>500.14920311999992</v>
          </cell>
          <cell r="I454">
            <v>497.51091196999994</v>
          </cell>
          <cell r="J454">
            <v>30.208333329999999</v>
          </cell>
          <cell r="K454">
            <v>19.703103909999999</v>
          </cell>
          <cell r="L454">
            <v>9.4334839200000005</v>
          </cell>
          <cell r="M454">
            <v>9.4334839200000005</v>
          </cell>
          <cell r="N454">
            <v>19.358084219999999</v>
          </cell>
          <cell r="O454">
            <v>52.16</v>
          </cell>
          <cell r="P454">
            <v>9.4334839200000005</v>
          </cell>
          <cell r="Q454">
            <v>79.400000000000006</v>
          </cell>
          <cell r="R454">
            <v>46.876771689999998</v>
          </cell>
          <cell r="S454">
            <v>16.7</v>
          </cell>
          <cell r="T454">
            <v>9.4334839200000005</v>
          </cell>
          <cell r="U454">
            <v>7.5908521199999992</v>
          </cell>
          <cell r="V454">
            <v>7.5908521199999992</v>
          </cell>
          <cell r="W454">
            <v>55.2</v>
          </cell>
          <cell r="X454">
            <v>87.2</v>
          </cell>
          <cell r="Y454">
            <v>44.3</v>
          </cell>
          <cell r="Z454">
            <v>44.9</v>
          </cell>
          <cell r="AA454">
            <v>31.9</v>
          </cell>
          <cell r="AB454">
            <v>9.0768089799999991</v>
          </cell>
          <cell r="AC454">
            <v>1</v>
          </cell>
          <cell r="AD454">
            <v>272.20999999999998</v>
          </cell>
          <cell r="AE454">
            <v>60.368789890000002</v>
          </cell>
          <cell r="AF454">
            <v>75.101200000000006</v>
          </cell>
          <cell r="AG454">
            <v>0.21230750481077182</v>
          </cell>
          <cell r="AH454">
            <v>10.4</v>
          </cell>
          <cell r="AI454">
            <v>47760</v>
          </cell>
          <cell r="AJ454">
            <v>9.1</v>
          </cell>
        </row>
        <row r="455">
          <cell r="A455" t="str">
            <v>1103</v>
          </cell>
          <cell r="B455" t="str">
            <v>110301401</v>
          </cell>
          <cell r="D455" t="str">
            <v>1103014</v>
          </cell>
          <cell r="E455" t="str">
            <v>1110</v>
          </cell>
          <cell r="F455" t="str">
            <v>11</v>
          </cell>
          <cell r="G455">
            <v>494.78877937999994</v>
          </cell>
          <cell r="H455">
            <v>500.14920311999992</v>
          </cell>
          <cell r="I455">
            <v>497.51091196999994</v>
          </cell>
          <cell r="J455">
            <v>30.208333329999999</v>
          </cell>
          <cell r="K455">
            <v>19.703103909999999</v>
          </cell>
          <cell r="L455">
            <v>7.1308988299999996</v>
          </cell>
          <cell r="M455">
            <v>9.4334839200000005</v>
          </cell>
          <cell r="N455">
            <v>19.358084219999999</v>
          </cell>
          <cell r="O455">
            <v>52.16</v>
          </cell>
          <cell r="P455">
            <v>7.8240460100000009</v>
          </cell>
          <cell r="Q455">
            <v>79.400000000000006</v>
          </cell>
          <cell r="R455">
            <v>46.876771689999998</v>
          </cell>
          <cell r="S455">
            <v>16.7</v>
          </cell>
          <cell r="T455">
            <v>9.6677652199999997</v>
          </cell>
          <cell r="U455">
            <v>7.1499168400000004</v>
          </cell>
          <cell r="V455">
            <v>7.1499168400000004</v>
          </cell>
          <cell r="W455">
            <v>55.2</v>
          </cell>
          <cell r="X455">
            <v>87.2</v>
          </cell>
          <cell r="Y455">
            <v>44.3</v>
          </cell>
          <cell r="Z455">
            <v>44.9</v>
          </cell>
          <cell r="AA455">
            <v>31.9</v>
          </cell>
          <cell r="AB455">
            <v>7.17011954</v>
          </cell>
          <cell r="AC455">
            <v>1</v>
          </cell>
          <cell r="AD455">
            <v>272.20999999999998</v>
          </cell>
          <cell r="AE455">
            <v>60.368789890000002</v>
          </cell>
          <cell r="AF455">
            <v>75.101200000000006</v>
          </cell>
          <cell r="AG455">
            <v>6.6666669999999997E-2</v>
          </cell>
          <cell r="AH455">
            <v>10.4</v>
          </cell>
          <cell r="AI455">
            <v>47760</v>
          </cell>
          <cell r="AJ455">
            <v>9.1</v>
          </cell>
        </row>
        <row r="456">
          <cell r="A456" t="str">
            <v>1103</v>
          </cell>
          <cell r="B456" t="str">
            <v>110301601</v>
          </cell>
          <cell r="D456" t="str">
            <v>1103016</v>
          </cell>
          <cell r="E456" t="str">
            <v>1110</v>
          </cell>
          <cell r="F456" t="str">
            <v>11</v>
          </cell>
          <cell r="G456">
            <v>494.78877937999994</v>
          </cell>
          <cell r="H456">
            <v>500.14920311999992</v>
          </cell>
          <cell r="I456">
            <v>497.51091196999994</v>
          </cell>
          <cell r="J456">
            <v>30.208333329999999</v>
          </cell>
          <cell r="K456">
            <v>19.703103909999999</v>
          </cell>
          <cell r="L456">
            <v>9.38286409</v>
          </cell>
          <cell r="M456">
            <v>9.8383621899999998</v>
          </cell>
          <cell r="N456">
            <v>19.358084219999999</v>
          </cell>
          <cell r="O456">
            <v>52.16</v>
          </cell>
          <cell r="P456">
            <v>9.4927334800000001</v>
          </cell>
          <cell r="Q456">
            <v>79.400000000000006</v>
          </cell>
          <cell r="R456">
            <v>46.876771689999998</v>
          </cell>
          <cell r="S456">
            <v>16.7</v>
          </cell>
          <cell r="T456">
            <v>9.8820596100000007</v>
          </cell>
          <cell r="U456">
            <v>9.38286409</v>
          </cell>
          <cell r="V456">
            <v>9.38286409</v>
          </cell>
          <cell r="W456">
            <v>55.2</v>
          </cell>
          <cell r="X456">
            <v>87.2</v>
          </cell>
          <cell r="Y456">
            <v>44.3</v>
          </cell>
          <cell r="Z456">
            <v>44.9</v>
          </cell>
          <cell r="AA456">
            <v>31.9</v>
          </cell>
          <cell r="AB456">
            <v>9.3290118999999994</v>
          </cell>
          <cell r="AC456">
            <v>0.55934503999999996</v>
          </cell>
          <cell r="AD456">
            <v>272.20999999999998</v>
          </cell>
          <cell r="AE456">
            <v>60.368789890000002</v>
          </cell>
          <cell r="AF456">
            <v>75.101200000000006</v>
          </cell>
          <cell r="AG456">
            <v>0.20355458877426963</v>
          </cell>
          <cell r="AH456">
            <v>10.4</v>
          </cell>
          <cell r="AI456">
            <v>47760</v>
          </cell>
          <cell r="AJ456">
            <v>9.1</v>
          </cell>
        </row>
        <row r="457">
          <cell r="A457" t="str">
            <v>1103</v>
          </cell>
          <cell r="B457" t="str">
            <v>110301801</v>
          </cell>
          <cell r="D457" t="str">
            <v>1103018</v>
          </cell>
          <cell r="E457" t="str">
            <v>1110</v>
          </cell>
          <cell r="F457" t="str">
            <v>11</v>
          </cell>
          <cell r="G457">
            <v>494.78877937999994</v>
          </cell>
          <cell r="H457">
            <v>500.14920311999992</v>
          </cell>
          <cell r="I457">
            <v>497.51091196999994</v>
          </cell>
          <cell r="J457">
            <v>30.208333329999999</v>
          </cell>
          <cell r="K457">
            <v>19.703103909999999</v>
          </cell>
          <cell r="L457">
            <v>8.3744768900000004</v>
          </cell>
          <cell r="M457">
            <v>8.74033674</v>
          </cell>
          <cell r="N457">
            <v>19.358084219999999</v>
          </cell>
          <cell r="O457">
            <v>52.16</v>
          </cell>
          <cell r="P457">
            <v>8.4836364100000008</v>
          </cell>
          <cell r="Q457">
            <v>79.400000000000006</v>
          </cell>
          <cell r="R457">
            <v>46.876771689999998</v>
          </cell>
          <cell r="S457">
            <v>16.7</v>
          </cell>
          <cell r="T457">
            <v>8.74033674</v>
          </cell>
          <cell r="U457">
            <v>8.5550668400000003</v>
          </cell>
          <cell r="V457">
            <v>8.6323059999999998</v>
          </cell>
          <cell r="W457">
            <v>55.2</v>
          </cell>
          <cell r="X457">
            <v>87.2</v>
          </cell>
          <cell r="Y457">
            <v>44.3</v>
          </cell>
          <cell r="Z457">
            <v>44.9</v>
          </cell>
          <cell r="AA457">
            <v>31.9</v>
          </cell>
          <cell r="AB457">
            <v>8.3320677100000005</v>
          </cell>
          <cell r="AC457">
            <v>1</v>
          </cell>
          <cell r="AD457">
            <v>272.20999999999998</v>
          </cell>
          <cell r="AE457">
            <v>60.368789890000002</v>
          </cell>
          <cell r="AF457">
            <v>71.7196</v>
          </cell>
          <cell r="AG457">
            <v>0.26068324462511727</v>
          </cell>
          <cell r="AH457">
            <v>10.4</v>
          </cell>
          <cell r="AI457">
            <v>47760</v>
          </cell>
          <cell r="AJ457">
            <v>9.1</v>
          </cell>
        </row>
        <row r="458">
          <cell r="A458" t="str">
            <v>1103</v>
          </cell>
          <cell r="B458" t="str">
            <v>110301901</v>
          </cell>
          <cell r="C458" t="str">
            <v>110</v>
          </cell>
          <cell r="D458" t="str">
            <v>1103019</v>
          </cell>
          <cell r="E458" t="str">
            <v>1110</v>
          </cell>
          <cell r="F458" t="str">
            <v>11</v>
          </cell>
          <cell r="G458">
            <v>494.78877937999994</v>
          </cell>
          <cell r="H458">
            <v>500.14920311999992</v>
          </cell>
          <cell r="I458">
            <v>497.51091196999994</v>
          </cell>
          <cell r="J458">
            <v>30.208333329999999</v>
          </cell>
          <cell r="K458">
            <v>19.703103909999999</v>
          </cell>
          <cell r="L458">
            <v>8.1232613199999992</v>
          </cell>
          <cell r="M458">
            <v>9.0422766899999996</v>
          </cell>
          <cell r="N458">
            <v>19.358084219999999</v>
          </cell>
          <cell r="O458">
            <v>52.16</v>
          </cell>
          <cell r="P458">
            <v>9.0315724900000003</v>
          </cell>
          <cell r="Q458">
            <v>79.400000000000006</v>
          </cell>
          <cell r="R458">
            <v>40.669243309999999</v>
          </cell>
          <cell r="S458">
            <v>16.7</v>
          </cell>
          <cell r="T458">
            <v>9.0512274000000001</v>
          </cell>
          <cell r="U458">
            <v>8.1232613199999992</v>
          </cell>
          <cell r="V458">
            <v>8.6044712000000008</v>
          </cell>
          <cell r="W458">
            <v>55.2</v>
          </cell>
          <cell r="X458">
            <v>87.2</v>
          </cell>
          <cell r="Y458">
            <v>44.3</v>
          </cell>
          <cell r="Z458">
            <v>44.9</v>
          </cell>
          <cell r="AA458">
            <v>31.9</v>
          </cell>
          <cell r="AB458">
            <v>7.80506704</v>
          </cell>
          <cell r="AC458">
            <v>0.71865292000000003</v>
          </cell>
          <cell r="AD458">
            <v>272.20999999999998</v>
          </cell>
          <cell r="AE458">
            <v>60.368789890000002</v>
          </cell>
          <cell r="AF458">
            <v>71.7196</v>
          </cell>
          <cell r="AG458">
            <v>0.24347844736087834</v>
          </cell>
          <cell r="AH458">
            <v>10.4</v>
          </cell>
          <cell r="AI458">
            <v>47760</v>
          </cell>
          <cell r="AJ458">
            <v>9.1</v>
          </cell>
        </row>
        <row r="459">
          <cell r="A459" t="str">
            <v>1103</v>
          </cell>
          <cell r="B459" t="str">
            <v>110302301</v>
          </cell>
          <cell r="C459" t="str">
            <v>110</v>
          </cell>
          <cell r="D459" t="str">
            <v>1103023</v>
          </cell>
          <cell r="E459" t="str">
            <v>1110</v>
          </cell>
          <cell r="F459" t="str">
            <v>11</v>
          </cell>
          <cell r="G459">
            <v>494.78877937999994</v>
          </cell>
          <cell r="H459">
            <v>500.14920311999992</v>
          </cell>
          <cell r="I459">
            <v>497.51091196999994</v>
          </cell>
          <cell r="J459">
            <v>30.208333329999999</v>
          </cell>
          <cell r="K459">
            <v>19.703103909999999</v>
          </cell>
          <cell r="L459">
            <v>7.87473913</v>
          </cell>
          <cell r="M459">
            <v>8.9279774599999993</v>
          </cell>
          <cell r="N459">
            <v>19.358084219999999</v>
          </cell>
          <cell r="O459">
            <v>52.16</v>
          </cell>
          <cell r="P459">
            <v>8.6637148400000008</v>
          </cell>
          <cell r="Q459">
            <v>79.400000000000006</v>
          </cell>
          <cell r="R459">
            <v>40.669243309999999</v>
          </cell>
          <cell r="S459">
            <v>16.7</v>
          </cell>
          <cell r="T459">
            <v>8.6637148400000008</v>
          </cell>
          <cell r="U459">
            <v>8.0780678800000008</v>
          </cell>
          <cell r="V459">
            <v>8.5958195100000001</v>
          </cell>
          <cell r="W459">
            <v>55.2</v>
          </cell>
          <cell r="X459">
            <v>87.2</v>
          </cell>
          <cell r="Y459">
            <v>44.3</v>
          </cell>
          <cell r="Z459">
            <v>44.9</v>
          </cell>
          <cell r="AA459">
            <v>31.9</v>
          </cell>
          <cell r="AB459">
            <v>7.9533183500000009</v>
          </cell>
          <cell r="AC459">
            <v>1</v>
          </cell>
          <cell r="AD459">
            <v>272.20999999999998</v>
          </cell>
          <cell r="AE459">
            <v>60.368789890000002</v>
          </cell>
          <cell r="AF459">
            <v>71.7196</v>
          </cell>
          <cell r="AG459">
            <v>1</v>
          </cell>
          <cell r="AH459">
            <v>10.4</v>
          </cell>
          <cell r="AI459">
            <v>47760</v>
          </cell>
          <cell r="AJ459">
            <v>9.1</v>
          </cell>
        </row>
        <row r="460">
          <cell r="A460" t="str">
            <v>1103</v>
          </cell>
          <cell r="B460" t="str">
            <v>110302401</v>
          </cell>
          <cell r="C460" t="str">
            <v>110</v>
          </cell>
          <cell r="D460" t="str">
            <v>1103024</v>
          </cell>
          <cell r="E460" t="str">
            <v>1110</v>
          </cell>
          <cell r="F460" t="str">
            <v>11</v>
          </cell>
          <cell r="G460">
            <v>494.78877937999994</v>
          </cell>
          <cell r="H460">
            <v>500.14920311999992</v>
          </cell>
          <cell r="I460">
            <v>497.51091196999994</v>
          </cell>
          <cell r="J460">
            <v>30.208333329999999</v>
          </cell>
          <cell r="K460">
            <v>19.703103909999999</v>
          </cell>
          <cell r="L460">
            <v>7.261225089999999</v>
          </cell>
          <cell r="M460">
            <v>9.4334839200000005</v>
          </cell>
          <cell r="N460">
            <v>19.358084219999999</v>
          </cell>
          <cell r="O460">
            <v>52.16</v>
          </cell>
          <cell r="P460">
            <v>9.3546138600000006</v>
          </cell>
          <cell r="Q460">
            <v>79.400000000000006</v>
          </cell>
          <cell r="R460">
            <v>40.669243309999999</v>
          </cell>
          <cell r="S460">
            <v>16.7</v>
          </cell>
          <cell r="T460">
            <v>9.3546138600000006</v>
          </cell>
          <cell r="U460">
            <v>7.261225089999999</v>
          </cell>
          <cell r="V460">
            <v>7.261225089999999</v>
          </cell>
          <cell r="W460">
            <v>55.2</v>
          </cell>
          <cell r="X460">
            <v>87.2</v>
          </cell>
          <cell r="Y460">
            <v>44.3</v>
          </cell>
          <cell r="Z460">
            <v>44.9</v>
          </cell>
          <cell r="AA460">
            <v>31.9</v>
          </cell>
          <cell r="AB460">
            <v>7.261225089999999</v>
          </cell>
          <cell r="AC460">
            <v>1</v>
          </cell>
          <cell r="AD460">
            <v>272.20999999999998</v>
          </cell>
          <cell r="AE460">
            <v>60.368789890000002</v>
          </cell>
          <cell r="AF460">
            <v>71.7196</v>
          </cell>
          <cell r="AG460">
            <v>0.23529412</v>
          </cell>
          <cell r="AH460">
            <v>10.4</v>
          </cell>
          <cell r="AI460">
            <v>47760</v>
          </cell>
          <cell r="AJ460">
            <v>9.1</v>
          </cell>
        </row>
        <row r="461">
          <cell r="A461" t="str">
            <v>1103</v>
          </cell>
          <cell r="B461" t="str">
            <v>110302501</v>
          </cell>
          <cell r="C461" t="str">
            <v>110</v>
          </cell>
          <cell r="D461" t="str">
            <v>1103025</v>
          </cell>
          <cell r="E461" t="str">
            <v>1110</v>
          </cell>
          <cell r="F461" t="str">
            <v>11</v>
          </cell>
          <cell r="G461">
            <v>494.78877937999994</v>
          </cell>
          <cell r="H461">
            <v>500.14920311999992</v>
          </cell>
          <cell r="I461">
            <v>497.51091196999994</v>
          </cell>
          <cell r="J461">
            <v>30.208333329999999</v>
          </cell>
          <cell r="K461">
            <v>19.703103909999999</v>
          </cell>
          <cell r="L461">
            <v>7.3065313999999999</v>
          </cell>
          <cell r="M461">
            <v>8.0156576099999999</v>
          </cell>
          <cell r="N461">
            <v>19.358084219999999</v>
          </cell>
          <cell r="O461">
            <v>52.16</v>
          </cell>
          <cell r="P461">
            <v>8.0271501099999991</v>
          </cell>
          <cell r="Q461">
            <v>79.400000000000006</v>
          </cell>
          <cell r="R461">
            <v>40.669243309999999</v>
          </cell>
          <cell r="S461">
            <v>16.7</v>
          </cell>
          <cell r="T461">
            <v>7.9575274000000009</v>
          </cell>
          <cell r="U461">
            <v>7.4103471000000001</v>
          </cell>
          <cell r="V461">
            <v>7.6309465799999998</v>
          </cell>
          <cell r="W461">
            <v>55.2</v>
          </cell>
          <cell r="X461">
            <v>87.2</v>
          </cell>
          <cell r="Y461">
            <v>44.3</v>
          </cell>
          <cell r="Z461">
            <v>44.9</v>
          </cell>
          <cell r="AA461">
            <v>31.9</v>
          </cell>
          <cell r="AB461">
            <v>7.197435350000001</v>
          </cell>
          <cell r="AC461">
            <v>0.96981329999999999</v>
          </cell>
          <cell r="AD461">
            <v>272.20999999999998</v>
          </cell>
          <cell r="AE461">
            <v>60.368789890000002</v>
          </cell>
          <cell r="AF461">
            <v>71.721456610000004</v>
          </cell>
          <cell r="AG461">
            <v>0.13846153999999999</v>
          </cell>
          <cell r="AH461">
            <v>10.4</v>
          </cell>
          <cell r="AI461">
            <v>47760</v>
          </cell>
          <cell r="AJ461">
            <v>9.1</v>
          </cell>
        </row>
        <row r="462">
          <cell r="A462" t="str">
            <v>1103</v>
          </cell>
          <cell r="B462" t="str">
            <v>110302601</v>
          </cell>
          <cell r="D462" t="str">
            <v>1103026</v>
          </cell>
          <cell r="E462" t="str">
            <v>1110</v>
          </cell>
          <cell r="F462" t="str">
            <v>11</v>
          </cell>
          <cell r="G462">
            <v>494.78877937999994</v>
          </cell>
          <cell r="H462">
            <v>500.14920311999992</v>
          </cell>
          <cell r="I462">
            <v>497.51091196999994</v>
          </cell>
          <cell r="J462">
            <v>30.208333329999999</v>
          </cell>
          <cell r="K462">
            <v>19.703103909999999</v>
          </cell>
          <cell r="L462">
            <v>9.3020987999999996</v>
          </cell>
          <cell r="M462">
            <v>9.3137089</v>
          </cell>
          <cell r="N462">
            <v>19.358084219999999</v>
          </cell>
          <cell r="O462">
            <v>52.16</v>
          </cell>
          <cell r="P462">
            <v>10.308219060000001</v>
          </cell>
          <cell r="Q462">
            <v>79.400000000000006</v>
          </cell>
          <cell r="R462">
            <v>46.876771689999998</v>
          </cell>
          <cell r="S462">
            <v>16.7</v>
          </cell>
          <cell r="T462">
            <v>10.38939529</v>
          </cell>
          <cell r="U462">
            <v>9.3020987999999996</v>
          </cell>
          <cell r="V462">
            <v>9.2970683800000007</v>
          </cell>
          <cell r="W462">
            <v>55.2</v>
          </cell>
          <cell r="X462">
            <v>87.2</v>
          </cell>
          <cell r="Y462">
            <v>44.3</v>
          </cell>
          <cell r="Z462">
            <v>44.9</v>
          </cell>
          <cell r="AA462">
            <v>31.9</v>
          </cell>
          <cell r="AB462">
            <v>9.5365458000000007</v>
          </cell>
          <cell r="AC462">
            <v>5.1833070000000002E-2</v>
          </cell>
          <cell r="AD462">
            <v>272.20999999999998</v>
          </cell>
          <cell r="AE462">
            <v>60.368789890000002</v>
          </cell>
          <cell r="AF462">
            <v>71.7196</v>
          </cell>
          <cell r="AG462">
            <v>0.21688847422811133</v>
          </cell>
          <cell r="AH462">
            <v>10.4</v>
          </cell>
          <cell r="AI462">
            <v>47760</v>
          </cell>
          <cell r="AJ462">
            <v>9.1</v>
          </cell>
        </row>
        <row r="463">
          <cell r="A463" t="str">
            <v>1103</v>
          </cell>
          <cell r="B463" t="str">
            <v>110302701</v>
          </cell>
          <cell r="D463" t="str">
            <v>1103027</v>
          </cell>
          <cell r="E463" t="str">
            <v>1110</v>
          </cell>
          <cell r="F463" t="str">
            <v>11</v>
          </cell>
          <cell r="G463">
            <v>494.78877937999994</v>
          </cell>
          <cell r="H463">
            <v>500.14920311999992</v>
          </cell>
          <cell r="I463">
            <v>497.51091196999994</v>
          </cell>
          <cell r="J463">
            <v>30.208333329999999</v>
          </cell>
          <cell r="K463">
            <v>19.703103909999999</v>
          </cell>
          <cell r="L463">
            <v>9.25339986</v>
          </cell>
          <cell r="M463">
            <v>9.25339986</v>
          </cell>
          <cell r="N463">
            <v>19.358084219999999</v>
          </cell>
          <cell r="O463">
            <v>52.16</v>
          </cell>
          <cell r="P463">
            <v>10.126631100000001</v>
          </cell>
          <cell r="Q463">
            <v>79.400000000000006</v>
          </cell>
          <cell r="R463">
            <v>46.876771689999998</v>
          </cell>
          <cell r="S463">
            <v>16.7</v>
          </cell>
          <cell r="T463">
            <v>10.126631100000001</v>
          </cell>
          <cell r="U463">
            <v>9.25339986</v>
          </cell>
          <cell r="V463">
            <v>9.25339986</v>
          </cell>
          <cell r="W463">
            <v>55.2</v>
          </cell>
          <cell r="X463">
            <v>87.2</v>
          </cell>
          <cell r="Y463">
            <v>44.3</v>
          </cell>
          <cell r="Z463">
            <v>44.9</v>
          </cell>
          <cell r="AA463">
            <v>31.9</v>
          </cell>
          <cell r="AB463">
            <v>9.57505293</v>
          </cell>
          <cell r="AC463">
            <v>0.73777097999999997</v>
          </cell>
          <cell r="AD463">
            <v>272.20999999999998</v>
          </cell>
          <cell r="AE463">
            <v>60.368789890000002</v>
          </cell>
          <cell r="AF463">
            <v>71.7196</v>
          </cell>
          <cell r="AG463">
            <v>0.19592011279433619</v>
          </cell>
          <cell r="AH463">
            <v>10.4</v>
          </cell>
          <cell r="AI463">
            <v>47760</v>
          </cell>
          <cell r="AJ463">
            <v>9.1</v>
          </cell>
        </row>
        <row r="464">
          <cell r="A464" t="str">
            <v>1103</v>
          </cell>
          <cell r="B464" t="str">
            <v>110302801</v>
          </cell>
          <cell r="D464" t="str">
            <v>1103028</v>
          </cell>
          <cell r="E464" t="str">
            <v>1110</v>
          </cell>
          <cell r="F464" t="str">
            <v>11</v>
          </cell>
          <cell r="G464">
            <v>494.78877937999994</v>
          </cell>
          <cell r="H464">
            <v>500.14920311999992</v>
          </cell>
          <cell r="I464">
            <v>497.51091196999994</v>
          </cell>
          <cell r="J464">
            <v>30.208333329999999</v>
          </cell>
          <cell r="K464">
            <v>19.703103909999999</v>
          </cell>
          <cell r="L464">
            <v>8.8708034399999995</v>
          </cell>
          <cell r="M464">
            <v>9.0616083199999995</v>
          </cell>
          <cell r="N464">
            <v>19.358084219999999</v>
          </cell>
          <cell r="O464">
            <v>52.16</v>
          </cell>
          <cell r="P464">
            <v>9.8081873700000006</v>
          </cell>
          <cell r="Q464">
            <v>79.400000000000006</v>
          </cell>
          <cell r="R464">
            <v>46.876771689999998</v>
          </cell>
          <cell r="S464">
            <v>16.7</v>
          </cell>
          <cell r="T464">
            <v>9.8226028200000002</v>
          </cell>
          <cell r="U464">
            <v>8.9591830699999999</v>
          </cell>
          <cell r="V464">
            <v>8.9591830699999999</v>
          </cell>
          <cell r="W464">
            <v>55.2</v>
          </cell>
          <cell r="X464">
            <v>87.2</v>
          </cell>
          <cell r="Y464">
            <v>44.3</v>
          </cell>
          <cell r="Z464">
            <v>44.9</v>
          </cell>
          <cell r="AA464">
            <v>31.9</v>
          </cell>
          <cell r="AB464">
            <v>8.9122038400000001</v>
          </cell>
          <cell r="AC464">
            <v>0.88888621000000012</v>
          </cell>
          <cell r="AD464">
            <v>272.20999999999998</v>
          </cell>
          <cell r="AE464">
            <v>60.368789890000002</v>
          </cell>
          <cell r="AF464">
            <v>71.7196</v>
          </cell>
          <cell r="AG464">
            <v>0.21624850495314676</v>
          </cell>
          <cell r="AH464">
            <v>10.4</v>
          </cell>
          <cell r="AI464">
            <v>47760</v>
          </cell>
          <cell r="AJ464">
            <v>9.1</v>
          </cell>
        </row>
        <row r="465">
          <cell r="A465" t="str">
            <v>1103</v>
          </cell>
          <cell r="B465" t="str">
            <v>110302901</v>
          </cell>
          <cell r="D465" t="str">
            <v>1103029</v>
          </cell>
          <cell r="E465" t="str">
            <v>1110</v>
          </cell>
          <cell r="F465" t="str">
            <v>11</v>
          </cell>
          <cell r="G465">
            <v>494.78877937999994</v>
          </cell>
          <cell r="H465">
            <v>500.14920311999992</v>
          </cell>
          <cell r="I465">
            <v>497.51091196999994</v>
          </cell>
          <cell r="J465">
            <v>30.208333329999999</v>
          </cell>
          <cell r="K465">
            <v>19.703103909999999</v>
          </cell>
          <cell r="L465">
            <v>7.3895639500000003</v>
          </cell>
          <cell r="M465">
            <v>7.3895639500000003</v>
          </cell>
          <cell r="N465">
            <v>19.358084219999999</v>
          </cell>
          <cell r="O465">
            <v>52.16</v>
          </cell>
          <cell r="P465">
            <v>9.8389490300000002</v>
          </cell>
          <cell r="Q465">
            <v>79.400000000000006</v>
          </cell>
          <cell r="R465">
            <v>46.876771689999998</v>
          </cell>
          <cell r="S465">
            <v>16.7</v>
          </cell>
          <cell r="T465">
            <v>9.8389490300000002</v>
          </cell>
          <cell r="U465">
            <v>7.3895639500000003</v>
          </cell>
          <cell r="V465">
            <v>7.3895639500000003</v>
          </cell>
          <cell r="W465">
            <v>55.2</v>
          </cell>
          <cell r="X465">
            <v>87.2</v>
          </cell>
          <cell r="Y465">
            <v>44.3</v>
          </cell>
          <cell r="Z465">
            <v>44.9</v>
          </cell>
          <cell r="AA465">
            <v>31.9</v>
          </cell>
          <cell r="AB465">
            <v>8.9069353400000004</v>
          </cell>
          <cell r="AC465">
            <v>0.96464505</v>
          </cell>
          <cell r="AD465">
            <v>272.20999999999998</v>
          </cell>
          <cell r="AE465">
            <v>60.368789890000002</v>
          </cell>
          <cell r="AF465">
            <v>71.7196</v>
          </cell>
          <cell r="AG465">
            <v>7.1428569999999997E-2</v>
          </cell>
          <cell r="AH465">
            <v>10.4</v>
          </cell>
          <cell r="AI465">
            <v>47760</v>
          </cell>
          <cell r="AJ465">
            <v>9.1</v>
          </cell>
        </row>
        <row r="466">
          <cell r="A466" t="str">
            <v>1103</v>
          </cell>
          <cell r="B466" t="str">
            <v>110303101</v>
          </cell>
          <cell r="D466" t="str">
            <v>1103031</v>
          </cell>
          <cell r="E466" t="str">
            <v>1110</v>
          </cell>
          <cell r="F466" t="str">
            <v>11</v>
          </cell>
          <cell r="G466">
            <v>494.78877937999994</v>
          </cell>
          <cell r="H466">
            <v>500.14920311999992</v>
          </cell>
          <cell r="I466">
            <v>497.51091196999994</v>
          </cell>
          <cell r="J466">
            <v>30.208333329999999</v>
          </cell>
          <cell r="K466">
            <v>19.703103909999999</v>
          </cell>
          <cell r="L466">
            <v>8.83346272</v>
          </cell>
          <cell r="M466">
            <v>9.3576390600000003</v>
          </cell>
          <cell r="N466">
            <v>19.358084219999999</v>
          </cell>
          <cell r="O466">
            <v>52.16</v>
          </cell>
          <cell r="P466">
            <v>10.024155309999999</v>
          </cell>
          <cell r="Q466">
            <v>79.400000000000006</v>
          </cell>
          <cell r="R466">
            <v>46.876771689999998</v>
          </cell>
          <cell r="S466">
            <v>16.7</v>
          </cell>
          <cell r="T466">
            <v>10.03919782</v>
          </cell>
          <cell r="U466">
            <v>9.2246376800000007</v>
          </cell>
          <cell r="V466">
            <v>8.8201086400000008</v>
          </cell>
          <cell r="W466">
            <v>55.2</v>
          </cell>
          <cell r="X466">
            <v>87.2</v>
          </cell>
          <cell r="Y466">
            <v>44.3</v>
          </cell>
          <cell r="Z466">
            <v>44.9</v>
          </cell>
          <cell r="AA466">
            <v>31.9</v>
          </cell>
          <cell r="AB466">
            <v>8.5900718400000002</v>
          </cell>
          <cell r="AC466">
            <v>0.11534507000000001</v>
          </cell>
          <cell r="AD466">
            <v>272.20999999999998</v>
          </cell>
          <cell r="AE466">
            <v>60.368789890000002</v>
          </cell>
          <cell r="AF466">
            <v>71.7196</v>
          </cell>
          <cell r="AG466">
            <v>0.57142857000000002</v>
          </cell>
          <cell r="AH466">
            <v>10.4</v>
          </cell>
          <cell r="AI466">
            <v>47760</v>
          </cell>
          <cell r="AJ466">
            <v>9.1</v>
          </cell>
        </row>
        <row r="467">
          <cell r="A467" t="str">
            <v>1103</v>
          </cell>
          <cell r="B467" t="str">
            <v>110303201</v>
          </cell>
          <cell r="D467" t="str">
            <v>1103032</v>
          </cell>
          <cell r="E467" t="str">
            <v>1110</v>
          </cell>
          <cell r="F467" t="str">
            <v>11</v>
          </cell>
          <cell r="G467">
            <v>494.78877937999994</v>
          </cell>
          <cell r="H467">
            <v>500.14920311999992</v>
          </cell>
          <cell r="I467">
            <v>497.51091196999994</v>
          </cell>
          <cell r="J467">
            <v>30.208333329999999</v>
          </cell>
          <cell r="K467">
            <v>19.703103909999999</v>
          </cell>
          <cell r="L467">
            <v>8.9964043</v>
          </cell>
          <cell r="M467">
            <v>9.7044266700000001</v>
          </cell>
          <cell r="N467">
            <v>19.358084219999999</v>
          </cell>
          <cell r="O467">
            <v>52.16</v>
          </cell>
          <cell r="P467">
            <v>10.39381451</v>
          </cell>
          <cell r="Q467">
            <v>79.400000000000006</v>
          </cell>
          <cell r="R467">
            <v>46.876771689999998</v>
          </cell>
          <cell r="S467">
            <v>16.7</v>
          </cell>
          <cell r="T467">
            <v>10.448192730000001</v>
          </cell>
          <cell r="U467">
            <v>8.9038152099999994</v>
          </cell>
          <cell r="V467">
            <v>8.7884409600000009</v>
          </cell>
          <cell r="W467">
            <v>55.2</v>
          </cell>
          <cell r="X467">
            <v>87.2</v>
          </cell>
          <cell r="Y467">
            <v>44.3</v>
          </cell>
          <cell r="Z467">
            <v>44.9</v>
          </cell>
          <cell r="AA467">
            <v>31.9</v>
          </cell>
          <cell r="AB467">
            <v>8.6206519000000004</v>
          </cell>
          <cell r="AC467">
            <v>0.26184362999999999</v>
          </cell>
          <cell r="AD467">
            <v>272.20999999999998</v>
          </cell>
          <cell r="AE467">
            <v>60.368789890000002</v>
          </cell>
          <cell r="AF467">
            <v>71.7196</v>
          </cell>
          <cell r="AG467">
            <v>0.2502614983089379</v>
          </cell>
          <cell r="AH467">
            <v>10.4</v>
          </cell>
          <cell r="AI467">
            <v>47760</v>
          </cell>
          <cell r="AJ467">
            <v>9.1</v>
          </cell>
        </row>
        <row r="468">
          <cell r="A468" t="str">
            <v>1103</v>
          </cell>
          <cell r="B468" t="str">
            <v>110303301</v>
          </cell>
          <cell r="D468" t="str">
            <v>1103033</v>
          </cell>
          <cell r="E468" t="str">
            <v>1110</v>
          </cell>
          <cell r="F468" t="str">
            <v>11</v>
          </cell>
          <cell r="G468">
            <v>494.78877937999994</v>
          </cell>
          <cell r="H468">
            <v>500.14920311999992</v>
          </cell>
          <cell r="I468">
            <v>497.51091196999994</v>
          </cell>
          <cell r="J468">
            <v>30.208333329999999</v>
          </cell>
          <cell r="K468">
            <v>19.703103909999999</v>
          </cell>
          <cell r="L468">
            <v>8.74033674</v>
          </cell>
          <cell r="M468">
            <v>9.8389490300000002</v>
          </cell>
          <cell r="N468">
            <v>19.358084219999999</v>
          </cell>
          <cell r="O468">
            <v>52.16</v>
          </cell>
          <cell r="P468">
            <v>10.126631100000001</v>
          </cell>
          <cell r="Q468">
            <v>79.400000000000006</v>
          </cell>
          <cell r="R468">
            <v>46.876771689999998</v>
          </cell>
          <cell r="S468">
            <v>16.7</v>
          </cell>
          <cell r="T468">
            <v>10.126631100000001</v>
          </cell>
          <cell r="U468">
            <v>7.1308988299999996</v>
          </cell>
          <cell r="V468">
            <v>7.1308988299999996</v>
          </cell>
          <cell r="W468">
            <v>55.2</v>
          </cell>
          <cell r="X468">
            <v>87.2</v>
          </cell>
          <cell r="Y468">
            <v>44.3</v>
          </cell>
          <cell r="Z468">
            <v>44.9</v>
          </cell>
          <cell r="AA468">
            <v>31.9</v>
          </cell>
          <cell r="AB468">
            <v>7.1308988299999996</v>
          </cell>
          <cell r="AC468">
            <v>1</v>
          </cell>
          <cell r="AD468">
            <v>272.20999999999998</v>
          </cell>
          <cell r="AE468">
            <v>60.368789890000002</v>
          </cell>
          <cell r="AF468">
            <v>71.7196</v>
          </cell>
          <cell r="AG468">
            <v>0.38461538000000001</v>
          </cell>
          <cell r="AH468">
            <v>10.4</v>
          </cell>
          <cell r="AI468">
            <v>47760</v>
          </cell>
          <cell r="AJ468">
            <v>9.1</v>
          </cell>
        </row>
        <row r="469">
          <cell r="A469" t="str">
            <v>1103</v>
          </cell>
          <cell r="B469" t="str">
            <v>110303401</v>
          </cell>
          <cell r="D469" t="str">
            <v>1103034</v>
          </cell>
          <cell r="E469" t="str">
            <v>1110</v>
          </cell>
          <cell r="F469" t="str">
            <v>11</v>
          </cell>
          <cell r="G469">
            <v>494.78877937999994</v>
          </cell>
          <cell r="H469">
            <v>500.14920311999992</v>
          </cell>
          <cell r="I469">
            <v>497.51091196999994</v>
          </cell>
          <cell r="J469">
            <v>30.208333329999999</v>
          </cell>
          <cell r="K469">
            <v>19.703103909999999</v>
          </cell>
          <cell r="L469">
            <v>8.5554518999999996</v>
          </cell>
          <cell r="M469">
            <v>10.00906305</v>
          </cell>
          <cell r="N469">
            <v>19.358084219999999</v>
          </cell>
          <cell r="O469">
            <v>52.16</v>
          </cell>
          <cell r="P469">
            <v>10.58559906</v>
          </cell>
          <cell r="Q469">
            <v>79.400000000000006</v>
          </cell>
          <cell r="R469">
            <v>46.876771689999998</v>
          </cell>
          <cell r="S469">
            <v>16.7</v>
          </cell>
          <cell r="T469">
            <v>10.7563911</v>
          </cell>
          <cell r="U469">
            <v>8.6220935999999995</v>
          </cell>
          <cell r="V469">
            <v>9.0265377200000003</v>
          </cell>
          <cell r="W469">
            <v>55.2</v>
          </cell>
          <cell r="X469">
            <v>87.2</v>
          </cell>
          <cell r="Y469">
            <v>44.3</v>
          </cell>
          <cell r="Z469">
            <v>44.9</v>
          </cell>
          <cell r="AA469">
            <v>31.9</v>
          </cell>
          <cell r="AB469">
            <v>8.8563760400000007</v>
          </cell>
          <cell r="AC469">
            <v>0.14367727999999999</v>
          </cell>
          <cell r="AD469">
            <v>272.20999999999998</v>
          </cell>
          <cell r="AE469">
            <v>60.368789890000002</v>
          </cell>
          <cell r="AF469">
            <v>71.7196</v>
          </cell>
          <cell r="AG469">
            <v>0.38095237999999998</v>
          </cell>
          <cell r="AH469">
            <v>10.4</v>
          </cell>
          <cell r="AI469">
            <v>47760</v>
          </cell>
          <cell r="AJ469">
            <v>9.1</v>
          </cell>
        </row>
        <row r="470">
          <cell r="A470" t="str">
            <v>1103</v>
          </cell>
          <cell r="B470" t="str">
            <v>110303601</v>
          </cell>
          <cell r="D470" t="str">
            <v>1103036</v>
          </cell>
          <cell r="E470" t="str">
            <v>1110</v>
          </cell>
          <cell r="F470" t="str">
            <v>11</v>
          </cell>
          <cell r="G470">
            <v>494.78877937999994</v>
          </cell>
          <cell r="H470">
            <v>500.14920311999992</v>
          </cell>
          <cell r="I470">
            <v>497.51091196999994</v>
          </cell>
          <cell r="J470">
            <v>30.208333329999999</v>
          </cell>
          <cell r="K470">
            <v>19.703103909999999</v>
          </cell>
          <cell r="L470">
            <v>9.2805192099999996</v>
          </cell>
          <cell r="M470">
            <v>10.637080660000001</v>
          </cell>
          <cell r="N470">
            <v>19.358084219999999</v>
          </cell>
          <cell r="O470">
            <v>52.16</v>
          </cell>
          <cell r="P470">
            <v>10.81977828</v>
          </cell>
          <cell r="Q470">
            <v>79.400000000000006</v>
          </cell>
          <cell r="R470">
            <v>46.876771689999998</v>
          </cell>
          <cell r="S470">
            <v>16.7</v>
          </cell>
          <cell r="T470">
            <v>10.81977828</v>
          </cell>
          <cell r="U470">
            <v>9.42617729</v>
          </cell>
          <cell r="V470">
            <v>9.5071060599999999</v>
          </cell>
          <cell r="W470">
            <v>55.2</v>
          </cell>
          <cell r="X470">
            <v>87.2</v>
          </cell>
          <cell r="Y470">
            <v>44.3</v>
          </cell>
          <cell r="Z470">
            <v>44.9</v>
          </cell>
          <cell r="AA470">
            <v>31.9</v>
          </cell>
          <cell r="AB470">
            <v>9.6038003700000001</v>
          </cell>
          <cell r="AC470">
            <v>0.35488161000000001</v>
          </cell>
          <cell r="AD470">
            <v>272.20999999999998</v>
          </cell>
          <cell r="AE470">
            <v>60.368789890000002</v>
          </cell>
          <cell r="AF470">
            <v>71.7196</v>
          </cell>
          <cell r="AG470">
            <v>0.19723660747227784</v>
          </cell>
          <cell r="AH470">
            <v>10.4</v>
          </cell>
          <cell r="AI470">
            <v>47760</v>
          </cell>
          <cell r="AJ470">
            <v>9.1</v>
          </cell>
        </row>
        <row r="471">
          <cell r="A471" t="str">
            <v>1103</v>
          </cell>
          <cell r="B471" t="str">
            <v>110303801</v>
          </cell>
          <cell r="D471" t="str">
            <v>1103038</v>
          </cell>
          <cell r="E471" t="str">
            <v>1110</v>
          </cell>
          <cell r="F471" t="str">
            <v>11</v>
          </cell>
          <cell r="G471">
            <v>494.78877937999994</v>
          </cell>
          <cell r="H471">
            <v>500.14920311999992</v>
          </cell>
          <cell r="I471">
            <v>497.51091196999994</v>
          </cell>
          <cell r="J471">
            <v>30.208333329999999</v>
          </cell>
          <cell r="K471">
            <v>19.703103909999999</v>
          </cell>
          <cell r="L471">
            <v>9.2649232500000007</v>
          </cell>
          <cell r="M471">
            <v>10.3240383</v>
          </cell>
          <cell r="N471">
            <v>19.358084219999999</v>
          </cell>
          <cell r="O471">
            <v>52.16</v>
          </cell>
          <cell r="P471">
            <v>10.81977828</v>
          </cell>
          <cell r="Q471">
            <v>79.400000000000006</v>
          </cell>
          <cell r="R471">
            <v>46.876771689999998</v>
          </cell>
          <cell r="S471">
            <v>16.7</v>
          </cell>
          <cell r="T471">
            <v>10.81977828</v>
          </cell>
          <cell r="U471">
            <v>9.4189792400000005</v>
          </cell>
          <cell r="V471">
            <v>9.5030099900000007</v>
          </cell>
          <cell r="W471">
            <v>55.2</v>
          </cell>
          <cell r="X471">
            <v>87.2</v>
          </cell>
          <cell r="Y471">
            <v>44.3</v>
          </cell>
          <cell r="Z471">
            <v>44.9</v>
          </cell>
          <cell r="AA471">
            <v>31.9</v>
          </cell>
          <cell r="AB471">
            <v>9.4461236999999993</v>
          </cell>
          <cell r="AC471">
            <v>0</v>
          </cell>
          <cell r="AD471">
            <v>272.20999999999998</v>
          </cell>
          <cell r="AE471">
            <v>60.368789890000002</v>
          </cell>
          <cell r="AF471">
            <v>71.7196</v>
          </cell>
          <cell r="AG471">
            <v>0.2380566978871009</v>
          </cell>
          <cell r="AH471">
            <v>10.4</v>
          </cell>
          <cell r="AI471">
            <v>47760</v>
          </cell>
          <cell r="AJ471">
            <v>9.1</v>
          </cell>
        </row>
        <row r="472">
          <cell r="A472" t="str">
            <v>1103</v>
          </cell>
          <cell r="B472" t="str">
            <v>110304101</v>
          </cell>
          <cell r="D472" t="str">
            <v>1103041</v>
          </cell>
          <cell r="E472" t="str">
            <v>1110</v>
          </cell>
          <cell r="F472" t="str">
            <v>11</v>
          </cell>
          <cell r="G472">
            <v>494.78877937999994</v>
          </cell>
          <cell r="H472">
            <v>500.14920311999992</v>
          </cell>
          <cell r="I472">
            <v>497.51091196999994</v>
          </cell>
          <cell r="J472">
            <v>30.208333329999999</v>
          </cell>
          <cell r="K472">
            <v>19.703103909999999</v>
          </cell>
          <cell r="L472">
            <v>8.7302055999999997</v>
          </cell>
          <cell r="M472">
            <v>10.81977828</v>
          </cell>
          <cell r="N472">
            <v>19.358084219999999</v>
          </cell>
          <cell r="O472">
            <v>52.16</v>
          </cell>
          <cell r="P472">
            <v>10.850035869999999</v>
          </cell>
          <cell r="Q472">
            <v>79.400000000000006</v>
          </cell>
          <cell r="R472">
            <v>46.876771689999998</v>
          </cell>
          <cell r="S472">
            <v>16.7</v>
          </cell>
          <cell r="T472">
            <v>10.81977828</v>
          </cell>
          <cell r="U472">
            <v>8.7302055999999997</v>
          </cell>
          <cell r="V472">
            <v>8.7134176500000002</v>
          </cell>
          <cell r="W472">
            <v>55.2</v>
          </cell>
          <cell r="X472">
            <v>87.2</v>
          </cell>
          <cell r="Y472">
            <v>44.3</v>
          </cell>
          <cell r="Z472">
            <v>44.9</v>
          </cell>
          <cell r="AA472">
            <v>31.9</v>
          </cell>
          <cell r="AB472">
            <v>9.0336031899999991</v>
          </cell>
          <cell r="AC472">
            <v>0.16767338000000001</v>
          </cell>
          <cell r="AD472">
            <v>272.20999999999998</v>
          </cell>
          <cell r="AE472">
            <v>60.368789890000002</v>
          </cell>
          <cell r="AF472">
            <v>71.7196</v>
          </cell>
          <cell r="AG472">
            <v>0.23441811993018496</v>
          </cell>
          <cell r="AH472">
            <v>10.4</v>
          </cell>
          <cell r="AI472">
            <v>47760</v>
          </cell>
          <cell r="AJ472">
            <v>9.1</v>
          </cell>
        </row>
        <row r="473">
          <cell r="A473" t="str">
            <v>1103</v>
          </cell>
          <cell r="B473" t="str">
            <v>110304201</v>
          </cell>
          <cell r="D473" t="str">
            <v>1103042</v>
          </cell>
          <cell r="E473" t="str">
            <v>1110</v>
          </cell>
          <cell r="F473" t="str">
            <v>11</v>
          </cell>
          <cell r="G473">
            <v>494.78877937999994</v>
          </cell>
          <cell r="H473">
            <v>500.14920311999992</v>
          </cell>
          <cell r="I473">
            <v>497.51091196999994</v>
          </cell>
          <cell r="J473">
            <v>30.208333329999999</v>
          </cell>
          <cell r="K473">
            <v>19.703103909999999</v>
          </cell>
          <cell r="L473">
            <v>7.1475592700000004</v>
          </cell>
          <cell r="M473">
            <v>10.81977828</v>
          </cell>
          <cell r="N473">
            <v>19.358084219999999</v>
          </cell>
          <cell r="O473">
            <v>52.16</v>
          </cell>
          <cell r="P473">
            <v>10.81977828</v>
          </cell>
          <cell r="Q473">
            <v>79.400000000000006</v>
          </cell>
          <cell r="R473">
            <v>46.876771689999998</v>
          </cell>
          <cell r="S473">
            <v>16.7</v>
          </cell>
          <cell r="T473">
            <v>10.81977828</v>
          </cell>
          <cell r="U473">
            <v>7.1475592700000004</v>
          </cell>
          <cell r="V473">
            <v>7.1475592700000004</v>
          </cell>
          <cell r="W473">
            <v>55.2</v>
          </cell>
          <cell r="X473">
            <v>87.2</v>
          </cell>
          <cell r="Y473">
            <v>44.3</v>
          </cell>
          <cell r="Z473">
            <v>44.9</v>
          </cell>
          <cell r="AA473">
            <v>31.9</v>
          </cell>
          <cell r="AB473">
            <v>7.1475592700000004</v>
          </cell>
          <cell r="AC473">
            <v>1</v>
          </cell>
          <cell r="AD473">
            <v>272.20999999999998</v>
          </cell>
          <cell r="AE473">
            <v>60.368789890000002</v>
          </cell>
          <cell r="AF473">
            <v>71.7196</v>
          </cell>
          <cell r="AG473">
            <v>0.14285713999999999</v>
          </cell>
          <cell r="AH473">
            <v>10.4</v>
          </cell>
          <cell r="AI473">
            <v>47760</v>
          </cell>
          <cell r="AJ473">
            <v>9.1</v>
          </cell>
        </row>
        <row r="474">
          <cell r="A474" t="str">
            <v>1103</v>
          </cell>
          <cell r="B474" t="str">
            <v>110304401</v>
          </cell>
          <cell r="D474" t="str">
            <v>1103044</v>
          </cell>
          <cell r="E474" t="str">
            <v>1110</v>
          </cell>
          <cell r="F474" t="str">
            <v>11</v>
          </cell>
          <cell r="G474">
            <v>494.78877937999994</v>
          </cell>
          <cell r="H474">
            <v>500.14920311999992</v>
          </cell>
          <cell r="I474">
            <v>497.51091196999994</v>
          </cell>
          <cell r="J474">
            <v>30.208333329999999</v>
          </cell>
          <cell r="K474">
            <v>19.703103909999999</v>
          </cell>
          <cell r="L474">
            <v>9.1040905700000003</v>
          </cell>
          <cell r="M474">
            <v>10.729175010000001</v>
          </cell>
          <cell r="N474">
            <v>19.358084219999999</v>
          </cell>
          <cell r="O474">
            <v>52.16</v>
          </cell>
          <cell r="P474">
            <v>10.81977828</v>
          </cell>
          <cell r="Q474">
            <v>79.400000000000006</v>
          </cell>
          <cell r="R474">
            <v>46.876771689999998</v>
          </cell>
          <cell r="S474">
            <v>16.7</v>
          </cell>
          <cell r="T474">
            <v>10.81977828</v>
          </cell>
          <cell r="U474">
            <v>9.1040905700000003</v>
          </cell>
          <cell r="V474">
            <v>9.0156627900000004</v>
          </cell>
          <cell r="W474">
            <v>55.2</v>
          </cell>
          <cell r="X474">
            <v>87.2</v>
          </cell>
          <cell r="Y474">
            <v>44.3</v>
          </cell>
          <cell r="Z474">
            <v>44.9</v>
          </cell>
          <cell r="AA474">
            <v>31.9</v>
          </cell>
          <cell r="AB474">
            <v>8.9699234899999993</v>
          </cell>
          <cell r="AC474">
            <v>0.10112810999999999</v>
          </cell>
          <cell r="AD474">
            <v>272.20999999999998</v>
          </cell>
          <cell r="AE474">
            <v>60.368789890000002</v>
          </cell>
          <cell r="AF474">
            <v>71.7196</v>
          </cell>
          <cell r="AG474">
            <v>0.5</v>
          </cell>
          <cell r="AH474">
            <v>10.4</v>
          </cell>
          <cell r="AI474">
            <v>47760</v>
          </cell>
          <cell r="AJ474">
            <v>9.1</v>
          </cell>
        </row>
        <row r="475">
          <cell r="A475" t="str">
            <v>1103</v>
          </cell>
          <cell r="B475" t="str">
            <v>110304601</v>
          </cell>
          <cell r="D475" t="str">
            <v>1103046</v>
          </cell>
          <cell r="E475" t="str">
            <v>1110</v>
          </cell>
          <cell r="F475" t="str">
            <v>11</v>
          </cell>
          <cell r="G475">
            <v>494.78877937999994</v>
          </cell>
          <cell r="H475">
            <v>500.14920311999992</v>
          </cell>
          <cell r="I475">
            <v>497.51091196999994</v>
          </cell>
          <cell r="J475">
            <v>30.208333329999999</v>
          </cell>
          <cell r="K475">
            <v>19.703103909999999</v>
          </cell>
          <cell r="L475">
            <v>9.5597993399999996</v>
          </cell>
          <cell r="M475">
            <v>10.81977828</v>
          </cell>
          <cell r="N475">
            <v>19.358084219999999</v>
          </cell>
          <cell r="O475">
            <v>52.16</v>
          </cell>
          <cell r="P475">
            <v>10.873565470000001</v>
          </cell>
          <cell r="Q475">
            <v>79.400000000000006</v>
          </cell>
          <cell r="R475">
            <v>46.876771689999998</v>
          </cell>
          <cell r="S475">
            <v>16.7</v>
          </cell>
          <cell r="T475">
            <v>10.81977828</v>
          </cell>
          <cell r="U475">
            <v>9.5597993399999996</v>
          </cell>
          <cell r="V475">
            <v>9.4938638100000006</v>
          </cell>
          <cell r="W475">
            <v>55.2</v>
          </cell>
          <cell r="X475">
            <v>87.2</v>
          </cell>
          <cell r="Y475">
            <v>44.3</v>
          </cell>
          <cell r="Z475">
            <v>44.9</v>
          </cell>
          <cell r="AA475">
            <v>31.9</v>
          </cell>
          <cell r="AB475">
            <v>9.3794922500000002</v>
          </cell>
          <cell r="AC475">
            <v>2.9977120000000003E-2</v>
          </cell>
          <cell r="AD475">
            <v>272.20999999999998</v>
          </cell>
          <cell r="AE475">
            <v>60.368789890000002</v>
          </cell>
          <cell r="AF475">
            <v>71.7196</v>
          </cell>
          <cell r="AG475">
            <v>0.22769584703759507</v>
          </cell>
          <cell r="AH475">
            <v>10.4</v>
          </cell>
          <cell r="AI475">
            <v>47760</v>
          </cell>
          <cell r="AJ475">
            <v>9.1</v>
          </cell>
        </row>
        <row r="476">
          <cell r="A476" t="str">
            <v>1103</v>
          </cell>
          <cell r="B476" t="str">
            <v>110304801</v>
          </cell>
          <cell r="D476" t="str">
            <v>1103048</v>
          </cell>
          <cell r="E476" t="str">
            <v>1110</v>
          </cell>
          <cell r="F476" t="str">
            <v>11</v>
          </cell>
          <cell r="G476">
            <v>494.78877937999994</v>
          </cell>
          <cell r="H476">
            <v>500.14920311999992</v>
          </cell>
          <cell r="I476">
            <v>497.51091196999994</v>
          </cell>
          <cell r="J476">
            <v>30.208333329999999</v>
          </cell>
          <cell r="K476">
            <v>19.703103909999999</v>
          </cell>
          <cell r="L476">
            <v>9.4224634199999997</v>
          </cell>
          <cell r="M476">
            <v>10.81977828</v>
          </cell>
          <cell r="N476">
            <v>19.358084219999999</v>
          </cell>
          <cell r="O476">
            <v>52.16</v>
          </cell>
          <cell r="P476">
            <v>11.225243389999999</v>
          </cell>
          <cell r="Q476">
            <v>79.400000000000006</v>
          </cell>
          <cell r="R476">
            <v>46.876771689999998</v>
          </cell>
          <cell r="S476">
            <v>16.7</v>
          </cell>
          <cell r="T476">
            <v>10.81977828</v>
          </cell>
          <cell r="U476">
            <v>9.4224634199999997</v>
          </cell>
          <cell r="V476">
            <v>9.3993892500000005</v>
          </cell>
          <cell r="W476">
            <v>55.2</v>
          </cell>
          <cell r="X476">
            <v>87.2</v>
          </cell>
          <cell r="Y476">
            <v>44.3</v>
          </cell>
          <cell r="Z476">
            <v>44.9</v>
          </cell>
          <cell r="AA476">
            <v>31.9</v>
          </cell>
          <cell r="AB476">
            <v>9.4723199499999993</v>
          </cell>
          <cell r="AC476">
            <v>7.3398420000000006E-2</v>
          </cell>
          <cell r="AD476">
            <v>272.20999999999998</v>
          </cell>
          <cell r="AE476">
            <v>60.368789890000002</v>
          </cell>
          <cell r="AF476">
            <v>71.7196</v>
          </cell>
          <cell r="AG476">
            <v>0.18622452107077878</v>
          </cell>
          <cell r="AH476">
            <v>10.4</v>
          </cell>
          <cell r="AI476">
            <v>47760</v>
          </cell>
          <cell r="AJ476">
            <v>9.1</v>
          </cell>
        </row>
        <row r="477">
          <cell r="A477" t="str">
            <v>1103</v>
          </cell>
          <cell r="B477" t="str">
            <v>110304901</v>
          </cell>
          <cell r="D477" t="str">
            <v>1103049</v>
          </cell>
          <cell r="E477" t="str">
            <v>1110</v>
          </cell>
          <cell r="F477" t="str">
            <v>11</v>
          </cell>
          <cell r="G477">
            <v>494.78877937999994</v>
          </cell>
          <cell r="H477">
            <v>500.14920311999992</v>
          </cell>
          <cell r="I477">
            <v>497.51091196999994</v>
          </cell>
          <cell r="J477">
            <v>30.208333329999999</v>
          </cell>
          <cell r="K477">
            <v>19.703103909999999</v>
          </cell>
          <cell r="L477">
            <v>8.2733366000000004</v>
          </cell>
          <cell r="M477">
            <v>10.81977828</v>
          </cell>
          <cell r="N477">
            <v>19.358084219999999</v>
          </cell>
          <cell r="O477">
            <v>52.16</v>
          </cell>
          <cell r="P477">
            <v>10.86976773</v>
          </cell>
          <cell r="Q477">
            <v>79.400000000000006</v>
          </cell>
          <cell r="R477">
            <v>46.876771689999998</v>
          </cell>
          <cell r="S477">
            <v>16.7</v>
          </cell>
          <cell r="T477">
            <v>10.89317743</v>
          </cell>
          <cell r="U477">
            <v>8.36543964</v>
          </cell>
          <cell r="V477">
            <v>8.3610071099999992</v>
          </cell>
          <cell r="W477">
            <v>55.2</v>
          </cell>
          <cell r="X477">
            <v>87.2</v>
          </cell>
          <cell r="Y477">
            <v>44.3</v>
          </cell>
          <cell r="Z477">
            <v>44.9</v>
          </cell>
          <cell r="AA477">
            <v>31.9</v>
          </cell>
          <cell r="AB477">
            <v>8.9201217499999998</v>
          </cell>
          <cell r="AC477">
            <v>0.34758376000000002</v>
          </cell>
          <cell r="AD477">
            <v>272.20999999999998</v>
          </cell>
          <cell r="AE477">
            <v>60.368789890000002</v>
          </cell>
          <cell r="AF477">
            <v>71.7196</v>
          </cell>
          <cell r="AG477">
            <v>0</v>
          </cell>
          <cell r="AH477">
            <v>10.4</v>
          </cell>
          <cell r="AI477">
            <v>47760</v>
          </cell>
          <cell r="AJ477">
            <v>9.1</v>
          </cell>
        </row>
        <row r="478">
          <cell r="A478" t="str">
            <v>1103</v>
          </cell>
          <cell r="B478" t="str">
            <v>110305101</v>
          </cell>
          <cell r="D478" t="str">
            <v>1103051</v>
          </cell>
          <cell r="E478" t="str">
            <v>1110</v>
          </cell>
          <cell r="F478" t="str">
            <v>11</v>
          </cell>
          <cell r="G478">
            <v>494.78877937999994</v>
          </cell>
          <cell r="H478">
            <v>500.14920311999992</v>
          </cell>
          <cell r="I478">
            <v>497.51091196999994</v>
          </cell>
          <cell r="J478">
            <v>30.208333329999999</v>
          </cell>
          <cell r="K478">
            <v>19.703103909999999</v>
          </cell>
          <cell r="L478">
            <v>8.4604111799999995</v>
          </cell>
          <cell r="M478">
            <v>10.81977828</v>
          </cell>
          <cell r="N478">
            <v>19.358084219999999</v>
          </cell>
          <cell r="O478">
            <v>52.16</v>
          </cell>
          <cell r="P478">
            <v>11.19461922</v>
          </cell>
          <cell r="Q478">
            <v>79.400000000000006</v>
          </cell>
          <cell r="R478">
            <v>46.876771689999998</v>
          </cell>
          <cell r="S478">
            <v>16.7</v>
          </cell>
          <cell r="T478">
            <v>11.157763660000001</v>
          </cell>
          <cell r="U478">
            <v>8.9387940799999992</v>
          </cell>
          <cell r="V478">
            <v>8.76358441</v>
          </cell>
          <cell r="W478">
            <v>55.2</v>
          </cell>
          <cell r="X478">
            <v>87.2</v>
          </cell>
          <cell r="Y478">
            <v>44.3</v>
          </cell>
          <cell r="Z478">
            <v>44.9</v>
          </cell>
          <cell r="AA478">
            <v>31.9</v>
          </cell>
          <cell r="AB478">
            <v>8.9147605300000006</v>
          </cell>
          <cell r="AC478">
            <v>0.36004180000000002</v>
          </cell>
          <cell r="AD478">
            <v>272.20999999999998</v>
          </cell>
          <cell r="AE478">
            <v>60.368789890000002</v>
          </cell>
          <cell r="AF478">
            <v>71.7196</v>
          </cell>
          <cell r="AG478">
            <v>0</v>
          </cell>
          <cell r="AH478">
            <v>10.4</v>
          </cell>
          <cell r="AI478">
            <v>47760</v>
          </cell>
          <cell r="AJ478">
            <v>9.1</v>
          </cell>
        </row>
        <row r="479">
          <cell r="A479" t="str">
            <v>1103</v>
          </cell>
          <cell r="B479" t="str">
            <v>110305201</v>
          </cell>
          <cell r="D479" t="str">
            <v>1103052</v>
          </cell>
          <cell r="E479" t="str">
            <v>1110</v>
          </cell>
          <cell r="F479" t="str">
            <v>11</v>
          </cell>
          <cell r="G479">
            <v>494.78877937999994</v>
          </cell>
          <cell r="H479">
            <v>500.14920311999992</v>
          </cell>
          <cell r="I479">
            <v>497.51091196999994</v>
          </cell>
          <cell r="J479">
            <v>30.208333329999999</v>
          </cell>
          <cell r="K479">
            <v>19.703103909999999</v>
          </cell>
          <cell r="L479">
            <v>7.1623975</v>
          </cell>
          <cell r="M479">
            <v>10.81977828</v>
          </cell>
          <cell r="N479">
            <v>19.358084219999999</v>
          </cell>
          <cell r="O479">
            <v>52.16</v>
          </cell>
          <cell r="P479">
            <v>10.85315503</v>
          </cell>
          <cell r="Q479">
            <v>79.400000000000006</v>
          </cell>
          <cell r="R479">
            <v>46.876771689999998</v>
          </cell>
          <cell r="S479">
            <v>16.7</v>
          </cell>
          <cell r="T479">
            <v>11.2048638</v>
          </cell>
          <cell r="U479">
            <v>7.1831117000000004</v>
          </cell>
          <cell r="V479">
            <v>7.1831117000000004</v>
          </cell>
          <cell r="W479">
            <v>55.2</v>
          </cell>
          <cell r="X479">
            <v>87.2</v>
          </cell>
          <cell r="Y479">
            <v>44.3</v>
          </cell>
          <cell r="Z479">
            <v>44.9</v>
          </cell>
          <cell r="AA479">
            <v>31.9</v>
          </cell>
          <cell r="AB479">
            <v>7.3765081300000004</v>
          </cell>
          <cell r="AC479">
            <v>1</v>
          </cell>
          <cell r="AD479">
            <v>272.20999999999998</v>
          </cell>
          <cell r="AE479">
            <v>60.368789890000002</v>
          </cell>
          <cell r="AF479">
            <v>71.7196</v>
          </cell>
          <cell r="AG479">
            <v>3.3333330000000001E-2</v>
          </cell>
          <cell r="AH479">
            <v>10.4</v>
          </cell>
          <cell r="AI479">
            <v>47760</v>
          </cell>
          <cell r="AJ479">
            <v>9.1</v>
          </cell>
        </row>
        <row r="480">
          <cell r="A480" t="str">
            <v>1103</v>
          </cell>
          <cell r="B480" t="str">
            <v>110305401</v>
          </cell>
          <cell r="D480" t="str">
            <v>1103054</v>
          </cell>
          <cell r="E480" t="str">
            <v>1110</v>
          </cell>
          <cell r="F480" t="str">
            <v>11</v>
          </cell>
          <cell r="G480">
            <v>494.78877937999994</v>
          </cell>
          <cell r="H480">
            <v>500.14920311999992</v>
          </cell>
          <cell r="I480">
            <v>497.51091196999994</v>
          </cell>
          <cell r="J480">
            <v>30.208333329999999</v>
          </cell>
          <cell r="K480">
            <v>19.703103909999999</v>
          </cell>
          <cell r="L480">
            <v>8.9535107600000003</v>
          </cell>
          <cell r="M480">
            <v>10.822793730000001</v>
          </cell>
          <cell r="N480">
            <v>19.358084219999999</v>
          </cell>
          <cell r="O480">
            <v>52.16</v>
          </cell>
          <cell r="P480">
            <v>11.225243389999999</v>
          </cell>
          <cell r="Q480">
            <v>79.400000000000006</v>
          </cell>
          <cell r="R480">
            <v>46.876771689999998</v>
          </cell>
          <cell r="S480">
            <v>16.7</v>
          </cell>
          <cell r="T480">
            <v>11.225243389999999</v>
          </cell>
          <cell r="U480">
            <v>9.3703311100000004</v>
          </cell>
          <cell r="V480">
            <v>9.2341545499999995</v>
          </cell>
          <cell r="W480">
            <v>55.2</v>
          </cell>
          <cell r="X480">
            <v>87.2</v>
          </cell>
          <cell r="Y480">
            <v>44.3</v>
          </cell>
          <cell r="Z480">
            <v>44.9</v>
          </cell>
          <cell r="AA480">
            <v>31.9</v>
          </cell>
          <cell r="AB480">
            <v>8.8768237600000006</v>
          </cell>
          <cell r="AC480">
            <v>0.48881954999999999</v>
          </cell>
          <cell r="AD480">
            <v>272.20999999999998</v>
          </cell>
          <cell r="AE480">
            <v>60.368789890000002</v>
          </cell>
          <cell r="AF480">
            <v>71.7196</v>
          </cell>
          <cell r="AG480">
            <v>0.19336241559056133</v>
          </cell>
          <cell r="AH480">
            <v>10.4</v>
          </cell>
          <cell r="AI480">
            <v>47760</v>
          </cell>
          <cell r="AJ480">
            <v>9.1</v>
          </cell>
        </row>
        <row r="481">
          <cell r="A481" t="str">
            <v>1103</v>
          </cell>
          <cell r="B481" t="str">
            <v>110305601</v>
          </cell>
          <cell r="D481" t="str">
            <v>1103056</v>
          </cell>
          <cell r="E481" t="str">
            <v>1110</v>
          </cell>
          <cell r="F481" t="str">
            <v>11</v>
          </cell>
          <cell r="G481">
            <v>494.78877937999994</v>
          </cell>
          <cell r="H481">
            <v>500.14920311999992</v>
          </cell>
          <cell r="I481">
            <v>497.51091196999994</v>
          </cell>
          <cell r="J481">
            <v>30.208333329999999</v>
          </cell>
          <cell r="K481">
            <v>19.703103909999999</v>
          </cell>
          <cell r="L481">
            <v>8.7263189499999996</v>
          </cell>
          <cell r="M481">
            <v>11.12683642</v>
          </cell>
          <cell r="N481">
            <v>19.358084219999999</v>
          </cell>
          <cell r="O481">
            <v>52.16</v>
          </cell>
          <cell r="P481">
            <v>11.225243389999999</v>
          </cell>
          <cell r="Q481">
            <v>79.400000000000006</v>
          </cell>
          <cell r="R481">
            <v>46.876771689999998</v>
          </cell>
          <cell r="S481">
            <v>16.7</v>
          </cell>
          <cell r="T481">
            <v>11.225243389999999</v>
          </cell>
          <cell r="U481">
            <v>9.1815292900000003</v>
          </cell>
          <cell r="V481">
            <v>9.0715379699999996</v>
          </cell>
          <cell r="W481">
            <v>55.2</v>
          </cell>
          <cell r="X481">
            <v>87.2</v>
          </cell>
          <cell r="Y481">
            <v>44.3</v>
          </cell>
          <cell r="Z481">
            <v>44.9</v>
          </cell>
          <cell r="AA481">
            <v>31.9</v>
          </cell>
          <cell r="AB481">
            <v>8.6924901299999995</v>
          </cell>
          <cell r="AC481">
            <v>0.56633699000000004</v>
          </cell>
          <cell r="AD481">
            <v>272.20999999999998</v>
          </cell>
          <cell r="AE481">
            <v>60.368789890000002</v>
          </cell>
          <cell r="AF481">
            <v>71.7196</v>
          </cell>
          <cell r="AG481">
            <v>0.26665799217982394</v>
          </cell>
          <cell r="AH481">
            <v>10.4</v>
          </cell>
          <cell r="AI481">
            <v>47760</v>
          </cell>
          <cell r="AJ481">
            <v>9.1</v>
          </cell>
        </row>
        <row r="482">
          <cell r="A482" t="str">
            <v>1103</v>
          </cell>
          <cell r="B482" t="str">
            <v>110305701</v>
          </cell>
          <cell r="D482" t="str">
            <v>1103057</v>
          </cell>
          <cell r="E482" t="str">
            <v>1110</v>
          </cell>
          <cell r="F482" t="str">
            <v>11</v>
          </cell>
          <cell r="G482">
            <v>494.78877937999994</v>
          </cell>
          <cell r="H482">
            <v>500.14920311999992</v>
          </cell>
          <cell r="I482">
            <v>497.51091196999994</v>
          </cell>
          <cell r="J482">
            <v>30.208333329999999</v>
          </cell>
          <cell r="K482">
            <v>19.703103909999999</v>
          </cell>
          <cell r="L482">
            <v>7.1308988299999996</v>
          </cell>
          <cell r="M482">
            <v>10.81977828</v>
          </cell>
          <cell r="N482">
            <v>19.358084219999999</v>
          </cell>
          <cell r="O482">
            <v>52.16</v>
          </cell>
          <cell r="P482">
            <v>11.225243389999999</v>
          </cell>
          <cell r="Q482">
            <v>79.400000000000006</v>
          </cell>
          <cell r="R482">
            <v>46.876771689999998</v>
          </cell>
          <cell r="S482">
            <v>16.7</v>
          </cell>
          <cell r="T482">
            <v>11.225243389999999</v>
          </cell>
          <cell r="U482">
            <v>9.4334839200000005</v>
          </cell>
          <cell r="V482">
            <v>9.4334839200000005</v>
          </cell>
          <cell r="W482">
            <v>55.2</v>
          </cell>
          <cell r="X482">
            <v>87.2</v>
          </cell>
          <cell r="Y482">
            <v>44.3</v>
          </cell>
          <cell r="Z482">
            <v>44.9</v>
          </cell>
          <cell r="AA482">
            <v>31.9</v>
          </cell>
          <cell r="AB482">
            <v>9.0768089799999991</v>
          </cell>
          <cell r="AC482">
            <v>1</v>
          </cell>
          <cell r="AD482">
            <v>272.20999999999998</v>
          </cell>
          <cell r="AE482">
            <v>60.368789890000002</v>
          </cell>
          <cell r="AF482">
            <v>71.7196</v>
          </cell>
          <cell r="AG482">
            <v>0</v>
          </cell>
          <cell r="AH482">
            <v>10.4</v>
          </cell>
          <cell r="AI482">
            <v>47760</v>
          </cell>
          <cell r="AJ482">
            <v>9.1</v>
          </cell>
        </row>
        <row r="483">
          <cell r="A483" t="str">
            <v>1103</v>
          </cell>
          <cell r="B483" t="str">
            <v>110305801</v>
          </cell>
          <cell r="D483" t="str">
            <v>1103058</v>
          </cell>
          <cell r="E483" t="str">
            <v>1110</v>
          </cell>
          <cell r="F483" t="str">
            <v>11</v>
          </cell>
          <cell r="G483">
            <v>494.78877937999994</v>
          </cell>
          <cell r="H483">
            <v>500.14920311999992</v>
          </cell>
          <cell r="I483">
            <v>497.51091196999994</v>
          </cell>
          <cell r="J483">
            <v>30.208333329999999</v>
          </cell>
          <cell r="K483">
            <v>19.703103909999999</v>
          </cell>
          <cell r="L483">
            <v>8.6837240599999994</v>
          </cell>
          <cell r="M483">
            <v>11.225243389999999</v>
          </cell>
          <cell r="N483">
            <v>19.358084219999999</v>
          </cell>
          <cell r="O483">
            <v>52.16</v>
          </cell>
          <cell r="P483">
            <v>11.225243389999999</v>
          </cell>
          <cell r="Q483">
            <v>79.400000000000006</v>
          </cell>
          <cell r="R483">
            <v>46.876771689999998</v>
          </cell>
          <cell r="S483">
            <v>16.7</v>
          </cell>
          <cell r="T483">
            <v>11.225243389999999</v>
          </cell>
          <cell r="U483">
            <v>8.7989074899999995</v>
          </cell>
          <cell r="V483">
            <v>8.7820159699999998</v>
          </cell>
          <cell r="W483">
            <v>55.2</v>
          </cell>
          <cell r="X483">
            <v>87.2</v>
          </cell>
          <cell r="Y483">
            <v>44.3</v>
          </cell>
          <cell r="Z483">
            <v>44.9</v>
          </cell>
          <cell r="AA483">
            <v>31.9</v>
          </cell>
          <cell r="AB483">
            <v>8.6908103099999998</v>
          </cell>
          <cell r="AC483">
            <v>0.41307356000000006</v>
          </cell>
          <cell r="AD483">
            <v>272.20999999999998</v>
          </cell>
          <cell r="AE483">
            <v>60.368789890000002</v>
          </cell>
          <cell r="AF483">
            <v>71.7196</v>
          </cell>
          <cell r="AG483">
            <v>0.19311426328180242</v>
          </cell>
          <cell r="AH483">
            <v>10.4</v>
          </cell>
          <cell r="AI483">
            <v>47760</v>
          </cell>
          <cell r="AJ483">
            <v>9.1</v>
          </cell>
        </row>
        <row r="484">
          <cell r="A484" t="str">
            <v>1103</v>
          </cell>
          <cell r="B484" t="str">
            <v>110305901</v>
          </cell>
          <cell r="D484" t="str">
            <v>1103059</v>
          </cell>
          <cell r="E484" t="str">
            <v>1110</v>
          </cell>
          <cell r="F484" t="str">
            <v>11</v>
          </cell>
          <cell r="G484">
            <v>494.78877937999994</v>
          </cell>
          <cell r="H484">
            <v>500.14920311999992</v>
          </cell>
          <cell r="I484">
            <v>497.51091196999994</v>
          </cell>
          <cell r="J484">
            <v>30.208333329999999</v>
          </cell>
          <cell r="K484">
            <v>19.703103909999999</v>
          </cell>
          <cell r="L484">
            <v>7.2970910099999999</v>
          </cell>
          <cell r="M484">
            <v>11.225243389999999</v>
          </cell>
          <cell r="N484">
            <v>19.358084219999999</v>
          </cell>
          <cell r="O484">
            <v>52.16</v>
          </cell>
          <cell r="P484">
            <v>11.225243389999999</v>
          </cell>
          <cell r="Q484">
            <v>79.400000000000006</v>
          </cell>
          <cell r="R484">
            <v>46.876771689999998</v>
          </cell>
          <cell r="S484">
            <v>16.7</v>
          </cell>
          <cell r="T484">
            <v>11.225243389999999</v>
          </cell>
          <cell r="U484">
            <v>7.2970910099999999</v>
          </cell>
          <cell r="V484">
            <v>7.2970910099999999</v>
          </cell>
          <cell r="W484">
            <v>55.2</v>
          </cell>
          <cell r="X484">
            <v>87.2</v>
          </cell>
          <cell r="Y484">
            <v>44.3</v>
          </cell>
          <cell r="Z484">
            <v>44.9</v>
          </cell>
          <cell r="AA484">
            <v>31.9</v>
          </cell>
          <cell r="AB484">
            <v>7.2970910099999999</v>
          </cell>
          <cell r="AC484">
            <v>1</v>
          </cell>
          <cell r="AD484">
            <v>272.20999999999998</v>
          </cell>
          <cell r="AE484">
            <v>60.368789890000002</v>
          </cell>
          <cell r="AF484">
            <v>71.7196</v>
          </cell>
          <cell r="AG484">
            <v>0</v>
          </cell>
          <cell r="AH484">
            <v>10.4</v>
          </cell>
          <cell r="AI484">
            <v>47760</v>
          </cell>
          <cell r="AJ484">
            <v>9.1</v>
          </cell>
        </row>
        <row r="485">
          <cell r="A485" t="str">
            <v>1103</v>
          </cell>
          <cell r="B485" t="str">
            <v>110306201</v>
          </cell>
          <cell r="D485" t="str">
            <v>1103062</v>
          </cell>
          <cell r="E485" t="str">
            <v>1110</v>
          </cell>
          <cell r="F485" t="str">
            <v>11</v>
          </cell>
          <cell r="G485">
            <v>494.78877937999994</v>
          </cell>
          <cell r="H485">
            <v>500.14920311999992</v>
          </cell>
          <cell r="I485">
            <v>497.51091196999994</v>
          </cell>
          <cell r="J485">
            <v>30.208333329999999</v>
          </cell>
          <cell r="K485">
            <v>19.703103909999999</v>
          </cell>
          <cell r="L485">
            <v>9.2564603099999996</v>
          </cell>
          <cell r="M485">
            <v>11.173739550000001</v>
          </cell>
          <cell r="N485">
            <v>19.358084219999999</v>
          </cell>
          <cell r="O485">
            <v>52.16</v>
          </cell>
          <cell r="P485">
            <v>11.225243389999999</v>
          </cell>
          <cell r="Q485">
            <v>79.400000000000006</v>
          </cell>
          <cell r="R485">
            <v>46.876771689999998</v>
          </cell>
          <cell r="S485">
            <v>16.7</v>
          </cell>
          <cell r="T485">
            <v>11.225243389999999</v>
          </cell>
          <cell r="U485">
            <v>9.8389490300000002</v>
          </cell>
          <cell r="V485">
            <v>9.4334839200000005</v>
          </cell>
          <cell r="W485">
            <v>55.2</v>
          </cell>
          <cell r="X485">
            <v>87.2</v>
          </cell>
          <cell r="Y485">
            <v>44.3</v>
          </cell>
          <cell r="Z485">
            <v>44.9</v>
          </cell>
          <cell r="AA485">
            <v>31.9</v>
          </cell>
          <cell r="AB485">
            <v>7.2584121499999998</v>
          </cell>
          <cell r="AC485">
            <v>1</v>
          </cell>
          <cell r="AD485">
            <v>272.20999999999998</v>
          </cell>
          <cell r="AE485">
            <v>60.368789890000002</v>
          </cell>
          <cell r="AF485">
            <v>71.7196</v>
          </cell>
          <cell r="AG485">
            <v>0.21561743046581955</v>
          </cell>
          <cell r="AH485">
            <v>10.4</v>
          </cell>
          <cell r="AI485">
            <v>47760</v>
          </cell>
          <cell r="AJ485">
            <v>9.1</v>
          </cell>
        </row>
        <row r="486">
          <cell r="A486" t="str">
            <v>1201</v>
          </cell>
          <cell r="B486" t="str">
            <v>120100101</v>
          </cell>
          <cell r="D486" t="str">
            <v>1201001</v>
          </cell>
          <cell r="E486" t="str">
            <v>1240</v>
          </cell>
          <cell r="F486" t="str">
            <v>12</v>
          </cell>
          <cell r="G486">
            <v>512.68548811000005</v>
          </cell>
          <cell r="H486">
            <v>514.88484982</v>
          </cell>
          <cell r="I486">
            <v>513.91893536999999</v>
          </cell>
          <cell r="J486">
            <v>31.884057970000004</v>
          </cell>
          <cell r="K486">
            <v>15.574963610000001</v>
          </cell>
          <cell r="L486">
            <v>8.9140883500000001</v>
          </cell>
          <cell r="M486">
            <v>10.73999888</v>
          </cell>
          <cell r="N486">
            <v>17.464130050000001</v>
          </cell>
          <cell r="O486">
            <v>61.780999999999992</v>
          </cell>
          <cell r="P486">
            <v>10.73999888</v>
          </cell>
          <cell r="Q486">
            <v>72.8</v>
          </cell>
          <cell r="R486">
            <v>48.29596557</v>
          </cell>
          <cell r="S486">
            <v>20.2</v>
          </cell>
          <cell r="T486">
            <v>9.2955083799999993</v>
          </cell>
          <cell r="U486">
            <v>9.2515782800000004</v>
          </cell>
          <cell r="V486">
            <v>8.6966773899999996</v>
          </cell>
          <cell r="W486">
            <v>47.1</v>
          </cell>
          <cell r="X486">
            <v>80.599999999999994</v>
          </cell>
          <cell r="Y486">
            <v>31.6</v>
          </cell>
          <cell r="Z486">
            <v>28.8</v>
          </cell>
          <cell r="AA486">
            <v>33.6</v>
          </cell>
          <cell r="AB486">
            <v>9.1376621500000006</v>
          </cell>
          <cell r="AC486">
            <v>0.20916833000000001</v>
          </cell>
          <cell r="AD486">
            <v>263.14999999999998</v>
          </cell>
          <cell r="AE486">
            <v>56.041829970000002</v>
          </cell>
          <cell r="AF486">
            <v>60.56878429999999</v>
          </cell>
          <cell r="AG486">
            <v>0.31013560901806841</v>
          </cell>
          <cell r="AH486">
            <v>10.1</v>
          </cell>
          <cell r="AI486">
            <v>44200</v>
          </cell>
          <cell r="AJ486">
            <v>7.4</v>
          </cell>
        </row>
        <row r="487">
          <cell r="A487" t="str">
            <v>1201</v>
          </cell>
          <cell r="B487" t="str">
            <v>120100401</v>
          </cell>
          <cell r="D487" t="str">
            <v>1201004</v>
          </cell>
          <cell r="E487" t="str">
            <v>1240</v>
          </cell>
          <cell r="F487" t="str">
            <v>12</v>
          </cell>
          <cell r="G487">
            <v>512.68548811000005</v>
          </cell>
          <cell r="H487">
            <v>514.88484982</v>
          </cell>
          <cell r="I487">
            <v>513.91893536999999</v>
          </cell>
          <cell r="J487">
            <v>31.884057970000004</v>
          </cell>
          <cell r="K487">
            <v>15.574963610000001</v>
          </cell>
          <cell r="L487">
            <v>7.1891677400000003</v>
          </cell>
          <cell r="M487">
            <v>10.81977828</v>
          </cell>
          <cell r="N487">
            <v>17.464130050000001</v>
          </cell>
          <cell r="O487">
            <v>61.780999999999992</v>
          </cell>
          <cell r="P487">
            <v>10.81977828</v>
          </cell>
          <cell r="Q487">
            <v>72.8</v>
          </cell>
          <cell r="R487">
            <v>48.29596557</v>
          </cell>
          <cell r="S487">
            <v>20.2</v>
          </cell>
          <cell r="T487">
            <v>8.0690293299999993</v>
          </cell>
          <cell r="U487">
            <v>8.0690293299999993</v>
          </cell>
          <cell r="V487">
            <v>8.0690293299999993</v>
          </cell>
          <cell r="W487">
            <v>47.1</v>
          </cell>
          <cell r="X487">
            <v>80.599999999999994</v>
          </cell>
          <cell r="Y487">
            <v>31.6</v>
          </cell>
          <cell r="Z487">
            <v>28.8</v>
          </cell>
          <cell r="AA487">
            <v>33.6</v>
          </cell>
          <cell r="AB487">
            <v>9.24647942</v>
          </cell>
          <cell r="AC487">
            <v>0</v>
          </cell>
          <cell r="AD487">
            <v>263.14999999999998</v>
          </cell>
          <cell r="AE487">
            <v>56.041829970000002</v>
          </cell>
          <cell r="AF487">
            <v>60.563699999999997</v>
          </cell>
          <cell r="AG487">
            <v>0.30914393923692934</v>
          </cell>
          <cell r="AH487">
            <v>10.1</v>
          </cell>
          <cell r="AI487">
            <v>44200</v>
          </cell>
          <cell r="AJ487">
            <v>7.4</v>
          </cell>
        </row>
        <row r="488">
          <cell r="A488" t="str">
            <v>1201</v>
          </cell>
          <cell r="B488" t="str">
            <v>120100601</v>
          </cell>
          <cell r="D488" t="str">
            <v>1201006</v>
          </cell>
          <cell r="E488" t="str">
            <v>1240</v>
          </cell>
          <cell r="F488" t="str">
            <v>12</v>
          </cell>
          <cell r="G488">
            <v>512.68548811000005</v>
          </cell>
          <cell r="H488">
            <v>514.88484982</v>
          </cell>
          <cell r="I488">
            <v>513.91893536999999</v>
          </cell>
          <cell r="J488">
            <v>31.884057970000004</v>
          </cell>
          <cell r="K488">
            <v>15.574963610000001</v>
          </cell>
          <cell r="L488">
            <v>9.5184866199999991</v>
          </cell>
          <cell r="M488">
            <v>9.8361718499999995</v>
          </cell>
          <cell r="N488">
            <v>17.464130050000001</v>
          </cell>
          <cell r="O488">
            <v>61.780999999999992</v>
          </cell>
          <cell r="P488">
            <v>9.8406542399999992</v>
          </cell>
          <cell r="Q488">
            <v>72.8</v>
          </cell>
          <cell r="R488">
            <v>48.29596557</v>
          </cell>
          <cell r="S488">
            <v>20.2</v>
          </cell>
          <cell r="T488">
            <v>9.6121989800000005</v>
          </cell>
          <cell r="U488">
            <v>9.6322036299999994</v>
          </cell>
          <cell r="V488">
            <v>9.5635994899999996</v>
          </cell>
          <cell r="W488">
            <v>47.1</v>
          </cell>
          <cell r="X488">
            <v>80.599999999999994</v>
          </cell>
          <cell r="Y488">
            <v>31.6</v>
          </cell>
          <cell r="Z488">
            <v>28.8</v>
          </cell>
          <cell r="AA488">
            <v>33.6</v>
          </cell>
          <cell r="AB488">
            <v>9.6488533299999997</v>
          </cell>
          <cell r="AC488">
            <v>0.53877889999999995</v>
          </cell>
          <cell r="AD488">
            <v>263.14999999999998</v>
          </cell>
          <cell r="AE488">
            <v>56.041829970000002</v>
          </cell>
          <cell r="AF488">
            <v>60.563699999999997</v>
          </cell>
          <cell r="AG488">
            <v>0.28543981794968498</v>
          </cell>
          <cell r="AH488">
            <v>10.1</v>
          </cell>
          <cell r="AI488">
            <v>44200</v>
          </cell>
          <cell r="AJ488">
            <v>7.4</v>
          </cell>
        </row>
        <row r="489">
          <cell r="A489" t="str">
            <v>1201</v>
          </cell>
          <cell r="B489" t="str">
            <v>120100801</v>
          </cell>
          <cell r="D489" t="str">
            <v>1201008</v>
          </cell>
          <cell r="E489" t="str">
            <v>1240</v>
          </cell>
          <cell r="F489" t="str">
            <v>12</v>
          </cell>
          <cell r="G489">
            <v>512.68548811000005</v>
          </cell>
          <cell r="H489">
            <v>514.88484982</v>
          </cell>
          <cell r="I489">
            <v>513.91893536999999</v>
          </cell>
          <cell r="J489">
            <v>31.884057970000004</v>
          </cell>
          <cell r="K489">
            <v>15.574963610000001</v>
          </cell>
          <cell r="L489">
            <v>7.3440728500000008</v>
          </cell>
          <cell r="M489">
            <v>7.9247959100000003</v>
          </cell>
          <cell r="N489">
            <v>17.464130050000001</v>
          </cell>
          <cell r="O489">
            <v>61.780999999999992</v>
          </cell>
          <cell r="P489">
            <v>7.9662397800000004</v>
          </cell>
          <cell r="Q489">
            <v>72.8</v>
          </cell>
          <cell r="R489">
            <v>48.29596557</v>
          </cell>
          <cell r="S489">
            <v>20.2</v>
          </cell>
          <cell r="T489">
            <v>7.9247959100000003</v>
          </cell>
          <cell r="U489">
            <v>7.9247959100000003</v>
          </cell>
          <cell r="V489">
            <v>7.9247959100000003</v>
          </cell>
          <cell r="W489">
            <v>47.1</v>
          </cell>
          <cell r="X489">
            <v>80.599999999999994</v>
          </cell>
          <cell r="Y489">
            <v>31.6</v>
          </cell>
          <cell r="Z489">
            <v>28.8</v>
          </cell>
          <cell r="AA489">
            <v>33.6</v>
          </cell>
          <cell r="AB489">
            <v>7.9247959100000003</v>
          </cell>
          <cell r="AC489">
            <v>1</v>
          </cell>
          <cell r="AD489">
            <v>263.14999999999998</v>
          </cell>
          <cell r="AE489">
            <v>56.041829970000002</v>
          </cell>
          <cell r="AF489">
            <v>60.563699999999997</v>
          </cell>
          <cell r="AG489">
            <v>0.34422182704754195</v>
          </cell>
          <cell r="AH489">
            <v>10.1</v>
          </cell>
          <cell r="AI489">
            <v>44200</v>
          </cell>
          <cell r="AJ489">
            <v>7.4</v>
          </cell>
        </row>
        <row r="490">
          <cell r="A490" t="str">
            <v>1201</v>
          </cell>
          <cell r="B490" t="str">
            <v>120100901</v>
          </cell>
          <cell r="D490" t="str">
            <v>1201009</v>
          </cell>
          <cell r="E490" t="str">
            <v>1240</v>
          </cell>
          <cell r="F490" t="str">
            <v>12</v>
          </cell>
          <cell r="G490">
            <v>512.68548811000005</v>
          </cell>
          <cell r="H490">
            <v>514.88484982</v>
          </cell>
          <cell r="I490">
            <v>513.91893536999999</v>
          </cell>
          <cell r="J490">
            <v>31.884057970000004</v>
          </cell>
          <cell r="K490">
            <v>15.574963610000001</v>
          </cell>
          <cell r="L490">
            <v>7.29029288</v>
          </cell>
          <cell r="M490">
            <v>9.8389490300000002</v>
          </cell>
          <cell r="N490">
            <v>17.464130050000001</v>
          </cell>
          <cell r="O490">
            <v>61.780999999999992</v>
          </cell>
          <cell r="P490">
            <v>9.8389490300000002</v>
          </cell>
          <cell r="Q490">
            <v>72.8</v>
          </cell>
          <cell r="R490">
            <v>48.29596557</v>
          </cell>
          <cell r="S490">
            <v>20.2</v>
          </cell>
          <cell r="T490">
            <v>7.29029288</v>
          </cell>
          <cell r="U490">
            <v>7.29029288</v>
          </cell>
          <cell r="V490">
            <v>7.2703128899999996</v>
          </cell>
          <cell r="W490">
            <v>47.1</v>
          </cell>
          <cell r="X490">
            <v>80.599999999999994</v>
          </cell>
          <cell r="Y490">
            <v>31.6</v>
          </cell>
          <cell r="Z490">
            <v>28.8</v>
          </cell>
          <cell r="AA490">
            <v>33.6</v>
          </cell>
          <cell r="AB490">
            <v>9.6158054800000006</v>
          </cell>
          <cell r="AC490">
            <v>0</v>
          </cell>
          <cell r="AD490">
            <v>263.14999999999998</v>
          </cell>
          <cell r="AE490">
            <v>56.041829970000002</v>
          </cell>
          <cell r="AF490">
            <v>60.563699999999997</v>
          </cell>
          <cell r="AG490">
            <v>0.31675322068762818</v>
          </cell>
          <cell r="AH490">
            <v>10.1</v>
          </cell>
          <cell r="AI490">
            <v>44200</v>
          </cell>
          <cell r="AJ490">
            <v>7.4</v>
          </cell>
        </row>
        <row r="491">
          <cell r="A491" t="str">
            <v>1202</v>
          </cell>
          <cell r="B491" t="str">
            <v>120200101</v>
          </cell>
          <cell r="D491" t="str">
            <v>1202001</v>
          </cell>
          <cell r="E491" t="str">
            <v>1240</v>
          </cell>
          <cell r="F491" t="str">
            <v>12</v>
          </cell>
          <cell r="G491">
            <v>512.68548811000005</v>
          </cell>
          <cell r="H491">
            <v>514.88484982</v>
          </cell>
          <cell r="I491">
            <v>513.91893536999999</v>
          </cell>
          <cell r="J491">
            <v>31.884057970000004</v>
          </cell>
          <cell r="K491">
            <v>15.574963610000001</v>
          </cell>
          <cell r="L491">
            <v>8.8610665399999995</v>
          </cell>
          <cell r="M491">
            <v>10.088015009999999</v>
          </cell>
          <cell r="N491">
            <v>17.464130050000001</v>
          </cell>
          <cell r="O491">
            <v>61.780999999999992</v>
          </cell>
          <cell r="P491">
            <v>10.38711668</v>
          </cell>
          <cell r="Q491">
            <v>72.8</v>
          </cell>
          <cell r="R491">
            <v>48.29596557</v>
          </cell>
          <cell r="S491">
            <v>20.2</v>
          </cell>
          <cell r="T491">
            <v>9.8706543999999994</v>
          </cell>
          <cell r="U491">
            <v>9.8491897500000007</v>
          </cell>
          <cell r="V491">
            <v>8.7348818900000005</v>
          </cell>
          <cell r="W491">
            <v>47.1</v>
          </cell>
          <cell r="X491">
            <v>80.599999999999994</v>
          </cell>
          <cell r="Y491">
            <v>31.6</v>
          </cell>
          <cell r="Z491">
            <v>28.8</v>
          </cell>
          <cell r="AA491">
            <v>33.6</v>
          </cell>
          <cell r="AB491">
            <v>9.0843235300000007</v>
          </cell>
          <cell r="AC491">
            <v>0.48724936000000002</v>
          </cell>
          <cell r="AD491">
            <v>263.14999999999998</v>
          </cell>
          <cell r="AE491">
            <v>56.041829970000002</v>
          </cell>
          <cell r="AF491">
            <v>63.677250419999993</v>
          </cell>
          <cell r="AG491">
            <v>0.286316397401566</v>
          </cell>
          <cell r="AH491">
            <v>10.1</v>
          </cell>
          <cell r="AI491">
            <v>44200</v>
          </cell>
          <cell r="AJ491">
            <v>7.4</v>
          </cell>
        </row>
        <row r="492">
          <cell r="A492" t="str">
            <v>1202</v>
          </cell>
          <cell r="B492" t="str">
            <v>120200401</v>
          </cell>
          <cell r="D492" t="str">
            <v>1202004</v>
          </cell>
          <cell r="E492" t="str">
            <v>1240</v>
          </cell>
          <cell r="F492" t="str">
            <v>12</v>
          </cell>
          <cell r="G492">
            <v>512.68548811000005</v>
          </cell>
          <cell r="H492">
            <v>514.88484982</v>
          </cell>
          <cell r="I492">
            <v>513.91893536999999</v>
          </cell>
          <cell r="J492">
            <v>31.884057970000004</v>
          </cell>
          <cell r="K492">
            <v>15.574963610000001</v>
          </cell>
          <cell r="L492">
            <v>8.7261566800000008</v>
          </cell>
          <cell r="M492">
            <v>9.4105018499999993</v>
          </cell>
          <cell r="N492">
            <v>17.464130050000001</v>
          </cell>
          <cell r="O492">
            <v>61.780999999999992</v>
          </cell>
          <cell r="P492">
            <v>9.6607788499999998</v>
          </cell>
          <cell r="Q492">
            <v>72.8</v>
          </cell>
          <cell r="R492">
            <v>48.29596557</v>
          </cell>
          <cell r="S492">
            <v>20.2</v>
          </cell>
          <cell r="T492">
            <v>9.7261535400000003</v>
          </cell>
          <cell r="U492">
            <v>9.1866622400000004</v>
          </cell>
          <cell r="V492">
            <v>8.6105013699999997</v>
          </cell>
          <cell r="W492">
            <v>47.1</v>
          </cell>
          <cell r="X492">
            <v>80.599999999999994</v>
          </cell>
          <cell r="Y492">
            <v>31.6</v>
          </cell>
          <cell r="Z492">
            <v>28.8</v>
          </cell>
          <cell r="AA492">
            <v>33.6</v>
          </cell>
          <cell r="AB492">
            <v>8.9391876000000003</v>
          </cell>
          <cell r="AC492">
            <v>0.46602176000000001</v>
          </cell>
          <cell r="AD492">
            <v>263.14999999999998</v>
          </cell>
          <cell r="AE492">
            <v>56.041829970000002</v>
          </cell>
          <cell r="AF492">
            <v>63.6813</v>
          </cell>
          <cell r="AG492">
            <v>1</v>
          </cell>
          <cell r="AH492">
            <v>10.1</v>
          </cell>
          <cell r="AI492">
            <v>44200</v>
          </cell>
          <cell r="AJ492">
            <v>7.4</v>
          </cell>
        </row>
        <row r="493">
          <cell r="A493" t="str">
            <v>1202</v>
          </cell>
          <cell r="B493" t="str">
            <v>120200601</v>
          </cell>
          <cell r="D493" t="str">
            <v>1202006</v>
          </cell>
          <cell r="E493" t="str">
            <v>1240</v>
          </cell>
          <cell r="F493" t="str">
            <v>12</v>
          </cell>
          <cell r="G493">
            <v>512.68548811000005</v>
          </cell>
          <cell r="H493">
            <v>514.88484982</v>
          </cell>
          <cell r="I493">
            <v>513.91893536999999</v>
          </cell>
          <cell r="J493">
            <v>31.884057970000004</v>
          </cell>
          <cell r="K493">
            <v>15.574963610000001</v>
          </cell>
          <cell r="L493">
            <v>7.24921506</v>
          </cell>
          <cell r="M493">
            <v>8.1327064900000003</v>
          </cell>
          <cell r="N493">
            <v>17.464130050000001</v>
          </cell>
          <cell r="O493">
            <v>61.780999999999992</v>
          </cell>
          <cell r="P493">
            <v>7.8268421000000004</v>
          </cell>
          <cell r="Q493">
            <v>72.8</v>
          </cell>
          <cell r="R493">
            <v>48.29596557</v>
          </cell>
          <cell r="S493">
            <v>20.2</v>
          </cell>
          <cell r="T493">
            <v>7.4471683600000009</v>
          </cell>
          <cell r="U493">
            <v>7.1546153599999993</v>
          </cell>
          <cell r="V493">
            <v>7.1356873500000004</v>
          </cell>
          <cell r="W493">
            <v>47.1</v>
          </cell>
          <cell r="X493">
            <v>80.599999999999994</v>
          </cell>
          <cell r="Y493">
            <v>31.6</v>
          </cell>
          <cell r="Z493">
            <v>28.8</v>
          </cell>
          <cell r="AA493">
            <v>33.6</v>
          </cell>
          <cell r="AB493">
            <v>7.2668273499999998</v>
          </cell>
          <cell r="AC493">
            <v>0.98238622000000009</v>
          </cell>
          <cell r="AD493">
            <v>263.14999999999998</v>
          </cell>
          <cell r="AE493">
            <v>56.041829970000002</v>
          </cell>
          <cell r="AF493">
            <v>63.6813</v>
          </cell>
          <cell r="AG493">
            <v>0.29147254340769552</v>
          </cell>
          <cell r="AH493">
            <v>10.1</v>
          </cell>
          <cell r="AI493">
            <v>44200</v>
          </cell>
          <cell r="AJ493">
            <v>7.4</v>
          </cell>
        </row>
        <row r="494">
          <cell r="A494" t="str">
            <v>1203</v>
          </cell>
          <cell r="B494" t="str">
            <v>120300101</v>
          </cell>
          <cell r="D494" t="str">
            <v>1203001</v>
          </cell>
          <cell r="E494" t="str">
            <v>1240</v>
          </cell>
          <cell r="F494" t="str">
            <v>12</v>
          </cell>
          <cell r="G494">
            <v>512.68548811000005</v>
          </cell>
          <cell r="H494">
            <v>514.88484982</v>
          </cell>
          <cell r="I494">
            <v>513.91893536999999</v>
          </cell>
          <cell r="J494">
            <v>31.884057970000004</v>
          </cell>
          <cell r="K494">
            <v>15.574963610000001</v>
          </cell>
          <cell r="L494">
            <v>8.8420265300000001</v>
          </cell>
          <cell r="M494">
            <v>9.2808920300000004</v>
          </cell>
          <cell r="N494">
            <v>17.464130050000001</v>
          </cell>
          <cell r="O494">
            <v>61.780999999999992</v>
          </cell>
          <cell r="P494">
            <v>10.88511649</v>
          </cell>
          <cell r="Q494">
            <v>72.8</v>
          </cell>
          <cell r="R494">
            <v>48.29596557</v>
          </cell>
          <cell r="S494">
            <v>20.2</v>
          </cell>
          <cell r="T494">
            <v>9.4762368499999994</v>
          </cell>
          <cell r="U494">
            <v>9.1816322100000001</v>
          </cell>
          <cell r="V494">
            <v>8.8949444599999996</v>
          </cell>
          <cell r="W494">
            <v>47.1</v>
          </cell>
          <cell r="X494">
            <v>80.599999999999994</v>
          </cell>
          <cell r="Y494">
            <v>31.6</v>
          </cell>
          <cell r="Z494">
            <v>28.8</v>
          </cell>
          <cell r="AA494">
            <v>33.6</v>
          </cell>
          <cell r="AB494">
            <v>9.0374145400000003</v>
          </cell>
          <cell r="AC494">
            <v>0.79157341999999997</v>
          </cell>
          <cell r="AD494">
            <v>263.14999999999998</v>
          </cell>
          <cell r="AE494">
            <v>56.041829970000002</v>
          </cell>
          <cell r="AF494">
            <v>63.6813</v>
          </cell>
          <cell r="AG494">
            <v>0.26545665393981877</v>
          </cell>
          <cell r="AH494">
            <v>10.1</v>
          </cell>
          <cell r="AI494">
            <v>44200</v>
          </cell>
          <cell r="AJ494">
            <v>7.4</v>
          </cell>
        </row>
        <row r="495">
          <cell r="A495" t="str">
            <v>1203</v>
          </cell>
          <cell r="B495" t="str">
            <v>120300401</v>
          </cell>
          <cell r="D495" t="str">
            <v>1203004</v>
          </cell>
          <cell r="E495" t="str">
            <v>1240</v>
          </cell>
          <cell r="F495" t="str">
            <v>12</v>
          </cell>
          <cell r="G495">
            <v>512.68548811000005</v>
          </cell>
          <cell r="H495">
            <v>514.88484982</v>
          </cell>
          <cell r="I495">
            <v>513.91893536999999</v>
          </cell>
          <cell r="J495">
            <v>31.884057970000004</v>
          </cell>
          <cell r="K495">
            <v>15.574963610000001</v>
          </cell>
          <cell r="L495">
            <v>9.1667019100000005</v>
          </cell>
          <cell r="M495">
            <v>10.53164278</v>
          </cell>
          <cell r="N495">
            <v>17.464130050000001</v>
          </cell>
          <cell r="O495">
            <v>61.780999999999992</v>
          </cell>
          <cell r="P495">
            <v>10.81993827</v>
          </cell>
          <cell r="Q495">
            <v>72.8</v>
          </cell>
          <cell r="R495">
            <v>48.29596557</v>
          </cell>
          <cell r="S495">
            <v>20.2</v>
          </cell>
          <cell r="T495">
            <v>9.3579842099999997</v>
          </cell>
          <cell r="U495">
            <v>9.2968849700000007</v>
          </cell>
          <cell r="V495">
            <v>8.9016389300000007</v>
          </cell>
          <cell r="W495">
            <v>47.1</v>
          </cell>
          <cell r="X495">
            <v>80.599999999999994</v>
          </cell>
          <cell r="Y495">
            <v>31.6</v>
          </cell>
          <cell r="Z495">
            <v>28.8</v>
          </cell>
          <cell r="AA495">
            <v>33.6</v>
          </cell>
          <cell r="AB495">
            <v>9.1235835099999996</v>
          </cell>
          <cell r="AC495">
            <v>0.50763077000000001</v>
          </cell>
          <cell r="AD495">
            <v>263.14999999999998</v>
          </cell>
          <cell r="AE495">
            <v>56.041829970000002</v>
          </cell>
          <cell r="AF495">
            <v>63.6813</v>
          </cell>
          <cell r="AG495">
            <v>0.2</v>
          </cell>
          <cell r="AH495">
            <v>10.1</v>
          </cell>
          <cell r="AI495">
            <v>44200</v>
          </cell>
          <cell r="AJ495">
            <v>7.4</v>
          </cell>
        </row>
        <row r="496">
          <cell r="A496" t="str">
            <v>1203</v>
          </cell>
          <cell r="B496" t="str">
            <v>120300601</v>
          </cell>
          <cell r="D496" t="str">
            <v>1203006</v>
          </cell>
          <cell r="E496" t="str">
            <v>1240</v>
          </cell>
          <cell r="F496" t="str">
            <v>12</v>
          </cell>
          <cell r="G496">
            <v>512.68548811000005</v>
          </cell>
          <cell r="H496">
            <v>514.88484982</v>
          </cell>
          <cell r="I496">
            <v>513.91893536999999</v>
          </cell>
          <cell r="J496">
            <v>31.884057970000004</v>
          </cell>
          <cell r="K496">
            <v>15.574963610000001</v>
          </cell>
          <cell r="L496">
            <v>7.2619270900000004</v>
          </cell>
          <cell r="M496">
            <v>10.81977828</v>
          </cell>
          <cell r="N496">
            <v>17.464130050000001</v>
          </cell>
          <cell r="O496">
            <v>61.780999999999992</v>
          </cell>
          <cell r="P496">
            <v>10.15120664</v>
          </cell>
          <cell r="Q496">
            <v>72.8</v>
          </cell>
          <cell r="R496">
            <v>48.29596557</v>
          </cell>
          <cell r="S496">
            <v>20.2</v>
          </cell>
          <cell r="T496">
            <v>7.2619270900000004</v>
          </cell>
          <cell r="U496">
            <v>7.2619270900000004</v>
          </cell>
          <cell r="V496">
            <v>7.2619270900000004</v>
          </cell>
          <cell r="W496">
            <v>47.1</v>
          </cell>
          <cell r="X496">
            <v>80.599999999999994</v>
          </cell>
          <cell r="Y496">
            <v>31.6</v>
          </cell>
          <cell r="Z496">
            <v>28.8</v>
          </cell>
          <cell r="AA496">
            <v>33.6</v>
          </cell>
          <cell r="AB496">
            <v>7.2619270900000004</v>
          </cell>
          <cell r="AC496">
            <v>1</v>
          </cell>
          <cell r="AD496">
            <v>263.14999999999998</v>
          </cell>
          <cell r="AE496">
            <v>56.041829970000002</v>
          </cell>
          <cell r="AF496">
            <v>63.6813</v>
          </cell>
          <cell r="AG496">
            <v>0</v>
          </cell>
          <cell r="AH496">
            <v>10.1</v>
          </cell>
          <cell r="AI496">
            <v>44200</v>
          </cell>
          <cell r="AJ496">
            <v>7.4</v>
          </cell>
        </row>
        <row r="497">
          <cell r="A497" t="str">
            <v>1204</v>
          </cell>
          <cell r="B497" t="str">
            <v>120401001</v>
          </cell>
          <cell r="D497" t="str">
            <v>1204010</v>
          </cell>
          <cell r="E497" t="str">
            <v>1240</v>
          </cell>
          <cell r="F497" t="str">
            <v>12</v>
          </cell>
          <cell r="G497">
            <v>512.68548811000005</v>
          </cell>
          <cell r="H497">
            <v>514.88484982</v>
          </cell>
          <cell r="I497">
            <v>513.91893536999999</v>
          </cell>
          <cell r="J497">
            <v>31.884057970000004</v>
          </cell>
          <cell r="K497">
            <v>15.574963610000001</v>
          </cell>
          <cell r="L497">
            <v>9.1050909600000001</v>
          </cell>
          <cell r="M497">
            <v>10.78781279</v>
          </cell>
          <cell r="N497">
            <v>17.464130050000001</v>
          </cell>
          <cell r="O497">
            <v>61.780999999999992</v>
          </cell>
          <cell r="P497">
            <v>10.343997999999999</v>
          </cell>
          <cell r="Q497">
            <v>72.8</v>
          </cell>
          <cell r="R497">
            <v>48.29596557</v>
          </cell>
          <cell r="S497">
            <v>20.2</v>
          </cell>
          <cell r="T497">
            <v>10.31291148</v>
          </cell>
          <cell r="U497">
            <v>9.4119742399999993</v>
          </cell>
          <cell r="V497">
            <v>9.0405005900000006</v>
          </cell>
          <cell r="W497">
            <v>47.1</v>
          </cell>
          <cell r="X497">
            <v>80.599999999999994</v>
          </cell>
          <cell r="Y497">
            <v>31.6</v>
          </cell>
          <cell r="Z497">
            <v>28.8</v>
          </cell>
          <cell r="AA497">
            <v>33.6</v>
          </cell>
          <cell r="AB497">
            <v>9.1479329099999998</v>
          </cell>
          <cell r="AC497">
            <v>0.46919659999999996</v>
          </cell>
          <cell r="AD497">
            <v>263.14999999999998</v>
          </cell>
          <cell r="AE497">
            <v>56.041829970000002</v>
          </cell>
          <cell r="AF497">
            <v>60.57228954</v>
          </cell>
          <cell r="AG497">
            <v>0.29690898211585409</v>
          </cell>
          <cell r="AH497">
            <v>10.1</v>
          </cell>
          <cell r="AI497">
            <v>44200</v>
          </cell>
          <cell r="AJ497">
            <v>7.4</v>
          </cell>
        </row>
        <row r="498">
          <cell r="A498" t="str">
            <v>1204</v>
          </cell>
          <cell r="B498" t="str">
            <v>120401002</v>
          </cell>
          <cell r="D498" t="str">
            <v>1204010</v>
          </cell>
          <cell r="E498" t="str">
            <v>1240</v>
          </cell>
          <cell r="F498" t="str">
            <v>12</v>
          </cell>
          <cell r="G498">
            <v>512.68548811000005</v>
          </cell>
          <cell r="H498">
            <v>514.88484982</v>
          </cell>
          <cell r="I498">
            <v>513.91893536999999</v>
          </cell>
          <cell r="J498">
            <v>31.884057970000004</v>
          </cell>
          <cell r="K498">
            <v>15.574963610000001</v>
          </cell>
          <cell r="L498">
            <v>7.1308988299999996</v>
          </cell>
          <cell r="M498">
            <v>10.81977828</v>
          </cell>
          <cell r="N498">
            <v>17.464130050000001</v>
          </cell>
          <cell r="O498">
            <v>61.780999999999992</v>
          </cell>
          <cell r="P498">
            <v>7.8240460100000009</v>
          </cell>
          <cell r="Q498">
            <v>72.8</v>
          </cell>
          <cell r="R498">
            <v>48.29596557</v>
          </cell>
          <cell r="S498">
            <v>20.2</v>
          </cell>
          <cell r="T498">
            <v>7.2100796300000001</v>
          </cell>
          <cell r="U498">
            <v>7.2056351799999998</v>
          </cell>
          <cell r="V498">
            <v>7.2100796300000001</v>
          </cell>
          <cell r="W498">
            <v>47.1</v>
          </cell>
          <cell r="X498">
            <v>80.599999999999994</v>
          </cell>
          <cell r="Y498">
            <v>31.6</v>
          </cell>
          <cell r="Z498">
            <v>28.8</v>
          </cell>
          <cell r="AA498">
            <v>33.6</v>
          </cell>
          <cell r="AB498">
            <v>7.1891677400000003</v>
          </cell>
          <cell r="AC498">
            <v>1</v>
          </cell>
          <cell r="AD498">
            <v>263.14999999999998</v>
          </cell>
          <cell r="AE498">
            <v>56.041829970000002</v>
          </cell>
          <cell r="AF498">
            <v>60.563699999999997</v>
          </cell>
          <cell r="AG498">
            <v>0.31304125471468786</v>
          </cell>
          <cell r="AH498">
            <v>10.1</v>
          </cell>
          <cell r="AI498">
            <v>44200</v>
          </cell>
          <cell r="AJ498">
            <v>7.4</v>
          </cell>
        </row>
        <row r="499">
          <cell r="A499" t="str">
            <v>1205</v>
          </cell>
          <cell r="B499" t="str">
            <v>120500101</v>
          </cell>
          <cell r="D499" t="str">
            <v>1205001</v>
          </cell>
          <cell r="E499" t="str">
            <v>1230</v>
          </cell>
          <cell r="F499" t="str">
            <v>12</v>
          </cell>
          <cell r="G499">
            <v>512.68548811000005</v>
          </cell>
          <cell r="H499">
            <v>514.88484982</v>
          </cell>
          <cell r="I499">
            <v>513.91893536999999</v>
          </cell>
          <cell r="J499">
            <v>18.46153846</v>
          </cell>
          <cell r="K499">
            <v>18.26484018</v>
          </cell>
          <cell r="L499">
            <v>9.40104337</v>
          </cell>
          <cell r="M499">
            <v>10.411328729999999</v>
          </cell>
          <cell r="N499">
            <v>24.428430800000001</v>
          </cell>
          <cell r="O499">
            <v>61.780999999999992</v>
          </cell>
          <cell r="P499">
            <v>10.247112720000001</v>
          </cell>
          <cell r="Q499">
            <v>70.7</v>
          </cell>
          <cell r="R499">
            <v>48.29596557</v>
          </cell>
          <cell r="S499">
            <v>20.7</v>
          </cell>
          <cell r="T499">
            <v>10.200476180000001</v>
          </cell>
          <cell r="U499">
            <v>9.9697901400000006</v>
          </cell>
          <cell r="V499">
            <v>9.4812831200000005</v>
          </cell>
          <cell r="W499">
            <v>55.7</v>
          </cell>
          <cell r="X499">
            <v>82.6</v>
          </cell>
          <cell r="Y499">
            <v>41.9</v>
          </cell>
          <cell r="Z499">
            <v>23.8</v>
          </cell>
          <cell r="AA499">
            <v>37.4</v>
          </cell>
          <cell r="AB499">
            <v>9.8977209599999991</v>
          </cell>
          <cell r="AC499">
            <v>0.43113290999999998</v>
          </cell>
          <cell r="AD499">
            <v>272.32</v>
          </cell>
          <cell r="AE499">
            <v>58.753278509999994</v>
          </cell>
          <cell r="AF499">
            <v>63.655762419999995</v>
          </cell>
          <cell r="AG499">
            <v>0.2949537686091398</v>
          </cell>
          <cell r="AH499">
            <v>6.5</v>
          </cell>
          <cell r="AI499">
            <v>45070</v>
          </cell>
          <cell r="AJ499">
            <v>7.4</v>
          </cell>
        </row>
        <row r="500">
          <cell r="A500" t="str">
            <v>1205</v>
          </cell>
          <cell r="B500" t="str">
            <v>120500401</v>
          </cell>
          <cell r="D500" t="str">
            <v>1205004</v>
          </cell>
          <cell r="E500" t="str">
            <v>1230</v>
          </cell>
          <cell r="F500" t="str">
            <v>12</v>
          </cell>
          <cell r="G500">
            <v>512.68548811000005</v>
          </cell>
          <cell r="H500">
            <v>514.88484982</v>
          </cell>
          <cell r="I500">
            <v>513.91893536999999</v>
          </cell>
          <cell r="J500">
            <v>18.46153846</v>
          </cell>
          <cell r="K500">
            <v>18.26484018</v>
          </cell>
          <cell r="L500">
            <v>8.9567376099999993</v>
          </cell>
          <cell r="M500">
            <v>10.753488900000001</v>
          </cell>
          <cell r="N500">
            <v>24.428430800000001</v>
          </cell>
          <cell r="O500">
            <v>61.780999999999992</v>
          </cell>
          <cell r="P500">
            <v>9.5916493900000006</v>
          </cell>
          <cell r="Q500">
            <v>70.7</v>
          </cell>
          <cell r="R500">
            <v>48.29596557</v>
          </cell>
          <cell r="S500">
            <v>20.7</v>
          </cell>
          <cell r="T500">
            <v>9.3983954599999997</v>
          </cell>
          <cell r="U500">
            <v>8.8198131400000008</v>
          </cell>
          <cell r="V500">
            <v>8.6424151600000005</v>
          </cell>
          <cell r="W500">
            <v>55.7</v>
          </cell>
          <cell r="X500">
            <v>82.6</v>
          </cell>
          <cell r="Y500">
            <v>41.9</v>
          </cell>
          <cell r="Z500">
            <v>23.8</v>
          </cell>
          <cell r="AA500">
            <v>37.4</v>
          </cell>
          <cell r="AB500">
            <v>8.6813507800000007</v>
          </cell>
          <cell r="AC500">
            <v>0.60610883000000004</v>
          </cell>
          <cell r="AD500">
            <v>272.32</v>
          </cell>
          <cell r="AE500">
            <v>58.753278509999994</v>
          </cell>
          <cell r="AF500">
            <v>63.6813</v>
          </cell>
          <cell r="AG500">
            <v>0.14814815000000001</v>
          </cell>
          <cell r="AH500">
            <v>6.5</v>
          </cell>
          <cell r="AI500">
            <v>45070</v>
          </cell>
          <cell r="AJ500">
            <v>7.4</v>
          </cell>
        </row>
        <row r="501">
          <cell r="A501" t="str">
            <v>1205</v>
          </cell>
          <cell r="B501" t="str">
            <v>120500801</v>
          </cell>
          <cell r="D501" t="str">
            <v>1205008</v>
          </cell>
          <cell r="E501" t="str">
            <v>1230</v>
          </cell>
          <cell r="F501" t="str">
            <v>12</v>
          </cell>
          <cell r="G501">
            <v>512.68548811000005</v>
          </cell>
          <cell r="H501">
            <v>514.88484982</v>
          </cell>
          <cell r="I501">
            <v>513.91893536999999</v>
          </cell>
          <cell r="J501">
            <v>18.46153846</v>
          </cell>
          <cell r="K501">
            <v>18.26484018</v>
          </cell>
          <cell r="L501">
            <v>7.1364832099999997</v>
          </cell>
          <cell r="M501">
            <v>10.81977828</v>
          </cell>
          <cell r="N501">
            <v>24.428430800000001</v>
          </cell>
          <cell r="O501">
            <v>61.780999999999992</v>
          </cell>
          <cell r="P501">
            <v>7.8240460100000009</v>
          </cell>
          <cell r="Q501">
            <v>70.7</v>
          </cell>
          <cell r="R501">
            <v>48.29596557</v>
          </cell>
          <cell r="S501">
            <v>20.7</v>
          </cell>
          <cell r="T501">
            <v>7.1364832099999997</v>
          </cell>
          <cell r="U501">
            <v>7.1364832099999997</v>
          </cell>
          <cell r="V501">
            <v>7.1364832099999997</v>
          </cell>
          <cell r="W501">
            <v>55.7</v>
          </cell>
          <cell r="X501">
            <v>82.6</v>
          </cell>
          <cell r="Y501">
            <v>41.9</v>
          </cell>
          <cell r="Z501">
            <v>23.8</v>
          </cell>
          <cell r="AA501">
            <v>37.4</v>
          </cell>
          <cell r="AB501">
            <v>7.1364832099999997</v>
          </cell>
          <cell r="AC501">
            <v>1</v>
          </cell>
          <cell r="AD501">
            <v>272.32</v>
          </cell>
          <cell r="AE501">
            <v>58.753278509999994</v>
          </cell>
          <cell r="AF501">
            <v>63.6813</v>
          </cell>
          <cell r="AG501">
            <v>0.1</v>
          </cell>
          <cell r="AH501">
            <v>6.5</v>
          </cell>
          <cell r="AI501">
            <v>45070</v>
          </cell>
          <cell r="AJ501">
            <v>7.4</v>
          </cell>
        </row>
        <row r="502">
          <cell r="A502" t="str">
            <v>1205</v>
          </cell>
          <cell r="B502" t="str">
            <v>120500901</v>
          </cell>
          <cell r="D502" t="str">
            <v>1205009</v>
          </cell>
          <cell r="E502" t="str">
            <v>1230</v>
          </cell>
          <cell r="F502" t="str">
            <v>12</v>
          </cell>
          <cell r="G502">
            <v>512.68548811000005</v>
          </cell>
          <cell r="H502">
            <v>514.88484982</v>
          </cell>
          <cell r="I502">
            <v>513.91893536999999</v>
          </cell>
          <cell r="J502">
            <v>18.46153846</v>
          </cell>
          <cell r="K502">
            <v>18.26484018</v>
          </cell>
          <cell r="L502">
            <v>8.8100120499999992</v>
          </cell>
          <cell r="M502">
            <v>9.3357387799999998</v>
          </cell>
          <cell r="N502">
            <v>24.428430800000001</v>
          </cell>
          <cell r="O502">
            <v>61.780999999999992</v>
          </cell>
          <cell r="P502">
            <v>9.3137089</v>
          </cell>
          <cell r="Q502">
            <v>70.7</v>
          </cell>
          <cell r="R502">
            <v>48.29596557</v>
          </cell>
          <cell r="S502">
            <v>20.7</v>
          </cell>
          <cell r="T502">
            <v>8.8651704200000001</v>
          </cell>
          <cell r="U502">
            <v>8.8651704200000001</v>
          </cell>
          <cell r="V502">
            <v>8.8651704200000001</v>
          </cell>
          <cell r="W502">
            <v>55.7</v>
          </cell>
          <cell r="X502">
            <v>82.6</v>
          </cell>
          <cell r="Y502">
            <v>41.9</v>
          </cell>
          <cell r="Z502">
            <v>23.8</v>
          </cell>
          <cell r="AA502">
            <v>37.4</v>
          </cell>
          <cell r="AB502">
            <v>9.1938043999999994</v>
          </cell>
          <cell r="AC502">
            <v>0.54597240000000002</v>
          </cell>
          <cell r="AD502">
            <v>272.32</v>
          </cell>
          <cell r="AE502">
            <v>58.753278509999994</v>
          </cell>
          <cell r="AF502">
            <v>63.6813</v>
          </cell>
          <cell r="AG502">
            <v>0.52631578999999995</v>
          </cell>
          <cell r="AH502">
            <v>6.5</v>
          </cell>
          <cell r="AI502">
            <v>45070</v>
          </cell>
          <cell r="AJ502">
            <v>7.4</v>
          </cell>
        </row>
        <row r="503">
          <cell r="A503" t="str">
            <v>1205</v>
          </cell>
          <cell r="B503" t="str">
            <v>120501201</v>
          </cell>
          <cell r="D503" t="str">
            <v>1205012</v>
          </cell>
          <cell r="E503" t="str">
            <v>1230</v>
          </cell>
          <cell r="F503" t="str">
            <v>12</v>
          </cell>
          <cell r="G503">
            <v>512.68548811000005</v>
          </cell>
          <cell r="H503">
            <v>514.88484982</v>
          </cell>
          <cell r="I503">
            <v>513.91893536999999</v>
          </cell>
          <cell r="J503">
            <v>18.46153846</v>
          </cell>
          <cell r="K503">
            <v>18.26484018</v>
          </cell>
          <cell r="L503">
            <v>7.2100796300000001</v>
          </cell>
          <cell r="M503">
            <v>9.4334839200000005</v>
          </cell>
          <cell r="N503">
            <v>24.428430800000001</v>
          </cell>
          <cell r="O503">
            <v>61.780999999999992</v>
          </cell>
          <cell r="P503">
            <v>7.8240460100000009</v>
          </cell>
          <cell r="Q503">
            <v>70.7</v>
          </cell>
          <cell r="R503">
            <v>48.29596557</v>
          </cell>
          <cell r="S503">
            <v>20.7</v>
          </cell>
          <cell r="T503">
            <v>7.2100796300000001</v>
          </cell>
          <cell r="U503">
            <v>7.2100796300000001</v>
          </cell>
          <cell r="V503">
            <v>7.2100796300000001</v>
          </cell>
          <cell r="W503">
            <v>55.7</v>
          </cell>
          <cell r="X503">
            <v>82.6</v>
          </cell>
          <cell r="Y503">
            <v>41.9</v>
          </cell>
          <cell r="Z503">
            <v>23.8</v>
          </cell>
          <cell r="AA503">
            <v>37.4</v>
          </cell>
          <cell r="AB503">
            <v>7.2100796300000001</v>
          </cell>
          <cell r="AC503">
            <v>1</v>
          </cell>
          <cell r="AD503">
            <v>272.32</v>
          </cell>
          <cell r="AE503">
            <v>58.753278509999994</v>
          </cell>
          <cell r="AF503">
            <v>63.6813</v>
          </cell>
          <cell r="AG503">
            <v>0.41379310000000002</v>
          </cell>
          <cell r="AH503">
            <v>6.5</v>
          </cell>
          <cell r="AI503">
            <v>45070</v>
          </cell>
          <cell r="AJ503">
            <v>7.4</v>
          </cell>
        </row>
        <row r="504">
          <cell r="A504" t="str">
            <v>1205</v>
          </cell>
          <cell r="B504" t="str">
            <v>120501401</v>
          </cell>
          <cell r="D504" t="str">
            <v>1205014</v>
          </cell>
          <cell r="E504" t="str">
            <v>1230</v>
          </cell>
          <cell r="F504" t="str">
            <v>12</v>
          </cell>
          <cell r="G504">
            <v>512.68548811000005</v>
          </cell>
          <cell r="H504">
            <v>514.88484982</v>
          </cell>
          <cell r="I504">
            <v>513.91893536999999</v>
          </cell>
          <cell r="J504">
            <v>18.46153846</v>
          </cell>
          <cell r="K504">
            <v>18.26484018</v>
          </cell>
          <cell r="L504">
            <v>8.7640532699999998</v>
          </cell>
          <cell r="M504">
            <v>8.93208044</v>
          </cell>
          <cell r="N504">
            <v>24.428430800000001</v>
          </cell>
          <cell r="O504">
            <v>61.780999999999992</v>
          </cell>
          <cell r="P504">
            <v>9.4985223199999993</v>
          </cell>
          <cell r="Q504">
            <v>70.7</v>
          </cell>
          <cell r="R504">
            <v>48.29596557</v>
          </cell>
          <cell r="S504">
            <v>20.7</v>
          </cell>
          <cell r="T504">
            <v>8.93208044</v>
          </cell>
          <cell r="U504">
            <v>8.93208044</v>
          </cell>
          <cell r="V504">
            <v>8.93208044</v>
          </cell>
          <cell r="W504">
            <v>55.7</v>
          </cell>
          <cell r="X504">
            <v>82.6</v>
          </cell>
          <cell r="Y504">
            <v>41.9</v>
          </cell>
          <cell r="Z504">
            <v>23.8</v>
          </cell>
          <cell r="AA504">
            <v>37.4</v>
          </cell>
          <cell r="AB504">
            <v>8.9243901300000008</v>
          </cell>
          <cell r="AC504">
            <v>0.49996921999999999</v>
          </cell>
          <cell r="AD504">
            <v>272.32</v>
          </cell>
          <cell r="AE504">
            <v>58.753278509999994</v>
          </cell>
          <cell r="AF504">
            <v>63.6813</v>
          </cell>
          <cell r="AG504">
            <v>0.5</v>
          </cell>
          <cell r="AH504">
            <v>6.5</v>
          </cell>
          <cell r="AI504">
            <v>45070</v>
          </cell>
          <cell r="AJ504">
            <v>7.4</v>
          </cell>
        </row>
        <row r="505">
          <cell r="A505" t="str">
            <v>1205</v>
          </cell>
          <cell r="B505" t="str">
            <v>120501601</v>
          </cell>
          <cell r="D505" t="str">
            <v>1205016</v>
          </cell>
          <cell r="E505" t="str">
            <v>1230</v>
          </cell>
          <cell r="F505" t="str">
            <v>12</v>
          </cell>
          <cell r="G505">
            <v>512.68548811000005</v>
          </cell>
          <cell r="H505">
            <v>514.88484982</v>
          </cell>
          <cell r="I505">
            <v>513.91893536999999</v>
          </cell>
          <cell r="J505">
            <v>18.46153846</v>
          </cell>
          <cell r="K505">
            <v>18.26484018</v>
          </cell>
          <cell r="L505">
            <v>7.3981740900000004</v>
          </cell>
          <cell r="M505">
            <v>7.3981740900000004</v>
          </cell>
          <cell r="N505">
            <v>24.428430800000001</v>
          </cell>
          <cell r="O505">
            <v>61.780999999999992</v>
          </cell>
          <cell r="P505">
            <v>9.5288668300000001</v>
          </cell>
          <cell r="Q505">
            <v>70.7</v>
          </cell>
          <cell r="R505">
            <v>48.29596557</v>
          </cell>
          <cell r="S505">
            <v>20.7</v>
          </cell>
          <cell r="T505">
            <v>7.3981740900000004</v>
          </cell>
          <cell r="U505">
            <v>7.3981740900000004</v>
          </cell>
          <cell r="V505">
            <v>7.3981740900000004</v>
          </cell>
          <cell r="W505">
            <v>55.7</v>
          </cell>
          <cell r="X505">
            <v>82.6</v>
          </cell>
          <cell r="Y505">
            <v>41.9</v>
          </cell>
          <cell r="Z505">
            <v>23.8</v>
          </cell>
          <cell r="AA505">
            <v>37.4</v>
          </cell>
          <cell r="AB505">
            <v>7.3981740900000004</v>
          </cell>
          <cell r="AC505">
            <v>1</v>
          </cell>
          <cell r="AD505">
            <v>272.32</v>
          </cell>
          <cell r="AE505">
            <v>58.753278509999994</v>
          </cell>
          <cell r="AF505">
            <v>63.6813</v>
          </cell>
          <cell r="AG505">
            <v>0.4</v>
          </cell>
          <cell r="AH505">
            <v>6.5</v>
          </cell>
          <cell r="AI505">
            <v>45070</v>
          </cell>
          <cell r="AJ505">
            <v>7.4</v>
          </cell>
        </row>
        <row r="506">
          <cell r="A506" t="str">
            <v>1206</v>
          </cell>
          <cell r="B506" t="str">
            <v>120600101</v>
          </cell>
          <cell r="D506" t="str">
            <v>1206001</v>
          </cell>
          <cell r="E506" t="str">
            <v>1240</v>
          </cell>
          <cell r="F506" t="str">
            <v>12</v>
          </cell>
          <cell r="G506">
            <v>512.68548811000005</v>
          </cell>
          <cell r="H506">
            <v>514.88484982</v>
          </cell>
          <cell r="I506">
            <v>513.91893536999999</v>
          </cell>
          <cell r="J506">
            <v>31.884057970000004</v>
          </cell>
          <cell r="K506">
            <v>15.574963610000001</v>
          </cell>
          <cell r="L506">
            <v>8.8020713399999995</v>
          </cell>
          <cell r="M506">
            <v>9.9218185099999996</v>
          </cell>
          <cell r="N506">
            <v>17.464130050000001</v>
          </cell>
          <cell r="O506">
            <v>61.780999999999992</v>
          </cell>
          <cell r="P506">
            <v>9.9296425100000008</v>
          </cell>
          <cell r="Q506">
            <v>72.8</v>
          </cell>
          <cell r="R506">
            <v>48.29596557</v>
          </cell>
          <cell r="S506">
            <v>20.2</v>
          </cell>
          <cell r="T506">
            <v>9.7472430200000009</v>
          </cell>
          <cell r="U506">
            <v>9.4594635100000009</v>
          </cell>
          <cell r="V506">
            <v>9.1021982099999992</v>
          </cell>
          <cell r="W506">
            <v>47.1</v>
          </cell>
          <cell r="X506">
            <v>80.599999999999994</v>
          </cell>
          <cell r="Y506">
            <v>31.6</v>
          </cell>
          <cell r="Z506">
            <v>28.8</v>
          </cell>
          <cell r="AA506">
            <v>33.6</v>
          </cell>
          <cell r="AB506">
            <v>9.0076120100000008</v>
          </cell>
          <cell r="AC506">
            <v>0.72298119999999999</v>
          </cell>
          <cell r="AD506">
            <v>263.14999999999998</v>
          </cell>
          <cell r="AE506">
            <v>56.041829970000002</v>
          </cell>
          <cell r="AF506">
            <v>60.565887320000002</v>
          </cell>
          <cell r="AG506">
            <v>0.26601799994714898</v>
          </cell>
          <cell r="AH506">
            <v>10.1</v>
          </cell>
          <cell r="AI506">
            <v>44200</v>
          </cell>
          <cell r="AJ506">
            <v>7.4</v>
          </cell>
        </row>
        <row r="507">
          <cell r="A507" t="str">
            <v>1206</v>
          </cell>
          <cell r="B507" t="str">
            <v>120600401</v>
          </cell>
          <cell r="D507" t="str">
            <v>1206004</v>
          </cell>
          <cell r="E507" t="str">
            <v>1240</v>
          </cell>
          <cell r="F507" t="str">
            <v>12</v>
          </cell>
          <cell r="G507">
            <v>512.68548811000005</v>
          </cell>
          <cell r="H507">
            <v>514.88484982</v>
          </cell>
          <cell r="I507">
            <v>513.91893536999999</v>
          </cell>
          <cell r="J507">
            <v>31.884057970000004</v>
          </cell>
          <cell r="K507">
            <v>15.574963610000001</v>
          </cell>
          <cell r="L507">
            <v>7.2765563999999996</v>
          </cell>
          <cell r="M507">
            <v>7.6939373299999998</v>
          </cell>
          <cell r="N507">
            <v>17.464130050000001</v>
          </cell>
          <cell r="O507">
            <v>61.780999999999992</v>
          </cell>
          <cell r="P507">
            <v>7.8987823600000002</v>
          </cell>
          <cell r="Q507">
            <v>72.8</v>
          </cell>
          <cell r="R507">
            <v>48.29596557</v>
          </cell>
          <cell r="S507">
            <v>20.2</v>
          </cell>
          <cell r="T507">
            <v>7.5579949600000003</v>
          </cell>
          <cell r="U507">
            <v>7.184629150000001</v>
          </cell>
          <cell r="V507">
            <v>7.1747243100000002</v>
          </cell>
          <cell r="W507">
            <v>47.1</v>
          </cell>
          <cell r="X507">
            <v>80.599999999999994</v>
          </cell>
          <cell r="Y507">
            <v>31.6</v>
          </cell>
          <cell r="Z507">
            <v>28.8</v>
          </cell>
          <cell r="AA507">
            <v>33.6</v>
          </cell>
          <cell r="AB507">
            <v>7.261225089999999</v>
          </cell>
          <cell r="AC507">
            <v>1</v>
          </cell>
          <cell r="AD507">
            <v>263.14999999999998</v>
          </cell>
          <cell r="AE507">
            <v>56.041829970000002</v>
          </cell>
          <cell r="AF507">
            <v>60.563699999999997</v>
          </cell>
          <cell r="AG507">
            <v>0.26329749731676066</v>
          </cell>
          <cell r="AH507">
            <v>10.1</v>
          </cell>
          <cell r="AI507">
            <v>44200</v>
          </cell>
          <cell r="AJ507">
            <v>7.4</v>
          </cell>
        </row>
        <row r="508">
          <cell r="A508" t="str">
            <v>1206</v>
          </cell>
          <cell r="B508" t="str">
            <v>120600601</v>
          </cell>
          <cell r="D508" t="str">
            <v>1206006</v>
          </cell>
          <cell r="E508" t="str">
            <v>1240</v>
          </cell>
          <cell r="F508" t="str">
            <v>12</v>
          </cell>
          <cell r="G508">
            <v>512.68548811000005</v>
          </cell>
          <cell r="H508">
            <v>514.88484982</v>
          </cell>
          <cell r="I508">
            <v>513.91893536999999</v>
          </cell>
          <cell r="J508">
            <v>31.884057970000004</v>
          </cell>
          <cell r="K508">
            <v>15.574963610000001</v>
          </cell>
          <cell r="L508">
            <v>7.3395376999999993</v>
          </cell>
          <cell r="M508">
            <v>9.8389490300000002</v>
          </cell>
          <cell r="N508">
            <v>17.464130050000001</v>
          </cell>
          <cell r="O508">
            <v>61.780999999999992</v>
          </cell>
          <cell r="P508">
            <v>9.8389490300000002</v>
          </cell>
          <cell r="Q508">
            <v>72.8</v>
          </cell>
          <cell r="R508">
            <v>48.29596557</v>
          </cell>
          <cell r="S508">
            <v>20.2</v>
          </cell>
          <cell r="T508">
            <v>7.3395376999999993</v>
          </cell>
          <cell r="U508">
            <v>7.3395376999999993</v>
          </cell>
          <cell r="V508">
            <v>7.3395376999999993</v>
          </cell>
          <cell r="W508">
            <v>47.1</v>
          </cell>
          <cell r="X508">
            <v>80.599999999999994</v>
          </cell>
          <cell r="Y508">
            <v>31.6</v>
          </cell>
          <cell r="Z508">
            <v>28.8</v>
          </cell>
          <cell r="AA508">
            <v>33.6</v>
          </cell>
          <cell r="AB508">
            <v>7.1678091800000008</v>
          </cell>
          <cell r="AC508">
            <v>1</v>
          </cell>
          <cell r="AD508">
            <v>263.14999999999998</v>
          </cell>
          <cell r="AE508">
            <v>56.041829970000002</v>
          </cell>
          <cell r="AF508">
            <v>60.563699999999997</v>
          </cell>
          <cell r="AG508">
            <v>0.30349984925257528</v>
          </cell>
          <cell r="AH508">
            <v>10.1</v>
          </cell>
          <cell r="AI508">
            <v>44200</v>
          </cell>
          <cell r="AJ508">
            <v>7.4</v>
          </cell>
        </row>
        <row r="509">
          <cell r="A509" t="str">
            <v>1206</v>
          </cell>
          <cell r="B509" t="str">
            <v>120600801</v>
          </cell>
          <cell r="D509" t="str">
            <v>1206008</v>
          </cell>
          <cell r="E509" t="str">
            <v>1240</v>
          </cell>
          <cell r="F509" t="str">
            <v>12</v>
          </cell>
          <cell r="G509">
            <v>512.68548811000005</v>
          </cell>
          <cell r="H509">
            <v>514.88484982</v>
          </cell>
          <cell r="I509">
            <v>513.91893536999999</v>
          </cell>
          <cell r="J509">
            <v>31.884057970000004</v>
          </cell>
          <cell r="K509">
            <v>15.574963610000001</v>
          </cell>
          <cell r="L509">
            <v>7.2276624999999992</v>
          </cell>
          <cell r="M509">
            <v>9.8389490300000002</v>
          </cell>
          <cell r="N509">
            <v>17.464130050000001</v>
          </cell>
          <cell r="O509">
            <v>61.780999999999992</v>
          </cell>
          <cell r="P509">
            <v>9.8389490300000002</v>
          </cell>
          <cell r="Q509">
            <v>72.8</v>
          </cell>
          <cell r="R509">
            <v>48.29596557</v>
          </cell>
          <cell r="S509">
            <v>20.2</v>
          </cell>
          <cell r="T509">
            <v>9.4334839200000005</v>
          </cell>
          <cell r="U509">
            <v>7.2276624999999992</v>
          </cell>
          <cell r="V509">
            <v>7.2276624999999992</v>
          </cell>
          <cell r="W509">
            <v>47.1</v>
          </cell>
          <cell r="X509">
            <v>80.599999999999994</v>
          </cell>
          <cell r="Y509">
            <v>31.6</v>
          </cell>
          <cell r="Z509">
            <v>28.8</v>
          </cell>
          <cell r="AA509">
            <v>33.6</v>
          </cell>
          <cell r="AB509">
            <v>7.2276624999999992</v>
          </cell>
          <cell r="AC509">
            <v>1</v>
          </cell>
          <cell r="AD509">
            <v>263.14999999999998</v>
          </cell>
          <cell r="AE509">
            <v>56.041829970000002</v>
          </cell>
          <cell r="AF509">
            <v>60.563699999999997</v>
          </cell>
          <cell r="AG509">
            <v>0.28905636101678372</v>
          </cell>
          <cell r="AH509">
            <v>10.1</v>
          </cell>
          <cell r="AI509">
            <v>44200</v>
          </cell>
          <cell r="AJ509">
            <v>7.4</v>
          </cell>
        </row>
        <row r="510">
          <cell r="A510" t="str">
            <v>1206</v>
          </cell>
          <cell r="B510" t="str">
            <v>120600901</v>
          </cell>
          <cell r="D510" t="str">
            <v>1206009</v>
          </cell>
          <cell r="E510" t="str">
            <v>1240</v>
          </cell>
          <cell r="F510" t="str">
            <v>12</v>
          </cell>
          <cell r="G510">
            <v>512.68548811000005</v>
          </cell>
          <cell r="H510">
            <v>514.88484982</v>
          </cell>
          <cell r="I510">
            <v>513.91893536999999</v>
          </cell>
          <cell r="J510">
            <v>31.884057970000004</v>
          </cell>
          <cell r="K510">
            <v>15.574963610000001</v>
          </cell>
          <cell r="L510">
            <v>8.6077648900000003</v>
          </cell>
          <cell r="M510">
            <v>10.75333929</v>
          </cell>
          <cell r="N510">
            <v>17.464130050000001</v>
          </cell>
          <cell r="O510">
            <v>61.780999999999992</v>
          </cell>
          <cell r="P510">
            <v>10.75235561</v>
          </cell>
          <cell r="Q510">
            <v>72.8</v>
          </cell>
          <cell r="R510">
            <v>48.29596557</v>
          </cell>
          <cell r="S510">
            <v>20.2</v>
          </cell>
          <cell r="T510">
            <v>10.10082087</v>
          </cell>
          <cell r="U510">
            <v>8.9185163999999997</v>
          </cell>
          <cell r="V510">
            <v>8.6666471400000002</v>
          </cell>
          <cell r="W510">
            <v>47.1</v>
          </cell>
          <cell r="X510">
            <v>80.599999999999994</v>
          </cell>
          <cell r="Y510">
            <v>31.6</v>
          </cell>
          <cell r="Z510">
            <v>28.8</v>
          </cell>
          <cell r="AA510">
            <v>33.6</v>
          </cell>
          <cell r="AB510">
            <v>9.0847771500000007</v>
          </cell>
          <cell r="AC510">
            <v>0.67108301000000004</v>
          </cell>
          <cell r="AD510">
            <v>263.14999999999998</v>
          </cell>
          <cell r="AE510">
            <v>56.041829970000002</v>
          </cell>
          <cell r="AF510">
            <v>60.565498470000001</v>
          </cell>
          <cell r="AG510">
            <v>0.27331897654360671</v>
          </cell>
          <cell r="AH510">
            <v>10.1</v>
          </cell>
          <cell r="AI510">
            <v>44200</v>
          </cell>
          <cell r="AJ510">
            <v>7.4</v>
          </cell>
        </row>
        <row r="511">
          <cell r="A511" t="str">
            <v>1207</v>
          </cell>
          <cell r="B511" t="str">
            <v>120700101</v>
          </cell>
          <cell r="D511" t="str">
            <v>1207001</v>
          </cell>
          <cell r="E511" t="str">
            <v>1230</v>
          </cell>
          <cell r="F511" t="str">
            <v>12</v>
          </cell>
          <cell r="G511">
            <v>512.68548811000005</v>
          </cell>
          <cell r="H511">
            <v>514.88484982</v>
          </cell>
          <cell r="I511">
            <v>513.91893536999999</v>
          </cell>
          <cell r="J511">
            <v>18.46153846</v>
          </cell>
          <cell r="K511">
            <v>18.26484018</v>
          </cell>
          <cell r="L511">
            <v>8.8168532400000004</v>
          </cell>
          <cell r="M511">
            <v>9.6018417700000001</v>
          </cell>
          <cell r="N511">
            <v>24.428430800000001</v>
          </cell>
          <cell r="O511">
            <v>61.780999999999992</v>
          </cell>
          <cell r="P511">
            <v>9.5990661599999996</v>
          </cell>
          <cell r="Q511">
            <v>70.7</v>
          </cell>
          <cell r="R511">
            <v>48.29596557</v>
          </cell>
          <cell r="S511">
            <v>20.7</v>
          </cell>
          <cell r="T511">
            <v>9.4153199500000007</v>
          </cell>
          <cell r="U511">
            <v>9.1587312399999998</v>
          </cell>
          <cell r="V511">
            <v>8.9833142899999991</v>
          </cell>
          <cell r="W511">
            <v>55.7</v>
          </cell>
          <cell r="X511">
            <v>82.6</v>
          </cell>
          <cell r="Y511">
            <v>41.9</v>
          </cell>
          <cell r="Z511">
            <v>23.8</v>
          </cell>
          <cell r="AA511">
            <v>37.4</v>
          </cell>
          <cell r="AB511">
            <v>9.2057297600000005</v>
          </cell>
          <cell r="AC511">
            <v>0.80347188999999997</v>
          </cell>
          <cell r="AD511">
            <v>272.32</v>
          </cell>
          <cell r="AE511">
            <v>58.753278509999994</v>
          </cell>
          <cell r="AF511">
            <v>63.997137729999999</v>
          </cell>
          <cell r="AG511">
            <v>0.34636872000000002</v>
          </cell>
          <cell r="AH511">
            <v>6.5</v>
          </cell>
          <cell r="AI511">
            <v>45070</v>
          </cell>
          <cell r="AJ511">
            <v>7.4</v>
          </cell>
        </row>
        <row r="512">
          <cell r="A512" t="str">
            <v>1207</v>
          </cell>
          <cell r="B512" t="str">
            <v>120700401</v>
          </cell>
          <cell r="D512" t="str">
            <v>1207004</v>
          </cell>
          <cell r="E512" t="str">
            <v>1230</v>
          </cell>
          <cell r="F512" t="str">
            <v>12</v>
          </cell>
          <cell r="G512">
            <v>512.68548811000005</v>
          </cell>
          <cell r="H512">
            <v>514.88484982</v>
          </cell>
          <cell r="I512">
            <v>513.91893536999999</v>
          </cell>
          <cell r="J512">
            <v>18.46153846</v>
          </cell>
          <cell r="K512">
            <v>18.26484018</v>
          </cell>
          <cell r="L512">
            <v>7.5180641799999988</v>
          </cell>
          <cell r="M512">
            <v>9.8389490300000002</v>
          </cell>
          <cell r="N512">
            <v>24.428430800000001</v>
          </cell>
          <cell r="O512">
            <v>61.780999999999992</v>
          </cell>
          <cell r="P512">
            <v>9.8433128300000003</v>
          </cell>
          <cell r="Q512">
            <v>70.7</v>
          </cell>
          <cell r="R512">
            <v>48.29596557</v>
          </cell>
          <cell r="S512">
            <v>20.7</v>
          </cell>
          <cell r="T512">
            <v>7.5180641799999988</v>
          </cell>
          <cell r="U512">
            <v>7.5180641799999988</v>
          </cell>
          <cell r="V512">
            <v>7.4776042399999998</v>
          </cell>
          <cell r="W512">
            <v>55.7</v>
          </cell>
          <cell r="X512">
            <v>82.6</v>
          </cell>
          <cell r="Y512">
            <v>41.9</v>
          </cell>
          <cell r="Z512">
            <v>23.8</v>
          </cell>
          <cell r="AA512">
            <v>37.4</v>
          </cell>
          <cell r="AB512">
            <v>9.0457015500000004</v>
          </cell>
          <cell r="AC512">
            <v>1</v>
          </cell>
          <cell r="AD512">
            <v>272.32</v>
          </cell>
          <cell r="AE512">
            <v>58.753278509999994</v>
          </cell>
          <cell r="AF512">
            <v>63.6813</v>
          </cell>
          <cell r="AG512">
            <v>0.34285714</v>
          </cell>
          <cell r="AH512">
            <v>6.5</v>
          </cell>
          <cell r="AI512">
            <v>45070</v>
          </cell>
          <cell r="AJ512">
            <v>7.4</v>
          </cell>
        </row>
        <row r="513">
          <cell r="A513" t="str">
            <v>1207</v>
          </cell>
          <cell r="B513" t="str">
            <v>120701101</v>
          </cell>
          <cell r="C513" t="str">
            <v>210</v>
          </cell>
          <cell r="D513" t="str">
            <v>1207011</v>
          </cell>
          <cell r="E513" t="str">
            <v>1230</v>
          </cell>
          <cell r="F513" t="str">
            <v>12</v>
          </cell>
          <cell r="G513">
            <v>512.68548811000005</v>
          </cell>
          <cell r="H513">
            <v>514.88484982</v>
          </cell>
          <cell r="I513">
            <v>513.91893536999999</v>
          </cell>
          <cell r="J513">
            <v>18.46153846</v>
          </cell>
          <cell r="K513">
            <v>18.26484018</v>
          </cell>
          <cell r="L513">
            <v>8.0225689500000001</v>
          </cell>
          <cell r="M513">
            <v>8.8522358400000005</v>
          </cell>
          <cell r="N513">
            <v>24.428430800000001</v>
          </cell>
          <cell r="O513">
            <v>61.780999999999992</v>
          </cell>
          <cell r="P513">
            <v>9.0171196299999998</v>
          </cell>
          <cell r="Q513">
            <v>70.7</v>
          </cell>
          <cell r="R513">
            <v>48.29596557</v>
          </cell>
          <cell r="S513">
            <v>20.7</v>
          </cell>
          <cell r="T513">
            <v>8.9501437599999996</v>
          </cell>
          <cell r="U513">
            <v>8.0765153299999994</v>
          </cell>
          <cell r="V513">
            <v>7.8336002199999992</v>
          </cell>
          <cell r="W513">
            <v>55.7</v>
          </cell>
          <cell r="X513">
            <v>82.6</v>
          </cell>
          <cell r="Y513">
            <v>41.9</v>
          </cell>
          <cell r="Z513">
            <v>23.8</v>
          </cell>
          <cell r="AA513">
            <v>37.4</v>
          </cell>
          <cell r="AB513">
            <v>8.44848599</v>
          </cell>
          <cell r="AC513">
            <v>0.86637255999999996</v>
          </cell>
          <cell r="AD513">
            <v>272.32</v>
          </cell>
          <cell r="AE513">
            <v>58.753278509999994</v>
          </cell>
          <cell r="AF513">
            <v>65.193200000000004</v>
          </cell>
          <cell r="AG513">
            <v>0.375</v>
          </cell>
          <cell r="AH513">
            <v>6.5</v>
          </cell>
          <cell r="AI513">
            <v>45070</v>
          </cell>
          <cell r="AJ513">
            <v>7.4</v>
          </cell>
        </row>
        <row r="514">
          <cell r="A514" t="str">
            <v>1207</v>
          </cell>
          <cell r="B514" t="str">
            <v>120701201</v>
          </cell>
          <cell r="C514" t="str">
            <v>210</v>
          </cell>
          <cell r="D514" t="str">
            <v>1207012</v>
          </cell>
          <cell r="E514" t="str">
            <v>1230</v>
          </cell>
          <cell r="F514" t="str">
            <v>12</v>
          </cell>
          <cell r="G514">
            <v>512.68548811000005</v>
          </cell>
          <cell r="H514">
            <v>514.88484982</v>
          </cell>
          <cell r="I514">
            <v>513.91893536999999</v>
          </cell>
          <cell r="J514">
            <v>18.46153846</v>
          </cell>
          <cell r="K514">
            <v>18.26484018</v>
          </cell>
          <cell r="L514">
            <v>7.5538108499999996</v>
          </cell>
          <cell r="M514">
            <v>7.7642960099999998</v>
          </cell>
          <cell r="N514">
            <v>24.428430800000001</v>
          </cell>
          <cell r="O514">
            <v>61.780999999999992</v>
          </cell>
          <cell r="P514">
            <v>8.0702808899999994</v>
          </cell>
          <cell r="Q514">
            <v>70.7</v>
          </cell>
          <cell r="R514">
            <v>48.29596557</v>
          </cell>
          <cell r="S514">
            <v>20.7</v>
          </cell>
          <cell r="T514">
            <v>7.6525456899999993</v>
          </cell>
          <cell r="U514">
            <v>7.3138868299999995</v>
          </cell>
          <cell r="V514">
            <v>7.4685132699999999</v>
          </cell>
          <cell r="W514">
            <v>55.7</v>
          </cell>
          <cell r="X514">
            <v>82.6</v>
          </cell>
          <cell r="Y514">
            <v>41.9</v>
          </cell>
          <cell r="Z514">
            <v>23.8</v>
          </cell>
          <cell r="AA514">
            <v>37.4</v>
          </cell>
          <cell r="AB514">
            <v>7.3677085699999996</v>
          </cell>
          <cell r="AC514">
            <v>0.98535052000000012</v>
          </cell>
          <cell r="AD514">
            <v>272.32</v>
          </cell>
          <cell r="AE514">
            <v>58.753278509999994</v>
          </cell>
          <cell r="AF514">
            <v>65.193200000000004</v>
          </cell>
          <cell r="AG514">
            <v>0.4</v>
          </cell>
          <cell r="AH514">
            <v>6.5</v>
          </cell>
          <cell r="AI514">
            <v>45070</v>
          </cell>
          <cell r="AJ514">
            <v>7.4</v>
          </cell>
        </row>
        <row r="515">
          <cell r="A515" t="str">
            <v>1207</v>
          </cell>
          <cell r="B515" t="str">
            <v>120701601</v>
          </cell>
          <cell r="C515" t="str">
            <v>210</v>
          </cell>
          <cell r="D515" t="str">
            <v>1207016</v>
          </cell>
          <cell r="E515" t="str">
            <v>1230</v>
          </cell>
          <cell r="F515" t="str">
            <v>12</v>
          </cell>
          <cell r="G515">
            <v>512.68548811000005</v>
          </cell>
          <cell r="H515">
            <v>514.88484982</v>
          </cell>
          <cell r="I515">
            <v>513.91893536999999</v>
          </cell>
          <cell r="J515">
            <v>18.46153846</v>
          </cell>
          <cell r="K515">
            <v>18.26484018</v>
          </cell>
          <cell r="L515">
            <v>8.5155919099999995</v>
          </cell>
          <cell r="M515">
            <v>9.10930383</v>
          </cell>
          <cell r="N515">
            <v>24.428430800000001</v>
          </cell>
          <cell r="O515">
            <v>61.780999999999992</v>
          </cell>
          <cell r="P515">
            <v>9.3527943400000009</v>
          </cell>
          <cell r="Q515">
            <v>70.7</v>
          </cell>
          <cell r="R515">
            <v>48.29596557</v>
          </cell>
          <cell r="S515">
            <v>20.7</v>
          </cell>
          <cell r="T515">
            <v>8.6906421700000003</v>
          </cell>
          <cell r="U515">
            <v>9.0027010099999991</v>
          </cell>
          <cell r="V515">
            <v>8.43923165</v>
          </cell>
          <cell r="W515">
            <v>55.7</v>
          </cell>
          <cell r="X515">
            <v>82.6</v>
          </cell>
          <cell r="Y515">
            <v>41.9</v>
          </cell>
          <cell r="Z515">
            <v>23.8</v>
          </cell>
          <cell r="AA515">
            <v>37.4</v>
          </cell>
          <cell r="AB515">
            <v>8.7588836800000003</v>
          </cell>
          <cell r="AC515">
            <v>0.78132486999999995</v>
          </cell>
          <cell r="AD515">
            <v>272.32</v>
          </cell>
          <cell r="AE515">
            <v>58.753278509999994</v>
          </cell>
          <cell r="AF515">
            <v>65.193200000000004</v>
          </cell>
          <cell r="AG515">
            <v>0.51219512</v>
          </cell>
          <cell r="AH515">
            <v>6.5</v>
          </cell>
          <cell r="AI515">
            <v>45070</v>
          </cell>
          <cell r="AJ515">
            <v>7.4</v>
          </cell>
        </row>
        <row r="516">
          <cell r="A516" t="str">
            <v>1207</v>
          </cell>
          <cell r="B516" t="str">
            <v>120702101</v>
          </cell>
          <cell r="D516" t="str">
            <v>1207021</v>
          </cell>
          <cell r="E516" t="str">
            <v>1230</v>
          </cell>
          <cell r="F516" t="str">
            <v>12</v>
          </cell>
          <cell r="G516">
            <v>512.68548811000005</v>
          </cell>
          <cell r="H516">
            <v>514.88484982</v>
          </cell>
          <cell r="I516">
            <v>513.91893536999999</v>
          </cell>
          <cell r="J516">
            <v>18.46153846</v>
          </cell>
          <cell r="K516">
            <v>18.26484018</v>
          </cell>
          <cell r="L516">
            <v>8.6986810699999992</v>
          </cell>
          <cell r="M516">
            <v>9.1332433200000001</v>
          </cell>
          <cell r="N516">
            <v>24.428430800000001</v>
          </cell>
          <cell r="O516">
            <v>61.780999999999992</v>
          </cell>
          <cell r="P516">
            <v>9.6279975199999992</v>
          </cell>
          <cell r="Q516">
            <v>70.7</v>
          </cell>
          <cell r="R516">
            <v>48.29596557</v>
          </cell>
          <cell r="S516">
            <v>20.7</v>
          </cell>
          <cell r="T516">
            <v>9.0314529100000005</v>
          </cell>
          <cell r="U516">
            <v>8.9077476900000008</v>
          </cell>
          <cell r="V516">
            <v>8.7743129599999996</v>
          </cell>
          <cell r="W516">
            <v>55.7</v>
          </cell>
          <cell r="X516">
            <v>82.6</v>
          </cell>
          <cell r="Y516">
            <v>41.9</v>
          </cell>
          <cell r="Z516">
            <v>23.8</v>
          </cell>
          <cell r="AA516">
            <v>37.4</v>
          </cell>
          <cell r="AB516">
            <v>8.7879833999999999</v>
          </cell>
          <cell r="AC516">
            <v>0.90202311999999996</v>
          </cell>
          <cell r="AD516">
            <v>272.32</v>
          </cell>
          <cell r="AE516">
            <v>58.753278509999994</v>
          </cell>
          <cell r="AF516">
            <v>65.193200000000004</v>
          </cell>
          <cell r="AG516">
            <v>0.26315789000000001</v>
          </cell>
          <cell r="AH516">
            <v>6.5</v>
          </cell>
          <cell r="AI516">
            <v>45070</v>
          </cell>
          <cell r="AJ516">
            <v>7.4</v>
          </cell>
        </row>
        <row r="517">
          <cell r="A517" t="str">
            <v>1207</v>
          </cell>
          <cell r="B517" t="str">
            <v>120702401</v>
          </cell>
          <cell r="D517" t="str">
            <v>1207024</v>
          </cell>
          <cell r="E517" t="str">
            <v>1230</v>
          </cell>
          <cell r="F517" t="str">
            <v>12</v>
          </cell>
          <cell r="G517">
            <v>512.68548811000005</v>
          </cell>
          <cell r="H517">
            <v>514.88484982</v>
          </cell>
          <cell r="I517">
            <v>513.91893536999999</v>
          </cell>
          <cell r="J517">
            <v>18.46153846</v>
          </cell>
          <cell r="K517">
            <v>18.26484018</v>
          </cell>
          <cell r="L517">
            <v>7.2327331399999988</v>
          </cell>
          <cell r="M517">
            <v>7.4181808200000008</v>
          </cell>
          <cell r="N517">
            <v>24.428430800000001</v>
          </cell>
          <cell r="O517">
            <v>61.780999999999992</v>
          </cell>
          <cell r="P517">
            <v>9.4334839200000005</v>
          </cell>
          <cell r="Q517">
            <v>70.7</v>
          </cell>
          <cell r="R517">
            <v>48.29596557</v>
          </cell>
          <cell r="S517">
            <v>20.7</v>
          </cell>
          <cell r="T517">
            <v>7.4792996399999989</v>
          </cell>
          <cell r="U517">
            <v>7.2327331399999988</v>
          </cell>
          <cell r="V517">
            <v>7.3613754299999998</v>
          </cell>
          <cell r="W517">
            <v>55.7</v>
          </cell>
          <cell r="X517">
            <v>82.6</v>
          </cell>
          <cell r="Y517">
            <v>41.9</v>
          </cell>
          <cell r="Z517">
            <v>23.8</v>
          </cell>
          <cell r="AA517">
            <v>37.4</v>
          </cell>
          <cell r="AB517">
            <v>7.2327331399999988</v>
          </cell>
          <cell r="AC517">
            <v>1</v>
          </cell>
          <cell r="AD517">
            <v>272.32</v>
          </cell>
          <cell r="AE517">
            <v>58.753278509999994</v>
          </cell>
          <cell r="AF517">
            <v>65.193200000000004</v>
          </cell>
          <cell r="AG517">
            <v>0.29729729999999999</v>
          </cell>
          <cell r="AH517">
            <v>6.5</v>
          </cell>
          <cell r="AI517">
            <v>45070</v>
          </cell>
          <cell r="AJ517">
            <v>7.4</v>
          </cell>
        </row>
        <row r="518">
          <cell r="A518" t="str">
            <v>1208</v>
          </cell>
          <cell r="B518" t="str">
            <v>120800101</v>
          </cell>
          <cell r="D518" t="str">
            <v>1208001</v>
          </cell>
          <cell r="E518" t="str">
            <v>1230</v>
          </cell>
          <cell r="F518" t="str">
            <v>12</v>
          </cell>
          <cell r="G518">
            <v>512.68548811000005</v>
          </cell>
          <cell r="H518">
            <v>514.88484982</v>
          </cell>
          <cell r="I518">
            <v>513.91893536999999</v>
          </cell>
          <cell r="J518">
            <v>18.46153846</v>
          </cell>
          <cell r="K518">
            <v>18.26484018</v>
          </cell>
          <cell r="L518">
            <v>8.9361666500000005</v>
          </cell>
          <cell r="M518">
            <v>10.508622859999999</v>
          </cell>
          <cell r="N518">
            <v>24.428430800000001</v>
          </cell>
          <cell r="O518">
            <v>61.780999999999992</v>
          </cell>
          <cell r="P518">
            <v>9.5784496899999994</v>
          </cell>
          <cell r="Q518">
            <v>70.7</v>
          </cell>
          <cell r="R518">
            <v>48.29596557</v>
          </cell>
          <cell r="S518">
            <v>20.7</v>
          </cell>
          <cell r="T518">
            <v>9.4036842899999993</v>
          </cell>
          <cell r="U518">
            <v>9.4383520500000007</v>
          </cell>
          <cell r="V518">
            <v>8.9307587399999999</v>
          </cell>
          <cell r="W518">
            <v>55.7</v>
          </cell>
          <cell r="X518">
            <v>82.6</v>
          </cell>
          <cell r="Y518">
            <v>41.9</v>
          </cell>
          <cell r="Z518">
            <v>23.8</v>
          </cell>
          <cell r="AA518">
            <v>37.4</v>
          </cell>
          <cell r="AB518">
            <v>9.2073358600000006</v>
          </cell>
          <cell r="AC518">
            <v>0.81028863999999989</v>
          </cell>
          <cell r="AD518">
            <v>272.32</v>
          </cell>
          <cell r="AE518">
            <v>58.753278509999994</v>
          </cell>
          <cell r="AF518">
            <v>65.179963139999998</v>
          </cell>
          <cell r="AG518">
            <v>0.32380952000000002</v>
          </cell>
          <cell r="AH518">
            <v>6.5</v>
          </cell>
          <cell r="AI518">
            <v>45070</v>
          </cell>
          <cell r="AJ518">
            <v>7.4</v>
          </cell>
        </row>
        <row r="519">
          <cell r="A519" t="str">
            <v>1208</v>
          </cell>
          <cell r="B519" t="str">
            <v>120800201</v>
          </cell>
          <cell r="D519" t="str">
            <v>1208002</v>
          </cell>
          <cell r="E519" t="str">
            <v>1230</v>
          </cell>
          <cell r="F519" t="str">
            <v>12</v>
          </cell>
          <cell r="G519">
            <v>512.68548811000005</v>
          </cell>
          <cell r="H519">
            <v>514.88484982</v>
          </cell>
          <cell r="I519">
            <v>513.91893536999999</v>
          </cell>
          <cell r="J519">
            <v>18.46153846</v>
          </cell>
          <cell r="K519">
            <v>18.26484018</v>
          </cell>
          <cell r="L519">
            <v>7.1662659700000004</v>
          </cell>
          <cell r="M519">
            <v>10.126631100000001</v>
          </cell>
          <cell r="N519">
            <v>24.428430800000001</v>
          </cell>
          <cell r="O519">
            <v>61.780999999999992</v>
          </cell>
          <cell r="P519">
            <v>7.9047039100000003</v>
          </cell>
          <cell r="Q519">
            <v>70.7</v>
          </cell>
          <cell r="R519">
            <v>48.29596557</v>
          </cell>
          <cell r="S519">
            <v>20.7</v>
          </cell>
          <cell r="T519">
            <v>7.597897950000001</v>
          </cell>
          <cell r="U519">
            <v>7.597897950000001</v>
          </cell>
          <cell r="V519">
            <v>7.33432935</v>
          </cell>
          <cell r="W519">
            <v>55.7</v>
          </cell>
          <cell r="X519">
            <v>82.6</v>
          </cell>
          <cell r="Y519">
            <v>41.9</v>
          </cell>
          <cell r="Z519">
            <v>23.8</v>
          </cell>
          <cell r="AA519">
            <v>37.4</v>
          </cell>
          <cell r="AB519">
            <v>7.2363393399999989</v>
          </cell>
          <cell r="AC519">
            <v>1</v>
          </cell>
          <cell r="AD519">
            <v>272.32</v>
          </cell>
          <cell r="AE519">
            <v>58.753278509999994</v>
          </cell>
          <cell r="AF519">
            <v>65.193200000000004</v>
          </cell>
          <cell r="AG519">
            <v>0.36363635999999999</v>
          </cell>
          <cell r="AH519">
            <v>6.5</v>
          </cell>
          <cell r="AI519">
            <v>45070</v>
          </cell>
          <cell r="AJ519">
            <v>7.4</v>
          </cell>
        </row>
        <row r="520">
          <cell r="A520" t="str">
            <v>1208</v>
          </cell>
          <cell r="B520" t="str">
            <v>120800401</v>
          </cell>
          <cell r="D520" t="str">
            <v>1208004</v>
          </cell>
          <cell r="E520" t="str">
            <v>1230</v>
          </cell>
          <cell r="F520" t="str">
            <v>12</v>
          </cell>
          <cell r="G520">
            <v>512.68548811000005</v>
          </cell>
          <cell r="H520">
            <v>514.88484982</v>
          </cell>
          <cell r="I520">
            <v>513.91893536999999</v>
          </cell>
          <cell r="J520">
            <v>18.46153846</v>
          </cell>
          <cell r="K520">
            <v>18.26484018</v>
          </cell>
          <cell r="L520">
            <v>7.2189097100000001</v>
          </cell>
          <cell r="M520">
            <v>9.8389490300000002</v>
          </cell>
          <cell r="N520">
            <v>24.428430800000001</v>
          </cell>
          <cell r="O520">
            <v>61.780999999999992</v>
          </cell>
          <cell r="P520">
            <v>9.4334839200000005</v>
          </cell>
          <cell r="Q520">
            <v>70.7</v>
          </cell>
          <cell r="R520">
            <v>48.29596557</v>
          </cell>
          <cell r="S520">
            <v>20.7</v>
          </cell>
          <cell r="T520">
            <v>7.2189097100000001</v>
          </cell>
          <cell r="U520">
            <v>7.2189097100000001</v>
          </cell>
          <cell r="V520">
            <v>7.2189097100000001</v>
          </cell>
          <cell r="W520">
            <v>55.7</v>
          </cell>
          <cell r="X520">
            <v>82.6</v>
          </cell>
          <cell r="Y520">
            <v>41.9</v>
          </cell>
          <cell r="Z520">
            <v>23.8</v>
          </cell>
          <cell r="AA520">
            <v>37.4</v>
          </cell>
          <cell r="AB520">
            <v>7.2189097100000001</v>
          </cell>
          <cell r="AC520">
            <v>1</v>
          </cell>
          <cell r="AD520">
            <v>272.32</v>
          </cell>
          <cell r="AE520">
            <v>58.753278509999994</v>
          </cell>
          <cell r="AF520">
            <v>65.193200000000004</v>
          </cell>
          <cell r="AG520">
            <v>0.22222222</v>
          </cell>
          <cell r="AH520">
            <v>6.5</v>
          </cell>
          <cell r="AI520">
            <v>45070</v>
          </cell>
          <cell r="AJ520">
            <v>7.4</v>
          </cell>
        </row>
        <row r="521">
          <cell r="A521" t="str">
            <v>1208</v>
          </cell>
          <cell r="B521" t="str">
            <v>120800801</v>
          </cell>
          <cell r="D521" t="str">
            <v>1208008</v>
          </cell>
          <cell r="E521" t="str">
            <v>1230</v>
          </cell>
          <cell r="F521" t="str">
            <v>12</v>
          </cell>
          <cell r="G521">
            <v>512.68548811000005</v>
          </cell>
          <cell r="H521">
            <v>514.88484982</v>
          </cell>
          <cell r="I521">
            <v>513.91893536999999</v>
          </cell>
          <cell r="J521">
            <v>18.46153846</v>
          </cell>
          <cell r="K521">
            <v>18.26484018</v>
          </cell>
          <cell r="L521">
            <v>8.7327883199999992</v>
          </cell>
          <cell r="M521">
            <v>10.627115440000001</v>
          </cell>
          <cell r="N521">
            <v>24.428430800000001</v>
          </cell>
          <cell r="O521">
            <v>61.780999999999992</v>
          </cell>
          <cell r="P521">
            <v>9.8421439199999998</v>
          </cell>
          <cell r="Q521">
            <v>70.7</v>
          </cell>
          <cell r="R521">
            <v>48.29596557</v>
          </cell>
          <cell r="S521">
            <v>20.7</v>
          </cell>
          <cell r="T521">
            <v>9.7535363799999999</v>
          </cell>
          <cell r="U521">
            <v>9.48804786</v>
          </cell>
          <cell r="V521">
            <v>8.7850806400000003</v>
          </cell>
          <cell r="W521">
            <v>55.7</v>
          </cell>
          <cell r="X521">
            <v>82.6</v>
          </cell>
          <cell r="Y521">
            <v>41.9</v>
          </cell>
          <cell r="Z521">
            <v>23.8</v>
          </cell>
          <cell r="AA521">
            <v>37.4</v>
          </cell>
          <cell r="AB521">
            <v>9.1099674000000004</v>
          </cell>
          <cell r="AC521">
            <v>0.45058109000000002</v>
          </cell>
          <cell r="AD521">
            <v>272.32</v>
          </cell>
          <cell r="AE521">
            <v>58.753278509999994</v>
          </cell>
          <cell r="AF521">
            <v>65.187125190000003</v>
          </cell>
          <cell r="AG521">
            <v>0.5</v>
          </cell>
          <cell r="AH521">
            <v>6.5</v>
          </cell>
          <cell r="AI521">
            <v>45070</v>
          </cell>
          <cell r="AJ521">
            <v>7.4</v>
          </cell>
        </row>
        <row r="522">
          <cell r="A522" t="str">
            <v>1209</v>
          </cell>
          <cell r="B522" t="str">
            <v>120903401</v>
          </cell>
          <cell r="C522" t="str">
            <v>205</v>
          </cell>
          <cell r="D522" t="str">
            <v>1209034</v>
          </cell>
          <cell r="E522" t="str">
            <v>1250</v>
          </cell>
          <cell r="F522" t="str">
            <v>12</v>
          </cell>
          <cell r="G522">
            <v>512.68548811000005</v>
          </cell>
          <cell r="H522">
            <v>514.88484982</v>
          </cell>
          <cell r="I522">
            <v>513.91893536999999</v>
          </cell>
          <cell r="J522">
            <v>42.7184466</v>
          </cell>
          <cell r="K522">
            <v>32.60056127</v>
          </cell>
          <cell r="L522">
            <v>0</v>
          </cell>
          <cell r="M522">
            <v>0</v>
          </cell>
          <cell r="N522">
            <v>28.866589869999995</v>
          </cell>
          <cell r="O522">
            <v>60.201999999999998</v>
          </cell>
          <cell r="P522">
            <v>0</v>
          </cell>
          <cell r="Q522">
            <v>70.5</v>
          </cell>
          <cell r="R522">
            <v>45.3028215</v>
          </cell>
          <cell r="S522">
            <v>22.1</v>
          </cell>
          <cell r="T522">
            <v>0</v>
          </cell>
          <cell r="U522">
            <v>0</v>
          </cell>
          <cell r="V522">
            <v>0</v>
          </cell>
          <cell r="W522">
            <v>65.3</v>
          </cell>
          <cell r="X522">
            <v>87.3</v>
          </cell>
          <cell r="Y522">
            <v>46.2</v>
          </cell>
          <cell r="Z522">
            <v>39.9</v>
          </cell>
          <cell r="AA522">
            <v>35.9</v>
          </cell>
          <cell r="AB522">
            <v>0</v>
          </cell>
          <cell r="AC522">
            <v>0</v>
          </cell>
          <cell r="AD522">
            <v>291.72000000000003</v>
          </cell>
          <cell r="AE522">
            <v>64.210185409999994</v>
          </cell>
          <cell r="AF522">
            <v>64.469789649999996</v>
          </cell>
          <cell r="AG522">
            <v>0</v>
          </cell>
          <cell r="AH522">
            <v>4</v>
          </cell>
          <cell r="AI522">
            <v>56050</v>
          </cell>
          <cell r="AJ522">
            <v>7.4</v>
          </cell>
        </row>
        <row r="523">
          <cell r="A523" t="str">
            <v>1209</v>
          </cell>
          <cell r="B523" t="str">
            <v>120903402</v>
          </cell>
          <cell r="C523" t="str">
            <v>205</v>
          </cell>
          <cell r="D523" t="str">
            <v>1209034</v>
          </cell>
          <cell r="E523" t="str">
            <v>1250</v>
          </cell>
          <cell r="F523" t="str">
            <v>12</v>
          </cell>
          <cell r="G523">
            <v>512.68548811000005</v>
          </cell>
          <cell r="H523">
            <v>514.88484982</v>
          </cell>
          <cell r="I523">
            <v>513.91893536999999</v>
          </cell>
          <cell r="J523">
            <v>42.7184466</v>
          </cell>
          <cell r="K523">
            <v>32.60056127</v>
          </cell>
          <cell r="L523">
            <v>7.2456550699999998</v>
          </cell>
          <cell r="M523">
            <v>7.6260827600000001</v>
          </cell>
          <cell r="N523">
            <v>28.866589869999995</v>
          </cell>
          <cell r="O523">
            <v>60.201999999999998</v>
          </cell>
          <cell r="P523">
            <v>9.0855704900000003</v>
          </cell>
          <cell r="Q523">
            <v>70.5</v>
          </cell>
          <cell r="R523">
            <v>45.3028215</v>
          </cell>
          <cell r="S523">
            <v>22.1</v>
          </cell>
          <cell r="T523">
            <v>8.2300443100000003</v>
          </cell>
          <cell r="U523">
            <v>7.48885296</v>
          </cell>
          <cell r="V523">
            <v>7.3543623299999989</v>
          </cell>
          <cell r="W523">
            <v>65.3</v>
          </cell>
          <cell r="X523">
            <v>87.3</v>
          </cell>
          <cell r="Y523">
            <v>46.2</v>
          </cell>
          <cell r="Z523">
            <v>39.9</v>
          </cell>
          <cell r="AA523">
            <v>35.9</v>
          </cell>
          <cell r="AB523">
            <v>7.7025561100000006</v>
          </cell>
          <cell r="AC523">
            <v>1</v>
          </cell>
          <cell r="AD523">
            <v>291.72000000000003</v>
          </cell>
          <cell r="AE523">
            <v>64.210185409999994</v>
          </cell>
          <cell r="AF523">
            <v>63.037866239999993</v>
          </cell>
          <cell r="AG523">
            <v>0</v>
          </cell>
          <cell r="AH523">
            <v>4</v>
          </cell>
          <cell r="AI523">
            <v>56050</v>
          </cell>
          <cell r="AJ523">
            <v>7.4</v>
          </cell>
        </row>
        <row r="524">
          <cell r="A524" t="str">
            <v>1209</v>
          </cell>
          <cell r="B524" t="str">
            <v>120903403</v>
          </cell>
          <cell r="C524" t="str">
            <v>205</v>
          </cell>
          <cell r="D524" t="str">
            <v>1209034</v>
          </cell>
          <cell r="E524" t="str">
            <v>1250</v>
          </cell>
          <cell r="F524" t="str">
            <v>12</v>
          </cell>
          <cell r="G524">
            <v>512.68548811000005</v>
          </cell>
          <cell r="H524">
            <v>514.88484982</v>
          </cell>
          <cell r="I524">
            <v>513.91893536999999</v>
          </cell>
          <cell r="J524">
            <v>42.7184466</v>
          </cell>
          <cell r="K524">
            <v>32.60056127</v>
          </cell>
          <cell r="L524">
            <v>7.2019163199999996</v>
          </cell>
          <cell r="M524">
            <v>7.9237103300000005</v>
          </cell>
          <cell r="N524">
            <v>28.866589869999995</v>
          </cell>
          <cell r="O524">
            <v>60.201999999999998</v>
          </cell>
          <cell r="P524">
            <v>8.0842541099999998</v>
          </cell>
          <cell r="Q524">
            <v>70.5</v>
          </cell>
          <cell r="R524">
            <v>45.3028215</v>
          </cell>
          <cell r="S524">
            <v>22.1</v>
          </cell>
          <cell r="T524">
            <v>7.8758791599999993</v>
          </cell>
          <cell r="U524">
            <v>7.2356191399999998</v>
          </cell>
          <cell r="V524">
            <v>7.2196420399999992</v>
          </cell>
          <cell r="W524">
            <v>65.3</v>
          </cell>
          <cell r="X524">
            <v>87.3</v>
          </cell>
          <cell r="Y524">
            <v>46.2</v>
          </cell>
          <cell r="Z524">
            <v>39.9</v>
          </cell>
          <cell r="AA524">
            <v>35.9</v>
          </cell>
          <cell r="AB524">
            <v>7.4821189199999996</v>
          </cell>
          <cell r="AC524">
            <v>0.99703067999999995</v>
          </cell>
          <cell r="AD524">
            <v>291.72000000000003</v>
          </cell>
          <cell r="AE524">
            <v>64.210185409999994</v>
          </cell>
          <cell r="AF524">
            <v>62.44459793</v>
          </cell>
          <cell r="AG524">
            <v>1</v>
          </cell>
          <cell r="AH524">
            <v>4</v>
          </cell>
          <cell r="AI524">
            <v>56050</v>
          </cell>
          <cell r="AJ524">
            <v>7.4</v>
          </cell>
        </row>
        <row r="525">
          <cell r="A525" t="str">
            <v>1209</v>
          </cell>
          <cell r="B525" t="str">
            <v>120903404</v>
          </cell>
          <cell r="C525" t="str">
            <v>205</v>
          </cell>
          <cell r="D525" t="str">
            <v>1209034</v>
          </cell>
          <cell r="E525" t="str">
            <v>1250</v>
          </cell>
          <cell r="F525" t="str">
            <v>12</v>
          </cell>
          <cell r="G525">
            <v>512.68548811000005</v>
          </cell>
          <cell r="H525">
            <v>514.88484982</v>
          </cell>
          <cell r="I525">
            <v>513.91893536999999</v>
          </cell>
          <cell r="J525">
            <v>42.7184466</v>
          </cell>
          <cell r="K525">
            <v>32.60056127</v>
          </cell>
          <cell r="L525">
            <v>7.1491315999999996</v>
          </cell>
          <cell r="M525">
            <v>7.7182409500000002</v>
          </cell>
          <cell r="N525">
            <v>28.866589869999995</v>
          </cell>
          <cell r="O525">
            <v>60.201999999999998</v>
          </cell>
          <cell r="P525">
            <v>8.1864644299999991</v>
          </cell>
          <cell r="Q525">
            <v>70.5</v>
          </cell>
          <cell r="R525">
            <v>45.3028215</v>
          </cell>
          <cell r="S525">
            <v>22.1</v>
          </cell>
          <cell r="T525">
            <v>8.0538870800000009</v>
          </cell>
          <cell r="U525">
            <v>7.3138868299999995</v>
          </cell>
          <cell r="V525">
            <v>7.2240248100000004</v>
          </cell>
          <cell r="W525">
            <v>65.3</v>
          </cell>
          <cell r="X525">
            <v>87.3</v>
          </cell>
          <cell r="Y525">
            <v>46.2</v>
          </cell>
          <cell r="Z525">
            <v>39.9</v>
          </cell>
          <cell r="AA525">
            <v>35.9</v>
          </cell>
          <cell r="AB525">
            <v>7.4673710700000004</v>
          </cell>
          <cell r="AC525">
            <v>1</v>
          </cell>
          <cell r="AD525">
            <v>291.72000000000003</v>
          </cell>
          <cell r="AE525">
            <v>64.210185409999994</v>
          </cell>
          <cell r="AF525">
            <v>64.653073680000006</v>
          </cell>
          <cell r="AG525">
            <v>0.17277487</v>
          </cell>
          <cell r="AH525">
            <v>4</v>
          </cell>
          <cell r="AI525">
            <v>56050</v>
          </cell>
          <cell r="AJ525">
            <v>7.4</v>
          </cell>
        </row>
        <row r="526">
          <cell r="A526" t="str">
            <v>1209</v>
          </cell>
          <cell r="B526" t="str">
            <v>120903405</v>
          </cell>
          <cell r="C526" t="str">
            <v>205</v>
          </cell>
          <cell r="D526" t="str">
            <v>1209034</v>
          </cell>
          <cell r="E526" t="str">
            <v>1250</v>
          </cell>
          <cell r="F526" t="str">
            <v>12</v>
          </cell>
          <cell r="G526">
            <v>512.68548811000005</v>
          </cell>
          <cell r="H526">
            <v>514.88484982</v>
          </cell>
          <cell r="I526">
            <v>513.91893536999999</v>
          </cell>
          <cell r="J526">
            <v>42.7184466</v>
          </cell>
          <cell r="K526">
            <v>32.60056127</v>
          </cell>
          <cell r="L526">
            <v>8.2095804799999996</v>
          </cell>
          <cell r="M526">
            <v>10.07966527</v>
          </cell>
          <cell r="N526">
            <v>28.866589869999995</v>
          </cell>
          <cell r="O526">
            <v>60.201999999999998</v>
          </cell>
          <cell r="P526">
            <v>10.168041730000001</v>
          </cell>
          <cell r="Q526">
            <v>70.5</v>
          </cell>
          <cell r="R526">
            <v>45.3028215</v>
          </cell>
          <cell r="S526">
            <v>22.1</v>
          </cell>
          <cell r="T526">
            <v>9.4617214599999997</v>
          </cell>
          <cell r="U526">
            <v>8.4724050099999992</v>
          </cell>
          <cell r="V526">
            <v>8.5889555600000005</v>
          </cell>
          <cell r="W526">
            <v>65.3</v>
          </cell>
          <cell r="X526">
            <v>87.3</v>
          </cell>
          <cell r="Y526">
            <v>46.2</v>
          </cell>
          <cell r="Z526">
            <v>39.9</v>
          </cell>
          <cell r="AA526">
            <v>35.9</v>
          </cell>
          <cell r="AB526">
            <v>8.8797508000000001</v>
          </cell>
          <cell r="AC526">
            <v>0.95603421</v>
          </cell>
          <cell r="AD526">
            <v>291.72000000000003</v>
          </cell>
          <cell r="AE526">
            <v>64.210185409999994</v>
          </cell>
          <cell r="AF526">
            <v>61.403560300000002</v>
          </cell>
          <cell r="AG526">
            <v>0.12820513</v>
          </cell>
          <cell r="AH526">
            <v>4</v>
          </cell>
          <cell r="AI526">
            <v>56050</v>
          </cell>
          <cell r="AJ526">
            <v>7.4</v>
          </cell>
        </row>
        <row r="527">
          <cell r="A527" t="str">
            <v>1209</v>
          </cell>
          <cell r="B527" t="str">
            <v>120903406</v>
          </cell>
          <cell r="C527" t="str">
            <v>205</v>
          </cell>
          <cell r="D527" t="str">
            <v>1209034</v>
          </cell>
          <cell r="E527" t="str">
            <v>1250</v>
          </cell>
          <cell r="F527" t="str">
            <v>12</v>
          </cell>
          <cell r="G527">
            <v>512.68548811000005</v>
          </cell>
          <cell r="H527">
            <v>514.88484982</v>
          </cell>
          <cell r="I527">
            <v>513.91893536999999</v>
          </cell>
          <cell r="J527">
            <v>42.7184466</v>
          </cell>
          <cell r="K527">
            <v>32.60056127</v>
          </cell>
          <cell r="L527">
            <v>8.5852255999999993</v>
          </cell>
          <cell r="M527">
            <v>9.9214748099999994</v>
          </cell>
          <cell r="N527">
            <v>28.866589869999995</v>
          </cell>
          <cell r="O527">
            <v>60.201999999999998</v>
          </cell>
          <cell r="P527">
            <v>9.9362934999999997</v>
          </cell>
          <cell r="Q527">
            <v>70.5</v>
          </cell>
          <cell r="R527">
            <v>45.3028215</v>
          </cell>
          <cell r="S527">
            <v>22.1</v>
          </cell>
          <cell r="T527">
            <v>9.6014360700000001</v>
          </cell>
          <cell r="U527">
            <v>9.0843235300000007</v>
          </cell>
          <cell r="V527">
            <v>8.6157707499999994</v>
          </cell>
          <cell r="W527">
            <v>65.3</v>
          </cell>
          <cell r="X527">
            <v>87.3</v>
          </cell>
          <cell r="Y527">
            <v>46.2</v>
          </cell>
          <cell r="Z527">
            <v>39.9</v>
          </cell>
          <cell r="AA527">
            <v>35.9</v>
          </cell>
          <cell r="AB527">
            <v>9.1005255100000007</v>
          </cell>
          <cell r="AC527">
            <v>0.9043376500000001</v>
          </cell>
          <cell r="AD527">
            <v>291.72000000000003</v>
          </cell>
          <cell r="AE527">
            <v>64.210185409999994</v>
          </cell>
          <cell r="AF527">
            <v>63.186625800000002</v>
          </cell>
          <cell r="AG527">
            <v>0.25925925999999999</v>
          </cell>
          <cell r="AH527">
            <v>4</v>
          </cell>
          <cell r="AI527">
            <v>56050</v>
          </cell>
          <cell r="AJ527">
            <v>7.4</v>
          </cell>
        </row>
        <row r="528">
          <cell r="A528" t="str">
            <v>1209</v>
          </cell>
          <cell r="B528" t="str">
            <v>120903407</v>
          </cell>
          <cell r="C528" t="str">
            <v>205</v>
          </cell>
          <cell r="D528" t="str">
            <v>1209034</v>
          </cell>
          <cell r="E528" t="str">
            <v>1250</v>
          </cell>
          <cell r="F528" t="str">
            <v>12</v>
          </cell>
          <cell r="G528">
            <v>512.68548811000005</v>
          </cell>
          <cell r="H528">
            <v>514.88484982</v>
          </cell>
          <cell r="I528">
            <v>513.91893536999999</v>
          </cell>
          <cell r="J528">
            <v>42.7184466</v>
          </cell>
          <cell r="K528">
            <v>32.60056127</v>
          </cell>
          <cell r="L528">
            <v>7.7894545700000011</v>
          </cell>
          <cell r="M528">
            <v>9.0199060000000006</v>
          </cell>
          <cell r="N528">
            <v>28.866589869999995</v>
          </cell>
          <cell r="O528">
            <v>60.201999999999998</v>
          </cell>
          <cell r="P528">
            <v>9.0286985800000004</v>
          </cell>
          <cell r="Q528">
            <v>70.5</v>
          </cell>
          <cell r="R528">
            <v>45.3028215</v>
          </cell>
          <cell r="S528">
            <v>22.1</v>
          </cell>
          <cell r="T528">
            <v>9.0523991800000001</v>
          </cell>
          <cell r="U528">
            <v>8.2766491299999991</v>
          </cell>
          <cell r="V528">
            <v>8.1173124600000008</v>
          </cell>
          <cell r="W528">
            <v>65.3</v>
          </cell>
          <cell r="X528">
            <v>87.3</v>
          </cell>
          <cell r="Y528">
            <v>46.2</v>
          </cell>
          <cell r="Z528">
            <v>39.9</v>
          </cell>
          <cell r="AA528">
            <v>35.9</v>
          </cell>
          <cell r="AB528">
            <v>8.5638859200000006</v>
          </cell>
          <cell r="AC528">
            <v>0.95857886999999997</v>
          </cell>
          <cell r="AD528">
            <v>291.72000000000003</v>
          </cell>
          <cell r="AE528">
            <v>64.210185409999994</v>
          </cell>
          <cell r="AF528">
            <v>62.570408959999995</v>
          </cell>
          <cell r="AG528">
            <v>0.16666666999999999</v>
          </cell>
          <cell r="AH528">
            <v>4</v>
          </cell>
          <cell r="AI528">
            <v>56050</v>
          </cell>
          <cell r="AJ528">
            <v>7.4</v>
          </cell>
        </row>
        <row r="529">
          <cell r="A529" t="str">
            <v>1209</v>
          </cell>
          <cell r="B529" t="str">
            <v>120903408</v>
          </cell>
          <cell r="C529" t="str">
            <v>205</v>
          </cell>
          <cell r="D529" t="str">
            <v>1209034</v>
          </cell>
          <cell r="E529" t="str">
            <v>1250</v>
          </cell>
          <cell r="F529" t="str">
            <v>12</v>
          </cell>
          <cell r="G529">
            <v>512.68548811000005</v>
          </cell>
          <cell r="H529">
            <v>514.88484982</v>
          </cell>
          <cell r="I529">
            <v>513.91893536999999</v>
          </cell>
          <cell r="J529">
            <v>42.7184466</v>
          </cell>
          <cell r="K529">
            <v>32.60056127</v>
          </cell>
          <cell r="L529">
            <v>7.512617539999999</v>
          </cell>
          <cell r="M529">
            <v>8.9101807799999992</v>
          </cell>
          <cell r="N529">
            <v>28.866589869999995</v>
          </cell>
          <cell r="O529">
            <v>60.201999999999998</v>
          </cell>
          <cell r="P529">
            <v>8.7045022900000006</v>
          </cell>
          <cell r="Q529">
            <v>70.5</v>
          </cell>
          <cell r="R529">
            <v>45.3028215</v>
          </cell>
          <cell r="S529">
            <v>22.1</v>
          </cell>
          <cell r="T529">
            <v>8.8362285699999994</v>
          </cell>
          <cell r="U529">
            <v>7.9043348399999998</v>
          </cell>
          <cell r="V529">
            <v>7.6829431699999997</v>
          </cell>
          <cell r="W529">
            <v>65.3</v>
          </cell>
          <cell r="X529">
            <v>87.3</v>
          </cell>
          <cell r="Y529">
            <v>46.2</v>
          </cell>
          <cell r="Z529">
            <v>39.9</v>
          </cell>
          <cell r="AA529">
            <v>35.9</v>
          </cell>
          <cell r="AB529">
            <v>8.1676357199999998</v>
          </cell>
          <cell r="AC529">
            <v>0.68183497000000004</v>
          </cell>
          <cell r="AD529">
            <v>291.72000000000003</v>
          </cell>
          <cell r="AE529">
            <v>64.210185409999994</v>
          </cell>
          <cell r="AF529">
            <v>62.66380839</v>
          </cell>
          <cell r="AG529">
            <v>0.57142857000000002</v>
          </cell>
          <cell r="AH529">
            <v>4</v>
          </cell>
          <cell r="AI529">
            <v>56050</v>
          </cell>
          <cell r="AJ529">
            <v>7.4</v>
          </cell>
        </row>
        <row r="530">
          <cell r="A530" t="str">
            <v>1209</v>
          </cell>
          <cell r="B530" t="str">
            <v>120903409</v>
          </cell>
          <cell r="C530" t="str">
            <v>205</v>
          </cell>
          <cell r="D530" t="str">
            <v>1209034</v>
          </cell>
          <cell r="E530" t="str">
            <v>1250</v>
          </cell>
          <cell r="F530" t="str">
            <v>12</v>
          </cell>
          <cell r="G530">
            <v>512.68548811000005</v>
          </cell>
          <cell r="H530">
            <v>514.88484982</v>
          </cell>
          <cell r="I530">
            <v>513.91893536999999</v>
          </cell>
          <cell r="J530">
            <v>42.7184466</v>
          </cell>
          <cell r="K530">
            <v>32.60056127</v>
          </cell>
          <cell r="L530">
            <v>8.4990292200000006</v>
          </cell>
          <cell r="M530">
            <v>10.139942120000001</v>
          </cell>
          <cell r="N530">
            <v>28.866589869999995</v>
          </cell>
          <cell r="O530">
            <v>60.201999999999998</v>
          </cell>
          <cell r="P530">
            <v>9.9487954700000003</v>
          </cell>
          <cell r="Q530">
            <v>70.5</v>
          </cell>
          <cell r="R530">
            <v>45.3028215</v>
          </cell>
          <cell r="S530">
            <v>22.1</v>
          </cell>
          <cell r="T530">
            <v>9.4916773600000006</v>
          </cell>
          <cell r="U530">
            <v>8.9290379099999999</v>
          </cell>
          <cell r="V530">
            <v>8.6177622500000002</v>
          </cell>
          <cell r="W530">
            <v>65.3</v>
          </cell>
          <cell r="X530">
            <v>87.3</v>
          </cell>
          <cell r="Y530">
            <v>46.2</v>
          </cell>
          <cell r="Z530">
            <v>39.9</v>
          </cell>
          <cell r="AA530">
            <v>35.9</v>
          </cell>
          <cell r="AB530">
            <v>9.0042997299999996</v>
          </cell>
          <cell r="AC530">
            <v>0.67630825000000006</v>
          </cell>
          <cell r="AD530">
            <v>291.72000000000003</v>
          </cell>
          <cell r="AE530">
            <v>64.210185409999994</v>
          </cell>
          <cell r="AF530">
            <v>62.258321350000003</v>
          </cell>
          <cell r="AG530">
            <v>0.3306484498754122</v>
          </cell>
          <cell r="AH530">
            <v>4</v>
          </cell>
          <cell r="AI530">
            <v>56050</v>
          </cell>
          <cell r="AJ530">
            <v>7.4</v>
          </cell>
        </row>
        <row r="531">
          <cell r="A531" t="str">
            <v>1209</v>
          </cell>
          <cell r="B531" t="str">
            <v>120903410</v>
          </cell>
          <cell r="C531" t="str">
            <v>205</v>
          </cell>
          <cell r="D531" t="str">
            <v>1209034</v>
          </cell>
          <cell r="E531" t="str">
            <v>1250</v>
          </cell>
          <cell r="F531" t="str">
            <v>12</v>
          </cell>
          <cell r="G531">
            <v>512.68548811000005</v>
          </cell>
          <cell r="H531">
            <v>514.88484982</v>
          </cell>
          <cell r="I531">
            <v>513.91893536999999</v>
          </cell>
          <cell r="J531">
            <v>42.7184466</v>
          </cell>
          <cell r="K531">
            <v>32.60056127</v>
          </cell>
          <cell r="L531">
            <v>9.0945927599999994</v>
          </cell>
          <cell r="M531">
            <v>10.91297715</v>
          </cell>
          <cell r="N531">
            <v>28.866589869999995</v>
          </cell>
          <cell r="O531">
            <v>60.201999999999998</v>
          </cell>
          <cell r="P531">
            <v>10.912266300000001</v>
          </cell>
          <cell r="Q531">
            <v>70.5</v>
          </cell>
          <cell r="R531">
            <v>45.3028215</v>
          </cell>
          <cell r="S531">
            <v>22.1</v>
          </cell>
          <cell r="T531">
            <v>9.9448214200000002</v>
          </cell>
          <cell r="U531">
            <v>9.5283576399999994</v>
          </cell>
          <cell r="V531">
            <v>8.9845683699999999</v>
          </cell>
          <cell r="W531">
            <v>65.3</v>
          </cell>
          <cell r="X531">
            <v>87.3</v>
          </cell>
          <cell r="Y531">
            <v>46.2</v>
          </cell>
          <cell r="Z531">
            <v>39.9</v>
          </cell>
          <cell r="AA531">
            <v>35.9</v>
          </cell>
          <cell r="AB531">
            <v>9.4446216700000001</v>
          </cell>
          <cell r="AC531">
            <v>0.16006213999999999</v>
          </cell>
          <cell r="AD531">
            <v>291.72000000000003</v>
          </cell>
          <cell r="AE531">
            <v>64.210185409999994</v>
          </cell>
          <cell r="AF531">
            <v>64.798307910000005</v>
          </cell>
          <cell r="AG531">
            <v>0.31058184055252613</v>
          </cell>
          <cell r="AH531">
            <v>4</v>
          </cell>
          <cell r="AI531">
            <v>56050</v>
          </cell>
          <cell r="AJ531">
            <v>7.4</v>
          </cell>
        </row>
        <row r="532">
          <cell r="A532" t="str">
            <v>1209</v>
          </cell>
          <cell r="B532" t="str">
            <v>120903411</v>
          </cell>
          <cell r="C532" t="str">
            <v>205</v>
          </cell>
          <cell r="D532" t="str">
            <v>1209034</v>
          </cell>
          <cell r="E532" t="str">
            <v>1250</v>
          </cell>
          <cell r="F532" t="str">
            <v>12</v>
          </cell>
          <cell r="G532">
            <v>512.68548811000005</v>
          </cell>
          <cell r="H532">
            <v>514.88484982</v>
          </cell>
          <cell r="I532">
            <v>513.91893536999999</v>
          </cell>
          <cell r="J532">
            <v>42.7184466</v>
          </cell>
          <cell r="K532">
            <v>32.60056127</v>
          </cell>
          <cell r="L532">
            <v>9.5027114299999997</v>
          </cell>
          <cell r="M532">
            <v>11.18063647</v>
          </cell>
          <cell r="N532">
            <v>28.866589869999995</v>
          </cell>
          <cell r="O532">
            <v>60.201999999999998</v>
          </cell>
          <cell r="P532">
            <v>11.22254643</v>
          </cell>
          <cell r="Q532">
            <v>70.5</v>
          </cell>
          <cell r="R532">
            <v>45.3028215</v>
          </cell>
          <cell r="S532">
            <v>22.1</v>
          </cell>
          <cell r="T532">
            <v>10.21712973</v>
          </cell>
          <cell r="U532">
            <v>9.4522664200000008</v>
          </cell>
          <cell r="V532">
            <v>9.5055440900000008</v>
          </cell>
          <cell r="W532">
            <v>65.3</v>
          </cell>
          <cell r="X532">
            <v>87.3</v>
          </cell>
          <cell r="Y532">
            <v>46.2</v>
          </cell>
          <cell r="Z532">
            <v>39.9</v>
          </cell>
          <cell r="AA532">
            <v>35.9</v>
          </cell>
          <cell r="AB532">
            <v>9.7499866599999994</v>
          </cell>
          <cell r="AC532">
            <v>0</v>
          </cell>
          <cell r="AD532">
            <v>291.72000000000003</v>
          </cell>
          <cell r="AE532">
            <v>64.210185409999994</v>
          </cell>
          <cell r="AF532">
            <v>66.309066240000007</v>
          </cell>
          <cell r="AG532">
            <v>0</v>
          </cell>
          <cell r="AH532">
            <v>4</v>
          </cell>
          <cell r="AI532">
            <v>56050</v>
          </cell>
          <cell r="AJ532">
            <v>7.4</v>
          </cell>
        </row>
        <row r="533">
          <cell r="A533" t="str">
            <v>1210</v>
          </cell>
          <cell r="B533" t="str">
            <v>121000101</v>
          </cell>
          <cell r="C533" t="str">
            <v>215</v>
          </cell>
          <cell r="D533" t="str">
            <v>1210001</v>
          </cell>
          <cell r="E533" t="str">
            <v>1220</v>
          </cell>
          <cell r="F533" t="str">
            <v>12</v>
          </cell>
          <cell r="G533">
            <v>512.68548811000005</v>
          </cell>
          <cell r="H533">
            <v>514.88484982</v>
          </cell>
          <cell r="I533">
            <v>513.91893536999999</v>
          </cell>
          <cell r="J533">
            <v>32.9787234</v>
          </cell>
          <cell r="K533">
            <v>17.16589862</v>
          </cell>
          <cell r="L533">
            <v>8.9646955599999991</v>
          </cell>
          <cell r="M533">
            <v>10.02499697</v>
          </cell>
          <cell r="N533">
            <v>21.48743464</v>
          </cell>
          <cell r="O533">
            <v>61.780999999999992</v>
          </cell>
          <cell r="P533">
            <v>9.9613790299999998</v>
          </cell>
          <cell r="Q533">
            <v>74.2</v>
          </cell>
          <cell r="R533">
            <v>62.356399420000002</v>
          </cell>
          <cell r="S533">
            <v>20.2</v>
          </cell>
          <cell r="T533">
            <v>9.7478274000000003</v>
          </cell>
          <cell r="U533">
            <v>9.1276107199999998</v>
          </cell>
          <cell r="V533">
            <v>8.8563760400000007</v>
          </cell>
          <cell r="W533">
            <v>42.6</v>
          </cell>
          <cell r="X533">
            <v>85.1</v>
          </cell>
          <cell r="Y533">
            <v>43.3</v>
          </cell>
          <cell r="Z533">
            <v>35.299999999999997</v>
          </cell>
          <cell r="AA533">
            <v>31.7</v>
          </cell>
          <cell r="AB533">
            <v>9.2097401899999998</v>
          </cell>
          <cell r="AC533">
            <v>0.53845748000000004</v>
          </cell>
          <cell r="AD533">
            <v>271.61</v>
          </cell>
          <cell r="AE533">
            <v>53.20011208999999</v>
          </cell>
          <cell r="AF533">
            <v>61.857882889999999</v>
          </cell>
          <cell r="AG533">
            <v>0.30418999991761803</v>
          </cell>
          <cell r="AH533">
            <v>8.1999999999999993</v>
          </cell>
          <cell r="AI533">
            <v>44810</v>
          </cell>
          <cell r="AJ533">
            <v>7.4</v>
          </cell>
        </row>
        <row r="534">
          <cell r="A534" t="str">
            <v>1210</v>
          </cell>
          <cell r="B534" t="str">
            <v>121000201</v>
          </cell>
          <cell r="D534" t="str">
            <v>1210002</v>
          </cell>
          <cell r="E534" t="str">
            <v>1220</v>
          </cell>
          <cell r="F534" t="str">
            <v>12</v>
          </cell>
          <cell r="G534">
            <v>512.68548811000005</v>
          </cell>
          <cell r="H534">
            <v>514.88484982</v>
          </cell>
          <cell r="I534">
            <v>513.91893536999999</v>
          </cell>
          <cell r="J534">
            <v>32.9787234</v>
          </cell>
          <cell r="K534">
            <v>17.16589862</v>
          </cell>
          <cell r="L534">
            <v>7.4079243200000011</v>
          </cell>
          <cell r="M534">
            <v>10.47945464</v>
          </cell>
          <cell r="N534">
            <v>21.48743464</v>
          </cell>
          <cell r="O534">
            <v>61.780999999999992</v>
          </cell>
          <cell r="P534">
            <v>10.03880485</v>
          </cell>
          <cell r="Q534">
            <v>74.2</v>
          </cell>
          <cell r="R534">
            <v>48.29596557</v>
          </cell>
          <cell r="S534">
            <v>20.2</v>
          </cell>
          <cell r="T534">
            <v>7.5175208499999995</v>
          </cell>
          <cell r="U534">
            <v>7.5175208499999995</v>
          </cell>
          <cell r="V534">
            <v>7.5175208499999995</v>
          </cell>
          <cell r="W534">
            <v>42.6</v>
          </cell>
          <cell r="X534">
            <v>85.1</v>
          </cell>
          <cell r="Y534">
            <v>43.3</v>
          </cell>
          <cell r="Z534">
            <v>35.299999999999997</v>
          </cell>
          <cell r="AA534">
            <v>31.7</v>
          </cell>
          <cell r="AB534">
            <v>9.62397204</v>
          </cell>
          <cell r="AC534">
            <v>0.97403858999999993</v>
          </cell>
          <cell r="AD534">
            <v>271.61</v>
          </cell>
          <cell r="AE534">
            <v>53.20011208999999</v>
          </cell>
          <cell r="AF534">
            <v>61.852499999999999</v>
          </cell>
          <cell r="AG534">
            <v>0.29564879525897064</v>
          </cell>
          <cell r="AH534">
            <v>8.1999999999999993</v>
          </cell>
          <cell r="AI534">
            <v>44810</v>
          </cell>
          <cell r="AJ534">
            <v>7.4</v>
          </cell>
        </row>
        <row r="535">
          <cell r="A535" t="str">
            <v>1210</v>
          </cell>
          <cell r="B535" t="str">
            <v>121000601</v>
          </cell>
          <cell r="C535" t="str">
            <v>215</v>
          </cell>
          <cell r="D535" t="str">
            <v>1210006</v>
          </cell>
          <cell r="E535" t="str">
            <v>1220</v>
          </cell>
          <cell r="F535" t="str">
            <v>12</v>
          </cell>
          <cell r="G535">
            <v>512.68548811000005</v>
          </cell>
          <cell r="H535">
            <v>514.88484982</v>
          </cell>
          <cell r="I535">
            <v>513.91893536999999</v>
          </cell>
          <cell r="J535">
            <v>32.9787234</v>
          </cell>
          <cell r="K535">
            <v>17.16589862</v>
          </cell>
          <cell r="L535">
            <v>7.2485040700000001</v>
          </cell>
          <cell r="M535">
            <v>7.5579949600000003</v>
          </cell>
          <cell r="N535">
            <v>21.48743464</v>
          </cell>
          <cell r="O535">
            <v>61.780999999999992</v>
          </cell>
          <cell r="P535">
            <v>7.9469713600000009</v>
          </cell>
          <cell r="Q535">
            <v>74.2</v>
          </cell>
          <cell r="R535">
            <v>62.356399420000002</v>
          </cell>
          <cell r="S535">
            <v>20.2</v>
          </cell>
          <cell r="T535">
            <v>7.6815603600000006</v>
          </cell>
          <cell r="U535">
            <v>7.31055016</v>
          </cell>
          <cell r="V535">
            <v>7.2159750000000003</v>
          </cell>
          <cell r="W535">
            <v>42.6</v>
          </cell>
          <cell r="X535">
            <v>85.1</v>
          </cell>
          <cell r="Y535">
            <v>43.3</v>
          </cell>
          <cell r="Z535">
            <v>35.299999999999997</v>
          </cell>
          <cell r="AA535">
            <v>31.7</v>
          </cell>
          <cell r="AB535">
            <v>7.3765081300000004</v>
          </cell>
          <cell r="AC535">
            <v>0.95649490999999998</v>
          </cell>
          <cell r="AD535">
            <v>271.61</v>
          </cell>
          <cell r="AE535">
            <v>53.20011208999999</v>
          </cell>
          <cell r="AF535">
            <v>61.852499999999999</v>
          </cell>
          <cell r="AG535">
            <v>0.33077602279787577</v>
          </cell>
          <cell r="AH535">
            <v>8.1999999999999993</v>
          </cell>
          <cell r="AI535">
            <v>44810</v>
          </cell>
          <cell r="AJ535">
            <v>7.4</v>
          </cell>
        </row>
        <row r="536">
          <cell r="A536" t="str">
            <v>1210</v>
          </cell>
          <cell r="B536" t="str">
            <v>121000801</v>
          </cell>
          <cell r="C536" t="str">
            <v>215</v>
          </cell>
          <cell r="D536" t="str">
            <v>1210008</v>
          </cell>
          <cell r="E536" t="str">
            <v>1220</v>
          </cell>
          <cell r="F536" t="str">
            <v>12</v>
          </cell>
          <cell r="G536">
            <v>512.68548811000005</v>
          </cell>
          <cell r="H536">
            <v>514.88484982</v>
          </cell>
          <cell r="I536">
            <v>513.91893536999999</v>
          </cell>
          <cell r="J536">
            <v>32.9787234</v>
          </cell>
          <cell r="K536">
            <v>17.16589862</v>
          </cell>
          <cell r="L536">
            <v>8.8898595900000004</v>
          </cell>
          <cell r="M536">
            <v>10.00563792</v>
          </cell>
          <cell r="N536">
            <v>21.48743464</v>
          </cell>
          <cell r="O536">
            <v>61.780999999999992</v>
          </cell>
          <cell r="P536">
            <v>10.05826661</v>
          </cell>
          <cell r="Q536">
            <v>74.2</v>
          </cell>
          <cell r="R536">
            <v>62.356399420000002</v>
          </cell>
          <cell r="S536">
            <v>20.2</v>
          </cell>
          <cell r="T536">
            <v>9.4092731900000004</v>
          </cell>
          <cell r="U536">
            <v>9.0479390800000008</v>
          </cell>
          <cell r="V536">
            <v>8.8602153599999998</v>
          </cell>
          <cell r="W536">
            <v>42.6</v>
          </cell>
          <cell r="X536">
            <v>85.1</v>
          </cell>
          <cell r="Y536">
            <v>43.3</v>
          </cell>
          <cell r="Z536">
            <v>35.299999999999997</v>
          </cell>
          <cell r="AA536">
            <v>31.7</v>
          </cell>
          <cell r="AB536">
            <v>9.0447579299999994</v>
          </cell>
          <cell r="AC536">
            <v>0.69418111000000005</v>
          </cell>
          <cell r="AD536">
            <v>271.61</v>
          </cell>
          <cell r="AE536">
            <v>53.20011208999999</v>
          </cell>
          <cell r="AF536">
            <v>61.869735140000003</v>
          </cell>
          <cell r="AG536">
            <v>0.24861672142962643</v>
          </cell>
          <cell r="AH536">
            <v>8.1999999999999993</v>
          </cell>
          <cell r="AI536">
            <v>44810</v>
          </cell>
          <cell r="AJ536">
            <v>7.4</v>
          </cell>
        </row>
        <row r="537">
          <cell r="A537" t="str">
            <v>1210</v>
          </cell>
          <cell r="B537" t="str">
            <v>121001201</v>
          </cell>
          <cell r="D537" t="str">
            <v>1210012</v>
          </cell>
          <cell r="E537" t="str">
            <v>1220</v>
          </cell>
          <cell r="F537" t="str">
            <v>12</v>
          </cell>
          <cell r="G537">
            <v>512.68548811000005</v>
          </cell>
          <cell r="H537">
            <v>514.88484982</v>
          </cell>
          <cell r="I537">
            <v>513.91893536999999</v>
          </cell>
          <cell r="J537">
            <v>32.9787234</v>
          </cell>
          <cell r="K537">
            <v>17.16589862</v>
          </cell>
          <cell r="L537">
            <v>8.9789125999999992</v>
          </cell>
          <cell r="M537">
            <v>10.63938287</v>
          </cell>
          <cell r="N537">
            <v>21.48743464</v>
          </cell>
          <cell r="O537">
            <v>61.780999999999992</v>
          </cell>
          <cell r="P537">
            <v>10.67169582</v>
          </cell>
          <cell r="Q537">
            <v>74.2</v>
          </cell>
          <cell r="R537">
            <v>48.29596557</v>
          </cell>
          <cell r="S537">
            <v>20.2</v>
          </cell>
          <cell r="T537">
            <v>10.6352543</v>
          </cell>
          <cell r="U537">
            <v>10.06390427</v>
          </cell>
          <cell r="V537">
            <v>8.9846936900000003</v>
          </cell>
          <cell r="W537">
            <v>42.6</v>
          </cell>
          <cell r="X537">
            <v>85.1</v>
          </cell>
          <cell r="Y537">
            <v>43.3</v>
          </cell>
          <cell r="Z537">
            <v>35.299999999999997</v>
          </cell>
          <cell r="AA537">
            <v>31.7</v>
          </cell>
          <cell r="AB537">
            <v>8.8851641000000008</v>
          </cell>
          <cell r="AC537">
            <v>0.64382826999999998</v>
          </cell>
          <cell r="AD537">
            <v>271.61</v>
          </cell>
          <cell r="AE537">
            <v>53.20011208999999</v>
          </cell>
          <cell r="AF537">
            <v>61.852499999999999</v>
          </cell>
          <cell r="AG537">
            <v>1</v>
          </cell>
          <cell r="AH537">
            <v>8.1999999999999993</v>
          </cell>
          <cell r="AI537">
            <v>44810</v>
          </cell>
          <cell r="AJ537">
            <v>7.4</v>
          </cell>
        </row>
        <row r="538">
          <cell r="A538" t="str">
            <v>1211</v>
          </cell>
          <cell r="B538" t="str">
            <v>121100101</v>
          </cell>
          <cell r="D538" t="str">
            <v>1211001</v>
          </cell>
          <cell r="E538" t="str">
            <v>1220</v>
          </cell>
          <cell r="F538" t="str">
            <v>12</v>
          </cell>
          <cell r="G538">
            <v>512.68548811000005</v>
          </cell>
          <cell r="H538">
            <v>514.88484982</v>
          </cell>
          <cell r="I538">
            <v>513.91893536999999</v>
          </cell>
          <cell r="J538">
            <v>32.9787234</v>
          </cell>
          <cell r="K538">
            <v>17.16589862</v>
          </cell>
          <cell r="L538">
            <v>9.3613432499999991</v>
          </cell>
          <cell r="M538">
            <v>10.670256869999999</v>
          </cell>
          <cell r="N538">
            <v>21.48743464</v>
          </cell>
          <cell r="O538">
            <v>61.780999999999992</v>
          </cell>
          <cell r="P538">
            <v>10.81977828</v>
          </cell>
          <cell r="Q538">
            <v>74.2</v>
          </cell>
          <cell r="R538">
            <v>48.29596557</v>
          </cell>
          <cell r="S538">
            <v>20.2</v>
          </cell>
          <cell r="T538">
            <v>9.8984247599999993</v>
          </cell>
          <cell r="U538">
            <v>10.089095370000001</v>
          </cell>
          <cell r="V538">
            <v>9.3302544699999999</v>
          </cell>
          <cell r="W538">
            <v>42.6</v>
          </cell>
          <cell r="X538">
            <v>85.1</v>
          </cell>
          <cell r="Y538">
            <v>43.3</v>
          </cell>
          <cell r="Z538">
            <v>35.299999999999997</v>
          </cell>
          <cell r="AA538">
            <v>31.7</v>
          </cell>
          <cell r="AB538">
            <v>9.3174892899999993</v>
          </cell>
          <cell r="AC538">
            <v>0.22607647000000003</v>
          </cell>
          <cell r="AD538">
            <v>271.61</v>
          </cell>
          <cell r="AE538">
            <v>53.20011208999999</v>
          </cell>
          <cell r="AF538">
            <v>61.852499999999999</v>
          </cell>
          <cell r="AG538">
            <v>0.35714286000000001</v>
          </cell>
          <cell r="AH538">
            <v>8.1999999999999993</v>
          </cell>
          <cell r="AI538">
            <v>44810</v>
          </cell>
          <cell r="AJ538">
            <v>7.4</v>
          </cell>
        </row>
        <row r="539">
          <cell r="A539" t="str">
            <v>1211</v>
          </cell>
          <cell r="B539" t="str">
            <v>121100201</v>
          </cell>
          <cell r="D539" t="str">
            <v>1211002</v>
          </cell>
          <cell r="E539" t="str">
            <v>1220</v>
          </cell>
          <cell r="F539" t="str">
            <v>12</v>
          </cell>
          <cell r="G539">
            <v>512.68548811000005</v>
          </cell>
          <cell r="H539">
            <v>514.88484982</v>
          </cell>
          <cell r="I539">
            <v>513.91893536999999</v>
          </cell>
          <cell r="J539">
            <v>32.9787234</v>
          </cell>
          <cell r="K539">
            <v>17.16589862</v>
          </cell>
          <cell r="L539">
            <v>7.9363026899999998</v>
          </cell>
          <cell r="M539">
            <v>10.81977828</v>
          </cell>
          <cell r="N539">
            <v>21.48743464</v>
          </cell>
          <cell r="O539">
            <v>61.780999999999992</v>
          </cell>
          <cell r="P539">
            <v>10.81977828</v>
          </cell>
          <cell r="Q539">
            <v>74.2</v>
          </cell>
          <cell r="R539">
            <v>48.29596557</v>
          </cell>
          <cell r="S539">
            <v>20.2</v>
          </cell>
          <cell r="T539">
            <v>10.816231999999999</v>
          </cell>
          <cell r="U539">
            <v>7.9363026899999998</v>
          </cell>
          <cell r="V539">
            <v>7.9363026899999998</v>
          </cell>
          <cell r="W539">
            <v>42.6</v>
          </cell>
          <cell r="X539">
            <v>85.1</v>
          </cell>
          <cell r="Y539">
            <v>43.3</v>
          </cell>
          <cell r="Z539">
            <v>35.299999999999997</v>
          </cell>
          <cell r="AA539">
            <v>31.7</v>
          </cell>
          <cell r="AB539">
            <v>7.9363026899999998</v>
          </cell>
          <cell r="AC539">
            <v>0.98451018999999995</v>
          </cell>
          <cell r="AD539">
            <v>271.61</v>
          </cell>
          <cell r="AE539">
            <v>53.20011208999999</v>
          </cell>
          <cell r="AF539">
            <v>61.852499999999999</v>
          </cell>
          <cell r="AG539">
            <v>0.13043478</v>
          </cell>
          <cell r="AH539">
            <v>8.1999999999999993</v>
          </cell>
          <cell r="AI539">
            <v>44810</v>
          </cell>
          <cell r="AJ539">
            <v>7.4</v>
          </cell>
        </row>
        <row r="540">
          <cell r="A540" t="str">
            <v>1211</v>
          </cell>
          <cell r="B540" t="str">
            <v>121100601</v>
          </cell>
          <cell r="D540" t="str">
            <v>1211006</v>
          </cell>
          <cell r="E540" t="str">
            <v>1220</v>
          </cell>
          <cell r="F540" t="str">
            <v>12</v>
          </cell>
          <cell r="G540">
            <v>512.68548811000005</v>
          </cell>
          <cell r="H540">
            <v>514.88484982</v>
          </cell>
          <cell r="I540">
            <v>513.91893536999999</v>
          </cell>
          <cell r="J540">
            <v>32.9787234</v>
          </cell>
          <cell r="K540">
            <v>17.16589862</v>
          </cell>
          <cell r="L540">
            <v>9.1575723100000008</v>
          </cell>
          <cell r="M540">
            <v>9.9635943900000008</v>
          </cell>
          <cell r="N540">
            <v>21.48743464</v>
          </cell>
          <cell r="O540">
            <v>61.780999999999992</v>
          </cell>
          <cell r="P540">
            <v>10.84071752</v>
          </cell>
          <cell r="Q540">
            <v>74.2</v>
          </cell>
          <cell r="R540">
            <v>48.29596557</v>
          </cell>
          <cell r="S540">
            <v>20.2</v>
          </cell>
          <cell r="T540">
            <v>9.8118655599999993</v>
          </cell>
          <cell r="U540">
            <v>9.3022812500000001</v>
          </cell>
          <cell r="V540">
            <v>9.03574886</v>
          </cell>
          <cell r="W540">
            <v>42.6</v>
          </cell>
          <cell r="X540">
            <v>85.1</v>
          </cell>
          <cell r="Y540">
            <v>43.3</v>
          </cell>
          <cell r="Z540">
            <v>35.299999999999997</v>
          </cell>
          <cell r="AA540">
            <v>31.7</v>
          </cell>
          <cell r="AB540">
            <v>9.4384316599999991</v>
          </cell>
          <cell r="AC540">
            <v>0.46230444999999998</v>
          </cell>
          <cell r="AD540">
            <v>271.61</v>
          </cell>
          <cell r="AE540">
            <v>53.20011208999999</v>
          </cell>
          <cell r="AF540">
            <v>61.852499999999999</v>
          </cell>
          <cell r="AG540">
            <v>0.5</v>
          </cell>
          <cell r="AH540">
            <v>8.1999999999999993</v>
          </cell>
          <cell r="AI540">
            <v>44810</v>
          </cell>
          <cell r="AJ540">
            <v>7.4</v>
          </cell>
        </row>
        <row r="541">
          <cell r="A541" t="str">
            <v>1211</v>
          </cell>
          <cell r="B541" t="str">
            <v>121100801</v>
          </cell>
          <cell r="D541" t="str">
            <v>1211008</v>
          </cell>
          <cell r="E541" t="str">
            <v>1220</v>
          </cell>
          <cell r="F541" t="str">
            <v>12</v>
          </cell>
          <cell r="G541">
            <v>512.68548811000005</v>
          </cell>
          <cell r="H541">
            <v>514.88484982</v>
          </cell>
          <cell r="I541">
            <v>513.91893536999999</v>
          </cell>
          <cell r="J541">
            <v>32.9787234</v>
          </cell>
          <cell r="K541">
            <v>17.16589862</v>
          </cell>
          <cell r="L541">
            <v>7.3877092400000013</v>
          </cell>
          <cell r="M541">
            <v>8.1562233200000005</v>
          </cell>
          <cell r="N541">
            <v>21.48743464</v>
          </cell>
          <cell r="O541">
            <v>61.780999999999992</v>
          </cell>
          <cell r="P541">
            <v>10.81977828</v>
          </cell>
          <cell r="Q541">
            <v>74.2</v>
          </cell>
          <cell r="R541">
            <v>48.29596557</v>
          </cell>
          <cell r="S541">
            <v>20.2</v>
          </cell>
          <cell r="T541">
            <v>7.6857030599999998</v>
          </cell>
          <cell r="U541">
            <v>7.6357868599999987</v>
          </cell>
          <cell r="V541">
            <v>7.6357868599999987</v>
          </cell>
          <cell r="W541">
            <v>42.6</v>
          </cell>
          <cell r="X541">
            <v>85.1</v>
          </cell>
          <cell r="Y541">
            <v>43.3</v>
          </cell>
          <cell r="Z541">
            <v>35.299999999999997</v>
          </cell>
          <cell r="AA541">
            <v>31.7</v>
          </cell>
          <cell r="AB541">
            <v>8.1562233200000005</v>
          </cell>
          <cell r="AC541">
            <v>1</v>
          </cell>
          <cell r="AD541">
            <v>271.61</v>
          </cell>
          <cell r="AE541">
            <v>53.20011208999999</v>
          </cell>
          <cell r="AF541">
            <v>61.852499999999999</v>
          </cell>
          <cell r="AG541">
            <v>0.30555556</v>
          </cell>
          <cell r="AH541">
            <v>8.1999999999999993</v>
          </cell>
          <cell r="AI541">
            <v>44810</v>
          </cell>
          <cell r="AJ541">
            <v>7.4</v>
          </cell>
        </row>
        <row r="542">
          <cell r="A542" t="str">
            <v>1211</v>
          </cell>
          <cell r="B542" t="str">
            <v>121100901</v>
          </cell>
          <cell r="D542" t="str">
            <v>1211009</v>
          </cell>
          <cell r="E542" t="str">
            <v>1220</v>
          </cell>
          <cell r="F542" t="str">
            <v>12</v>
          </cell>
          <cell r="G542">
            <v>512.68548811000005</v>
          </cell>
          <cell r="H542">
            <v>514.88484982</v>
          </cell>
          <cell r="I542">
            <v>513.91893536999999</v>
          </cell>
          <cell r="J542">
            <v>32.9787234</v>
          </cell>
          <cell r="K542">
            <v>17.16589862</v>
          </cell>
          <cell r="L542">
            <v>8.8685540399999994</v>
          </cell>
          <cell r="M542">
            <v>10.211266330000001</v>
          </cell>
          <cell r="N542">
            <v>21.48743464</v>
          </cell>
          <cell r="O542">
            <v>61.780999999999992</v>
          </cell>
          <cell r="P542">
            <v>10.491385319999999</v>
          </cell>
          <cell r="Q542">
            <v>74.2</v>
          </cell>
          <cell r="R542">
            <v>48.29596557</v>
          </cell>
          <cell r="S542">
            <v>20.2</v>
          </cell>
          <cell r="T542">
            <v>9.4220589100000005</v>
          </cell>
          <cell r="U542">
            <v>9.5916493900000006</v>
          </cell>
          <cell r="V542">
            <v>9.2778120899999994</v>
          </cell>
          <cell r="W542">
            <v>42.6</v>
          </cell>
          <cell r="X542">
            <v>85.1</v>
          </cell>
          <cell r="Y542">
            <v>43.3</v>
          </cell>
          <cell r="Z542">
            <v>35.299999999999997</v>
          </cell>
          <cell r="AA542">
            <v>31.7</v>
          </cell>
          <cell r="AB542">
            <v>9.2444518999999996</v>
          </cell>
          <cell r="AC542">
            <v>0.43196654000000001</v>
          </cell>
          <cell r="AD542">
            <v>271.61</v>
          </cell>
          <cell r="AE542">
            <v>53.20011208999999</v>
          </cell>
          <cell r="AF542">
            <v>61.911545599999997</v>
          </cell>
          <cell r="AG542">
            <v>0.17948718</v>
          </cell>
          <cell r="AH542">
            <v>8.1999999999999993</v>
          </cell>
          <cell r="AI542">
            <v>44810</v>
          </cell>
          <cell r="AJ542">
            <v>7.4</v>
          </cell>
        </row>
        <row r="543">
          <cell r="A543" t="str">
            <v>1211</v>
          </cell>
          <cell r="B543" t="str">
            <v>121101101</v>
          </cell>
          <cell r="D543" t="str">
            <v>1211011</v>
          </cell>
          <cell r="E543" t="str">
            <v>1220</v>
          </cell>
          <cell r="F543" t="str">
            <v>12</v>
          </cell>
          <cell r="G543">
            <v>512.68548811000005</v>
          </cell>
          <cell r="H543">
            <v>514.88484982</v>
          </cell>
          <cell r="I543">
            <v>513.91893536999999</v>
          </cell>
          <cell r="J543">
            <v>32.9787234</v>
          </cell>
          <cell r="K543">
            <v>17.16589862</v>
          </cell>
          <cell r="L543">
            <v>7.2247534099999999</v>
          </cell>
          <cell r="M543">
            <v>8.03398273</v>
          </cell>
          <cell r="N543">
            <v>21.48743464</v>
          </cell>
          <cell r="O543">
            <v>61.780999999999992</v>
          </cell>
          <cell r="P543">
            <v>10.81977828</v>
          </cell>
          <cell r="Q543">
            <v>74.2</v>
          </cell>
          <cell r="R543">
            <v>48.29596557</v>
          </cell>
          <cell r="S543">
            <v>20.2</v>
          </cell>
          <cell r="T543">
            <v>7.54009032</v>
          </cell>
          <cell r="U543">
            <v>7.2861917099999998</v>
          </cell>
          <cell r="V543">
            <v>7.1600692100000005</v>
          </cell>
          <cell r="W543">
            <v>42.6</v>
          </cell>
          <cell r="X543">
            <v>85.1</v>
          </cell>
          <cell r="Y543">
            <v>43.3</v>
          </cell>
          <cell r="Z543">
            <v>35.299999999999997</v>
          </cell>
          <cell r="AA543">
            <v>31.7</v>
          </cell>
          <cell r="AB543">
            <v>7.3575562000000003</v>
          </cell>
          <cell r="AC543">
            <v>1</v>
          </cell>
          <cell r="AD543">
            <v>271.61</v>
          </cell>
          <cell r="AE543">
            <v>53.20011208999999</v>
          </cell>
          <cell r="AF543">
            <v>61.852499999999999</v>
          </cell>
          <cell r="AG543">
            <v>0.35789473999999999</v>
          </cell>
          <cell r="AH543">
            <v>8.1999999999999993</v>
          </cell>
          <cell r="AI543">
            <v>44810</v>
          </cell>
          <cell r="AJ543">
            <v>7.4</v>
          </cell>
        </row>
        <row r="544">
          <cell r="A544" t="str">
            <v>1211</v>
          </cell>
          <cell r="B544" t="str">
            <v>121101201</v>
          </cell>
          <cell r="D544" t="str">
            <v>1211012</v>
          </cell>
          <cell r="E544" t="str">
            <v>1220</v>
          </cell>
          <cell r="F544" t="str">
            <v>12</v>
          </cell>
          <cell r="G544">
            <v>512.68548811000005</v>
          </cell>
          <cell r="H544">
            <v>514.88484982</v>
          </cell>
          <cell r="I544">
            <v>513.91893536999999</v>
          </cell>
          <cell r="J544">
            <v>32.9787234</v>
          </cell>
          <cell r="K544">
            <v>17.16589862</v>
          </cell>
          <cell r="L544">
            <v>7.3251489599999999</v>
          </cell>
          <cell r="M544">
            <v>9.8389490300000002</v>
          </cell>
          <cell r="N544">
            <v>21.48743464</v>
          </cell>
          <cell r="O544">
            <v>61.780999999999992</v>
          </cell>
          <cell r="P544">
            <v>10.116055380000001</v>
          </cell>
          <cell r="Q544">
            <v>74.2</v>
          </cell>
          <cell r="R544">
            <v>48.29596557</v>
          </cell>
          <cell r="S544">
            <v>20.2</v>
          </cell>
          <cell r="T544">
            <v>7.5438028700000004</v>
          </cell>
          <cell r="U544">
            <v>9.8389490300000002</v>
          </cell>
          <cell r="V544">
            <v>7.5438028700000004</v>
          </cell>
          <cell r="W544">
            <v>42.6</v>
          </cell>
          <cell r="X544">
            <v>85.1</v>
          </cell>
          <cell r="Y544">
            <v>43.3</v>
          </cell>
          <cell r="Z544">
            <v>35.299999999999997</v>
          </cell>
          <cell r="AA544">
            <v>31.7</v>
          </cell>
          <cell r="AB544">
            <v>9.9293989299999996</v>
          </cell>
          <cell r="AC544">
            <v>1</v>
          </cell>
          <cell r="AD544">
            <v>271.61</v>
          </cell>
          <cell r="AE544">
            <v>53.20011208999999</v>
          </cell>
          <cell r="AF544">
            <v>61.852499999999999</v>
          </cell>
          <cell r="AG544">
            <v>0.17647059000000001</v>
          </cell>
          <cell r="AH544">
            <v>8.1999999999999993</v>
          </cell>
          <cell r="AI544">
            <v>44810</v>
          </cell>
          <cell r="AJ544">
            <v>7.4</v>
          </cell>
        </row>
        <row r="545">
          <cell r="A545" t="str">
            <v>1211</v>
          </cell>
          <cell r="B545" t="str">
            <v>121101401</v>
          </cell>
          <cell r="D545" t="str">
            <v>1211014</v>
          </cell>
          <cell r="E545" t="str">
            <v>1220</v>
          </cell>
          <cell r="F545" t="str">
            <v>12</v>
          </cell>
          <cell r="G545">
            <v>512.68548811000005</v>
          </cell>
          <cell r="H545">
            <v>514.88484982</v>
          </cell>
          <cell r="I545">
            <v>513.91893536999999</v>
          </cell>
          <cell r="J545">
            <v>32.9787234</v>
          </cell>
          <cell r="K545">
            <v>17.16589862</v>
          </cell>
          <cell r="L545">
            <v>9.1519694600000001</v>
          </cell>
          <cell r="M545">
            <v>10.73921878</v>
          </cell>
          <cell r="N545">
            <v>21.48743464</v>
          </cell>
          <cell r="O545">
            <v>61.780999999999992</v>
          </cell>
          <cell r="P545">
            <v>10.11924389</v>
          </cell>
          <cell r="Q545">
            <v>74.2</v>
          </cell>
          <cell r="R545">
            <v>48.29596557</v>
          </cell>
          <cell r="S545">
            <v>20.2</v>
          </cell>
          <cell r="T545">
            <v>9.6324659199999996</v>
          </cell>
          <cell r="U545">
            <v>9.5719929100000005</v>
          </cell>
          <cell r="V545">
            <v>8.9848189999999999</v>
          </cell>
          <cell r="W545">
            <v>42.6</v>
          </cell>
          <cell r="X545">
            <v>85.1</v>
          </cell>
          <cell r="Y545">
            <v>43.3</v>
          </cell>
          <cell r="Z545">
            <v>35.299999999999997</v>
          </cell>
          <cell r="AA545">
            <v>31.7</v>
          </cell>
          <cell r="AB545">
            <v>9.19705248</v>
          </cell>
          <cell r="AC545">
            <v>0.25994601000000001</v>
          </cell>
          <cell r="AD545">
            <v>271.61</v>
          </cell>
          <cell r="AE545">
            <v>53.20011208999999</v>
          </cell>
          <cell r="AF545">
            <v>61.852499999999999</v>
          </cell>
          <cell r="AG545">
            <v>0.37142857000000001</v>
          </cell>
          <cell r="AH545">
            <v>8.1999999999999993</v>
          </cell>
          <cell r="AI545">
            <v>44810</v>
          </cell>
          <cell r="AJ545">
            <v>7.4</v>
          </cell>
        </row>
        <row r="546">
          <cell r="A546" t="str">
            <v>1212</v>
          </cell>
          <cell r="B546" t="str">
            <v>121200101</v>
          </cell>
          <cell r="D546" t="str">
            <v>1212001</v>
          </cell>
          <cell r="E546" t="str">
            <v>1220</v>
          </cell>
          <cell r="F546" t="str">
            <v>12</v>
          </cell>
          <cell r="G546">
            <v>512.68548811000005</v>
          </cell>
          <cell r="H546">
            <v>514.88484982</v>
          </cell>
          <cell r="I546">
            <v>513.91893536999999</v>
          </cell>
          <cell r="J546">
            <v>32.9787234</v>
          </cell>
          <cell r="K546">
            <v>17.16589862</v>
          </cell>
          <cell r="L546">
            <v>9.1192114400000008</v>
          </cell>
          <cell r="M546">
            <v>10.465129859999999</v>
          </cell>
          <cell r="N546">
            <v>21.48743464</v>
          </cell>
          <cell r="O546">
            <v>61.780999999999992</v>
          </cell>
          <cell r="P546">
            <v>10.44961275</v>
          </cell>
          <cell r="Q546">
            <v>74.2</v>
          </cell>
          <cell r="R546">
            <v>48.29596557</v>
          </cell>
          <cell r="S546">
            <v>20.2</v>
          </cell>
          <cell r="T546">
            <v>9.4845571900000003</v>
          </cell>
          <cell r="U546">
            <v>9.4818168400000005</v>
          </cell>
          <cell r="V546">
            <v>9.25760556</v>
          </cell>
          <cell r="W546">
            <v>42.6</v>
          </cell>
          <cell r="X546">
            <v>85.1</v>
          </cell>
          <cell r="Y546">
            <v>43.3</v>
          </cell>
          <cell r="Z546">
            <v>35.299999999999997</v>
          </cell>
          <cell r="AA546">
            <v>31.7</v>
          </cell>
          <cell r="AB546">
            <v>9.8814975300000008</v>
          </cell>
          <cell r="AC546">
            <v>0.58539198000000003</v>
          </cell>
          <cell r="AD546">
            <v>271.61</v>
          </cell>
          <cell r="AE546">
            <v>53.20011208999999</v>
          </cell>
          <cell r="AF546">
            <v>69.151390390000003</v>
          </cell>
          <cell r="AG546">
            <v>0.26957717519738156</v>
          </cell>
          <cell r="AH546">
            <v>8.1999999999999993</v>
          </cell>
          <cell r="AI546">
            <v>44810</v>
          </cell>
          <cell r="AJ546">
            <v>7.4</v>
          </cell>
        </row>
        <row r="547">
          <cell r="A547" t="str">
            <v>1212</v>
          </cell>
          <cell r="B547" t="str">
            <v>121200401</v>
          </cell>
          <cell r="D547" t="str">
            <v>1212004</v>
          </cell>
          <cell r="E547" t="str">
            <v>1220</v>
          </cell>
          <cell r="F547" t="str">
            <v>12</v>
          </cell>
          <cell r="G547">
            <v>512.68548811000005</v>
          </cell>
          <cell r="H547">
            <v>514.88484982</v>
          </cell>
          <cell r="I547">
            <v>513.91893536999999</v>
          </cell>
          <cell r="J547">
            <v>32.9787234</v>
          </cell>
          <cell r="K547">
            <v>17.16589862</v>
          </cell>
          <cell r="L547">
            <v>7.4477512800000003</v>
          </cell>
          <cell r="M547">
            <v>9.8389490300000002</v>
          </cell>
          <cell r="N547">
            <v>21.48743464</v>
          </cell>
          <cell r="O547">
            <v>61.780999999999992</v>
          </cell>
          <cell r="P547">
            <v>9.4607877600000005</v>
          </cell>
          <cell r="Q547">
            <v>74.2</v>
          </cell>
          <cell r="R547">
            <v>48.29596557</v>
          </cell>
          <cell r="S547">
            <v>20.2</v>
          </cell>
          <cell r="T547">
            <v>7.4477512800000003</v>
          </cell>
          <cell r="U547">
            <v>7.4477512800000003</v>
          </cell>
          <cell r="V547">
            <v>7.246368079999999</v>
          </cell>
          <cell r="W547">
            <v>42.6</v>
          </cell>
          <cell r="X547">
            <v>85.1</v>
          </cell>
          <cell r="Y547">
            <v>43.3</v>
          </cell>
          <cell r="Z547">
            <v>35.299999999999997</v>
          </cell>
          <cell r="AA547">
            <v>31.7</v>
          </cell>
          <cell r="AB547">
            <v>7.2619270900000004</v>
          </cell>
          <cell r="AC547">
            <v>1</v>
          </cell>
          <cell r="AD547">
            <v>271.61</v>
          </cell>
          <cell r="AE547">
            <v>53.20011208999999</v>
          </cell>
          <cell r="AF547">
            <v>69.165999999999997</v>
          </cell>
          <cell r="AG547">
            <v>0.28767205094964926</v>
          </cell>
          <cell r="AH547">
            <v>8.1999999999999993</v>
          </cell>
          <cell r="AI547">
            <v>44810</v>
          </cell>
          <cell r="AJ547">
            <v>7.4</v>
          </cell>
        </row>
        <row r="548">
          <cell r="A548" t="str">
            <v>1212</v>
          </cell>
          <cell r="B548" t="str">
            <v>121200601</v>
          </cell>
          <cell r="C548" t="str">
            <v>220</v>
          </cell>
          <cell r="D548" t="str">
            <v>1212006</v>
          </cell>
          <cell r="E548" t="str">
            <v>1220</v>
          </cell>
          <cell r="F548" t="str">
            <v>12</v>
          </cell>
          <cell r="G548">
            <v>512.68548811000005</v>
          </cell>
          <cell r="H548">
            <v>514.88484982</v>
          </cell>
          <cell r="I548">
            <v>513.91893536999999</v>
          </cell>
          <cell r="J548">
            <v>32.9787234</v>
          </cell>
          <cell r="K548">
            <v>17.16589862</v>
          </cell>
          <cell r="L548">
            <v>9.2832190200000007</v>
          </cell>
          <cell r="M548">
            <v>9.6454937199999993</v>
          </cell>
          <cell r="N548">
            <v>21.48743464</v>
          </cell>
          <cell r="O548">
            <v>61.780999999999992</v>
          </cell>
          <cell r="P548">
            <v>9.8332260199999997</v>
          </cell>
          <cell r="Q548">
            <v>74.2</v>
          </cell>
          <cell r="R548">
            <v>49.338609120000001</v>
          </cell>
          <cell r="S548">
            <v>20.2</v>
          </cell>
          <cell r="T548">
            <v>9.4108292299999992</v>
          </cell>
          <cell r="U548">
            <v>9.2501378400000007</v>
          </cell>
          <cell r="V548">
            <v>9.1781270500000005</v>
          </cell>
          <cell r="W548">
            <v>42.6</v>
          </cell>
          <cell r="X548">
            <v>85.1</v>
          </cell>
          <cell r="Y548">
            <v>43.3</v>
          </cell>
          <cell r="Z548">
            <v>35.299999999999997</v>
          </cell>
          <cell r="AA548">
            <v>31.7</v>
          </cell>
          <cell r="AB548">
            <v>9.3106380899999994</v>
          </cell>
          <cell r="AC548">
            <v>0.97290317999999998</v>
          </cell>
          <cell r="AD548">
            <v>271.61</v>
          </cell>
          <cell r="AE548">
            <v>53.20011208999999</v>
          </cell>
          <cell r="AF548">
            <v>69.165999999999997</v>
          </cell>
          <cell r="AG548">
            <v>0.28203360576512415</v>
          </cell>
          <cell r="AH548">
            <v>8.1999999999999993</v>
          </cell>
          <cell r="AI548">
            <v>44810</v>
          </cell>
          <cell r="AJ548">
            <v>7.4</v>
          </cell>
        </row>
        <row r="549">
          <cell r="A549" t="str">
            <v>1212</v>
          </cell>
          <cell r="B549" t="str">
            <v>121200801</v>
          </cell>
          <cell r="C549" t="str">
            <v>220</v>
          </cell>
          <cell r="D549" t="str">
            <v>1212008</v>
          </cell>
          <cell r="E549" t="str">
            <v>1220</v>
          </cell>
          <cell r="F549" t="str">
            <v>12</v>
          </cell>
          <cell r="G549">
            <v>512.68548811000005</v>
          </cell>
          <cell r="H549">
            <v>514.88484982</v>
          </cell>
          <cell r="I549">
            <v>513.91893536999999</v>
          </cell>
          <cell r="J549">
            <v>32.9787234</v>
          </cell>
          <cell r="K549">
            <v>17.16589862</v>
          </cell>
          <cell r="L549">
            <v>7.6294899200000001</v>
          </cell>
          <cell r="M549">
            <v>8.7339161700000005</v>
          </cell>
          <cell r="N549">
            <v>21.48743464</v>
          </cell>
          <cell r="O549">
            <v>61.780999999999992</v>
          </cell>
          <cell r="P549">
            <v>9.3748373399999991</v>
          </cell>
          <cell r="Q549">
            <v>74.2</v>
          </cell>
          <cell r="R549">
            <v>49.338609120000001</v>
          </cell>
          <cell r="S549">
            <v>20.2</v>
          </cell>
          <cell r="T549">
            <v>8.1650792600000006</v>
          </cell>
          <cell r="U549">
            <v>8.1650792600000006</v>
          </cell>
          <cell r="V549">
            <v>8.1570837899999997</v>
          </cell>
          <cell r="W549">
            <v>42.6</v>
          </cell>
          <cell r="X549">
            <v>85.1</v>
          </cell>
          <cell r="Y549">
            <v>43.3</v>
          </cell>
          <cell r="Z549">
            <v>35.299999999999997</v>
          </cell>
          <cell r="AA549">
            <v>31.7</v>
          </cell>
          <cell r="AB549">
            <v>8.1650792600000006</v>
          </cell>
          <cell r="AC549">
            <v>1</v>
          </cell>
          <cell r="AD549">
            <v>271.61</v>
          </cell>
          <cell r="AE549">
            <v>53.20011208999999</v>
          </cell>
          <cell r="AF549">
            <v>69.165999999999997</v>
          </cell>
          <cell r="AG549">
            <v>0.27076236967627032</v>
          </cell>
          <cell r="AH549">
            <v>8.1999999999999993</v>
          </cell>
          <cell r="AI549">
            <v>44810</v>
          </cell>
          <cell r="AJ549">
            <v>7.4</v>
          </cell>
        </row>
        <row r="550">
          <cell r="A550" t="str">
            <v>1212</v>
          </cell>
          <cell r="B550" t="str">
            <v>121200901</v>
          </cell>
          <cell r="C550" t="str">
            <v>220</v>
          </cell>
          <cell r="D550" t="str">
            <v>1212009</v>
          </cell>
          <cell r="E550" t="str">
            <v>1220</v>
          </cell>
          <cell r="F550" t="str">
            <v>12</v>
          </cell>
          <cell r="G550">
            <v>512.68548811000005</v>
          </cell>
          <cell r="H550">
            <v>514.88484982</v>
          </cell>
          <cell r="I550">
            <v>513.91893536999999</v>
          </cell>
          <cell r="J550">
            <v>32.9787234</v>
          </cell>
          <cell r="K550">
            <v>17.16589862</v>
          </cell>
          <cell r="L550">
            <v>7.3658128400000011</v>
          </cell>
          <cell r="M550">
            <v>7.4312996800000004</v>
          </cell>
          <cell r="N550">
            <v>21.48743464</v>
          </cell>
          <cell r="O550">
            <v>61.780999999999992</v>
          </cell>
          <cell r="P550">
            <v>8.6978466900000004</v>
          </cell>
          <cell r="Q550">
            <v>74.2</v>
          </cell>
          <cell r="R550">
            <v>49.338609120000001</v>
          </cell>
          <cell r="S550">
            <v>20.2</v>
          </cell>
          <cell r="T550">
            <v>7.4312996800000004</v>
          </cell>
          <cell r="U550">
            <v>7.3336763999999999</v>
          </cell>
          <cell r="V550">
            <v>7.2520539499999996</v>
          </cell>
          <cell r="W550">
            <v>42.6</v>
          </cell>
          <cell r="X550">
            <v>85.1</v>
          </cell>
          <cell r="Y550">
            <v>43.3</v>
          </cell>
          <cell r="Z550">
            <v>35.299999999999997</v>
          </cell>
          <cell r="AA550">
            <v>31.7</v>
          </cell>
          <cell r="AB550">
            <v>7.3375877400000009</v>
          </cell>
          <cell r="AC550">
            <v>1</v>
          </cell>
          <cell r="AD550">
            <v>271.61</v>
          </cell>
          <cell r="AE550">
            <v>53.20011208999999</v>
          </cell>
          <cell r="AF550">
            <v>69.165999999999997</v>
          </cell>
          <cell r="AG550">
            <v>0.2906983813272207</v>
          </cell>
          <cell r="AH550">
            <v>8.1999999999999993</v>
          </cell>
          <cell r="AI550">
            <v>44810</v>
          </cell>
          <cell r="AJ550">
            <v>7.4</v>
          </cell>
        </row>
        <row r="551">
          <cell r="A551" t="str">
            <v>1212</v>
          </cell>
          <cell r="B551" t="str">
            <v>121201101</v>
          </cell>
          <cell r="C551" t="str">
            <v>220</v>
          </cell>
          <cell r="D551" t="str">
            <v>1212011</v>
          </cell>
          <cell r="E551" t="str">
            <v>1220</v>
          </cell>
          <cell r="F551" t="str">
            <v>12</v>
          </cell>
          <cell r="G551">
            <v>512.68548811000005</v>
          </cell>
          <cell r="H551">
            <v>514.88484982</v>
          </cell>
          <cell r="I551">
            <v>513.91893536999999</v>
          </cell>
          <cell r="J551">
            <v>32.9787234</v>
          </cell>
          <cell r="K551">
            <v>17.16589862</v>
          </cell>
          <cell r="L551">
            <v>9.4567315900000004</v>
          </cell>
          <cell r="M551">
            <v>9.9897569900000001</v>
          </cell>
          <cell r="N551">
            <v>21.48743464</v>
          </cell>
          <cell r="O551">
            <v>61.780999999999992</v>
          </cell>
          <cell r="P551">
            <v>10.054017399999999</v>
          </cell>
          <cell r="Q551">
            <v>74.2</v>
          </cell>
          <cell r="R551">
            <v>49.338609120000001</v>
          </cell>
          <cell r="S551">
            <v>20.2</v>
          </cell>
          <cell r="T551">
            <v>9.8560289999999995</v>
          </cell>
          <cell r="U551">
            <v>9.6482726700000008</v>
          </cell>
          <cell r="V551">
            <v>9.2552181299999994</v>
          </cell>
          <cell r="W551">
            <v>42.6</v>
          </cell>
          <cell r="X551">
            <v>85.1</v>
          </cell>
          <cell r="Y551">
            <v>43.3</v>
          </cell>
          <cell r="Z551">
            <v>35.299999999999997</v>
          </cell>
          <cell r="AA551">
            <v>31.7</v>
          </cell>
          <cell r="AB551">
            <v>9.4922055600000004</v>
          </cell>
          <cell r="AC551">
            <v>0.44910214999999998</v>
          </cell>
          <cell r="AD551">
            <v>271.61</v>
          </cell>
          <cell r="AE551">
            <v>53.20011208999999</v>
          </cell>
          <cell r="AF551">
            <v>69.165999999999997</v>
          </cell>
          <cell r="AG551">
            <v>0.24606185609141532</v>
          </cell>
          <cell r="AH551">
            <v>8.1999999999999993</v>
          </cell>
          <cell r="AI551">
            <v>44810</v>
          </cell>
          <cell r="AJ551">
            <v>7.4</v>
          </cell>
        </row>
        <row r="552">
          <cell r="A552" t="str">
            <v>1212</v>
          </cell>
          <cell r="B552" t="str">
            <v>121201401</v>
          </cell>
          <cell r="C552" t="str">
            <v>220</v>
          </cell>
          <cell r="D552" t="str">
            <v>1212014</v>
          </cell>
          <cell r="E552" t="str">
            <v>1220</v>
          </cell>
          <cell r="F552" t="str">
            <v>12</v>
          </cell>
          <cell r="G552">
            <v>512.68548811000005</v>
          </cell>
          <cell r="H552">
            <v>514.88484982</v>
          </cell>
          <cell r="I552">
            <v>513.91893536999999</v>
          </cell>
          <cell r="J552">
            <v>32.9787234</v>
          </cell>
          <cell r="K552">
            <v>17.16589862</v>
          </cell>
          <cell r="L552">
            <v>7.1420365700000001</v>
          </cell>
          <cell r="M552">
            <v>8.7139106300000009</v>
          </cell>
          <cell r="N552">
            <v>21.48743464</v>
          </cell>
          <cell r="O552">
            <v>61.780999999999992</v>
          </cell>
          <cell r="P552">
            <v>7.8276395499999989</v>
          </cell>
          <cell r="Q552">
            <v>74.2</v>
          </cell>
          <cell r="R552">
            <v>49.338609120000001</v>
          </cell>
          <cell r="S552">
            <v>20.2</v>
          </cell>
          <cell r="T552">
            <v>7.3771337099999998</v>
          </cell>
          <cell r="U552">
            <v>7.1631723899999997</v>
          </cell>
          <cell r="V552">
            <v>7.1324975499999992</v>
          </cell>
          <cell r="W552">
            <v>42.6</v>
          </cell>
          <cell r="X552">
            <v>85.1</v>
          </cell>
          <cell r="Y552">
            <v>43.3</v>
          </cell>
          <cell r="Z552">
            <v>35.299999999999997</v>
          </cell>
          <cell r="AA552">
            <v>31.7</v>
          </cell>
          <cell r="AB552">
            <v>7.1861442999999996</v>
          </cell>
          <cell r="AC552">
            <v>1</v>
          </cell>
          <cell r="AD552">
            <v>271.61</v>
          </cell>
          <cell r="AE552">
            <v>53.20011208999999</v>
          </cell>
          <cell r="AF552">
            <v>69.165999999999997</v>
          </cell>
          <cell r="AG552">
            <v>0.26582540625438089</v>
          </cell>
          <cell r="AH552">
            <v>8.1999999999999993</v>
          </cell>
          <cell r="AI552">
            <v>44810</v>
          </cell>
          <cell r="AJ552">
            <v>7.4</v>
          </cell>
        </row>
        <row r="553">
          <cell r="A553" t="str">
            <v>1212</v>
          </cell>
          <cell r="B553" t="str">
            <v>121201601</v>
          </cell>
          <cell r="C553" t="str">
            <v>220</v>
          </cell>
          <cell r="D553" t="str">
            <v>1212016</v>
          </cell>
          <cell r="E553" t="str">
            <v>1220</v>
          </cell>
          <cell r="F553" t="str">
            <v>12</v>
          </cell>
          <cell r="G553">
            <v>512.68548811000005</v>
          </cell>
          <cell r="H553">
            <v>514.88484982</v>
          </cell>
          <cell r="I553">
            <v>513.91893536999999</v>
          </cell>
          <cell r="J553">
            <v>32.9787234</v>
          </cell>
          <cell r="K553">
            <v>17.16589862</v>
          </cell>
          <cell r="L553">
            <v>7.3414838500000004</v>
          </cell>
          <cell r="M553">
            <v>9.2780924700000007</v>
          </cell>
          <cell r="N553">
            <v>21.48743464</v>
          </cell>
          <cell r="O553">
            <v>61.780999999999992</v>
          </cell>
          <cell r="P553">
            <v>8.5111751200000008</v>
          </cell>
          <cell r="Q553">
            <v>74.2</v>
          </cell>
          <cell r="R553">
            <v>49.338609120000001</v>
          </cell>
          <cell r="S553">
            <v>20.2</v>
          </cell>
          <cell r="T553">
            <v>7.3517998699999989</v>
          </cell>
          <cell r="U553">
            <v>7.3414838500000004</v>
          </cell>
          <cell r="V553">
            <v>7.3414838500000004</v>
          </cell>
          <cell r="W553">
            <v>42.6</v>
          </cell>
          <cell r="X553">
            <v>85.1</v>
          </cell>
          <cell r="Y553">
            <v>43.3</v>
          </cell>
          <cell r="Z553">
            <v>35.299999999999997</v>
          </cell>
          <cell r="AA553">
            <v>31.7</v>
          </cell>
          <cell r="AB553">
            <v>7.5611215900000008</v>
          </cell>
          <cell r="AC553">
            <v>1</v>
          </cell>
          <cell r="AD553">
            <v>271.61</v>
          </cell>
          <cell r="AE553">
            <v>53.20011208999999</v>
          </cell>
          <cell r="AF553">
            <v>69.165999999999997</v>
          </cell>
          <cell r="AG553">
            <v>0.28328842375846541</v>
          </cell>
          <cell r="AH553">
            <v>8.1999999999999993</v>
          </cell>
          <cell r="AI553">
            <v>44810</v>
          </cell>
          <cell r="AJ553">
            <v>7.4</v>
          </cell>
        </row>
        <row r="554">
          <cell r="A554" t="str">
            <v>1213</v>
          </cell>
          <cell r="B554" t="str">
            <v>121300101</v>
          </cell>
          <cell r="D554" t="str">
            <v>1213001</v>
          </cell>
          <cell r="E554" t="str">
            <v>1220</v>
          </cell>
          <cell r="F554" t="str">
            <v>12</v>
          </cell>
          <cell r="G554">
            <v>512.68548811000005</v>
          </cell>
          <cell r="H554">
            <v>514.88484982</v>
          </cell>
          <cell r="I554">
            <v>513.91893536999999</v>
          </cell>
          <cell r="J554">
            <v>32.9787234</v>
          </cell>
          <cell r="K554">
            <v>17.16589862</v>
          </cell>
          <cell r="L554">
            <v>9.7552775300000008</v>
          </cell>
          <cell r="M554">
            <v>11.02784881</v>
          </cell>
          <cell r="N554">
            <v>21.48743464</v>
          </cell>
          <cell r="O554">
            <v>61.780999999999992</v>
          </cell>
          <cell r="P554">
            <v>10.92624419</v>
          </cell>
          <cell r="Q554">
            <v>74.2</v>
          </cell>
          <cell r="R554">
            <v>48.29596557</v>
          </cell>
          <cell r="S554">
            <v>20.2</v>
          </cell>
          <cell r="T554">
            <v>10.144156629999999</v>
          </cell>
          <cell r="U554">
            <v>9.9830378300000007</v>
          </cell>
          <cell r="V554">
            <v>9.5088881999999995</v>
          </cell>
          <cell r="W554">
            <v>42.6</v>
          </cell>
          <cell r="X554">
            <v>85.1</v>
          </cell>
          <cell r="Y554">
            <v>43.3</v>
          </cell>
          <cell r="Z554">
            <v>35.299999999999997</v>
          </cell>
          <cell r="AA554">
            <v>31.7</v>
          </cell>
          <cell r="AB554">
            <v>9.9206887600000009</v>
          </cell>
          <cell r="AC554">
            <v>4.0503160000000003E-2</v>
          </cell>
          <cell r="AD554">
            <v>271.61</v>
          </cell>
          <cell r="AE554">
            <v>53.20011208999999</v>
          </cell>
          <cell r="AF554">
            <v>69.148225400000001</v>
          </cell>
          <cell r="AG554">
            <v>0.26873604736720413</v>
          </cell>
          <cell r="AH554">
            <v>8.1999999999999993</v>
          </cell>
          <cell r="AI554">
            <v>44810</v>
          </cell>
          <cell r="AJ554">
            <v>7.4</v>
          </cell>
        </row>
        <row r="555">
          <cell r="A555" t="str">
            <v>1213</v>
          </cell>
          <cell r="B555" t="str">
            <v>121300401</v>
          </cell>
          <cell r="D555" t="str">
            <v>1213004</v>
          </cell>
          <cell r="E555" t="str">
            <v>1220</v>
          </cell>
          <cell r="F555" t="str">
            <v>12</v>
          </cell>
          <cell r="G555">
            <v>512.68548811000005</v>
          </cell>
          <cell r="H555">
            <v>514.88484982</v>
          </cell>
          <cell r="I555">
            <v>513.91893536999999</v>
          </cell>
          <cell r="J555">
            <v>32.9787234</v>
          </cell>
          <cell r="K555">
            <v>17.16589862</v>
          </cell>
          <cell r="L555">
            <v>9.47669666</v>
          </cell>
          <cell r="M555">
            <v>10.6403645</v>
          </cell>
          <cell r="N555">
            <v>21.48743464</v>
          </cell>
          <cell r="O555">
            <v>61.780999999999992</v>
          </cell>
          <cell r="P555">
            <v>10.123185169999999</v>
          </cell>
          <cell r="Q555">
            <v>74.2</v>
          </cell>
          <cell r="R555">
            <v>48.29596557</v>
          </cell>
          <cell r="S555">
            <v>20.2</v>
          </cell>
          <cell r="T555">
            <v>9.8035014599999997</v>
          </cell>
          <cell r="U555">
            <v>9.6605238700000005</v>
          </cell>
          <cell r="V555">
            <v>9.3548735199999999</v>
          </cell>
          <cell r="W555">
            <v>42.6</v>
          </cell>
          <cell r="X555">
            <v>85.1</v>
          </cell>
          <cell r="Y555">
            <v>43.3</v>
          </cell>
          <cell r="Z555">
            <v>35.299999999999997</v>
          </cell>
          <cell r="AA555">
            <v>31.7</v>
          </cell>
          <cell r="AB555">
            <v>9.7982381400000005</v>
          </cell>
          <cell r="AC555">
            <v>0.27686821</v>
          </cell>
          <cell r="AD555">
            <v>271.61</v>
          </cell>
          <cell r="AE555">
            <v>53.20011208999999</v>
          </cell>
          <cell r="AF555">
            <v>66.541216300000002</v>
          </cell>
          <cell r="AG555">
            <v>0.24455198001246439</v>
          </cell>
          <cell r="AH555">
            <v>8.1999999999999993</v>
          </cell>
          <cell r="AI555">
            <v>44810</v>
          </cell>
          <cell r="AJ555">
            <v>7.4</v>
          </cell>
        </row>
        <row r="556">
          <cell r="A556" t="str">
            <v>1213</v>
          </cell>
          <cell r="B556" t="str">
            <v>121300601</v>
          </cell>
          <cell r="D556" t="str">
            <v>1213006</v>
          </cell>
          <cell r="E556" t="str">
            <v>1220</v>
          </cell>
          <cell r="F556" t="str">
            <v>12</v>
          </cell>
          <cell r="G556">
            <v>512.68548811000005</v>
          </cell>
          <cell r="H556">
            <v>514.88484982</v>
          </cell>
          <cell r="I556">
            <v>513.91893536999999</v>
          </cell>
          <cell r="J556">
            <v>32.9787234</v>
          </cell>
          <cell r="K556">
            <v>17.16589862</v>
          </cell>
          <cell r="L556">
            <v>7.3065313999999999</v>
          </cell>
          <cell r="M556">
            <v>9.8895914499999993</v>
          </cell>
          <cell r="N556">
            <v>21.48743464</v>
          </cell>
          <cell r="O556">
            <v>61.780999999999992</v>
          </cell>
          <cell r="P556">
            <v>10.81977828</v>
          </cell>
          <cell r="Q556">
            <v>74.2</v>
          </cell>
          <cell r="R556">
            <v>48.29596557</v>
          </cell>
          <cell r="S556">
            <v>20.2</v>
          </cell>
          <cell r="T556">
            <v>7.3065313999999999</v>
          </cell>
          <cell r="U556">
            <v>7.3065313999999999</v>
          </cell>
          <cell r="V556">
            <v>7.3065313999999999</v>
          </cell>
          <cell r="W556">
            <v>42.6</v>
          </cell>
          <cell r="X556">
            <v>85.1</v>
          </cell>
          <cell r="Y556">
            <v>43.3</v>
          </cell>
          <cell r="Z556">
            <v>35.299999999999997</v>
          </cell>
          <cell r="AA556">
            <v>31.7</v>
          </cell>
          <cell r="AB556">
            <v>7.3065313999999999</v>
          </cell>
          <cell r="AC556">
            <v>1</v>
          </cell>
          <cell r="AD556">
            <v>271.61</v>
          </cell>
          <cell r="AE556">
            <v>53.20011208999999</v>
          </cell>
          <cell r="AF556">
            <v>66.524000000000001</v>
          </cell>
          <cell r="AG556">
            <v>0.29621043564874694</v>
          </cell>
          <cell r="AH556">
            <v>8.1999999999999993</v>
          </cell>
          <cell r="AI556">
            <v>44810</v>
          </cell>
          <cell r="AJ556">
            <v>7.4</v>
          </cell>
        </row>
        <row r="557">
          <cell r="A557" t="str">
            <v>1213</v>
          </cell>
          <cell r="B557" t="str">
            <v>121300801</v>
          </cell>
          <cell r="D557" t="str">
            <v>1213008</v>
          </cell>
          <cell r="E557" t="str">
            <v>1220</v>
          </cell>
          <cell r="F557" t="str">
            <v>12</v>
          </cell>
          <cell r="G557">
            <v>512.68548811000005</v>
          </cell>
          <cell r="H557">
            <v>514.88484982</v>
          </cell>
          <cell r="I557">
            <v>513.91893536999999</v>
          </cell>
          <cell r="J557">
            <v>32.9787234</v>
          </cell>
          <cell r="K557">
            <v>17.16589862</v>
          </cell>
          <cell r="L557">
            <v>7.5240214199999995</v>
          </cell>
          <cell r="M557">
            <v>8.7513162500000004</v>
          </cell>
          <cell r="N557">
            <v>21.48743464</v>
          </cell>
          <cell r="O557">
            <v>61.780999999999992</v>
          </cell>
          <cell r="P557">
            <v>8.7513162500000004</v>
          </cell>
          <cell r="Q557">
            <v>74.2</v>
          </cell>
          <cell r="R557">
            <v>48.29596557</v>
          </cell>
          <cell r="S557">
            <v>20.2</v>
          </cell>
          <cell r="T557">
            <v>7.5240214199999995</v>
          </cell>
          <cell r="U557">
            <v>8.4231022699999993</v>
          </cell>
          <cell r="V557">
            <v>7.5240214199999995</v>
          </cell>
          <cell r="W557">
            <v>42.6</v>
          </cell>
          <cell r="X557">
            <v>85.1</v>
          </cell>
          <cell r="Y557">
            <v>43.3</v>
          </cell>
          <cell r="Z557">
            <v>35.299999999999997</v>
          </cell>
          <cell r="AA557">
            <v>31.7</v>
          </cell>
          <cell r="AB557">
            <v>8.5554518999999996</v>
          </cell>
          <cell r="AC557">
            <v>0.94180960000000002</v>
          </cell>
          <cell r="AD557">
            <v>271.61</v>
          </cell>
          <cell r="AE557">
            <v>53.20011208999999</v>
          </cell>
          <cell r="AF557">
            <v>66.524000000000001</v>
          </cell>
          <cell r="AG557">
            <v>0.29890856240490266</v>
          </cell>
          <cell r="AH557">
            <v>8.1999999999999993</v>
          </cell>
          <cell r="AI557">
            <v>44810</v>
          </cell>
          <cell r="AJ557">
            <v>7.4</v>
          </cell>
        </row>
        <row r="558">
          <cell r="A558" t="str">
            <v>1214</v>
          </cell>
          <cell r="B558" t="str">
            <v>121400101</v>
          </cell>
          <cell r="D558" t="str">
            <v>1214001</v>
          </cell>
          <cell r="E558" t="str">
            <v>1220</v>
          </cell>
          <cell r="F558" t="str">
            <v>12</v>
          </cell>
          <cell r="G558">
            <v>512.68548811000005</v>
          </cell>
          <cell r="H558">
            <v>514.88484982</v>
          </cell>
          <cell r="I558">
            <v>513.91893536999999</v>
          </cell>
          <cell r="J558">
            <v>32.9787234</v>
          </cell>
          <cell r="K558">
            <v>17.16589862</v>
          </cell>
          <cell r="L558">
            <v>9.4828072799999994</v>
          </cell>
          <cell r="M558">
            <v>9.6441985500000005</v>
          </cell>
          <cell r="N558">
            <v>21.48743464</v>
          </cell>
          <cell r="O558">
            <v>61.780999999999992</v>
          </cell>
          <cell r="P558">
            <v>10.8722379</v>
          </cell>
          <cell r="Q558">
            <v>74.2</v>
          </cell>
          <cell r="R558">
            <v>48.29596557</v>
          </cell>
          <cell r="S558">
            <v>20.2</v>
          </cell>
          <cell r="T558">
            <v>9.6441985500000005</v>
          </cell>
          <cell r="U558">
            <v>9.1860476799999997</v>
          </cell>
          <cell r="V558">
            <v>9.3893230299999999</v>
          </cell>
          <cell r="W558">
            <v>42.6</v>
          </cell>
          <cell r="X558">
            <v>85.1</v>
          </cell>
          <cell r="Y558">
            <v>43.3</v>
          </cell>
          <cell r="Z558">
            <v>35.299999999999997</v>
          </cell>
          <cell r="AA558">
            <v>31.7</v>
          </cell>
          <cell r="AB558">
            <v>9.4603205799999994</v>
          </cell>
          <cell r="AC558">
            <v>0.64491902000000001</v>
          </cell>
          <cell r="AD558">
            <v>271.61</v>
          </cell>
          <cell r="AE558">
            <v>53.20011208999999</v>
          </cell>
          <cell r="AF558">
            <v>69.165999999999997</v>
          </cell>
          <cell r="AG558">
            <v>0.25065573737809255</v>
          </cell>
          <cell r="AH558">
            <v>8.1999999999999993</v>
          </cell>
          <cell r="AI558">
            <v>44810</v>
          </cell>
          <cell r="AJ558">
            <v>7.4</v>
          </cell>
        </row>
        <row r="559">
          <cell r="A559" t="str">
            <v>1214</v>
          </cell>
          <cell r="B559" t="str">
            <v>121400201</v>
          </cell>
          <cell r="D559" t="str">
            <v>1214002</v>
          </cell>
          <cell r="E559" t="str">
            <v>1220</v>
          </cell>
          <cell r="F559" t="str">
            <v>12</v>
          </cell>
          <cell r="G559">
            <v>512.68548811000005</v>
          </cell>
          <cell r="H559">
            <v>514.88484982</v>
          </cell>
          <cell r="I559">
            <v>513.91893536999999</v>
          </cell>
          <cell r="J559">
            <v>32.9787234</v>
          </cell>
          <cell r="K559">
            <v>17.16589862</v>
          </cell>
          <cell r="L559">
            <v>7.1308988299999996</v>
          </cell>
          <cell r="M559">
            <v>7.4157769800000013</v>
          </cell>
          <cell r="N559">
            <v>21.48743464</v>
          </cell>
          <cell r="O559">
            <v>61.780999999999992</v>
          </cell>
          <cell r="P559">
            <v>10.81977828</v>
          </cell>
          <cell r="Q559">
            <v>74.2</v>
          </cell>
          <cell r="R559">
            <v>48.29596557</v>
          </cell>
          <cell r="S559">
            <v>20.2</v>
          </cell>
          <cell r="T559">
            <v>7.4157769800000013</v>
          </cell>
          <cell r="U559">
            <v>7.1372784400000002</v>
          </cell>
          <cell r="V559">
            <v>7.1553962999999996</v>
          </cell>
          <cell r="W559">
            <v>42.6</v>
          </cell>
          <cell r="X559">
            <v>85.1</v>
          </cell>
          <cell r="Y559">
            <v>43.3</v>
          </cell>
          <cell r="Z559">
            <v>35.299999999999997</v>
          </cell>
          <cell r="AA559">
            <v>31.7</v>
          </cell>
          <cell r="AB559">
            <v>7.30921237</v>
          </cell>
          <cell r="AC559">
            <v>1</v>
          </cell>
          <cell r="AD559">
            <v>271.61</v>
          </cell>
          <cell r="AE559">
            <v>53.20011208999999</v>
          </cell>
          <cell r="AF559">
            <v>69.165999999999997</v>
          </cell>
          <cell r="AG559">
            <v>0.2478947216849364</v>
          </cell>
          <cell r="AH559">
            <v>8.1999999999999993</v>
          </cell>
          <cell r="AI559">
            <v>44810</v>
          </cell>
          <cell r="AJ559">
            <v>7.4</v>
          </cell>
        </row>
        <row r="560">
          <cell r="A560" t="str">
            <v>1214</v>
          </cell>
          <cell r="B560" t="str">
            <v>121400601</v>
          </cell>
          <cell r="D560" t="str">
            <v>1214006</v>
          </cell>
          <cell r="E560" t="str">
            <v>1220</v>
          </cell>
          <cell r="F560" t="str">
            <v>12</v>
          </cell>
          <cell r="G560">
            <v>512.68548811000005</v>
          </cell>
          <cell r="H560">
            <v>514.88484982</v>
          </cell>
          <cell r="I560">
            <v>513.91893536999999</v>
          </cell>
          <cell r="J560">
            <v>32.9787234</v>
          </cell>
          <cell r="K560">
            <v>17.16589862</v>
          </cell>
          <cell r="L560">
            <v>8.6909784200000004</v>
          </cell>
          <cell r="M560">
            <v>9.9086243399999994</v>
          </cell>
          <cell r="N560">
            <v>21.48743464</v>
          </cell>
          <cell r="O560">
            <v>61.780999999999992</v>
          </cell>
          <cell r="P560">
            <v>10.554509810000001</v>
          </cell>
          <cell r="Q560">
            <v>74.2</v>
          </cell>
          <cell r="R560">
            <v>48.29596557</v>
          </cell>
          <cell r="S560">
            <v>20.2</v>
          </cell>
          <cell r="T560">
            <v>9.8323674200000006</v>
          </cell>
          <cell r="U560">
            <v>9.4124645600000001</v>
          </cell>
          <cell r="V560">
            <v>8.9667389800000006</v>
          </cell>
          <cell r="W560">
            <v>42.6</v>
          </cell>
          <cell r="X560">
            <v>85.1</v>
          </cell>
          <cell r="Y560">
            <v>43.3</v>
          </cell>
          <cell r="Z560">
            <v>35.299999999999997</v>
          </cell>
          <cell r="AA560">
            <v>31.7</v>
          </cell>
          <cell r="AB560">
            <v>9.4555584800000005</v>
          </cell>
          <cell r="AC560">
            <v>0.46469129999999997</v>
          </cell>
          <cell r="AD560">
            <v>271.61</v>
          </cell>
          <cell r="AE560">
            <v>53.20011208999999</v>
          </cell>
          <cell r="AF560">
            <v>69.139909259999996</v>
          </cell>
          <cell r="AG560">
            <v>0.26963235485799963</v>
          </cell>
          <cell r="AH560">
            <v>8.1999999999999993</v>
          </cell>
          <cell r="AI560">
            <v>44810</v>
          </cell>
          <cell r="AJ560">
            <v>7.4</v>
          </cell>
        </row>
        <row r="561">
          <cell r="A561" t="str">
            <v>1215</v>
          </cell>
          <cell r="B561" t="str">
            <v>121500101</v>
          </cell>
          <cell r="D561" t="str">
            <v>1215001</v>
          </cell>
          <cell r="E561" t="str">
            <v>1210</v>
          </cell>
          <cell r="F561" t="str">
            <v>12</v>
          </cell>
          <cell r="G561">
            <v>512.68548811000005</v>
          </cell>
          <cell r="H561">
            <v>514.88484982</v>
          </cell>
          <cell r="I561">
            <v>513.91893536999999</v>
          </cell>
          <cell r="J561">
            <v>36.842105259999997</v>
          </cell>
          <cell r="K561">
            <v>17.838541670000001</v>
          </cell>
          <cell r="L561">
            <v>9.4036842899999993</v>
          </cell>
          <cell r="M561">
            <v>10.415981779999999</v>
          </cell>
          <cell r="N561">
            <v>21.91096288</v>
          </cell>
          <cell r="O561">
            <v>61.780999999999992</v>
          </cell>
          <cell r="P561">
            <v>10.44327957</v>
          </cell>
          <cell r="Q561">
            <v>77.900000000000006</v>
          </cell>
          <cell r="R561">
            <v>48.29596557</v>
          </cell>
          <cell r="S561">
            <v>20.5</v>
          </cell>
          <cell r="T561">
            <v>10.229440370000001</v>
          </cell>
          <cell r="U561">
            <v>9.84866171</v>
          </cell>
          <cell r="V561">
            <v>9.5520133499999993</v>
          </cell>
          <cell r="W561">
            <v>55.8</v>
          </cell>
          <cell r="X561">
            <v>80.599999999999994</v>
          </cell>
          <cell r="Y561">
            <v>31.2</v>
          </cell>
          <cell r="Z561">
            <v>30.2</v>
          </cell>
          <cell r="AA561">
            <v>24.9</v>
          </cell>
          <cell r="AB561">
            <v>9.3564300800000009</v>
          </cell>
          <cell r="AC561">
            <v>0.11468338999999998</v>
          </cell>
          <cell r="AD561">
            <v>260.56</v>
          </cell>
          <cell r="AE561">
            <v>60.295755829999997</v>
          </cell>
          <cell r="AF561">
            <v>66.524000000000001</v>
          </cell>
          <cell r="AG561">
            <v>0.21792026780621065</v>
          </cell>
          <cell r="AH561">
            <v>11.2</v>
          </cell>
          <cell r="AI561">
            <v>42920</v>
          </cell>
          <cell r="AJ561">
            <v>7.4</v>
          </cell>
        </row>
        <row r="562">
          <cell r="A562" t="str">
            <v>1215</v>
          </cell>
          <cell r="B562" t="str">
            <v>121500201</v>
          </cell>
          <cell r="D562" t="str">
            <v>1215002</v>
          </cell>
          <cell r="E562" t="str">
            <v>1210</v>
          </cell>
          <cell r="F562" t="str">
            <v>12</v>
          </cell>
          <cell r="G562">
            <v>512.68548811000005</v>
          </cell>
          <cell r="H562">
            <v>514.88484982</v>
          </cell>
          <cell r="I562">
            <v>513.91893536999999</v>
          </cell>
          <cell r="J562">
            <v>36.842105259999997</v>
          </cell>
          <cell r="K562">
            <v>17.838541670000001</v>
          </cell>
          <cell r="L562">
            <v>7.2269360199999992</v>
          </cell>
          <cell r="M562">
            <v>7.1546153599999993</v>
          </cell>
          <cell r="N562">
            <v>21.91096288</v>
          </cell>
          <cell r="O562">
            <v>61.780999999999992</v>
          </cell>
          <cell r="P562">
            <v>7.8570938600000009</v>
          </cell>
          <cell r="Q562">
            <v>77.900000000000006</v>
          </cell>
          <cell r="R562">
            <v>48.29596557</v>
          </cell>
          <cell r="S562">
            <v>20.5</v>
          </cell>
          <cell r="T562">
            <v>7.71333789</v>
          </cell>
          <cell r="U562">
            <v>7.1491315999999996</v>
          </cell>
          <cell r="V562">
            <v>7.2269360199999992</v>
          </cell>
          <cell r="W562">
            <v>55.8</v>
          </cell>
          <cell r="X562">
            <v>80.599999999999994</v>
          </cell>
          <cell r="Y562">
            <v>31.2</v>
          </cell>
          <cell r="Z562">
            <v>30.2</v>
          </cell>
          <cell r="AA562">
            <v>24.9</v>
          </cell>
          <cell r="AB562">
            <v>7.3877092400000013</v>
          </cell>
          <cell r="AC562">
            <v>1</v>
          </cell>
          <cell r="AD562">
            <v>260.56</v>
          </cell>
          <cell r="AE562">
            <v>60.295755829999997</v>
          </cell>
          <cell r="AF562">
            <v>66.524000000000001</v>
          </cell>
          <cell r="AG562">
            <v>0.24578800940944548</v>
          </cell>
          <cell r="AH562">
            <v>11.2</v>
          </cell>
          <cell r="AI562">
            <v>42920</v>
          </cell>
          <cell r="AJ562">
            <v>7.4</v>
          </cell>
        </row>
        <row r="563">
          <cell r="A563" t="str">
            <v>1215</v>
          </cell>
          <cell r="B563" t="str">
            <v>121500601</v>
          </cell>
          <cell r="D563" t="str">
            <v>1215006</v>
          </cell>
          <cell r="E563" t="str">
            <v>1210</v>
          </cell>
          <cell r="F563" t="str">
            <v>12</v>
          </cell>
          <cell r="G563">
            <v>512.68548811000005</v>
          </cell>
          <cell r="H563">
            <v>514.88484982</v>
          </cell>
          <cell r="I563">
            <v>513.91893536999999</v>
          </cell>
          <cell r="J563">
            <v>36.842105259999997</v>
          </cell>
          <cell r="K563">
            <v>17.838541670000001</v>
          </cell>
          <cell r="L563">
            <v>8.9195869200000004</v>
          </cell>
          <cell r="M563">
            <v>10.90580918</v>
          </cell>
          <cell r="N563">
            <v>21.91096288</v>
          </cell>
          <cell r="O563">
            <v>61.780999999999992</v>
          </cell>
          <cell r="P563">
            <v>10.88036526</v>
          </cell>
          <cell r="Q563">
            <v>77.900000000000006</v>
          </cell>
          <cell r="R563">
            <v>48.29596557</v>
          </cell>
          <cell r="S563">
            <v>20.5</v>
          </cell>
          <cell r="T563">
            <v>10.054189429999999</v>
          </cell>
          <cell r="U563">
            <v>9.7559151899999996</v>
          </cell>
          <cell r="V563">
            <v>8.9748711700000001</v>
          </cell>
          <cell r="W563">
            <v>55.8</v>
          </cell>
          <cell r="X563">
            <v>80.599999999999994</v>
          </cell>
          <cell r="Y563">
            <v>31.2</v>
          </cell>
          <cell r="Z563">
            <v>30.2</v>
          </cell>
          <cell r="AA563">
            <v>24.9</v>
          </cell>
          <cell r="AB563">
            <v>9.0899790199999995</v>
          </cell>
          <cell r="AC563">
            <v>0.11245540000000001</v>
          </cell>
          <cell r="AD563">
            <v>260.56</v>
          </cell>
          <cell r="AE563">
            <v>60.295755829999997</v>
          </cell>
          <cell r="AF563">
            <v>66.524000000000001</v>
          </cell>
          <cell r="AG563">
            <v>0.22352865557705615</v>
          </cell>
          <cell r="AH563">
            <v>11.2</v>
          </cell>
          <cell r="AI563">
            <v>42920</v>
          </cell>
          <cell r="AJ563">
            <v>7.4</v>
          </cell>
        </row>
        <row r="564">
          <cell r="A564" t="str">
            <v>1215</v>
          </cell>
          <cell r="B564" t="str">
            <v>121501101</v>
          </cell>
          <cell r="D564" t="str">
            <v>1215011</v>
          </cell>
          <cell r="E564" t="str">
            <v>1210</v>
          </cell>
          <cell r="F564" t="str">
            <v>12</v>
          </cell>
          <cell r="G564">
            <v>512.68548811000005</v>
          </cell>
          <cell r="H564">
            <v>514.88484982</v>
          </cell>
          <cell r="I564">
            <v>513.91893536999999</v>
          </cell>
          <cell r="J564">
            <v>36.842105259999997</v>
          </cell>
          <cell r="K564">
            <v>17.838541670000001</v>
          </cell>
          <cell r="L564">
            <v>8.9881963200000001</v>
          </cell>
          <cell r="M564">
            <v>10.230414379999999</v>
          </cell>
          <cell r="N564">
            <v>21.91096288</v>
          </cell>
          <cell r="O564">
            <v>61.780999999999992</v>
          </cell>
          <cell r="P564">
            <v>10.99364755</v>
          </cell>
          <cell r="Q564">
            <v>77.900000000000006</v>
          </cell>
          <cell r="R564">
            <v>48.29596557</v>
          </cell>
          <cell r="S564">
            <v>20.5</v>
          </cell>
          <cell r="T564">
            <v>9.9842376999999995</v>
          </cell>
          <cell r="U564">
            <v>10.41379304</v>
          </cell>
          <cell r="V564">
            <v>9.2942218600000004</v>
          </cell>
          <cell r="W564">
            <v>55.8</v>
          </cell>
          <cell r="X564">
            <v>80.599999999999994</v>
          </cell>
          <cell r="Y564">
            <v>31.2</v>
          </cell>
          <cell r="Z564">
            <v>30.2</v>
          </cell>
          <cell r="AA564">
            <v>24.9</v>
          </cell>
          <cell r="AB564">
            <v>9.2111400499999991</v>
          </cell>
          <cell r="AC564">
            <v>0.13701662000000001</v>
          </cell>
          <cell r="AD564">
            <v>260.56</v>
          </cell>
          <cell r="AE564">
            <v>60.295755829999997</v>
          </cell>
          <cell r="AF564">
            <v>66.264255989999995</v>
          </cell>
          <cell r="AG564">
            <v>0.26392488803513231</v>
          </cell>
          <cell r="AH564">
            <v>11.2</v>
          </cell>
          <cell r="AI564">
            <v>42920</v>
          </cell>
          <cell r="AJ564">
            <v>7.4</v>
          </cell>
        </row>
        <row r="565">
          <cell r="A565" t="str">
            <v>1216</v>
          </cell>
          <cell r="B565" t="str">
            <v>121600101</v>
          </cell>
          <cell r="D565" t="str">
            <v>1216001</v>
          </cell>
          <cell r="E565" t="str">
            <v>1210</v>
          </cell>
          <cell r="F565" t="str">
            <v>12</v>
          </cell>
          <cell r="G565">
            <v>512.68548811000005</v>
          </cell>
          <cell r="H565">
            <v>514.88484982</v>
          </cell>
          <cell r="I565">
            <v>513.91893536999999</v>
          </cell>
          <cell r="J565">
            <v>36.842105259999997</v>
          </cell>
          <cell r="K565">
            <v>17.838541670000001</v>
          </cell>
          <cell r="L565">
            <v>8.5369958199999996</v>
          </cell>
          <cell r="M565">
            <v>8.7147317100000006</v>
          </cell>
          <cell r="N565">
            <v>21.91096288</v>
          </cell>
          <cell r="O565">
            <v>61.780999999999992</v>
          </cell>
          <cell r="P565">
            <v>10.67171901</v>
          </cell>
          <cell r="Q565">
            <v>77.900000000000006</v>
          </cell>
          <cell r="R565">
            <v>48.29596557</v>
          </cell>
          <cell r="S565">
            <v>20.5</v>
          </cell>
          <cell r="T565">
            <v>8.9956609000000007</v>
          </cell>
          <cell r="U565">
            <v>8.7667059999999992</v>
          </cell>
          <cell r="V565">
            <v>8.8548076299999998</v>
          </cell>
          <cell r="W565">
            <v>55.8</v>
          </cell>
          <cell r="X565">
            <v>80.599999999999994</v>
          </cell>
          <cell r="Y565">
            <v>31.2</v>
          </cell>
          <cell r="Z565">
            <v>30.2</v>
          </cell>
          <cell r="AA565">
            <v>24.9</v>
          </cell>
          <cell r="AB565">
            <v>8.6476950000000006</v>
          </cell>
          <cell r="AC565">
            <v>1</v>
          </cell>
          <cell r="AD565">
            <v>260.56</v>
          </cell>
          <cell r="AE565">
            <v>60.295755829999997</v>
          </cell>
          <cell r="AF565">
            <v>66.524000000000001</v>
          </cell>
          <cell r="AG565">
            <v>0.27087080689257814</v>
          </cell>
          <cell r="AH565">
            <v>11.2</v>
          </cell>
          <cell r="AI565">
            <v>42920</v>
          </cell>
          <cell r="AJ565">
            <v>7.4</v>
          </cell>
        </row>
        <row r="566">
          <cell r="A566" t="str">
            <v>1216</v>
          </cell>
          <cell r="B566" t="str">
            <v>121600601</v>
          </cell>
          <cell r="D566" t="str">
            <v>1216006</v>
          </cell>
          <cell r="E566" t="str">
            <v>1210</v>
          </cell>
          <cell r="F566" t="str">
            <v>12</v>
          </cell>
          <cell r="G566">
            <v>512.68548811000005</v>
          </cell>
          <cell r="H566">
            <v>514.88484982</v>
          </cell>
          <cell r="I566">
            <v>513.91893536999999</v>
          </cell>
          <cell r="J566">
            <v>36.842105259999997</v>
          </cell>
          <cell r="K566">
            <v>17.838541670000001</v>
          </cell>
          <cell r="L566">
            <v>8.7137463299999993</v>
          </cell>
          <cell r="M566">
            <v>9.9201479900000002</v>
          </cell>
          <cell r="N566">
            <v>21.91096288</v>
          </cell>
          <cell r="O566">
            <v>61.780999999999992</v>
          </cell>
          <cell r="P566">
            <v>10.38908767</v>
          </cell>
          <cell r="Q566">
            <v>77.900000000000006</v>
          </cell>
          <cell r="R566">
            <v>48.29596557</v>
          </cell>
          <cell r="S566">
            <v>20.5</v>
          </cell>
          <cell r="T566">
            <v>9.9661336600000006</v>
          </cell>
          <cell r="U566">
            <v>9.1500594399999997</v>
          </cell>
          <cell r="V566">
            <v>8.9923087299999995</v>
          </cell>
          <cell r="W566">
            <v>55.8</v>
          </cell>
          <cell r="X566">
            <v>80.599999999999994</v>
          </cell>
          <cell r="Y566">
            <v>31.2</v>
          </cell>
          <cell r="Z566">
            <v>30.2</v>
          </cell>
          <cell r="AA566">
            <v>24.9</v>
          </cell>
          <cell r="AB566">
            <v>9.1049798600000003</v>
          </cell>
          <cell r="AC566">
            <v>0.92226351999999989</v>
          </cell>
          <cell r="AD566">
            <v>260.56</v>
          </cell>
          <cell r="AE566">
            <v>60.295755829999997</v>
          </cell>
          <cell r="AF566">
            <v>66.524000000000001</v>
          </cell>
          <cell r="AG566">
            <v>0.24485536039547698</v>
          </cell>
          <cell r="AH566">
            <v>11.2</v>
          </cell>
          <cell r="AI566">
            <v>42920</v>
          </cell>
          <cell r="AJ566">
            <v>7.4</v>
          </cell>
        </row>
        <row r="567">
          <cell r="A567" t="str">
            <v>1216</v>
          </cell>
          <cell r="B567" t="str">
            <v>121601101</v>
          </cell>
          <cell r="D567" t="str">
            <v>1216011</v>
          </cell>
          <cell r="E567" t="str">
            <v>1210</v>
          </cell>
          <cell r="F567" t="str">
            <v>12</v>
          </cell>
          <cell r="G567">
            <v>512.68548811000005</v>
          </cell>
          <cell r="H567">
            <v>514.88484982</v>
          </cell>
          <cell r="I567">
            <v>513.91893536999999</v>
          </cell>
          <cell r="J567">
            <v>36.842105259999997</v>
          </cell>
          <cell r="K567">
            <v>17.838541670000001</v>
          </cell>
          <cell r="L567">
            <v>9.3207182799999995</v>
          </cell>
          <cell r="M567">
            <v>10.6055697</v>
          </cell>
          <cell r="N567">
            <v>21.91096288</v>
          </cell>
          <cell r="O567">
            <v>61.780999999999992</v>
          </cell>
          <cell r="P567">
            <v>10.89962405</v>
          </cell>
          <cell r="Q567">
            <v>77.900000000000006</v>
          </cell>
          <cell r="R567">
            <v>48.29596557</v>
          </cell>
          <cell r="S567">
            <v>20.5</v>
          </cell>
          <cell r="T567">
            <v>10.6055697</v>
          </cell>
          <cell r="U567">
            <v>10.1353133</v>
          </cell>
          <cell r="V567">
            <v>9.6721858100000002</v>
          </cell>
          <cell r="W567">
            <v>55.8</v>
          </cell>
          <cell r="X567">
            <v>80.599999999999994</v>
          </cell>
          <cell r="Y567">
            <v>31.2</v>
          </cell>
          <cell r="Z567">
            <v>30.2</v>
          </cell>
          <cell r="AA567">
            <v>24.9</v>
          </cell>
          <cell r="AB567">
            <v>10.18892962</v>
          </cell>
          <cell r="AC567">
            <v>0.47254257</v>
          </cell>
          <cell r="AD567">
            <v>260.56</v>
          </cell>
          <cell r="AE567">
            <v>60.295755829999997</v>
          </cell>
          <cell r="AF567">
            <v>66.524000000000001</v>
          </cell>
          <cell r="AG567">
            <v>0.24063052638504043</v>
          </cell>
          <cell r="AH567">
            <v>11.2</v>
          </cell>
          <cell r="AI567">
            <v>42920</v>
          </cell>
          <cell r="AJ567">
            <v>7.4</v>
          </cell>
        </row>
        <row r="568">
          <cell r="A568" t="str">
            <v>1217</v>
          </cell>
          <cell r="B568" t="str">
            <v>121703001</v>
          </cell>
          <cell r="C568" t="str">
            <v>225</v>
          </cell>
          <cell r="D568" t="str">
            <v>1217030</v>
          </cell>
          <cell r="E568" t="str">
            <v>1210</v>
          </cell>
          <cell r="F568" t="str">
            <v>12</v>
          </cell>
          <cell r="G568">
            <v>512.68548811000005</v>
          </cell>
          <cell r="H568">
            <v>514.88484982</v>
          </cell>
          <cell r="I568">
            <v>513.91893536999999</v>
          </cell>
          <cell r="J568">
            <v>36.842105259999997</v>
          </cell>
          <cell r="K568">
            <v>17.838541670000001</v>
          </cell>
          <cell r="L568">
            <v>8.0583273099999992</v>
          </cell>
          <cell r="M568">
            <v>9.3051049500000005</v>
          </cell>
          <cell r="N568">
            <v>21.91096288</v>
          </cell>
          <cell r="O568">
            <v>61.780999999999992</v>
          </cell>
          <cell r="P568">
            <v>9.1018638999999997</v>
          </cell>
          <cell r="Q568">
            <v>77.900000000000006</v>
          </cell>
          <cell r="R568">
            <v>47.634020870000001</v>
          </cell>
          <cell r="S568">
            <v>20.5</v>
          </cell>
          <cell r="T568">
            <v>8.89261138</v>
          </cell>
          <cell r="U568">
            <v>8.7565249999999999</v>
          </cell>
          <cell r="V568">
            <v>8.2002882600000007</v>
          </cell>
          <cell r="W568">
            <v>55.8</v>
          </cell>
          <cell r="X568">
            <v>80.599999999999994</v>
          </cell>
          <cell r="Y568">
            <v>31.2</v>
          </cell>
          <cell r="Z568">
            <v>30.2</v>
          </cell>
          <cell r="AA568">
            <v>24.9</v>
          </cell>
          <cell r="AB568">
            <v>8.6835547300000009</v>
          </cell>
          <cell r="AC568">
            <v>0.81636646999999996</v>
          </cell>
          <cell r="AD568">
            <v>260.56</v>
          </cell>
          <cell r="AE568">
            <v>60.295755829999997</v>
          </cell>
          <cell r="AF568">
            <v>64.514243280000002</v>
          </cell>
          <cell r="AG568">
            <v>1</v>
          </cell>
          <cell r="AH568">
            <v>11.2</v>
          </cell>
          <cell r="AI568">
            <v>42920</v>
          </cell>
          <cell r="AJ568">
            <v>7.4</v>
          </cell>
        </row>
        <row r="569">
          <cell r="A569" t="str">
            <v>1218</v>
          </cell>
          <cell r="B569" t="str">
            <v>121800101</v>
          </cell>
          <cell r="D569" t="str">
            <v>1218001</v>
          </cell>
          <cell r="E569" t="str">
            <v>1210</v>
          </cell>
          <cell r="F569" t="str">
            <v>12</v>
          </cell>
          <cell r="G569">
            <v>512.68548811000005</v>
          </cell>
          <cell r="H569">
            <v>514.88484982</v>
          </cell>
          <cell r="I569">
            <v>513.91893536999999</v>
          </cell>
          <cell r="J569">
            <v>36.842105259999997</v>
          </cell>
          <cell r="K569">
            <v>17.838541670000001</v>
          </cell>
          <cell r="L569">
            <v>9.1637727400000006</v>
          </cell>
          <cell r="M569">
            <v>10.44205479</v>
          </cell>
          <cell r="N569">
            <v>21.91096288</v>
          </cell>
          <cell r="O569">
            <v>61.780999999999992</v>
          </cell>
          <cell r="P569">
            <v>9.7246598800000008</v>
          </cell>
          <cell r="Q569">
            <v>77.900000000000006</v>
          </cell>
          <cell r="R569">
            <v>48.29596557</v>
          </cell>
          <cell r="S569">
            <v>20.5</v>
          </cell>
          <cell r="T569">
            <v>9.6387404500000002</v>
          </cell>
          <cell r="U569">
            <v>9.5206152900000003</v>
          </cell>
          <cell r="V569">
            <v>9.2504261000000003</v>
          </cell>
          <cell r="W569">
            <v>55.8</v>
          </cell>
          <cell r="X569">
            <v>80.599999999999994</v>
          </cell>
          <cell r="Y569">
            <v>31.2</v>
          </cell>
          <cell r="Z569">
            <v>30.2</v>
          </cell>
          <cell r="AA569">
            <v>24.9</v>
          </cell>
          <cell r="AB569">
            <v>9.2416452200000005</v>
          </cell>
          <cell r="AC569">
            <v>0.30480719000000001</v>
          </cell>
          <cell r="AD569">
            <v>260.56</v>
          </cell>
          <cell r="AE569">
            <v>60.295755829999997</v>
          </cell>
          <cell r="AF569">
            <v>63.303830630000007</v>
          </cell>
          <cell r="AG569">
            <v>0.28785462348008761</v>
          </cell>
          <cell r="AH569">
            <v>11.2</v>
          </cell>
          <cell r="AI569">
            <v>42920</v>
          </cell>
          <cell r="AJ569">
            <v>7.4</v>
          </cell>
        </row>
        <row r="570">
          <cell r="A570" t="str">
            <v>1218</v>
          </cell>
          <cell r="B570" t="str">
            <v>121800601</v>
          </cell>
          <cell r="D570" t="str">
            <v>1218006</v>
          </cell>
          <cell r="E570" t="str">
            <v>1210</v>
          </cell>
          <cell r="F570" t="str">
            <v>12</v>
          </cell>
          <cell r="G570">
            <v>512.68548811000005</v>
          </cell>
          <cell r="H570">
            <v>514.88484982</v>
          </cell>
          <cell r="I570">
            <v>513.91893536999999</v>
          </cell>
          <cell r="J570">
            <v>36.842105259999997</v>
          </cell>
          <cell r="K570">
            <v>17.838541670000001</v>
          </cell>
          <cell r="L570">
            <v>9.2570330999999992</v>
          </cell>
          <cell r="M570">
            <v>10.8844043</v>
          </cell>
          <cell r="N570">
            <v>21.91096288</v>
          </cell>
          <cell r="O570">
            <v>61.780999999999992</v>
          </cell>
          <cell r="P570">
            <v>11.207527389999999</v>
          </cell>
          <cell r="Q570">
            <v>77.900000000000006</v>
          </cell>
          <cell r="R570">
            <v>48.29596557</v>
          </cell>
          <cell r="S570">
            <v>20.5</v>
          </cell>
          <cell r="T570">
            <v>10.44720622</v>
          </cell>
          <cell r="U570">
            <v>9.3304318500000001</v>
          </cell>
          <cell r="V570">
            <v>9.4308404299999999</v>
          </cell>
          <cell r="W570">
            <v>55.8</v>
          </cell>
          <cell r="X570">
            <v>80.599999999999994</v>
          </cell>
          <cell r="Y570">
            <v>31.2</v>
          </cell>
          <cell r="Z570">
            <v>30.2</v>
          </cell>
          <cell r="AA570">
            <v>24.9</v>
          </cell>
          <cell r="AB570">
            <v>9.6896134099999998</v>
          </cell>
          <cell r="AC570">
            <v>0.14691660000000001</v>
          </cell>
          <cell r="AD570">
            <v>260.56</v>
          </cell>
          <cell r="AE570">
            <v>60.295755829999997</v>
          </cell>
          <cell r="AF570">
            <v>63.301427750000002</v>
          </cell>
          <cell r="AG570">
            <v>0.2563102634170174</v>
          </cell>
          <cell r="AH570">
            <v>11.2</v>
          </cell>
          <cell r="AI570">
            <v>42920</v>
          </cell>
          <cell r="AJ570">
            <v>7.4</v>
          </cell>
        </row>
        <row r="571">
          <cell r="A571" t="str">
            <v>1301</v>
          </cell>
          <cell r="B571" t="str">
            <v>130100101</v>
          </cell>
          <cell r="C571" t="str">
            <v>310</v>
          </cell>
          <cell r="D571" t="str">
            <v>1301001</v>
          </cell>
          <cell r="E571" t="str">
            <v>1330</v>
          </cell>
          <cell r="F571" t="str">
            <v>13</v>
          </cell>
          <cell r="G571">
            <v>502.08702400999999</v>
          </cell>
          <cell r="H571">
            <v>511.04362405000001</v>
          </cell>
          <cell r="I571">
            <v>506.99457321</v>
          </cell>
          <cell r="J571">
            <v>29.90654206</v>
          </cell>
          <cell r="K571">
            <v>21.624472569999998</v>
          </cell>
          <cell r="L571">
            <v>9.2375663600000006</v>
          </cell>
          <cell r="M571">
            <v>10.80433972</v>
          </cell>
          <cell r="N571">
            <v>21.680287440000001</v>
          </cell>
          <cell r="O571">
            <v>46.003</v>
          </cell>
          <cell r="P571">
            <v>10.66902516</v>
          </cell>
          <cell r="Q571">
            <v>74.7</v>
          </cell>
          <cell r="R571">
            <v>41.380138530000004</v>
          </cell>
          <cell r="S571">
            <v>18</v>
          </cell>
          <cell r="T571">
            <v>10.53398776</v>
          </cell>
          <cell r="U571">
            <v>9.6638334500000003</v>
          </cell>
          <cell r="V571">
            <v>9.6519445299999997</v>
          </cell>
          <cell r="W571">
            <v>54.2</v>
          </cell>
          <cell r="X571">
            <v>80.8</v>
          </cell>
          <cell r="Y571">
            <v>36.9</v>
          </cell>
          <cell r="Z571">
            <v>34.799999999999997</v>
          </cell>
          <cell r="AA571">
            <v>30.4</v>
          </cell>
          <cell r="AB571">
            <v>8.9626479499999991</v>
          </cell>
          <cell r="AC571">
            <v>0.31346278999999999</v>
          </cell>
          <cell r="AD571">
            <v>271.7</v>
          </cell>
          <cell r="AE571">
            <v>57.886597129999998</v>
          </cell>
          <cell r="AF571">
            <v>67.856499999999997</v>
          </cell>
          <cell r="AG571">
            <v>0.25</v>
          </cell>
          <cell r="AH571">
            <v>5.8</v>
          </cell>
          <cell r="AI571">
            <v>49900</v>
          </cell>
          <cell r="AJ571">
            <v>9</v>
          </cell>
        </row>
        <row r="572">
          <cell r="A572" t="str">
            <v>1301</v>
          </cell>
          <cell r="B572" t="str">
            <v>130100201</v>
          </cell>
          <cell r="C572" t="str">
            <v>310</v>
          </cell>
          <cell r="D572" t="str">
            <v>1301002</v>
          </cell>
          <cell r="E572" t="str">
            <v>1330</v>
          </cell>
          <cell r="F572" t="str">
            <v>13</v>
          </cell>
          <cell r="G572">
            <v>502.08702400999999</v>
          </cell>
          <cell r="H572">
            <v>511.04362405000001</v>
          </cell>
          <cell r="I572">
            <v>506.99457321</v>
          </cell>
          <cell r="J572">
            <v>29.90654206</v>
          </cell>
          <cell r="K572">
            <v>21.624472569999998</v>
          </cell>
          <cell r="L572">
            <v>7.4307070800000004</v>
          </cell>
          <cell r="M572">
            <v>10.81977828</v>
          </cell>
          <cell r="N572">
            <v>21.680287440000001</v>
          </cell>
          <cell r="O572">
            <v>46.003</v>
          </cell>
          <cell r="P572">
            <v>10.81977828</v>
          </cell>
          <cell r="Q572">
            <v>74.7</v>
          </cell>
          <cell r="R572">
            <v>41.380138530000004</v>
          </cell>
          <cell r="S572">
            <v>18</v>
          </cell>
          <cell r="T572">
            <v>10.81977828</v>
          </cell>
          <cell r="U572">
            <v>9.8389490300000002</v>
          </cell>
          <cell r="V572">
            <v>9.8389490300000002</v>
          </cell>
          <cell r="W572">
            <v>54.2</v>
          </cell>
          <cell r="X572">
            <v>80.8</v>
          </cell>
          <cell r="Y572">
            <v>36.9</v>
          </cell>
          <cell r="Z572">
            <v>34.799999999999997</v>
          </cell>
          <cell r="AA572">
            <v>30.4</v>
          </cell>
          <cell r="AB572">
            <v>7.4307070800000004</v>
          </cell>
          <cell r="AC572">
            <v>1</v>
          </cell>
          <cell r="AD572">
            <v>271.7</v>
          </cell>
          <cell r="AE572">
            <v>57.886597129999998</v>
          </cell>
          <cell r="AF572">
            <v>67.856499999999997</v>
          </cell>
          <cell r="AG572">
            <v>0.33344044717465682</v>
          </cell>
          <cell r="AH572">
            <v>5.8</v>
          </cell>
          <cell r="AI572">
            <v>49900</v>
          </cell>
          <cell r="AJ572">
            <v>9</v>
          </cell>
        </row>
        <row r="573">
          <cell r="A573" t="str">
            <v>1301</v>
          </cell>
          <cell r="B573" t="str">
            <v>130100401</v>
          </cell>
          <cell r="C573" t="str">
            <v>310</v>
          </cell>
          <cell r="D573" t="str">
            <v>1301004</v>
          </cell>
          <cell r="E573" t="str">
            <v>1330</v>
          </cell>
          <cell r="F573" t="str">
            <v>13</v>
          </cell>
          <cell r="G573">
            <v>502.08702400999999</v>
          </cell>
          <cell r="H573">
            <v>511.04362405000001</v>
          </cell>
          <cell r="I573">
            <v>506.99457321</v>
          </cell>
          <cell r="J573">
            <v>29.90654206</v>
          </cell>
          <cell r="K573">
            <v>21.624472569999998</v>
          </cell>
          <cell r="L573">
            <v>9.3250074499999993</v>
          </cell>
          <cell r="M573">
            <v>9.95351505</v>
          </cell>
          <cell r="N573">
            <v>21.680287440000001</v>
          </cell>
          <cell r="O573">
            <v>46.003</v>
          </cell>
          <cell r="P573">
            <v>9.9063335000000006</v>
          </cell>
          <cell r="Q573">
            <v>74.7</v>
          </cell>
          <cell r="R573">
            <v>41.380138530000004</v>
          </cell>
          <cell r="S573">
            <v>18</v>
          </cell>
          <cell r="T573">
            <v>9.8834889100000005</v>
          </cell>
          <cell r="U573">
            <v>9.0589359199999997</v>
          </cell>
          <cell r="V573">
            <v>9.1050909600000001</v>
          </cell>
          <cell r="W573">
            <v>54.2</v>
          </cell>
          <cell r="X573">
            <v>80.8</v>
          </cell>
          <cell r="Y573">
            <v>36.9</v>
          </cell>
          <cell r="Z573">
            <v>34.799999999999997</v>
          </cell>
          <cell r="AA573">
            <v>30.4</v>
          </cell>
          <cell r="AB573">
            <v>9.4150755200000003</v>
          </cell>
          <cell r="AC573">
            <v>0.23707288000000001</v>
          </cell>
          <cell r="AD573">
            <v>271.7</v>
          </cell>
          <cell r="AE573">
            <v>57.886597129999998</v>
          </cell>
          <cell r="AF573">
            <v>67.689037490000004</v>
          </cell>
          <cell r="AG573">
            <v>0.25641026</v>
          </cell>
          <cell r="AH573">
            <v>5.8</v>
          </cell>
          <cell r="AI573">
            <v>49900</v>
          </cell>
          <cell r="AJ573">
            <v>9</v>
          </cell>
        </row>
        <row r="574">
          <cell r="A574" t="str">
            <v>1301</v>
          </cell>
          <cell r="B574" t="str">
            <v>130100601</v>
          </cell>
          <cell r="C574" t="str">
            <v>310</v>
          </cell>
          <cell r="D574" t="str">
            <v>1301006</v>
          </cell>
          <cell r="E574" t="str">
            <v>1330</v>
          </cell>
          <cell r="F574" t="str">
            <v>13</v>
          </cell>
          <cell r="G574">
            <v>502.08702400999999</v>
          </cell>
          <cell r="H574">
            <v>511.04362405000001</v>
          </cell>
          <cell r="I574">
            <v>506.99457321</v>
          </cell>
          <cell r="J574">
            <v>29.90654206</v>
          </cell>
          <cell r="K574">
            <v>21.624472569999998</v>
          </cell>
          <cell r="L574">
            <v>7.5267175599999998</v>
          </cell>
          <cell r="M574">
            <v>8.5366035799999995</v>
          </cell>
          <cell r="N574">
            <v>21.680287440000001</v>
          </cell>
          <cell r="O574">
            <v>46.003</v>
          </cell>
          <cell r="P574">
            <v>8.2776661600000008</v>
          </cell>
          <cell r="Q574">
            <v>74.7</v>
          </cell>
          <cell r="R574">
            <v>41.380138530000004</v>
          </cell>
          <cell r="S574">
            <v>18</v>
          </cell>
          <cell r="T574">
            <v>8.2443340500000009</v>
          </cell>
          <cell r="U574">
            <v>8.1797604899999996</v>
          </cell>
          <cell r="V574">
            <v>7.6103576200000003</v>
          </cell>
          <cell r="W574">
            <v>54.2</v>
          </cell>
          <cell r="X574">
            <v>80.8</v>
          </cell>
          <cell r="Y574">
            <v>36.9</v>
          </cell>
          <cell r="Z574">
            <v>34.799999999999997</v>
          </cell>
          <cell r="AA574">
            <v>30.4</v>
          </cell>
          <cell r="AB574">
            <v>8.0789982600000005</v>
          </cell>
          <cell r="AC574">
            <v>0.87189103000000012</v>
          </cell>
          <cell r="AD574">
            <v>271.7</v>
          </cell>
          <cell r="AE574">
            <v>57.886597129999998</v>
          </cell>
          <cell r="AF574">
            <v>61.39296332</v>
          </cell>
          <cell r="AG574">
            <v>0.37234043</v>
          </cell>
          <cell r="AH574">
            <v>5.8</v>
          </cell>
          <cell r="AI574">
            <v>49900</v>
          </cell>
          <cell r="AJ574">
            <v>9</v>
          </cell>
        </row>
        <row r="575">
          <cell r="A575" t="str">
            <v>1301</v>
          </cell>
          <cell r="B575" t="str">
            <v>130101601</v>
          </cell>
          <cell r="C575" t="str">
            <v>310</v>
          </cell>
          <cell r="D575" t="str">
            <v>1301016</v>
          </cell>
          <cell r="E575" t="str">
            <v>1330</v>
          </cell>
          <cell r="F575" t="str">
            <v>13</v>
          </cell>
          <cell r="G575">
            <v>502.08702400999999</v>
          </cell>
          <cell r="H575">
            <v>511.04362405000001</v>
          </cell>
          <cell r="I575">
            <v>506.99457321</v>
          </cell>
          <cell r="J575">
            <v>29.90654206</v>
          </cell>
          <cell r="K575">
            <v>21.624472569999998</v>
          </cell>
          <cell r="L575">
            <v>9.1036456300000008</v>
          </cell>
          <cell r="M575">
            <v>10.55032898</v>
          </cell>
          <cell r="N575">
            <v>21.680287440000001</v>
          </cell>
          <cell r="O575">
            <v>46.003</v>
          </cell>
          <cell r="P575">
            <v>10.26126689</v>
          </cell>
          <cell r="Q575">
            <v>74.7</v>
          </cell>
          <cell r="R575">
            <v>41.380138530000004</v>
          </cell>
          <cell r="S575">
            <v>18</v>
          </cell>
          <cell r="T575">
            <v>10.38690087</v>
          </cell>
          <cell r="U575">
            <v>10.40876783</v>
          </cell>
          <cell r="V575">
            <v>9.4690054999999997</v>
          </cell>
          <cell r="W575">
            <v>54.2</v>
          </cell>
          <cell r="X575">
            <v>80.8</v>
          </cell>
          <cell r="Y575">
            <v>36.9</v>
          </cell>
          <cell r="Z575">
            <v>34.799999999999997</v>
          </cell>
          <cell r="AA575">
            <v>30.4</v>
          </cell>
          <cell r="AB575">
            <v>10.241387339999999</v>
          </cell>
          <cell r="AC575">
            <v>0</v>
          </cell>
          <cell r="AD575">
            <v>271.7</v>
          </cell>
          <cell r="AE575">
            <v>57.886597129999998</v>
          </cell>
          <cell r="AF575">
            <v>66.730381109999996</v>
          </cell>
          <cell r="AG575">
            <v>0.14285713999999999</v>
          </cell>
          <cell r="AH575">
            <v>5.8</v>
          </cell>
          <cell r="AI575">
            <v>49900</v>
          </cell>
          <cell r="AJ575">
            <v>9</v>
          </cell>
        </row>
        <row r="576">
          <cell r="A576" t="str">
            <v>1302</v>
          </cell>
          <cell r="B576" t="str">
            <v>130200101</v>
          </cell>
          <cell r="D576" t="str">
            <v>1302001</v>
          </cell>
          <cell r="E576" t="str">
            <v>1330</v>
          </cell>
          <cell r="F576" t="str">
            <v>13</v>
          </cell>
          <cell r="G576">
            <v>502.08702400999999</v>
          </cell>
          <cell r="H576">
            <v>511.04362405000001</v>
          </cell>
          <cell r="I576">
            <v>506.99457321</v>
          </cell>
          <cell r="J576">
            <v>29.90654206</v>
          </cell>
          <cell r="K576">
            <v>21.624472569999998</v>
          </cell>
          <cell r="L576">
            <v>7.4747721800000004</v>
          </cell>
          <cell r="M576">
            <v>11.225243389999999</v>
          </cell>
          <cell r="N576">
            <v>21.680287440000001</v>
          </cell>
          <cell r="O576">
            <v>46.003</v>
          </cell>
          <cell r="P576">
            <v>10.81977828</v>
          </cell>
          <cell r="Q576">
            <v>74.7</v>
          </cell>
          <cell r="R576">
            <v>43.830017349999999</v>
          </cell>
          <cell r="S576">
            <v>18</v>
          </cell>
          <cell r="T576">
            <v>9.4334839200000005</v>
          </cell>
          <cell r="U576">
            <v>9.5605746200000006</v>
          </cell>
          <cell r="V576">
            <v>7.6019019600000011</v>
          </cell>
          <cell r="W576">
            <v>54.2</v>
          </cell>
          <cell r="X576">
            <v>80.8</v>
          </cell>
          <cell r="Y576">
            <v>36.9</v>
          </cell>
          <cell r="Z576">
            <v>34.799999999999997</v>
          </cell>
          <cell r="AA576">
            <v>30.4</v>
          </cell>
          <cell r="AB576">
            <v>9.3481003099999995</v>
          </cell>
          <cell r="AC576">
            <v>0</v>
          </cell>
          <cell r="AD576">
            <v>271.7</v>
          </cell>
          <cell r="AE576">
            <v>57.886597129999998</v>
          </cell>
          <cell r="AF576">
            <v>66.789500000000004</v>
          </cell>
          <cell r="AG576">
            <v>0.29095267039984007</v>
          </cell>
          <cell r="AH576">
            <v>5.8</v>
          </cell>
          <cell r="AI576">
            <v>49900</v>
          </cell>
          <cell r="AJ576">
            <v>9</v>
          </cell>
        </row>
        <row r="577">
          <cell r="A577" t="str">
            <v>1302</v>
          </cell>
          <cell r="B577" t="str">
            <v>130200401</v>
          </cell>
          <cell r="D577" t="str">
            <v>1302004</v>
          </cell>
          <cell r="E577" t="str">
            <v>1330</v>
          </cell>
          <cell r="F577" t="str">
            <v>13</v>
          </cell>
          <cell r="G577">
            <v>502.08702400999999</v>
          </cell>
          <cell r="H577">
            <v>511.04362405000001</v>
          </cell>
          <cell r="I577">
            <v>506.99457321</v>
          </cell>
          <cell r="J577">
            <v>29.90654206</v>
          </cell>
          <cell r="K577">
            <v>21.624472569999998</v>
          </cell>
          <cell r="L577">
            <v>8.4403121500000005</v>
          </cell>
          <cell r="M577">
            <v>10.040070529999999</v>
          </cell>
          <cell r="N577">
            <v>21.680287440000001</v>
          </cell>
          <cell r="O577">
            <v>46.003</v>
          </cell>
          <cell r="P577">
            <v>10.00910803</v>
          </cell>
          <cell r="Q577">
            <v>74.7</v>
          </cell>
          <cell r="R577">
            <v>43.830017349999999</v>
          </cell>
          <cell r="S577">
            <v>18</v>
          </cell>
          <cell r="T577">
            <v>10.0718792</v>
          </cell>
          <cell r="U577">
            <v>7.8160138399999992</v>
          </cell>
          <cell r="V577">
            <v>7.8160138399999992</v>
          </cell>
          <cell r="W577">
            <v>54.2</v>
          </cell>
          <cell r="X577">
            <v>80.8</v>
          </cell>
          <cell r="Y577">
            <v>36.9</v>
          </cell>
          <cell r="Z577">
            <v>34.799999999999997</v>
          </cell>
          <cell r="AA577">
            <v>30.4</v>
          </cell>
          <cell r="AB577">
            <v>8.3927631100000006</v>
          </cell>
          <cell r="AC577">
            <v>0.81086961999999985</v>
          </cell>
          <cell r="AD577">
            <v>271.7</v>
          </cell>
          <cell r="AE577">
            <v>57.886597129999998</v>
          </cell>
          <cell r="AF577">
            <v>66.789500000000004</v>
          </cell>
          <cell r="AG577">
            <v>0.28949275721443046</v>
          </cell>
          <cell r="AH577">
            <v>5.8</v>
          </cell>
          <cell r="AI577">
            <v>49900</v>
          </cell>
          <cell r="AJ577">
            <v>9</v>
          </cell>
        </row>
        <row r="578">
          <cell r="A578" t="str">
            <v>1302</v>
          </cell>
          <cell r="B578" t="str">
            <v>130200601</v>
          </cell>
          <cell r="D578" t="str">
            <v>1302006</v>
          </cell>
          <cell r="E578" t="str">
            <v>1330</v>
          </cell>
          <cell r="F578" t="str">
            <v>13</v>
          </cell>
          <cell r="G578">
            <v>502.08702400999999</v>
          </cell>
          <cell r="H578">
            <v>511.04362405000001</v>
          </cell>
          <cell r="I578">
            <v>506.99457321</v>
          </cell>
          <cell r="J578">
            <v>29.90654206</v>
          </cell>
          <cell r="K578">
            <v>21.624472569999998</v>
          </cell>
          <cell r="L578">
            <v>7.9391588200000003</v>
          </cell>
          <cell r="M578">
            <v>9.5399318500000003</v>
          </cell>
          <cell r="N578">
            <v>21.680287440000001</v>
          </cell>
          <cell r="O578">
            <v>46.003</v>
          </cell>
          <cell r="P578">
            <v>9.5387084299999998</v>
          </cell>
          <cell r="Q578">
            <v>74.7</v>
          </cell>
          <cell r="R578">
            <v>43.830017349999999</v>
          </cell>
          <cell r="S578">
            <v>18</v>
          </cell>
          <cell r="T578">
            <v>9.6006241600000006</v>
          </cell>
          <cell r="U578">
            <v>9.2814510000000006</v>
          </cell>
          <cell r="V578">
            <v>8.9391876000000003</v>
          </cell>
          <cell r="W578">
            <v>54.2</v>
          </cell>
          <cell r="X578">
            <v>80.8</v>
          </cell>
          <cell r="Y578">
            <v>36.9</v>
          </cell>
          <cell r="Z578">
            <v>34.799999999999997</v>
          </cell>
          <cell r="AA578">
            <v>30.4</v>
          </cell>
          <cell r="AB578">
            <v>9.5571871799999997</v>
          </cell>
          <cell r="AC578">
            <v>0.69047245000000002</v>
          </cell>
          <cell r="AD578">
            <v>271.7</v>
          </cell>
          <cell r="AE578">
            <v>57.886597129999998</v>
          </cell>
          <cell r="AF578">
            <v>66.789500000000004</v>
          </cell>
          <cell r="AG578">
            <v>0.28205658619744745</v>
          </cell>
          <cell r="AH578">
            <v>5.8</v>
          </cell>
          <cell r="AI578">
            <v>49900</v>
          </cell>
          <cell r="AJ578">
            <v>9</v>
          </cell>
        </row>
        <row r="579">
          <cell r="A579" t="str">
            <v>1302</v>
          </cell>
          <cell r="B579" t="str">
            <v>130200801</v>
          </cell>
          <cell r="C579" t="str">
            <v>310</v>
          </cell>
          <cell r="D579" t="str">
            <v>1302008</v>
          </cell>
          <cell r="E579" t="str">
            <v>1330</v>
          </cell>
          <cell r="F579" t="str">
            <v>13</v>
          </cell>
          <cell r="G579">
            <v>502.08702400999999</v>
          </cell>
          <cell r="H579">
            <v>511.04362405000001</v>
          </cell>
          <cell r="I579">
            <v>506.99457321</v>
          </cell>
          <cell r="J579">
            <v>29.90654206</v>
          </cell>
          <cell r="K579">
            <v>21.624472569999998</v>
          </cell>
          <cell r="L579">
            <v>9.3242046300000005</v>
          </cell>
          <cell r="M579">
            <v>10.536911269999999</v>
          </cell>
          <cell r="N579">
            <v>21.680287440000001</v>
          </cell>
          <cell r="O579">
            <v>46.003</v>
          </cell>
          <cell r="P579">
            <v>10.41373301</v>
          </cell>
          <cell r="Q579">
            <v>74.7</v>
          </cell>
          <cell r="R579">
            <v>41.380138530000004</v>
          </cell>
          <cell r="S579">
            <v>18</v>
          </cell>
          <cell r="T579">
            <v>10.536911269999999</v>
          </cell>
          <cell r="U579">
            <v>10.43335081</v>
          </cell>
          <cell r="V579">
            <v>9.7740620099999997</v>
          </cell>
          <cell r="W579">
            <v>54.2</v>
          </cell>
          <cell r="X579">
            <v>80.8</v>
          </cell>
          <cell r="Y579">
            <v>36.9</v>
          </cell>
          <cell r="Z579">
            <v>34.799999999999997</v>
          </cell>
          <cell r="AA579">
            <v>30.4</v>
          </cell>
          <cell r="AB579">
            <v>9.8520363500000006</v>
          </cell>
          <cell r="AC579">
            <v>3.9003259999999998E-2</v>
          </cell>
          <cell r="AD579">
            <v>271.7</v>
          </cell>
          <cell r="AE579">
            <v>57.886597129999998</v>
          </cell>
          <cell r="AF579">
            <v>66.789500000000004</v>
          </cell>
          <cell r="AG579">
            <v>0.29761189339709371</v>
          </cell>
          <cell r="AH579">
            <v>5.8</v>
          </cell>
          <cell r="AI579">
            <v>49900</v>
          </cell>
          <cell r="AJ579">
            <v>9</v>
          </cell>
        </row>
        <row r="580">
          <cell r="A580" t="str">
            <v>1302</v>
          </cell>
          <cell r="B580" t="str">
            <v>130201101</v>
          </cell>
          <cell r="D580" t="str">
            <v>1302011</v>
          </cell>
          <cell r="E580" t="str">
            <v>1330</v>
          </cell>
          <cell r="F580" t="str">
            <v>13</v>
          </cell>
          <cell r="G580">
            <v>502.08702400999999</v>
          </cell>
          <cell r="H580">
            <v>511.04362405000001</v>
          </cell>
          <cell r="I580">
            <v>506.99457321</v>
          </cell>
          <cell r="J580">
            <v>29.90654206</v>
          </cell>
          <cell r="K580">
            <v>21.624472569999998</v>
          </cell>
          <cell r="L580">
            <v>8.4869401500000006</v>
          </cell>
          <cell r="M580">
            <v>9.5282121199999992</v>
          </cell>
          <cell r="N580">
            <v>21.680287440000001</v>
          </cell>
          <cell r="O580">
            <v>46.003</v>
          </cell>
          <cell r="P580">
            <v>9.3396127100000008</v>
          </cell>
          <cell r="Q580">
            <v>74.7</v>
          </cell>
          <cell r="R580">
            <v>43.830017349999999</v>
          </cell>
          <cell r="S580">
            <v>18</v>
          </cell>
          <cell r="T580">
            <v>9.5282121199999992</v>
          </cell>
          <cell r="U580">
            <v>9.4477023599999992</v>
          </cell>
          <cell r="V580">
            <v>8.3986348599999996</v>
          </cell>
          <cell r="W580">
            <v>54.2</v>
          </cell>
          <cell r="X580">
            <v>80.8</v>
          </cell>
          <cell r="Y580">
            <v>36.9</v>
          </cell>
          <cell r="Z580">
            <v>34.799999999999997</v>
          </cell>
          <cell r="AA580">
            <v>30.4</v>
          </cell>
          <cell r="AB580">
            <v>8.8898595900000004</v>
          </cell>
          <cell r="AC580">
            <v>0.64876666999999999</v>
          </cell>
          <cell r="AD580">
            <v>271.7</v>
          </cell>
          <cell r="AE580">
            <v>57.886597129999998</v>
          </cell>
          <cell r="AF580">
            <v>66.789500000000004</v>
          </cell>
          <cell r="AG580">
            <v>0.29636860423652761</v>
          </cell>
          <cell r="AH580">
            <v>5.8</v>
          </cell>
          <cell r="AI580">
            <v>49900</v>
          </cell>
          <cell r="AJ580">
            <v>9</v>
          </cell>
        </row>
        <row r="581">
          <cell r="A581" t="str">
            <v>1302</v>
          </cell>
          <cell r="B581" t="str">
            <v>130201201</v>
          </cell>
          <cell r="D581" t="str">
            <v>1302012</v>
          </cell>
          <cell r="E581" t="str">
            <v>1330</v>
          </cell>
          <cell r="F581" t="str">
            <v>13</v>
          </cell>
          <cell r="G581">
            <v>502.08702400999999</v>
          </cell>
          <cell r="H581">
            <v>511.04362405000001</v>
          </cell>
          <cell r="I581">
            <v>506.99457321</v>
          </cell>
          <cell r="J581">
            <v>29.90654206</v>
          </cell>
          <cell r="K581">
            <v>21.624472569999998</v>
          </cell>
          <cell r="L581">
            <v>7.2744795600000005</v>
          </cell>
          <cell r="M581">
            <v>9.4334839200000005</v>
          </cell>
          <cell r="N581">
            <v>21.680287440000001</v>
          </cell>
          <cell r="O581">
            <v>46.003</v>
          </cell>
          <cell r="P581">
            <v>7.8636512700000001</v>
          </cell>
          <cell r="Q581">
            <v>74.7</v>
          </cell>
          <cell r="R581">
            <v>43.830017349999999</v>
          </cell>
          <cell r="S581">
            <v>18</v>
          </cell>
          <cell r="T581">
            <v>9.4334839200000005</v>
          </cell>
          <cell r="U581">
            <v>9.4334839200000005</v>
          </cell>
          <cell r="V581">
            <v>7.1929342199999997</v>
          </cell>
          <cell r="W581">
            <v>54.2</v>
          </cell>
          <cell r="X581">
            <v>80.8</v>
          </cell>
          <cell r="Y581">
            <v>36.9</v>
          </cell>
          <cell r="Z581">
            <v>34.799999999999997</v>
          </cell>
          <cell r="AA581">
            <v>30.4</v>
          </cell>
          <cell r="AB581">
            <v>9.3288342699999998</v>
          </cell>
          <cell r="AC581">
            <v>1</v>
          </cell>
          <cell r="AD581">
            <v>271.7</v>
          </cell>
          <cell r="AE581">
            <v>57.886597129999998</v>
          </cell>
          <cell r="AF581">
            <v>66.789500000000004</v>
          </cell>
          <cell r="AG581">
            <v>0.28105344214577954</v>
          </cell>
          <cell r="AH581">
            <v>5.8</v>
          </cell>
          <cell r="AI581">
            <v>49900</v>
          </cell>
          <cell r="AJ581">
            <v>9</v>
          </cell>
        </row>
        <row r="582">
          <cell r="A582" t="str">
            <v>1302</v>
          </cell>
          <cell r="B582" t="str">
            <v>130201401</v>
          </cell>
          <cell r="D582" t="str">
            <v>1302014</v>
          </cell>
          <cell r="E582" t="str">
            <v>1330</v>
          </cell>
          <cell r="F582" t="str">
            <v>13</v>
          </cell>
          <cell r="G582">
            <v>502.08702400999999</v>
          </cell>
          <cell r="H582">
            <v>511.04362405000001</v>
          </cell>
          <cell r="I582">
            <v>506.99457321</v>
          </cell>
          <cell r="J582">
            <v>29.90654206</v>
          </cell>
          <cell r="K582">
            <v>21.624472569999998</v>
          </cell>
          <cell r="L582">
            <v>9.60224732</v>
          </cell>
          <cell r="M582">
            <v>10.747874039999999</v>
          </cell>
          <cell r="N582">
            <v>21.680287440000001</v>
          </cell>
          <cell r="O582">
            <v>46.003</v>
          </cell>
          <cell r="P582">
            <v>10.37392859</v>
          </cell>
          <cell r="Q582">
            <v>74.7</v>
          </cell>
          <cell r="R582">
            <v>43.830017349999999</v>
          </cell>
          <cell r="S582">
            <v>18</v>
          </cell>
          <cell r="T582">
            <v>10.747874039999999</v>
          </cell>
          <cell r="U582">
            <v>9.7248392399999997</v>
          </cell>
          <cell r="V582">
            <v>9.6764614699999996</v>
          </cell>
          <cell r="W582">
            <v>54.2</v>
          </cell>
          <cell r="X582">
            <v>80.8</v>
          </cell>
          <cell r="Y582">
            <v>36.9</v>
          </cell>
          <cell r="Z582">
            <v>34.799999999999997</v>
          </cell>
          <cell r="AA582">
            <v>30.4</v>
          </cell>
          <cell r="AB582">
            <v>10.713483999999999</v>
          </cell>
          <cell r="AC582">
            <v>0</v>
          </cell>
          <cell r="AD582">
            <v>271.7</v>
          </cell>
          <cell r="AE582">
            <v>57.886597129999998</v>
          </cell>
          <cell r="AF582">
            <v>66.789500000000004</v>
          </cell>
          <cell r="AG582">
            <v>0.28704574652955922</v>
          </cell>
          <cell r="AH582">
            <v>5.8</v>
          </cell>
          <cell r="AI582">
            <v>49900</v>
          </cell>
          <cell r="AJ582">
            <v>9</v>
          </cell>
        </row>
        <row r="583">
          <cell r="A583" t="str">
            <v>1302</v>
          </cell>
          <cell r="B583" t="str">
            <v>130201601</v>
          </cell>
          <cell r="D583" t="str">
            <v>1302016</v>
          </cell>
          <cell r="E583" t="str">
            <v>1330</v>
          </cell>
          <cell r="F583" t="str">
            <v>13</v>
          </cell>
          <cell r="G583">
            <v>502.08702400999999</v>
          </cell>
          <cell r="H583">
            <v>511.04362405000001</v>
          </cell>
          <cell r="I583">
            <v>506.99457321</v>
          </cell>
          <cell r="J583">
            <v>29.90654206</v>
          </cell>
          <cell r="K583">
            <v>21.624472569999998</v>
          </cell>
          <cell r="L583">
            <v>8.6808414799999998</v>
          </cell>
          <cell r="M583">
            <v>9.3761937399999997</v>
          </cell>
          <cell r="N583">
            <v>21.680287440000001</v>
          </cell>
          <cell r="O583">
            <v>46.003</v>
          </cell>
          <cell r="P583">
            <v>9.4162156800000005</v>
          </cell>
          <cell r="Q583">
            <v>74.7</v>
          </cell>
          <cell r="R583">
            <v>43.830017349999999</v>
          </cell>
          <cell r="S583">
            <v>18</v>
          </cell>
          <cell r="T583">
            <v>9.3761937399999997</v>
          </cell>
          <cell r="U583">
            <v>9.1151501800000005</v>
          </cell>
          <cell r="V583">
            <v>8.7160440500000007</v>
          </cell>
          <cell r="W583">
            <v>54.2</v>
          </cell>
          <cell r="X583">
            <v>80.8</v>
          </cell>
          <cell r="Y583">
            <v>36.9</v>
          </cell>
          <cell r="Z583">
            <v>34.799999999999997</v>
          </cell>
          <cell r="AA583">
            <v>30.4</v>
          </cell>
          <cell r="AB583">
            <v>9.3694785899999999</v>
          </cell>
          <cell r="AC583">
            <v>0.67938566</v>
          </cell>
          <cell r="AD583">
            <v>271.7</v>
          </cell>
          <cell r="AE583">
            <v>57.886597129999998</v>
          </cell>
          <cell r="AF583">
            <v>66.789500000000004</v>
          </cell>
          <cell r="AG583">
            <v>0.29499931021506653</v>
          </cell>
          <cell r="AH583">
            <v>5.8</v>
          </cell>
          <cell r="AI583">
            <v>49900</v>
          </cell>
          <cell r="AJ583">
            <v>9</v>
          </cell>
        </row>
        <row r="584">
          <cell r="A584" t="str">
            <v>1302</v>
          </cell>
          <cell r="B584" t="str">
            <v>130201801</v>
          </cell>
          <cell r="D584" t="str">
            <v>1302018</v>
          </cell>
          <cell r="E584" t="str">
            <v>1330</v>
          </cell>
          <cell r="F584" t="str">
            <v>13</v>
          </cell>
          <cell r="G584">
            <v>502.08702400999999</v>
          </cell>
          <cell r="H584">
            <v>511.04362405000001</v>
          </cell>
          <cell r="I584">
            <v>506.99457321</v>
          </cell>
          <cell r="J584">
            <v>29.90654206</v>
          </cell>
          <cell r="K584">
            <v>21.624472569999998</v>
          </cell>
          <cell r="L584">
            <v>7.3290937400000002</v>
          </cell>
          <cell r="M584">
            <v>7.4295208400000003</v>
          </cell>
          <cell r="N584">
            <v>21.680287440000001</v>
          </cell>
          <cell r="O584">
            <v>46.003</v>
          </cell>
          <cell r="P584">
            <v>9.4316422299999996</v>
          </cell>
          <cell r="Q584">
            <v>74.7</v>
          </cell>
          <cell r="R584">
            <v>43.830017349999999</v>
          </cell>
          <cell r="S584">
            <v>18</v>
          </cell>
          <cell r="T584">
            <v>7.4295208400000003</v>
          </cell>
          <cell r="U584">
            <v>7.3290937400000002</v>
          </cell>
          <cell r="V584">
            <v>7.4295208400000003</v>
          </cell>
          <cell r="W584">
            <v>54.2</v>
          </cell>
          <cell r="X584">
            <v>80.8</v>
          </cell>
          <cell r="Y584">
            <v>36.9</v>
          </cell>
          <cell r="Z584">
            <v>34.799999999999997</v>
          </cell>
          <cell r="AA584">
            <v>30.4</v>
          </cell>
          <cell r="AB584">
            <v>7.4547199500000003</v>
          </cell>
          <cell r="AC584">
            <v>1</v>
          </cell>
          <cell r="AD584">
            <v>271.7</v>
          </cell>
          <cell r="AE584">
            <v>57.886597129999998</v>
          </cell>
          <cell r="AF584">
            <v>66.789500000000004</v>
          </cell>
          <cell r="AG584">
            <v>0.26353208156363028</v>
          </cell>
          <cell r="AH584">
            <v>5.8</v>
          </cell>
          <cell r="AI584">
            <v>49900</v>
          </cell>
          <cell r="AJ584">
            <v>9</v>
          </cell>
        </row>
        <row r="585">
          <cell r="A585" t="str">
            <v>1302</v>
          </cell>
          <cell r="B585" t="str">
            <v>130202101</v>
          </cell>
          <cell r="D585" t="str">
            <v>1302021</v>
          </cell>
          <cell r="E585" t="str">
            <v>1330</v>
          </cell>
          <cell r="F585" t="str">
            <v>13</v>
          </cell>
          <cell r="G585">
            <v>502.08702400999999</v>
          </cell>
          <cell r="H585">
            <v>511.04362405000001</v>
          </cell>
          <cell r="I585">
            <v>506.99457321</v>
          </cell>
          <cell r="J585">
            <v>29.90654206</v>
          </cell>
          <cell r="K585">
            <v>21.624472569999998</v>
          </cell>
          <cell r="L585">
            <v>9.6110609100000008</v>
          </cell>
          <cell r="M585">
            <v>9.7360152000000006</v>
          </cell>
          <cell r="N585">
            <v>21.680287440000001</v>
          </cell>
          <cell r="O585">
            <v>46.003</v>
          </cell>
          <cell r="P585">
            <v>9.7629027700000002</v>
          </cell>
          <cell r="Q585">
            <v>74.7</v>
          </cell>
          <cell r="R585">
            <v>43.830017349999999</v>
          </cell>
          <cell r="S585">
            <v>18</v>
          </cell>
          <cell r="T585">
            <v>9.7360152000000006</v>
          </cell>
          <cell r="U585">
            <v>9.6077733100000007</v>
          </cell>
          <cell r="V585">
            <v>9.6949862800000002</v>
          </cell>
          <cell r="W585">
            <v>54.2</v>
          </cell>
          <cell r="X585">
            <v>80.8</v>
          </cell>
          <cell r="Y585">
            <v>36.9</v>
          </cell>
          <cell r="Z585">
            <v>34.799999999999997</v>
          </cell>
          <cell r="AA585">
            <v>30.4</v>
          </cell>
          <cell r="AB585">
            <v>9.7284791899999998</v>
          </cell>
          <cell r="AC585">
            <v>0</v>
          </cell>
          <cell r="AD585">
            <v>271.7</v>
          </cell>
          <cell r="AE585">
            <v>57.886597129999998</v>
          </cell>
          <cell r="AF585">
            <v>66.789500000000004</v>
          </cell>
          <cell r="AG585">
            <v>0.28356977756267759</v>
          </cell>
          <cell r="AH585">
            <v>5.8</v>
          </cell>
          <cell r="AI585">
            <v>49900</v>
          </cell>
          <cell r="AJ585">
            <v>9</v>
          </cell>
        </row>
        <row r="586">
          <cell r="A586" t="str">
            <v>1302</v>
          </cell>
          <cell r="B586" t="str">
            <v>130202401</v>
          </cell>
          <cell r="D586" t="str">
            <v>1302024</v>
          </cell>
          <cell r="E586" t="str">
            <v>1330</v>
          </cell>
          <cell r="F586" t="str">
            <v>13</v>
          </cell>
          <cell r="G586">
            <v>502.08702400999999</v>
          </cell>
          <cell r="H586">
            <v>511.04362405000001</v>
          </cell>
          <cell r="I586">
            <v>506.99457321</v>
          </cell>
          <cell r="J586">
            <v>29.90654206</v>
          </cell>
          <cell r="K586">
            <v>21.624472569999998</v>
          </cell>
          <cell r="L586">
            <v>9.0952661599999995</v>
          </cell>
          <cell r="M586">
            <v>9.1972551300000003</v>
          </cell>
          <cell r="N586">
            <v>21.680287440000001</v>
          </cell>
          <cell r="O586">
            <v>46.003</v>
          </cell>
          <cell r="P586">
            <v>9.0952661599999995</v>
          </cell>
          <cell r="Q586">
            <v>74.7</v>
          </cell>
          <cell r="R586">
            <v>43.830017349999999</v>
          </cell>
          <cell r="S586">
            <v>18</v>
          </cell>
          <cell r="T586">
            <v>9.0952661599999995</v>
          </cell>
          <cell r="U586">
            <v>8.6559111099999999</v>
          </cell>
          <cell r="V586">
            <v>9.0952661599999995</v>
          </cell>
          <cell r="W586">
            <v>54.2</v>
          </cell>
          <cell r="X586">
            <v>80.8</v>
          </cell>
          <cell r="Y586">
            <v>36.9</v>
          </cell>
          <cell r="Z586">
            <v>34.799999999999997</v>
          </cell>
          <cell r="AA586">
            <v>30.4</v>
          </cell>
          <cell r="AB586">
            <v>8.5548742600000001</v>
          </cell>
          <cell r="AC586">
            <v>0.24579645</v>
          </cell>
          <cell r="AD586">
            <v>271.7</v>
          </cell>
          <cell r="AE586">
            <v>57.886597129999998</v>
          </cell>
          <cell r="AF586">
            <v>66.789500000000004</v>
          </cell>
          <cell r="AG586">
            <v>0.29823757030786124</v>
          </cell>
          <cell r="AH586">
            <v>5.8</v>
          </cell>
          <cell r="AI586">
            <v>49900</v>
          </cell>
          <cell r="AJ586">
            <v>9</v>
          </cell>
        </row>
        <row r="587">
          <cell r="A587" t="str">
            <v>1302</v>
          </cell>
          <cell r="B587" t="str">
            <v>130202601</v>
          </cell>
          <cell r="D587" t="str">
            <v>1302026</v>
          </cell>
          <cell r="E587" t="str">
            <v>1330</v>
          </cell>
          <cell r="F587" t="str">
            <v>13</v>
          </cell>
          <cell r="G587">
            <v>502.08702400999999</v>
          </cell>
          <cell r="H587">
            <v>511.04362405000001</v>
          </cell>
          <cell r="I587">
            <v>506.99457321</v>
          </cell>
          <cell r="J587">
            <v>29.90654206</v>
          </cell>
          <cell r="K587">
            <v>21.624472569999998</v>
          </cell>
          <cell r="L587">
            <v>7.3889461000000001</v>
          </cell>
          <cell r="M587">
            <v>7.8001630699999991</v>
          </cell>
          <cell r="N587">
            <v>21.680287440000001</v>
          </cell>
          <cell r="O587">
            <v>46.003</v>
          </cell>
          <cell r="P587">
            <v>7.8728361800000002</v>
          </cell>
          <cell r="Q587">
            <v>74.7</v>
          </cell>
          <cell r="R587">
            <v>43.830017349999999</v>
          </cell>
          <cell r="S587">
            <v>18</v>
          </cell>
          <cell r="T587">
            <v>7.3889461000000001</v>
          </cell>
          <cell r="U587">
            <v>7.1808312000000001</v>
          </cell>
          <cell r="V587">
            <v>7.3870902400000009</v>
          </cell>
          <cell r="W587">
            <v>54.2</v>
          </cell>
          <cell r="X587">
            <v>80.8</v>
          </cell>
          <cell r="Y587">
            <v>36.9</v>
          </cell>
          <cell r="Z587">
            <v>34.799999999999997</v>
          </cell>
          <cell r="AA587">
            <v>30.4</v>
          </cell>
          <cell r="AB587">
            <v>7.1380730299999993</v>
          </cell>
          <cell r="AC587">
            <v>1</v>
          </cell>
          <cell r="AD587">
            <v>271.7</v>
          </cell>
          <cell r="AE587">
            <v>57.886597129999998</v>
          </cell>
          <cell r="AF587">
            <v>66.789500000000004</v>
          </cell>
          <cell r="AG587">
            <v>0.32596580688487758</v>
          </cell>
          <cell r="AH587">
            <v>5.8</v>
          </cell>
          <cell r="AI587">
            <v>49900</v>
          </cell>
          <cell r="AJ587">
            <v>9</v>
          </cell>
        </row>
        <row r="588">
          <cell r="A588" t="str">
            <v>1302</v>
          </cell>
          <cell r="B588" t="str">
            <v>130202801</v>
          </cell>
          <cell r="D588" t="str">
            <v>1302028</v>
          </cell>
          <cell r="E588" t="str">
            <v>1330</v>
          </cell>
          <cell r="F588" t="str">
            <v>13</v>
          </cell>
          <cell r="G588">
            <v>502.08702400999999</v>
          </cell>
          <cell r="H588">
            <v>511.04362405000001</v>
          </cell>
          <cell r="I588">
            <v>506.99457321</v>
          </cell>
          <cell r="J588">
            <v>29.90654206</v>
          </cell>
          <cell r="K588">
            <v>21.624472569999998</v>
          </cell>
          <cell r="L588">
            <v>9.4778452499999997</v>
          </cell>
          <cell r="M588">
            <v>9.5498081199999998</v>
          </cell>
          <cell r="N588">
            <v>21.680287440000001</v>
          </cell>
          <cell r="O588">
            <v>46.003</v>
          </cell>
          <cell r="P588">
            <v>9.6616707399999999</v>
          </cell>
          <cell r="Q588">
            <v>74.7</v>
          </cell>
          <cell r="R588">
            <v>43.830017349999999</v>
          </cell>
          <cell r="S588">
            <v>18</v>
          </cell>
          <cell r="T588">
            <v>9.5349568900000001</v>
          </cell>
          <cell r="U588">
            <v>9.3950756799999997</v>
          </cell>
          <cell r="V588">
            <v>9.4829595700000002</v>
          </cell>
          <cell r="W588">
            <v>54.2</v>
          </cell>
          <cell r="X588">
            <v>80.8</v>
          </cell>
          <cell r="Y588">
            <v>36.9</v>
          </cell>
          <cell r="Z588">
            <v>34.799999999999997</v>
          </cell>
          <cell r="AA588">
            <v>30.4</v>
          </cell>
          <cell r="AB588">
            <v>9.3679422300000006</v>
          </cell>
          <cell r="AC588">
            <v>0.36891373999999999</v>
          </cell>
          <cell r="AD588">
            <v>271.7</v>
          </cell>
          <cell r="AE588">
            <v>57.886597129999998</v>
          </cell>
          <cell r="AF588">
            <v>66.789500000000004</v>
          </cell>
          <cell r="AG588">
            <v>0.26807041020877403</v>
          </cell>
          <cell r="AH588">
            <v>5.8</v>
          </cell>
          <cell r="AI588">
            <v>49900</v>
          </cell>
          <cell r="AJ588">
            <v>9</v>
          </cell>
        </row>
        <row r="589">
          <cell r="A589" t="str">
            <v>1302</v>
          </cell>
          <cell r="B589" t="str">
            <v>130203101</v>
          </cell>
          <cell r="D589" t="str">
            <v>1302031</v>
          </cell>
          <cell r="E589" t="str">
            <v>1330</v>
          </cell>
          <cell r="F589" t="str">
            <v>13</v>
          </cell>
          <cell r="G589">
            <v>502.08702400999999</v>
          </cell>
          <cell r="H589">
            <v>511.04362405000001</v>
          </cell>
          <cell r="I589">
            <v>506.99457321</v>
          </cell>
          <cell r="J589">
            <v>29.90654206</v>
          </cell>
          <cell r="K589">
            <v>21.624472569999998</v>
          </cell>
          <cell r="L589">
            <v>8.8372456400000008</v>
          </cell>
          <cell r="M589">
            <v>9.1394886300000007</v>
          </cell>
          <cell r="N589">
            <v>21.680287440000001</v>
          </cell>
          <cell r="O589">
            <v>46.003</v>
          </cell>
          <cell r="P589">
            <v>9.9097180999999992</v>
          </cell>
          <cell r="Q589">
            <v>74.7</v>
          </cell>
          <cell r="R589">
            <v>43.830017349999999</v>
          </cell>
          <cell r="S589">
            <v>18</v>
          </cell>
          <cell r="T589">
            <v>9.1394886300000007</v>
          </cell>
          <cell r="U589">
            <v>8.8372456400000008</v>
          </cell>
          <cell r="V589">
            <v>8.8459212300000001</v>
          </cell>
          <cell r="W589">
            <v>54.2</v>
          </cell>
          <cell r="X589">
            <v>80.8</v>
          </cell>
          <cell r="Y589">
            <v>36.9</v>
          </cell>
          <cell r="Z589">
            <v>34.799999999999997</v>
          </cell>
          <cell r="AA589">
            <v>30.4</v>
          </cell>
          <cell r="AB589">
            <v>8.9453326200000003</v>
          </cell>
          <cell r="AC589">
            <v>0.97869024999999998</v>
          </cell>
          <cell r="AD589">
            <v>271.7</v>
          </cell>
          <cell r="AE589">
            <v>57.886597129999998</v>
          </cell>
          <cell r="AF589">
            <v>66.789500000000004</v>
          </cell>
          <cell r="AG589">
            <v>0.30254635835965848</v>
          </cell>
          <cell r="AH589">
            <v>5.8</v>
          </cell>
          <cell r="AI589">
            <v>49900</v>
          </cell>
          <cell r="AJ589">
            <v>9</v>
          </cell>
        </row>
        <row r="590">
          <cell r="A590" t="str">
            <v>1302</v>
          </cell>
          <cell r="B590" t="str">
            <v>130203401</v>
          </cell>
          <cell r="D590" t="str">
            <v>1302034</v>
          </cell>
          <cell r="E590" t="str">
            <v>1330</v>
          </cell>
          <cell r="F590" t="str">
            <v>13</v>
          </cell>
          <cell r="G590">
            <v>502.08702400999999</v>
          </cell>
          <cell r="H590">
            <v>511.04362405000001</v>
          </cell>
          <cell r="I590">
            <v>506.99457321</v>
          </cell>
          <cell r="J590">
            <v>29.90654206</v>
          </cell>
          <cell r="K590">
            <v>21.624472569999998</v>
          </cell>
          <cell r="L590">
            <v>8.4753289899999995</v>
          </cell>
          <cell r="M590">
            <v>8.9267831100000006</v>
          </cell>
          <cell r="N590">
            <v>21.680287440000001</v>
          </cell>
          <cell r="O590">
            <v>46.003</v>
          </cell>
          <cell r="P590">
            <v>10.41445317</v>
          </cell>
          <cell r="Q590">
            <v>74.7</v>
          </cell>
          <cell r="R590">
            <v>43.830017349999999</v>
          </cell>
          <cell r="S590">
            <v>18</v>
          </cell>
          <cell r="T590">
            <v>8.9267831100000006</v>
          </cell>
          <cell r="U590">
            <v>8.8582264399999993</v>
          </cell>
          <cell r="V590">
            <v>8.3845756700000003</v>
          </cell>
          <cell r="W590">
            <v>54.2</v>
          </cell>
          <cell r="X590">
            <v>80.8</v>
          </cell>
          <cell r="Y590">
            <v>36.9</v>
          </cell>
          <cell r="Z590">
            <v>34.799999999999997</v>
          </cell>
          <cell r="AA590">
            <v>30.4</v>
          </cell>
          <cell r="AB590">
            <v>8.6933289899999995</v>
          </cell>
          <cell r="AC590">
            <v>0.53506348999999997</v>
          </cell>
          <cell r="AD590">
            <v>271.7</v>
          </cell>
          <cell r="AE590">
            <v>57.886597129999998</v>
          </cell>
          <cell r="AF590">
            <v>66.789500000000004</v>
          </cell>
          <cell r="AG590">
            <v>0.28119503236256127</v>
          </cell>
          <cell r="AH590">
            <v>5.8</v>
          </cell>
          <cell r="AI590">
            <v>49900</v>
          </cell>
          <cell r="AJ590">
            <v>9</v>
          </cell>
        </row>
        <row r="591">
          <cell r="A591" t="str">
            <v>1302</v>
          </cell>
          <cell r="B591" t="str">
            <v>130203701</v>
          </cell>
          <cell r="D591" t="str">
            <v>1302037</v>
          </cell>
          <cell r="E591" t="str">
            <v>1330</v>
          </cell>
          <cell r="F591" t="str">
            <v>13</v>
          </cell>
          <cell r="G591">
            <v>502.08702400999999</v>
          </cell>
          <cell r="H591">
            <v>511.04362405000001</v>
          </cell>
          <cell r="I591">
            <v>506.99457321</v>
          </cell>
          <cell r="J591">
            <v>29.90654206</v>
          </cell>
          <cell r="K591">
            <v>21.624472569999998</v>
          </cell>
          <cell r="L591">
            <v>7.1861442999999996</v>
          </cell>
          <cell r="M591">
            <v>7.7142311399999999</v>
          </cell>
          <cell r="N591">
            <v>21.680287440000001</v>
          </cell>
          <cell r="O591">
            <v>46.003</v>
          </cell>
          <cell r="P591">
            <v>10.126631100000001</v>
          </cell>
          <cell r="Q591">
            <v>74.7</v>
          </cell>
          <cell r="R591">
            <v>43.830017349999999</v>
          </cell>
          <cell r="S591">
            <v>18</v>
          </cell>
          <cell r="T591">
            <v>7.7142311399999999</v>
          </cell>
          <cell r="U591">
            <v>7.6615270800000008</v>
          </cell>
          <cell r="V591">
            <v>7.3944931100000009</v>
          </cell>
          <cell r="W591">
            <v>54.2</v>
          </cell>
          <cell r="X591">
            <v>80.8</v>
          </cell>
          <cell r="Y591">
            <v>36.9</v>
          </cell>
          <cell r="Z591">
            <v>34.799999999999997</v>
          </cell>
          <cell r="AA591">
            <v>30.4</v>
          </cell>
          <cell r="AB591">
            <v>7.2861917099999998</v>
          </cell>
          <cell r="AC591">
            <v>1</v>
          </cell>
          <cell r="AD591">
            <v>271.7</v>
          </cell>
          <cell r="AE591">
            <v>57.886597129999998</v>
          </cell>
          <cell r="AF591">
            <v>66.789500000000004</v>
          </cell>
          <cell r="AG591">
            <v>0.32495215350000817</v>
          </cell>
          <cell r="AH591">
            <v>5.8</v>
          </cell>
          <cell r="AI591">
            <v>49900</v>
          </cell>
          <cell r="AJ591">
            <v>9</v>
          </cell>
        </row>
        <row r="592">
          <cell r="A592" t="str">
            <v>1302</v>
          </cell>
          <cell r="B592" t="str">
            <v>130203901</v>
          </cell>
          <cell r="D592" t="str">
            <v>1302039</v>
          </cell>
          <cell r="E592" t="str">
            <v>1330</v>
          </cell>
          <cell r="F592" t="str">
            <v>13</v>
          </cell>
          <cell r="G592">
            <v>502.08702400999999</v>
          </cell>
          <cell r="H592">
            <v>511.04362405000001</v>
          </cell>
          <cell r="I592">
            <v>506.99457321</v>
          </cell>
          <cell r="J592">
            <v>29.90654206</v>
          </cell>
          <cell r="K592">
            <v>21.624472569999998</v>
          </cell>
          <cell r="L592">
            <v>9.2808920300000004</v>
          </cell>
          <cell r="M592">
            <v>10.194401900000001</v>
          </cell>
          <cell r="N592">
            <v>21.680287440000001</v>
          </cell>
          <cell r="O592">
            <v>46.003</v>
          </cell>
          <cell r="P592">
            <v>10.847276709999999</v>
          </cell>
          <cell r="Q592">
            <v>74.7</v>
          </cell>
          <cell r="R592">
            <v>43.830017349999999</v>
          </cell>
          <cell r="S592">
            <v>18</v>
          </cell>
          <cell r="T592">
            <v>9.9132398399999992</v>
          </cell>
          <cell r="U592">
            <v>9.9092707999999998</v>
          </cell>
          <cell r="V592">
            <v>9.69535576</v>
          </cell>
          <cell r="W592">
            <v>54.2</v>
          </cell>
          <cell r="X592">
            <v>80.8</v>
          </cell>
          <cell r="Y592">
            <v>36.9</v>
          </cell>
          <cell r="Z592">
            <v>34.799999999999997</v>
          </cell>
          <cell r="AA592">
            <v>30.4</v>
          </cell>
          <cell r="AB592">
            <v>10.27408513</v>
          </cell>
          <cell r="AC592">
            <v>0</v>
          </cell>
          <cell r="AD592">
            <v>271.7</v>
          </cell>
          <cell r="AE592">
            <v>57.886597129999998</v>
          </cell>
          <cell r="AF592">
            <v>66.789500000000004</v>
          </cell>
          <cell r="AG592">
            <v>0.28885011669122679</v>
          </cell>
          <cell r="AH592">
            <v>5.8</v>
          </cell>
          <cell r="AI592">
            <v>49900</v>
          </cell>
          <cell r="AJ592">
            <v>9</v>
          </cell>
        </row>
        <row r="593">
          <cell r="A593" t="str">
            <v>1302</v>
          </cell>
          <cell r="B593" t="str">
            <v>130204201</v>
          </cell>
          <cell r="D593" t="str">
            <v>1302042</v>
          </cell>
          <cell r="E593" t="str">
            <v>1330</v>
          </cell>
          <cell r="F593" t="str">
            <v>13</v>
          </cell>
          <cell r="G593">
            <v>502.08702400999999</v>
          </cell>
          <cell r="H593">
            <v>511.04362405000001</v>
          </cell>
          <cell r="I593">
            <v>506.99457321</v>
          </cell>
          <cell r="J593">
            <v>29.90654206</v>
          </cell>
          <cell r="K593">
            <v>21.624472569999998</v>
          </cell>
          <cell r="L593">
            <v>9.0862499900000007</v>
          </cell>
          <cell r="M593">
            <v>9.5078490099999993</v>
          </cell>
          <cell r="N593">
            <v>21.680287440000001</v>
          </cell>
          <cell r="O593">
            <v>46.003</v>
          </cell>
          <cell r="P593">
            <v>10.34862199</v>
          </cell>
          <cell r="Q593">
            <v>74.7</v>
          </cell>
          <cell r="R593">
            <v>43.830017349999999</v>
          </cell>
          <cell r="S593">
            <v>18</v>
          </cell>
          <cell r="T593">
            <v>9.5078490099999993</v>
          </cell>
          <cell r="U593">
            <v>9.3622886300000001</v>
          </cell>
          <cell r="V593">
            <v>9.2711532099999996</v>
          </cell>
          <cell r="W593">
            <v>54.2</v>
          </cell>
          <cell r="X593">
            <v>80.8</v>
          </cell>
          <cell r="Y593">
            <v>36.9</v>
          </cell>
          <cell r="Z593">
            <v>34.799999999999997</v>
          </cell>
          <cell r="AA593">
            <v>30.4</v>
          </cell>
          <cell r="AB593">
            <v>9.4812068499999995</v>
          </cell>
          <cell r="AC593">
            <v>0.30904037000000001</v>
          </cell>
          <cell r="AD593">
            <v>271.7</v>
          </cell>
          <cell r="AE593">
            <v>57.886597129999998</v>
          </cell>
          <cell r="AF593">
            <v>66.789500000000004</v>
          </cell>
          <cell r="AG593">
            <v>0.28733963197092899</v>
          </cell>
          <cell r="AH593">
            <v>5.8</v>
          </cell>
          <cell r="AI593">
            <v>49900</v>
          </cell>
          <cell r="AJ593">
            <v>9</v>
          </cell>
        </row>
        <row r="594">
          <cell r="A594" t="str">
            <v>1302</v>
          </cell>
          <cell r="B594" t="str">
            <v>130204401</v>
          </cell>
          <cell r="D594" t="str">
            <v>1302044</v>
          </cell>
          <cell r="E594" t="str">
            <v>1330</v>
          </cell>
          <cell r="F594" t="str">
            <v>13</v>
          </cell>
          <cell r="G594">
            <v>502.08702400999999</v>
          </cell>
          <cell r="H594">
            <v>511.04362405000001</v>
          </cell>
          <cell r="I594">
            <v>506.99457321</v>
          </cell>
          <cell r="J594">
            <v>29.90654206</v>
          </cell>
          <cell r="K594">
            <v>21.624472569999998</v>
          </cell>
          <cell r="L594">
            <v>9.58809164</v>
          </cell>
          <cell r="M594">
            <v>10.55586482</v>
          </cell>
          <cell r="N594">
            <v>21.680287440000001</v>
          </cell>
          <cell r="O594">
            <v>46.003</v>
          </cell>
          <cell r="P594">
            <v>10.65296781</v>
          </cell>
          <cell r="Q594">
            <v>74.7</v>
          </cell>
          <cell r="R594">
            <v>43.830017349999999</v>
          </cell>
          <cell r="S594">
            <v>18</v>
          </cell>
          <cell r="T594">
            <v>10.452562260000001</v>
          </cell>
          <cell r="U594">
            <v>10.309052660000001</v>
          </cell>
          <cell r="V594">
            <v>10.2331869</v>
          </cell>
          <cell r="W594">
            <v>54.2</v>
          </cell>
          <cell r="X594">
            <v>80.8</v>
          </cell>
          <cell r="Y594">
            <v>36.9</v>
          </cell>
          <cell r="Z594">
            <v>34.799999999999997</v>
          </cell>
          <cell r="AA594">
            <v>30.4</v>
          </cell>
          <cell r="AB594">
            <v>10.68846158</v>
          </cell>
          <cell r="AC594">
            <v>0</v>
          </cell>
          <cell r="AD594">
            <v>271.7</v>
          </cell>
          <cell r="AE594">
            <v>57.886597129999998</v>
          </cell>
          <cell r="AF594">
            <v>66.789500000000004</v>
          </cell>
          <cell r="AG594">
            <v>0.29079264062972221</v>
          </cell>
          <cell r="AH594">
            <v>5.8</v>
          </cell>
          <cell r="AI594">
            <v>49900</v>
          </cell>
          <cell r="AJ594">
            <v>9</v>
          </cell>
        </row>
        <row r="595">
          <cell r="A595" t="str">
            <v>1302</v>
          </cell>
          <cell r="B595" t="str">
            <v>130205201</v>
          </cell>
          <cell r="D595" t="str">
            <v>1302052</v>
          </cell>
          <cell r="E595" t="str">
            <v>1330</v>
          </cell>
          <cell r="F595" t="str">
            <v>13</v>
          </cell>
          <cell r="G595">
            <v>502.08702400999999</v>
          </cell>
          <cell r="H595">
            <v>511.04362405000001</v>
          </cell>
          <cell r="I595">
            <v>506.99457321</v>
          </cell>
          <cell r="J595">
            <v>29.90654206</v>
          </cell>
          <cell r="K595">
            <v>21.624472569999998</v>
          </cell>
          <cell r="L595">
            <v>8.9403672299999997</v>
          </cell>
          <cell r="M595">
            <v>10.879480129999999</v>
          </cell>
          <cell r="N595">
            <v>21.680287440000001</v>
          </cell>
          <cell r="O595">
            <v>46.003</v>
          </cell>
          <cell r="P595">
            <v>10.82538255</v>
          </cell>
          <cell r="Q595">
            <v>74.7</v>
          </cell>
          <cell r="R595">
            <v>43.830017349999999</v>
          </cell>
          <cell r="S595">
            <v>18</v>
          </cell>
          <cell r="T595">
            <v>8.8061244799999994</v>
          </cell>
          <cell r="U595">
            <v>9.0953783500000007</v>
          </cell>
          <cell r="V595">
            <v>8.9878216299999991</v>
          </cell>
          <cell r="W595">
            <v>54.2</v>
          </cell>
          <cell r="X595">
            <v>80.8</v>
          </cell>
          <cell r="Y595">
            <v>36.9</v>
          </cell>
          <cell r="Z595">
            <v>34.799999999999997</v>
          </cell>
          <cell r="AA595">
            <v>30.4</v>
          </cell>
          <cell r="AB595">
            <v>8.8011683999999999</v>
          </cell>
          <cell r="AC595">
            <v>9.3227260000000006E-2</v>
          </cell>
          <cell r="AD595">
            <v>271.7</v>
          </cell>
          <cell r="AE595">
            <v>57.886597129999998</v>
          </cell>
          <cell r="AF595">
            <v>66.789500000000004</v>
          </cell>
          <cell r="AG595">
            <v>0.32696635698657717</v>
          </cell>
          <cell r="AH595">
            <v>5.8</v>
          </cell>
          <cell r="AI595">
            <v>49900</v>
          </cell>
          <cell r="AJ595">
            <v>9</v>
          </cell>
        </row>
        <row r="596">
          <cell r="A596" t="str">
            <v>1303</v>
          </cell>
          <cell r="B596" t="str">
            <v>130300101</v>
          </cell>
          <cell r="D596" t="str">
            <v>1303001</v>
          </cell>
          <cell r="E596" t="str">
            <v>1340</v>
          </cell>
          <cell r="F596" t="str">
            <v>13</v>
          </cell>
          <cell r="G596">
            <v>502.08702400999999</v>
          </cell>
          <cell r="H596">
            <v>511.04362405000001</v>
          </cell>
          <cell r="I596">
            <v>506.99457321</v>
          </cell>
          <cell r="J596">
            <v>41.284403670000003</v>
          </cell>
          <cell r="K596">
            <v>26.285714289999998</v>
          </cell>
          <cell r="L596">
            <v>8.9318162399999999</v>
          </cell>
          <cell r="M596">
            <v>10.68184866</v>
          </cell>
          <cell r="N596">
            <v>20.74856853</v>
          </cell>
          <cell r="O596">
            <v>46.003</v>
          </cell>
          <cell r="P596">
            <v>10.67364207</v>
          </cell>
          <cell r="Q596">
            <v>68.400000000000006</v>
          </cell>
          <cell r="R596">
            <v>43.830017349999999</v>
          </cell>
          <cell r="S596">
            <v>17.600000000000001</v>
          </cell>
          <cell r="T596">
            <v>10.62049773</v>
          </cell>
          <cell r="U596">
            <v>9.2462865000000001</v>
          </cell>
          <cell r="V596">
            <v>8.8079206200000009</v>
          </cell>
          <cell r="W596">
            <v>57.3</v>
          </cell>
          <cell r="X596">
            <v>82.9</v>
          </cell>
          <cell r="Y596">
            <v>37.1</v>
          </cell>
          <cell r="Z596">
            <v>28.2</v>
          </cell>
          <cell r="AA596">
            <v>20.399999999999999</v>
          </cell>
          <cell r="AB596">
            <v>10.62398235</v>
          </cell>
          <cell r="AC596">
            <v>0.25085961000000001</v>
          </cell>
          <cell r="AD596">
            <v>272.52</v>
          </cell>
          <cell r="AE596">
            <v>63.464494109999997</v>
          </cell>
          <cell r="AF596">
            <v>66.816134849999997</v>
          </cell>
          <cell r="AG596">
            <v>0.27415579087495373</v>
          </cell>
          <cell r="AH596">
            <v>6.1</v>
          </cell>
          <cell r="AI596">
            <v>51310</v>
          </cell>
          <cell r="AJ596">
            <v>9</v>
          </cell>
        </row>
        <row r="597">
          <cell r="A597" t="str">
            <v>1303</v>
          </cell>
          <cell r="B597" t="str">
            <v>130300401</v>
          </cell>
          <cell r="D597" t="str">
            <v>1303004</v>
          </cell>
          <cell r="E597" t="str">
            <v>1340</v>
          </cell>
          <cell r="F597" t="str">
            <v>13</v>
          </cell>
          <cell r="G597">
            <v>502.08702400999999</v>
          </cell>
          <cell r="H597">
            <v>511.04362405000001</v>
          </cell>
          <cell r="I597">
            <v>506.99457321</v>
          </cell>
          <cell r="J597">
            <v>41.284403670000003</v>
          </cell>
          <cell r="K597">
            <v>26.285714289999998</v>
          </cell>
          <cell r="L597">
            <v>9.4032721099999996</v>
          </cell>
          <cell r="M597">
            <v>10.63291845</v>
          </cell>
          <cell r="N597">
            <v>20.74856853</v>
          </cell>
          <cell r="O597">
            <v>46.003</v>
          </cell>
          <cell r="P597">
            <v>10.63291845</v>
          </cell>
          <cell r="Q597">
            <v>68.400000000000006</v>
          </cell>
          <cell r="R597">
            <v>43.830017349999999</v>
          </cell>
          <cell r="S597">
            <v>17.600000000000001</v>
          </cell>
          <cell r="T597">
            <v>10.19185689</v>
          </cell>
          <cell r="U597">
            <v>9.4032721099999996</v>
          </cell>
          <cell r="V597">
            <v>9.2885043899999999</v>
          </cell>
          <cell r="W597">
            <v>57.3</v>
          </cell>
          <cell r="X597">
            <v>82.9</v>
          </cell>
          <cell r="Y597">
            <v>37.1</v>
          </cell>
          <cell r="Z597">
            <v>28.2</v>
          </cell>
          <cell r="AA597">
            <v>20.399999999999999</v>
          </cell>
          <cell r="AB597">
            <v>10.56100756</v>
          </cell>
          <cell r="AC597">
            <v>5.0779039999999998E-2</v>
          </cell>
          <cell r="AD597">
            <v>272.52</v>
          </cell>
          <cell r="AE597">
            <v>63.464494109999997</v>
          </cell>
          <cell r="AF597">
            <v>66.81379269</v>
          </cell>
          <cell r="AG597">
            <v>0.32040301157190865</v>
          </cell>
          <cell r="AH597">
            <v>6.1</v>
          </cell>
          <cell r="AI597">
            <v>51310</v>
          </cell>
          <cell r="AJ597">
            <v>9</v>
          </cell>
        </row>
        <row r="598">
          <cell r="A598" t="str">
            <v>1303</v>
          </cell>
          <cell r="B598" t="str">
            <v>130300501</v>
          </cell>
          <cell r="D598" t="str">
            <v>1303005</v>
          </cell>
          <cell r="E598" t="str">
            <v>1340</v>
          </cell>
          <cell r="F598" t="str">
            <v>13</v>
          </cell>
          <cell r="G598">
            <v>502.08702400999999</v>
          </cell>
          <cell r="H598">
            <v>511.04362405000001</v>
          </cell>
          <cell r="I598">
            <v>506.99457321</v>
          </cell>
          <cell r="J598">
            <v>41.284403670000003</v>
          </cell>
          <cell r="K598">
            <v>26.285714289999998</v>
          </cell>
          <cell r="L598">
            <v>8.8853025100000007</v>
          </cell>
          <cell r="M598">
            <v>10.52172259</v>
          </cell>
          <cell r="N598">
            <v>20.74856853</v>
          </cell>
          <cell r="O598">
            <v>46.003</v>
          </cell>
          <cell r="P598">
            <v>10.57144512</v>
          </cell>
          <cell r="Q598">
            <v>68.400000000000006</v>
          </cell>
          <cell r="R598">
            <v>43.830017349999999</v>
          </cell>
          <cell r="S598">
            <v>17.600000000000001</v>
          </cell>
          <cell r="T598">
            <v>10.311582530000001</v>
          </cell>
          <cell r="U598">
            <v>8.8853025100000007</v>
          </cell>
          <cell r="V598">
            <v>8.0699681499999993</v>
          </cell>
          <cell r="W598">
            <v>57.3</v>
          </cell>
          <cell r="X598">
            <v>82.9</v>
          </cell>
          <cell r="Y598">
            <v>37.1</v>
          </cell>
          <cell r="Z598">
            <v>28.2</v>
          </cell>
          <cell r="AA598">
            <v>20.399999999999999</v>
          </cell>
          <cell r="AB598">
            <v>10.741816740000001</v>
          </cell>
          <cell r="AC598">
            <v>2.6754569999999998E-2</v>
          </cell>
          <cell r="AD598">
            <v>272.52</v>
          </cell>
          <cell r="AE598">
            <v>63.464494109999997</v>
          </cell>
          <cell r="AF598">
            <v>66.789500000000004</v>
          </cell>
          <cell r="AG598">
            <v>0.30781151194196504</v>
          </cell>
          <cell r="AH598">
            <v>6.1</v>
          </cell>
          <cell r="AI598">
            <v>51310</v>
          </cell>
          <cell r="AJ598">
            <v>9</v>
          </cell>
        </row>
        <row r="599">
          <cell r="A599" t="str">
            <v>1303</v>
          </cell>
          <cell r="B599" t="str">
            <v>130300601</v>
          </cell>
          <cell r="D599" t="str">
            <v>1303006</v>
          </cell>
          <cell r="E599" t="str">
            <v>1340</v>
          </cell>
          <cell r="F599" t="str">
            <v>13</v>
          </cell>
          <cell r="G599">
            <v>502.08702400999999</v>
          </cell>
          <cell r="H599">
            <v>511.04362405000001</v>
          </cell>
          <cell r="I599">
            <v>506.99457321</v>
          </cell>
          <cell r="J599">
            <v>41.284403670000003</v>
          </cell>
          <cell r="K599">
            <v>26.285714289999998</v>
          </cell>
          <cell r="L599">
            <v>7.6778634999999991</v>
          </cell>
          <cell r="M599">
            <v>10.14948789</v>
          </cell>
          <cell r="N599">
            <v>20.74856853</v>
          </cell>
          <cell r="O599">
            <v>46.003</v>
          </cell>
          <cell r="P599">
            <v>10.14948789</v>
          </cell>
          <cell r="Q599">
            <v>68.400000000000006</v>
          </cell>
          <cell r="R599">
            <v>43.830017349999999</v>
          </cell>
          <cell r="S599">
            <v>17.600000000000001</v>
          </cell>
          <cell r="T599">
            <v>10.126631100000001</v>
          </cell>
          <cell r="U599">
            <v>7.6778634999999991</v>
          </cell>
          <cell r="V599">
            <v>7.6778634999999991</v>
          </cell>
          <cell r="W599">
            <v>57.3</v>
          </cell>
          <cell r="X599">
            <v>82.9</v>
          </cell>
          <cell r="Y599">
            <v>37.1</v>
          </cell>
          <cell r="Z599">
            <v>28.2</v>
          </cell>
          <cell r="AA599">
            <v>20.399999999999999</v>
          </cell>
          <cell r="AB599">
            <v>10.680194330000001</v>
          </cell>
          <cell r="AC599">
            <v>0.98688073999999992</v>
          </cell>
          <cell r="AD599">
            <v>272.52</v>
          </cell>
          <cell r="AE599">
            <v>63.464494109999997</v>
          </cell>
          <cell r="AF599">
            <v>66.789500000000004</v>
          </cell>
          <cell r="AG599">
            <v>0.30772819437281956</v>
          </cell>
          <cell r="AH599">
            <v>6.1</v>
          </cell>
          <cell r="AI599">
            <v>51310</v>
          </cell>
          <cell r="AJ599">
            <v>9</v>
          </cell>
        </row>
        <row r="600">
          <cell r="A600" t="str">
            <v>1303</v>
          </cell>
          <cell r="B600" t="str">
            <v>130300801</v>
          </cell>
          <cell r="C600" t="str">
            <v>320</v>
          </cell>
          <cell r="D600" t="str">
            <v>1303008</v>
          </cell>
          <cell r="E600" t="str">
            <v>1340</v>
          </cell>
          <cell r="F600" t="str">
            <v>13</v>
          </cell>
          <cell r="G600">
            <v>502.08702400999999</v>
          </cell>
          <cell r="H600">
            <v>511.04362405000001</v>
          </cell>
          <cell r="I600">
            <v>506.99457321</v>
          </cell>
          <cell r="J600">
            <v>41.284403670000003</v>
          </cell>
          <cell r="K600">
            <v>26.285714289999998</v>
          </cell>
          <cell r="L600">
            <v>8.7094650799999993</v>
          </cell>
          <cell r="M600">
            <v>9.3664890500000002</v>
          </cell>
          <cell r="N600">
            <v>20.74856853</v>
          </cell>
          <cell r="O600">
            <v>46.003</v>
          </cell>
          <cell r="P600">
            <v>9.4212493899999998</v>
          </cell>
          <cell r="Q600">
            <v>68.400000000000006</v>
          </cell>
          <cell r="R600">
            <v>57.122061219999999</v>
          </cell>
          <cell r="S600">
            <v>17.600000000000001</v>
          </cell>
          <cell r="T600">
            <v>9.4122194300000004</v>
          </cell>
          <cell r="U600">
            <v>8.9285078200000001</v>
          </cell>
          <cell r="V600">
            <v>8.9605961399999998</v>
          </cell>
          <cell r="W600">
            <v>57.3</v>
          </cell>
          <cell r="X600">
            <v>82.9</v>
          </cell>
          <cell r="Y600">
            <v>37.1</v>
          </cell>
          <cell r="Z600">
            <v>28.2</v>
          </cell>
          <cell r="AA600">
            <v>20.399999999999999</v>
          </cell>
          <cell r="AB600">
            <v>9.2803327400000004</v>
          </cell>
          <cell r="AC600">
            <v>0.71476445</v>
          </cell>
          <cell r="AD600">
            <v>272.52</v>
          </cell>
          <cell r="AE600">
            <v>63.464494109999997</v>
          </cell>
          <cell r="AF600">
            <v>67.980930729999997</v>
          </cell>
          <cell r="AG600">
            <v>0.28347630999023499</v>
          </cell>
          <cell r="AH600">
            <v>6.1</v>
          </cell>
          <cell r="AI600">
            <v>51310</v>
          </cell>
          <cell r="AJ600">
            <v>9</v>
          </cell>
        </row>
        <row r="601">
          <cell r="A601" t="str">
            <v>1303</v>
          </cell>
          <cell r="B601" t="str">
            <v>130301101</v>
          </cell>
          <cell r="D601" t="str">
            <v>1303011</v>
          </cell>
          <cell r="E601" t="str">
            <v>1340</v>
          </cell>
          <cell r="F601" t="str">
            <v>13</v>
          </cell>
          <cell r="G601">
            <v>502.08702400999999</v>
          </cell>
          <cell r="H601">
            <v>511.04362405000001</v>
          </cell>
          <cell r="I601">
            <v>506.99457321</v>
          </cell>
          <cell r="J601">
            <v>41.284403670000003</v>
          </cell>
          <cell r="K601">
            <v>26.285714289999998</v>
          </cell>
          <cell r="L601">
            <v>8.7718354099999996</v>
          </cell>
          <cell r="M601">
            <v>9.3022812500000001</v>
          </cell>
          <cell r="N601">
            <v>20.74856853</v>
          </cell>
          <cell r="O601">
            <v>46.003</v>
          </cell>
          <cell r="P601">
            <v>9.2679486799999999</v>
          </cell>
          <cell r="Q601">
            <v>68.400000000000006</v>
          </cell>
          <cell r="R601">
            <v>43.830017349999999</v>
          </cell>
          <cell r="S601">
            <v>17.600000000000001</v>
          </cell>
          <cell r="T601">
            <v>9.2732212700000005</v>
          </cell>
          <cell r="U601">
            <v>9.1175669700000004</v>
          </cell>
          <cell r="V601">
            <v>9.1657613300000005</v>
          </cell>
          <cell r="W601">
            <v>57.3</v>
          </cell>
          <cell r="X601">
            <v>82.9</v>
          </cell>
          <cell r="Y601">
            <v>37.1</v>
          </cell>
          <cell r="Z601">
            <v>28.2</v>
          </cell>
          <cell r="AA601">
            <v>20.399999999999999</v>
          </cell>
          <cell r="AB601">
            <v>8.9863214399999993</v>
          </cell>
          <cell r="AC601">
            <v>0.65096832999999998</v>
          </cell>
          <cell r="AD601">
            <v>272.52</v>
          </cell>
          <cell r="AE601">
            <v>63.464494109999997</v>
          </cell>
          <cell r="AF601">
            <v>67.97329139</v>
          </cell>
          <cell r="AG601">
            <v>0.24176228665589913</v>
          </cell>
          <cell r="AH601">
            <v>6.1</v>
          </cell>
          <cell r="AI601">
            <v>51310</v>
          </cell>
          <cell r="AJ601">
            <v>9</v>
          </cell>
        </row>
        <row r="602">
          <cell r="A602" t="str">
            <v>1303</v>
          </cell>
          <cell r="B602" t="str">
            <v>130301201</v>
          </cell>
          <cell r="D602" t="str">
            <v>1303012</v>
          </cell>
          <cell r="E602" t="str">
            <v>1340</v>
          </cell>
          <cell r="F602" t="str">
            <v>13</v>
          </cell>
          <cell r="G602">
            <v>502.08702400999999</v>
          </cell>
          <cell r="H602">
            <v>511.04362405000001</v>
          </cell>
          <cell r="I602">
            <v>506.99457321</v>
          </cell>
          <cell r="J602">
            <v>41.284403670000003</v>
          </cell>
          <cell r="K602">
            <v>26.285714289999998</v>
          </cell>
          <cell r="L602">
            <v>7.571988450000001</v>
          </cell>
          <cell r="M602">
            <v>8.0580107999999999</v>
          </cell>
          <cell r="N602">
            <v>20.74856853</v>
          </cell>
          <cell r="O602">
            <v>46.003</v>
          </cell>
          <cell r="P602">
            <v>8.0817842100000004</v>
          </cell>
          <cell r="Q602">
            <v>68.400000000000006</v>
          </cell>
          <cell r="R602">
            <v>43.830017349999999</v>
          </cell>
          <cell r="S602">
            <v>17.600000000000001</v>
          </cell>
          <cell r="T602">
            <v>7.9189924899999991</v>
          </cell>
          <cell r="U602">
            <v>7.2984451000000004</v>
          </cell>
          <cell r="V602">
            <v>7.4821189199999996</v>
          </cell>
          <cell r="W602">
            <v>57.3</v>
          </cell>
          <cell r="X602">
            <v>82.9</v>
          </cell>
          <cell r="Y602">
            <v>37.1</v>
          </cell>
          <cell r="Z602">
            <v>28.2</v>
          </cell>
          <cell r="AA602">
            <v>20.399999999999999</v>
          </cell>
          <cell r="AB602">
            <v>7.7231200900000001</v>
          </cell>
          <cell r="AC602">
            <v>0.95939485000000002</v>
          </cell>
          <cell r="AD602">
            <v>272.52</v>
          </cell>
          <cell r="AE602">
            <v>63.464494109999997</v>
          </cell>
          <cell r="AF602">
            <v>67.985500000000002</v>
          </cell>
          <cell r="AG602">
            <v>0.3138941173265587</v>
          </cell>
          <cell r="AH602">
            <v>6.1</v>
          </cell>
          <cell r="AI602">
            <v>51310</v>
          </cell>
          <cell r="AJ602">
            <v>9</v>
          </cell>
        </row>
        <row r="603">
          <cell r="A603" t="str">
            <v>1303</v>
          </cell>
          <cell r="B603" t="str">
            <v>130301401</v>
          </cell>
          <cell r="D603" t="str">
            <v>1303014</v>
          </cell>
          <cell r="E603" t="str">
            <v>1340</v>
          </cell>
          <cell r="F603" t="str">
            <v>13</v>
          </cell>
          <cell r="G603">
            <v>502.08702400999999</v>
          </cell>
          <cell r="H603">
            <v>511.04362405000001</v>
          </cell>
          <cell r="I603">
            <v>506.99457321</v>
          </cell>
          <cell r="J603">
            <v>41.284403670000003</v>
          </cell>
          <cell r="K603">
            <v>26.285714289999998</v>
          </cell>
          <cell r="L603">
            <v>9.3242046300000005</v>
          </cell>
          <cell r="M603">
            <v>10.27080071</v>
          </cell>
          <cell r="N603">
            <v>20.74856853</v>
          </cell>
          <cell r="O603">
            <v>46.003</v>
          </cell>
          <cell r="P603">
            <v>10.19630641</v>
          </cell>
          <cell r="Q603">
            <v>68.400000000000006</v>
          </cell>
          <cell r="R603">
            <v>43.830017349999999</v>
          </cell>
          <cell r="S603">
            <v>17.600000000000001</v>
          </cell>
          <cell r="T603">
            <v>9.4112383099999999</v>
          </cell>
          <cell r="U603">
            <v>9.8052129800000003</v>
          </cell>
          <cell r="V603">
            <v>9.4568878999999999</v>
          </cell>
          <cell r="W603">
            <v>57.3</v>
          </cell>
          <cell r="X603">
            <v>82.9</v>
          </cell>
          <cell r="Y603">
            <v>37.1</v>
          </cell>
          <cell r="Z603">
            <v>28.2</v>
          </cell>
          <cell r="AA603">
            <v>20.399999999999999</v>
          </cell>
          <cell r="AB603">
            <v>9.4120559799999999</v>
          </cell>
          <cell r="AC603">
            <v>7.5784299999999999E-2</v>
          </cell>
          <cell r="AD603">
            <v>272.52</v>
          </cell>
          <cell r="AE603">
            <v>63.464494109999997</v>
          </cell>
          <cell r="AF603">
            <v>67.985500000000002</v>
          </cell>
          <cell r="AG603">
            <v>1</v>
          </cell>
          <cell r="AH603">
            <v>6.1</v>
          </cell>
          <cell r="AI603">
            <v>51310</v>
          </cell>
          <cell r="AJ603">
            <v>9</v>
          </cell>
        </row>
        <row r="604">
          <cell r="A604" t="str">
            <v>1303</v>
          </cell>
          <cell r="B604" t="str">
            <v>130301601</v>
          </cell>
          <cell r="C604" t="str">
            <v>320</v>
          </cell>
          <cell r="D604" t="str">
            <v>1303016</v>
          </cell>
          <cell r="E604" t="str">
            <v>1340</v>
          </cell>
          <cell r="F604" t="str">
            <v>13</v>
          </cell>
          <cell r="G604">
            <v>502.08702400999999</v>
          </cell>
          <cell r="H604">
            <v>511.04362405000001</v>
          </cell>
          <cell r="I604">
            <v>506.99457321</v>
          </cell>
          <cell r="J604">
            <v>41.284403670000003</v>
          </cell>
          <cell r="K604">
            <v>26.285714289999998</v>
          </cell>
          <cell r="L604">
            <v>9.1954297599999997</v>
          </cell>
          <cell r="M604">
            <v>9.5665452099999992</v>
          </cell>
          <cell r="N604">
            <v>20.74856853</v>
          </cell>
          <cell r="O604">
            <v>46.003</v>
          </cell>
          <cell r="P604">
            <v>9.5619123199999994</v>
          </cell>
          <cell r="Q604">
            <v>68.400000000000006</v>
          </cell>
          <cell r="R604">
            <v>57.122061219999999</v>
          </cell>
          <cell r="S604">
            <v>17.600000000000001</v>
          </cell>
          <cell r="T604">
            <v>9.5282121199999992</v>
          </cell>
          <cell r="U604">
            <v>9.33423801</v>
          </cell>
          <cell r="V604">
            <v>9.3503631499999997</v>
          </cell>
          <cell r="W604">
            <v>57.3</v>
          </cell>
          <cell r="X604">
            <v>82.9</v>
          </cell>
          <cell r="Y604">
            <v>37.1</v>
          </cell>
          <cell r="Z604">
            <v>28.2</v>
          </cell>
          <cell r="AA604">
            <v>20.399999999999999</v>
          </cell>
          <cell r="AB604">
            <v>9.4303590499999999</v>
          </cell>
          <cell r="AC604">
            <v>0.47771152</v>
          </cell>
          <cell r="AD604">
            <v>272.52</v>
          </cell>
          <cell r="AE604">
            <v>63.464494109999997</v>
          </cell>
          <cell r="AF604">
            <v>68.044988119999999</v>
          </cell>
          <cell r="AG604">
            <v>0.29192216877736887</v>
          </cell>
          <cell r="AH604">
            <v>6.1</v>
          </cell>
          <cell r="AI604">
            <v>51310</v>
          </cell>
          <cell r="AJ604">
            <v>9</v>
          </cell>
        </row>
        <row r="605">
          <cell r="A605" t="str">
            <v>1303</v>
          </cell>
          <cell r="B605" t="str">
            <v>130301801</v>
          </cell>
          <cell r="D605" t="str">
            <v>1303018</v>
          </cell>
          <cell r="E605" t="str">
            <v>1340</v>
          </cell>
          <cell r="F605" t="str">
            <v>13</v>
          </cell>
          <cell r="G605">
            <v>502.08702400999999</v>
          </cell>
          <cell r="H605">
            <v>511.04362405000001</v>
          </cell>
          <cell r="I605">
            <v>506.99457321</v>
          </cell>
          <cell r="J605">
            <v>41.284403670000003</v>
          </cell>
          <cell r="K605">
            <v>26.285714289999998</v>
          </cell>
          <cell r="L605">
            <v>8.9813044899999994</v>
          </cell>
          <cell r="M605">
            <v>10.809687540000001</v>
          </cell>
          <cell r="N605">
            <v>20.74856853</v>
          </cell>
          <cell r="O605">
            <v>46.003</v>
          </cell>
          <cell r="P605">
            <v>10.81977828</v>
          </cell>
          <cell r="Q605">
            <v>68.400000000000006</v>
          </cell>
          <cell r="R605">
            <v>43.830017349999999</v>
          </cell>
          <cell r="S605">
            <v>17.600000000000001</v>
          </cell>
          <cell r="T605">
            <v>9.2919203600000007</v>
          </cell>
          <cell r="U605">
            <v>8.9568664699999996</v>
          </cell>
          <cell r="V605">
            <v>8.9568664699999996</v>
          </cell>
          <cell r="W605">
            <v>57.3</v>
          </cell>
          <cell r="X605">
            <v>82.9</v>
          </cell>
          <cell r="Y605">
            <v>37.1</v>
          </cell>
          <cell r="Z605">
            <v>28.2</v>
          </cell>
          <cell r="AA605">
            <v>20.399999999999999</v>
          </cell>
          <cell r="AB605">
            <v>9.1171279900000002</v>
          </cell>
          <cell r="AC605">
            <v>0.29192474000000002</v>
          </cell>
          <cell r="AD605">
            <v>272.52</v>
          </cell>
          <cell r="AE605">
            <v>63.464494109999997</v>
          </cell>
          <cell r="AF605">
            <v>67.985500000000002</v>
          </cell>
          <cell r="AG605">
            <v>0.29778503825611757</v>
          </cell>
          <cell r="AH605">
            <v>6.1</v>
          </cell>
          <cell r="AI605">
            <v>51310</v>
          </cell>
          <cell r="AJ605">
            <v>9</v>
          </cell>
        </row>
        <row r="606">
          <cell r="A606" t="str">
            <v>1304</v>
          </cell>
          <cell r="B606" t="str">
            <v>130400101</v>
          </cell>
          <cell r="C606" t="str">
            <v>310</v>
          </cell>
          <cell r="D606" t="str">
            <v>1304001</v>
          </cell>
          <cell r="E606" t="str">
            <v>1340</v>
          </cell>
          <cell r="F606" t="str">
            <v>13</v>
          </cell>
          <cell r="G606">
            <v>502.08702400999999</v>
          </cell>
          <cell r="H606">
            <v>511.04362405000001</v>
          </cell>
          <cell r="I606">
            <v>506.99457321</v>
          </cell>
          <cell r="J606">
            <v>41.284403670000003</v>
          </cell>
          <cell r="K606">
            <v>26.285714289999998</v>
          </cell>
          <cell r="L606">
            <v>9.2905369100000001</v>
          </cell>
          <cell r="M606">
            <v>10.781473950000001</v>
          </cell>
          <cell r="N606">
            <v>20.74856853</v>
          </cell>
          <cell r="O606">
            <v>46.003</v>
          </cell>
          <cell r="P606">
            <v>10.788493989999999</v>
          </cell>
          <cell r="Q606">
            <v>68.400000000000006</v>
          </cell>
          <cell r="R606">
            <v>41.380138530000004</v>
          </cell>
          <cell r="S606">
            <v>14.4</v>
          </cell>
          <cell r="T606">
            <v>10.756625469999999</v>
          </cell>
          <cell r="U606">
            <v>9.9715199600000002</v>
          </cell>
          <cell r="V606">
            <v>9.3915780099999999</v>
          </cell>
          <cell r="W606">
            <v>57.3</v>
          </cell>
          <cell r="X606">
            <v>82.9</v>
          </cell>
          <cell r="Y606">
            <v>37.1</v>
          </cell>
          <cell r="Z606">
            <v>28.2</v>
          </cell>
          <cell r="AA606">
            <v>20.399999999999999</v>
          </cell>
          <cell r="AB606">
            <v>10.67996434</v>
          </cell>
          <cell r="AC606">
            <v>0.19626825000000001</v>
          </cell>
          <cell r="AD606">
            <v>272.52</v>
          </cell>
          <cell r="AE606">
            <v>63.464494109999997</v>
          </cell>
          <cell r="AF606">
            <v>66.789500000000004</v>
          </cell>
          <cell r="AG606">
            <v>0.36363635999999999</v>
          </cell>
          <cell r="AH606">
            <v>6.1</v>
          </cell>
          <cell r="AI606">
            <v>51310</v>
          </cell>
          <cell r="AJ606">
            <v>9</v>
          </cell>
        </row>
        <row r="607">
          <cell r="A607" t="str">
            <v>1304</v>
          </cell>
          <cell r="B607" t="str">
            <v>130400401</v>
          </cell>
          <cell r="D607" t="str">
            <v>1304004</v>
          </cell>
          <cell r="E607" t="str">
            <v>1340</v>
          </cell>
          <cell r="F607" t="str">
            <v>13</v>
          </cell>
          <cell r="G607">
            <v>502.08702400999999</v>
          </cell>
          <cell r="H607">
            <v>511.04362405000001</v>
          </cell>
          <cell r="I607">
            <v>506.99457321</v>
          </cell>
          <cell r="J607">
            <v>41.284403670000003</v>
          </cell>
          <cell r="K607">
            <v>26.285714289999998</v>
          </cell>
          <cell r="L607">
            <v>9.2297507700000008</v>
          </cell>
          <cell r="M607">
            <v>10.2127354</v>
          </cell>
          <cell r="N607">
            <v>20.74856853</v>
          </cell>
          <cell r="O607">
            <v>46.003</v>
          </cell>
          <cell r="P607">
            <v>10.07065317</v>
          </cell>
          <cell r="Q607">
            <v>68.400000000000006</v>
          </cell>
          <cell r="R607">
            <v>43.830017349999999</v>
          </cell>
          <cell r="S607">
            <v>17.600000000000001</v>
          </cell>
          <cell r="T607">
            <v>10.060918559999999</v>
          </cell>
          <cell r="U607">
            <v>9.8345125400000004</v>
          </cell>
          <cell r="V607">
            <v>9.26804308</v>
          </cell>
          <cell r="W607">
            <v>57.3</v>
          </cell>
          <cell r="X607">
            <v>82.9</v>
          </cell>
          <cell r="Y607">
            <v>37.1</v>
          </cell>
          <cell r="Z607">
            <v>28.2</v>
          </cell>
          <cell r="AA607">
            <v>20.399999999999999</v>
          </cell>
          <cell r="AB607">
            <v>9.2651126099999992</v>
          </cell>
          <cell r="AC607">
            <v>3.9373409999999998E-2</v>
          </cell>
          <cell r="AD607">
            <v>272.52</v>
          </cell>
          <cell r="AE607">
            <v>63.464494109999997</v>
          </cell>
          <cell r="AF607">
            <v>66.789500000000004</v>
          </cell>
          <cell r="AG607">
            <v>0.27945622595536468</v>
          </cell>
          <cell r="AH607">
            <v>6.1</v>
          </cell>
          <cell r="AI607">
            <v>51310</v>
          </cell>
          <cell r="AJ607">
            <v>9</v>
          </cell>
        </row>
        <row r="608">
          <cell r="A608" t="str">
            <v>1304</v>
          </cell>
          <cell r="B608" t="str">
            <v>130400501</v>
          </cell>
          <cell r="D608" t="str">
            <v>1304005</v>
          </cell>
          <cell r="E608" t="str">
            <v>1340</v>
          </cell>
          <cell r="F608" t="str">
            <v>13</v>
          </cell>
          <cell r="G608">
            <v>502.08702400999999</v>
          </cell>
          <cell r="H608">
            <v>511.04362405000001</v>
          </cell>
          <cell r="I608">
            <v>506.99457321</v>
          </cell>
          <cell r="J608">
            <v>41.284403670000003</v>
          </cell>
          <cell r="K608">
            <v>26.285714289999998</v>
          </cell>
          <cell r="L608">
            <v>7.9631120600000003</v>
          </cell>
          <cell r="M608">
            <v>10.705915060000001</v>
          </cell>
          <cell r="N608">
            <v>20.74856853</v>
          </cell>
          <cell r="O608">
            <v>46.003</v>
          </cell>
          <cell r="P608">
            <v>9.8836419200000005</v>
          </cell>
          <cell r="Q608">
            <v>68.400000000000006</v>
          </cell>
          <cell r="R608">
            <v>43.830017349999999</v>
          </cell>
          <cell r="S608">
            <v>17.600000000000001</v>
          </cell>
          <cell r="T608">
            <v>10.241708259999999</v>
          </cell>
          <cell r="U608">
            <v>10.06023486</v>
          </cell>
          <cell r="V608">
            <v>7.9631120600000003</v>
          </cell>
          <cell r="W608">
            <v>57.3</v>
          </cell>
          <cell r="X608">
            <v>82.9</v>
          </cell>
          <cell r="Y608">
            <v>37.1</v>
          </cell>
          <cell r="Z608">
            <v>28.2</v>
          </cell>
          <cell r="AA608">
            <v>20.399999999999999</v>
          </cell>
          <cell r="AB608">
            <v>7.9631120600000003</v>
          </cell>
          <cell r="AC608">
            <v>0.82908919000000003</v>
          </cell>
          <cell r="AD608">
            <v>272.52</v>
          </cell>
          <cell r="AE608">
            <v>63.464494109999997</v>
          </cell>
          <cell r="AF608">
            <v>66.789500000000004</v>
          </cell>
          <cell r="AG608">
            <v>0.28750871610480822</v>
          </cell>
          <cell r="AH608">
            <v>6.1</v>
          </cell>
          <cell r="AI608">
            <v>51310</v>
          </cell>
          <cell r="AJ608">
            <v>9</v>
          </cell>
        </row>
        <row r="609">
          <cell r="A609" t="str">
            <v>1304</v>
          </cell>
          <cell r="B609" t="str">
            <v>130400601</v>
          </cell>
          <cell r="D609" t="str">
            <v>1304006</v>
          </cell>
          <cell r="E609" t="str">
            <v>1340</v>
          </cell>
          <cell r="F609" t="str">
            <v>13</v>
          </cell>
          <cell r="G609">
            <v>502.08702400999999</v>
          </cell>
          <cell r="H609">
            <v>511.04362405000001</v>
          </cell>
          <cell r="I609">
            <v>506.99457321</v>
          </cell>
          <cell r="J609">
            <v>41.284403670000003</v>
          </cell>
          <cell r="K609">
            <v>26.285714289999998</v>
          </cell>
          <cell r="L609">
            <v>9.5190008499999994</v>
          </cell>
          <cell r="M609">
            <v>10.8121291</v>
          </cell>
          <cell r="N609">
            <v>20.74856853</v>
          </cell>
          <cell r="O609">
            <v>46.003</v>
          </cell>
          <cell r="P609">
            <v>10.269761280000001</v>
          </cell>
          <cell r="Q609">
            <v>68.400000000000006</v>
          </cell>
          <cell r="R609">
            <v>43.830017349999999</v>
          </cell>
          <cell r="S609">
            <v>17.600000000000001</v>
          </cell>
          <cell r="T609">
            <v>10.69657056</v>
          </cell>
          <cell r="U609">
            <v>10.056723529999999</v>
          </cell>
          <cell r="V609">
            <v>9.5949222699999996</v>
          </cell>
          <cell r="W609">
            <v>57.3</v>
          </cell>
          <cell r="X609">
            <v>82.9</v>
          </cell>
          <cell r="Y609">
            <v>37.1</v>
          </cell>
          <cell r="Z609">
            <v>28.2</v>
          </cell>
          <cell r="AA609">
            <v>20.399999999999999</v>
          </cell>
          <cell r="AB609">
            <v>9.7565524400000001</v>
          </cell>
          <cell r="AC609">
            <v>0</v>
          </cell>
          <cell r="AD609">
            <v>272.52</v>
          </cell>
          <cell r="AE609">
            <v>63.464494109999997</v>
          </cell>
          <cell r="AF609">
            <v>66.789500000000004</v>
          </cell>
          <cell r="AG609">
            <v>0.28856967586065901</v>
          </cell>
          <cell r="AH609">
            <v>6.1</v>
          </cell>
          <cell r="AI609">
            <v>51310</v>
          </cell>
          <cell r="AJ609">
            <v>9</v>
          </cell>
        </row>
        <row r="610">
          <cell r="A610" t="str">
            <v>1304</v>
          </cell>
          <cell r="B610" t="str">
            <v>130400801</v>
          </cell>
          <cell r="D610" t="str">
            <v>1304008</v>
          </cell>
          <cell r="E610" t="str">
            <v>1340</v>
          </cell>
          <cell r="F610" t="str">
            <v>13</v>
          </cell>
          <cell r="G610">
            <v>502.08702400999999</v>
          </cell>
          <cell r="H610">
            <v>511.04362405000001</v>
          </cell>
          <cell r="I610">
            <v>506.99457321</v>
          </cell>
          <cell r="J610">
            <v>41.284403670000003</v>
          </cell>
          <cell r="K610">
            <v>26.285714289999998</v>
          </cell>
          <cell r="L610">
            <v>9.5097039500000005</v>
          </cell>
          <cell r="M610">
            <v>10.81977828</v>
          </cell>
          <cell r="N610">
            <v>20.74856853</v>
          </cell>
          <cell r="O610">
            <v>46.003</v>
          </cell>
          <cell r="P610">
            <v>9.5669653100000005</v>
          </cell>
          <cell r="Q610">
            <v>68.400000000000006</v>
          </cell>
          <cell r="R610">
            <v>43.830017349999999</v>
          </cell>
          <cell r="S610">
            <v>17.600000000000001</v>
          </cell>
          <cell r="T610">
            <v>10.5680552</v>
          </cell>
          <cell r="U610">
            <v>10.45567582</v>
          </cell>
          <cell r="V610">
            <v>9.7029001899999994</v>
          </cell>
          <cell r="W610">
            <v>57.3</v>
          </cell>
          <cell r="X610">
            <v>82.9</v>
          </cell>
          <cell r="Y610">
            <v>37.1</v>
          </cell>
          <cell r="Z610">
            <v>28.2</v>
          </cell>
          <cell r="AA610">
            <v>20.399999999999999</v>
          </cell>
          <cell r="AB610">
            <v>9.7698990200000004</v>
          </cell>
          <cell r="AC610">
            <v>0.19081092999999999</v>
          </cell>
          <cell r="AD610">
            <v>272.52</v>
          </cell>
          <cell r="AE610">
            <v>63.464494109999997</v>
          </cell>
          <cell r="AF610">
            <v>66.789500000000004</v>
          </cell>
          <cell r="AG610">
            <v>0.22344314543790178</v>
          </cell>
          <cell r="AH610">
            <v>6.1</v>
          </cell>
          <cell r="AI610">
            <v>51310</v>
          </cell>
          <cell r="AJ610">
            <v>9</v>
          </cell>
        </row>
        <row r="611">
          <cell r="A611" t="str">
            <v>1304</v>
          </cell>
          <cell r="B611" t="str">
            <v>130401101</v>
          </cell>
          <cell r="D611" t="str">
            <v>1304011</v>
          </cell>
          <cell r="E611" t="str">
            <v>1340</v>
          </cell>
          <cell r="F611" t="str">
            <v>13</v>
          </cell>
          <cell r="G611">
            <v>502.08702400999999</v>
          </cell>
          <cell r="H611">
            <v>511.04362405000001</v>
          </cell>
          <cell r="I611">
            <v>506.99457321</v>
          </cell>
          <cell r="J611">
            <v>41.284403670000003</v>
          </cell>
          <cell r="K611">
            <v>26.285714289999998</v>
          </cell>
          <cell r="L611">
            <v>9.3013686700000004</v>
          </cell>
          <cell r="M611">
            <v>10.550014709999999</v>
          </cell>
          <cell r="N611">
            <v>20.74856853</v>
          </cell>
          <cell r="O611">
            <v>46.003</v>
          </cell>
          <cell r="P611">
            <v>9.4223016299999998</v>
          </cell>
          <cell r="Q611">
            <v>68.400000000000006</v>
          </cell>
          <cell r="R611">
            <v>43.830017349999999</v>
          </cell>
          <cell r="S611">
            <v>17.600000000000001</v>
          </cell>
          <cell r="T611">
            <v>9.8867990700000004</v>
          </cell>
          <cell r="U611">
            <v>10.168195219999999</v>
          </cell>
          <cell r="V611">
            <v>9.4053313299999992</v>
          </cell>
          <cell r="W611">
            <v>57.3</v>
          </cell>
          <cell r="X611">
            <v>82.9</v>
          </cell>
          <cell r="Y611">
            <v>37.1</v>
          </cell>
          <cell r="Z611">
            <v>28.2</v>
          </cell>
          <cell r="AA611">
            <v>20.399999999999999</v>
          </cell>
          <cell r="AB611">
            <v>9.5531496300000001</v>
          </cell>
          <cell r="AC611">
            <v>0.34029187999999999</v>
          </cell>
          <cell r="AD611">
            <v>272.52</v>
          </cell>
          <cell r="AE611">
            <v>63.464494109999997</v>
          </cell>
          <cell r="AF611">
            <v>66.796853089999999</v>
          </cell>
          <cell r="AG611">
            <v>0.27697566455178235</v>
          </cell>
          <cell r="AH611">
            <v>6.1</v>
          </cell>
          <cell r="AI611">
            <v>51310</v>
          </cell>
          <cell r="AJ611">
            <v>9</v>
          </cell>
        </row>
        <row r="612">
          <cell r="A612" t="str">
            <v>1304</v>
          </cell>
          <cell r="B612" t="str">
            <v>130401301</v>
          </cell>
          <cell r="D612" t="str">
            <v>1304013</v>
          </cell>
          <cell r="E612" t="str">
            <v>1340</v>
          </cell>
          <cell r="F612" t="str">
            <v>13</v>
          </cell>
          <cell r="G612">
            <v>502.08702400999999</v>
          </cell>
          <cell r="H612">
            <v>511.04362405000001</v>
          </cell>
          <cell r="I612">
            <v>506.99457321</v>
          </cell>
          <cell r="J612">
            <v>41.284403670000003</v>
          </cell>
          <cell r="K612">
            <v>26.285714289999998</v>
          </cell>
          <cell r="L612">
            <v>8.8614918599999992</v>
          </cell>
          <cell r="M612">
            <v>10.440740870000001</v>
          </cell>
          <cell r="N612">
            <v>20.74856853</v>
          </cell>
          <cell r="O612">
            <v>46.003</v>
          </cell>
          <cell r="P612">
            <v>8.9438978000000002</v>
          </cell>
          <cell r="Q612">
            <v>68.400000000000006</v>
          </cell>
          <cell r="R612">
            <v>43.830017349999999</v>
          </cell>
          <cell r="S612">
            <v>17.600000000000001</v>
          </cell>
          <cell r="T612">
            <v>10.53169613</v>
          </cell>
          <cell r="U612">
            <v>10.62459031</v>
          </cell>
          <cell r="V612">
            <v>9.6233105800000001</v>
          </cell>
          <cell r="W612">
            <v>57.3</v>
          </cell>
          <cell r="X612">
            <v>82.9</v>
          </cell>
          <cell r="Y612">
            <v>37.1</v>
          </cell>
          <cell r="Z612">
            <v>28.2</v>
          </cell>
          <cell r="AA612">
            <v>20.399999999999999</v>
          </cell>
          <cell r="AB612">
            <v>9.8223317300000001</v>
          </cell>
          <cell r="AC612">
            <v>0.21188017000000001</v>
          </cell>
          <cell r="AD612">
            <v>272.52</v>
          </cell>
          <cell r="AE612">
            <v>63.464494109999997</v>
          </cell>
          <cell r="AF612">
            <v>66.789500000000004</v>
          </cell>
          <cell r="AG612">
            <v>0.26963771494563205</v>
          </cell>
          <cell r="AH612">
            <v>6.1</v>
          </cell>
          <cell r="AI612">
            <v>51310</v>
          </cell>
          <cell r="AJ612">
            <v>9</v>
          </cell>
        </row>
        <row r="613">
          <cell r="A613" t="str">
            <v>1304</v>
          </cell>
          <cell r="B613" t="str">
            <v>130401401</v>
          </cell>
          <cell r="D613" t="str">
            <v>1304014</v>
          </cell>
          <cell r="E613" t="str">
            <v>1340</v>
          </cell>
          <cell r="F613" t="str">
            <v>13</v>
          </cell>
          <cell r="G613">
            <v>502.08702400999999</v>
          </cell>
          <cell r="H613">
            <v>511.04362405000001</v>
          </cell>
          <cell r="I613">
            <v>506.99457321</v>
          </cell>
          <cell r="J613">
            <v>41.284403670000003</v>
          </cell>
          <cell r="K613">
            <v>26.285714289999998</v>
          </cell>
          <cell r="L613">
            <v>8.9428530100000003</v>
          </cell>
          <cell r="M613">
            <v>9.3914945799999998</v>
          </cell>
          <cell r="N613">
            <v>20.74856853</v>
          </cell>
          <cell r="O613">
            <v>46.003</v>
          </cell>
          <cell r="P613">
            <v>9.7928352800000003</v>
          </cell>
          <cell r="Q613">
            <v>68.400000000000006</v>
          </cell>
          <cell r="R613">
            <v>43.830017349999999</v>
          </cell>
          <cell r="S613">
            <v>17.600000000000001</v>
          </cell>
          <cell r="T613">
            <v>10.736287969999999</v>
          </cell>
          <cell r="U613">
            <v>10.16307874</v>
          </cell>
          <cell r="V613">
            <v>8.7957336099999992</v>
          </cell>
          <cell r="W613">
            <v>57.3</v>
          </cell>
          <cell r="X613">
            <v>82.9</v>
          </cell>
          <cell r="Y613">
            <v>37.1</v>
          </cell>
          <cell r="Z613">
            <v>28.2</v>
          </cell>
          <cell r="AA613">
            <v>20.399999999999999</v>
          </cell>
          <cell r="AB613">
            <v>10.25913197</v>
          </cell>
          <cell r="AC613">
            <v>0.15234281</v>
          </cell>
          <cell r="AD613">
            <v>272.52</v>
          </cell>
          <cell r="AE613">
            <v>63.464494109999997</v>
          </cell>
          <cell r="AF613">
            <v>66.798544870000001</v>
          </cell>
          <cell r="AG613">
            <v>0.30259358764072891</v>
          </cell>
          <cell r="AH613">
            <v>6.1</v>
          </cell>
          <cell r="AI613">
            <v>51310</v>
          </cell>
          <cell r="AJ613">
            <v>9</v>
          </cell>
        </row>
        <row r="614">
          <cell r="A614" t="str">
            <v>1304</v>
          </cell>
          <cell r="B614" t="str">
            <v>130401601</v>
          </cell>
          <cell r="D614" t="str">
            <v>1304016</v>
          </cell>
          <cell r="E614" t="str">
            <v>1340</v>
          </cell>
          <cell r="F614" t="str">
            <v>13</v>
          </cell>
          <cell r="G614">
            <v>502.08702400999999</v>
          </cell>
          <cell r="H614">
            <v>511.04362405000001</v>
          </cell>
          <cell r="I614">
            <v>506.99457321</v>
          </cell>
          <cell r="J614">
            <v>41.284403670000003</v>
          </cell>
          <cell r="K614">
            <v>26.285714289999998</v>
          </cell>
          <cell r="L614">
            <v>9.8799118200000002</v>
          </cell>
          <cell r="M614">
            <v>10.2803817</v>
          </cell>
          <cell r="N614">
            <v>20.74856853</v>
          </cell>
          <cell r="O614">
            <v>46.003</v>
          </cell>
          <cell r="P614">
            <v>10.701107349999999</v>
          </cell>
          <cell r="Q614">
            <v>68.400000000000006</v>
          </cell>
          <cell r="R614">
            <v>43.830017349999999</v>
          </cell>
          <cell r="S614">
            <v>17.600000000000001</v>
          </cell>
          <cell r="T614">
            <v>10.79139939</v>
          </cell>
          <cell r="U614">
            <v>10.31437129</v>
          </cell>
          <cell r="V614">
            <v>9.9728270299999995</v>
          </cell>
          <cell r="W614">
            <v>57.3</v>
          </cell>
          <cell r="X614">
            <v>82.9</v>
          </cell>
          <cell r="Y614">
            <v>37.1</v>
          </cell>
          <cell r="Z614">
            <v>28.2</v>
          </cell>
          <cell r="AA614">
            <v>20.399999999999999</v>
          </cell>
          <cell r="AB614">
            <v>10.624225579999999</v>
          </cell>
          <cell r="AC614">
            <v>0</v>
          </cell>
          <cell r="AD614">
            <v>272.52</v>
          </cell>
          <cell r="AE614">
            <v>63.464494109999997</v>
          </cell>
          <cell r="AF614">
            <v>67.771307770000007</v>
          </cell>
          <cell r="AG614">
            <v>0.31064711288825136</v>
          </cell>
          <cell r="AH614">
            <v>6.1</v>
          </cell>
          <cell r="AI614">
            <v>51310</v>
          </cell>
          <cell r="AJ614">
            <v>9</v>
          </cell>
        </row>
        <row r="615">
          <cell r="A615" t="str">
            <v>1304</v>
          </cell>
          <cell r="B615" t="str">
            <v>130401801</v>
          </cell>
          <cell r="D615" t="str">
            <v>1304018</v>
          </cell>
          <cell r="E615" t="str">
            <v>1340</v>
          </cell>
          <cell r="F615" t="str">
            <v>13</v>
          </cell>
          <cell r="G615">
            <v>502.08702400999999</v>
          </cell>
          <cell r="H615">
            <v>511.04362405000001</v>
          </cell>
          <cell r="I615">
            <v>506.99457321</v>
          </cell>
          <cell r="J615">
            <v>41.284403670000003</v>
          </cell>
          <cell r="K615">
            <v>26.285714289999998</v>
          </cell>
          <cell r="L615">
            <v>9.5298844200000001</v>
          </cell>
          <cell r="M615">
            <v>9.9099168399999993</v>
          </cell>
          <cell r="N615">
            <v>20.74856853</v>
          </cell>
          <cell r="O615">
            <v>46.003</v>
          </cell>
          <cell r="P615">
            <v>10.00133995</v>
          </cell>
          <cell r="Q615">
            <v>68.400000000000006</v>
          </cell>
          <cell r="R615">
            <v>43.830017349999999</v>
          </cell>
          <cell r="S615">
            <v>17.600000000000001</v>
          </cell>
          <cell r="T615">
            <v>9.9684322400000003</v>
          </cell>
          <cell r="U615">
            <v>9.8059849700000008</v>
          </cell>
          <cell r="V615">
            <v>9.2963345700000009</v>
          </cell>
          <cell r="W615">
            <v>57.3</v>
          </cell>
          <cell r="X615">
            <v>82.9</v>
          </cell>
          <cell r="Y615">
            <v>37.1</v>
          </cell>
          <cell r="Z615">
            <v>28.2</v>
          </cell>
          <cell r="AA615">
            <v>20.399999999999999</v>
          </cell>
          <cell r="AB615">
            <v>9.8400683999999998</v>
          </cell>
          <cell r="AC615">
            <v>0.32077730999999998</v>
          </cell>
          <cell r="AD615">
            <v>272.52</v>
          </cell>
          <cell r="AE615">
            <v>63.464494109999997</v>
          </cell>
          <cell r="AF615">
            <v>67.859902820000002</v>
          </cell>
          <cell r="AG615">
            <v>0.24339878758243697</v>
          </cell>
          <cell r="AH615">
            <v>6.1</v>
          </cell>
          <cell r="AI615">
            <v>51310</v>
          </cell>
          <cell r="AJ615">
            <v>9</v>
          </cell>
        </row>
        <row r="616">
          <cell r="A616" t="str">
            <v>1304</v>
          </cell>
          <cell r="B616" t="str">
            <v>130402101</v>
          </cell>
          <cell r="D616" t="str">
            <v>1304021</v>
          </cell>
          <cell r="E616" t="str">
            <v>1340</v>
          </cell>
          <cell r="F616" t="str">
            <v>13</v>
          </cell>
          <cell r="G616">
            <v>502.08702400999999</v>
          </cell>
          <cell r="H616">
            <v>511.04362405000001</v>
          </cell>
          <cell r="I616">
            <v>506.99457321</v>
          </cell>
          <cell r="J616">
            <v>41.284403670000003</v>
          </cell>
          <cell r="K616">
            <v>26.285714289999998</v>
          </cell>
          <cell r="L616">
            <v>9.2894287799999997</v>
          </cell>
          <cell r="M616">
            <v>10.47350619</v>
          </cell>
          <cell r="N616">
            <v>20.74856853</v>
          </cell>
          <cell r="O616">
            <v>46.003</v>
          </cell>
          <cell r="P616">
            <v>10.10291202</v>
          </cell>
          <cell r="Q616">
            <v>68.400000000000006</v>
          </cell>
          <cell r="R616">
            <v>43.830017349999999</v>
          </cell>
          <cell r="S616">
            <v>17.600000000000001</v>
          </cell>
          <cell r="T616">
            <v>9.4580594599999994</v>
          </cell>
          <cell r="U616">
            <v>9.5740107900000009</v>
          </cell>
          <cell r="V616">
            <v>9.2698349400000009</v>
          </cell>
          <cell r="W616">
            <v>57.3</v>
          </cell>
          <cell r="X616">
            <v>82.9</v>
          </cell>
          <cell r="Y616">
            <v>37.1</v>
          </cell>
          <cell r="Z616">
            <v>28.2</v>
          </cell>
          <cell r="AA616">
            <v>20.399999999999999</v>
          </cell>
          <cell r="AB616">
            <v>9.1091931899999992</v>
          </cell>
          <cell r="AC616">
            <v>6.7301050000000001E-2</v>
          </cell>
          <cell r="AD616">
            <v>272.52</v>
          </cell>
          <cell r="AE616">
            <v>63.464494109999997</v>
          </cell>
          <cell r="AF616">
            <v>67.985500000000002</v>
          </cell>
          <cell r="AG616">
            <v>0.29768019920371602</v>
          </cell>
          <cell r="AH616">
            <v>6.1</v>
          </cell>
          <cell r="AI616">
            <v>51310</v>
          </cell>
          <cell r="AJ616">
            <v>9</v>
          </cell>
        </row>
        <row r="617">
          <cell r="A617" t="str">
            <v>1304</v>
          </cell>
          <cell r="B617" t="str">
            <v>130402201</v>
          </cell>
          <cell r="D617" t="str">
            <v>1304022</v>
          </cell>
          <cell r="E617" t="str">
            <v>1340</v>
          </cell>
          <cell r="F617" t="str">
            <v>13</v>
          </cell>
          <cell r="G617">
            <v>502.08702400999999</v>
          </cell>
          <cell r="H617">
            <v>511.04362405000001</v>
          </cell>
          <cell r="I617">
            <v>506.99457321</v>
          </cell>
          <cell r="J617">
            <v>41.284403670000003</v>
          </cell>
          <cell r="K617">
            <v>26.285714289999998</v>
          </cell>
          <cell r="L617">
            <v>8.3553799000000009</v>
          </cell>
          <cell r="M617">
            <v>10.380901160000001</v>
          </cell>
          <cell r="N617">
            <v>20.74856853</v>
          </cell>
          <cell r="O617">
            <v>46.003</v>
          </cell>
          <cell r="P617">
            <v>10.81977828</v>
          </cell>
          <cell r="Q617">
            <v>68.400000000000006</v>
          </cell>
          <cell r="R617">
            <v>43.830017349999999</v>
          </cell>
          <cell r="S617">
            <v>17.600000000000001</v>
          </cell>
          <cell r="T617">
            <v>9.6193990199999995</v>
          </cell>
          <cell r="U617">
            <v>8.0086981799999997</v>
          </cell>
          <cell r="V617">
            <v>8.0086981799999997</v>
          </cell>
          <cell r="W617">
            <v>57.3</v>
          </cell>
          <cell r="X617">
            <v>82.9</v>
          </cell>
          <cell r="Y617">
            <v>37.1</v>
          </cell>
          <cell r="Z617">
            <v>28.2</v>
          </cell>
          <cell r="AA617">
            <v>20.399999999999999</v>
          </cell>
          <cell r="AB617">
            <v>8.0086981799999997</v>
          </cell>
          <cell r="AC617">
            <v>0.86173678999999992</v>
          </cell>
          <cell r="AD617">
            <v>272.52</v>
          </cell>
          <cell r="AE617">
            <v>63.464494109999997</v>
          </cell>
          <cell r="AF617">
            <v>67.985500000000002</v>
          </cell>
          <cell r="AG617">
            <v>0.29841396415228594</v>
          </cell>
          <cell r="AH617">
            <v>6.1</v>
          </cell>
          <cell r="AI617">
            <v>51310</v>
          </cell>
          <cell r="AJ617">
            <v>9</v>
          </cell>
        </row>
        <row r="618">
          <cell r="A618" t="str">
            <v>1304</v>
          </cell>
          <cell r="B618" t="str">
            <v>130402401</v>
          </cell>
          <cell r="D618" t="str">
            <v>1304024</v>
          </cell>
          <cell r="E618" t="str">
            <v>1340</v>
          </cell>
          <cell r="F618" t="str">
            <v>13</v>
          </cell>
          <cell r="G618">
            <v>502.08702400999999</v>
          </cell>
          <cell r="H618">
            <v>511.04362405000001</v>
          </cell>
          <cell r="I618">
            <v>506.99457321</v>
          </cell>
          <cell r="J618">
            <v>41.284403670000003</v>
          </cell>
          <cell r="K618">
            <v>26.285714289999998</v>
          </cell>
          <cell r="L618">
            <v>9.05695607</v>
          </cell>
          <cell r="M618">
            <v>10.499628120000001</v>
          </cell>
          <cell r="N618">
            <v>20.74856853</v>
          </cell>
          <cell r="O618">
            <v>46.003</v>
          </cell>
          <cell r="P618">
            <v>10.81977828</v>
          </cell>
          <cell r="Q618">
            <v>68.400000000000006</v>
          </cell>
          <cell r="R618">
            <v>43.830017349999999</v>
          </cell>
          <cell r="S618">
            <v>17.600000000000001</v>
          </cell>
          <cell r="T618">
            <v>9.3995547899999998</v>
          </cell>
          <cell r="U618">
            <v>9.1676416199999995</v>
          </cell>
          <cell r="V618">
            <v>9.1720152600000002</v>
          </cell>
          <cell r="W618">
            <v>57.3</v>
          </cell>
          <cell r="X618">
            <v>82.9</v>
          </cell>
          <cell r="Y618">
            <v>37.1</v>
          </cell>
          <cell r="Z618">
            <v>28.2</v>
          </cell>
          <cell r="AA618">
            <v>20.399999999999999</v>
          </cell>
          <cell r="AB618">
            <v>9.24647942</v>
          </cell>
          <cell r="AC618">
            <v>0.11489371</v>
          </cell>
          <cell r="AD618">
            <v>272.52</v>
          </cell>
          <cell r="AE618">
            <v>63.464494109999997</v>
          </cell>
          <cell r="AF618">
            <v>68.03284773</v>
          </cell>
          <cell r="AG618">
            <v>0.27226736283317354</v>
          </cell>
          <cell r="AH618">
            <v>6.1</v>
          </cell>
          <cell r="AI618">
            <v>51310</v>
          </cell>
          <cell r="AJ618">
            <v>9</v>
          </cell>
        </row>
        <row r="619">
          <cell r="A619" t="str">
            <v>1304</v>
          </cell>
          <cell r="B619" t="str">
            <v>130402501</v>
          </cell>
          <cell r="D619" t="str">
            <v>1304025</v>
          </cell>
          <cell r="E619" t="str">
            <v>1340</v>
          </cell>
          <cell r="F619" t="str">
            <v>13</v>
          </cell>
          <cell r="G619">
            <v>502.08702400999999</v>
          </cell>
          <cell r="H619">
            <v>511.04362405000001</v>
          </cell>
          <cell r="I619">
            <v>506.99457321</v>
          </cell>
          <cell r="J619">
            <v>41.284403670000003</v>
          </cell>
          <cell r="K619">
            <v>26.285714289999998</v>
          </cell>
          <cell r="L619">
            <v>7.6207050899999995</v>
          </cell>
          <cell r="M619">
            <v>10.15510194</v>
          </cell>
          <cell r="N619">
            <v>20.74856853</v>
          </cell>
          <cell r="O619">
            <v>46.003</v>
          </cell>
          <cell r="P619">
            <v>10.81977828</v>
          </cell>
          <cell r="Q619">
            <v>68.400000000000006</v>
          </cell>
          <cell r="R619">
            <v>43.830017349999999</v>
          </cell>
          <cell r="S619">
            <v>17.600000000000001</v>
          </cell>
          <cell r="T619">
            <v>9.0597500100000001</v>
          </cell>
          <cell r="U619">
            <v>7.6943928000000001</v>
          </cell>
          <cell r="V619">
            <v>7.6943928000000001</v>
          </cell>
          <cell r="W619">
            <v>57.3</v>
          </cell>
          <cell r="X619">
            <v>82.9</v>
          </cell>
          <cell r="Y619">
            <v>37.1</v>
          </cell>
          <cell r="Z619">
            <v>28.2</v>
          </cell>
          <cell r="AA619">
            <v>20.399999999999999</v>
          </cell>
          <cell r="AB619">
            <v>7.6943928000000001</v>
          </cell>
          <cell r="AC619">
            <v>0.99037062999999992</v>
          </cell>
          <cell r="AD619">
            <v>272.52</v>
          </cell>
          <cell r="AE619">
            <v>63.464494109999997</v>
          </cell>
          <cell r="AF619">
            <v>67.985500000000002</v>
          </cell>
          <cell r="AG619">
            <v>0.27034514311183022</v>
          </cell>
          <cell r="AH619">
            <v>6.1</v>
          </cell>
          <cell r="AI619">
            <v>51310</v>
          </cell>
          <cell r="AJ619">
            <v>9</v>
          </cell>
        </row>
        <row r="620">
          <cell r="A620" t="str">
            <v>1305</v>
          </cell>
          <cell r="B620" t="str">
            <v>130500101</v>
          </cell>
          <cell r="D620" t="str">
            <v>1305001</v>
          </cell>
          <cell r="E620" t="str">
            <v>1330</v>
          </cell>
          <cell r="F620" t="str">
            <v>13</v>
          </cell>
          <cell r="G620">
            <v>502.08702400999999</v>
          </cell>
          <cell r="H620">
            <v>511.04362405000001</v>
          </cell>
          <cell r="I620">
            <v>506.99457321</v>
          </cell>
          <cell r="J620">
            <v>29.90654206</v>
          </cell>
          <cell r="K620">
            <v>21.624472569999998</v>
          </cell>
          <cell r="L620">
            <v>9.6630070799999999</v>
          </cell>
          <cell r="M620">
            <v>10.126271040000001</v>
          </cell>
          <cell r="N620">
            <v>21.680287440000001</v>
          </cell>
          <cell r="O620">
            <v>46.003</v>
          </cell>
          <cell r="P620">
            <v>9.8917185700000001</v>
          </cell>
          <cell r="Q620">
            <v>74.7</v>
          </cell>
          <cell r="R620">
            <v>43.830017349999999</v>
          </cell>
          <cell r="S620">
            <v>18</v>
          </cell>
          <cell r="T620">
            <v>10.59385588</v>
          </cell>
          <cell r="U620">
            <v>9.8650585300000007</v>
          </cell>
          <cell r="V620">
            <v>9.8561862799999993</v>
          </cell>
          <cell r="W620">
            <v>54.2</v>
          </cell>
          <cell r="X620">
            <v>80.8</v>
          </cell>
          <cell r="Y620">
            <v>36.9</v>
          </cell>
          <cell r="Z620">
            <v>34.799999999999997</v>
          </cell>
          <cell r="AA620">
            <v>30.4</v>
          </cell>
          <cell r="AB620">
            <v>9.7054633500000005</v>
          </cell>
          <cell r="AC620">
            <v>0</v>
          </cell>
          <cell r="AD620">
            <v>271.7</v>
          </cell>
          <cell r="AE620">
            <v>57.886597129999998</v>
          </cell>
          <cell r="AF620">
            <v>67.856499999999997</v>
          </cell>
          <cell r="AG620">
            <v>0.26327272346734348</v>
          </cell>
          <cell r="AH620">
            <v>5.8</v>
          </cell>
          <cell r="AI620">
            <v>49900</v>
          </cell>
          <cell r="AJ620">
            <v>9</v>
          </cell>
        </row>
        <row r="621">
          <cell r="A621" t="str">
            <v>1305</v>
          </cell>
          <cell r="B621" t="str">
            <v>130500401</v>
          </cell>
          <cell r="C621" t="str">
            <v>310</v>
          </cell>
          <cell r="D621" t="str">
            <v>1305004</v>
          </cell>
          <cell r="E621" t="str">
            <v>1330</v>
          </cell>
          <cell r="F621" t="str">
            <v>13</v>
          </cell>
          <cell r="G621">
            <v>502.08702400999999</v>
          </cell>
          <cell r="H621">
            <v>511.04362405000001</v>
          </cell>
          <cell r="I621">
            <v>506.99457321</v>
          </cell>
          <cell r="J621">
            <v>29.90654206</v>
          </cell>
          <cell r="K621">
            <v>21.624472569999998</v>
          </cell>
          <cell r="L621">
            <v>9.5551350199999998</v>
          </cell>
          <cell r="M621">
            <v>10.659891180000001</v>
          </cell>
          <cell r="N621">
            <v>21.680287440000001</v>
          </cell>
          <cell r="O621">
            <v>46.003</v>
          </cell>
          <cell r="P621">
            <v>9.9222111700000006</v>
          </cell>
          <cell r="Q621">
            <v>74.7</v>
          </cell>
          <cell r="R621">
            <v>41.380138530000004</v>
          </cell>
          <cell r="S621">
            <v>18</v>
          </cell>
          <cell r="T621">
            <v>9.6513656599999997</v>
          </cell>
          <cell r="U621">
            <v>9.5841083900000008</v>
          </cell>
          <cell r="V621">
            <v>9.5493807400000001</v>
          </cell>
          <cell r="W621">
            <v>54.2</v>
          </cell>
          <cell r="X621">
            <v>80.8</v>
          </cell>
          <cell r="Y621">
            <v>36.9</v>
          </cell>
          <cell r="Z621">
            <v>34.799999999999997</v>
          </cell>
          <cell r="AA621">
            <v>30.4</v>
          </cell>
          <cell r="AB621">
            <v>9.5265370100000002</v>
          </cell>
          <cell r="AC621">
            <v>0.28591475</v>
          </cell>
          <cell r="AD621">
            <v>271.7</v>
          </cell>
          <cell r="AE621">
            <v>57.886597129999998</v>
          </cell>
          <cell r="AF621">
            <v>67.856499999999997</v>
          </cell>
          <cell r="AG621">
            <v>0.32838616390884301</v>
          </cell>
          <cell r="AH621">
            <v>5.8</v>
          </cell>
          <cell r="AI621">
            <v>49900</v>
          </cell>
          <cell r="AJ621">
            <v>9</v>
          </cell>
        </row>
        <row r="622">
          <cell r="A622" t="str">
            <v>1305</v>
          </cell>
          <cell r="B622" t="str">
            <v>130500601</v>
          </cell>
          <cell r="C622" t="str">
            <v>310</v>
          </cell>
          <cell r="D622" t="str">
            <v>1305006</v>
          </cell>
          <cell r="E622" t="str">
            <v>1330</v>
          </cell>
          <cell r="F622" t="str">
            <v>13</v>
          </cell>
          <cell r="G622">
            <v>502.08702400999999</v>
          </cell>
          <cell r="H622">
            <v>511.04362405000001</v>
          </cell>
          <cell r="I622">
            <v>506.99457321</v>
          </cell>
          <cell r="J622">
            <v>29.90654206</v>
          </cell>
          <cell r="K622">
            <v>21.624472569999998</v>
          </cell>
          <cell r="L622">
            <v>8.8161118999999992</v>
          </cell>
          <cell r="M622">
            <v>10.535875730000001</v>
          </cell>
          <cell r="N622">
            <v>21.680287440000001</v>
          </cell>
          <cell r="O622">
            <v>46.003</v>
          </cell>
          <cell r="P622">
            <v>9.9929625600000005</v>
          </cell>
          <cell r="Q622">
            <v>74.7</v>
          </cell>
          <cell r="R622">
            <v>41.380138530000004</v>
          </cell>
          <cell r="S622">
            <v>18</v>
          </cell>
          <cell r="T622">
            <v>8.9789125999999992</v>
          </cell>
          <cell r="U622">
            <v>9.0346765999999992</v>
          </cell>
          <cell r="V622">
            <v>8.3841188399999993</v>
          </cell>
          <cell r="W622">
            <v>54.2</v>
          </cell>
          <cell r="X622">
            <v>80.8</v>
          </cell>
          <cell r="Y622">
            <v>36.9</v>
          </cell>
          <cell r="Z622">
            <v>34.799999999999997</v>
          </cell>
          <cell r="AA622">
            <v>30.4</v>
          </cell>
          <cell r="AB622">
            <v>8.7514744899999997</v>
          </cell>
          <cell r="AC622">
            <v>0.54516392999999996</v>
          </cell>
          <cell r="AD622">
            <v>271.7</v>
          </cell>
          <cell r="AE622">
            <v>57.886597129999998</v>
          </cell>
          <cell r="AF622">
            <v>67.856499999999997</v>
          </cell>
          <cell r="AG622">
            <v>1</v>
          </cell>
          <cell r="AH622">
            <v>5.8</v>
          </cell>
          <cell r="AI622">
            <v>49900</v>
          </cell>
          <cell r="AJ622">
            <v>9</v>
          </cell>
        </row>
        <row r="623">
          <cell r="A623" t="str">
            <v>1305</v>
          </cell>
          <cell r="B623" t="str">
            <v>130500701</v>
          </cell>
          <cell r="C623" t="str">
            <v>310</v>
          </cell>
          <cell r="D623" t="str">
            <v>1305007</v>
          </cell>
          <cell r="E623" t="str">
            <v>1330</v>
          </cell>
          <cell r="F623" t="str">
            <v>13</v>
          </cell>
          <cell r="G623">
            <v>502.08702400999999</v>
          </cell>
          <cell r="H623">
            <v>511.04362405000001</v>
          </cell>
          <cell r="I623">
            <v>506.99457321</v>
          </cell>
          <cell r="J623">
            <v>29.90654206</v>
          </cell>
          <cell r="K623">
            <v>21.624472569999998</v>
          </cell>
          <cell r="L623">
            <v>7.3031700500000003</v>
          </cell>
          <cell r="M623">
            <v>10.81977828</v>
          </cell>
          <cell r="N623">
            <v>21.680287440000001</v>
          </cell>
          <cell r="O623">
            <v>46.003</v>
          </cell>
          <cell r="P623">
            <v>9.8438967700000006</v>
          </cell>
          <cell r="Q623">
            <v>74.7</v>
          </cell>
          <cell r="R623">
            <v>41.380138530000004</v>
          </cell>
          <cell r="S623">
            <v>18</v>
          </cell>
          <cell r="T623">
            <v>7.7655690800000006</v>
          </cell>
          <cell r="U623">
            <v>7.6343372399999989</v>
          </cell>
          <cell r="V623">
            <v>7.29029288</v>
          </cell>
          <cell r="W623">
            <v>54.2</v>
          </cell>
          <cell r="X623">
            <v>80.8</v>
          </cell>
          <cell r="Y623">
            <v>36.9</v>
          </cell>
          <cell r="Z623">
            <v>34.799999999999997</v>
          </cell>
          <cell r="AA623">
            <v>30.4</v>
          </cell>
          <cell r="AB623">
            <v>7.46049031</v>
          </cell>
          <cell r="AC623">
            <v>0.97460102000000004</v>
          </cell>
          <cell r="AD623">
            <v>271.7</v>
          </cell>
          <cell r="AE623">
            <v>57.886597129999998</v>
          </cell>
          <cell r="AF623">
            <v>67.856499999999997</v>
          </cell>
          <cell r="AG623">
            <v>0.34328357999999998</v>
          </cell>
          <cell r="AH623">
            <v>5.8</v>
          </cell>
          <cell r="AI623">
            <v>49900</v>
          </cell>
          <cell r="AJ623">
            <v>9</v>
          </cell>
        </row>
        <row r="624">
          <cell r="A624" t="str">
            <v>1305</v>
          </cell>
          <cell r="B624" t="str">
            <v>130500801</v>
          </cell>
          <cell r="C624" t="str">
            <v>310</v>
          </cell>
          <cell r="D624" t="str">
            <v>1305008</v>
          </cell>
          <cell r="E624" t="str">
            <v>1330</v>
          </cell>
          <cell r="F624" t="str">
            <v>13</v>
          </cell>
          <cell r="G624">
            <v>502.08702400999999</v>
          </cell>
          <cell r="H624">
            <v>511.04362405000001</v>
          </cell>
          <cell r="I624">
            <v>506.99457321</v>
          </cell>
          <cell r="J624">
            <v>29.90654206</v>
          </cell>
          <cell r="K624">
            <v>21.624472569999998</v>
          </cell>
          <cell r="L624">
            <v>8.9553190800000007</v>
          </cell>
          <cell r="M624">
            <v>9.8389490300000002</v>
          </cell>
          <cell r="N624">
            <v>21.680287440000001</v>
          </cell>
          <cell r="O624">
            <v>46.003</v>
          </cell>
          <cell r="P624">
            <v>9.8389490300000002</v>
          </cell>
          <cell r="Q624">
            <v>74.7</v>
          </cell>
          <cell r="R624">
            <v>41.380138530000004</v>
          </cell>
          <cell r="S624">
            <v>18</v>
          </cell>
          <cell r="T624">
            <v>9.4334839200000005</v>
          </cell>
          <cell r="U624">
            <v>9.4334839200000005</v>
          </cell>
          <cell r="V624">
            <v>8.74033674</v>
          </cell>
          <cell r="W624">
            <v>54.2</v>
          </cell>
          <cell r="X624">
            <v>80.8</v>
          </cell>
          <cell r="Y624">
            <v>36.9</v>
          </cell>
          <cell r="Z624">
            <v>34.799999999999997</v>
          </cell>
          <cell r="AA624">
            <v>30.4</v>
          </cell>
          <cell r="AB624">
            <v>8.5741404699999997</v>
          </cell>
          <cell r="AC624">
            <v>0</v>
          </cell>
          <cell r="AD624">
            <v>271.7</v>
          </cell>
          <cell r="AE624">
            <v>57.886597129999998</v>
          </cell>
          <cell r="AF624">
            <v>67.856499999999997</v>
          </cell>
          <cell r="AG624">
            <v>0.32283787267618919</v>
          </cell>
          <cell r="AH624">
            <v>5.8</v>
          </cell>
          <cell r="AI624">
            <v>49900</v>
          </cell>
          <cell r="AJ624">
            <v>9</v>
          </cell>
        </row>
        <row r="625">
          <cell r="A625" t="str">
            <v>1305</v>
          </cell>
          <cell r="B625" t="str">
            <v>130501101</v>
          </cell>
          <cell r="C625" t="str">
            <v>310</v>
          </cell>
          <cell r="D625" t="str">
            <v>1305011</v>
          </cell>
          <cell r="E625" t="str">
            <v>1330</v>
          </cell>
          <cell r="F625" t="str">
            <v>13</v>
          </cell>
          <cell r="G625">
            <v>502.08702400999999</v>
          </cell>
          <cell r="H625">
            <v>511.04362405000001</v>
          </cell>
          <cell r="I625">
            <v>506.99457321</v>
          </cell>
          <cell r="J625">
            <v>29.90654206</v>
          </cell>
          <cell r="K625">
            <v>21.624472569999998</v>
          </cell>
          <cell r="L625">
            <v>9.0353915699999998</v>
          </cell>
          <cell r="M625">
            <v>9.6640240500000001</v>
          </cell>
          <cell r="N625">
            <v>21.680287440000001</v>
          </cell>
          <cell r="O625">
            <v>46.003</v>
          </cell>
          <cell r="P625">
            <v>9.76566124</v>
          </cell>
          <cell r="Q625">
            <v>74.7</v>
          </cell>
          <cell r="R625">
            <v>41.380138530000004</v>
          </cell>
          <cell r="S625">
            <v>18</v>
          </cell>
          <cell r="T625">
            <v>9.6293796</v>
          </cell>
          <cell r="U625">
            <v>9.3739037599999993</v>
          </cell>
          <cell r="V625">
            <v>8.9427223300000005</v>
          </cell>
          <cell r="W625">
            <v>54.2</v>
          </cell>
          <cell r="X625">
            <v>80.8</v>
          </cell>
          <cell r="Y625">
            <v>36.9</v>
          </cell>
          <cell r="Z625">
            <v>34.799999999999997</v>
          </cell>
          <cell r="AA625">
            <v>30.4</v>
          </cell>
          <cell r="AB625">
            <v>10.029371019999999</v>
          </cell>
          <cell r="AC625">
            <v>0.10187015000000002</v>
          </cell>
          <cell r="AD625">
            <v>271.7</v>
          </cell>
          <cell r="AE625">
            <v>57.886597129999998</v>
          </cell>
          <cell r="AF625">
            <v>67.319429220000004</v>
          </cell>
          <cell r="AG625">
            <v>0.15789474000000001</v>
          </cell>
          <cell r="AH625">
            <v>5.8</v>
          </cell>
          <cell r="AI625">
            <v>49900</v>
          </cell>
          <cell r="AJ625">
            <v>9</v>
          </cell>
        </row>
        <row r="626">
          <cell r="A626" t="str">
            <v>1305</v>
          </cell>
          <cell r="B626" t="str">
            <v>130501401</v>
          </cell>
          <cell r="C626" t="str">
            <v>310</v>
          </cell>
          <cell r="D626" t="str">
            <v>1305014</v>
          </cell>
          <cell r="E626" t="str">
            <v>1330</v>
          </cell>
          <cell r="F626" t="str">
            <v>13</v>
          </cell>
          <cell r="G626">
            <v>502.08702400999999</v>
          </cell>
          <cell r="H626">
            <v>511.04362405000001</v>
          </cell>
          <cell r="I626">
            <v>506.99457321</v>
          </cell>
          <cell r="J626">
            <v>29.90654206</v>
          </cell>
          <cell r="K626">
            <v>21.624472569999998</v>
          </cell>
          <cell r="L626">
            <v>9.1375545999999996</v>
          </cell>
          <cell r="M626">
            <v>10.21669116</v>
          </cell>
          <cell r="N626">
            <v>21.680287440000001</v>
          </cell>
          <cell r="O626">
            <v>46.003</v>
          </cell>
          <cell r="P626">
            <v>9.8185286099999995</v>
          </cell>
          <cell r="Q626">
            <v>74.7</v>
          </cell>
          <cell r="R626">
            <v>41.380138530000004</v>
          </cell>
          <cell r="S626">
            <v>18</v>
          </cell>
          <cell r="T626">
            <v>9.4438302200000006</v>
          </cell>
          <cell r="U626">
            <v>9.0951539599999993</v>
          </cell>
          <cell r="V626">
            <v>9.1152601700000009</v>
          </cell>
          <cell r="W626">
            <v>54.2</v>
          </cell>
          <cell r="X626">
            <v>80.8</v>
          </cell>
          <cell r="Y626">
            <v>36.9</v>
          </cell>
          <cell r="Z626">
            <v>34.799999999999997</v>
          </cell>
          <cell r="AA626">
            <v>30.4</v>
          </cell>
          <cell r="AB626">
            <v>9.1656567599999992</v>
          </cell>
          <cell r="AC626">
            <v>0.28408802999999999</v>
          </cell>
          <cell r="AD626">
            <v>271.7</v>
          </cell>
          <cell r="AE626">
            <v>57.886597129999998</v>
          </cell>
          <cell r="AF626">
            <v>67.856499999999997</v>
          </cell>
          <cell r="AG626">
            <v>0.26167429056125308</v>
          </cell>
          <cell r="AH626">
            <v>5.8</v>
          </cell>
          <cell r="AI626">
            <v>49900</v>
          </cell>
          <cell r="AJ626">
            <v>9</v>
          </cell>
        </row>
        <row r="627">
          <cell r="A627" t="str">
            <v>1305</v>
          </cell>
          <cell r="B627" t="str">
            <v>130501501</v>
          </cell>
          <cell r="C627" t="str">
            <v>310</v>
          </cell>
          <cell r="D627" t="str">
            <v>1305015</v>
          </cell>
          <cell r="E627" t="str">
            <v>1330</v>
          </cell>
          <cell r="F627" t="str">
            <v>13</v>
          </cell>
          <cell r="G627">
            <v>502.08702400999999</v>
          </cell>
          <cell r="H627">
            <v>511.04362405000001</v>
          </cell>
          <cell r="I627">
            <v>506.99457321</v>
          </cell>
          <cell r="J627">
            <v>29.90654206</v>
          </cell>
          <cell r="K627">
            <v>21.624472569999998</v>
          </cell>
          <cell r="L627">
            <v>8.74033674</v>
          </cell>
          <cell r="M627">
            <v>9.8389490300000002</v>
          </cell>
          <cell r="N627">
            <v>21.680287440000001</v>
          </cell>
          <cell r="O627">
            <v>46.003</v>
          </cell>
          <cell r="P627">
            <v>9.8389490300000002</v>
          </cell>
          <cell r="Q627">
            <v>74.7</v>
          </cell>
          <cell r="R627">
            <v>41.380138530000004</v>
          </cell>
          <cell r="S627">
            <v>18</v>
          </cell>
          <cell r="T627">
            <v>9.8389490300000002</v>
          </cell>
          <cell r="U627">
            <v>9.4334839200000005</v>
          </cell>
          <cell r="V627">
            <v>8.74033674</v>
          </cell>
          <cell r="W627">
            <v>54.2</v>
          </cell>
          <cell r="X627">
            <v>80.8</v>
          </cell>
          <cell r="Y627">
            <v>36.9</v>
          </cell>
          <cell r="Z627">
            <v>34.799999999999997</v>
          </cell>
          <cell r="AA627">
            <v>30.4</v>
          </cell>
          <cell r="AB627">
            <v>9.9641121699999999</v>
          </cell>
          <cell r="AC627">
            <v>0</v>
          </cell>
          <cell r="AD627">
            <v>271.7</v>
          </cell>
          <cell r="AE627">
            <v>57.886597129999998</v>
          </cell>
          <cell r="AF627">
            <v>66.789500000000004</v>
          </cell>
          <cell r="AG627">
            <v>0.22331074230377085</v>
          </cell>
          <cell r="AH627">
            <v>5.8</v>
          </cell>
          <cell r="AI627">
            <v>49900</v>
          </cell>
          <cell r="AJ627">
            <v>9</v>
          </cell>
        </row>
        <row r="628">
          <cell r="A628" t="str">
            <v>1305</v>
          </cell>
          <cell r="B628" t="str">
            <v>130501502</v>
          </cell>
          <cell r="C628" t="str">
            <v>310</v>
          </cell>
          <cell r="D628" t="str">
            <v>1305015</v>
          </cell>
          <cell r="E628" t="str">
            <v>1330</v>
          </cell>
          <cell r="F628" t="str">
            <v>13</v>
          </cell>
          <cell r="G628">
            <v>502.08702400999999</v>
          </cell>
          <cell r="H628">
            <v>511.04362405000001</v>
          </cell>
          <cell r="I628">
            <v>506.99457321</v>
          </cell>
          <cell r="J628">
            <v>29.90654206</v>
          </cell>
          <cell r="K628">
            <v>21.624472569999998</v>
          </cell>
          <cell r="L628">
            <v>7.1785454799999995</v>
          </cell>
          <cell r="M628">
            <v>9.4354020799999994</v>
          </cell>
          <cell r="N628">
            <v>21.680287440000001</v>
          </cell>
          <cell r="O628">
            <v>46.003</v>
          </cell>
          <cell r="P628">
            <v>9.4334839200000005</v>
          </cell>
          <cell r="Q628">
            <v>74.7</v>
          </cell>
          <cell r="R628">
            <v>41.380138530000004</v>
          </cell>
          <cell r="S628">
            <v>18</v>
          </cell>
          <cell r="T628">
            <v>9.4315620800000008</v>
          </cell>
          <cell r="U628">
            <v>9.4315620800000008</v>
          </cell>
          <cell r="V628">
            <v>7.4587626900000004</v>
          </cell>
          <cell r="W628">
            <v>54.2</v>
          </cell>
          <cell r="X628">
            <v>80.8</v>
          </cell>
          <cell r="Y628">
            <v>36.9</v>
          </cell>
          <cell r="Z628">
            <v>34.799999999999997</v>
          </cell>
          <cell r="AA628">
            <v>30.4</v>
          </cell>
          <cell r="AB628">
            <v>9.6142041999999996</v>
          </cell>
          <cell r="AC628">
            <v>0.97070834000000006</v>
          </cell>
          <cell r="AD628">
            <v>271.7</v>
          </cell>
          <cell r="AE628">
            <v>57.886597129999998</v>
          </cell>
          <cell r="AF628">
            <v>66.789500000000004</v>
          </cell>
          <cell r="AG628">
            <v>0.22857142999999999</v>
          </cell>
          <cell r="AH628">
            <v>5.8</v>
          </cell>
          <cell r="AI628">
            <v>49900</v>
          </cell>
          <cell r="AJ628">
            <v>9</v>
          </cell>
        </row>
        <row r="629">
          <cell r="A629" t="str">
            <v>1305</v>
          </cell>
          <cell r="B629" t="str">
            <v>130501503</v>
          </cell>
          <cell r="C629" t="str">
            <v>310</v>
          </cell>
          <cell r="D629" t="str">
            <v>1305015</v>
          </cell>
          <cell r="E629" t="str">
            <v>1330</v>
          </cell>
          <cell r="F629" t="str">
            <v>13</v>
          </cell>
          <cell r="G629">
            <v>502.08702400999999</v>
          </cell>
          <cell r="H629">
            <v>511.04362405000001</v>
          </cell>
          <cell r="I629">
            <v>506.99457321</v>
          </cell>
          <cell r="J629">
            <v>29.90654206</v>
          </cell>
          <cell r="K629">
            <v>21.624472569999998</v>
          </cell>
          <cell r="L629">
            <v>8.0897891800000004</v>
          </cell>
          <cell r="M629">
            <v>9.71601274</v>
          </cell>
          <cell r="N629">
            <v>21.680287440000001</v>
          </cell>
          <cell r="O629">
            <v>46.003</v>
          </cell>
          <cell r="P629">
            <v>9.77417582</v>
          </cell>
          <cell r="Q629">
            <v>74.7</v>
          </cell>
          <cell r="R629">
            <v>41.380138530000004</v>
          </cell>
          <cell r="S629">
            <v>18</v>
          </cell>
          <cell r="T629">
            <v>9.6566914700000002</v>
          </cell>
          <cell r="U629">
            <v>9.4575910000000007</v>
          </cell>
          <cell r="V629">
            <v>8.4217830100000004</v>
          </cell>
          <cell r="W629">
            <v>54.2</v>
          </cell>
          <cell r="X629">
            <v>80.8</v>
          </cell>
          <cell r="Y629">
            <v>36.9</v>
          </cell>
          <cell r="Z629">
            <v>34.799999999999997</v>
          </cell>
          <cell r="AA629">
            <v>30.4</v>
          </cell>
          <cell r="AB629">
            <v>9.8936392200000007</v>
          </cell>
          <cell r="AC629">
            <v>0.31876634999999998</v>
          </cell>
          <cell r="AD629">
            <v>271.7</v>
          </cell>
          <cell r="AE629">
            <v>57.886597129999998</v>
          </cell>
          <cell r="AF629">
            <v>66.789500000000004</v>
          </cell>
          <cell r="AG629">
            <v>0.29166667000000002</v>
          </cell>
          <cell r="AH629">
            <v>5.8</v>
          </cell>
          <cell r="AI629">
            <v>49900</v>
          </cell>
          <cell r="AJ629">
            <v>9</v>
          </cell>
        </row>
        <row r="630">
          <cell r="A630" t="str">
            <v>1305</v>
          </cell>
          <cell r="B630" t="str">
            <v>130501601</v>
          </cell>
          <cell r="D630" t="str">
            <v>1305016</v>
          </cell>
          <cell r="E630" t="str">
            <v>1330</v>
          </cell>
          <cell r="F630" t="str">
            <v>13</v>
          </cell>
          <cell r="G630">
            <v>502.08702400999999</v>
          </cell>
          <cell r="H630">
            <v>511.04362405000001</v>
          </cell>
          <cell r="I630">
            <v>506.99457321</v>
          </cell>
          <cell r="J630">
            <v>29.90654206</v>
          </cell>
          <cell r="K630">
            <v>21.624472569999998</v>
          </cell>
          <cell r="L630">
            <v>9.0256961199999992</v>
          </cell>
          <cell r="M630">
            <v>10.5655052</v>
          </cell>
          <cell r="N630">
            <v>21.680287440000001</v>
          </cell>
          <cell r="O630">
            <v>46.003</v>
          </cell>
          <cell r="P630">
            <v>9.51473206</v>
          </cell>
          <cell r="Q630">
            <v>74.7</v>
          </cell>
          <cell r="R630">
            <v>43.830017349999999</v>
          </cell>
          <cell r="S630">
            <v>18</v>
          </cell>
          <cell r="T630">
            <v>9.3334425700000008</v>
          </cell>
          <cell r="U630">
            <v>9.1078645799999993</v>
          </cell>
          <cell r="V630">
            <v>8.7949764300000002</v>
          </cell>
          <cell r="W630">
            <v>54.2</v>
          </cell>
          <cell r="X630">
            <v>80.8</v>
          </cell>
          <cell r="Y630">
            <v>36.9</v>
          </cell>
          <cell r="Z630">
            <v>34.799999999999997</v>
          </cell>
          <cell r="AA630">
            <v>30.4</v>
          </cell>
          <cell r="AB630">
            <v>9.0925698399999995</v>
          </cell>
          <cell r="AC630">
            <v>0.32300802000000001</v>
          </cell>
          <cell r="AD630">
            <v>271.7</v>
          </cell>
          <cell r="AE630">
            <v>57.886597129999998</v>
          </cell>
          <cell r="AF630">
            <v>67.839466819999998</v>
          </cell>
          <cell r="AG630">
            <v>0</v>
          </cell>
          <cell r="AH630">
            <v>5.8</v>
          </cell>
          <cell r="AI630">
            <v>49900</v>
          </cell>
          <cell r="AJ630">
            <v>9</v>
          </cell>
        </row>
        <row r="631">
          <cell r="A631" t="str">
            <v>1305</v>
          </cell>
          <cell r="B631" t="str">
            <v>130501801</v>
          </cell>
          <cell r="D631" t="str">
            <v>1305018</v>
          </cell>
          <cell r="E631" t="str">
            <v>1330</v>
          </cell>
          <cell r="F631" t="str">
            <v>13</v>
          </cell>
          <cell r="G631">
            <v>502.08702400999999</v>
          </cell>
          <cell r="H631">
            <v>511.04362405000001</v>
          </cell>
          <cell r="I631">
            <v>506.99457321</v>
          </cell>
          <cell r="J631">
            <v>29.90654206</v>
          </cell>
          <cell r="K631">
            <v>21.624472569999998</v>
          </cell>
          <cell r="L631">
            <v>8.7269677699999999</v>
          </cell>
          <cell r="M631">
            <v>9.9925967300000007</v>
          </cell>
          <cell r="N631">
            <v>21.680287440000001</v>
          </cell>
          <cell r="O631">
            <v>46.003</v>
          </cell>
          <cell r="P631">
            <v>8.5416906600000004</v>
          </cell>
          <cell r="Q631">
            <v>74.7</v>
          </cell>
          <cell r="R631">
            <v>43.830017349999999</v>
          </cell>
          <cell r="S631">
            <v>18</v>
          </cell>
          <cell r="T631">
            <v>9.8762191300000008</v>
          </cell>
          <cell r="U631">
            <v>8.5006572200000008</v>
          </cell>
          <cell r="V631">
            <v>8.3813734699999998</v>
          </cell>
          <cell r="W631">
            <v>54.2</v>
          </cell>
          <cell r="X631">
            <v>80.8</v>
          </cell>
          <cell r="Y631">
            <v>36.9</v>
          </cell>
          <cell r="Z631">
            <v>34.799999999999997</v>
          </cell>
          <cell r="AA631">
            <v>30.4</v>
          </cell>
          <cell r="AB631">
            <v>9.5431630999999992</v>
          </cell>
          <cell r="AC631">
            <v>0.25468877000000001</v>
          </cell>
          <cell r="AD631">
            <v>271.7</v>
          </cell>
          <cell r="AE631">
            <v>57.886597129999998</v>
          </cell>
          <cell r="AF631">
            <v>67.468106019999993</v>
          </cell>
          <cell r="AG631">
            <v>0</v>
          </cell>
          <cell r="AH631">
            <v>5.8</v>
          </cell>
          <cell r="AI631">
            <v>49900</v>
          </cell>
          <cell r="AJ631">
            <v>9</v>
          </cell>
        </row>
        <row r="632">
          <cell r="A632" t="str">
            <v>1305</v>
          </cell>
          <cell r="B632" t="str">
            <v>130502101</v>
          </cell>
          <cell r="D632" t="str">
            <v>1305021</v>
          </cell>
          <cell r="E632" t="str">
            <v>1330</v>
          </cell>
          <cell r="F632" t="str">
            <v>13</v>
          </cell>
          <cell r="G632">
            <v>502.08702400999999</v>
          </cell>
          <cell r="H632">
            <v>511.04362405000001</v>
          </cell>
          <cell r="I632">
            <v>506.99457321</v>
          </cell>
          <cell r="J632">
            <v>29.90654206</v>
          </cell>
          <cell r="K632">
            <v>21.624472569999998</v>
          </cell>
          <cell r="L632">
            <v>8.5496603800000006</v>
          </cell>
          <cell r="M632">
            <v>9.1776105500000007</v>
          </cell>
          <cell r="N632">
            <v>21.680287440000001</v>
          </cell>
          <cell r="O632">
            <v>46.003</v>
          </cell>
          <cell r="P632">
            <v>8.9206562999999992</v>
          </cell>
          <cell r="Q632">
            <v>74.7</v>
          </cell>
          <cell r="R632">
            <v>43.830017349999999</v>
          </cell>
          <cell r="S632">
            <v>18</v>
          </cell>
          <cell r="T632">
            <v>10.727838419999999</v>
          </cell>
          <cell r="U632">
            <v>8.9678865699999992</v>
          </cell>
          <cell r="V632">
            <v>8.9516991699999995</v>
          </cell>
          <cell r="W632">
            <v>54.2</v>
          </cell>
          <cell r="X632">
            <v>80.8</v>
          </cell>
          <cell r="Y632">
            <v>36.9</v>
          </cell>
          <cell r="Z632">
            <v>34.799999999999997</v>
          </cell>
          <cell r="AA632">
            <v>30.4</v>
          </cell>
          <cell r="AB632">
            <v>8.7289117300000001</v>
          </cell>
          <cell r="AC632">
            <v>0.53832139000000001</v>
          </cell>
          <cell r="AD632">
            <v>271.7</v>
          </cell>
          <cell r="AE632">
            <v>57.886597129999998</v>
          </cell>
          <cell r="AF632">
            <v>67.856499999999997</v>
          </cell>
          <cell r="AG632">
            <v>0.33333332999999998</v>
          </cell>
          <cell r="AH632">
            <v>5.8</v>
          </cell>
          <cell r="AI632">
            <v>49900</v>
          </cell>
          <cell r="AJ632">
            <v>9</v>
          </cell>
        </row>
        <row r="633">
          <cell r="A633" t="str">
            <v>1305</v>
          </cell>
          <cell r="B633" t="str">
            <v>130502201</v>
          </cell>
          <cell r="D633" t="str">
            <v>1305022</v>
          </cell>
          <cell r="E633" t="str">
            <v>1330</v>
          </cell>
          <cell r="F633" t="str">
            <v>13</v>
          </cell>
          <cell r="G633">
            <v>502.08702400999999</v>
          </cell>
          <cell r="H633">
            <v>511.04362405000001</v>
          </cell>
          <cell r="I633">
            <v>506.99457321</v>
          </cell>
          <cell r="J633">
            <v>29.90654206</v>
          </cell>
          <cell r="K633">
            <v>21.624472569999998</v>
          </cell>
          <cell r="L633">
            <v>7.1491315999999996</v>
          </cell>
          <cell r="M633">
            <v>7.708410670000001</v>
          </cell>
          <cell r="N633">
            <v>21.680287440000001</v>
          </cell>
          <cell r="O633">
            <v>46.003</v>
          </cell>
          <cell r="P633">
            <v>7.8663389199999996</v>
          </cell>
          <cell r="Q633">
            <v>74.7</v>
          </cell>
          <cell r="R633">
            <v>43.830017349999999</v>
          </cell>
          <cell r="S633">
            <v>18</v>
          </cell>
          <cell r="T633">
            <v>10.81977828</v>
          </cell>
          <cell r="U633">
            <v>7.15617664</v>
          </cell>
          <cell r="V633">
            <v>7.1514854600000008</v>
          </cell>
          <cell r="W633">
            <v>54.2</v>
          </cell>
          <cell r="X633">
            <v>80.8</v>
          </cell>
          <cell r="Y633">
            <v>36.9</v>
          </cell>
          <cell r="Z633">
            <v>34.799999999999997</v>
          </cell>
          <cell r="AA633">
            <v>30.4</v>
          </cell>
          <cell r="AB633">
            <v>7.2334554200000003</v>
          </cell>
          <cell r="AC633">
            <v>1</v>
          </cell>
          <cell r="AD633">
            <v>271.7</v>
          </cell>
          <cell r="AE633">
            <v>57.886597129999998</v>
          </cell>
          <cell r="AF633">
            <v>67.856499999999997</v>
          </cell>
          <cell r="AG633">
            <v>0.4</v>
          </cell>
          <cell r="AH633">
            <v>5.8</v>
          </cell>
          <cell r="AI633">
            <v>49900</v>
          </cell>
          <cell r="AJ633">
            <v>9</v>
          </cell>
        </row>
        <row r="634">
          <cell r="A634" t="str">
            <v>1305</v>
          </cell>
          <cell r="B634" t="str">
            <v>130502301</v>
          </cell>
          <cell r="D634" t="str">
            <v>1305023</v>
          </cell>
          <cell r="E634" t="str">
            <v>1330</v>
          </cell>
          <cell r="F634" t="str">
            <v>13</v>
          </cell>
          <cell r="G634">
            <v>502.08702400999999</v>
          </cell>
          <cell r="H634">
            <v>511.04362405000001</v>
          </cell>
          <cell r="I634">
            <v>506.99457321</v>
          </cell>
          <cell r="J634">
            <v>29.90654206</v>
          </cell>
          <cell r="K634">
            <v>21.624472569999998</v>
          </cell>
          <cell r="L634">
            <v>7.3524411000000001</v>
          </cell>
          <cell r="M634">
            <v>8.74033674</v>
          </cell>
          <cell r="N634">
            <v>21.680287440000001</v>
          </cell>
          <cell r="O634">
            <v>46.003</v>
          </cell>
          <cell r="P634">
            <v>7.9810497600000003</v>
          </cell>
          <cell r="Q634">
            <v>74.7</v>
          </cell>
          <cell r="R634">
            <v>43.830017349999999</v>
          </cell>
          <cell r="S634">
            <v>18</v>
          </cell>
          <cell r="T634">
            <v>10.81977828</v>
          </cell>
          <cell r="U634">
            <v>7.9827576999999987</v>
          </cell>
          <cell r="V634">
            <v>8.0592762199999992</v>
          </cell>
          <cell r="W634">
            <v>54.2</v>
          </cell>
          <cell r="X634">
            <v>80.8</v>
          </cell>
          <cell r="Y634">
            <v>36.9</v>
          </cell>
          <cell r="Z634">
            <v>34.799999999999997</v>
          </cell>
          <cell r="AA634">
            <v>30.4</v>
          </cell>
          <cell r="AB634">
            <v>8.0592762199999992</v>
          </cell>
          <cell r="AC634">
            <v>1</v>
          </cell>
          <cell r="AD634">
            <v>271.7</v>
          </cell>
          <cell r="AE634">
            <v>57.886597129999998</v>
          </cell>
          <cell r="AF634">
            <v>67.856499999999997</v>
          </cell>
          <cell r="AG634">
            <v>0.33333332999999998</v>
          </cell>
          <cell r="AH634">
            <v>5.8</v>
          </cell>
          <cell r="AI634">
            <v>49900</v>
          </cell>
          <cell r="AJ634">
            <v>9</v>
          </cell>
        </row>
        <row r="635">
          <cell r="A635" t="str">
            <v>1305</v>
          </cell>
          <cell r="B635" t="str">
            <v>130502401</v>
          </cell>
          <cell r="D635" t="str">
            <v>1305024</v>
          </cell>
          <cell r="E635" t="str">
            <v>1330</v>
          </cell>
          <cell r="F635" t="str">
            <v>13</v>
          </cell>
          <cell r="G635">
            <v>502.08702400999999</v>
          </cell>
          <cell r="H635">
            <v>511.04362405000001</v>
          </cell>
          <cell r="I635">
            <v>506.99457321</v>
          </cell>
          <cell r="J635">
            <v>29.90654206</v>
          </cell>
          <cell r="K635">
            <v>21.624472569999998</v>
          </cell>
          <cell r="L635">
            <v>8.9365611999999999</v>
          </cell>
          <cell r="M635">
            <v>9.9053358399999993</v>
          </cell>
          <cell r="N635">
            <v>21.680287440000001</v>
          </cell>
          <cell r="O635">
            <v>46.003</v>
          </cell>
          <cell r="P635">
            <v>9.5685042100000004</v>
          </cell>
          <cell r="Q635">
            <v>74.7</v>
          </cell>
          <cell r="R635">
            <v>43.830017349999999</v>
          </cell>
          <cell r="S635">
            <v>18</v>
          </cell>
          <cell r="T635">
            <v>10.8172952</v>
          </cell>
          <cell r="U635">
            <v>9.7748015400000003</v>
          </cell>
          <cell r="V635">
            <v>9.7844224499999992</v>
          </cell>
          <cell r="W635">
            <v>54.2</v>
          </cell>
          <cell r="X635">
            <v>80.8</v>
          </cell>
          <cell r="Y635">
            <v>36.9</v>
          </cell>
          <cell r="Z635">
            <v>34.799999999999997</v>
          </cell>
          <cell r="AA635">
            <v>30.4</v>
          </cell>
          <cell r="AB635">
            <v>8.8923365400000005</v>
          </cell>
          <cell r="AC635">
            <v>8.3910299999999993E-2</v>
          </cell>
          <cell r="AD635">
            <v>271.7</v>
          </cell>
          <cell r="AE635">
            <v>57.886597129999998</v>
          </cell>
          <cell r="AF635">
            <v>67.856499999999997</v>
          </cell>
          <cell r="AG635">
            <v>0.28571428999999998</v>
          </cell>
          <cell r="AH635">
            <v>5.8</v>
          </cell>
          <cell r="AI635">
            <v>49900</v>
          </cell>
          <cell r="AJ635">
            <v>9</v>
          </cell>
        </row>
        <row r="636">
          <cell r="A636" t="str">
            <v>1305</v>
          </cell>
          <cell r="B636" t="str">
            <v>130502601</v>
          </cell>
          <cell r="D636" t="str">
            <v>1305026</v>
          </cell>
          <cell r="E636" t="str">
            <v>1330</v>
          </cell>
          <cell r="F636" t="str">
            <v>13</v>
          </cell>
          <cell r="G636">
            <v>502.08702400999999</v>
          </cell>
          <cell r="H636">
            <v>511.04362405000001</v>
          </cell>
          <cell r="I636">
            <v>506.99457321</v>
          </cell>
          <cell r="J636">
            <v>29.90654206</v>
          </cell>
          <cell r="K636">
            <v>21.624472569999998</v>
          </cell>
          <cell r="L636">
            <v>9.5724803600000001</v>
          </cell>
          <cell r="M636">
            <v>10.26944924</v>
          </cell>
          <cell r="N636">
            <v>21.680287440000001</v>
          </cell>
          <cell r="O636">
            <v>46.003</v>
          </cell>
          <cell r="P636">
            <v>9.9599151399999997</v>
          </cell>
          <cell r="Q636">
            <v>74.7</v>
          </cell>
          <cell r="R636">
            <v>43.830017349999999</v>
          </cell>
          <cell r="S636">
            <v>18</v>
          </cell>
          <cell r="T636">
            <v>10.14972244</v>
          </cell>
          <cell r="U636">
            <v>9.6780288199999998</v>
          </cell>
          <cell r="V636">
            <v>9.6770259999999997</v>
          </cell>
          <cell r="W636">
            <v>54.2</v>
          </cell>
          <cell r="X636">
            <v>80.8</v>
          </cell>
          <cell r="Y636">
            <v>36.9</v>
          </cell>
          <cell r="Z636">
            <v>34.799999999999997</v>
          </cell>
          <cell r="AA636">
            <v>30.4</v>
          </cell>
          <cell r="AB636">
            <v>9.6707354900000002</v>
          </cell>
          <cell r="AC636">
            <v>0.35221968999999997</v>
          </cell>
          <cell r="AD636">
            <v>271.7</v>
          </cell>
          <cell r="AE636">
            <v>57.886597129999998</v>
          </cell>
          <cell r="AF636">
            <v>67.853718060000006</v>
          </cell>
          <cell r="AG636">
            <v>1</v>
          </cell>
          <cell r="AH636">
            <v>5.8</v>
          </cell>
          <cell r="AI636">
            <v>49900</v>
          </cell>
          <cell r="AJ636">
            <v>9</v>
          </cell>
        </row>
        <row r="637">
          <cell r="A637" t="str">
            <v>1305</v>
          </cell>
          <cell r="B637" t="str">
            <v>130502801</v>
          </cell>
          <cell r="D637" t="str">
            <v>1305028</v>
          </cell>
          <cell r="E637" t="str">
            <v>1330</v>
          </cell>
          <cell r="F637" t="str">
            <v>13</v>
          </cell>
          <cell r="G637">
            <v>502.08702400999999</v>
          </cell>
          <cell r="H637">
            <v>511.04362405000001</v>
          </cell>
          <cell r="I637">
            <v>506.99457321</v>
          </cell>
          <cell r="J637">
            <v>29.90654206</v>
          </cell>
          <cell r="K637">
            <v>21.624472569999998</v>
          </cell>
          <cell r="L637">
            <v>9.3393490499999992</v>
          </cell>
          <cell r="M637">
            <v>10.608538599999999</v>
          </cell>
          <cell r="N637">
            <v>21.680287440000001</v>
          </cell>
          <cell r="O637">
            <v>46.003</v>
          </cell>
          <cell r="P637">
            <v>10.630649610000001</v>
          </cell>
          <cell r="Q637">
            <v>74.7</v>
          </cell>
          <cell r="R637">
            <v>43.830017349999999</v>
          </cell>
          <cell r="S637">
            <v>18</v>
          </cell>
          <cell r="T637">
            <v>9.9989795299999997</v>
          </cell>
          <cell r="U637">
            <v>9.5717142600000003</v>
          </cell>
          <cell r="V637">
            <v>9.2678542799999999</v>
          </cell>
          <cell r="W637">
            <v>54.2</v>
          </cell>
          <cell r="X637">
            <v>80.8</v>
          </cell>
          <cell r="Y637">
            <v>36.9</v>
          </cell>
          <cell r="Z637">
            <v>34.799999999999997</v>
          </cell>
          <cell r="AA637">
            <v>30.4</v>
          </cell>
          <cell r="AB637">
            <v>10.09348789</v>
          </cell>
          <cell r="AC637">
            <v>8.9264430000000006E-2</v>
          </cell>
          <cell r="AD637">
            <v>271.7</v>
          </cell>
          <cell r="AE637">
            <v>57.886597129999998</v>
          </cell>
          <cell r="AF637">
            <v>67.817304800000002</v>
          </cell>
          <cell r="AG637">
            <v>0.27695704560975121</v>
          </cell>
          <cell r="AH637">
            <v>5.8</v>
          </cell>
          <cell r="AI637">
            <v>49900</v>
          </cell>
          <cell r="AJ637">
            <v>9</v>
          </cell>
        </row>
        <row r="638">
          <cell r="A638" t="str">
            <v>1305</v>
          </cell>
          <cell r="B638" t="str">
            <v>130503101</v>
          </cell>
          <cell r="D638" t="str">
            <v>1305031</v>
          </cell>
          <cell r="E638" t="str">
            <v>1330</v>
          </cell>
          <cell r="F638" t="str">
            <v>13</v>
          </cell>
          <cell r="G638">
            <v>502.08702400999999</v>
          </cell>
          <cell r="H638">
            <v>511.04362405000001</v>
          </cell>
          <cell r="I638">
            <v>506.99457321</v>
          </cell>
          <cell r="J638">
            <v>29.90654206</v>
          </cell>
          <cell r="K638">
            <v>21.624472569999998</v>
          </cell>
          <cell r="L638">
            <v>9.2731273600000002</v>
          </cell>
          <cell r="M638">
            <v>9.4628096900000003</v>
          </cell>
          <cell r="N638">
            <v>21.680287440000001</v>
          </cell>
          <cell r="O638">
            <v>46.003</v>
          </cell>
          <cell r="P638">
            <v>9.4572785699999997</v>
          </cell>
          <cell r="Q638">
            <v>74.7</v>
          </cell>
          <cell r="R638">
            <v>43.830017349999999</v>
          </cell>
          <cell r="S638">
            <v>18</v>
          </cell>
          <cell r="T638">
            <v>10.78661439</v>
          </cell>
          <cell r="U638">
            <v>9.1397032899999999</v>
          </cell>
          <cell r="V638">
            <v>8.9830632900000005</v>
          </cell>
          <cell r="W638">
            <v>54.2</v>
          </cell>
          <cell r="X638">
            <v>80.8</v>
          </cell>
          <cell r="Y638">
            <v>36.9</v>
          </cell>
          <cell r="Z638">
            <v>34.799999999999997</v>
          </cell>
          <cell r="AA638">
            <v>30.4</v>
          </cell>
          <cell r="AB638">
            <v>9.3465307299999996</v>
          </cell>
          <cell r="AC638">
            <v>0.34675320999999998</v>
          </cell>
          <cell r="AD638">
            <v>271.7</v>
          </cell>
          <cell r="AE638">
            <v>57.886597129999998</v>
          </cell>
          <cell r="AF638">
            <v>66.799760579999997</v>
          </cell>
          <cell r="AG638">
            <v>0.29629630000000001</v>
          </cell>
          <cell r="AH638">
            <v>5.8</v>
          </cell>
          <cell r="AI638">
            <v>49900</v>
          </cell>
          <cell r="AJ638">
            <v>9</v>
          </cell>
        </row>
        <row r="639">
          <cell r="A639" t="str">
            <v>1305</v>
          </cell>
          <cell r="B639" t="str">
            <v>130503401</v>
          </cell>
          <cell r="D639" t="str">
            <v>1305034</v>
          </cell>
          <cell r="E639" t="str">
            <v>1330</v>
          </cell>
          <cell r="F639" t="str">
            <v>13</v>
          </cell>
          <cell r="G639">
            <v>502.08702400999999</v>
          </cell>
          <cell r="H639">
            <v>511.04362405000001</v>
          </cell>
          <cell r="I639">
            <v>506.99457321</v>
          </cell>
          <cell r="J639">
            <v>29.90654206</v>
          </cell>
          <cell r="K639">
            <v>21.624472569999998</v>
          </cell>
          <cell r="L639">
            <v>8.6220935999999995</v>
          </cell>
          <cell r="M639">
            <v>10.522745970000001</v>
          </cell>
          <cell r="N639">
            <v>21.680287440000001</v>
          </cell>
          <cell r="O639">
            <v>46.003</v>
          </cell>
          <cell r="P639">
            <v>8.8447688299999996</v>
          </cell>
          <cell r="Q639">
            <v>74.7</v>
          </cell>
          <cell r="R639">
            <v>43.830017349999999</v>
          </cell>
          <cell r="S639">
            <v>18</v>
          </cell>
          <cell r="T639">
            <v>10.07878449</v>
          </cell>
          <cell r="U639">
            <v>9.56465253</v>
          </cell>
          <cell r="V639">
            <v>8.5652211600000001</v>
          </cell>
          <cell r="W639">
            <v>54.2</v>
          </cell>
          <cell r="X639">
            <v>80.8</v>
          </cell>
          <cell r="Y639">
            <v>36.9</v>
          </cell>
          <cell r="Z639">
            <v>34.799999999999997</v>
          </cell>
          <cell r="AA639">
            <v>30.4</v>
          </cell>
          <cell r="AB639">
            <v>9.3667456500000004</v>
          </cell>
          <cell r="AC639">
            <v>0.20768236000000001</v>
          </cell>
          <cell r="AD639">
            <v>271.7</v>
          </cell>
          <cell r="AE639">
            <v>57.886597129999998</v>
          </cell>
          <cell r="AF639">
            <v>66.803479980000006</v>
          </cell>
          <cell r="AG639">
            <v>0.328125</v>
          </cell>
          <cell r="AH639">
            <v>5.8</v>
          </cell>
          <cell r="AI639">
            <v>49900</v>
          </cell>
          <cell r="AJ639">
            <v>9</v>
          </cell>
        </row>
        <row r="640">
          <cell r="A640" t="str">
            <v>1305</v>
          </cell>
          <cell r="B640" t="str">
            <v>130503601</v>
          </cell>
          <cell r="D640" t="str">
            <v>1305036</v>
          </cell>
          <cell r="E640" t="str">
            <v>1330</v>
          </cell>
          <cell r="F640" t="str">
            <v>13</v>
          </cell>
          <cell r="G640">
            <v>502.08702400999999</v>
          </cell>
          <cell r="H640">
            <v>511.04362405000001</v>
          </cell>
          <cell r="I640">
            <v>506.99457321</v>
          </cell>
          <cell r="J640">
            <v>29.90654206</v>
          </cell>
          <cell r="K640">
            <v>21.624472569999998</v>
          </cell>
          <cell r="L640">
            <v>9.4013738700000005</v>
          </cell>
          <cell r="M640">
            <v>10.81977828</v>
          </cell>
          <cell r="N640">
            <v>21.680287440000001</v>
          </cell>
          <cell r="O640">
            <v>46.003</v>
          </cell>
          <cell r="P640">
            <v>9.4186545099999996</v>
          </cell>
          <cell r="Q640">
            <v>74.7</v>
          </cell>
          <cell r="R640">
            <v>43.830017349999999</v>
          </cell>
          <cell r="S640">
            <v>18</v>
          </cell>
          <cell r="T640">
            <v>9.7982381400000005</v>
          </cell>
          <cell r="U640">
            <v>9.7404390700000008</v>
          </cell>
          <cell r="V640">
            <v>9.4193038599999994</v>
          </cell>
          <cell r="W640">
            <v>54.2</v>
          </cell>
          <cell r="X640">
            <v>80.8</v>
          </cell>
          <cell r="Y640">
            <v>36.9</v>
          </cell>
          <cell r="Z640">
            <v>34.799999999999997</v>
          </cell>
          <cell r="AA640">
            <v>30.4</v>
          </cell>
          <cell r="AB640">
            <v>9.68402472</v>
          </cell>
          <cell r="AC640">
            <v>0</v>
          </cell>
          <cell r="AD640">
            <v>271.7</v>
          </cell>
          <cell r="AE640">
            <v>57.886597129999998</v>
          </cell>
          <cell r="AF640">
            <v>66.789500000000004</v>
          </cell>
          <cell r="AG640">
            <v>0.31636331926659411</v>
          </cell>
          <cell r="AH640">
            <v>5.8</v>
          </cell>
          <cell r="AI640">
            <v>49900</v>
          </cell>
          <cell r="AJ640">
            <v>9</v>
          </cell>
        </row>
        <row r="641">
          <cell r="A641" t="str">
            <v>1305</v>
          </cell>
          <cell r="B641" t="str">
            <v>130503801</v>
          </cell>
          <cell r="C641" t="str">
            <v>310</v>
          </cell>
          <cell r="D641" t="str">
            <v>1305038</v>
          </cell>
          <cell r="E641" t="str">
            <v>1330</v>
          </cell>
          <cell r="F641" t="str">
            <v>13</v>
          </cell>
          <cell r="G641">
            <v>502.08702400999999</v>
          </cell>
          <cell r="H641">
            <v>511.04362405000001</v>
          </cell>
          <cell r="I641">
            <v>506.99457321</v>
          </cell>
          <cell r="J641">
            <v>29.90654206</v>
          </cell>
          <cell r="K641">
            <v>21.624472569999998</v>
          </cell>
          <cell r="L641">
            <v>8.4226627100000009</v>
          </cell>
          <cell r="M641">
            <v>10.010771220000001</v>
          </cell>
          <cell r="N641">
            <v>21.680287440000001</v>
          </cell>
          <cell r="O641">
            <v>46.003</v>
          </cell>
          <cell r="P641">
            <v>10.133288889999999</v>
          </cell>
          <cell r="Q641">
            <v>74.7</v>
          </cell>
          <cell r="R641">
            <v>41.380138530000004</v>
          </cell>
          <cell r="S641">
            <v>18</v>
          </cell>
          <cell r="T641">
            <v>9.8516151399999998</v>
          </cell>
          <cell r="U641">
            <v>8.4226627100000009</v>
          </cell>
          <cell r="V641">
            <v>8.5085560000000005</v>
          </cell>
          <cell r="W641">
            <v>54.2</v>
          </cell>
          <cell r="X641">
            <v>80.8</v>
          </cell>
          <cell r="Y641">
            <v>36.9</v>
          </cell>
          <cell r="Z641">
            <v>34.799999999999997</v>
          </cell>
          <cell r="AA641">
            <v>30.4</v>
          </cell>
          <cell r="AB641">
            <v>9.6322692100000005</v>
          </cell>
          <cell r="AC641">
            <v>0.12319284999999999</v>
          </cell>
          <cell r="AD641">
            <v>271.7</v>
          </cell>
          <cell r="AE641">
            <v>57.886597129999998</v>
          </cell>
          <cell r="AF641">
            <v>66.789500000000004</v>
          </cell>
          <cell r="AG641">
            <v>0.27263277705897276</v>
          </cell>
          <cell r="AH641">
            <v>5.8</v>
          </cell>
          <cell r="AI641">
            <v>49900</v>
          </cell>
          <cell r="AJ641">
            <v>9</v>
          </cell>
        </row>
        <row r="642">
          <cell r="A642" t="str">
            <v>1305</v>
          </cell>
          <cell r="B642" t="str">
            <v>130504501</v>
          </cell>
          <cell r="C642" t="str">
            <v>310</v>
          </cell>
          <cell r="D642" t="str">
            <v>1305045</v>
          </cell>
          <cell r="E642" t="str">
            <v>1330</v>
          </cell>
          <cell r="F642" t="str">
            <v>13</v>
          </cell>
          <cell r="G642">
            <v>502.08702400999999</v>
          </cell>
          <cell r="H642">
            <v>511.04362405000001</v>
          </cell>
          <cell r="I642">
            <v>506.99457321</v>
          </cell>
          <cell r="J642">
            <v>29.90654206</v>
          </cell>
          <cell r="K642">
            <v>21.624472569999998</v>
          </cell>
          <cell r="L642">
            <v>7.5342283300000004</v>
          </cell>
          <cell r="M642">
            <v>9.4334839200000005</v>
          </cell>
          <cell r="N642">
            <v>21.680287440000001</v>
          </cell>
          <cell r="O642">
            <v>46.003</v>
          </cell>
          <cell r="P642">
            <v>9.3597082</v>
          </cell>
          <cell r="Q642">
            <v>74.7</v>
          </cell>
          <cell r="R642">
            <v>41.380138530000004</v>
          </cell>
          <cell r="S642">
            <v>18</v>
          </cell>
          <cell r="T642">
            <v>8.7676405800000001</v>
          </cell>
          <cell r="U642">
            <v>8.2892883200000007</v>
          </cell>
          <cell r="V642">
            <v>7.871692659999999</v>
          </cell>
          <cell r="W642">
            <v>54.2</v>
          </cell>
          <cell r="X642">
            <v>80.8</v>
          </cell>
          <cell r="Y642">
            <v>36.9</v>
          </cell>
          <cell r="Z642">
            <v>34.799999999999997</v>
          </cell>
          <cell r="AA642">
            <v>30.4</v>
          </cell>
          <cell r="AB642">
            <v>8.74033674</v>
          </cell>
          <cell r="AC642">
            <v>1</v>
          </cell>
          <cell r="AD642">
            <v>271.7</v>
          </cell>
          <cell r="AE642">
            <v>57.886597129999998</v>
          </cell>
          <cell r="AF642">
            <v>61.387300000000003</v>
          </cell>
          <cell r="AG642">
            <v>0.25</v>
          </cell>
          <cell r="AH642">
            <v>5.8</v>
          </cell>
          <cell r="AI642">
            <v>49900</v>
          </cell>
          <cell r="AJ642">
            <v>9</v>
          </cell>
        </row>
        <row r="643">
          <cell r="A643" t="str">
            <v>1305</v>
          </cell>
          <cell r="B643" t="str">
            <v>130504502</v>
          </cell>
          <cell r="C643" t="str">
            <v>310</v>
          </cell>
          <cell r="D643" t="str">
            <v>1305045</v>
          </cell>
          <cell r="E643" t="str">
            <v>1330</v>
          </cell>
          <cell r="F643" t="str">
            <v>13</v>
          </cell>
          <cell r="G643">
            <v>502.08702400999999</v>
          </cell>
          <cell r="H643">
            <v>511.04362405000001</v>
          </cell>
          <cell r="I643">
            <v>506.99457321</v>
          </cell>
          <cell r="J643">
            <v>29.90654206</v>
          </cell>
          <cell r="K643">
            <v>21.624472569999998</v>
          </cell>
          <cell r="L643">
            <v>8.0304095600000007</v>
          </cell>
          <cell r="M643">
            <v>9.6820924700000006</v>
          </cell>
          <cell r="N643">
            <v>21.680287440000001</v>
          </cell>
          <cell r="O643">
            <v>46.003</v>
          </cell>
          <cell r="P643">
            <v>9.4343635399999997</v>
          </cell>
          <cell r="Q643">
            <v>74.7</v>
          </cell>
          <cell r="R643">
            <v>41.380138530000004</v>
          </cell>
          <cell r="S643">
            <v>18</v>
          </cell>
          <cell r="T643">
            <v>8.3228800199999995</v>
          </cell>
          <cell r="U643">
            <v>8.1682029299999996</v>
          </cell>
          <cell r="V643">
            <v>7.4401466799999998</v>
          </cell>
          <cell r="W643">
            <v>54.2</v>
          </cell>
          <cell r="X643">
            <v>80.8</v>
          </cell>
          <cell r="Y643">
            <v>36.9</v>
          </cell>
          <cell r="Z643">
            <v>34.799999999999997</v>
          </cell>
          <cell r="AA643">
            <v>30.4</v>
          </cell>
          <cell r="AB643">
            <v>7.5704432499999994</v>
          </cell>
          <cell r="AC643">
            <v>0.97619674000000001</v>
          </cell>
          <cell r="AD643">
            <v>271.7</v>
          </cell>
          <cell r="AE643">
            <v>57.886597129999998</v>
          </cell>
          <cell r="AF643">
            <v>61.433578139999995</v>
          </cell>
          <cell r="AG643">
            <v>0.2</v>
          </cell>
          <cell r="AH643">
            <v>5.8</v>
          </cell>
          <cell r="AI643">
            <v>49900</v>
          </cell>
          <cell r="AJ643">
            <v>9</v>
          </cell>
        </row>
        <row r="644">
          <cell r="A644" t="str">
            <v>1305</v>
          </cell>
          <cell r="B644" t="str">
            <v>130504503</v>
          </cell>
          <cell r="C644" t="str">
            <v>310</v>
          </cell>
          <cell r="D644" t="str">
            <v>1305045</v>
          </cell>
          <cell r="E644" t="str">
            <v>1330</v>
          </cell>
          <cell r="F644" t="str">
            <v>13</v>
          </cell>
          <cell r="G644">
            <v>502.08702400999999</v>
          </cell>
          <cell r="H644">
            <v>511.04362405000001</v>
          </cell>
          <cell r="I644">
            <v>506.99457321</v>
          </cell>
          <cell r="J644">
            <v>29.90654206</v>
          </cell>
          <cell r="K644">
            <v>21.624472569999998</v>
          </cell>
          <cell r="L644">
            <v>7.4570320900000002</v>
          </cell>
          <cell r="M644">
            <v>9.3032841200000007</v>
          </cell>
          <cell r="N644">
            <v>21.680287440000001</v>
          </cell>
          <cell r="O644">
            <v>46.003</v>
          </cell>
          <cell r="P644">
            <v>8.74033674</v>
          </cell>
          <cell r="Q644">
            <v>74.7</v>
          </cell>
          <cell r="R644">
            <v>41.380138530000004</v>
          </cell>
          <cell r="S644">
            <v>18</v>
          </cell>
          <cell r="T644">
            <v>8.74033674</v>
          </cell>
          <cell r="U644">
            <v>8.74033674</v>
          </cell>
          <cell r="V644">
            <v>7.3132203899999997</v>
          </cell>
          <cell r="W644">
            <v>54.2</v>
          </cell>
          <cell r="X644">
            <v>80.8</v>
          </cell>
          <cell r="Y644">
            <v>36.9</v>
          </cell>
          <cell r="Z644">
            <v>34.799999999999997</v>
          </cell>
          <cell r="AA644">
            <v>30.4</v>
          </cell>
          <cell r="AB644">
            <v>8.74033674</v>
          </cell>
          <cell r="AC644">
            <v>1</v>
          </cell>
          <cell r="AD644">
            <v>271.7</v>
          </cell>
          <cell r="AE644">
            <v>57.886597129999998</v>
          </cell>
          <cell r="AF644">
            <v>61.387300000000003</v>
          </cell>
          <cell r="AG644">
            <v>0.18181818</v>
          </cell>
          <cell r="AH644">
            <v>5.8</v>
          </cell>
          <cell r="AI644">
            <v>49900</v>
          </cell>
          <cell r="AJ644">
            <v>9</v>
          </cell>
        </row>
        <row r="645">
          <cell r="A645" t="str">
            <v>1305</v>
          </cell>
          <cell r="B645" t="str">
            <v>130504504</v>
          </cell>
          <cell r="C645" t="str">
            <v>310</v>
          </cell>
          <cell r="D645" t="str">
            <v>1305045</v>
          </cell>
          <cell r="E645" t="str">
            <v>1330</v>
          </cell>
          <cell r="F645" t="str">
            <v>13</v>
          </cell>
          <cell r="G645">
            <v>502.08702400999999</v>
          </cell>
          <cell r="H645">
            <v>511.04362405000001</v>
          </cell>
          <cell r="I645">
            <v>506.99457321</v>
          </cell>
          <cell r="J645">
            <v>29.90654206</v>
          </cell>
          <cell r="K645">
            <v>21.624472569999998</v>
          </cell>
          <cell r="L645">
            <v>7.2619270900000004</v>
          </cell>
          <cell r="M645">
            <v>9.4334839200000005</v>
          </cell>
          <cell r="N645">
            <v>21.680287440000001</v>
          </cell>
          <cell r="O645">
            <v>46.003</v>
          </cell>
          <cell r="P645">
            <v>9.4334839200000005</v>
          </cell>
          <cell r="Q645">
            <v>74.7</v>
          </cell>
          <cell r="R645">
            <v>41.380138530000004</v>
          </cell>
          <cell r="S645">
            <v>18</v>
          </cell>
          <cell r="T645">
            <v>8.74033674</v>
          </cell>
          <cell r="U645">
            <v>7.3401868399999994</v>
          </cell>
          <cell r="V645">
            <v>7.3401868399999994</v>
          </cell>
          <cell r="W645">
            <v>54.2</v>
          </cell>
          <cell r="X645">
            <v>80.8</v>
          </cell>
          <cell r="Y645">
            <v>36.9</v>
          </cell>
          <cell r="Z645">
            <v>34.799999999999997</v>
          </cell>
          <cell r="AA645">
            <v>30.4</v>
          </cell>
          <cell r="AB645">
            <v>7.7844732399999996</v>
          </cell>
          <cell r="AC645">
            <v>1</v>
          </cell>
          <cell r="AD645">
            <v>271.7</v>
          </cell>
          <cell r="AE645">
            <v>57.886597129999998</v>
          </cell>
          <cell r="AF645">
            <v>61.387300000000003</v>
          </cell>
          <cell r="AG645">
            <v>0.21052631999999999</v>
          </cell>
          <cell r="AH645">
            <v>5.8</v>
          </cell>
          <cell r="AI645">
            <v>49900</v>
          </cell>
          <cell r="AJ645">
            <v>9</v>
          </cell>
        </row>
        <row r="646">
          <cell r="A646" t="str">
            <v>1305</v>
          </cell>
          <cell r="B646" t="str">
            <v>130505701</v>
          </cell>
          <cell r="C646" t="str">
            <v>310</v>
          </cell>
          <cell r="D646" t="str">
            <v>1305057</v>
          </cell>
          <cell r="E646" t="str">
            <v>1330</v>
          </cell>
          <cell r="F646" t="str">
            <v>13</v>
          </cell>
          <cell r="G646">
            <v>502.08702400999999</v>
          </cell>
          <cell r="H646">
            <v>511.04362405000001</v>
          </cell>
          <cell r="I646">
            <v>506.99457321</v>
          </cell>
          <cell r="J646">
            <v>29.90654206</v>
          </cell>
          <cell r="K646">
            <v>21.624472569999998</v>
          </cell>
          <cell r="L646">
            <v>7.6993894100000002</v>
          </cell>
          <cell r="M646">
            <v>9.8426222800000005</v>
          </cell>
          <cell r="N646">
            <v>21.680287440000001</v>
          </cell>
          <cell r="O646">
            <v>46.003</v>
          </cell>
          <cell r="P646">
            <v>9.8054887599999994</v>
          </cell>
          <cell r="Q646">
            <v>74.7</v>
          </cell>
          <cell r="R646">
            <v>41.380138530000004</v>
          </cell>
          <cell r="S646">
            <v>18</v>
          </cell>
          <cell r="T646">
            <v>8.2839992999999996</v>
          </cell>
          <cell r="U646">
            <v>7.8103526799999994</v>
          </cell>
          <cell r="V646">
            <v>7.3045159499999999</v>
          </cell>
          <cell r="W646">
            <v>54.2</v>
          </cell>
          <cell r="X646">
            <v>80.8</v>
          </cell>
          <cell r="Y646">
            <v>36.9</v>
          </cell>
          <cell r="Z646">
            <v>34.799999999999997</v>
          </cell>
          <cell r="AA646">
            <v>30.4</v>
          </cell>
          <cell r="AB646">
            <v>8.5173931700000001</v>
          </cell>
          <cell r="AC646">
            <v>1</v>
          </cell>
          <cell r="AD646">
            <v>271.7</v>
          </cell>
          <cell r="AE646">
            <v>57.886597129999998</v>
          </cell>
          <cell r="AF646">
            <v>67.840397269999997</v>
          </cell>
          <cell r="AG646">
            <v>0.20618557000000001</v>
          </cell>
          <cell r="AH646">
            <v>5.8</v>
          </cell>
          <cell r="AI646">
            <v>49900</v>
          </cell>
          <cell r="AJ646">
            <v>9</v>
          </cell>
        </row>
        <row r="647">
          <cell r="A647" t="str">
            <v>1305</v>
          </cell>
          <cell r="B647" t="str">
            <v>130505702</v>
          </cell>
          <cell r="C647" t="str">
            <v>310</v>
          </cell>
          <cell r="D647" t="str">
            <v>1305057</v>
          </cell>
          <cell r="E647" t="str">
            <v>1330</v>
          </cell>
          <cell r="F647" t="str">
            <v>13</v>
          </cell>
          <cell r="G647">
            <v>502.08702400999999</v>
          </cell>
          <cell r="H647">
            <v>511.04362405000001</v>
          </cell>
          <cell r="I647">
            <v>506.99457321</v>
          </cell>
          <cell r="J647">
            <v>29.90654206</v>
          </cell>
          <cell r="K647">
            <v>21.624472569999998</v>
          </cell>
          <cell r="L647">
            <v>7.9655455700000006</v>
          </cell>
          <cell r="M647">
            <v>9.8863413900000001</v>
          </cell>
          <cell r="N647">
            <v>21.680287440000001</v>
          </cell>
          <cell r="O647">
            <v>46.003</v>
          </cell>
          <cell r="P647">
            <v>9.7604251699999995</v>
          </cell>
          <cell r="Q647">
            <v>74.7</v>
          </cell>
          <cell r="R647">
            <v>41.380138530000004</v>
          </cell>
          <cell r="S647">
            <v>18</v>
          </cell>
          <cell r="T647">
            <v>8.4881762399999996</v>
          </cell>
          <cell r="U647">
            <v>8.8159635600000001</v>
          </cell>
          <cell r="V647">
            <v>7.7523351599999994</v>
          </cell>
          <cell r="W647">
            <v>54.2</v>
          </cell>
          <cell r="X647">
            <v>80.8</v>
          </cell>
          <cell r="Y647">
            <v>36.9</v>
          </cell>
          <cell r="Z647">
            <v>34.799999999999997</v>
          </cell>
          <cell r="AA647">
            <v>30.4</v>
          </cell>
          <cell r="AB647">
            <v>8.0802374199999996</v>
          </cell>
          <cell r="AC647">
            <v>0.89864633000000005</v>
          </cell>
          <cell r="AD647">
            <v>271.7</v>
          </cell>
          <cell r="AE647">
            <v>57.886597129999998</v>
          </cell>
          <cell r="AF647">
            <v>65.825499399999998</v>
          </cell>
          <cell r="AG647">
            <v>0.22680412</v>
          </cell>
          <cell r="AH647">
            <v>5.8</v>
          </cell>
          <cell r="AI647">
            <v>49900</v>
          </cell>
          <cell r="AJ647">
            <v>9</v>
          </cell>
        </row>
        <row r="648">
          <cell r="A648" t="str">
            <v>1306</v>
          </cell>
          <cell r="B648" t="str">
            <v>130600101</v>
          </cell>
          <cell r="D648" t="str">
            <v>1306001</v>
          </cell>
          <cell r="E648" t="str">
            <v>1320</v>
          </cell>
          <cell r="F648" t="str">
            <v>13</v>
          </cell>
          <cell r="G648">
            <v>502.08702400999999</v>
          </cell>
          <cell r="H648">
            <v>511.04362405000001</v>
          </cell>
          <cell r="I648">
            <v>506.99457321</v>
          </cell>
          <cell r="J648">
            <v>33.08823529</v>
          </cell>
          <cell r="K648">
            <v>19.25925926</v>
          </cell>
          <cell r="L648">
            <v>9.2108402500000004</v>
          </cell>
          <cell r="M648">
            <v>10.409762840000001</v>
          </cell>
          <cell r="N648">
            <v>20.603055090000002</v>
          </cell>
          <cell r="O648">
            <v>46.003</v>
          </cell>
          <cell r="P648">
            <v>9.8900476400000006</v>
          </cell>
          <cell r="Q648">
            <v>81.900000000000006</v>
          </cell>
          <cell r="R648">
            <v>43.830017349999999</v>
          </cell>
          <cell r="S648">
            <v>20.399999999999999</v>
          </cell>
          <cell r="T648">
            <v>9.4289938600000003</v>
          </cell>
          <cell r="U648">
            <v>9.2707767400000005</v>
          </cell>
          <cell r="V648">
            <v>9.2707767400000005</v>
          </cell>
          <cell r="W648">
            <v>50</v>
          </cell>
          <cell r="X648">
            <v>87</v>
          </cell>
          <cell r="Y648">
            <v>43.7</v>
          </cell>
          <cell r="Z648">
            <v>40.1</v>
          </cell>
          <cell r="AA648">
            <v>41.9</v>
          </cell>
          <cell r="AB648">
            <v>9.0063865199999995</v>
          </cell>
          <cell r="AC648">
            <v>0.43467709999999993</v>
          </cell>
          <cell r="AD648">
            <v>272.64</v>
          </cell>
          <cell r="AE648">
            <v>55.964296839999996</v>
          </cell>
          <cell r="AF648">
            <v>67.856499999999997</v>
          </cell>
          <cell r="AG648">
            <v>0.29320087780012954</v>
          </cell>
          <cell r="AH648">
            <v>7.5</v>
          </cell>
          <cell r="AI648">
            <v>47870</v>
          </cell>
          <cell r="AJ648">
            <v>9</v>
          </cell>
        </row>
        <row r="649">
          <cell r="A649" t="str">
            <v>1306</v>
          </cell>
          <cell r="B649" t="str">
            <v>130600301</v>
          </cell>
          <cell r="D649" t="str">
            <v>1306003</v>
          </cell>
          <cell r="E649" t="str">
            <v>1320</v>
          </cell>
          <cell r="F649" t="str">
            <v>13</v>
          </cell>
          <cell r="G649">
            <v>502.08702400999999</v>
          </cell>
          <cell r="H649">
            <v>511.04362405000001</v>
          </cell>
          <cell r="I649">
            <v>506.99457321</v>
          </cell>
          <cell r="J649">
            <v>33.08823529</v>
          </cell>
          <cell r="K649">
            <v>19.25925926</v>
          </cell>
          <cell r="L649">
            <v>7.2964132700000004</v>
          </cell>
          <cell r="M649">
            <v>10.81977828</v>
          </cell>
          <cell r="N649">
            <v>20.603055090000002</v>
          </cell>
          <cell r="O649">
            <v>46.003</v>
          </cell>
          <cell r="P649">
            <v>9.4334839200000005</v>
          </cell>
          <cell r="Q649">
            <v>81.900000000000006</v>
          </cell>
          <cell r="R649">
            <v>43.830017349999999</v>
          </cell>
          <cell r="S649">
            <v>20.399999999999999</v>
          </cell>
          <cell r="T649">
            <v>10.00973767</v>
          </cell>
          <cell r="U649">
            <v>9.4334839200000005</v>
          </cell>
          <cell r="V649">
            <v>9.4334839200000005</v>
          </cell>
          <cell r="W649">
            <v>50</v>
          </cell>
          <cell r="X649">
            <v>87</v>
          </cell>
          <cell r="Y649">
            <v>43.7</v>
          </cell>
          <cell r="Z649">
            <v>40.1</v>
          </cell>
          <cell r="AA649">
            <v>41.9</v>
          </cell>
          <cell r="AB649">
            <v>9.6158054800000006</v>
          </cell>
          <cell r="AC649">
            <v>1</v>
          </cell>
          <cell r="AD649">
            <v>272.64</v>
          </cell>
          <cell r="AE649">
            <v>55.964296839999996</v>
          </cell>
          <cell r="AF649">
            <v>67.856499999999997</v>
          </cell>
          <cell r="AG649">
            <v>0.31131465389406165</v>
          </cell>
          <cell r="AH649">
            <v>7.5</v>
          </cell>
          <cell r="AI649">
            <v>47870</v>
          </cell>
          <cell r="AJ649">
            <v>9</v>
          </cell>
        </row>
        <row r="650">
          <cell r="A650" t="str">
            <v>1306</v>
          </cell>
          <cell r="B650" t="str">
            <v>130600401</v>
          </cell>
          <cell r="D650" t="str">
            <v>1306004</v>
          </cell>
          <cell r="E650" t="str">
            <v>1320</v>
          </cell>
          <cell r="F650" t="str">
            <v>13</v>
          </cell>
          <cell r="G650">
            <v>502.08702400999999</v>
          </cell>
          <cell r="H650">
            <v>511.04362405000001</v>
          </cell>
          <cell r="I650">
            <v>506.99457321</v>
          </cell>
          <cell r="J650">
            <v>33.08823529</v>
          </cell>
          <cell r="K650">
            <v>19.25925926</v>
          </cell>
          <cell r="L650">
            <v>9.1192114400000008</v>
          </cell>
          <cell r="M650">
            <v>10.81977828</v>
          </cell>
          <cell r="N650">
            <v>20.603055090000002</v>
          </cell>
          <cell r="O650">
            <v>46.003</v>
          </cell>
          <cell r="P650">
            <v>9.5270471200000006</v>
          </cell>
          <cell r="Q650">
            <v>81.900000000000006</v>
          </cell>
          <cell r="R650">
            <v>43.830017349999999</v>
          </cell>
          <cell r="S650">
            <v>20.399999999999999</v>
          </cell>
          <cell r="T650">
            <v>10.518754270000001</v>
          </cell>
          <cell r="U650">
            <v>9.5142894200000008</v>
          </cell>
          <cell r="V650">
            <v>9.5142894200000008</v>
          </cell>
          <cell r="W650">
            <v>50</v>
          </cell>
          <cell r="X650">
            <v>87</v>
          </cell>
          <cell r="Y650">
            <v>43.7</v>
          </cell>
          <cell r="Z650">
            <v>40.1</v>
          </cell>
          <cell r="AA650">
            <v>41.9</v>
          </cell>
          <cell r="AB650">
            <v>9.3701606599999998</v>
          </cell>
          <cell r="AC650">
            <v>0.37056452000000001</v>
          </cell>
          <cell r="AD650">
            <v>272.64</v>
          </cell>
          <cell r="AE650">
            <v>55.964296839999996</v>
          </cell>
          <cell r="AF650">
            <v>67.856499999999997</v>
          </cell>
          <cell r="AG650">
            <v>0.25278132060418973</v>
          </cell>
          <cell r="AH650">
            <v>7.5</v>
          </cell>
          <cell r="AI650">
            <v>47870</v>
          </cell>
          <cell r="AJ650">
            <v>9</v>
          </cell>
        </row>
        <row r="651">
          <cell r="A651" t="str">
            <v>1306</v>
          </cell>
          <cell r="B651" t="str">
            <v>130600601</v>
          </cell>
          <cell r="D651" t="str">
            <v>1306006</v>
          </cell>
          <cell r="E651" t="str">
            <v>1320</v>
          </cell>
          <cell r="F651" t="str">
            <v>13</v>
          </cell>
          <cell r="G651">
            <v>502.08702400999999</v>
          </cell>
          <cell r="H651">
            <v>511.04362405000001</v>
          </cell>
          <cell r="I651">
            <v>506.99457321</v>
          </cell>
          <cell r="J651">
            <v>33.08823529</v>
          </cell>
          <cell r="K651">
            <v>19.25925926</v>
          </cell>
          <cell r="L651">
            <v>7.73455884</v>
          </cell>
          <cell r="M651">
            <v>10.826992199999999</v>
          </cell>
          <cell r="N651">
            <v>20.603055090000002</v>
          </cell>
          <cell r="O651">
            <v>46.003</v>
          </cell>
          <cell r="P651">
            <v>9.8877645899999997</v>
          </cell>
          <cell r="Q651">
            <v>81.900000000000006</v>
          </cell>
          <cell r="R651">
            <v>43.830017349999999</v>
          </cell>
          <cell r="S651">
            <v>20.399999999999999</v>
          </cell>
          <cell r="T651">
            <v>10.81977828</v>
          </cell>
          <cell r="U651">
            <v>9.8877645899999997</v>
          </cell>
          <cell r="V651">
            <v>9.8877645899999997</v>
          </cell>
          <cell r="W651">
            <v>50</v>
          </cell>
          <cell r="X651">
            <v>87</v>
          </cell>
          <cell r="Y651">
            <v>43.7</v>
          </cell>
          <cell r="Z651">
            <v>40.1</v>
          </cell>
          <cell r="AA651">
            <v>41.9</v>
          </cell>
          <cell r="AB651">
            <v>7.7226775200000004</v>
          </cell>
          <cell r="AC651">
            <v>0.11779600999999999</v>
          </cell>
          <cell r="AD651">
            <v>272.64</v>
          </cell>
          <cell r="AE651">
            <v>55.964296839999996</v>
          </cell>
          <cell r="AF651">
            <v>67.856499999999997</v>
          </cell>
          <cell r="AG651">
            <v>0.24987087874641983</v>
          </cell>
          <cell r="AH651">
            <v>7.5</v>
          </cell>
          <cell r="AI651">
            <v>47870</v>
          </cell>
          <cell r="AJ651">
            <v>9</v>
          </cell>
        </row>
        <row r="652">
          <cell r="A652" t="str">
            <v>1306</v>
          </cell>
          <cell r="B652" t="str">
            <v>130600701</v>
          </cell>
          <cell r="D652" t="str">
            <v>1306007</v>
          </cell>
          <cell r="E652" t="str">
            <v>1320</v>
          </cell>
          <cell r="F652" t="str">
            <v>13</v>
          </cell>
          <cell r="G652">
            <v>502.08702400999999</v>
          </cell>
          <cell r="H652">
            <v>511.04362405000001</v>
          </cell>
          <cell r="I652">
            <v>506.99457321</v>
          </cell>
          <cell r="J652">
            <v>33.08823529</v>
          </cell>
          <cell r="K652">
            <v>19.25925926</v>
          </cell>
          <cell r="L652">
            <v>8.77043909</v>
          </cell>
          <cell r="M652">
            <v>10.81977828</v>
          </cell>
          <cell r="N652">
            <v>20.603055090000002</v>
          </cell>
          <cell r="O652">
            <v>46.003</v>
          </cell>
          <cell r="P652">
            <v>10.171107210000001</v>
          </cell>
          <cell r="Q652">
            <v>81.900000000000006</v>
          </cell>
          <cell r="R652">
            <v>43.830017349999999</v>
          </cell>
          <cell r="S652">
            <v>20.399999999999999</v>
          </cell>
          <cell r="T652">
            <v>10.81977828</v>
          </cell>
          <cell r="U652">
            <v>10.171107210000001</v>
          </cell>
          <cell r="V652">
            <v>10.171107210000001</v>
          </cell>
          <cell r="W652">
            <v>50</v>
          </cell>
          <cell r="X652">
            <v>87</v>
          </cell>
          <cell r="Y652">
            <v>43.7</v>
          </cell>
          <cell r="Z652">
            <v>40.1</v>
          </cell>
          <cell r="AA652">
            <v>41.9</v>
          </cell>
          <cell r="AB652">
            <v>8.7409765400000001</v>
          </cell>
          <cell r="AC652">
            <v>2.4311059999999999E-2</v>
          </cell>
          <cell r="AD652">
            <v>272.64</v>
          </cell>
          <cell r="AE652">
            <v>55.964296839999996</v>
          </cell>
          <cell r="AF652">
            <v>67.856499999999997</v>
          </cell>
          <cell r="AG652">
            <v>0.29558270636564693</v>
          </cell>
          <cell r="AH652">
            <v>7.5</v>
          </cell>
          <cell r="AI652">
            <v>47870</v>
          </cell>
          <cell r="AJ652">
            <v>9</v>
          </cell>
        </row>
        <row r="653">
          <cell r="A653" t="str">
            <v>1306</v>
          </cell>
          <cell r="B653" t="str">
            <v>130600801</v>
          </cell>
          <cell r="C653" t="str">
            <v>305</v>
          </cell>
          <cell r="D653" t="str">
            <v>1306008</v>
          </cell>
          <cell r="E653" t="str">
            <v>1320</v>
          </cell>
          <cell r="F653" t="str">
            <v>13</v>
          </cell>
          <cell r="G653">
            <v>502.08702400999999</v>
          </cell>
          <cell r="H653">
            <v>511.04362405000001</v>
          </cell>
          <cell r="I653">
            <v>506.99457321</v>
          </cell>
          <cell r="J653">
            <v>33.08823529</v>
          </cell>
          <cell r="K653">
            <v>19.25925926</v>
          </cell>
          <cell r="L653">
            <v>9.2771575500000001</v>
          </cell>
          <cell r="M653">
            <v>10.8139614</v>
          </cell>
          <cell r="N653">
            <v>20.603055090000002</v>
          </cell>
          <cell r="O653">
            <v>46.003</v>
          </cell>
          <cell r="P653">
            <v>10.025041249999999</v>
          </cell>
          <cell r="Q653">
            <v>81.900000000000006</v>
          </cell>
          <cell r="R653">
            <v>45.596741770000001</v>
          </cell>
          <cell r="S653">
            <v>20.399999999999999</v>
          </cell>
          <cell r="T653">
            <v>9.9425640200000007</v>
          </cell>
          <cell r="U653">
            <v>9.8160761000000001</v>
          </cell>
          <cell r="V653">
            <v>9.8110981000000006</v>
          </cell>
          <cell r="W653">
            <v>50</v>
          </cell>
          <cell r="X653">
            <v>87</v>
          </cell>
          <cell r="Y653">
            <v>43.7</v>
          </cell>
          <cell r="Z653">
            <v>40.1</v>
          </cell>
          <cell r="AA653">
            <v>41.9</v>
          </cell>
          <cell r="AB653">
            <v>9.8002913599999992</v>
          </cell>
          <cell r="AC653">
            <v>3.6068490000000002E-2</v>
          </cell>
          <cell r="AD653">
            <v>272.64</v>
          </cell>
          <cell r="AE653">
            <v>55.964296839999996</v>
          </cell>
          <cell r="AF653">
            <v>67.856499999999997</v>
          </cell>
          <cell r="AG653">
            <v>0.2655867437191537</v>
          </cell>
          <cell r="AH653">
            <v>7.5</v>
          </cell>
          <cell r="AI653">
            <v>47870</v>
          </cell>
          <cell r="AJ653">
            <v>9</v>
          </cell>
        </row>
        <row r="654">
          <cell r="A654" t="str">
            <v>1306</v>
          </cell>
          <cell r="B654" t="str">
            <v>130601101</v>
          </cell>
          <cell r="C654" t="str">
            <v>305</v>
          </cell>
          <cell r="D654" t="str">
            <v>1306011</v>
          </cell>
          <cell r="E654" t="str">
            <v>1320</v>
          </cell>
          <cell r="F654" t="str">
            <v>13</v>
          </cell>
          <cell r="G654">
            <v>502.08702400999999</v>
          </cell>
          <cell r="H654">
            <v>511.04362405000001</v>
          </cell>
          <cell r="I654">
            <v>506.99457321</v>
          </cell>
          <cell r="J654">
            <v>33.08823529</v>
          </cell>
          <cell r="K654">
            <v>19.25925926</v>
          </cell>
          <cell r="L654">
            <v>9.1895252299999992</v>
          </cell>
          <cell r="M654">
            <v>10.23874477</v>
          </cell>
          <cell r="N654">
            <v>20.603055090000002</v>
          </cell>
          <cell r="O654">
            <v>46.003</v>
          </cell>
          <cell r="P654">
            <v>9.8437906300000009</v>
          </cell>
          <cell r="Q654">
            <v>81.900000000000006</v>
          </cell>
          <cell r="R654">
            <v>45.596741770000001</v>
          </cell>
          <cell r="S654">
            <v>20.399999999999999</v>
          </cell>
          <cell r="T654">
            <v>9.3682838499999992</v>
          </cell>
          <cell r="U654">
            <v>9.5462410200000001</v>
          </cell>
          <cell r="V654">
            <v>9.0599824899999994</v>
          </cell>
          <cell r="W654">
            <v>50</v>
          </cell>
          <cell r="X654">
            <v>87</v>
          </cell>
          <cell r="Y654">
            <v>43.7</v>
          </cell>
          <cell r="Z654">
            <v>40.1</v>
          </cell>
          <cell r="AA654">
            <v>41.9</v>
          </cell>
          <cell r="AB654">
            <v>9.3104571600000003</v>
          </cell>
          <cell r="AC654">
            <v>0.23553468</v>
          </cell>
          <cell r="AD654">
            <v>272.64</v>
          </cell>
          <cell r="AE654">
            <v>55.964296839999996</v>
          </cell>
          <cell r="AF654">
            <v>67.856499999999997</v>
          </cell>
          <cell r="AG654">
            <v>0.28306859997602346</v>
          </cell>
          <cell r="AH654">
            <v>7.5</v>
          </cell>
          <cell r="AI654">
            <v>47870</v>
          </cell>
          <cell r="AJ654">
            <v>9</v>
          </cell>
        </row>
        <row r="655">
          <cell r="A655" t="str">
            <v>1306</v>
          </cell>
          <cell r="B655" t="str">
            <v>130601401</v>
          </cell>
          <cell r="C655" t="str">
            <v>305</v>
          </cell>
          <cell r="D655" t="str">
            <v>1306014</v>
          </cell>
          <cell r="E655" t="str">
            <v>1320</v>
          </cell>
          <cell r="F655" t="str">
            <v>13</v>
          </cell>
          <cell r="G655">
            <v>502.08702400999999</v>
          </cell>
          <cell r="H655">
            <v>511.04362405000001</v>
          </cell>
          <cell r="I655">
            <v>506.99457321</v>
          </cell>
          <cell r="J655">
            <v>33.08823529</v>
          </cell>
          <cell r="K655">
            <v>19.25925926</v>
          </cell>
          <cell r="L655">
            <v>8.7923977400000002</v>
          </cell>
          <cell r="M655">
            <v>9.5982523200000003</v>
          </cell>
          <cell r="N655">
            <v>20.603055090000002</v>
          </cell>
          <cell r="O655">
            <v>46.003</v>
          </cell>
          <cell r="P655">
            <v>9.4276268000000005</v>
          </cell>
          <cell r="Q655">
            <v>81.900000000000006</v>
          </cell>
          <cell r="R655">
            <v>45.596741770000001</v>
          </cell>
          <cell r="S655">
            <v>20.399999999999999</v>
          </cell>
          <cell r="T655">
            <v>9.3277677899999993</v>
          </cell>
          <cell r="U655">
            <v>8.9462446100000008</v>
          </cell>
          <cell r="V655">
            <v>8.3248213</v>
          </cell>
          <cell r="W655">
            <v>50</v>
          </cell>
          <cell r="X655">
            <v>87</v>
          </cell>
          <cell r="Y655">
            <v>43.7</v>
          </cell>
          <cell r="Z655">
            <v>40.1</v>
          </cell>
          <cell r="AA655">
            <v>41.9</v>
          </cell>
          <cell r="AB655">
            <v>9.3571211000000005</v>
          </cell>
          <cell r="AC655">
            <v>0.57171939000000005</v>
          </cell>
          <cell r="AD655">
            <v>272.64</v>
          </cell>
          <cell r="AE655">
            <v>55.964296839999996</v>
          </cell>
          <cell r="AF655">
            <v>67.856499999999997</v>
          </cell>
          <cell r="AG655">
            <v>0.31012199768309329</v>
          </cell>
          <cell r="AH655">
            <v>7.5</v>
          </cell>
          <cell r="AI655">
            <v>47870</v>
          </cell>
          <cell r="AJ655">
            <v>9</v>
          </cell>
        </row>
        <row r="656">
          <cell r="A656" t="str">
            <v>1306</v>
          </cell>
          <cell r="B656" t="str">
            <v>130602001</v>
          </cell>
          <cell r="C656" t="str">
            <v>305</v>
          </cell>
          <cell r="D656" t="str">
            <v>1306020</v>
          </cell>
          <cell r="E656" t="str">
            <v>1320</v>
          </cell>
          <cell r="F656" t="str">
            <v>13</v>
          </cell>
          <cell r="G656">
            <v>502.08702400999999</v>
          </cell>
          <cell r="H656">
            <v>511.04362405000001</v>
          </cell>
          <cell r="I656">
            <v>506.99457321</v>
          </cell>
          <cell r="J656">
            <v>33.08823529</v>
          </cell>
          <cell r="K656">
            <v>19.25925926</v>
          </cell>
          <cell r="L656">
            <v>7.3447190500000001</v>
          </cell>
          <cell r="M656">
            <v>8.6760755199999995</v>
          </cell>
          <cell r="N656">
            <v>20.603055090000002</v>
          </cell>
          <cell r="O656">
            <v>46.003</v>
          </cell>
          <cell r="P656">
            <v>8.3089382500000006</v>
          </cell>
          <cell r="Q656">
            <v>81.900000000000006</v>
          </cell>
          <cell r="R656">
            <v>45.596741770000001</v>
          </cell>
          <cell r="S656">
            <v>20.399999999999999</v>
          </cell>
          <cell r="T656">
            <v>7.7861364399999999</v>
          </cell>
          <cell r="U656">
            <v>7.5699276600000003</v>
          </cell>
          <cell r="V656">
            <v>7.2584121499999998</v>
          </cell>
          <cell r="W656">
            <v>50</v>
          </cell>
          <cell r="X656">
            <v>87</v>
          </cell>
          <cell r="Y656">
            <v>43.7</v>
          </cell>
          <cell r="Z656">
            <v>40.1</v>
          </cell>
          <cell r="AA656">
            <v>41.9</v>
          </cell>
          <cell r="AB656">
            <v>7.9728107800000005</v>
          </cell>
          <cell r="AC656">
            <v>0.99583571999999998</v>
          </cell>
          <cell r="AD656">
            <v>272.64</v>
          </cell>
          <cell r="AE656">
            <v>55.964296839999996</v>
          </cell>
          <cell r="AF656">
            <v>67.272837089999996</v>
          </cell>
          <cell r="AG656">
            <v>0.31138266045323343</v>
          </cell>
          <cell r="AH656">
            <v>7.5</v>
          </cell>
          <cell r="AI656">
            <v>47870</v>
          </cell>
          <cell r="AJ656">
            <v>9</v>
          </cell>
        </row>
        <row r="657">
          <cell r="A657" t="str">
            <v>1306</v>
          </cell>
          <cell r="B657" t="str">
            <v>130602501</v>
          </cell>
          <cell r="C657" t="str">
            <v>305</v>
          </cell>
          <cell r="D657" t="str">
            <v>1306025</v>
          </cell>
          <cell r="E657" t="str">
            <v>1320</v>
          </cell>
          <cell r="F657" t="str">
            <v>13</v>
          </cell>
          <cell r="G657">
            <v>502.08702400999999</v>
          </cell>
          <cell r="H657">
            <v>511.04362405000001</v>
          </cell>
          <cell r="I657">
            <v>506.99457321</v>
          </cell>
          <cell r="J657">
            <v>33.08823529</v>
          </cell>
          <cell r="K657">
            <v>19.25925926</v>
          </cell>
          <cell r="L657">
            <v>7.6884553600000007</v>
          </cell>
          <cell r="M657">
            <v>10.12519007</v>
          </cell>
          <cell r="N657">
            <v>20.603055090000002</v>
          </cell>
          <cell r="O657">
            <v>46.003</v>
          </cell>
          <cell r="P657">
            <v>10.12519007</v>
          </cell>
          <cell r="Q657">
            <v>81.900000000000006</v>
          </cell>
          <cell r="R657">
            <v>45.596741770000001</v>
          </cell>
          <cell r="S657">
            <v>20.399999999999999</v>
          </cell>
          <cell r="T657">
            <v>7.3421317300000002</v>
          </cell>
          <cell r="U657">
            <v>9.4334839200000005</v>
          </cell>
          <cell r="V657">
            <v>7.3244899800000001</v>
          </cell>
          <cell r="W657">
            <v>50</v>
          </cell>
          <cell r="X657">
            <v>87</v>
          </cell>
          <cell r="Y657">
            <v>43.7</v>
          </cell>
          <cell r="Z657">
            <v>40.1</v>
          </cell>
          <cell r="AA657">
            <v>41.9</v>
          </cell>
          <cell r="AB657">
            <v>7.3244899800000001</v>
          </cell>
          <cell r="AC657">
            <v>1</v>
          </cell>
          <cell r="AD657">
            <v>272.64</v>
          </cell>
          <cell r="AE657">
            <v>55.964296839999996</v>
          </cell>
          <cell r="AF657">
            <v>67.856499999999997</v>
          </cell>
          <cell r="AG657">
            <v>0.25579891019594114</v>
          </cell>
          <cell r="AH657">
            <v>7.5</v>
          </cell>
          <cell r="AI657">
            <v>47870</v>
          </cell>
          <cell r="AJ657">
            <v>9</v>
          </cell>
        </row>
        <row r="658">
          <cell r="A658" t="str">
            <v>1307</v>
          </cell>
          <cell r="B658" t="str">
            <v>130700101</v>
          </cell>
          <cell r="D658" t="str">
            <v>1307001</v>
          </cell>
          <cell r="E658" t="str">
            <v>1320</v>
          </cell>
          <cell r="F658" t="str">
            <v>13</v>
          </cell>
          <cell r="G658">
            <v>502.08702400999999</v>
          </cell>
          <cell r="H658">
            <v>511.04362405000001</v>
          </cell>
          <cell r="I658">
            <v>506.99457321</v>
          </cell>
          <cell r="J658">
            <v>33.08823529</v>
          </cell>
          <cell r="K658">
            <v>19.25925926</v>
          </cell>
          <cell r="L658">
            <v>9.2270991599999999</v>
          </cell>
          <cell r="M658">
            <v>9.9125464000000001</v>
          </cell>
          <cell r="N658">
            <v>20.603055090000002</v>
          </cell>
          <cell r="O658">
            <v>46.003</v>
          </cell>
          <cell r="P658">
            <v>10.807098229999999</v>
          </cell>
          <cell r="Q658">
            <v>81.900000000000006</v>
          </cell>
          <cell r="R658">
            <v>43.830017349999999</v>
          </cell>
          <cell r="S658">
            <v>20.399999999999999</v>
          </cell>
          <cell r="T658">
            <v>9.2371770299999998</v>
          </cell>
          <cell r="U658">
            <v>9.7348913699999997</v>
          </cell>
          <cell r="V658">
            <v>8.8062742800000002</v>
          </cell>
          <cell r="W658">
            <v>50</v>
          </cell>
          <cell r="X658">
            <v>87</v>
          </cell>
          <cell r="Y658">
            <v>43.7</v>
          </cell>
          <cell r="Z658">
            <v>40.1</v>
          </cell>
          <cell r="AA658">
            <v>41.9</v>
          </cell>
          <cell r="AB658">
            <v>8.8352104600000008</v>
          </cell>
          <cell r="AC658">
            <v>0.36263492000000003</v>
          </cell>
          <cell r="AD658">
            <v>272.64</v>
          </cell>
          <cell r="AE658">
            <v>55.964296839999996</v>
          </cell>
          <cell r="AF658">
            <v>74.784136480000001</v>
          </cell>
          <cell r="AG658">
            <v>0.25020249416200291</v>
          </cell>
          <cell r="AH658">
            <v>7.5</v>
          </cell>
          <cell r="AI658">
            <v>47870</v>
          </cell>
          <cell r="AJ658">
            <v>9</v>
          </cell>
        </row>
        <row r="659">
          <cell r="A659" t="str">
            <v>1307</v>
          </cell>
          <cell r="B659" t="str">
            <v>130700201</v>
          </cell>
          <cell r="D659" t="str">
            <v>1307002</v>
          </cell>
          <cell r="E659" t="str">
            <v>1320</v>
          </cell>
          <cell r="F659" t="str">
            <v>13</v>
          </cell>
          <cell r="G659">
            <v>502.08702400999999</v>
          </cell>
          <cell r="H659">
            <v>511.04362405000001</v>
          </cell>
          <cell r="I659">
            <v>506.99457321</v>
          </cell>
          <cell r="J659">
            <v>33.08823529</v>
          </cell>
          <cell r="K659">
            <v>19.25925926</v>
          </cell>
          <cell r="L659">
            <v>7.2435129700000003</v>
          </cell>
          <cell r="M659">
            <v>10.81977828</v>
          </cell>
          <cell r="N659">
            <v>20.603055090000002</v>
          </cell>
          <cell r="O659">
            <v>46.003</v>
          </cell>
          <cell r="P659">
            <v>10.32594087</v>
          </cell>
          <cell r="Q659">
            <v>81.900000000000006</v>
          </cell>
          <cell r="R659">
            <v>43.830017349999999</v>
          </cell>
          <cell r="S659">
            <v>20.399999999999999</v>
          </cell>
          <cell r="T659">
            <v>7.2435129700000003</v>
          </cell>
          <cell r="U659">
            <v>9.8389490300000002</v>
          </cell>
          <cell r="V659">
            <v>7.1308988299999996</v>
          </cell>
          <cell r="W659">
            <v>50</v>
          </cell>
          <cell r="X659">
            <v>87</v>
          </cell>
          <cell r="Y659">
            <v>43.7</v>
          </cell>
          <cell r="Z659">
            <v>40.1</v>
          </cell>
          <cell r="AA659">
            <v>41.9</v>
          </cell>
          <cell r="AB659">
            <v>7.2435129700000003</v>
          </cell>
          <cell r="AC659">
            <v>1</v>
          </cell>
          <cell r="AD659">
            <v>272.64</v>
          </cell>
          <cell r="AE659">
            <v>55.964296839999996</v>
          </cell>
          <cell r="AF659">
            <v>75.221100000000007</v>
          </cell>
          <cell r="AG659">
            <v>0.23263618458731342</v>
          </cell>
          <cell r="AH659">
            <v>7.5</v>
          </cell>
          <cell r="AI659">
            <v>47870</v>
          </cell>
          <cell r="AJ659">
            <v>9</v>
          </cell>
        </row>
        <row r="660">
          <cell r="A660" t="str">
            <v>1307</v>
          </cell>
          <cell r="B660" t="str">
            <v>130700401</v>
          </cell>
          <cell r="D660" t="str">
            <v>1307004</v>
          </cell>
          <cell r="E660" t="str">
            <v>1320</v>
          </cell>
          <cell r="F660" t="str">
            <v>13</v>
          </cell>
          <cell r="G660">
            <v>502.08702400999999</v>
          </cell>
          <cell r="H660">
            <v>511.04362405000001</v>
          </cell>
          <cell r="I660">
            <v>506.99457321</v>
          </cell>
          <cell r="J660">
            <v>33.08823529</v>
          </cell>
          <cell r="K660">
            <v>19.25925926</v>
          </cell>
          <cell r="L660">
            <v>9.2022073899999999</v>
          </cell>
          <cell r="M660">
            <v>10.81977828</v>
          </cell>
          <cell r="N660">
            <v>20.603055090000002</v>
          </cell>
          <cell r="O660">
            <v>46.003</v>
          </cell>
          <cell r="P660">
            <v>10.65963301</v>
          </cell>
          <cell r="Q660">
            <v>81.900000000000006</v>
          </cell>
          <cell r="R660">
            <v>43.830017349999999</v>
          </cell>
          <cell r="S660">
            <v>20.399999999999999</v>
          </cell>
          <cell r="T660">
            <v>9.7894786400000005</v>
          </cell>
          <cell r="U660">
            <v>9.9288141099999994</v>
          </cell>
          <cell r="V660">
            <v>9.2397049800000008</v>
          </cell>
          <cell r="W660">
            <v>50</v>
          </cell>
          <cell r="X660">
            <v>87</v>
          </cell>
          <cell r="Y660">
            <v>43.7</v>
          </cell>
          <cell r="Z660">
            <v>40.1</v>
          </cell>
          <cell r="AA660">
            <v>41.9</v>
          </cell>
          <cell r="AB660">
            <v>9.87049938</v>
          </cell>
          <cell r="AC660">
            <v>0.17426694000000001</v>
          </cell>
          <cell r="AD660">
            <v>272.64</v>
          </cell>
          <cell r="AE660">
            <v>55.964296839999996</v>
          </cell>
          <cell r="AF660">
            <v>75.221100000000007</v>
          </cell>
          <cell r="AG660">
            <v>0.22779766132155649</v>
          </cell>
          <cell r="AH660">
            <v>7.5</v>
          </cell>
          <cell r="AI660">
            <v>47870</v>
          </cell>
          <cell r="AJ660">
            <v>9</v>
          </cell>
        </row>
        <row r="661">
          <cell r="A661" t="str">
            <v>1307</v>
          </cell>
          <cell r="B661" t="str">
            <v>130700501</v>
          </cell>
          <cell r="D661" t="str">
            <v>1307005</v>
          </cell>
          <cell r="E661" t="str">
            <v>1320</v>
          </cell>
          <cell r="F661" t="str">
            <v>13</v>
          </cell>
          <cell r="G661">
            <v>502.08702400999999</v>
          </cell>
          <cell r="H661">
            <v>511.04362405000001</v>
          </cell>
          <cell r="I661">
            <v>506.99457321</v>
          </cell>
          <cell r="J661">
            <v>33.08823529</v>
          </cell>
          <cell r="K661">
            <v>19.25925926</v>
          </cell>
          <cell r="L661">
            <v>8.4908492199999994</v>
          </cell>
          <cell r="M661">
            <v>10.75342478</v>
          </cell>
          <cell r="N661">
            <v>20.603055090000002</v>
          </cell>
          <cell r="O661">
            <v>46.003</v>
          </cell>
          <cell r="P661">
            <v>9.4746258700000006</v>
          </cell>
          <cell r="Q661">
            <v>81.900000000000006</v>
          </cell>
          <cell r="R661">
            <v>43.830017349999999</v>
          </cell>
          <cell r="S661">
            <v>20.399999999999999</v>
          </cell>
          <cell r="T661">
            <v>10.644090670000001</v>
          </cell>
          <cell r="U661">
            <v>9.2428075599999993</v>
          </cell>
          <cell r="V661">
            <v>9.3774636900000008</v>
          </cell>
          <cell r="W661">
            <v>50</v>
          </cell>
          <cell r="X661">
            <v>87</v>
          </cell>
          <cell r="Y661">
            <v>43.7</v>
          </cell>
          <cell r="Z661">
            <v>40.1</v>
          </cell>
          <cell r="AA661">
            <v>41.9</v>
          </cell>
          <cell r="AB661">
            <v>8.5135866999999994</v>
          </cell>
          <cell r="AC661">
            <v>0.31677709999999998</v>
          </cell>
          <cell r="AD661">
            <v>272.64</v>
          </cell>
          <cell r="AE661">
            <v>55.964296839999996</v>
          </cell>
          <cell r="AF661">
            <v>75.221100000000007</v>
          </cell>
          <cell r="AG661">
            <v>0.22505752314058752</v>
          </cell>
          <cell r="AH661">
            <v>7.5</v>
          </cell>
          <cell r="AI661">
            <v>47870</v>
          </cell>
          <cell r="AJ661">
            <v>9</v>
          </cell>
        </row>
        <row r="662">
          <cell r="A662" t="str">
            <v>1307</v>
          </cell>
          <cell r="B662" t="str">
            <v>130700701</v>
          </cell>
          <cell r="D662" t="str">
            <v>1307007</v>
          </cell>
          <cell r="E662" t="str">
            <v>1320</v>
          </cell>
          <cell r="F662" t="str">
            <v>13</v>
          </cell>
          <cell r="G662">
            <v>502.08702400999999</v>
          </cell>
          <cell r="H662">
            <v>511.04362405000001</v>
          </cell>
          <cell r="I662">
            <v>506.99457321</v>
          </cell>
          <cell r="J662">
            <v>33.08823529</v>
          </cell>
          <cell r="K662">
            <v>19.25925926</v>
          </cell>
          <cell r="L662">
            <v>9.2035171499999997</v>
          </cell>
          <cell r="M662">
            <v>10.81977828</v>
          </cell>
          <cell r="N662">
            <v>20.603055090000002</v>
          </cell>
          <cell r="O662">
            <v>46.003</v>
          </cell>
          <cell r="P662">
            <v>8.3121351099999998</v>
          </cell>
          <cell r="Q662">
            <v>81.900000000000006</v>
          </cell>
          <cell r="R662">
            <v>43.830017349999999</v>
          </cell>
          <cell r="S662">
            <v>20.399999999999999</v>
          </cell>
          <cell r="T662">
            <v>10.317515889999999</v>
          </cell>
          <cell r="U662">
            <v>7.9922686400000007</v>
          </cell>
          <cell r="V662">
            <v>9.7043656600000006</v>
          </cell>
          <cell r="W662">
            <v>50</v>
          </cell>
          <cell r="X662">
            <v>87</v>
          </cell>
          <cell r="Y662">
            <v>43.7</v>
          </cell>
          <cell r="Z662">
            <v>40.1</v>
          </cell>
          <cell r="AA662">
            <v>41.9</v>
          </cell>
          <cell r="AB662">
            <v>8.9510513700000001</v>
          </cell>
          <cell r="AC662">
            <v>0.79027645000000002</v>
          </cell>
          <cell r="AD662">
            <v>272.64</v>
          </cell>
          <cell r="AE662">
            <v>55.964296839999996</v>
          </cell>
          <cell r="AF662">
            <v>75.221100000000007</v>
          </cell>
          <cell r="AG662">
            <v>0.24454446829678878</v>
          </cell>
          <cell r="AH662">
            <v>7.5</v>
          </cell>
          <cell r="AI662">
            <v>47870</v>
          </cell>
          <cell r="AJ662">
            <v>9</v>
          </cell>
        </row>
        <row r="663">
          <cell r="A663" t="str">
            <v>1307</v>
          </cell>
          <cell r="B663" t="str">
            <v>130700801</v>
          </cell>
          <cell r="D663" t="str">
            <v>1307008</v>
          </cell>
          <cell r="E663" t="str">
            <v>1320</v>
          </cell>
          <cell r="F663" t="str">
            <v>13</v>
          </cell>
          <cell r="G663">
            <v>502.08702400999999</v>
          </cell>
          <cell r="H663">
            <v>511.04362405000001</v>
          </cell>
          <cell r="I663">
            <v>506.99457321</v>
          </cell>
          <cell r="J663">
            <v>33.08823529</v>
          </cell>
          <cell r="K663">
            <v>19.25925926</v>
          </cell>
          <cell r="L663">
            <v>9.2220712900000006</v>
          </cell>
          <cell r="M663">
            <v>9.5509469100000004</v>
          </cell>
          <cell r="N663">
            <v>20.603055090000002</v>
          </cell>
          <cell r="O663">
            <v>46.003</v>
          </cell>
          <cell r="P663">
            <v>10.625027810000001</v>
          </cell>
          <cell r="Q663">
            <v>81.900000000000006</v>
          </cell>
          <cell r="R663">
            <v>43.830017349999999</v>
          </cell>
          <cell r="S663">
            <v>20.399999999999999</v>
          </cell>
          <cell r="T663">
            <v>9.3693933000000005</v>
          </cell>
          <cell r="U663">
            <v>9.3590189600000002</v>
          </cell>
          <cell r="V663">
            <v>8.95828281</v>
          </cell>
          <cell r="W663">
            <v>50</v>
          </cell>
          <cell r="X663">
            <v>87</v>
          </cell>
          <cell r="Y663">
            <v>43.7</v>
          </cell>
          <cell r="Z663">
            <v>40.1</v>
          </cell>
          <cell r="AA663">
            <v>41.9</v>
          </cell>
          <cell r="AB663">
            <v>9.2305350799999992</v>
          </cell>
          <cell r="AC663">
            <v>0.34004545000000003</v>
          </cell>
          <cell r="AD663">
            <v>272.64</v>
          </cell>
          <cell r="AE663">
            <v>55.964296839999996</v>
          </cell>
          <cell r="AF663">
            <v>75.221100000000007</v>
          </cell>
          <cell r="AG663">
            <v>0.23041961386670656</v>
          </cell>
          <cell r="AH663">
            <v>7.5</v>
          </cell>
          <cell r="AI663">
            <v>47870</v>
          </cell>
          <cell r="AJ663">
            <v>9</v>
          </cell>
        </row>
        <row r="664">
          <cell r="A664" t="str">
            <v>1307</v>
          </cell>
          <cell r="B664" t="str">
            <v>130700901</v>
          </cell>
          <cell r="D664" t="str">
            <v>1307009</v>
          </cell>
          <cell r="E664" t="str">
            <v>1320</v>
          </cell>
          <cell r="F664" t="str">
            <v>13</v>
          </cell>
          <cell r="G664">
            <v>502.08702400999999</v>
          </cell>
          <cell r="H664">
            <v>511.04362405000001</v>
          </cell>
          <cell r="I664">
            <v>506.99457321</v>
          </cell>
          <cell r="J664">
            <v>33.08823529</v>
          </cell>
          <cell r="K664">
            <v>19.25925926</v>
          </cell>
          <cell r="L664">
            <v>7.85321639</v>
          </cell>
          <cell r="M664">
            <v>8.0372200300000003</v>
          </cell>
          <cell r="N664">
            <v>20.603055090000002</v>
          </cell>
          <cell r="O664">
            <v>46.003</v>
          </cell>
          <cell r="P664">
            <v>10.81977828</v>
          </cell>
          <cell r="Q664">
            <v>81.900000000000006</v>
          </cell>
          <cell r="R664">
            <v>43.830017349999999</v>
          </cell>
          <cell r="S664">
            <v>20.399999999999999</v>
          </cell>
          <cell r="T664">
            <v>7.9459096000000002</v>
          </cell>
          <cell r="U664">
            <v>7.9993429500000008</v>
          </cell>
          <cell r="V664">
            <v>7.7093083300000007</v>
          </cell>
          <cell r="W664">
            <v>50</v>
          </cell>
          <cell r="X664">
            <v>87</v>
          </cell>
          <cell r="Y664">
            <v>43.7</v>
          </cell>
          <cell r="Z664">
            <v>40.1</v>
          </cell>
          <cell r="AA664">
            <v>41.9</v>
          </cell>
          <cell r="AB664">
            <v>7.8838232100000001</v>
          </cell>
          <cell r="AC664">
            <v>0.98837299999999995</v>
          </cell>
          <cell r="AD664">
            <v>272.64</v>
          </cell>
          <cell r="AE664">
            <v>55.964296839999996</v>
          </cell>
          <cell r="AF664">
            <v>75.221100000000007</v>
          </cell>
          <cell r="AG664">
            <v>0.23052108182849923</v>
          </cell>
          <cell r="AH664">
            <v>7.5</v>
          </cell>
          <cell r="AI664">
            <v>47870</v>
          </cell>
          <cell r="AJ664">
            <v>9</v>
          </cell>
        </row>
        <row r="665">
          <cell r="A665" t="str">
            <v>1307</v>
          </cell>
          <cell r="B665" t="str">
            <v>130701101</v>
          </cell>
          <cell r="C665" t="str">
            <v>305</v>
          </cell>
          <cell r="D665" t="str">
            <v>1307011</v>
          </cell>
          <cell r="E665" t="str">
            <v>1320</v>
          </cell>
          <cell r="F665" t="str">
            <v>13</v>
          </cell>
          <cell r="G665">
            <v>502.08702400999999</v>
          </cell>
          <cell r="H665">
            <v>511.04362405000001</v>
          </cell>
          <cell r="I665">
            <v>506.99457321</v>
          </cell>
          <cell r="J665">
            <v>33.08823529</v>
          </cell>
          <cell r="K665">
            <v>19.25925926</v>
          </cell>
          <cell r="L665">
            <v>9.0477037899999999</v>
          </cell>
          <cell r="M665">
            <v>9.7200453699999994</v>
          </cell>
          <cell r="N665">
            <v>20.603055090000002</v>
          </cell>
          <cell r="O665">
            <v>46.003</v>
          </cell>
          <cell r="P665">
            <v>10.35354354</v>
          </cell>
          <cell r="Q665">
            <v>81.900000000000006</v>
          </cell>
          <cell r="R665">
            <v>45.596741770000001</v>
          </cell>
          <cell r="S665">
            <v>20.399999999999999</v>
          </cell>
          <cell r="T665">
            <v>9.1911575499999998</v>
          </cell>
          <cell r="U665">
            <v>9.3652050800000008</v>
          </cell>
          <cell r="V665">
            <v>8.9839415299999992</v>
          </cell>
          <cell r="W665">
            <v>50</v>
          </cell>
          <cell r="X665">
            <v>87</v>
          </cell>
          <cell r="Y665">
            <v>43.7</v>
          </cell>
          <cell r="Z665">
            <v>40.1</v>
          </cell>
          <cell r="AA665">
            <v>41.9</v>
          </cell>
          <cell r="AB665">
            <v>8.8023721300000002</v>
          </cell>
          <cell r="AC665">
            <v>0.38687820000000001</v>
          </cell>
          <cell r="AD665">
            <v>272.64</v>
          </cell>
          <cell r="AE665">
            <v>55.964296839999996</v>
          </cell>
          <cell r="AF665">
            <v>75.221100000000007</v>
          </cell>
          <cell r="AG665">
            <v>0.22061176463571425</v>
          </cell>
          <cell r="AH665">
            <v>7.5</v>
          </cell>
          <cell r="AI665">
            <v>47870</v>
          </cell>
          <cell r="AJ665">
            <v>9</v>
          </cell>
        </row>
        <row r="666">
          <cell r="A666" t="str">
            <v>1307</v>
          </cell>
          <cell r="B666" t="str">
            <v>130701201</v>
          </cell>
          <cell r="C666" t="str">
            <v>305</v>
          </cell>
          <cell r="D666" t="str">
            <v>1307012</v>
          </cell>
          <cell r="E666" t="str">
            <v>1320</v>
          </cell>
          <cell r="F666" t="str">
            <v>13</v>
          </cell>
          <cell r="G666">
            <v>502.08702400999999</v>
          </cell>
          <cell r="H666">
            <v>511.04362405000001</v>
          </cell>
          <cell r="I666">
            <v>506.99457321</v>
          </cell>
          <cell r="J666">
            <v>33.08823529</v>
          </cell>
          <cell r="K666">
            <v>19.25925926</v>
          </cell>
          <cell r="L666">
            <v>7.6053923599999989</v>
          </cell>
          <cell r="M666">
            <v>9.4334839200000005</v>
          </cell>
          <cell r="N666">
            <v>20.603055090000002</v>
          </cell>
          <cell r="O666">
            <v>46.003</v>
          </cell>
          <cell r="P666">
            <v>10.81977828</v>
          </cell>
          <cell r="Q666">
            <v>81.900000000000006</v>
          </cell>
          <cell r="R666">
            <v>45.596741770000001</v>
          </cell>
          <cell r="S666">
            <v>20.399999999999999</v>
          </cell>
          <cell r="T666">
            <v>8.9028636700000003</v>
          </cell>
          <cell r="U666">
            <v>8.9028636700000003</v>
          </cell>
          <cell r="V666">
            <v>7.4471683600000009</v>
          </cell>
          <cell r="W666">
            <v>50</v>
          </cell>
          <cell r="X666">
            <v>87</v>
          </cell>
          <cell r="Y666">
            <v>43.7</v>
          </cell>
          <cell r="Z666">
            <v>40.1</v>
          </cell>
          <cell r="AA666">
            <v>41.9</v>
          </cell>
          <cell r="AB666">
            <v>7.7177962100000004</v>
          </cell>
          <cell r="AC666">
            <v>1</v>
          </cell>
          <cell r="AD666">
            <v>272.64</v>
          </cell>
          <cell r="AE666">
            <v>55.964296839999996</v>
          </cell>
          <cell r="AF666">
            <v>75.221100000000007</v>
          </cell>
          <cell r="AG666">
            <v>0.24177424408126549</v>
          </cell>
          <cell r="AH666">
            <v>7.5</v>
          </cell>
          <cell r="AI666">
            <v>47870</v>
          </cell>
          <cell r="AJ666">
            <v>9</v>
          </cell>
        </row>
        <row r="667">
          <cell r="A667" t="str">
            <v>1307</v>
          </cell>
          <cell r="B667" t="str">
            <v>130701301</v>
          </cell>
          <cell r="C667" t="str">
            <v>305</v>
          </cell>
          <cell r="D667" t="str">
            <v>1307013</v>
          </cell>
          <cell r="E667" t="str">
            <v>1320</v>
          </cell>
          <cell r="F667" t="str">
            <v>13</v>
          </cell>
          <cell r="G667">
            <v>502.08702400999999</v>
          </cell>
          <cell r="H667">
            <v>511.04362405000001</v>
          </cell>
          <cell r="I667">
            <v>506.99457321</v>
          </cell>
          <cell r="J667">
            <v>33.08823529</v>
          </cell>
          <cell r="K667">
            <v>19.25925926</v>
          </cell>
          <cell r="L667">
            <v>8.58709232</v>
          </cell>
          <cell r="M667">
            <v>9.8407074800000007</v>
          </cell>
          <cell r="N667">
            <v>20.603055090000002</v>
          </cell>
          <cell r="O667">
            <v>46.003</v>
          </cell>
          <cell r="P667">
            <v>10.036137310000001</v>
          </cell>
          <cell r="Q667">
            <v>81.900000000000006</v>
          </cell>
          <cell r="R667">
            <v>45.596741770000001</v>
          </cell>
          <cell r="S667">
            <v>20.399999999999999</v>
          </cell>
          <cell r="T667">
            <v>8.6963430600000002</v>
          </cell>
          <cell r="U667">
            <v>9.5847275199999995</v>
          </cell>
          <cell r="V667">
            <v>9.1074213200000003</v>
          </cell>
          <cell r="W667">
            <v>50</v>
          </cell>
          <cell r="X667">
            <v>87</v>
          </cell>
          <cell r="Y667">
            <v>43.7</v>
          </cell>
          <cell r="Z667">
            <v>40.1</v>
          </cell>
          <cell r="AA667">
            <v>41.9</v>
          </cell>
          <cell r="AB667">
            <v>8.5344435399999998</v>
          </cell>
          <cell r="AC667">
            <v>0.54074630999999995</v>
          </cell>
          <cell r="AD667">
            <v>272.64</v>
          </cell>
          <cell r="AE667">
            <v>55.964296839999996</v>
          </cell>
          <cell r="AF667">
            <v>75.221100000000007</v>
          </cell>
          <cell r="AG667">
            <v>0.24600227695813204</v>
          </cell>
          <cell r="AH667">
            <v>7.5</v>
          </cell>
          <cell r="AI667">
            <v>47870</v>
          </cell>
          <cell r="AJ667">
            <v>9</v>
          </cell>
        </row>
        <row r="668">
          <cell r="A668" t="str">
            <v>1307</v>
          </cell>
          <cell r="B668" t="str">
            <v>130701601</v>
          </cell>
          <cell r="D668" t="str">
            <v>1307016</v>
          </cell>
          <cell r="E668" t="str">
            <v>1320</v>
          </cell>
          <cell r="F668" t="str">
            <v>13</v>
          </cell>
          <cell r="G668">
            <v>502.08702400999999</v>
          </cell>
          <cell r="H668">
            <v>511.04362405000001</v>
          </cell>
          <cell r="I668">
            <v>506.99457321</v>
          </cell>
          <cell r="J668">
            <v>33.08823529</v>
          </cell>
          <cell r="K668">
            <v>19.25925926</v>
          </cell>
          <cell r="L668">
            <v>8.5446137899999997</v>
          </cell>
          <cell r="M668">
            <v>10.061815210000001</v>
          </cell>
          <cell r="N668">
            <v>20.603055090000002</v>
          </cell>
          <cell r="O668">
            <v>46.003</v>
          </cell>
          <cell r="P668">
            <v>9.7605982200000003</v>
          </cell>
          <cell r="Q668">
            <v>81.900000000000006</v>
          </cell>
          <cell r="R668">
            <v>43.830017349999999</v>
          </cell>
          <cell r="S668">
            <v>20.399999999999999</v>
          </cell>
          <cell r="T668">
            <v>10.01766409</v>
          </cell>
          <cell r="U668">
            <v>8.7803263900000008</v>
          </cell>
          <cell r="V668">
            <v>8.5596777999999993</v>
          </cell>
          <cell r="W668">
            <v>50</v>
          </cell>
          <cell r="X668">
            <v>87</v>
          </cell>
          <cell r="Y668">
            <v>43.7</v>
          </cell>
          <cell r="Z668">
            <v>40.1</v>
          </cell>
          <cell r="AA668">
            <v>41.9</v>
          </cell>
          <cell r="AB668">
            <v>8.7225800200000005</v>
          </cell>
          <cell r="AC668">
            <v>0.74792703999999999</v>
          </cell>
          <cell r="AD668">
            <v>272.64</v>
          </cell>
          <cell r="AE668">
            <v>55.964296839999996</v>
          </cell>
          <cell r="AF668">
            <v>75.221100000000007</v>
          </cell>
          <cell r="AG668">
            <v>0.22317477031363614</v>
          </cell>
          <cell r="AH668">
            <v>7.5</v>
          </cell>
          <cell r="AI668">
            <v>47870</v>
          </cell>
          <cell r="AJ668">
            <v>9</v>
          </cell>
        </row>
        <row r="669">
          <cell r="A669" t="str">
            <v>1307</v>
          </cell>
          <cell r="B669" t="str">
            <v>130701901</v>
          </cell>
          <cell r="C669" t="str">
            <v>305</v>
          </cell>
          <cell r="D669" t="str">
            <v>1307019</v>
          </cell>
          <cell r="E669" t="str">
            <v>1320</v>
          </cell>
          <cell r="F669" t="str">
            <v>13</v>
          </cell>
          <cell r="G669">
            <v>502.08702400999999</v>
          </cell>
          <cell r="H669">
            <v>511.04362405000001</v>
          </cell>
          <cell r="I669">
            <v>506.99457321</v>
          </cell>
          <cell r="J669">
            <v>33.08823529</v>
          </cell>
          <cell r="K669">
            <v>19.25925926</v>
          </cell>
          <cell r="L669">
            <v>8.65207367</v>
          </cell>
          <cell r="M669">
            <v>9.3646910299999995</v>
          </cell>
          <cell r="N669">
            <v>20.603055090000002</v>
          </cell>
          <cell r="O669">
            <v>46.003</v>
          </cell>
          <cell r="P669">
            <v>9.2068342300000001</v>
          </cell>
          <cell r="Q669">
            <v>81.900000000000006</v>
          </cell>
          <cell r="R669">
            <v>45.596741770000001</v>
          </cell>
          <cell r="S669">
            <v>20.399999999999999</v>
          </cell>
          <cell r="T669">
            <v>9.4927334800000001</v>
          </cell>
          <cell r="U669">
            <v>8.7514744899999997</v>
          </cell>
          <cell r="V669">
            <v>8.6358647200000007</v>
          </cell>
          <cell r="W669">
            <v>50</v>
          </cell>
          <cell r="X669">
            <v>87</v>
          </cell>
          <cell r="Y669">
            <v>43.7</v>
          </cell>
          <cell r="Z669">
            <v>40.1</v>
          </cell>
          <cell r="AA669">
            <v>41.9</v>
          </cell>
          <cell r="AB669">
            <v>9.3537478400000005</v>
          </cell>
          <cell r="AC669">
            <v>0.4789523</v>
          </cell>
          <cell r="AD669">
            <v>272.64</v>
          </cell>
          <cell r="AE669">
            <v>55.964296839999996</v>
          </cell>
          <cell r="AF669">
            <v>74.953570979999995</v>
          </cell>
          <cell r="AG669">
            <v>0.23688968237638486</v>
          </cell>
          <cell r="AH669">
            <v>7.5</v>
          </cell>
          <cell r="AI669">
            <v>47870</v>
          </cell>
          <cell r="AJ669">
            <v>9</v>
          </cell>
        </row>
        <row r="670">
          <cell r="A670" t="str">
            <v>1307</v>
          </cell>
          <cell r="B670" t="str">
            <v>130702201</v>
          </cell>
          <cell r="C670" t="str">
            <v>305</v>
          </cell>
          <cell r="D670" t="str">
            <v>1307022</v>
          </cell>
          <cell r="E670" t="str">
            <v>1320</v>
          </cell>
          <cell r="F670" t="str">
            <v>13</v>
          </cell>
          <cell r="G670">
            <v>502.08702400999999</v>
          </cell>
          <cell r="H670">
            <v>511.04362405000001</v>
          </cell>
          <cell r="I670">
            <v>506.99457321</v>
          </cell>
          <cell r="J670">
            <v>33.08823529</v>
          </cell>
          <cell r="K670">
            <v>19.25925926</v>
          </cell>
          <cell r="L670">
            <v>7.5093352699999993</v>
          </cell>
          <cell r="M670">
            <v>7.7731736800000011</v>
          </cell>
          <cell r="N670">
            <v>20.603055090000002</v>
          </cell>
          <cell r="O670">
            <v>46.003</v>
          </cell>
          <cell r="P670">
            <v>8.0291070500000004</v>
          </cell>
          <cell r="Q670">
            <v>81.900000000000006</v>
          </cell>
          <cell r="R670">
            <v>45.596741770000001</v>
          </cell>
          <cell r="S670">
            <v>20.399999999999999</v>
          </cell>
          <cell r="T670">
            <v>8.4055910100000002</v>
          </cell>
          <cell r="U670">
            <v>7.6648157900000005</v>
          </cell>
          <cell r="V670">
            <v>7.4871736900000005</v>
          </cell>
          <cell r="W670">
            <v>50</v>
          </cell>
          <cell r="X670">
            <v>87</v>
          </cell>
          <cell r="Y670">
            <v>43.7</v>
          </cell>
          <cell r="Z670">
            <v>40.1</v>
          </cell>
          <cell r="AA670">
            <v>41.9</v>
          </cell>
          <cell r="AB670">
            <v>7.8172227899999998</v>
          </cell>
          <cell r="AC670">
            <v>0.96551577</v>
          </cell>
          <cell r="AD670">
            <v>272.64</v>
          </cell>
          <cell r="AE670">
            <v>55.964296839999996</v>
          </cell>
          <cell r="AF670">
            <v>66.878859210000002</v>
          </cell>
          <cell r="AG670">
            <v>0.30646982613564228</v>
          </cell>
          <cell r="AH670">
            <v>7.5</v>
          </cell>
          <cell r="AI670">
            <v>47870</v>
          </cell>
          <cell r="AJ670">
            <v>9</v>
          </cell>
        </row>
        <row r="671">
          <cell r="A671" t="str">
            <v>1307</v>
          </cell>
          <cell r="B671" t="str">
            <v>130702401</v>
          </cell>
          <cell r="D671" t="str">
            <v>1307024</v>
          </cell>
          <cell r="E671" t="str">
            <v>1320</v>
          </cell>
          <cell r="F671" t="str">
            <v>13</v>
          </cell>
          <cell r="G671">
            <v>502.08702400999999</v>
          </cell>
          <cell r="H671">
            <v>511.04362405000001</v>
          </cell>
          <cell r="I671">
            <v>506.99457321</v>
          </cell>
          <cell r="J671">
            <v>33.08823529</v>
          </cell>
          <cell r="K671">
            <v>19.25925926</v>
          </cell>
          <cell r="L671">
            <v>9.1159198000000004</v>
          </cell>
          <cell r="M671">
            <v>10.61176962</v>
          </cell>
          <cell r="N671">
            <v>20.603055090000002</v>
          </cell>
          <cell r="O671">
            <v>46.003</v>
          </cell>
          <cell r="P671">
            <v>10.453716569999999</v>
          </cell>
          <cell r="Q671">
            <v>81.900000000000006</v>
          </cell>
          <cell r="R671">
            <v>43.830017349999999</v>
          </cell>
          <cell r="S671">
            <v>20.399999999999999</v>
          </cell>
          <cell r="T671">
            <v>9.2524415500000003</v>
          </cell>
          <cell r="U671">
            <v>9.2069345800000004</v>
          </cell>
          <cell r="V671">
            <v>8.6606006499999992</v>
          </cell>
          <cell r="W671">
            <v>50</v>
          </cell>
          <cell r="X671">
            <v>87</v>
          </cell>
          <cell r="Y671">
            <v>43.7</v>
          </cell>
          <cell r="Z671">
            <v>40.1</v>
          </cell>
          <cell r="AA671">
            <v>41.9</v>
          </cell>
          <cell r="AB671">
            <v>9.45312968</v>
          </cell>
          <cell r="AC671">
            <v>0.10181987000000001</v>
          </cell>
          <cell r="AD671">
            <v>272.64</v>
          </cell>
          <cell r="AE671">
            <v>55.964296839999996</v>
          </cell>
          <cell r="AF671">
            <v>67.890651300000002</v>
          </cell>
          <cell r="AG671">
            <v>0.30346774651588992</v>
          </cell>
          <cell r="AH671">
            <v>7.5</v>
          </cell>
          <cell r="AI671">
            <v>47870</v>
          </cell>
          <cell r="AJ671">
            <v>9</v>
          </cell>
        </row>
        <row r="672">
          <cell r="A672" t="str">
            <v>1307</v>
          </cell>
          <cell r="B672" t="str">
            <v>130702801</v>
          </cell>
          <cell r="C672" t="str">
            <v>305</v>
          </cell>
          <cell r="D672" t="str">
            <v>1307028</v>
          </cell>
          <cell r="E672" t="str">
            <v>1320</v>
          </cell>
          <cell r="F672" t="str">
            <v>13</v>
          </cell>
          <cell r="G672">
            <v>502.08702400999999</v>
          </cell>
          <cell r="H672">
            <v>511.04362405000001</v>
          </cell>
          <cell r="I672">
            <v>506.99457321</v>
          </cell>
          <cell r="J672">
            <v>33.08823529</v>
          </cell>
          <cell r="K672">
            <v>19.25925926</v>
          </cell>
          <cell r="L672">
            <v>7.653020409999999</v>
          </cell>
          <cell r="M672">
            <v>9.8659414400000003</v>
          </cell>
          <cell r="N672">
            <v>20.603055090000002</v>
          </cell>
          <cell r="O672">
            <v>46.003</v>
          </cell>
          <cell r="P672">
            <v>9.8389490300000002</v>
          </cell>
          <cell r="Q672">
            <v>81.900000000000006</v>
          </cell>
          <cell r="R672">
            <v>45.596741770000001</v>
          </cell>
          <cell r="S672">
            <v>20.399999999999999</v>
          </cell>
          <cell r="T672">
            <v>8.0746490800000004</v>
          </cell>
          <cell r="U672">
            <v>7.653020409999999</v>
          </cell>
          <cell r="V672">
            <v>7.3158835</v>
          </cell>
          <cell r="W672">
            <v>50</v>
          </cell>
          <cell r="X672">
            <v>87</v>
          </cell>
          <cell r="Y672">
            <v>43.7</v>
          </cell>
          <cell r="Z672">
            <v>40.1</v>
          </cell>
          <cell r="AA672">
            <v>41.9</v>
          </cell>
          <cell r="AB672">
            <v>9.69744691</v>
          </cell>
          <cell r="AC672">
            <v>0.99158650999999998</v>
          </cell>
          <cell r="AD672">
            <v>272.64</v>
          </cell>
          <cell r="AE672">
            <v>55.964296839999996</v>
          </cell>
          <cell r="AF672">
            <v>67.883738570000006</v>
          </cell>
          <cell r="AG672">
            <v>0.29065008894573829</v>
          </cell>
          <cell r="AH672">
            <v>7.5</v>
          </cell>
          <cell r="AI672">
            <v>47870</v>
          </cell>
          <cell r="AJ672">
            <v>9</v>
          </cell>
        </row>
        <row r="673">
          <cell r="A673" t="str">
            <v>1307</v>
          </cell>
          <cell r="B673" t="str">
            <v>130702901</v>
          </cell>
          <cell r="D673" t="str">
            <v>1307029</v>
          </cell>
          <cell r="E673" t="str">
            <v>1320</v>
          </cell>
          <cell r="F673" t="str">
            <v>13</v>
          </cell>
          <cell r="G673">
            <v>502.08702400999999</v>
          </cell>
          <cell r="H673">
            <v>511.04362405000001</v>
          </cell>
          <cell r="I673">
            <v>506.99457321</v>
          </cell>
          <cell r="J673">
            <v>33.08823529</v>
          </cell>
          <cell r="K673">
            <v>19.25925926</v>
          </cell>
          <cell r="L673">
            <v>7.3460102100000002</v>
          </cell>
          <cell r="M673">
            <v>10.81977828</v>
          </cell>
          <cell r="N673">
            <v>20.603055090000002</v>
          </cell>
          <cell r="O673">
            <v>46.003</v>
          </cell>
          <cell r="P673">
            <v>10.81977828</v>
          </cell>
          <cell r="Q673">
            <v>81.900000000000006</v>
          </cell>
          <cell r="R673">
            <v>43.830017349999999</v>
          </cell>
          <cell r="S673">
            <v>20.399999999999999</v>
          </cell>
          <cell r="T673">
            <v>7.4036702899999991</v>
          </cell>
          <cell r="U673">
            <v>7.3460102100000002</v>
          </cell>
          <cell r="V673">
            <v>7.2861917099999998</v>
          </cell>
          <cell r="W673">
            <v>50</v>
          </cell>
          <cell r="X673">
            <v>87</v>
          </cell>
          <cell r="Y673">
            <v>43.7</v>
          </cell>
          <cell r="Z673">
            <v>40.1</v>
          </cell>
          <cell r="AA673">
            <v>41.9</v>
          </cell>
          <cell r="AB673">
            <v>7.4036702899999991</v>
          </cell>
          <cell r="AC673">
            <v>1</v>
          </cell>
          <cell r="AD673">
            <v>272.64</v>
          </cell>
          <cell r="AE673">
            <v>55.964296839999996</v>
          </cell>
          <cell r="AF673">
            <v>67.856499999999997</v>
          </cell>
          <cell r="AG673">
            <v>0.28442885949128821</v>
          </cell>
          <cell r="AH673">
            <v>7.5</v>
          </cell>
          <cell r="AI673">
            <v>47870</v>
          </cell>
          <cell r="AJ673">
            <v>9</v>
          </cell>
        </row>
        <row r="674">
          <cell r="A674" t="str">
            <v>1307</v>
          </cell>
          <cell r="B674" t="str">
            <v>130704501</v>
          </cell>
          <cell r="C674" t="str">
            <v>305</v>
          </cell>
          <cell r="D674" t="str">
            <v>1307045</v>
          </cell>
          <cell r="E674" t="str">
            <v>1320</v>
          </cell>
          <cell r="F674" t="str">
            <v>13</v>
          </cell>
          <cell r="G674">
            <v>502.08702400999999</v>
          </cell>
          <cell r="H674">
            <v>511.04362405000001</v>
          </cell>
          <cell r="I674">
            <v>506.99457321</v>
          </cell>
          <cell r="J674">
            <v>33.08823529</v>
          </cell>
          <cell r="K674">
            <v>19.25925926</v>
          </cell>
          <cell r="L674">
            <v>7.742835959999999</v>
          </cell>
          <cell r="M674">
            <v>8.2300443100000003</v>
          </cell>
          <cell r="N674">
            <v>20.603055090000002</v>
          </cell>
          <cell r="O674">
            <v>46.003</v>
          </cell>
          <cell r="P674">
            <v>8.5346401099999998</v>
          </cell>
          <cell r="Q674">
            <v>81.900000000000006</v>
          </cell>
          <cell r="R674">
            <v>45.596741770000001</v>
          </cell>
          <cell r="S674">
            <v>20.399999999999999</v>
          </cell>
          <cell r="T674">
            <v>8.4761628400000006</v>
          </cell>
          <cell r="U674">
            <v>7.5938778400000002</v>
          </cell>
          <cell r="V674">
            <v>7.4036702899999991</v>
          </cell>
          <cell r="W674">
            <v>50</v>
          </cell>
          <cell r="X674">
            <v>87</v>
          </cell>
          <cell r="Y674">
            <v>43.7</v>
          </cell>
          <cell r="Z674">
            <v>40.1</v>
          </cell>
          <cell r="AA674">
            <v>41.9</v>
          </cell>
          <cell r="AB674">
            <v>8.6278397099999999</v>
          </cell>
          <cell r="AC674">
            <v>0.95356843999999996</v>
          </cell>
          <cell r="AD674">
            <v>272.64</v>
          </cell>
          <cell r="AE674">
            <v>55.964296839999996</v>
          </cell>
          <cell r="AF674">
            <v>67.823306439999996</v>
          </cell>
          <cell r="AG674">
            <v>0.26106365453266966</v>
          </cell>
          <cell r="AH674">
            <v>7.5</v>
          </cell>
          <cell r="AI674">
            <v>47870</v>
          </cell>
          <cell r="AJ674">
            <v>9</v>
          </cell>
        </row>
        <row r="675">
          <cell r="A675" t="str">
            <v>1307</v>
          </cell>
          <cell r="B675" t="str">
            <v>130705201</v>
          </cell>
          <cell r="D675" t="str">
            <v>1307052</v>
          </cell>
          <cell r="E675" t="str">
            <v>1320</v>
          </cell>
          <cell r="F675" t="str">
            <v>13</v>
          </cell>
          <cell r="G675">
            <v>502.08702400999999</v>
          </cell>
          <cell r="H675">
            <v>511.04362405000001</v>
          </cell>
          <cell r="I675">
            <v>506.99457321</v>
          </cell>
          <cell r="J675">
            <v>33.08823529</v>
          </cell>
          <cell r="K675">
            <v>19.25925926</v>
          </cell>
          <cell r="L675">
            <v>7.6989362000000003</v>
          </cell>
          <cell r="M675">
            <v>10.07609542</v>
          </cell>
          <cell r="N675">
            <v>20.603055090000002</v>
          </cell>
          <cell r="O675">
            <v>46.003</v>
          </cell>
          <cell r="P675">
            <v>9.7705274299999996</v>
          </cell>
          <cell r="Q675">
            <v>81.900000000000006</v>
          </cell>
          <cell r="R675">
            <v>43.830017349999999</v>
          </cell>
          <cell r="S675">
            <v>20.399999999999999</v>
          </cell>
          <cell r="T675">
            <v>10.1243485</v>
          </cell>
          <cell r="U675">
            <v>7.6202147699999996</v>
          </cell>
          <cell r="V675">
            <v>7.9427175400000012</v>
          </cell>
          <cell r="W675">
            <v>50</v>
          </cell>
          <cell r="X675">
            <v>87</v>
          </cell>
          <cell r="Y675">
            <v>43.7</v>
          </cell>
          <cell r="Z675">
            <v>40.1</v>
          </cell>
          <cell r="AA675">
            <v>41.9</v>
          </cell>
          <cell r="AB675">
            <v>7.9427175400000012</v>
          </cell>
          <cell r="AC675">
            <v>0.83224266999999996</v>
          </cell>
          <cell r="AD675">
            <v>272.64</v>
          </cell>
          <cell r="AE675">
            <v>55.964296839999996</v>
          </cell>
          <cell r="AF675">
            <v>75.221100000000007</v>
          </cell>
          <cell r="AG675">
            <v>0.25455315564278297</v>
          </cell>
          <cell r="AH675">
            <v>7.5</v>
          </cell>
          <cell r="AI675">
            <v>47870</v>
          </cell>
          <cell r="AJ675">
            <v>9</v>
          </cell>
        </row>
        <row r="676">
          <cell r="A676" t="str">
            <v>1308</v>
          </cell>
          <cell r="B676" t="str">
            <v>130800101</v>
          </cell>
          <cell r="D676" t="str">
            <v>1308001</v>
          </cell>
          <cell r="E676" t="str">
            <v>1320</v>
          </cell>
          <cell r="F676" t="str">
            <v>13</v>
          </cell>
          <cell r="G676">
            <v>502.08702400999999</v>
          </cell>
          <cell r="H676">
            <v>511.04362405000001</v>
          </cell>
          <cell r="I676">
            <v>506.99457321</v>
          </cell>
          <cell r="J676">
            <v>33.08823529</v>
          </cell>
          <cell r="K676">
            <v>19.25925926</v>
          </cell>
          <cell r="L676">
            <v>8.4869401500000006</v>
          </cell>
          <cell r="M676">
            <v>10.689168329999999</v>
          </cell>
          <cell r="N676">
            <v>20.603055090000002</v>
          </cell>
          <cell r="O676">
            <v>46.003</v>
          </cell>
          <cell r="P676">
            <v>10.26541866</v>
          </cell>
          <cell r="Q676">
            <v>81.900000000000006</v>
          </cell>
          <cell r="R676">
            <v>43.830017349999999</v>
          </cell>
          <cell r="S676">
            <v>20.399999999999999</v>
          </cell>
          <cell r="T676">
            <v>9.7517921899999997</v>
          </cell>
          <cell r="U676">
            <v>9.0511101499999995</v>
          </cell>
          <cell r="V676">
            <v>9.0484095</v>
          </cell>
          <cell r="W676">
            <v>50</v>
          </cell>
          <cell r="X676">
            <v>87</v>
          </cell>
          <cell r="Y676">
            <v>43.7</v>
          </cell>
          <cell r="Z676">
            <v>40.1</v>
          </cell>
          <cell r="AA676">
            <v>41.9</v>
          </cell>
          <cell r="AB676">
            <v>9.6781541099999995</v>
          </cell>
          <cell r="AC676">
            <v>0.42347279999999998</v>
          </cell>
          <cell r="AD676">
            <v>272.64</v>
          </cell>
          <cell r="AE676">
            <v>55.964296839999996</v>
          </cell>
          <cell r="AF676">
            <v>75.221100000000007</v>
          </cell>
          <cell r="AG676">
            <v>0.27080994775841855</v>
          </cell>
          <cell r="AH676">
            <v>7.5</v>
          </cell>
          <cell r="AI676">
            <v>47870</v>
          </cell>
          <cell r="AJ676">
            <v>9</v>
          </cell>
        </row>
        <row r="677">
          <cell r="A677" t="str">
            <v>1308</v>
          </cell>
          <cell r="B677" t="str">
            <v>130800401</v>
          </cell>
          <cell r="D677" t="str">
            <v>1308004</v>
          </cell>
          <cell r="E677" t="str">
            <v>1320</v>
          </cell>
          <cell r="F677" t="str">
            <v>13</v>
          </cell>
          <cell r="G677">
            <v>502.08702400999999</v>
          </cell>
          <cell r="H677">
            <v>511.04362405000001</v>
          </cell>
          <cell r="I677">
            <v>506.99457321</v>
          </cell>
          <cell r="J677">
            <v>33.08823529</v>
          </cell>
          <cell r="K677">
            <v>19.25925926</v>
          </cell>
          <cell r="L677">
            <v>8.71308887</v>
          </cell>
          <cell r="M677">
            <v>10.822713970000001</v>
          </cell>
          <cell r="N677">
            <v>20.603055090000002</v>
          </cell>
          <cell r="O677">
            <v>46.003</v>
          </cell>
          <cell r="P677">
            <v>10.818317220000001</v>
          </cell>
          <cell r="Q677">
            <v>81.900000000000006</v>
          </cell>
          <cell r="R677">
            <v>43.830017349999999</v>
          </cell>
          <cell r="S677">
            <v>20.399999999999999</v>
          </cell>
          <cell r="T677">
            <v>9.0291781400000009</v>
          </cell>
          <cell r="U677">
            <v>9.0617243500000004</v>
          </cell>
          <cell r="V677">
            <v>9.0291781400000009</v>
          </cell>
          <cell r="W677">
            <v>50</v>
          </cell>
          <cell r="X677">
            <v>87</v>
          </cell>
          <cell r="Y677">
            <v>43.7</v>
          </cell>
          <cell r="Z677">
            <v>40.1</v>
          </cell>
          <cell r="AA677">
            <v>41.9</v>
          </cell>
          <cell r="AB677">
            <v>9.0260568899999996</v>
          </cell>
          <cell r="AC677">
            <v>0.35335882000000002</v>
          </cell>
          <cell r="AD677">
            <v>272.64</v>
          </cell>
          <cell r="AE677">
            <v>55.964296839999996</v>
          </cell>
          <cell r="AF677">
            <v>75.221100000000007</v>
          </cell>
          <cell r="AG677">
            <v>0.24174418601596459</v>
          </cell>
          <cell r="AH677">
            <v>7.5</v>
          </cell>
          <cell r="AI677">
            <v>47870</v>
          </cell>
          <cell r="AJ677">
            <v>9</v>
          </cell>
        </row>
        <row r="678">
          <cell r="A678" t="str">
            <v>1308</v>
          </cell>
          <cell r="B678" t="str">
            <v>130800501</v>
          </cell>
          <cell r="D678" t="str">
            <v>1308005</v>
          </cell>
          <cell r="E678" t="str">
            <v>1320</v>
          </cell>
          <cell r="F678" t="str">
            <v>13</v>
          </cell>
          <cell r="G678">
            <v>502.08702400999999</v>
          </cell>
          <cell r="H678">
            <v>511.04362405000001</v>
          </cell>
          <cell r="I678">
            <v>506.99457321</v>
          </cell>
          <cell r="J678">
            <v>33.08823529</v>
          </cell>
          <cell r="K678">
            <v>19.25925926</v>
          </cell>
          <cell r="L678">
            <v>7.3758821499999998</v>
          </cell>
          <cell r="M678">
            <v>10.81977828</v>
          </cell>
          <cell r="N678">
            <v>20.603055090000002</v>
          </cell>
          <cell r="O678">
            <v>46.003</v>
          </cell>
          <cell r="P678">
            <v>10.81977828</v>
          </cell>
          <cell r="Q678">
            <v>81.900000000000006</v>
          </cell>
          <cell r="R678">
            <v>43.830017349999999</v>
          </cell>
          <cell r="S678">
            <v>20.399999999999999</v>
          </cell>
          <cell r="T678">
            <v>7.6033993400000002</v>
          </cell>
          <cell r="U678">
            <v>7.6033993400000002</v>
          </cell>
          <cell r="V678">
            <v>7.6033993400000002</v>
          </cell>
          <cell r="W678">
            <v>50</v>
          </cell>
          <cell r="X678">
            <v>87</v>
          </cell>
          <cell r="Y678">
            <v>43.7</v>
          </cell>
          <cell r="Z678">
            <v>40.1</v>
          </cell>
          <cell r="AA678">
            <v>41.9</v>
          </cell>
          <cell r="AB678">
            <v>8.1498905399999995</v>
          </cell>
          <cell r="AC678">
            <v>0.96079877999999996</v>
          </cell>
          <cell r="AD678">
            <v>272.64</v>
          </cell>
          <cell r="AE678">
            <v>55.964296839999996</v>
          </cell>
          <cell r="AF678">
            <v>75.221100000000007</v>
          </cell>
          <cell r="AG678">
            <v>0.19939747835304875</v>
          </cell>
          <cell r="AH678">
            <v>7.5</v>
          </cell>
          <cell r="AI678">
            <v>47870</v>
          </cell>
          <cell r="AJ678">
            <v>9</v>
          </cell>
        </row>
        <row r="679">
          <cell r="A679" t="str">
            <v>1308</v>
          </cell>
          <cell r="B679" t="str">
            <v>130800601</v>
          </cell>
          <cell r="D679" t="str">
            <v>1308006</v>
          </cell>
          <cell r="E679" t="str">
            <v>1320</v>
          </cell>
          <cell r="F679" t="str">
            <v>13</v>
          </cell>
          <cell r="G679">
            <v>502.08702400999999</v>
          </cell>
          <cell r="H679">
            <v>511.04362405000001</v>
          </cell>
          <cell r="I679">
            <v>506.99457321</v>
          </cell>
          <cell r="J679">
            <v>33.08823529</v>
          </cell>
          <cell r="K679">
            <v>19.25925926</v>
          </cell>
          <cell r="L679">
            <v>9.1146001000000005</v>
          </cell>
          <cell r="M679">
            <v>10.749463110000001</v>
          </cell>
          <cell r="N679">
            <v>20.603055090000002</v>
          </cell>
          <cell r="O679">
            <v>46.003</v>
          </cell>
          <cell r="P679">
            <v>10.746798910000001</v>
          </cell>
          <cell r="Q679">
            <v>81.900000000000006</v>
          </cell>
          <cell r="R679">
            <v>43.830017349999999</v>
          </cell>
          <cell r="S679">
            <v>20.399999999999999</v>
          </cell>
          <cell r="T679">
            <v>9.3792389099999998</v>
          </cell>
          <cell r="U679">
            <v>9.40820714</v>
          </cell>
          <cell r="V679">
            <v>9.3268781900000004</v>
          </cell>
          <cell r="W679">
            <v>50</v>
          </cell>
          <cell r="X679">
            <v>87</v>
          </cell>
          <cell r="Y679">
            <v>43.7</v>
          </cell>
          <cell r="Z679">
            <v>40.1</v>
          </cell>
          <cell r="AA679">
            <v>41.9</v>
          </cell>
          <cell r="AB679">
            <v>9.7783210799999996</v>
          </cell>
          <cell r="AC679">
            <v>0.12575823</v>
          </cell>
          <cell r="AD679">
            <v>272.64</v>
          </cell>
          <cell r="AE679">
            <v>55.964296839999996</v>
          </cell>
          <cell r="AF679">
            <v>75.221100000000007</v>
          </cell>
          <cell r="AG679">
            <v>0.25197844170546391</v>
          </cell>
          <cell r="AH679">
            <v>7.5</v>
          </cell>
          <cell r="AI679">
            <v>47870</v>
          </cell>
          <cell r="AJ679">
            <v>9</v>
          </cell>
        </row>
        <row r="680">
          <cell r="A680" t="str">
            <v>1308</v>
          </cell>
          <cell r="B680" t="str">
            <v>130800701</v>
          </cell>
          <cell r="D680" t="str">
            <v>1308007</v>
          </cell>
          <cell r="E680" t="str">
            <v>1320</v>
          </cell>
          <cell r="F680" t="str">
            <v>13</v>
          </cell>
          <cell r="G680">
            <v>502.08702400999999</v>
          </cell>
          <cell r="H680">
            <v>511.04362405000001</v>
          </cell>
          <cell r="I680">
            <v>506.99457321</v>
          </cell>
          <cell r="J680">
            <v>33.08823529</v>
          </cell>
          <cell r="K680">
            <v>19.25925926</v>
          </cell>
          <cell r="L680">
            <v>7.15617664</v>
          </cell>
          <cell r="M680">
            <v>10.81977828</v>
          </cell>
          <cell r="N680">
            <v>20.603055090000002</v>
          </cell>
          <cell r="O680">
            <v>46.003</v>
          </cell>
          <cell r="P680">
            <v>10.38260577</v>
          </cell>
          <cell r="Q680">
            <v>81.900000000000006</v>
          </cell>
          <cell r="R680">
            <v>43.830017349999999</v>
          </cell>
          <cell r="S680">
            <v>20.399999999999999</v>
          </cell>
          <cell r="T680">
            <v>8.1074188100000004</v>
          </cell>
          <cell r="U680">
            <v>7.9564767999999999</v>
          </cell>
          <cell r="V680">
            <v>8.1074188100000004</v>
          </cell>
          <cell r="W680">
            <v>50</v>
          </cell>
          <cell r="X680">
            <v>87</v>
          </cell>
          <cell r="Y680">
            <v>43.7</v>
          </cell>
          <cell r="Z680">
            <v>40.1</v>
          </cell>
          <cell r="AA680">
            <v>41.9</v>
          </cell>
          <cell r="AB680">
            <v>9.6158054800000006</v>
          </cell>
          <cell r="AC680">
            <v>1</v>
          </cell>
          <cell r="AD680">
            <v>272.64</v>
          </cell>
          <cell r="AE680">
            <v>55.964296839999996</v>
          </cell>
          <cell r="AF680">
            <v>75.221100000000007</v>
          </cell>
          <cell r="AG680">
            <v>0.23021928926096513</v>
          </cell>
          <cell r="AH680">
            <v>7.5</v>
          </cell>
          <cell r="AI680">
            <v>47870</v>
          </cell>
          <cell r="AJ680">
            <v>9</v>
          </cell>
        </row>
        <row r="681">
          <cell r="A681" t="str">
            <v>1308</v>
          </cell>
          <cell r="B681" t="str">
            <v>130800801</v>
          </cell>
          <cell r="C681" t="str">
            <v>305</v>
          </cell>
          <cell r="D681" t="str">
            <v>1308008</v>
          </cell>
          <cell r="E681" t="str">
            <v>1320</v>
          </cell>
          <cell r="F681" t="str">
            <v>13</v>
          </cell>
          <cell r="G681">
            <v>502.08702400999999</v>
          </cell>
          <cell r="H681">
            <v>511.04362405000001</v>
          </cell>
          <cell r="I681">
            <v>506.99457321</v>
          </cell>
          <cell r="J681">
            <v>33.08823529</v>
          </cell>
          <cell r="K681">
            <v>19.25925926</v>
          </cell>
          <cell r="L681">
            <v>8.9467653699999996</v>
          </cell>
          <cell r="M681">
            <v>10.407439610000001</v>
          </cell>
          <cell r="N681">
            <v>20.603055090000002</v>
          </cell>
          <cell r="O681">
            <v>46.003</v>
          </cell>
          <cell r="P681">
            <v>10.208542830000001</v>
          </cell>
          <cell r="Q681">
            <v>81.900000000000006</v>
          </cell>
          <cell r="R681">
            <v>45.596741770000001</v>
          </cell>
          <cell r="S681">
            <v>20.399999999999999</v>
          </cell>
          <cell r="T681">
            <v>10.05779536</v>
          </cell>
          <cell r="U681">
            <v>9.9453490099999993</v>
          </cell>
          <cell r="V681">
            <v>8.9566087400000001</v>
          </cell>
          <cell r="W681">
            <v>50</v>
          </cell>
          <cell r="X681">
            <v>87</v>
          </cell>
          <cell r="Y681">
            <v>43.7</v>
          </cell>
          <cell r="Z681">
            <v>40.1</v>
          </cell>
          <cell r="AA681">
            <v>41.9</v>
          </cell>
          <cell r="AB681">
            <v>10.50303808</v>
          </cell>
          <cell r="AC681">
            <v>0.22671692999999998</v>
          </cell>
          <cell r="AD681">
            <v>272.64</v>
          </cell>
          <cell r="AE681">
            <v>55.964296839999996</v>
          </cell>
          <cell r="AF681">
            <v>75.221100000000007</v>
          </cell>
          <cell r="AG681">
            <v>0.19502499988799402</v>
          </cell>
          <cell r="AH681">
            <v>7.5</v>
          </cell>
          <cell r="AI681">
            <v>47870</v>
          </cell>
          <cell r="AJ681">
            <v>9</v>
          </cell>
        </row>
        <row r="682">
          <cell r="A682" t="str">
            <v>1308</v>
          </cell>
          <cell r="B682" t="str">
            <v>130801001</v>
          </cell>
          <cell r="D682" t="str">
            <v>1308010</v>
          </cell>
          <cell r="E682" t="str">
            <v>1320</v>
          </cell>
          <cell r="F682" t="str">
            <v>13</v>
          </cell>
          <cell r="G682">
            <v>502.08702400999999</v>
          </cell>
          <cell r="H682">
            <v>511.04362405000001</v>
          </cell>
          <cell r="I682">
            <v>506.99457321</v>
          </cell>
          <cell r="J682">
            <v>33.08823529</v>
          </cell>
          <cell r="K682">
            <v>19.25925926</v>
          </cell>
          <cell r="L682">
            <v>9.5755388900000007</v>
          </cell>
          <cell r="M682">
            <v>10.921883510000001</v>
          </cell>
          <cell r="N682">
            <v>20.603055090000002</v>
          </cell>
          <cell r="O682">
            <v>46.003</v>
          </cell>
          <cell r="P682">
            <v>9.8774002200000002</v>
          </cell>
          <cell r="Q682">
            <v>81.900000000000006</v>
          </cell>
          <cell r="R682">
            <v>43.830017349999999</v>
          </cell>
          <cell r="S682">
            <v>20.399999999999999</v>
          </cell>
          <cell r="T682">
            <v>10.786552370000001</v>
          </cell>
          <cell r="U682">
            <v>9.8104946900000005</v>
          </cell>
          <cell r="V682">
            <v>9.5772725300000001</v>
          </cell>
          <cell r="W682">
            <v>50</v>
          </cell>
          <cell r="X682">
            <v>87</v>
          </cell>
          <cell r="Y682">
            <v>43.7</v>
          </cell>
          <cell r="Z682">
            <v>40.1</v>
          </cell>
          <cell r="AA682">
            <v>41.9</v>
          </cell>
          <cell r="AB682">
            <v>10.720245200000001</v>
          </cell>
          <cell r="AC682">
            <v>0</v>
          </cell>
          <cell r="AD682">
            <v>272.64</v>
          </cell>
          <cell r="AE682">
            <v>55.964296839999996</v>
          </cell>
          <cell r="AF682">
            <v>75.163487050000001</v>
          </cell>
          <cell r="AG682">
            <v>0.23040556599444478</v>
          </cell>
          <cell r="AH682">
            <v>7.5</v>
          </cell>
          <cell r="AI682">
            <v>47870</v>
          </cell>
          <cell r="AJ682">
            <v>9</v>
          </cell>
        </row>
        <row r="683">
          <cell r="A683" t="str">
            <v>1308</v>
          </cell>
          <cell r="B683" t="str">
            <v>130801201</v>
          </cell>
          <cell r="D683" t="str">
            <v>1308012</v>
          </cell>
          <cell r="E683" t="str">
            <v>1320</v>
          </cell>
          <cell r="F683" t="str">
            <v>13</v>
          </cell>
          <cell r="G683">
            <v>502.08702400999999</v>
          </cell>
          <cell r="H683">
            <v>511.04362405000001</v>
          </cell>
          <cell r="I683">
            <v>506.99457321</v>
          </cell>
          <cell r="J683">
            <v>33.08823529</v>
          </cell>
          <cell r="K683">
            <v>19.25925926</v>
          </cell>
          <cell r="L683">
            <v>9.66985165</v>
          </cell>
          <cell r="M683">
            <v>10.81977828</v>
          </cell>
          <cell r="N683">
            <v>20.603055090000002</v>
          </cell>
          <cell r="O683">
            <v>46.003</v>
          </cell>
          <cell r="P683">
            <v>9.79623636</v>
          </cell>
          <cell r="Q683">
            <v>81.900000000000006</v>
          </cell>
          <cell r="R683">
            <v>43.830017349999999</v>
          </cell>
          <cell r="S683">
            <v>20.399999999999999</v>
          </cell>
          <cell r="T683">
            <v>10.81977828</v>
          </cell>
          <cell r="U683">
            <v>9.8010671499999997</v>
          </cell>
          <cell r="V683">
            <v>9.64594664</v>
          </cell>
          <cell r="W683">
            <v>50</v>
          </cell>
          <cell r="X683">
            <v>87</v>
          </cell>
          <cell r="Y683">
            <v>43.7</v>
          </cell>
          <cell r="Z683">
            <v>40.1</v>
          </cell>
          <cell r="AA683">
            <v>41.9</v>
          </cell>
          <cell r="AB683">
            <v>10.741816740000001</v>
          </cell>
          <cell r="AC683">
            <v>0</v>
          </cell>
          <cell r="AD683">
            <v>272.64</v>
          </cell>
          <cell r="AE683">
            <v>55.964296839999996</v>
          </cell>
          <cell r="AF683">
            <v>75.127249899999995</v>
          </cell>
          <cell r="AG683">
            <v>0.21409332789630015</v>
          </cell>
          <cell r="AH683">
            <v>7.5</v>
          </cell>
          <cell r="AI683">
            <v>47870</v>
          </cell>
          <cell r="AJ683">
            <v>9</v>
          </cell>
        </row>
        <row r="684">
          <cell r="A684" t="str">
            <v>1308</v>
          </cell>
          <cell r="B684" t="str">
            <v>130801401</v>
          </cell>
          <cell r="D684" t="str">
            <v>1308014</v>
          </cell>
          <cell r="E684" t="str">
            <v>1320</v>
          </cell>
          <cell r="F684" t="str">
            <v>13</v>
          </cell>
          <cell r="G684">
            <v>502.08702400999999</v>
          </cell>
          <cell r="H684">
            <v>511.04362405000001</v>
          </cell>
          <cell r="I684">
            <v>506.99457321</v>
          </cell>
          <cell r="J684">
            <v>33.08823529</v>
          </cell>
          <cell r="K684">
            <v>19.25925926</v>
          </cell>
          <cell r="L684">
            <v>9.0815975000000009</v>
          </cell>
          <cell r="M684">
            <v>10.81977828</v>
          </cell>
          <cell r="N684">
            <v>20.603055090000002</v>
          </cell>
          <cell r="O684">
            <v>46.003</v>
          </cell>
          <cell r="P684">
            <v>10.16527473</v>
          </cell>
          <cell r="Q684">
            <v>81.900000000000006</v>
          </cell>
          <cell r="R684">
            <v>43.830017349999999</v>
          </cell>
          <cell r="S684">
            <v>20.399999999999999</v>
          </cell>
          <cell r="T684">
            <v>10.210494199999999</v>
          </cell>
          <cell r="U684">
            <v>9.5279937799999992</v>
          </cell>
          <cell r="V684">
            <v>9.5198817800000004</v>
          </cell>
          <cell r="W684">
            <v>50</v>
          </cell>
          <cell r="X684">
            <v>87</v>
          </cell>
          <cell r="Y684">
            <v>43.7</v>
          </cell>
          <cell r="Z684">
            <v>40.1</v>
          </cell>
          <cell r="AA684">
            <v>41.9</v>
          </cell>
          <cell r="AB684">
            <v>9.3904929100000007</v>
          </cell>
          <cell r="AC684">
            <v>3.8357629999999997E-2</v>
          </cell>
          <cell r="AD684">
            <v>272.64</v>
          </cell>
          <cell r="AE684">
            <v>55.964296839999996</v>
          </cell>
          <cell r="AF684">
            <v>75.221100000000007</v>
          </cell>
          <cell r="AG684">
            <v>0.24157328231020939</v>
          </cell>
          <cell r="AH684">
            <v>7.5</v>
          </cell>
          <cell r="AI684">
            <v>47870</v>
          </cell>
          <cell r="AJ684">
            <v>9</v>
          </cell>
        </row>
        <row r="685">
          <cell r="A685" t="str">
            <v>1308</v>
          </cell>
          <cell r="B685" t="str">
            <v>130801601</v>
          </cell>
          <cell r="D685" t="str">
            <v>1308016</v>
          </cell>
          <cell r="E685" t="str">
            <v>1320</v>
          </cell>
          <cell r="F685" t="str">
            <v>13</v>
          </cell>
          <cell r="G685">
            <v>502.08702400999999</v>
          </cell>
          <cell r="H685">
            <v>511.04362405000001</v>
          </cell>
          <cell r="I685">
            <v>506.99457321</v>
          </cell>
          <cell r="J685">
            <v>33.08823529</v>
          </cell>
          <cell r="K685">
            <v>19.25925926</v>
          </cell>
          <cell r="L685">
            <v>8.8532367599999997</v>
          </cell>
          <cell r="M685">
            <v>11.019350190000001</v>
          </cell>
          <cell r="N685">
            <v>20.603055090000002</v>
          </cell>
          <cell r="O685">
            <v>46.003</v>
          </cell>
          <cell r="P685">
            <v>10.817696120000001</v>
          </cell>
          <cell r="Q685">
            <v>81.900000000000006</v>
          </cell>
          <cell r="R685">
            <v>43.830017349999999</v>
          </cell>
          <cell r="S685">
            <v>20.399999999999999</v>
          </cell>
          <cell r="T685">
            <v>9.3969859000000007</v>
          </cell>
          <cell r="U685">
            <v>8.6637148400000008</v>
          </cell>
          <cell r="V685">
            <v>8.94023623</v>
          </cell>
          <cell r="W685">
            <v>50</v>
          </cell>
          <cell r="X685">
            <v>87</v>
          </cell>
          <cell r="Y685">
            <v>43.7</v>
          </cell>
          <cell r="Z685">
            <v>40.1</v>
          </cell>
          <cell r="AA685">
            <v>41.9</v>
          </cell>
          <cell r="AB685">
            <v>8.9991253899999997</v>
          </cell>
          <cell r="AC685">
            <v>0.31080785999999999</v>
          </cell>
          <cell r="AD685">
            <v>272.64</v>
          </cell>
          <cell r="AE685">
            <v>55.964296839999996</v>
          </cell>
          <cell r="AF685">
            <v>75.221100000000007</v>
          </cell>
          <cell r="AG685">
            <v>0.24322123952853686</v>
          </cell>
          <cell r="AH685">
            <v>7.5</v>
          </cell>
          <cell r="AI685">
            <v>47870</v>
          </cell>
          <cell r="AJ685">
            <v>9</v>
          </cell>
        </row>
        <row r="686">
          <cell r="A686" t="str">
            <v>1308</v>
          </cell>
          <cell r="B686" t="str">
            <v>130801701</v>
          </cell>
          <cell r="D686" t="str">
            <v>1308017</v>
          </cell>
          <cell r="E686" t="str">
            <v>1320</v>
          </cell>
          <cell r="F686" t="str">
            <v>13</v>
          </cell>
          <cell r="G686">
            <v>502.08702400999999</v>
          </cell>
          <cell r="H686">
            <v>511.04362405000001</v>
          </cell>
          <cell r="I686">
            <v>506.99457321</v>
          </cell>
          <cell r="J686">
            <v>33.08823529</v>
          </cell>
          <cell r="K686">
            <v>19.25925926</v>
          </cell>
          <cell r="L686">
            <v>7.28207366</v>
          </cell>
          <cell r="M686">
            <v>10.81977828</v>
          </cell>
          <cell r="N686">
            <v>20.603055090000002</v>
          </cell>
          <cell r="O686">
            <v>46.003</v>
          </cell>
          <cell r="P686">
            <v>10.81977828</v>
          </cell>
          <cell r="Q686">
            <v>81.900000000000006</v>
          </cell>
          <cell r="R686">
            <v>43.830017349999999</v>
          </cell>
          <cell r="S686">
            <v>20.399999999999999</v>
          </cell>
          <cell r="T686">
            <v>8.8346282200000008</v>
          </cell>
          <cell r="U686">
            <v>7.5714736499999997</v>
          </cell>
          <cell r="V686">
            <v>7.28207366</v>
          </cell>
          <cell r="W686">
            <v>50</v>
          </cell>
          <cell r="X686">
            <v>87</v>
          </cell>
          <cell r="Y686">
            <v>43.7</v>
          </cell>
          <cell r="Z686">
            <v>40.1</v>
          </cell>
          <cell r="AA686">
            <v>41.9</v>
          </cell>
          <cell r="AB686">
            <v>7.5714736499999997</v>
          </cell>
          <cell r="AC686">
            <v>0.98944808000000006</v>
          </cell>
          <cell r="AD686">
            <v>272.64</v>
          </cell>
          <cell r="AE686">
            <v>55.964296839999996</v>
          </cell>
          <cell r="AF686">
            <v>75.221100000000007</v>
          </cell>
          <cell r="AG686">
            <v>0.24049953338523838</v>
          </cell>
          <cell r="AH686">
            <v>7.5</v>
          </cell>
          <cell r="AI686">
            <v>47870</v>
          </cell>
          <cell r="AJ686">
            <v>9</v>
          </cell>
        </row>
        <row r="687">
          <cell r="A687" t="str">
            <v>1308</v>
          </cell>
          <cell r="B687" t="str">
            <v>130801801</v>
          </cell>
          <cell r="D687" t="str">
            <v>1308018</v>
          </cell>
          <cell r="E687" t="str">
            <v>1320</v>
          </cell>
          <cell r="F687" t="str">
            <v>13</v>
          </cell>
          <cell r="G687">
            <v>502.08702400999999</v>
          </cell>
          <cell r="H687">
            <v>511.04362405000001</v>
          </cell>
          <cell r="I687">
            <v>506.99457321</v>
          </cell>
          <cell r="J687">
            <v>33.08823529</v>
          </cell>
          <cell r="K687">
            <v>19.25925926</v>
          </cell>
          <cell r="L687">
            <v>7.4259536600000002</v>
          </cell>
          <cell r="M687">
            <v>10.81977828</v>
          </cell>
          <cell r="N687">
            <v>20.603055090000002</v>
          </cell>
          <cell r="O687">
            <v>46.003</v>
          </cell>
          <cell r="P687">
            <v>10.81977828</v>
          </cell>
          <cell r="Q687">
            <v>81.900000000000006</v>
          </cell>
          <cell r="R687">
            <v>43.830017349999999</v>
          </cell>
          <cell r="S687">
            <v>20.399999999999999</v>
          </cell>
          <cell r="T687">
            <v>7.9844627299999997</v>
          </cell>
          <cell r="U687">
            <v>7.3145528299999993</v>
          </cell>
          <cell r="V687">
            <v>7.2868764099999996</v>
          </cell>
          <cell r="W687">
            <v>50</v>
          </cell>
          <cell r="X687">
            <v>87</v>
          </cell>
          <cell r="Y687">
            <v>43.7</v>
          </cell>
          <cell r="Z687">
            <v>40.1</v>
          </cell>
          <cell r="AA687">
            <v>41.9</v>
          </cell>
          <cell r="AB687">
            <v>8.5703547400000009</v>
          </cell>
          <cell r="AC687">
            <v>0.93627799</v>
          </cell>
          <cell r="AD687">
            <v>272.64</v>
          </cell>
          <cell r="AE687">
            <v>55.964296839999996</v>
          </cell>
          <cell r="AF687">
            <v>75.221100000000007</v>
          </cell>
          <cell r="AG687">
            <v>0.23586757777378137</v>
          </cell>
          <cell r="AH687">
            <v>7.5</v>
          </cell>
          <cell r="AI687">
            <v>47870</v>
          </cell>
          <cell r="AJ687">
            <v>9</v>
          </cell>
        </row>
        <row r="688">
          <cell r="A688" t="str">
            <v>1308</v>
          </cell>
          <cell r="B688" t="str">
            <v>130801901</v>
          </cell>
          <cell r="D688" t="str">
            <v>1308019</v>
          </cell>
          <cell r="E688" t="str">
            <v>1320</v>
          </cell>
          <cell r="F688" t="str">
            <v>13</v>
          </cell>
          <cell r="G688">
            <v>502.08702400999999</v>
          </cell>
          <cell r="H688">
            <v>511.04362405000001</v>
          </cell>
          <cell r="I688">
            <v>506.99457321</v>
          </cell>
          <cell r="J688">
            <v>33.08823529</v>
          </cell>
          <cell r="K688">
            <v>19.25925926</v>
          </cell>
          <cell r="L688">
            <v>8.7178456999999998</v>
          </cell>
          <cell r="M688">
            <v>10.81977828</v>
          </cell>
          <cell r="N688">
            <v>20.603055090000002</v>
          </cell>
          <cell r="O688">
            <v>46.003</v>
          </cell>
          <cell r="P688">
            <v>10.76176774</v>
          </cell>
          <cell r="Q688">
            <v>81.900000000000006</v>
          </cell>
          <cell r="R688">
            <v>43.830017349999999</v>
          </cell>
          <cell r="S688">
            <v>20.399999999999999</v>
          </cell>
          <cell r="T688">
            <v>9.1065342000000005</v>
          </cell>
          <cell r="U688">
            <v>8.9493651399999994</v>
          </cell>
          <cell r="V688">
            <v>8.9493651399999994</v>
          </cell>
          <cell r="W688">
            <v>50</v>
          </cell>
          <cell r="X688">
            <v>87</v>
          </cell>
          <cell r="Y688">
            <v>43.7</v>
          </cell>
          <cell r="Z688">
            <v>40.1</v>
          </cell>
          <cell r="AA688">
            <v>41.9</v>
          </cell>
          <cell r="AB688">
            <v>9.1166888200000002</v>
          </cell>
          <cell r="AC688">
            <v>0.36323039000000001</v>
          </cell>
          <cell r="AD688">
            <v>272.64</v>
          </cell>
          <cell r="AE688">
            <v>55.964296839999996</v>
          </cell>
          <cell r="AF688">
            <v>75.221100000000007</v>
          </cell>
          <cell r="AG688">
            <v>0.24472140618047425</v>
          </cell>
          <cell r="AH688">
            <v>7.5</v>
          </cell>
          <cell r="AI688">
            <v>47870</v>
          </cell>
          <cell r="AJ688">
            <v>9</v>
          </cell>
        </row>
        <row r="689">
          <cell r="A689" t="str">
            <v>1308</v>
          </cell>
          <cell r="B689" t="str">
            <v>130802101</v>
          </cell>
          <cell r="D689" t="str">
            <v>1308021</v>
          </cell>
          <cell r="E689" t="str">
            <v>1320</v>
          </cell>
          <cell r="F689" t="str">
            <v>13</v>
          </cell>
          <cell r="G689">
            <v>502.08702400999999</v>
          </cell>
          <cell r="H689">
            <v>511.04362405000001</v>
          </cell>
          <cell r="I689">
            <v>506.99457321</v>
          </cell>
          <cell r="J689">
            <v>33.08823529</v>
          </cell>
          <cell r="K689">
            <v>19.25925926</v>
          </cell>
          <cell r="L689">
            <v>8.9983840100000005</v>
          </cell>
          <cell r="M689">
            <v>10.81977828</v>
          </cell>
          <cell r="N689">
            <v>20.603055090000002</v>
          </cell>
          <cell r="O689">
            <v>46.003</v>
          </cell>
          <cell r="P689">
            <v>10.737635040000001</v>
          </cell>
          <cell r="Q689">
            <v>81.900000000000006</v>
          </cell>
          <cell r="R689">
            <v>43.830017349999999</v>
          </cell>
          <cell r="S689">
            <v>20.399999999999999</v>
          </cell>
          <cell r="T689">
            <v>9.7899828499999995</v>
          </cell>
          <cell r="U689">
            <v>9.0291781400000009</v>
          </cell>
          <cell r="V689">
            <v>9.0063865199999995</v>
          </cell>
          <cell r="W689">
            <v>50</v>
          </cell>
          <cell r="X689">
            <v>87</v>
          </cell>
          <cell r="Y689">
            <v>43.7</v>
          </cell>
          <cell r="Z689">
            <v>40.1</v>
          </cell>
          <cell r="AA689">
            <v>41.9</v>
          </cell>
          <cell r="AB689">
            <v>9.7612901500000007</v>
          </cell>
          <cell r="AC689">
            <v>0.26698195000000002</v>
          </cell>
          <cell r="AD689">
            <v>272.64</v>
          </cell>
          <cell r="AE689">
            <v>55.964296839999996</v>
          </cell>
          <cell r="AF689">
            <v>75.221100000000007</v>
          </cell>
          <cell r="AG689">
            <v>0.24752901068397345</v>
          </cell>
          <cell r="AH689">
            <v>7.5</v>
          </cell>
          <cell r="AI689">
            <v>47870</v>
          </cell>
          <cell r="AJ689">
            <v>9</v>
          </cell>
        </row>
        <row r="690">
          <cell r="A690" t="str">
            <v>1308</v>
          </cell>
          <cell r="B690" t="str">
            <v>130802201</v>
          </cell>
          <cell r="D690" t="str">
            <v>1308022</v>
          </cell>
          <cell r="E690" t="str">
            <v>1320</v>
          </cell>
          <cell r="F690" t="str">
            <v>13</v>
          </cell>
          <cell r="G690">
            <v>502.08702400999999</v>
          </cell>
          <cell r="H690">
            <v>511.04362405000001</v>
          </cell>
          <cell r="I690">
            <v>506.99457321</v>
          </cell>
          <cell r="J690">
            <v>33.08823529</v>
          </cell>
          <cell r="K690">
            <v>19.25925926</v>
          </cell>
          <cell r="L690">
            <v>7.1951873199999996</v>
          </cell>
          <cell r="M690">
            <v>10.81977828</v>
          </cell>
          <cell r="N690">
            <v>20.603055090000002</v>
          </cell>
          <cell r="O690">
            <v>46.003</v>
          </cell>
          <cell r="P690">
            <v>10.81977828</v>
          </cell>
          <cell r="Q690">
            <v>81.900000000000006</v>
          </cell>
          <cell r="R690">
            <v>43.830017349999999</v>
          </cell>
          <cell r="S690">
            <v>20.399999999999999</v>
          </cell>
          <cell r="T690">
            <v>9.4334839200000005</v>
          </cell>
          <cell r="U690">
            <v>7.1951873199999996</v>
          </cell>
          <cell r="V690">
            <v>7.1951873199999996</v>
          </cell>
          <cell r="W690">
            <v>50</v>
          </cell>
          <cell r="X690">
            <v>87</v>
          </cell>
          <cell r="Y690">
            <v>43.7</v>
          </cell>
          <cell r="Z690">
            <v>40.1</v>
          </cell>
          <cell r="AA690">
            <v>41.9</v>
          </cell>
          <cell r="AB690">
            <v>9.6158054800000006</v>
          </cell>
          <cell r="AC690">
            <v>0.97479724999999995</v>
          </cell>
          <cell r="AD690">
            <v>272.64</v>
          </cell>
          <cell r="AE690">
            <v>55.964296839999996</v>
          </cell>
          <cell r="AF690">
            <v>75.221100000000007</v>
          </cell>
          <cell r="AG690">
            <v>0.24367474280761017</v>
          </cell>
          <cell r="AH690">
            <v>7.5</v>
          </cell>
          <cell r="AI690">
            <v>47870</v>
          </cell>
          <cell r="AJ690">
            <v>9</v>
          </cell>
        </row>
        <row r="691">
          <cell r="A691" t="str">
            <v>1308</v>
          </cell>
          <cell r="B691" t="str">
            <v>130802401</v>
          </cell>
          <cell r="D691" t="str">
            <v>1308024</v>
          </cell>
          <cell r="E691" t="str">
            <v>1320</v>
          </cell>
          <cell r="F691" t="str">
            <v>13</v>
          </cell>
          <cell r="G691">
            <v>502.08702400999999</v>
          </cell>
          <cell r="H691">
            <v>511.04362405000001</v>
          </cell>
          <cell r="I691">
            <v>506.99457321</v>
          </cell>
          <cell r="J691">
            <v>33.08823529</v>
          </cell>
          <cell r="K691">
            <v>19.25925926</v>
          </cell>
          <cell r="L691">
            <v>9.3265221300000007</v>
          </cell>
          <cell r="M691">
            <v>10.437785529999999</v>
          </cell>
          <cell r="N691">
            <v>20.603055090000002</v>
          </cell>
          <cell r="O691">
            <v>46.003</v>
          </cell>
          <cell r="P691">
            <v>10.70497331</v>
          </cell>
          <cell r="Q691">
            <v>81.900000000000006</v>
          </cell>
          <cell r="R691">
            <v>43.830017349999999</v>
          </cell>
          <cell r="S691">
            <v>20.399999999999999</v>
          </cell>
          <cell r="T691">
            <v>10.435085920000001</v>
          </cell>
          <cell r="U691">
            <v>9.5282848799999993</v>
          </cell>
          <cell r="V691">
            <v>9.3062867100000002</v>
          </cell>
          <cell r="W691">
            <v>50</v>
          </cell>
          <cell r="X691">
            <v>87</v>
          </cell>
          <cell r="Y691">
            <v>43.7</v>
          </cell>
          <cell r="Z691">
            <v>40.1</v>
          </cell>
          <cell r="AA691">
            <v>41.9</v>
          </cell>
          <cell r="AB691">
            <v>10.623958030000001</v>
          </cell>
          <cell r="AC691">
            <v>0.12557336999999999</v>
          </cell>
          <cell r="AD691">
            <v>272.64</v>
          </cell>
          <cell r="AE691">
            <v>55.964296839999996</v>
          </cell>
          <cell r="AF691">
            <v>73.740407360000006</v>
          </cell>
          <cell r="AG691">
            <v>0.24879396585475252</v>
          </cell>
          <cell r="AH691">
            <v>7.5</v>
          </cell>
          <cell r="AI691">
            <v>47870</v>
          </cell>
          <cell r="AJ691">
            <v>9</v>
          </cell>
        </row>
        <row r="692">
          <cell r="A692" t="str">
            <v>1308</v>
          </cell>
          <cell r="B692" t="str">
            <v>130802601</v>
          </cell>
          <cell r="D692" t="str">
            <v>1308026</v>
          </cell>
          <cell r="E692" t="str">
            <v>1320</v>
          </cell>
          <cell r="F692" t="str">
            <v>13</v>
          </cell>
          <cell r="G692">
            <v>502.08702400999999</v>
          </cell>
          <cell r="H692">
            <v>511.04362405000001</v>
          </cell>
          <cell r="I692">
            <v>506.99457321</v>
          </cell>
          <cell r="J692">
            <v>33.08823529</v>
          </cell>
          <cell r="K692">
            <v>19.25925926</v>
          </cell>
          <cell r="L692">
            <v>9.5490244499999992</v>
          </cell>
          <cell r="M692">
            <v>10.70519762</v>
          </cell>
          <cell r="N692">
            <v>20.603055090000002</v>
          </cell>
          <cell r="O692">
            <v>46.003</v>
          </cell>
          <cell r="P692">
            <v>10.81977828</v>
          </cell>
          <cell r="Q692">
            <v>81.900000000000006</v>
          </cell>
          <cell r="R692">
            <v>43.830017349999999</v>
          </cell>
          <cell r="S692">
            <v>20.399999999999999</v>
          </cell>
          <cell r="T692">
            <v>10.264269049999999</v>
          </cell>
          <cell r="U692">
            <v>10.107081239999999</v>
          </cell>
          <cell r="V692">
            <v>9.1849199899999991</v>
          </cell>
          <cell r="W692">
            <v>50</v>
          </cell>
          <cell r="X692">
            <v>87</v>
          </cell>
          <cell r="Y692">
            <v>43.7</v>
          </cell>
          <cell r="Z692">
            <v>40.1</v>
          </cell>
          <cell r="AA692">
            <v>41.9</v>
          </cell>
          <cell r="AB692">
            <v>9.8894393399999991</v>
          </cell>
          <cell r="AC692">
            <v>3.0791740000000001E-2</v>
          </cell>
          <cell r="AD692">
            <v>272.64</v>
          </cell>
          <cell r="AE692">
            <v>55.964296839999996</v>
          </cell>
          <cell r="AF692">
            <v>73.735196939999994</v>
          </cell>
          <cell r="AG692">
            <v>0.30652599153064541</v>
          </cell>
          <cell r="AH692">
            <v>7.5</v>
          </cell>
          <cell r="AI692">
            <v>47870</v>
          </cell>
          <cell r="AJ692">
            <v>9</v>
          </cell>
        </row>
        <row r="693">
          <cell r="A693" t="str">
            <v>1309</v>
          </cell>
          <cell r="B693" t="str">
            <v>130900101</v>
          </cell>
          <cell r="D693" t="str">
            <v>1309001</v>
          </cell>
          <cell r="E693" t="str">
            <v>1310</v>
          </cell>
          <cell r="F693" t="str">
            <v>13</v>
          </cell>
          <cell r="G693">
            <v>502.08702400999999</v>
          </cell>
          <cell r="H693">
            <v>511.04362405000001</v>
          </cell>
          <cell r="I693">
            <v>506.99457321</v>
          </cell>
          <cell r="J693">
            <v>29.87012987</v>
          </cell>
          <cell r="K693">
            <v>14.255765200000003</v>
          </cell>
          <cell r="L693">
            <v>9.4561060999999995</v>
          </cell>
          <cell r="M693">
            <v>10.537097019999999</v>
          </cell>
          <cell r="N693">
            <v>14.777806559999998</v>
          </cell>
          <cell r="O693">
            <v>46.003</v>
          </cell>
          <cell r="P693">
            <v>10.648159250000001</v>
          </cell>
          <cell r="Q693">
            <v>74.7</v>
          </cell>
          <cell r="R693">
            <v>43.830017349999999</v>
          </cell>
          <cell r="S693">
            <v>20.2</v>
          </cell>
          <cell r="T693">
            <v>10.547129310000001</v>
          </cell>
          <cell r="U693">
            <v>10.537097019999999</v>
          </cell>
          <cell r="V693">
            <v>9.7344770100000009</v>
          </cell>
          <cell r="W693">
            <v>38.799999999999997</v>
          </cell>
          <cell r="X693">
            <v>76.3</v>
          </cell>
          <cell r="Y693">
            <v>25.4</v>
          </cell>
          <cell r="Z693">
            <v>34.799999999999997</v>
          </cell>
          <cell r="AA693">
            <v>22</v>
          </cell>
          <cell r="AB693">
            <v>9.8608931500000008</v>
          </cell>
          <cell r="AC693">
            <v>0.33140578999999998</v>
          </cell>
          <cell r="AD693">
            <v>243.47</v>
          </cell>
          <cell r="AE693">
            <v>51.116192179999999</v>
          </cell>
          <cell r="AF693">
            <v>73.719200000000001</v>
          </cell>
          <cell r="AG693">
            <v>0.18618938918303279</v>
          </cell>
          <cell r="AH693">
            <v>12.3</v>
          </cell>
          <cell r="AI693">
            <v>40410</v>
          </cell>
          <cell r="AJ693">
            <v>9</v>
          </cell>
        </row>
        <row r="694">
          <cell r="A694" t="str">
            <v>1309</v>
          </cell>
          <cell r="B694" t="str">
            <v>130900401</v>
          </cell>
          <cell r="D694" t="str">
            <v>1309004</v>
          </cell>
          <cell r="E694" t="str">
            <v>1310</v>
          </cell>
          <cell r="F694" t="str">
            <v>13</v>
          </cell>
          <cell r="G694">
            <v>502.08702400999999</v>
          </cell>
          <cell r="H694">
            <v>511.04362405000001</v>
          </cell>
          <cell r="I694">
            <v>506.99457321</v>
          </cell>
          <cell r="J694">
            <v>29.87012987</v>
          </cell>
          <cell r="K694">
            <v>14.255765200000003</v>
          </cell>
          <cell r="L694">
            <v>9.2206866600000001</v>
          </cell>
          <cell r="M694">
            <v>9.4053313299999992</v>
          </cell>
          <cell r="N694">
            <v>14.777806559999998</v>
          </cell>
          <cell r="O694">
            <v>46.003</v>
          </cell>
          <cell r="P694">
            <v>9.9047867099999998</v>
          </cell>
          <cell r="Q694">
            <v>74.7</v>
          </cell>
          <cell r="R694">
            <v>43.830017349999999</v>
          </cell>
          <cell r="S694">
            <v>20.2</v>
          </cell>
          <cell r="T694">
            <v>9.5198084000000005</v>
          </cell>
          <cell r="U694">
            <v>9.3800831500000008</v>
          </cell>
          <cell r="V694">
            <v>9.3747525100000004</v>
          </cell>
          <cell r="W694">
            <v>38.799999999999997</v>
          </cell>
          <cell r="X694">
            <v>76.3</v>
          </cell>
          <cell r="Y694">
            <v>25.4</v>
          </cell>
          <cell r="Z694">
            <v>34.799999999999997</v>
          </cell>
          <cell r="AA694">
            <v>22</v>
          </cell>
          <cell r="AB694">
            <v>9.4477023599999992</v>
          </cell>
          <cell r="AC694">
            <v>0.38815585000000002</v>
          </cell>
          <cell r="AD694">
            <v>243.47</v>
          </cell>
          <cell r="AE694">
            <v>51.116192179999999</v>
          </cell>
          <cell r="AF694">
            <v>73.719200000000001</v>
          </cell>
          <cell r="AG694">
            <v>0.21605360850347743</v>
          </cell>
          <cell r="AH694">
            <v>12.3</v>
          </cell>
          <cell r="AI694">
            <v>40410</v>
          </cell>
          <cell r="AJ694">
            <v>9</v>
          </cell>
        </row>
        <row r="695">
          <cell r="A695" t="str">
            <v>1309</v>
          </cell>
          <cell r="B695" t="str">
            <v>130900601</v>
          </cell>
          <cell r="D695" t="str">
            <v>1309006</v>
          </cell>
          <cell r="E695" t="str">
            <v>1310</v>
          </cell>
          <cell r="F695" t="str">
            <v>13</v>
          </cell>
          <cell r="G695">
            <v>502.08702400999999</v>
          </cell>
          <cell r="H695">
            <v>511.04362405000001</v>
          </cell>
          <cell r="I695">
            <v>506.99457321</v>
          </cell>
          <cell r="J695">
            <v>29.87012987</v>
          </cell>
          <cell r="K695">
            <v>14.255765200000003</v>
          </cell>
          <cell r="L695">
            <v>8.6747096300000006</v>
          </cell>
          <cell r="M695">
            <v>9.0035621700000004</v>
          </cell>
          <cell r="N695">
            <v>14.777806559999998</v>
          </cell>
          <cell r="O695">
            <v>46.003</v>
          </cell>
          <cell r="P695">
            <v>9.0701583400000008</v>
          </cell>
          <cell r="Q695">
            <v>74.7</v>
          </cell>
          <cell r="R695">
            <v>43.830017349999999</v>
          </cell>
          <cell r="S695">
            <v>20.2</v>
          </cell>
          <cell r="T695">
            <v>9.61179746</v>
          </cell>
          <cell r="U695">
            <v>8.7887458800000005</v>
          </cell>
          <cell r="V695">
            <v>8.8460651899999991</v>
          </cell>
          <cell r="W695">
            <v>38.799999999999997</v>
          </cell>
          <cell r="X695">
            <v>76.3</v>
          </cell>
          <cell r="Y695">
            <v>25.4</v>
          </cell>
          <cell r="Z695">
            <v>34.799999999999997</v>
          </cell>
          <cell r="AA695">
            <v>22</v>
          </cell>
          <cell r="AB695">
            <v>9.1523934100000002</v>
          </cell>
          <cell r="AC695">
            <v>0.38448010999999999</v>
          </cell>
          <cell r="AD695">
            <v>243.47</v>
          </cell>
          <cell r="AE695">
            <v>51.116192179999999</v>
          </cell>
          <cell r="AF695">
            <v>73.719200000000001</v>
          </cell>
          <cell r="AG695">
            <v>0.2125939376627321</v>
          </cell>
          <cell r="AH695">
            <v>12.3</v>
          </cell>
          <cell r="AI695">
            <v>40410</v>
          </cell>
          <cell r="AJ695">
            <v>9</v>
          </cell>
        </row>
        <row r="696">
          <cell r="A696" t="str">
            <v>1309</v>
          </cell>
          <cell r="B696" t="str">
            <v>130901101</v>
          </cell>
          <cell r="D696" t="str">
            <v>1309011</v>
          </cell>
          <cell r="E696" t="str">
            <v>1310</v>
          </cell>
          <cell r="F696" t="str">
            <v>13</v>
          </cell>
          <cell r="G696">
            <v>502.08702400999999</v>
          </cell>
          <cell r="H696">
            <v>511.04362405000001</v>
          </cell>
          <cell r="I696">
            <v>506.99457321</v>
          </cell>
          <cell r="J696">
            <v>29.87012987</v>
          </cell>
          <cell r="K696">
            <v>14.255765200000003</v>
          </cell>
          <cell r="L696">
            <v>8.9279774599999993</v>
          </cell>
          <cell r="M696">
            <v>9.9486998999999994</v>
          </cell>
          <cell r="N696">
            <v>14.777806559999998</v>
          </cell>
          <cell r="O696">
            <v>46.003</v>
          </cell>
          <cell r="P696">
            <v>9.7123270500000007</v>
          </cell>
          <cell r="Q696">
            <v>74.7</v>
          </cell>
          <cell r="R696">
            <v>43.830017349999999</v>
          </cell>
          <cell r="S696">
            <v>20.2</v>
          </cell>
          <cell r="T696">
            <v>9.9445815100000008</v>
          </cell>
          <cell r="U696">
            <v>9.9455407900000008</v>
          </cell>
          <cell r="V696">
            <v>9.6360655200000007</v>
          </cell>
          <cell r="W696">
            <v>38.799999999999997</v>
          </cell>
          <cell r="X696">
            <v>76.3</v>
          </cell>
          <cell r="Y696">
            <v>25.4</v>
          </cell>
          <cell r="Z696">
            <v>34.799999999999997</v>
          </cell>
          <cell r="AA696">
            <v>22</v>
          </cell>
          <cell r="AB696">
            <v>9.9496552299999994</v>
          </cell>
          <cell r="AC696">
            <v>0.26348104999999999</v>
          </cell>
          <cell r="AD696">
            <v>243.47</v>
          </cell>
          <cell r="AE696">
            <v>51.116192179999999</v>
          </cell>
          <cell r="AF696">
            <v>73.719200000000001</v>
          </cell>
          <cell r="AG696">
            <v>0.18171422184495931</v>
          </cell>
          <cell r="AH696">
            <v>12.3</v>
          </cell>
          <cell r="AI696">
            <v>40410</v>
          </cell>
          <cell r="AJ696">
            <v>9</v>
          </cell>
        </row>
        <row r="697">
          <cell r="A697" t="str">
            <v>1309</v>
          </cell>
          <cell r="B697" t="str">
            <v>130901401</v>
          </cell>
          <cell r="D697" t="str">
            <v>1309014</v>
          </cell>
          <cell r="E697" t="str">
            <v>1310</v>
          </cell>
          <cell r="F697" t="str">
            <v>13</v>
          </cell>
          <cell r="G697">
            <v>502.08702400999999</v>
          </cell>
          <cell r="H697">
            <v>511.04362405000001</v>
          </cell>
          <cell r="I697">
            <v>506.99457321</v>
          </cell>
          <cell r="J697">
            <v>29.87012987</v>
          </cell>
          <cell r="K697">
            <v>14.255765200000003</v>
          </cell>
          <cell r="L697">
            <v>9.3888212299999996</v>
          </cell>
          <cell r="M697">
            <v>10.086184039999999</v>
          </cell>
          <cell r="N697">
            <v>14.777806559999998</v>
          </cell>
          <cell r="O697">
            <v>46.003</v>
          </cell>
          <cell r="P697">
            <v>9.9170452299999994</v>
          </cell>
          <cell r="Q697">
            <v>74.7</v>
          </cell>
          <cell r="R697">
            <v>43.830017349999999</v>
          </cell>
          <cell r="S697">
            <v>20.2</v>
          </cell>
          <cell r="T697">
            <v>10.07781894</v>
          </cell>
          <cell r="U697">
            <v>9.9515631800000008</v>
          </cell>
          <cell r="V697">
            <v>9.7210059799999993</v>
          </cell>
          <cell r="W697">
            <v>38.799999999999997</v>
          </cell>
          <cell r="X697">
            <v>76.3</v>
          </cell>
          <cell r="Y697">
            <v>25.4</v>
          </cell>
          <cell r="Z697">
            <v>34.799999999999997</v>
          </cell>
          <cell r="AA697">
            <v>22</v>
          </cell>
          <cell r="AB697">
            <v>10.14009999</v>
          </cell>
          <cell r="AC697">
            <v>7.0256150000000003E-2</v>
          </cell>
          <cell r="AD697">
            <v>243.47</v>
          </cell>
          <cell r="AE697">
            <v>51.116192179999999</v>
          </cell>
          <cell r="AF697">
            <v>73.719200000000001</v>
          </cell>
          <cell r="AG697">
            <v>0.16145118558942442</v>
          </cell>
          <cell r="AH697">
            <v>12.3</v>
          </cell>
          <cell r="AI697">
            <v>40410</v>
          </cell>
          <cell r="AJ697">
            <v>9</v>
          </cell>
        </row>
        <row r="698">
          <cell r="A698" t="str">
            <v>1309</v>
          </cell>
          <cell r="B698" t="str">
            <v>130901601</v>
          </cell>
          <cell r="D698" t="str">
            <v>1309016</v>
          </cell>
          <cell r="E698" t="str">
            <v>1310</v>
          </cell>
          <cell r="F698" t="str">
            <v>13</v>
          </cell>
          <cell r="G698">
            <v>502.08702400999999</v>
          </cell>
          <cell r="H698">
            <v>511.04362405000001</v>
          </cell>
          <cell r="I698">
            <v>506.99457321</v>
          </cell>
          <cell r="J698">
            <v>29.87012987</v>
          </cell>
          <cell r="K698">
            <v>14.255765200000003</v>
          </cell>
          <cell r="L698">
            <v>8.9770202099999992</v>
          </cell>
          <cell r="M698">
            <v>10.22665742</v>
          </cell>
          <cell r="N698">
            <v>14.777806559999998</v>
          </cell>
          <cell r="O698">
            <v>46.003</v>
          </cell>
          <cell r="P698">
            <v>10.589408690000001</v>
          </cell>
          <cell r="Q698">
            <v>74.7</v>
          </cell>
          <cell r="R698">
            <v>43.830017349999999</v>
          </cell>
          <cell r="S698">
            <v>20.2</v>
          </cell>
          <cell r="T698">
            <v>10.22665742</v>
          </cell>
          <cell r="U698">
            <v>9.0220812200000005</v>
          </cell>
          <cell r="V698">
            <v>9.1030891799999996</v>
          </cell>
          <cell r="W698">
            <v>38.799999999999997</v>
          </cell>
          <cell r="X698">
            <v>76.3</v>
          </cell>
          <cell r="Y698">
            <v>25.4</v>
          </cell>
          <cell r="Z698">
            <v>34.799999999999997</v>
          </cell>
          <cell r="AA698">
            <v>22</v>
          </cell>
          <cell r="AB698">
            <v>10.290279399999999</v>
          </cell>
          <cell r="AC698">
            <v>0.18821492000000001</v>
          </cell>
          <cell r="AD698">
            <v>243.47</v>
          </cell>
          <cell r="AE698">
            <v>51.116192179999999</v>
          </cell>
          <cell r="AF698">
            <v>73.719200000000001</v>
          </cell>
          <cell r="AG698">
            <v>0.20370705535780761</v>
          </cell>
          <cell r="AH698">
            <v>12.3</v>
          </cell>
          <cell r="AI698">
            <v>40410</v>
          </cell>
          <cell r="AJ698">
            <v>9</v>
          </cell>
        </row>
        <row r="699">
          <cell r="A699" t="str">
            <v>1309</v>
          </cell>
          <cell r="B699" t="str">
            <v>130901701</v>
          </cell>
          <cell r="D699" t="str">
            <v>1309017</v>
          </cell>
          <cell r="E699" t="str">
            <v>1310</v>
          </cell>
          <cell r="F699" t="str">
            <v>13</v>
          </cell>
          <cell r="G699">
            <v>502.08702400999999</v>
          </cell>
          <cell r="H699">
            <v>511.04362405000001</v>
          </cell>
          <cell r="I699">
            <v>506.99457321</v>
          </cell>
          <cell r="J699">
            <v>29.87012987</v>
          </cell>
          <cell r="K699">
            <v>14.255765200000003</v>
          </cell>
          <cell r="L699">
            <v>7.1396603400000007</v>
          </cell>
          <cell r="M699">
            <v>10.126631100000001</v>
          </cell>
          <cell r="N699">
            <v>14.777806559999998</v>
          </cell>
          <cell r="O699">
            <v>46.003</v>
          </cell>
          <cell r="P699">
            <v>10.81977828</v>
          </cell>
          <cell r="Q699">
            <v>74.7</v>
          </cell>
          <cell r="R699">
            <v>43.830017349999999</v>
          </cell>
          <cell r="S699">
            <v>20.2</v>
          </cell>
          <cell r="T699">
            <v>10.126631100000001</v>
          </cell>
          <cell r="U699">
            <v>7.6902860200000003</v>
          </cell>
          <cell r="V699">
            <v>7.5642384800000002</v>
          </cell>
          <cell r="W699">
            <v>38.799999999999997</v>
          </cell>
          <cell r="X699">
            <v>76.3</v>
          </cell>
          <cell r="Y699">
            <v>25.4</v>
          </cell>
          <cell r="Z699">
            <v>34.799999999999997</v>
          </cell>
          <cell r="AA699">
            <v>22</v>
          </cell>
          <cell r="AB699">
            <v>10.739023660000001</v>
          </cell>
          <cell r="AC699">
            <v>1</v>
          </cell>
          <cell r="AD699">
            <v>243.47</v>
          </cell>
          <cell r="AE699">
            <v>51.116192179999999</v>
          </cell>
          <cell r="AF699">
            <v>73.719200000000001</v>
          </cell>
          <cell r="AG699">
            <v>0.1984431913741071</v>
          </cell>
          <cell r="AH699">
            <v>12.3</v>
          </cell>
          <cell r="AI699">
            <v>40410</v>
          </cell>
          <cell r="AJ699">
            <v>9</v>
          </cell>
        </row>
        <row r="700">
          <cell r="A700" t="str">
            <v>1309</v>
          </cell>
          <cell r="B700" t="str">
            <v>130901801</v>
          </cell>
          <cell r="D700" t="str">
            <v>1309018</v>
          </cell>
          <cell r="E700" t="str">
            <v>1310</v>
          </cell>
          <cell r="F700" t="str">
            <v>13</v>
          </cell>
          <cell r="G700">
            <v>502.08702400999999</v>
          </cell>
          <cell r="H700">
            <v>511.04362405000001</v>
          </cell>
          <cell r="I700">
            <v>506.99457321</v>
          </cell>
          <cell r="J700">
            <v>29.87012987</v>
          </cell>
          <cell r="K700">
            <v>14.255765200000003</v>
          </cell>
          <cell r="L700">
            <v>9.1977615900000007</v>
          </cell>
          <cell r="M700">
            <v>10.86157261</v>
          </cell>
          <cell r="N700">
            <v>14.777806559999998</v>
          </cell>
          <cell r="O700">
            <v>46.003</v>
          </cell>
          <cell r="P700">
            <v>9.5426611500000007</v>
          </cell>
          <cell r="Q700">
            <v>74.7</v>
          </cell>
          <cell r="R700">
            <v>43.830017349999999</v>
          </cell>
          <cell r="S700">
            <v>20.2</v>
          </cell>
          <cell r="T700">
            <v>10.81287451</v>
          </cell>
          <cell r="U700">
            <v>10.77084011</v>
          </cell>
          <cell r="V700">
            <v>9.5862393400000006</v>
          </cell>
          <cell r="W700">
            <v>38.799999999999997</v>
          </cell>
          <cell r="X700">
            <v>76.3</v>
          </cell>
          <cell r="Y700">
            <v>25.4</v>
          </cell>
          <cell r="Z700">
            <v>34.799999999999997</v>
          </cell>
          <cell r="AA700">
            <v>22</v>
          </cell>
          <cell r="AB700">
            <v>10.72573131</v>
          </cell>
          <cell r="AC700">
            <v>0.27740930000000003</v>
          </cell>
          <cell r="AD700">
            <v>243.47</v>
          </cell>
          <cell r="AE700">
            <v>51.116192179999999</v>
          </cell>
          <cell r="AF700">
            <v>73.728287409999993</v>
          </cell>
          <cell r="AG700">
            <v>0.19212107057015465</v>
          </cell>
          <cell r="AH700">
            <v>12.3</v>
          </cell>
          <cell r="AI700">
            <v>40410</v>
          </cell>
          <cell r="AJ700">
            <v>9</v>
          </cell>
        </row>
        <row r="701">
          <cell r="A701" t="str">
            <v>1309</v>
          </cell>
          <cell r="B701" t="str">
            <v>130901901</v>
          </cell>
          <cell r="D701" t="str">
            <v>1309019</v>
          </cell>
          <cell r="E701" t="str">
            <v>1310</v>
          </cell>
          <cell r="F701" t="str">
            <v>13</v>
          </cell>
          <cell r="G701">
            <v>502.08702400999999</v>
          </cell>
          <cell r="H701">
            <v>511.04362405000001</v>
          </cell>
          <cell r="I701">
            <v>506.99457321</v>
          </cell>
          <cell r="J701">
            <v>29.87012987</v>
          </cell>
          <cell r="K701">
            <v>14.255765200000003</v>
          </cell>
          <cell r="L701">
            <v>7.8853292399999999</v>
          </cell>
          <cell r="M701">
            <v>10.81977828</v>
          </cell>
          <cell r="N701">
            <v>14.777806559999998</v>
          </cell>
          <cell r="O701">
            <v>46.003</v>
          </cell>
          <cell r="P701">
            <v>9.4367585599999995</v>
          </cell>
          <cell r="Q701">
            <v>74.7</v>
          </cell>
          <cell r="R701">
            <v>43.830017349999999</v>
          </cell>
          <cell r="S701">
            <v>20.2</v>
          </cell>
          <cell r="T701">
            <v>10.81977828</v>
          </cell>
          <cell r="U701">
            <v>10.81977828</v>
          </cell>
          <cell r="V701">
            <v>9.4402609099999992</v>
          </cell>
          <cell r="W701">
            <v>38.799999999999997</v>
          </cell>
          <cell r="X701">
            <v>76.3</v>
          </cell>
          <cell r="Y701">
            <v>25.4</v>
          </cell>
          <cell r="Z701">
            <v>34.799999999999997</v>
          </cell>
          <cell r="AA701">
            <v>22</v>
          </cell>
          <cell r="AB701">
            <v>10.741816740000001</v>
          </cell>
          <cell r="AC701">
            <v>0.92361778000000005</v>
          </cell>
          <cell r="AD701">
            <v>243.47</v>
          </cell>
          <cell r="AE701">
            <v>51.116192179999999</v>
          </cell>
          <cell r="AF701">
            <v>73.719200000000001</v>
          </cell>
          <cell r="AG701">
            <v>0.14342473050485491</v>
          </cell>
          <cell r="AH701">
            <v>12.3</v>
          </cell>
          <cell r="AI701">
            <v>40410</v>
          </cell>
          <cell r="AJ701">
            <v>9</v>
          </cell>
        </row>
        <row r="702">
          <cell r="A702" t="str">
            <v>1309</v>
          </cell>
          <cell r="B702" t="str">
            <v>130902101</v>
          </cell>
          <cell r="D702" t="str">
            <v>1309021</v>
          </cell>
          <cell r="E702" t="str">
            <v>1310</v>
          </cell>
          <cell r="F702" t="str">
            <v>13</v>
          </cell>
          <cell r="G702">
            <v>502.08702400999999</v>
          </cell>
          <cell r="H702">
            <v>511.04362405000001</v>
          </cell>
          <cell r="I702">
            <v>506.99457321</v>
          </cell>
          <cell r="J702">
            <v>29.87012987</v>
          </cell>
          <cell r="K702">
            <v>14.255765200000003</v>
          </cell>
          <cell r="L702">
            <v>9.6911602899999991</v>
          </cell>
          <cell r="M702">
            <v>11.12545252</v>
          </cell>
          <cell r="N702">
            <v>14.777806559999998</v>
          </cell>
          <cell r="O702">
            <v>46.003</v>
          </cell>
          <cell r="P702">
            <v>10.00712659</v>
          </cell>
          <cell r="Q702">
            <v>74.7</v>
          </cell>
          <cell r="R702">
            <v>43.830017349999999</v>
          </cell>
          <cell r="S702">
            <v>20.2</v>
          </cell>
          <cell r="T702">
            <v>10.0107263</v>
          </cell>
          <cell r="U702">
            <v>10.01811004</v>
          </cell>
          <cell r="V702">
            <v>9.8353693</v>
          </cell>
          <cell r="W702">
            <v>38.799999999999997</v>
          </cell>
          <cell r="X702">
            <v>76.3</v>
          </cell>
          <cell r="Y702">
            <v>25.4</v>
          </cell>
          <cell r="Z702">
            <v>34.799999999999997</v>
          </cell>
          <cell r="AA702">
            <v>22</v>
          </cell>
          <cell r="AB702">
            <v>9.9391924800000009</v>
          </cell>
          <cell r="AC702">
            <v>8.9360720000000005E-2</v>
          </cell>
          <cell r="AD702">
            <v>243.47</v>
          </cell>
          <cell r="AE702">
            <v>51.116192179999999</v>
          </cell>
          <cell r="AF702">
            <v>73.660221570000004</v>
          </cell>
          <cell r="AG702">
            <v>0.22235603172023682</v>
          </cell>
          <cell r="AH702">
            <v>12.3</v>
          </cell>
          <cell r="AI702">
            <v>40410</v>
          </cell>
          <cell r="AJ702">
            <v>9</v>
          </cell>
        </row>
        <row r="703">
          <cell r="A703" t="str">
            <v>1309</v>
          </cell>
          <cell r="B703" t="str">
            <v>130902201</v>
          </cell>
          <cell r="D703" t="str">
            <v>1309022</v>
          </cell>
          <cell r="E703" t="str">
            <v>1310</v>
          </cell>
          <cell r="F703" t="str">
            <v>13</v>
          </cell>
          <cell r="G703">
            <v>502.08702400999999</v>
          </cell>
          <cell r="H703">
            <v>511.04362405000001</v>
          </cell>
          <cell r="I703">
            <v>506.99457321</v>
          </cell>
          <cell r="J703">
            <v>29.87012987</v>
          </cell>
          <cell r="K703">
            <v>14.255765200000003</v>
          </cell>
          <cell r="L703">
            <v>7.9262415199999996</v>
          </cell>
          <cell r="M703">
            <v>11.225243389999999</v>
          </cell>
          <cell r="N703">
            <v>14.777806559999998</v>
          </cell>
          <cell r="O703">
            <v>46.003</v>
          </cell>
          <cell r="P703">
            <v>9.4334839200000005</v>
          </cell>
          <cell r="Q703">
            <v>74.7</v>
          </cell>
          <cell r="R703">
            <v>43.830017349999999</v>
          </cell>
          <cell r="S703">
            <v>20.2</v>
          </cell>
          <cell r="T703">
            <v>9.4334839200000005</v>
          </cell>
          <cell r="U703">
            <v>9.4334839200000005</v>
          </cell>
          <cell r="V703">
            <v>9.4334839200000005</v>
          </cell>
          <cell r="W703">
            <v>38.799999999999997</v>
          </cell>
          <cell r="X703">
            <v>76.3</v>
          </cell>
          <cell r="Y703">
            <v>25.4</v>
          </cell>
          <cell r="Z703">
            <v>34.799999999999997</v>
          </cell>
          <cell r="AA703">
            <v>22</v>
          </cell>
          <cell r="AB703">
            <v>7.9262415199999996</v>
          </cell>
          <cell r="AC703">
            <v>0.88899684000000012</v>
          </cell>
          <cell r="AD703">
            <v>243.47</v>
          </cell>
          <cell r="AE703">
            <v>51.116192179999999</v>
          </cell>
          <cell r="AF703">
            <v>73.719200000000001</v>
          </cell>
          <cell r="AG703">
            <v>0.19938990232693782</v>
          </cell>
          <cell r="AH703">
            <v>12.3</v>
          </cell>
          <cell r="AI703">
            <v>40410</v>
          </cell>
          <cell r="AJ703">
            <v>9</v>
          </cell>
        </row>
        <row r="704">
          <cell r="A704" t="str">
            <v>1309</v>
          </cell>
          <cell r="B704" t="str">
            <v>130902401</v>
          </cell>
          <cell r="D704" t="str">
            <v>1309024</v>
          </cell>
          <cell r="E704" t="str">
            <v>1310</v>
          </cell>
          <cell r="F704" t="str">
            <v>13</v>
          </cell>
          <cell r="G704">
            <v>502.08702400999999</v>
          </cell>
          <cell r="H704">
            <v>511.04362405000001</v>
          </cell>
          <cell r="I704">
            <v>506.99457321</v>
          </cell>
          <cell r="J704">
            <v>29.87012987</v>
          </cell>
          <cell r="K704">
            <v>14.255765200000003</v>
          </cell>
          <cell r="L704">
            <v>9.3992236899999995</v>
          </cell>
          <cell r="M704">
            <v>11.287779909999999</v>
          </cell>
          <cell r="N704">
            <v>14.777806559999998</v>
          </cell>
          <cell r="O704">
            <v>46.003</v>
          </cell>
          <cell r="P704">
            <v>9.8132345599999997</v>
          </cell>
          <cell r="Q704">
            <v>74.7</v>
          </cell>
          <cell r="R704">
            <v>43.830017349999999</v>
          </cell>
          <cell r="S704">
            <v>20.2</v>
          </cell>
          <cell r="T704">
            <v>9.8063156399999993</v>
          </cell>
          <cell r="U704">
            <v>9.8063156399999993</v>
          </cell>
          <cell r="V704">
            <v>9.4949176299999998</v>
          </cell>
          <cell r="W704">
            <v>38.799999999999997</v>
          </cell>
          <cell r="X704">
            <v>76.3</v>
          </cell>
          <cell r="Y704">
            <v>25.4</v>
          </cell>
          <cell r="Z704">
            <v>34.799999999999997</v>
          </cell>
          <cell r="AA704">
            <v>22</v>
          </cell>
          <cell r="AB704">
            <v>9.5828000800000002</v>
          </cell>
          <cell r="AC704">
            <v>0.11833672000000002</v>
          </cell>
          <cell r="AD704">
            <v>243.47</v>
          </cell>
          <cell r="AE704">
            <v>51.116192179999999</v>
          </cell>
          <cell r="AF704">
            <v>73.635314140000006</v>
          </cell>
          <cell r="AG704">
            <v>0.2177637418412611</v>
          </cell>
          <cell r="AH704">
            <v>12.3</v>
          </cell>
          <cell r="AI704">
            <v>40410</v>
          </cell>
          <cell r="AJ704">
            <v>9</v>
          </cell>
        </row>
        <row r="705">
          <cell r="A705" t="str">
            <v>1309</v>
          </cell>
          <cell r="B705" t="str">
            <v>130902601</v>
          </cell>
          <cell r="C705" t="str">
            <v>329</v>
          </cell>
          <cell r="D705" t="str">
            <v>1309026</v>
          </cell>
          <cell r="E705" t="str">
            <v>1310</v>
          </cell>
          <cell r="F705" t="str">
            <v>13</v>
          </cell>
          <cell r="G705">
            <v>502.08702400999999</v>
          </cell>
          <cell r="H705">
            <v>511.04362405000001</v>
          </cell>
          <cell r="I705">
            <v>506.99457321</v>
          </cell>
          <cell r="J705">
            <v>29.87012987</v>
          </cell>
          <cell r="K705">
            <v>14.255765200000003</v>
          </cell>
          <cell r="L705">
            <v>9.7230442299999993</v>
          </cell>
          <cell r="M705">
            <v>10.97519102</v>
          </cell>
          <cell r="N705">
            <v>14.777806559999998</v>
          </cell>
          <cell r="O705">
            <v>46.003</v>
          </cell>
          <cell r="P705">
            <v>10.429812439999999</v>
          </cell>
          <cell r="Q705">
            <v>74.7</v>
          </cell>
          <cell r="R705">
            <v>43.830017349999999</v>
          </cell>
          <cell r="S705">
            <v>20.2</v>
          </cell>
          <cell r="T705">
            <v>10.640555920000001</v>
          </cell>
          <cell r="U705">
            <v>10.63736872</v>
          </cell>
          <cell r="V705">
            <v>9.9921392499999993</v>
          </cell>
          <cell r="W705">
            <v>38.799999999999997</v>
          </cell>
          <cell r="X705">
            <v>76.3</v>
          </cell>
          <cell r="Y705">
            <v>25.4</v>
          </cell>
          <cell r="Z705">
            <v>34.799999999999997</v>
          </cell>
          <cell r="AA705">
            <v>22</v>
          </cell>
          <cell r="AB705">
            <v>10.63684054</v>
          </cell>
          <cell r="AC705">
            <v>9.0850360000000005E-2</v>
          </cell>
          <cell r="AD705">
            <v>243.47</v>
          </cell>
          <cell r="AE705">
            <v>51.116192179999999</v>
          </cell>
          <cell r="AF705">
            <v>73.698278990000006</v>
          </cell>
          <cell r="AG705">
            <v>0.19151207846784168</v>
          </cell>
          <cell r="AH705">
            <v>12.3</v>
          </cell>
          <cell r="AI705">
            <v>40410</v>
          </cell>
          <cell r="AJ705">
            <v>9</v>
          </cell>
        </row>
        <row r="706">
          <cell r="A706" t="str">
            <v>1309</v>
          </cell>
          <cell r="B706" t="str">
            <v>130902801</v>
          </cell>
          <cell r="C706" t="str">
            <v>329</v>
          </cell>
          <cell r="D706" t="str">
            <v>1309028</v>
          </cell>
          <cell r="E706" t="str">
            <v>1310</v>
          </cell>
          <cell r="F706" t="str">
            <v>13</v>
          </cell>
          <cell r="G706">
            <v>502.08702400999999</v>
          </cell>
          <cell r="H706">
            <v>511.04362405000001</v>
          </cell>
          <cell r="I706">
            <v>506.99457321</v>
          </cell>
          <cell r="J706">
            <v>29.87012987</v>
          </cell>
          <cell r="K706">
            <v>14.255765200000003</v>
          </cell>
          <cell r="L706">
            <v>9.6714924399999997</v>
          </cell>
          <cell r="M706">
            <v>10.68251422</v>
          </cell>
          <cell r="N706">
            <v>14.777806559999998</v>
          </cell>
          <cell r="O706">
            <v>46.003</v>
          </cell>
          <cell r="P706">
            <v>10.566896910000001</v>
          </cell>
          <cell r="Q706">
            <v>74.7</v>
          </cell>
          <cell r="R706">
            <v>43.830017349999999</v>
          </cell>
          <cell r="S706">
            <v>20.2</v>
          </cell>
          <cell r="T706">
            <v>10.56648476</v>
          </cell>
          <cell r="U706">
            <v>10.561162980000001</v>
          </cell>
          <cell r="V706">
            <v>10.094768849999999</v>
          </cell>
          <cell r="W706">
            <v>38.799999999999997</v>
          </cell>
          <cell r="X706">
            <v>76.3</v>
          </cell>
          <cell r="Y706">
            <v>25.4</v>
          </cell>
          <cell r="Z706">
            <v>34.799999999999997</v>
          </cell>
          <cell r="AA706">
            <v>22</v>
          </cell>
          <cell r="AB706">
            <v>10.609995079999999</v>
          </cell>
          <cell r="AC706">
            <v>0.16085072</v>
          </cell>
          <cell r="AD706">
            <v>243.47</v>
          </cell>
          <cell r="AE706">
            <v>51.116192179999999</v>
          </cell>
          <cell r="AF706">
            <v>73.676114799999993</v>
          </cell>
          <cell r="AG706">
            <v>0.17215702668935856</v>
          </cell>
          <cell r="AH706">
            <v>12.3</v>
          </cell>
          <cell r="AI706">
            <v>40410</v>
          </cell>
          <cell r="AJ706">
            <v>9</v>
          </cell>
        </row>
        <row r="707">
          <cell r="A707" t="str">
            <v>1309</v>
          </cell>
          <cell r="B707" t="str">
            <v>130903101</v>
          </cell>
          <cell r="C707" t="str">
            <v>329</v>
          </cell>
          <cell r="D707" t="str">
            <v>1309031</v>
          </cell>
          <cell r="E707" t="str">
            <v>1310</v>
          </cell>
          <cell r="F707" t="str">
            <v>13</v>
          </cell>
          <cell r="G707">
            <v>502.08702400999999</v>
          </cell>
          <cell r="H707">
            <v>511.04362405000001</v>
          </cell>
          <cell r="I707">
            <v>506.99457321</v>
          </cell>
          <cell r="J707">
            <v>29.87012987</v>
          </cell>
          <cell r="K707">
            <v>14.255765200000003</v>
          </cell>
          <cell r="L707">
            <v>9.2607482700000006</v>
          </cell>
          <cell r="M707">
            <v>9.8080223600000007</v>
          </cell>
          <cell r="N707">
            <v>14.777806559999998</v>
          </cell>
          <cell r="O707">
            <v>46.003</v>
          </cell>
          <cell r="P707">
            <v>9.4686966199999993</v>
          </cell>
          <cell r="Q707">
            <v>74.7</v>
          </cell>
          <cell r="R707">
            <v>43.830017349999999</v>
          </cell>
          <cell r="S707">
            <v>20.2</v>
          </cell>
          <cell r="T707">
            <v>9.9451092299999999</v>
          </cell>
          <cell r="U707">
            <v>9.3330003799999997</v>
          </cell>
          <cell r="V707">
            <v>9.3580704800000003</v>
          </cell>
          <cell r="W707">
            <v>38.799999999999997</v>
          </cell>
          <cell r="X707">
            <v>76.3</v>
          </cell>
          <cell r="Y707">
            <v>25.4</v>
          </cell>
          <cell r="Z707">
            <v>34.799999999999997</v>
          </cell>
          <cell r="AA707">
            <v>22</v>
          </cell>
          <cell r="AB707">
            <v>9.7228645500000006</v>
          </cell>
          <cell r="AC707">
            <v>7.6057169999999993E-2</v>
          </cell>
          <cell r="AD707">
            <v>243.47</v>
          </cell>
          <cell r="AE707">
            <v>51.116192179999999</v>
          </cell>
          <cell r="AF707">
            <v>73.719200000000001</v>
          </cell>
          <cell r="AG707">
            <v>0.19609032144203051</v>
          </cell>
          <cell r="AH707">
            <v>12.3</v>
          </cell>
          <cell r="AI707">
            <v>40410</v>
          </cell>
          <cell r="AJ707">
            <v>9</v>
          </cell>
        </row>
        <row r="708">
          <cell r="A708" t="str">
            <v>1309</v>
          </cell>
          <cell r="B708" t="str">
            <v>130903601</v>
          </cell>
          <cell r="D708" t="str">
            <v>1309036</v>
          </cell>
          <cell r="E708" t="str">
            <v>1310</v>
          </cell>
          <cell r="F708" t="str">
            <v>13</v>
          </cell>
          <cell r="G708">
            <v>502.08702400999999</v>
          </cell>
          <cell r="H708">
            <v>511.04362405000001</v>
          </cell>
          <cell r="I708">
            <v>506.99457321</v>
          </cell>
          <cell r="J708">
            <v>29.87012987</v>
          </cell>
          <cell r="K708">
            <v>14.255765200000003</v>
          </cell>
          <cell r="L708">
            <v>8.7757038900000008</v>
          </cell>
          <cell r="M708">
            <v>9.5068087299999995</v>
          </cell>
          <cell r="N708">
            <v>14.777806559999998</v>
          </cell>
          <cell r="O708">
            <v>46.003</v>
          </cell>
          <cell r="P708">
            <v>9.7307400200000007</v>
          </cell>
          <cell r="Q708">
            <v>74.7</v>
          </cell>
          <cell r="R708">
            <v>43.830017349999999</v>
          </cell>
          <cell r="S708">
            <v>20.2</v>
          </cell>
          <cell r="T708">
            <v>10.35383042</v>
          </cell>
          <cell r="U708">
            <v>9.09504175</v>
          </cell>
          <cell r="V708">
            <v>9.4179234899999997</v>
          </cell>
          <cell r="W708">
            <v>38.799999999999997</v>
          </cell>
          <cell r="X708">
            <v>76.3</v>
          </cell>
          <cell r="Y708">
            <v>25.4</v>
          </cell>
          <cell r="Z708">
            <v>34.799999999999997</v>
          </cell>
          <cell r="AA708">
            <v>22</v>
          </cell>
          <cell r="AB708">
            <v>9.6038003700000001</v>
          </cell>
          <cell r="AC708">
            <v>0.49034363000000003</v>
          </cell>
          <cell r="AD708">
            <v>243.47</v>
          </cell>
          <cell r="AE708">
            <v>51.116192179999999</v>
          </cell>
          <cell r="AF708">
            <v>73.728745129999993</v>
          </cell>
          <cell r="AG708">
            <v>0.17722551466926767</v>
          </cell>
          <cell r="AH708">
            <v>12.3</v>
          </cell>
          <cell r="AI708">
            <v>40410</v>
          </cell>
          <cell r="AJ708">
            <v>9</v>
          </cell>
        </row>
        <row r="709">
          <cell r="A709" t="str">
            <v>1309</v>
          </cell>
          <cell r="B709" t="str">
            <v>130903801</v>
          </cell>
          <cell r="D709" t="str">
            <v>1309038</v>
          </cell>
          <cell r="E709" t="str">
            <v>1310</v>
          </cell>
          <cell r="F709" t="str">
            <v>13</v>
          </cell>
          <cell r="G709">
            <v>502.08702400999999</v>
          </cell>
          <cell r="H709">
            <v>511.04362405000001</v>
          </cell>
          <cell r="I709">
            <v>506.99457321</v>
          </cell>
          <cell r="J709">
            <v>29.87012987</v>
          </cell>
          <cell r="K709">
            <v>14.255765200000003</v>
          </cell>
          <cell r="L709">
            <v>7.8887095200000008</v>
          </cell>
          <cell r="M709">
            <v>9.3773790699999999</v>
          </cell>
          <cell r="N709">
            <v>14.777806559999998</v>
          </cell>
          <cell r="O709">
            <v>46.003</v>
          </cell>
          <cell r="P709">
            <v>9.3773790699999999</v>
          </cell>
          <cell r="Q709">
            <v>74.7</v>
          </cell>
          <cell r="R709">
            <v>43.830017349999999</v>
          </cell>
          <cell r="S709">
            <v>20.2</v>
          </cell>
          <cell r="T709">
            <v>10.81977828</v>
          </cell>
          <cell r="U709">
            <v>9.3773790699999999</v>
          </cell>
          <cell r="V709">
            <v>9.3773790699999999</v>
          </cell>
          <cell r="W709">
            <v>38.799999999999997</v>
          </cell>
          <cell r="X709">
            <v>76.3</v>
          </cell>
          <cell r="Y709">
            <v>25.4</v>
          </cell>
          <cell r="Z709">
            <v>34.799999999999997</v>
          </cell>
          <cell r="AA709">
            <v>22</v>
          </cell>
          <cell r="AB709">
            <v>9.3089179400000006</v>
          </cell>
          <cell r="AC709">
            <v>0.93923137000000012</v>
          </cell>
          <cell r="AD709">
            <v>243.47</v>
          </cell>
          <cell r="AE709">
            <v>51.116192179999999</v>
          </cell>
          <cell r="AF709">
            <v>73.719200000000001</v>
          </cell>
          <cell r="AG709">
            <v>0.1539818165378283</v>
          </cell>
          <cell r="AH709">
            <v>12.3</v>
          </cell>
          <cell r="AI709">
            <v>40410</v>
          </cell>
          <cell r="AJ709">
            <v>9</v>
          </cell>
        </row>
        <row r="710">
          <cell r="A710" t="str">
            <v>1309</v>
          </cell>
          <cell r="B710" t="str">
            <v>130905001</v>
          </cell>
          <cell r="C710" t="str">
            <v>329</v>
          </cell>
          <cell r="D710" t="str">
            <v>1309050</v>
          </cell>
          <cell r="E710" t="str">
            <v>1310</v>
          </cell>
          <cell r="F710" t="str">
            <v>13</v>
          </cell>
          <cell r="G710">
            <v>502.08702400999999</v>
          </cell>
          <cell r="H710">
            <v>511.04362405000001</v>
          </cell>
          <cell r="I710">
            <v>506.99457321</v>
          </cell>
          <cell r="J710">
            <v>29.87012987</v>
          </cell>
          <cell r="K710">
            <v>14.255765200000003</v>
          </cell>
          <cell r="L710">
            <v>7.6285176300000002</v>
          </cell>
          <cell r="M710">
            <v>8.1188029999999998</v>
          </cell>
          <cell r="N710">
            <v>14.777806559999998</v>
          </cell>
          <cell r="O710">
            <v>46.003</v>
          </cell>
          <cell r="P710">
            <v>8.1817204599999993</v>
          </cell>
          <cell r="Q710">
            <v>74.7</v>
          </cell>
          <cell r="R710">
            <v>43.830017349999999</v>
          </cell>
          <cell r="S710">
            <v>20.2</v>
          </cell>
          <cell r="T710">
            <v>8.9302295699999998</v>
          </cell>
          <cell r="U710">
            <v>7.7240046600000003</v>
          </cell>
          <cell r="V710">
            <v>7.7151236000000001</v>
          </cell>
          <cell r="W710">
            <v>38.799999999999997</v>
          </cell>
          <cell r="X710">
            <v>76.3</v>
          </cell>
          <cell r="Y710">
            <v>25.4</v>
          </cell>
          <cell r="Z710">
            <v>34.799999999999997</v>
          </cell>
          <cell r="AA710">
            <v>22</v>
          </cell>
          <cell r="AB710">
            <v>7.9638079500000005</v>
          </cell>
          <cell r="AC710">
            <v>0.49332735000000005</v>
          </cell>
          <cell r="AD710">
            <v>243.47</v>
          </cell>
          <cell r="AE710">
            <v>51.116192179999999</v>
          </cell>
          <cell r="AF710">
            <v>73.719200000000001</v>
          </cell>
          <cell r="AG710">
            <v>0.20666922380999558</v>
          </cell>
          <cell r="AH710">
            <v>12.3</v>
          </cell>
          <cell r="AI710">
            <v>40410</v>
          </cell>
          <cell r="AJ710">
            <v>9</v>
          </cell>
        </row>
        <row r="711">
          <cell r="A711" t="str">
            <v>1310</v>
          </cell>
          <cell r="B711" t="str">
            <v>131000101</v>
          </cell>
          <cell r="C711" t="str">
            <v>320</v>
          </cell>
          <cell r="D711" t="str">
            <v>1310001</v>
          </cell>
          <cell r="E711" t="str">
            <v>1340</v>
          </cell>
          <cell r="F711" t="str">
            <v>13</v>
          </cell>
          <cell r="G711">
            <v>502.08702400999999</v>
          </cell>
          <cell r="H711">
            <v>511.04362405000001</v>
          </cell>
          <cell r="I711">
            <v>506.99457321</v>
          </cell>
          <cell r="J711">
            <v>41.284403670000003</v>
          </cell>
          <cell r="K711">
            <v>26.285714289999998</v>
          </cell>
          <cell r="L711">
            <v>9.2899829999999994</v>
          </cell>
          <cell r="M711">
            <v>9.8023956900000009</v>
          </cell>
          <cell r="N711">
            <v>20.74856853</v>
          </cell>
          <cell r="O711">
            <v>46.003</v>
          </cell>
          <cell r="P711">
            <v>9.8023956900000009</v>
          </cell>
          <cell r="Q711">
            <v>68.400000000000006</v>
          </cell>
          <cell r="R711">
            <v>57.122061219999999</v>
          </cell>
          <cell r="S711">
            <v>17.600000000000001</v>
          </cell>
          <cell r="T711">
            <v>9.6640240500000001</v>
          </cell>
          <cell r="U711">
            <v>9.3677713800000006</v>
          </cell>
          <cell r="V711">
            <v>9.1575723100000008</v>
          </cell>
          <cell r="W711">
            <v>57.3</v>
          </cell>
          <cell r="X711">
            <v>82.9</v>
          </cell>
          <cell r="Y711">
            <v>37.1</v>
          </cell>
          <cell r="Z711">
            <v>28.2</v>
          </cell>
          <cell r="AA711">
            <v>20.399999999999999</v>
          </cell>
          <cell r="AB711">
            <v>9.5507334799999999</v>
          </cell>
          <cell r="AC711">
            <v>0.44922761999999999</v>
          </cell>
          <cell r="AD711">
            <v>272.52</v>
          </cell>
          <cell r="AE711">
            <v>63.464494109999997</v>
          </cell>
          <cell r="AF711">
            <v>66.822442179999996</v>
          </cell>
          <cell r="AG711">
            <v>0.27145340937004042</v>
          </cell>
          <cell r="AH711">
            <v>6.1</v>
          </cell>
          <cell r="AI711">
            <v>51310</v>
          </cell>
          <cell r="AJ711">
            <v>9</v>
          </cell>
        </row>
        <row r="712">
          <cell r="A712" t="str">
            <v>1310</v>
          </cell>
          <cell r="B712" t="str">
            <v>131000201</v>
          </cell>
          <cell r="C712" t="str">
            <v>320</v>
          </cell>
          <cell r="D712" t="str">
            <v>1310002</v>
          </cell>
          <cell r="E712" t="str">
            <v>1340</v>
          </cell>
          <cell r="F712" t="str">
            <v>13</v>
          </cell>
          <cell r="G712">
            <v>502.08702400999999</v>
          </cell>
          <cell r="H712">
            <v>511.04362405000001</v>
          </cell>
          <cell r="I712">
            <v>506.99457321</v>
          </cell>
          <cell r="J712">
            <v>41.284403670000003</v>
          </cell>
          <cell r="K712">
            <v>26.285714289999998</v>
          </cell>
          <cell r="L712">
            <v>7.3575562000000003</v>
          </cell>
          <cell r="M712">
            <v>8.6452345400000006</v>
          </cell>
          <cell r="N712">
            <v>20.74856853</v>
          </cell>
          <cell r="O712">
            <v>46.003</v>
          </cell>
          <cell r="P712">
            <v>8.6452345400000006</v>
          </cell>
          <cell r="Q712">
            <v>68.400000000000006</v>
          </cell>
          <cell r="R712">
            <v>57.122061219999999</v>
          </cell>
          <cell r="S712">
            <v>17.600000000000001</v>
          </cell>
          <cell r="T712">
            <v>8.8558059900000003</v>
          </cell>
          <cell r="U712">
            <v>7.3284373499999997</v>
          </cell>
          <cell r="V712">
            <v>7.5968944399999998</v>
          </cell>
          <cell r="W712">
            <v>57.3</v>
          </cell>
          <cell r="X712">
            <v>82.9</v>
          </cell>
          <cell r="Y712">
            <v>37.1</v>
          </cell>
          <cell r="Z712">
            <v>28.2</v>
          </cell>
          <cell r="AA712">
            <v>20.399999999999999</v>
          </cell>
          <cell r="AB712">
            <v>7.5611215900000008</v>
          </cell>
          <cell r="AC712">
            <v>1</v>
          </cell>
          <cell r="AD712">
            <v>272.52</v>
          </cell>
          <cell r="AE712">
            <v>63.464494109999997</v>
          </cell>
          <cell r="AF712">
            <v>67.980667319999995</v>
          </cell>
          <cell r="AG712">
            <v>0.30864136933150166</v>
          </cell>
          <cell r="AH712">
            <v>6.1</v>
          </cell>
          <cell r="AI712">
            <v>51310</v>
          </cell>
          <cell r="AJ712">
            <v>9</v>
          </cell>
        </row>
        <row r="713">
          <cell r="A713" t="str">
            <v>1310</v>
          </cell>
          <cell r="B713" t="str">
            <v>131000401</v>
          </cell>
          <cell r="D713" t="str">
            <v>1310004</v>
          </cell>
          <cell r="E713" t="str">
            <v>1340</v>
          </cell>
          <cell r="F713" t="str">
            <v>13</v>
          </cell>
          <cell r="G713">
            <v>502.08702400999999</v>
          </cell>
          <cell r="H713">
            <v>511.04362405000001</v>
          </cell>
          <cell r="I713">
            <v>506.99457321</v>
          </cell>
          <cell r="J713">
            <v>41.284403670000003</v>
          </cell>
          <cell r="K713">
            <v>26.285714289999998</v>
          </cell>
          <cell r="L713">
            <v>9.2225653399999992</v>
          </cell>
          <cell r="M713">
            <v>10.81977828</v>
          </cell>
          <cell r="N713">
            <v>20.74856853</v>
          </cell>
          <cell r="O713">
            <v>46.003</v>
          </cell>
          <cell r="P713">
            <v>10.8226342</v>
          </cell>
          <cell r="Q713">
            <v>68.400000000000006</v>
          </cell>
          <cell r="R713">
            <v>43.830017349999999</v>
          </cell>
          <cell r="S713">
            <v>17.600000000000001</v>
          </cell>
          <cell r="T713">
            <v>9.2834049400000005</v>
          </cell>
          <cell r="U713">
            <v>10.0463317</v>
          </cell>
          <cell r="V713">
            <v>9.2840554100000006</v>
          </cell>
          <cell r="W713">
            <v>57.3</v>
          </cell>
          <cell r="X713">
            <v>82.9</v>
          </cell>
          <cell r="Y713">
            <v>37.1</v>
          </cell>
          <cell r="Z713">
            <v>28.2</v>
          </cell>
          <cell r="AA713">
            <v>20.399999999999999</v>
          </cell>
          <cell r="AB713">
            <v>10.03806215</v>
          </cell>
          <cell r="AC713">
            <v>0.30205009999999999</v>
          </cell>
          <cell r="AD713">
            <v>272.52</v>
          </cell>
          <cell r="AE713">
            <v>63.464494109999997</v>
          </cell>
          <cell r="AF713">
            <v>66.789500000000004</v>
          </cell>
          <cell r="AG713">
            <v>0.26196205712652254</v>
          </cell>
          <cell r="AH713">
            <v>6.1</v>
          </cell>
          <cell r="AI713">
            <v>51310</v>
          </cell>
          <cell r="AJ713">
            <v>9</v>
          </cell>
        </row>
        <row r="714">
          <cell r="A714" t="str">
            <v>1310</v>
          </cell>
          <cell r="B714" t="str">
            <v>131000501</v>
          </cell>
          <cell r="D714" t="str">
            <v>1310005</v>
          </cell>
          <cell r="E714" t="str">
            <v>1340</v>
          </cell>
          <cell r="F714" t="str">
            <v>13</v>
          </cell>
          <cell r="G714">
            <v>502.08702400999999</v>
          </cell>
          <cell r="H714">
            <v>511.04362405000001</v>
          </cell>
          <cell r="I714">
            <v>506.99457321</v>
          </cell>
          <cell r="J714">
            <v>41.284403670000003</v>
          </cell>
          <cell r="K714">
            <v>26.285714289999998</v>
          </cell>
          <cell r="L714">
            <v>7.1459844700000001</v>
          </cell>
          <cell r="M714">
            <v>10.81977828</v>
          </cell>
          <cell r="N714">
            <v>20.74856853</v>
          </cell>
          <cell r="O714">
            <v>46.003</v>
          </cell>
          <cell r="P714">
            <v>10.81977828</v>
          </cell>
          <cell r="Q714">
            <v>68.400000000000006</v>
          </cell>
          <cell r="R714">
            <v>43.830017349999999</v>
          </cell>
          <cell r="S714">
            <v>17.600000000000001</v>
          </cell>
          <cell r="T714">
            <v>8.7176820500000005</v>
          </cell>
          <cell r="U714">
            <v>10.12290417</v>
          </cell>
          <cell r="V714">
            <v>8.7176820500000005</v>
          </cell>
          <cell r="W714">
            <v>57.3</v>
          </cell>
          <cell r="X714">
            <v>82.9</v>
          </cell>
          <cell r="Y714">
            <v>37.1</v>
          </cell>
          <cell r="Z714">
            <v>28.2</v>
          </cell>
          <cell r="AA714">
            <v>20.399999999999999</v>
          </cell>
          <cell r="AB714">
            <v>9.5622640499999996</v>
          </cell>
          <cell r="AC714">
            <v>1</v>
          </cell>
          <cell r="AD714">
            <v>272.52</v>
          </cell>
          <cell r="AE714">
            <v>63.464494109999997</v>
          </cell>
          <cell r="AF714">
            <v>66.789500000000004</v>
          </cell>
          <cell r="AG714">
            <v>0.27239904628865175</v>
          </cell>
          <cell r="AH714">
            <v>6.1</v>
          </cell>
          <cell r="AI714">
            <v>51310</v>
          </cell>
          <cell r="AJ714">
            <v>9</v>
          </cell>
        </row>
        <row r="715">
          <cell r="A715" t="str">
            <v>1310</v>
          </cell>
          <cell r="B715" t="str">
            <v>131000601</v>
          </cell>
          <cell r="D715" t="str">
            <v>1310006</v>
          </cell>
          <cell r="E715" t="str">
            <v>1340</v>
          </cell>
          <cell r="F715" t="str">
            <v>13</v>
          </cell>
          <cell r="G715">
            <v>502.08702400999999</v>
          </cell>
          <cell r="H715">
            <v>511.04362405000001</v>
          </cell>
          <cell r="I715">
            <v>506.99457321</v>
          </cell>
          <cell r="J715">
            <v>41.284403670000003</v>
          </cell>
          <cell r="K715">
            <v>26.285714289999998</v>
          </cell>
          <cell r="L715">
            <v>7.3192024599999996</v>
          </cell>
          <cell r="M715">
            <v>10.81977828</v>
          </cell>
          <cell r="N715">
            <v>20.74856853</v>
          </cell>
          <cell r="O715">
            <v>46.003</v>
          </cell>
          <cell r="P715">
            <v>11.225243389999999</v>
          </cell>
          <cell r="Q715">
            <v>68.400000000000006</v>
          </cell>
          <cell r="R715">
            <v>43.830017349999999</v>
          </cell>
          <cell r="S715">
            <v>17.600000000000001</v>
          </cell>
          <cell r="T715">
            <v>8.4231022699999993</v>
          </cell>
          <cell r="U715">
            <v>8.4231022699999993</v>
          </cell>
          <cell r="V715">
            <v>7.2506355100000004</v>
          </cell>
          <cell r="W715">
            <v>57.3</v>
          </cell>
          <cell r="X715">
            <v>82.9</v>
          </cell>
          <cell r="Y715">
            <v>37.1</v>
          </cell>
          <cell r="Z715">
            <v>28.2</v>
          </cell>
          <cell r="AA715">
            <v>20.399999999999999</v>
          </cell>
          <cell r="AB715">
            <v>10.741816740000001</v>
          </cell>
          <cell r="AC715">
            <v>1</v>
          </cell>
          <cell r="AD715">
            <v>272.52</v>
          </cell>
          <cell r="AE715">
            <v>63.464494109999997</v>
          </cell>
          <cell r="AF715">
            <v>66.789500000000004</v>
          </cell>
          <cell r="AG715">
            <v>0.29757823307284792</v>
          </cell>
          <cell r="AH715">
            <v>6.1</v>
          </cell>
          <cell r="AI715">
            <v>51310</v>
          </cell>
          <cell r="AJ715">
            <v>9</v>
          </cell>
        </row>
        <row r="716">
          <cell r="A716" t="str">
            <v>1310</v>
          </cell>
          <cell r="B716" t="str">
            <v>131000701</v>
          </cell>
          <cell r="D716" t="str">
            <v>1310007</v>
          </cell>
          <cell r="E716" t="str">
            <v>1340</v>
          </cell>
          <cell r="F716" t="str">
            <v>13</v>
          </cell>
          <cell r="G716">
            <v>502.08702400999999</v>
          </cell>
          <cell r="H716">
            <v>511.04362405000001</v>
          </cell>
          <cell r="I716">
            <v>506.99457321</v>
          </cell>
          <cell r="J716">
            <v>41.284403670000003</v>
          </cell>
          <cell r="K716">
            <v>26.285714289999998</v>
          </cell>
          <cell r="L716">
            <v>9.3254531800000002</v>
          </cell>
          <cell r="M716">
            <v>10.93681437</v>
          </cell>
          <cell r="N716">
            <v>20.74856853</v>
          </cell>
          <cell r="O716">
            <v>46.003</v>
          </cell>
          <cell r="P716">
            <v>11.21883624</v>
          </cell>
          <cell r="Q716">
            <v>68.400000000000006</v>
          </cell>
          <cell r="R716">
            <v>43.830017349999999</v>
          </cell>
          <cell r="S716">
            <v>17.600000000000001</v>
          </cell>
          <cell r="T716">
            <v>9.4427211300000007</v>
          </cell>
          <cell r="U716">
            <v>9.4898642599999992</v>
          </cell>
          <cell r="V716">
            <v>9.2860042800000002</v>
          </cell>
          <cell r="W716">
            <v>57.3</v>
          </cell>
          <cell r="X716">
            <v>82.9</v>
          </cell>
          <cell r="Y716">
            <v>37.1</v>
          </cell>
          <cell r="Z716">
            <v>28.2</v>
          </cell>
          <cell r="AA716">
            <v>20.399999999999999</v>
          </cell>
          <cell r="AB716">
            <v>10.721305109999999</v>
          </cell>
          <cell r="AC716">
            <v>0.19949718999999999</v>
          </cell>
          <cell r="AD716">
            <v>272.52</v>
          </cell>
          <cell r="AE716">
            <v>63.464494109999997</v>
          </cell>
          <cell r="AF716">
            <v>66.804798919999996</v>
          </cell>
          <cell r="AG716">
            <v>0.29199847614831664</v>
          </cell>
          <cell r="AH716">
            <v>6.1</v>
          </cell>
          <cell r="AI716">
            <v>51310</v>
          </cell>
          <cell r="AJ716">
            <v>9</v>
          </cell>
        </row>
        <row r="717">
          <cell r="A717" t="str">
            <v>1310</v>
          </cell>
          <cell r="B717" t="str">
            <v>131000801</v>
          </cell>
          <cell r="D717" t="str">
            <v>1310008</v>
          </cell>
          <cell r="E717" t="str">
            <v>1340</v>
          </cell>
          <cell r="F717" t="str">
            <v>13</v>
          </cell>
          <cell r="G717">
            <v>502.08702400999999</v>
          </cell>
          <cell r="H717">
            <v>511.04362405000001</v>
          </cell>
          <cell r="I717">
            <v>506.99457321</v>
          </cell>
          <cell r="J717">
            <v>41.284403670000003</v>
          </cell>
          <cell r="K717">
            <v>26.285714289999998</v>
          </cell>
          <cell r="L717">
            <v>10.66450364</v>
          </cell>
          <cell r="M717">
            <v>10.857285989999999</v>
          </cell>
          <cell r="N717">
            <v>20.74856853</v>
          </cell>
          <cell r="O717">
            <v>46.003</v>
          </cell>
          <cell r="P717">
            <v>11.32411087</v>
          </cell>
          <cell r="Q717">
            <v>68.400000000000006</v>
          </cell>
          <cell r="R717">
            <v>43.830017349999999</v>
          </cell>
          <cell r="S717">
            <v>17.600000000000001</v>
          </cell>
          <cell r="T717">
            <v>10.797941590000001</v>
          </cell>
          <cell r="U717">
            <v>10.79076134</v>
          </cell>
          <cell r="V717">
            <v>10.77090312</v>
          </cell>
          <cell r="W717">
            <v>57.3</v>
          </cell>
          <cell r="X717">
            <v>82.9</v>
          </cell>
          <cell r="Y717">
            <v>37.1</v>
          </cell>
          <cell r="Z717">
            <v>28.2</v>
          </cell>
          <cell r="AA717">
            <v>20.399999999999999</v>
          </cell>
          <cell r="AB717">
            <v>10.78551805</v>
          </cell>
          <cell r="AC717">
            <v>4.555377E-2</v>
          </cell>
          <cell r="AD717">
            <v>272.52</v>
          </cell>
          <cell r="AE717">
            <v>63.464494109999997</v>
          </cell>
          <cell r="AF717">
            <v>67.747299999999996</v>
          </cell>
          <cell r="AG717">
            <v>0.29243858763547476</v>
          </cell>
          <cell r="AH717">
            <v>6.1</v>
          </cell>
          <cell r="AI717">
            <v>51310</v>
          </cell>
          <cell r="AJ717">
            <v>9</v>
          </cell>
        </row>
        <row r="718">
          <cell r="A718" t="str">
            <v>1310</v>
          </cell>
          <cell r="B718" t="str">
            <v>131001101</v>
          </cell>
          <cell r="D718" t="str">
            <v>1310011</v>
          </cell>
          <cell r="E718" t="str">
            <v>1340</v>
          </cell>
          <cell r="F718" t="str">
            <v>13</v>
          </cell>
          <cell r="G718">
            <v>502.08702400999999</v>
          </cell>
          <cell r="H718">
            <v>511.04362405000001</v>
          </cell>
          <cell r="I718">
            <v>506.99457321</v>
          </cell>
          <cell r="J718">
            <v>41.284403670000003</v>
          </cell>
          <cell r="K718">
            <v>26.285714289999998</v>
          </cell>
          <cell r="L718">
            <v>9.7808678400000009</v>
          </cell>
          <cell r="M718">
            <v>10.7285398</v>
          </cell>
          <cell r="N718">
            <v>20.74856853</v>
          </cell>
          <cell r="O718">
            <v>46.003</v>
          </cell>
          <cell r="P718">
            <v>11.219506969999999</v>
          </cell>
          <cell r="Q718">
            <v>68.400000000000006</v>
          </cell>
          <cell r="R718">
            <v>43.830017349999999</v>
          </cell>
          <cell r="S718">
            <v>17.600000000000001</v>
          </cell>
          <cell r="T718">
            <v>10.179830580000001</v>
          </cell>
          <cell r="U718">
            <v>10.662422469999999</v>
          </cell>
          <cell r="V718">
            <v>10.016191040000001</v>
          </cell>
          <cell r="W718">
            <v>57.3</v>
          </cell>
          <cell r="X718">
            <v>82.9</v>
          </cell>
          <cell r="Y718">
            <v>37.1</v>
          </cell>
          <cell r="Z718">
            <v>28.2</v>
          </cell>
          <cell r="AA718">
            <v>20.399999999999999</v>
          </cell>
          <cell r="AB718">
            <v>10.700837079999999</v>
          </cell>
          <cell r="AC718">
            <v>0.16635927</v>
          </cell>
          <cell r="AD718">
            <v>272.52</v>
          </cell>
          <cell r="AE718">
            <v>63.464494109999997</v>
          </cell>
          <cell r="AF718">
            <v>67.742925310000004</v>
          </cell>
          <cell r="AG718">
            <v>0.28391363502767791</v>
          </cell>
          <cell r="AH718">
            <v>6.1</v>
          </cell>
          <cell r="AI718">
            <v>51310</v>
          </cell>
          <cell r="AJ718">
            <v>9</v>
          </cell>
        </row>
        <row r="719">
          <cell r="A719" t="str">
            <v>1310</v>
          </cell>
          <cell r="B719" t="str">
            <v>131001201</v>
          </cell>
          <cell r="D719" t="str">
            <v>1310012</v>
          </cell>
          <cell r="E719" t="str">
            <v>1340</v>
          </cell>
          <cell r="F719" t="str">
            <v>13</v>
          </cell>
          <cell r="G719">
            <v>502.08702400999999</v>
          </cell>
          <cell r="H719">
            <v>511.04362405000001</v>
          </cell>
          <cell r="I719">
            <v>506.99457321</v>
          </cell>
          <cell r="J719">
            <v>41.284403670000003</v>
          </cell>
          <cell r="K719">
            <v>26.285714289999998</v>
          </cell>
          <cell r="L719">
            <v>9.4334839200000005</v>
          </cell>
          <cell r="M719">
            <v>10.81977828</v>
          </cell>
          <cell r="N719">
            <v>20.74856853</v>
          </cell>
          <cell r="O719">
            <v>46.003</v>
          </cell>
          <cell r="P719">
            <v>11.225243389999999</v>
          </cell>
          <cell r="Q719">
            <v>68.400000000000006</v>
          </cell>
          <cell r="R719">
            <v>43.830017349999999</v>
          </cell>
          <cell r="S719">
            <v>17.600000000000001</v>
          </cell>
          <cell r="T719">
            <v>9.8389490300000002</v>
          </cell>
          <cell r="U719">
            <v>10.81977828</v>
          </cell>
          <cell r="V719">
            <v>9.8389490300000002</v>
          </cell>
          <cell r="W719">
            <v>57.3</v>
          </cell>
          <cell r="X719">
            <v>82.9</v>
          </cell>
          <cell r="Y719">
            <v>37.1</v>
          </cell>
          <cell r="Z719">
            <v>28.2</v>
          </cell>
          <cell r="AA719">
            <v>20.399999999999999</v>
          </cell>
          <cell r="AB719">
            <v>10.741816740000001</v>
          </cell>
          <cell r="AC719">
            <v>1</v>
          </cell>
          <cell r="AD719">
            <v>272.52</v>
          </cell>
          <cell r="AE719">
            <v>63.464494109999997</v>
          </cell>
          <cell r="AF719">
            <v>67.747299999999996</v>
          </cell>
          <cell r="AG719">
            <v>0.29775572248078958</v>
          </cell>
          <cell r="AH719">
            <v>6.1</v>
          </cell>
          <cell r="AI719">
            <v>51310</v>
          </cell>
          <cell r="AJ719">
            <v>9</v>
          </cell>
        </row>
        <row r="720">
          <cell r="A720" t="str">
            <v>1310</v>
          </cell>
          <cell r="B720" t="str">
            <v>131001301</v>
          </cell>
          <cell r="D720" t="str">
            <v>1310013</v>
          </cell>
          <cell r="E720" t="str">
            <v>1340</v>
          </cell>
          <cell r="F720" t="str">
            <v>13</v>
          </cell>
          <cell r="G720">
            <v>502.08702400999999</v>
          </cell>
          <cell r="H720">
            <v>511.04362405000001</v>
          </cell>
          <cell r="I720">
            <v>506.99457321</v>
          </cell>
          <cell r="J720">
            <v>41.284403670000003</v>
          </cell>
          <cell r="K720">
            <v>26.285714289999998</v>
          </cell>
          <cell r="L720">
            <v>8.7716803599999995</v>
          </cell>
          <cell r="M720">
            <v>9.9167985699999992</v>
          </cell>
          <cell r="N720">
            <v>20.74856853</v>
          </cell>
          <cell r="O720">
            <v>46.003</v>
          </cell>
          <cell r="P720">
            <v>11.225243389999999</v>
          </cell>
          <cell r="Q720">
            <v>68.400000000000006</v>
          </cell>
          <cell r="R720">
            <v>43.830017349999999</v>
          </cell>
          <cell r="S720">
            <v>17.600000000000001</v>
          </cell>
          <cell r="T720">
            <v>9.8389490300000002</v>
          </cell>
          <cell r="U720">
            <v>9.8661490700000005</v>
          </cell>
          <cell r="V720">
            <v>9.8389490300000002</v>
          </cell>
          <cell r="W720">
            <v>57.3</v>
          </cell>
          <cell r="X720">
            <v>82.9</v>
          </cell>
          <cell r="Y720">
            <v>37.1</v>
          </cell>
          <cell r="Z720">
            <v>28.2</v>
          </cell>
          <cell r="AA720">
            <v>20.399999999999999</v>
          </cell>
          <cell r="AB720">
            <v>9.9641121699999999</v>
          </cell>
          <cell r="AC720">
            <v>0.93627476000000009</v>
          </cell>
          <cell r="AD720">
            <v>272.52</v>
          </cell>
          <cell r="AE720">
            <v>63.464494109999997</v>
          </cell>
          <cell r="AF720">
            <v>67.747299999999996</v>
          </cell>
          <cell r="AG720">
            <v>0.32852242030628881</v>
          </cell>
          <cell r="AH720">
            <v>6.1</v>
          </cell>
          <cell r="AI720">
            <v>51310</v>
          </cell>
          <cell r="AJ720">
            <v>9</v>
          </cell>
        </row>
        <row r="721">
          <cell r="A721" t="str">
            <v>1310</v>
          </cell>
          <cell r="B721" t="str">
            <v>131001401</v>
          </cell>
          <cell r="D721" t="str">
            <v>1310014</v>
          </cell>
          <cell r="E721" t="str">
            <v>1340</v>
          </cell>
          <cell r="F721" t="str">
            <v>13</v>
          </cell>
          <cell r="G721">
            <v>502.08702400999999</v>
          </cell>
          <cell r="H721">
            <v>511.04362405000001</v>
          </cell>
          <cell r="I721">
            <v>506.99457321</v>
          </cell>
          <cell r="J721">
            <v>41.284403670000003</v>
          </cell>
          <cell r="K721">
            <v>26.285714289999998</v>
          </cell>
          <cell r="L721">
            <v>9.1632487600000001</v>
          </cell>
          <cell r="M721">
            <v>10.830203750000001</v>
          </cell>
          <cell r="N721">
            <v>20.74856853</v>
          </cell>
          <cell r="O721">
            <v>46.003</v>
          </cell>
          <cell r="P721">
            <v>10.830203750000001</v>
          </cell>
          <cell r="Q721">
            <v>68.400000000000006</v>
          </cell>
          <cell r="R721">
            <v>43.830017349999999</v>
          </cell>
          <cell r="S721">
            <v>17.600000000000001</v>
          </cell>
          <cell r="T721">
            <v>9.2890591300000001</v>
          </cell>
          <cell r="U721">
            <v>10.206144439999999</v>
          </cell>
          <cell r="V721">
            <v>9.1090825399999993</v>
          </cell>
          <cell r="W721">
            <v>57.3</v>
          </cell>
          <cell r="X721">
            <v>82.9</v>
          </cell>
          <cell r="Y721">
            <v>37.1</v>
          </cell>
          <cell r="Z721">
            <v>28.2</v>
          </cell>
          <cell r="AA721">
            <v>20.399999999999999</v>
          </cell>
          <cell r="AB721">
            <v>10.18388062</v>
          </cell>
          <cell r="AC721">
            <v>0.24689098000000001</v>
          </cell>
          <cell r="AD721">
            <v>272.52</v>
          </cell>
          <cell r="AE721">
            <v>63.464494109999997</v>
          </cell>
          <cell r="AF721">
            <v>66.789500000000004</v>
          </cell>
          <cell r="AG721">
            <v>0.27224874589648645</v>
          </cell>
          <cell r="AH721">
            <v>6.1</v>
          </cell>
          <cell r="AI721">
            <v>51310</v>
          </cell>
          <cell r="AJ721">
            <v>9</v>
          </cell>
        </row>
        <row r="722">
          <cell r="A722" t="str">
            <v>1310</v>
          </cell>
          <cell r="B722" t="str">
            <v>131001601</v>
          </cell>
          <cell r="D722" t="str">
            <v>1310016</v>
          </cell>
          <cell r="E722" t="str">
            <v>1340</v>
          </cell>
          <cell r="F722" t="str">
            <v>13</v>
          </cell>
          <cell r="G722">
            <v>502.08702400999999</v>
          </cell>
          <cell r="H722">
            <v>511.04362405000001</v>
          </cell>
          <cell r="I722">
            <v>506.99457321</v>
          </cell>
          <cell r="J722">
            <v>41.284403670000003</v>
          </cell>
          <cell r="K722">
            <v>26.285714289999998</v>
          </cell>
          <cell r="L722">
            <v>9.6270750700000001</v>
          </cell>
          <cell r="M722">
            <v>10.78130769</v>
          </cell>
          <cell r="N722">
            <v>20.74856853</v>
          </cell>
          <cell r="O722">
            <v>46.003</v>
          </cell>
          <cell r="P722">
            <v>10.73354479</v>
          </cell>
          <cell r="Q722">
            <v>68.400000000000006</v>
          </cell>
          <cell r="R722">
            <v>43.830017349999999</v>
          </cell>
          <cell r="S722">
            <v>17.600000000000001</v>
          </cell>
          <cell r="T722">
            <v>9.8850689700000007</v>
          </cell>
          <cell r="U722">
            <v>9.8342982299999999</v>
          </cell>
          <cell r="V722">
            <v>9.7461317399999992</v>
          </cell>
          <cell r="W722">
            <v>57.3</v>
          </cell>
          <cell r="X722">
            <v>82.9</v>
          </cell>
          <cell r="Y722">
            <v>37.1</v>
          </cell>
          <cell r="Z722">
            <v>28.2</v>
          </cell>
          <cell r="AA722">
            <v>20.399999999999999</v>
          </cell>
          <cell r="AB722">
            <v>9.3217923000000003</v>
          </cell>
          <cell r="AC722">
            <v>0.17153726</v>
          </cell>
          <cell r="AD722">
            <v>272.52</v>
          </cell>
          <cell r="AE722">
            <v>63.464494109999997</v>
          </cell>
          <cell r="AF722">
            <v>66.789500000000004</v>
          </cell>
          <cell r="AG722">
            <v>0.28803836645234271</v>
          </cell>
          <cell r="AH722">
            <v>6.1</v>
          </cell>
          <cell r="AI722">
            <v>51310</v>
          </cell>
          <cell r="AJ722">
            <v>9</v>
          </cell>
        </row>
        <row r="723">
          <cell r="A723" t="str">
            <v>1310</v>
          </cell>
          <cell r="B723" t="str">
            <v>131001801</v>
          </cell>
          <cell r="C723" t="str">
            <v>320</v>
          </cell>
          <cell r="D723" t="str">
            <v>1310018</v>
          </cell>
          <cell r="E723" t="str">
            <v>1340</v>
          </cell>
          <cell r="F723" t="str">
            <v>13</v>
          </cell>
          <cell r="G723">
            <v>502.08702400999999</v>
          </cell>
          <cell r="H723">
            <v>511.04362405000001</v>
          </cell>
          <cell r="I723">
            <v>506.99457321</v>
          </cell>
          <cell r="J723">
            <v>41.284403670000003</v>
          </cell>
          <cell r="K723">
            <v>26.285714289999998</v>
          </cell>
          <cell r="L723">
            <v>8.6838933699999998</v>
          </cell>
          <cell r="M723">
            <v>9.6366533099999998</v>
          </cell>
          <cell r="N723">
            <v>20.74856853</v>
          </cell>
          <cell r="O723">
            <v>46.003</v>
          </cell>
          <cell r="P723">
            <v>9.5470982800000002</v>
          </cell>
          <cell r="Q723">
            <v>68.400000000000006</v>
          </cell>
          <cell r="R723">
            <v>57.122061219999999</v>
          </cell>
          <cell r="S723">
            <v>17.600000000000001</v>
          </cell>
          <cell r="T723">
            <v>9.6469164799999998</v>
          </cell>
          <cell r="U723">
            <v>8.7274541200000009</v>
          </cell>
          <cell r="V723">
            <v>8.4947430599999993</v>
          </cell>
          <cell r="W723">
            <v>57.3</v>
          </cell>
          <cell r="X723">
            <v>82.9</v>
          </cell>
          <cell r="Y723">
            <v>37.1</v>
          </cell>
          <cell r="Z723">
            <v>28.2</v>
          </cell>
          <cell r="AA723">
            <v>20.399999999999999</v>
          </cell>
          <cell r="AB723">
            <v>9.2983512499999996</v>
          </cell>
          <cell r="AC723">
            <v>0.44450193999999998</v>
          </cell>
          <cell r="AD723">
            <v>272.52</v>
          </cell>
          <cell r="AE723">
            <v>63.464494109999997</v>
          </cell>
          <cell r="AF723">
            <v>66.800064000000006</v>
          </cell>
          <cell r="AG723">
            <v>0.28496898919828634</v>
          </cell>
          <cell r="AH723">
            <v>6.1</v>
          </cell>
          <cell r="AI723">
            <v>51310</v>
          </cell>
          <cell r="AJ723">
            <v>9</v>
          </cell>
        </row>
        <row r="724">
          <cell r="A724" t="str">
            <v>1310</v>
          </cell>
          <cell r="B724" t="str">
            <v>131002101</v>
          </cell>
          <cell r="D724" t="str">
            <v>1310021</v>
          </cell>
          <cell r="E724" t="str">
            <v>1340</v>
          </cell>
          <cell r="F724" t="str">
            <v>13</v>
          </cell>
          <cell r="G724">
            <v>502.08702400999999</v>
          </cell>
          <cell r="H724">
            <v>511.04362405000001</v>
          </cell>
          <cell r="I724">
            <v>506.99457321</v>
          </cell>
          <cell r="J724">
            <v>41.284403670000003</v>
          </cell>
          <cell r="K724">
            <v>26.285714289999998</v>
          </cell>
          <cell r="L724">
            <v>9.2444518999999996</v>
          </cell>
          <cell r="M724">
            <v>10.5476283</v>
          </cell>
          <cell r="N724">
            <v>20.74856853</v>
          </cell>
          <cell r="O724">
            <v>46.003</v>
          </cell>
          <cell r="P724">
            <v>10.48603831</v>
          </cell>
          <cell r="Q724">
            <v>68.400000000000006</v>
          </cell>
          <cell r="R724">
            <v>43.830017349999999</v>
          </cell>
          <cell r="S724">
            <v>17.600000000000001</v>
          </cell>
          <cell r="T724">
            <v>10.08393235</v>
          </cell>
          <cell r="U724">
            <v>9.3938279199999997</v>
          </cell>
          <cell r="V724">
            <v>9.2260168500000006</v>
          </cell>
          <cell r="W724">
            <v>57.3</v>
          </cell>
          <cell r="X724">
            <v>82.9</v>
          </cell>
          <cell r="Y724">
            <v>37.1</v>
          </cell>
          <cell r="Z724">
            <v>28.2</v>
          </cell>
          <cell r="AA724">
            <v>20.399999999999999</v>
          </cell>
          <cell r="AB724">
            <v>10.273049110000001</v>
          </cell>
          <cell r="AC724">
            <v>0.14073146</v>
          </cell>
          <cell r="AD724">
            <v>272.52</v>
          </cell>
          <cell r="AE724">
            <v>63.464494109999997</v>
          </cell>
          <cell r="AF724">
            <v>67.747299999999996</v>
          </cell>
          <cell r="AG724">
            <v>0.29666393995968743</v>
          </cell>
          <cell r="AH724">
            <v>6.1</v>
          </cell>
          <cell r="AI724">
            <v>51310</v>
          </cell>
          <cell r="AJ724">
            <v>9</v>
          </cell>
        </row>
        <row r="725">
          <cell r="A725" t="str">
            <v>1310</v>
          </cell>
          <cell r="B725" t="str">
            <v>131002401</v>
          </cell>
          <cell r="D725" t="str">
            <v>1310024</v>
          </cell>
          <cell r="E725" t="str">
            <v>1340</v>
          </cell>
          <cell r="F725" t="str">
            <v>13</v>
          </cell>
          <cell r="G725">
            <v>502.08702400999999</v>
          </cell>
          <cell r="H725">
            <v>511.04362405000001</v>
          </cell>
          <cell r="I725">
            <v>506.99457321</v>
          </cell>
          <cell r="J725">
            <v>41.284403670000003</v>
          </cell>
          <cell r="K725">
            <v>26.285714289999998</v>
          </cell>
          <cell r="L725">
            <v>9.0690071999999997</v>
          </cell>
          <cell r="M725">
            <v>10.46098682</v>
          </cell>
          <cell r="N725">
            <v>20.74856853</v>
          </cell>
          <cell r="O725">
            <v>46.003</v>
          </cell>
          <cell r="P725">
            <v>10.83742172</v>
          </cell>
          <cell r="Q725">
            <v>68.400000000000006</v>
          </cell>
          <cell r="R725">
            <v>43.830017349999999</v>
          </cell>
          <cell r="S725">
            <v>17.600000000000001</v>
          </cell>
          <cell r="T725">
            <v>9.7866166000000003</v>
          </cell>
          <cell r="U725">
            <v>9.7539429200000001</v>
          </cell>
          <cell r="V725">
            <v>9.1377696799999999</v>
          </cell>
          <cell r="W725">
            <v>57.3</v>
          </cell>
          <cell r="X725">
            <v>82.9</v>
          </cell>
          <cell r="Y725">
            <v>37.1</v>
          </cell>
          <cell r="Z725">
            <v>28.2</v>
          </cell>
          <cell r="AA725">
            <v>20.399999999999999</v>
          </cell>
          <cell r="AB725">
            <v>10.650388749999999</v>
          </cell>
          <cell r="AC725">
            <v>0.47955570999999997</v>
          </cell>
          <cell r="AD725">
            <v>272.52</v>
          </cell>
          <cell r="AE725">
            <v>63.464494109999997</v>
          </cell>
          <cell r="AF725">
            <v>67.747299999999996</v>
          </cell>
          <cell r="AG725">
            <v>0.29749441645564845</v>
          </cell>
          <cell r="AH725">
            <v>6.1</v>
          </cell>
          <cell r="AI725">
            <v>51310</v>
          </cell>
          <cell r="AJ725">
            <v>9</v>
          </cell>
        </row>
        <row r="726">
          <cell r="A726" t="str">
            <v>1310</v>
          </cell>
          <cell r="B726" t="str">
            <v>131002501</v>
          </cell>
          <cell r="D726" t="str">
            <v>1310025</v>
          </cell>
          <cell r="E726" t="str">
            <v>1340</v>
          </cell>
          <cell r="F726" t="str">
            <v>13</v>
          </cell>
          <cell r="G726">
            <v>502.08702400999999</v>
          </cell>
          <cell r="H726">
            <v>511.04362405000001</v>
          </cell>
          <cell r="I726">
            <v>506.99457321</v>
          </cell>
          <cell r="J726">
            <v>41.284403670000003</v>
          </cell>
          <cell r="K726">
            <v>26.285714289999998</v>
          </cell>
          <cell r="L726">
            <v>8.5972974400000002</v>
          </cell>
          <cell r="M726">
            <v>10.803140640000001</v>
          </cell>
          <cell r="N726">
            <v>20.74856853</v>
          </cell>
          <cell r="O726">
            <v>46.003</v>
          </cell>
          <cell r="P726">
            <v>10.81977828</v>
          </cell>
          <cell r="Q726">
            <v>68.400000000000006</v>
          </cell>
          <cell r="R726">
            <v>43.830017349999999</v>
          </cell>
          <cell r="S726">
            <v>17.600000000000001</v>
          </cell>
          <cell r="T726">
            <v>10.3747404</v>
          </cell>
          <cell r="U726">
            <v>8.5972974400000002</v>
          </cell>
          <cell r="V726">
            <v>8.5972974400000002</v>
          </cell>
          <cell r="W726">
            <v>57.3</v>
          </cell>
          <cell r="X726">
            <v>82.9</v>
          </cell>
          <cell r="Y726">
            <v>37.1</v>
          </cell>
          <cell r="Z726">
            <v>28.2</v>
          </cell>
          <cell r="AA726">
            <v>20.399999999999999</v>
          </cell>
          <cell r="AB726">
            <v>10.741816740000001</v>
          </cell>
          <cell r="AC726">
            <v>1</v>
          </cell>
          <cell r="AD726">
            <v>272.52</v>
          </cell>
          <cell r="AE726">
            <v>63.464494109999997</v>
          </cell>
          <cell r="AF726">
            <v>67.747299999999996</v>
          </cell>
          <cell r="AG726">
            <v>0.26995366458136061</v>
          </cell>
          <cell r="AH726">
            <v>6.1</v>
          </cell>
          <cell r="AI726">
            <v>51310</v>
          </cell>
          <cell r="AJ726">
            <v>9</v>
          </cell>
        </row>
        <row r="727">
          <cell r="A727" t="str">
            <v>1310</v>
          </cell>
          <cell r="B727" t="str">
            <v>131002601</v>
          </cell>
          <cell r="C727" t="str">
            <v>320</v>
          </cell>
          <cell r="D727" t="str">
            <v>1310026</v>
          </cell>
          <cell r="E727" t="str">
            <v>1340</v>
          </cell>
          <cell r="F727" t="str">
            <v>13</v>
          </cell>
          <cell r="G727">
            <v>502.08702400999999</v>
          </cell>
          <cell r="H727">
            <v>511.04362405000001</v>
          </cell>
          <cell r="I727">
            <v>506.99457321</v>
          </cell>
          <cell r="J727">
            <v>41.284403670000003</v>
          </cell>
          <cell r="K727">
            <v>26.285714289999998</v>
          </cell>
          <cell r="L727">
            <v>8.7348818900000005</v>
          </cell>
          <cell r="M727">
            <v>10.328886000000001</v>
          </cell>
          <cell r="N727">
            <v>20.74856853</v>
          </cell>
          <cell r="O727">
            <v>46.003</v>
          </cell>
          <cell r="P727">
            <v>10.191706979999999</v>
          </cell>
          <cell r="Q727">
            <v>68.400000000000006</v>
          </cell>
          <cell r="R727">
            <v>57.122061219999999</v>
          </cell>
          <cell r="S727">
            <v>17.600000000000001</v>
          </cell>
          <cell r="T727">
            <v>10.27000391</v>
          </cell>
          <cell r="U727">
            <v>9.1305393000000006</v>
          </cell>
          <cell r="V727">
            <v>9.0218397600000007</v>
          </cell>
          <cell r="W727">
            <v>57.3</v>
          </cell>
          <cell r="X727">
            <v>82.9</v>
          </cell>
          <cell r="Y727">
            <v>37.1</v>
          </cell>
          <cell r="Z727">
            <v>28.2</v>
          </cell>
          <cell r="AA727">
            <v>20.399999999999999</v>
          </cell>
          <cell r="AB727">
            <v>10.281273089999999</v>
          </cell>
          <cell r="AC727">
            <v>0.23367025999999996</v>
          </cell>
          <cell r="AD727">
            <v>272.52</v>
          </cell>
          <cell r="AE727">
            <v>63.464494109999997</v>
          </cell>
          <cell r="AF727">
            <v>67.747299999999996</v>
          </cell>
          <cell r="AG727">
            <v>0.29257450447094885</v>
          </cell>
          <cell r="AH727">
            <v>6.1</v>
          </cell>
          <cell r="AI727">
            <v>51310</v>
          </cell>
          <cell r="AJ727">
            <v>9</v>
          </cell>
        </row>
        <row r="728">
          <cell r="A728" t="str">
            <v>1310</v>
          </cell>
          <cell r="B728" t="str">
            <v>131002801</v>
          </cell>
          <cell r="C728" t="str">
            <v>320</v>
          </cell>
          <cell r="D728" t="str">
            <v>1310028</v>
          </cell>
          <cell r="E728" t="str">
            <v>1340</v>
          </cell>
          <cell r="F728" t="str">
            <v>13</v>
          </cell>
          <cell r="G728">
            <v>502.08702400999999</v>
          </cell>
          <cell r="H728">
            <v>511.04362405000001</v>
          </cell>
          <cell r="I728">
            <v>506.99457321</v>
          </cell>
          <cell r="J728">
            <v>41.284403670000003</v>
          </cell>
          <cell r="K728">
            <v>26.285714289999998</v>
          </cell>
          <cell r="L728">
            <v>8.9575105100000005</v>
          </cell>
          <cell r="M728">
            <v>10.065733939999999</v>
          </cell>
          <cell r="N728">
            <v>20.74856853</v>
          </cell>
          <cell r="O728">
            <v>46.003</v>
          </cell>
          <cell r="P728">
            <v>9.5570457799999993</v>
          </cell>
          <cell r="Q728">
            <v>68.400000000000006</v>
          </cell>
          <cell r="R728">
            <v>57.122061219999999</v>
          </cell>
          <cell r="S728">
            <v>17.600000000000001</v>
          </cell>
          <cell r="T728">
            <v>9.6375017399999994</v>
          </cell>
          <cell r="U728">
            <v>9.1714955899999993</v>
          </cell>
          <cell r="V728">
            <v>9.0237698000000002</v>
          </cell>
          <cell r="W728">
            <v>57.3</v>
          </cell>
          <cell r="X728">
            <v>82.9</v>
          </cell>
          <cell r="Y728">
            <v>37.1</v>
          </cell>
          <cell r="Z728">
            <v>28.2</v>
          </cell>
          <cell r="AA728">
            <v>20.399999999999999</v>
          </cell>
          <cell r="AB728">
            <v>9.9568861299999991</v>
          </cell>
          <cell r="AC728">
            <v>0.10688992</v>
          </cell>
          <cell r="AD728">
            <v>272.52</v>
          </cell>
          <cell r="AE728">
            <v>63.464494109999997</v>
          </cell>
          <cell r="AF728">
            <v>67.748802400000002</v>
          </cell>
          <cell r="AG728">
            <v>0.30641714575816503</v>
          </cell>
          <cell r="AH728">
            <v>6.1</v>
          </cell>
          <cell r="AI728">
            <v>51310</v>
          </cell>
          <cell r="AJ728">
            <v>9</v>
          </cell>
        </row>
        <row r="729">
          <cell r="A729" t="str">
            <v>1310</v>
          </cell>
          <cell r="B729" t="str">
            <v>131003101</v>
          </cell>
          <cell r="C729" t="str">
            <v>320</v>
          </cell>
          <cell r="D729" t="str">
            <v>1310031</v>
          </cell>
          <cell r="E729" t="str">
            <v>1340</v>
          </cell>
          <cell r="F729" t="str">
            <v>13</v>
          </cell>
          <cell r="G729">
            <v>502.08702400999999</v>
          </cell>
          <cell r="H729">
            <v>511.04362405000001</v>
          </cell>
          <cell r="I729">
            <v>506.99457321</v>
          </cell>
          <cell r="J729">
            <v>41.284403670000003</v>
          </cell>
          <cell r="K729">
            <v>26.285714289999998</v>
          </cell>
          <cell r="L729">
            <v>8.7263189499999996</v>
          </cell>
          <cell r="M729">
            <v>9.7820541100000007</v>
          </cell>
          <cell r="N729">
            <v>20.74856853</v>
          </cell>
          <cell r="O729">
            <v>46.003</v>
          </cell>
          <cell r="P729">
            <v>9.7177602000000007</v>
          </cell>
          <cell r="Q729">
            <v>68.400000000000006</v>
          </cell>
          <cell r="R729">
            <v>57.122061219999999</v>
          </cell>
          <cell r="S729">
            <v>17.600000000000001</v>
          </cell>
          <cell r="T729">
            <v>9.8065911200000002</v>
          </cell>
          <cell r="U729">
            <v>9.2437751499999994</v>
          </cell>
          <cell r="V729">
            <v>9.1549333599999994</v>
          </cell>
          <cell r="W729">
            <v>57.3</v>
          </cell>
          <cell r="X729">
            <v>82.9</v>
          </cell>
          <cell r="Y729">
            <v>37.1</v>
          </cell>
          <cell r="Z729">
            <v>28.2</v>
          </cell>
          <cell r="AA729">
            <v>20.399999999999999</v>
          </cell>
          <cell r="AB729">
            <v>9.2941298999999997</v>
          </cell>
          <cell r="AC729">
            <v>0.41680884999999995</v>
          </cell>
          <cell r="AD729">
            <v>272.52</v>
          </cell>
          <cell r="AE729">
            <v>63.464494109999997</v>
          </cell>
          <cell r="AF729">
            <v>67.817304539999995</v>
          </cell>
          <cell r="AG729">
            <v>0.29068016545823017</v>
          </cell>
          <cell r="AH729">
            <v>6.1</v>
          </cell>
          <cell r="AI729">
            <v>51310</v>
          </cell>
          <cell r="AJ729">
            <v>9</v>
          </cell>
        </row>
        <row r="730">
          <cell r="A730" t="str">
            <v>1310</v>
          </cell>
          <cell r="B730" t="str">
            <v>131003201</v>
          </cell>
          <cell r="C730" t="str">
            <v>320</v>
          </cell>
          <cell r="D730" t="str">
            <v>1310032</v>
          </cell>
          <cell r="E730" t="str">
            <v>1340</v>
          </cell>
          <cell r="F730" t="str">
            <v>13</v>
          </cell>
          <cell r="G730">
            <v>502.08702400999999</v>
          </cell>
          <cell r="H730">
            <v>511.04362405000001</v>
          </cell>
          <cell r="I730">
            <v>506.99457321</v>
          </cell>
          <cell r="J730">
            <v>41.284403670000003</v>
          </cell>
          <cell r="K730">
            <v>26.285714289999998</v>
          </cell>
          <cell r="L730">
            <v>7.3926475199999997</v>
          </cell>
          <cell r="M730">
            <v>8.1856288900000003</v>
          </cell>
          <cell r="N730">
            <v>20.74856853</v>
          </cell>
          <cell r="O730">
            <v>46.003</v>
          </cell>
          <cell r="P730">
            <v>8.1071174700000004</v>
          </cell>
          <cell r="Q730">
            <v>68.400000000000006</v>
          </cell>
          <cell r="R730">
            <v>57.122061219999999</v>
          </cell>
          <cell r="S730">
            <v>17.600000000000001</v>
          </cell>
          <cell r="T730">
            <v>8.2547889300000001</v>
          </cell>
          <cell r="U730">
            <v>7.5186072199999998</v>
          </cell>
          <cell r="V730">
            <v>7.3932630899999996</v>
          </cell>
          <cell r="W730">
            <v>57.3</v>
          </cell>
          <cell r="X730">
            <v>82.9</v>
          </cell>
          <cell r="Y730">
            <v>37.1</v>
          </cell>
          <cell r="Z730">
            <v>28.2</v>
          </cell>
          <cell r="AA730">
            <v>20.399999999999999</v>
          </cell>
          <cell r="AB730">
            <v>8.0599083300000007</v>
          </cell>
          <cell r="AC730">
            <v>0.77498752999999998</v>
          </cell>
          <cell r="AD730">
            <v>272.52</v>
          </cell>
          <cell r="AE730">
            <v>63.464494109999997</v>
          </cell>
          <cell r="AF730">
            <v>67.983121120000007</v>
          </cell>
          <cell r="AG730">
            <v>0</v>
          </cell>
          <cell r="AH730">
            <v>6.1</v>
          </cell>
          <cell r="AI730">
            <v>51310</v>
          </cell>
          <cell r="AJ730">
            <v>9</v>
          </cell>
        </row>
        <row r="731">
          <cell r="A731" t="str">
            <v>1310</v>
          </cell>
          <cell r="B731" t="str">
            <v>131003601</v>
          </cell>
          <cell r="D731" t="str">
            <v>1310036</v>
          </cell>
          <cell r="E731" t="str">
            <v>1340</v>
          </cell>
          <cell r="F731" t="str">
            <v>13</v>
          </cell>
          <cell r="G731">
            <v>502.08702400999999</v>
          </cell>
          <cell r="H731">
            <v>511.04362405000001</v>
          </cell>
          <cell r="I731">
            <v>506.99457321</v>
          </cell>
          <cell r="J731">
            <v>41.284403670000003</v>
          </cell>
          <cell r="K731">
            <v>26.285714289999998</v>
          </cell>
          <cell r="L731">
            <v>9.3934116499999991</v>
          </cell>
          <cell r="M731">
            <v>11.02805994</v>
          </cell>
          <cell r="N731">
            <v>20.74856853</v>
          </cell>
          <cell r="O731">
            <v>46.003</v>
          </cell>
          <cell r="P731">
            <v>9.8876629999999999</v>
          </cell>
          <cell r="Q731">
            <v>68.400000000000006</v>
          </cell>
          <cell r="R731">
            <v>43.830017349999999</v>
          </cell>
          <cell r="S731">
            <v>17.600000000000001</v>
          </cell>
          <cell r="T731">
            <v>9.9202954999999999</v>
          </cell>
          <cell r="U731">
            <v>9.8274700700000004</v>
          </cell>
          <cell r="V731">
            <v>9.6747031200000002</v>
          </cell>
          <cell r="W731">
            <v>57.3</v>
          </cell>
          <cell r="X731">
            <v>82.9</v>
          </cell>
          <cell r="Y731">
            <v>37.1</v>
          </cell>
          <cell r="Z731">
            <v>28.2</v>
          </cell>
          <cell r="AA731">
            <v>20.399999999999999</v>
          </cell>
          <cell r="AB731">
            <v>9.8934877199999995</v>
          </cell>
          <cell r="AC731">
            <v>6.491914E-2</v>
          </cell>
          <cell r="AD731">
            <v>272.52</v>
          </cell>
          <cell r="AE731">
            <v>63.464494109999997</v>
          </cell>
          <cell r="AF731">
            <v>67.875508890000006</v>
          </cell>
          <cell r="AG731">
            <v>0.30406080981374017</v>
          </cell>
          <cell r="AH731">
            <v>6.1</v>
          </cell>
          <cell r="AI731">
            <v>51310</v>
          </cell>
          <cell r="AJ731">
            <v>9</v>
          </cell>
        </row>
        <row r="732">
          <cell r="A732" t="str">
            <v>1310</v>
          </cell>
          <cell r="B732" t="str">
            <v>131003701</v>
          </cell>
          <cell r="D732" t="str">
            <v>1310037</v>
          </cell>
          <cell r="E732" t="str">
            <v>1340</v>
          </cell>
          <cell r="F732" t="str">
            <v>13</v>
          </cell>
          <cell r="G732">
            <v>502.08702400999999</v>
          </cell>
          <cell r="H732">
            <v>511.04362405000001</v>
          </cell>
          <cell r="I732">
            <v>506.99457321</v>
          </cell>
          <cell r="J732">
            <v>41.284403670000003</v>
          </cell>
          <cell r="K732">
            <v>26.285714289999998</v>
          </cell>
          <cell r="L732">
            <v>7.4815556999999995</v>
          </cell>
          <cell r="M732">
            <v>10.81977828</v>
          </cell>
          <cell r="N732">
            <v>20.74856853</v>
          </cell>
          <cell r="O732">
            <v>46.003</v>
          </cell>
          <cell r="P732">
            <v>9.8296256999999994</v>
          </cell>
          <cell r="Q732">
            <v>68.400000000000006</v>
          </cell>
          <cell r="R732">
            <v>43.830017349999999</v>
          </cell>
          <cell r="S732">
            <v>17.600000000000001</v>
          </cell>
          <cell r="T732">
            <v>9.8296256999999994</v>
          </cell>
          <cell r="U732">
            <v>9.8296256999999994</v>
          </cell>
          <cell r="V732">
            <v>9.8296256999999994</v>
          </cell>
          <cell r="W732">
            <v>57.3</v>
          </cell>
          <cell r="X732">
            <v>82.9</v>
          </cell>
          <cell r="Y732">
            <v>37.1</v>
          </cell>
          <cell r="Z732">
            <v>28.2</v>
          </cell>
          <cell r="AA732">
            <v>20.399999999999999</v>
          </cell>
          <cell r="AB732">
            <v>10.733195909999999</v>
          </cell>
          <cell r="AC732">
            <v>0.53139031999999997</v>
          </cell>
          <cell r="AD732">
            <v>272.52</v>
          </cell>
          <cell r="AE732">
            <v>63.464494109999997</v>
          </cell>
          <cell r="AF732">
            <v>67.747299999999996</v>
          </cell>
          <cell r="AG732">
            <v>0.27262858444040339</v>
          </cell>
          <cell r="AH732">
            <v>6.1</v>
          </cell>
          <cell r="AI732">
            <v>51310</v>
          </cell>
          <cell r="AJ732">
            <v>9</v>
          </cell>
        </row>
        <row r="733">
          <cell r="A733" t="str">
            <v>1310</v>
          </cell>
          <cell r="B733" t="str">
            <v>131005401</v>
          </cell>
          <cell r="D733" t="str">
            <v>1310054</v>
          </cell>
          <cell r="E733" t="str">
            <v>1340</v>
          </cell>
          <cell r="F733" t="str">
            <v>13</v>
          </cell>
          <cell r="G733">
            <v>502.08702400999999</v>
          </cell>
          <cell r="H733">
            <v>511.04362405000001</v>
          </cell>
          <cell r="I733">
            <v>506.99457321</v>
          </cell>
          <cell r="J733">
            <v>41.284403670000003</v>
          </cell>
          <cell r="K733">
            <v>26.285714289999998</v>
          </cell>
          <cell r="L733">
            <v>7.4500795699999998</v>
          </cell>
          <cell r="M733">
            <v>10.81977828</v>
          </cell>
          <cell r="N733">
            <v>20.74856853</v>
          </cell>
          <cell r="O733">
            <v>46.003</v>
          </cell>
          <cell r="P733">
            <v>10.81977828</v>
          </cell>
          <cell r="Q733">
            <v>68.400000000000006</v>
          </cell>
          <cell r="R733">
            <v>43.830017349999999</v>
          </cell>
          <cell r="S733">
            <v>17.600000000000001</v>
          </cell>
          <cell r="T733">
            <v>9.4432758299999993</v>
          </cell>
          <cell r="U733">
            <v>9.8784773900000005</v>
          </cell>
          <cell r="V733">
            <v>7.5021864899999997</v>
          </cell>
          <cell r="W733">
            <v>57.3</v>
          </cell>
          <cell r="X733">
            <v>82.9</v>
          </cell>
          <cell r="Y733">
            <v>37.1</v>
          </cell>
          <cell r="Z733">
            <v>28.2</v>
          </cell>
          <cell r="AA733">
            <v>20.399999999999999</v>
          </cell>
          <cell r="AB733">
            <v>10.741816740000001</v>
          </cell>
          <cell r="AC733">
            <v>1</v>
          </cell>
          <cell r="AD733">
            <v>272.52</v>
          </cell>
          <cell r="AE733">
            <v>63.464494109999997</v>
          </cell>
          <cell r="AF733">
            <v>67.747299999999996</v>
          </cell>
          <cell r="AG733">
            <v>0.27107451565202589</v>
          </cell>
          <cell r="AH733">
            <v>6.1</v>
          </cell>
          <cell r="AI733">
            <v>51310</v>
          </cell>
          <cell r="AJ733">
            <v>9</v>
          </cell>
        </row>
        <row r="734">
          <cell r="A734" t="str">
            <v>1311</v>
          </cell>
          <cell r="B734" t="str">
            <v>131100101</v>
          </cell>
          <cell r="D734" t="str">
            <v>1311001</v>
          </cell>
          <cell r="E734" t="str">
            <v>1350</v>
          </cell>
          <cell r="F734" t="str">
            <v>13</v>
          </cell>
          <cell r="G734">
            <v>502.08702400999999</v>
          </cell>
          <cell r="H734">
            <v>511.04362405000001</v>
          </cell>
          <cell r="I734">
            <v>506.99457321</v>
          </cell>
          <cell r="J734">
            <v>26.415094340000003</v>
          </cell>
          <cell r="K734">
            <v>16.142557650000001</v>
          </cell>
          <cell r="L734">
            <v>9.0248538099999998</v>
          </cell>
          <cell r="M734">
            <v>9.7897027600000008</v>
          </cell>
          <cell r="N734">
            <v>17.268658859999999</v>
          </cell>
          <cell r="O734">
            <v>46.003</v>
          </cell>
          <cell r="P734">
            <v>10.859498869999999</v>
          </cell>
          <cell r="Q734">
            <v>69.3</v>
          </cell>
          <cell r="R734">
            <v>43.830017349999999</v>
          </cell>
          <cell r="S734">
            <v>17.600000000000001</v>
          </cell>
          <cell r="T734">
            <v>9.7897027600000008</v>
          </cell>
          <cell r="U734">
            <v>9.68967533</v>
          </cell>
          <cell r="V734">
            <v>9.4423247299999993</v>
          </cell>
          <cell r="W734">
            <v>40.5</v>
          </cell>
          <cell r="X734">
            <v>76.8</v>
          </cell>
          <cell r="Y734">
            <v>22.3</v>
          </cell>
          <cell r="Z734">
            <v>21.5</v>
          </cell>
          <cell r="AA734">
            <v>22.7</v>
          </cell>
          <cell r="AB734">
            <v>9.6028553199999998</v>
          </cell>
          <cell r="AC734">
            <v>0.2573261</v>
          </cell>
          <cell r="AD734">
            <v>254.87</v>
          </cell>
          <cell r="AE734">
            <v>50.882843719999997</v>
          </cell>
          <cell r="AF734">
            <v>67.747299999999996</v>
          </cell>
          <cell r="AG734">
            <v>0.30150973210316656</v>
          </cell>
          <cell r="AH734">
            <v>6.8</v>
          </cell>
          <cell r="AI734">
            <v>42160</v>
          </cell>
          <cell r="AJ734">
            <v>9</v>
          </cell>
        </row>
        <row r="735">
          <cell r="A735" t="str">
            <v>1311</v>
          </cell>
          <cell r="B735" t="str">
            <v>131100401</v>
          </cell>
          <cell r="D735" t="str">
            <v>1311004</v>
          </cell>
          <cell r="E735" t="str">
            <v>1350</v>
          </cell>
          <cell r="F735" t="str">
            <v>13</v>
          </cell>
          <cell r="G735">
            <v>502.08702400999999</v>
          </cell>
          <cell r="H735">
            <v>511.04362405000001</v>
          </cell>
          <cell r="I735">
            <v>506.99457321</v>
          </cell>
          <cell r="J735">
            <v>26.415094340000003</v>
          </cell>
          <cell r="K735">
            <v>16.142557650000001</v>
          </cell>
          <cell r="L735">
            <v>8.2519247100000008</v>
          </cell>
          <cell r="M735">
            <v>9.0719974200000006</v>
          </cell>
          <cell r="N735">
            <v>17.268658859999999</v>
          </cell>
          <cell r="O735">
            <v>46.003</v>
          </cell>
          <cell r="P735">
            <v>10.8461865</v>
          </cell>
          <cell r="Q735">
            <v>69.3</v>
          </cell>
          <cell r="R735">
            <v>43.830017349999999</v>
          </cell>
          <cell r="S735">
            <v>17.600000000000001</v>
          </cell>
          <cell r="T735">
            <v>9.0719974200000006</v>
          </cell>
          <cell r="U735">
            <v>8.9085593799999998</v>
          </cell>
          <cell r="V735">
            <v>8.7165357300000004</v>
          </cell>
          <cell r="W735">
            <v>40.5</v>
          </cell>
          <cell r="X735">
            <v>76.8</v>
          </cell>
          <cell r="Y735">
            <v>22.3</v>
          </cell>
          <cell r="Z735">
            <v>21.5</v>
          </cell>
          <cell r="AA735">
            <v>22.7</v>
          </cell>
          <cell r="AB735">
            <v>8.9795426000000003</v>
          </cell>
          <cell r="AC735">
            <v>0.78552801999999999</v>
          </cell>
          <cell r="AD735">
            <v>254.87</v>
          </cell>
          <cell r="AE735">
            <v>50.882843719999997</v>
          </cell>
          <cell r="AF735">
            <v>67.747299999999996</v>
          </cell>
          <cell r="AG735">
            <v>0.30116522263002499</v>
          </cell>
          <cell r="AH735">
            <v>6.8</v>
          </cell>
          <cell r="AI735">
            <v>42160</v>
          </cell>
          <cell r="AJ735">
            <v>9</v>
          </cell>
        </row>
        <row r="736">
          <cell r="A736" t="str">
            <v>1311</v>
          </cell>
          <cell r="B736" t="str">
            <v>131100601</v>
          </cell>
          <cell r="D736" t="str">
            <v>1311006</v>
          </cell>
          <cell r="E736" t="str">
            <v>1350</v>
          </cell>
          <cell r="F736" t="str">
            <v>13</v>
          </cell>
          <cell r="G736">
            <v>502.08702400999999</v>
          </cell>
          <cell r="H736">
            <v>511.04362405000001</v>
          </cell>
          <cell r="I736">
            <v>506.99457321</v>
          </cell>
          <cell r="J736">
            <v>26.415094340000003</v>
          </cell>
          <cell r="K736">
            <v>16.142557650000001</v>
          </cell>
          <cell r="L736">
            <v>7.2991214600000003</v>
          </cell>
          <cell r="M736">
            <v>7.8739783799999996</v>
          </cell>
          <cell r="N736">
            <v>17.268658859999999</v>
          </cell>
          <cell r="O736">
            <v>46.003</v>
          </cell>
          <cell r="P736">
            <v>10.81977828</v>
          </cell>
          <cell r="Q736">
            <v>69.3</v>
          </cell>
          <cell r="R736">
            <v>43.830017349999999</v>
          </cell>
          <cell r="S736">
            <v>17.600000000000001</v>
          </cell>
          <cell r="T736">
            <v>7.8739783799999996</v>
          </cell>
          <cell r="U736">
            <v>7.7115489800000008</v>
          </cell>
          <cell r="V736">
            <v>7.3569182400000006</v>
          </cell>
          <cell r="W736">
            <v>40.5</v>
          </cell>
          <cell r="X736">
            <v>76.8</v>
          </cell>
          <cell r="Y736">
            <v>22.3</v>
          </cell>
          <cell r="Z736">
            <v>21.5</v>
          </cell>
          <cell r="AA736">
            <v>22.7</v>
          </cell>
          <cell r="AB736">
            <v>7.432483809999999</v>
          </cell>
          <cell r="AC736">
            <v>1</v>
          </cell>
          <cell r="AD736">
            <v>254.87</v>
          </cell>
          <cell r="AE736">
            <v>50.882843719999997</v>
          </cell>
          <cell r="AF736">
            <v>67.747299999999996</v>
          </cell>
          <cell r="AG736">
            <v>0.27800539073010377</v>
          </cell>
          <cell r="AH736">
            <v>6.8</v>
          </cell>
          <cell r="AI736">
            <v>42160</v>
          </cell>
          <cell r="AJ736">
            <v>9</v>
          </cell>
        </row>
        <row r="737">
          <cell r="A737" t="str">
            <v>1311</v>
          </cell>
          <cell r="B737" t="str">
            <v>131100801</v>
          </cell>
          <cell r="D737" t="str">
            <v>1311008</v>
          </cell>
          <cell r="E737" t="str">
            <v>1350</v>
          </cell>
          <cell r="F737" t="str">
            <v>13</v>
          </cell>
          <cell r="G737">
            <v>502.08702400999999</v>
          </cell>
          <cell r="H737">
            <v>511.04362405000001</v>
          </cell>
          <cell r="I737">
            <v>506.99457321</v>
          </cell>
          <cell r="J737">
            <v>26.415094340000003</v>
          </cell>
          <cell r="K737">
            <v>16.142557650000001</v>
          </cell>
          <cell r="L737">
            <v>8.5081524500000008</v>
          </cell>
          <cell r="M737">
            <v>8.8653116300000008</v>
          </cell>
          <cell r="N737">
            <v>17.268658859999999</v>
          </cell>
          <cell r="O737">
            <v>46.003</v>
          </cell>
          <cell r="P737">
            <v>10.81977828</v>
          </cell>
          <cell r="Q737">
            <v>69.3</v>
          </cell>
          <cell r="R737">
            <v>43.830017349999999</v>
          </cell>
          <cell r="S737">
            <v>17.600000000000001</v>
          </cell>
          <cell r="T737">
            <v>8.8653116300000008</v>
          </cell>
          <cell r="U737">
            <v>8.8477910600000005</v>
          </cell>
          <cell r="V737">
            <v>8.6637148400000008</v>
          </cell>
          <cell r="W737">
            <v>40.5</v>
          </cell>
          <cell r="X737">
            <v>76.8</v>
          </cell>
          <cell r="Y737">
            <v>22.3</v>
          </cell>
          <cell r="Z737">
            <v>21.5</v>
          </cell>
          <cell r="AA737">
            <v>22.7</v>
          </cell>
          <cell r="AB737">
            <v>8.8819751799999995</v>
          </cell>
          <cell r="AC737">
            <v>0.67298563</v>
          </cell>
          <cell r="AD737">
            <v>254.87</v>
          </cell>
          <cell r="AE737">
            <v>50.882843719999997</v>
          </cell>
          <cell r="AF737">
            <v>67.747299999999996</v>
          </cell>
          <cell r="AG737">
            <v>0.27390718147558912</v>
          </cell>
          <cell r="AH737">
            <v>6.8</v>
          </cell>
          <cell r="AI737">
            <v>42160</v>
          </cell>
          <cell r="AJ737">
            <v>9</v>
          </cell>
        </row>
        <row r="738">
          <cell r="A738" t="str">
            <v>1311</v>
          </cell>
          <cell r="B738" t="str">
            <v>131101101</v>
          </cell>
          <cell r="D738" t="str">
            <v>1311011</v>
          </cell>
          <cell r="E738" t="str">
            <v>1350</v>
          </cell>
          <cell r="F738" t="str">
            <v>13</v>
          </cell>
          <cell r="G738">
            <v>502.08702400999999</v>
          </cell>
          <cell r="H738">
            <v>511.04362405000001</v>
          </cell>
          <cell r="I738">
            <v>506.99457321</v>
          </cell>
          <cell r="J738">
            <v>26.415094340000003</v>
          </cell>
          <cell r="K738">
            <v>16.142557650000001</v>
          </cell>
          <cell r="L738">
            <v>8.9666113900000006</v>
          </cell>
          <cell r="M738">
            <v>9.1282622599999996</v>
          </cell>
          <cell r="N738">
            <v>17.268658859999999</v>
          </cell>
          <cell r="O738">
            <v>46.003</v>
          </cell>
          <cell r="P738">
            <v>10.22567974</v>
          </cell>
          <cell r="Q738">
            <v>69.3</v>
          </cell>
          <cell r="R738">
            <v>43.830017349999999</v>
          </cell>
          <cell r="S738">
            <v>17.600000000000001</v>
          </cell>
          <cell r="T738">
            <v>9.1282622599999996</v>
          </cell>
          <cell r="U738">
            <v>10.08975963</v>
          </cell>
          <cell r="V738">
            <v>9.1066451399999995</v>
          </cell>
          <cell r="W738">
            <v>40.5</v>
          </cell>
          <cell r="X738">
            <v>76.8</v>
          </cell>
          <cell r="Y738">
            <v>22.3</v>
          </cell>
          <cell r="Z738">
            <v>21.5</v>
          </cell>
          <cell r="AA738">
            <v>22.7</v>
          </cell>
          <cell r="AB738">
            <v>9.9545608199999993</v>
          </cell>
          <cell r="AC738">
            <v>0.14181682000000001</v>
          </cell>
          <cell r="AD738">
            <v>254.87</v>
          </cell>
          <cell r="AE738">
            <v>50.882843719999997</v>
          </cell>
          <cell r="AF738">
            <v>67.747299999999996</v>
          </cell>
          <cell r="AG738">
            <v>0.2508106173145373</v>
          </cell>
          <cell r="AH738">
            <v>6.8</v>
          </cell>
          <cell r="AI738">
            <v>42160</v>
          </cell>
          <cell r="AJ738">
            <v>9</v>
          </cell>
        </row>
        <row r="739">
          <cell r="A739" t="str">
            <v>1311</v>
          </cell>
          <cell r="B739" t="str">
            <v>131101201</v>
          </cell>
          <cell r="D739" t="str">
            <v>1311012</v>
          </cell>
          <cell r="E739" t="str">
            <v>1350</v>
          </cell>
          <cell r="F739" t="str">
            <v>13</v>
          </cell>
          <cell r="G739">
            <v>502.08702400999999</v>
          </cell>
          <cell r="H739">
            <v>511.04362405000001</v>
          </cell>
          <cell r="I739">
            <v>506.99457321</v>
          </cell>
          <cell r="J739">
            <v>26.415094340000003</v>
          </cell>
          <cell r="K739">
            <v>16.142557650000001</v>
          </cell>
          <cell r="L739">
            <v>7.4927602999999987</v>
          </cell>
          <cell r="M739">
            <v>9.4314819199999995</v>
          </cell>
          <cell r="N739">
            <v>17.268658859999999</v>
          </cell>
          <cell r="O739">
            <v>46.003</v>
          </cell>
          <cell r="P739">
            <v>9.8848652300000008</v>
          </cell>
          <cell r="Q739">
            <v>69.3</v>
          </cell>
          <cell r="R739">
            <v>43.830017349999999</v>
          </cell>
          <cell r="S739">
            <v>17.600000000000001</v>
          </cell>
          <cell r="T739">
            <v>9.4314819199999995</v>
          </cell>
          <cell r="U739">
            <v>9.8574436100000007</v>
          </cell>
          <cell r="V739">
            <v>9.4314819199999995</v>
          </cell>
          <cell r="W739">
            <v>40.5</v>
          </cell>
          <cell r="X739">
            <v>76.8</v>
          </cell>
          <cell r="Y739">
            <v>22.3</v>
          </cell>
          <cell r="Z739">
            <v>21.5</v>
          </cell>
          <cell r="AA739">
            <v>22.7</v>
          </cell>
          <cell r="AB739">
            <v>9.9029874299999996</v>
          </cell>
          <cell r="AC739">
            <v>0.99606492000000002</v>
          </cell>
          <cell r="AD739">
            <v>254.87</v>
          </cell>
          <cell r="AE739">
            <v>50.882843719999997</v>
          </cell>
          <cell r="AF739">
            <v>67.747299999999996</v>
          </cell>
          <cell r="AG739">
            <v>0.29251953058679103</v>
          </cell>
          <cell r="AH739">
            <v>6.8</v>
          </cell>
          <cell r="AI739">
            <v>42160</v>
          </cell>
          <cell r="AJ739">
            <v>9</v>
          </cell>
        </row>
        <row r="740">
          <cell r="A740" t="str">
            <v>1311</v>
          </cell>
          <cell r="B740" t="str">
            <v>131101401</v>
          </cell>
          <cell r="D740" t="str">
            <v>1311014</v>
          </cell>
          <cell r="E740" t="str">
            <v>1350</v>
          </cell>
          <cell r="F740" t="str">
            <v>13</v>
          </cell>
          <cell r="G740">
            <v>502.08702400999999</v>
          </cell>
          <cell r="H740">
            <v>511.04362405000001</v>
          </cell>
          <cell r="I740">
            <v>506.99457321</v>
          </cell>
          <cell r="J740">
            <v>26.415094340000003</v>
          </cell>
          <cell r="K740">
            <v>16.142557650000001</v>
          </cell>
          <cell r="L740">
            <v>8.7380942299999997</v>
          </cell>
          <cell r="M740">
            <v>9.4666865599999994</v>
          </cell>
          <cell r="N740">
            <v>17.268658859999999</v>
          </cell>
          <cell r="O740">
            <v>46.003</v>
          </cell>
          <cell r="P740">
            <v>10.44123744</v>
          </cell>
          <cell r="Q740">
            <v>69.3</v>
          </cell>
          <cell r="R740">
            <v>43.830017349999999</v>
          </cell>
          <cell r="S740">
            <v>17.600000000000001</v>
          </cell>
          <cell r="T740">
            <v>9.4666865599999994</v>
          </cell>
          <cell r="U740">
            <v>9.5772725300000001</v>
          </cell>
          <cell r="V740">
            <v>9.1607298700000008</v>
          </cell>
          <cell r="W740">
            <v>40.5</v>
          </cell>
          <cell r="X740">
            <v>76.8</v>
          </cell>
          <cell r="Y740">
            <v>22.3</v>
          </cell>
          <cell r="Z740">
            <v>21.5</v>
          </cell>
          <cell r="AA740">
            <v>22.7</v>
          </cell>
          <cell r="AB740">
            <v>9.2068342300000001</v>
          </cell>
          <cell r="AC740">
            <v>0.57957565</v>
          </cell>
          <cell r="AD740">
            <v>254.87</v>
          </cell>
          <cell r="AE740">
            <v>50.882843719999997</v>
          </cell>
          <cell r="AF740">
            <v>67.747299999999996</v>
          </cell>
          <cell r="AG740">
            <v>0.30307716378175775</v>
          </cell>
          <cell r="AH740">
            <v>6.8</v>
          </cell>
          <cell r="AI740">
            <v>42160</v>
          </cell>
          <cell r="AJ740">
            <v>9</v>
          </cell>
        </row>
        <row r="741">
          <cell r="A741" t="str">
            <v>1311</v>
          </cell>
          <cell r="B741" t="str">
            <v>131101801</v>
          </cell>
          <cell r="D741" t="str">
            <v>1311018</v>
          </cell>
          <cell r="E741" t="str">
            <v>1350</v>
          </cell>
          <cell r="F741" t="str">
            <v>13</v>
          </cell>
          <cell r="G741">
            <v>502.08702400999999</v>
          </cell>
          <cell r="H741">
            <v>511.04362405000001</v>
          </cell>
          <cell r="I741">
            <v>506.99457321</v>
          </cell>
          <cell r="J741">
            <v>26.415094340000003</v>
          </cell>
          <cell r="K741">
            <v>16.142557650000001</v>
          </cell>
          <cell r="L741">
            <v>9.1836883399999998</v>
          </cell>
          <cell r="M741">
            <v>10.24803425</v>
          </cell>
          <cell r="N741">
            <v>17.268658859999999</v>
          </cell>
          <cell r="O741">
            <v>46.003</v>
          </cell>
          <cell r="P741">
            <v>9.6962173499999995</v>
          </cell>
          <cell r="Q741">
            <v>69.3</v>
          </cell>
          <cell r="R741">
            <v>43.830017349999999</v>
          </cell>
          <cell r="S741">
            <v>17.600000000000001</v>
          </cell>
          <cell r="T741">
            <v>9.6655475699999993</v>
          </cell>
          <cell r="U741">
            <v>9.4092731900000004</v>
          </cell>
          <cell r="V741">
            <v>9.3785629999999998</v>
          </cell>
          <cell r="W741">
            <v>40.5</v>
          </cell>
          <cell r="X741">
            <v>76.8</v>
          </cell>
          <cell r="Y741">
            <v>22.3</v>
          </cell>
          <cell r="Z741">
            <v>21.5</v>
          </cell>
          <cell r="AA741">
            <v>22.7</v>
          </cell>
          <cell r="AB741">
            <v>9.5463124799999992</v>
          </cell>
          <cell r="AC741">
            <v>0.52773228000000005</v>
          </cell>
          <cell r="AD741">
            <v>254.87</v>
          </cell>
          <cell r="AE741">
            <v>50.882843719999997</v>
          </cell>
          <cell r="AF741">
            <v>67.747299999999996</v>
          </cell>
          <cell r="AG741">
            <v>0.26622266742767847</v>
          </cell>
          <cell r="AH741">
            <v>6.8</v>
          </cell>
          <cell r="AI741">
            <v>42160</v>
          </cell>
          <cell r="AJ741">
            <v>9</v>
          </cell>
        </row>
        <row r="742">
          <cell r="A742" t="str">
            <v>1311</v>
          </cell>
          <cell r="B742" t="str">
            <v>131101901</v>
          </cell>
          <cell r="D742" t="str">
            <v>1311019</v>
          </cell>
          <cell r="E742" t="str">
            <v>1350</v>
          </cell>
          <cell r="F742" t="str">
            <v>13</v>
          </cell>
          <cell r="G742">
            <v>502.08702400999999</v>
          </cell>
          <cell r="H742">
            <v>511.04362405000001</v>
          </cell>
          <cell r="I742">
            <v>506.99457321</v>
          </cell>
          <cell r="J742">
            <v>26.415094340000003</v>
          </cell>
          <cell r="K742">
            <v>16.142557650000001</v>
          </cell>
          <cell r="L742">
            <v>7.1906760300000006</v>
          </cell>
          <cell r="M742">
            <v>10.7883289</v>
          </cell>
          <cell r="N742">
            <v>17.268658859999999</v>
          </cell>
          <cell r="O742">
            <v>46.003</v>
          </cell>
          <cell r="P742">
            <v>9.4334839200000005</v>
          </cell>
          <cell r="Q742">
            <v>69.3</v>
          </cell>
          <cell r="R742">
            <v>43.830017349999999</v>
          </cell>
          <cell r="S742">
            <v>17.600000000000001</v>
          </cell>
          <cell r="T742">
            <v>9.4334839200000005</v>
          </cell>
          <cell r="U742">
            <v>7.2442275199999999</v>
          </cell>
          <cell r="V742">
            <v>7.2442275199999999</v>
          </cell>
          <cell r="W742">
            <v>40.5</v>
          </cell>
          <cell r="X742">
            <v>76.8</v>
          </cell>
          <cell r="Y742">
            <v>22.3</v>
          </cell>
          <cell r="Z742">
            <v>21.5</v>
          </cell>
          <cell r="AA742">
            <v>22.7</v>
          </cell>
          <cell r="AB742">
            <v>9.0897534100000001</v>
          </cell>
          <cell r="AC742">
            <v>1</v>
          </cell>
          <cell r="AD742">
            <v>254.87</v>
          </cell>
          <cell r="AE742">
            <v>50.882843719999997</v>
          </cell>
          <cell r="AF742">
            <v>67.747299999999996</v>
          </cell>
          <cell r="AG742">
            <v>0.24878618347486015</v>
          </cell>
          <cell r="AH742">
            <v>6.8</v>
          </cell>
          <cell r="AI742">
            <v>42160</v>
          </cell>
          <cell r="AJ742">
            <v>9</v>
          </cell>
        </row>
        <row r="743">
          <cell r="A743" t="str">
            <v>1311</v>
          </cell>
          <cell r="B743" t="str">
            <v>131102101</v>
          </cell>
          <cell r="D743" t="str">
            <v>1311021</v>
          </cell>
          <cell r="E743" t="str">
            <v>1350</v>
          </cell>
          <cell r="F743" t="str">
            <v>13</v>
          </cell>
          <cell r="G743">
            <v>502.08702400999999</v>
          </cell>
          <cell r="H743">
            <v>511.04362405000001</v>
          </cell>
          <cell r="I743">
            <v>506.99457321</v>
          </cell>
          <cell r="J743">
            <v>26.415094340000003</v>
          </cell>
          <cell r="K743">
            <v>16.142557650000001</v>
          </cell>
          <cell r="L743">
            <v>8.8887567500000007</v>
          </cell>
          <cell r="M743">
            <v>9.9113565099999992</v>
          </cell>
          <cell r="N743">
            <v>17.268658859999999</v>
          </cell>
          <cell r="O743">
            <v>46.003</v>
          </cell>
          <cell r="P743">
            <v>9.4183296799999994</v>
          </cell>
          <cell r="Q743">
            <v>69.3</v>
          </cell>
          <cell r="R743">
            <v>43.830017349999999</v>
          </cell>
          <cell r="S743">
            <v>17.600000000000001</v>
          </cell>
          <cell r="T743">
            <v>9.2715295399999995</v>
          </cell>
          <cell r="U743">
            <v>9.4820454900000009</v>
          </cell>
          <cell r="V743">
            <v>9.2787463999999993</v>
          </cell>
          <cell r="W743">
            <v>40.5</v>
          </cell>
          <cell r="X743">
            <v>76.8</v>
          </cell>
          <cell r="Y743">
            <v>22.3</v>
          </cell>
          <cell r="Z743">
            <v>21.5</v>
          </cell>
          <cell r="AA743">
            <v>22.7</v>
          </cell>
          <cell r="AB743">
            <v>9.2167199800000006</v>
          </cell>
          <cell r="AC743">
            <v>0.53685872999999995</v>
          </cell>
          <cell r="AD743">
            <v>254.87</v>
          </cell>
          <cell r="AE743">
            <v>50.882843719999997</v>
          </cell>
          <cell r="AF743">
            <v>67.747299999999996</v>
          </cell>
          <cell r="AG743">
            <v>0.25680237436082776</v>
          </cell>
          <cell r="AH743">
            <v>6.8</v>
          </cell>
          <cell r="AI743">
            <v>42160</v>
          </cell>
          <cell r="AJ743">
            <v>9</v>
          </cell>
        </row>
        <row r="744">
          <cell r="A744" t="str">
            <v>1311</v>
          </cell>
          <cell r="B744" t="str">
            <v>131102301</v>
          </cell>
          <cell r="D744" t="str">
            <v>1311023</v>
          </cell>
          <cell r="E744" t="str">
            <v>1350</v>
          </cell>
          <cell r="F744" t="str">
            <v>13</v>
          </cell>
          <cell r="G744">
            <v>502.08702400999999</v>
          </cell>
          <cell r="H744">
            <v>511.04362405000001</v>
          </cell>
          <cell r="I744">
            <v>506.99457321</v>
          </cell>
          <cell r="J744">
            <v>26.415094340000003</v>
          </cell>
          <cell r="K744">
            <v>16.142557650000001</v>
          </cell>
          <cell r="L744">
            <v>7.2806972000000005</v>
          </cell>
          <cell r="M744">
            <v>10.126631100000001</v>
          </cell>
          <cell r="N744">
            <v>17.268658859999999</v>
          </cell>
          <cell r="O744">
            <v>46.003</v>
          </cell>
          <cell r="P744">
            <v>7.9116905199999987</v>
          </cell>
          <cell r="Q744">
            <v>69.3</v>
          </cell>
          <cell r="R744">
            <v>43.830017349999999</v>
          </cell>
          <cell r="S744">
            <v>17.600000000000001</v>
          </cell>
          <cell r="T744">
            <v>7.5038407500000002</v>
          </cell>
          <cell r="U744">
            <v>9.3205391599999992</v>
          </cell>
          <cell r="V744">
            <v>7.4633630499999999</v>
          </cell>
          <cell r="W744">
            <v>40.5</v>
          </cell>
          <cell r="X744">
            <v>76.8</v>
          </cell>
          <cell r="Y744">
            <v>22.3</v>
          </cell>
          <cell r="Z744">
            <v>21.5</v>
          </cell>
          <cell r="AA744">
            <v>22.7</v>
          </cell>
          <cell r="AB744">
            <v>7.5038407500000002</v>
          </cell>
          <cell r="AC744">
            <v>1</v>
          </cell>
          <cell r="AD744">
            <v>254.87</v>
          </cell>
          <cell r="AE744">
            <v>50.882843719999997</v>
          </cell>
          <cell r="AF744">
            <v>67.747299999999996</v>
          </cell>
          <cell r="AG744">
            <v>0.2655455985611942</v>
          </cell>
          <cell r="AH744">
            <v>6.8</v>
          </cell>
          <cell r="AI744">
            <v>42160</v>
          </cell>
          <cell r="AJ744">
            <v>9</v>
          </cell>
        </row>
        <row r="745">
          <cell r="A745" t="str">
            <v>1311</v>
          </cell>
          <cell r="B745" t="str">
            <v>131102401</v>
          </cell>
          <cell r="D745" t="str">
            <v>1311024</v>
          </cell>
          <cell r="E745" t="str">
            <v>1350</v>
          </cell>
          <cell r="F745" t="str">
            <v>13</v>
          </cell>
          <cell r="G745">
            <v>502.08702400999999</v>
          </cell>
          <cell r="H745">
            <v>511.04362405000001</v>
          </cell>
          <cell r="I745">
            <v>506.99457321</v>
          </cell>
          <cell r="J745">
            <v>26.415094340000003</v>
          </cell>
          <cell r="K745">
            <v>16.142557650000001</v>
          </cell>
          <cell r="L745">
            <v>9.0734891900000001</v>
          </cell>
          <cell r="M745">
            <v>9.7981825899999997</v>
          </cell>
          <cell r="N745">
            <v>17.268658859999999</v>
          </cell>
          <cell r="O745">
            <v>46.003</v>
          </cell>
          <cell r="P745">
            <v>9.3438217600000009</v>
          </cell>
          <cell r="Q745">
            <v>69.3</v>
          </cell>
          <cell r="R745">
            <v>43.830017349999999</v>
          </cell>
          <cell r="S745">
            <v>17.600000000000001</v>
          </cell>
          <cell r="T745">
            <v>9.1438800100000002</v>
          </cell>
          <cell r="U745">
            <v>9.6867608700000005</v>
          </cell>
          <cell r="V745">
            <v>9.0237698000000002</v>
          </cell>
          <cell r="W745">
            <v>40.5</v>
          </cell>
          <cell r="X745">
            <v>76.8</v>
          </cell>
          <cell r="Y745">
            <v>22.3</v>
          </cell>
          <cell r="Z745">
            <v>21.5</v>
          </cell>
          <cell r="AA745">
            <v>22.7</v>
          </cell>
          <cell r="AB745">
            <v>8.9931788899999994</v>
          </cell>
          <cell r="AC745">
            <v>0.39426383999999998</v>
          </cell>
          <cell r="AD745">
            <v>254.87</v>
          </cell>
          <cell r="AE745">
            <v>50.882843719999997</v>
          </cell>
          <cell r="AF745">
            <v>67.747299999999996</v>
          </cell>
          <cell r="AG745">
            <v>0.26398188735061595</v>
          </cell>
          <cell r="AH745">
            <v>6.8</v>
          </cell>
          <cell r="AI745">
            <v>42160</v>
          </cell>
          <cell r="AJ745">
            <v>9</v>
          </cell>
        </row>
        <row r="746">
          <cell r="A746" t="str">
            <v>1311</v>
          </cell>
          <cell r="B746" t="str">
            <v>131102601</v>
          </cell>
          <cell r="D746" t="str">
            <v>1311026</v>
          </cell>
          <cell r="E746" t="str">
            <v>1350</v>
          </cell>
          <cell r="F746" t="str">
            <v>13</v>
          </cell>
          <cell r="G746">
            <v>502.08702400999999</v>
          </cell>
          <cell r="H746">
            <v>511.04362405000001</v>
          </cell>
          <cell r="I746">
            <v>506.99457321</v>
          </cell>
          <cell r="J746">
            <v>26.415094340000003</v>
          </cell>
          <cell r="K746">
            <v>16.142557650000001</v>
          </cell>
          <cell r="L746">
            <v>9.0723418700000007</v>
          </cell>
          <cell r="M746">
            <v>10.483242049999999</v>
          </cell>
          <cell r="N746">
            <v>17.268658859999999</v>
          </cell>
          <cell r="O746">
            <v>46.003</v>
          </cell>
          <cell r="P746">
            <v>10.46661147</v>
          </cell>
          <cell r="Q746">
            <v>69.3</v>
          </cell>
          <cell r="R746">
            <v>43.830017349999999</v>
          </cell>
          <cell r="S746">
            <v>17.600000000000001</v>
          </cell>
          <cell r="T746">
            <v>10.39610847</v>
          </cell>
          <cell r="U746">
            <v>9.3757700600000007</v>
          </cell>
          <cell r="V746">
            <v>9.2939459600000003</v>
          </cell>
          <cell r="W746">
            <v>40.5</v>
          </cell>
          <cell r="X746">
            <v>76.8</v>
          </cell>
          <cell r="Y746">
            <v>22.3</v>
          </cell>
          <cell r="Z746">
            <v>21.5</v>
          </cell>
          <cell r="AA746">
            <v>22.7</v>
          </cell>
          <cell r="AB746">
            <v>9.2461900200000002</v>
          </cell>
          <cell r="AC746">
            <v>8.7934429999999994E-2</v>
          </cell>
          <cell r="AD746">
            <v>254.87</v>
          </cell>
          <cell r="AE746">
            <v>50.882843719999997</v>
          </cell>
          <cell r="AF746">
            <v>67.747299999999996</v>
          </cell>
          <cell r="AG746">
            <v>0.26489782317659866</v>
          </cell>
          <cell r="AH746">
            <v>6.8</v>
          </cell>
          <cell r="AI746">
            <v>42160</v>
          </cell>
          <cell r="AJ746">
            <v>9</v>
          </cell>
        </row>
        <row r="747">
          <cell r="A747" t="str">
            <v>1311</v>
          </cell>
          <cell r="B747" t="str">
            <v>131102801</v>
          </cell>
          <cell r="D747" t="str">
            <v>1311028</v>
          </cell>
          <cell r="E747" t="str">
            <v>1350</v>
          </cell>
          <cell r="F747" t="str">
            <v>13</v>
          </cell>
          <cell r="G747">
            <v>502.08702400999999</v>
          </cell>
          <cell r="H747">
            <v>511.04362405000001</v>
          </cell>
          <cell r="I747">
            <v>506.99457321</v>
          </cell>
          <cell r="J747">
            <v>26.415094340000003</v>
          </cell>
          <cell r="K747">
            <v>16.142557650000001</v>
          </cell>
          <cell r="L747">
            <v>8.8620586800000005</v>
          </cell>
          <cell r="M747">
            <v>10.65660031</v>
          </cell>
          <cell r="N747">
            <v>17.268658859999999</v>
          </cell>
          <cell r="O747">
            <v>46.003</v>
          </cell>
          <cell r="P747">
            <v>9.7186027100000008</v>
          </cell>
          <cell r="Q747">
            <v>69.3</v>
          </cell>
          <cell r="R747">
            <v>43.830017349999999</v>
          </cell>
          <cell r="S747">
            <v>17.600000000000001</v>
          </cell>
          <cell r="T747">
            <v>9.75684197</v>
          </cell>
          <cell r="U747">
            <v>9.8260123799999999</v>
          </cell>
          <cell r="V747">
            <v>9.0143254899999992</v>
          </cell>
          <cell r="W747">
            <v>40.5</v>
          </cell>
          <cell r="X747">
            <v>76.8</v>
          </cell>
          <cell r="Y747">
            <v>22.3</v>
          </cell>
          <cell r="Z747">
            <v>21.5</v>
          </cell>
          <cell r="AA747">
            <v>22.7</v>
          </cell>
          <cell r="AB747">
            <v>9.2630276899999995</v>
          </cell>
          <cell r="AC747">
            <v>0.65274695999999999</v>
          </cell>
          <cell r="AD747">
            <v>254.87</v>
          </cell>
          <cell r="AE747">
            <v>50.882843719999997</v>
          </cell>
          <cell r="AF747">
            <v>67.747299999999996</v>
          </cell>
          <cell r="AG747">
            <v>0.27089056725958949</v>
          </cell>
          <cell r="AH747">
            <v>6.8</v>
          </cell>
          <cell r="AI747">
            <v>42160</v>
          </cell>
          <cell r="AJ747">
            <v>9</v>
          </cell>
        </row>
        <row r="748">
          <cell r="A748" t="str">
            <v>1311</v>
          </cell>
          <cell r="B748" t="str">
            <v>131102901</v>
          </cell>
          <cell r="D748" t="str">
            <v>1311029</v>
          </cell>
          <cell r="E748" t="str">
            <v>1350</v>
          </cell>
          <cell r="F748" t="str">
            <v>13</v>
          </cell>
          <cell r="G748">
            <v>502.08702400999999</v>
          </cell>
          <cell r="H748">
            <v>511.04362405000001</v>
          </cell>
          <cell r="I748">
            <v>506.99457321</v>
          </cell>
          <cell r="J748">
            <v>26.415094340000003</v>
          </cell>
          <cell r="K748">
            <v>16.142557650000001</v>
          </cell>
          <cell r="L748">
            <v>7.3877092400000013</v>
          </cell>
          <cell r="M748">
            <v>10.12294432</v>
          </cell>
          <cell r="N748">
            <v>17.268658859999999</v>
          </cell>
          <cell r="O748">
            <v>46.003</v>
          </cell>
          <cell r="P748">
            <v>8.6781208599999999</v>
          </cell>
          <cell r="Q748">
            <v>69.3</v>
          </cell>
          <cell r="R748">
            <v>43.830017349999999</v>
          </cell>
          <cell r="S748">
            <v>17.600000000000001</v>
          </cell>
          <cell r="T748">
            <v>8.6781208599999999</v>
          </cell>
          <cell r="U748">
            <v>9.4490422600000006</v>
          </cell>
          <cell r="V748">
            <v>8.6330187600000006</v>
          </cell>
          <cell r="W748">
            <v>40.5</v>
          </cell>
          <cell r="X748">
            <v>76.8</v>
          </cell>
          <cell r="Y748">
            <v>22.3</v>
          </cell>
          <cell r="Z748">
            <v>21.5</v>
          </cell>
          <cell r="AA748">
            <v>22.7</v>
          </cell>
          <cell r="AB748">
            <v>8.6330187600000006</v>
          </cell>
          <cell r="AC748">
            <v>1</v>
          </cell>
          <cell r="AD748">
            <v>254.87</v>
          </cell>
          <cell r="AE748">
            <v>50.882843719999997</v>
          </cell>
          <cell r="AF748">
            <v>67.747299999999996</v>
          </cell>
          <cell r="AG748">
            <v>0.29702067485308692</v>
          </cell>
          <cell r="AH748">
            <v>6.8</v>
          </cell>
          <cell r="AI748">
            <v>42160</v>
          </cell>
          <cell r="AJ748">
            <v>9</v>
          </cell>
        </row>
        <row r="749">
          <cell r="A749" t="str">
            <v>1311</v>
          </cell>
          <cell r="B749" t="str">
            <v>131103001</v>
          </cell>
          <cell r="D749" t="str">
            <v>1311030</v>
          </cell>
          <cell r="E749" t="str">
            <v>1350</v>
          </cell>
          <cell r="F749" t="str">
            <v>13</v>
          </cell>
          <cell r="G749">
            <v>502.08702400999999</v>
          </cell>
          <cell r="H749">
            <v>511.04362405000001</v>
          </cell>
          <cell r="I749">
            <v>506.99457321</v>
          </cell>
          <cell r="J749">
            <v>26.415094340000003</v>
          </cell>
          <cell r="K749">
            <v>16.142557650000001</v>
          </cell>
          <cell r="L749">
            <v>7.4798641300000002</v>
          </cell>
          <cell r="M749">
            <v>10.70530975</v>
          </cell>
          <cell r="N749">
            <v>17.268658859999999</v>
          </cell>
          <cell r="O749">
            <v>46.003</v>
          </cell>
          <cell r="P749">
            <v>9.4260161100000008</v>
          </cell>
          <cell r="Q749">
            <v>69.3</v>
          </cell>
          <cell r="R749">
            <v>43.830017349999999</v>
          </cell>
          <cell r="S749">
            <v>17.600000000000001</v>
          </cell>
          <cell r="T749">
            <v>9.4334839200000005</v>
          </cell>
          <cell r="U749">
            <v>9.7318685200000008</v>
          </cell>
          <cell r="V749">
            <v>9.3978982000000002</v>
          </cell>
          <cell r="W749">
            <v>40.5</v>
          </cell>
          <cell r="X749">
            <v>76.8</v>
          </cell>
          <cell r="Y749">
            <v>22.3</v>
          </cell>
          <cell r="Z749">
            <v>21.5</v>
          </cell>
          <cell r="AA749">
            <v>22.7</v>
          </cell>
          <cell r="AB749">
            <v>9.0725714400000008</v>
          </cell>
          <cell r="AC749">
            <v>1</v>
          </cell>
          <cell r="AD749">
            <v>254.87</v>
          </cell>
          <cell r="AE749">
            <v>50.882843719999997</v>
          </cell>
          <cell r="AF749">
            <v>67.747299999999996</v>
          </cell>
          <cell r="AG749">
            <v>0.25550611662371886</v>
          </cell>
          <cell r="AH749">
            <v>6.8</v>
          </cell>
          <cell r="AI749">
            <v>42160</v>
          </cell>
          <cell r="AJ749">
            <v>9</v>
          </cell>
        </row>
        <row r="750">
          <cell r="A750" t="str">
            <v>1311</v>
          </cell>
          <cell r="B750" t="str">
            <v>131103101</v>
          </cell>
          <cell r="D750" t="str">
            <v>1311031</v>
          </cell>
          <cell r="E750" t="str">
            <v>1350</v>
          </cell>
          <cell r="F750" t="str">
            <v>13</v>
          </cell>
          <cell r="G750">
            <v>502.08702400999999</v>
          </cell>
          <cell r="H750">
            <v>511.04362405000001</v>
          </cell>
          <cell r="I750">
            <v>506.99457321</v>
          </cell>
          <cell r="J750">
            <v>26.415094340000003</v>
          </cell>
          <cell r="K750">
            <v>16.142557650000001</v>
          </cell>
          <cell r="L750">
            <v>8.9546736300000003</v>
          </cell>
          <cell r="M750">
            <v>10.716304879999999</v>
          </cell>
          <cell r="N750">
            <v>17.268658859999999</v>
          </cell>
          <cell r="O750">
            <v>46.003</v>
          </cell>
          <cell r="P750">
            <v>9.4158900499999998</v>
          </cell>
          <cell r="Q750">
            <v>69.3</v>
          </cell>
          <cell r="R750">
            <v>43.830017349999999</v>
          </cell>
          <cell r="S750">
            <v>17.600000000000001</v>
          </cell>
          <cell r="T750">
            <v>9.4723199499999993</v>
          </cell>
          <cell r="U750">
            <v>9.4511666600000002</v>
          </cell>
          <cell r="V750">
            <v>9.1854327399999995</v>
          </cell>
          <cell r="W750">
            <v>40.5</v>
          </cell>
          <cell r="X750">
            <v>76.8</v>
          </cell>
          <cell r="Y750">
            <v>22.3</v>
          </cell>
          <cell r="Z750">
            <v>21.5</v>
          </cell>
          <cell r="AA750">
            <v>22.7</v>
          </cell>
          <cell r="AB750">
            <v>8.9165060799999996</v>
          </cell>
          <cell r="AC750">
            <v>0.58515916000000001</v>
          </cell>
          <cell r="AD750">
            <v>254.87</v>
          </cell>
          <cell r="AE750">
            <v>50.882843719999997</v>
          </cell>
          <cell r="AF750">
            <v>67.747299999999996</v>
          </cell>
          <cell r="AG750">
            <v>0.29830294652790801</v>
          </cell>
          <cell r="AH750">
            <v>6.8</v>
          </cell>
          <cell r="AI750">
            <v>42160</v>
          </cell>
          <cell r="AJ750">
            <v>9</v>
          </cell>
        </row>
        <row r="751">
          <cell r="A751" t="str">
            <v>1312</v>
          </cell>
          <cell r="B751" t="str">
            <v>131200101</v>
          </cell>
          <cell r="D751" t="str">
            <v>1312001</v>
          </cell>
          <cell r="E751" t="str">
            <v>1350</v>
          </cell>
          <cell r="F751" t="str">
            <v>13</v>
          </cell>
          <cell r="G751">
            <v>502.08702400999999</v>
          </cell>
          <cell r="H751">
            <v>511.04362405000001</v>
          </cell>
          <cell r="I751">
            <v>506.99457321</v>
          </cell>
          <cell r="J751">
            <v>26.415094340000003</v>
          </cell>
          <cell r="K751">
            <v>16.142557650000001</v>
          </cell>
          <cell r="L751">
            <v>8.9246563000000005</v>
          </cell>
          <cell r="M751">
            <v>11.073613979999999</v>
          </cell>
          <cell r="N751">
            <v>17.268658859999999</v>
          </cell>
          <cell r="O751">
            <v>46.003</v>
          </cell>
          <cell r="P751">
            <v>10.646852450000001</v>
          </cell>
          <cell r="Q751">
            <v>69.3</v>
          </cell>
          <cell r="R751">
            <v>43.830017349999999</v>
          </cell>
          <cell r="S751">
            <v>17.600000000000001</v>
          </cell>
          <cell r="T751">
            <v>9.1612551599999996</v>
          </cell>
          <cell r="U751">
            <v>9.8799630100000009</v>
          </cell>
          <cell r="V751">
            <v>9.0916694400000004</v>
          </cell>
          <cell r="W751">
            <v>40.5</v>
          </cell>
          <cell r="X751">
            <v>76.8</v>
          </cell>
          <cell r="Y751">
            <v>22.3</v>
          </cell>
          <cell r="Z751">
            <v>21.5</v>
          </cell>
          <cell r="AA751">
            <v>22.7</v>
          </cell>
          <cell r="AB751">
            <v>9.7304428299999994</v>
          </cell>
          <cell r="AC751">
            <v>0.44436846000000002</v>
          </cell>
          <cell r="AD751">
            <v>254.87</v>
          </cell>
          <cell r="AE751">
            <v>50.882843719999997</v>
          </cell>
          <cell r="AF751">
            <v>67.747299999999996</v>
          </cell>
          <cell r="AG751">
            <v>0.30642327781081791</v>
          </cell>
          <cell r="AH751">
            <v>6.8</v>
          </cell>
          <cell r="AI751">
            <v>42160</v>
          </cell>
          <cell r="AJ751">
            <v>9</v>
          </cell>
        </row>
        <row r="752">
          <cell r="A752" t="str">
            <v>1312</v>
          </cell>
          <cell r="B752" t="str">
            <v>131200201</v>
          </cell>
          <cell r="D752" t="str">
            <v>1312002</v>
          </cell>
          <cell r="E752" t="str">
            <v>1350</v>
          </cell>
          <cell r="F752" t="str">
            <v>13</v>
          </cell>
          <cell r="G752">
            <v>502.08702400999999</v>
          </cell>
          <cell r="H752">
            <v>511.04362405000001</v>
          </cell>
          <cell r="I752">
            <v>506.99457321</v>
          </cell>
          <cell r="J752">
            <v>26.415094340000003</v>
          </cell>
          <cell r="K752">
            <v>16.142557650000001</v>
          </cell>
          <cell r="L752">
            <v>7.2327331399999988</v>
          </cell>
          <cell r="M752">
            <v>11.225243389999999</v>
          </cell>
          <cell r="N752">
            <v>17.268658859999999</v>
          </cell>
          <cell r="O752">
            <v>46.003</v>
          </cell>
          <cell r="P752">
            <v>10.81977828</v>
          </cell>
          <cell r="Q752">
            <v>69.3</v>
          </cell>
          <cell r="R752">
            <v>43.830017349999999</v>
          </cell>
          <cell r="S752">
            <v>17.600000000000001</v>
          </cell>
          <cell r="T752">
            <v>9.4334839200000005</v>
          </cell>
          <cell r="U752">
            <v>9.8389490300000002</v>
          </cell>
          <cell r="V752">
            <v>9.4334839200000005</v>
          </cell>
          <cell r="W752">
            <v>40.5</v>
          </cell>
          <cell r="X752">
            <v>76.8</v>
          </cell>
          <cell r="Y752">
            <v>22.3</v>
          </cell>
          <cell r="Z752">
            <v>21.5</v>
          </cell>
          <cell r="AA752">
            <v>22.7</v>
          </cell>
          <cell r="AB752">
            <v>9.6158054800000006</v>
          </cell>
          <cell r="AC752">
            <v>1</v>
          </cell>
          <cell r="AD752">
            <v>254.87</v>
          </cell>
          <cell r="AE752">
            <v>50.882843719999997</v>
          </cell>
          <cell r="AF752">
            <v>67.747299999999996</v>
          </cell>
          <cell r="AG752">
            <v>0.25484375573154361</v>
          </cell>
          <cell r="AH752">
            <v>6.8</v>
          </cell>
          <cell r="AI752">
            <v>42160</v>
          </cell>
          <cell r="AJ752">
            <v>9</v>
          </cell>
        </row>
        <row r="753">
          <cell r="A753" t="str">
            <v>1312</v>
          </cell>
          <cell r="B753" t="str">
            <v>131200401</v>
          </cell>
          <cell r="D753" t="str">
            <v>1312004</v>
          </cell>
          <cell r="E753" t="str">
            <v>1350</v>
          </cell>
          <cell r="F753" t="str">
            <v>13</v>
          </cell>
          <cell r="G753">
            <v>502.08702400999999</v>
          </cell>
          <cell r="H753">
            <v>511.04362405000001</v>
          </cell>
          <cell r="I753">
            <v>506.99457321</v>
          </cell>
          <cell r="J753">
            <v>26.415094340000003</v>
          </cell>
          <cell r="K753">
            <v>16.142557650000001</v>
          </cell>
          <cell r="L753">
            <v>8.9411528800000006</v>
          </cell>
          <cell r="M753">
            <v>11.05127089</v>
          </cell>
          <cell r="N753">
            <v>17.268658859999999</v>
          </cell>
          <cell r="O753">
            <v>46.003</v>
          </cell>
          <cell r="P753">
            <v>10.621010220000001</v>
          </cell>
          <cell r="Q753">
            <v>69.3</v>
          </cell>
          <cell r="R753">
            <v>43.830017349999999</v>
          </cell>
          <cell r="S753">
            <v>17.600000000000001</v>
          </cell>
          <cell r="T753">
            <v>9.4961957800000008</v>
          </cell>
          <cell r="U753">
            <v>9.34792603</v>
          </cell>
          <cell r="V753">
            <v>9.0126208699999992</v>
          </cell>
          <cell r="W753">
            <v>40.5</v>
          </cell>
          <cell r="X753">
            <v>76.8</v>
          </cell>
          <cell r="Y753">
            <v>22.3</v>
          </cell>
          <cell r="Z753">
            <v>21.5</v>
          </cell>
          <cell r="AA753">
            <v>22.7</v>
          </cell>
          <cell r="AB753">
            <v>9.1808085699999999</v>
          </cell>
          <cell r="AC753">
            <v>6.7173620000000003E-2</v>
          </cell>
          <cell r="AD753">
            <v>254.87</v>
          </cell>
          <cell r="AE753">
            <v>50.882843719999997</v>
          </cell>
          <cell r="AF753">
            <v>67.747299999999996</v>
          </cell>
          <cell r="AG753">
            <v>0.2798500807416488</v>
          </cell>
          <cell r="AH753">
            <v>6.8</v>
          </cell>
          <cell r="AI753">
            <v>42160</v>
          </cell>
          <cell r="AJ753">
            <v>9</v>
          </cell>
        </row>
        <row r="754">
          <cell r="A754" t="str">
            <v>1312</v>
          </cell>
          <cell r="B754" t="str">
            <v>131200601</v>
          </cell>
          <cell r="D754" t="str">
            <v>1312006</v>
          </cell>
          <cell r="E754" t="str">
            <v>1350</v>
          </cell>
          <cell r="F754" t="str">
            <v>13</v>
          </cell>
          <cell r="G754">
            <v>502.08702400999999</v>
          </cell>
          <cell r="H754">
            <v>511.04362405000001</v>
          </cell>
          <cell r="I754">
            <v>506.99457321</v>
          </cell>
          <cell r="J754">
            <v>26.415094340000003</v>
          </cell>
          <cell r="K754">
            <v>16.142557650000001</v>
          </cell>
          <cell r="L754">
            <v>7.2930176800000002</v>
          </cell>
          <cell r="M754">
            <v>11.18592027</v>
          </cell>
          <cell r="N754">
            <v>17.268658859999999</v>
          </cell>
          <cell r="O754">
            <v>46.003</v>
          </cell>
          <cell r="P754">
            <v>10.81977828</v>
          </cell>
          <cell r="Q754">
            <v>69.3</v>
          </cell>
          <cell r="R754">
            <v>43.830017349999999</v>
          </cell>
          <cell r="S754">
            <v>17.600000000000001</v>
          </cell>
          <cell r="T754">
            <v>7.8976681499999994</v>
          </cell>
          <cell r="U754">
            <v>9.5148058100000004</v>
          </cell>
          <cell r="V754">
            <v>7.8976681499999994</v>
          </cell>
          <cell r="W754">
            <v>40.5</v>
          </cell>
          <cell r="X754">
            <v>76.8</v>
          </cell>
          <cell r="Y754">
            <v>22.3</v>
          </cell>
          <cell r="Z754">
            <v>21.5</v>
          </cell>
          <cell r="AA754">
            <v>22.7</v>
          </cell>
          <cell r="AB754">
            <v>9.6158054800000006</v>
          </cell>
          <cell r="AC754">
            <v>1</v>
          </cell>
          <cell r="AD754">
            <v>254.87</v>
          </cell>
          <cell r="AE754">
            <v>50.882843719999997</v>
          </cell>
          <cell r="AF754">
            <v>67.747299999999996</v>
          </cell>
          <cell r="AG754">
            <v>0.28628134686337814</v>
          </cell>
          <cell r="AH754">
            <v>6.8</v>
          </cell>
          <cell r="AI754">
            <v>42160</v>
          </cell>
          <cell r="AJ754">
            <v>9</v>
          </cell>
        </row>
        <row r="755">
          <cell r="A755" t="str">
            <v>1312</v>
          </cell>
          <cell r="B755" t="str">
            <v>131200801</v>
          </cell>
          <cell r="D755" t="str">
            <v>1312008</v>
          </cell>
          <cell r="E755" t="str">
            <v>1350</v>
          </cell>
          <cell r="F755" t="str">
            <v>13</v>
          </cell>
          <cell r="G755">
            <v>502.08702400999999</v>
          </cell>
          <cell r="H755">
            <v>511.04362405000001</v>
          </cell>
          <cell r="I755">
            <v>506.99457321</v>
          </cell>
          <cell r="J755">
            <v>26.415094340000003</v>
          </cell>
          <cell r="K755">
            <v>16.142557650000001</v>
          </cell>
          <cell r="L755">
            <v>9.2297507700000008</v>
          </cell>
          <cell r="M755">
            <v>11.1864887</v>
          </cell>
          <cell r="N755">
            <v>17.268658859999999</v>
          </cell>
          <cell r="O755">
            <v>46.003</v>
          </cell>
          <cell r="P755">
            <v>10.73079405</v>
          </cell>
          <cell r="Q755">
            <v>69.3</v>
          </cell>
          <cell r="R755">
            <v>43.830017349999999</v>
          </cell>
          <cell r="S755">
            <v>17.600000000000001</v>
          </cell>
          <cell r="T755">
            <v>9.5090365699999992</v>
          </cell>
          <cell r="U755">
            <v>9.3393490499999992</v>
          </cell>
          <cell r="V755">
            <v>9.1630391000000007</v>
          </cell>
          <cell r="W755">
            <v>40.5</v>
          </cell>
          <cell r="X755">
            <v>76.8</v>
          </cell>
          <cell r="Y755">
            <v>22.3</v>
          </cell>
          <cell r="Z755">
            <v>21.5</v>
          </cell>
          <cell r="AA755">
            <v>22.7</v>
          </cell>
          <cell r="AB755">
            <v>10.034384230000001</v>
          </cell>
          <cell r="AC755">
            <v>0.23860021000000003</v>
          </cell>
          <cell r="AD755">
            <v>254.87</v>
          </cell>
          <cell r="AE755">
            <v>50.882843719999997</v>
          </cell>
          <cell r="AF755">
            <v>67.747299999999996</v>
          </cell>
          <cell r="AG755">
            <v>0.29005919571463207</v>
          </cell>
          <cell r="AH755">
            <v>6.8</v>
          </cell>
          <cell r="AI755">
            <v>42160</v>
          </cell>
          <cell r="AJ755">
            <v>9</v>
          </cell>
        </row>
        <row r="756">
          <cell r="A756" t="str">
            <v>1312</v>
          </cell>
          <cell r="B756" t="str">
            <v>131200901</v>
          </cell>
          <cell r="D756" t="str">
            <v>1312009</v>
          </cell>
          <cell r="E756" t="str">
            <v>1350</v>
          </cell>
          <cell r="F756" t="str">
            <v>13</v>
          </cell>
          <cell r="G756">
            <v>502.08702400999999</v>
          </cell>
          <cell r="H756">
            <v>511.04362405000001</v>
          </cell>
          <cell r="I756">
            <v>506.99457321</v>
          </cell>
          <cell r="J756">
            <v>26.415094340000003</v>
          </cell>
          <cell r="K756">
            <v>16.142557650000001</v>
          </cell>
          <cell r="L756">
            <v>7.5443321100000009</v>
          </cell>
          <cell r="M756">
            <v>11.225243389999999</v>
          </cell>
          <cell r="N756">
            <v>17.268658859999999</v>
          </cell>
          <cell r="O756">
            <v>46.003</v>
          </cell>
          <cell r="P756">
            <v>10.81977828</v>
          </cell>
          <cell r="Q756">
            <v>69.3</v>
          </cell>
          <cell r="R756">
            <v>43.830017349999999</v>
          </cell>
          <cell r="S756">
            <v>17.600000000000001</v>
          </cell>
          <cell r="T756">
            <v>7.5443321100000009</v>
          </cell>
          <cell r="U756">
            <v>7.2011708800000012</v>
          </cell>
          <cell r="V756">
            <v>7.1340937200000001</v>
          </cell>
          <cell r="W756">
            <v>40.5</v>
          </cell>
          <cell r="X756">
            <v>76.8</v>
          </cell>
          <cell r="Y756">
            <v>22.3</v>
          </cell>
          <cell r="Z756">
            <v>21.5</v>
          </cell>
          <cell r="AA756">
            <v>22.7</v>
          </cell>
          <cell r="AB756">
            <v>10.08108966</v>
          </cell>
          <cell r="AC756">
            <v>1</v>
          </cell>
          <cell r="AD756">
            <v>254.87</v>
          </cell>
          <cell r="AE756">
            <v>50.882843719999997</v>
          </cell>
          <cell r="AF756">
            <v>67.747299999999996</v>
          </cell>
          <cell r="AG756">
            <v>0.28014139592679871</v>
          </cell>
          <cell r="AH756">
            <v>6.8</v>
          </cell>
          <cell r="AI756">
            <v>42160</v>
          </cell>
          <cell r="AJ756">
            <v>9</v>
          </cell>
        </row>
        <row r="757">
          <cell r="A757" t="str">
            <v>1312</v>
          </cell>
          <cell r="B757" t="str">
            <v>131201101</v>
          </cell>
          <cell r="D757" t="str">
            <v>1312011</v>
          </cell>
          <cell r="E757" t="str">
            <v>1350</v>
          </cell>
          <cell r="F757" t="str">
            <v>13</v>
          </cell>
          <cell r="G757">
            <v>502.08702400999999</v>
          </cell>
          <cell r="H757">
            <v>511.04362405000001</v>
          </cell>
          <cell r="I757">
            <v>506.99457321</v>
          </cell>
          <cell r="J757">
            <v>26.415094340000003</v>
          </cell>
          <cell r="K757">
            <v>16.142557650000001</v>
          </cell>
          <cell r="L757">
            <v>9.9013853399999991</v>
          </cell>
          <cell r="M757">
            <v>11.5378522</v>
          </cell>
          <cell r="N757">
            <v>17.268658859999999</v>
          </cell>
          <cell r="O757">
            <v>46.003</v>
          </cell>
          <cell r="P757">
            <v>10.759412380000001</v>
          </cell>
          <cell r="Q757">
            <v>69.3</v>
          </cell>
          <cell r="R757">
            <v>43.830017349999999</v>
          </cell>
          <cell r="S757">
            <v>17.600000000000001</v>
          </cell>
          <cell r="T757">
            <v>10.34974265</v>
          </cell>
          <cell r="U757">
            <v>10.344094549999999</v>
          </cell>
          <cell r="V757">
            <v>10.242492289999999</v>
          </cell>
          <cell r="W757">
            <v>40.5</v>
          </cell>
          <cell r="X757">
            <v>76.8</v>
          </cell>
          <cell r="Y757">
            <v>22.3</v>
          </cell>
          <cell r="Z757">
            <v>21.5</v>
          </cell>
          <cell r="AA757">
            <v>22.7</v>
          </cell>
          <cell r="AB757">
            <v>10.734525359999999</v>
          </cell>
          <cell r="AC757">
            <v>0</v>
          </cell>
          <cell r="AD757">
            <v>254.87</v>
          </cell>
          <cell r="AE757">
            <v>50.882843719999997</v>
          </cell>
          <cell r="AF757">
            <v>67.786451310000004</v>
          </cell>
          <cell r="AG757">
            <v>0.23308202148298296</v>
          </cell>
          <cell r="AH757">
            <v>6.8</v>
          </cell>
          <cell r="AI757">
            <v>42160</v>
          </cell>
          <cell r="AJ757">
            <v>9</v>
          </cell>
        </row>
        <row r="758">
          <cell r="A758" t="str">
            <v>1312</v>
          </cell>
          <cell r="B758" t="str">
            <v>131201401</v>
          </cell>
          <cell r="D758" t="str">
            <v>1312014</v>
          </cell>
          <cell r="E758" t="str">
            <v>1350</v>
          </cell>
          <cell r="F758" t="str">
            <v>13</v>
          </cell>
          <cell r="G758">
            <v>502.08702400999999</v>
          </cell>
          <cell r="H758">
            <v>511.04362405000001</v>
          </cell>
          <cell r="I758">
            <v>506.99457321</v>
          </cell>
          <cell r="J758">
            <v>26.415094340000003</v>
          </cell>
          <cell r="K758">
            <v>16.142557650000001</v>
          </cell>
          <cell r="L758">
            <v>9.2190027499999996</v>
          </cell>
          <cell r="M758">
            <v>11.269553699999999</v>
          </cell>
          <cell r="N758">
            <v>17.268658859999999</v>
          </cell>
          <cell r="O758">
            <v>46.003</v>
          </cell>
          <cell r="P758">
            <v>10.18372952</v>
          </cell>
          <cell r="Q758">
            <v>69.3</v>
          </cell>
          <cell r="R758">
            <v>43.830017349999999</v>
          </cell>
          <cell r="S758">
            <v>17.600000000000001</v>
          </cell>
          <cell r="T758">
            <v>9.83113189</v>
          </cell>
          <cell r="U758">
            <v>9.5796945900000008</v>
          </cell>
          <cell r="V758">
            <v>9.5525106300000004</v>
          </cell>
          <cell r="W758">
            <v>40.5</v>
          </cell>
          <cell r="X758">
            <v>76.8</v>
          </cell>
          <cell r="Y758">
            <v>22.3</v>
          </cell>
          <cell r="Z758">
            <v>21.5</v>
          </cell>
          <cell r="AA758">
            <v>22.7</v>
          </cell>
          <cell r="AB758">
            <v>9.7044266700000001</v>
          </cell>
          <cell r="AC758">
            <v>0.19581634000000001</v>
          </cell>
          <cell r="AD758">
            <v>254.87</v>
          </cell>
          <cell r="AE758">
            <v>50.882843719999997</v>
          </cell>
          <cell r="AF758">
            <v>67.747299999999996</v>
          </cell>
          <cell r="AG758">
            <v>0.27828794657897316</v>
          </cell>
          <cell r="AH758">
            <v>6.8</v>
          </cell>
          <cell r="AI758">
            <v>42160</v>
          </cell>
          <cell r="AJ758">
            <v>9</v>
          </cell>
        </row>
        <row r="759">
          <cell r="A759" t="str">
            <v>1312</v>
          </cell>
          <cell r="B759" t="str">
            <v>131201601</v>
          </cell>
          <cell r="D759" t="str">
            <v>1312016</v>
          </cell>
          <cell r="E759" t="str">
            <v>1350</v>
          </cell>
          <cell r="F759" t="str">
            <v>13</v>
          </cell>
          <cell r="G759">
            <v>502.08702400999999</v>
          </cell>
          <cell r="H759">
            <v>511.04362405000001</v>
          </cell>
          <cell r="I759">
            <v>506.99457321</v>
          </cell>
          <cell r="J759">
            <v>26.415094340000003</v>
          </cell>
          <cell r="K759">
            <v>16.142557650000001</v>
          </cell>
          <cell r="L759">
            <v>9.2147307200000004</v>
          </cell>
          <cell r="M759">
            <v>11.225243389999999</v>
          </cell>
          <cell r="N759">
            <v>17.268658859999999</v>
          </cell>
          <cell r="O759">
            <v>46.003</v>
          </cell>
          <cell r="P759">
            <v>9.8502449900000002</v>
          </cell>
          <cell r="Q759">
            <v>69.3</v>
          </cell>
          <cell r="R759">
            <v>43.830017349999999</v>
          </cell>
          <cell r="S759">
            <v>17.600000000000001</v>
          </cell>
          <cell r="T759">
            <v>9.4505376800000001</v>
          </cell>
          <cell r="U759">
            <v>9.4693142800000007</v>
          </cell>
          <cell r="V759">
            <v>8.6560851900000007</v>
          </cell>
          <cell r="W759">
            <v>40.5</v>
          </cell>
          <cell r="X759">
            <v>76.8</v>
          </cell>
          <cell r="Y759">
            <v>22.3</v>
          </cell>
          <cell r="Z759">
            <v>21.5</v>
          </cell>
          <cell r="AA759">
            <v>22.7</v>
          </cell>
          <cell r="AB759">
            <v>9.3782248799999994</v>
          </cell>
          <cell r="AC759">
            <v>0.19068210999999999</v>
          </cell>
          <cell r="AD759">
            <v>254.87</v>
          </cell>
          <cell r="AE759">
            <v>50.882843719999997</v>
          </cell>
          <cell r="AF759">
            <v>67.747299999999996</v>
          </cell>
          <cell r="AG759">
            <v>0.24313406418277927</v>
          </cell>
          <cell r="AH759">
            <v>6.8</v>
          </cell>
          <cell r="AI759">
            <v>42160</v>
          </cell>
          <cell r="AJ759">
            <v>9</v>
          </cell>
        </row>
        <row r="760">
          <cell r="A760" t="str">
            <v>1312</v>
          </cell>
          <cell r="B760" t="str">
            <v>131201901</v>
          </cell>
          <cell r="D760" t="str">
            <v>1312019</v>
          </cell>
          <cell r="E760" t="str">
            <v>1350</v>
          </cell>
          <cell r="F760" t="str">
            <v>13</v>
          </cell>
          <cell r="G760">
            <v>502.08702400999999</v>
          </cell>
          <cell r="H760">
            <v>511.04362405000001</v>
          </cell>
          <cell r="I760">
            <v>506.99457321</v>
          </cell>
          <cell r="J760">
            <v>26.415094340000003</v>
          </cell>
          <cell r="K760">
            <v>16.142557650000001</v>
          </cell>
          <cell r="L760">
            <v>7.3683396900000009</v>
          </cell>
          <cell r="M760">
            <v>11.225243389999999</v>
          </cell>
          <cell r="N760">
            <v>17.268658859999999</v>
          </cell>
          <cell r="O760">
            <v>46.003</v>
          </cell>
          <cell r="P760">
            <v>8.3022657899999999</v>
          </cell>
          <cell r="Q760">
            <v>69.3</v>
          </cell>
          <cell r="R760">
            <v>43.830017349999999</v>
          </cell>
          <cell r="S760">
            <v>17.600000000000001</v>
          </cell>
          <cell r="T760">
            <v>7.6152983399999998</v>
          </cell>
          <cell r="U760">
            <v>7.4097419499999999</v>
          </cell>
          <cell r="V760">
            <v>7.4905293999999998</v>
          </cell>
          <cell r="W760">
            <v>40.5</v>
          </cell>
          <cell r="X760">
            <v>76.8</v>
          </cell>
          <cell r="Y760">
            <v>22.3</v>
          </cell>
          <cell r="Z760">
            <v>21.5</v>
          </cell>
          <cell r="AA760">
            <v>22.7</v>
          </cell>
          <cell r="AB760">
            <v>7.8422787799999991</v>
          </cell>
          <cell r="AC760">
            <v>0.91384639000000001</v>
          </cell>
          <cell r="AD760">
            <v>254.87</v>
          </cell>
          <cell r="AE760">
            <v>50.882843719999997</v>
          </cell>
          <cell r="AF760">
            <v>67.747299999999996</v>
          </cell>
          <cell r="AG760">
            <v>0.26050518252093335</v>
          </cell>
          <cell r="AH760">
            <v>6.8</v>
          </cell>
          <cell r="AI760">
            <v>42160</v>
          </cell>
          <cell r="AJ760">
            <v>9</v>
          </cell>
        </row>
        <row r="761">
          <cell r="A761" t="str">
            <v>1312</v>
          </cell>
          <cell r="B761" t="str">
            <v>131202101</v>
          </cell>
          <cell r="D761" t="str">
            <v>1312021</v>
          </cell>
          <cell r="E761" t="str">
            <v>1350</v>
          </cell>
          <cell r="F761" t="str">
            <v>13</v>
          </cell>
          <cell r="G761">
            <v>502.08702400999999</v>
          </cell>
          <cell r="H761">
            <v>511.04362405000001</v>
          </cell>
          <cell r="I761">
            <v>506.99457321</v>
          </cell>
          <cell r="J761">
            <v>26.415094340000003</v>
          </cell>
          <cell r="K761">
            <v>16.142557650000001</v>
          </cell>
          <cell r="L761">
            <v>8.8378263599999993</v>
          </cell>
          <cell r="M761">
            <v>11.21711713</v>
          </cell>
          <cell r="N761">
            <v>17.268658859999999</v>
          </cell>
          <cell r="O761">
            <v>46.003</v>
          </cell>
          <cell r="P761">
            <v>9.6868229699999997</v>
          </cell>
          <cell r="Q761">
            <v>69.3</v>
          </cell>
          <cell r="R761">
            <v>43.830017349999999</v>
          </cell>
          <cell r="S761">
            <v>17.600000000000001</v>
          </cell>
          <cell r="T761">
            <v>9.4254517500000006</v>
          </cell>
          <cell r="U761">
            <v>8.9040869100000002</v>
          </cell>
          <cell r="V761">
            <v>9.1764732999999996</v>
          </cell>
          <cell r="W761">
            <v>40.5</v>
          </cell>
          <cell r="X761">
            <v>76.8</v>
          </cell>
          <cell r="Y761">
            <v>22.3</v>
          </cell>
          <cell r="Z761">
            <v>21.5</v>
          </cell>
          <cell r="AA761">
            <v>22.7</v>
          </cell>
          <cell r="AB761">
            <v>9.3914111499999997</v>
          </cell>
          <cell r="AC761">
            <v>0.26837250000000001</v>
          </cell>
          <cell r="AD761">
            <v>254.87</v>
          </cell>
          <cell r="AE761">
            <v>50.882843719999997</v>
          </cell>
          <cell r="AF761">
            <v>67.789583550000003</v>
          </cell>
          <cell r="AG761">
            <v>0.27512957169423041</v>
          </cell>
          <cell r="AH761">
            <v>6.8</v>
          </cell>
          <cell r="AI761">
            <v>42160</v>
          </cell>
          <cell r="AJ761">
            <v>9</v>
          </cell>
        </row>
        <row r="762">
          <cell r="A762" t="str">
            <v>1312</v>
          </cell>
          <cell r="B762" t="str">
            <v>131202301</v>
          </cell>
          <cell r="D762" t="str">
            <v>1312023</v>
          </cell>
          <cell r="E762" t="str">
            <v>1350</v>
          </cell>
          <cell r="F762" t="str">
            <v>13</v>
          </cell>
          <cell r="G762">
            <v>502.08702400999999</v>
          </cell>
          <cell r="H762">
            <v>511.04362405000001</v>
          </cell>
          <cell r="I762">
            <v>506.99457321</v>
          </cell>
          <cell r="J762">
            <v>26.415094340000003</v>
          </cell>
          <cell r="K762">
            <v>16.142557650000001</v>
          </cell>
          <cell r="L762">
            <v>7.2247534099999999</v>
          </cell>
          <cell r="M762">
            <v>11.225243389999999</v>
          </cell>
          <cell r="N762">
            <v>17.268658859999999</v>
          </cell>
          <cell r="O762">
            <v>46.003</v>
          </cell>
          <cell r="P762">
            <v>8.7350427499999999</v>
          </cell>
          <cell r="Q762">
            <v>69.3</v>
          </cell>
          <cell r="R762">
            <v>43.830017349999999</v>
          </cell>
          <cell r="S762">
            <v>17.600000000000001</v>
          </cell>
          <cell r="T762">
            <v>8.7489396300000006</v>
          </cell>
          <cell r="U762">
            <v>7.6103576200000003</v>
          </cell>
          <cell r="V762">
            <v>8.74033674</v>
          </cell>
          <cell r="W762">
            <v>40.5</v>
          </cell>
          <cell r="X762">
            <v>76.8</v>
          </cell>
          <cell r="Y762">
            <v>22.3</v>
          </cell>
          <cell r="Z762">
            <v>21.5</v>
          </cell>
          <cell r="AA762">
            <v>22.7</v>
          </cell>
          <cell r="AB762">
            <v>8.7122664299999997</v>
          </cell>
          <cell r="AC762">
            <v>1</v>
          </cell>
          <cell r="AD762">
            <v>254.87</v>
          </cell>
          <cell r="AE762">
            <v>50.882843719999997</v>
          </cell>
          <cell r="AF762">
            <v>67.747299999999996</v>
          </cell>
          <cell r="AG762">
            <v>0.29685519516203529</v>
          </cell>
          <cell r="AH762">
            <v>6.8</v>
          </cell>
          <cell r="AI762">
            <v>42160</v>
          </cell>
          <cell r="AJ762">
            <v>9</v>
          </cell>
        </row>
        <row r="763">
          <cell r="A763" t="str">
            <v>1313</v>
          </cell>
          <cell r="B763" t="str">
            <v>131300101</v>
          </cell>
          <cell r="D763" t="str">
            <v>1313001</v>
          </cell>
          <cell r="E763" t="str">
            <v>1350</v>
          </cell>
          <cell r="F763" t="str">
            <v>13</v>
          </cell>
          <cell r="G763">
            <v>502.08702400999999</v>
          </cell>
          <cell r="H763">
            <v>511.04362405000001</v>
          </cell>
          <cell r="I763">
            <v>506.99457321</v>
          </cell>
          <cell r="J763">
            <v>26.415094340000003</v>
          </cell>
          <cell r="K763">
            <v>16.142557650000001</v>
          </cell>
          <cell r="L763">
            <v>8.5075468099999991</v>
          </cell>
          <cell r="M763">
            <v>11.119779169999999</v>
          </cell>
          <cell r="N763">
            <v>17.268658859999999</v>
          </cell>
          <cell r="O763">
            <v>46.003</v>
          </cell>
          <cell r="P763">
            <v>8.9710674400000006</v>
          </cell>
          <cell r="Q763">
            <v>69.3</v>
          </cell>
          <cell r="R763">
            <v>43.830017349999999</v>
          </cell>
          <cell r="S763">
            <v>17.600000000000001</v>
          </cell>
          <cell r="T763">
            <v>9.0998556399999995</v>
          </cell>
          <cell r="U763">
            <v>8.9551900199999999</v>
          </cell>
          <cell r="V763">
            <v>9.0629997800000002</v>
          </cell>
          <cell r="W763">
            <v>40.5</v>
          </cell>
          <cell r="X763">
            <v>76.8</v>
          </cell>
          <cell r="Y763">
            <v>22.3</v>
          </cell>
          <cell r="Z763">
            <v>21.5</v>
          </cell>
          <cell r="AA763">
            <v>22.7</v>
          </cell>
          <cell r="AB763">
            <v>9.0898662199999993</v>
          </cell>
          <cell r="AC763">
            <v>0.44918007999999998</v>
          </cell>
          <cell r="AD763">
            <v>254.87</v>
          </cell>
          <cell r="AE763">
            <v>50.882843719999997</v>
          </cell>
          <cell r="AF763">
            <v>67.788263650000005</v>
          </cell>
          <cell r="AG763">
            <v>0.27128056101024944</v>
          </cell>
          <cell r="AH763">
            <v>6.8</v>
          </cell>
          <cell r="AI763">
            <v>42160</v>
          </cell>
          <cell r="AJ763">
            <v>9</v>
          </cell>
        </row>
        <row r="764">
          <cell r="A764" t="str">
            <v>1313</v>
          </cell>
          <cell r="B764" t="str">
            <v>131300301</v>
          </cell>
          <cell r="D764" t="str">
            <v>1313003</v>
          </cell>
          <cell r="E764" t="str">
            <v>1350</v>
          </cell>
          <cell r="F764" t="str">
            <v>13</v>
          </cell>
          <cell r="G764">
            <v>502.08702400999999</v>
          </cell>
          <cell r="H764">
            <v>511.04362405000001</v>
          </cell>
          <cell r="I764">
            <v>506.99457321</v>
          </cell>
          <cell r="J764">
            <v>26.415094340000003</v>
          </cell>
          <cell r="K764">
            <v>16.142557650000001</v>
          </cell>
          <cell r="L764">
            <v>7.2298387799999997</v>
          </cell>
          <cell r="M764">
            <v>11.225243389999999</v>
          </cell>
          <cell r="N764">
            <v>17.268658859999999</v>
          </cell>
          <cell r="O764">
            <v>46.003</v>
          </cell>
          <cell r="P764">
            <v>8.74033674</v>
          </cell>
          <cell r="Q764">
            <v>69.3</v>
          </cell>
          <cell r="R764">
            <v>43.830017349999999</v>
          </cell>
          <cell r="S764">
            <v>17.600000000000001</v>
          </cell>
          <cell r="T764">
            <v>9.00822419</v>
          </cell>
          <cell r="U764">
            <v>8.74033674</v>
          </cell>
          <cell r="V764">
            <v>9.2697407199999997</v>
          </cell>
          <cell r="W764">
            <v>40.5</v>
          </cell>
          <cell r="X764">
            <v>76.8</v>
          </cell>
          <cell r="Y764">
            <v>22.3</v>
          </cell>
          <cell r="Z764">
            <v>21.5</v>
          </cell>
          <cell r="AA764">
            <v>22.7</v>
          </cell>
          <cell r="AB764">
            <v>8.9865716300000003</v>
          </cell>
          <cell r="AC764">
            <v>0.10396646000000001</v>
          </cell>
          <cell r="AD764">
            <v>254.87</v>
          </cell>
          <cell r="AE764">
            <v>50.882843719999997</v>
          </cell>
          <cell r="AF764">
            <v>67.747299999999996</v>
          </cell>
          <cell r="AG764">
            <v>0.28148678270305394</v>
          </cell>
          <cell r="AH764">
            <v>6.8</v>
          </cell>
          <cell r="AI764">
            <v>42160</v>
          </cell>
          <cell r="AJ764">
            <v>9</v>
          </cell>
        </row>
        <row r="765">
          <cell r="A765" t="str">
            <v>1313</v>
          </cell>
          <cell r="B765" t="str">
            <v>131300401</v>
          </cell>
          <cell r="D765" t="str">
            <v>1313004</v>
          </cell>
          <cell r="E765" t="str">
            <v>1350</v>
          </cell>
          <cell r="F765" t="str">
            <v>13</v>
          </cell>
          <cell r="G765">
            <v>502.08702400999999</v>
          </cell>
          <cell r="H765">
            <v>511.04362405000001</v>
          </cell>
          <cell r="I765">
            <v>506.99457321</v>
          </cell>
          <cell r="J765">
            <v>26.415094340000003</v>
          </cell>
          <cell r="K765">
            <v>16.142557650000001</v>
          </cell>
          <cell r="L765">
            <v>9.0135952899999996</v>
          </cell>
          <cell r="M765">
            <v>10.81977828</v>
          </cell>
          <cell r="N765">
            <v>17.268658859999999</v>
          </cell>
          <cell r="O765">
            <v>46.003</v>
          </cell>
          <cell r="P765">
            <v>10.02193703</v>
          </cell>
          <cell r="Q765">
            <v>69.3</v>
          </cell>
          <cell r="R765">
            <v>43.830017349999999</v>
          </cell>
          <cell r="S765">
            <v>17.600000000000001</v>
          </cell>
          <cell r="T765">
            <v>9.2130367300000007</v>
          </cell>
          <cell r="U765">
            <v>9.0611440699999992</v>
          </cell>
          <cell r="V765">
            <v>9.5544972900000005</v>
          </cell>
          <cell r="W765">
            <v>40.5</v>
          </cell>
          <cell r="X765">
            <v>76.8</v>
          </cell>
          <cell r="Y765">
            <v>22.3</v>
          </cell>
          <cell r="Z765">
            <v>21.5</v>
          </cell>
          <cell r="AA765">
            <v>22.7</v>
          </cell>
          <cell r="AB765">
            <v>10.25874649</v>
          </cell>
          <cell r="AC765">
            <v>0.36860505999999998</v>
          </cell>
          <cell r="AD765">
            <v>254.87</v>
          </cell>
          <cell r="AE765">
            <v>50.882843719999997</v>
          </cell>
          <cell r="AF765">
            <v>69.428384980000004</v>
          </cell>
          <cell r="AG765">
            <v>0.26615616903444977</v>
          </cell>
          <cell r="AH765">
            <v>6.8</v>
          </cell>
          <cell r="AI765">
            <v>42160</v>
          </cell>
          <cell r="AJ765">
            <v>9</v>
          </cell>
        </row>
        <row r="766">
          <cell r="A766" t="str">
            <v>1313</v>
          </cell>
          <cell r="B766" t="str">
            <v>131300601</v>
          </cell>
          <cell r="D766" t="str">
            <v>1313006</v>
          </cell>
          <cell r="E766" t="str">
            <v>1350</v>
          </cell>
          <cell r="F766" t="str">
            <v>13</v>
          </cell>
          <cell r="G766">
            <v>502.08702400999999</v>
          </cell>
          <cell r="H766">
            <v>511.04362405000001</v>
          </cell>
          <cell r="I766">
            <v>506.99457321</v>
          </cell>
          <cell r="J766">
            <v>26.415094340000003</v>
          </cell>
          <cell r="K766">
            <v>16.142557650000001</v>
          </cell>
          <cell r="L766">
            <v>7.2813856599999998</v>
          </cell>
          <cell r="M766">
            <v>10.81977828</v>
          </cell>
          <cell r="N766">
            <v>17.268658859999999</v>
          </cell>
          <cell r="O766">
            <v>46.003</v>
          </cell>
          <cell r="P766">
            <v>10.100861910000001</v>
          </cell>
          <cell r="Q766">
            <v>69.3</v>
          </cell>
          <cell r="R766">
            <v>43.830017349999999</v>
          </cell>
          <cell r="S766">
            <v>17.600000000000001</v>
          </cell>
          <cell r="T766">
            <v>7.2813856599999998</v>
          </cell>
          <cell r="U766">
            <v>7.2813856599999998</v>
          </cell>
          <cell r="V766">
            <v>9.4334839200000005</v>
          </cell>
          <cell r="W766">
            <v>40.5</v>
          </cell>
          <cell r="X766">
            <v>76.8</v>
          </cell>
          <cell r="Y766">
            <v>22.3</v>
          </cell>
          <cell r="Z766">
            <v>21.5</v>
          </cell>
          <cell r="AA766">
            <v>22.7</v>
          </cell>
          <cell r="AB766">
            <v>9.9641121699999999</v>
          </cell>
          <cell r="AC766">
            <v>1</v>
          </cell>
          <cell r="AD766">
            <v>254.87</v>
          </cell>
          <cell r="AE766">
            <v>50.882843719999997</v>
          </cell>
          <cell r="AF766">
            <v>69.471900000000005</v>
          </cell>
          <cell r="AG766">
            <v>0.29955584991119599</v>
          </cell>
          <cell r="AH766">
            <v>6.8</v>
          </cell>
          <cell r="AI766">
            <v>42160</v>
          </cell>
          <cell r="AJ766">
            <v>9</v>
          </cell>
        </row>
        <row r="767">
          <cell r="A767" t="str">
            <v>1313</v>
          </cell>
          <cell r="B767" t="str">
            <v>131300801</v>
          </cell>
          <cell r="D767" t="str">
            <v>1313008</v>
          </cell>
          <cell r="E767" t="str">
            <v>1350</v>
          </cell>
          <cell r="F767" t="str">
            <v>13</v>
          </cell>
          <cell r="G767">
            <v>502.08702400999999</v>
          </cell>
          <cell r="H767">
            <v>511.04362405000001</v>
          </cell>
          <cell r="I767">
            <v>506.99457321</v>
          </cell>
          <cell r="J767">
            <v>26.415094340000003</v>
          </cell>
          <cell r="K767">
            <v>16.142557650000001</v>
          </cell>
          <cell r="L767">
            <v>9.1638774999999999</v>
          </cell>
          <cell r="M767">
            <v>10.81977828</v>
          </cell>
          <cell r="N767">
            <v>17.268658859999999</v>
          </cell>
          <cell r="O767">
            <v>46.003</v>
          </cell>
          <cell r="P767">
            <v>10.68301883</v>
          </cell>
          <cell r="Q767">
            <v>69.3</v>
          </cell>
          <cell r="R767">
            <v>43.830017349999999</v>
          </cell>
          <cell r="S767">
            <v>17.600000000000001</v>
          </cell>
          <cell r="T767">
            <v>9.7362516299999999</v>
          </cell>
          <cell r="U767">
            <v>9.3515794799999998</v>
          </cell>
          <cell r="V767">
            <v>9.16094002</v>
          </cell>
          <cell r="W767">
            <v>40.5</v>
          </cell>
          <cell r="X767">
            <v>76.8</v>
          </cell>
          <cell r="Y767">
            <v>22.3</v>
          </cell>
          <cell r="Z767">
            <v>21.5</v>
          </cell>
          <cell r="AA767">
            <v>22.7</v>
          </cell>
          <cell r="AB767">
            <v>10.644877129999999</v>
          </cell>
          <cell r="AC767">
            <v>0</v>
          </cell>
          <cell r="AD767">
            <v>254.87</v>
          </cell>
          <cell r="AE767">
            <v>50.882843719999997</v>
          </cell>
          <cell r="AF767">
            <v>69.471900000000005</v>
          </cell>
          <cell r="AG767">
            <v>0.21785029536133416</v>
          </cell>
          <cell r="AH767">
            <v>6.8</v>
          </cell>
          <cell r="AI767">
            <v>42160</v>
          </cell>
          <cell r="AJ767">
            <v>9</v>
          </cell>
        </row>
        <row r="768">
          <cell r="A768" t="str">
            <v>1313</v>
          </cell>
          <cell r="B768" t="str">
            <v>131301101</v>
          </cell>
          <cell r="D768" t="str">
            <v>1313011</v>
          </cell>
          <cell r="E768" t="str">
            <v>1350</v>
          </cell>
          <cell r="F768" t="str">
            <v>13</v>
          </cell>
          <cell r="G768">
            <v>502.08702400999999</v>
          </cell>
          <cell r="H768">
            <v>511.04362405000001</v>
          </cell>
          <cell r="I768">
            <v>506.99457321</v>
          </cell>
          <cell r="J768">
            <v>26.415094340000003</v>
          </cell>
          <cell r="K768">
            <v>16.142557650000001</v>
          </cell>
          <cell r="L768">
            <v>8.9968996000000008</v>
          </cell>
          <cell r="M768">
            <v>10.6441622</v>
          </cell>
          <cell r="N768">
            <v>17.268658859999999</v>
          </cell>
          <cell r="O768">
            <v>46.003</v>
          </cell>
          <cell r="P768">
            <v>10.22215944</v>
          </cell>
          <cell r="Q768">
            <v>69.3</v>
          </cell>
          <cell r="R768">
            <v>43.830017349999999</v>
          </cell>
          <cell r="S768">
            <v>17.600000000000001</v>
          </cell>
          <cell r="T768">
            <v>9.8687408199999993</v>
          </cell>
          <cell r="U768">
            <v>9.4536002299999993</v>
          </cell>
          <cell r="V768">
            <v>9.0797760000000007</v>
          </cell>
          <cell r="W768">
            <v>40.5</v>
          </cell>
          <cell r="X768">
            <v>76.8</v>
          </cell>
          <cell r="Y768">
            <v>22.3</v>
          </cell>
          <cell r="Z768">
            <v>21.5</v>
          </cell>
          <cell r="AA768">
            <v>22.7</v>
          </cell>
          <cell r="AB768">
            <v>10.389272249999999</v>
          </cell>
          <cell r="AC768">
            <v>0.23640021</v>
          </cell>
          <cell r="AD768">
            <v>254.87</v>
          </cell>
          <cell r="AE768">
            <v>50.882843719999997</v>
          </cell>
          <cell r="AF768">
            <v>69.471900000000005</v>
          </cell>
          <cell r="AG768">
            <v>0.27267568034638162</v>
          </cell>
          <cell r="AH768">
            <v>6.8</v>
          </cell>
          <cell r="AI768">
            <v>42160</v>
          </cell>
          <cell r="AJ768">
            <v>9</v>
          </cell>
        </row>
        <row r="769">
          <cell r="A769" t="str">
            <v>1313</v>
          </cell>
          <cell r="B769" t="str">
            <v>131301201</v>
          </cell>
          <cell r="D769" t="str">
            <v>1313012</v>
          </cell>
          <cell r="E769" t="str">
            <v>1350</v>
          </cell>
          <cell r="F769" t="str">
            <v>13</v>
          </cell>
          <cell r="G769">
            <v>502.08702400999999</v>
          </cell>
          <cell r="H769">
            <v>511.04362405000001</v>
          </cell>
          <cell r="I769">
            <v>506.99457321</v>
          </cell>
          <cell r="J769">
            <v>26.415094340000003</v>
          </cell>
          <cell r="K769">
            <v>16.142557650000001</v>
          </cell>
          <cell r="L769">
            <v>7.3453648400000002</v>
          </cell>
          <cell r="M769">
            <v>10.77818516</v>
          </cell>
          <cell r="N769">
            <v>17.268658859999999</v>
          </cell>
          <cell r="O769">
            <v>46.003</v>
          </cell>
          <cell r="P769">
            <v>10.11714626</v>
          </cell>
          <cell r="Q769">
            <v>69.3</v>
          </cell>
          <cell r="R769">
            <v>43.830017349999999</v>
          </cell>
          <cell r="S769">
            <v>17.600000000000001</v>
          </cell>
          <cell r="T769">
            <v>9.4733967000000003</v>
          </cell>
          <cell r="U769">
            <v>9.4733967000000003</v>
          </cell>
          <cell r="V769">
            <v>7.83241093</v>
          </cell>
          <cell r="W769">
            <v>40.5</v>
          </cell>
          <cell r="X769">
            <v>76.8</v>
          </cell>
          <cell r="Y769">
            <v>22.3</v>
          </cell>
          <cell r="Z769">
            <v>21.5</v>
          </cell>
          <cell r="AA769">
            <v>22.7</v>
          </cell>
          <cell r="AB769">
            <v>10.741816740000001</v>
          </cell>
          <cell r="AC769">
            <v>1</v>
          </cell>
          <cell r="AD769">
            <v>254.87</v>
          </cell>
          <cell r="AE769">
            <v>50.882843719999997</v>
          </cell>
          <cell r="AF769">
            <v>69.471900000000005</v>
          </cell>
          <cell r="AG769">
            <v>0.28023959560107187</v>
          </cell>
          <cell r="AH769">
            <v>6.8</v>
          </cell>
          <cell r="AI769">
            <v>42160</v>
          </cell>
          <cell r="AJ769">
            <v>9</v>
          </cell>
        </row>
        <row r="770">
          <cell r="A770" t="str">
            <v>1313</v>
          </cell>
          <cell r="B770" t="str">
            <v>131301401</v>
          </cell>
          <cell r="D770" t="str">
            <v>1313014</v>
          </cell>
          <cell r="E770" t="str">
            <v>1350</v>
          </cell>
          <cell r="F770" t="str">
            <v>13</v>
          </cell>
          <cell r="G770">
            <v>502.08702400999999</v>
          </cell>
          <cell r="H770">
            <v>511.04362405000001</v>
          </cell>
          <cell r="I770">
            <v>506.99457321</v>
          </cell>
          <cell r="J770">
            <v>26.415094340000003</v>
          </cell>
          <cell r="K770">
            <v>16.142557650000001</v>
          </cell>
          <cell r="L770">
            <v>7.3808790399999991</v>
          </cell>
          <cell r="M770">
            <v>9.8303252899999993</v>
          </cell>
          <cell r="N770">
            <v>17.268658859999999</v>
          </cell>
          <cell r="O770">
            <v>46.003</v>
          </cell>
          <cell r="P770">
            <v>9.4310810400000005</v>
          </cell>
          <cell r="Q770">
            <v>69.3</v>
          </cell>
          <cell r="R770">
            <v>43.830017349999999</v>
          </cell>
          <cell r="S770">
            <v>17.600000000000001</v>
          </cell>
          <cell r="T770">
            <v>9.4310810400000005</v>
          </cell>
          <cell r="U770">
            <v>9.4334839200000005</v>
          </cell>
          <cell r="V770">
            <v>9.3924119000000008</v>
          </cell>
          <cell r="W770">
            <v>40.5</v>
          </cell>
          <cell r="X770">
            <v>76.8</v>
          </cell>
          <cell r="Y770">
            <v>22.3</v>
          </cell>
          <cell r="Z770">
            <v>21.5</v>
          </cell>
          <cell r="AA770">
            <v>22.7</v>
          </cell>
          <cell r="AB770">
            <v>9.6158054800000006</v>
          </cell>
          <cell r="AC770">
            <v>1</v>
          </cell>
          <cell r="AD770">
            <v>254.87</v>
          </cell>
          <cell r="AE770">
            <v>50.882843719999997</v>
          </cell>
          <cell r="AF770">
            <v>69.471900000000005</v>
          </cell>
          <cell r="AG770">
            <v>0.24206493023755002</v>
          </cell>
          <cell r="AH770">
            <v>6.8</v>
          </cell>
          <cell r="AI770">
            <v>42160</v>
          </cell>
          <cell r="AJ770">
            <v>9</v>
          </cell>
        </row>
        <row r="771">
          <cell r="A771" t="str">
            <v>1313</v>
          </cell>
          <cell r="B771" t="str">
            <v>131301501</v>
          </cell>
          <cell r="D771" t="str">
            <v>1313015</v>
          </cell>
          <cell r="E771" t="str">
            <v>1350</v>
          </cell>
          <cell r="F771" t="str">
            <v>13</v>
          </cell>
          <cell r="G771">
            <v>502.08702400999999</v>
          </cell>
          <cell r="H771">
            <v>511.04362405000001</v>
          </cell>
          <cell r="I771">
            <v>506.99457321</v>
          </cell>
          <cell r="J771">
            <v>26.415094340000003</v>
          </cell>
          <cell r="K771">
            <v>16.142557650000001</v>
          </cell>
          <cell r="L771">
            <v>9.1612551599999996</v>
          </cell>
          <cell r="M771">
            <v>10.338802680000001</v>
          </cell>
          <cell r="N771">
            <v>17.268658859999999</v>
          </cell>
          <cell r="O771">
            <v>46.003</v>
          </cell>
          <cell r="P771">
            <v>10.15716031</v>
          </cell>
          <cell r="Q771">
            <v>69.3</v>
          </cell>
          <cell r="R771">
            <v>43.830017349999999</v>
          </cell>
          <cell r="S771">
            <v>17.600000000000001</v>
          </cell>
          <cell r="T771">
            <v>10.165659489999999</v>
          </cell>
          <cell r="U771">
            <v>9.5082202700000007</v>
          </cell>
          <cell r="V771">
            <v>10.001249270000001</v>
          </cell>
          <cell r="W771">
            <v>40.5</v>
          </cell>
          <cell r="X771">
            <v>76.8</v>
          </cell>
          <cell r="Y771">
            <v>22.3</v>
          </cell>
          <cell r="Z771">
            <v>21.5</v>
          </cell>
          <cell r="AA771">
            <v>22.7</v>
          </cell>
          <cell r="AB771">
            <v>9.5772032399999993</v>
          </cell>
          <cell r="AC771">
            <v>0.24429086</v>
          </cell>
          <cell r="AD771">
            <v>254.87</v>
          </cell>
          <cell r="AE771">
            <v>50.882843719999997</v>
          </cell>
          <cell r="AF771">
            <v>69.471900000000005</v>
          </cell>
          <cell r="AG771">
            <v>0.25724019775077245</v>
          </cell>
          <cell r="AH771">
            <v>6.8</v>
          </cell>
          <cell r="AI771">
            <v>42160</v>
          </cell>
          <cell r="AJ771">
            <v>9</v>
          </cell>
        </row>
        <row r="772">
          <cell r="A772" t="str">
            <v>1313</v>
          </cell>
          <cell r="B772" t="str">
            <v>131301801</v>
          </cell>
          <cell r="C772" t="str">
            <v>335</v>
          </cell>
          <cell r="D772" t="str">
            <v>1313018</v>
          </cell>
          <cell r="E772" t="str">
            <v>1350</v>
          </cell>
          <cell r="F772" t="str">
            <v>13</v>
          </cell>
          <cell r="G772">
            <v>502.08702400999999</v>
          </cell>
          <cell r="H772">
            <v>511.04362405000001</v>
          </cell>
          <cell r="I772">
            <v>506.99457321</v>
          </cell>
          <cell r="J772">
            <v>26.415094340000003</v>
          </cell>
          <cell r="K772">
            <v>16.142557650000001</v>
          </cell>
          <cell r="L772">
            <v>9.0408560599999994</v>
          </cell>
          <cell r="M772">
            <v>9.4532081199999993</v>
          </cell>
          <cell r="N772">
            <v>17.268658859999999</v>
          </cell>
          <cell r="O772">
            <v>46.003</v>
          </cell>
          <cell r="P772">
            <v>9.2711532099999996</v>
          </cell>
          <cell r="Q772">
            <v>69.3</v>
          </cell>
          <cell r="R772">
            <v>38.433227979999998</v>
          </cell>
          <cell r="S772">
            <v>17.600000000000001</v>
          </cell>
          <cell r="T772">
            <v>9.2694579800000003</v>
          </cell>
          <cell r="U772">
            <v>9.0881727399999992</v>
          </cell>
          <cell r="V772">
            <v>9.1486777099999994</v>
          </cell>
          <cell r="W772">
            <v>40.5</v>
          </cell>
          <cell r="X772">
            <v>76.8</v>
          </cell>
          <cell r="Y772">
            <v>22.3</v>
          </cell>
          <cell r="Z772">
            <v>21.5</v>
          </cell>
          <cell r="AA772">
            <v>22.7</v>
          </cell>
          <cell r="AB772">
            <v>9.2279838099999996</v>
          </cell>
          <cell r="AC772">
            <v>8.0383389999999999E-2</v>
          </cell>
          <cell r="AD772">
            <v>254.87</v>
          </cell>
          <cell r="AE772">
            <v>50.882843719999997</v>
          </cell>
          <cell r="AF772">
            <v>69.471900000000005</v>
          </cell>
          <cell r="AG772">
            <v>0.26209704439843151</v>
          </cell>
          <cell r="AH772">
            <v>6.8</v>
          </cell>
          <cell r="AI772">
            <v>42160</v>
          </cell>
          <cell r="AJ772">
            <v>9</v>
          </cell>
        </row>
        <row r="773">
          <cell r="A773" t="str">
            <v>1313</v>
          </cell>
          <cell r="B773" t="str">
            <v>131302201</v>
          </cell>
          <cell r="C773" t="str">
            <v>335</v>
          </cell>
          <cell r="D773" t="str">
            <v>1313022</v>
          </cell>
          <cell r="E773" t="str">
            <v>1350</v>
          </cell>
          <cell r="F773" t="str">
            <v>13</v>
          </cell>
          <cell r="G773">
            <v>502.08702400999999</v>
          </cell>
          <cell r="H773">
            <v>511.04362405000001</v>
          </cell>
          <cell r="I773">
            <v>506.99457321</v>
          </cell>
          <cell r="J773">
            <v>26.415094340000003</v>
          </cell>
          <cell r="K773">
            <v>16.142557650000001</v>
          </cell>
          <cell r="L773">
            <v>8.8595054799999993</v>
          </cell>
          <cell r="M773">
            <v>9.7949553500000004</v>
          </cell>
          <cell r="N773">
            <v>17.268658859999999</v>
          </cell>
          <cell r="O773">
            <v>46.003</v>
          </cell>
          <cell r="P773">
            <v>9.5438797399999995</v>
          </cell>
          <cell r="Q773">
            <v>69.3</v>
          </cell>
          <cell r="R773">
            <v>38.433227979999998</v>
          </cell>
          <cell r="S773">
            <v>17.600000000000001</v>
          </cell>
          <cell r="T773">
            <v>9.8766814600000004</v>
          </cell>
          <cell r="U773">
            <v>9.1000789799999993</v>
          </cell>
          <cell r="V773">
            <v>9.3249182800000003</v>
          </cell>
          <cell r="W773">
            <v>40.5</v>
          </cell>
          <cell r="X773">
            <v>76.8</v>
          </cell>
          <cell r="Y773">
            <v>22.3</v>
          </cell>
          <cell r="Z773">
            <v>21.5</v>
          </cell>
          <cell r="AA773">
            <v>22.7</v>
          </cell>
          <cell r="AB773">
            <v>9.5756082899999999</v>
          </cell>
          <cell r="AC773">
            <v>0</v>
          </cell>
          <cell r="AD773">
            <v>254.87</v>
          </cell>
          <cell r="AE773">
            <v>50.882843719999997</v>
          </cell>
          <cell r="AF773">
            <v>69.471900000000005</v>
          </cell>
          <cell r="AG773">
            <v>0.2729204590660716</v>
          </cell>
          <cell r="AH773">
            <v>6.8</v>
          </cell>
          <cell r="AI773">
            <v>42160</v>
          </cell>
          <cell r="AJ773">
            <v>9</v>
          </cell>
        </row>
        <row r="774">
          <cell r="A774" t="str">
            <v>1313</v>
          </cell>
          <cell r="B774" t="str">
            <v>131302401</v>
          </cell>
          <cell r="C774" t="str">
            <v>335</v>
          </cell>
          <cell r="D774" t="str">
            <v>1313024</v>
          </cell>
          <cell r="E774" t="str">
            <v>1350</v>
          </cell>
          <cell r="F774" t="str">
            <v>13</v>
          </cell>
          <cell r="G774">
            <v>502.08702400999999</v>
          </cell>
          <cell r="H774">
            <v>511.04362405000001</v>
          </cell>
          <cell r="I774">
            <v>506.99457321</v>
          </cell>
          <cell r="J774">
            <v>26.415094340000003</v>
          </cell>
          <cell r="K774">
            <v>16.142557650000001</v>
          </cell>
          <cell r="L774">
            <v>9.0117674700000006</v>
          </cell>
          <cell r="M774">
            <v>9.6023148900000006</v>
          </cell>
          <cell r="N774">
            <v>17.268658859999999</v>
          </cell>
          <cell r="O774">
            <v>46.003</v>
          </cell>
          <cell r="P774">
            <v>9.2704942900000002</v>
          </cell>
          <cell r="Q774">
            <v>69.3</v>
          </cell>
          <cell r="R774">
            <v>38.433227979999998</v>
          </cell>
          <cell r="S774">
            <v>17.600000000000001</v>
          </cell>
          <cell r="T774">
            <v>9.7698990200000004</v>
          </cell>
          <cell r="U774">
            <v>9.1001906300000002</v>
          </cell>
          <cell r="V774">
            <v>9.1131684600000007</v>
          </cell>
          <cell r="W774">
            <v>40.5</v>
          </cell>
          <cell r="X774">
            <v>76.8</v>
          </cell>
          <cell r="Y774">
            <v>22.3</v>
          </cell>
          <cell r="Z774">
            <v>21.5</v>
          </cell>
          <cell r="AA774">
            <v>22.7</v>
          </cell>
          <cell r="AB774">
            <v>9.2165212299999997</v>
          </cell>
          <cell r="AC774">
            <v>0.17073767000000001</v>
          </cell>
          <cell r="AD774">
            <v>254.87</v>
          </cell>
          <cell r="AE774">
            <v>50.882843719999997</v>
          </cell>
          <cell r="AF774">
            <v>69.420230869999997</v>
          </cell>
          <cell r="AG774">
            <v>0.25195156918906253</v>
          </cell>
          <cell r="AH774">
            <v>6.8</v>
          </cell>
          <cell r="AI774">
            <v>42160</v>
          </cell>
          <cell r="AJ774">
            <v>9</v>
          </cell>
        </row>
        <row r="775">
          <cell r="A775" t="str">
            <v>1313</v>
          </cell>
          <cell r="B775" t="str">
            <v>131302701</v>
          </cell>
          <cell r="C775" t="str">
            <v>335</v>
          </cell>
          <cell r="D775" t="str">
            <v>1313027</v>
          </cell>
          <cell r="E775" t="str">
            <v>1350</v>
          </cell>
          <cell r="F775" t="str">
            <v>13</v>
          </cell>
          <cell r="G775">
            <v>502.08702400999999</v>
          </cell>
          <cell r="H775">
            <v>511.04362405000001</v>
          </cell>
          <cell r="I775">
            <v>506.99457321</v>
          </cell>
          <cell r="J775">
            <v>26.415094340000003</v>
          </cell>
          <cell r="K775">
            <v>16.142557650000001</v>
          </cell>
          <cell r="L775">
            <v>7.7882115599999988</v>
          </cell>
          <cell r="M775">
            <v>8.4416072</v>
          </cell>
          <cell r="N775">
            <v>17.268658859999999</v>
          </cell>
          <cell r="O775">
            <v>46.003</v>
          </cell>
          <cell r="P775">
            <v>8.2519247100000008</v>
          </cell>
          <cell r="Q775">
            <v>69.3</v>
          </cell>
          <cell r="R775">
            <v>38.433227979999998</v>
          </cell>
          <cell r="S775">
            <v>17.600000000000001</v>
          </cell>
          <cell r="T775">
            <v>8.5395415999999997</v>
          </cell>
          <cell r="U775">
            <v>7.910957380000001</v>
          </cell>
          <cell r="V775">
            <v>7.5543348199999993</v>
          </cell>
          <cell r="W775">
            <v>40.5</v>
          </cell>
          <cell r="X775">
            <v>76.8</v>
          </cell>
          <cell r="Y775">
            <v>22.3</v>
          </cell>
          <cell r="Z775">
            <v>21.5</v>
          </cell>
          <cell r="AA775">
            <v>22.7</v>
          </cell>
          <cell r="AB775">
            <v>7.7685332999999996</v>
          </cell>
          <cell r="AC775">
            <v>0.90341888000000004</v>
          </cell>
          <cell r="AD775">
            <v>254.87</v>
          </cell>
          <cell r="AE775">
            <v>50.882843719999997</v>
          </cell>
          <cell r="AF775">
            <v>69.471900000000005</v>
          </cell>
          <cell r="AG775">
            <v>0.28381457255158649</v>
          </cell>
          <cell r="AH775">
            <v>6.8</v>
          </cell>
          <cell r="AI775">
            <v>42160</v>
          </cell>
          <cell r="AJ775">
            <v>9</v>
          </cell>
        </row>
        <row r="776">
          <cell r="A776" t="str">
            <v>1313</v>
          </cell>
          <cell r="B776" t="str">
            <v>131302801</v>
          </cell>
          <cell r="D776" t="str">
            <v>1313028</v>
          </cell>
          <cell r="E776" t="str">
            <v>1350</v>
          </cell>
          <cell r="F776" t="str">
            <v>13</v>
          </cell>
          <cell r="G776">
            <v>502.08702400999999</v>
          </cell>
          <cell r="H776">
            <v>511.04362405000001</v>
          </cell>
          <cell r="I776">
            <v>506.99457321</v>
          </cell>
          <cell r="J776">
            <v>26.415094340000003</v>
          </cell>
          <cell r="K776">
            <v>16.142557650000001</v>
          </cell>
          <cell r="L776">
            <v>9.7211859999999994</v>
          </cell>
          <cell r="M776">
            <v>10.551506610000001</v>
          </cell>
          <cell r="N776">
            <v>17.268658859999999</v>
          </cell>
          <cell r="O776">
            <v>46.003</v>
          </cell>
          <cell r="P776">
            <v>10.45512877</v>
          </cell>
          <cell r="Q776">
            <v>69.3</v>
          </cell>
          <cell r="R776">
            <v>43.830017349999999</v>
          </cell>
          <cell r="S776">
            <v>17.600000000000001</v>
          </cell>
          <cell r="T776">
            <v>10.568466709999999</v>
          </cell>
          <cell r="U776">
            <v>9.7211859999999994</v>
          </cell>
          <cell r="V776">
            <v>10.408043559999999</v>
          </cell>
          <cell r="W776">
            <v>40.5</v>
          </cell>
          <cell r="X776">
            <v>76.8</v>
          </cell>
          <cell r="Y776">
            <v>22.3</v>
          </cell>
          <cell r="Z776">
            <v>21.5</v>
          </cell>
          <cell r="AA776">
            <v>22.7</v>
          </cell>
          <cell r="AB776">
            <v>10.08284639</v>
          </cell>
          <cell r="AC776">
            <v>0</v>
          </cell>
          <cell r="AD776">
            <v>254.87</v>
          </cell>
          <cell r="AE776">
            <v>50.882843719999997</v>
          </cell>
          <cell r="AF776">
            <v>69.471900000000005</v>
          </cell>
          <cell r="AG776">
            <v>0.25189141207514365</v>
          </cell>
          <cell r="AH776">
            <v>6.8</v>
          </cell>
          <cell r="AI776">
            <v>42160</v>
          </cell>
          <cell r="AJ776">
            <v>9</v>
          </cell>
        </row>
        <row r="777">
          <cell r="A777" t="str">
            <v>1313</v>
          </cell>
          <cell r="B777" t="str">
            <v>131303201</v>
          </cell>
          <cell r="C777" t="str">
            <v>335</v>
          </cell>
          <cell r="D777" t="str">
            <v>1313032</v>
          </cell>
          <cell r="E777" t="str">
            <v>1350</v>
          </cell>
          <cell r="F777" t="str">
            <v>13</v>
          </cell>
          <cell r="G777">
            <v>502.08702400999999</v>
          </cell>
          <cell r="H777">
            <v>511.04362405000001</v>
          </cell>
          <cell r="I777">
            <v>506.99457321</v>
          </cell>
          <cell r="J777">
            <v>26.415094340000003</v>
          </cell>
          <cell r="K777">
            <v>16.142557650000001</v>
          </cell>
          <cell r="L777">
            <v>9.4022821699999994</v>
          </cell>
          <cell r="M777">
            <v>9.1292387700000006</v>
          </cell>
          <cell r="N777">
            <v>17.268658859999999</v>
          </cell>
          <cell r="O777">
            <v>46.003</v>
          </cell>
          <cell r="P777">
            <v>9.5049484</v>
          </cell>
          <cell r="Q777">
            <v>69.3</v>
          </cell>
          <cell r="R777">
            <v>38.433227979999998</v>
          </cell>
          <cell r="S777">
            <v>17.600000000000001</v>
          </cell>
          <cell r="T777">
            <v>9.5477407500000009</v>
          </cell>
          <cell r="U777">
            <v>9.5207619300000008</v>
          </cell>
          <cell r="V777">
            <v>9.1292387700000006</v>
          </cell>
          <cell r="W777">
            <v>40.5</v>
          </cell>
          <cell r="X777">
            <v>76.8</v>
          </cell>
          <cell r="Y777">
            <v>22.3</v>
          </cell>
          <cell r="Z777">
            <v>21.5</v>
          </cell>
          <cell r="AA777">
            <v>22.7</v>
          </cell>
          <cell r="AB777">
            <v>9.3017337999999992</v>
          </cell>
          <cell r="AC777">
            <v>0.39220890000000003</v>
          </cell>
          <cell r="AD777">
            <v>254.87</v>
          </cell>
          <cell r="AE777">
            <v>50.882843719999997</v>
          </cell>
          <cell r="AF777">
            <v>69.471900000000005</v>
          </cell>
          <cell r="AG777">
            <v>0.28354158761881021</v>
          </cell>
          <cell r="AH777">
            <v>6.8</v>
          </cell>
          <cell r="AI777">
            <v>42160</v>
          </cell>
          <cell r="AJ777">
            <v>9</v>
          </cell>
        </row>
        <row r="778">
          <cell r="A778" t="str">
            <v>1313</v>
          </cell>
          <cell r="B778" t="str">
            <v>131303301</v>
          </cell>
          <cell r="D778" t="str">
            <v>1313033</v>
          </cell>
          <cell r="E778" t="str">
            <v>1350</v>
          </cell>
          <cell r="F778" t="str">
            <v>13</v>
          </cell>
          <cell r="G778">
            <v>502.08702400999999</v>
          </cell>
          <cell r="H778">
            <v>511.04362405000001</v>
          </cell>
          <cell r="I778">
            <v>506.99457321</v>
          </cell>
          <cell r="J778">
            <v>26.415094340000003</v>
          </cell>
          <cell r="K778">
            <v>16.142557650000001</v>
          </cell>
          <cell r="L778">
            <v>9.4334839200000005</v>
          </cell>
          <cell r="M778">
            <v>9.1942109900000002</v>
          </cell>
          <cell r="N778">
            <v>17.268658859999999</v>
          </cell>
          <cell r="O778">
            <v>46.003</v>
          </cell>
          <cell r="P778">
            <v>9.4334839200000005</v>
          </cell>
          <cell r="Q778">
            <v>69.3</v>
          </cell>
          <cell r="R778">
            <v>43.830017349999999</v>
          </cell>
          <cell r="S778">
            <v>17.600000000000001</v>
          </cell>
          <cell r="T778">
            <v>9.4334839200000005</v>
          </cell>
          <cell r="U778">
            <v>9.4334839200000005</v>
          </cell>
          <cell r="V778">
            <v>9.1942109900000002</v>
          </cell>
          <cell r="W778">
            <v>40.5</v>
          </cell>
          <cell r="X778">
            <v>76.8</v>
          </cell>
          <cell r="Y778">
            <v>22.3</v>
          </cell>
          <cell r="Z778">
            <v>21.5</v>
          </cell>
          <cell r="AA778">
            <v>22.7</v>
          </cell>
          <cell r="AB778">
            <v>9.1185539799999997</v>
          </cell>
          <cell r="AC778">
            <v>0.26096440999999998</v>
          </cell>
          <cell r="AD778">
            <v>254.87</v>
          </cell>
          <cell r="AE778">
            <v>50.882843719999997</v>
          </cell>
          <cell r="AF778">
            <v>69.471900000000005</v>
          </cell>
          <cell r="AG778">
            <v>0.30608027474174387</v>
          </cell>
          <cell r="AH778">
            <v>6.8</v>
          </cell>
          <cell r="AI778">
            <v>42160</v>
          </cell>
          <cell r="AJ778">
            <v>9</v>
          </cell>
        </row>
        <row r="779">
          <cell r="A779" t="str">
            <v>1313</v>
          </cell>
          <cell r="B779" t="str">
            <v>131303401</v>
          </cell>
          <cell r="D779" t="str">
            <v>1313034</v>
          </cell>
          <cell r="E779" t="str">
            <v>1350</v>
          </cell>
          <cell r="F779" t="str">
            <v>13</v>
          </cell>
          <cell r="G779">
            <v>502.08702400999999</v>
          </cell>
          <cell r="H779">
            <v>511.04362405000001</v>
          </cell>
          <cell r="I779">
            <v>506.99457321</v>
          </cell>
          <cell r="J779">
            <v>26.415094340000003</v>
          </cell>
          <cell r="K779">
            <v>16.142557650000001</v>
          </cell>
          <cell r="L779">
            <v>9.5906927799999995</v>
          </cell>
          <cell r="M779">
            <v>9.6736340399999996</v>
          </cell>
          <cell r="N779">
            <v>17.268658859999999</v>
          </cell>
          <cell r="O779">
            <v>46.003</v>
          </cell>
          <cell r="P779">
            <v>9.81885516</v>
          </cell>
          <cell r="Q779">
            <v>69.3</v>
          </cell>
          <cell r="R779">
            <v>43.830017349999999</v>
          </cell>
          <cell r="S779">
            <v>17.600000000000001</v>
          </cell>
          <cell r="T779">
            <v>9.8002913599999992</v>
          </cell>
          <cell r="U779">
            <v>9.7228645500000006</v>
          </cell>
          <cell r="V779">
            <v>9.5346677300000007</v>
          </cell>
          <cell r="W779">
            <v>40.5</v>
          </cell>
          <cell r="X779">
            <v>76.8</v>
          </cell>
          <cell r="Y779">
            <v>22.3</v>
          </cell>
          <cell r="Z779">
            <v>21.5</v>
          </cell>
          <cell r="AA779">
            <v>22.7</v>
          </cell>
          <cell r="AB779">
            <v>9.61826911</v>
          </cell>
          <cell r="AC779">
            <v>0.14426079</v>
          </cell>
          <cell r="AD779">
            <v>254.87</v>
          </cell>
          <cell r="AE779">
            <v>50.882843719999997</v>
          </cell>
          <cell r="AF779">
            <v>69.471900000000005</v>
          </cell>
          <cell r="AG779">
            <v>0.27318132622304619</v>
          </cell>
          <cell r="AH779">
            <v>6.8</v>
          </cell>
          <cell r="AI779">
            <v>42160</v>
          </cell>
          <cell r="AJ779">
            <v>9</v>
          </cell>
        </row>
        <row r="780">
          <cell r="A780" t="str">
            <v>1313</v>
          </cell>
          <cell r="B780" t="str">
            <v>131303501</v>
          </cell>
          <cell r="D780" t="str">
            <v>1313035</v>
          </cell>
          <cell r="E780" t="str">
            <v>1350</v>
          </cell>
          <cell r="F780" t="str">
            <v>13</v>
          </cell>
          <cell r="G780">
            <v>502.08702400999999</v>
          </cell>
          <cell r="H780">
            <v>511.04362405000001</v>
          </cell>
          <cell r="I780">
            <v>506.99457321</v>
          </cell>
          <cell r="J780">
            <v>26.415094340000003</v>
          </cell>
          <cell r="K780">
            <v>16.142557650000001</v>
          </cell>
          <cell r="L780">
            <v>9.4334839200000005</v>
          </cell>
          <cell r="M780">
            <v>9.4593076000000007</v>
          </cell>
          <cell r="N780">
            <v>17.268658859999999</v>
          </cell>
          <cell r="O780">
            <v>46.003</v>
          </cell>
          <cell r="P780">
            <v>9.8389490300000002</v>
          </cell>
          <cell r="Q780">
            <v>69.3</v>
          </cell>
          <cell r="R780">
            <v>43.830017349999999</v>
          </cell>
          <cell r="S780">
            <v>17.600000000000001</v>
          </cell>
          <cell r="T780">
            <v>9.8389490300000002</v>
          </cell>
          <cell r="U780">
            <v>9.8389490300000002</v>
          </cell>
          <cell r="V780">
            <v>9.4593076000000007</v>
          </cell>
          <cell r="W780">
            <v>40.5</v>
          </cell>
          <cell r="X780">
            <v>76.8</v>
          </cell>
          <cell r="Y780">
            <v>22.3</v>
          </cell>
          <cell r="Z780">
            <v>21.5</v>
          </cell>
          <cell r="AA780">
            <v>22.7</v>
          </cell>
          <cell r="AB780">
            <v>9.4568878999999999</v>
          </cell>
          <cell r="AC780">
            <v>0.69694758999999995</v>
          </cell>
          <cell r="AD780">
            <v>254.87</v>
          </cell>
          <cell r="AE780">
            <v>50.882843719999997</v>
          </cell>
          <cell r="AF780">
            <v>69.471900000000005</v>
          </cell>
          <cell r="AG780">
            <v>0.29124927131049799</v>
          </cell>
          <cell r="AH780">
            <v>6.8</v>
          </cell>
          <cell r="AI780">
            <v>42160</v>
          </cell>
          <cell r="AJ780">
            <v>9</v>
          </cell>
        </row>
        <row r="781">
          <cell r="A781" t="str">
            <v>1313</v>
          </cell>
          <cell r="B781" t="str">
            <v>131303601</v>
          </cell>
          <cell r="D781" t="str">
            <v>1313036</v>
          </cell>
          <cell r="E781" t="str">
            <v>1350</v>
          </cell>
          <cell r="F781" t="str">
            <v>13</v>
          </cell>
          <cell r="G781">
            <v>502.08702400999999</v>
          </cell>
          <cell r="H781">
            <v>511.04362405000001</v>
          </cell>
          <cell r="I781">
            <v>506.99457321</v>
          </cell>
          <cell r="J781">
            <v>26.415094340000003</v>
          </cell>
          <cell r="K781">
            <v>16.142557650000001</v>
          </cell>
          <cell r="L781">
            <v>9.4096009800000004</v>
          </cell>
          <cell r="M781">
            <v>10.22806793</v>
          </cell>
          <cell r="N781">
            <v>17.268658859999999</v>
          </cell>
          <cell r="O781">
            <v>46.003</v>
          </cell>
          <cell r="P781">
            <v>10.33634082</v>
          </cell>
          <cell r="Q781">
            <v>69.3</v>
          </cell>
          <cell r="R781">
            <v>43.830017349999999</v>
          </cell>
          <cell r="S781">
            <v>17.600000000000001</v>
          </cell>
          <cell r="T781">
            <v>9.4153199500000007</v>
          </cell>
          <cell r="U781">
            <v>9.4153199500000007</v>
          </cell>
          <cell r="V781">
            <v>9.4098467499999998</v>
          </cell>
          <cell r="W781">
            <v>40.5</v>
          </cell>
          <cell r="X781">
            <v>76.8</v>
          </cell>
          <cell r="Y781">
            <v>22.3</v>
          </cell>
          <cell r="Z781">
            <v>21.5</v>
          </cell>
          <cell r="AA781">
            <v>22.7</v>
          </cell>
          <cell r="AB781">
            <v>9.2020057400000006</v>
          </cell>
          <cell r="AC781">
            <v>0.53078393999999995</v>
          </cell>
          <cell r="AD781">
            <v>254.87</v>
          </cell>
          <cell r="AE781">
            <v>50.882843719999997</v>
          </cell>
          <cell r="AF781">
            <v>69.414899539999993</v>
          </cell>
          <cell r="AG781">
            <v>0.26637937873274864</v>
          </cell>
          <cell r="AH781">
            <v>6.8</v>
          </cell>
          <cell r="AI781">
            <v>42160</v>
          </cell>
          <cell r="AJ781">
            <v>9</v>
          </cell>
        </row>
        <row r="782">
          <cell r="A782" t="str">
            <v>1313</v>
          </cell>
          <cell r="B782" t="str">
            <v>131303701</v>
          </cell>
          <cell r="D782" t="str">
            <v>1313037</v>
          </cell>
          <cell r="E782" t="str">
            <v>1350</v>
          </cell>
          <cell r="F782" t="str">
            <v>13</v>
          </cell>
          <cell r="G782">
            <v>502.08702400999999</v>
          </cell>
          <cell r="H782">
            <v>511.04362405000001</v>
          </cell>
          <cell r="I782">
            <v>506.99457321</v>
          </cell>
          <cell r="J782">
            <v>26.415094340000003</v>
          </cell>
          <cell r="K782">
            <v>16.142557650000001</v>
          </cell>
          <cell r="L782">
            <v>9.4334839200000005</v>
          </cell>
          <cell r="M782">
            <v>10.126631100000001</v>
          </cell>
          <cell r="N782">
            <v>17.268658859999999</v>
          </cell>
          <cell r="O782">
            <v>46.003</v>
          </cell>
          <cell r="P782">
            <v>10.126631100000001</v>
          </cell>
          <cell r="Q782">
            <v>69.3</v>
          </cell>
          <cell r="R782">
            <v>43.830017349999999</v>
          </cell>
          <cell r="S782">
            <v>17.600000000000001</v>
          </cell>
          <cell r="T782">
            <v>9.4334839200000005</v>
          </cell>
          <cell r="U782">
            <v>9.4334839200000005</v>
          </cell>
          <cell r="V782">
            <v>9.4334839200000005</v>
          </cell>
          <cell r="W782">
            <v>40.5</v>
          </cell>
          <cell r="X782">
            <v>76.8</v>
          </cell>
          <cell r="Y782">
            <v>22.3</v>
          </cell>
          <cell r="Z782">
            <v>21.5</v>
          </cell>
          <cell r="AA782">
            <v>22.7</v>
          </cell>
          <cell r="AB782">
            <v>9.4103381099999996</v>
          </cell>
          <cell r="AC782">
            <v>1</v>
          </cell>
          <cell r="AD782">
            <v>254.87</v>
          </cell>
          <cell r="AE782">
            <v>50.882843719999997</v>
          </cell>
          <cell r="AF782">
            <v>69.471900000000005</v>
          </cell>
          <cell r="AG782">
            <v>0.26021855366908547</v>
          </cell>
          <cell r="AH782">
            <v>6.8</v>
          </cell>
          <cell r="AI782">
            <v>42160</v>
          </cell>
          <cell r="AJ782">
            <v>9</v>
          </cell>
        </row>
        <row r="783">
          <cell r="A783" t="str">
            <v>1313</v>
          </cell>
          <cell r="B783" t="str">
            <v>131303801</v>
          </cell>
          <cell r="D783" t="str">
            <v>1313038</v>
          </cell>
          <cell r="E783" t="str">
            <v>1350</v>
          </cell>
          <cell r="F783" t="str">
            <v>13</v>
          </cell>
          <cell r="G783">
            <v>502.08702400999999</v>
          </cell>
          <cell r="H783">
            <v>511.04362405000001</v>
          </cell>
          <cell r="I783">
            <v>506.99457321</v>
          </cell>
          <cell r="J783">
            <v>26.415094340000003</v>
          </cell>
          <cell r="K783">
            <v>16.142557650000001</v>
          </cell>
          <cell r="L783">
            <v>8.7525814700000009</v>
          </cell>
          <cell r="M783">
            <v>10.024066680000001</v>
          </cell>
          <cell r="N783">
            <v>17.268658859999999</v>
          </cell>
          <cell r="O783">
            <v>46.003</v>
          </cell>
          <cell r="P783">
            <v>10.534573139999999</v>
          </cell>
          <cell r="Q783">
            <v>69.3</v>
          </cell>
          <cell r="R783">
            <v>43.830017349999999</v>
          </cell>
          <cell r="S783">
            <v>17.600000000000001</v>
          </cell>
          <cell r="T783">
            <v>9.3792389099999998</v>
          </cell>
          <cell r="U783">
            <v>9.3792389099999998</v>
          </cell>
          <cell r="V783">
            <v>9.3792389099999998</v>
          </cell>
          <cell r="W783">
            <v>40.5</v>
          </cell>
          <cell r="X783">
            <v>76.8</v>
          </cell>
          <cell r="Y783">
            <v>22.3</v>
          </cell>
          <cell r="Z783">
            <v>21.5</v>
          </cell>
          <cell r="AA783">
            <v>22.7</v>
          </cell>
          <cell r="AB783">
            <v>8.6844011099999996</v>
          </cell>
          <cell r="AC783">
            <v>0.42603042000000002</v>
          </cell>
          <cell r="AD783">
            <v>254.87</v>
          </cell>
          <cell r="AE783">
            <v>50.882843719999997</v>
          </cell>
          <cell r="AF783">
            <v>69.471900000000005</v>
          </cell>
          <cell r="AG783">
            <v>0.26626504167227438</v>
          </cell>
          <cell r="AH783">
            <v>6.8</v>
          </cell>
          <cell r="AI783">
            <v>42160</v>
          </cell>
          <cell r="AJ783">
            <v>9</v>
          </cell>
        </row>
        <row r="784">
          <cell r="A784" t="str">
            <v>1313</v>
          </cell>
          <cell r="B784" t="str">
            <v>131303901</v>
          </cell>
          <cell r="D784" t="str">
            <v>1313039</v>
          </cell>
          <cell r="E784" t="str">
            <v>1350</v>
          </cell>
          <cell r="F784" t="str">
            <v>13</v>
          </cell>
          <cell r="G784">
            <v>502.08702400999999</v>
          </cell>
          <cell r="H784">
            <v>511.04362405000001</v>
          </cell>
          <cell r="I784">
            <v>506.99457321</v>
          </cell>
          <cell r="J784">
            <v>26.415094340000003</v>
          </cell>
          <cell r="K784">
            <v>16.142557650000001</v>
          </cell>
          <cell r="L784">
            <v>7.3821243699999997</v>
          </cell>
          <cell r="M784">
            <v>10.126631100000001</v>
          </cell>
          <cell r="N784">
            <v>17.268658859999999</v>
          </cell>
          <cell r="O784">
            <v>46.003</v>
          </cell>
          <cell r="P784">
            <v>10.23566486</v>
          </cell>
          <cell r="Q784">
            <v>69.3</v>
          </cell>
          <cell r="R784">
            <v>43.830017349999999</v>
          </cell>
          <cell r="S784">
            <v>17.600000000000001</v>
          </cell>
          <cell r="T784">
            <v>9.4334839200000005</v>
          </cell>
          <cell r="U784">
            <v>9.4334839200000005</v>
          </cell>
          <cell r="V784">
            <v>9.4334839200000005</v>
          </cell>
          <cell r="W784">
            <v>40.5</v>
          </cell>
          <cell r="X784">
            <v>76.8</v>
          </cell>
          <cell r="Y784">
            <v>22.3</v>
          </cell>
          <cell r="Z784">
            <v>21.5</v>
          </cell>
          <cell r="AA784">
            <v>22.7</v>
          </cell>
          <cell r="AB784">
            <v>7.3821243699999997</v>
          </cell>
          <cell r="AC784">
            <v>1</v>
          </cell>
          <cell r="AD784">
            <v>254.87</v>
          </cell>
          <cell r="AE784">
            <v>50.882843719999997</v>
          </cell>
          <cell r="AF784">
            <v>69.471900000000005</v>
          </cell>
          <cell r="AG784">
            <v>0.29386872251684498</v>
          </cell>
          <cell r="AH784">
            <v>6.8</v>
          </cell>
          <cell r="AI784">
            <v>42160</v>
          </cell>
          <cell r="AJ784">
            <v>9</v>
          </cell>
        </row>
        <row r="785">
          <cell r="A785" t="str">
            <v>1313</v>
          </cell>
          <cell r="B785" t="str">
            <v>131304101</v>
          </cell>
          <cell r="D785" t="str">
            <v>1313041</v>
          </cell>
          <cell r="E785" t="str">
            <v>1350</v>
          </cell>
          <cell r="F785" t="str">
            <v>13</v>
          </cell>
          <cell r="G785">
            <v>502.08702400999999</v>
          </cell>
          <cell r="H785">
            <v>511.04362405000001</v>
          </cell>
          <cell r="I785">
            <v>506.99457321</v>
          </cell>
          <cell r="J785">
            <v>26.415094340000003</v>
          </cell>
          <cell r="K785">
            <v>16.142557650000001</v>
          </cell>
          <cell r="L785">
            <v>9.2763153599999999</v>
          </cell>
          <cell r="M785">
            <v>10.771008119999999</v>
          </cell>
          <cell r="N785">
            <v>17.268658859999999</v>
          </cell>
          <cell r="O785">
            <v>46.003</v>
          </cell>
          <cell r="P785">
            <v>10.87861307</v>
          </cell>
          <cell r="Q785">
            <v>69.3</v>
          </cell>
          <cell r="R785">
            <v>43.830017349999999</v>
          </cell>
          <cell r="S785">
            <v>17.600000000000001</v>
          </cell>
          <cell r="T785">
            <v>9.4618769999999994</v>
          </cell>
          <cell r="U785">
            <v>9.4618769999999994</v>
          </cell>
          <cell r="V785">
            <v>9.4618769999999994</v>
          </cell>
          <cell r="W785">
            <v>40.5</v>
          </cell>
          <cell r="X785">
            <v>76.8</v>
          </cell>
          <cell r="Y785">
            <v>22.3</v>
          </cell>
          <cell r="Z785">
            <v>21.5</v>
          </cell>
          <cell r="AA785">
            <v>22.7</v>
          </cell>
          <cell r="AB785">
            <v>8.9021834500000008</v>
          </cell>
          <cell r="AC785">
            <v>0.27472598999999998</v>
          </cell>
          <cell r="AD785">
            <v>254.87</v>
          </cell>
          <cell r="AE785">
            <v>50.882843719999997</v>
          </cell>
          <cell r="AF785">
            <v>69.471900000000005</v>
          </cell>
          <cell r="AG785">
            <v>0.27022303748186077</v>
          </cell>
          <cell r="AH785">
            <v>6.8</v>
          </cell>
          <cell r="AI785">
            <v>42160</v>
          </cell>
          <cell r="AJ785">
            <v>9</v>
          </cell>
        </row>
        <row r="786">
          <cell r="A786" t="str">
            <v>1313</v>
          </cell>
          <cell r="B786" t="str">
            <v>131304201</v>
          </cell>
          <cell r="D786" t="str">
            <v>1313042</v>
          </cell>
          <cell r="E786" t="str">
            <v>1350</v>
          </cell>
          <cell r="F786" t="str">
            <v>13</v>
          </cell>
          <cell r="G786">
            <v>502.08702400999999</v>
          </cell>
          <cell r="H786">
            <v>511.04362405000001</v>
          </cell>
          <cell r="I786">
            <v>506.99457321</v>
          </cell>
          <cell r="J786">
            <v>26.415094340000003</v>
          </cell>
          <cell r="K786">
            <v>16.142557650000001</v>
          </cell>
          <cell r="L786">
            <v>7.667158259999999</v>
          </cell>
          <cell r="M786">
            <v>10.81977828</v>
          </cell>
          <cell r="N786">
            <v>17.268658859999999</v>
          </cell>
          <cell r="O786">
            <v>46.003</v>
          </cell>
          <cell r="P786">
            <v>10.81977828</v>
          </cell>
          <cell r="Q786">
            <v>69.3</v>
          </cell>
          <cell r="R786">
            <v>43.830017349999999</v>
          </cell>
          <cell r="S786">
            <v>17.600000000000001</v>
          </cell>
          <cell r="T786">
            <v>9.3529677699999993</v>
          </cell>
          <cell r="U786">
            <v>9.3529677699999993</v>
          </cell>
          <cell r="V786">
            <v>9.3529677699999993</v>
          </cell>
          <cell r="W786">
            <v>40.5</v>
          </cell>
          <cell r="X786">
            <v>76.8</v>
          </cell>
          <cell r="Y786">
            <v>22.3</v>
          </cell>
          <cell r="Z786">
            <v>21.5</v>
          </cell>
          <cell r="AA786">
            <v>22.7</v>
          </cell>
          <cell r="AB786">
            <v>9.0315724900000003</v>
          </cell>
          <cell r="AC786">
            <v>1</v>
          </cell>
          <cell r="AD786">
            <v>254.87</v>
          </cell>
          <cell r="AE786">
            <v>50.882843719999997</v>
          </cell>
          <cell r="AF786">
            <v>69.471900000000005</v>
          </cell>
          <cell r="AG786">
            <v>0.28212840528599575</v>
          </cell>
          <cell r="AH786">
            <v>6.8</v>
          </cell>
          <cell r="AI786">
            <v>42160</v>
          </cell>
          <cell r="AJ786">
            <v>9</v>
          </cell>
        </row>
        <row r="787">
          <cell r="A787" t="str">
            <v>1314</v>
          </cell>
          <cell r="B787" t="str">
            <v>131400101</v>
          </cell>
          <cell r="D787" t="str">
            <v>1314001</v>
          </cell>
          <cell r="E787" t="str">
            <v>1310</v>
          </cell>
          <cell r="F787" t="str">
            <v>13</v>
          </cell>
          <cell r="G787">
            <v>502.08702400999999</v>
          </cell>
          <cell r="H787">
            <v>511.04362405000001</v>
          </cell>
          <cell r="I787">
            <v>506.99457321</v>
          </cell>
          <cell r="J787">
            <v>29.87012987</v>
          </cell>
          <cell r="K787">
            <v>14.255765200000003</v>
          </cell>
          <cell r="L787">
            <v>9.3232225300000007</v>
          </cell>
          <cell r="M787">
            <v>10.3705807</v>
          </cell>
          <cell r="N787">
            <v>14.777806559999998</v>
          </cell>
          <cell r="O787">
            <v>46.003</v>
          </cell>
          <cell r="P787">
            <v>10.911682669999999</v>
          </cell>
          <cell r="Q787">
            <v>74.7</v>
          </cell>
          <cell r="R787">
            <v>43.830017349999999</v>
          </cell>
          <cell r="S787">
            <v>20.2</v>
          </cell>
          <cell r="T787">
            <v>10.211560309999999</v>
          </cell>
          <cell r="U787">
            <v>10.1039355</v>
          </cell>
          <cell r="V787">
            <v>10.166812889999999</v>
          </cell>
          <cell r="W787">
            <v>38.799999999999997</v>
          </cell>
          <cell r="X787">
            <v>76.3</v>
          </cell>
          <cell r="Y787">
            <v>25.4</v>
          </cell>
          <cell r="Z787">
            <v>34.799999999999997</v>
          </cell>
          <cell r="AA787">
            <v>22</v>
          </cell>
          <cell r="AB787">
            <v>10.454869540000001</v>
          </cell>
          <cell r="AC787">
            <v>3.1848899999999999E-2</v>
          </cell>
          <cell r="AD787">
            <v>243.47</v>
          </cell>
          <cell r="AE787">
            <v>51.116192179999999</v>
          </cell>
          <cell r="AF787">
            <v>73.738137550000005</v>
          </cell>
          <cell r="AG787">
            <v>0.15732692224767153</v>
          </cell>
          <cell r="AH787">
            <v>12.3</v>
          </cell>
          <cell r="AI787">
            <v>40410</v>
          </cell>
          <cell r="AJ787">
            <v>9</v>
          </cell>
        </row>
        <row r="788">
          <cell r="A788" t="str">
            <v>1314</v>
          </cell>
          <cell r="B788" t="str">
            <v>131400301</v>
          </cell>
          <cell r="D788" t="str">
            <v>1314003</v>
          </cell>
          <cell r="E788" t="str">
            <v>1310</v>
          </cell>
          <cell r="F788" t="str">
            <v>13</v>
          </cell>
          <cell r="G788">
            <v>502.08702400999999</v>
          </cell>
          <cell r="H788">
            <v>511.04362405000001</v>
          </cell>
          <cell r="I788">
            <v>506.99457321</v>
          </cell>
          <cell r="J788">
            <v>29.87012987</v>
          </cell>
          <cell r="K788">
            <v>14.255765200000003</v>
          </cell>
          <cell r="L788">
            <v>9.6054183900000005</v>
          </cell>
          <cell r="M788">
            <v>10.35605887</v>
          </cell>
          <cell r="N788">
            <v>14.777806559999998</v>
          </cell>
          <cell r="O788">
            <v>46.003</v>
          </cell>
          <cell r="P788">
            <v>11.13447223</v>
          </cell>
          <cell r="Q788">
            <v>74.7</v>
          </cell>
          <cell r="R788">
            <v>43.830017349999999</v>
          </cell>
          <cell r="S788">
            <v>20.2</v>
          </cell>
          <cell r="T788">
            <v>10.26046245</v>
          </cell>
          <cell r="U788">
            <v>10.25488359</v>
          </cell>
          <cell r="V788">
            <v>9.9941505900000003</v>
          </cell>
          <cell r="W788">
            <v>38.799999999999997</v>
          </cell>
          <cell r="X788">
            <v>76.3</v>
          </cell>
          <cell r="Y788">
            <v>25.4</v>
          </cell>
          <cell r="Z788">
            <v>34.799999999999997</v>
          </cell>
          <cell r="AA788">
            <v>22</v>
          </cell>
          <cell r="AB788">
            <v>10.08405758</v>
          </cell>
          <cell r="AC788">
            <v>3.6465350000000001E-2</v>
          </cell>
          <cell r="AD788">
            <v>243.47</v>
          </cell>
          <cell r="AE788">
            <v>51.116192179999999</v>
          </cell>
          <cell r="AF788">
            <v>73.437450179999999</v>
          </cell>
          <cell r="AG788">
            <v>0.17184962656608424</v>
          </cell>
          <cell r="AH788">
            <v>12.3</v>
          </cell>
          <cell r="AI788">
            <v>40410</v>
          </cell>
          <cell r="AJ788">
            <v>9</v>
          </cell>
        </row>
        <row r="789">
          <cell r="A789" t="str">
            <v>1314</v>
          </cell>
          <cell r="B789" t="str">
            <v>131400401</v>
          </cell>
          <cell r="D789" t="str">
            <v>1314004</v>
          </cell>
          <cell r="E789" t="str">
            <v>1310</v>
          </cell>
          <cell r="F789" t="str">
            <v>13</v>
          </cell>
          <cell r="G789">
            <v>502.08702400999999</v>
          </cell>
          <cell r="H789">
            <v>511.04362405000001</v>
          </cell>
          <cell r="I789">
            <v>506.99457321</v>
          </cell>
          <cell r="J789">
            <v>29.87012987</v>
          </cell>
          <cell r="K789">
            <v>14.255765200000003</v>
          </cell>
          <cell r="L789">
            <v>8.2771577700000005</v>
          </cell>
          <cell r="M789">
            <v>10.08988413</v>
          </cell>
          <cell r="N789">
            <v>14.777806559999998</v>
          </cell>
          <cell r="O789">
            <v>46.003</v>
          </cell>
          <cell r="P789">
            <v>11.225243389999999</v>
          </cell>
          <cell r="Q789">
            <v>74.7</v>
          </cell>
          <cell r="R789">
            <v>43.830017349999999</v>
          </cell>
          <cell r="S789">
            <v>20.2</v>
          </cell>
          <cell r="T789">
            <v>9.4210063999999996</v>
          </cell>
          <cell r="U789">
            <v>9.36013874</v>
          </cell>
          <cell r="V789">
            <v>9.4209253900000007</v>
          </cell>
          <cell r="W789">
            <v>38.799999999999997</v>
          </cell>
          <cell r="X789">
            <v>76.3</v>
          </cell>
          <cell r="Y789">
            <v>25.4</v>
          </cell>
          <cell r="Z789">
            <v>34.799999999999997</v>
          </cell>
          <cell r="AA789">
            <v>22</v>
          </cell>
          <cell r="AB789">
            <v>9.2766897499999992</v>
          </cell>
          <cell r="AC789">
            <v>0.65076577999999996</v>
          </cell>
          <cell r="AD789">
            <v>243.47</v>
          </cell>
          <cell r="AE789">
            <v>51.116192179999999</v>
          </cell>
          <cell r="AF789">
            <v>69.520093669999994</v>
          </cell>
          <cell r="AG789">
            <v>0.20298193199443673</v>
          </cell>
          <cell r="AH789">
            <v>12.3</v>
          </cell>
          <cell r="AI789">
            <v>40410</v>
          </cell>
          <cell r="AJ789">
            <v>9</v>
          </cell>
        </row>
        <row r="790">
          <cell r="A790" t="str">
            <v>1314</v>
          </cell>
          <cell r="B790" t="str">
            <v>131400501</v>
          </cell>
          <cell r="D790" t="str">
            <v>1314005</v>
          </cell>
          <cell r="E790" t="str">
            <v>1310</v>
          </cell>
          <cell r="F790" t="str">
            <v>13</v>
          </cell>
          <cell r="G790">
            <v>502.08702400999999</v>
          </cell>
          <cell r="H790">
            <v>511.04362405000001</v>
          </cell>
          <cell r="I790">
            <v>506.99457321</v>
          </cell>
          <cell r="J790">
            <v>29.87012987</v>
          </cell>
          <cell r="K790">
            <v>14.255765200000003</v>
          </cell>
          <cell r="L790">
            <v>9.6256237900000006</v>
          </cell>
          <cell r="M790">
            <v>10.71386206</v>
          </cell>
          <cell r="N790">
            <v>14.777806559999998</v>
          </cell>
          <cell r="O790">
            <v>46.003</v>
          </cell>
          <cell r="P790">
            <v>11.28480706</v>
          </cell>
          <cell r="Q790">
            <v>74.7</v>
          </cell>
          <cell r="R790">
            <v>43.830017349999999</v>
          </cell>
          <cell r="S790">
            <v>20.2</v>
          </cell>
          <cell r="T790">
            <v>10.433439099999999</v>
          </cell>
          <cell r="U790">
            <v>10.50276352</v>
          </cell>
          <cell r="V790">
            <v>9.9887933100000001</v>
          </cell>
          <cell r="W790">
            <v>38.799999999999997</v>
          </cell>
          <cell r="X790">
            <v>76.3</v>
          </cell>
          <cell r="Y790">
            <v>25.4</v>
          </cell>
          <cell r="Z790">
            <v>34.799999999999997</v>
          </cell>
          <cell r="AA790">
            <v>22</v>
          </cell>
          <cell r="AB790">
            <v>9.95427572</v>
          </cell>
          <cell r="AC790">
            <v>0.13219331000000001</v>
          </cell>
          <cell r="AD790">
            <v>243.47</v>
          </cell>
          <cell r="AE790">
            <v>51.116192179999999</v>
          </cell>
          <cell r="AF790">
            <v>69.59647219</v>
          </cell>
          <cell r="AG790">
            <v>0.20050925098961284</v>
          </cell>
          <cell r="AH790">
            <v>12.3</v>
          </cell>
          <cell r="AI790">
            <v>40410</v>
          </cell>
          <cell r="AJ790">
            <v>9</v>
          </cell>
        </row>
        <row r="791">
          <cell r="A791" t="str">
            <v>1314</v>
          </cell>
          <cell r="B791" t="str">
            <v>131400601</v>
          </cell>
          <cell r="D791" t="str">
            <v>1314006</v>
          </cell>
          <cell r="E791" t="str">
            <v>1310</v>
          </cell>
          <cell r="F791" t="str">
            <v>13</v>
          </cell>
          <cell r="G791">
            <v>502.08702400999999</v>
          </cell>
          <cell r="H791">
            <v>511.04362405000001</v>
          </cell>
          <cell r="I791">
            <v>506.99457321</v>
          </cell>
          <cell r="J791">
            <v>29.87012987</v>
          </cell>
          <cell r="K791">
            <v>14.255765200000003</v>
          </cell>
          <cell r="L791">
            <v>8.4338115800000004</v>
          </cell>
          <cell r="M791">
            <v>9.9669786499999997</v>
          </cell>
          <cell r="N791">
            <v>14.777806559999998</v>
          </cell>
          <cell r="O791">
            <v>46.003</v>
          </cell>
          <cell r="P791">
            <v>11.23007172</v>
          </cell>
          <cell r="Q791">
            <v>74.7</v>
          </cell>
          <cell r="R791">
            <v>43.830017349999999</v>
          </cell>
          <cell r="S791">
            <v>20.2</v>
          </cell>
          <cell r="T791">
            <v>9.6535507500000008</v>
          </cell>
          <cell r="U791">
            <v>9.4550888499999992</v>
          </cell>
          <cell r="V791">
            <v>9.5270471200000006</v>
          </cell>
          <cell r="W791">
            <v>38.799999999999997</v>
          </cell>
          <cell r="X791">
            <v>76.3</v>
          </cell>
          <cell r="Y791">
            <v>25.4</v>
          </cell>
          <cell r="Z791">
            <v>34.799999999999997</v>
          </cell>
          <cell r="AA791">
            <v>22</v>
          </cell>
          <cell r="AB791">
            <v>9.3696491500000008</v>
          </cell>
          <cell r="AC791">
            <v>0.91739075000000003</v>
          </cell>
          <cell r="AD791">
            <v>243.47</v>
          </cell>
          <cell r="AE791">
            <v>51.116192179999999</v>
          </cell>
          <cell r="AF791">
            <v>69.471900000000005</v>
          </cell>
          <cell r="AG791">
            <v>0.22877439095282354</v>
          </cell>
          <cell r="AH791">
            <v>12.3</v>
          </cell>
          <cell r="AI791">
            <v>40410</v>
          </cell>
          <cell r="AJ791">
            <v>9</v>
          </cell>
        </row>
        <row r="792">
          <cell r="A792" t="str">
            <v>1314</v>
          </cell>
          <cell r="B792" t="str">
            <v>131400801</v>
          </cell>
          <cell r="C792" t="str">
            <v>330</v>
          </cell>
          <cell r="D792" t="str">
            <v>1314008</v>
          </cell>
          <cell r="E792" t="str">
            <v>1310</v>
          </cell>
          <cell r="F792" t="str">
            <v>13</v>
          </cell>
          <cell r="G792">
            <v>502.08702400999999</v>
          </cell>
          <cell r="H792">
            <v>511.04362405000001</v>
          </cell>
          <cell r="I792">
            <v>506.99457321</v>
          </cell>
          <cell r="J792">
            <v>29.87012987</v>
          </cell>
          <cell r="K792">
            <v>14.255765200000003</v>
          </cell>
          <cell r="L792">
            <v>8.5950797300000001</v>
          </cell>
          <cell r="M792">
            <v>9.6509795599999997</v>
          </cell>
          <cell r="N792">
            <v>14.777806559999998</v>
          </cell>
          <cell r="O792">
            <v>46.003</v>
          </cell>
          <cell r="P792">
            <v>11.57824493</v>
          </cell>
          <cell r="Q792">
            <v>74.7</v>
          </cell>
          <cell r="R792">
            <v>43.830017349999999</v>
          </cell>
          <cell r="S792">
            <v>20.2</v>
          </cell>
          <cell r="T792">
            <v>9.3547869800000001</v>
          </cell>
          <cell r="U792">
            <v>9.2313187800000005</v>
          </cell>
          <cell r="V792">
            <v>9.2861896799999997</v>
          </cell>
          <cell r="W792">
            <v>38.799999999999997</v>
          </cell>
          <cell r="X792">
            <v>76.3</v>
          </cell>
          <cell r="Y792">
            <v>25.4</v>
          </cell>
          <cell r="Z792">
            <v>34.799999999999997</v>
          </cell>
          <cell r="AA792">
            <v>22</v>
          </cell>
          <cell r="AB792">
            <v>9.0364630600000009</v>
          </cell>
          <cell r="AC792">
            <v>0.82140303000000014</v>
          </cell>
          <cell r="AD792">
            <v>243.47</v>
          </cell>
          <cell r="AE792">
            <v>51.116192179999999</v>
          </cell>
          <cell r="AF792">
            <v>69.471900000000005</v>
          </cell>
          <cell r="AG792">
            <v>0.22113338549927378</v>
          </cell>
          <cell r="AH792">
            <v>12.3</v>
          </cell>
          <cell r="AI792">
            <v>40410</v>
          </cell>
          <cell r="AJ792">
            <v>9</v>
          </cell>
        </row>
        <row r="793">
          <cell r="A793" t="str">
            <v>1314</v>
          </cell>
          <cell r="B793" t="str">
            <v>131401101</v>
          </cell>
          <cell r="D793" t="str">
            <v>1314011</v>
          </cell>
          <cell r="E793" t="str">
            <v>1310</v>
          </cell>
          <cell r="F793" t="str">
            <v>13</v>
          </cell>
          <cell r="G793">
            <v>502.08702400999999</v>
          </cell>
          <cell r="H793">
            <v>511.04362405000001</v>
          </cell>
          <cell r="I793">
            <v>506.99457321</v>
          </cell>
          <cell r="J793">
            <v>29.87012987</v>
          </cell>
          <cell r="K793">
            <v>14.255765200000003</v>
          </cell>
          <cell r="L793">
            <v>7.9547233300000002</v>
          </cell>
          <cell r="M793">
            <v>10.08572577</v>
          </cell>
          <cell r="N793">
            <v>14.777806559999998</v>
          </cell>
          <cell r="O793">
            <v>46.003</v>
          </cell>
          <cell r="P793">
            <v>11.225243389999999</v>
          </cell>
          <cell r="Q793">
            <v>74.7</v>
          </cell>
          <cell r="R793">
            <v>43.830017349999999</v>
          </cell>
          <cell r="S793">
            <v>20.2</v>
          </cell>
          <cell r="T793">
            <v>9.3664890500000002</v>
          </cell>
          <cell r="U793">
            <v>8.9999896400000008</v>
          </cell>
          <cell r="V793">
            <v>8.9384004099999999</v>
          </cell>
          <cell r="W793">
            <v>38.799999999999997</v>
          </cell>
          <cell r="X793">
            <v>76.3</v>
          </cell>
          <cell r="Y793">
            <v>25.4</v>
          </cell>
          <cell r="Z793">
            <v>34.799999999999997</v>
          </cell>
          <cell r="AA793">
            <v>22</v>
          </cell>
          <cell r="AB793">
            <v>8.6939995700000008</v>
          </cell>
          <cell r="AC793">
            <v>0.91186006000000008</v>
          </cell>
          <cell r="AD793">
            <v>243.47</v>
          </cell>
          <cell r="AE793">
            <v>51.116192179999999</v>
          </cell>
          <cell r="AF793">
            <v>69.471900000000005</v>
          </cell>
          <cell r="AG793">
            <v>0.24424572273798031</v>
          </cell>
          <cell r="AH793">
            <v>12.3</v>
          </cell>
          <cell r="AI793">
            <v>40410</v>
          </cell>
          <cell r="AJ793">
            <v>9</v>
          </cell>
        </row>
        <row r="794">
          <cell r="A794" t="str">
            <v>1314</v>
          </cell>
          <cell r="B794" t="str">
            <v>131401201</v>
          </cell>
          <cell r="C794" t="str">
            <v>330</v>
          </cell>
          <cell r="D794" t="str">
            <v>1314012</v>
          </cell>
          <cell r="E794" t="str">
            <v>1310</v>
          </cell>
          <cell r="F794" t="str">
            <v>13</v>
          </cell>
          <cell r="G794">
            <v>502.08702400999999</v>
          </cell>
          <cell r="H794">
            <v>511.04362405000001</v>
          </cell>
          <cell r="I794">
            <v>506.99457321</v>
          </cell>
          <cell r="J794">
            <v>29.87012987</v>
          </cell>
          <cell r="K794">
            <v>14.255765200000003</v>
          </cell>
          <cell r="L794">
            <v>9.1909536599999999</v>
          </cell>
          <cell r="M794">
            <v>9.9935110599999994</v>
          </cell>
          <cell r="N794">
            <v>14.777806559999998</v>
          </cell>
          <cell r="O794">
            <v>46.003</v>
          </cell>
          <cell r="P794">
            <v>11.59922242</v>
          </cell>
          <cell r="Q794">
            <v>74.7</v>
          </cell>
          <cell r="R794">
            <v>43.830017349999999</v>
          </cell>
          <cell r="S794">
            <v>20.2</v>
          </cell>
          <cell r="T794">
            <v>9.5865139799999994</v>
          </cell>
          <cell r="U794">
            <v>9.7862793499999992</v>
          </cell>
          <cell r="V794">
            <v>9.467924</v>
          </cell>
          <cell r="W794">
            <v>38.799999999999997</v>
          </cell>
          <cell r="X794">
            <v>76.3</v>
          </cell>
          <cell r="Y794">
            <v>25.4</v>
          </cell>
          <cell r="Z794">
            <v>34.799999999999997</v>
          </cell>
          <cell r="AA794">
            <v>22</v>
          </cell>
          <cell r="AB794">
            <v>9.8212466000000003</v>
          </cell>
          <cell r="AC794">
            <v>0.50669827999999995</v>
          </cell>
          <cell r="AD794">
            <v>243.47</v>
          </cell>
          <cell r="AE794">
            <v>51.116192179999999</v>
          </cell>
          <cell r="AF794">
            <v>69.471900000000005</v>
          </cell>
          <cell r="AG794">
            <v>0.22986001376259874</v>
          </cell>
          <cell r="AH794">
            <v>12.3</v>
          </cell>
          <cell r="AI794">
            <v>40410</v>
          </cell>
          <cell r="AJ794">
            <v>9</v>
          </cell>
        </row>
        <row r="795">
          <cell r="A795" t="str">
            <v>1314</v>
          </cell>
          <cell r="B795" t="str">
            <v>131401301</v>
          </cell>
          <cell r="C795" t="str">
            <v>330</v>
          </cell>
          <cell r="D795" t="str">
            <v>1314013</v>
          </cell>
          <cell r="E795" t="str">
            <v>1310</v>
          </cell>
          <cell r="F795" t="str">
            <v>13</v>
          </cell>
          <cell r="G795">
            <v>502.08702400999999</v>
          </cell>
          <cell r="H795">
            <v>511.04362405000001</v>
          </cell>
          <cell r="I795">
            <v>506.99457321</v>
          </cell>
          <cell r="J795">
            <v>29.87012987</v>
          </cell>
          <cell r="K795">
            <v>14.255765200000003</v>
          </cell>
          <cell r="L795">
            <v>7.4454175600000001</v>
          </cell>
          <cell r="M795">
            <v>8.6828771099999997</v>
          </cell>
          <cell r="N795">
            <v>14.777806559999998</v>
          </cell>
          <cell r="O795">
            <v>46.003</v>
          </cell>
          <cell r="P795">
            <v>11.630708500000001</v>
          </cell>
          <cell r="Q795">
            <v>74.7</v>
          </cell>
          <cell r="R795">
            <v>43.830017349999999</v>
          </cell>
          <cell r="S795">
            <v>20.2</v>
          </cell>
          <cell r="T795">
            <v>8.6828771099999997</v>
          </cell>
          <cell r="U795">
            <v>8.3793094799999999</v>
          </cell>
          <cell r="V795">
            <v>8.6828771099999997</v>
          </cell>
          <cell r="W795">
            <v>38.799999999999997</v>
          </cell>
          <cell r="X795">
            <v>76.3</v>
          </cell>
          <cell r="Y795">
            <v>25.4</v>
          </cell>
          <cell r="Z795">
            <v>34.799999999999997</v>
          </cell>
          <cell r="AA795">
            <v>22</v>
          </cell>
          <cell r="AB795">
            <v>8.6828771099999997</v>
          </cell>
          <cell r="AC795">
            <v>0.98621890000000012</v>
          </cell>
          <cell r="AD795">
            <v>243.47</v>
          </cell>
          <cell r="AE795">
            <v>51.116192179999999</v>
          </cell>
          <cell r="AF795">
            <v>69.471900000000005</v>
          </cell>
          <cell r="AG795">
            <v>0.22529673695452127</v>
          </cell>
          <cell r="AH795">
            <v>12.3</v>
          </cell>
          <cell r="AI795">
            <v>40410</v>
          </cell>
          <cell r="AJ795">
            <v>9</v>
          </cell>
        </row>
        <row r="796">
          <cell r="A796" t="str">
            <v>1314</v>
          </cell>
          <cell r="B796" t="str">
            <v>131401401</v>
          </cell>
          <cell r="C796" t="str">
            <v>330</v>
          </cell>
          <cell r="D796" t="str">
            <v>1314014</v>
          </cell>
          <cell r="E796" t="str">
            <v>1310</v>
          </cell>
          <cell r="F796" t="str">
            <v>13</v>
          </cell>
          <cell r="G796">
            <v>502.08702400999999</v>
          </cell>
          <cell r="H796">
            <v>511.04362405000001</v>
          </cell>
          <cell r="I796">
            <v>506.99457321</v>
          </cell>
          <cell r="J796">
            <v>29.87012987</v>
          </cell>
          <cell r="K796">
            <v>14.255765200000003</v>
          </cell>
          <cell r="L796">
            <v>7.3225104299999995</v>
          </cell>
          <cell r="M796">
            <v>7.5796788199999998</v>
          </cell>
          <cell r="N796">
            <v>14.777806559999998</v>
          </cell>
          <cell r="O796">
            <v>46.003</v>
          </cell>
          <cell r="P796">
            <v>11.630708500000001</v>
          </cell>
          <cell r="Q796">
            <v>74.7</v>
          </cell>
          <cell r="R796">
            <v>43.830017349999999</v>
          </cell>
          <cell r="S796">
            <v>20.2</v>
          </cell>
          <cell r="T796">
            <v>7.5796788199999998</v>
          </cell>
          <cell r="U796">
            <v>7.1762545299999996</v>
          </cell>
          <cell r="V796">
            <v>7.5730172600000003</v>
          </cell>
          <cell r="W796">
            <v>38.799999999999997</v>
          </cell>
          <cell r="X796">
            <v>76.3</v>
          </cell>
          <cell r="Y796">
            <v>25.4</v>
          </cell>
          <cell r="Z796">
            <v>34.799999999999997</v>
          </cell>
          <cell r="AA796">
            <v>22</v>
          </cell>
          <cell r="AB796">
            <v>7.5796788199999998</v>
          </cell>
          <cell r="AC796">
            <v>0.97435910999999997</v>
          </cell>
          <cell r="AD796">
            <v>243.47</v>
          </cell>
          <cell r="AE796">
            <v>51.116192179999999</v>
          </cell>
          <cell r="AF796">
            <v>69.471900000000005</v>
          </cell>
          <cell r="AG796">
            <v>0.19349534730011439</v>
          </cell>
          <cell r="AH796">
            <v>12.3</v>
          </cell>
          <cell r="AI796">
            <v>40410</v>
          </cell>
          <cell r="AJ796">
            <v>9</v>
          </cell>
        </row>
        <row r="797">
          <cell r="A797" t="str">
            <v>1314</v>
          </cell>
          <cell r="B797" t="str">
            <v>131401501</v>
          </cell>
          <cell r="C797" t="str">
            <v>330</v>
          </cell>
          <cell r="D797" t="str">
            <v>1314015</v>
          </cell>
          <cell r="E797" t="str">
            <v>1310</v>
          </cell>
          <cell r="F797" t="str">
            <v>13</v>
          </cell>
          <cell r="G797">
            <v>502.08702400999999</v>
          </cell>
          <cell r="H797">
            <v>511.04362405000001</v>
          </cell>
          <cell r="I797">
            <v>506.99457321</v>
          </cell>
          <cell r="J797">
            <v>29.87012987</v>
          </cell>
          <cell r="K797">
            <v>14.255765200000003</v>
          </cell>
          <cell r="L797">
            <v>7.5169772199999993</v>
          </cell>
          <cell r="M797">
            <v>9.3847137600000003</v>
          </cell>
          <cell r="N797">
            <v>14.777806559999998</v>
          </cell>
          <cell r="O797">
            <v>46.003</v>
          </cell>
          <cell r="P797">
            <v>11.630708500000001</v>
          </cell>
          <cell r="Q797">
            <v>74.7</v>
          </cell>
          <cell r="R797">
            <v>43.830017349999999</v>
          </cell>
          <cell r="S797">
            <v>20.2</v>
          </cell>
          <cell r="T797">
            <v>9.3847137600000003</v>
          </cell>
          <cell r="U797">
            <v>8.8155184200000001</v>
          </cell>
          <cell r="V797">
            <v>8.8155184200000001</v>
          </cell>
          <cell r="W797">
            <v>38.799999999999997</v>
          </cell>
          <cell r="X797">
            <v>76.3</v>
          </cell>
          <cell r="Y797">
            <v>25.4</v>
          </cell>
          <cell r="Z797">
            <v>34.799999999999997</v>
          </cell>
          <cell r="AA797">
            <v>22</v>
          </cell>
          <cell r="AB797">
            <v>9.0909936099999999</v>
          </cell>
          <cell r="AC797">
            <v>0.97961631000000016</v>
          </cell>
          <cell r="AD797">
            <v>243.47</v>
          </cell>
          <cell r="AE797">
            <v>51.116192179999999</v>
          </cell>
          <cell r="AF797">
            <v>69.471900000000005</v>
          </cell>
          <cell r="AG797">
            <v>0.18317184735260642</v>
          </cell>
          <cell r="AH797">
            <v>12.3</v>
          </cell>
          <cell r="AI797">
            <v>40410</v>
          </cell>
          <cell r="AJ797">
            <v>9</v>
          </cell>
        </row>
        <row r="798">
          <cell r="A798" t="str">
            <v>1314</v>
          </cell>
          <cell r="B798" t="str">
            <v>131401601</v>
          </cell>
          <cell r="D798" t="str">
            <v>1314016</v>
          </cell>
          <cell r="E798" t="str">
            <v>1310</v>
          </cell>
          <cell r="F798" t="str">
            <v>13</v>
          </cell>
          <cell r="G798">
            <v>502.08702400999999</v>
          </cell>
          <cell r="H798">
            <v>511.04362405000001</v>
          </cell>
          <cell r="I798">
            <v>506.99457321</v>
          </cell>
          <cell r="J798">
            <v>29.87012987</v>
          </cell>
          <cell r="K798">
            <v>14.255765200000003</v>
          </cell>
          <cell r="L798">
            <v>9.7683548800000004</v>
          </cell>
          <cell r="M798">
            <v>10.961399370000001</v>
          </cell>
          <cell r="N798">
            <v>14.777806559999998</v>
          </cell>
          <cell r="O798">
            <v>46.003</v>
          </cell>
          <cell r="P798">
            <v>11.47428858</v>
          </cell>
          <cell r="Q798">
            <v>74.7</v>
          </cell>
          <cell r="R798">
            <v>43.830017349999999</v>
          </cell>
          <cell r="S798">
            <v>20.2</v>
          </cell>
          <cell r="T798">
            <v>10.134440529999999</v>
          </cell>
          <cell r="U798">
            <v>10.000024249999999</v>
          </cell>
          <cell r="V798">
            <v>9.9875069599999993</v>
          </cell>
          <cell r="W798">
            <v>38.799999999999997</v>
          </cell>
          <cell r="X798">
            <v>76.3</v>
          </cell>
          <cell r="Y798">
            <v>25.4</v>
          </cell>
          <cell r="Z798">
            <v>34.799999999999997</v>
          </cell>
          <cell r="AA798">
            <v>22</v>
          </cell>
          <cell r="AB798">
            <v>10.37333492</v>
          </cell>
          <cell r="AC798">
            <v>0</v>
          </cell>
          <cell r="AD798">
            <v>243.47</v>
          </cell>
          <cell r="AE798">
            <v>51.116192179999999</v>
          </cell>
          <cell r="AF798">
            <v>69.502049889999995</v>
          </cell>
          <cell r="AG798">
            <v>0.22543464730836305</v>
          </cell>
          <cell r="AH798">
            <v>12.3</v>
          </cell>
          <cell r="AI798">
            <v>40410</v>
          </cell>
          <cell r="AJ798">
            <v>9</v>
          </cell>
        </row>
        <row r="799">
          <cell r="A799" t="str">
            <v>1314</v>
          </cell>
          <cell r="B799" t="str">
            <v>131401701</v>
          </cell>
          <cell r="D799" t="str">
            <v>1314017</v>
          </cell>
          <cell r="E799" t="str">
            <v>1310</v>
          </cell>
          <cell r="F799" t="str">
            <v>13</v>
          </cell>
          <cell r="G799">
            <v>502.08702400999999</v>
          </cell>
          <cell r="H799">
            <v>511.04362405000001</v>
          </cell>
          <cell r="I799">
            <v>506.99457321</v>
          </cell>
          <cell r="J799">
            <v>29.87012987</v>
          </cell>
          <cell r="K799">
            <v>14.255765200000003</v>
          </cell>
          <cell r="L799">
            <v>7.4151751099999998</v>
          </cell>
          <cell r="M799">
            <v>10.126631100000001</v>
          </cell>
          <cell r="N799">
            <v>14.777806559999998</v>
          </cell>
          <cell r="O799">
            <v>46.003</v>
          </cell>
          <cell r="P799">
            <v>11.227800119999999</v>
          </cell>
          <cell r="Q799">
            <v>74.7</v>
          </cell>
          <cell r="R799">
            <v>43.830017349999999</v>
          </cell>
          <cell r="S799">
            <v>20.2</v>
          </cell>
          <cell r="T799">
            <v>7.6815603600000006</v>
          </cell>
          <cell r="U799">
            <v>7.4719320800000002</v>
          </cell>
          <cell r="V799">
            <v>7.4860526199999997</v>
          </cell>
          <cell r="W799">
            <v>38.799999999999997</v>
          </cell>
          <cell r="X799">
            <v>76.3</v>
          </cell>
          <cell r="Y799">
            <v>25.4</v>
          </cell>
          <cell r="Z799">
            <v>34.799999999999997</v>
          </cell>
          <cell r="AA799">
            <v>22</v>
          </cell>
          <cell r="AB799">
            <v>7.449498010000001</v>
          </cell>
          <cell r="AC799">
            <v>1</v>
          </cell>
          <cell r="AD799">
            <v>243.47</v>
          </cell>
          <cell r="AE799">
            <v>51.116192179999999</v>
          </cell>
          <cell r="AF799">
            <v>69.471900000000005</v>
          </cell>
          <cell r="AG799">
            <v>0.22581479646737312</v>
          </cell>
          <cell r="AH799">
            <v>12.3</v>
          </cell>
          <cell r="AI799">
            <v>40410</v>
          </cell>
          <cell r="AJ799">
            <v>9</v>
          </cell>
        </row>
        <row r="800">
          <cell r="A800" t="str">
            <v>1314</v>
          </cell>
          <cell r="B800" t="str">
            <v>131401801</v>
          </cell>
          <cell r="D800" t="str">
            <v>1314018</v>
          </cell>
          <cell r="E800" t="str">
            <v>1310</v>
          </cell>
          <cell r="F800" t="str">
            <v>13</v>
          </cell>
          <cell r="G800">
            <v>502.08702400999999</v>
          </cell>
          <cell r="H800">
            <v>511.04362405000001</v>
          </cell>
          <cell r="I800">
            <v>506.99457321</v>
          </cell>
          <cell r="J800">
            <v>29.87012987</v>
          </cell>
          <cell r="K800">
            <v>14.255765200000003</v>
          </cell>
          <cell r="L800">
            <v>9.0065091299999995</v>
          </cell>
          <cell r="M800">
            <v>11.225243389999999</v>
          </cell>
          <cell r="N800">
            <v>14.777806559999998</v>
          </cell>
          <cell r="O800">
            <v>46.003</v>
          </cell>
          <cell r="P800">
            <v>11.249337450000001</v>
          </cell>
          <cell r="Q800">
            <v>74.7</v>
          </cell>
          <cell r="R800">
            <v>43.830017349999999</v>
          </cell>
          <cell r="S800">
            <v>20.2</v>
          </cell>
          <cell r="T800">
            <v>9.9433811199999997</v>
          </cell>
          <cell r="U800">
            <v>9.9250044000000006</v>
          </cell>
          <cell r="V800">
            <v>9.91857319</v>
          </cell>
          <cell r="W800">
            <v>38.799999999999997</v>
          </cell>
          <cell r="X800">
            <v>76.3</v>
          </cell>
          <cell r="Y800">
            <v>25.4</v>
          </cell>
          <cell r="Z800">
            <v>34.799999999999997</v>
          </cell>
          <cell r="AA800">
            <v>22</v>
          </cell>
          <cell r="AB800">
            <v>10.24937957</v>
          </cell>
          <cell r="AC800">
            <v>0.36912119999999998</v>
          </cell>
          <cell r="AD800">
            <v>243.47</v>
          </cell>
          <cell r="AE800">
            <v>51.116192179999999</v>
          </cell>
          <cell r="AF800">
            <v>69.471900000000005</v>
          </cell>
          <cell r="AG800">
            <v>0.22909345228912342</v>
          </cell>
          <cell r="AH800">
            <v>12.3</v>
          </cell>
          <cell r="AI800">
            <v>40410</v>
          </cell>
          <cell r="AJ800">
            <v>9</v>
          </cell>
        </row>
        <row r="801">
          <cell r="A801" t="str">
            <v>1314</v>
          </cell>
          <cell r="B801" t="str">
            <v>131401901</v>
          </cell>
          <cell r="D801" t="str">
            <v>1314019</v>
          </cell>
          <cell r="E801" t="str">
            <v>1310</v>
          </cell>
          <cell r="F801" t="str">
            <v>13</v>
          </cell>
          <cell r="G801">
            <v>502.08702400999999</v>
          </cell>
          <cell r="H801">
            <v>511.04362405000001</v>
          </cell>
          <cell r="I801">
            <v>506.99457321</v>
          </cell>
          <cell r="J801">
            <v>29.87012987</v>
          </cell>
          <cell r="K801">
            <v>14.255765200000003</v>
          </cell>
          <cell r="L801">
            <v>7.2225660200000004</v>
          </cell>
          <cell r="M801">
            <v>11.225243389999999</v>
          </cell>
          <cell r="N801">
            <v>14.777806559999998</v>
          </cell>
          <cell r="O801">
            <v>46.003</v>
          </cell>
          <cell r="P801">
            <v>11.225243389999999</v>
          </cell>
          <cell r="Q801">
            <v>74.7</v>
          </cell>
          <cell r="R801">
            <v>43.830017349999999</v>
          </cell>
          <cell r="S801">
            <v>20.2</v>
          </cell>
          <cell r="T801">
            <v>9.8389490300000002</v>
          </cell>
          <cell r="U801">
            <v>9.8389490300000002</v>
          </cell>
          <cell r="V801">
            <v>9.8389490300000002</v>
          </cell>
          <cell r="W801">
            <v>38.799999999999997</v>
          </cell>
          <cell r="X801">
            <v>76.3</v>
          </cell>
          <cell r="Y801">
            <v>25.4</v>
          </cell>
          <cell r="Z801">
            <v>34.799999999999997</v>
          </cell>
          <cell r="AA801">
            <v>22</v>
          </cell>
          <cell r="AB801">
            <v>9.9641121699999999</v>
          </cell>
          <cell r="AC801">
            <v>1</v>
          </cell>
          <cell r="AD801">
            <v>243.47</v>
          </cell>
          <cell r="AE801">
            <v>51.116192179999999</v>
          </cell>
          <cell r="AF801">
            <v>69.471900000000005</v>
          </cell>
          <cell r="AG801">
            <v>0.22935710881070803</v>
          </cell>
          <cell r="AH801">
            <v>12.3</v>
          </cell>
          <cell r="AI801">
            <v>40410</v>
          </cell>
          <cell r="AJ801">
            <v>9</v>
          </cell>
        </row>
        <row r="802">
          <cell r="A802" t="str">
            <v>1314</v>
          </cell>
          <cell r="B802" t="str">
            <v>131402101</v>
          </cell>
          <cell r="D802" t="str">
            <v>1314021</v>
          </cell>
          <cell r="E802" t="str">
            <v>1310</v>
          </cell>
          <cell r="F802" t="str">
            <v>13</v>
          </cell>
          <cell r="G802">
            <v>502.08702400999999</v>
          </cell>
          <cell r="H802">
            <v>511.04362405000001</v>
          </cell>
          <cell r="I802">
            <v>506.99457321</v>
          </cell>
          <cell r="J802">
            <v>29.87012987</v>
          </cell>
          <cell r="K802">
            <v>14.255765200000003</v>
          </cell>
          <cell r="L802">
            <v>9.6460760000000008</v>
          </cell>
          <cell r="M802">
            <v>11.164983700000001</v>
          </cell>
          <cell r="N802">
            <v>14.777806559999998</v>
          </cell>
          <cell r="O802">
            <v>46.003</v>
          </cell>
          <cell r="P802">
            <v>11.146301190000001</v>
          </cell>
          <cell r="Q802">
            <v>74.7</v>
          </cell>
          <cell r="R802">
            <v>43.830017349999999</v>
          </cell>
          <cell r="S802">
            <v>20.2</v>
          </cell>
          <cell r="T802">
            <v>10.47039101</v>
          </cell>
          <cell r="U802">
            <v>10.232467509999999</v>
          </cell>
          <cell r="V802">
            <v>10.325678659999999</v>
          </cell>
          <cell r="W802">
            <v>38.799999999999997</v>
          </cell>
          <cell r="X802">
            <v>76.3</v>
          </cell>
          <cell r="Y802">
            <v>25.4</v>
          </cell>
          <cell r="Z802">
            <v>34.799999999999997</v>
          </cell>
          <cell r="AA802">
            <v>22</v>
          </cell>
          <cell r="AB802">
            <v>10.71326155</v>
          </cell>
          <cell r="AC802">
            <v>7.1969519999999995E-2</v>
          </cell>
          <cell r="AD802">
            <v>243.47</v>
          </cell>
          <cell r="AE802">
            <v>51.116192179999999</v>
          </cell>
          <cell r="AF802">
            <v>69.466382640000006</v>
          </cell>
          <cell r="AG802">
            <v>0.24888270481769373</v>
          </cell>
          <cell r="AH802">
            <v>12.3</v>
          </cell>
          <cell r="AI802">
            <v>40410</v>
          </cell>
          <cell r="AJ802">
            <v>9</v>
          </cell>
        </row>
        <row r="803">
          <cell r="A803" t="str">
            <v>1314</v>
          </cell>
          <cell r="B803" t="str">
            <v>131402201</v>
          </cell>
          <cell r="D803" t="str">
            <v>1314022</v>
          </cell>
          <cell r="E803" t="str">
            <v>1310</v>
          </cell>
          <cell r="F803" t="str">
            <v>13</v>
          </cell>
          <cell r="G803">
            <v>502.08702400999999</v>
          </cell>
          <cell r="H803">
            <v>511.04362405000001</v>
          </cell>
          <cell r="I803">
            <v>506.99457321</v>
          </cell>
          <cell r="J803">
            <v>29.87012987</v>
          </cell>
          <cell r="K803">
            <v>14.255765200000003</v>
          </cell>
          <cell r="L803">
            <v>7.2145044100000009</v>
          </cell>
          <cell r="M803">
            <v>11.225243389999999</v>
          </cell>
          <cell r="N803">
            <v>14.777806559999998</v>
          </cell>
          <cell r="O803">
            <v>46.003</v>
          </cell>
          <cell r="P803">
            <v>11.225243389999999</v>
          </cell>
          <cell r="Q803">
            <v>74.7</v>
          </cell>
          <cell r="R803">
            <v>43.830017349999999</v>
          </cell>
          <cell r="S803">
            <v>20.2</v>
          </cell>
          <cell r="T803">
            <v>7.2527624199999989</v>
          </cell>
          <cell r="U803">
            <v>7.2145044100000009</v>
          </cell>
          <cell r="V803">
            <v>7.2527624199999989</v>
          </cell>
          <cell r="W803">
            <v>38.799999999999997</v>
          </cell>
          <cell r="X803">
            <v>76.3</v>
          </cell>
          <cell r="Y803">
            <v>25.4</v>
          </cell>
          <cell r="Z803">
            <v>34.799999999999997</v>
          </cell>
          <cell r="AA803">
            <v>22</v>
          </cell>
          <cell r="AB803">
            <v>10.741816740000001</v>
          </cell>
          <cell r="AC803">
            <v>1</v>
          </cell>
          <cell r="AD803">
            <v>243.47</v>
          </cell>
          <cell r="AE803">
            <v>51.116192179999999</v>
          </cell>
          <cell r="AF803">
            <v>69.471900000000005</v>
          </cell>
          <cell r="AG803">
            <v>0.19719065576435121</v>
          </cell>
          <cell r="AH803">
            <v>12.3</v>
          </cell>
          <cell r="AI803">
            <v>40410</v>
          </cell>
          <cell r="AJ803">
            <v>9</v>
          </cell>
        </row>
        <row r="804">
          <cell r="A804" t="str">
            <v>1314</v>
          </cell>
          <cell r="B804" t="str">
            <v>131402501</v>
          </cell>
          <cell r="D804" t="str">
            <v>1314025</v>
          </cell>
          <cell r="E804" t="str">
            <v>1310</v>
          </cell>
          <cell r="F804" t="str">
            <v>13</v>
          </cell>
          <cell r="G804">
            <v>502.08702400999999</v>
          </cell>
          <cell r="H804">
            <v>511.04362405000001</v>
          </cell>
          <cell r="I804">
            <v>506.99457321</v>
          </cell>
          <cell r="J804">
            <v>29.87012987</v>
          </cell>
          <cell r="K804">
            <v>14.255765200000003</v>
          </cell>
          <cell r="L804">
            <v>8.4242003200000006</v>
          </cell>
          <cell r="M804">
            <v>10.497946349999999</v>
          </cell>
          <cell r="N804">
            <v>14.777806559999998</v>
          </cell>
          <cell r="O804">
            <v>46.003</v>
          </cell>
          <cell r="P804">
            <v>10.81977828</v>
          </cell>
          <cell r="Q804">
            <v>74.7</v>
          </cell>
          <cell r="R804">
            <v>43.830017349999999</v>
          </cell>
          <cell r="S804">
            <v>20.2</v>
          </cell>
          <cell r="T804">
            <v>10.086725360000001</v>
          </cell>
          <cell r="U804">
            <v>9.6084451299999998</v>
          </cell>
          <cell r="V804">
            <v>9.6176704100000006</v>
          </cell>
          <cell r="W804">
            <v>38.799999999999997</v>
          </cell>
          <cell r="X804">
            <v>76.3</v>
          </cell>
          <cell r="Y804">
            <v>25.4</v>
          </cell>
          <cell r="Z804">
            <v>34.799999999999997</v>
          </cell>
          <cell r="AA804">
            <v>22</v>
          </cell>
          <cell r="AB804">
            <v>10.36998504</v>
          </cell>
          <cell r="AC804">
            <v>0.43594434999999992</v>
          </cell>
          <cell r="AD804">
            <v>243.47</v>
          </cell>
          <cell r="AE804">
            <v>51.116192179999999</v>
          </cell>
          <cell r="AF804">
            <v>73.732630310000005</v>
          </cell>
          <cell r="AG804">
            <v>0.21668172133086316</v>
          </cell>
          <cell r="AH804">
            <v>12.3</v>
          </cell>
          <cell r="AI804">
            <v>40410</v>
          </cell>
          <cell r="AJ804">
            <v>9</v>
          </cell>
        </row>
        <row r="805">
          <cell r="A805" t="str">
            <v>1315</v>
          </cell>
          <cell r="B805" t="str">
            <v>131500101</v>
          </cell>
          <cell r="D805" t="str">
            <v>1315001</v>
          </cell>
          <cell r="E805" t="str">
            <v>1310</v>
          </cell>
          <cell r="F805" t="str">
            <v>13</v>
          </cell>
          <cell r="G805">
            <v>502.08702400999999</v>
          </cell>
          <cell r="H805">
            <v>511.04362405000001</v>
          </cell>
          <cell r="I805">
            <v>506.99457321</v>
          </cell>
          <cell r="J805">
            <v>29.87012987</v>
          </cell>
          <cell r="K805">
            <v>14.255765200000003</v>
          </cell>
          <cell r="L805">
            <v>8.5043105699999995</v>
          </cell>
          <cell r="M805">
            <v>9.0992970700000004</v>
          </cell>
          <cell r="N805">
            <v>14.777806559999998</v>
          </cell>
          <cell r="O805">
            <v>46.003</v>
          </cell>
          <cell r="P805">
            <v>10.6320984</v>
          </cell>
          <cell r="Q805">
            <v>74.7</v>
          </cell>
          <cell r="R805">
            <v>43.830017349999999</v>
          </cell>
          <cell r="S805">
            <v>20.2</v>
          </cell>
          <cell r="T805">
            <v>9.1732613599999997</v>
          </cell>
          <cell r="U805">
            <v>8.5636950299999999</v>
          </cell>
          <cell r="V805">
            <v>8.7861510500000009</v>
          </cell>
          <cell r="W805">
            <v>38.799999999999997</v>
          </cell>
          <cell r="X805">
            <v>76.3</v>
          </cell>
          <cell r="Y805">
            <v>25.4</v>
          </cell>
          <cell r="Z805">
            <v>34.799999999999997</v>
          </cell>
          <cell r="AA805">
            <v>22</v>
          </cell>
          <cell r="AB805">
            <v>8.8395665000000001</v>
          </cell>
          <cell r="AC805">
            <v>0.76402166000000005</v>
          </cell>
          <cell r="AD805">
            <v>243.47</v>
          </cell>
          <cell r="AE805">
            <v>51.116192179999999</v>
          </cell>
          <cell r="AF805">
            <v>75.442475369999997</v>
          </cell>
          <cell r="AG805">
            <v>0.18637793128505725</v>
          </cell>
          <cell r="AH805">
            <v>12.3</v>
          </cell>
          <cell r="AI805">
            <v>40410</v>
          </cell>
          <cell r="AJ805">
            <v>9</v>
          </cell>
        </row>
        <row r="806">
          <cell r="A806" t="str">
            <v>1315</v>
          </cell>
          <cell r="B806" t="str">
            <v>131500301</v>
          </cell>
          <cell r="D806" t="str">
            <v>1315003</v>
          </cell>
          <cell r="E806" t="str">
            <v>1310</v>
          </cell>
          <cell r="F806" t="str">
            <v>13</v>
          </cell>
          <cell r="G806">
            <v>502.08702400999999</v>
          </cell>
          <cell r="H806">
            <v>511.04362405000001</v>
          </cell>
          <cell r="I806">
            <v>506.99457321</v>
          </cell>
          <cell r="J806">
            <v>29.87012987</v>
          </cell>
          <cell r="K806">
            <v>14.255765200000003</v>
          </cell>
          <cell r="L806">
            <v>7.5406215300000001</v>
          </cell>
          <cell r="M806">
            <v>8.2550489000000002</v>
          </cell>
          <cell r="N806">
            <v>14.777806559999998</v>
          </cell>
          <cell r="O806">
            <v>46.003</v>
          </cell>
          <cell r="P806">
            <v>10.81977828</v>
          </cell>
          <cell r="Q806">
            <v>74.7</v>
          </cell>
          <cell r="R806">
            <v>43.830017349999999</v>
          </cell>
          <cell r="S806">
            <v>20.2</v>
          </cell>
          <cell r="T806">
            <v>8.2550489000000002</v>
          </cell>
          <cell r="U806">
            <v>7.7093083300000007</v>
          </cell>
          <cell r="V806">
            <v>8.5113763099999993</v>
          </cell>
          <cell r="W806">
            <v>38.799999999999997</v>
          </cell>
          <cell r="X806">
            <v>76.3</v>
          </cell>
          <cell r="Y806">
            <v>25.4</v>
          </cell>
          <cell r="Z806">
            <v>34.799999999999997</v>
          </cell>
          <cell r="AA806">
            <v>22</v>
          </cell>
          <cell r="AB806">
            <v>8.0368967700000002</v>
          </cell>
          <cell r="AC806">
            <v>0.89618228</v>
          </cell>
          <cell r="AD806">
            <v>243.47</v>
          </cell>
          <cell r="AE806">
            <v>51.116192179999999</v>
          </cell>
          <cell r="AF806">
            <v>75.456999999999994</v>
          </cell>
          <cell r="AG806">
            <v>0.20228100227481199</v>
          </cell>
          <cell r="AH806">
            <v>12.3</v>
          </cell>
          <cell r="AI806">
            <v>40410</v>
          </cell>
          <cell r="AJ806">
            <v>9</v>
          </cell>
        </row>
        <row r="807">
          <cell r="A807" t="str">
            <v>1315</v>
          </cell>
          <cell r="B807" t="str">
            <v>131500601</v>
          </cell>
          <cell r="D807" t="str">
            <v>1315006</v>
          </cell>
          <cell r="E807" t="str">
            <v>1310</v>
          </cell>
          <cell r="F807" t="str">
            <v>13</v>
          </cell>
          <cell r="G807">
            <v>502.08702400999999</v>
          </cell>
          <cell r="H807">
            <v>511.04362405000001</v>
          </cell>
          <cell r="I807">
            <v>506.99457321</v>
          </cell>
          <cell r="J807">
            <v>29.87012987</v>
          </cell>
          <cell r="K807">
            <v>14.255765200000003</v>
          </cell>
          <cell r="L807">
            <v>9.1266326200000005</v>
          </cell>
          <cell r="M807">
            <v>10.30537962</v>
          </cell>
          <cell r="N807">
            <v>14.777806559999998</v>
          </cell>
          <cell r="O807">
            <v>46.003</v>
          </cell>
          <cell r="P807">
            <v>10.378758530000001</v>
          </cell>
          <cell r="Q807">
            <v>74.7</v>
          </cell>
          <cell r="R807">
            <v>43.830017349999999</v>
          </cell>
          <cell r="S807">
            <v>20.2</v>
          </cell>
          <cell r="T807">
            <v>10.46161652</v>
          </cell>
          <cell r="U807">
            <v>9.4517952399999992</v>
          </cell>
          <cell r="V807">
            <v>9.57748037</v>
          </cell>
          <cell r="W807">
            <v>38.799999999999997</v>
          </cell>
          <cell r="X807">
            <v>76.3</v>
          </cell>
          <cell r="Y807">
            <v>25.4</v>
          </cell>
          <cell r="Z807">
            <v>34.799999999999997</v>
          </cell>
          <cell r="AA807">
            <v>22</v>
          </cell>
          <cell r="AB807">
            <v>10.41063643</v>
          </cell>
          <cell r="AC807">
            <v>0.26330384000000001</v>
          </cell>
          <cell r="AD807">
            <v>243.47</v>
          </cell>
          <cell r="AE807">
            <v>51.116192179999999</v>
          </cell>
          <cell r="AF807">
            <v>74.101070989999997</v>
          </cell>
          <cell r="AG807">
            <v>0.16039796241581272</v>
          </cell>
          <cell r="AH807">
            <v>12.3</v>
          </cell>
          <cell r="AI807">
            <v>40410</v>
          </cell>
          <cell r="AJ807">
            <v>9</v>
          </cell>
        </row>
        <row r="808">
          <cell r="A808" t="str">
            <v>1315</v>
          </cell>
          <cell r="B808" t="str">
            <v>131500801</v>
          </cell>
          <cell r="C808" t="str">
            <v>328</v>
          </cell>
          <cell r="D808" t="str">
            <v>1315008</v>
          </cell>
          <cell r="E808" t="str">
            <v>1310</v>
          </cell>
          <cell r="F808" t="str">
            <v>13</v>
          </cell>
          <cell r="G808">
            <v>502.08702400999999</v>
          </cell>
          <cell r="H808">
            <v>511.04362405000001</v>
          </cell>
          <cell r="I808">
            <v>506.99457321</v>
          </cell>
          <cell r="J808">
            <v>29.87012987</v>
          </cell>
          <cell r="K808">
            <v>14.255765200000003</v>
          </cell>
          <cell r="L808">
            <v>9.1834829199999994</v>
          </cell>
          <cell r="M808">
            <v>9.6205276499999997</v>
          </cell>
          <cell r="N808">
            <v>14.777806559999998</v>
          </cell>
          <cell r="O808">
            <v>46.003</v>
          </cell>
          <cell r="P808">
            <v>9.6838378899999995</v>
          </cell>
          <cell r="Q808">
            <v>74.7</v>
          </cell>
          <cell r="R808">
            <v>39.607449000000003</v>
          </cell>
          <cell r="S808">
            <v>20.2</v>
          </cell>
          <cell r="T808">
            <v>9.7072293300000005</v>
          </cell>
          <cell r="U808">
            <v>9.2990835799999996</v>
          </cell>
          <cell r="V808">
            <v>9.4111565099999996</v>
          </cell>
          <cell r="W808">
            <v>38.799999999999997</v>
          </cell>
          <cell r="X808">
            <v>76.3</v>
          </cell>
          <cell r="Y808">
            <v>25.4</v>
          </cell>
          <cell r="Z808">
            <v>34.799999999999997</v>
          </cell>
          <cell r="AA808">
            <v>22</v>
          </cell>
          <cell r="AB808">
            <v>9.7087492300000005</v>
          </cell>
          <cell r="AC808">
            <v>0.33389426</v>
          </cell>
          <cell r="AD808">
            <v>243.47</v>
          </cell>
          <cell r="AE808">
            <v>51.116192179999999</v>
          </cell>
          <cell r="AF808">
            <v>74.093480490000005</v>
          </cell>
          <cell r="AG808">
            <v>0.15350742697768816</v>
          </cell>
          <cell r="AH808">
            <v>12.3</v>
          </cell>
          <cell r="AI808">
            <v>40410</v>
          </cell>
          <cell r="AJ808">
            <v>9</v>
          </cell>
        </row>
        <row r="809">
          <cell r="A809" t="str">
            <v>1315</v>
          </cell>
          <cell r="B809" t="str">
            <v>131501101</v>
          </cell>
          <cell r="C809" t="str">
            <v>328</v>
          </cell>
          <cell r="D809" t="str">
            <v>1315011</v>
          </cell>
          <cell r="E809" t="str">
            <v>1310</v>
          </cell>
          <cell r="F809" t="str">
            <v>13</v>
          </cell>
          <cell r="G809">
            <v>502.08702400999999</v>
          </cell>
          <cell r="H809">
            <v>511.04362405000001</v>
          </cell>
          <cell r="I809">
            <v>506.99457321</v>
          </cell>
          <cell r="J809">
            <v>29.87012987</v>
          </cell>
          <cell r="K809">
            <v>14.255765200000003</v>
          </cell>
          <cell r="L809">
            <v>7.6024013400000001</v>
          </cell>
          <cell r="M809">
            <v>7.8998953200000006</v>
          </cell>
          <cell r="N809">
            <v>14.777806559999998</v>
          </cell>
          <cell r="O809">
            <v>46.003</v>
          </cell>
          <cell r="P809">
            <v>8.3605393800000005</v>
          </cell>
          <cell r="Q809">
            <v>74.7</v>
          </cell>
          <cell r="R809">
            <v>39.607449000000003</v>
          </cell>
          <cell r="S809">
            <v>20.2</v>
          </cell>
          <cell r="T809">
            <v>8.3735537400000002</v>
          </cell>
          <cell r="U809">
            <v>7.5411524600000011</v>
          </cell>
          <cell r="V809">
            <v>7.58680354</v>
          </cell>
          <cell r="W809">
            <v>38.799999999999997</v>
          </cell>
          <cell r="X809">
            <v>76.3</v>
          </cell>
          <cell r="Y809">
            <v>25.4</v>
          </cell>
          <cell r="Z809">
            <v>34.799999999999997</v>
          </cell>
          <cell r="AA809">
            <v>22</v>
          </cell>
          <cell r="AB809">
            <v>8.0522965000000006</v>
          </cell>
          <cell r="AC809">
            <v>0.9261861400000001</v>
          </cell>
          <cell r="AD809">
            <v>243.47</v>
          </cell>
          <cell r="AE809">
            <v>51.116192179999999</v>
          </cell>
          <cell r="AF809">
            <v>75.450266229999997</v>
          </cell>
          <cell r="AG809">
            <v>0.20626120490122077</v>
          </cell>
          <cell r="AH809">
            <v>12.3</v>
          </cell>
          <cell r="AI809">
            <v>40410</v>
          </cell>
          <cell r="AJ809">
            <v>9</v>
          </cell>
        </row>
        <row r="810">
          <cell r="A810" t="str">
            <v>1315</v>
          </cell>
          <cell r="B810" t="str">
            <v>131501201</v>
          </cell>
          <cell r="C810" t="str">
            <v>328</v>
          </cell>
          <cell r="D810" t="str">
            <v>1315012</v>
          </cell>
          <cell r="E810" t="str">
            <v>1310</v>
          </cell>
          <cell r="F810" t="str">
            <v>13</v>
          </cell>
          <cell r="G810">
            <v>502.08702400999999</v>
          </cell>
          <cell r="H810">
            <v>511.04362405000001</v>
          </cell>
          <cell r="I810">
            <v>506.99457321</v>
          </cell>
          <cell r="J810">
            <v>29.87012987</v>
          </cell>
          <cell r="K810">
            <v>14.255765200000003</v>
          </cell>
          <cell r="L810">
            <v>8.5542962800000009</v>
          </cell>
          <cell r="M810">
            <v>9.8044404000000007</v>
          </cell>
          <cell r="N810">
            <v>14.777806559999998</v>
          </cell>
          <cell r="O810">
            <v>46.003</v>
          </cell>
          <cell r="P810">
            <v>9.9947897099999992</v>
          </cell>
          <cell r="Q810">
            <v>74.7</v>
          </cell>
          <cell r="R810">
            <v>39.607449000000003</v>
          </cell>
          <cell r="S810">
            <v>20.2</v>
          </cell>
          <cell r="T810">
            <v>9.05742227</v>
          </cell>
          <cell r="U810">
            <v>8.6975127499999996</v>
          </cell>
          <cell r="V810">
            <v>9.0984027199999993</v>
          </cell>
          <cell r="W810">
            <v>38.799999999999997</v>
          </cell>
          <cell r="X810">
            <v>76.3</v>
          </cell>
          <cell r="Y810">
            <v>25.4</v>
          </cell>
          <cell r="Z810">
            <v>34.799999999999997</v>
          </cell>
          <cell r="AA810">
            <v>22</v>
          </cell>
          <cell r="AB810">
            <v>9.2624583299999994</v>
          </cell>
          <cell r="AC810">
            <v>0.75181582999999996</v>
          </cell>
          <cell r="AD810">
            <v>243.47</v>
          </cell>
          <cell r="AE810">
            <v>51.116192179999999</v>
          </cell>
          <cell r="AF810">
            <v>75.445703109999997</v>
          </cell>
          <cell r="AG810">
            <v>0.17044352711885974</v>
          </cell>
          <cell r="AH810">
            <v>12.3</v>
          </cell>
          <cell r="AI810">
            <v>40410</v>
          </cell>
          <cell r="AJ810">
            <v>9</v>
          </cell>
        </row>
        <row r="811">
          <cell r="A811" t="str">
            <v>1315</v>
          </cell>
          <cell r="B811" t="str">
            <v>131501301</v>
          </cell>
          <cell r="D811" t="str">
            <v>1315013</v>
          </cell>
          <cell r="E811" t="str">
            <v>1310</v>
          </cell>
          <cell r="F811" t="str">
            <v>13</v>
          </cell>
          <cell r="G811">
            <v>502.08702400999999</v>
          </cell>
          <cell r="H811">
            <v>511.04362405000001</v>
          </cell>
          <cell r="I811">
            <v>506.99457321</v>
          </cell>
          <cell r="J811">
            <v>29.87012987</v>
          </cell>
          <cell r="K811">
            <v>14.255765200000003</v>
          </cell>
          <cell r="L811">
            <v>8.6600806800000001</v>
          </cell>
          <cell r="M811">
            <v>10.2764639</v>
          </cell>
          <cell r="N811">
            <v>14.777806559999998</v>
          </cell>
          <cell r="O811">
            <v>46.003</v>
          </cell>
          <cell r="P811">
            <v>10.797859819999999</v>
          </cell>
          <cell r="Q811">
            <v>74.7</v>
          </cell>
          <cell r="R811">
            <v>43.830017349999999</v>
          </cell>
          <cell r="S811">
            <v>20.2</v>
          </cell>
          <cell r="T811">
            <v>9.4442260200000003</v>
          </cell>
          <cell r="U811">
            <v>8.69265796</v>
          </cell>
          <cell r="V811">
            <v>8.69265796</v>
          </cell>
          <cell r="W811">
            <v>38.799999999999997</v>
          </cell>
          <cell r="X811">
            <v>76.3</v>
          </cell>
          <cell r="Y811">
            <v>25.4</v>
          </cell>
          <cell r="Z811">
            <v>34.799999999999997</v>
          </cell>
          <cell r="AA811">
            <v>22</v>
          </cell>
          <cell r="AB811">
            <v>9.0412114100000007</v>
          </cell>
          <cell r="AC811">
            <v>1</v>
          </cell>
          <cell r="AD811">
            <v>243.47</v>
          </cell>
          <cell r="AE811">
            <v>51.116192179999999</v>
          </cell>
          <cell r="AF811">
            <v>75.433528820000006</v>
          </cell>
          <cell r="AG811">
            <v>0.16501577444729795</v>
          </cell>
          <cell r="AH811">
            <v>12.3</v>
          </cell>
          <cell r="AI811">
            <v>40410</v>
          </cell>
          <cell r="AJ811">
            <v>9</v>
          </cell>
        </row>
        <row r="812">
          <cell r="A812" t="str">
            <v>1315</v>
          </cell>
          <cell r="B812" t="str">
            <v>131501401</v>
          </cell>
          <cell r="C812" t="str">
            <v>328</v>
          </cell>
          <cell r="D812" t="str">
            <v>1315014</v>
          </cell>
          <cell r="E812" t="str">
            <v>1310</v>
          </cell>
          <cell r="F812" t="str">
            <v>13</v>
          </cell>
          <cell r="G812">
            <v>502.08702400999999</v>
          </cell>
          <cell r="H812">
            <v>511.04362405000001</v>
          </cell>
          <cell r="I812">
            <v>506.99457321</v>
          </cell>
          <cell r="J812">
            <v>29.87012987</v>
          </cell>
          <cell r="K812">
            <v>14.255765200000003</v>
          </cell>
          <cell r="L812">
            <v>7.3125534999999999</v>
          </cell>
          <cell r="M812">
            <v>9.8389490300000002</v>
          </cell>
          <cell r="N812">
            <v>14.777806559999998</v>
          </cell>
          <cell r="O812">
            <v>46.003</v>
          </cell>
          <cell r="P812">
            <v>9.9805411799999995</v>
          </cell>
          <cell r="Q812">
            <v>74.7</v>
          </cell>
          <cell r="R812">
            <v>39.607449000000003</v>
          </cell>
          <cell r="S812">
            <v>20.2</v>
          </cell>
          <cell r="T812">
            <v>7.6638772599999996</v>
          </cell>
          <cell r="U812">
            <v>7.6638772599999996</v>
          </cell>
          <cell r="V812">
            <v>9.3048320400000009</v>
          </cell>
          <cell r="W812">
            <v>38.799999999999997</v>
          </cell>
          <cell r="X812">
            <v>76.3</v>
          </cell>
          <cell r="Y812">
            <v>25.4</v>
          </cell>
          <cell r="Z812">
            <v>34.799999999999997</v>
          </cell>
          <cell r="AA812">
            <v>22</v>
          </cell>
          <cell r="AB812">
            <v>8.0304095600000007</v>
          </cell>
          <cell r="AC812">
            <v>1</v>
          </cell>
          <cell r="AD812">
            <v>243.47</v>
          </cell>
          <cell r="AE812">
            <v>51.116192179999999</v>
          </cell>
          <cell r="AF812">
            <v>75.456999999999994</v>
          </cell>
          <cell r="AG812">
            <v>0.18792444534738351</v>
          </cell>
          <cell r="AH812">
            <v>12.3</v>
          </cell>
          <cell r="AI812">
            <v>40410</v>
          </cell>
          <cell r="AJ812">
            <v>9</v>
          </cell>
        </row>
        <row r="813">
          <cell r="A813" t="str">
            <v>1315</v>
          </cell>
          <cell r="B813" t="str">
            <v>131501501</v>
          </cell>
          <cell r="C813" t="str">
            <v>328</v>
          </cell>
          <cell r="D813" t="str">
            <v>1315015</v>
          </cell>
          <cell r="E813" t="str">
            <v>1310</v>
          </cell>
          <cell r="F813" t="str">
            <v>13</v>
          </cell>
          <cell r="G813">
            <v>502.08702400999999</v>
          </cell>
          <cell r="H813">
            <v>511.04362405000001</v>
          </cell>
          <cell r="I813">
            <v>506.99457321</v>
          </cell>
          <cell r="J813">
            <v>29.87012987</v>
          </cell>
          <cell r="K813">
            <v>14.255765200000003</v>
          </cell>
          <cell r="L813">
            <v>8.0949887599999997</v>
          </cell>
          <cell r="M813">
            <v>9.0956026899999998</v>
          </cell>
          <cell r="N813">
            <v>14.777806559999998</v>
          </cell>
          <cell r="O813">
            <v>46.003</v>
          </cell>
          <cell r="P813">
            <v>9.4779982900000004</v>
          </cell>
          <cell r="Q813">
            <v>74.7</v>
          </cell>
          <cell r="R813">
            <v>39.607449000000003</v>
          </cell>
          <cell r="S813">
            <v>20.2</v>
          </cell>
          <cell r="T813">
            <v>9.3275899300000003</v>
          </cell>
          <cell r="U813">
            <v>7.8567067899999996</v>
          </cell>
          <cell r="V813">
            <v>8.3150770099999995</v>
          </cell>
          <cell r="W813">
            <v>38.799999999999997</v>
          </cell>
          <cell r="X813">
            <v>76.3</v>
          </cell>
          <cell r="Y813">
            <v>25.4</v>
          </cell>
          <cell r="Z813">
            <v>34.799999999999997</v>
          </cell>
          <cell r="AA813">
            <v>22</v>
          </cell>
          <cell r="AB813">
            <v>9.1641917199999998</v>
          </cell>
          <cell r="AC813">
            <v>0.94167413</v>
          </cell>
          <cell r="AD813">
            <v>243.47</v>
          </cell>
          <cell r="AE813">
            <v>51.116192179999999</v>
          </cell>
          <cell r="AF813">
            <v>75.449513699999997</v>
          </cell>
          <cell r="AG813">
            <v>0.21691878988472166</v>
          </cell>
          <cell r="AH813">
            <v>12.3</v>
          </cell>
          <cell r="AI813">
            <v>40410</v>
          </cell>
          <cell r="AJ813">
            <v>9</v>
          </cell>
        </row>
        <row r="814">
          <cell r="A814" t="str">
            <v>1315</v>
          </cell>
          <cell r="B814" t="str">
            <v>131501601</v>
          </cell>
          <cell r="D814" t="str">
            <v>1315016</v>
          </cell>
          <cell r="E814" t="str">
            <v>1310</v>
          </cell>
          <cell r="F814" t="str">
            <v>13</v>
          </cell>
          <cell r="G814">
            <v>502.08702400999999</v>
          </cell>
          <cell r="H814">
            <v>511.04362405000001</v>
          </cell>
          <cell r="I814">
            <v>506.99457321</v>
          </cell>
          <cell r="J814">
            <v>29.87012987</v>
          </cell>
          <cell r="K814">
            <v>14.255765200000003</v>
          </cell>
          <cell r="L814">
            <v>8.8168532400000004</v>
          </cell>
          <cell r="M814">
            <v>10.199509750000001</v>
          </cell>
          <cell r="N814">
            <v>14.777806559999998</v>
          </cell>
          <cell r="O814">
            <v>46.003</v>
          </cell>
          <cell r="P814">
            <v>10.68688669</v>
          </cell>
          <cell r="Q814">
            <v>74.7</v>
          </cell>
          <cell r="R814">
            <v>43.830017349999999</v>
          </cell>
          <cell r="S814">
            <v>20.2</v>
          </cell>
          <cell r="T814">
            <v>9.9837763800000001</v>
          </cell>
          <cell r="U814">
            <v>9.3430339100000008</v>
          </cell>
          <cell r="V814">
            <v>9.6906655500000003</v>
          </cell>
          <cell r="W814">
            <v>38.799999999999997</v>
          </cell>
          <cell r="X814">
            <v>76.3</v>
          </cell>
          <cell r="Y814">
            <v>25.4</v>
          </cell>
          <cell r="Z814">
            <v>34.799999999999997</v>
          </cell>
          <cell r="AA814">
            <v>22</v>
          </cell>
          <cell r="AB814">
            <v>9.2180108799999996</v>
          </cell>
          <cell r="AC814">
            <v>0.62282826999999996</v>
          </cell>
          <cell r="AD814">
            <v>243.47</v>
          </cell>
          <cell r="AE814">
            <v>51.116192179999999</v>
          </cell>
          <cell r="AF814">
            <v>75.456999999999994</v>
          </cell>
          <cell r="AG814">
            <v>0.18698168739354934</v>
          </cell>
          <cell r="AH814">
            <v>12.3</v>
          </cell>
          <cell r="AI814">
            <v>40410</v>
          </cell>
          <cell r="AJ814">
            <v>9</v>
          </cell>
        </row>
        <row r="815">
          <cell r="A815" t="str">
            <v>1315</v>
          </cell>
          <cell r="B815" t="str">
            <v>131501701</v>
          </cell>
          <cell r="D815" t="str">
            <v>1315017</v>
          </cell>
          <cell r="E815" t="str">
            <v>1310</v>
          </cell>
          <cell r="F815" t="str">
            <v>13</v>
          </cell>
          <cell r="G815">
            <v>502.08702400999999</v>
          </cell>
          <cell r="H815">
            <v>511.04362405000001</v>
          </cell>
          <cell r="I815">
            <v>506.99457321</v>
          </cell>
          <cell r="J815">
            <v>29.87012987</v>
          </cell>
          <cell r="K815">
            <v>14.255765200000003</v>
          </cell>
          <cell r="L815">
            <v>7.631916509999999</v>
          </cell>
          <cell r="M815">
            <v>10.126631100000001</v>
          </cell>
          <cell r="N815">
            <v>14.777806559999998</v>
          </cell>
          <cell r="O815">
            <v>46.003</v>
          </cell>
          <cell r="P815">
            <v>10.81977828</v>
          </cell>
          <cell r="Q815">
            <v>74.7</v>
          </cell>
          <cell r="R815">
            <v>43.830017349999999</v>
          </cell>
          <cell r="S815">
            <v>20.2</v>
          </cell>
          <cell r="T815">
            <v>9.8436844699999995</v>
          </cell>
          <cell r="U815">
            <v>9.0954905299999993</v>
          </cell>
          <cell r="V815">
            <v>9.8389490300000002</v>
          </cell>
          <cell r="W815">
            <v>38.799999999999997</v>
          </cell>
          <cell r="X815">
            <v>76.3</v>
          </cell>
          <cell r="Y815">
            <v>25.4</v>
          </cell>
          <cell r="Z815">
            <v>34.799999999999997</v>
          </cell>
          <cell r="AA815">
            <v>22</v>
          </cell>
          <cell r="AB815">
            <v>8.7821694299999997</v>
          </cell>
          <cell r="AC815">
            <v>0.96897579</v>
          </cell>
          <cell r="AD815">
            <v>243.47</v>
          </cell>
          <cell r="AE815">
            <v>51.116192179999999</v>
          </cell>
          <cell r="AF815">
            <v>75.456999999999994</v>
          </cell>
          <cell r="AG815">
            <v>0.15723618404239195</v>
          </cell>
          <cell r="AH815">
            <v>12.3</v>
          </cell>
          <cell r="AI815">
            <v>40410</v>
          </cell>
          <cell r="AJ815">
            <v>9</v>
          </cell>
        </row>
        <row r="816">
          <cell r="A816" t="str">
            <v>1315</v>
          </cell>
          <cell r="B816" t="str">
            <v>131501901</v>
          </cell>
          <cell r="D816" t="str">
            <v>1315019</v>
          </cell>
          <cell r="E816" t="str">
            <v>1310</v>
          </cell>
          <cell r="F816" t="str">
            <v>13</v>
          </cell>
          <cell r="G816">
            <v>502.08702400999999</v>
          </cell>
          <cell r="H816">
            <v>511.04362405000001</v>
          </cell>
          <cell r="I816">
            <v>506.99457321</v>
          </cell>
          <cell r="J816">
            <v>29.87012987</v>
          </cell>
          <cell r="K816">
            <v>14.255765200000003</v>
          </cell>
          <cell r="L816">
            <v>8.7587266100000001</v>
          </cell>
          <cell r="M816">
            <v>10.385697629999999</v>
          </cell>
          <cell r="N816">
            <v>14.777806559999998</v>
          </cell>
          <cell r="O816">
            <v>46.003</v>
          </cell>
          <cell r="P816">
            <v>10.81977828</v>
          </cell>
          <cell r="Q816">
            <v>74.7</v>
          </cell>
          <cell r="R816">
            <v>43.830017349999999</v>
          </cell>
          <cell r="S816">
            <v>20.2</v>
          </cell>
          <cell r="T816">
            <v>10.22317688</v>
          </cell>
          <cell r="U816">
            <v>9.1619901099999996</v>
          </cell>
          <cell r="V816">
            <v>9.7971265400000007</v>
          </cell>
          <cell r="W816">
            <v>38.799999999999997</v>
          </cell>
          <cell r="X816">
            <v>76.3</v>
          </cell>
          <cell r="Y816">
            <v>25.4</v>
          </cell>
          <cell r="Z816">
            <v>34.799999999999997</v>
          </cell>
          <cell r="AA816">
            <v>22</v>
          </cell>
          <cell r="AB816">
            <v>9.9762732199999995</v>
          </cell>
          <cell r="AC816">
            <v>0.45473011000000002</v>
          </cell>
          <cell r="AD816">
            <v>243.47</v>
          </cell>
          <cell r="AE816">
            <v>51.116192179999999</v>
          </cell>
          <cell r="AF816">
            <v>75.456999999999994</v>
          </cell>
          <cell r="AG816">
            <v>0.19899531709949961</v>
          </cell>
          <cell r="AH816">
            <v>12.3</v>
          </cell>
          <cell r="AI816">
            <v>40410</v>
          </cell>
          <cell r="AJ816">
            <v>9</v>
          </cell>
        </row>
        <row r="817">
          <cell r="A817" t="str">
            <v>1315</v>
          </cell>
          <cell r="B817" t="str">
            <v>131502001</v>
          </cell>
          <cell r="D817" t="str">
            <v>1315020</v>
          </cell>
          <cell r="E817" t="str">
            <v>1310</v>
          </cell>
          <cell r="F817" t="str">
            <v>13</v>
          </cell>
          <cell r="G817">
            <v>502.08702400999999</v>
          </cell>
          <cell r="H817">
            <v>511.04362405000001</v>
          </cell>
          <cell r="I817">
            <v>506.99457321</v>
          </cell>
          <cell r="J817">
            <v>29.87012987</v>
          </cell>
          <cell r="K817">
            <v>14.255765200000003</v>
          </cell>
          <cell r="L817">
            <v>7.4289271899999987</v>
          </cell>
          <cell r="M817">
            <v>10.126631100000001</v>
          </cell>
          <cell r="N817">
            <v>14.777806559999998</v>
          </cell>
          <cell r="O817">
            <v>46.003</v>
          </cell>
          <cell r="P817">
            <v>10.81977828</v>
          </cell>
          <cell r="Q817">
            <v>74.7</v>
          </cell>
          <cell r="R817">
            <v>43.830017349999999</v>
          </cell>
          <cell r="S817">
            <v>20.2</v>
          </cell>
          <cell r="T817">
            <v>9.9215239200000003</v>
          </cell>
          <cell r="U817">
            <v>9.0953783500000007</v>
          </cell>
          <cell r="V817">
            <v>9.8389490300000002</v>
          </cell>
          <cell r="W817">
            <v>38.799999999999997</v>
          </cell>
          <cell r="X817">
            <v>76.3</v>
          </cell>
          <cell r="Y817">
            <v>25.4</v>
          </cell>
          <cell r="Z817">
            <v>34.799999999999997</v>
          </cell>
          <cell r="AA817">
            <v>22</v>
          </cell>
          <cell r="AB817">
            <v>9.6276681699999997</v>
          </cell>
          <cell r="AC817">
            <v>1</v>
          </cell>
          <cell r="AD817">
            <v>243.47</v>
          </cell>
          <cell r="AE817">
            <v>51.116192179999999</v>
          </cell>
          <cell r="AF817">
            <v>75.456999999999994</v>
          </cell>
          <cell r="AG817">
            <v>0.18475254792725698</v>
          </cell>
          <cell r="AH817">
            <v>12.3</v>
          </cell>
          <cell r="AI817">
            <v>40410</v>
          </cell>
          <cell r="AJ817">
            <v>9</v>
          </cell>
        </row>
        <row r="818">
          <cell r="A818" t="str">
            <v>1315</v>
          </cell>
          <cell r="B818" t="str">
            <v>131502101</v>
          </cell>
          <cell r="D818" t="str">
            <v>1315021</v>
          </cell>
          <cell r="E818" t="str">
            <v>1310</v>
          </cell>
          <cell r="F818" t="str">
            <v>13</v>
          </cell>
          <cell r="G818">
            <v>502.08702400999999</v>
          </cell>
          <cell r="H818">
            <v>511.04362405000001</v>
          </cell>
          <cell r="I818">
            <v>506.99457321</v>
          </cell>
          <cell r="J818">
            <v>29.87012987</v>
          </cell>
          <cell r="K818">
            <v>14.255765200000003</v>
          </cell>
          <cell r="L818">
            <v>8.5457806499999993</v>
          </cell>
          <cell r="M818">
            <v>9.6830279000000008</v>
          </cell>
          <cell r="N818">
            <v>14.777806559999998</v>
          </cell>
          <cell r="O818">
            <v>46.003</v>
          </cell>
          <cell r="P818">
            <v>10.780371949999999</v>
          </cell>
          <cell r="Q818">
            <v>74.7</v>
          </cell>
          <cell r="R818">
            <v>43.830017349999999</v>
          </cell>
          <cell r="S818">
            <v>20.2</v>
          </cell>
          <cell r="T818">
            <v>9.6830279000000008</v>
          </cell>
          <cell r="U818">
            <v>8.8289335300000005</v>
          </cell>
          <cell r="V818">
            <v>9.3262549999999997</v>
          </cell>
          <cell r="W818">
            <v>38.799999999999997</v>
          </cell>
          <cell r="X818">
            <v>76.3</v>
          </cell>
          <cell r="Y818">
            <v>25.4</v>
          </cell>
          <cell r="Z818">
            <v>34.799999999999997</v>
          </cell>
          <cell r="AA818">
            <v>22</v>
          </cell>
          <cell r="AB818">
            <v>9.2086389299999993</v>
          </cell>
          <cell r="AC818">
            <v>0.63578266999999999</v>
          </cell>
          <cell r="AD818">
            <v>243.47</v>
          </cell>
          <cell r="AE818">
            <v>51.116192179999999</v>
          </cell>
          <cell r="AF818">
            <v>75.456999999999994</v>
          </cell>
          <cell r="AG818">
            <v>0.18995297110581341</v>
          </cell>
          <cell r="AH818">
            <v>12.3</v>
          </cell>
          <cell r="AI818">
            <v>40410</v>
          </cell>
          <cell r="AJ818">
            <v>9</v>
          </cell>
        </row>
        <row r="819">
          <cell r="A819" t="str">
            <v>1315</v>
          </cell>
          <cell r="B819" t="str">
            <v>131502201</v>
          </cell>
          <cell r="D819" t="str">
            <v>1315022</v>
          </cell>
          <cell r="E819" t="str">
            <v>1310</v>
          </cell>
          <cell r="F819" t="str">
            <v>13</v>
          </cell>
          <cell r="G819">
            <v>502.08702400999999</v>
          </cell>
          <cell r="H819">
            <v>511.04362405000001</v>
          </cell>
          <cell r="I819">
            <v>506.99457321</v>
          </cell>
          <cell r="J819">
            <v>29.87012987</v>
          </cell>
          <cell r="K819">
            <v>14.255765200000003</v>
          </cell>
          <cell r="L819">
            <v>8.5991417699999992</v>
          </cell>
          <cell r="M819">
            <v>9.5776881599999992</v>
          </cell>
          <cell r="N819">
            <v>14.777806559999998</v>
          </cell>
          <cell r="O819">
            <v>46.003</v>
          </cell>
          <cell r="P819">
            <v>10.81977828</v>
          </cell>
          <cell r="Q819">
            <v>74.7</v>
          </cell>
          <cell r="R819">
            <v>43.830017349999999</v>
          </cell>
          <cell r="S819">
            <v>20.2</v>
          </cell>
          <cell r="T819">
            <v>9.5776881599999992</v>
          </cell>
          <cell r="U819">
            <v>8.7013464000000003</v>
          </cell>
          <cell r="V819">
            <v>9.3538344700000007</v>
          </cell>
          <cell r="W819">
            <v>38.799999999999997</v>
          </cell>
          <cell r="X819">
            <v>76.3</v>
          </cell>
          <cell r="Y819">
            <v>25.4</v>
          </cell>
          <cell r="Z819">
            <v>34.799999999999997</v>
          </cell>
          <cell r="AA819">
            <v>22</v>
          </cell>
          <cell r="AB819">
            <v>9.1264151400000006</v>
          </cell>
          <cell r="AC819">
            <v>0.78879222000000004</v>
          </cell>
          <cell r="AD819">
            <v>243.47</v>
          </cell>
          <cell r="AE819">
            <v>51.116192179999999</v>
          </cell>
          <cell r="AF819">
            <v>75.456999999999994</v>
          </cell>
          <cell r="AG819">
            <v>0.21400625232750917</v>
          </cell>
          <cell r="AH819">
            <v>12.3</v>
          </cell>
          <cell r="AI819">
            <v>40410</v>
          </cell>
          <cell r="AJ819">
            <v>9</v>
          </cell>
        </row>
        <row r="820">
          <cell r="A820" t="str">
            <v>1315</v>
          </cell>
          <cell r="B820" t="str">
            <v>131502401</v>
          </cell>
          <cell r="D820" t="str">
            <v>1315024</v>
          </cell>
          <cell r="E820" t="str">
            <v>1310</v>
          </cell>
          <cell r="F820" t="str">
            <v>13</v>
          </cell>
          <cell r="G820">
            <v>502.08702400999999</v>
          </cell>
          <cell r="H820">
            <v>511.04362405000001</v>
          </cell>
          <cell r="I820">
            <v>506.99457321</v>
          </cell>
          <cell r="J820">
            <v>29.87012987</v>
          </cell>
          <cell r="K820">
            <v>14.255765200000003</v>
          </cell>
          <cell r="L820">
            <v>8.6478705199999997</v>
          </cell>
          <cell r="M820">
            <v>9.7184823999999992</v>
          </cell>
          <cell r="N820">
            <v>14.777806559999998</v>
          </cell>
          <cell r="O820">
            <v>46.003</v>
          </cell>
          <cell r="P820">
            <v>10.878235849999999</v>
          </cell>
          <cell r="Q820">
            <v>74.7</v>
          </cell>
          <cell r="R820">
            <v>43.830017349999999</v>
          </cell>
          <cell r="S820">
            <v>20.2</v>
          </cell>
          <cell r="T820">
            <v>9.6838378899999995</v>
          </cell>
          <cell r="U820">
            <v>8.8974088699999996</v>
          </cell>
          <cell r="V820">
            <v>8.8974088699999996</v>
          </cell>
          <cell r="W820">
            <v>38.799999999999997</v>
          </cell>
          <cell r="X820">
            <v>76.3</v>
          </cell>
          <cell r="Y820">
            <v>25.4</v>
          </cell>
          <cell r="Z820">
            <v>34.799999999999997</v>
          </cell>
          <cell r="AA820">
            <v>22</v>
          </cell>
          <cell r="AB820">
            <v>8.8587951100000009</v>
          </cell>
          <cell r="AC820">
            <v>0.83211824999999995</v>
          </cell>
          <cell r="AD820">
            <v>243.47</v>
          </cell>
          <cell r="AE820">
            <v>51.116192179999999</v>
          </cell>
          <cell r="AF820">
            <v>75.456999999999994</v>
          </cell>
          <cell r="AG820">
            <v>0.19601180219461115</v>
          </cell>
          <cell r="AH820">
            <v>12.3</v>
          </cell>
          <cell r="AI820">
            <v>40410</v>
          </cell>
          <cell r="AJ820">
            <v>9</v>
          </cell>
        </row>
        <row r="821">
          <cell r="A821" t="str">
            <v>1315</v>
          </cell>
          <cell r="B821" t="str">
            <v>131502601</v>
          </cell>
          <cell r="D821" t="str">
            <v>1315026</v>
          </cell>
          <cell r="E821" t="str">
            <v>1310</v>
          </cell>
          <cell r="F821" t="str">
            <v>13</v>
          </cell>
          <cell r="G821">
            <v>502.08702400999999</v>
          </cell>
          <cell r="H821">
            <v>511.04362405000001</v>
          </cell>
          <cell r="I821">
            <v>506.99457321</v>
          </cell>
          <cell r="J821">
            <v>29.87012987</v>
          </cell>
          <cell r="K821">
            <v>14.255765200000003</v>
          </cell>
          <cell r="L821">
            <v>8.4669519700000002</v>
          </cell>
          <cell r="M821">
            <v>9.3928285799999998</v>
          </cell>
          <cell r="N821">
            <v>14.777806559999998</v>
          </cell>
          <cell r="O821">
            <v>46.003</v>
          </cell>
          <cell r="P821">
            <v>11.20802941</v>
          </cell>
          <cell r="Q821">
            <v>74.7</v>
          </cell>
          <cell r="R821">
            <v>43.830017349999999</v>
          </cell>
          <cell r="S821">
            <v>20.2</v>
          </cell>
          <cell r="T821">
            <v>9.3446089899999993</v>
          </cell>
          <cell r="U821">
            <v>9.1523934100000002</v>
          </cell>
          <cell r="V821">
            <v>9.2286713299999992</v>
          </cell>
          <cell r="W821">
            <v>38.799999999999997</v>
          </cell>
          <cell r="X821">
            <v>76.3</v>
          </cell>
          <cell r="Y821">
            <v>25.4</v>
          </cell>
          <cell r="Z821">
            <v>34.799999999999997</v>
          </cell>
          <cell r="AA821">
            <v>22</v>
          </cell>
          <cell r="AB821">
            <v>9.0349149799999999</v>
          </cell>
          <cell r="AC821">
            <v>0.73487429999999998</v>
          </cell>
          <cell r="AD821">
            <v>243.47</v>
          </cell>
          <cell r="AE821">
            <v>51.116192179999999</v>
          </cell>
          <cell r="AF821">
            <v>75.456999999999994</v>
          </cell>
          <cell r="AG821">
            <v>0.19755000748595161</v>
          </cell>
          <cell r="AH821">
            <v>12.3</v>
          </cell>
          <cell r="AI821">
            <v>40410</v>
          </cell>
          <cell r="AJ821">
            <v>9</v>
          </cell>
        </row>
        <row r="822">
          <cell r="A822" t="str">
            <v>1315</v>
          </cell>
          <cell r="B822" t="str">
            <v>131502701</v>
          </cell>
          <cell r="D822" t="str">
            <v>1315027</v>
          </cell>
          <cell r="E822" t="str">
            <v>1310</v>
          </cell>
          <cell r="F822" t="str">
            <v>13</v>
          </cell>
          <cell r="G822">
            <v>502.08702400999999</v>
          </cell>
          <cell r="H822">
            <v>511.04362405000001</v>
          </cell>
          <cell r="I822">
            <v>506.99457321</v>
          </cell>
          <cell r="J822">
            <v>29.87012987</v>
          </cell>
          <cell r="K822">
            <v>14.255765200000003</v>
          </cell>
          <cell r="L822">
            <v>7.8624972</v>
          </cell>
          <cell r="M822">
            <v>8.6360423300000004</v>
          </cell>
          <cell r="N822">
            <v>14.777806559999998</v>
          </cell>
          <cell r="O822">
            <v>46.003</v>
          </cell>
          <cell r="P822">
            <v>11.225243389999999</v>
          </cell>
          <cell r="Q822">
            <v>74.7</v>
          </cell>
          <cell r="R822">
            <v>43.830017349999999</v>
          </cell>
          <cell r="S822">
            <v>20.2</v>
          </cell>
          <cell r="T822">
            <v>9.3458323399999994</v>
          </cell>
          <cell r="U822">
            <v>8.9066644099999994</v>
          </cell>
          <cell r="V822">
            <v>9.4867592500000004</v>
          </cell>
          <cell r="W822">
            <v>38.799999999999997</v>
          </cell>
          <cell r="X822">
            <v>76.3</v>
          </cell>
          <cell r="Y822">
            <v>25.4</v>
          </cell>
          <cell r="Z822">
            <v>34.799999999999997</v>
          </cell>
          <cell r="AA822">
            <v>22</v>
          </cell>
          <cell r="AB822">
            <v>9.0686615899999996</v>
          </cell>
          <cell r="AC822">
            <v>0.88577592000000005</v>
          </cell>
          <cell r="AD822">
            <v>243.47</v>
          </cell>
          <cell r="AE822">
            <v>51.116192179999999</v>
          </cell>
          <cell r="AF822">
            <v>75.456999999999994</v>
          </cell>
          <cell r="AG822">
            <v>0.17923092601983975</v>
          </cell>
          <cell r="AH822">
            <v>12.3</v>
          </cell>
          <cell r="AI822">
            <v>40410</v>
          </cell>
          <cell r="AJ822">
            <v>9</v>
          </cell>
        </row>
        <row r="823">
          <cell r="A823" t="str">
            <v>1315</v>
          </cell>
          <cell r="B823" t="str">
            <v>131502801</v>
          </cell>
          <cell r="D823" t="str">
            <v>1315028</v>
          </cell>
          <cell r="E823" t="str">
            <v>1310</v>
          </cell>
          <cell r="F823" t="str">
            <v>13</v>
          </cell>
          <cell r="G823">
            <v>502.08702400999999</v>
          </cell>
          <cell r="H823">
            <v>511.04362405000001</v>
          </cell>
          <cell r="I823">
            <v>506.99457321</v>
          </cell>
          <cell r="J823">
            <v>29.87012987</v>
          </cell>
          <cell r="K823">
            <v>14.255765200000003</v>
          </cell>
          <cell r="L823">
            <v>7.7480285200000001</v>
          </cell>
          <cell r="M823">
            <v>8.9883211900000006</v>
          </cell>
          <cell r="N823">
            <v>14.777806559999998</v>
          </cell>
          <cell r="O823">
            <v>46.003</v>
          </cell>
          <cell r="P823">
            <v>11.19226555</v>
          </cell>
          <cell r="Q823">
            <v>74.7</v>
          </cell>
          <cell r="R823">
            <v>43.830017349999999</v>
          </cell>
          <cell r="S823">
            <v>20.2</v>
          </cell>
          <cell r="T823">
            <v>8.1911860000000001</v>
          </cell>
          <cell r="U823">
            <v>7.6685611100000006</v>
          </cell>
          <cell r="V823">
            <v>9.8233073399999995</v>
          </cell>
          <cell r="W823">
            <v>38.799999999999997</v>
          </cell>
          <cell r="X823">
            <v>76.3</v>
          </cell>
          <cell r="Y823">
            <v>25.4</v>
          </cell>
          <cell r="Z823">
            <v>34.799999999999997</v>
          </cell>
          <cell r="AA823">
            <v>22</v>
          </cell>
          <cell r="AB823">
            <v>7.9533183500000009</v>
          </cell>
          <cell r="AC823">
            <v>0.78470256000000005</v>
          </cell>
          <cell r="AD823">
            <v>243.47</v>
          </cell>
          <cell r="AE823">
            <v>51.116192179999999</v>
          </cell>
          <cell r="AF823">
            <v>75.456999999999994</v>
          </cell>
          <cell r="AG823">
            <v>0.18183830531362277</v>
          </cell>
          <cell r="AH823">
            <v>12.3</v>
          </cell>
          <cell r="AI823">
            <v>40410</v>
          </cell>
          <cell r="AJ823">
            <v>9</v>
          </cell>
        </row>
        <row r="824">
          <cell r="A824" t="str">
            <v>1315</v>
          </cell>
          <cell r="B824" t="str">
            <v>131502901</v>
          </cell>
          <cell r="D824" t="str">
            <v>1315029</v>
          </cell>
          <cell r="E824" t="str">
            <v>1310</v>
          </cell>
          <cell r="F824" t="str">
            <v>13</v>
          </cell>
          <cell r="G824">
            <v>502.08702400999999</v>
          </cell>
          <cell r="H824">
            <v>511.04362405000001</v>
          </cell>
          <cell r="I824">
            <v>506.99457321</v>
          </cell>
          <cell r="J824">
            <v>29.87012987</v>
          </cell>
          <cell r="K824">
            <v>14.255765200000003</v>
          </cell>
          <cell r="L824">
            <v>8.5891416899999999</v>
          </cell>
          <cell r="M824">
            <v>9.5858959499999994</v>
          </cell>
          <cell r="N824">
            <v>14.777806559999998</v>
          </cell>
          <cell r="O824">
            <v>46.003</v>
          </cell>
          <cell r="P824">
            <v>11.225243389999999</v>
          </cell>
          <cell r="Q824">
            <v>74.7</v>
          </cell>
          <cell r="R824">
            <v>43.830017349999999</v>
          </cell>
          <cell r="S824">
            <v>20.2</v>
          </cell>
          <cell r="T824">
            <v>9.1189923299999993</v>
          </cell>
          <cell r="U824">
            <v>9.01699831</v>
          </cell>
          <cell r="V824">
            <v>8.8246778900000002</v>
          </cell>
          <cell r="W824">
            <v>38.799999999999997</v>
          </cell>
          <cell r="X824">
            <v>76.3</v>
          </cell>
          <cell r="Y824">
            <v>25.4</v>
          </cell>
          <cell r="Z824">
            <v>34.799999999999997</v>
          </cell>
          <cell r="AA824">
            <v>22</v>
          </cell>
          <cell r="AB824">
            <v>9.5858272600000003</v>
          </cell>
          <cell r="AC824">
            <v>0.72840232000000005</v>
          </cell>
          <cell r="AD824">
            <v>243.47</v>
          </cell>
          <cell r="AE824">
            <v>51.116192179999999</v>
          </cell>
          <cell r="AF824">
            <v>75.456999999999994</v>
          </cell>
          <cell r="AG824">
            <v>0.23389174876458713</v>
          </cell>
          <cell r="AH824">
            <v>12.3</v>
          </cell>
          <cell r="AI824">
            <v>40410</v>
          </cell>
          <cell r="AJ824">
            <v>9</v>
          </cell>
        </row>
        <row r="825">
          <cell r="A825" t="str">
            <v>1315</v>
          </cell>
          <cell r="B825" t="str">
            <v>131503001</v>
          </cell>
          <cell r="D825" t="str">
            <v>1315030</v>
          </cell>
          <cell r="E825" t="str">
            <v>1310</v>
          </cell>
          <cell r="F825" t="str">
            <v>13</v>
          </cell>
          <cell r="G825">
            <v>502.08702400999999</v>
          </cell>
          <cell r="H825">
            <v>511.04362405000001</v>
          </cell>
          <cell r="I825">
            <v>506.99457321</v>
          </cell>
          <cell r="J825">
            <v>29.87012987</v>
          </cell>
          <cell r="K825">
            <v>14.255765200000003</v>
          </cell>
          <cell r="L825">
            <v>8.2348302800000006</v>
          </cell>
          <cell r="M825">
            <v>8.74033674</v>
          </cell>
          <cell r="N825">
            <v>14.777806559999998</v>
          </cell>
          <cell r="O825">
            <v>46.003</v>
          </cell>
          <cell r="P825">
            <v>11.225243389999999</v>
          </cell>
          <cell r="Q825">
            <v>74.7</v>
          </cell>
          <cell r="R825">
            <v>43.830017349999999</v>
          </cell>
          <cell r="S825">
            <v>20.2</v>
          </cell>
          <cell r="T825">
            <v>8.74033674</v>
          </cell>
          <cell r="U825">
            <v>8.2348302800000006</v>
          </cell>
          <cell r="V825">
            <v>8.74033674</v>
          </cell>
          <cell r="W825">
            <v>38.799999999999997</v>
          </cell>
          <cell r="X825">
            <v>76.3</v>
          </cell>
          <cell r="Y825">
            <v>25.4</v>
          </cell>
          <cell r="Z825">
            <v>34.799999999999997</v>
          </cell>
          <cell r="AA825">
            <v>22</v>
          </cell>
          <cell r="AB825">
            <v>8.74033674</v>
          </cell>
          <cell r="AC825">
            <v>1</v>
          </cell>
          <cell r="AD825">
            <v>243.47</v>
          </cell>
          <cell r="AE825">
            <v>51.116192179999999</v>
          </cell>
          <cell r="AF825">
            <v>75.456999999999994</v>
          </cell>
          <cell r="AG825">
            <v>0.18343245487770823</v>
          </cell>
          <cell r="AH825">
            <v>12.3</v>
          </cell>
          <cell r="AI825">
            <v>40410</v>
          </cell>
          <cell r="AJ825">
            <v>9</v>
          </cell>
        </row>
        <row r="826">
          <cell r="A826" t="str">
            <v>1315</v>
          </cell>
          <cell r="B826" t="str">
            <v>131503101</v>
          </cell>
          <cell r="D826" t="str">
            <v>1315031</v>
          </cell>
          <cell r="E826" t="str">
            <v>1310</v>
          </cell>
          <cell r="F826" t="str">
            <v>13</v>
          </cell>
          <cell r="G826">
            <v>502.08702400999999</v>
          </cell>
          <cell r="H826">
            <v>511.04362405000001</v>
          </cell>
          <cell r="I826">
            <v>506.99457321</v>
          </cell>
          <cell r="J826">
            <v>29.87012987</v>
          </cell>
          <cell r="K826">
            <v>14.255765200000003</v>
          </cell>
          <cell r="L826">
            <v>7.200424889999999</v>
          </cell>
          <cell r="M826">
            <v>7.3211885600000004</v>
          </cell>
          <cell r="N826">
            <v>14.777806559999998</v>
          </cell>
          <cell r="O826">
            <v>46.003</v>
          </cell>
          <cell r="P826">
            <v>11.225243389999999</v>
          </cell>
          <cell r="Q826">
            <v>74.7</v>
          </cell>
          <cell r="R826">
            <v>43.830017349999999</v>
          </cell>
          <cell r="S826">
            <v>20.2</v>
          </cell>
          <cell r="T826">
            <v>7.3211885600000004</v>
          </cell>
          <cell r="U826">
            <v>7.200424889999999</v>
          </cell>
          <cell r="V826">
            <v>7.3085427999999997</v>
          </cell>
          <cell r="W826">
            <v>38.799999999999997</v>
          </cell>
          <cell r="X826">
            <v>76.3</v>
          </cell>
          <cell r="Y826">
            <v>25.4</v>
          </cell>
          <cell r="Z826">
            <v>34.799999999999997</v>
          </cell>
          <cell r="AA826">
            <v>22</v>
          </cell>
          <cell r="AB826">
            <v>7.5395588299999998</v>
          </cell>
          <cell r="AC826">
            <v>1</v>
          </cell>
          <cell r="AD826">
            <v>243.47</v>
          </cell>
          <cell r="AE826">
            <v>51.116192179999999</v>
          </cell>
          <cell r="AF826">
            <v>75.456999999999994</v>
          </cell>
          <cell r="AG826">
            <v>0.18336701913024828</v>
          </cell>
          <cell r="AH826">
            <v>12.3</v>
          </cell>
          <cell r="AI826">
            <v>40410</v>
          </cell>
          <cell r="AJ826">
            <v>9</v>
          </cell>
        </row>
        <row r="827">
          <cell r="A827" t="str">
            <v>1315</v>
          </cell>
          <cell r="B827" t="str">
            <v>131503201</v>
          </cell>
          <cell r="D827" t="str">
            <v>1315032</v>
          </cell>
          <cell r="E827" t="str">
            <v>1310</v>
          </cell>
          <cell r="F827" t="str">
            <v>13</v>
          </cell>
          <cell r="G827">
            <v>502.08702400999999</v>
          </cell>
          <cell r="H827">
            <v>511.04362405000001</v>
          </cell>
          <cell r="I827">
            <v>506.99457321</v>
          </cell>
          <cell r="J827">
            <v>29.87012987</v>
          </cell>
          <cell r="K827">
            <v>14.255765200000003</v>
          </cell>
          <cell r="L827">
            <v>7.5688956599999999</v>
          </cell>
          <cell r="M827">
            <v>9.4581375100000002</v>
          </cell>
          <cell r="N827">
            <v>14.777806559999998</v>
          </cell>
          <cell r="O827">
            <v>46.003</v>
          </cell>
          <cell r="P827">
            <v>11.225243389999999</v>
          </cell>
          <cell r="Q827">
            <v>74.7</v>
          </cell>
          <cell r="R827">
            <v>43.830017349999999</v>
          </cell>
          <cell r="S827">
            <v>20.2</v>
          </cell>
          <cell r="T827">
            <v>9.2801462499999996</v>
          </cell>
          <cell r="U827">
            <v>9.1560953600000001</v>
          </cell>
          <cell r="V827">
            <v>7.7840569999999998</v>
          </cell>
          <cell r="W827">
            <v>38.799999999999997</v>
          </cell>
          <cell r="X827">
            <v>76.3</v>
          </cell>
          <cell r="Y827">
            <v>25.4</v>
          </cell>
          <cell r="Z827">
            <v>34.799999999999997</v>
          </cell>
          <cell r="AA827">
            <v>22</v>
          </cell>
          <cell r="AB827">
            <v>9.2815441300000003</v>
          </cell>
          <cell r="AC827">
            <v>1</v>
          </cell>
          <cell r="AD827">
            <v>243.47</v>
          </cell>
          <cell r="AE827">
            <v>51.116192179999999</v>
          </cell>
          <cell r="AF827">
            <v>75.456999999999994</v>
          </cell>
          <cell r="AG827">
            <v>0.1664414280147874</v>
          </cell>
          <cell r="AH827">
            <v>12.3</v>
          </cell>
          <cell r="AI827">
            <v>40410</v>
          </cell>
          <cell r="AJ827">
            <v>9</v>
          </cell>
        </row>
        <row r="828">
          <cell r="A828" t="str">
            <v>1315</v>
          </cell>
          <cell r="B828" t="str">
            <v>131503301</v>
          </cell>
          <cell r="D828" t="str">
            <v>1315033</v>
          </cell>
          <cell r="E828" t="str">
            <v>1310</v>
          </cell>
          <cell r="F828" t="str">
            <v>13</v>
          </cell>
          <cell r="G828">
            <v>502.08702400999999</v>
          </cell>
          <cell r="H828">
            <v>511.04362405000001</v>
          </cell>
          <cell r="I828">
            <v>506.99457321</v>
          </cell>
          <cell r="J828">
            <v>29.87012987</v>
          </cell>
          <cell r="K828">
            <v>14.255765200000003</v>
          </cell>
          <cell r="L828">
            <v>8.0294328400000001</v>
          </cell>
          <cell r="M828">
            <v>9.6479499299999993</v>
          </cell>
          <cell r="N828">
            <v>14.777806559999998</v>
          </cell>
          <cell r="O828">
            <v>46.003</v>
          </cell>
          <cell r="P828">
            <v>11.225243389999999</v>
          </cell>
          <cell r="Q828">
            <v>74.7</v>
          </cell>
          <cell r="R828">
            <v>43.830017349999999</v>
          </cell>
          <cell r="S828">
            <v>20.2</v>
          </cell>
          <cell r="T828">
            <v>9.3620308899999998</v>
          </cell>
          <cell r="U828">
            <v>9.2108402500000004</v>
          </cell>
          <cell r="V828">
            <v>9.1886058800000008</v>
          </cell>
          <cell r="W828">
            <v>38.799999999999997</v>
          </cell>
          <cell r="X828">
            <v>76.3</v>
          </cell>
          <cell r="Y828">
            <v>25.4</v>
          </cell>
          <cell r="Z828">
            <v>34.799999999999997</v>
          </cell>
          <cell r="AA828">
            <v>22</v>
          </cell>
          <cell r="AB828">
            <v>9.6158054800000006</v>
          </cell>
          <cell r="AC828">
            <v>0.73529127999999999</v>
          </cell>
          <cell r="AD828">
            <v>243.47</v>
          </cell>
          <cell r="AE828">
            <v>51.116192179999999</v>
          </cell>
          <cell r="AF828">
            <v>75.456999999999994</v>
          </cell>
          <cell r="AG828">
            <v>0.19148900988876222</v>
          </cell>
          <cell r="AH828">
            <v>12.3</v>
          </cell>
          <cell r="AI828">
            <v>40410</v>
          </cell>
          <cell r="AJ828">
            <v>9</v>
          </cell>
        </row>
        <row r="829">
          <cell r="A829" t="str">
            <v>1315</v>
          </cell>
          <cell r="B829" t="str">
            <v>131503601</v>
          </cell>
          <cell r="D829" t="str">
            <v>1315036</v>
          </cell>
          <cell r="E829" t="str">
            <v>1310</v>
          </cell>
          <cell r="F829" t="str">
            <v>13</v>
          </cell>
          <cell r="G829">
            <v>502.08702400999999</v>
          </cell>
          <cell r="H829">
            <v>511.04362405000001</v>
          </cell>
          <cell r="I829">
            <v>506.99457321</v>
          </cell>
          <cell r="J829">
            <v>29.87012987</v>
          </cell>
          <cell r="K829">
            <v>14.255765200000003</v>
          </cell>
          <cell r="L829">
            <v>8.4467707300000008</v>
          </cell>
          <cell r="M829">
            <v>9.8792973100000001</v>
          </cell>
          <cell r="N829">
            <v>14.777806559999998</v>
          </cell>
          <cell r="O829">
            <v>46.003</v>
          </cell>
          <cell r="P829">
            <v>10.81977828</v>
          </cell>
          <cell r="Q829">
            <v>74.7</v>
          </cell>
          <cell r="R829">
            <v>43.830017349999999</v>
          </cell>
          <cell r="S829">
            <v>20.2</v>
          </cell>
          <cell r="T829">
            <v>9.6282609200000007</v>
          </cell>
          <cell r="U829">
            <v>9.1419544599999991</v>
          </cell>
          <cell r="V829">
            <v>9.8278476399999999</v>
          </cell>
          <cell r="W829">
            <v>38.799999999999997</v>
          </cell>
          <cell r="X829">
            <v>76.3</v>
          </cell>
          <cell r="Y829">
            <v>25.4</v>
          </cell>
          <cell r="Z829">
            <v>34.799999999999997</v>
          </cell>
          <cell r="AA829">
            <v>22</v>
          </cell>
          <cell r="AB829">
            <v>9.02002697</v>
          </cell>
          <cell r="AC829">
            <v>0.60125368000000001</v>
          </cell>
          <cell r="AD829">
            <v>243.47</v>
          </cell>
          <cell r="AE829">
            <v>51.116192179999999</v>
          </cell>
          <cell r="AF829">
            <v>75.456999999999994</v>
          </cell>
          <cell r="AG829">
            <v>0.14610875995792566</v>
          </cell>
          <cell r="AH829">
            <v>12.3</v>
          </cell>
          <cell r="AI829">
            <v>40410</v>
          </cell>
          <cell r="AJ829">
            <v>9</v>
          </cell>
        </row>
        <row r="830">
          <cell r="A830" t="str">
            <v>1315</v>
          </cell>
          <cell r="B830" t="str">
            <v>131503701</v>
          </cell>
          <cell r="C830" t="str">
            <v>328</v>
          </cell>
          <cell r="D830" t="str">
            <v>1315037</v>
          </cell>
          <cell r="E830" t="str">
            <v>1310</v>
          </cell>
          <cell r="F830" t="str">
            <v>13</v>
          </cell>
          <cell r="G830">
            <v>502.08702400999999</v>
          </cell>
          <cell r="H830">
            <v>511.04362405000001</v>
          </cell>
          <cell r="I830">
            <v>506.99457321</v>
          </cell>
          <cell r="J830">
            <v>29.87012987</v>
          </cell>
          <cell r="K830">
            <v>14.255765200000003</v>
          </cell>
          <cell r="L830">
            <v>8.74033674</v>
          </cell>
          <cell r="M830">
            <v>9.4334839200000005</v>
          </cell>
          <cell r="N830">
            <v>14.777806559999998</v>
          </cell>
          <cell r="O830">
            <v>46.003</v>
          </cell>
          <cell r="P830">
            <v>9.8389490300000002</v>
          </cell>
          <cell r="Q830">
            <v>74.7</v>
          </cell>
          <cell r="R830">
            <v>39.607449000000003</v>
          </cell>
          <cell r="S830">
            <v>20.2</v>
          </cell>
          <cell r="T830">
            <v>8.7430530500000003</v>
          </cell>
          <cell r="U830">
            <v>8.7361680699999997</v>
          </cell>
          <cell r="V830">
            <v>8.3111525499999992</v>
          </cell>
          <cell r="W830">
            <v>38.799999999999997</v>
          </cell>
          <cell r="X830">
            <v>76.3</v>
          </cell>
          <cell r="Y830">
            <v>25.4</v>
          </cell>
          <cell r="Z830">
            <v>34.799999999999997</v>
          </cell>
          <cell r="AA830">
            <v>22</v>
          </cell>
          <cell r="AB830">
            <v>9.0095696699999994</v>
          </cell>
          <cell r="AC830">
            <v>1</v>
          </cell>
          <cell r="AD830">
            <v>243.47</v>
          </cell>
          <cell r="AE830">
            <v>51.116192179999999</v>
          </cell>
          <cell r="AF830">
            <v>75.456999999999994</v>
          </cell>
          <cell r="AG830">
            <v>0.18093303381424422</v>
          </cell>
          <cell r="AH830">
            <v>12.3</v>
          </cell>
          <cell r="AI830">
            <v>40410</v>
          </cell>
          <cell r="AJ830">
            <v>9</v>
          </cell>
        </row>
        <row r="831">
          <cell r="A831" t="str">
            <v>1315</v>
          </cell>
          <cell r="B831" t="str">
            <v>131503801</v>
          </cell>
          <cell r="D831" t="str">
            <v>1315038</v>
          </cell>
          <cell r="E831" t="str">
            <v>1310</v>
          </cell>
          <cell r="F831" t="str">
            <v>13</v>
          </cell>
          <cell r="G831">
            <v>502.08702400999999</v>
          </cell>
          <cell r="H831">
            <v>511.04362405000001</v>
          </cell>
          <cell r="I831">
            <v>506.99457321</v>
          </cell>
          <cell r="J831">
            <v>29.87012987</v>
          </cell>
          <cell r="K831">
            <v>14.255765200000003</v>
          </cell>
          <cell r="L831">
            <v>8.0103595900000002</v>
          </cell>
          <cell r="M831">
            <v>10.102174460000001</v>
          </cell>
          <cell r="N831">
            <v>14.777806559999998</v>
          </cell>
          <cell r="O831">
            <v>46.003</v>
          </cell>
          <cell r="P831">
            <v>10.81977828</v>
          </cell>
          <cell r="Q831">
            <v>74.7</v>
          </cell>
          <cell r="R831">
            <v>43.830017349999999</v>
          </cell>
          <cell r="S831">
            <v>20.2</v>
          </cell>
          <cell r="T831">
            <v>9.9110091899999997</v>
          </cell>
          <cell r="U831">
            <v>9.2109401900000005</v>
          </cell>
          <cell r="V831">
            <v>9.9355190199999992</v>
          </cell>
          <cell r="W831">
            <v>38.799999999999997</v>
          </cell>
          <cell r="X831">
            <v>76.3</v>
          </cell>
          <cell r="Y831">
            <v>25.4</v>
          </cell>
          <cell r="Z831">
            <v>34.799999999999997</v>
          </cell>
          <cell r="AA831">
            <v>22</v>
          </cell>
          <cell r="AB831">
            <v>8.0163179000000007</v>
          </cell>
          <cell r="AC831">
            <v>0.93444013999999986</v>
          </cell>
          <cell r="AD831">
            <v>243.47</v>
          </cell>
          <cell r="AE831">
            <v>51.116192179999999</v>
          </cell>
          <cell r="AF831">
            <v>75.456999999999994</v>
          </cell>
          <cell r="AG831">
            <v>0.21389214911939741</v>
          </cell>
          <cell r="AH831">
            <v>12.3</v>
          </cell>
          <cell r="AI831">
            <v>40410</v>
          </cell>
          <cell r="AJ831">
            <v>9</v>
          </cell>
        </row>
        <row r="832">
          <cell r="A832" t="str">
            <v>1315</v>
          </cell>
          <cell r="B832" t="str">
            <v>131504001</v>
          </cell>
          <cell r="D832" t="str">
            <v>1315040</v>
          </cell>
          <cell r="E832" t="str">
            <v>1310</v>
          </cell>
          <cell r="F832" t="str">
            <v>13</v>
          </cell>
          <cell r="G832">
            <v>502.08702400999999</v>
          </cell>
          <cell r="H832">
            <v>511.04362405000001</v>
          </cell>
          <cell r="I832">
            <v>506.99457321</v>
          </cell>
          <cell r="J832">
            <v>29.87012987</v>
          </cell>
          <cell r="K832">
            <v>14.255765200000003</v>
          </cell>
          <cell r="L832">
            <v>8.8934354399999993</v>
          </cell>
          <cell r="M832">
            <v>9.4357214200000001</v>
          </cell>
          <cell r="N832">
            <v>14.777806559999998</v>
          </cell>
          <cell r="O832">
            <v>46.003</v>
          </cell>
          <cell r="P832">
            <v>10.81977828</v>
          </cell>
          <cell r="Q832">
            <v>74.7</v>
          </cell>
          <cell r="R832">
            <v>43.830017349999999</v>
          </cell>
          <cell r="S832">
            <v>20.2</v>
          </cell>
          <cell r="T832">
            <v>8.9209234599999991</v>
          </cell>
          <cell r="U832">
            <v>8.8137358900000002</v>
          </cell>
          <cell r="V832">
            <v>9.9197545300000005</v>
          </cell>
          <cell r="W832">
            <v>38.799999999999997</v>
          </cell>
          <cell r="X832">
            <v>76.3</v>
          </cell>
          <cell r="Y832">
            <v>25.4</v>
          </cell>
          <cell r="Z832">
            <v>34.799999999999997</v>
          </cell>
          <cell r="AA832">
            <v>22</v>
          </cell>
          <cell r="AB832">
            <v>8.8091162599999997</v>
          </cell>
          <cell r="AC832">
            <v>0.98875427999999999</v>
          </cell>
          <cell r="AD832">
            <v>243.47</v>
          </cell>
          <cell r="AE832">
            <v>51.116192179999999</v>
          </cell>
          <cell r="AF832">
            <v>75.456999999999994</v>
          </cell>
          <cell r="AG832">
            <v>0.15211277202014212</v>
          </cell>
          <cell r="AH832">
            <v>12.3</v>
          </cell>
          <cell r="AI832">
            <v>40410</v>
          </cell>
          <cell r="AJ832">
            <v>9</v>
          </cell>
        </row>
        <row r="833">
          <cell r="A833" t="str">
            <v>2401</v>
          </cell>
          <cell r="B833" t="str">
            <v>240102301</v>
          </cell>
          <cell r="D833" t="str">
            <v>2401023</v>
          </cell>
          <cell r="E833" t="str">
            <v>2410</v>
          </cell>
          <cell r="F833" t="str">
            <v>24</v>
          </cell>
          <cell r="G833">
            <v>524.52810735000003</v>
          </cell>
          <cell r="H833">
            <v>536.46403792000001</v>
          </cell>
          <cell r="I833">
            <v>530.24108190000004</v>
          </cell>
          <cell r="J833">
            <v>39.024390240000002</v>
          </cell>
          <cell r="K833">
            <v>25.991557269999998</v>
          </cell>
          <cell r="L833">
            <v>8.0551577299999995</v>
          </cell>
          <cell r="M833">
            <v>9.2202906999999996</v>
          </cell>
          <cell r="N833">
            <v>13.274426160000001</v>
          </cell>
          <cell r="O833">
            <v>50.307000000000002</v>
          </cell>
          <cell r="P833">
            <v>11.91839057</v>
          </cell>
          <cell r="Q833">
            <v>56</v>
          </cell>
          <cell r="R833">
            <v>34.03003519</v>
          </cell>
          <cell r="S833">
            <v>16.5</v>
          </cell>
          <cell r="T833">
            <v>8.3698525999999998</v>
          </cell>
          <cell r="U833">
            <v>7.8539930900000003</v>
          </cell>
          <cell r="V833">
            <v>8.0215845300000002</v>
          </cell>
          <cell r="W833">
            <v>52.1</v>
          </cell>
          <cell r="X833">
            <v>77.5</v>
          </cell>
          <cell r="Y833">
            <v>34.1</v>
          </cell>
          <cell r="Z833">
            <v>38.700000000000003</v>
          </cell>
          <cell r="AA833">
            <v>23.2</v>
          </cell>
          <cell r="AB833">
            <v>8.8038747599999994</v>
          </cell>
          <cell r="AC833">
            <v>0.58974095000000004</v>
          </cell>
          <cell r="AD833">
            <v>241.7</v>
          </cell>
          <cell r="AE833">
            <v>54.415918209999994</v>
          </cell>
          <cell r="AF833">
            <v>61.149900000000002</v>
          </cell>
          <cell r="AG833">
            <v>0.23935856459134638</v>
          </cell>
          <cell r="AH833">
            <v>17.100000000000001</v>
          </cell>
          <cell r="AI833">
            <v>40920</v>
          </cell>
          <cell r="AJ833">
            <v>11.5</v>
          </cell>
        </row>
        <row r="834">
          <cell r="A834" t="str">
            <v>2401</v>
          </cell>
          <cell r="B834" t="str">
            <v>240104201</v>
          </cell>
          <cell r="D834" t="str">
            <v>2401042</v>
          </cell>
          <cell r="E834" t="str">
            <v>2410</v>
          </cell>
          <cell r="F834" t="str">
            <v>24</v>
          </cell>
          <cell r="G834">
            <v>524.52810735000003</v>
          </cell>
          <cell r="H834">
            <v>536.46403792000001</v>
          </cell>
          <cell r="I834">
            <v>530.24108190000004</v>
          </cell>
          <cell r="J834">
            <v>39.024390240000002</v>
          </cell>
          <cell r="K834">
            <v>25.991557269999998</v>
          </cell>
          <cell r="L834">
            <v>8.1906316799999992</v>
          </cell>
          <cell r="M834">
            <v>10.81977828</v>
          </cell>
          <cell r="N834">
            <v>13.274426160000001</v>
          </cell>
          <cell r="O834">
            <v>50.307000000000002</v>
          </cell>
          <cell r="P834">
            <v>10.166631968513929</v>
          </cell>
          <cell r="Q834">
            <v>56</v>
          </cell>
          <cell r="R834">
            <v>34.03003519</v>
          </cell>
          <cell r="S834">
            <v>16.5</v>
          </cell>
          <cell r="T834">
            <v>8.0407689900000001</v>
          </cell>
          <cell r="U834">
            <v>7.8477625399999997</v>
          </cell>
          <cell r="V834">
            <v>8.3308636099999998</v>
          </cell>
          <cell r="W834">
            <v>52.1</v>
          </cell>
          <cell r="X834">
            <v>77.5</v>
          </cell>
          <cell r="Y834">
            <v>34.1</v>
          </cell>
          <cell r="Z834">
            <v>38.700000000000003</v>
          </cell>
          <cell r="AA834">
            <v>23.2</v>
          </cell>
          <cell r="AB834">
            <v>10.741816740000001</v>
          </cell>
          <cell r="AC834">
            <v>0.41774911000000003</v>
          </cell>
          <cell r="AD834">
            <v>241.7</v>
          </cell>
          <cell r="AE834">
            <v>54.415918209999994</v>
          </cell>
          <cell r="AF834">
            <v>61.149900000000002</v>
          </cell>
          <cell r="AG834">
            <v>0.22580448726487418</v>
          </cell>
          <cell r="AH834">
            <v>17.100000000000001</v>
          </cell>
          <cell r="AI834">
            <v>40920</v>
          </cell>
          <cell r="AJ834">
            <v>11.5</v>
          </cell>
        </row>
        <row r="835">
          <cell r="A835" t="str">
            <v>2402</v>
          </cell>
          <cell r="B835" t="str">
            <v>240200501</v>
          </cell>
          <cell r="D835" t="str">
            <v>2402005</v>
          </cell>
          <cell r="E835" t="str">
            <v>2410</v>
          </cell>
          <cell r="F835" t="str">
            <v>24</v>
          </cell>
          <cell r="G835">
            <v>524.52810735000003</v>
          </cell>
          <cell r="H835">
            <v>536.46403792000001</v>
          </cell>
          <cell r="I835">
            <v>530.24108190000004</v>
          </cell>
          <cell r="J835">
            <v>39.024390240000002</v>
          </cell>
          <cell r="K835">
            <v>25.991557269999998</v>
          </cell>
          <cell r="L835">
            <v>8.6108656700000008</v>
          </cell>
          <cell r="M835">
            <v>10.22455604</v>
          </cell>
          <cell r="N835">
            <v>13.274426160000001</v>
          </cell>
          <cell r="O835">
            <v>50.307000000000002</v>
          </cell>
          <cell r="P835">
            <v>11.630708500000001</v>
          </cell>
          <cell r="Q835">
            <v>56</v>
          </cell>
          <cell r="R835">
            <v>34.03003519</v>
          </cell>
          <cell r="S835">
            <v>16.5</v>
          </cell>
          <cell r="T835">
            <v>9.4651376200000001</v>
          </cell>
          <cell r="U835">
            <v>9.0246130200000003</v>
          </cell>
          <cell r="V835">
            <v>8.8559485299999992</v>
          </cell>
          <cell r="W835">
            <v>52.1</v>
          </cell>
          <cell r="X835">
            <v>77.5</v>
          </cell>
          <cell r="Y835">
            <v>34.1</v>
          </cell>
          <cell r="Z835">
            <v>38.700000000000003</v>
          </cell>
          <cell r="AA835">
            <v>23.2</v>
          </cell>
          <cell r="AB835">
            <v>9.4368382900000007</v>
          </cell>
          <cell r="AC835">
            <v>0</v>
          </cell>
          <cell r="AD835">
            <v>241.7</v>
          </cell>
          <cell r="AE835">
            <v>54.415918209999994</v>
          </cell>
          <cell r="AF835">
            <v>61.149900000000002</v>
          </cell>
          <cell r="AG835">
            <v>0.22426837403968775</v>
          </cell>
          <cell r="AH835">
            <v>17.100000000000001</v>
          </cell>
          <cell r="AI835">
            <v>40920</v>
          </cell>
          <cell r="AJ835">
            <v>11.5</v>
          </cell>
        </row>
        <row r="836">
          <cell r="A836" t="str">
            <v>2402</v>
          </cell>
          <cell r="B836" t="str">
            <v>240201001</v>
          </cell>
          <cell r="D836" t="str">
            <v>2402010</v>
          </cell>
          <cell r="E836" t="str">
            <v>2410</v>
          </cell>
          <cell r="F836" t="str">
            <v>24</v>
          </cell>
          <cell r="G836">
            <v>524.52810735000003</v>
          </cell>
          <cell r="H836">
            <v>536.46403792000001</v>
          </cell>
          <cell r="I836">
            <v>530.24108190000004</v>
          </cell>
          <cell r="J836">
            <v>39.024390240000002</v>
          </cell>
          <cell r="K836">
            <v>25.991557269999998</v>
          </cell>
          <cell r="L836">
            <v>8.5898858800000006</v>
          </cell>
          <cell r="M836">
            <v>9.2297507700000008</v>
          </cell>
          <cell r="N836">
            <v>13.274426160000001</v>
          </cell>
          <cell r="O836">
            <v>50.307000000000002</v>
          </cell>
          <cell r="P836">
            <v>11.630708500000001</v>
          </cell>
          <cell r="Q836">
            <v>56</v>
          </cell>
          <cell r="R836">
            <v>34.03003519</v>
          </cell>
          <cell r="S836">
            <v>16.5</v>
          </cell>
          <cell r="T836">
            <v>8.92638468</v>
          </cell>
          <cell r="U836">
            <v>8.6418856399999999</v>
          </cell>
          <cell r="V836">
            <v>8.5898858800000006</v>
          </cell>
          <cell r="W836">
            <v>52.1</v>
          </cell>
          <cell r="X836">
            <v>77.5</v>
          </cell>
          <cell r="Y836">
            <v>34.1</v>
          </cell>
          <cell r="Z836">
            <v>38.700000000000003</v>
          </cell>
          <cell r="AA836">
            <v>23.2</v>
          </cell>
          <cell r="AB836">
            <v>9.9641121699999999</v>
          </cell>
          <cell r="AC836">
            <v>1.099894E-2</v>
          </cell>
          <cell r="AD836">
            <v>241.7</v>
          </cell>
          <cell r="AE836">
            <v>54.415918209999994</v>
          </cell>
          <cell r="AF836">
            <v>61.149900000000002</v>
          </cell>
          <cell r="AG836">
            <v>0.20007760815630976</v>
          </cell>
          <cell r="AH836">
            <v>17.100000000000001</v>
          </cell>
          <cell r="AI836">
            <v>40920</v>
          </cell>
          <cell r="AJ836">
            <v>11.5</v>
          </cell>
        </row>
        <row r="837">
          <cell r="A837" t="str">
            <v>2402</v>
          </cell>
          <cell r="B837" t="str">
            <v>240201501</v>
          </cell>
          <cell r="D837" t="str">
            <v>2402015</v>
          </cell>
          <cell r="E837" t="str">
            <v>2410</v>
          </cell>
          <cell r="F837" t="str">
            <v>24</v>
          </cell>
          <cell r="G837">
            <v>524.52810735000003</v>
          </cell>
          <cell r="H837">
            <v>536.46403792000001</v>
          </cell>
          <cell r="I837">
            <v>530.24108190000004</v>
          </cell>
          <cell r="J837">
            <v>39.024390240000002</v>
          </cell>
          <cell r="K837">
            <v>25.991557269999998</v>
          </cell>
          <cell r="L837">
            <v>8.2128395800000007</v>
          </cell>
          <cell r="M837">
            <v>8.36520683</v>
          </cell>
          <cell r="N837">
            <v>13.274426160000001</v>
          </cell>
          <cell r="O837">
            <v>50.307000000000002</v>
          </cell>
          <cell r="P837">
            <v>11.292440879999999</v>
          </cell>
          <cell r="Q837">
            <v>56</v>
          </cell>
          <cell r="R837">
            <v>34.03003519</v>
          </cell>
          <cell r="S837">
            <v>16.5</v>
          </cell>
          <cell r="T837">
            <v>8.5752734000000004</v>
          </cell>
          <cell r="U837">
            <v>8.2106680300000008</v>
          </cell>
          <cell r="V837">
            <v>8.6081301900000007</v>
          </cell>
          <cell r="W837">
            <v>52.1</v>
          </cell>
          <cell r="X837">
            <v>77.5</v>
          </cell>
          <cell r="Y837">
            <v>34.1</v>
          </cell>
          <cell r="Z837">
            <v>38.700000000000003</v>
          </cell>
          <cell r="AA837">
            <v>23.2</v>
          </cell>
          <cell r="AB837">
            <v>9.7909345699999992</v>
          </cell>
          <cell r="AC837">
            <v>0.75090789999999996</v>
          </cell>
          <cell r="AD837">
            <v>241.7</v>
          </cell>
          <cell r="AE837">
            <v>54.415918209999994</v>
          </cell>
          <cell r="AF837">
            <v>61.149900000000002</v>
          </cell>
          <cell r="AG837">
            <v>0.21334151353185343</v>
          </cell>
          <cell r="AH837">
            <v>17.100000000000001</v>
          </cell>
          <cell r="AI837">
            <v>40920</v>
          </cell>
          <cell r="AJ837">
            <v>11.5</v>
          </cell>
        </row>
        <row r="838">
          <cell r="A838" t="str">
            <v>2402</v>
          </cell>
          <cell r="B838" t="str">
            <v>240202801</v>
          </cell>
          <cell r="D838" t="str">
            <v>2402028</v>
          </cell>
          <cell r="E838" t="str">
            <v>2410</v>
          </cell>
          <cell r="F838" t="str">
            <v>24</v>
          </cell>
          <cell r="G838">
            <v>524.52810735000003</v>
          </cell>
          <cell r="H838">
            <v>536.46403792000001</v>
          </cell>
          <cell r="I838">
            <v>530.24108190000004</v>
          </cell>
          <cell r="J838">
            <v>39.024390240000002</v>
          </cell>
          <cell r="K838">
            <v>25.991557269999998</v>
          </cell>
          <cell r="L838">
            <v>9.0178472599999999</v>
          </cell>
          <cell r="M838">
            <v>9.8865956799999992</v>
          </cell>
          <cell r="N838">
            <v>13.274426160000001</v>
          </cell>
          <cell r="O838">
            <v>50.307000000000002</v>
          </cell>
          <cell r="P838">
            <v>11.16314101</v>
          </cell>
          <cell r="Q838">
            <v>56</v>
          </cell>
          <cell r="R838">
            <v>34.03003519</v>
          </cell>
          <cell r="S838">
            <v>16.5</v>
          </cell>
          <cell r="T838">
            <v>9.6985522199999998</v>
          </cell>
          <cell r="U838">
            <v>8.7400166899999991</v>
          </cell>
          <cell r="V838">
            <v>8.7276161800000001</v>
          </cell>
          <cell r="W838">
            <v>52.1</v>
          </cell>
          <cell r="X838">
            <v>77.5</v>
          </cell>
          <cell r="Y838">
            <v>34.1</v>
          </cell>
          <cell r="Z838">
            <v>38.700000000000003</v>
          </cell>
          <cell r="AA838">
            <v>23.2</v>
          </cell>
          <cell r="AB838">
            <v>8.8490835200000006</v>
          </cell>
          <cell r="AC838">
            <v>0.66055604999999995</v>
          </cell>
          <cell r="AD838">
            <v>241.7</v>
          </cell>
          <cell r="AE838">
            <v>54.415918209999994</v>
          </cell>
          <cell r="AF838">
            <v>61.149900000000002</v>
          </cell>
          <cell r="AG838">
            <v>0.21114515738287673</v>
          </cell>
          <cell r="AH838">
            <v>17.100000000000001</v>
          </cell>
          <cell r="AI838">
            <v>40920</v>
          </cell>
          <cell r="AJ838">
            <v>11.5</v>
          </cell>
        </row>
        <row r="839">
          <cell r="A839" t="str">
            <v>2402</v>
          </cell>
          <cell r="B839" t="str">
            <v>240202802</v>
          </cell>
          <cell r="D839" t="str">
            <v>2402028</v>
          </cell>
          <cell r="E839" t="str">
            <v>2410</v>
          </cell>
          <cell r="F839" t="str">
            <v>24</v>
          </cell>
          <cell r="G839">
            <v>524.52810735000003</v>
          </cell>
          <cell r="H839">
            <v>536.46403792000001</v>
          </cell>
          <cell r="I839">
            <v>530.24108190000004</v>
          </cell>
          <cell r="J839">
            <v>39.024390240000002</v>
          </cell>
          <cell r="K839">
            <v>25.991557269999998</v>
          </cell>
          <cell r="L839">
            <v>7.3651801300000006</v>
          </cell>
          <cell r="M839">
            <v>9.6015037000000003</v>
          </cell>
          <cell r="N839">
            <v>13.274426160000001</v>
          </cell>
          <cell r="O839">
            <v>50.307000000000002</v>
          </cell>
          <cell r="P839">
            <v>11.225243389999999</v>
          </cell>
          <cell r="Q839">
            <v>56</v>
          </cell>
          <cell r="R839">
            <v>34.03003519</v>
          </cell>
          <cell r="S839">
            <v>16.5</v>
          </cell>
          <cell r="T839">
            <v>9.4334839200000005</v>
          </cell>
          <cell r="U839">
            <v>7.2291138799999999</v>
          </cell>
          <cell r="V839">
            <v>7.4736371100000003</v>
          </cell>
          <cell r="W839">
            <v>52.1</v>
          </cell>
          <cell r="X839">
            <v>77.5</v>
          </cell>
          <cell r="Y839">
            <v>34.1</v>
          </cell>
          <cell r="Z839">
            <v>38.700000000000003</v>
          </cell>
          <cell r="AA839">
            <v>23.2</v>
          </cell>
          <cell r="AB839">
            <v>7.4736371100000003</v>
          </cell>
          <cell r="AC839">
            <v>0.98381369000000007</v>
          </cell>
          <cell r="AD839">
            <v>241.7</v>
          </cell>
          <cell r="AE839">
            <v>54.415918209999994</v>
          </cell>
          <cell r="AF839">
            <v>61.149900000000002</v>
          </cell>
          <cell r="AG839">
            <v>0.21713639824027697</v>
          </cell>
          <cell r="AH839">
            <v>17.100000000000001</v>
          </cell>
          <cell r="AI839">
            <v>40920</v>
          </cell>
          <cell r="AJ839">
            <v>11.5</v>
          </cell>
        </row>
        <row r="840">
          <cell r="A840" t="str">
            <v>2402</v>
          </cell>
          <cell r="B840" t="str">
            <v>240204701</v>
          </cell>
          <cell r="D840" t="str">
            <v>2402047</v>
          </cell>
          <cell r="E840" t="str">
            <v>2410</v>
          </cell>
          <cell r="F840" t="str">
            <v>24</v>
          </cell>
          <cell r="G840">
            <v>524.52810735000003</v>
          </cell>
          <cell r="H840">
            <v>536.46403792000001</v>
          </cell>
          <cell r="I840">
            <v>530.24108190000004</v>
          </cell>
          <cell r="J840">
            <v>39.024390240000002</v>
          </cell>
          <cell r="K840">
            <v>25.991557269999998</v>
          </cell>
          <cell r="L840">
            <v>8.9336641799999992</v>
          </cell>
          <cell r="M840">
            <v>10.81977828</v>
          </cell>
          <cell r="N840">
            <v>13.274426160000001</v>
          </cell>
          <cell r="O840">
            <v>50.307000000000002</v>
          </cell>
          <cell r="P840">
            <v>10.798043789999999</v>
          </cell>
          <cell r="Q840">
            <v>56</v>
          </cell>
          <cell r="R840">
            <v>34.03003519</v>
          </cell>
          <cell r="S840">
            <v>16.5</v>
          </cell>
          <cell r="T840">
            <v>10.586483380000001</v>
          </cell>
          <cell r="U840">
            <v>8.6033708900000008</v>
          </cell>
          <cell r="V840">
            <v>8.9789125999999992</v>
          </cell>
          <cell r="W840">
            <v>52.1</v>
          </cell>
          <cell r="X840">
            <v>77.5</v>
          </cell>
          <cell r="Y840">
            <v>34.1</v>
          </cell>
          <cell r="Z840">
            <v>38.700000000000003</v>
          </cell>
          <cell r="AA840">
            <v>23.2</v>
          </cell>
          <cell r="AB840">
            <v>9.2348378400000009</v>
          </cell>
          <cell r="AC840">
            <v>0.14280905999999999</v>
          </cell>
          <cell r="AD840">
            <v>241.7</v>
          </cell>
          <cell r="AE840">
            <v>54.415918209999994</v>
          </cell>
          <cell r="AF840">
            <v>61.149900000000002</v>
          </cell>
          <cell r="AG840">
            <v>0.16617246886348383</v>
          </cell>
          <cell r="AH840">
            <v>17.100000000000001</v>
          </cell>
          <cell r="AI840">
            <v>40920</v>
          </cell>
          <cell r="AJ840">
            <v>11.5</v>
          </cell>
        </row>
        <row r="841">
          <cell r="A841" t="str">
            <v>2402</v>
          </cell>
          <cell r="B841" t="str">
            <v>240290201</v>
          </cell>
          <cell r="D841" t="str">
            <v>2402902</v>
          </cell>
          <cell r="E841" t="str">
            <v>2410</v>
          </cell>
          <cell r="F841" t="str">
            <v>24</v>
          </cell>
          <cell r="G841">
            <v>524.52810735000003</v>
          </cell>
          <cell r="H841">
            <v>536.46403792000001</v>
          </cell>
          <cell r="I841">
            <v>530.24108190000004</v>
          </cell>
          <cell r="J841">
            <v>39.024390240000002</v>
          </cell>
          <cell r="K841">
            <v>25.991557269999998</v>
          </cell>
          <cell r="L841">
            <v>10.065478840000001</v>
          </cell>
          <cell r="M841">
            <v>10.89649856</v>
          </cell>
          <cell r="N841">
            <v>13.274426160000001</v>
          </cell>
          <cell r="O841">
            <v>50.307000000000002</v>
          </cell>
          <cell r="P841">
            <v>11.17602514</v>
          </cell>
          <cell r="Q841">
            <v>56</v>
          </cell>
          <cell r="R841">
            <v>34.03003519</v>
          </cell>
          <cell r="S841">
            <v>16.5</v>
          </cell>
          <cell r="T841">
            <v>10.88243378</v>
          </cell>
          <cell r="U841">
            <v>10.719582190000001</v>
          </cell>
          <cell r="V841">
            <v>10.719582190000001</v>
          </cell>
          <cell r="W841">
            <v>52.1</v>
          </cell>
          <cell r="X841">
            <v>77.5</v>
          </cell>
          <cell r="Y841">
            <v>34.1</v>
          </cell>
          <cell r="Z841">
            <v>38.700000000000003</v>
          </cell>
          <cell r="AA841">
            <v>23.2</v>
          </cell>
          <cell r="AB841">
            <v>10.64903741</v>
          </cell>
          <cell r="AC841">
            <v>8.4507040000000005E-2</v>
          </cell>
          <cell r="AD841">
            <v>241.7</v>
          </cell>
          <cell r="AE841">
            <v>54.415918209999994</v>
          </cell>
          <cell r="AF841">
            <v>61.149900000000002</v>
          </cell>
          <cell r="AG841">
            <v>0.18204874184388406</v>
          </cell>
          <cell r="AH841">
            <v>17.100000000000001</v>
          </cell>
          <cell r="AI841">
            <v>40920</v>
          </cell>
          <cell r="AJ841">
            <v>11.5</v>
          </cell>
        </row>
        <row r="842">
          <cell r="A842" t="str">
            <v>2403</v>
          </cell>
          <cell r="B842" t="str">
            <v>240300501</v>
          </cell>
          <cell r="D842" t="str">
            <v>2403005</v>
          </cell>
          <cell r="E842" t="str">
            <v>2410</v>
          </cell>
          <cell r="F842" t="str">
            <v>24</v>
          </cell>
          <cell r="G842">
            <v>524.52810735000003</v>
          </cell>
          <cell r="H842">
            <v>536.46403792000001</v>
          </cell>
          <cell r="I842">
            <v>530.24108190000004</v>
          </cell>
          <cell r="J842">
            <v>39.024390240000002</v>
          </cell>
          <cell r="K842">
            <v>25.991557269999998</v>
          </cell>
          <cell r="L842">
            <v>8.6418856399999999</v>
          </cell>
          <cell r="M842">
            <v>9.6063610199999996</v>
          </cell>
          <cell r="N842">
            <v>13.274426160000001</v>
          </cell>
          <cell r="O842">
            <v>50.307000000000002</v>
          </cell>
          <cell r="P842">
            <v>11.741255539999999</v>
          </cell>
          <cell r="Q842">
            <v>56</v>
          </cell>
          <cell r="R842">
            <v>34.03003519</v>
          </cell>
          <cell r="S842">
            <v>16.5</v>
          </cell>
          <cell r="T842">
            <v>8.4024555099999994</v>
          </cell>
          <cell r="U842">
            <v>8.7467163499999998</v>
          </cell>
          <cell r="V842">
            <v>8.5676961699999996</v>
          </cell>
          <cell r="W842">
            <v>52.1</v>
          </cell>
          <cell r="X842">
            <v>77.5</v>
          </cell>
          <cell r="Y842">
            <v>34.1</v>
          </cell>
          <cell r="Z842">
            <v>38.700000000000003</v>
          </cell>
          <cell r="AA842">
            <v>23.2</v>
          </cell>
          <cell r="AB842">
            <v>9.1741949300000005</v>
          </cell>
          <cell r="AC842">
            <v>0.84978010000000004</v>
          </cell>
          <cell r="AD842">
            <v>241.7</v>
          </cell>
          <cell r="AE842">
            <v>54.415918209999994</v>
          </cell>
          <cell r="AF842">
            <v>61.149900000000002</v>
          </cell>
          <cell r="AG842">
            <v>0.2350658066998855</v>
          </cell>
          <cell r="AH842">
            <v>17.100000000000001</v>
          </cell>
          <cell r="AI842">
            <v>40920</v>
          </cell>
          <cell r="AJ842">
            <v>11.5</v>
          </cell>
        </row>
        <row r="843">
          <cell r="A843" t="str">
            <v>2403</v>
          </cell>
          <cell r="B843" t="str">
            <v>240301001</v>
          </cell>
          <cell r="D843" t="str">
            <v>2403010</v>
          </cell>
          <cell r="E843" t="str">
            <v>2410</v>
          </cell>
          <cell r="F843" t="str">
            <v>24</v>
          </cell>
          <cell r="G843">
            <v>524.52810735000003</v>
          </cell>
          <cell r="H843">
            <v>536.46403792000001</v>
          </cell>
          <cell r="I843">
            <v>530.24108190000004</v>
          </cell>
          <cell r="J843">
            <v>39.024390240000002</v>
          </cell>
          <cell r="K843">
            <v>25.991557269999998</v>
          </cell>
          <cell r="L843">
            <v>8.7380942299999997</v>
          </cell>
          <cell r="M843">
            <v>10.91055091</v>
          </cell>
          <cell r="N843">
            <v>13.274426160000001</v>
          </cell>
          <cell r="O843">
            <v>50.307000000000002</v>
          </cell>
          <cell r="P843">
            <v>11.899513519999999</v>
          </cell>
          <cell r="Q843">
            <v>56</v>
          </cell>
          <cell r="R843">
            <v>34.03003519</v>
          </cell>
          <cell r="S843">
            <v>16.5</v>
          </cell>
          <cell r="T843">
            <v>9.7707558399999996</v>
          </cell>
          <cell r="U843">
            <v>9.7707558399999996</v>
          </cell>
          <cell r="V843">
            <v>8.8346282200000008</v>
          </cell>
          <cell r="W843">
            <v>52.1</v>
          </cell>
          <cell r="X843">
            <v>77.5</v>
          </cell>
          <cell r="Y843">
            <v>34.1</v>
          </cell>
          <cell r="Z843">
            <v>38.700000000000003</v>
          </cell>
          <cell r="AA843">
            <v>23.2</v>
          </cell>
          <cell r="AB843">
            <v>10.318341780000001</v>
          </cell>
          <cell r="AC843">
            <v>0</v>
          </cell>
          <cell r="AD843">
            <v>241.7</v>
          </cell>
          <cell r="AE843">
            <v>54.415918209999994</v>
          </cell>
          <cell r="AF843">
            <v>61.149900000000002</v>
          </cell>
          <cell r="AG843">
            <v>0.1896640641256398</v>
          </cell>
          <cell r="AH843">
            <v>17.100000000000001</v>
          </cell>
          <cell r="AI843">
            <v>40920</v>
          </cell>
          <cell r="AJ843">
            <v>11.5</v>
          </cell>
        </row>
        <row r="844">
          <cell r="A844" t="str">
            <v>2403</v>
          </cell>
          <cell r="B844" t="str">
            <v>240301501</v>
          </cell>
          <cell r="D844" t="str">
            <v>2403015</v>
          </cell>
          <cell r="E844" t="str">
            <v>2410</v>
          </cell>
          <cell r="F844" t="str">
            <v>24</v>
          </cell>
          <cell r="G844">
            <v>524.52810735000003</v>
          </cell>
          <cell r="H844">
            <v>536.46403792000001</v>
          </cell>
          <cell r="I844">
            <v>530.24108190000004</v>
          </cell>
          <cell r="J844">
            <v>39.024390240000002</v>
          </cell>
          <cell r="K844">
            <v>25.991557269999998</v>
          </cell>
          <cell r="L844">
            <v>9.1175669700000004</v>
          </cell>
          <cell r="M844">
            <v>11.20850407</v>
          </cell>
          <cell r="N844">
            <v>13.274426160000001</v>
          </cell>
          <cell r="O844">
            <v>50.307000000000002</v>
          </cell>
          <cell r="P844">
            <v>11.630708500000001</v>
          </cell>
          <cell r="Q844">
            <v>56</v>
          </cell>
          <cell r="R844">
            <v>34.03003519</v>
          </cell>
          <cell r="S844">
            <v>16.5</v>
          </cell>
          <cell r="T844">
            <v>8.1947816400000004</v>
          </cell>
          <cell r="U844">
            <v>8.1947816400000004</v>
          </cell>
          <cell r="V844">
            <v>9.1175669700000004</v>
          </cell>
          <cell r="W844">
            <v>52.1</v>
          </cell>
          <cell r="X844">
            <v>77.5</v>
          </cell>
          <cell r="Y844">
            <v>34.1</v>
          </cell>
          <cell r="Z844">
            <v>38.700000000000003</v>
          </cell>
          <cell r="AA844">
            <v>23.2</v>
          </cell>
          <cell r="AB844">
            <v>9.1379847099999996</v>
          </cell>
          <cell r="AC844">
            <v>0</v>
          </cell>
          <cell r="AD844">
            <v>241.7</v>
          </cell>
          <cell r="AE844">
            <v>54.415918209999994</v>
          </cell>
          <cell r="AF844">
            <v>61.149900000000002</v>
          </cell>
          <cell r="AG844">
            <v>0.21311595548275922</v>
          </cell>
          <cell r="AH844">
            <v>17.100000000000001</v>
          </cell>
          <cell r="AI844">
            <v>40920</v>
          </cell>
          <cell r="AJ844">
            <v>11.5</v>
          </cell>
        </row>
        <row r="845">
          <cell r="A845" t="str">
            <v>2403</v>
          </cell>
          <cell r="B845" t="str">
            <v>240302001</v>
          </cell>
          <cell r="D845" t="str">
            <v>2403020</v>
          </cell>
          <cell r="E845" t="str">
            <v>2410</v>
          </cell>
          <cell r="F845" t="str">
            <v>24</v>
          </cell>
          <cell r="G845">
            <v>524.52810735000003</v>
          </cell>
          <cell r="H845">
            <v>536.46403792000001</v>
          </cell>
          <cell r="I845">
            <v>530.24108190000004</v>
          </cell>
          <cell r="J845">
            <v>39.024390240000002</v>
          </cell>
          <cell r="K845">
            <v>25.991557269999998</v>
          </cell>
          <cell r="L845">
            <v>8.0519780799999996</v>
          </cell>
          <cell r="M845">
            <v>11.225243389999999</v>
          </cell>
          <cell r="N845">
            <v>13.274426160000001</v>
          </cell>
          <cell r="O845">
            <v>50.307000000000002</v>
          </cell>
          <cell r="P845">
            <v>11.630708500000001</v>
          </cell>
          <cell r="Q845">
            <v>56</v>
          </cell>
          <cell r="R845">
            <v>34.03003519</v>
          </cell>
          <cell r="S845">
            <v>16.5</v>
          </cell>
          <cell r="T845">
            <v>9.3481874400000002</v>
          </cell>
          <cell r="U845">
            <v>9.3481874400000002</v>
          </cell>
          <cell r="V845">
            <v>8.0519780799999996</v>
          </cell>
          <cell r="W845">
            <v>52.1</v>
          </cell>
          <cell r="X845">
            <v>77.5</v>
          </cell>
          <cell r="Y845">
            <v>34.1</v>
          </cell>
          <cell r="Z845">
            <v>38.700000000000003</v>
          </cell>
          <cell r="AA845">
            <v>23.2</v>
          </cell>
          <cell r="AB845">
            <v>7.9789963699999999</v>
          </cell>
          <cell r="AC845">
            <v>6.1547709999999999E-2</v>
          </cell>
          <cell r="AD845">
            <v>241.7</v>
          </cell>
          <cell r="AE845">
            <v>54.415918209999994</v>
          </cell>
          <cell r="AF845">
            <v>61.149900000000002</v>
          </cell>
          <cell r="AG845">
            <v>0.20251100946641235</v>
          </cell>
          <cell r="AH845">
            <v>17.100000000000001</v>
          </cell>
          <cell r="AI845">
            <v>40920</v>
          </cell>
          <cell r="AJ845">
            <v>11.5</v>
          </cell>
        </row>
        <row r="846">
          <cell r="A846" t="str">
            <v>2403</v>
          </cell>
          <cell r="B846" t="str">
            <v>240302501</v>
          </cell>
          <cell r="D846" t="str">
            <v>2403025</v>
          </cell>
          <cell r="E846" t="str">
            <v>2410</v>
          </cell>
          <cell r="F846" t="str">
            <v>24</v>
          </cell>
          <cell r="G846">
            <v>524.52810735000003</v>
          </cell>
          <cell r="H846">
            <v>536.46403792000001</v>
          </cell>
          <cell r="I846">
            <v>530.24108190000004</v>
          </cell>
          <cell r="J846">
            <v>39.024390240000002</v>
          </cell>
          <cell r="K846">
            <v>25.991557269999998</v>
          </cell>
          <cell r="L846">
            <v>7.745868230000001</v>
          </cell>
          <cell r="M846">
            <v>11.29511765</v>
          </cell>
          <cell r="N846">
            <v>13.274426160000001</v>
          </cell>
          <cell r="O846">
            <v>50.307000000000002</v>
          </cell>
          <cell r="P846">
            <v>11.627066320000001</v>
          </cell>
          <cell r="Q846">
            <v>56</v>
          </cell>
          <cell r="R846">
            <v>34.03003519</v>
          </cell>
          <cell r="S846">
            <v>16.5</v>
          </cell>
          <cell r="T846">
            <v>10.81977828</v>
          </cell>
          <cell r="U846">
            <v>7.745868230000001</v>
          </cell>
          <cell r="V846">
            <v>7.745868230000001</v>
          </cell>
          <cell r="W846">
            <v>52.1</v>
          </cell>
          <cell r="X846">
            <v>77.5</v>
          </cell>
          <cell r="Y846">
            <v>34.1</v>
          </cell>
          <cell r="Z846">
            <v>38.700000000000003</v>
          </cell>
          <cell r="AA846">
            <v>23.2</v>
          </cell>
          <cell r="AB846">
            <v>7.7119965100000005</v>
          </cell>
          <cell r="AC846">
            <v>0.91768099000000003</v>
          </cell>
          <cell r="AD846">
            <v>241.7</v>
          </cell>
          <cell r="AE846">
            <v>54.415918209999994</v>
          </cell>
          <cell r="AF846">
            <v>61.140739420000003</v>
          </cell>
          <cell r="AG846">
            <v>0.21884560454735907</v>
          </cell>
          <cell r="AH846">
            <v>17.100000000000001</v>
          </cell>
          <cell r="AI846">
            <v>40920</v>
          </cell>
          <cell r="AJ846">
            <v>11.5</v>
          </cell>
        </row>
        <row r="847">
          <cell r="A847" t="str">
            <v>2403</v>
          </cell>
          <cell r="B847" t="str">
            <v>240390201</v>
          </cell>
          <cell r="D847" t="str">
            <v>2403902</v>
          </cell>
          <cell r="E847" t="str">
            <v>2410</v>
          </cell>
          <cell r="F847" t="str">
            <v>24</v>
          </cell>
          <cell r="G847">
            <v>524.52810735000003</v>
          </cell>
          <cell r="H847">
            <v>536.46403792000001</v>
          </cell>
          <cell r="I847">
            <v>530.24108190000004</v>
          </cell>
          <cell r="J847">
            <v>39.024390240000002</v>
          </cell>
          <cell r="K847">
            <v>25.991557269999998</v>
          </cell>
          <cell r="L847">
            <v>10.05272619</v>
          </cell>
          <cell r="M847">
            <v>10.819738279999999</v>
          </cell>
          <cell r="N847">
            <v>13.274426160000001</v>
          </cell>
          <cell r="O847">
            <v>50.307000000000002</v>
          </cell>
          <cell r="P847">
            <v>11.513515290000001</v>
          </cell>
          <cell r="Q847">
            <v>56</v>
          </cell>
          <cell r="R847">
            <v>34.03003519</v>
          </cell>
          <cell r="S847">
            <v>16.5</v>
          </cell>
          <cell r="T847">
            <v>10.572623760000001</v>
          </cell>
          <cell r="U847">
            <v>10.59990438</v>
          </cell>
          <cell r="V847">
            <v>10.571701470000001</v>
          </cell>
          <cell r="W847">
            <v>52.1</v>
          </cell>
          <cell r="X847">
            <v>77.5</v>
          </cell>
          <cell r="Y847">
            <v>34.1</v>
          </cell>
          <cell r="Z847">
            <v>38.700000000000003</v>
          </cell>
          <cell r="AA847">
            <v>23.2</v>
          </cell>
          <cell r="AB847">
            <v>10.69853678</v>
          </cell>
          <cell r="AC847">
            <v>0.20404656000000002</v>
          </cell>
          <cell r="AD847">
            <v>241.7</v>
          </cell>
          <cell r="AE847">
            <v>54.415918209999994</v>
          </cell>
          <cell r="AF847">
            <v>61.149900000000002</v>
          </cell>
          <cell r="AG847">
            <v>0.19563080662255211</v>
          </cell>
          <cell r="AH847">
            <v>17.100000000000001</v>
          </cell>
          <cell r="AI847">
            <v>40920</v>
          </cell>
          <cell r="AJ847">
            <v>11.5</v>
          </cell>
        </row>
        <row r="848">
          <cell r="A848" t="str">
            <v>2403</v>
          </cell>
          <cell r="B848" t="str">
            <v>240390401</v>
          </cell>
          <cell r="D848" t="str">
            <v>2403904</v>
          </cell>
          <cell r="E848" t="str">
            <v>2410</v>
          </cell>
          <cell r="F848" t="str">
            <v>24</v>
          </cell>
          <cell r="G848">
            <v>524.52810735000003</v>
          </cell>
          <cell r="H848">
            <v>536.46403792000001</v>
          </cell>
          <cell r="I848">
            <v>530.24108190000004</v>
          </cell>
          <cell r="J848">
            <v>39.024390240000002</v>
          </cell>
          <cell r="K848">
            <v>25.991557269999998</v>
          </cell>
          <cell r="L848">
            <v>9.9262759099999993</v>
          </cell>
          <cell r="M848">
            <v>11.09058374</v>
          </cell>
          <cell r="N848">
            <v>13.274426160000001</v>
          </cell>
          <cell r="O848">
            <v>50.307000000000002</v>
          </cell>
          <cell r="P848">
            <v>11.630708500000001</v>
          </cell>
          <cell r="Q848">
            <v>56</v>
          </cell>
          <cell r="R848">
            <v>34.03003519</v>
          </cell>
          <cell r="S848">
            <v>16.5</v>
          </cell>
          <cell r="T848">
            <v>10.789813799999999</v>
          </cell>
          <cell r="U848">
            <v>10.315431630000001</v>
          </cell>
          <cell r="V848">
            <v>10.317615030000001</v>
          </cell>
          <cell r="W848">
            <v>52.1</v>
          </cell>
          <cell r="X848">
            <v>77.5</v>
          </cell>
          <cell r="Y848">
            <v>34.1</v>
          </cell>
          <cell r="Z848">
            <v>38.700000000000003</v>
          </cell>
          <cell r="AA848">
            <v>23.2</v>
          </cell>
          <cell r="AB848">
            <v>10.338511459999999</v>
          </cell>
          <cell r="AC848">
            <v>2.0412139999999999E-2</v>
          </cell>
          <cell r="AD848">
            <v>241.7</v>
          </cell>
          <cell r="AE848">
            <v>54.415918209999994</v>
          </cell>
          <cell r="AF848">
            <v>61.119045010000001</v>
          </cell>
          <cell r="AG848">
            <v>0.23313593828735096</v>
          </cell>
          <cell r="AH848">
            <v>17.100000000000001</v>
          </cell>
          <cell r="AI848">
            <v>40920</v>
          </cell>
          <cell r="AJ848">
            <v>11.5</v>
          </cell>
        </row>
        <row r="849">
          <cell r="A849" t="str">
            <v>2404</v>
          </cell>
          <cell r="B849" t="str">
            <v>240400501</v>
          </cell>
          <cell r="D849" t="str">
            <v>2404005</v>
          </cell>
          <cell r="E849" t="str">
            <v>2410</v>
          </cell>
          <cell r="F849" t="str">
            <v>24</v>
          </cell>
          <cell r="G849">
            <v>524.52810735000003</v>
          </cell>
          <cell r="H849">
            <v>536.46403792000001</v>
          </cell>
          <cell r="I849">
            <v>530.24108190000004</v>
          </cell>
          <cell r="J849">
            <v>39.024390240000002</v>
          </cell>
          <cell r="K849">
            <v>25.991557269999998</v>
          </cell>
          <cell r="L849">
            <v>9.6143377399999999</v>
          </cell>
          <cell r="M849">
            <v>11.37811325</v>
          </cell>
          <cell r="N849">
            <v>13.274426160000001</v>
          </cell>
          <cell r="O849">
            <v>50.307000000000002</v>
          </cell>
          <cell r="P849">
            <v>11.557898829999999</v>
          </cell>
          <cell r="Q849">
            <v>56</v>
          </cell>
          <cell r="R849">
            <v>34.03003519</v>
          </cell>
          <cell r="S849">
            <v>16.5</v>
          </cell>
          <cell r="T849">
            <v>10.410877279999999</v>
          </cell>
          <cell r="U849">
            <v>9.14345243</v>
          </cell>
          <cell r="V849">
            <v>9.2036178300000007</v>
          </cell>
          <cell r="W849">
            <v>52.1</v>
          </cell>
          <cell r="X849">
            <v>77.5</v>
          </cell>
          <cell r="Y849">
            <v>34.1</v>
          </cell>
          <cell r="Z849">
            <v>38.700000000000003</v>
          </cell>
          <cell r="AA849">
            <v>23.2</v>
          </cell>
          <cell r="AB849">
            <v>10.193541809999999</v>
          </cell>
          <cell r="AC849">
            <v>0</v>
          </cell>
          <cell r="AD849">
            <v>241.7</v>
          </cell>
          <cell r="AE849">
            <v>54.415918209999994</v>
          </cell>
          <cell r="AF849">
            <v>58.229402860000008</v>
          </cell>
          <cell r="AG849">
            <v>0.21620491932657115</v>
          </cell>
          <cell r="AH849">
            <v>17.100000000000001</v>
          </cell>
          <cell r="AI849">
            <v>40920</v>
          </cell>
          <cell r="AJ849">
            <v>11.5</v>
          </cell>
        </row>
        <row r="850">
          <cell r="A850" t="str">
            <v>2404</v>
          </cell>
          <cell r="B850" t="str">
            <v>240401001</v>
          </cell>
          <cell r="D850" t="str">
            <v>2404010</v>
          </cell>
          <cell r="E850" t="str">
            <v>2410</v>
          </cell>
          <cell r="F850" t="str">
            <v>24</v>
          </cell>
          <cell r="G850">
            <v>524.52810735000003</v>
          </cell>
          <cell r="H850">
            <v>536.46403792000001</v>
          </cell>
          <cell r="I850">
            <v>530.24108190000004</v>
          </cell>
          <cell r="J850">
            <v>39.024390240000002</v>
          </cell>
          <cell r="K850">
            <v>25.991557269999998</v>
          </cell>
          <cell r="L850">
            <v>8.6503245</v>
          </cell>
          <cell r="M850">
            <v>11.225243389999999</v>
          </cell>
          <cell r="N850">
            <v>13.274426160000001</v>
          </cell>
          <cell r="O850">
            <v>50.307000000000002</v>
          </cell>
          <cell r="P850">
            <v>11.225243389999999</v>
          </cell>
          <cell r="Q850">
            <v>56</v>
          </cell>
          <cell r="R850">
            <v>34.03003519</v>
          </cell>
          <cell r="S850">
            <v>16.5</v>
          </cell>
          <cell r="T850">
            <v>9.9664154000000007</v>
          </cell>
          <cell r="U850">
            <v>9.3663179499999991</v>
          </cell>
          <cell r="V850">
            <v>9.3783939600000004</v>
          </cell>
          <cell r="W850">
            <v>52.1</v>
          </cell>
          <cell r="X850">
            <v>77.5</v>
          </cell>
          <cell r="Y850">
            <v>34.1</v>
          </cell>
          <cell r="Z850">
            <v>38.700000000000003</v>
          </cell>
          <cell r="AA850">
            <v>23.2</v>
          </cell>
          <cell r="AB850">
            <v>10.741816740000001</v>
          </cell>
          <cell r="AC850">
            <v>0</v>
          </cell>
          <cell r="AD850">
            <v>241.7</v>
          </cell>
          <cell r="AE850">
            <v>54.415918209999994</v>
          </cell>
          <cell r="AF850">
            <v>58.126700000000007</v>
          </cell>
          <cell r="AG850">
            <v>0.23916647477882452</v>
          </cell>
          <cell r="AH850">
            <v>17.100000000000001</v>
          </cell>
          <cell r="AI850">
            <v>40920</v>
          </cell>
          <cell r="AJ850">
            <v>11.5</v>
          </cell>
        </row>
        <row r="851">
          <cell r="A851" t="str">
            <v>2404</v>
          </cell>
          <cell r="B851" t="str">
            <v>240401501</v>
          </cell>
          <cell r="D851" t="str">
            <v>2404015</v>
          </cell>
          <cell r="E851" t="str">
            <v>2410</v>
          </cell>
          <cell r="F851" t="str">
            <v>24</v>
          </cell>
          <cell r="G851">
            <v>524.52810735000003</v>
          </cell>
          <cell r="H851">
            <v>536.46403792000001</v>
          </cell>
          <cell r="I851">
            <v>530.24108190000004</v>
          </cell>
          <cell r="J851">
            <v>39.024390240000002</v>
          </cell>
          <cell r="K851">
            <v>25.991557269999998</v>
          </cell>
          <cell r="L851">
            <v>9.0985145599999999</v>
          </cell>
          <cell r="M851">
            <v>11.07025681</v>
          </cell>
          <cell r="N851">
            <v>13.274426160000001</v>
          </cell>
          <cell r="O851">
            <v>50.307000000000002</v>
          </cell>
          <cell r="P851">
            <v>11.181249709999999</v>
          </cell>
          <cell r="Q851">
            <v>56</v>
          </cell>
          <cell r="R851">
            <v>34.03003519</v>
          </cell>
          <cell r="S851">
            <v>16.5</v>
          </cell>
          <cell r="T851">
            <v>8.5935985200000005</v>
          </cell>
          <cell r="U851">
            <v>8.0690293299999993</v>
          </cell>
          <cell r="V851">
            <v>9.0250945399999996</v>
          </cell>
          <cell r="W851">
            <v>52.1</v>
          </cell>
          <cell r="X851">
            <v>77.5</v>
          </cell>
          <cell r="Y851">
            <v>34.1</v>
          </cell>
          <cell r="Z851">
            <v>38.700000000000003</v>
          </cell>
          <cell r="AA851">
            <v>23.2</v>
          </cell>
          <cell r="AB851">
            <v>10.741816740000001</v>
          </cell>
          <cell r="AC851">
            <v>0</v>
          </cell>
          <cell r="AD851">
            <v>241.7</v>
          </cell>
          <cell r="AE851">
            <v>54.415918209999994</v>
          </cell>
          <cell r="AF851">
            <v>58.126700000000007</v>
          </cell>
          <cell r="AG851">
            <v>0.23014133896520123</v>
          </cell>
          <cell r="AH851">
            <v>17.100000000000001</v>
          </cell>
          <cell r="AI851">
            <v>40920</v>
          </cell>
          <cell r="AJ851">
            <v>11.5</v>
          </cell>
        </row>
        <row r="852">
          <cell r="A852" t="str">
            <v>2404</v>
          </cell>
          <cell r="B852" t="str">
            <v>240402001</v>
          </cell>
          <cell r="D852" t="str">
            <v>2404020</v>
          </cell>
          <cell r="E852" t="str">
            <v>2410</v>
          </cell>
          <cell r="F852" t="str">
            <v>24</v>
          </cell>
          <cell r="G852">
            <v>524.52810735000003</v>
          </cell>
          <cell r="H852">
            <v>536.46403792000001</v>
          </cell>
          <cell r="I852">
            <v>530.24108190000004</v>
          </cell>
          <cell r="J852">
            <v>39.024390240000002</v>
          </cell>
          <cell r="K852">
            <v>25.991557269999998</v>
          </cell>
          <cell r="L852">
            <v>9.6381538800000008</v>
          </cell>
          <cell r="M852">
            <v>10.81977828</v>
          </cell>
          <cell r="N852">
            <v>13.274426160000001</v>
          </cell>
          <cell r="O852">
            <v>50.307000000000002</v>
          </cell>
          <cell r="P852">
            <v>10.84558247</v>
          </cell>
          <cell r="Q852">
            <v>56</v>
          </cell>
          <cell r="R852">
            <v>34.03003519</v>
          </cell>
          <cell r="S852">
            <v>16.5</v>
          </cell>
          <cell r="T852">
            <v>9.2628379400000007</v>
          </cell>
          <cell r="U852">
            <v>9.4566534299999994</v>
          </cell>
          <cell r="V852">
            <v>8.8599314699999994</v>
          </cell>
          <cell r="W852">
            <v>52.1</v>
          </cell>
          <cell r="X852">
            <v>77.5</v>
          </cell>
          <cell r="Y852">
            <v>34.1</v>
          </cell>
          <cell r="Z852">
            <v>38.700000000000003</v>
          </cell>
          <cell r="AA852">
            <v>23.2</v>
          </cell>
          <cell r="AB852">
            <v>10.741816740000001</v>
          </cell>
          <cell r="AC852">
            <v>0</v>
          </cell>
          <cell r="AD852">
            <v>241.7</v>
          </cell>
          <cell r="AE852">
            <v>54.415918209999994</v>
          </cell>
          <cell r="AF852">
            <v>58.126700000000007</v>
          </cell>
          <cell r="AG852">
            <v>0.22803782458696326</v>
          </cell>
          <cell r="AH852">
            <v>17.100000000000001</v>
          </cell>
          <cell r="AI852">
            <v>40920</v>
          </cell>
          <cell r="AJ852">
            <v>11.5</v>
          </cell>
        </row>
        <row r="853">
          <cell r="A853" t="str">
            <v>2404</v>
          </cell>
          <cell r="B853" t="str">
            <v>240402501</v>
          </cell>
          <cell r="D853" t="str">
            <v>2404025</v>
          </cell>
          <cell r="E853" t="str">
            <v>2410</v>
          </cell>
          <cell r="F853" t="str">
            <v>24</v>
          </cell>
          <cell r="G853">
            <v>524.52810735000003</v>
          </cell>
          <cell r="H853">
            <v>536.46403792000001</v>
          </cell>
          <cell r="I853">
            <v>530.24108190000004</v>
          </cell>
          <cell r="J853">
            <v>39.024390240000002</v>
          </cell>
          <cell r="K853">
            <v>25.991557269999998</v>
          </cell>
          <cell r="L853">
            <v>8.3308636099999998</v>
          </cell>
          <cell r="M853">
            <v>10.81977828</v>
          </cell>
          <cell r="N853">
            <v>13.274426160000001</v>
          </cell>
          <cell r="O853">
            <v>50.307000000000002</v>
          </cell>
          <cell r="P853">
            <v>10.81977828</v>
          </cell>
          <cell r="Q853">
            <v>56</v>
          </cell>
          <cell r="R853">
            <v>34.03003519</v>
          </cell>
          <cell r="S853">
            <v>16.5</v>
          </cell>
          <cell r="T853">
            <v>9.8846614499999994</v>
          </cell>
          <cell r="U853">
            <v>10.120411799999999</v>
          </cell>
          <cell r="V853">
            <v>8.33447155</v>
          </cell>
          <cell r="W853">
            <v>52.1</v>
          </cell>
          <cell r="X853">
            <v>77.5</v>
          </cell>
          <cell r="Y853">
            <v>34.1</v>
          </cell>
          <cell r="Z853">
            <v>38.700000000000003</v>
          </cell>
          <cell r="AA853">
            <v>23.2</v>
          </cell>
          <cell r="AB853">
            <v>10.741816740000001</v>
          </cell>
          <cell r="AC853">
            <v>0</v>
          </cell>
          <cell r="AD853">
            <v>241.7</v>
          </cell>
          <cell r="AE853">
            <v>54.415918209999994</v>
          </cell>
          <cell r="AF853">
            <v>58.126700000000007</v>
          </cell>
          <cell r="AG853">
            <v>0.21745706602975176</v>
          </cell>
          <cell r="AH853">
            <v>17.100000000000001</v>
          </cell>
          <cell r="AI853">
            <v>40920</v>
          </cell>
          <cell r="AJ853">
            <v>11.5</v>
          </cell>
        </row>
        <row r="854">
          <cell r="A854" t="str">
            <v>2404</v>
          </cell>
          <cell r="B854" t="str">
            <v>240403001</v>
          </cell>
          <cell r="D854" t="str">
            <v>2404030</v>
          </cell>
          <cell r="E854" t="str">
            <v>2410</v>
          </cell>
          <cell r="F854" t="str">
            <v>24</v>
          </cell>
          <cell r="G854">
            <v>524.52810735000003</v>
          </cell>
          <cell r="H854">
            <v>536.46403792000001</v>
          </cell>
          <cell r="I854">
            <v>530.24108190000004</v>
          </cell>
          <cell r="J854">
            <v>39.024390240000002</v>
          </cell>
          <cell r="K854">
            <v>25.991557269999998</v>
          </cell>
          <cell r="L854">
            <v>9.3983954599999997</v>
          </cell>
          <cell r="M854">
            <v>10.23881628</v>
          </cell>
          <cell r="N854">
            <v>13.274426160000001</v>
          </cell>
          <cell r="O854">
            <v>50.307000000000002</v>
          </cell>
          <cell r="P854">
            <v>10.58182562</v>
          </cell>
          <cell r="Q854">
            <v>56</v>
          </cell>
          <cell r="R854">
            <v>34.03003519</v>
          </cell>
          <cell r="S854">
            <v>16.5</v>
          </cell>
          <cell r="T854">
            <v>10.119606490000001</v>
          </cell>
          <cell r="U854">
            <v>10.00919801</v>
          </cell>
          <cell r="V854">
            <v>7.9186286499999996</v>
          </cell>
          <cell r="W854">
            <v>52.1</v>
          </cell>
          <cell r="X854">
            <v>77.5</v>
          </cell>
          <cell r="Y854">
            <v>34.1</v>
          </cell>
          <cell r="Z854">
            <v>38.700000000000003</v>
          </cell>
          <cell r="AA854">
            <v>23.2</v>
          </cell>
          <cell r="AB854">
            <v>10.652755109999999</v>
          </cell>
          <cell r="AC854">
            <v>0</v>
          </cell>
          <cell r="AD854">
            <v>241.7</v>
          </cell>
          <cell r="AE854">
            <v>54.415918209999994</v>
          </cell>
          <cell r="AF854">
            <v>58.126700000000007</v>
          </cell>
          <cell r="AG854">
            <v>0.22275669540262427</v>
          </cell>
          <cell r="AH854">
            <v>17.100000000000001</v>
          </cell>
          <cell r="AI854">
            <v>40920</v>
          </cell>
          <cell r="AJ854">
            <v>11.5</v>
          </cell>
        </row>
        <row r="855">
          <cell r="A855" t="str">
            <v>2404</v>
          </cell>
          <cell r="B855" t="str">
            <v>240403701</v>
          </cell>
          <cell r="D855" t="str">
            <v>2404037</v>
          </cell>
          <cell r="E855" t="str">
            <v>2410</v>
          </cell>
          <cell r="F855" t="str">
            <v>24</v>
          </cell>
          <cell r="G855">
            <v>524.52810735000003</v>
          </cell>
          <cell r="H855">
            <v>536.46403792000001</v>
          </cell>
          <cell r="I855">
            <v>530.24108190000004</v>
          </cell>
          <cell r="J855">
            <v>39.024390240000002</v>
          </cell>
          <cell r="K855">
            <v>25.991557269999998</v>
          </cell>
          <cell r="L855">
            <v>8.0481490999999998</v>
          </cell>
          <cell r="M855">
            <v>8.5839168200000007</v>
          </cell>
          <cell r="N855">
            <v>13.274426160000001</v>
          </cell>
          <cell r="O855">
            <v>50.307000000000002</v>
          </cell>
          <cell r="P855">
            <v>8.7846215300000008</v>
          </cell>
          <cell r="Q855">
            <v>56</v>
          </cell>
          <cell r="R855">
            <v>34.03003519</v>
          </cell>
          <cell r="S855">
            <v>16.5</v>
          </cell>
          <cell r="T855">
            <v>8.6724860800000005</v>
          </cell>
          <cell r="U855">
            <v>7.9996785799999994</v>
          </cell>
          <cell r="V855">
            <v>8.1182070500000005</v>
          </cell>
          <cell r="W855">
            <v>52.1</v>
          </cell>
          <cell r="X855">
            <v>77.5</v>
          </cell>
          <cell r="Y855">
            <v>34.1</v>
          </cell>
          <cell r="Z855">
            <v>38.700000000000003</v>
          </cell>
          <cell r="AA855">
            <v>23.2</v>
          </cell>
          <cell r="AB855">
            <v>8.5921151200000008</v>
          </cell>
          <cell r="AC855">
            <v>0.80119068999999998</v>
          </cell>
          <cell r="AD855">
            <v>241.7</v>
          </cell>
          <cell r="AE855">
            <v>54.415918209999994</v>
          </cell>
          <cell r="AF855">
            <v>58.126700000000007</v>
          </cell>
          <cell r="AG855">
            <v>0.23896012242298972</v>
          </cell>
          <cell r="AH855">
            <v>17.100000000000001</v>
          </cell>
          <cell r="AI855">
            <v>40920</v>
          </cell>
          <cell r="AJ855">
            <v>11.5</v>
          </cell>
        </row>
        <row r="856">
          <cell r="A856" t="str">
            <v>2404</v>
          </cell>
          <cell r="B856" t="str">
            <v>240404701</v>
          </cell>
          <cell r="D856" t="str">
            <v>2404047</v>
          </cell>
          <cell r="E856" t="str">
            <v>2410</v>
          </cell>
          <cell r="F856" t="str">
            <v>24</v>
          </cell>
          <cell r="G856">
            <v>524.52810735000003</v>
          </cell>
          <cell r="H856">
            <v>536.46403792000001</v>
          </cell>
          <cell r="I856">
            <v>530.24108190000004</v>
          </cell>
          <cell r="J856">
            <v>39.024390240000002</v>
          </cell>
          <cell r="K856">
            <v>25.991557269999998</v>
          </cell>
          <cell r="L856">
            <v>8.3005286100000006</v>
          </cell>
          <cell r="M856">
            <v>9.9998426400000007</v>
          </cell>
          <cell r="N856">
            <v>13.274426160000001</v>
          </cell>
          <cell r="O856">
            <v>50.307000000000002</v>
          </cell>
          <cell r="P856">
            <v>9.9805874699999997</v>
          </cell>
          <cell r="Q856">
            <v>56</v>
          </cell>
          <cell r="R856">
            <v>34.03003519</v>
          </cell>
          <cell r="S856">
            <v>16.5</v>
          </cell>
          <cell r="T856">
            <v>8.8211422400000004</v>
          </cell>
          <cell r="U856">
            <v>8.2965465199999997</v>
          </cell>
          <cell r="V856">
            <v>8.8262942300000002</v>
          </cell>
          <cell r="W856">
            <v>52.1</v>
          </cell>
          <cell r="X856">
            <v>77.5</v>
          </cell>
          <cell r="Y856">
            <v>34.1</v>
          </cell>
          <cell r="Z856">
            <v>38.700000000000003</v>
          </cell>
          <cell r="AA856">
            <v>23.2</v>
          </cell>
          <cell r="AB856">
            <v>9.8417185299999996</v>
          </cell>
          <cell r="AC856">
            <v>0.78461749999999997</v>
          </cell>
          <cell r="AD856">
            <v>241.7</v>
          </cell>
          <cell r="AE856">
            <v>54.415918209999994</v>
          </cell>
          <cell r="AF856">
            <v>58.126700000000007</v>
          </cell>
          <cell r="AG856">
            <v>0.24012428143355602</v>
          </cell>
          <cell r="AH856">
            <v>17.100000000000001</v>
          </cell>
          <cell r="AI856">
            <v>40920</v>
          </cell>
          <cell r="AJ856">
            <v>11.5</v>
          </cell>
        </row>
        <row r="857">
          <cell r="A857" t="str">
            <v>2404</v>
          </cell>
          <cell r="B857" t="str">
            <v>240490201</v>
          </cell>
          <cell r="D857" t="str">
            <v>2404902</v>
          </cell>
          <cell r="E857" t="str">
            <v>2410</v>
          </cell>
          <cell r="F857" t="str">
            <v>24</v>
          </cell>
          <cell r="G857">
            <v>524.52810735000003</v>
          </cell>
          <cell r="H857">
            <v>536.46403792000001</v>
          </cell>
          <cell r="I857">
            <v>530.24108190000004</v>
          </cell>
          <cell r="J857">
            <v>39.024390240000002</v>
          </cell>
          <cell r="K857">
            <v>25.991557269999998</v>
          </cell>
          <cell r="L857">
            <v>10.037493830000001</v>
          </cell>
          <cell r="M857">
            <v>11.18679358</v>
          </cell>
          <cell r="N857">
            <v>13.274426160000001</v>
          </cell>
          <cell r="O857">
            <v>50.307000000000002</v>
          </cell>
          <cell r="P857">
            <v>11.178724649999999</v>
          </cell>
          <cell r="Q857">
            <v>56</v>
          </cell>
          <cell r="R857">
            <v>34.03003519</v>
          </cell>
          <cell r="S857">
            <v>16.5</v>
          </cell>
          <cell r="T857">
            <v>11.012825449999999</v>
          </cell>
          <cell r="U857">
            <v>10.51531621</v>
          </cell>
          <cell r="V857">
            <v>10.51170301</v>
          </cell>
          <cell r="W857">
            <v>52.1</v>
          </cell>
          <cell r="X857">
            <v>77.5</v>
          </cell>
          <cell r="Y857">
            <v>34.1</v>
          </cell>
          <cell r="Z857">
            <v>38.700000000000003</v>
          </cell>
          <cell r="AA857">
            <v>23.2</v>
          </cell>
          <cell r="AB857">
            <v>10.59518368</v>
          </cell>
          <cell r="AC857">
            <v>0</v>
          </cell>
          <cell r="AD857">
            <v>241.7</v>
          </cell>
          <cell r="AE857">
            <v>54.415918209999994</v>
          </cell>
          <cell r="AF857">
            <v>58.13151276</v>
          </cell>
          <cell r="AG857">
            <v>0.23887183708982346</v>
          </cell>
          <cell r="AH857">
            <v>17.100000000000001</v>
          </cell>
          <cell r="AI857">
            <v>40920</v>
          </cell>
          <cell r="AJ857">
            <v>11.5</v>
          </cell>
        </row>
        <row r="858">
          <cell r="A858" t="str">
            <v>2404</v>
          </cell>
          <cell r="B858" t="str">
            <v>240490401</v>
          </cell>
          <cell r="D858" t="str">
            <v>2404904</v>
          </cell>
          <cell r="E858" t="str">
            <v>2410</v>
          </cell>
          <cell r="F858" t="str">
            <v>24</v>
          </cell>
          <cell r="G858">
            <v>524.52810735000003</v>
          </cell>
          <cell r="H858">
            <v>536.46403792000001</v>
          </cell>
          <cell r="I858">
            <v>530.24108190000004</v>
          </cell>
          <cell r="J858">
            <v>39.024390240000002</v>
          </cell>
          <cell r="K858">
            <v>25.991557269999998</v>
          </cell>
          <cell r="L858">
            <v>9.8012333199999997</v>
          </cell>
          <cell r="M858">
            <v>10.59663473</v>
          </cell>
          <cell r="N858">
            <v>13.274426160000001</v>
          </cell>
          <cell r="O858">
            <v>50.307000000000002</v>
          </cell>
          <cell r="P858">
            <v>10.532096210000001</v>
          </cell>
          <cell r="Q858">
            <v>56</v>
          </cell>
          <cell r="R858">
            <v>34.03003519</v>
          </cell>
          <cell r="S858">
            <v>16.5</v>
          </cell>
          <cell r="T858">
            <v>9.7619815899999995</v>
          </cell>
          <cell r="U858">
            <v>9.8012333199999997</v>
          </cell>
          <cell r="V858">
            <v>9.7619815899999995</v>
          </cell>
          <cell r="W858">
            <v>52.1</v>
          </cell>
          <cell r="X858">
            <v>77.5</v>
          </cell>
          <cell r="Y858">
            <v>34.1</v>
          </cell>
          <cell r="Z858">
            <v>38.700000000000003</v>
          </cell>
          <cell r="AA858">
            <v>23.2</v>
          </cell>
          <cell r="AB858">
            <v>10.61383594</v>
          </cell>
          <cell r="AC858">
            <v>0</v>
          </cell>
          <cell r="AD858">
            <v>241.7</v>
          </cell>
          <cell r="AE858">
            <v>54.415918209999994</v>
          </cell>
          <cell r="AF858">
            <v>58.126700000000007</v>
          </cell>
          <cell r="AG858">
            <v>0.28808143065689823</v>
          </cell>
          <cell r="AH858">
            <v>17.100000000000001</v>
          </cell>
          <cell r="AI858">
            <v>40920</v>
          </cell>
          <cell r="AJ858">
            <v>11.5</v>
          </cell>
        </row>
        <row r="859">
          <cell r="A859" t="str">
            <v>2405</v>
          </cell>
          <cell r="B859" t="str">
            <v>240501001</v>
          </cell>
          <cell r="D859" t="str">
            <v>2405010</v>
          </cell>
          <cell r="E859" t="str">
            <v>2410</v>
          </cell>
          <cell r="F859" t="str">
            <v>24</v>
          </cell>
          <cell r="G859">
            <v>524.52810735000003</v>
          </cell>
          <cell r="H859">
            <v>536.46403792000001</v>
          </cell>
          <cell r="I859">
            <v>530.24108190000004</v>
          </cell>
          <cell r="J859">
            <v>39.024390240000002</v>
          </cell>
          <cell r="K859">
            <v>25.991557269999998</v>
          </cell>
          <cell r="L859">
            <v>8.9010941199999998</v>
          </cell>
          <cell r="M859">
            <v>10.81977828</v>
          </cell>
          <cell r="N859">
            <v>13.274426160000001</v>
          </cell>
          <cell r="O859">
            <v>50.307000000000002</v>
          </cell>
          <cell r="P859">
            <v>10.2786309</v>
          </cell>
          <cell r="Q859">
            <v>56</v>
          </cell>
          <cell r="R859">
            <v>34.03003519</v>
          </cell>
          <cell r="S859">
            <v>16.5</v>
          </cell>
          <cell r="T859">
            <v>9.8202689700000008</v>
          </cell>
          <cell r="U859">
            <v>8.4506259499999992</v>
          </cell>
          <cell r="V859">
            <v>8.9010941199999998</v>
          </cell>
          <cell r="W859">
            <v>52.1</v>
          </cell>
          <cell r="X859">
            <v>77.5</v>
          </cell>
          <cell r="Y859">
            <v>34.1</v>
          </cell>
          <cell r="Z859">
            <v>38.700000000000003</v>
          </cell>
          <cell r="AA859">
            <v>23.2</v>
          </cell>
          <cell r="AB859">
            <v>9.6999014999999993</v>
          </cell>
          <cell r="AC859">
            <v>0</v>
          </cell>
          <cell r="AD859">
            <v>241.7</v>
          </cell>
          <cell r="AE859">
            <v>54.415918209999994</v>
          </cell>
          <cell r="AF859">
            <v>61.149900000000002</v>
          </cell>
          <cell r="AG859">
            <v>0.21792822537735743</v>
          </cell>
          <cell r="AH859">
            <v>17.100000000000001</v>
          </cell>
          <cell r="AI859">
            <v>40920</v>
          </cell>
          <cell r="AJ859">
            <v>11.5</v>
          </cell>
        </row>
        <row r="860">
          <cell r="A860" t="str">
            <v>2405</v>
          </cell>
          <cell r="B860" t="str">
            <v>240501501</v>
          </cell>
          <cell r="D860" t="str">
            <v>2405015</v>
          </cell>
          <cell r="E860" t="str">
            <v>2410</v>
          </cell>
          <cell r="F860" t="str">
            <v>24</v>
          </cell>
          <cell r="G860">
            <v>524.52810735000003</v>
          </cell>
          <cell r="H860">
            <v>536.46403792000001</v>
          </cell>
          <cell r="I860">
            <v>530.24108190000004</v>
          </cell>
          <cell r="J860">
            <v>39.024390240000002</v>
          </cell>
          <cell r="K860">
            <v>25.991557269999998</v>
          </cell>
          <cell r="L860">
            <v>8.9223915999999992</v>
          </cell>
          <cell r="M860">
            <v>10.879065539999999</v>
          </cell>
          <cell r="N860">
            <v>13.274426160000001</v>
          </cell>
          <cell r="O860">
            <v>50.307000000000002</v>
          </cell>
          <cell r="P860">
            <v>10.027782670000001</v>
          </cell>
          <cell r="Q860">
            <v>56</v>
          </cell>
          <cell r="R860">
            <v>34.03003519</v>
          </cell>
          <cell r="S860">
            <v>16.5</v>
          </cell>
          <cell r="T860">
            <v>9.6566274700000001</v>
          </cell>
          <cell r="U860">
            <v>8.7058281100000006</v>
          </cell>
          <cell r="V860">
            <v>8.7408166299999994</v>
          </cell>
          <cell r="W860">
            <v>52.1</v>
          </cell>
          <cell r="X860">
            <v>77.5</v>
          </cell>
          <cell r="Y860">
            <v>34.1</v>
          </cell>
          <cell r="Z860">
            <v>38.700000000000003</v>
          </cell>
          <cell r="AA860">
            <v>23.2</v>
          </cell>
          <cell r="AB860">
            <v>9.6158054800000006</v>
          </cell>
          <cell r="AC860">
            <v>0</v>
          </cell>
          <cell r="AD860">
            <v>241.7</v>
          </cell>
          <cell r="AE860">
            <v>54.415918209999994</v>
          </cell>
          <cell r="AF860">
            <v>61.149900000000002</v>
          </cell>
          <cell r="AG860">
            <v>0.24541578493552288</v>
          </cell>
          <cell r="AH860">
            <v>17.100000000000001</v>
          </cell>
          <cell r="AI860">
            <v>40920</v>
          </cell>
          <cell r="AJ860">
            <v>11.5</v>
          </cell>
        </row>
        <row r="861">
          <cell r="A861" t="str">
            <v>2405</v>
          </cell>
          <cell r="B861" t="str">
            <v>240502001</v>
          </cell>
          <cell r="D861" t="str">
            <v>2405020</v>
          </cell>
          <cell r="E861" t="str">
            <v>2410</v>
          </cell>
          <cell r="F861" t="str">
            <v>24</v>
          </cell>
          <cell r="G861">
            <v>524.52810735000003</v>
          </cell>
          <cell r="H861">
            <v>536.46403792000001</v>
          </cell>
          <cell r="I861">
            <v>530.24108190000004</v>
          </cell>
          <cell r="J861">
            <v>39.024390240000002</v>
          </cell>
          <cell r="K861">
            <v>25.991557269999998</v>
          </cell>
          <cell r="L861">
            <v>8.3163002499999994</v>
          </cell>
          <cell r="M861">
            <v>10.81977828</v>
          </cell>
          <cell r="N861">
            <v>13.274426160000001</v>
          </cell>
          <cell r="O861">
            <v>50.307000000000002</v>
          </cell>
          <cell r="P861">
            <v>9.9939679100000003</v>
          </cell>
          <cell r="Q861">
            <v>56</v>
          </cell>
          <cell r="R861">
            <v>34.03003519</v>
          </cell>
          <cell r="S861">
            <v>16.5</v>
          </cell>
          <cell r="T861">
            <v>9.35599794</v>
          </cell>
          <cell r="U861">
            <v>8.31409734</v>
          </cell>
          <cell r="V861">
            <v>8.6825381200000002</v>
          </cell>
          <cell r="W861">
            <v>52.1</v>
          </cell>
          <cell r="X861">
            <v>77.5</v>
          </cell>
          <cell r="Y861">
            <v>34.1</v>
          </cell>
          <cell r="Z861">
            <v>38.700000000000003</v>
          </cell>
          <cell r="AA861">
            <v>23.2</v>
          </cell>
          <cell r="AB861">
            <v>9.0219605000000005</v>
          </cell>
          <cell r="AC861">
            <v>0</v>
          </cell>
          <cell r="AD861">
            <v>241.7</v>
          </cell>
          <cell r="AE861">
            <v>54.415918209999994</v>
          </cell>
          <cell r="AF861">
            <v>61.149900000000002</v>
          </cell>
          <cell r="AG861">
            <v>0.24226107067423008</v>
          </cell>
          <cell r="AH861">
            <v>17.100000000000001</v>
          </cell>
          <cell r="AI861">
            <v>40920</v>
          </cell>
          <cell r="AJ861">
            <v>11.5</v>
          </cell>
        </row>
        <row r="862">
          <cell r="A862" t="str">
            <v>2405</v>
          </cell>
          <cell r="B862" t="str">
            <v>240502501</v>
          </cell>
          <cell r="D862" t="str">
            <v>2405025</v>
          </cell>
          <cell r="E862" t="str">
            <v>2410</v>
          </cell>
          <cell r="F862" t="str">
            <v>24</v>
          </cell>
          <cell r="G862">
            <v>524.52810735000003</v>
          </cell>
          <cell r="H862">
            <v>536.46403792000001</v>
          </cell>
          <cell r="I862">
            <v>530.24108190000004</v>
          </cell>
          <cell r="J862">
            <v>39.024390240000002</v>
          </cell>
          <cell r="K862">
            <v>25.991557269999998</v>
          </cell>
          <cell r="L862">
            <v>8.8353559700000002</v>
          </cell>
          <cell r="M862">
            <v>10.849744769999999</v>
          </cell>
          <cell r="N862">
            <v>13.274426160000001</v>
          </cell>
          <cell r="O862">
            <v>50.307000000000002</v>
          </cell>
          <cell r="P862">
            <v>9.7607712499999995</v>
          </cell>
          <cell r="Q862">
            <v>56</v>
          </cell>
          <cell r="R862">
            <v>34.03003519</v>
          </cell>
          <cell r="S862">
            <v>16.5</v>
          </cell>
          <cell r="T862">
            <v>9.0792061000000004</v>
          </cell>
          <cell r="U862">
            <v>8.5012670400000001</v>
          </cell>
          <cell r="V862">
            <v>9.0787499500000006</v>
          </cell>
          <cell r="W862">
            <v>52.1</v>
          </cell>
          <cell r="X862">
            <v>77.5</v>
          </cell>
          <cell r="Y862">
            <v>34.1</v>
          </cell>
          <cell r="Z862">
            <v>38.700000000000003</v>
          </cell>
          <cell r="AA862">
            <v>23.2</v>
          </cell>
          <cell r="AB862">
            <v>8.9678865699999992</v>
          </cell>
          <cell r="AC862">
            <v>0.33697276999999998</v>
          </cell>
          <cell r="AD862">
            <v>241.7</v>
          </cell>
          <cell r="AE862">
            <v>54.415918209999994</v>
          </cell>
          <cell r="AF862">
            <v>61.149900000000002</v>
          </cell>
          <cell r="AG862">
            <v>0.20193235224704256</v>
          </cell>
          <cell r="AH862">
            <v>17.100000000000001</v>
          </cell>
          <cell r="AI862">
            <v>40920</v>
          </cell>
          <cell r="AJ862">
            <v>11.5</v>
          </cell>
        </row>
        <row r="863">
          <cell r="A863" t="str">
            <v>2405</v>
          </cell>
          <cell r="B863" t="str">
            <v>240503201</v>
          </cell>
          <cell r="D863" t="str">
            <v>2405032</v>
          </cell>
          <cell r="E863" t="str">
            <v>2410</v>
          </cell>
          <cell r="F863" t="str">
            <v>24</v>
          </cell>
          <cell r="G863">
            <v>524.52810735000003</v>
          </cell>
          <cell r="H863">
            <v>536.46403792000001</v>
          </cell>
          <cell r="I863">
            <v>530.24108190000004</v>
          </cell>
          <cell r="J863">
            <v>39.024390240000002</v>
          </cell>
          <cell r="K863">
            <v>25.991557269999998</v>
          </cell>
          <cell r="L863">
            <v>8.2789359999999999</v>
          </cell>
          <cell r="M863">
            <v>10.835946870000001</v>
          </cell>
          <cell r="N863">
            <v>13.274426160000001</v>
          </cell>
          <cell r="O863">
            <v>50.307000000000002</v>
          </cell>
          <cell r="P863">
            <v>9.7007591899999994</v>
          </cell>
          <cell r="Q863">
            <v>56</v>
          </cell>
          <cell r="R863">
            <v>34.03003519</v>
          </cell>
          <cell r="S863">
            <v>16.5</v>
          </cell>
          <cell r="T863">
            <v>8.6050208999999995</v>
          </cell>
          <cell r="U863">
            <v>8.1755475999999998</v>
          </cell>
          <cell r="V863">
            <v>9.0301365699999998</v>
          </cell>
          <cell r="W863">
            <v>52.1</v>
          </cell>
          <cell r="X863">
            <v>77.5</v>
          </cell>
          <cell r="Y863">
            <v>34.1</v>
          </cell>
          <cell r="Z863">
            <v>38.700000000000003</v>
          </cell>
          <cell r="AA863">
            <v>23.2</v>
          </cell>
          <cell r="AB863">
            <v>8.52158354</v>
          </cell>
          <cell r="AC863">
            <v>0.73104250999999998</v>
          </cell>
          <cell r="AD863">
            <v>241.7</v>
          </cell>
          <cell r="AE863">
            <v>54.415918209999994</v>
          </cell>
          <cell r="AF863">
            <v>61.149900000000002</v>
          </cell>
          <cell r="AG863">
            <v>0.19512772347513746</v>
          </cell>
          <cell r="AH863">
            <v>17.100000000000001</v>
          </cell>
          <cell r="AI863">
            <v>40920</v>
          </cell>
          <cell r="AJ863">
            <v>11.5</v>
          </cell>
        </row>
        <row r="864">
          <cell r="A864" t="str">
            <v>2405</v>
          </cell>
          <cell r="B864" t="str">
            <v>240504001</v>
          </cell>
          <cell r="D864" t="str">
            <v>2405040</v>
          </cell>
          <cell r="E864" t="str">
            <v>2410</v>
          </cell>
          <cell r="F864" t="str">
            <v>24</v>
          </cell>
          <cell r="G864">
            <v>524.52810735000003</v>
          </cell>
          <cell r="H864">
            <v>536.46403792000001</v>
          </cell>
          <cell r="I864">
            <v>530.24108190000004</v>
          </cell>
          <cell r="J864">
            <v>39.024390240000002</v>
          </cell>
          <cell r="K864">
            <v>25.991557269999998</v>
          </cell>
          <cell r="L864">
            <v>7.7057128199999996</v>
          </cell>
          <cell r="M864">
            <v>10.835060909999999</v>
          </cell>
          <cell r="N864">
            <v>13.274426160000001</v>
          </cell>
          <cell r="O864">
            <v>50.307000000000002</v>
          </cell>
          <cell r="P864">
            <v>9.7839717700000008</v>
          </cell>
          <cell r="Q864">
            <v>56</v>
          </cell>
          <cell r="R864">
            <v>34.03003519</v>
          </cell>
          <cell r="S864">
            <v>16.5</v>
          </cell>
          <cell r="T864">
            <v>9.3664035099999996</v>
          </cell>
          <cell r="U864">
            <v>7.7828072600000002</v>
          </cell>
          <cell r="V864">
            <v>7.9683194999999998</v>
          </cell>
          <cell r="W864">
            <v>52.1</v>
          </cell>
          <cell r="X864">
            <v>77.5</v>
          </cell>
          <cell r="Y864">
            <v>34.1</v>
          </cell>
          <cell r="Z864">
            <v>38.700000000000003</v>
          </cell>
          <cell r="AA864">
            <v>23.2</v>
          </cell>
          <cell r="AB864">
            <v>9.0714230699999998</v>
          </cell>
          <cell r="AC864">
            <v>0.91792262000000002</v>
          </cell>
          <cell r="AD864">
            <v>241.7</v>
          </cell>
          <cell r="AE864">
            <v>54.415918209999994</v>
          </cell>
          <cell r="AF864">
            <v>61.149900000000002</v>
          </cell>
          <cell r="AG864">
            <v>0.22315042409546865</v>
          </cell>
          <cell r="AH864">
            <v>17.100000000000001</v>
          </cell>
          <cell r="AI864">
            <v>40920</v>
          </cell>
          <cell r="AJ864">
            <v>11.5</v>
          </cell>
        </row>
        <row r="865">
          <cell r="A865" t="str">
            <v>2405</v>
          </cell>
          <cell r="B865" t="str">
            <v>240504501</v>
          </cell>
          <cell r="D865" t="str">
            <v>2405045</v>
          </cell>
          <cell r="E865" t="str">
            <v>2410</v>
          </cell>
          <cell r="F865" t="str">
            <v>24</v>
          </cell>
          <cell r="G865">
            <v>524.52810735000003</v>
          </cell>
          <cell r="H865">
            <v>536.46403792000001</v>
          </cell>
          <cell r="I865">
            <v>530.24108190000004</v>
          </cell>
          <cell r="J865">
            <v>39.024390240000002</v>
          </cell>
          <cell r="K865">
            <v>25.991557269999998</v>
          </cell>
          <cell r="L865">
            <v>8.2093084100000002</v>
          </cell>
          <cell r="M865">
            <v>10.822933300000001</v>
          </cell>
          <cell r="N865">
            <v>13.274426160000001</v>
          </cell>
          <cell r="O865">
            <v>50.307000000000002</v>
          </cell>
          <cell r="P865">
            <v>9.5475980099999997</v>
          </cell>
          <cell r="Q865">
            <v>56</v>
          </cell>
          <cell r="R865">
            <v>34.03003519</v>
          </cell>
          <cell r="S865">
            <v>16.5</v>
          </cell>
          <cell r="T865">
            <v>9.2618886299999996</v>
          </cell>
          <cell r="U865">
            <v>8.6506745800000004</v>
          </cell>
          <cell r="V865">
            <v>9.1582046199999994</v>
          </cell>
          <cell r="W865">
            <v>52.1</v>
          </cell>
          <cell r="X865">
            <v>77.5</v>
          </cell>
          <cell r="Y865">
            <v>34.1</v>
          </cell>
          <cell r="Z865">
            <v>38.700000000000003</v>
          </cell>
          <cell r="AA865">
            <v>23.2</v>
          </cell>
          <cell r="AB865">
            <v>8.7846215300000008</v>
          </cell>
          <cell r="AC865">
            <v>0.51809665999999999</v>
          </cell>
          <cell r="AD865">
            <v>241.7</v>
          </cell>
          <cell r="AE865">
            <v>54.415918209999994</v>
          </cell>
          <cell r="AF865">
            <v>61.149900000000002</v>
          </cell>
          <cell r="AG865">
            <v>0.24653004565611419</v>
          </cell>
          <cell r="AH865">
            <v>17.100000000000001</v>
          </cell>
          <cell r="AI865">
            <v>40920</v>
          </cell>
          <cell r="AJ865">
            <v>11.5</v>
          </cell>
        </row>
        <row r="866">
          <cell r="A866" t="str">
            <v>2405</v>
          </cell>
          <cell r="B866" t="str">
            <v>240505001</v>
          </cell>
          <cell r="D866" t="str">
            <v>2405050</v>
          </cell>
          <cell r="E866" t="str">
            <v>2410</v>
          </cell>
          <cell r="F866" t="str">
            <v>24</v>
          </cell>
          <cell r="G866">
            <v>524.52810735000003</v>
          </cell>
          <cell r="H866">
            <v>536.46403792000001</v>
          </cell>
          <cell r="I866">
            <v>530.24108190000004</v>
          </cell>
          <cell r="J866">
            <v>39.024390240000002</v>
          </cell>
          <cell r="K866">
            <v>25.991557269999998</v>
          </cell>
          <cell r="L866">
            <v>9.0104249500000009</v>
          </cell>
          <cell r="M866">
            <v>11.053774730000001</v>
          </cell>
          <cell r="N866">
            <v>13.274426160000001</v>
          </cell>
          <cell r="O866">
            <v>50.307000000000002</v>
          </cell>
          <cell r="P866">
            <v>8.9661008599999992</v>
          </cell>
          <cell r="Q866">
            <v>56</v>
          </cell>
          <cell r="R866">
            <v>34.03003519</v>
          </cell>
          <cell r="S866">
            <v>16.5</v>
          </cell>
          <cell r="T866">
            <v>9.7519667400000003</v>
          </cell>
          <cell r="U866">
            <v>8.8013189500000006</v>
          </cell>
          <cell r="V866">
            <v>8.8155184200000001</v>
          </cell>
          <cell r="W866">
            <v>52.1</v>
          </cell>
          <cell r="X866">
            <v>77.5</v>
          </cell>
          <cell r="Y866">
            <v>34.1</v>
          </cell>
          <cell r="Z866">
            <v>38.700000000000003</v>
          </cell>
          <cell r="AA866">
            <v>23.2</v>
          </cell>
          <cell r="AB866">
            <v>9.36391946</v>
          </cell>
          <cell r="AC866">
            <v>0</v>
          </cell>
          <cell r="AD866">
            <v>241.7</v>
          </cell>
          <cell r="AE866">
            <v>54.415918209999994</v>
          </cell>
          <cell r="AF866">
            <v>61.149900000000002</v>
          </cell>
          <cell r="AG866">
            <v>0.26914314806042672</v>
          </cell>
          <cell r="AH866">
            <v>17.100000000000001</v>
          </cell>
          <cell r="AI866">
            <v>40920</v>
          </cell>
          <cell r="AJ866">
            <v>11.5</v>
          </cell>
        </row>
        <row r="867">
          <cell r="A867" t="str">
            <v>2405</v>
          </cell>
          <cell r="B867" t="str">
            <v>240505501</v>
          </cell>
          <cell r="D867" t="str">
            <v>2405055</v>
          </cell>
          <cell r="E867" t="str">
            <v>2410</v>
          </cell>
          <cell r="F867" t="str">
            <v>24</v>
          </cell>
          <cell r="G867">
            <v>524.52810735000003</v>
          </cell>
          <cell r="H867">
            <v>536.46403792000001</v>
          </cell>
          <cell r="I867">
            <v>530.24108190000004</v>
          </cell>
          <cell r="J867">
            <v>39.024390240000002</v>
          </cell>
          <cell r="K867">
            <v>25.991557269999998</v>
          </cell>
          <cell r="L867">
            <v>8.6108656700000008</v>
          </cell>
          <cell r="M867">
            <v>10.81977828</v>
          </cell>
          <cell r="N867">
            <v>13.274426160000001</v>
          </cell>
          <cell r="O867">
            <v>50.307000000000002</v>
          </cell>
          <cell r="P867">
            <v>9.7134765099999996</v>
          </cell>
          <cell r="Q867">
            <v>56</v>
          </cell>
          <cell r="R867">
            <v>34.03003519</v>
          </cell>
          <cell r="S867">
            <v>16.5</v>
          </cell>
          <cell r="T867">
            <v>9.5449537400000004</v>
          </cell>
          <cell r="U867">
            <v>9.02002697</v>
          </cell>
          <cell r="V867">
            <v>9.2993580700000003</v>
          </cell>
          <cell r="W867">
            <v>52.1</v>
          </cell>
          <cell r="X867">
            <v>77.5</v>
          </cell>
          <cell r="Y867">
            <v>34.1</v>
          </cell>
          <cell r="Z867">
            <v>38.700000000000003</v>
          </cell>
          <cell r="AA867">
            <v>23.2</v>
          </cell>
          <cell r="AB867">
            <v>9.2878568099999992</v>
          </cell>
          <cell r="AC867">
            <v>0.45007154999999999</v>
          </cell>
          <cell r="AD867">
            <v>241.7</v>
          </cell>
          <cell r="AE867">
            <v>54.415918209999994</v>
          </cell>
          <cell r="AF867">
            <v>61.149900000000002</v>
          </cell>
          <cell r="AG867">
            <v>0.22079482347105417</v>
          </cell>
          <cell r="AH867">
            <v>17.100000000000001</v>
          </cell>
          <cell r="AI867">
            <v>40920</v>
          </cell>
          <cell r="AJ867">
            <v>11.5</v>
          </cell>
        </row>
        <row r="868">
          <cell r="A868" t="str">
            <v>2405</v>
          </cell>
          <cell r="B868" t="str">
            <v>240506001</v>
          </cell>
          <cell r="D868" t="str">
            <v>2405060</v>
          </cell>
          <cell r="E868" t="str">
            <v>2410</v>
          </cell>
          <cell r="F868" t="str">
            <v>24</v>
          </cell>
          <cell r="G868">
            <v>524.52810735000003</v>
          </cell>
          <cell r="H868">
            <v>536.46403792000001</v>
          </cell>
          <cell r="I868">
            <v>530.24108190000004</v>
          </cell>
          <cell r="J868">
            <v>39.024390240000002</v>
          </cell>
          <cell r="K868">
            <v>25.991557269999998</v>
          </cell>
          <cell r="L868">
            <v>8.5377798299999998</v>
          </cell>
          <cell r="M868">
            <v>10.78553874</v>
          </cell>
          <cell r="N868">
            <v>13.274426160000001</v>
          </cell>
          <cell r="O868">
            <v>50.307000000000002</v>
          </cell>
          <cell r="P868">
            <v>10.231135249999999</v>
          </cell>
          <cell r="Q868">
            <v>56</v>
          </cell>
          <cell r="R868">
            <v>34.03003519</v>
          </cell>
          <cell r="S868">
            <v>16.5</v>
          </cell>
          <cell r="T868">
            <v>8.6425915999999994</v>
          </cell>
          <cell r="U868">
            <v>8.2246995599999995</v>
          </cell>
          <cell r="V868">
            <v>8.3002801900000005</v>
          </cell>
          <cell r="W868">
            <v>52.1</v>
          </cell>
          <cell r="X868">
            <v>77.5</v>
          </cell>
          <cell r="Y868">
            <v>34.1</v>
          </cell>
          <cell r="Z868">
            <v>38.700000000000003</v>
          </cell>
          <cell r="AA868">
            <v>23.2</v>
          </cell>
          <cell r="AB868">
            <v>9.59458184</v>
          </cell>
          <cell r="AC868">
            <v>0.73313929</v>
          </cell>
          <cell r="AD868">
            <v>241.7</v>
          </cell>
          <cell r="AE868">
            <v>54.415918209999994</v>
          </cell>
          <cell r="AF868">
            <v>61.149900000000002</v>
          </cell>
          <cell r="AG868">
            <v>0.20119290429623721</v>
          </cell>
          <cell r="AH868">
            <v>17.100000000000001</v>
          </cell>
          <cell r="AI868">
            <v>40920</v>
          </cell>
          <cell r="AJ868">
            <v>11.5</v>
          </cell>
        </row>
        <row r="869">
          <cell r="A869" t="str">
            <v>2405</v>
          </cell>
          <cell r="B869" t="str">
            <v>240506501</v>
          </cell>
          <cell r="D869" t="str">
            <v>2405065</v>
          </cell>
          <cell r="E869" t="str">
            <v>2410</v>
          </cell>
          <cell r="F869" t="str">
            <v>24</v>
          </cell>
          <cell r="G869">
            <v>524.52810735000003</v>
          </cell>
          <cell r="H869">
            <v>536.46403792000001</v>
          </cell>
          <cell r="I869">
            <v>530.24108190000004</v>
          </cell>
          <cell r="J869">
            <v>39.024390240000002</v>
          </cell>
          <cell r="K869">
            <v>25.991557269999998</v>
          </cell>
          <cell r="L869">
            <v>8.4616804800000001</v>
          </cell>
          <cell r="M869">
            <v>10.81977828</v>
          </cell>
          <cell r="N869">
            <v>13.274426160000001</v>
          </cell>
          <cell r="O869">
            <v>50.307000000000002</v>
          </cell>
          <cell r="P869">
            <v>9.9497984600000002</v>
          </cell>
          <cell r="Q869">
            <v>56</v>
          </cell>
          <cell r="R869">
            <v>34.03003519</v>
          </cell>
          <cell r="S869">
            <v>16.5</v>
          </cell>
          <cell r="T869">
            <v>9.4147495299999999</v>
          </cell>
          <cell r="U869">
            <v>8.7584123900000002</v>
          </cell>
          <cell r="V869">
            <v>8.7584123900000002</v>
          </cell>
          <cell r="W869">
            <v>52.1</v>
          </cell>
          <cell r="X869">
            <v>77.5</v>
          </cell>
          <cell r="Y869">
            <v>34.1</v>
          </cell>
          <cell r="Z869">
            <v>38.700000000000003</v>
          </cell>
          <cell r="AA869">
            <v>23.2</v>
          </cell>
          <cell r="AB869">
            <v>9.5715749100000007</v>
          </cell>
          <cell r="AC869">
            <v>0</v>
          </cell>
          <cell r="AD869">
            <v>241.7</v>
          </cell>
          <cell r="AE869">
            <v>54.415918209999994</v>
          </cell>
          <cell r="AF869">
            <v>61.149900000000002</v>
          </cell>
          <cell r="AG869">
            <v>0.19390954732274707</v>
          </cell>
          <cell r="AH869">
            <v>17.100000000000001</v>
          </cell>
          <cell r="AI869">
            <v>40920</v>
          </cell>
          <cell r="AJ869">
            <v>11.5</v>
          </cell>
        </row>
        <row r="870">
          <cell r="A870" t="str">
            <v>2405</v>
          </cell>
          <cell r="B870" t="str">
            <v>240507001</v>
          </cell>
          <cell r="D870" t="str">
            <v>2405070</v>
          </cell>
          <cell r="E870" t="str">
            <v>2410</v>
          </cell>
          <cell r="F870" t="str">
            <v>24</v>
          </cell>
          <cell r="G870">
            <v>524.52810735000003</v>
          </cell>
          <cell r="H870">
            <v>536.46403792000001</v>
          </cell>
          <cell r="I870">
            <v>530.24108190000004</v>
          </cell>
          <cell r="J870">
            <v>39.024390240000002</v>
          </cell>
          <cell r="K870">
            <v>25.991557269999998</v>
          </cell>
          <cell r="L870">
            <v>8.0529330399999992</v>
          </cell>
          <cell r="M870">
            <v>10.044770079999999</v>
          </cell>
          <cell r="N870">
            <v>13.274426160000001</v>
          </cell>
          <cell r="O870">
            <v>50.307000000000002</v>
          </cell>
          <cell r="P870">
            <v>10.81581042</v>
          </cell>
          <cell r="Q870">
            <v>56</v>
          </cell>
          <cell r="R870">
            <v>34.03003519</v>
          </cell>
          <cell r="S870">
            <v>16.5</v>
          </cell>
          <cell r="T870">
            <v>9.4354020799999994</v>
          </cell>
          <cell r="U870">
            <v>8.2103962599999996</v>
          </cell>
          <cell r="V870">
            <v>8.1820001399999995</v>
          </cell>
          <cell r="W870">
            <v>52.1</v>
          </cell>
          <cell r="X870">
            <v>77.5</v>
          </cell>
          <cell r="Y870">
            <v>34.1</v>
          </cell>
          <cell r="Z870">
            <v>38.700000000000003</v>
          </cell>
          <cell r="AA870">
            <v>23.2</v>
          </cell>
          <cell r="AB870">
            <v>8.5265492900000002</v>
          </cell>
          <cell r="AC870">
            <v>0.63698931000000003</v>
          </cell>
          <cell r="AD870">
            <v>241.7</v>
          </cell>
          <cell r="AE870">
            <v>54.415918209999994</v>
          </cell>
          <cell r="AF870">
            <v>61.149900000000002</v>
          </cell>
          <cell r="AG870">
            <v>0.19174016720551534</v>
          </cell>
          <cell r="AH870">
            <v>17.100000000000001</v>
          </cell>
          <cell r="AI870">
            <v>40920</v>
          </cell>
          <cell r="AJ870">
            <v>11.5</v>
          </cell>
        </row>
        <row r="871">
          <cell r="A871" t="str">
            <v>2405</v>
          </cell>
          <cell r="B871" t="str">
            <v>240507701</v>
          </cell>
          <cell r="D871" t="str">
            <v>2405077</v>
          </cell>
          <cell r="E871" t="str">
            <v>2410</v>
          </cell>
          <cell r="F871" t="str">
            <v>24</v>
          </cell>
          <cell r="G871">
            <v>524.52810735000003</v>
          </cell>
          <cell r="H871">
            <v>536.46403792000001</v>
          </cell>
          <cell r="I871">
            <v>530.24108190000004</v>
          </cell>
          <cell r="J871">
            <v>39.024390240000002</v>
          </cell>
          <cell r="K871">
            <v>25.991557269999998</v>
          </cell>
          <cell r="L871">
            <v>9.4572004500000002</v>
          </cell>
          <cell r="M871">
            <v>10.026545540000001</v>
          </cell>
          <cell r="N871">
            <v>13.274426160000001</v>
          </cell>
          <cell r="O871">
            <v>50.307000000000002</v>
          </cell>
          <cell r="P871">
            <v>10.81977828</v>
          </cell>
          <cell r="Q871">
            <v>56</v>
          </cell>
          <cell r="R871">
            <v>34.03003519</v>
          </cell>
          <cell r="S871">
            <v>16.5</v>
          </cell>
          <cell r="T871">
            <v>9.5463839499999992</v>
          </cell>
          <cell r="U871">
            <v>8.7198074499999993</v>
          </cell>
          <cell r="V871">
            <v>8.23827262</v>
          </cell>
          <cell r="W871">
            <v>52.1</v>
          </cell>
          <cell r="X871">
            <v>77.5</v>
          </cell>
          <cell r="Y871">
            <v>34.1</v>
          </cell>
          <cell r="Z871">
            <v>38.700000000000003</v>
          </cell>
          <cell r="AA871">
            <v>23.2</v>
          </cell>
          <cell r="AB871">
            <v>9.3878168800000008</v>
          </cell>
          <cell r="AC871">
            <v>0</v>
          </cell>
          <cell r="AD871">
            <v>241.7</v>
          </cell>
          <cell r="AE871">
            <v>54.415918209999994</v>
          </cell>
          <cell r="AF871">
            <v>61.149900000000002</v>
          </cell>
          <cell r="AG871">
            <v>0.1992497108684749</v>
          </cell>
          <cell r="AH871">
            <v>17.100000000000001</v>
          </cell>
          <cell r="AI871">
            <v>40920</v>
          </cell>
          <cell r="AJ871">
            <v>11.5</v>
          </cell>
        </row>
        <row r="872">
          <cell r="A872" t="str">
            <v>2405</v>
          </cell>
          <cell r="B872" t="str">
            <v>240590201</v>
          </cell>
          <cell r="D872" t="str">
            <v>2405902</v>
          </cell>
          <cell r="E872" t="str">
            <v>2410</v>
          </cell>
          <cell r="F872" t="str">
            <v>24</v>
          </cell>
          <cell r="G872">
            <v>524.52810735000003</v>
          </cell>
          <cell r="H872">
            <v>536.46403792000001</v>
          </cell>
          <cell r="I872">
            <v>530.24108190000004</v>
          </cell>
          <cell r="J872">
            <v>39.024390240000002</v>
          </cell>
          <cell r="K872">
            <v>25.991557269999998</v>
          </cell>
          <cell r="L872">
            <v>10.01846666</v>
          </cell>
          <cell r="M872">
            <v>11.08836928</v>
          </cell>
          <cell r="N872">
            <v>13.274426160000001</v>
          </cell>
          <cell r="O872">
            <v>50.307000000000002</v>
          </cell>
          <cell r="P872">
            <v>10.93257111</v>
          </cell>
          <cell r="Q872">
            <v>56</v>
          </cell>
          <cell r="R872">
            <v>34.03003519</v>
          </cell>
          <cell r="S872">
            <v>16.5</v>
          </cell>
          <cell r="T872">
            <v>10.75412981</v>
          </cell>
          <cell r="U872">
            <v>10.42114975</v>
          </cell>
          <cell r="V872">
            <v>10.42114975</v>
          </cell>
          <cell r="W872">
            <v>52.1</v>
          </cell>
          <cell r="X872">
            <v>77.5</v>
          </cell>
          <cell r="Y872">
            <v>34.1</v>
          </cell>
          <cell r="Z872">
            <v>38.700000000000003</v>
          </cell>
          <cell r="AA872">
            <v>23.2</v>
          </cell>
          <cell r="AB872">
            <v>10.584739259999999</v>
          </cell>
          <cell r="AC872">
            <v>0</v>
          </cell>
          <cell r="AD872">
            <v>241.7</v>
          </cell>
          <cell r="AE872">
            <v>54.415918209999994</v>
          </cell>
          <cell r="AF872">
            <v>61.05725546</v>
          </cell>
          <cell r="AG872">
            <v>0.24033006092882644</v>
          </cell>
          <cell r="AH872">
            <v>17.100000000000001</v>
          </cell>
          <cell r="AI872">
            <v>40920</v>
          </cell>
          <cell r="AJ872">
            <v>11.5</v>
          </cell>
        </row>
        <row r="873">
          <cell r="A873" t="str">
            <v>2406</v>
          </cell>
          <cell r="B873" t="str">
            <v>240600501</v>
          </cell>
          <cell r="D873" t="str">
            <v>2406005</v>
          </cell>
          <cell r="E873" t="str">
            <v>2410</v>
          </cell>
          <cell r="F873" t="str">
            <v>24</v>
          </cell>
          <cell r="G873">
            <v>524.52810735000003</v>
          </cell>
          <cell r="H873">
            <v>536.46403792000001</v>
          </cell>
          <cell r="I873">
            <v>530.24108190000004</v>
          </cell>
          <cell r="J873">
            <v>39.024390240000002</v>
          </cell>
          <cell r="K873">
            <v>25.991557269999998</v>
          </cell>
          <cell r="L873">
            <v>7.92696354</v>
          </cell>
          <cell r="M873">
            <v>9.4073042099999995</v>
          </cell>
          <cell r="N873">
            <v>13.274426160000001</v>
          </cell>
          <cell r="O873">
            <v>50.307000000000002</v>
          </cell>
          <cell r="P873">
            <v>10.827190740000001</v>
          </cell>
          <cell r="Q873">
            <v>56</v>
          </cell>
          <cell r="R873">
            <v>34.03003519</v>
          </cell>
          <cell r="S873">
            <v>16.5</v>
          </cell>
          <cell r="T873">
            <v>8.0510222099999993</v>
          </cell>
          <cell r="U873">
            <v>7.9366601599999997</v>
          </cell>
          <cell r="V873">
            <v>7.9993429500000008</v>
          </cell>
          <cell r="W873">
            <v>52.1</v>
          </cell>
          <cell r="X873">
            <v>77.5</v>
          </cell>
          <cell r="Y873">
            <v>34.1</v>
          </cell>
          <cell r="Z873">
            <v>38.700000000000003</v>
          </cell>
          <cell r="AA873">
            <v>23.2</v>
          </cell>
          <cell r="AB873">
            <v>9.1488904099999999</v>
          </cell>
          <cell r="AC873">
            <v>0.78711107000000002</v>
          </cell>
          <cell r="AD873">
            <v>241.7</v>
          </cell>
          <cell r="AE873">
            <v>54.415918209999994</v>
          </cell>
          <cell r="AF873">
            <v>61.149900000000002</v>
          </cell>
          <cell r="AG873">
            <v>0.20199009997669207</v>
          </cell>
          <cell r="AH873">
            <v>17.100000000000001</v>
          </cell>
          <cell r="AI873">
            <v>40920</v>
          </cell>
          <cell r="AJ873">
            <v>11.5</v>
          </cell>
        </row>
        <row r="874">
          <cell r="A874" t="str">
            <v>2406</v>
          </cell>
          <cell r="B874" t="str">
            <v>240601301</v>
          </cell>
          <cell r="D874" t="str">
            <v>2406013</v>
          </cell>
          <cell r="E874" t="str">
            <v>2410</v>
          </cell>
          <cell r="F874" t="str">
            <v>24</v>
          </cell>
          <cell r="G874">
            <v>524.52810735000003</v>
          </cell>
          <cell r="H874">
            <v>536.46403792000001</v>
          </cell>
          <cell r="I874">
            <v>530.24108190000004</v>
          </cell>
          <cell r="J874">
            <v>39.024390240000002</v>
          </cell>
          <cell r="K874">
            <v>25.991557269999998</v>
          </cell>
          <cell r="L874">
            <v>8.0870254700000004</v>
          </cell>
          <cell r="M874">
            <v>8.6315927299999995</v>
          </cell>
          <cell r="N874">
            <v>13.274426160000001</v>
          </cell>
          <cell r="O874">
            <v>50.307000000000002</v>
          </cell>
          <cell r="P874">
            <v>11.217439690000001</v>
          </cell>
          <cell r="Q874">
            <v>56</v>
          </cell>
          <cell r="R874">
            <v>34.03003519</v>
          </cell>
          <cell r="S874">
            <v>16.5</v>
          </cell>
          <cell r="T874">
            <v>8.6673358500000006</v>
          </cell>
          <cell r="U874">
            <v>7.7668405399999996</v>
          </cell>
          <cell r="V874">
            <v>8.5360149500000002</v>
          </cell>
          <cell r="W874">
            <v>52.1</v>
          </cell>
          <cell r="X874">
            <v>77.5</v>
          </cell>
          <cell r="Y874">
            <v>34.1</v>
          </cell>
          <cell r="Z874">
            <v>38.700000000000003</v>
          </cell>
          <cell r="AA874">
            <v>23.2</v>
          </cell>
          <cell r="AB874">
            <v>8.6991813600000008</v>
          </cell>
          <cell r="AC874">
            <v>0.68179628999999997</v>
          </cell>
          <cell r="AD874">
            <v>241.7</v>
          </cell>
          <cell r="AE874">
            <v>54.415918209999994</v>
          </cell>
          <cell r="AF874">
            <v>61.149900000000002</v>
          </cell>
          <cell r="AG874">
            <v>0.20155367743020314</v>
          </cell>
          <cell r="AH874">
            <v>17.100000000000001</v>
          </cell>
          <cell r="AI874">
            <v>40920</v>
          </cell>
          <cell r="AJ874">
            <v>11.5</v>
          </cell>
        </row>
        <row r="875">
          <cell r="A875" t="str">
            <v>2406</v>
          </cell>
          <cell r="B875" t="str">
            <v>240602001</v>
          </cell>
          <cell r="D875" t="str">
            <v>2406020</v>
          </cell>
          <cell r="E875" t="str">
            <v>2410</v>
          </cell>
          <cell r="F875" t="str">
            <v>24</v>
          </cell>
          <cell r="G875">
            <v>524.52810735000003</v>
          </cell>
          <cell r="H875">
            <v>536.46403792000001</v>
          </cell>
          <cell r="I875">
            <v>530.24108190000004</v>
          </cell>
          <cell r="J875">
            <v>39.024390240000002</v>
          </cell>
          <cell r="K875">
            <v>25.991557269999998</v>
          </cell>
          <cell r="L875">
            <v>8.8572304899999992</v>
          </cell>
          <cell r="M875">
            <v>10.17294201</v>
          </cell>
          <cell r="N875">
            <v>13.274426160000001</v>
          </cell>
          <cell r="O875">
            <v>50.307000000000002</v>
          </cell>
          <cell r="P875">
            <v>11.400607470000001</v>
          </cell>
          <cell r="Q875">
            <v>56</v>
          </cell>
          <cell r="R875">
            <v>34.03003519</v>
          </cell>
          <cell r="S875">
            <v>16.5</v>
          </cell>
          <cell r="T875">
            <v>9.6822172500000008</v>
          </cell>
          <cell r="U875">
            <v>9.3396127100000008</v>
          </cell>
          <cell r="V875">
            <v>9.4114018999999995</v>
          </cell>
          <cell r="W875">
            <v>52.1</v>
          </cell>
          <cell r="X875">
            <v>77.5</v>
          </cell>
          <cell r="Y875">
            <v>34.1</v>
          </cell>
          <cell r="Z875">
            <v>38.700000000000003</v>
          </cell>
          <cell r="AA875">
            <v>23.2</v>
          </cell>
          <cell r="AB875">
            <v>9.6839001699999994</v>
          </cell>
          <cell r="AC875">
            <v>0</v>
          </cell>
          <cell r="AD875">
            <v>241.7</v>
          </cell>
          <cell r="AE875">
            <v>54.415918209999994</v>
          </cell>
          <cell r="AF875">
            <v>61.149900000000002</v>
          </cell>
          <cell r="AG875">
            <v>0.26139994488384705</v>
          </cell>
          <cell r="AH875">
            <v>17.100000000000001</v>
          </cell>
          <cell r="AI875">
            <v>40920</v>
          </cell>
          <cell r="AJ875">
            <v>11.5</v>
          </cell>
        </row>
        <row r="876">
          <cell r="A876" t="str">
            <v>2406</v>
          </cell>
          <cell r="B876" t="str">
            <v>240602501</v>
          </cell>
          <cell r="D876" t="str">
            <v>2406025</v>
          </cell>
          <cell r="E876" t="str">
            <v>2410</v>
          </cell>
          <cell r="F876" t="str">
            <v>24</v>
          </cell>
          <cell r="G876">
            <v>524.52810735000003</v>
          </cell>
          <cell r="H876">
            <v>536.46403792000001</v>
          </cell>
          <cell r="I876">
            <v>530.24108190000004</v>
          </cell>
          <cell r="J876">
            <v>39.024390240000002</v>
          </cell>
          <cell r="K876">
            <v>25.991557269999998</v>
          </cell>
          <cell r="L876">
            <v>8.3250636900000003</v>
          </cell>
          <cell r="M876">
            <v>9.9207870499999995</v>
          </cell>
          <cell r="N876">
            <v>13.274426160000001</v>
          </cell>
          <cell r="O876">
            <v>50.307000000000002</v>
          </cell>
          <cell r="P876">
            <v>11.607826469999999</v>
          </cell>
          <cell r="Q876">
            <v>56</v>
          </cell>
          <cell r="R876">
            <v>34.03003519</v>
          </cell>
          <cell r="S876">
            <v>16.5</v>
          </cell>
          <cell r="T876">
            <v>9.5532205999999995</v>
          </cell>
          <cell r="U876">
            <v>9.4666091699999999</v>
          </cell>
          <cell r="V876">
            <v>9.4666091699999999</v>
          </cell>
          <cell r="W876">
            <v>52.1</v>
          </cell>
          <cell r="X876">
            <v>77.5</v>
          </cell>
          <cell r="Y876">
            <v>34.1</v>
          </cell>
          <cell r="Z876">
            <v>38.700000000000003</v>
          </cell>
          <cell r="AA876">
            <v>23.2</v>
          </cell>
          <cell r="AB876">
            <v>9.3776328899999992</v>
          </cell>
          <cell r="AC876">
            <v>0</v>
          </cell>
          <cell r="AD876">
            <v>241.7</v>
          </cell>
          <cell r="AE876">
            <v>54.415918209999994</v>
          </cell>
          <cell r="AF876">
            <v>61.149900000000002</v>
          </cell>
          <cell r="AG876">
            <v>0.1998307130747442</v>
          </cell>
          <cell r="AH876">
            <v>17.100000000000001</v>
          </cell>
          <cell r="AI876">
            <v>40920</v>
          </cell>
          <cell r="AJ876">
            <v>11.5</v>
          </cell>
        </row>
        <row r="877">
          <cell r="A877" t="str">
            <v>2406</v>
          </cell>
          <cell r="B877" t="str">
            <v>240603001</v>
          </cell>
          <cell r="C877" t="str">
            <v>330</v>
          </cell>
          <cell r="D877" t="str">
            <v>2406030</v>
          </cell>
          <cell r="E877" t="str">
            <v>2410</v>
          </cell>
          <cell r="F877" t="str">
            <v>24</v>
          </cell>
          <cell r="G877">
            <v>524.52810735000003</v>
          </cell>
          <cell r="H877">
            <v>536.46403792000001</v>
          </cell>
          <cell r="I877">
            <v>530.24108190000004</v>
          </cell>
          <cell r="J877">
            <v>39.024390240000002</v>
          </cell>
          <cell r="K877">
            <v>25.991557269999998</v>
          </cell>
          <cell r="L877">
            <v>8.3873122700000007</v>
          </cell>
          <cell r="M877">
            <v>9.1548276600000005</v>
          </cell>
          <cell r="N877">
            <v>13.274426160000001</v>
          </cell>
          <cell r="O877">
            <v>50.307000000000002</v>
          </cell>
          <cell r="P877">
            <v>11.630708500000001</v>
          </cell>
          <cell r="Q877">
            <v>56</v>
          </cell>
          <cell r="R877">
            <v>34.03003519</v>
          </cell>
          <cell r="S877">
            <v>16.5</v>
          </cell>
          <cell r="T877">
            <v>9.1623049200000004</v>
          </cell>
          <cell r="U877">
            <v>8.9081536099999994</v>
          </cell>
          <cell r="V877">
            <v>8.7682631499999992</v>
          </cell>
          <cell r="W877">
            <v>52.1</v>
          </cell>
          <cell r="X877">
            <v>77.5</v>
          </cell>
          <cell r="Y877">
            <v>34.1</v>
          </cell>
          <cell r="Z877">
            <v>38.700000000000003</v>
          </cell>
          <cell r="AA877">
            <v>23.2</v>
          </cell>
          <cell r="AB877">
            <v>9.0748642299999993</v>
          </cell>
          <cell r="AC877">
            <v>0.66176440999999997</v>
          </cell>
          <cell r="AD877">
            <v>241.7</v>
          </cell>
          <cell r="AE877">
            <v>54.415918209999994</v>
          </cell>
          <cell r="AF877">
            <v>61.149900000000002</v>
          </cell>
          <cell r="AG877">
            <v>0.21911053904449207</v>
          </cell>
          <cell r="AH877">
            <v>17.100000000000001</v>
          </cell>
          <cell r="AI877">
            <v>40920</v>
          </cell>
          <cell r="AJ877">
            <v>11.5</v>
          </cell>
        </row>
        <row r="878">
          <cell r="A878" t="str">
            <v>2406</v>
          </cell>
          <cell r="B878" t="str">
            <v>240603501</v>
          </cell>
          <cell r="D878" t="str">
            <v>2406035</v>
          </cell>
          <cell r="E878" t="str">
            <v>2410</v>
          </cell>
          <cell r="F878" t="str">
            <v>24</v>
          </cell>
          <cell r="G878">
            <v>524.52810735000003</v>
          </cell>
          <cell r="H878">
            <v>536.46403792000001</v>
          </cell>
          <cell r="I878">
            <v>530.24108190000004</v>
          </cell>
          <cell r="J878">
            <v>39.024390240000002</v>
          </cell>
          <cell r="K878">
            <v>25.991557269999998</v>
          </cell>
          <cell r="L878">
            <v>8.7984547000000006</v>
          </cell>
          <cell r="M878">
            <v>9.4903178399999994</v>
          </cell>
          <cell r="N878">
            <v>13.274426160000001</v>
          </cell>
          <cell r="O878">
            <v>50.307000000000002</v>
          </cell>
          <cell r="P878">
            <v>11.630708500000001</v>
          </cell>
          <cell r="Q878">
            <v>56</v>
          </cell>
          <cell r="R878">
            <v>34.03003519</v>
          </cell>
          <cell r="S878">
            <v>16.5</v>
          </cell>
          <cell r="T878">
            <v>9.4903178399999994</v>
          </cell>
          <cell r="U878">
            <v>9.1704554399999996</v>
          </cell>
          <cell r="V878">
            <v>9.1704554399999996</v>
          </cell>
          <cell r="W878">
            <v>52.1</v>
          </cell>
          <cell r="X878">
            <v>77.5</v>
          </cell>
          <cell r="Y878">
            <v>34.1</v>
          </cell>
          <cell r="Z878">
            <v>38.700000000000003</v>
          </cell>
          <cell r="AA878">
            <v>23.2</v>
          </cell>
          <cell r="AB878">
            <v>9.5247130599999998</v>
          </cell>
          <cell r="AC878">
            <v>0</v>
          </cell>
          <cell r="AD878">
            <v>241.7</v>
          </cell>
          <cell r="AE878">
            <v>54.415918209999994</v>
          </cell>
          <cell r="AF878">
            <v>61.149900000000002</v>
          </cell>
          <cell r="AG878">
            <v>0.20127220835508589</v>
          </cell>
          <cell r="AH878">
            <v>17.100000000000001</v>
          </cell>
          <cell r="AI878">
            <v>40920</v>
          </cell>
          <cell r="AJ878">
            <v>11.5</v>
          </cell>
        </row>
        <row r="879">
          <cell r="A879" t="str">
            <v>2406</v>
          </cell>
          <cell r="B879" t="str">
            <v>240604001</v>
          </cell>
          <cell r="D879" t="str">
            <v>2406040</v>
          </cell>
          <cell r="E879" t="str">
            <v>2410</v>
          </cell>
          <cell r="F879" t="str">
            <v>24</v>
          </cell>
          <cell r="G879">
            <v>524.52810735000003</v>
          </cell>
          <cell r="H879">
            <v>536.46403792000001</v>
          </cell>
          <cell r="I879">
            <v>530.24108190000004</v>
          </cell>
          <cell r="J879">
            <v>39.024390240000002</v>
          </cell>
          <cell r="K879">
            <v>25.991557269999998</v>
          </cell>
          <cell r="L879">
            <v>9.3234904699999994</v>
          </cell>
          <cell r="M879">
            <v>10.2764639</v>
          </cell>
          <cell r="N879">
            <v>13.274426160000001</v>
          </cell>
          <cell r="O879">
            <v>50.307000000000002</v>
          </cell>
          <cell r="P879">
            <v>11.65455523</v>
          </cell>
          <cell r="Q879">
            <v>56</v>
          </cell>
          <cell r="R879">
            <v>34.03003519</v>
          </cell>
          <cell r="S879">
            <v>16.5</v>
          </cell>
          <cell r="T879">
            <v>9.8575483199999994</v>
          </cell>
          <cell r="U879">
            <v>9.4248063799999997</v>
          </cell>
          <cell r="V879">
            <v>8.7332718499999995</v>
          </cell>
          <cell r="W879">
            <v>52.1</v>
          </cell>
          <cell r="X879">
            <v>77.5</v>
          </cell>
          <cell r="Y879">
            <v>34.1</v>
          </cell>
          <cell r="Z879">
            <v>38.700000000000003</v>
          </cell>
          <cell r="AA879">
            <v>23.2</v>
          </cell>
          <cell r="AB879">
            <v>10.4438914</v>
          </cell>
          <cell r="AC879">
            <v>0</v>
          </cell>
          <cell r="AD879">
            <v>241.7</v>
          </cell>
          <cell r="AE879">
            <v>54.415918209999994</v>
          </cell>
          <cell r="AF879">
            <v>61.088889850000001</v>
          </cell>
          <cell r="AG879">
            <v>0.22730092335748781</v>
          </cell>
          <cell r="AH879">
            <v>17.100000000000001</v>
          </cell>
          <cell r="AI879">
            <v>40920</v>
          </cell>
          <cell r="AJ879">
            <v>11.5</v>
          </cell>
        </row>
        <row r="880">
          <cell r="A880" t="str">
            <v>2406</v>
          </cell>
          <cell r="B880" t="str">
            <v>240604501</v>
          </cell>
          <cell r="D880" t="str">
            <v>2406045</v>
          </cell>
          <cell r="E880" t="str">
            <v>2410</v>
          </cell>
          <cell r="F880" t="str">
            <v>24</v>
          </cell>
          <cell r="G880">
            <v>524.52810735000003</v>
          </cell>
          <cell r="H880">
            <v>536.46403792000001</v>
          </cell>
          <cell r="I880">
            <v>530.24108190000004</v>
          </cell>
          <cell r="J880">
            <v>39.024390240000002</v>
          </cell>
          <cell r="K880">
            <v>25.991557269999998</v>
          </cell>
          <cell r="L880">
            <v>8.0317103799999998</v>
          </cell>
          <cell r="M880">
            <v>10.15591802</v>
          </cell>
          <cell r="N880">
            <v>13.274426160000001</v>
          </cell>
          <cell r="O880">
            <v>50.307000000000002</v>
          </cell>
          <cell r="P880">
            <v>11.630708500000001</v>
          </cell>
          <cell r="Q880">
            <v>56</v>
          </cell>
          <cell r="R880">
            <v>34.03003519</v>
          </cell>
          <cell r="S880">
            <v>16.5</v>
          </cell>
          <cell r="T880">
            <v>9.83054044</v>
          </cell>
          <cell r="U880">
            <v>8.1062128999999992</v>
          </cell>
          <cell r="V880">
            <v>8.0802374199999996</v>
          </cell>
          <cell r="W880">
            <v>52.1</v>
          </cell>
          <cell r="X880">
            <v>77.5</v>
          </cell>
          <cell r="Y880">
            <v>34.1</v>
          </cell>
          <cell r="Z880">
            <v>38.700000000000003</v>
          </cell>
          <cell r="AA880">
            <v>23.2</v>
          </cell>
          <cell r="AB880">
            <v>10.47206308</v>
          </cell>
          <cell r="AC880">
            <v>0</v>
          </cell>
          <cell r="AD880">
            <v>241.7</v>
          </cell>
          <cell r="AE880">
            <v>54.415918209999994</v>
          </cell>
          <cell r="AF880">
            <v>61.149900000000002</v>
          </cell>
          <cell r="AG880">
            <v>0.22842732454651166</v>
          </cell>
          <cell r="AH880">
            <v>17.100000000000001</v>
          </cell>
          <cell r="AI880">
            <v>40920</v>
          </cell>
          <cell r="AJ880">
            <v>11.5</v>
          </cell>
        </row>
        <row r="881">
          <cell r="A881" t="str">
            <v>2406</v>
          </cell>
          <cell r="B881" t="str">
            <v>240605001</v>
          </cell>
          <cell r="D881" t="str">
            <v>2406050</v>
          </cell>
          <cell r="E881" t="str">
            <v>2410</v>
          </cell>
          <cell r="F881" t="str">
            <v>24</v>
          </cell>
          <cell r="G881">
            <v>524.52810735000003</v>
          </cell>
          <cell r="H881">
            <v>536.46403792000001</v>
          </cell>
          <cell r="I881">
            <v>530.24108190000004</v>
          </cell>
          <cell r="J881">
            <v>39.024390240000002</v>
          </cell>
          <cell r="K881">
            <v>25.991557269999998</v>
          </cell>
          <cell r="L881">
            <v>8.2847565900000006</v>
          </cell>
          <cell r="M881">
            <v>10.80845441</v>
          </cell>
          <cell r="N881">
            <v>13.274426160000001</v>
          </cell>
          <cell r="O881">
            <v>50.307000000000002</v>
          </cell>
          <cell r="P881">
            <v>11.70521385</v>
          </cell>
          <cell r="Q881">
            <v>56</v>
          </cell>
          <cell r="R881">
            <v>34.03003519</v>
          </cell>
          <cell r="S881">
            <v>16.5</v>
          </cell>
          <cell r="T881">
            <v>9.3628897700000007</v>
          </cell>
          <cell r="U881">
            <v>9.3267001700000005</v>
          </cell>
          <cell r="V881">
            <v>8.1659321400000007</v>
          </cell>
          <cell r="W881">
            <v>52.1</v>
          </cell>
          <cell r="X881">
            <v>77.5</v>
          </cell>
          <cell r="Y881">
            <v>34.1</v>
          </cell>
          <cell r="Z881">
            <v>38.700000000000003</v>
          </cell>
          <cell r="AA881">
            <v>23.2</v>
          </cell>
          <cell r="AB881">
            <v>10.741816740000001</v>
          </cell>
          <cell r="AC881">
            <v>0</v>
          </cell>
          <cell r="AD881">
            <v>241.7</v>
          </cell>
          <cell r="AE881">
            <v>54.415918209999994</v>
          </cell>
          <cell r="AF881">
            <v>61.149900000000002</v>
          </cell>
          <cell r="AG881">
            <v>0.20759781984659301</v>
          </cell>
          <cell r="AH881">
            <v>17.100000000000001</v>
          </cell>
          <cell r="AI881">
            <v>40920</v>
          </cell>
          <cell r="AJ881">
            <v>11.5</v>
          </cell>
        </row>
        <row r="882">
          <cell r="A882" t="str">
            <v>2406</v>
          </cell>
          <cell r="B882" t="str">
            <v>240605501</v>
          </cell>
          <cell r="D882" t="str">
            <v>2406055</v>
          </cell>
          <cell r="E882" t="str">
            <v>2410</v>
          </cell>
          <cell r="F882" t="str">
            <v>24</v>
          </cell>
          <cell r="G882">
            <v>524.52810735000003</v>
          </cell>
          <cell r="H882">
            <v>536.46403792000001</v>
          </cell>
          <cell r="I882">
            <v>530.24108190000004</v>
          </cell>
          <cell r="J882">
            <v>39.024390240000002</v>
          </cell>
          <cell r="K882">
            <v>25.991557269999998</v>
          </cell>
          <cell r="L882">
            <v>8.7093000499999995</v>
          </cell>
          <cell r="M882">
            <v>10.81977828</v>
          </cell>
          <cell r="N882">
            <v>13.274426160000001</v>
          </cell>
          <cell r="O882">
            <v>50.307000000000002</v>
          </cell>
          <cell r="P882">
            <v>11.630708500000001</v>
          </cell>
          <cell r="Q882">
            <v>56</v>
          </cell>
          <cell r="R882">
            <v>34.03003519</v>
          </cell>
          <cell r="S882">
            <v>16.5</v>
          </cell>
          <cell r="T882">
            <v>8.1173124600000008</v>
          </cell>
          <cell r="U882">
            <v>8.7081440699999995</v>
          </cell>
          <cell r="V882">
            <v>8.7093000499999995</v>
          </cell>
          <cell r="W882">
            <v>52.1</v>
          </cell>
          <cell r="X882">
            <v>77.5</v>
          </cell>
          <cell r="Y882">
            <v>34.1</v>
          </cell>
          <cell r="Z882">
            <v>38.700000000000003</v>
          </cell>
          <cell r="AA882">
            <v>23.2</v>
          </cell>
          <cell r="AB882">
            <v>10.741816740000001</v>
          </cell>
          <cell r="AC882">
            <v>0</v>
          </cell>
          <cell r="AD882">
            <v>241.7</v>
          </cell>
          <cell r="AE882">
            <v>54.415918209999994</v>
          </cell>
          <cell r="AF882">
            <v>61.149900000000002</v>
          </cell>
          <cell r="AG882">
            <v>0.2187535079102422</v>
          </cell>
          <cell r="AH882">
            <v>17.100000000000001</v>
          </cell>
          <cell r="AI882">
            <v>40920</v>
          </cell>
          <cell r="AJ882">
            <v>11.5</v>
          </cell>
        </row>
        <row r="883">
          <cell r="A883" t="str">
            <v>2406</v>
          </cell>
          <cell r="B883" t="str">
            <v>240606001</v>
          </cell>
          <cell r="D883" t="str">
            <v>2406060</v>
          </cell>
          <cell r="E883" t="str">
            <v>2410</v>
          </cell>
          <cell r="F883" t="str">
            <v>24</v>
          </cell>
          <cell r="G883">
            <v>524.52810735000003</v>
          </cell>
          <cell r="H883">
            <v>536.46403792000001</v>
          </cell>
          <cell r="I883">
            <v>530.24108190000004</v>
          </cell>
          <cell r="J883">
            <v>39.024390240000002</v>
          </cell>
          <cell r="K883">
            <v>25.991557269999998</v>
          </cell>
          <cell r="L883">
            <v>8.7872203300000002</v>
          </cell>
          <cell r="M883">
            <v>10.84877382</v>
          </cell>
          <cell r="N883">
            <v>13.274426160000001</v>
          </cell>
          <cell r="O883">
            <v>50.307000000000002</v>
          </cell>
          <cell r="P883">
            <v>11.630708500000001</v>
          </cell>
          <cell r="Q883">
            <v>56</v>
          </cell>
          <cell r="R883">
            <v>34.03003519</v>
          </cell>
          <cell r="S883">
            <v>16.5</v>
          </cell>
          <cell r="T883">
            <v>9.4053313299999992</v>
          </cell>
          <cell r="U883">
            <v>8.7872203300000002</v>
          </cell>
          <cell r="V883">
            <v>8.6264062799999994</v>
          </cell>
          <cell r="W883">
            <v>52.1</v>
          </cell>
          <cell r="X883">
            <v>77.5</v>
          </cell>
          <cell r="Y883">
            <v>34.1</v>
          </cell>
          <cell r="Z883">
            <v>38.700000000000003</v>
          </cell>
          <cell r="AA883">
            <v>23.2</v>
          </cell>
          <cell r="AB883">
            <v>10.741816740000001</v>
          </cell>
          <cell r="AC883">
            <v>0</v>
          </cell>
          <cell r="AD883">
            <v>241.7</v>
          </cell>
          <cell r="AE883">
            <v>54.415918209999994</v>
          </cell>
          <cell r="AF883">
            <v>61.149900000000002</v>
          </cell>
          <cell r="AG883">
            <v>0.26108541762005588</v>
          </cell>
          <cell r="AH883">
            <v>17.100000000000001</v>
          </cell>
          <cell r="AI883">
            <v>40920</v>
          </cell>
          <cell r="AJ883">
            <v>11.5</v>
          </cell>
        </row>
        <row r="884">
          <cell r="A884" t="str">
            <v>2406</v>
          </cell>
          <cell r="B884" t="str">
            <v>240690201</v>
          </cell>
          <cell r="D884" t="str">
            <v>2406902</v>
          </cell>
          <cell r="E884" t="str">
            <v>2410</v>
          </cell>
          <cell r="F884" t="str">
            <v>24</v>
          </cell>
          <cell r="G884">
            <v>524.52810735000003</v>
          </cell>
          <cell r="H884">
            <v>536.46403792000001</v>
          </cell>
          <cell r="I884">
            <v>530.24108190000004</v>
          </cell>
          <cell r="J884">
            <v>39.024390240000002</v>
          </cell>
          <cell r="K884">
            <v>25.991557269999998</v>
          </cell>
          <cell r="L884">
            <v>9.9553206999999997</v>
          </cell>
          <cell r="M884">
            <v>10.72469808</v>
          </cell>
          <cell r="N884">
            <v>13.274426160000001</v>
          </cell>
          <cell r="O884">
            <v>50.307000000000002</v>
          </cell>
          <cell r="P884">
            <v>11.61878885</v>
          </cell>
          <cell r="Q884">
            <v>56</v>
          </cell>
          <cell r="R884">
            <v>34.03003519</v>
          </cell>
          <cell r="S884">
            <v>16.5</v>
          </cell>
          <cell r="T884">
            <v>10.720731130000001</v>
          </cell>
          <cell r="U884">
            <v>10.27035042</v>
          </cell>
          <cell r="V884">
            <v>10.5487042</v>
          </cell>
          <cell r="W884">
            <v>52.1</v>
          </cell>
          <cell r="X884">
            <v>77.5</v>
          </cell>
          <cell r="Y884">
            <v>34.1</v>
          </cell>
          <cell r="Z884">
            <v>38.700000000000003</v>
          </cell>
          <cell r="AA884">
            <v>23.2</v>
          </cell>
          <cell r="AB884">
            <v>10.658529140000001</v>
          </cell>
          <cell r="AC884">
            <v>0</v>
          </cell>
          <cell r="AD884">
            <v>241.7</v>
          </cell>
          <cell r="AE884">
            <v>54.415918209999994</v>
          </cell>
          <cell r="AF884">
            <v>61.087694239999998</v>
          </cell>
          <cell r="AG884">
            <v>0.23019360279821294</v>
          </cell>
          <cell r="AH884">
            <v>17.100000000000001</v>
          </cell>
          <cell r="AI884">
            <v>40920</v>
          </cell>
          <cell r="AJ884">
            <v>11.5</v>
          </cell>
        </row>
        <row r="885">
          <cell r="A885" t="str">
            <v>2406</v>
          </cell>
          <cell r="B885" t="str">
            <v>240690401</v>
          </cell>
          <cell r="D885" t="str">
            <v>2406904</v>
          </cell>
          <cell r="E885" t="str">
            <v>2410</v>
          </cell>
          <cell r="F885" t="str">
            <v>24</v>
          </cell>
          <cell r="G885">
            <v>524.52810735000003</v>
          </cell>
          <cell r="H885">
            <v>536.46403792000001</v>
          </cell>
          <cell r="I885">
            <v>530.24108190000004</v>
          </cell>
          <cell r="J885">
            <v>39.024390240000002</v>
          </cell>
          <cell r="K885">
            <v>25.991557269999998</v>
          </cell>
          <cell r="L885">
            <v>9.9665093000000002</v>
          </cell>
          <cell r="M885">
            <v>11.0561618</v>
          </cell>
          <cell r="N885">
            <v>13.274426160000001</v>
          </cell>
          <cell r="O885">
            <v>50.307000000000002</v>
          </cell>
          <cell r="P885">
            <v>11.630708500000001</v>
          </cell>
          <cell r="Q885">
            <v>56</v>
          </cell>
          <cell r="R885">
            <v>34.03003519</v>
          </cell>
          <cell r="S885">
            <v>16.5</v>
          </cell>
          <cell r="T885">
            <v>10.470220810000001</v>
          </cell>
          <cell r="U885">
            <v>10.24441414</v>
          </cell>
          <cell r="V885">
            <v>10.224628579999999</v>
          </cell>
          <cell r="W885">
            <v>52.1</v>
          </cell>
          <cell r="X885">
            <v>77.5</v>
          </cell>
          <cell r="Y885">
            <v>34.1</v>
          </cell>
          <cell r="Z885">
            <v>38.700000000000003</v>
          </cell>
          <cell r="AA885">
            <v>23.2</v>
          </cell>
          <cell r="AB885">
            <v>10.840306139999999</v>
          </cell>
          <cell r="AC885">
            <v>0</v>
          </cell>
          <cell r="AD885">
            <v>241.7</v>
          </cell>
          <cell r="AE885">
            <v>54.415918209999994</v>
          </cell>
          <cell r="AF885">
            <v>61.088202039999999</v>
          </cell>
          <cell r="AG885">
            <v>0.22843310195872962</v>
          </cell>
          <cell r="AH885">
            <v>17.100000000000001</v>
          </cell>
          <cell r="AI885">
            <v>40920</v>
          </cell>
          <cell r="AJ885">
            <v>11.5</v>
          </cell>
        </row>
        <row r="886">
          <cell r="A886" t="str">
            <v>2407</v>
          </cell>
          <cell r="B886" t="str">
            <v>240700501</v>
          </cell>
          <cell r="D886" t="str">
            <v>2407005</v>
          </cell>
          <cell r="E886" t="str">
            <v>2415</v>
          </cell>
          <cell r="F886" t="str">
            <v>24</v>
          </cell>
          <cell r="G886">
            <v>524.52810735000003</v>
          </cell>
          <cell r="H886">
            <v>536.46403792000001</v>
          </cell>
          <cell r="I886">
            <v>530.24108190000004</v>
          </cell>
          <cell r="J886">
            <v>36.274509799999997</v>
          </cell>
          <cell r="K886">
            <v>15.10917031</v>
          </cell>
          <cell r="L886">
            <v>9.5376997800000005</v>
          </cell>
          <cell r="M886">
            <v>10.81977828</v>
          </cell>
          <cell r="N886">
            <v>15.02646406</v>
          </cell>
          <cell r="O886">
            <v>50.307000000000002</v>
          </cell>
          <cell r="P886">
            <v>11.630708500000001</v>
          </cell>
          <cell r="Q886">
            <v>78.5</v>
          </cell>
          <cell r="R886">
            <v>34.03003519</v>
          </cell>
          <cell r="S886">
            <v>16.5</v>
          </cell>
          <cell r="T886">
            <v>10.81977828</v>
          </cell>
          <cell r="U886">
            <v>8.8320039300000008</v>
          </cell>
          <cell r="V886">
            <v>9.6109939200000003</v>
          </cell>
          <cell r="W886">
            <v>52.5</v>
          </cell>
          <cell r="X886">
            <v>80</v>
          </cell>
          <cell r="Y886">
            <v>34.1</v>
          </cell>
          <cell r="Z886">
            <v>38.700000000000003</v>
          </cell>
          <cell r="AA886">
            <v>23.2</v>
          </cell>
          <cell r="AB886">
            <v>9.6009625300000003</v>
          </cell>
          <cell r="AC886">
            <v>0</v>
          </cell>
          <cell r="AD886">
            <v>254.39</v>
          </cell>
          <cell r="AE886">
            <v>56.746640859999999</v>
          </cell>
          <cell r="AF886">
            <v>58.126700000000007</v>
          </cell>
          <cell r="AG886">
            <v>0.3324813352029648</v>
          </cell>
          <cell r="AH886">
            <v>8.6999999999999993</v>
          </cell>
          <cell r="AI886">
            <v>42820</v>
          </cell>
          <cell r="AJ886">
            <v>11.5</v>
          </cell>
        </row>
        <row r="887">
          <cell r="A887" t="str">
            <v>2407</v>
          </cell>
          <cell r="B887" t="str">
            <v>240701001</v>
          </cell>
          <cell r="D887" t="str">
            <v>2407010</v>
          </cell>
          <cell r="E887" t="str">
            <v>2415</v>
          </cell>
          <cell r="F887" t="str">
            <v>24</v>
          </cell>
          <cell r="G887">
            <v>524.52810735000003</v>
          </cell>
          <cell r="H887">
            <v>536.46403792000001</v>
          </cell>
          <cell r="I887">
            <v>530.24108190000004</v>
          </cell>
          <cell r="J887">
            <v>36.274509799999997</v>
          </cell>
          <cell r="K887">
            <v>15.10917031</v>
          </cell>
          <cell r="L887">
            <v>9.4334839200000005</v>
          </cell>
          <cell r="M887">
            <v>10.7639484</v>
          </cell>
          <cell r="N887">
            <v>15.02646406</v>
          </cell>
          <cell r="O887">
            <v>50.307000000000002</v>
          </cell>
          <cell r="P887">
            <v>11.685482840000001</v>
          </cell>
          <cell r="Q887">
            <v>78.5</v>
          </cell>
          <cell r="R887">
            <v>34.03003519</v>
          </cell>
          <cell r="S887">
            <v>16.5</v>
          </cell>
          <cell r="T887">
            <v>10.751413790000001</v>
          </cell>
          <cell r="U887">
            <v>9.4334839200000005</v>
          </cell>
          <cell r="V887">
            <v>9.4334839200000005</v>
          </cell>
          <cell r="W887">
            <v>52.5</v>
          </cell>
          <cell r="X887">
            <v>80</v>
          </cell>
          <cell r="Y887">
            <v>34.1</v>
          </cell>
          <cell r="Z887">
            <v>38.700000000000003</v>
          </cell>
          <cell r="AA887">
            <v>23.2</v>
          </cell>
          <cell r="AB887">
            <v>9.5143632</v>
          </cell>
          <cell r="AC887">
            <v>0</v>
          </cell>
          <cell r="AD887">
            <v>254.39</v>
          </cell>
          <cell r="AE887">
            <v>56.746640859999999</v>
          </cell>
          <cell r="AF887">
            <v>58.126700000000007</v>
          </cell>
          <cell r="AG887">
            <v>0.28926442211822717</v>
          </cell>
          <cell r="AH887">
            <v>8.6999999999999993</v>
          </cell>
          <cell r="AI887">
            <v>42820</v>
          </cell>
          <cell r="AJ887">
            <v>11.5</v>
          </cell>
        </row>
        <row r="888">
          <cell r="A888" t="str">
            <v>2407</v>
          </cell>
          <cell r="B888" t="str">
            <v>240701801</v>
          </cell>
          <cell r="D888" t="str">
            <v>2407018</v>
          </cell>
          <cell r="E888" t="str">
            <v>2415</v>
          </cell>
          <cell r="F888" t="str">
            <v>24</v>
          </cell>
          <cell r="G888">
            <v>524.52810735000003</v>
          </cell>
          <cell r="H888">
            <v>536.46403792000001</v>
          </cell>
          <cell r="I888">
            <v>530.24108190000004</v>
          </cell>
          <cell r="J888">
            <v>36.274509799999997</v>
          </cell>
          <cell r="K888">
            <v>15.10917031</v>
          </cell>
          <cell r="L888">
            <v>8.7904213099999993</v>
          </cell>
          <cell r="M888">
            <v>10.054619389999999</v>
          </cell>
          <cell r="N888">
            <v>15.02646406</v>
          </cell>
          <cell r="O888">
            <v>50.307000000000002</v>
          </cell>
          <cell r="P888">
            <v>11.630708500000001</v>
          </cell>
          <cell r="Q888">
            <v>78.5</v>
          </cell>
          <cell r="R888">
            <v>34.03003519</v>
          </cell>
          <cell r="S888">
            <v>16.5</v>
          </cell>
          <cell r="T888">
            <v>10.054619389999999</v>
          </cell>
          <cell r="U888">
            <v>8.7946734000000006</v>
          </cell>
          <cell r="V888">
            <v>8.7064903600000001</v>
          </cell>
          <cell r="W888">
            <v>52.5</v>
          </cell>
          <cell r="X888">
            <v>80</v>
          </cell>
          <cell r="Y888">
            <v>34.1</v>
          </cell>
          <cell r="Z888">
            <v>38.700000000000003</v>
          </cell>
          <cell r="AA888">
            <v>23.2</v>
          </cell>
          <cell r="AB888">
            <v>8.7495739500000003</v>
          </cell>
          <cell r="AC888">
            <v>0.27807800999999999</v>
          </cell>
          <cell r="AD888">
            <v>254.39</v>
          </cell>
          <cell r="AE888">
            <v>56.746640859999999</v>
          </cell>
          <cell r="AF888">
            <v>58.126700000000007</v>
          </cell>
          <cell r="AG888">
            <v>0.32359060729560063</v>
          </cell>
          <cell r="AH888">
            <v>8.6999999999999993</v>
          </cell>
          <cell r="AI888">
            <v>42820</v>
          </cell>
          <cell r="AJ888">
            <v>11.5</v>
          </cell>
        </row>
        <row r="889">
          <cell r="A889" t="str">
            <v>2407</v>
          </cell>
          <cell r="B889" t="str">
            <v>240701802</v>
          </cell>
          <cell r="D889" t="str">
            <v>2407018</v>
          </cell>
          <cell r="E889" t="str">
            <v>2415</v>
          </cell>
          <cell r="F889" t="str">
            <v>24</v>
          </cell>
          <cell r="G889">
            <v>524.52810735000003</v>
          </cell>
          <cell r="H889">
            <v>536.46403792000001</v>
          </cell>
          <cell r="I889">
            <v>530.24108190000004</v>
          </cell>
          <cell r="J889">
            <v>36.274509799999997</v>
          </cell>
          <cell r="K889">
            <v>15.10917031</v>
          </cell>
          <cell r="L889">
            <v>7.4036702899999991</v>
          </cell>
          <cell r="M889">
            <v>10.100369260000001</v>
          </cell>
          <cell r="N889">
            <v>15.02646406</v>
          </cell>
          <cell r="O889">
            <v>50.307000000000002</v>
          </cell>
          <cell r="P889">
            <v>11.630708500000001</v>
          </cell>
          <cell r="Q889">
            <v>78.5</v>
          </cell>
          <cell r="R889">
            <v>34.03003519</v>
          </cell>
          <cell r="S889">
            <v>16.5</v>
          </cell>
          <cell r="T889">
            <v>10.09270197</v>
          </cell>
          <cell r="U889">
            <v>7.2605225999999998</v>
          </cell>
          <cell r="V889">
            <v>7.2682230199999989</v>
          </cell>
          <cell r="W889">
            <v>52.5</v>
          </cell>
          <cell r="X889">
            <v>80</v>
          </cell>
          <cell r="Y889">
            <v>34.1</v>
          </cell>
          <cell r="Z889">
            <v>38.700000000000003</v>
          </cell>
          <cell r="AA889">
            <v>23.2</v>
          </cell>
          <cell r="AB889">
            <v>7.2605225999999998</v>
          </cell>
          <cell r="AC889">
            <v>0.9939384</v>
          </cell>
          <cell r="AD889">
            <v>254.39</v>
          </cell>
          <cell r="AE889">
            <v>56.746640859999999</v>
          </cell>
          <cell r="AF889">
            <v>58.126700000000007</v>
          </cell>
          <cell r="AG889">
            <v>0.30236348164741311</v>
          </cell>
          <cell r="AH889">
            <v>8.6999999999999993</v>
          </cell>
          <cell r="AI889">
            <v>42820</v>
          </cell>
          <cell r="AJ889">
            <v>11.5</v>
          </cell>
        </row>
        <row r="890">
          <cell r="A890" t="str">
            <v>2407</v>
          </cell>
          <cell r="B890" t="str">
            <v>240702501</v>
          </cell>
          <cell r="D890" t="str">
            <v>2407025</v>
          </cell>
          <cell r="E890" t="str">
            <v>2415</v>
          </cell>
          <cell r="F890" t="str">
            <v>24</v>
          </cell>
          <cell r="G890">
            <v>524.52810735000003</v>
          </cell>
          <cell r="H890">
            <v>536.46403792000001</v>
          </cell>
          <cell r="I890">
            <v>530.24108190000004</v>
          </cell>
          <cell r="J890">
            <v>36.274509799999997</v>
          </cell>
          <cell r="K890">
            <v>15.10917031</v>
          </cell>
          <cell r="L890">
            <v>8.4277060200000005</v>
          </cell>
          <cell r="M890">
            <v>9.8478162699999992</v>
          </cell>
          <cell r="N890">
            <v>15.02646406</v>
          </cell>
          <cell r="O890">
            <v>50.307000000000002</v>
          </cell>
          <cell r="P890">
            <v>11.703256530000001</v>
          </cell>
          <cell r="Q890">
            <v>78.5</v>
          </cell>
          <cell r="R890">
            <v>34.03003519</v>
          </cell>
          <cell r="S890">
            <v>16.5</v>
          </cell>
          <cell r="T890">
            <v>9.8132892799999993</v>
          </cell>
          <cell r="U890">
            <v>8.4355492000000005</v>
          </cell>
          <cell r="V890">
            <v>9.3770405500000003</v>
          </cell>
          <cell r="W890">
            <v>52.5</v>
          </cell>
          <cell r="X890">
            <v>80</v>
          </cell>
          <cell r="Y890">
            <v>34.1</v>
          </cell>
          <cell r="Z890">
            <v>38.700000000000003</v>
          </cell>
          <cell r="AA890">
            <v>23.2</v>
          </cell>
          <cell r="AB890">
            <v>9.4357214200000001</v>
          </cell>
          <cell r="AC890">
            <v>0</v>
          </cell>
          <cell r="AD890">
            <v>254.39</v>
          </cell>
          <cell r="AE890">
            <v>56.746640859999999</v>
          </cell>
          <cell r="AF890">
            <v>58.126700000000007</v>
          </cell>
          <cell r="AG890">
            <v>0.31209142358910513</v>
          </cell>
          <cell r="AH890">
            <v>8.6999999999999993</v>
          </cell>
          <cell r="AI890">
            <v>42820</v>
          </cell>
          <cell r="AJ890">
            <v>11.5</v>
          </cell>
        </row>
        <row r="891">
          <cell r="A891" t="str">
            <v>2407</v>
          </cell>
          <cell r="B891" t="str">
            <v>240703001</v>
          </cell>
          <cell r="D891" t="str">
            <v>2407030</v>
          </cell>
          <cell r="E891" t="str">
            <v>2415</v>
          </cell>
          <cell r="F891" t="str">
            <v>24</v>
          </cell>
          <cell r="G891">
            <v>524.52810735000003</v>
          </cell>
          <cell r="H891">
            <v>536.46403792000001</v>
          </cell>
          <cell r="I891">
            <v>530.24108190000004</v>
          </cell>
          <cell r="J891">
            <v>36.274509799999997</v>
          </cell>
          <cell r="K891">
            <v>15.10917031</v>
          </cell>
          <cell r="L891">
            <v>8.1942292999999999</v>
          </cell>
          <cell r="M891">
            <v>9.5803164600000006</v>
          </cell>
          <cell r="N891">
            <v>15.02646406</v>
          </cell>
          <cell r="O891">
            <v>50.307000000000002</v>
          </cell>
          <cell r="P891">
            <v>11.746241100000001</v>
          </cell>
          <cell r="Q891">
            <v>78.5</v>
          </cell>
          <cell r="R891">
            <v>34.03003519</v>
          </cell>
          <cell r="S891">
            <v>16.5</v>
          </cell>
          <cell r="T891">
            <v>9.5425894200000005</v>
          </cell>
          <cell r="U891">
            <v>8.5379757299999994</v>
          </cell>
          <cell r="V891">
            <v>8.7810947400000003</v>
          </cell>
          <cell r="W891">
            <v>52.5</v>
          </cell>
          <cell r="X891">
            <v>80</v>
          </cell>
          <cell r="Y891">
            <v>34.1</v>
          </cell>
          <cell r="Z891">
            <v>38.700000000000003</v>
          </cell>
          <cell r="AA891">
            <v>23.2</v>
          </cell>
          <cell r="AB891">
            <v>9.5970982500000002</v>
          </cell>
          <cell r="AC891">
            <v>0</v>
          </cell>
          <cell r="AD891">
            <v>254.39</v>
          </cell>
          <cell r="AE891">
            <v>56.746640859999999</v>
          </cell>
          <cell r="AF891">
            <v>58.126700000000007</v>
          </cell>
          <cell r="AG891">
            <v>0.32823270550656625</v>
          </cell>
          <cell r="AH891">
            <v>8.6999999999999993</v>
          </cell>
          <cell r="AI891">
            <v>42820</v>
          </cell>
          <cell r="AJ891">
            <v>11.5</v>
          </cell>
        </row>
        <row r="892">
          <cell r="A892" t="str">
            <v>2407</v>
          </cell>
          <cell r="B892" t="str">
            <v>240703501</v>
          </cell>
          <cell r="D892" t="str">
            <v>2407035</v>
          </cell>
          <cell r="E892" t="str">
            <v>2415</v>
          </cell>
          <cell r="F892" t="str">
            <v>24</v>
          </cell>
          <cell r="G892">
            <v>524.52810735000003</v>
          </cell>
          <cell r="H892">
            <v>536.46403792000001</v>
          </cell>
          <cell r="I892">
            <v>530.24108190000004</v>
          </cell>
          <cell r="J892">
            <v>36.274509799999997</v>
          </cell>
          <cell r="K892">
            <v>15.10917031</v>
          </cell>
          <cell r="L892">
            <v>8.2950491399999997</v>
          </cell>
          <cell r="M892">
            <v>10.208211090000001</v>
          </cell>
          <cell r="N892">
            <v>15.02646406</v>
          </cell>
          <cell r="O892">
            <v>50.307000000000002</v>
          </cell>
          <cell r="P892">
            <v>11.8448732</v>
          </cell>
          <cell r="Q892">
            <v>78.5</v>
          </cell>
          <cell r="R892">
            <v>34.03003519</v>
          </cell>
          <cell r="S892">
            <v>16.5</v>
          </cell>
          <cell r="T892">
            <v>10.11204525</v>
          </cell>
          <cell r="U892">
            <v>9.5976415100000008</v>
          </cell>
          <cell r="V892">
            <v>8.2495751500000001</v>
          </cell>
          <cell r="W892">
            <v>52.5</v>
          </cell>
          <cell r="X892">
            <v>80</v>
          </cell>
          <cell r="Y892">
            <v>34.1</v>
          </cell>
          <cell r="Z892">
            <v>38.700000000000003</v>
          </cell>
          <cell r="AA892">
            <v>23.2</v>
          </cell>
          <cell r="AB892">
            <v>10.269899929999999</v>
          </cell>
          <cell r="AC892">
            <v>0</v>
          </cell>
          <cell r="AD892">
            <v>254.39</v>
          </cell>
          <cell r="AE892">
            <v>56.746640859999999</v>
          </cell>
          <cell r="AF892">
            <v>58.126700000000007</v>
          </cell>
          <cell r="AG892">
            <v>0.33220391170005781</v>
          </cell>
          <cell r="AH892">
            <v>8.6999999999999993</v>
          </cell>
          <cell r="AI892">
            <v>42820</v>
          </cell>
          <cell r="AJ892">
            <v>11.5</v>
          </cell>
        </row>
        <row r="893">
          <cell r="A893" t="str">
            <v>2407</v>
          </cell>
          <cell r="B893" t="str">
            <v>240704001</v>
          </cell>
          <cell r="D893" t="str">
            <v>2407040</v>
          </cell>
          <cell r="E893" t="str">
            <v>2415</v>
          </cell>
          <cell r="F893" t="str">
            <v>24</v>
          </cell>
          <cell r="G893">
            <v>524.52810735000003</v>
          </cell>
          <cell r="H893">
            <v>536.46403792000001</v>
          </cell>
          <cell r="I893">
            <v>530.24108190000004</v>
          </cell>
          <cell r="J893">
            <v>36.274509799999997</v>
          </cell>
          <cell r="K893">
            <v>15.10917031</v>
          </cell>
          <cell r="L893">
            <v>8.5657928600000002</v>
          </cell>
          <cell r="M893">
            <v>9.5553475100000007</v>
          </cell>
          <cell r="N893">
            <v>15.02646406</v>
          </cell>
          <cell r="O893">
            <v>50.307000000000002</v>
          </cell>
          <cell r="P893">
            <v>11.72389926</v>
          </cell>
          <cell r="Q893">
            <v>78.5</v>
          </cell>
          <cell r="R893">
            <v>34.03003519</v>
          </cell>
          <cell r="S893">
            <v>16.5</v>
          </cell>
          <cell r="T893">
            <v>9.5015910699999999</v>
          </cell>
          <cell r="U893">
            <v>9.1297808600000003</v>
          </cell>
          <cell r="V893">
            <v>8.9629041300000001</v>
          </cell>
          <cell r="W893">
            <v>52.5</v>
          </cell>
          <cell r="X893">
            <v>80</v>
          </cell>
          <cell r="Y893">
            <v>34.1</v>
          </cell>
          <cell r="Z893">
            <v>38.700000000000003</v>
          </cell>
          <cell r="AA893">
            <v>23.2</v>
          </cell>
          <cell r="AB893">
            <v>9.6340382499999997</v>
          </cell>
          <cell r="AC893">
            <v>1.0733609999999999E-2</v>
          </cell>
          <cell r="AD893">
            <v>254.39</v>
          </cell>
          <cell r="AE893">
            <v>56.746640859999999</v>
          </cell>
          <cell r="AF893">
            <v>58.126700000000007</v>
          </cell>
          <cell r="AG893">
            <v>0.27447337541280281</v>
          </cell>
          <cell r="AH893">
            <v>8.6999999999999993</v>
          </cell>
          <cell r="AI893">
            <v>42820</v>
          </cell>
          <cell r="AJ893">
            <v>11.5</v>
          </cell>
        </row>
        <row r="894">
          <cell r="A894" t="str">
            <v>2407</v>
          </cell>
          <cell r="B894" t="str">
            <v>240704701</v>
          </cell>
          <cell r="D894" t="str">
            <v>2407047</v>
          </cell>
          <cell r="E894" t="str">
            <v>2415</v>
          </cell>
          <cell r="F894" t="str">
            <v>24</v>
          </cell>
          <cell r="G894">
            <v>524.52810735000003</v>
          </cell>
          <cell r="H894">
            <v>536.46403792000001</v>
          </cell>
          <cell r="I894">
            <v>530.24108190000004</v>
          </cell>
          <cell r="J894">
            <v>36.274509799999997</v>
          </cell>
          <cell r="K894">
            <v>15.10917031</v>
          </cell>
          <cell r="L894">
            <v>7.6148053600000001</v>
          </cell>
          <cell r="M894">
            <v>7.8087293100000013</v>
          </cell>
          <cell r="N894">
            <v>15.02646406</v>
          </cell>
          <cell r="O894">
            <v>50.307000000000002</v>
          </cell>
          <cell r="P894">
            <v>11.630708500000001</v>
          </cell>
          <cell r="Q894">
            <v>78.5</v>
          </cell>
          <cell r="R894">
            <v>34.03003519</v>
          </cell>
          <cell r="S894">
            <v>16.5</v>
          </cell>
          <cell r="T894">
            <v>7.9244341800000004</v>
          </cell>
          <cell r="U894">
            <v>7.5673456799999999</v>
          </cell>
          <cell r="V894">
            <v>7.5186072199999998</v>
          </cell>
          <cell r="W894">
            <v>52.5</v>
          </cell>
          <cell r="X894">
            <v>80</v>
          </cell>
          <cell r="Y894">
            <v>34.1</v>
          </cell>
          <cell r="Z894">
            <v>38.700000000000003</v>
          </cell>
          <cell r="AA894">
            <v>23.2</v>
          </cell>
          <cell r="AB894">
            <v>7.8868330000000002</v>
          </cell>
          <cell r="AC894">
            <v>0.90362943999999989</v>
          </cell>
          <cell r="AD894">
            <v>254.39</v>
          </cell>
          <cell r="AE894">
            <v>56.746640859999999</v>
          </cell>
          <cell r="AF894">
            <v>58.126700000000007</v>
          </cell>
          <cell r="AG894">
            <v>0.33033752108967901</v>
          </cell>
          <cell r="AH894">
            <v>8.6999999999999993</v>
          </cell>
          <cell r="AI894">
            <v>42820</v>
          </cell>
          <cell r="AJ894">
            <v>11.5</v>
          </cell>
        </row>
        <row r="895">
          <cell r="A895" t="str">
            <v>2407</v>
          </cell>
          <cell r="B895" t="str">
            <v>240705701</v>
          </cell>
          <cell r="D895" t="str">
            <v>2407057</v>
          </cell>
          <cell r="E895" t="str">
            <v>2415</v>
          </cell>
          <cell r="F895" t="str">
            <v>24</v>
          </cell>
          <cell r="G895">
            <v>524.52810735000003</v>
          </cell>
          <cell r="H895">
            <v>536.46403792000001</v>
          </cell>
          <cell r="I895">
            <v>530.24108190000004</v>
          </cell>
          <cell r="J895">
            <v>36.274509799999997</v>
          </cell>
          <cell r="K895">
            <v>15.10917031</v>
          </cell>
          <cell r="L895">
            <v>7.916442860000001</v>
          </cell>
          <cell r="M895">
            <v>9.4178422299999998</v>
          </cell>
          <cell r="N895">
            <v>15.02646406</v>
          </cell>
          <cell r="O895">
            <v>50.307000000000002</v>
          </cell>
          <cell r="P895">
            <v>11.630708500000001</v>
          </cell>
          <cell r="Q895">
            <v>78.5</v>
          </cell>
          <cell r="R895">
            <v>34.03003519</v>
          </cell>
          <cell r="S895">
            <v>16.5</v>
          </cell>
          <cell r="T895">
            <v>9.3965709499999992</v>
          </cell>
          <cell r="U895">
            <v>8.0013550299999991</v>
          </cell>
          <cell r="V895">
            <v>7.9875244800000003</v>
          </cell>
          <cell r="W895">
            <v>52.5</v>
          </cell>
          <cell r="X895">
            <v>80</v>
          </cell>
          <cell r="Y895">
            <v>34.1</v>
          </cell>
          <cell r="Z895">
            <v>38.700000000000003</v>
          </cell>
          <cell r="AA895">
            <v>23.2</v>
          </cell>
          <cell r="AB895">
            <v>9.1599939999999993</v>
          </cell>
          <cell r="AC895">
            <v>0.79182335999999998</v>
          </cell>
          <cell r="AD895">
            <v>254.39</v>
          </cell>
          <cell r="AE895">
            <v>56.746640859999999</v>
          </cell>
          <cell r="AF895">
            <v>58.126700000000007</v>
          </cell>
          <cell r="AG895">
            <v>0.34407562982795259</v>
          </cell>
          <cell r="AH895">
            <v>8.6999999999999993</v>
          </cell>
          <cell r="AI895">
            <v>42820</v>
          </cell>
          <cell r="AJ895">
            <v>11.5</v>
          </cell>
        </row>
        <row r="896">
          <cell r="A896" t="str">
            <v>2407</v>
          </cell>
          <cell r="B896" t="str">
            <v>240706501</v>
          </cell>
          <cell r="D896" t="str">
            <v>2407065</v>
          </cell>
          <cell r="E896" t="str">
            <v>2415</v>
          </cell>
          <cell r="F896" t="str">
            <v>24</v>
          </cell>
          <cell r="G896">
            <v>524.52810735000003</v>
          </cell>
          <cell r="H896">
            <v>536.46403792000001</v>
          </cell>
          <cell r="I896">
            <v>530.24108190000004</v>
          </cell>
          <cell r="J896">
            <v>36.274509799999997</v>
          </cell>
          <cell r="K896">
            <v>15.10917031</v>
          </cell>
          <cell r="L896">
            <v>9.2243418899999998</v>
          </cell>
          <cell r="M896">
            <v>9.5777574100000002</v>
          </cell>
          <cell r="N896">
            <v>15.02646406</v>
          </cell>
          <cell r="O896">
            <v>50.307000000000002</v>
          </cell>
          <cell r="P896">
            <v>11.630708500000001</v>
          </cell>
          <cell r="Q896">
            <v>78.5</v>
          </cell>
          <cell r="R896">
            <v>34.03003519</v>
          </cell>
          <cell r="S896">
            <v>16.5</v>
          </cell>
          <cell r="T896">
            <v>9.6235752199999993</v>
          </cell>
          <cell r="U896">
            <v>9.2324931800000005</v>
          </cell>
          <cell r="V896">
            <v>9.1828663899999992</v>
          </cell>
          <cell r="W896">
            <v>52.5</v>
          </cell>
          <cell r="X896">
            <v>80</v>
          </cell>
          <cell r="Y896">
            <v>34.1</v>
          </cell>
          <cell r="Z896">
            <v>38.700000000000003</v>
          </cell>
          <cell r="AA896">
            <v>23.2</v>
          </cell>
          <cell r="AB896">
            <v>9.56465253</v>
          </cell>
          <cell r="AC896">
            <v>0</v>
          </cell>
          <cell r="AD896">
            <v>254.39</v>
          </cell>
          <cell r="AE896">
            <v>56.746640859999999</v>
          </cell>
          <cell r="AF896">
            <v>58.126700000000007</v>
          </cell>
          <cell r="AG896">
            <v>0.32356205673561061</v>
          </cell>
          <cell r="AH896">
            <v>8.6999999999999993</v>
          </cell>
          <cell r="AI896">
            <v>42820</v>
          </cell>
          <cell r="AJ896">
            <v>11.5</v>
          </cell>
        </row>
        <row r="897">
          <cell r="A897" t="str">
            <v>2407</v>
          </cell>
          <cell r="B897" t="str">
            <v>240707001</v>
          </cell>
          <cell r="D897" t="str">
            <v>2407070</v>
          </cell>
          <cell r="E897" t="str">
            <v>2415</v>
          </cell>
          <cell r="F897" t="str">
            <v>24</v>
          </cell>
          <cell r="G897">
            <v>524.52810735000003</v>
          </cell>
          <cell r="H897">
            <v>536.46403792000001</v>
          </cell>
          <cell r="I897">
            <v>530.24108190000004</v>
          </cell>
          <cell r="J897">
            <v>36.274509799999997</v>
          </cell>
          <cell r="K897">
            <v>15.10917031</v>
          </cell>
          <cell r="L897">
            <v>8.6988478600000008</v>
          </cell>
          <cell r="M897">
            <v>9.6409532700000007</v>
          </cell>
          <cell r="N897">
            <v>15.02646406</v>
          </cell>
          <cell r="O897">
            <v>50.307000000000002</v>
          </cell>
          <cell r="P897">
            <v>11.630708500000001</v>
          </cell>
          <cell r="Q897">
            <v>78.5</v>
          </cell>
          <cell r="R897">
            <v>34.03003519</v>
          </cell>
          <cell r="S897">
            <v>16.5</v>
          </cell>
          <cell r="T897">
            <v>9.6681448900000007</v>
          </cell>
          <cell r="U897">
            <v>8.6988478600000008</v>
          </cell>
          <cell r="V897">
            <v>8.6988478600000008</v>
          </cell>
          <cell r="W897">
            <v>52.5</v>
          </cell>
          <cell r="X897">
            <v>80</v>
          </cell>
          <cell r="Y897">
            <v>34.1</v>
          </cell>
          <cell r="Z897">
            <v>38.700000000000003</v>
          </cell>
          <cell r="AA897">
            <v>23.2</v>
          </cell>
          <cell r="AB897">
            <v>9.7532458900000005</v>
          </cell>
          <cell r="AC897">
            <v>0</v>
          </cell>
          <cell r="AD897">
            <v>254.39</v>
          </cell>
          <cell r="AE897">
            <v>56.746640859999999</v>
          </cell>
          <cell r="AF897">
            <v>58.126700000000007</v>
          </cell>
          <cell r="AG897">
            <v>0.31787336296632157</v>
          </cell>
          <cell r="AH897">
            <v>8.6999999999999993</v>
          </cell>
          <cell r="AI897">
            <v>42820</v>
          </cell>
          <cell r="AJ897">
            <v>11.5</v>
          </cell>
        </row>
        <row r="898">
          <cell r="A898" t="str">
            <v>2407</v>
          </cell>
          <cell r="B898" t="str">
            <v>240707501</v>
          </cell>
          <cell r="D898" t="str">
            <v>2407075</v>
          </cell>
          <cell r="E898" t="str">
            <v>2415</v>
          </cell>
          <cell r="F898" t="str">
            <v>24</v>
          </cell>
          <cell r="G898">
            <v>524.52810735000003</v>
          </cell>
          <cell r="H898">
            <v>536.46403792000001</v>
          </cell>
          <cell r="I898">
            <v>530.24108190000004</v>
          </cell>
          <cell r="J898">
            <v>36.274509799999997</v>
          </cell>
          <cell r="K898">
            <v>15.10917031</v>
          </cell>
          <cell r="L898">
            <v>9.2330798600000001</v>
          </cell>
          <cell r="M898">
            <v>9.9154655300000005</v>
          </cell>
          <cell r="N898">
            <v>15.02646406</v>
          </cell>
          <cell r="O898">
            <v>50.307000000000002</v>
          </cell>
          <cell r="P898">
            <v>11.630708500000001</v>
          </cell>
          <cell r="Q898">
            <v>78.5</v>
          </cell>
          <cell r="R898">
            <v>34.03003519</v>
          </cell>
          <cell r="S898">
            <v>16.5</v>
          </cell>
          <cell r="T898">
            <v>9.9218185099999996</v>
          </cell>
          <cell r="U898">
            <v>9.2435817100000008</v>
          </cell>
          <cell r="V898">
            <v>8.2214789499999998</v>
          </cell>
          <cell r="W898">
            <v>52.5</v>
          </cell>
          <cell r="X898">
            <v>80</v>
          </cell>
          <cell r="Y898">
            <v>34.1</v>
          </cell>
          <cell r="Z898">
            <v>38.700000000000003</v>
          </cell>
          <cell r="AA898">
            <v>23.2</v>
          </cell>
          <cell r="AB898">
            <v>10.041421740000001</v>
          </cell>
          <cell r="AC898">
            <v>0</v>
          </cell>
          <cell r="AD898">
            <v>254.39</v>
          </cell>
          <cell r="AE898">
            <v>56.746640859999999</v>
          </cell>
          <cell r="AF898">
            <v>58.126700000000007</v>
          </cell>
          <cell r="AG898">
            <v>0.3252931837742426</v>
          </cell>
          <cell r="AH898">
            <v>8.6999999999999993</v>
          </cell>
          <cell r="AI898">
            <v>42820</v>
          </cell>
          <cell r="AJ898">
            <v>11.5</v>
          </cell>
        </row>
        <row r="899">
          <cell r="A899" t="str">
            <v>2407</v>
          </cell>
          <cell r="B899" t="str">
            <v>240708001</v>
          </cell>
          <cell r="D899" t="str">
            <v>2407080</v>
          </cell>
          <cell r="E899" t="str">
            <v>2415</v>
          </cell>
          <cell r="F899" t="str">
            <v>24</v>
          </cell>
          <cell r="G899">
            <v>524.52810735000003</v>
          </cell>
          <cell r="H899">
            <v>536.46403792000001</v>
          </cell>
          <cell r="I899">
            <v>530.24108190000004</v>
          </cell>
          <cell r="J899">
            <v>36.274509799999997</v>
          </cell>
          <cell r="K899">
            <v>15.10917031</v>
          </cell>
          <cell r="L899">
            <v>8.0943784399999998</v>
          </cell>
          <cell r="M899">
            <v>9.5578938400000002</v>
          </cell>
          <cell r="N899">
            <v>15.02646406</v>
          </cell>
          <cell r="O899">
            <v>50.307000000000002</v>
          </cell>
          <cell r="P899">
            <v>11.630708500000001</v>
          </cell>
          <cell r="Q899">
            <v>78.5</v>
          </cell>
          <cell r="R899">
            <v>34.03003519</v>
          </cell>
          <cell r="S899">
            <v>16.5</v>
          </cell>
          <cell r="T899">
            <v>9.3494064199999993</v>
          </cell>
          <cell r="U899">
            <v>9.3442591900000007</v>
          </cell>
          <cell r="V899">
            <v>8.3793094799999999</v>
          </cell>
          <cell r="W899">
            <v>52.5</v>
          </cell>
          <cell r="X899">
            <v>80</v>
          </cell>
          <cell r="Y899">
            <v>34.1</v>
          </cell>
          <cell r="Z899">
            <v>38.700000000000003</v>
          </cell>
          <cell r="AA899">
            <v>23.2</v>
          </cell>
          <cell r="AB899">
            <v>9.6661816900000002</v>
          </cell>
          <cell r="AC899">
            <v>0.84664119000000004</v>
          </cell>
          <cell r="AD899">
            <v>254.39</v>
          </cell>
          <cell r="AE899">
            <v>56.746640859999999</v>
          </cell>
          <cell r="AF899">
            <v>58.126700000000007</v>
          </cell>
          <cell r="AG899">
            <v>0.31911822485987829</v>
          </cell>
          <cell r="AH899">
            <v>8.6999999999999993</v>
          </cell>
          <cell r="AI899">
            <v>42820</v>
          </cell>
          <cell r="AJ899">
            <v>11.5</v>
          </cell>
        </row>
        <row r="900">
          <cell r="A900" t="str">
            <v>2407</v>
          </cell>
          <cell r="B900" t="str">
            <v>240708501</v>
          </cell>
          <cell r="D900" t="str">
            <v>2407085</v>
          </cell>
          <cell r="E900" t="str">
            <v>2415</v>
          </cell>
          <cell r="F900" t="str">
            <v>24</v>
          </cell>
          <cell r="G900">
            <v>524.52810735000003</v>
          </cell>
          <cell r="H900">
            <v>536.46403792000001</v>
          </cell>
          <cell r="I900">
            <v>530.24108190000004</v>
          </cell>
          <cell r="J900">
            <v>36.274509799999997</v>
          </cell>
          <cell r="K900">
            <v>15.10917031</v>
          </cell>
          <cell r="L900">
            <v>8.0974263000000004</v>
          </cell>
          <cell r="M900">
            <v>10.170954160000001</v>
          </cell>
          <cell r="N900">
            <v>15.02646406</v>
          </cell>
          <cell r="O900">
            <v>50.307000000000002</v>
          </cell>
          <cell r="P900">
            <v>11.63353118</v>
          </cell>
          <cell r="Q900">
            <v>78.5</v>
          </cell>
          <cell r="R900">
            <v>34.03003519</v>
          </cell>
          <cell r="S900">
            <v>16.5</v>
          </cell>
          <cell r="T900">
            <v>8.2268408900000001</v>
          </cell>
          <cell r="U900">
            <v>8.2155474099999992</v>
          </cell>
          <cell r="V900">
            <v>8.0743376900000001</v>
          </cell>
          <cell r="W900">
            <v>52.5</v>
          </cell>
          <cell r="X900">
            <v>80</v>
          </cell>
          <cell r="Y900">
            <v>34.1</v>
          </cell>
          <cell r="Z900">
            <v>38.700000000000003</v>
          </cell>
          <cell r="AA900">
            <v>23.2</v>
          </cell>
          <cell r="AB900">
            <v>10.45423557</v>
          </cell>
          <cell r="AC900">
            <v>0.577322</v>
          </cell>
          <cell r="AD900">
            <v>254.39</v>
          </cell>
          <cell r="AE900">
            <v>56.746640859999999</v>
          </cell>
          <cell r="AF900">
            <v>58.126700000000007</v>
          </cell>
          <cell r="AG900">
            <v>0.31627774661662933</v>
          </cell>
          <cell r="AH900">
            <v>8.6999999999999993</v>
          </cell>
          <cell r="AI900">
            <v>42820</v>
          </cell>
          <cell r="AJ900">
            <v>11.5</v>
          </cell>
        </row>
        <row r="901">
          <cell r="A901" t="str">
            <v>2407</v>
          </cell>
          <cell r="B901" t="str">
            <v>240709001</v>
          </cell>
          <cell r="D901" t="str">
            <v>2407090</v>
          </cell>
          <cell r="E901" t="str">
            <v>2415</v>
          </cell>
          <cell r="F901" t="str">
            <v>24</v>
          </cell>
          <cell r="G901">
            <v>524.52810735000003</v>
          </cell>
          <cell r="H901">
            <v>536.46403792000001</v>
          </cell>
          <cell r="I901">
            <v>530.24108190000004</v>
          </cell>
          <cell r="J901">
            <v>36.274509799999997</v>
          </cell>
          <cell r="K901">
            <v>15.10917031</v>
          </cell>
          <cell r="L901">
            <v>8.5512080699999995</v>
          </cell>
          <cell r="M901">
            <v>10.33530244</v>
          </cell>
          <cell r="N901">
            <v>15.02646406</v>
          </cell>
          <cell r="O901">
            <v>50.307000000000002</v>
          </cell>
          <cell r="P901">
            <v>11.8385534</v>
          </cell>
          <cell r="Q901">
            <v>78.5</v>
          </cell>
          <cell r="R901">
            <v>34.03003519</v>
          </cell>
          <cell r="S901">
            <v>16.5</v>
          </cell>
          <cell r="T901">
            <v>9.3843777100000008</v>
          </cell>
          <cell r="U901">
            <v>8.5512080699999995</v>
          </cell>
          <cell r="V901">
            <v>8.5512080699999995</v>
          </cell>
          <cell r="W901">
            <v>52.5</v>
          </cell>
          <cell r="X901">
            <v>80</v>
          </cell>
          <cell r="Y901">
            <v>34.1</v>
          </cell>
          <cell r="Z901">
            <v>38.700000000000003</v>
          </cell>
          <cell r="AA901">
            <v>23.2</v>
          </cell>
          <cell r="AB901">
            <v>10.49177409</v>
          </cell>
          <cell r="AC901">
            <v>0</v>
          </cell>
          <cell r="AD901">
            <v>254.39</v>
          </cell>
          <cell r="AE901">
            <v>56.746640859999999</v>
          </cell>
          <cell r="AF901">
            <v>58.126700000000007</v>
          </cell>
          <cell r="AG901">
            <v>0.29677475799113706</v>
          </cell>
          <cell r="AH901">
            <v>8.6999999999999993</v>
          </cell>
          <cell r="AI901">
            <v>42820</v>
          </cell>
          <cell r="AJ901">
            <v>11.5</v>
          </cell>
        </row>
        <row r="902">
          <cell r="A902" t="str">
            <v>2407</v>
          </cell>
          <cell r="B902" t="str">
            <v>240709501</v>
          </cell>
          <cell r="D902" t="str">
            <v>2407095</v>
          </cell>
          <cell r="E902" t="str">
            <v>2415</v>
          </cell>
          <cell r="F902" t="str">
            <v>24</v>
          </cell>
          <cell r="G902">
            <v>524.52810735000003</v>
          </cell>
          <cell r="H902">
            <v>536.46403792000001</v>
          </cell>
          <cell r="I902">
            <v>530.24108190000004</v>
          </cell>
          <cell r="J902">
            <v>36.274509799999997</v>
          </cell>
          <cell r="K902">
            <v>15.10917031</v>
          </cell>
          <cell r="L902">
            <v>8.4563810499999992</v>
          </cell>
          <cell r="M902">
            <v>10.806247150000001</v>
          </cell>
          <cell r="N902">
            <v>15.02646406</v>
          </cell>
          <cell r="O902">
            <v>50.307000000000002</v>
          </cell>
          <cell r="P902">
            <v>11.91839057</v>
          </cell>
          <cell r="Q902">
            <v>78.5</v>
          </cell>
          <cell r="R902">
            <v>34.03003519</v>
          </cell>
          <cell r="S902">
            <v>16.5</v>
          </cell>
          <cell r="T902">
            <v>9.7597903800000001</v>
          </cell>
          <cell r="U902">
            <v>9.2571285299999992</v>
          </cell>
          <cell r="V902">
            <v>8.6872734600000001</v>
          </cell>
          <cell r="W902">
            <v>52.5</v>
          </cell>
          <cell r="X902">
            <v>80</v>
          </cell>
          <cell r="Y902">
            <v>34.1</v>
          </cell>
          <cell r="Z902">
            <v>38.700000000000003</v>
          </cell>
          <cell r="AA902">
            <v>23.2</v>
          </cell>
          <cell r="AB902">
            <v>10.55529177</v>
          </cell>
          <cell r="AC902">
            <v>0</v>
          </cell>
          <cell r="AD902">
            <v>254.39</v>
          </cell>
          <cell r="AE902">
            <v>56.746640859999999</v>
          </cell>
          <cell r="AF902">
            <v>58.126700000000007</v>
          </cell>
          <cell r="AG902">
            <v>0.29523024471817194</v>
          </cell>
          <cell r="AH902">
            <v>8.6999999999999993</v>
          </cell>
          <cell r="AI902">
            <v>42820</v>
          </cell>
          <cell r="AJ902">
            <v>11.5</v>
          </cell>
        </row>
        <row r="903">
          <cell r="A903" t="str">
            <v>2407</v>
          </cell>
          <cell r="B903" t="str">
            <v>240710001</v>
          </cell>
          <cell r="D903" t="str">
            <v>2407100</v>
          </cell>
          <cell r="E903" t="str">
            <v>2415</v>
          </cell>
          <cell r="F903" t="str">
            <v>24</v>
          </cell>
          <cell r="G903">
            <v>524.52810735000003</v>
          </cell>
          <cell r="H903">
            <v>536.46403792000001</v>
          </cell>
          <cell r="I903">
            <v>530.24108190000004</v>
          </cell>
          <cell r="J903">
            <v>36.274509799999997</v>
          </cell>
          <cell r="K903">
            <v>15.10917031</v>
          </cell>
          <cell r="L903">
            <v>8.1585162400000009</v>
          </cell>
          <cell r="M903">
            <v>10.81977828</v>
          </cell>
          <cell r="N903">
            <v>15.02646406</v>
          </cell>
          <cell r="O903">
            <v>50.307000000000002</v>
          </cell>
          <cell r="P903">
            <v>11.865214809999999</v>
          </cell>
          <cell r="Q903">
            <v>78.5</v>
          </cell>
          <cell r="R903">
            <v>34.03003519</v>
          </cell>
          <cell r="S903">
            <v>16.5</v>
          </cell>
          <cell r="T903">
            <v>9.5111114099999998</v>
          </cell>
          <cell r="U903">
            <v>9.4941650099999997</v>
          </cell>
          <cell r="V903">
            <v>8.1019807299999993</v>
          </cell>
          <cell r="W903">
            <v>52.5</v>
          </cell>
          <cell r="X903">
            <v>80</v>
          </cell>
          <cell r="Y903">
            <v>34.1</v>
          </cell>
          <cell r="Z903">
            <v>38.700000000000003</v>
          </cell>
          <cell r="AA903">
            <v>23.2</v>
          </cell>
          <cell r="AB903">
            <v>10.568775240000001</v>
          </cell>
          <cell r="AC903">
            <v>0</v>
          </cell>
          <cell r="AD903">
            <v>254.39</v>
          </cell>
          <cell r="AE903">
            <v>56.746640859999999</v>
          </cell>
          <cell r="AF903">
            <v>58.126700000000007</v>
          </cell>
          <cell r="AG903">
            <v>0.35358002790994653</v>
          </cell>
          <cell r="AH903">
            <v>8.6999999999999993</v>
          </cell>
          <cell r="AI903">
            <v>42820</v>
          </cell>
          <cell r="AJ903">
            <v>11.5</v>
          </cell>
        </row>
        <row r="904">
          <cell r="A904" t="str">
            <v>2407</v>
          </cell>
          <cell r="B904" t="str">
            <v>240710501</v>
          </cell>
          <cell r="D904" t="str">
            <v>2407105</v>
          </cell>
          <cell r="E904" t="str">
            <v>2415</v>
          </cell>
          <cell r="F904" t="str">
            <v>24</v>
          </cell>
          <cell r="G904">
            <v>524.52810735000003</v>
          </cell>
          <cell r="H904">
            <v>536.46403792000001</v>
          </cell>
          <cell r="I904">
            <v>530.24108190000004</v>
          </cell>
          <cell r="J904">
            <v>36.274509799999997</v>
          </cell>
          <cell r="K904">
            <v>15.10917031</v>
          </cell>
          <cell r="L904">
            <v>8.6226336999999997</v>
          </cell>
          <cell r="M904">
            <v>10.806044399999999</v>
          </cell>
          <cell r="N904">
            <v>15.02646406</v>
          </cell>
          <cell r="O904">
            <v>50.307000000000002</v>
          </cell>
          <cell r="P904">
            <v>11.73726031</v>
          </cell>
          <cell r="Q904">
            <v>78.5</v>
          </cell>
          <cell r="R904">
            <v>34.03003519</v>
          </cell>
          <cell r="S904">
            <v>16.5</v>
          </cell>
          <cell r="T904">
            <v>9.7494035399999994</v>
          </cell>
          <cell r="U904">
            <v>9.4470711999999999</v>
          </cell>
          <cell r="V904">
            <v>8.7220913000000007</v>
          </cell>
          <cell r="W904">
            <v>52.5</v>
          </cell>
          <cell r="X904">
            <v>80</v>
          </cell>
          <cell r="Y904">
            <v>34.1</v>
          </cell>
          <cell r="Z904">
            <v>38.700000000000003</v>
          </cell>
          <cell r="AA904">
            <v>23.2</v>
          </cell>
          <cell r="AB904">
            <v>9.9813740899999992</v>
          </cell>
          <cell r="AC904">
            <v>0</v>
          </cell>
          <cell r="AD904">
            <v>254.39</v>
          </cell>
          <cell r="AE904">
            <v>56.746640859999999</v>
          </cell>
          <cell r="AF904">
            <v>58.126700000000007</v>
          </cell>
          <cell r="AG904">
            <v>0.2862019103798415</v>
          </cell>
          <cell r="AH904">
            <v>8.6999999999999993</v>
          </cell>
          <cell r="AI904">
            <v>42820</v>
          </cell>
          <cell r="AJ904">
            <v>11.5</v>
          </cell>
        </row>
        <row r="905">
          <cell r="A905" t="str">
            <v>2407</v>
          </cell>
          <cell r="B905" t="str">
            <v>240790201</v>
          </cell>
          <cell r="D905" t="str">
            <v>2407902</v>
          </cell>
          <cell r="E905" t="str">
            <v>2415</v>
          </cell>
          <cell r="F905" t="str">
            <v>24</v>
          </cell>
          <cell r="G905">
            <v>524.52810735000003</v>
          </cell>
          <cell r="H905">
            <v>536.46403792000001</v>
          </cell>
          <cell r="I905">
            <v>530.24108190000004</v>
          </cell>
          <cell r="J905">
            <v>36.274509799999997</v>
          </cell>
          <cell r="K905">
            <v>15.10917031</v>
          </cell>
          <cell r="L905">
            <v>9.9491299099999999</v>
          </cell>
          <cell r="M905">
            <v>10.81977828</v>
          </cell>
          <cell r="N905">
            <v>15.02646406</v>
          </cell>
          <cell r="O905">
            <v>50.307000000000002</v>
          </cell>
          <cell r="P905">
            <v>11.736348980000001</v>
          </cell>
          <cell r="Q905">
            <v>78.5</v>
          </cell>
          <cell r="R905">
            <v>34.03003519</v>
          </cell>
          <cell r="S905">
            <v>16.5</v>
          </cell>
          <cell r="T905">
            <v>10.42803855</v>
          </cell>
          <cell r="U905">
            <v>9.6754570799999993</v>
          </cell>
          <cell r="V905">
            <v>10.008568029999999</v>
          </cell>
          <cell r="W905">
            <v>52.5</v>
          </cell>
          <cell r="X905">
            <v>80</v>
          </cell>
          <cell r="Y905">
            <v>34.1</v>
          </cell>
          <cell r="Z905">
            <v>38.700000000000003</v>
          </cell>
          <cell r="AA905">
            <v>23.2</v>
          </cell>
          <cell r="AB905">
            <v>10.40837558</v>
          </cell>
          <cell r="AC905">
            <v>0</v>
          </cell>
          <cell r="AD905">
            <v>254.39</v>
          </cell>
          <cell r="AE905">
            <v>56.746640859999999</v>
          </cell>
          <cell r="AF905">
            <v>58.31775245</v>
          </cell>
          <cell r="AG905">
            <v>0.29263217850737949</v>
          </cell>
          <cell r="AH905">
            <v>8.6999999999999993</v>
          </cell>
          <cell r="AI905">
            <v>42820</v>
          </cell>
          <cell r="AJ905">
            <v>11.5</v>
          </cell>
        </row>
        <row r="906">
          <cell r="A906" t="str">
            <v>2407</v>
          </cell>
          <cell r="B906" t="str">
            <v>240790401</v>
          </cell>
          <cell r="D906" t="str">
            <v>2407904</v>
          </cell>
          <cell r="E906" t="str">
            <v>2415</v>
          </cell>
          <cell r="F906" t="str">
            <v>24</v>
          </cell>
          <cell r="G906">
            <v>524.52810735000003</v>
          </cell>
          <cell r="H906">
            <v>536.46403792000001</v>
          </cell>
          <cell r="I906">
            <v>530.24108190000004</v>
          </cell>
          <cell r="J906">
            <v>36.274509799999997</v>
          </cell>
          <cell r="K906">
            <v>15.10917031</v>
          </cell>
          <cell r="L906">
            <v>9.4334839200000005</v>
          </cell>
          <cell r="M906">
            <v>10.43807853</v>
          </cell>
          <cell r="N906">
            <v>15.02646406</v>
          </cell>
          <cell r="O906">
            <v>50.307000000000002</v>
          </cell>
          <cell r="P906">
            <v>11.808389679999999</v>
          </cell>
          <cell r="Q906">
            <v>78.5</v>
          </cell>
          <cell r="R906">
            <v>34.03003519</v>
          </cell>
          <cell r="S906">
            <v>16.5</v>
          </cell>
          <cell r="T906">
            <v>10.38009433</v>
          </cell>
          <cell r="U906">
            <v>9.7964033300000004</v>
          </cell>
          <cell r="V906">
            <v>9.5352459700000001</v>
          </cell>
          <cell r="W906">
            <v>52.5</v>
          </cell>
          <cell r="X906">
            <v>80</v>
          </cell>
          <cell r="Y906">
            <v>34.1</v>
          </cell>
          <cell r="Z906">
            <v>38.700000000000003</v>
          </cell>
          <cell r="AA906">
            <v>23.2</v>
          </cell>
          <cell r="AB906">
            <v>10.346441110000001</v>
          </cell>
          <cell r="AC906">
            <v>0</v>
          </cell>
          <cell r="AD906">
            <v>254.39</v>
          </cell>
          <cell r="AE906">
            <v>56.746640859999999</v>
          </cell>
          <cell r="AF906">
            <v>58.126700000000007</v>
          </cell>
          <cell r="AG906">
            <v>0.31741116996991436</v>
          </cell>
          <cell r="AH906">
            <v>8.6999999999999993</v>
          </cell>
          <cell r="AI906">
            <v>42820</v>
          </cell>
          <cell r="AJ906">
            <v>11.5</v>
          </cell>
        </row>
        <row r="907">
          <cell r="A907" t="str">
            <v>2407</v>
          </cell>
          <cell r="B907" t="str">
            <v>240790601</v>
          </cell>
          <cell r="D907" t="str">
            <v>2407906</v>
          </cell>
          <cell r="E907" t="str">
            <v>2415</v>
          </cell>
          <cell r="F907" t="str">
            <v>24</v>
          </cell>
          <cell r="G907">
            <v>524.52810735000003</v>
          </cell>
          <cell r="H907">
            <v>536.46403792000001</v>
          </cell>
          <cell r="I907">
            <v>530.24108190000004</v>
          </cell>
          <cell r="J907">
            <v>36.274509799999997</v>
          </cell>
          <cell r="K907">
            <v>15.10917031</v>
          </cell>
          <cell r="L907">
            <v>9.9189671199999996</v>
          </cell>
          <cell r="M907">
            <v>10.81977828</v>
          </cell>
          <cell r="N907">
            <v>15.02646406</v>
          </cell>
          <cell r="O907">
            <v>50.307000000000002</v>
          </cell>
          <cell r="P907">
            <v>11.630708500000001</v>
          </cell>
          <cell r="Q907">
            <v>78.5</v>
          </cell>
          <cell r="R907">
            <v>34.03003519</v>
          </cell>
          <cell r="S907">
            <v>16.5</v>
          </cell>
          <cell r="T907">
            <v>10.81977828</v>
          </cell>
          <cell r="U907">
            <v>10.81977828</v>
          </cell>
          <cell r="V907">
            <v>9.9189671199999996</v>
          </cell>
          <cell r="W907">
            <v>52.5</v>
          </cell>
          <cell r="X907">
            <v>80</v>
          </cell>
          <cell r="Y907">
            <v>34.1</v>
          </cell>
          <cell r="Z907">
            <v>38.700000000000003</v>
          </cell>
          <cell r="AA907">
            <v>23.2</v>
          </cell>
          <cell r="AB907">
            <v>10.741816740000001</v>
          </cell>
          <cell r="AC907">
            <v>0</v>
          </cell>
          <cell r="AD907">
            <v>254.39</v>
          </cell>
          <cell r="AE907">
            <v>56.746640859999999</v>
          </cell>
          <cell r="AF907">
            <v>58.126700000000007</v>
          </cell>
          <cell r="AG907">
            <v>0.2944393063695579</v>
          </cell>
          <cell r="AH907">
            <v>8.6999999999999993</v>
          </cell>
          <cell r="AI907">
            <v>42820</v>
          </cell>
          <cell r="AJ907">
            <v>11.5</v>
          </cell>
        </row>
        <row r="908">
          <cell r="A908" t="str">
            <v>2407</v>
          </cell>
          <cell r="B908" t="str">
            <v>240790801</v>
          </cell>
          <cell r="D908" t="str">
            <v>2407908</v>
          </cell>
          <cell r="E908" t="str">
            <v>2415</v>
          </cell>
          <cell r="F908" t="str">
            <v>24</v>
          </cell>
          <cell r="G908">
            <v>524.52810735000003</v>
          </cell>
          <cell r="H908">
            <v>536.46403792000001</v>
          </cell>
          <cell r="I908">
            <v>530.24108190000004</v>
          </cell>
          <cell r="J908">
            <v>36.274509799999997</v>
          </cell>
          <cell r="K908">
            <v>15.10917031</v>
          </cell>
          <cell r="L908">
            <v>10.07094925</v>
          </cell>
          <cell r="M908">
            <v>10.864732529999999</v>
          </cell>
          <cell r="N908">
            <v>15.02646406</v>
          </cell>
          <cell r="O908">
            <v>50.307000000000002</v>
          </cell>
          <cell r="P908">
            <v>11.48769996</v>
          </cell>
          <cell r="Q908">
            <v>78.5</v>
          </cell>
          <cell r="R908">
            <v>34.03003519</v>
          </cell>
          <cell r="S908">
            <v>16.5</v>
          </cell>
          <cell r="T908">
            <v>10.82649567</v>
          </cell>
          <cell r="U908">
            <v>10.47649893</v>
          </cell>
          <cell r="V908">
            <v>10.65055458</v>
          </cell>
          <cell r="W908">
            <v>52.5</v>
          </cell>
          <cell r="X908">
            <v>80</v>
          </cell>
          <cell r="Y908">
            <v>34.1</v>
          </cell>
          <cell r="Z908">
            <v>38.700000000000003</v>
          </cell>
          <cell r="AA908">
            <v>23.2</v>
          </cell>
          <cell r="AB908">
            <v>10.7196043</v>
          </cell>
          <cell r="AC908">
            <v>0</v>
          </cell>
          <cell r="AD908">
            <v>254.39</v>
          </cell>
          <cell r="AE908">
            <v>56.746640859999999</v>
          </cell>
          <cell r="AF908">
            <v>58.204845969999994</v>
          </cell>
          <cell r="AG908">
            <v>0.29214300778291463</v>
          </cell>
          <cell r="AH908">
            <v>8.6999999999999993</v>
          </cell>
          <cell r="AI908">
            <v>42820</v>
          </cell>
          <cell r="AJ908">
            <v>11.5</v>
          </cell>
        </row>
        <row r="909">
          <cell r="A909" t="str">
            <v>2407</v>
          </cell>
          <cell r="B909" t="str">
            <v>240791001</v>
          </cell>
          <cell r="D909" t="str">
            <v>2407910</v>
          </cell>
          <cell r="E909" t="str">
            <v>2415</v>
          </cell>
          <cell r="F909" t="str">
            <v>24</v>
          </cell>
          <cell r="G909">
            <v>524.52810735000003</v>
          </cell>
          <cell r="H909">
            <v>536.46403792000001</v>
          </cell>
          <cell r="I909">
            <v>530.24108190000004</v>
          </cell>
          <cell r="J909">
            <v>36.274509799999997</v>
          </cell>
          <cell r="K909">
            <v>15.10917031</v>
          </cell>
          <cell r="L909">
            <v>10.126631100000001</v>
          </cell>
          <cell r="M909">
            <v>11.074125889999999</v>
          </cell>
          <cell r="N909">
            <v>15.02646406</v>
          </cell>
          <cell r="O909">
            <v>50.307000000000002</v>
          </cell>
          <cell r="P909">
            <v>11.263733070000001</v>
          </cell>
          <cell r="Q909">
            <v>78.5</v>
          </cell>
          <cell r="R909">
            <v>34.03003519</v>
          </cell>
          <cell r="S909">
            <v>16.5</v>
          </cell>
          <cell r="T909">
            <v>10.94748525</v>
          </cell>
          <cell r="U909">
            <v>10.830203750000001</v>
          </cell>
          <cell r="V909">
            <v>10.88138125</v>
          </cell>
          <cell r="W909">
            <v>52.5</v>
          </cell>
          <cell r="X909">
            <v>80</v>
          </cell>
          <cell r="Y909">
            <v>34.1</v>
          </cell>
          <cell r="Z909">
            <v>38.700000000000003</v>
          </cell>
          <cell r="AA909">
            <v>23.2</v>
          </cell>
          <cell r="AB909">
            <v>10.933106970000001</v>
          </cell>
          <cell r="AC909">
            <v>0</v>
          </cell>
          <cell r="AD909">
            <v>254.39</v>
          </cell>
          <cell r="AE909">
            <v>56.746640859999999</v>
          </cell>
          <cell r="AF909">
            <v>58.126700000000007</v>
          </cell>
          <cell r="AG909">
            <v>0.29041038459167662</v>
          </cell>
          <cell r="AH909">
            <v>8.6999999999999993</v>
          </cell>
          <cell r="AI909">
            <v>42820</v>
          </cell>
          <cell r="AJ909">
            <v>11.5</v>
          </cell>
        </row>
        <row r="910">
          <cell r="A910" t="str">
            <v>2407</v>
          </cell>
          <cell r="B910" t="str">
            <v>240791201</v>
          </cell>
          <cell r="D910" t="str">
            <v>2407912</v>
          </cell>
          <cell r="E910" t="str">
            <v>2415</v>
          </cell>
          <cell r="F910" t="str">
            <v>24</v>
          </cell>
          <cell r="G910">
            <v>524.52810735000003</v>
          </cell>
          <cell r="H910">
            <v>536.46403792000001</v>
          </cell>
          <cell r="I910">
            <v>530.24108190000004</v>
          </cell>
          <cell r="J910">
            <v>36.274509799999997</v>
          </cell>
          <cell r="K910">
            <v>15.10917031</v>
          </cell>
          <cell r="L910">
            <v>9.5765794300000007</v>
          </cell>
          <cell r="M910">
            <v>10.32078241</v>
          </cell>
          <cell r="N910">
            <v>15.02646406</v>
          </cell>
          <cell r="O910">
            <v>50.307000000000002</v>
          </cell>
          <cell r="P910">
            <v>11.91839057</v>
          </cell>
          <cell r="Q910">
            <v>78.5</v>
          </cell>
          <cell r="R910">
            <v>34.03003519</v>
          </cell>
          <cell r="S910">
            <v>16.5</v>
          </cell>
          <cell r="T910">
            <v>10.126631100000001</v>
          </cell>
          <cell r="U910">
            <v>9.6847716800000008</v>
          </cell>
          <cell r="V910">
            <v>9.3909103999999992</v>
          </cell>
          <cell r="W910">
            <v>52.5</v>
          </cell>
          <cell r="X910">
            <v>80</v>
          </cell>
          <cell r="Y910">
            <v>34.1</v>
          </cell>
          <cell r="Z910">
            <v>38.700000000000003</v>
          </cell>
          <cell r="AA910">
            <v>23.2</v>
          </cell>
          <cell r="AB910">
            <v>10.69573318</v>
          </cell>
          <cell r="AC910">
            <v>0</v>
          </cell>
          <cell r="AD910">
            <v>254.39</v>
          </cell>
          <cell r="AE910">
            <v>56.746640859999999</v>
          </cell>
          <cell r="AF910">
            <v>58.126700000000007</v>
          </cell>
          <cell r="AG910">
            <v>0.30664562520796557</v>
          </cell>
          <cell r="AH910">
            <v>8.6999999999999993</v>
          </cell>
          <cell r="AI910">
            <v>42820</v>
          </cell>
          <cell r="AJ910">
            <v>11.5</v>
          </cell>
        </row>
        <row r="911">
          <cell r="A911" t="str">
            <v>2407</v>
          </cell>
          <cell r="B911" t="str">
            <v>240791401</v>
          </cell>
          <cell r="D911" t="str">
            <v>2407914</v>
          </cell>
          <cell r="E911" t="str">
            <v>2415</v>
          </cell>
          <cell r="F911" t="str">
            <v>24</v>
          </cell>
          <cell r="G911">
            <v>524.52810735000003</v>
          </cell>
          <cell r="H911">
            <v>536.46403792000001</v>
          </cell>
          <cell r="I911">
            <v>530.24108190000004</v>
          </cell>
          <cell r="J911">
            <v>36.274509799999997</v>
          </cell>
          <cell r="K911">
            <v>15.10917031</v>
          </cell>
          <cell r="L911">
            <v>9.0886246100000001</v>
          </cell>
          <cell r="M911">
            <v>9.4334839200000005</v>
          </cell>
          <cell r="N911">
            <v>15.02646406</v>
          </cell>
          <cell r="O911">
            <v>50.307000000000002</v>
          </cell>
          <cell r="P911">
            <v>11.630708500000001</v>
          </cell>
          <cell r="Q911">
            <v>78.5</v>
          </cell>
          <cell r="R911">
            <v>34.03003519</v>
          </cell>
          <cell r="S911">
            <v>16.5</v>
          </cell>
          <cell r="T911">
            <v>9.4334839200000005</v>
          </cell>
          <cell r="U911">
            <v>9.2103403700000008</v>
          </cell>
          <cell r="V911">
            <v>9.0096919</v>
          </cell>
          <cell r="W911">
            <v>52.5</v>
          </cell>
          <cell r="X911">
            <v>80</v>
          </cell>
          <cell r="Y911">
            <v>34.1</v>
          </cell>
          <cell r="Z911">
            <v>38.700000000000003</v>
          </cell>
          <cell r="AA911">
            <v>23.2</v>
          </cell>
          <cell r="AB911">
            <v>9.4662995500000005</v>
          </cell>
          <cell r="AC911">
            <v>0</v>
          </cell>
          <cell r="AD911">
            <v>254.39</v>
          </cell>
          <cell r="AE911">
            <v>56.746640859999999</v>
          </cell>
          <cell r="AF911">
            <v>58.126700000000007</v>
          </cell>
          <cell r="AG911">
            <v>0.34657101462976325</v>
          </cell>
          <cell r="AH911">
            <v>8.6999999999999993</v>
          </cell>
          <cell r="AI911">
            <v>42820</v>
          </cell>
          <cell r="AJ911">
            <v>11.5</v>
          </cell>
        </row>
        <row r="912">
          <cell r="A912" t="str">
            <v>2408</v>
          </cell>
          <cell r="B912" t="str">
            <v>240800501</v>
          </cell>
          <cell r="D912" t="str">
            <v>2408005</v>
          </cell>
          <cell r="E912" t="str">
            <v>2415</v>
          </cell>
          <cell r="F912" t="str">
            <v>24</v>
          </cell>
          <cell r="G912">
            <v>524.52810735000003</v>
          </cell>
          <cell r="H912">
            <v>536.46403792000001</v>
          </cell>
          <cell r="I912">
            <v>530.24108190000004</v>
          </cell>
          <cell r="J912">
            <v>36.274509799999997</v>
          </cell>
          <cell r="K912">
            <v>15.10917031</v>
          </cell>
          <cell r="L912">
            <v>9.0851172299999998</v>
          </cell>
          <cell r="M912">
            <v>10.80269316</v>
          </cell>
          <cell r="N912">
            <v>15.02646406</v>
          </cell>
          <cell r="O912">
            <v>50.307000000000002</v>
          </cell>
          <cell r="P912">
            <v>10.815569440000001</v>
          </cell>
          <cell r="Q912">
            <v>78.5</v>
          </cell>
          <cell r="R912">
            <v>34.03003519</v>
          </cell>
          <cell r="S912">
            <v>16.5</v>
          </cell>
          <cell r="T912">
            <v>9.7344770100000009</v>
          </cell>
          <cell r="U912">
            <v>9.1872764300000007</v>
          </cell>
          <cell r="V912">
            <v>9.7503363699999994</v>
          </cell>
          <cell r="W912">
            <v>52.5</v>
          </cell>
          <cell r="X912">
            <v>80</v>
          </cell>
          <cell r="Y912">
            <v>34.1</v>
          </cell>
          <cell r="Z912">
            <v>38.700000000000003</v>
          </cell>
          <cell r="AA912">
            <v>23.2</v>
          </cell>
          <cell r="AB912">
            <v>10.728101499999999</v>
          </cell>
          <cell r="AC912">
            <v>6.1136799999999998E-3</v>
          </cell>
          <cell r="AD912">
            <v>254.39</v>
          </cell>
          <cell r="AE912">
            <v>56.746640859999999</v>
          </cell>
          <cell r="AF912">
            <v>58.126700000000007</v>
          </cell>
          <cell r="AG912">
            <v>0.30503578010361343</v>
          </cell>
          <cell r="AH912">
            <v>8.6999999999999993</v>
          </cell>
          <cell r="AI912">
            <v>42820</v>
          </cell>
          <cell r="AJ912">
            <v>11.5</v>
          </cell>
        </row>
        <row r="913">
          <cell r="A913" t="str">
            <v>2408</v>
          </cell>
          <cell r="B913" t="str">
            <v>240801001</v>
          </cell>
          <cell r="D913" t="str">
            <v>2408010</v>
          </cell>
          <cell r="E913" t="str">
            <v>2415</v>
          </cell>
          <cell r="F913" t="str">
            <v>24</v>
          </cell>
          <cell r="G913">
            <v>524.52810735000003</v>
          </cell>
          <cell r="H913">
            <v>536.46403792000001</v>
          </cell>
          <cell r="I913">
            <v>530.24108190000004</v>
          </cell>
          <cell r="J913">
            <v>36.274509799999997</v>
          </cell>
          <cell r="K913">
            <v>15.10917031</v>
          </cell>
          <cell r="L913">
            <v>8.8401458799999997</v>
          </cell>
          <cell r="M913">
            <v>10.557426019999999</v>
          </cell>
          <cell r="N913">
            <v>15.02646406</v>
          </cell>
          <cell r="O913">
            <v>50.307000000000002</v>
          </cell>
          <cell r="P913">
            <v>11.212333750000001</v>
          </cell>
          <cell r="Q913">
            <v>78.5</v>
          </cell>
          <cell r="R913">
            <v>34.03003519</v>
          </cell>
          <cell r="S913">
            <v>16.5</v>
          </cell>
          <cell r="T913">
            <v>10.71058822</v>
          </cell>
          <cell r="U913">
            <v>9.8507721900000007</v>
          </cell>
          <cell r="V913">
            <v>9.8602146400000006</v>
          </cell>
          <cell r="W913">
            <v>52.5</v>
          </cell>
          <cell r="X913">
            <v>80</v>
          </cell>
          <cell r="Y913">
            <v>34.1</v>
          </cell>
          <cell r="Z913">
            <v>38.700000000000003</v>
          </cell>
          <cell r="AA913">
            <v>23.2</v>
          </cell>
          <cell r="AB913">
            <v>10.741816740000001</v>
          </cell>
          <cell r="AC913">
            <v>0</v>
          </cell>
          <cell r="AD913">
            <v>254.39</v>
          </cell>
          <cell r="AE913">
            <v>56.746640859999999</v>
          </cell>
          <cell r="AF913">
            <v>58.126700000000007</v>
          </cell>
          <cell r="AG913">
            <v>0.26631338788761166</v>
          </cell>
          <cell r="AH913">
            <v>8.6999999999999993</v>
          </cell>
          <cell r="AI913">
            <v>42820</v>
          </cell>
          <cell r="AJ913">
            <v>11.5</v>
          </cell>
        </row>
        <row r="914">
          <cell r="A914" t="str">
            <v>2408</v>
          </cell>
          <cell r="B914" t="str">
            <v>240801501</v>
          </cell>
          <cell r="D914" t="str">
            <v>2408015</v>
          </cell>
          <cell r="E914" t="str">
            <v>2415</v>
          </cell>
          <cell r="F914" t="str">
            <v>24</v>
          </cell>
          <cell r="G914">
            <v>524.52810735000003</v>
          </cell>
          <cell r="H914">
            <v>536.46403792000001</v>
          </cell>
          <cell r="I914">
            <v>530.24108190000004</v>
          </cell>
          <cell r="J914">
            <v>36.274509799999997</v>
          </cell>
          <cell r="K914">
            <v>15.10917031</v>
          </cell>
          <cell r="L914">
            <v>8.0271501099999991</v>
          </cell>
          <cell r="M914">
            <v>10.683958560000001</v>
          </cell>
          <cell r="N914">
            <v>15.02646406</v>
          </cell>
          <cell r="O914">
            <v>50.307000000000002</v>
          </cell>
          <cell r="P914">
            <v>11.21265786</v>
          </cell>
          <cell r="Q914">
            <v>78.5</v>
          </cell>
          <cell r="R914">
            <v>34.03003519</v>
          </cell>
          <cell r="S914">
            <v>16.5</v>
          </cell>
          <cell r="T914">
            <v>10.766061000000001</v>
          </cell>
          <cell r="U914">
            <v>9.7919971799999992</v>
          </cell>
          <cell r="V914">
            <v>9.5805927200000003</v>
          </cell>
          <cell r="W914">
            <v>52.5</v>
          </cell>
          <cell r="X914">
            <v>80</v>
          </cell>
          <cell r="Y914">
            <v>34.1</v>
          </cell>
          <cell r="Z914">
            <v>38.700000000000003</v>
          </cell>
          <cell r="AA914">
            <v>23.2</v>
          </cell>
          <cell r="AB914">
            <v>10.741816740000001</v>
          </cell>
          <cell r="AC914">
            <v>0</v>
          </cell>
          <cell r="AD914">
            <v>254.39</v>
          </cell>
          <cell r="AE914">
            <v>56.746640859999999</v>
          </cell>
          <cell r="AF914">
            <v>58.126700000000007</v>
          </cell>
          <cell r="AG914">
            <v>0.28341427661725749</v>
          </cell>
          <cell r="AH914">
            <v>8.6999999999999993</v>
          </cell>
          <cell r="AI914">
            <v>42820</v>
          </cell>
          <cell r="AJ914">
            <v>11.5</v>
          </cell>
        </row>
        <row r="915">
          <cell r="A915" t="str">
            <v>2408</v>
          </cell>
          <cell r="B915" t="str">
            <v>240802301</v>
          </cell>
          <cell r="D915" t="str">
            <v>2408023</v>
          </cell>
          <cell r="E915" t="str">
            <v>2415</v>
          </cell>
          <cell r="F915" t="str">
            <v>24</v>
          </cell>
          <cell r="G915">
            <v>524.52810735000003</v>
          </cell>
          <cell r="H915">
            <v>536.46403792000001</v>
          </cell>
          <cell r="I915">
            <v>530.24108190000004</v>
          </cell>
          <cell r="J915">
            <v>36.274509799999997</v>
          </cell>
          <cell r="K915">
            <v>15.10917031</v>
          </cell>
          <cell r="L915">
            <v>8.5457806499999993</v>
          </cell>
          <cell r="M915">
            <v>9.8631862600000009</v>
          </cell>
          <cell r="N915">
            <v>15.02646406</v>
          </cell>
          <cell r="O915">
            <v>50.307000000000002</v>
          </cell>
          <cell r="P915">
            <v>11.225243389999999</v>
          </cell>
          <cell r="Q915">
            <v>78.5</v>
          </cell>
          <cell r="R915">
            <v>34.03003519</v>
          </cell>
          <cell r="S915">
            <v>16.5</v>
          </cell>
          <cell r="T915">
            <v>10.09352923</v>
          </cell>
          <cell r="U915">
            <v>8.8113542299999992</v>
          </cell>
          <cell r="V915">
            <v>8.7412962800000003</v>
          </cell>
          <cell r="W915">
            <v>52.5</v>
          </cell>
          <cell r="X915">
            <v>80</v>
          </cell>
          <cell r="Y915">
            <v>34.1</v>
          </cell>
          <cell r="Z915">
            <v>38.700000000000003</v>
          </cell>
          <cell r="AA915">
            <v>23.2</v>
          </cell>
          <cell r="AB915">
            <v>10.191332109999999</v>
          </cell>
          <cell r="AC915">
            <v>1.6768189999999999E-2</v>
          </cell>
          <cell r="AD915">
            <v>254.39</v>
          </cell>
          <cell r="AE915">
            <v>56.746640859999999</v>
          </cell>
          <cell r="AF915">
            <v>58.126700000000007</v>
          </cell>
          <cell r="AG915">
            <v>0.30994950854957343</v>
          </cell>
          <cell r="AH915">
            <v>8.6999999999999993</v>
          </cell>
          <cell r="AI915">
            <v>42820</v>
          </cell>
          <cell r="AJ915">
            <v>11.5</v>
          </cell>
        </row>
        <row r="916">
          <cell r="A916" t="str">
            <v>2408</v>
          </cell>
          <cell r="B916" t="str">
            <v>240803001</v>
          </cell>
          <cell r="D916" t="str">
            <v>2408030</v>
          </cell>
          <cell r="E916" t="str">
            <v>2415</v>
          </cell>
          <cell r="F916" t="str">
            <v>24</v>
          </cell>
          <cell r="G916">
            <v>524.52810735000003</v>
          </cell>
          <cell r="H916">
            <v>536.46403792000001</v>
          </cell>
          <cell r="I916">
            <v>530.24108190000004</v>
          </cell>
          <cell r="J916">
            <v>36.274509799999997</v>
          </cell>
          <cell r="K916">
            <v>15.10917031</v>
          </cell>
          <cell r="L916">
            <v>8.5948946999999993</v>
          </cell>
          <cell r="M916">
            <v>9.7699561599999996</v>
          </cell>
          <cell r="N916">
            <v>15.02646406</v>
          </cell>
          <cell r="O916">
            <v>50.307000000000002</v>
          </cell>
          <cell r="P916">
            <v>11.24585615</v>
          </cell>
          <cell r="Q916">
            <v>78.5</v>
          </cell>
          <cell r="R916">
            <v>34.03003519</v>
          </cell>
          <cell r="S916">
            <v>16.5</v>
          </cell>
          <cell r="T916">
            <v>9.9249065200000004</v>
          </cell>
          <cell r="U916">
            <v>9.4334839200000005</v>
          </cell>
          <cell r="V916">
            <v>9.2793065800000001</v>
          </cell>
          <cell r="W916">
            <v>52.5</v>
          </cell>
          <cell r="X916">
            <v>80</v>
          </cell>
          <cell r="Y916">
            <v>34.1</v>
          </cell>
          <cell r="Z916">
            <v>38.700000000000003</v>
          </cell>
          <cell r="AA916">
            <v>23.2</v>
          </cell>
          <cell r="AB916">
            <v>10.0869751</v>
          </cell>
          <cell r="AC916">
            <v>9.8039219999999996E-2</v>
          </cell>
          <cell r="AD916">
            <v>254.39</v>
          </cell>
          <cell r="AE916">
            <v>56.746640859999999</v>
          </cell>
          <cell r="AF916">
            <v>58.126700000000007</v>
          </cell>
          <cell r="AG916">
            <v>0.30573530428320489</v>
          </cell>
          <cell r="AH916">
            <v>8.6999999999999993</v>
          </cell>
          <cell r="AI916">
            <v>42820</v>
          </cell>
          <cell r="AJ916">
            <v>11.5</v>
          </cell>
        </row>
        <row r="917">
          <cell r="A917" t="str">
            <v>2408</v>
          </cell>
          <cell r="B917" t="str">
            <v>240803501</v>
          </cell>
          <cell r="D917" t="str">
            <v>2408035</v>
          </cell>
          <cell r="E917" t="str">
            <v>2415</v>
          </cell>
          <cell r="F917" t="str">
            <v>24</v>
          </cell>
          <cell r="G917">
            <v>524.52810735000003</v>
          </cell>
          <cell r="H917">
            <v>536.46403792000001</v>
          </cell>
          <cell r="I917">
            <v>530.24108190000004</v>
          </cell>
          <cell r="J917">
            <v>36.274509799999997</v>
          </cell>
          <cell r="K917">
            <v>15.10917031</v>
          </cell>
          <cell r="L917">
            <v>8.8258536700000008</v>
          </cell>
          <cell r="M917">
            <v>9.9566490999999999</v>
          </cell>
          <cell r="N917">
            <v>15.02646406</v>
          </cell>
          <cell r="O917">
            <v>50.307000000000002</v>
          </cell>
          <cell r="P917">
            <v>11.53448146</v>
          </cell>
          <cell r="Q917">
            <v>78.5</v>
          </cell>
          <cell r="R917">
            <v>34.03003519</v>
          </cell>
          <cell r="S917">
            <v>16.5</v>
          </cell>
          <cell r="T917">
            <v>10.189643459999999</v>
          </cell>
          <cell r="U917">
            <v>8.9669941099999999</v>
          </cell>
          <cell r="V917">
            <v>8.9669941099999999</v>
          </cell>
          <cell r="W917">
            <v>52.5</v>
          </cell>
          <cell r="X917">
            <v>80</v>
          </cell>
          <cell r="Y917">
            <v>34.1</v>
          </cell>
          <cell r="Z917">
            <v>38.700000000000003</v>
          </cell>
          <cell r="AA917">
            <v>23.2</v>
          </cell>
          <cell r="AB917">
            <v>10.26969195</v>
          </cell>
          <cell r="AC917">
            <v>0</v>
          </cell>
          <cell r="AD917">
            <v>254.39</v>
          </cell>
          <cell r="AE917">
            <v>56.746640859999999</v>
          </cell>
          <cell r="AF917">
            <v>58.126700000000007</v>
          </cell>
          <cell r="AG917">
            <v>0.31071972769939266</v>
          </cell>
          <cell r="AH917">
            <v>8.6999999999999993</v>
          </cell>
          <cell r="AI917">
            <v>42820</v>
          </cell>
          <cell r="AJ917">
            <v>11.5</v>
          </cell>
        </row>
        <row r="918">
          <cell r="A918" t="str">
            <v>2408</v>
          </cell>
          <cell r="B918" t="str">
            <v>240804001</v>
          </cell>
          <cell r="D918" t="str">
            <v>2408040</v>
          </cell>
          <cell r="E918" t="str">
            <v>2415</v>
          </cell>
          <cell r="F918" t="str">
            <v>24</v>
          </cell>
          <cell r="G918">
            <v>524.52810735000003</v>
          </cell>
          <cell r="H918">
            <v>536.46403792000001</v>
          </cell>
          <cell r="I918">
            <v>530.24108190000004</v>
          </cell>
          <cell r="J918">
            <v>36.274509799999997</v>
          </cell>
          <cell r="K918">
            <v>15.10917031</v>
          </cell>
          <cell r="L918">
            <v>8.4621032300000003</v>
          </cell>
          <cell r="M918">
            <v>10.08705833</v>
          </cell>
          <cell r="N918">
            <v>15.02646406</v>
          </cell>
          <cell r="O918">
            <v>50.307000000000002</v>
          </cell>
          <cell r="P918">
            <v>11.630708500000001</v>
          </cell>
          <cell r="Q918">
            <v>78.5</v>
          </cell>
          <cell r="R918">
            <v>34.03003519</v>
          </cell>
          <cell r="S918">
            <v>16.5</v>
          </cell>
          <cell r="T918">
            <v>9.7202856099999995</v>
          </cell>
          <cell r="U918">
            <v>9.6148717099999992</v>
          </cell>
          <cell r="V918">
            <v>9.4334839200000005</v>
          </cell>
          <cell r="W918">
            <v>52.5</v>
          </cell>
          <cell r="X918">
            <v>80</v>
          </cell>
          <cell r="Y918">
            <v>34.1</v>
          </cell>
          <cell r="Z918">
            <v>38.700000000000003</v>
          </cell>
          <cell r="AA918">
            <v>23.2</v>
          </cell>
          <cell r="AB918">
            <v>9.9977972299999998</v>
          </cell>
          <cell r="AC918">
            <v>0</v>
          </cell>
          <cell r="AD918">
            <v>254.39</v>
          </cell>
          <cell r="AE918">
            <v>56.746640859999999</v>
          </cell>
          <cell r="AF918">
            <v>58.126700000000007</v>
          </cell>
          <cell r="AG918">
            <v>0.28146635803917752</v>
          </cell>
          <cell r="AH918">
            <v>8.6999999999999993</v>
          </cell>
          <cell r="AI918">
            <v>42820</v>
          </cell>
          <cell r="AJ918">
            <v>11.5</v>
          </cell>
        </row>
        <row r="919">
          <cell r="A919" t="str">
            <v>2408</v>
          </cell>
          <cell r="B919" t="str">
            <v>240805301</v>
          </cell>
          <cell r="C919" t="str">
            <v>403</v>
          </cell>
          <cell r="D919" t="str">
            <v>2408053</v>
          </cell>
          <cell r="E919" t="str">
            <v>2415</v>
          </cell>
          <cell r="F919" t="str">
            <v>24</v>
          </cell>
          <cell r="G919">
            <v>524.52810735000003</v>
          </cell>
          <cell r="H919">
            <v>536.46403792000001</v>
          </cell>
          <cell r="I919">
            <v>530.24108190000004</v>
          </cell>
          <cell r="J919">
            <v>36.274509799999997</v>
          </cell>
          <cell r="K919">
            <v>15.10917031</v>
          </cell>
          <cell r="L919">
            <v>8.2669353500000007</v>
          </cell>
          <cell r="M919">
            <v>8.8502309700000001</v>
          </cell>
          <cell r="N919">
            <v>15.02646406</v>
          </cell>
          <cell r="O919">
            <v>50.307000000000002</v>
          </cell>
          <cell r="P919">
            <v>11.592808160000001</v>
          </cell>
          <cell r="Q919">
            <v>78.5</v>
          </cell>
          <cell r="R919">
            <v>34.03003519</v>
          </cell>
          <cell r="S919">
            <v>16.5</v>
          </cell>
          <cell r="T919">
            <v>9.1945158199999995</v>
          </cell>
          <cell r="U919">
            <v>8.6909784200000004</v>
          </cell>
          <cell r="V919">
            <v>8.2882830500000004</v>
          </cell>
          <cell r="W919">
            <v>52.5</v>
          </cell>
          <cell r="X919">
            <v>80</v>
          </cell>
          <cell r="Y919">
            <v>34.1</v>
          </cell>
          <cell r="Z919">
            <v>38.700000000000003</v>
          </cell>
          <cell r="AA919">
            <v>23.2</v>
          </cell>
          <cell r="AB919">
            <v>9.0698131400000008</v>
          </cell>
          <cell r="AC919">
            <v>0.56907920000000001</v>
          </cell>
          <cell r="AD919">
            <v>254.39</v>
          </cell>
          <cell r="AE919">
            <v>56.746640859999999</v>
          </cell>
          <cell r="AF919">
            <v>58.126700000000007</v>
          </cell>
          <cell r="AG919">
            <v>0.32148707880194027</v>
          </cell>
          <cell r="AH919">
            <v>8.6999999999999993</v>
          </cell>
          <cell r="AI919">
            <v>42820</v>
          </cell>
          <cell r="AJ919">
            <v>11.5</v>
          </cell>
        </row>
        <row r="920">
          <cell r="A920" t="str">
            <v>2408</v>
          </cell>
          <cell r="B920" t="str">
            <v>240805302</v>
          </cell>
          <cell r="C920" t="str">
            <v>403</v>
          </cell>
          <cell r="D920" t="str">
            <v>2408053</v>
          </cell>
          <cell r="E920" t="str">
            <v>2415</v>
          </cell>
          <cell r="F920" t="str">
            <v>24</v>
          </cell>
          <cell r="G920">
            <v>524.52810735000003</v>
          </cell>
          <cell r="H920">
            <v>536.46403792000001</v>
          </cell>
          <cell r="I920">
            <v>530.24108190000004</v>
          </cell>
          <cell r="J920">
            <v>36.274509799999997</v>
          </cell>
          <cell r="K920">
            <v>15.10917031</v>
          </cell>
          <cell r="L920">
            <v>7.449498010000001</v>
          </cell>
          <cell r="M920">
            <v>8.4548921700000008</v>
          </cell>
          <cell r="N920">
            <v>15.02646406</v>
          </cell>
          <cell r="O920">
            <v>50.307000000000002</v>
          </cell>
          <cell r="P920">
            <v>11.630708500000001</v>
          </cell>
          <cell r="Q920">
            <v>78.5</v>
          </cell>
          <cell r="R920">
            <v>34.03003519</v>
          </cell>
          <cell r="S920">
            <v>16.5</v>
          </cell>
          <cell r="T920">
            <v>7.6088706300000002</v>
          </cell>
          <cell r="U920">
            <v>7.4413203899999996</v>
          </cell>
          <cell r="V920">
            <v>7.3498737000000007</v>
          </cell>
          <cell r="W920">
            <v>52.5</v>
          </cell>
          <cell r="X920">
            <v>80</v>
          </cell>
          <cell r="Y920">
            <v>34.1</v>
          </cell>
          <cell r="Z920">
            <v>38.700000000000003</v>
          </cell>
          <cell r="AA920">
            <v>23.2</v>
          </cell>
          <cell r="AB920">
            <v>7.5448610699999987</v>
          </cell>
          <cell r="AC920">
            <v>0.96276711999999998</v>
          </cell>
          <cell r="AD920">
            <v>254.39</v>
          </cell>
          <cell r="AE920">
            <v>56.746640859999999</v>
          </cell>
          <cell r="AF920">
            <v>58.126700000000007</v>
          </cell>
          <cell r="AG920">
            <v>0.28793164629871709</v>
          </cell>
          <cell r="AH920">
            <v>8.6999999999999993</v>
          </cell>
          <cell r="AI920">
            <v>42820</v>
          </cell>
          <cell r="AJ920">
            <v>11.5</v>
          </cell>
        </row>
        <row r="921">
          <cell r="A921" t="str">
            <v>2408</v>
          </cell>
          <cell r="B921" t="str">
            <v>240806501</v>
          </cell>
          <cell r="D921" t="str">
            <v>2408065</v>
          </cell>
          <cell r="E921" t="str">
            <v>2415</v>
          </cell>
          <cell r="F921" t="str">
            <v>24</v>
          </cell>
          <cell r="G921">
            <v>524.52810735000003</v>
          </cell>
          <cell r="H921">
            <v>536.46403792000001</v>
          </cell>
          <cell r="I921">
            <v>530.24108190000004</v>
          </cell>
          <cell r="J921">
            <v>36.274509799999997</v>
          </cell>
          <cell r="K921">
            <v>15.10917031</v>
          </cell>
          <cell r="L921">
            <v>8.4654787599999999</v>
          </cell>
          <cell r="M921">
            <v>9.8103300499999992</v>
          </cell>
          <cell r="N921">
            <v>15.02646406</v>
          </cell>
          <cell r="O921">
            <v>50.307000000000002</v>
          </cell>
          <cell r="P921">
            <v>11.630708500000001</v>
          </cell>
          <cell r="Q921">
            <v>78.5</v>
          </cell>
          <cell r="R921">
            <v>34.03003519</v>
          </cell>
          <cell r="S921">
            <v>16.5</v>
          </cell>
          <cell r="T921">
            <v>9.7449606400000004</v>
          </cell>
          <cell r="U921">
            <v>9.5302475900000001</v>
          </cell>
          <cell r="V921">
            <v>8.5863460499999995</v>
          </cell>
          <cell r="W921">
            <v>52.5</v>
          </cell>
          <cell r="X921">
            <v>80</v>
          </cell>
          <cell r="Y921">
            <v>34.1</v>
          </cell>
          <cell r="Z921">
            <v>38.700000000000003</v>
          </cell>
          <cell r="AA921">
            <v>23.2</v>
          </cell>
          <cell r="AB921">
            <v>9.5605746200000006</v>
          </cell>
          <cell r="AC921">
            <v>0</v>
          </cell>
          <cell r="AD921">
            <v>254.39</v>
          </cell>
          <cell r="AE921">
            <v>56.746640859999999</v>
          </cell>
          <cell r="AF921">
            <v>58.126700000000007</v>
          </cell>
          <cell r="AG921">
            <v>0.29859954594440019</v>
          </cell>
          <cell r="AH921">
            <v>8.6999999999999993</v>
          </cell>
          <cell r="AI921">
            <v>42820</v>
          </cell>
          <cell r="AJ921">
            <v>11.5</v>
          </cell>
        </row>
        <row r="922">
          <cell r="A922" t="str">
            <v>2408</v>
          </cell>
          <cell r="B922" t="str">
            <v>240807301</v>
          </cell>
          <cell r="C922" t="str">
            <v>403</v>
          </cell>
          <cell r="D922" t="str">
            <v>2408073</v>
          </cell>
          <cell r="E922" t="str">
            <v>2415</v>
          </cell>
          <cell r="F922" t="str">
            <v>24</v>
          </cell>
          <cell r="G922">
            <v>524.52810735000003</v>
          </cell>
          <cell r="H922">
            <v>536.46403792000001</v>
          </cell>
          <cell r="I922">
            <v>530.24108190000004</v>
          </cell>
          <cell r="J922">
            <v>36.274509799999997</v>
          </cell>
          <cell r="K922">
            <v>15.10917031</v>
          </cell>
          <cell r="L922">
            <v>8.7705943299999998</v>
          </cell>
          <cell r="M922">
            <v>9.8686890500000004</v>
          </cell>
          <cell r="N922">
            <v>15.02646406</v>
          </cell>
          <cell r="O922">
            <v>50.307000000000002</v>
          </cell>
          <cell r="P922">
            <v>11.630708500000001</v>
          </cell>
          <cell r="Q922">
            <v>78.5</v>
          </cell>
          <cell r="R922">
            <v>34.03003519</v>
          </cell>
          <cell r="S922">
            <v>16.5</v>
          </cell>
          <cell r="T922">
            <v>9.8240113499999993</v>
          </cell>
          <cell r="U922">
            <v>8.8004153299999999</v>
          </cell>
          <cell r="V922">
            <v>8.7148958499999996</v>
          </cell>
          <cell r="W922">
            <v>52.5</v>
          </cell>
          <cell r="X922">
            <v>80</v>
          </cell>
          <cell r="Y922">
            <v>34.1</v>
          </cell>
          <cell r="Z922">
            <v>38.700000000000003</v>
          </cell>
          <cell r="AA922">
            <v>23.2</v>
          </cell>
          <cell r="AB922">
            <v>8.6170385300000003</v>
          </cell>
          <cell r="AC922">
            <v>0</v>
          </cell>
          <cell r="AD922">
            <v>254.39</v>
          </cell>
          <cell r="AE922">
            <v>56.746640859999999</v>
          </cell>
          <cell r="AF922">
            <v>58.126700000000007</v>
          </cell>
          <cell r="AG922">
            <v>0.34869023793944121</v>
          </cell>
          <cell r="AH922">
            <v>8.6999999999999993</v>
          </cell>
          <cell r="AI922">
            <v>42820</v>
          </cell>
          <cell r="AJ922">
            <v>11.5</v>
          </cell>
        </row>
        <row r="923">
          <cell r="A923" t="str">
            <v>2408</v>
          </cell>
          <cell r="B923" t="str">
            <v>240808001</v>
          </cell>
          <cell r="D923" t="str">
            <v>2408080</v>
          </cell>
          <cell r="E923" t="str">
            <v>2415</v>
          </cell>
          <cell r="F923" t="str">
            <v>24</v>
          </cell>
          <cell r="G923">
            <v>524.52810735000003</v>
          </cell>
          <cell r="H923">
            <v>536.46403792000001</v>
          </cell>
          <cell r="I923">
            <v>530.24108190000004</v>
          </cell>
          <cell r="J923">
            <v>36.274509799999997</v>
          </cell>
          <cell r="K923">
            <v>15.10917031</v>
          </cell>
          <cell r="L923">
            <v>8.2802042300000007</v>
          </cell>
          <cell r="M923">
            <v>10.808697110000001</v>
          </cell>
          <cell r="N923">
            <v>15.02646406</v>
          </cell>
          <cell r="O923">
            <v>50.307000000000002</v>
          </cell>
          <cell r="P923">
            <v>11.7909132</v>
          </cell>
          <cell r="Q923">
            <v>78.5</v>
          </cell>
          <cell r="R923">
            <v>34.03003519</v>
          </cell>
          <cell r="S923">
            <v>16.5</v>
          </cell>
          <cell r="T923">
            <v>10.113789000000001</v>
          </cell>
          <cell r="U923">
            <v>9.0912189399999992</v>
          </cell>
          <cell r="V923">
            <v>9.4154828699999999</v>
          </cell>
          <cell r="W923">
            <v>52.5</v>
          </cell>
          <cell r="X923">
            <v>80</v>
          </cell>
          <cell r="Y923">
            <v>34.1</v>
          </cell>
          <cell r="Z923">
            <v>38.700000000000003</v>
          </cell>
          <cell r="AA923">
            <v>23.2</v>
          </cell>
          <cell r="AB923">
            <v>9.8738527499999993</v>
          </cell>
          <cell r="AC923">
            <v>0</v>
          </cell>
          <cell r="AD923">
            <v>254.39</v>
          </cell>
          <cell r="AE923">
            <v>56.746640859999999</v>
          </cell>
          <cell r="AF923">
            <v>58.126700000000007</v>
          </cell>
          <cell r="AG923">
            <v>0.27903114479732072</v>
          </cell>
          <cell r="AH923">
            <v>8.6999999999999993</v>
          </cell>
          <cell r="AI923">
            <v>42820</v>
          </cell>
          <cell r="AJ923">
            <v>11.5</v>
          </cell>
        </row>
        <row r="924">
          <cell r="A924" t="str">
            <v>2408</v>
          </cell>
          <cell r="B924" t="str">
            <v>240890201</v>
          </cell>
          <cell r="D924" t="str">
            <v>2408902</v>
          </cell>
          <cell r="E924" t="str">
            <v>2415</v>
          </cell>
          <cell r="F924" t="str">
            <v>24</v>
          </cell>
          <cell r="G924">
            <v>524.52810735000003</v>
          </cell>
          <cell r="H924">
            <v>536.46403792000001</v>
          </cell>
          <cell r="I924">
            <v>530.24108190000004</v>
          </cell>
          <cell r="J924">
            <v>36.274509799999997</v>
          </cell>
          <cell r="K924">
            <v>15.10917031</v>
          </cell>
          <cell r="L924">
            <v>9.9633589499999999</v>
          </cell>
          <cell r="M924">
            <v>10.87766976</v>
          </cell>
          <cell r="N924">
            <v>15.02646406</v>
          </cell>
          <cell r="O924">
            <v>50.307000000000002</v>
          </cell>
          <cell r="P924">
            <v>11.14880861</v>
          </cell>
          <cell r="Q924">
            <v>78.5</v>
          </cell>
          <cell r="R924">
            <v>34.03003519</v>
          </cell>
          <cell r="S924">
            <v>16.5</v>
          </cell>
          <cell r="T924">
            <v>10.836281359999999</v>
          </cell>
          <cell r="U924">
            <v>10.60839036</v>
          </cell>
          <cell r="V924">
            <v>10.718276980000001</v>
          </cell>
          <cell r="W924">
            <v>52.5</v>
          </cell>
          <cell r="X924">
            <v>80</v>
          </cell>
          <cell r="Y924">
            <v>34.1</v>
          </cell>
          <cell r="Z924">
            <v>38.700000000000003</v>
          </cell>
          <cell r="AA924">
            <v>23.2</v>
          </cell>
          <cell r="AB924">
            <v>10.85417971</v>
          </cell>
          <cell r="AC924">
            <v>0</v>
          </cell>
          <cell r="AD924">
            <v>254.39</v>
          </cell>
          <cell r="AE924">
            <v>56.746640859999999</v>
          </cell>
          <cell r="AF924">
            <v>58.126700000000007</v>
          </cell>
          <cell r="AG924">
            <v>0.28463939482682488</v>
          </cell>
          <cell r="AH924">
            <v>8.6999999999999993</v>
          </cell>
          <cell r="AI924">
            <v>42820</v>
          </cell>
          <cell r="AJ924">
            <v>11.5</v>
          </cell>
        </row>
        <row r="925">
          <cell r="A925" t="str">
            <v>2409</v>
          </cell>
          <cell r="B925" t="str">
            <v>240900501</v>
          </cell>
          <cell r="D925" t="str">
            <v>2409005</v>
          </cell>
          <cell r="E925" t="str">
            <v>2415</v>
          </cell>
          <cell r="F925" t="str">
            <v>24</v>
          </cell>
          <cell r="G925">
            <v>524.52810735000003</v>
          </cell>
          <cell r="H925">
            <v>536.46403792000001</v>
          </cell>
          <cell r="I925">
            <v>530.24108190000004</v>
          </cell>
          <cell r="J925">
            <v>36.274509799999997</v>
          </cell>
          <cell r="K925">
            <v>15.10917031</v>
          </cell>
          <cell r="L925">
            <v>8.7348818900000005</v>
          </cell>
          <cell r="M925">
            <v>10.81977828</v>
          </cell>
          <cell r="N925">
            <v>15.02646406</v>
          </cell>
          <cell r="O925">
            <v>50.307000000000002</v>
          </cell>
          <cell r="P925">
            <v>11.858350359999999</v>
          </cell>
          <cell r="Q925">
            <v>78.5</v>
          </cell>
          <cell r="R925">
            <v>34.03003519</v>
          </cell>
          <cell r="S925">
            <v>16.5</v>
          </cell>
          <cell r="T925">
            <v>10.29991192</v>
          </cell>
          <cell r="U925">
            <v>8.6881167000000001</v>
          </cell>
          <cell r="V925">
            <v>8.9295677100000006</v>
          </cell>
          <cell r="W925">
            <v>52.5</v>
          </cell>
          <cell r="X925">
            <v>80</v>
          </cell>
          <cell r="Y925">
            <v>34.1</v>
          </cell>
          <cell r="Z925">
            <v>38.700000000000003</v>
          </cell>
          <cell r="AA925">
            <v>23.2</v>
          </cell>
          <cell r="AB925">
            <v>10.741816740000001</v>
          </cell>
          <cell r="AC925">
            <v>0</v>
          </cell>
          <cell r="AD925">
            <v>254.39</v>
          </cell>
          <cell r="AE925">
            <v>56.746640859999999</v>
          </cell>
          <cell r="AF925">
            <v>58.126700000000007</v>
          </cell>
          <cell r="AG925">
            <v>0.28096467375430412</v>
          </cell>
          <cell r="AH925">
            <v>8.6999999999999993</v>
          </cell>
          <cell r="AI925">
            <v>42820</v>
          </cell>
          <cell r="AJ925">
            <v>11.5</v>
          </cell>
        </row>
        <row r="926">
          <cell r="A926" t="str">
            <v>2409</v>
          </cell>
          <cell r="B926" t="str">
            <v>240901001</v>
          </cell>
          <cell r="D926" t="str">
            <v>2409010</v>
          </cell>
          <cell r="E926" t="str">
            <v>2415</v>
          </cell>
          <cell r="F926" t="str">
            <v>24</v>
          </cell>
          <cell r="G926">
            <v>524.52810735000003</v>
          </cell>
          <cell r="H926">
            <v>536.46403792000001</v>
          </cell>
          <cell r="I926">
            <v>530.24108190000004</v>
          </cell>
          <cell r="J926">
            <v>36.274509799999997</v>
          </cell>
          <cell r="K926">
            <v>15.10917031</v>
          </cell>
          <cell r="L926">
            <v>8.5225786600000006</v>
          </cell>
          <cell r="M926">
            <v>10.81977828</v>
          </cell>
          <cell r="N926">
            <v>15.02646406</v>
          </cell>
          <cell r="O926">
            <v>50.307000000000002</v>
          </cell>
          <cell r="P926">
            <v>11.630708500000001</v>
          </cell>
          <cell r="Q926">
            <v>78.5</v>
          </cell>
          <cell r="R926">
            <v>34.03003519</v>
          </cell>
          <cell r="S926">
            <v>16.5</v>
          </cell>
          <cell r="T926">
            <v>10.81977828</v>
          </cell>
          <cell r="U926">
            <v>9.9021366400000002</v>
          </cell>
          <cell r="V926">
            <v>9.4044258000000003</v>
          </cell>
          <cell r="W926">
            <v>52.5</v>
          </cell>
          <cell r="X926">
            <v>80</v>
          </cell>
          <cell r="Y926">
            <v>34.1</v>
          </cell>
          <cell r="Z926">
            <v>38.700000000000003</v>
          </cell>
          <cell r="AA926">
            <v>23.2</v>
          </cell>
          <cell r="AB926">
            <v>10.741816740000001</v>
          </cell>
          <cell r="AC926">
            <v>0</v>
          </cell>
          <cell r="AD926">
            <v>254.39</v>
          </cell>
          <cell r="AE926">
            <v>56.746640859999999</v>
          </cell>
          <cell r="AF926">
            <v>58.126700000000007</v>
          </cell>
          <cell r="AG926">
            <v>0.33335128535012915</v>
          </cell>
          <cell r="AH926">
            <v>8.6999999999999993</v>
          </cell>
          <cell r="AI926">
            <v>42820</v>
          </cell>
          <cell r="AJ926">
            <v>11.5</v>
          </cell>
        </row>
        <row r="927">
          <cell r="A927" t="str">
            <v>2409</v>
          </cell>
          <cell r="B927" t="str">
            <v>240901501</v>
          </cell>
          <cell r="D927" t="str">
            <v>2409015</v>
          </cell>
          <cell r="E927" t="str">
            <v>2415</v>
          </cell>
          <cell r="F927" t="str">
            <v>24</v>
          </cell>
          <cell r="G927">
            <v>524.52810735000003</v>
          </cell>
          <cell r="H927">
            <v>536.46403792000001</v>
          </cell>
          <cell r="I927">
            <v>530.24108190000004</v>
          </cell>
          <cell r="J927">
            <v>36.274509799999997</v>
          </cell>
          <cell r="K927">
            <v>15.10917031</v>
          </cell>
          <cell r="L927">
            <v>8.5615927799999998</v>
          </cell>
          <cell r="M927">
            <v>10.81977828</v>
          </cell>
          <cell r="N927">
            <v>15.02646406</v>
          </cell>
          <cell r="O927">
            <v>50.307000000000002</v>
          </cell>
          <cell r="P927">
            <v>11.63862376</v>
          </cell>
          <cell r="Q927">
            <v>78.5</v>
          </cell>
          <cell r="R927">
            <v>34.03003519</v>
          </cell>
          <cell r="S927">
            <v>16.5</v>
          </cell>
          <cell r="T927">
            <v>10.58547267</v>
          </cell>
          <cell r="U927">
            <v>9.9391442300000001</v>
          </cell>
          <cell r="V927">
            <v>8.7656145500000004</v>
          </cell>
          <cell r="W927">
            <v>52.5</v>
          </cell>
          <cell r="X927">
            <v>80</v>
          </cell>
          <cell r="Y927">
            <v>34.1</v>
          </cell>
          <cell r="Z927">
            <v>38.700000000000003</v>
          </cell>
          <cell r="AA927">
            <v>23.2</v>
          </cell>
          <cell r="AB927">
            <v>10.72884651</v>
          </cell>
          <cell r="AC927">
            <v>0</v>
          </cell>
          <cell r="AD927">
            <v>254.39</v>
          </cell>
          <cell r="AE927">
            <v>56.746640859999999</v>
          </cell>
          <cell r="AF927">
            <v>58.126700000000007</v>
          </cell>
          <cell r="AG927">
            <v>0.35521551759546349</v>
          </cell>
          <cell r="AH927">
            <v>8.6999999999999993</v>
          </cell>
          <cell r="AI927">
            <v>42820</v>
          </cell>
          <cell r="AJ927">
            <v>11.5</v>
          </cell>
        </row>
        <row r="928">
          <cell r="A928" t="str">
            <v>2409</v>
          </cell>
          <cell r="B928" t="str">
            <v>240902001</v>
          </cell>
          <cell r="D928" t="str">
            <v>2409020</v>
          </cell>
          <cell r="E928" t="str">
            <v>2415</v>
          </cell>
          <cell r="F928" t="str">
            <v>24</v>
          </cell>
          <cell r="G928">
            <v>524.52810735000003</v>
          </cell>
          <cell r="H928">
            <v>536.46403792000001</v>
          </cell>
          <cell r="I928">
            <v>530.24108190000004</v>
          </cell>
          <cell r="J928">
            <v>36.274509799999997</v>
          </cell>
          <cell r="K928">
            <v>15.10917031</v>
          </cell>
          <cell r="L928">
            <v>8.6154082400000007</v>
          </cell>
          <cell r="M928">
            <v>10.81977828</v>
          </cell>
          <cell r="N928">
            <v>15.02646406</v>
          </cell>
          <cell r="O928">
            <v>50.307000000000002</v>
          </cell>
          <cell r="P928">
            <v>11.91043904</v>
          </cell>
          <cell r="Q928">
            <v>78.5</v>
          </cell>
          <cell r="R928">
            <v>34.03003519</v>
          </cell>
          <cell r="S928">
            <v>16.5</v>
          </cell>
          <cell r="T928">
            <v>10.042945100000001</v>
          </cell>
          <cell r="U928">
            <v>9.2542615599999998</v>
          </cell>
          <cell r="V928">
            <v>8.5694060600000004</v>
          </cell>
          <cell r="W928">
            <v>52.5</v>
          </cell>
          <cell r="X928">
            <v>80</v>
          </cell>
          <cell r="Y928">
            <v>34.1</v>
          </cell>
          <cell r="Z928">
            <v>38.700000000000003</v>
          </cell>
          <cell r="AA928">
            <v>23.2</v>
          </cell>
          <cell r="AB928">
            <v>10.35383042</v>
          </cell>
          <cell r="AC928">
            <v>0</v>
          </cell>
          <cell r="AD928">
            <v>254.39</v>
          </cell>
          <cell r="AE928">
            <v>56.746640859999999</v>
          </cell>
          <cell r="AF928">
            <v>58.126700000000007</v>
          </cell>
          <cell r="AG928">
            <v>0.32920996767600907</v>
          </cell>
          <cell r="AH928">
            <v>8.6999999999999993</v>
          </cell>
          <cell r="AI928">
            <v>42820</v>
          </cell>
          <cell r="AJ928">
            <v>11.5</v>
          </cell>
        </row>
        <row r="929">
          <cell r="A929" t="str">
            <v>2409</v>
          </cell>
          <cell r="B929" t="str">
            <v>240902501</v>
          </cell>
          <cell r="D929" t="str">
            <v>2409025</v>
          </cell>
          <cell r="E929" t="str">
            <v>2415</v>
          </cell>
          <cell r="F929" t="str">
            <v>24</v>
          </cell>
          <cell r="G929">
            <v>524.52810735000003</v>
          </cell>
          <cell r="H929">
            <v>536.46403792000001</v>
          </cell>
          <cell r="I929">
            <v>530.24108190000004</v>
          </cell>
          <cell r="J929">
            <v>36.274509799999997</v>
          </cell>
          <cell r="K929">
            <v>15.10917031</v>
          </cell>
          <cell r="L929">
            <v>8.4772041799999993</v>
          </cell>
          <cell r="M929">
            <v>10.630697939999999</v>
          </cell>
          <cell r="N929">
            <v>15.02646406</v>
          </cell>
          <cell r="O929">
            <v>50.307000000000002</v>
          </cell>
          <cell r="P929">
            <v>11.808843530000001</v>
          </cell>
          <cell r="Q929">
            <v>78.5</v>
          </cell>
          <cell r="R929">
            <v>34.03003519</v>
          </cell>
          <cell r="S929">
            <v>16.5</v>
          </cell>
          <cell r="T929">
            <v>9.8939421400000001</v>
          </cell>
          <cell r="U929">
            <v>9.6113957699999997</v>
          </cell>
          <cell r="V929">
            <v>8.6269440599999996</v>
          </cell>
          <cell r="W929">
            <v>52.5</v>
          </cell>
          <cell r="X929">
            <v>80</v>
          </cell>
          <cell r="Y929">
            <v>34.1</v>
          </cell>
          <cell r="Z929">
            <v>38.700000000000003</v>
          </cell>
          <cell r="AA929">
            <v>23.2</v>
          </cell>
          <cell r="AB929">
            <v>9.8567103599999992</v>
          </cell>
          <cell r="AC929">
            <v>0</v>
          </cell>
          <cell r="AD929">
            <v>254.39</v>
          </cell>
          <cell r="AE929">
            <v>56.746640859999999</v>
          </cell>
          <cell r="AF929">
            <v>58.176216869999998</v>
          </cell>
          <cell r="AG929">
            <v>0.29481215862969379</v>
          </cell>
          <cell r="AH929">
            <v>8.6999999999999993</v>
          </cell>
          <cell r="AI929">
            <v>42820</v>
          </cell>
          <cell r="AJ929">
            <v>11.5</v>
          </cell>
        </row>
        <row r="930">
          <cell r="A930" t="str">
            <v>2409</v>
          </cell>
          <cell r="B930" t="str">
            <v>240903001</v>
          </cell>
          <cell r="D930" t="str">
            <v>2409030</v>
          </cell>
          <cell r="E930" t="str">
            <v>2415</v>
          </cell>
          <cell r="F930" t="str">
            <v>24</v>
          </cell>
          <cell r="G930">
            <v>524.52810735000003</v>
          </cell>
          <cell r="H930">
            <v>536.46403792000001</v>
          </cell>
          <cell r="I930">
            <v>530.24108190000004</v>
          </cell>
          <cell r="J930">
            <v>36.274509799999997</v>
          </cell>
          <cell r="K930">
            <v>15.10917031</v>
          </cell>
          <cell r="L930">
            <v>8.9816816399999997</v>
          </cell>
          <cell r="M930">
            <v>10.200550489999999</v>
          </cell>
          <cell r="N930">
            <v>15.02646406</v>
          </cell>
          <cell r="O930">
            <v>50.307000000000002</v>
          </cell>
          <cell r="P930">
            <v>11.91839057</v>
          </cell>
          <cell r="Q930">
            <v>78.5</v>
          </cell>
          <cell r="R930">
            <v>34.03003519</v>
          </cell>
          <cell r="S930">
            <v>16.5</v>
          </cell>
          <cell r="T930">
            <v>9.6579705699999998</v>
          </cell>
          <cell r="U930">
            <v>9.4280290699999991</v>
          </cell>
          <cell r="V930">
            <v>8.4677928399999995</v>
          </cell>
          <cell r="W930">
            <v>52.5</v>
          </cell>
          <cell r="X930">
            <v>80</v>
          </cell>
          <cell r="Y930">
            <v>34.1</v>
          </cell>
          <cell r="Z930">
            <v>38.700000000000003</v>
          </cell>
          <cell r="AA930">
            <v>23.2</v>
          </cell>
          <cell r="AB930">
            <v>9.5796254699999999</v>
          </cell>
          <cell r="AC930">
            <v>3.2222800000000003E-2</v>
          </cell>
          <cell r="AD930">
            <v>254.39</v>
          </cell>
          <cell r="AE930">
            <v>56.746640859999999</v>
          </cell>
          <cell r="AF930">
            <v>58.177700610000002</v>
          </cell>
          <cell r="AG930">
            <v>0.2606237523003091</v>
          </cell>
          <cell r="AH930">
            <v>8.6999999999999993</v>
          </cell>
          <cell r="AI930">
            <v>42820</v>
          </cell>
          <cell r="AJ930">
            <v>11.5</v>
          </cell>
        </row>
        <row r="931">
          <cell r="A931" t="str">
            <v>2409</v>
          </cell>
          <cell r="B931" t="str">
            <v>240903501</v>
          </cell>
          <cell r="D931" t="str">
            <v>2409035</v>
          </cell>
          <cell r="E931" t="str">
            <v>2415</v>
          </cell>
          <cell r="F931" t="str">
            <v>24</v>
          </cell>
          <cell r="G931">
            <v>524.52810735000003</v>
          </cell>
          <cell r="H931">
            <v>536.46403792000001</v>
          </cell>
          <cell r="I931">
            <v>530.24108190000004</v>
          </cell>
          <cell r="J931">
            <v>36.274509799999997</v>
          </cell>
          <cell r="K931">
            <v>15.10917031</v>
          </cell>
          <cell r="L931">
            <v>8.3404560100000005</v>
          </cell>
          <cell r="M931">
            <v>10.81977828</v>
          </cell>
          <cell r="N931">
            <v>15.02646406</v>
          </cell>
          <cell r="O931">
            <v>50.307000000000002</v>
          </cell>
          <cell r="P931">
            <v>11.91839057</v>
          </cell>
          <cell r="Q931">
            <v>78.5</v>
          </cell>
          <cell r="R931">
            <v>34.03003519</v>
          </cell>
          <cell r="S931">
            <v>16.5</v>
          </cell>
          <cell r="T931">
            <v>9.5919908199999995</v>
          </cell>
          <cell r="U931">
            <v>8.5617840699999999</v>
          </cell>
          <cell r="V931">
            <v>8.7038387200000003</v>
          </cell>
          <cell r="W931">
            <v>52.5</v>
          </cell>
          <cell r="X931">
            <v>80</v>
          </cell>
          <cell r="Y931">
            <v>34.1</v>
          </cell>
          <cell r="Z931">
            <v>38.700000000000003</v>
          </cell>
          <cell r="AA931">
            <v>23.2</v>
          </cell>
          <cell r="AB931">
            <v>9.5909661899999996</v>
          </cell>
          <cell r="AC931">
            <v>0</v>
          </cell>
          <cell r="AD931">
            <v>254.39</v>
          </cell>
          <cell r="AE931">
            <v>56.746640859999999</v>
          </cell>
          <cell r="AF931">
            <v>58.126700000000007</v>
          </cell>
          <cell r="AG931">
            <v>0.32072281565876437</v>
          </cell>
          <cell r="AH931">
            <v>8.6999999999999993</v>
          </cell>
          <cell r="AI931">
            <v>42820</v>
          </cell>
          <cell r="AJ931">
            <v>11.5</v>
          </cell>
        </row>
        <row r="932">
          <cell r="A932" t="str">
            <v>2409</v>
          </cell>
          <cell r="B932" t="str">
            <v>240904001</v>
          </cell>
          <cell r="D932" t="str">
            <v>2409040</v>
          </cell>
          <cell r="E932" t="str">
            <v>2415</v>
          </cell>
          <cell r="F932" t="str">
            <v>24</v>
          </cell>
          <cell r="G932">
            <v>524.52810735000003</v>
          </cell>
          <cell r="H932">
            <v>536.46403792000001</v>
          </cell>
          <cell r="I932">
            <v>530.24108190000004</v>
          </cell>
          <cell r="J932">
            <v>36.274509799999997</v>
          </cell>
          <cell r="K932">
            <v>15.10917031</v>
          </cell>
          <cell r="L932">
            <v>8.5101685800000002</v>
          </cell>
          <cell r="M932">
            <v>10.81977828</v>
          </cell>
          <cell r="N932">
            <v>15.02646406</v>
          </cell>
          <cell r="O932">
            <v>50.307000000000002</v>
          </cell>
          <cell r="P932">
            <v>11.91839057</v>
          </cell>
          <cell r="Q932">
            <v>78.5</v>
          </cell>
          <cell r="R932">
            <v>34.03003519</v>
          </cell>
          <cell r="S932">
            <v>16.5</v>
          </cell>
          <cell r="T932">
            <v>9.7750858399999991</v>
          </cell>
          <cell r="U932">
            <v>9.1748168200000002</v>
          </cell>
          <cell r="V932">
            <v>8.3675324199999999</v>
          </cell>
          <cell r="W932">
            <v>52.5</v>
          </cell>
          <cell r="X932">
            <v>80</v>
          </cell>
          <cell r="Y932">
            <v>34.1</v>
          </cell>
          <cell r="Z932">
            <v>38.700000000000003</v>
          </cell>
          <cell r="AA932">
            <v>23.2</v>
          </cell>
          <cell r="AB932">
            <v>9.6711140400000009</v>
          </cell>
          <cell r="AC932">
            <v>0</v>
          </cell>
          <cell r="AD932">
            <v>254.39</v>
          </cell>
          <cell r="AE932">
            <v>56.746640859999999</v>
          </cell>
          <cell r="AF932">
            <v>58.126700000000007</v>
          </cell>
          <cell r="AG932">
            <v>0.28743070334452919</v>
          </cell>
          <cell r="AH932">
            <v>8.6999999999999993</v>
          </cell>
          <cell r="AI932">
            <v>42820</v>
          </cell>
          <cell r="AJ932">
            <v>11.5</v>
          </cell>
        </row>
        <row r="933">
          <cell r="A933" t="str">
            <v>2409</v>
          </cell>
          <cell r="B933" t="str">
            <v>240904801</v>
          </cell>
          <cell r="D933" t="str">
            <v>2409048</v>
          </cell>
          <cell r="E933" t="str">
            <v>2415</v>
          </cell>
          <cell r="F933" t="str">
            <v>24</v>
          </cell>
          <cell r="G933">
            <v>524.52810735000003</v>
          </cell>
          <cell r="H933">
            <v>536.46403792000001</v>
          </cell>
          <cell r="I933">
            <v>530.24108190000004</v>
          </cell>
          <cell r="J933">
            <v>36.274509799999997</v>
          </cell>
          <cell r="K933">
            <v>15.10917031</v>
          </cell>
          <cell r="L933">
            <v>7.8969246599999989</v>
          </cell>
          <cell r="M933">
            <v>10.81977828</v>
          </cell>
          <cell r="N933">
            <v>15.02646406</v>
          </cell>
          <cell r="O933">
            <v>50.307000000000002</v>
          </cell>
          <cell r="P933">
            <v>11.91839057</v>
          </cell>
          <cell r="Q933">
            <v>78.5</v>
          </cell>
          <cell r="R933">
            <v>34.03003519</v>
          </cell>
          <cell r="S933">
            <v>16.5</v>
          </cell>
          <cell r="T933">
            <v>10.01547605</v>
          </cell>
          <cell r="U933">
            <v>8.0070340099999999</v>
          </cell>
          <cell r="V933">
            <v>8.5000470299999993</v>
          </cell>
          <cell r="W933">
            <v>52.5</v>
          </cell>
          <cell r="X933">
            <v>80</v>
          </cell>
          <cell r="Y933">
            <v>34.1</v>
          </cell>
          <cell r="Z933">
            <v>38.700000000000003</v>
          </cell>
          <cell r="AA933">
            <v>23.2</v>
          </cell>
          <cell r="AB933">
            <v>9.6651669099999999</v>
          </cell>
          <cell r="AC933">
            <v>0</v>
          </cell>
          <cell r="AD933">
            <v>254.39</v>
          </cell>
          <cell r="AE933">
            <v>56.746640859999999</v>
          </cell>
          <cell r="AF933">
            <v>58.126700000000007</v>
          </cell>
          <cell r="AG933">
            <v>0.30507018485381143</v>
          </cell>
          <cell r="AH933">
            <v>8.6999999999999993</v>
          </cell>
          <cell r="AI933">
            <v>42820</v>
          </cell>
          <cell r="AJ933">
            <v>11.5</v>
          </cell>
        </row>
        <row r="934">
          <cell r="A934" t="str">
            <v>2409</v>
          </cell>
          <cell r="B934" t="str">
            <v>240905501</v>
          </cell>
          <cell r="D934" t="str">
            <v>2409055</v>
          </cell>
          <cell r="E934" t="str">
            <v>2415</v>
          </cell>
          <cell r="F934" t="str">
            <v>24</v>
          </cell>
          <cell r="G934">
            <v>524.52810735000003</v>
          </cell>
          <cell r="H934">
            <v>536.46403792000001</v>
          </cell>
          <cell r="I934">
            <v>530.24108190000004</v>
          </cell>
          <cell r="J934">
            <v>36.274509799999997</v>
          </cell>
          <cell r="K934">
            <v>15.10917031</v>
          </cell>
          <cell r="L934">
            <v>8.2763947000000009</v>
          </cell>
          <cell r="M934">
            <v>10.81977828</v>
          </cell>
          <cell r="N934">
            <v>15.02646406</v>
          </cell>
          <cell r="O934">
            <v>50.307000000000002</v>
          </cell>
          <cell r="P934">
            <v>11.91839057</v>
          </cell>
          <cell r="Q934">
            <v>78.5</v>
          </cell>
          <cell r="R934">
            <v>34.03003519</v>
          </cell>
          <cell r="S934">
            <v>16.5</v>
          </cell>
          <cell r="T934">
            <v>9.5142156199999999</v>
          </cell>
          <cell r="U934">
            <v>8.33158624</v>
          </cell>
          <cell r="V934">
            <v>8.3231228900000005</v>
          </cell>
          <cell r="W934">
            <v>52.5</v>
          </cell>
          <cell r="X934">
            <v>80</v>
          </cell>
          <cell r="Y934">
            <v>34.1</v>
          </cell>
          <cell r="Z934">
            <v>38.700000000000003</v>
          </cell>
          <cell r="AA934">
            <v>23.2</v>
          </cell>
          <cell r="AB934">
            <v>9.1769903900000003</v>
          </cell>
          <cell r="AC934">
            <v>0.15465963999999999</v>
          </cell>
          <cell r="AD934">
            <v>254.39</v>
          </cell>
          <cell r="AE934">
            <v>56.746640859999999</v>
          </cell>
          <cell r="AF934">
            <v>58.126700000000007</v>
          </cell>
          <cell r="AG934">
            <v>0.35236224607020555</v>
          </cell>
          <cell r="AH934">
            <v>8.6999999999999993</v>
          </cell>
          <cell r="AI934">
            <v>42820</v>
          </cell>
          <cell r="AJ934">
            <v>11.5</v>
          </cell>
        </row>
        <row r="935">
          <cell r="A935" t="str">
            <v>2409</v>
          </cell>
          <cell r="B935" t="str">
            <v>240906001</v>
          </cell>
          <cell r="D935" t="str">
            <v>2409060</v>
          </cell>
          <cell r="E935" t="str">
            <v>2415</v>
          </cell>
          <cell r="F935" t="str">
            <v>24</v>
          </cell>
          <cell r="G935">
            <v>524.52810735000003</v>
          </cell>
          <cell r="H935">
            <v>536.46403792000001</v>
          </cell>
          <cell r="I935">
            <v>530.24108190000004</v>
          </cell>
          <cell r="J935">
            <v>36.274509799999997</v>
          </cell>
          <cell r="K935">
            <v>15.10917031</v>
          </cell>
          <cell r="L935">
            <v>8.4873523500000001</v>
          </cell>
          <cell r="M935">
            <v>10.81977828</v>
          </cell>
          <cell r="N935">
            <v>15.02646406</v>
          </cell>
          <cell r="O935">
            <v>50.307000000000002</v>
          </cell>
          <cell r="P935">
            <v>11.91839057</v>
          </cell>
          <cell r="Q935">
            <v>78.5</v>
          </cell>
          <cell r="R935">
            <v>34.03003519</v>
          </cell>
          <cell r="S935">
            <v>16.5</v>
          </cell>
          <cell r="T935">
            <v>9.3929952100000005</v>
          </cell>
          <cell r="U935">
            <v>8.35137471</v>
          </cell>
          <cell r="V935">
            <v>8.4873523500000001</v>
          </cell>
          <cell r="W935">
            <v>52.5</v>
          </cell>
          <cell r="X935">
            <v>80</v>
          </cell>
          <cell r="Y935">
            <v>34.1</v>
          </cell>
          <cell r="Z935">
            <v>38.700000000000003</v>
          </cell>
          <cell r="AA935">
            <v>23.2</v>
          </cell>
          <cell r="AB935">
            <v>8.5318847400000006</v>
          </cell>
          <cell r="AC935">
            <v>0.69509253999999998</v>
          </cell>
          <cell r="AD935">
            <v>254.39</v>
          </cell>
          <cell r="AE935">
            <v>56.746640859999999</v>
          </cell>
          <cell r="AF935">
            <v>58.126700000000007</v>
          </cell>
          <cell r="AG935">
            <v>0.31287494698338336</v>
          </cell>
          <cell r="AH935">
            <v>8.6999999999999993</v>
          </cell>
          <cell r="AI935">
            <v>42820</v>
          </cell>
          <cell r="AJ935">
            <v>11.5</v>
          </cell>
        </row>
        <row r="936">
          <cell r="A936" t="str">
            <v>2409</v>
          </cell>
          <cell r="B936" t="str">
            <v>240906501</v>
          </cell>
          <cell r="D936" t="str">
            <v>2409065</v>
          </cell>
          <cell r="E936" t="str">
            <v>2415</v>
          </cell>
          <cell r="F936" t="str">
            <v>24</v>
          </cell>
          <cell r="G936">
            <v>524.52810735000003</v>
          </cell>
          <cell r="H936">
            <v>536.46403792000001</v>
          </cell>
          <cell r="I936">
            <v>530.24108190000004</v>
          </cell>
          <cell r="J936">
            <v>36.274509799999997</v>
          </cell>
          <cell r="K936">
            <v>15.10917031</v>
          </cell>
          <cell r="L936">
            <v>7.1308988299999996</v>
          </cell>
          <cell r="M936">
            <v>10.81977828</v>
          </cell>
          <cell r="N936">
            <v>15.02646406</v>
          </cell>
          <cell r="O936">
            <v>50.307000000000002</v>
          </cell>
          <cell r="P936">
            <v>11.91839057</v>
          </cell>
          <cell r="Q936">
            <v>78.5</v>
          </cell>
          <cell r="R936">
            <v>34.03003519</v>
          </cell>
          <cell r="S936">
            <v>16.5</v>
          </cell>
          <cell r="T936">
            <v>8.7498909600000001</v>
          </cell>
          <cell r="U936">
            <v>7.1838707199999998</v>
          </cell>
          <cell r="V936">
            <v>7.1838707199999998</v>
          </cell>
          <cell r="W936">
            <v>52.5</v>
          </cell>
          <cell r="X936">
            <v>80</v>
          </cell>
          <cell r="Y936">
            <v>34.1</v>
          </cell>
          <cell r="Z936">
            <v>38.700000000000003</v>
          </cell>
          <cell r="AA936">
            <v>23.2</v>
          </cell>
          <cell r="AB936">
            <v>8.7263189499999996</v>
          </cell>
          <cell r="AC936">
            <v>1</v>
          </cell>
          <cell r="AD936">
            <v>254.39</v>
          </cell>
          <cell r="AE936">
            <v>56.746640859999999</v>
          </cell>
          <cell r="AF936">
            <v>58.126700000000007</v>
          </cell>
          <cell r="AG936">
            <v>0.30506876257066096</v>
          </cell>
          <cell r="AH936">
            <v>8.6999999999999993</v>
          </cell>
          <cell r="AI936">
            <v>42820</v>
          </cell>
          <cell r="AJ936">
            <v>11.5</v>
          </cell>
        </row>
        <row r="937">
          <cell r="A937" t="str">
            <v>2409</v>
          </cell>
          <cell r="B937" t="str">
            <v>240907001</v>
          </cell>
          <cell r="D937" t="str">
            <v>2409070</v>
          </cell>
          <cell r="E937" t="str">
            <v>2415</v>
          </cell>
          <cell r="F937" t="str">
            <v>24</v>
          </cell>
          <cell r="G937">
            <v>524.52810735000003</v>
          </cell>
          <cell r="H937">
            <v>536.46403792000001</v>
          </cell>
          <cell r="I937">
            <v>530.24108190000004</v>
          </cell>
          <cell r="J937">
            <v>36.274509799999997</v>
          </cell>
          <cell r="K937">
            <v>15.10917031</v>
          </cell>
          <cell r="L937">
            <v>8.4355492000000005</v>
          </cell>
          <cell r="M937">
            <v>10.654644169999999</v>
          </cell>
          <cell r="N937">
            <v>15.02646406</v>
          </cell>
          <cell r="O937">
            <v>50.307000000000002</v>
          </cell>
          <cell r="P937">
            <v>11.91839057</v>
          </cell>
          <cell r="Q937">
            <v>78.5</v>
          </cell>
          <cell r="R937">
            <v>34.03003519</v>
          </cell>
          <cell r="S937">
            <v>16.5</v>
          </cell>
          <cell r="T937">
            <v>8.6464655300000004</v>
          </cell>
          <cell r="U937">
            <v>8.4844633700000003</v>
          </cell>
          <cell r="V937">
            <v>8.4844633700000003</v>
          </cell>
          <cell r="W937">
            <v>52.5</v>
          </cell>
          <cell r="X937">
            <v>80</v>
          </cell>
          <cell r="Y937">
            <v>34.1</v>
          </cell>
          <cell r="Z937">
            <v>38.700000000000003</v>
          </cell>
          <cell r="AA937">
            <v>23.2</v>
          </cell>
          <cell r="AB937">
            <v>8.6220935999999995</v>
          </cell>
          <cell r="AC937">
            <v>0.46210664000000001</v>
          </cell>
          <cell r="AD937">
            <v>254.39</v>
          </cell>
          <cell r="AE937">
            <v>56.746640859999999</v>
          </cell>
          <cell r="AF937">
            <v>58.126700000000007</v>
          </cell>
          <cell r="AG937">
            <v>0.31565396309266164</v>
          </cell>
          <cell r="AH937">
            <v>8.6999999999999993</v>
          </cell>
          <cell r="AI937">
            <v>42820</v>
          </cell>
          <cell r="AJ937">
            <v>11.5</v>
          </cell>
        </row>
        <row r="938">
          <cell r="A938" t="str">
            <v>2409</v>
          </cell>
          <cell r="B938" t="str">
            <v>240907701</v>
          </cell>
          <cell r="D938" t="str">
            <v>2409077</v>
          </cell>
          <cell r="E938" t="str">
            <v>2415</v>
          </cell>
          <cell r="F938" t="str">
            <v>24</v>
          </cell>
          <cell r="G938">
            <v>524.52810735000003</v>
          </cell>
          <cell r="H938">
            <v>536.46403792000001</v>
          </cell>
          <cell r="I938">
            <v>530.24108190000004</v>
          </cell>
          <cell r="J938">
            <v>36.274509799999997</v>
          </cell>
          <cell r="K938">
            <v>15.10917031</v>
          </cell>
          <cell r="L938">
            <v>7.3783837099999996</v>
          </cell>
          <cell r="M938">
            <v>10.80153284</v>
          </cell>
          <cell r="N938">
            <v>15.02646406</v>
          </cell>
          <cell r="O938">
            <v>50.307000000000002</v>
          </cell>
          <cell r="P938">
            <v>11.91839057</v>
          </cell>
          <cell r="Q938">
            <v>78.5</v>
          </cell>
          <cell r="R938">
            <v>34.03003519</v>
          </cell>
          <cell r="S938">
            <v>16.5</v>
          </cell>
          <cell r="T938">
            <v>7.5485559800000006</v>
          </cell>
          <cell r="U938">
            <v>7.3205269599999996</v>
          </cell>
          <cell r="V938">
            <v>7.3938782900000009</v>
          </cell>
          <cell r="W938">
            <v>52.5</v>
          </cell>
          <cell r="X938">
            <v>80</v>
          </cell>
          <cell r="Y938">
            <v>34.1</v>
          </cell>
          <cell r="Z938">
            <v>38.700000000000003</v>
          </cell>
          <cell r="AA938">
            <v>23.2</v>
          </cell>
          <cell r="AB938">
            <v>7.4271441300000003</v>
          </cell>
          <cell r="AC938">
            <v>0.96182774999999998</v>
          </cell>
          <cell r="AD938">
            <v>254.39</v>
          </cell>
          <cell r="AE938">
            <v>56.746640859999999</v>
          </cell>
          <cell r="AF938">
            <v>58.126700000000007</v>
          </cell>
          <cell r="AG938">
            <v>0.3272964982482035</v>
          </cell>
          <cell r="AH938">
            <v>8.6999999999999993</v>
          </cell>
          <cell r="AI938">
            <v>42820</v>
          </cell>
          <cell r="AJ938">
            <v>11.5</v>
          </cell>
        </row>
        <row r="939">
          <cell r="A939" t="str">
            <v>2409</v>
          </cell>
          <cell r="B939" t="str">
            <v>240908501</v>
          </cell>
          <cell r="D939" t="str">
            <v>2409085</v>
          </cell>
          <cell r="E939" t="str">
            <v>2415</v>
          </cell>
          <cell r="F939" t="str">
            <v>24</v>
          </cell>
          <cell r="G939">
            <v>524.52810735000003</v>
          </cell>
          <cell r="H939">
            <v>536.46403792000001</v>
          </cell>
          <cell r="I939">
            <v>530.24108190000004</v>
          </cell>
          <cell r="J939">
            <v>36.274509799999997</v>
          </cell>
          <cell r="K939">
            <v>15.10917031</v>
          </cell>
          <cell r="L939">
            <v>8.50795061</v>
          </cell>
          <cell r="M939">
            <v>10.708354979999999</v>
          </cell>
          <cell r="N939">
            <v>15.02646406</v>
          </cell>
          <cell r="O939">
            <v>50.307000000000002</v>
          </cell>
          <cell r="P939">
            <v>11.91839057</v>
          </cell>
          <cell r="Q939">
            <v>78.5</v>
          </cell>
          <cell r="R939">
            <v>34.03003519</v>
          </cell>
          <cell r="S939">
            <v>16.5</v>
          </cell>
          <cell r="T939">
            <v>8.6978466900000004</v>
          </cell>
          <cell r="U939">
            <v>8.4813587399999992</v>
          </cell>
          <cell r="V939">
            <v>8.0073670700000008</v>
          </cell>
          <cell r="W939">
            <v>52.5</v>
          </cell>
          <cell r="X939">
            <v>80</v>
          </cell>
          <cell r="Y939">
            <v>34.1</v>
          </cell>
          <cell r="Z939">
            <v>38.700000000000003</v>
          </cell>
          <cell r="AA939">
            <v>23.2</v>
          </cell>
          <cell r="AB939">
            <v>7.9200831999999988</v>
          </cell>
          <cell r="AC939">
            <v>0.70878262000000003</v>
          </cell>
          <cell r="AD939">
            <v>254.39</v>
          </cell>
          <cell r="AE939">
            <v>56.746640859999999</v>
          </cell>
          <cell r="AF939">
            <v>58.126700000000007</v>
          </cell>
          <cell r="AG939">
            <v>0.32035599650268209</v>
          </cell>
          <cell r="AH939">
            <v>8.6999999999999993</v>
          </cell>
          <cell r="AI939">
            <v>42820</v>
          </cell>
          <cell r="AJ939">
            <v>11.5</v>
          </cell>
        </row>
        <row r="940">
          <cell r="A940" t="str">
            <v>2409</v>
          </cell>
          <cell r="B940" t="str">
            <v>240909201</v>
          </cell>
          <cell r="D940" t="str">
            <v>2409092</v>
          </cell>
          <cell r="E940" t="str">
            <v>2415</v>
          </cell>
          <cell r="F940" t="str">
            <v>24</v>
          </cell>
          <cell r="G940">
            <v>524.52810735000003</v>
          </cell>
          <cell r="H940">
            <v>536.46403792000001</v>
          </cell>
          <cell r="I940">
            <v>530.24108190000004</v>
          </cell>
          <cell r="J940">
            <v>36.274509799999997</v>
          </cell>
          <cell r="K940">
            <v>15.10917031</v>
          </cell>
          <cell r="L940">
            <v>7.9423622399999996</v>
          </cell>
          <cell r="M940">
            <v>9.8066461999999994</v>
          </cell>
          <cell r="N940">
            <v>15.02646406</v>
          </cell>
          <cell r="O940">
            <v>50.307000000000002</v>
          </cell>
          <cell r="P940">
            <v>11.91839057</v>
          </cell>
          <cell r="Q940">
            <v>78.5</v>
          </cell>
          <cell r="R940">
            <v>34.03003519</v>
          </cell>
          <cell r="S940">
            <v>16.5</v>
          </cell>
          <cell r="T940">
            <v>9.6923343299999996</v>
          </cell>
          <cell r="U940">
            <v>9.4391478499999995</v>
          </cell>
          <cell r="V940">
            <v>8.2791897799999994</v>
          </cell>
          <cell r="W940">
            <v>52.5</v>
          </cell>
          <cell r="X940">
            <v>80</v>
          </cell>
          <cell r="Y940">
            <v>34.1</v>
          </cell>
          <cell r="Z940">
            <v>38.700000000000003</v>
          </cell>
          <cell r="AA940">
            <v>23.2</v>
          </cell>
          <cell r="AB940">
            <v>9.0559063200000001</v>
          </cell>
          <cell r="AC940">
            <v>0.95303755000000001</v>
          </cell>
          <cell r="AD940">
            <v>254.39</v>
          </cell>
          <cell r="AE940">
            <v>56.746640859999999</v>
          </cell>
          <cell r="AF940">
            <v>58.192670580000005</v>
          </cell>
          <cell r="AG940">
            <v>0.35110064425216292</v>
          </cell>
          <cell r="AH940">
            <v>8.6999999999999993</v>
          </cell>
          <cell r="AI940">
            <v>42820</v>
          </cell>
          <cell r="AJ940">
            <v>11.5</v>
          </cell>
        </row>
        <row r="941">
          <cell r="A941" t="str">
            <v>2409</v>
          </cell>
          <cell r="B941" t="str">
            <v>240909202</v>
          </cell>
          <cell r="D941" t="str">
            <v>2409092</v>
          </cell>
          <cell r="E941" t="str">
            <v>2415</v>
          </cell>
          <cell r="F941" t="str">
            <v>24</v>
          </cell>
          <cell r="G941">
            <v>524.52810735000003</v>
          </cell>
          <cell r="H941">
            <v>536.46403792000001</v>
          </cell>
          <cell r="I941">
            <v>530.24108190000004</v>
          </cell>
          <cell r="J941">
            <v>36.274509799999997</v>
          </cell>
          <cell r="K941">
            <v>15.10917031</v>
          </cell>
          <cell r="L941">
            <v>7.15617664</v>
          </cell>
          <cell r="M941">
            <v>9.8389490300000002</v>
          </cell>
          <cell r="N941">
            <v>15.02646406</v>
          </cell>
          <cell r="O941">
            <v>50.307000000000002</v>
          </cell>
          <cell r="P941">
            <v>11.91839057</v>
          </cell>
          <cell r="Q941">
            <v>78.5</v>
          </cell>
          <cell r="R941">
            <v>34.03003519</v>
          </cell>
          <cell r="S941">
            <v>16.5</v>
          </cell>
          <cell r="T941">
            <v>9.7865604000000008</v>
          </cell>
          <cell r="U941">
            <v>9.4334839200000005</v>
          </cell>
          <cell r="V941">
            <v>8.7204605100000006</v>
          </cell>
          <cell r="W941">
            <v>52.5</v>
          </cell>
          <cell r="X941">
            <v>80</v>
          </cell>
          <cell r="Y941">
            <v>34.1</v>
          </cell>
          <cell r="Z941">
            <v>38.700000000000003</v>
          </cell>
          <cell r="AA941">
            <v>23.2</v>
          </cell>
          <cell r="AB941">
            <v>9.4096009800000004</v>
          </cell>
          <cell r="AC941">
            <v>1</v>
          </cell>
          <cell r="AD941">
            <v>254.39</v>
          </cell>
          <cell r="AE941">
            <v>56.746640859999999</v>
          </cell>
          <cell r="AF941">
            <v>58.126700000000007</v>
          </cell>
          <cell r="AG941">
            <v>0.33252762244874823</v>
          </cell>
          <cell r="AH941">
            <v>8.6999999999999993</v>
          </cell>
          <cell r="AI941">
            <v>42820</v>
          </cell>
          <cell r="AJ941">
            <v>11.5</v>
          </cell>
        </row>
        <row r="942">
          <cell r="A942" t="str">
            <v>2409</v>
          </cell>
          <cell r="B942" t="str">
            <v>240990201</v>
          </cell>
          <cell r="D942" t="str">
            <v>2409902</v>
          </cell>
          <cell r="E942" t="str">
            <v>2415</v>
          </cell>
          <cell r="F942" t="str">
            <v>24</v>
          </cell>
          <cell r="G942">
            <v>524.52810735000003</v>
          </cell>
          <cell r="H942">
            <v>536.46403792000001</v>
          </cell>
          <cell r="I942">
            <v>530.24108190000004</v>
          </cell>
          <cell r="J942">
            <v>36.274509799999997</v>
          </cell>
          <cell r="K942">
            <v>15.10917031</v>
          </cell>
          <cell r="L942">
            <v>9.8953041600000002</v>
          </cell>
          <cell r="M942">
            <v>11.00326583</v>
          </cell>
          <cell r="N942">
            <v>15.02646406</v>
          </cell>
          <cell r="O942">
            <v>50.307000000000002</v>
          </cell>
          <cell r="P942">
            <v>11.61718638</v>
          </cell>
          <cell r="Q942">
            <v>78.5</v>
          </cell>
          <cell r="R942">
            <v>34.03003519</v>
          </cell>
          <cell r="S942">
            <v>16.5</v>
          </cell>
          <cell r="T942">
            <v>10.86343147</v>
          </cell>
          <cell r="U942">
            <v>10.52982697</v>
          </cell>
          <cell r="V942">
            <v>10.325022840000001</v>
          </cell>
          <cell r="W942">
            <v>52.5</v>
          </cell>
          <cell r="X942">
            <v>80</v>
          </cell>
          <cell r="Y942">
            <v>34.1</v>
          </cell>
          <cell r="Z942">
            <v>38.700000000000003</v>
          </cell>
          <cell r="AA942">
            <v>23.2</v>
          </cell>
          <cell r="AB942">
            <v>10.968922170000001</v>
          </cell>
          <cell r="AC942">
            <v>0</v>
          </cell>
          <cell r="AD942">
            <v>254.39</v>
          </cell>
          <cell r="AE942">
            <v>56.746640859999999</v>
          </cell>
          <cell r="AF942">
            <v>58.126700000000007</v>
          </cell>
          <cell r="AG942">
            <v>0.2952751932006043</v>
          </cell>
          <cell r="AH942">
            <v>8.6999999999999993</v>
          </cell>
          <cell r="AI942">
            <v>42820</v>
          </cell>
          <cell r="AJ942">
            <v>11.5</v>
          </cell>
        </row>
        <row r="943">
          <cell r="A943" t="str">
            <v>2409</v>
          </cell>
          <cell r="B943" t="str">
            <v>240990401</v>
          </cell>
          <cell r="D943" t="str">
            <v>2409904</v>
          </cell>
          <cell r="E943" t="str">
            <v>2415</v>
          </cell>
          <cell r="F943" t="str">
            <v>24</v>
          </cell>
          <cell r="G943">
            <v>524.52810735000003</v>
          </cell>
          <cell r="H943">
            <v>536.46403792000001</v>
          </cell>
          <cell r="I943">
            <v>530.24108190000004</v>
          </cell>
          <cell r="J943">
            <v>36.274509799999997</v>
          </cell>
          <cell r="K943">
            <v>15.10917031</v>
          </cell>
          <cell r="L943">
            <v>9.7054024000000005</v>
          </cell>
          <cell r="M943">
            <v>10.81977828</v>
          </cell>
          <cell r="N943">
            <v>15.02646406</v>
          </cell>
          <cell r="O943">
            <v>50.307000000000002</v>
          </cell>
          <cell r="P943">
            <v>11.630708500000001</v>
          </cell>
          <cell r="Q943">
            <v>78.5</v>
          </cell>
          <cell r="R943">
            <v>34.03003519</v>
          </cell>
          <cell r="S943">
            <v>16.5</v>
          </cell>
          <cell r="T943">
            <v>10.79446048</v>
          </cell>
          <cell r="U943">
            <v>10.20359214</v>
          </cell>
          <cell r="V943">
            <v>9.7054024000000005</v>
          </cell>
          <cell r="W943">
            <v>52.5</v>
          </cell>
          <cell r="X943">
            <v>80</v>
          </cell>
          <cell r="Y943">
            <v>34.1</v>
          </cell>
          <cell r="Z943">
            <v>38.700000000000003</v>
          </cell>
          <cell r="AA943">
            <v>23.2</v>
          </cell>
          <cell r="AB943">
            <v>10.741816740000001</v>
          </cell>
          <cell r="AC943">
            <v>0</v>
          </cell>
          <cell r="AD943">
            <v>254.39</v>
          </cell>
          <cell r="AE943">
            <v>56.746640859999999</v>
          </cell>
          <cell r="AF943">
            <v>58.126700000000007</v>
          </cell>
          <cell r="AG943">
            <v>0.29998009514513174</v>
          </cell>
          <cell r="AH943">
            <v>8.6999999999999993</v>
          </cell>
          <cell r="AI943">
            <v>42820</v>
          </cell>
          <cell r="AJ943">
            <v>11.5</v>
          </cell>
        </row>
        <row r="944">
          <cell r="A944" t="str">
            <v>2410</v>
          </cell>
          <cell r="B944" t="str">
            <v>241000501</v>
          </cell>
          <cell r="D944" t="str">
            <v>2410005</v>
          </cell>
          <cell r="E944" t="str">
            <v>2415</v>
          </cell>
          <cell r="F944" t="str">
            <v>24</v>
          </cell>
          <cell r="G944">
            <v>524.52810735000003</v>
          </cell>
          <cell r="H944">
            <v>536.46403792000001</v>
          </cell>
          <cell r="I944">
            <v>530.24108190000004</v>
          </cell>
          <cell r="J944">
            <v>36.274509799999997</v>
          </cell>
          <cell r="K944">
            <v>15.10917031</v>
          </cell>
          <cell r="L944">
            <v>8.3845756700000003</v>
          </cell>
          <cell r="M944">
            <v>10.843572930000001</v>
          </cell>
          <cell r="N944">
            <v>15.02646406</v>
          </cell>
          <cell r="O944">
            <v>50.307000000000002</v>
          </cell>
          <cell r="P944">
            <v>11.28508339</v>
          </cell>
          <cell r="Q944">
            <v>78.5</v>
          </cell>
          <cell r="R944">
            <v>34.03003519</v>
          </cell>
          <cell r="S944">
            <v>16.5</v>
          </cell>
          <cell r="T944">
            <v>10.81977828</v>
          </cell>
          <cell r="U944">
            <v>8.5709235100000001</v>
          </cell>
          <cell r="V944">
            <v>8.9667389800000006</v>
          </cell>
          <cell r="W944">
            <v>52.5</v>
          </cell>
          <cell r="X944">
            <v>80</v>
          </cell>
          <cell r="Y944">
            <v>34.1</v>
          </cell>
          <cell r="Z944">
            <v>38.700000000000003</v>
          </cell>
          <cell r="AA944">
            <v>23.2</v>
          </cell>
          <cell r="AB944">
            <v>10.741816740000001</v>
          </cell>
          <cell r="AC944">
            <v>0</v>
          </cell>
          <cell r="AD944">
            <v>254.39</v>
          </cell>
          <cell r="AE944">
            <v>56.746640859999999</v>
          </cell>
          <cell r="AF944">
            <v>63.763199999999998</v>
          </cell>
          <cell r="AG944">
            <v>0.29524031508828419</v>
          </cell>
          <cell r="AH944">
            <v>8.6999999999999993</v>
          </cell>
          <cell r="AI944">
            <v>42820</v>
          </cell>
          <cell r="AJ944">
            <v>11.5</v>
          </cell>
        </row>
        <row r="945">
          <cell r="A945" t="str">
            <v>2410</v>
          </cell>
          <cell r="B945" t="str">
            <v>241001001</v>
          </cell>
          <cell r="D945" t="str">
            <v>2410010</v>
          </cell>
          <cell r="E945" t="str">
            <v>2415</v>
          </cell>
          <cell r="F945" t="str">
            <v>24</v>
          </cell>
          <cell r="G945">
            <v>524.52810735000003</v>
          </cell>
          <cell r="H945">
            <v>536.46403792000001</v>
          </cell>
          <cell r="I945">
            <v>530.24108190000004</v>
          </cell>
          <cell r="J945">
            <v>36.274509799999997</v>
          </cell>
          <cell r="K945">
            <v>15.10917031</v>
          </cell>
          <cell r="L945">
            <v>9.6028553199999998</v>
          </cell>
          <cell r="M945">
            <v>10.81977828</v>
          </cell>
          <cell r="N945">
            <v>15.02646406</v>
          </cell>
          <cell r="O945">
            <v>50.307000000000002</v>
          </cell>
          <cell r="P945">
            <v>11.548128500000001</v>
          </cell>
          <cell r="Q945">
            <v>78.5</v>
          </cell>
          <cell r="R945">
            <v>34.03003519</v>
          </cell>
          <cell r="S945">
            <v>16.5</v>
          </cell>
          <cell r="T945">
            <v>10.81977828</v>
          </cell>
          <cell r="U945">
            <v>9.5022634400000001</v>
          </cell>
          <cell r="V945">
            <v>9.1066451399999995</v>
          </cell>
          <cell r="W945">
            <v>52.5</v>
          </cell>
          <cell r="X945">
            <v>80</v>
          </cell>
          <cell r="Y945">
            <v>34.1</v>
          </cell>
          <cell r="Z945">
            <v>38.700000000000003</v>
          </cell>
          <cell r="AA945">
            <v>23.2</v>
          </cell>
          <cell r="AB945">
            <v>10.741816740000001</v>
          </cell>
          <cell r="AC945">
            <v>0</v>
          </cell>
          <cell r="AD945">
            <v>254.39</v>
          </cell>
          <cell r="AE945">
            <v>56.746640859999999</v>
          </cell>
          <cell r="AF945">
            <v>63.763199999999998</v>
          </cell>
          <cell r="AG945">
            <v>0.2710100525418993</v>
          </cell>
          <cell r="AH945">
            <v>8.6999999999999993</v>
          </cell>
          <cell r="AI945">
            <v>42820</v>
          </cell>
          <cell r="AJ945">
            <v>11.5</v>
          </cell>
        </row>
        <row r="946">
          <cell r="A946" t="str">
            <v>2410</v>
          </cell>
          <cell r="B946" t="str">
            <v>241001501</v>
          </cell>
          <cell r="C946" t="str">
            <v>404</v>
          </cell>
          <cell r="D946" t="str">
            <v>2410015</v>
          </cell>
          <cell r="E946" t="str">
            <v>2415</v>
          </cell>
          <cell r="F946" t="str">
            <v>24</v>
          </cell>
          <cell r="G946">
            <v>524.52810735000003</v>
          </cell>
          <cell r="H946">
            <v>536.46403792000001</v>
          </cell>
          <cell r="I946">
            <v>530.24108190000004</v>
          </cell>
          <cell r="J946">
            <v>36.274509799999997</v>
          </cell>
          <cell r="K946">
            <v>15.10917031</v>
          </cell>
          <cell r="L946">
            <v>8.7406566899999998</v>
          </cell>
          <cell r="M946">
            <v>10.130144919999999</v>
          </cell>
          <cell r="N946">
            <v>15.02646406</v>
          </cell>
          <cell r="O946">
            <v>50.307000000000002</v>
          </cell>
          <cell r="P946">
            <v>11.630708500000001</v>
          </cell>
          <cell r="Q946">
            <v>78.5</v>
          </cell>
          <cell r="R946">
            <v>41.125097330000003</v>
          </cell>
          <cell r="S946">
            <v>16.5</v>
          </cell>
          <cell r="T946">
            <v>10.198877339999999</v>
          </cell>
          <cell r="U946">
            <v>8.7261566800000008</v>
          </cell>
          <cell r="V946">
            <v>8.7114433200000008</v>
          </cell>
          <cell r="W946">
            <v>52.5</v>
          </cell>
          <cell r="X946">
            <v>80</v>
          </cell>
          <cell r="Y946">
            <v>34.1</v>
          </cell>
          <cell r="Z946">
            <v>38.700000000000003</v>
          </cell>
          <cell r="AA946">
            <v>23.2</v>
          </cell>
          <cell r="AB946">
            <v>10.25639541</v>
          </cell>
          <cell r="AC946">
            <v>6.203000999999999E-2</v>
          </cell>
          <cell r="AD946">
            <v>254.39</v>
          </cell>
          <cell r="AE946">
            <v>56.746640859999999</v>
          </cell>
          <cell r="AF946">
            <v>63.763199999999998</v>
          </cell>
          <cell r="AG946">
            <v>0.28685938991245413</v>
          </cell>
          <cell r="AH946">
            <v>8.6999999999999993</v>
          </cell>
          <cell r="AI946">
            <v>42820</v>
          </cell>
          <cell r="AJ946">
            <v>11.5</v>
          </cell>
        </row>
        <row r="947">
          <cell r="A947" t="str">
            <v>2410</v>
          </cell>
          <cell r="B947" t="str">
            <v>241002501</v>
          </cell>
          <cell r="D947" t="str">
            <v>2410025</v>
          </cell>
          <cell r="E947" t="str">
            <v>2415</v>
          </cell>
          <cell r="F947" t="str">
            <v>24</v>
          </cell>
          <cell r="G947">
            <v>524.52810735000003</v>
          </cell>
          <cell r="H947">
            <v>536.46403792000001</v>
          </cell>
          <cell r="I947">
            <v>530.24108190000004</v>
          </cell>
          <cell r="J947">
            <v>36.274509799999997</v>
          </cell>
          <cell r="K947">
            <v>15.10917031</v>
          </cell>
          <cell r="L947">
            <v>9.5640910399999992</v>
          </cell>
          <cell r="M947">
            <v>10.309752339999999</v>
          </cell>
          <cell r="N947">
            <v>15.02646406</v>
          </cell>
          <cell r="O947">
            <v>50.307000000000002</v>
          </cell>
          <cell r="P947">
            <v>11.630708500000001</v>
          </cell>
          <cell r="Q947">
            <v>78.5</v>
          </cell>
          <cell r="R947">
            <v>34.03003519</v>
          </cell>
          <cell r="S947">
            <v>16.5</v>
          </cell>
          <cell r="T947">
            <v>10.309752339999999</v>
          </cell>
          <cell r="U947">
            <v>9.6750801699999993</v>
          </cell>
          <cell r="V947">
            <v>8.9336641799999992</v>
          </cell>
          <cell r="W947">
            <v>52.5</v>
          </cell>
          <cell r="X947">
            <v>80</v>
          </cell>
          <cell r="Y947">
            <v>34.1</v>
          </cell>
          <cell r="Z947">
            <v>38.700000000000003</v>
          </cell>
          <cell r="AA947">
            <v>23.2</v>
          </cell>
          <cell r="AB947">
            <v>10.37648669</v>
          </cell>
          <cell r="AC947">
            <v>9.1217590000000001E-2</v>
          </cell>
          <cell r="AD947">
            <v>254.39</v>
          </cell>
          <cell r="AE947">
            <v>56.746640859999999</v>
          </cell>
          <cell r="AF947">
            <v>63.705491189999996</v>
          </cell>
          <cell r="AG947">
            <v>0.29261155932111593</v>
          </cell>
          <cell r="AH947">
            <v>8.6999999999999993</v>
          </cell>
          <cell r="AI947">
            <v>42820</v>
          </cell>
          <cell r="AJ947">
            <v>11.5</v>
          </cell>
        </row>
        <row r="948">
          <cell r="A948" t="str">
            <v>2410</v>
          </cell>
          <cell r="B948" t="str">
            <v>241003001</v>
          </cell>
          <cell r="C948" t="str">
            <v>404</v>
          </cell>
          <cell r="D948" t="str">
            <v>2410030</v>
          </cell>
          <cell r="E948" t="str">
            <v>2415</v>
          </cell>
          <cell r="F948" t="str">
            <v>24</v>
          </cell>
          <cell r="G948">
            <v>524.52810735000003</v>
          </cell>
          <cell r="H948">
            <v>536.46403792000001</v>
          </cell>
          <cell r="I948">
            <v>530.24108190000004</v>
          </cell>
          <cell r="J948">
            <v>36.274509799999997</v>
          </cell>
          <cell r="K948">
            <v>15.10917031</v>
          </cell>
          <cell r="L948">
            <v>8.3596032699999991</v>
          </cell>
          <cell r="M948">
            <v>9.4465185999999992</v>
          </cell>
          <cell r="N948">
            <v>15.02646406</v>
          </cell>
          <cell r="O948">
            <v>50.307000000000002</v>
          </cell>
          <cell r="P948">
            <v>11.65426008</v>
          </cell>
          <cell r="Q948">
            <v>78.5</v>
          </cell>
          <cell r="R948">
            <v>41.125097330000003</v>
          </cell>
          <cell r="S948">
            <v>16.5</v>
          </cell>
          <cell r="T948">
            <v>9.4465185999999992</v>
          </cell>
          <cell r="U948">
            <v>9.1176766899999997</v>
          </cell>
          <cell r="V948">
            <v>8.4799066100000005</v>
          </cell>
          <cell r="W948">
            <v>52.5</v>
          </cell>
          <cell r="X948">
            <v>80</v>
          </cell>
          <cell r="Y948">
            <v>34.1</v>
          </cell>
          <cell r="Z948">
            <v>38.700000000000003</v>
          </cell>
          <cell r="AA948">
            <v>23.2</v>
          </cell>
          <cell r="AB948">
            <v>9.0744060900000001</v>
          </cell>
          <cell r="AC948">
            <v>0.94391440000000004</v>
          </cell>
          <cell r="AD948">
            <v>254.39</v>
          </cell>
          <cell r="AE948">
            <v>56.746640859999999</v>
          </cell>
          <cell r="AF948">
            <v>63.668362060000007</v>
          </cell>
          <cell r="AG948">
            <v>0.28963260635113491</v>
          </cell>
          <cell r="AH948">
            <v>8.6999999999999993</v>
          </cell>
          <cell r="AI948">
            <v>42820</v>
          </cell>
          <cell r="AJ948">
            <v>11.5</v>
          </cell>
        </row>
        <row r="949">
          <cell r="A949" t="str">
            <v>2410</v>
          </cell>
          <cell r="B949" t="str">
            <v>241004301</v>
          </cell>
          <cell r="C949" t="str">
            <v>404</v>
          </cell>
          <cell r="D949" t="str">
            <v>2410043</v>
          </cell>
          <cell r="E949" t="str">
            <v>2415</v>
          </cell>
          <cell r="F949" t="str">
            <v>24</v>
          </cell>
          <cell r="G949">
            <v>524.52810735000003</v>
          </cell>
          <cell r="H949">
            <v>536.46403792000001</v>
          </cell>
          <cell r="I949">
            <v>530.24108190000004</v>
          </cell>
          <cell r="J949">
            <v>36.274509799999997</v>
          </cell>
          <cell r="K949">
            <v>15.10917031</v>
          </cell>
          <cell r="L949">
            <v>7.5261789100000005</v>
          </cell>
          <cell r="M949">
            <v>8.4570184699999995</v>
          </cell>
          <cell r="N949">
            <v>15.02646406</v>
          </cell>
          <cell r="O949">
            <v>50.307000000000002</v>
          </cell>
          <cell r="P949">
            <v>11.63126834</v>
          </cell>
          <cell r="Q949">
            <v>78.5</v>
          </cell>
          <cell r="R949">
            <v>41.125097330000003</v>
          </cell>
          <cell r="S949">
            <v>16.5</v>
          </cell>
          <cell r="T949">
            <v>8.6546917000000008</v>
          </cell>
          <cell r="U949">
            <v>7.763021310000001</v>
          </cell>
          <cell r="V949">
            <v>7.5745584800000003</v>
          </cell>
          <cell r="W949">
            <v>52.5</v>
          </cell>
          <cell r="X949">
            <v>80</v>
          </cell>
          <cell r="Y949">
            <v>34.1</v>
          </cell>
          <cell r="Z949">
            <v>38.700000000000003</v>
          </cell>
          <cell r="AA949">
            <v>23.2</v>
          </cell>
          <cell r="AB949">
            <v>8.0391573899999997</v>
          </cell>
          <cell r="AC949">
            <v>0.99590749999999983</v>
          </cell>
          <cell r="AD949">
            <v>254.39</v>
          </cell>
          <cell r="AE949">
            <v>56.746640859999999</v>
          </cell>
          <cell r="AF949">
            <v>63.76190544</v>
          </cell>
          <cell r="AG949">
            <v>0.29047355700003563</v>
          </cell>
          <cell r="AH949">
            <v>8.6999999999999993</v>
          </cell>
          <cell r="AI949">
            <v>42820</v>
          </cell>
          <cell r="AJ949">
            <v>11.5</v>
          </cell>
        </row>
        <row r="950">
          <cell r="A950" t="str">
            <v>2410</v>
          </cell>
          <cell r="B950" t="str">
            <v>241006001</v>
          </cell>
          <cell r="C950" t="str">
            <v>404</v>
          </cell>
          <cell r="D950" t="str">
            <v>2410060</v>
          </cell>
          <cell r="E950" t="str">
            <v>2415</v>
          </cell>
          <cell r="F950" t="str">
            <v>24</v>
          </cell>
          <cell r="G950">
            <v>524.52810735000003</v>
          </cell>
          <cell r="H950">
            <v>536.46403792000001</v>
          </cell>
          <cell r="I950">
            <v>530.24108190000004</v>
          </cell>
          <cell r="J950">
            <v>36.274509799999997</v>
          </cell>
          <cell r="K950">
            <v>15.10917031</v>
          </cell>
          <cell r="L950">
            <v>8.6321277300000006</v>
          </cell>
          <cell r="M950">
            <v>9.8804747800000001</v>
          </cell>
          <cell r="N950">
            <v>15.02646406</v>
          </cell>
          <cell r="O950">
            <v>50.307000000000002</v>
          </cell>
          <cell r="P950">
            <v>11.630708500000001</v>
          </cell>
          <cell r="Q950">
            <v>78.5</v>
          </cell>
          <cell r="R950">
            <v>41.125097330000003</v>
          </cell>
          <cell r="S950">
            <v>16.5</v>
          </cell>
          <cell r="T950">
            <v>9.3415440600000004</v>
          </cell>
          <cell r="U950">
            <v>9.2015014199999996</v>
          </cell>
          <cell r="V950">
            <v>8.6806716599999998</v>
          </cell>
          <cell r="W950">
            <v>52.5</v>
          </cell>
          <cell r="X950">
            <v>80</v>
          </cell>
          <cell r="Y950">
            <v>34.1</v>
          </cell>
          <cell r="Z950">
            <v>38.700000000000003</v>
          </cell>
          <cell r="AA950">
            <v>23.2</v>
          </cell>
          <cell r="AB950">
            <v>9.8561338599999999</v>
          </cell>
          <cell r="AC950">
            <v>0.45080998999999994</v>
          </cell>
          <cell r="AD950">
            <v>254.39</v>
          </cell>
          <cell r="AE950">
            <v>56.746640859999999</v>
          </cell>
          <cell r="AF950">
            <v>63.763199999999998</v>
          </cell>
          <cell r="AG950">
            <v>0.28780427742076892</v>
          </cell>
          <cell r="AH950">
            <v>8.6999999999999993</v>
          </cell>
          <cell r="AI950">
            <v>42820</v>
          </cell>
          <cell r="AJ950">
            <v>11.5</v>
          </cell>
        </row>
        <row r="951">
          <cell r="A951" t="str">
            <v>2410</v>
          </cell>
          <cell r="B951" t="str">
            <v>241006501</v>
          </cell>
          <cell r="D951" t="str">
            <v>2410065</v>
          </cell>
          <cell r="E951" t="str">
            <v>2415</v>
          </cell>
          <cell r="F951" t="str">
            <v>24</v>
          </cell>
          <cell r="G951">
            <v>524.52810735000003</v>
          </cell>
          <cell r="H951">
            <v>536.46403792000001</v>
          </cell>
          <cell r="I951">
            <v>530.24108190000004</v>
          </cell>
          <cell r="J951">
            <v>36.274509799999997</v>
          </cell>
          <cell r="K951">
            <v>15.10917031</v>
          </cell>
          <cell r="L951">
            <v>8.3301404600000009</v>
          </cell>
          <cell r="M951">
            <v>9.7737204900000005</v>
          </cell>
          <cell r="N951">
            <v>15.02646406</v>
          </cell>
          <cell r="O951">
            <v>50.307000000000002</v>
          </cell>
          <cell r="P951">
            <v>11.630708500000001</v>
          </cell>
          <cell r="Q951">
            <v>78.5</v>
          </cell>
          <cell r="R951">
            <v>34.03003519</v>
          </cell>
          <cell r="S951">
            <v>16.5</v>
          </cell>
          <cell r="T951">
            <v>8.4998435499999996</v>
          </cell>
          <cell r="U951">
            <v>8.4073783300000002</v>
          </cell>
          <cell r="V951">
            <v>8.2807110799999997</v>
          </cell>
          <cell r="W951">
            <v>52.5</v>
          </cell>
          <cell r="X951">
            <v>80</v>
          </cell>
          <cell r="Y951">
            <v>34.1</v>
          </cell>
          <cell r="Z951">
            <v>38.700000000000003</v>
          </cell>
          <cell r="AA951">
            <v>23.2</v>
          </cell>
          <cell r="AB951">
            <v>9.7283004799999997</v>
          </cell>
          <cell r="AC951">
            <v>0.97804432000000008</v>
          </cell>
          <cell r="AD951">
            <v>254.39</v>
          </cell>
          <cell r="AE951">
            <v>56.746640859999999</v>
          </cell>
          <cell r="AF951">
            <v>63.763199999999998</v>
          </cell>
          <cell r="AG951">
            <v>0.28332105577580774</v>
          </cell>
          <cell r="AH951">
            <v>8.6999999999999993</v>
          </cell>
          <cell r="AI951">
            <v>42820</v>
          </cell>
          <cell r="AJ951">
            <v>11.5</v>
          </cell>
        </row>
        <row r="952">
          <cell r="A952" t="str">
            <v>2410</v>
          </cell>
          <cell r="B952" t="str">
            <v>241007001</v>
          </cell>
          <cell r="D952" t="str">
            <v>2410070</v>
          </cell>
          <cell r="E952" t="str">
            <v>2415</v>
          </cell>
          <cell r="F952" t="str">
            <v>24</v>
          </cell>
          <cell r="G952">
            <v>524.52810735000003</v>
          </cell>
          <cell r="H952">
            <v>536.46403792000001</v>
          </cell>
          <cell r="I952">
            <v>530.24108190000004</v>
          </cell>
          <cell r="J952">
            <v>36.274509799999997</v>
          </cell>
          <cell r="K952">
            <v>15.10917031</v>
          </cell>
          <cell r="L952">
            <v>8.0671490400000003</v>
          </cell>
          <cell r="M952">
            <v>10.78085033</v>
          </cell>
          <cell r="N952">
            <v>15.02646406</v>
          </cell>
          <cell r="O952">
            <v>50.307000000000002</v>
          </cell>
          <cell r="P952">
            <v>11.274617510000001</v>
          </cell>
          <cell r="Q952">
            <v>78.5</v>
          </cell>
          <cell r="R952">
            <v>34.03003519</v>
          </cell>
          <cell r="S952">
            <v>16.5</v>
          </cell>
          <cell r="T952">
            <v>9.8201602900000005</v>
          </cell>
          <cell r="U952">
            <v>8.5941542299999991</v>
          </cell>
          <cell r="V952">
            <v>8.5619753299999992</v>
          </cell>
          <cell r="W952">
            <v>52.5</v>
          </cell>
          <cell r="X952">
            <v>80</v>
          </cell>
          <cell r="Y952">
            <v>34.1</v>
          </cell>
          <cell r="Z952">
            <v>38.700000000000003</v>
          </cell>
          <cell r="AA952">
            <v>23.2</v>
          </cell>
          <cell r="AB952">
            <v>10.69740724</v>
          </cell>
          <cell r="AC952">
            <v>0.66426995</v>
          </cell>
          <cell r="AD952">
            <v>254.39</v>
          </cell>
          <cell r="AE952">
            <v>56.746640859999999</v>
          </cell>
          <cell r="AF952">
            <v>63.763199999999998</v>
          </cell>
          <cell r="AG952">
            <v>0.27197424125138314</v>
          </cell>
          <cell r="AH952">
            <v>8.6999999999999993</v>
          </cell>
          <cell r="AI952">
            <v>42820</v>
          </cell>
          <cell r="AJ952">
            <v>11.5</v>
          </cell>
        </row>
        <row r="953">
          <cell r="A953" t="str">
            <v>2410</v>
          </cell>
          <cell r="B953" t="str">
            <v>241007501</v>
          </cell>
          <cell r="D953" t="str">
            <v>2410075</v>
          </cell>
          <cell r="E953" t="str">
            <v>2415</v>
          </cell>
          <cell r="F953" t="str">
            <v>24</v>
          </cell>
          <cell r="G953">
            <v>524.52810735000003</v>
          </cell>
          <cell r="H953">
            <v>536.46403792000001</v>
          </cell>
          <cell r="I953">
            <v>530.24108190000004</v>
          </cell>
          <cell r="J953">
            <v>36.274509799999997</v>
          </cell>
          <cell r="K953">
            <v>15.10917031</v>
          </cell>
          <cell r="L953">
            <v>8.8597894900000007</v>
          </cell>
          <cell r="M953">
            <v>10.720554460000001</v>
          </cell>
          <cell r="N953">
            <v>15.02646406</v>
          </cell>
          <cell r="O953">
            <v>50.307000000000002</v>
          </cell>
          <cell r="P953">
            <v>11.39944317</v>
          </cell>
          <cell r="Q953">
            <v>78.5</v>
          </cell>
          <cell r="R953">
            <v>34.03003519</v>
          </cell>
          <cell r="S953">
            <v>16.5</v>
          </cell>
          <cell r="T953">
            <v>10.013104</v>
          </cell>
          <cell r="U953">
            <v>9.3439092600000002</v>
          </cell>
          <cell r="V953">
            <v>9.2905369100000001</v>
          </cell>
          <cell r="W953">
            <v>52.5</v>
          </cell>
          <cell r="X953">
            <v>80</v>
          </cell>
          <cell r="Y953">
            <v>34.1</v>
          </cell>
          <cell r="Z953">
            <v>38.700000000000003</v>
          </cell>
          <cell r="AA953">
            <v>23.2</v>
          </cell>
          <cell r="AB953">
            <v>10.715683629999999</v>
          </cell>
          <cell r="AC953">
            <v>1.100786E-2</v>
          </cell>
          <cell r="AD953">
            <v>254.39</v>
          </cell>
          <cell r="AE953">
            <v>56.746640859999999</v>
          </cell>
          <cell r="AF953">
            <v>63.763199999999998</v>
          </cell>
          <cell r="AG953">
            <v>0.29740070068917707</v>
          </cell>
          <cell r="AH953">
            <v>8.6999999999999993</v>
          </cell>
          <cell r="AI953">
            <v>42820</v>
          </cell>
          <cell r="AJ953">
            <v>11.5</v>
          </cell>
        </row>
        <row r="954">
          <cell r="A954" t="str">
            <v>2410</v>
          </cell>
          <cell r="B954" t="str">
            <v>241090201</v>
          </cell>
          <cell r="D954" t="str">
            <v>2410902</v>
          </cell>
          <cell r="E954" t="str">
            <v>2415</v>
          </cell>
          <cell r="F954" t="str">
            <v>24</v>
          </cell>
          <cell r="G954">
            <v>524.52810735000003</v>
          </cell>
          <cell r="H954">
            <v>536.46403792000001</v>
          </cell>
          <cell r="I954">
            <v>530.24108190000004</v>
          </cell>
          <cell r="J954">
            <v>36.274509799999997</v>
          </cell>
          <cell r="K954">
            <v>15.10917031</v>
          </cell>
          <cell r="L954">
            <v>9.9838686600000006</v>
          </cell>
          <cell r="M954">
            <v>11.02741015</v>
          </cell>
          <cell r="N954">
            <v>15.02646406</v>
          </cell>
          <cell r="O954">
            <v>50.307000000000002</v>
          </cell>
          <cell r="P954">
            <v>11.458595989999999</v>
          </cell>
          <cell r="Q954">
            <v>78.5</v>
          </cell>
          <cell r="R954">
            <v>34.03003519</v>
          </cell>
          <cell r="S954">
            <v>16.5</v>
          </cell>
          <cell r="T954">
            <v>11.02741015</v>
          </cell>
          <cell r="U954">
            <v>10.397451820000001</v>
          </cell>
          <cell r="V954">
            <v>10.297251129999999</v>
          </cell>
          <cell r="W954">
            <v>52.5</v>
          </cell>
          <cell r="X954">
            <v>80</v>
          </cell>
          <cell r="Y954">
            <v>34.1</v>
          </cell>
          <cell r="Z954">
            <v>38.700000000000003</v>
          </cell>
          <cell r="AA954">
            <v>23.2</v>
          </cell>
          <cell r="AB954">
            <v>10.983732180000001</v>
          </cell>
          <cell r="AC954">
            <v>0</v>
          </cell>
          <cell r="AD954">
            <v>254.39</v>
          </cell>
          <cell r="AE954">
            <v>56.746640859999999</v>
          </cell>
          <cell r="AF954">
            <v>63.506995449999998</v>
          </cell>
          <cell r="AG954">
            <v>0.2861127914357714</v>
          </cell>
          <cell r="AH954">
            <v>8.6999999999999993</v>
          </cell>
          <cell r="AI954">
            <v>42820</v>
          </cell>
          <cell r="AJ954">
            <v>11.5</v>
          </cell>
        </row>
        <row r="955">
          <cell r="A955" t="str">
            <v>2411</v>
          </cell>
          <cell r="B955" t="str">
            <v>241100501</v>
          </cell>
          <cell r="D955" t="str">
            <v>2411005</v>
          </cell>
          <cell r="E955" t="str">
            <v>2415</v>
          </cell>
          <cell r="F955" t="str">
            <v>24</v>
          </cell>
          <cell r="G955">
            <v>524.52810735000003</v>
          </cell>
          <cell r="H955">
            <v>536.46403792000001</v>
          </cell>
          <cell r="I955">
            <v>530.24108190000004</v>
          </cell>
          <cell r="J955">
            <v>36.274509799999997</v>
          </cell>
          <cell r="K955">
            <v>15.10917031</v>
          </cell>
          <cell r="L955">
            <v>8.3593691099999994</v>
          </cell>
          <cell r="M955">
            <v>10.81977828</v>
          </cell>
          <cell r="N955">
            <v>15.02646406</v>
          </cell>
          <cell r="O955">
            <v>50.307000000000002</v>
          </cell>
          <cell r="P955">
            <v>10.81977828</v>
          </cell>
          <cell r="Q955">
            <v>78.5</v>
          </cell>
          <cell r="R955">
            <v>34.03003519</v>
          </cell>
          <cell r="S955">
            <v>16.5</v>
          </cell>
          <cell r="T955">
            <v>10.81977828</v>
          </cell>
          <cell r="U955">
            <v>9.3192844600000004</v>
          </cell>
          <cell r="V955">
            <v>8.3659050799999992</v>
          </cell>
          <cell r="W955">
            <v>52.5</v>
          </cell>
          <cell r="X955">
            <v>80</v>
          </cell>
          <cell r="Y955">
            <v>34.1</v>
          </cell>
          <cell r="Z955">
            <v>38.700000000000003</v>
          </cell>
          <cell r="AA955">
            <v>23.2</v>
          </cell>
          <cell r="AB955">
            <v>9.8931341400000008</v>
          </cell>
          <cell r="AC955">
            <v>0</v>
          </cell>
          <cell r="AD955">
            <v>254.39</v>
          </cell>
          <cell r="AE955">
            <v>56.746640859999999</v>
          </cell>
          <cell r="AF955">
            <v>63.708822240000003</v>
          </cell>
          <cell r="AG955">
            <v>0.29255931277223857</v>
          </cell>
          <cell r="AH955">
            <v>8.6999999999999993</v>
          </cell>
          <cell r="AI955">
            <v>42820</v>
          </cell>
          <cell r="AJ955">
            <v>11.5</v>
          </cell>
        </row>
        <row r="956">
          <cell r="A956" t="str">
            <v>2411</v>
          </cell>
          <cell r="B956" t="str">
            <v>241101001</v>
          </cell>
          <cell r="D956" t="str">
            <v>2411010</v>
          </cell>
          <cell r="E956" t="str">
            <v>2415</v>
          </cell>
          <cell r="F956" t="str">
            <v>24</v>
          </cell>
          <cell r="G956">
            <v>524.52810735000003</v>
          </cell>
          <cell r="H956">
            <v>536.46403792000001</v>
          </cell>
          <cell r="I956">
            <v>530.24108190000004</v>
          </cell>
          <cell r="J956">
            <v>36.274509799999997</v>
          </cell>
          <cell r="K956">
            <v>15.10917031</v>
          </cell>
          <cell r="L956">
            <v>8.0494270599999993</v>
          </cell>
          <cell r="M956">
            <v>10.83895326</v>
          </cell>
          <cell r="N956">
            <v>15.02646406</v>
          </cell>
          <cell r="O956">
            <v>50.307000000000002</v>
          </cell>
          <cell r="P956">
            <v>10.838737419999999</v>
          </cell>
          <cell r="Q956">
            <v>78.5</v>
          </cell>
          <cell r="R956">
            <v>34.03003519</v>
          </cell>
          <cell r="S956">
            <v>16.5</v>
          </cell>
          <cell r="T956">
            <v>10.81977828</v>
          </cell>
          <cell r="U956">
            <v>9.3904929100000007</v>
          </cell>
          <cell r="V956">
            <v>8.04526772</v>
          </cell>
          <cell r="W956">
            <v>52.5</v>
          </cell>
          <cell r="X956">
            <v>80</v>
          </cell>
          <cell r="Y956">
            <v>34.1</v>
          </cell>
          <cell r="Z956">
            <v>38.700000000000003</v>
          </cell>
          <cell r="AA956">
            <v>23.2</v>
          </cell>
          <cell r="AB956">
            <v>9.9703514900000005</v>
          </cell>
          <cell r="AC956">
            <v>0.71205870000000004</v>
          </cell>
          <cell r="AD956">
            <v>254.39</v>
          </cell>
          <cell r="AE956">
            <v>56.746640859999999</v>
          </cell>
          <cell r="AF956">
            <v>63.763199999999998</v>
          </cell>
          <cell r="AG956">
            <v>0.30075055868372608</v>
          </cell>
          <cell r="AH956">
            <v>8.6999999999999993</v>
          </cell>
          <cell r="AI956">
            <v>42820</v>
          </cell>
          <cell r="AJ956">
            <v>11.5</v>
          </cell>
        </row>
        <row r="957">
          <cell r="A957" t="str">
            <v>2411</v>
          </cell>
          <cell r="B957" t="str">
            <v>241101501</v>
          </cell>
          <cell r="D957" t="str">
            <v>2411015</v>
          </cell>
          <cell r="E957" t="str">
            <v>2415</v>
          </cell>
          <cell r="F957" t="str">
            <v>24</v>
          </cell>
          <cell r="G957">
            <v>524.52810735000003</v>
          </cell>
          <cell r="H957">
            <v>536.46403792000001</v>
          </cell>
          <cell r="I957">
            <v>530.24108190000004</v>
          </cell>
          <cell r="J957">
            <v>36.274509799999997</v>
          </cell>
          <cell r="K957">
            <v>15.10917031</v>
          </cell>
          <cell r="L957">
            <v>9.0345573899999998</v>
          </cell>
          <cell r="M957">
            <v>11.080294690000001</v>
          </cell>
          <cell r="N957">
            <v>15.02646406</v>
          </cell>
          <cell r="O957">
            <v>50.307000000000002</v>
          </cell>
          <cell r="P957">
            <v>11.04704134</v>
          </cell>
          <cell r="Q957">
            <v>78.5</v>
          </cell>
          <cell r="R957">
            <v>34.03003519</v>
          </cell>
          <cell r="S957">
            <v>16.5</v>
          </cell>
          <cell r="T957">
            <v>10.892935810000001</v>
          </cell>
          <cell r="U957">
            <v>9.3585017199999996</v>
          </cell>
          <cell r="V957">
            <v>9.0698131400000008</v>
          </cell>
          <cell r="W957">
            <v>52.5</v>
          </cell>
          <cell r="X957">
            <v>80</v>
          </cell>
          <cell r="Y957">
            <v>34.1</v>
          </cell>
          <cell r="Z957">
            <v>38.700000000000003</v>
          </cell>
          <cell r="AA957">
            <v>23.2</v>
          </cell>
          <cell r="AB957">
            <v>10.57198337</v>
          </cell>
          <cell r="AC957">
            <v>0</v>
          </cell>
          <cell r="AD957">
            <v>254.39</v>
          </cell>
          <cell r="AE957">
            <v>56.746640859999999</v>
          </cell>
          <cell r="AF957">
            <v>63.653736219999999</v>
          </cell>
          <cell r="AG957">
            <v>0.29405891704351977</v>
          </cell>
          <cell r="AH957">
            <v>8.6999999999999993</v>
          </cell>
          <cell r="AI957">
            <v>42820</v>
          </cell>
          <cell r="AJ957">
            <v>11.5</v>
          </cell>
        </row>
        <row r="958">
          <cell r="A958" t="str">
            <v>2411</v>
          </cell>
          <cell r="B958" t="str">
            <v>241102001</v>
          </cell>
          <cell r="D958" t="str">
            <v>2411020</v>
          </cell>
          <cell r="E958" t="str">
            <v>2415</v>
          </cell>
          <cell r="F958" t="str">
            <v>24</v>
          </cell>
          <cell r="G958">
            <v>524.52810735000003</v>
          </cell>
          <cell r="H958">
            <v>536.46403792000001</v>
          </cell>
          <cell r="I958">
            <v>530.24108190000004</v>
          </cell>
          <cell r="J958">
            <v>36.274509799999997</v>
          </cell>
          <cell r="K958">
            <v>15.10917031</v>
          </cell>
          <cell r="L958">
            <v>9.3842936800000007</v>
          </cell>
          <cell r="M958">
            <v>11.067247549999999</v>
          </cell>
          <cell r="N958">
            <v>15.02646406</v>
          </cell>
          <cell r="O958">
            <v>50.307000000000002</v>
          </cell>
          <cell r="P958">
            <v>11.225243389999999</v>
          </cell>
          <cell r="Q958">
            <v>78.5</v>
          </cell>
          <cell r="R958">
            <v>34.03003519</v>
          </cell>
          <cell r="S958">
            <v>16.5</v>
          </cell>
          <cell r="T958">
            <v>10.81977828</v>
          </cell>
          <cell r="U958">
            <v>9.4792218100000003</v>
          </cell>
          <cell r="V958">
            <v>9.3288342699999998</v>
          </cell>
          <cell r="W958">
            <v>52.5</v>
          </cell>
          <cell r="X958">
            <v>80</v>
          </cell>
          <cell r="Y958">
            <v>34.1</v>
          </cell>
          <cell r="Z958">
            <v>38.700000000000003</v>
          </cell>
          <cell r="AA958">
            <v>23.2</v>
          </cell>
          <cell r="AB958">
            <v>10.741816740000001</v>
          </cell>
          <cell r="AC958">
            <v>0</v>
          </cell>
          <cell r="AD958">
            <v>254.39</v>
          </cell>
          <cell r="AE958">
            <v>56.746640859999999</v>
          </cell>
          <cell r="AF958">
            <v>63.763199999999998</v>
          </cell>
          <cell r="AG958">
            <v>0.26305808887349985</v>
          </cell>
          <cell r="AH958">
            <v>8.6999999999999993</v>
          </cell>
          <cell r="AI958">
            <v>42820</v>
          </cell>
          <cell r="AJ958">
            <v>11.5</v>
          </cell>
        </row>
        <row r="959">
          <cell r="A959" t="str">
            <v>2411</v>
          </cell>
          <cell r="B959" t="str">
            <v>241102501</v>
          </cell>
          <cell r="D959" t="str">
            <v>2411025</v>
          </cell>
          <cell r="E959" t="str">
            <v>2415</v>
          </cell>
          <cell r="F959" t="str">
            <v>24</v>
          </cell>
          <cell r="G959">
            <v>524.52810735000003</v>
          </cell>
          <cell r="H959">
            <v>536.46403792000001</v>
          </cell>
          <cell r="I959">
            <v>530.24108190000004</v>
          </cell>
          <cell r="J959">
            <v>36.274509799999997</v>
          </cell>
          <cell r="K959">
            <v>15.10917031</v>
          </cell>
          <cell r="L959">
            <v>8.4156033400000005</v>
          </cell>
          <cell r="M959">
            <v>11.10297029</v>
          </cell>
          <cell r="N959">
            <v>15.02646406</v>
          </cell>
          <cell r="O959">
            <v>50.307000000000002</v>
          </cell>
          <cell r="P959">
            <v>11.225243389999999</v>
          </cell>
          <cell r="Q959">
            <v>78.5</v>
          </cell>
          <cell r="R959">
            <v>34.03003519</v>
          </cell>
          <cell r="S959">
            <v>16.5</v>
          </cell>
          <cell r="T959">
            <v>10.81977828</v>
          </cell>
          <cell r="U959">
            <v>8.4064850700000004</v>
          </cell>
          <cell r="V959">
            <v>8.4064850700000004</v>
          </cell>
          <cell r="W959">
            <v>52.5</v>
          </cell>
          <cell r="X959">
            <v>80</v>
          </cell>
          <cell r="Y959">
            <v>34.1</v>
          </cell>
          <cell r="Z959">
            <v>38.700000000000003</v>
          </cell>
          <cell r="AA959">
            <v>23.2</v>
          </cell>
          <cell r="AB959">
            <v>10.690921660000001</v>
          </cell>
          <cell r="AC959">
            <v>0</v>
          </cell>
          <cell r="AD959">
            <v>254.39</v>
          </cell>
          <cell r="AE959">
            <v>56.746640859999999</v>
          </cell>
          <cell r="AF959">
            <v>63.763199999999998</v>
          </cell>
          <cell r="AG959">
            <v>0.27134820465972675</v>
          </cell>
          <cell r="AH959">
            <v>8.6999999999999993</v>
          </cell>
          <cell r="AI959">
            <v>42820</v>
          </cell>
          <cell r="AJ959">
            <v>11.5</v>
          </cell>
        </row>
        <row r="960">
          <cell r="A960" t="str">
            <v>2411</v>
          </cell>
          <cell r="B960" t="str">
            <v>241103001</v>
          </cell>
          <cell r="D960" t="str">
            <v>2411030</v>
          </cell>
          <cell r="E960" t="str">
            <v>2415</v>
          </cell>
          <cell r="F960" t="str">
            <v>24</v>
          </cell>
          <cell r="G960">
            <v>524.52810735000003</v>
          </cell>
          <cell r="H960">
            <v>536.46403792000001</v>
          </cell>
          <cell r="I960">
            <v>530.24108190000004</v>
          </cell>
          <cell r="J960">
            <v>36.274509799999997</v>
          </cell>
          <cell r="K960">
            <v>15.10917031</v>
          </cell>
          <cell r="L960">
            <v>8.5483041899999996</v>
          </cell>
          <cell r="M960">
            <v>10.879574330000001</v>
          </cell>
          <cell r="N960">
            <v>15.02646406</v>
          </cell>
          <cell r="O960">
            <v>50.307000000000002</v>
          </cell>
          <cell r="P960">
            <v>10.828242360000001</v>
          </cell>
          <cell r="Q960">
            <v>78.5</v>
          </cell>
          <cell r="R960">
            <v>34.03003519</v>
          </cell>
          <cell r="S960">
            <v>16.5</v>
          </cell>
          <cell r="T960">
            <v>10.81977828</v>
          </cell>
          <cell r="U960">
            <v>9.4249677599999995</v>
          </cell>
          <cell r="V960">
            <v>8.5934132200000004</v>
          </cell>
          <cell r="W960">
            <v>52.5</v>
          </cell>
          <cell r="X960">
            <v>80</v>
          </cell>
          <cell r="Y960">
            <v>34.1</v>
          </cell>
          <cell r="Z960">
            <v>38.700000000000003</v>
          </cell>
          <cell r="AA960">
            <v>23.2</v>
          </cell>
          <cell r="AB960">
            <v>9.4577471800000001</v>
          </cell>
          <cell r="AC960">
            <v>0</v>
          </cell>
          <cell r="AD960">
            <v>254.39</v>
          </cell>
          <cell r="AE960">
            <v>56.746640859999999</v>
          </cell>
          <cell r="AF960">
            <v>63.763199999999998</v>
          </cell>
          <cell r="AG960">
            <v>0.24100506017222018</v>
          </cell>
          <cell r="AH960">
            <v>8.6999999999999993</v>
          </cell>
          <cell r="AI960">
            <v>42820</v>
          </cell>
          <cell r="AJ960">
            <v>11.5</v>
          </cell>
        </row>
        <row r="961">
          <cell r="A961" t="str">
            <v>2411</v>
          </cell>
          <cell r="B961" t="str">
            <v>241103501</v>
          </cell>
          <cell r="D961" t="str">
            <v>2411035</v>
          </cell>
          <cell r="E961" t="str">
            <v>2415</v>
          </cell>
          <cell r="F961" t="str">
            <v>24</v>
          </cell>
          <cell r="G961">
            <v>524.52810735000003</v>
          </cell>
          <cell r="H961">
            <v>536.46403792000001</v>
          </cell>
          <cell r="I961">
            <v>530.24108190000004</v>
          </cell>
          <cell r="J961">
            <v>36.274509799999997</v>
          </cell>
          <cell r="K961">
            <v>15.10917031</v>
          </cell>
          <cell r="L961">
            <v>8.4881762399999996</v>
          </cell>
          <cell r="M961">
            <v>10.81977828</v>
          </cell>
          <cell r="N961">
            <v>15.02646406</v>
          </cell>
          <cell r="O961">
            <v>50.307000000000002</v>
          </cell>
          <cell r="P961">
            <v>10.81977828</v>
          </cell>
          <cell r="Q961">
            <v>78.5</v>
          </cell>
          <cell r="R961">
            <v>34.03003519</v>
          </cell>
          <cell r="S961">
            <v>16.5</v>
          </cell>
          <cell r="T961">
            <v>10.81977828</v>
          </cell>
          <cell r="U961">
            <v>9.4334839200000005</v>
          </cell>
          <cell r="V961">
            <v>9.2498495100000007</v>
          </cell>
          <cell r="W961">
            <v>52.5</v>
          </cell>
          <cell r="X961">
            <v>80</v>
          </cell>
          <cell r="Y961">
            <v>34.1</v>
          </cell>
          <cell r="Z961">
            <v>38.700000000000003</v>
          </cell>
          <cell r="AA961">
            <v>23.2</v>
          </cell>
          <cell r="AB961">
            <v>9.1623049200000004</v>
          </cell>
          <cell r="AC961">
            <v>0</v>
          </cell>
          <cell r="AD961">
            <v>254.39</v>
          </cell>
          <cell r="AE961">
            <v>56.746640859999999</v>
          </cell>
          <cell r="AF961">
            <v>63.378154549999998</v>
          </cell>
          <cell r="AG961">
            <v>0.26143325276889573</v>
          </cell>
          <cell r="AH961">
            <v>8.6999999999999993</v>
          </cell>
          <cell r="AI961">
            <v>42820</v>
          </cell>
          <cell r="AJ961">
            <v>11.5</v>
          </cell>
        </row>
        <row r="962">
          <cell r="A962" t="str">
            <v>2411</v>
          </cell>
          <cell r="B962" t="str">
            <v>241104001</v>
          </cell>
          <cell r="D962" t="str">
            <v>2411040</v>
          </cell>
          <cell r="E962" t="str">
            <v>2415</v>
          </cell>
          <cell r="F962" t="str">
            <v>24</v>
          </cell>
          <cell r="G962">
            <v>524.52810735000003</v>
          </cell>
          <cell r="H962">
            <v>536.46403792000001</v>
          </cell>
          <cell r="I962">
            <v>530.24108190000004</v>
          </cell>
          <cell r="J962">
            <v>36.274509799999997</v>
          </cell>
          <cell r="K962">
            <v>15.10917031</v>
          </cell>
          <cell r="L962">
            <v>7.2363393399999989</v>
          </cell>
          <cell r="M962">
            <v>10.81977828</v>
          </cell>
          <cell r="N962">
            <v>15.02646406</v>
          </cell>
          <cell r="O962">
            <v>50.307000000000002</v>
          </cell>
          <cell r="P962">
            <v>10.81977828</v>
          </cell>
          <cell r="Q962">
            <v>78.5</v>
          </cell>
          <cell r="R962">
            <v>34.03003519</v>
          </cell>
          <cell r="S962">
            <v>16.5</v>
          </cell>
          <cell r="T962">
            <v>10.81977828</v>
          </cell>
          <cell r="U962">
            <v>7.2370590300000002</v>
          </cell>
          <cell r="V962">
            <v>7.3065313999999999</v>
          </cell>
          <cell r="W962">
            <v>52.5</v>
          </cell>
          <cell r="X962">
            <v>80</v>
          </cell>
          <cell r="Y962">
            <v>34.1</v>
          </cell>
          <cell r="Z962">
            <v>38.700000000000003</v>
          </cell>
          <cell r="AA962">
            <v>23.2</v>
          </cell>
          <cell r="AB962">
            <v>7.1514854600000008</v>
          </cell>
          <cell r="AC962">
            <v>1</v>
          </cell>
          <cell r="AD962">
            <v>254.39</v>
          </cell>
          <cell r="AE962">
            <v>56.746640859999999</v>
          </cell>
          <cell r="AF962">
            <v>63.763199999999998</v>
          </cell>
          <cell r="AG962">
            <v>0.25990983852999106</v>
          </cell>
          <cell r="AH962">
            <v>8.6999999999999993</v>
          </cell>
          <cell r="AI962">
            <v>42820</v>
          </cell>
          <cell r="AJ962">
            <v>11.5</v>
          </cell>
        </row>
        <row r="963">
          <cell r="A963" t="str">
            <v>2411</v>
          </cell>
          <cell r="B963" t="str">
            <v>241104501</v>
          </cell>
          <cell r="D963" t="str">
            <v>2411045</v>
          </cell>
          <cell r="E963" t="str">
            <v>2415</v>
          </cell>
          <cell r="F963" t="str">
            <v>24</v>
          </cell>
          <cell r="G963">
            <v>524.52810735000003</v>
          </cell>
          <cell r="H963">
            <v>536.46403792000001</v>
          </cell>
          <cell r="I963">
            <v>530.24108190000004</v>
          </cell>
          <cell r="J963">
            <v>36.274509799999997</v>
          </cell>
          <cell r="K963">
            <v>15.10917031</v>
          </cell>
          <cell r="L963">
            <v>8.5494667500000006</v>
          </cell>
          <cell r="M963">
            <v>10.83496242</v>
          </cell>
          <cell r="N963">
            <v>15.02646406</v>
          </cell>
          <cell r="O963">
            <v>50.307000000000002</v>
          </cell>
          <cell r="P963">
            <v>10.81977828</v>
          </cell>
          <cell r="Q963">
            <v>78.5</v>
          </cell>
          <cell r="R963">
            <v>34.03003519</v>
          </cell>
          <cell r="S963">
            <v>16.5</v>
          </cell>
          <cell r="T963">
            <v>10.81977828</v>
          </cell>
          <cell r="U963">
            <v>8.7701285299999991</v>
          </cell>
          <cell r="V963">
            <v>8.7454436799999993</v>
          </cell>
          <cell r="W963">
            <v>52.5</v>
          </cell>
          <cell r="X963">
            <v>80</v>
          </cell>
          <cell r="Y963">
            <v>34.1</v>
          </cell>
          <cell r="Z963">
            <v>38.700000000000003</v>
          </cell>
          <cell r="AA963">
            <v>23.2</v>
          </cell>
          <cell r="AB963">
            <v>8.2656501700000007</v>
          </cell>
          <cell r="AC963">
            <v>0.33383421000000002</v>
          </cell>
          <cell r="AD963">
            <v>254.39</v>
          </cell>
          <cell r="AE963">
            <v>56.746640859999999</v>
          </cell>
          <cell r="AF963">
            <v>63.726443949999997</v>
          </cell>
          <cell r="AG963">
            <v>0.24140351526217238</v>
          </cell>
          <cell r="AH963">
            <v>8.6999999999999993</v>
          </cell>
          <cell r="AI963">
            <v>42820</v>
          </cell>
          <cell r="AJ963">
            <v>11.5</v>
          </cell>
        </row>
        <row r="964">
          <cell r="A964" t="str">
            <v>2411</v>
          </cell>
          <cell r="B964" t="str">
            <v>241105001</v>
          </cell>
          <cell r="D964" t="str">
            <v>2411050</v>
          </cell>
          <cell r="E964" t="str">
            <v>2415</v>
          </cell>
          <cell r="F964" t="str">
            <v>24</v>
          </cell>
          <cell r="G964">
            <v>524.52810735000003</v>
          </cell>
          <cell r="H964">
            <v>536.46403792000001</v>
          </cell>
          <cell r="I964">
            <v>530.24108190000004</v>
          </cell>
          <cell r="J964">
            <v>36.274509799999997</v>
          </cell>
          <cell r="K964">
            <v>15.10917031</v>
          </cell>
          <cell r="L964">
            <v>8.3192299399999996</v>
          </cell>
          <cell r="M964">
            <v>10.975310869999999</v>
          </cell>
          <cell r="N964">
            <v>15.02646406</v>
          </cell>
          <cell r="O964">
            <v>50.307000000000002</v>
          </cell>
          <cell r="P964">
            <v>11.17322001</v>
          </cell>
          <cell r="Q964">
            <v>78.5</v>
          </cell>
          <cell r="R964">
            <v>34.03003519</v>
          </cell>
          <cell r="S964">
            <v>16.5</v>
          </cell>
          <cell r="T964">
            <v>10.79718497</v>
          </cell>
          <cell r="U964">
            <v>9.6851449600000006</v>
          </cell>
          <cell r="V964">
            <v>8.3586662799999996</v>
          </cell>
          <cell r="W964">
            <v>52.5</v>
          </cell>
          <cell r="X964">
            <v>80</v>
          </cell>
          <cell r="Y964">
            <v>34.1</v>
          </cell>
          <cell r="Z964">
            <v>38.700000000000003</v>
          </cell>
          <cell r="AA964">
            <v>23.2</v>
          </cell>
          <cell r="AB964">
            <v>9.6979383099999996</v>
          </cell>
          <cell r="AC964">
            <v>0</v>
          </cell>
          <cell r="AD964">
            <v>254.39</v>
          </cell>
          <cell r="AE964">
            <v>56.746640859999999</v>
          </cell>
          <cell r="AF964">
            <v>63.763199999999998</v>
          </cell>
          <cell r="AG964">
            <v>0.22038587327404882</v>
          </cell>
          <cell r="AH964">
            <v>8.6999999999999993</v>
          </cell>
          <cell r="AI964">
            <v>42820</v>
          </cell>
          <cell r="AJ964">
            <v>11.5</v>
          </cell>
        </row>
        <row r="965">
          <cell r="A965" t="str">
            <v>2411</v>
          </cell>
          <cell r="B965" t="str">
            <v>241105501</v>
          </cell>
          <cell r="D965" t="str">
            <v>2411055</v>
          </cell>
          <cell r="E965" t="str">
            <v>2415</v>
          </cell>
          <cell r="F965" t="str">
            <v>24</v>
          </cell>
          <cell r="G965">
            <v>524.52810735000003</v>
          </cell>
          <cell r="H965">
            <v>536.46403792000001</v>
          </cell>
          <cell r="I965">
            <v>530.24108190000004</v>
          </cell>
          <cell r="J965">
            <v>36.274509799999997</v>
          </cell>
          <cell r="K965">
            <v>15.10917031</v>
          </cell>
          <cell r="L965">
            <v>8.4646359400000009</v>
          </cell>
          <cell r="M965">
            <v>10.986173689999999</v>
          </cell>
          <cell r="N965">
            <v>15.02646406</v>
          </cell>
          <cell r="O965">
            <v>50.307000000000002</v>
          </cell>
          <cell r="P965">
            <v>11.203801820000001</v>
          </cell>
          <cell r="Q965">
            <v>78.5</v>
          </cell>
          <cell r="R965">
            <v>34.03003519</v>
          </cell>
          <cell r="S965">
            <v>16.5</v>
          </cell>
          <cell r="T965">
            <v>10.76102566</v>
          </cell>
          <cell r="U965">
            <v>9.6600775199999998</v>
          </cell>
          <cell r="V965">
            <v>8.4769959999999998</v>
          </cell>
          <cell r="W965">
            <v>52.5</v>
          </cell>
          <cell r="X965">
            <v>80</v>
          </cell>
          <cell r="Y965">
            <v>34.1</v>
          </cell>
          <cell r="Z965">
            <v>38.700000000000003</v>
          </cell>
          <cell r="AA965">
            <v>23.2</v>
          </cell>
          <cell r="AB965">
            <v>9.5925368500000001</v>
          </cell>
          <cell r="AC965">
            <v>0</v>
          </cell>
          <cell r="AD965">
            <v>254.39</v>
          </cell>
          <cell r="AE965">
            <v>56.746640859999999</v>
          </cell>
          <cell r="AF965">
            <v>63.763199999999998</v>
          </cell>
          <cell r="AG965">
            <v>0.25913014878244789</v>
          </cell>
          <cell r="AH965">
            <v>8.6999999999999993</v>
          </cell>
          <cell r="AI965">
            <v>42820</v>
          </cell>
          <cell r="AJ965">
            <v>11.5</v>
          </cell>
        </row>
        <row r="966">
          <cell r="A966" t="str">
            <v>2411</v>
          </cell>
          <cell r="B966" t="str">
            <v>241190201</v>
          </cell>
          <cell r="D966" t="str">
            <v>2411902</v>
          </cell>
          <cell r="E966" t="str">
            <v>2415</v>
          </cell>
          <cell r="F966" t="str">
            <v>24</v>
          </cell>
          <cell r="G966">
            <v>524.52810735000003</v>
          </cell>
          <cell r="H966">
            <v>536.46403792000001</v>
          </cell>
          <cell r="I966">
            <v>530.24108190000004</v>
          </cell>
          <cell r="J966">
            <v>36.274509799999997</v>
          </cell>
          <cell r="K966">
            <v>15.10917031</v>
          </cell>
          <cell r="L966">
            <v>8.74033674</v>
          </cell>
          <cell r="M966">
            <v>11.225243389999999</v>
          </cell>
          <cell r="N966">
            <v>15.02646406</v>
          </cell>
          <cell r="O966">
            <v>50.307000000000002</v>
          </cell>
          <cell r="P966">
            <v>11.225243389999999</v>
          </cell>
          <cell r="Q966">
            <v>78.5</v>
          </cell>
          <cell r="R966">
            <v>34.03003519</v>
          </cell>
          <cell r="S966">
            <v>16.5</v>
          </cell>
          <cell r="T966">
            <v>10.81977828</v>
          </cell>
          <cell r="U966">
            <v>8.74033674</v>
          </cell>
          <cell r="V966">
            <v>8.74033674</v>
          </cell>
          <cell r="W966">
            <v>52.5</v>
          </cell>
          <cell r="X966">
            <v>80</v>
          </cell>
          <cell r="Y966">
            <v>34.1</v>
          </cell>
          <cell r="Z966">
            <v>38.700000000000003</v>
          </cell>
          <cell r="AA966">
            <v>23.2</v>
          </cell>
          <cell r="AB966">
            <v>9.9641121699999999</v>
          </cell>
          <cell r="AC966">
            <v>0</v>
          </cell>
          <cell r="AD966">
            <v>254.39</v>
          </cell>
          <cell r="AE966">
            <v>56.746640859999999</v>
          </cell>
          <cell r="AF966">
            <v>63.763199999999998</v>
          </cell>
          <cell r="AG966">
            <v>0.3428617118237407</v>
          </cell>
          <cell r="AH966">
            <v>8.6999999999999993</v>
          </cell>
          <cell r="AI966">
            <v>42820</v>
          </cell>
          <cell r="AJ966">
            <v>11.5</v>
          </cell>
        </row>
        <row r="967">
          <cell r="A967" t="str">
            <v>2412</v>
          </cell>
          <cell r="B967" t="str">
            <v>241200501</v>
          </cell>
          <cell r="D967" t="str">
            <v>2412005</v>
          </cell>
          <cell r="E967" t="str">
            <v>2415</v>
          </cell>
          <cell r="F967" t="str">
            <v>24</v>
          </cell>
          <cell r="G967">
            <v>524.52810735000003</v>
          </cell>
          <cell r="H967">
            <v>536.46403792000001</v>
          </cell>
          <cell r="I967">
            <v>530.24108190000004</v>
          </cell>
          <cell r="J967">
            <v>36.274509799999997</v>
          </cell>
          <cell r="K967">
            <v>15.10917031</v>
          </cell>
          <cell r="L967">
            <v>8.2508811400000006</v>
          </cell>
          <cell r="M967">
            <v>10.83107424</v>
          </cell>
          <cell r="N967">
            <v>15.02646406</v>
          </cell>
          <cell r="O967">
            <v>50.307000000000002</v>
          </cell>
          <cell r="P967">
            <v>10.830995140000001</v>
          </cell>
          <cell r="Q967">
            <v>78.5</v>
          </cell>
          <cell r="R967">
            <v>34.03003519</v>
          </cell>
          <cell r="S967">
            <v>16.5</v>
          </cell>
          <cell r="T967">
            <v>10.827031910000001</v>
          </cell>
          <cell r="U967">
            <v>8.3553799000000009</v>
          </cell>
          <cell r="V967">
            <v>9.0731451300000003</v>
          </cell>
          <cell r="W967">
            <v>52.5</v>
          </cell>
          <cell r="X967">
            <v>80</v>
          </cell>
          <cell r="Y967">
            <v>34.1</v>
          </cell>
          <cell r="Z967">
            <v>38.700000000000003</v>
          </cell>
          <cell r="AA967">
            <v>23.2</v>
          </cell>
          <cell r="AB967">
            <v>9.6626254500000002</v>
          </cell>
          <cell r="AC967">
            <v>0</v>
          </cell>
          <cell r="AD967">
            <v>254.39</v>
          </cell>
          <cell r="AE967">
            <v>56.746640859999999</v>
          </cell>
          <cell r="AF967">
            <v>59.713309479999999</v>
          </cell>
          <cell r="AG967">
            <v>0.31485067013445034</v>
          </cell>
          <cell r="AH967">
            <v>8.6999999999999993</v>
          </cell>
          <cell r="AI967">
            <v>42820</v>
          </cell>
          <cell r="AJ967">
            <v>11.5</v>
          </cell>
        </row>
        <row r="968">
          <cell r="A968" t="str">
            <v>2412</v>
          </cell>
          <cell r="B968" t="str">
            <v>241201001</v>
          </cell>
          <cell r="D968" t="str">
            <v>2412010</v>
          </cell>
          <cell r="E968" t="str">
            <v>2415</v>
          </cell>
          <cell r="F968" t="str">
            <v>24</v>
          </cell>
          <cell r="G968">
            <v>524.52810735000003</v>
          </cell>
          <cell r="H968">
            <v>536.46403792000001</v>
          </cell>
          <cell r="I968">
            <v>530.24108190000004</v>
          </cell>
          <cell r="J968">
            <v>36.274509799999997</v>
          </cell>
          <cell r="K968">
            <v>15.10917031</v>
          </cell>
          <cell r="L968">
            <v>8.8811416199999993</v>
          </cell>
          <cell r="M968">
            <v>10.74909828</v>
          </cell>
          <cell r="N968">
            <v>15.02646406</v>
          </cell>
          <cell r="O968">
            <v>50.307000000000002</v>
          </cell>
          <cell r="P968">
            <v>10.747100059999999</v>
          </cell>
          <cell r="Q968">
            <v>78.5</v>
          </cell>
          <cell r="R968">
            <v>34.03003519</v>
          </cell>
          <cell r="S968">
            <v>16.5</v>
          </cell>
          <cell r="T968">
            <v>10.74470985</v>
          </cell>
          <cell r="U968">
            <v>8.6941671399999993</v>
          </cell>
          <cell r="V968">
            <v>8.8974088699999996</v>
          </cell>
          <cell r="W968">
            <v>52.5</v>
          </cell>
          <cell r="X968">
            <v>80</v>
          </cell>
          <cell r="Y968">
            <v>34.1</v>
          </cell>
          <cell r="Z968">
            <v>38.700000000000003</v>
          </cell>
          <cell r="AA968">
            <v>23.2</v>
          </cell>
          <cell r="AB968">
            <v>9.0620723600000002</v>
          </cell>
          <cell r="AC968">
            <v>0.53339258000000001</v>
          </cell>
          <cell r="AD968">
            <v>254.39</v>
          </cell>
          <cell r="AE968">
            <v>56.746640859999999</v>
          </cell>
          <cell r="AF968">
            <v>59.588357240000008</v>
          </cell>
          <cell r="AG968">
            <v>0.2941641715719146</v>
          </cell>
          <cell r="AH968">
            <v>8.6999999999999993</v>
          </cell>
          <cell r="AI968">
            <v>42820</v>
          </cell>
          <cell r="AJ968">
            <v>11.5</v>
          </cell>
        </row>
        <row r="969">
          <cell r="A969" t="str">
            <v>2412</v>
          </cell>
          <cell r="B969" t="str">
            <v>241201501</v>
          </cell>
          <cell r="C969" t="str">
            <v>405</v>
          </cell>
          <cell r="D969" t="str">
            <v>2412015</v>
          </cell>
          <cell r="E969" t="str">
            <v>2415</v>
          </cell>
          <cell r="F969" t="str">
            <v>24</v>
          </cell>
          <cell r="G969">
            <v>524.52810735000003</v>
          </cell>
          <cell r="H969">
            <v>536.46403792000001</v>
          </cell>
          <cell r="I969">
            <v>530.24108190000004</v>
          </cell>
          <cell r="J969">
            <v>36.274509799999997</v>
          </cell>
          <cell r="K969">
            <v>15.10917031</v>
          </cell>
          <cell r="L969">
            <v>8.7076482500000001</v>
          </cell>
          <cell r="M969">
            <v>9.5029353600000004</v>
          </cell>
          <cell r="N969">
            <v>15.02646406</v>
          </cell>
          <cell r="O969">
            <v>50.307000000000002</v>
          </cell>
          <cell r="P969">
            <v>9.5614196899999992</v>
          </cell>
          <cell r="Q969">
            <v>78.5</v>
          </cell>
          <cell r="R969">
            <v>34.03003519</v>
          </cell>
          <cell r="S969">
            <v>16.5</v>
          </cell>
          <cell r="T969">
            <v>9.4808254200000004</v>
          </cell>
          <cell r="U969">
            <v>9.2955083799999993</v>
          </cell>
          <cell r="V969">
            <v>9.3814324500000001</v>
          </cell>
          <cell r="W969">
            <v>52.5</v>
          </cell>
          <cell r="X969">
            <v>80</v>
          </cell>
          <cell r="Y969">
            <v>34.1</v>
          </cell>
          <cell r="Z969">
            <v>38.700000000000003</v>
          </cell>
          <cell r="AA969">
            <v>23.2</v>
          </cell>
          <cell r="AB969">
            <v>9.3193741299999999</v>
          </cell>
          <cell r="AC969">
            <v>0.87519184999999999</v>
          </cell>
          <cell r="AD969">
            <v>254.39</v>
          </cell>
          <cell r="AE969">
            <v>56.746640859999999</v>
          </cell>
          <cell r="AF969">
            <v>59.527700000000003</v>
          </cell>
          <cell r="AG969">
            <v>0.29563231462309147</v>
          </cell>
          <cell r="AH969">
            <v>8.6999999999999993</v>
          </cell>
          <cell r="AI969">
            <v>42820</v>
          </cell>
          <cell r="AJ969">
            <v>11.5</v>
          </cell>
        </row>
        <row r="970">
          <cell r="A970" t="str">
            <v>2412</v>
          </cell>
          <cell r="B970" t="str">
            <v>241202001</v>
          </cell>
          <cell r="C970" t="str">
            <v>405</v>
          </cell>
          <cell r="D970" t="str">
            <v>2412020</v>
          </cell>
          <cell r="E970" t="str">
            <v>2415</v>
          </cell>
          <cell r="F970" t="str">
            <v>24</v>
          </cell>
          <cell r="G970">
            <v>524.52810735000003</v>
          </cell>
          <cell r="H970">
            <v>536.46403792000001</v>
          </cell>
          <cell r="I970">
            <v>530.24108190000004</v>
          </cell>
          <cell r="J970">
            <v>36.274509799999997</v>
          </cell>
          <cell r="K970">
            <v>15.10917031</v>
          </cell>
          <cell r="L970">
            <v>9.2946815199999993</v>
          </cell>
          <cell r="M970">
            <v>9.4645949199999997</v>
          </cell>
          <cell r="N970">
            <v>15.02646406</v>
          </cell>
          <cell r="O970">
            <v>50.307000000000002</v>
          </cell>
          <cell r="P970">
            <v>9.4635862700000004</v>
          </cell>
          <cell r="Q970">
            <v>78.5</v>
          </cell>
          <cell r="R970">
            <v>34.03003519</v>
          </cell>
          <cell r="S970">
            <v>16.5</v>
          </cell>
          <cell r="T970">
            <v>9.4645949199999997</v>
          </cell>
          <cell r="U970">
            <v>8.4038004999999991</v>
          </cell>
          <cell r="V970">
            <v>9.3624604199999997</v>
          </cell>
          <cell r="W970">
            <v>52.5</v>
          </cell>
          <cell r="X970">
            <v>80</v>
          </cell>
          <cell r="Y970">
            <v>34.1</v>
          </cell>
          <cell r="Z970">
            <v>38.700000000000003</v>
          </cell>
          <cell r="AA970">
            <v>23.2</v>
          </cell>
          <cell r="AB970">
            <v>9.4260967000000004</v>
          </cell>
          <cell r="AC970">
            <v>0.12902628999999999</v>
          </cell>
          <cell r="AD970">
            <v>254.39</v>
          </cell>
          <cell r="AE970">
            <v>56.746640859999999</v>
          </cell>
          <cell r="AF970">
            <v>59.527700000000003</v>
          </cell>
          <cell r="AG970">
            <v>0.25938567323450407</v>
          </cell>
          <cell r="AH970">
            <v>8.6999999999999993</v>
          </cell>
          <cell r="AI970">
            <v>42820</v>
          </cell>
          <cell r="AJ970">
            <v>11.5</v>
          </cell>
        </row>
        <row r="971">
          <cell r="A971" t="str">
            <v>2412</v>
          </cell>
          <cell r="B971" t="str">
            <v>241202501</v>
          </cell>
          <cell r="D971" t="str">
            <v>2412025</v>
          </cell>
          <cell r="E971" t="str">
            <v>2415</v>
          </cell>
          <cell r="F971" t="str">
            <v>24</v>
          </cell>
          <cell r="G971">
            <v>524.52810735000003</v>
          </cell>
          <cell r="H971">
            <v>536.46403792000001</v>
          </cell>
          <cell r="I971">
            <v>530.24108190000004</v>
          </cell>
          <cell r="J971">
            <v>36.274509799999997</v>
          </cell>
          <cell r="K971">
            <v>15.10917031</v>
          </cell>
          <cell r="L971">
            <v>8.5438351200000007</v>
          </cell>
          <cell r="M971">
            <v>10.41433318</v>
          </cell>
          <cell r="N971">
            <v>15.02646406</v>
          </cell>
          <cell r="O971">
            <v>50.307000000000002</v>
          </cell>
          <cell r="P971">
            <v>10.34380487</v>
          </cell>
          <cell r="Q971">
            <v>78.5</v>
          </cell>
          <cell r="R971">
            <v>34.03003519</v>
          </cell>
          <cell r="S971">
            <v>16.5</v>
          </cell>
          <cell r="T971">
            <v>10.357933279999999</v>
          </cell>
          <cell r="U971">
            <v>9.3281234099999999</v>
          </cell>
          <cell r="V971">
            <v>8.5796044499999997</v>
          </cell>
          <cell r="W971">
            <v>52.5</v>
          </cell>
          <cell r="X971">
            <v>80</v>
          </cell>
          <cell r="Y971">
            <v>34.1</v>
          </cell>
          <cell r="Z971">
            <v>38.700000000000003</v>
          </cell>
          <cell r="AA971">
            <v>23.2</v>
          </cell>
          <cell r="AB971">
            <v>9.6664985899999998</v>
          </cell>
          <cell r="AC971">
            <v>0</v>
          </cell>
          <cell r="AD971">
            <v>254.39</v>
          </cell>
          <cell r="AE971">
            <v>56.746640859999999</v>
          </cell>
          <cell r="AF971">
            <v>59.622468409999996</v>
          </cell>
          <cell r="AG971">
            <v>0.27058377186007565</v>
          </cell>
          <cell r="AH971">
            <v>8.6999999999999993</v>
          </cell>
          <cell r="AI971">
            <v>42820</v>
          </cell>
          <cell r="AJ971">
            <v>11.5</v>
          </cell>
        </row>
        <row r="972">
          <cell r="A972" t="str">
            <v>2412</v>
          </cell>
          <cell r="B972" t="str">
            <v>241203001</v>
          </cell>
          <cell r="D972" t="str">
            <v>2412030</v>
          </cell>
          <cell r="E972" t="str">
            <v>2415</v>
          </cell>
          <cell r="F972" t="str">
            <v>24</v>
          </cell>
          <cell r="G972">
            <v>524.52810735000003</v>
          </cell>
          <cell r="H972">
            <v>536.46403792000001</v>
          </cell>
          <cell r="I972">
            <v>530.24108190000004</v>
          </cell>
          <cell r="J972">
            <v>36.274509799999997</v>
          </cell>
          <cell r="K972">
            <v>15.10917031</v>
          </cell>
          <cell r="L972">
            <v>8.3728608199999996</v>
          </cell>
          <cell r="M972">
            <v>10.03858647</v>
          </cell>
          <cell r="N972">
            <v>15.02646406</v>
          </cell>
          <cell r="O972">
            <v>50.307000000000002</v>
          </cell>
          <cell r="P972">
            <v>9.9669317300000007</v>
          </cell>
          <cell r="Q972">
            <v>78.5</v>
          </cell>
          <cell r="R972">
            <v>34.03003519</v>
          </cell>
          <cell r="S972">
            <v>16.5</v>
          </cell>
          <cell r="T972">
            <v>9.9669317300000007</v>
          </cell>
          <cell r="U972">
            <v>8.5976665800000003</v>
          </cell>
          <cell r="V972">
            <v>8.5101685800000002</v>
          </cell>
          <cell r="W972">
            <v>52.5</v>
          </cell>
          <cell r="X972">
            <v>80</v>
          </cell>
          <cell r="Y972">
            <v>34.1</v>
          </cell>
          <cell r="Z972">
            <v>38.700000000000003</v>
          </cell>
          <cell r="AA972">
            <v>23.2</v>
          </cell>
          <cell r="AB972">
            <v>9.6276681699999997</v>
          </cell>
          <cell r="AC972">
            <v>0</v>
          </cell>
          <cell r="AD972">
            <v>254.39</v>
          </cell>
          <cell r="AE972">
            <v>56.746640859999999</v>
          </cell>
          <cell r="AF972">
            <v>59.527700000000003</v>
          </cell>
          <cell r="AG972">
            <v>0.29395684642194198</v>
          </cell>
          <cell r="AH972">
            <v>8.6999999999999993</v>
          </cell>
          <cell r="AI972">
            <v>42820</v>
          </cell>
          <cell r="AJ972">
            <v>11.5</v>
          </cell>
        </row>
        <row r="973">
          <cell r="A973" t="str">
            <v>2412</v>
          </cell>
          <cell r="B973" t="str">
            <v>241203501</v>
          </cell>
          <cell r="D973" t="str">
            <v>2412035</v>
          </cell>
          <cell r="E973" t="str">
            <v>2415</v>
          </cell>
          <cell r="F973" t="str">
            <v>24</v>
          </cell>
          <cell r="G973">
            <v>524.52810735000003</v>
          </cell>
          <cell r="H973">
            <v>536.46403792000001</v>
          </cell>
          <cell r="I973">
            <v>530.24108190000004</v>
          </cell>
          <cell r="J973">
            <v>36.274509799999997</v>
          </cell>
          <cell r="K973">
            <v>15.10917031</v>
          </cell>
          <cell r="L973">
            <v>8.3979590999999996</v>
          </cell>
          <cell r="M973">
            <v>10.80802954</v>
          </cell>
          <cell r="N973">
            <v>15.02646406</v>
          </cell>
          <cell r="O973">
            <v>50.307000000000002</v>
          </cell>
          <cell r="P973">
            <v>10.796714339999999</v>
          </cell>
          <cell r="Q973">
            <v>78.5</v>
          </cell>
          <cell r="R973">
            <v>34.03003519</v>
          </cell>
          <cell r="S973">
            <v>16.5</v>
          </cell>
          <cell r="T973">
            <v>10.796714339999999</v>
          </cell>
          <cell r="U973">
            <v>9.5027114299999997</v>
          </cell>
          <cell r="V973">
            <v>8.9816816399999997</v>
          </cell>
          <cell r="W973">
            <v>52.5</v>
          </cell>
          <cell r="X973">
            <v>80</v>
          </cell>
          <cell r="Y973">
            <v>34.1</v>
          </cell>
          <cell r="Z973">
            <v>38.700000000000003</v>
          </cell>
          <cell r="AA973">
            <v>23.2</v>
          </cell>
          <cell r="AB973">
            <v>9.6788428799999995</v>
          </cell>
          <cell r="AC973">
            <v>0</v>
          </cell>
          <cell r="AD973">
            <v>254.39</v>
          </cell>
          <cell r="AE973">
            <v>56.746640859999999</v>
          </cell>
          <cell r="AF973">
            <v>59.592026090000005</v>
          </cell>
          <cell r="AG973">
            <v>0.29878499653891372</v>
          </cell>
          <cell r="AH973">
            <v>8.6999999999999993</v>
          </cell>
          <cell r="AI973">
            <v>42820</v>
          </cell>
          <cell r="AJ973">
            <v>11.5</v>
          </cell>
        </row>
        <row r="974">
          <cell r="A974" t="str">
            <v>2412</v>
          </cell>
          <cell r="B974" t="str">
            <v>241204301</v>
          </cell>
          <cell r="D974" t="str">
            <v>2412043</v>
          </cell>
          <cell r="E974" t="str">
            <v>2415</v>
          </cell>
          <cell r="F974" t="str">
            <v>24</v>
          </cell>
          <cell r="G974">
            <v>524.52810735000003</v>
          </cell>
          <cell r="H974">
            <v>536.46403792000001</v>
          </cell>
          <cell r="I974">
            <v>530.24108190000004</v>
          </cell>
          <cell r="J974">
            <v>36.274509799999997</v>
          </cell>
          <cell r="K974">
            <v>15.10917031</v>
          </cell>
          <cell r="L974">
            <v>8.7554223800000006</v>
          </cell>
          <cell r="M974">
            <v>10.534812519999999</v>
          </cell>
          <cell r="N974">
            <v>15.02646406</v>
          </cell>
          <cell r="O974">
            <v>50.307000000000002</v>
          </cell>
          <cell r="P974">
            <v>10.5132803</v>
          </cell>
          <cell r="Q974">
            <v>78.5</v>
          </cell>
          <cell r="R974">
            <v>34.03003519</v>
          </cell>
          <cell r="S974">
            <v>16.5</v>
          </cell>
          <cell r="T974">
            <v>10.5132803</v>
          </cell>
          <cell r="U974">
            <v>8.9883211900000006</v>
          </cell>
          <cell r="V974">
            <v>8.9883211900000006</v>
          </cell>
          <cell r="W974">
            <v>52.5</v>
          </cell>
          <cell r="X974">
            <v>80</v>
          </cell>
          <cell r="Y974">
            <v>34.1</v>
          </cell>
          <cell r="Z974">
            <v>38.700000000000003</v>
          </cell>
          <cell r="AA974">
            <v>23.2</v>
          </cell>
          <cell r="AB974">
            <v>8.7910298600000001</v>
          </cell>
          <cell r="AC974">
            <v>0.26614764000000002</v>
          </cell>
          <cell r="AD974">
            <v>254.39</v>
          </cell>
          <cell r="AE974">
            <v>56.746640859999999</v>
          </cell>
          <cell r="AF974">
            <v>59.565411510000004</v>
          </cell>
          <cell r="AG974">
            <v>0.28624463024804569</v>
          </cell>
          <cell r="AH974">
            <v>8.6999999999999993</v>
          </cell>
          <cell r="AI974">
            <v>42820</v>
          </cell>
          <cell r="AJ974">
            <v>11.5</v>
          </cell>
        </row>
        <row r="975">
          <cell r="A975" t="str">
            <v>2412</v>
          </cell>
          <cell r="B975" t="str">
            <v>241204302</v>
          </cell>
          <cell r="D975" t="str">
            <v>2412043</v>
          </cell>
          <cell r="E975" t="str">
            <v>2415</v>
          </cell>
          <cell r="F975" t="str">
            <v>24</v>
          </cell>
          <cell r="G975">
            <v>524.52810735000003</v>
          </cell>
          <cell r="H975">
            <v>536.46403792000001</v>
          </cell>
          <cell r="I975">
            <v>530.24108190000004</v>
          </cell>
          <cell r="J975">
            <v>36.274509799999997</v>
          </cell>
          <cell r="K975">
            <v>15.10917031</v>
          </cell>
          <cell r="L975">
            <v>7.2392149700000008</v>
          </cell>
          <cell r="M975">
            <v>10.71918417</v>
          </cell>
          <cell r="N975">
            <v>15.02646406</v>
          </cell>
          <cell r="O975">
            <v>50.307000000000002</v>
          </cell>
          <cell r="P975">
            <v>10.556619700000001</v>
          </cell>
          <cell r="Q975">
            <v>78.5</v>
          </cell>
          <cell r="R975">
            <v>34.03003519</v>
          </cell>
          <cell r="S975">
            <v>16.5</v>
          </cell>
          <cell r="T975">
            <v>10.556619700000001</v>
          </cell>
          <cell r="U975">
            <v>7.2392149700000008</v>
          </cell>
          <cell r="V975">
            <v>7.2392149700000008</v>
          </cell>
          <cell r="W975">
            <v>52.5</v>
          </cell>
          <cell r="X975">
            <v>80</v>
          </cell>
          <cell r="Y975">
            <v>34.1</v>
          </cell>
          <cell r="Z975">
            <v>38.700000000000003</v>
          </cell>
          <cell r="AA975">
            <v>23.2</v>
          </cell>
          <cell r="AB975">
            <v>7.2392149700000008</v>
          </cell>
          <cell r="AC975">
            <v>1</v>
          </cell>
          <cell r="AD975">
            <v>254.39</v>
          </cell>
          <cell r="AE975">
            <v>56.746640859999999</v>
          </cell>
          <cell r="AF975">
            <v>59.527700000000003</v>
          </cell>
          <cell r="AG975">
            <v>0.31778140597221349</v>
          </cell>
          <cell r="AH975">
            <v>8.6999999999999993</v>
          </cell>
          <cell r="AI975">
            <v>42820</v>
          </cell>
          <cell r="AJ975">
            <v>11.5</v>
          </cell>
        </row>
        <row r="976">
          <cell r="A976" t="str">
            <v>2412</v>
          </cell>
          <cell r="B976" t="str">
            <v>241204501</v>
          </cell>
          <cell r="D976" t="str">
            <v>2412045</v>
          </cell>
          <cell r="E976" t="str">
            <v>2415</v>
          </cell>
          <cell r="F976" t="str">
            <v>24</v>
          </cell>
          <cell r="G976">
            <v>524.52810735000003</v>
          </cell>
          <cell r="H976">
            <v>536.46403792000001</v>
          </cell>
          <cell r="I976">
            <v>530.24108190000004</v>
          </cell>
          <cell r="J976">
            <v>36.274509799999997</v>
          </cell>
          <cell r="K976">
            <v>15.10917031</v>
          </cell>
          <cell r="L976">
            <v>9.2868383399999992</v>
          </cell>
          <cell r="M976">
            <v>10.580886380000001</v>
          </cell>
          <cell r="N976">
            <v>15.02646406</v>
          </cell>
          <cell r="O976">
            <v>50.307000000000002</v>
          </cell>
          <cell r="P976">
            <v>10.31586207</v>
          </cell>
          <cell r="Q976">
            <v>78.5</v>
          </cell>
          <cell r="R976">
            <v>34.03003519</v>
          </cell>
          <cell r="S976">
            <v>16.5</v>
          </cell>
          <cell r="T976">
            <v>10.31586207</v>
          </cell>
          <cell r="U976">
            <v>9.2868383399999992</v>
          </cell>
          <cell r="V976">
            <v>9.2868383399999992</v>
          </cell>
          <cell r="W976">
            <v>52.5</v>
          </cell>
          <cell r="X976">
            <v>80</v>
          </cell>
          <cell r="Y976">
            <v>34.1</v>
          </cell>
          <cell r="Z976">
            <v>38.700000000000003</v>
          </cell>
          <cell r="AA976">
            <v>23.2</v>
          </cell>
          <cell r="AB976">
            <v>9.2309270100000003</v>
          </cell>
          <cell r="AC976">
            <v>0</v>
          </cell>
          <cell r="AD976">
            <v>254.39</v>
          </cell>
          <cell r="AE976">
            <v>56.746640859999999</v>
          </cell>
          <cell r="AF976">
            <v>59.527700000000003</v>
          </cell>
          <cell r="AG976">
            <v>0.30206812108439951</v>
          </cell>
          <cell r="AH976">
            <v>8.6999999999999993</v>
          </cell>
          <cell r="AI976">
            <v>42820</v>
          </cell>
          <cell r="AJ976">
            <v>11.5</v>
          </cell>
        </row>
        <row r="977">
          <cell r="A977" t="str">
            <v>2412</v>
          </cell>
          <cell r="B977" t="str">
            <v>241205501</v>
          </cell>
          <cell r="D977" t="str">
            <v>2412055</v>
          </cell>
          <cell r="E977" t="str">
            <v>2415</v>
          </cell>
          <cell r="F977" t="str">
            <v>24</v>
          </cell>
          <cell r="G977">
            <v>524.52810735000003</v>
          </cell>
          <cell r="H977">
            <v>536.46403792000001</v>
          </cell>
          <cell r="I977">
            <v>530.24108190000004</v>
          </cell>
          <cell r="J977">
            <v>36.274509799999997</v>
          </cell>
          <cell r="K977">
            <v>15.10917031</v>
          </cell>
          <cell r="L977">
            <v>7.1577354800000013</v>
          </cell>
          <cell r="M977">
            <v>9.4334839200000005</v>
          </cell>
          <cell r="N977">
            <v>15.02646406</v>
          </cell>
          <cell r="O977">
            <v>50.307000000000002</v>
          </cell>
          <cell r="P977">
            <v>9.4334839200000005</v>
          </cell>
          <cell r="Q977">
            <v>78.5</v>
          </cell>
          <cell r="R977">
            <v>34.03003519</v>
          </cell>
          <cell r="S977">
            <v>16.5</v>
          </cell>
          <cell r="T977">
            <v>9.4334839200000005</v>
          </cell>
          <cell r="U977">
            <v>9.41344447</v>
          </cell>
          <cell r="V977">
            <v>7.3297496899999999</v>
          </cell>
          <cell r="W977">
            <v>52.5</v>
          </cell>
          <cell r="X977">
            <v>80</v>
          </cell>
          <cell r="Y977">
            <v>34.1</v>
          </cell>
          <cell r="Z977">
            <v>38.700000000000003</v>
          </cell>
          <cell r="AA977">
            <v>23.2</v>
          </cell>
          <cell r="AB977">
            <v>9.1376621500000006</v>
          </cell>
          <cell r="AC977">
            <v>0.10226022999999999</v>
          </cell>
          <cell r="AD977">
            <v>254.39</v>
          </cell>
          <cell r="AE977">
            <v>56.746640859999999</v>
          </cell>
          <cell r="AF977">
            <v>59.527700000000003</v>
          </cell>
          <cell r="AG977">
            <v>0.29211704126660454</v>
          </cell>
          <cell r="AH977">
            <v>8.6999999999999993</v>
          </cell>
          <cell r="AI977">
            <v>42820</v>
          </cell>
          <cell r="AJ977">
            <v>11.5</v>
          </cell>
        </row>
        <row r="978">
          <cell r="A978" t="str">
            <v>2412</v>
          </cell>
          <cell r="B978" t="str">
            <v>241206001</v>
          </cell>
          <cell r="D978" t="str">
            <v>2412060</v>
          </cell>
          <cell r="E978" t="str">
            <v>2415</v>
          </cell>
          <cell r="F978" t="str">
            <v>24</v>
          </cell>
          <cell r="G978">
            <v>524.52810735000003</v>
          </cell>
          <cell r="H978">
            <v>536.46403792000001</v>
          </cell>
          <cell r="I978">
            <v>530.24108190000004</v>
          </cell>
          <cell r="J978">
            <v>36.274509799999997</v>
          </cell>
          <cell r="K978">
            <v>15.10917031</v>
          </cell>
          <cell r="L978">
            <v>8.5771587700000005</v>
          </cell>
          <cell r="M978">
            <v>9.7360152000000006</v>
          </cell>
          <cell r="N978">
            <v>15.02646406</v>
          </cell>
          <cell r="O978">
            <v>50.307000000000002</v>
          </cell>
          <cell r="P978">
            <v>9.6821548600000007</v>
          </cell>
          <cell r="Q978">
            <v>78.5</v>
          </cell>
          <cell r="R978">
            <v>34.03003519</v>
          </cell>
          <cell r="S978">
            <v>16.5</v>
          </cell>
          <cell r="T978">
            <v>9.6883741699999995</v>
          </cell>
          <cell r="U978">
            <v>9.3219711899999993</v>
          </cell>
          <cell r="V978">
            <v>8.5686464699999991</v>
          </cell>
          <cell r="W978">
            <v>52.5</v>
          </cell>
          <cell r="X978">
            <v>80</v>
          </cell>
          <cell r="Y978">
            <v>34.1</v>
          </cell>
          <cell r="Z978">
            <v>38.700000000000003</v>
          </cell>
          <cell r="AA978">
            <v>23.2</v>
          </cell>
          <cell r="AB978">
            <v>9.32089736</v>
          </cell>
          <cell r="AC978">
            <v>0.37580192000000001</v>
          </cell>
          <cell r="AD978">
            <v>254.39</v>
          </cell>
          <cell r="AE978">
            <v>56.746640859999999</v>
          </cell>
          <cell r="AF978">
            <v>59.527700000000003</v>
          </cell>
          <cell r="AG978">
            <v>0.33613110669612062</v>
          </cell>
          <cell r="AH978">
            <v>8.6999999999999993</v>
          </cell>
          <cell r="AI978">
            <v>42820</v>
          </cell>
          <cell r="AJ978">
            <v>11.5</v>
          </cell>
        </row>
        <row r="979">
          <cell r="A979" t="str">
            <v>2412</v>
          </cell>
          <cell r="B979" t="str">
            <v>241206501</v>
          </cell>
          <cell r="D979" t="str">
            <v>2412065</v>
          </cell>
          <cell r="E979" t="str">
            <v>2415</v>
          </cell>
          <cell r="F979" t="str">
            <v>24</v>
          </cell>
          <cell r="G979">
            <v>524.52810735000003</v>
          </cell>
          <cell r="H979">
            <v>536.46403792000001</v>
          </cell>
          <cell r="I979">
            <v>530.24108190000004</v>
          </cell>
          <cell r="J979">
            <v>36.274509799999997</v>
          </cell>
          <cell r="K979">
            <v>15.10917031</v>
          </cell>
          <cell r="L979">
            <v>8.2469580300000001</v>
          </cell>
          <cell r="M979">
            <v>9.7204057099999996</v>
          </cell>
          <cell r="N979">
            <v>15.02646406</v>
          </cell>
          <cell r="O979">
            <v>50.307000000000002</v>
          </cell>
          <cell r="P979">
            <v>9.58809164</v>
          </cell>
          <cell r="Q979">
            <v>78.5</v>
          </cell>
          <cell r="R979">
            <v>34.03003519</v>
          </cell>
          <cell r="S979">
            <v>16.5</v>
          </cell>
          <cell r="T979">
            <v>9.59226387</v>
          </cell>
          <cell r="U979">
            <v>9.3245615199999996</v>
          </cell>
          <cell r="V979">
            <v>8.1758290099999993</v>
          </cell>
          <cell r="W979">
            <v>52.5</v>
          </cell>
          <cell r="X979">
            <v>80</v>
          </cell>
          <cell r="Y979">
            <v>34.1</v>
          </cell>
          <cell r="Z979">
            <v>38.700000000000003</v>
          </cell>
          <cell r="AA979">
            <v>23.2</v>
          </cell>
          <cell r="AB979">
            <v>9.53351024</v>
          </cell>
          <cell r="AC979">
            <v>8.7974449999999996E-2</v>
          </cell>
          <cell r="AD979">
            <v>254.39</v>
          </cell>
          <cell r="AE979">
            <v>56.746640859999999</v>
          </cell>
          <cell r="AF979">
            <v>59.527700000000003</v>
          </cell>
          <cell r="AG979">
            <v>0.30018078264831516</v>
          </cell>
          <cell r="AH979">
            <v>8.6999999999999993</v>
          </cell>
          <cell r="AI979">
            <v>42820</v>
          </cell>
          <cell r="AJ979">
            <v>11.5</v>
          </cell>
        </row>
        <row r="980">
          <cell r="A980" t="str">
            <v>2412</v>
          </cell>
          <cell r="B980" t="str">
            <v>241207201</v>
          </cell>
          <cell r="C980" t="str">
            <v>405</v>
          </cell>
          <cell r="D980" t="str">
            <v>2412072</v>
          </cell>
          <cell r="E980" t="str">
            <v>2415</v>
          </cell>
          <cell r="F980" t="str">
            <v>24</v>
          </cell>
          <cell r="G980">
            <v>524.52810735000003</v>
          </cell>
          <cell r="H980">
            <v>536.46403792000001</v>
          </cell>
          <cell r="I980">
            <v>530.24108190000004</v>
          </cell>
          <cell r="J980">
            <v>36.274509799999997</v>
          </cell>
          <cell r="K980">
            <v>15.10917031</v>
          </cell>
          <cell r="L980">
            <v>8.0709060899999994</v>
          </cell>
          <cell r="M980">
            <v>8.4076015099999992</v>
          </cell>
          <cell r="N980">
            <v>15.02646406</v>
          </cell>
          <cell r="O980">
            <v>50.307000000000002</v>
          </cell>
          <cell r="P980">
            <v>8.5039052999999996</v>
          </cell>
          <cell r="Q980">
            <v>78.5</v>
          </cell>
          <cell r="R980">
            <v>34.03003519</v>
          </cell>
          <cell r="S980">
            <v>16.5</v>
          </cell>
          <cell r="T980">
            <v>8.3445050799999994</v>
          </cell>
          <cell r="U980">
            <v>7.726212649999999</v>
          </cell>
          <cell r="V980">
            <v>7.9871847499999999</v>
          </cell>
          <cell r="W980">
            <v>52.5</v>
          </cell>
          <cell r="X980">
            <v>80</v>
          </cell>
          <cell r="Y980">
            <v>34.1</v>
          </cell>
          <cell r="Z980">
            <v>38.700000000000003</v>
          </cell>
          <cell r="AA980">
            <v>23.2</v>
          </cell>
          <cell r="AB980">
            <v>8.1083222900000003</v>
          </cell>
          <cell r="AC980">
            <v>0.99666547000000016</v>
          </cell>
          <cell r="AD980">
            <v>254.39</v>
          </cell>
          <cell r="AE980">
            <v>56.746640859999999</v>
          </cell>
          <cell r="AF980">
            <v>59.527700000000003</v>
          </cell>
          <cell r="AG980">
            <v>0.29433358819408773</v>
          </cell>
          <cell r="AH980">
            <v>8.6999999999999993</v>
          </cell>
          <cell r="AI980">
            <v>42820</v>
          </cell>
          <cell r="AJ980">
            <v>11.5</v>
          </cell>
        </row>
        <row r="981">
          <cell r="A981" t="str">
            <v>2412</v>
          </cell>
          <cell r="B981" t="str">
            <v>241207202</v>
          </cell>
          <cell r="C981" t="str">
            <v>405</v>
          </cell>
          <cell r="D981" t="str">
            <v>2412072</v>
          </cell>
          <cell r="E981" t="str">
            <v>2415</v>
          </cell>
          <cell r="F981" t="str">
            <v>24</v>
          </cell>
          <cell r="G981">
            <v>524.52810735000003</v>
          </cell>
          <cell r="H981">
            <v>536.46403792000001</v>
          </cell>
          <cell r="I981">
            <v>530.24108190000004</v>
          </cell>
          <cell r="J981">
            <v>36.274509799999997</v>
          </cell>
          <cell r="K981">
            <v>15.10917031</v>
          </cell>
          <cell r="L981">
            <v>7.33432935</v>
          </cell>
          <cell r="M981">
            <v>7.7270944799999999</v>
          </cell>
          <cell r="N981">
            <v>15.02646406</v>
          </cell>
          <cell r="O981">
            <v>50.307000000000002</v>
          </cell>
          <cell r="P981">
            <v>7.9244341800000004</v>
          </cell>
          <cell r="Q981">
            <v>78.5</v>
          </cell>
          <cell r="R981">
            <v>34.03003519</v>
          </cell>
          <cell r="S981">
            <v>16.5</v>
          </cell>
          <cell r="T981">
            <v>7.5750716999999996</v>
          </cell>
          <cell r="U981">
            <v>7.3588308999999992</v>
          </cell>
          <cell r="V981">
            <v>7.1739583199999997</v>
          </cell>
          <cell r="W981">
            <v>52.5</v>
          </cell>
          <cell r="X981">
            <v>80</v>
          </cell>
          <cell r="Y981">
            <v>34.1</v>
          </cell>
          <cell r="Z981">
            <v>38.700000000000003</v>
          </cell>
          <cell r="AA981">
            <v>23.2</v>
          </cell>
          <cell r="AB981">
            <v>7.261225089999999</v>
          </cell>
          <cell r="AC981">
            <v>1</v>
          </cell>
          <cell r="AD981">
            <v>254.39</v>
          </cell>
          <cell r="AE981">
            <v>56.746640859999999</v>
          </cell>
          <cell r="AF981">
            <v>59.527700000000003</v>
          </cell>
          <cell r="AG981">
            <v>0.28759043315497901</v>
          </cell>
          <cell r="AH981">
            <v>8.6999999999999993</v>
          </cell>
          <cell r="AI981">
            <v>42820</v>
          </cell>
          <cell r="AJ981">
            <v>11.5</v>
          </cell>
        </row>
        <row r="982">
          <cell r="A982" t="str">
            <v>2412</v>
          </cell>
          <cell r="B982" t="str">
            <v>241208001</v>
          </cell>
          <cell r="C982" t="str">
            <v>405</v>
          </cell>
          <cell r="D982" t="str">
            <v>2412080</v>
          </cell>
          <cell r="E982" t="str">
            <v>2415</v>
          </cell>
          <cell r="F982" t="str">
            <v>24</v>
          </cell>
          <cell r="G982">
            <v>524.52810735000003</v>
          </cell>
          <cell r="H982">
            <v>536.46403792000001</v>
          </cell>
          <cell r="I982">
            <v>530.24108190000004</v>
          </cell>
          <cell r="J982">
            <v>36.274509799999997</v>
          </cell>
          <cell r="K982">
            <v>15.10917031</v>
          </cell>
          <cell r="L982">
            <v>8.4902330100000007</v>
          </cell>
          <cell r="M982">
            <v>9.1764732999999996</v>
          </cell>
          <cell r="N982">
            <v>15.02646406</v>
          </cell>
          <cell r="O982">
            <v>50.307000000000002</v>
          </cell>
          <cell r="P982">
            <v>9.2398020800000005</v>
          </cell>
          <cell r="Q982">
            <v>78.5</v>
          </cell>
          <cell r="R982">
            <v>34.03003519</v>
          </cell>
          <cell r="S982">
            <v>16.5</v>
          </cell>
          <cell r="T982">
            <v>9.0762373899999993</v>
          </cell>
          <cell r="U982">
            <v>8.7387354599999991</v>
          </cell>
          <cell r="V982">
            <v>9.0259366500000002</v>
          </cell>
          <cell r="W982">
            <v>52.5</v>
          </cell>
          <cell r="X982">
            <v>80</v>
          </cell>
          <cell r="Y982">
            <v>34.1</v>
          </cell>
          <cell r="Z982">
            <v>38.700000000000003</v>
          </cell>
          <cell r="AA982">
            <v>23.2</v>
          </cell>
          <cell r="AB982">
            <v>9.1160296899999995</v>
          </cell>
          <cell r="AC982">
            <v>1</v>
          </cell>
          <cell r="AD982">
            <v>254.39</v>
          </cell>
          <cell r="AE982">
            <v>56.746640859999999</v>
          </cell>
          <cell r="AF982">
            <v>59.527700000000003</v>
          </cell>
          <cell r="AG982">
            <v>0.29242465892036784</v>
          </cell>
          <cell r="AH982">
            <v>8.6999999999999993</v>
          </cell>
          <cell r="AI982">
            <v>42820</v>
          </cell>
          <cell r="AJ982">
            <v>11.5</v>
          </cell>
        </row>
        <row r="983">
          <cell r="A983" t="str">
            <v>2413</v>
          </cell>
          <cell r="B983" t="str">
            <v>241300501</v>
          </cell>
          <cell r="D983" t="str">
            <v>2413005</v>
          </cell>
          <cell r="E983" t="str">
            <v>2415</v>
          </cell>
          <cell r="F983" t="str">
            <v>24</v>
          </cell>
          <cell r="G983">
            <v>524.52810735000003</v>
          </cell>
          <cell r="H983">
            <v>536.46403792000001</v>
          </cell>
          <cell r="I983">
            <v>530.24108190000004</v>
          </cell>
          <cell r="J983">
            <v>36.274509799999997</v>
          </cell>
          <cell r="K983">
            <v>15.10917031</v>
          </cell>
          <cell r="L983">
            <v>8.4902330100000007</v>
          </cell>
          <cell r="M983">
            <v>10.7809335</v>
          </cell>
          <cell r="N983">
            <v>15.02646406</v>
          </cell>
          <cell r="O983">
            <v>50.307000000000002</v>
          </cell>
          <cell r="P983">
            <v>10.289396</v>
          </cell>
          <cell r="Q983">
            <v>78.5</v>
          </cell>
          <cell r="R983">
            <v>34.03003519</v>
          </cell>
          <cell r="S983">
            <v>16.5</v>
          </cell>
          <cell r="T983">
            <v>10.78390237</v>
          </cell>
          <cell r="U983">
            <v>8.3475904100000005</v>
          </cell>
          <cell r="V983">
            <v>8.3966062299999997</v>
          </cell>
          <cell r="W983">
            <v>52.5</v>
          </cell>
          <cell r="X983">
            <v>80</v>
          </cell>
          <cell r="Y983">
            <v>34.1</v>
          </cell>
          <cell r="Z983">
            <v>38.700000000000003</v>
          </cell>
          <cell r="AA983">
            <v>23.2</v>
          </cell>
          <cell r="AB983">
            <v>9.7748015400000003</v>
          </cell>
          <cell r="AC983">
            <v>0.91841879999999987</v>
          </cell>
          <cell r="AD983">
            <v>254.39</v>
          </cell>
          <cell r="AE983">
            <v>56.746640859999999</v>
          </cell>
          <cell r="AF983">
            <v>63.778889550000009</v>
          </cell>
          <cell r="AG983">
            <v>0.30898491308200332</v>
          </cell>
          <cell r="AH983">
            <v>8.6999999999999993</v>
          </cell>
          <cell r="AI983">
            <v>42820</v>
          </cell>
          <cell r="AJ983">
            <v>11.5</v>
          </cell>
        </row>
        <row r="984">
          <cell r="A984" t="str">
            <v>2413</v>
          </cell>
          <cell r="B984" t="str">
            <v>241301001</v>
          </cell>
          <cell r="D984" t="str">
            <v>2413010</v>
          </cell>
          <cell r="E984" t="str">
            <v>2415</v>
          </cell>
          <cell r="F984" t="str">
            <v>24</v>
          </cell>
          <cell r="G984">
            <v>524.52810735000003</v>
          </cell>
          <cell r="H984">
            <v>536.46403792000001</v>
          </cell>
          <cell r="I984">
            <v>530.24108190000004</v>
          </cell>
          <cell r="J984">
            <v>36.274509799999997</v>
          </cell>
          <cell r="K984">
            <v>15.10917031</v>
          </cell>
          <cell r="L984">
            <v>9.4964211600000006</v>
          </cell>
          <cell r="M984">
            <v>10.57615137</v>
          </cell>
          <cell r="N984">
            <v>15.02646406</v>
          </cell>
          <cell r="O984">
            <v>50.307000000000002</v>
          </cell>
          <cell r="P984">
            <v>10.560929829999999</v>
          </cell>
          <cell r="Q984">
            <v>78.5</v>
          </cell>
          <cell r="R984">
            <v>34.03003519</v>
          </cell>
          <cell r="S984">
            <v>16.5</v>
          </cell>
          <cell r="T984">
            <v>9.7171579700000006</v>
          </cell>
          <cell r="U984">
            <v>9.5869944</v>
          </cell>
          <cell r="V984">
            <v>8.6063023699999999</v>
          </cell>
          <cell r="W984">
            <v>52.5</v>
          </cell>
          <cell r="X984">
            <v>80</v>
          </cell>
          <cell r="Y984">
            <v>34.1</v>
          </cell>
          <cell r="Z984">
            <v>38.700000000000003</v>
          </cell>
          <cell r="AA984">
            <v>23.2</v>
          </cell>
          <cell r="AB984">
            <v>9.6766496899999996</v>
          </cell>
          <cell r="AC984">
            <v>0</v>
          </cell>
          <cell r="AD984">
            <v>254.39</v>
          </cell>
          <cell r="AE984">
            <v>56.746640859999999</v>
          </cell>
          <cell r="AF984">
            <v>64.011799580000002</v>
          </cell>
          <cell r="AG984">
            <v>0.27941078979020573</v>
          </cell>
          <cell r="AH984">
            <v>8.6999999999999993</v>
          </cell>
          <cell r="AI984">
            <v>42820</v>
          </cell>
          <cell r="AJ984">
            <v>11.5</v>
          </cell>
        </row>
        <row r="985">
          <cell r="A985" t="str">
            <v>2413</v>
          </cell>
          <cell r="B985" t="str">
            <v>241301501</v>
          </cell>
          <cell r="D985" t="str">
            <v>2413015</v>
          </cell>
          <cell r="E985" t="str">
            <v>2415</v>
          </cell>
          <cell r="F985" t="str">
            <v>24</v>
          </cell>
          <cell r="G985">
            <v>524.52810735000003</v>
          </cell>
          <cell r="H985">
            <v>536.46403792000001</v>
          </cell>
          <cell r="I985">
            <v>530.24108190000004</v>
          </cell>
          <cell r="J985">
            <v>36.274509799999997</v>
          </cell>
          <cell r="K985">
            <v>15.10917031</v>
          </cell>
          <cell r="L985">
            <v>8.6070338999999993</v>
          </cell>
          <cell r="M985">
            <v>10.81977828</v>
          </cell>
          <cell r="N985">
            <v>15.02646406</v>
          </cell>
          <cell r="O985">
            <v>50.307000000000002</v>
          </cell>
          <cell r="P985">
            <v>10.81977828</v>
          </cell>
          <cell r="Q985">
            <v>78.5</v>
          </cell>
          <cell r="R985">
            <v>34.03003519</v>
          </cell>
          <cell r="S985">
            <v>16.5</v>
          </cell>
          <cell r="T985">
            <v>10.0856841</v>
          </cell>
          <cell r="U985">
            <v>9.5738717599999994</v>
          </cell>
          <cell r="V985">
            <v>8.6070338999999993</v>
          </cell>
          <cell r="W985">
            <v>52.5</v>
          </cell>
          <cell r="X985">
            <v>80</v>
          </cell>
          <cell r="Y985">
            <v>34.1</v>
          </cell>
          <cell r="Z985">
            <v>38.700000000000003</v>
          </cell>
          <cell r="AA985">
            <v>23.2</v>
          </cell>
          <cell r="AB985">
            <v>9.7468922199999994</v>
          </cell>
          <cell r="AC985">
            <v>0</v>
          </cell>
          <cell r="AD985">
            <v>254.39</v>
          </cell>
          <cell r="AE985">
            <v>56.746640859999999</v>
          </cell>
          <cell r="AF985">
            <v>63.763199999999998</v>
          </cell>
          <cell r="AG985">
            <v>0.2462857160408789</v>
          </cell>
          <cell r="AH985">
            <v>8.6999999999999993</v>
          </cell>
          <cell r="AI985">
            <v>42820</v>
          </cell>
          <cell r="AJ985">
            <v>11.5</v>
          </cell>
        </row>
        <row r="986">
          <cell r="A986" t="str">
            <v>2413</v>
          </cell>
          <cell r="B986" t="str">
            <v>241302001</v>
          </cell>
          <cell r="D986" t="str">
            <v>2413020</v>
          </cell>
          <cell r="E986" t="str">
            <v>2415</v>
          </cell>
          <cell r="F986" t="str">
            <v>24</v>
          </cell>
          <cell r="G986">
            <v>524.52810735000003</v>
          </cell>
          <cell r="H986">
            <v>536.46403792000001</v>
          </cell>
          <cell r="I986">
            <v>530.24108190000004</v>
          </cell>
          <cell r="J986">
            <v>36.274509799999997</v>
          </cell>
          <cell r="K986">
            <v>15.10917031</v>
          </cell>
          <cell r="L986">
            <v>8.3414102099999994</v>
          </cell>
          <cell r="M986">
            <v>10.81977828</v>
          </cell>
          <cell r="N986">
            <v>15.02646406</v>
          </cell>
          <cell r="O986">
            <v>50.307000000000002</v>
          </cell>
          <cell r="P986">
            <v>10.81977828</v>
          </cell>
          <cell r="Q986">
            <v>78.5</v>
          </cell>
          <cell r="R986">
            <v>34.03003519</v>
          </cell>
          <cell r="S986">
            <v>16.5</v>
          </cell>
          <cell r="T986">
            <v>9.8277397799999999</v>
          </cell>
          <cell r="U986">
            <v>9.8019530400000008</v>
          </cell>
          <cell r="V986">
            <v>9.4294758999999999</v>
          </cell>
          <cell r="W986">
            <v>52.5</v>
          </cell>
          <cell r="X986">
            <v>80</v>
          </cell>
          <cell r="Y986">
            <v>34.1</v>
          </cell>
          <cell r="Z986">
            <v>38.700000000000003</v>
          </cell>
          <cell r="AA986">
            <v>23.2</v>
          </cell>
          <cell r="AB986">
            <v>9.8553471800000008</v>
          </cell>
          <cell r="AC986">
            <v>1.226264E-2</v>
          </cell>
          <cell r="AD986">
            <v>254.39</v>
          </cell>
          <cell r="AE986">
            <v>56.746640859999999</v>
          </cell>
          <cell r="AF986">
            <v>63.763199999999998</v>
          </cell>
          <cell r="AG986">
            <v>0.28451054013342475</v>
          </cell>
          <cell r="AH986">
            <v>8.6999999999999993</v>
          </cell>
          <cell r="AI986">
            <v>42820</v>
          </cell>
          <cell r="AJ986">
            <v>11.5</v>
          </cell>
        </row>
        <row r="987">
          <cell r="A987" t="str">
            <v>2413</v>
          </cell>
          <cell r="B987" t="str">
            <v>241302501</v>
          </cell>
          <cell r="D987" t="str">
            <v>2413025</v>
          </cell>
          <cell r="E987" t="str">
            <v>2415</v>
          </cell>
          <cell r="F987" t="str">
            <v>24</v>
          </cell>
          <cell r="G987">
            <v>524.52810735000003</v>
          </cell>
          <cell r="H987">
            <v>536.46403792000001</v>
          </cell>
          <cell r="I987">
            <v>530.24108190000004</v>
          </cell>
          <cell r="J987">
            <v>36.274509799999997</v>
          </cell>
          <cell r="K987">
            <v>15.10917031</v>
          </cell>
          <cell r="L987">
            <v>8.8243837299999992</v>
          </cell>
          <cell r="M987">
            <v>11.050604249999999</v>
          </cell>
          <cell r="N987">
            <v>15.02646406</v>
          </cell>
          <cell r="O987">
            <v>50.307000000000002</v>
          </cell>
          <cell r="P987">
            <v>11.033097740000001</v>
          </cell>
          <cell r="Q987">
            <v>78.5</v>
          </cell>
          <cell r="R987">
            <v>34.03003519</v>
          </cell>
          <cell r="S987">
            <v>16.5</v>
          </cell>
          <cell r="T987">
            <v>10.10972907</v>
          </cell>
          <cell r="U987">
            <v>9.53791601</v>
          </cell>
          <cell r="V987">
            <v>8.83171192</v>
          </cell>
          <cell r="W987">
            <v>52.5</v>
          </cell>
          <cell r="X987">
            <v>80</v>
          </cell>
          <cell r="Y987">
            <v>34.1</v>
          </cell>
          <cell r="Z987">
            <v>38.700000000000003</v>
          </cell>
          <cell r="AA987">
            <v>23.2</v>
          </cell>
          <cell r="AB987">
            <v>10.64606755</v>
          </cell>
          <cell r="AC987">
            <v>0.55577637999999996</v>
          </cell>
          <cell r="AD987">
            <v>254.39</v>
          </cell>
          <cell r="AE987">
            <v>56.746640859999999</v>
          </cell>
          <cell r="AF987">
            <v>63.763199999999998</v>
          </cell>
          <cell r="AG987">
            <v>0.24559370672068354</v>
          </cell>
          <cell r="AH987">
            <v>8.6999999999999993</v>
          </cell>
          <cell r="AI987">
            <v>42820</v>
          </cell>
          <cell r="AJ987">
            <v>11.5</v>
          </cell>
        </row>
        <row r="988">
          <cell r="A988" t="str">
            <v>2413</v>
          </cell>
          <cell r="B988" t="str">
            <v>241303001</v>
          </cell>
          <cell r="D988" t="str">
            <v>2413030</v>
          </cell>
          <cell r="E988" t="str">
            <v>2415</v>
          </cell>
          <cell r="F988" t="str">
            <v>24</v>
          </cell>
          <cell r="G988">
            <v>524.52810735000003</v>
          </cell>
          <cell r="H988">
            <v>536.46403792000001</v>
          </cell>
          <cell r="I988">
            <v>530.24108190000004</v>
          </cell>
          <cell r="J988">
            <v>36.274509799999997</v>
          </cell>
          <cell r="K988">
            <v>15.10917031</v>
          </cell>
          <cell r="L988">
            <v>8.5733844700000006</v>
          </cell>
          <cell r="M988">
            <v>10.8732053</v>
          </cell>
          <cell r="N988">
            <v>15.02646406</v>
          </cell>
          <cell r="O988">
            <v>50.307000000000002</v>
          </cell>
          <cell r="P988">
            <v>10.81977828</v>
          </cell>
          <cell r="Q988">
            <v>78.5</v>
          </cell>
          <cell r="R988">
            <v>34.03003519</v>
          </cell>
          <cell r="S988">
            <v>16.5</v>
          </cell>
          <cell r="T988">
            <v>10.71154699</v>
          </cell>
          <cell r="U988">
            <v>8.5348366299999991</v>
          </cell>
          <cell r="V988">
            <v>8.5733844700000006</v>
          </cell>
          <cell r="W988">
            <v>52.5</v>
          </cell>
          <cell r="X988">
            <v>80</v>
          </cell>
          <cell r="Y988">
            <v>34.1</v>
          </cell>
          <cell r="Z988">
            <v>38.700000000000003</v>
          </cell>
          <cell r="AA988">
            <v>23.2</v>
          </cell>
          <cell r="AB988">
            <v>9.5696219199999994</v>
          </cell>
          <cell r="AC988">
            <v>0</v>
          </cell>
          <cell r="AD988">
            <v>254.39</v>
          </cell>
          <cell r="AE988">
            <v>56.746640859999999</v>
          </cell>
          <cell r="AF988">
            <v>63.763199999999998</v>
          </cell>
          <cell r="AG988">
            <v>0.27894713112326086</v>
          </cell>
          <cell r="AH988">
            <v>8.6999999999999993</v>
          </cell>
          <cell r="AI988">
            <v>42820</v>
          </cell>
          <cell r="AJ988">
            <v>11.5</v>
          </cell>
        </row>
        <row r="989">
          <cell r="A989" t="str">
            <v>2413</v>
          </cell>
          <cell r="B989" t="str">
            <v>241303501</v>
          </cell>
          <cell r="D989" t="str">
            <v>2413035</v>
          </cell>
          <cell r="E989" t="str">
            <v>2415</v>
          </cell>
          <cell r="F989" t="str">
            <v>24</v>
          </cell>
          <cell r="G989">
            <v>524.52810735000003</v>
          </cell>
          <cell r="H989">
            <v>536.46403792000001</v>
          </cell>
          <cell r="I989">
            <v>530.24108190000004</v>
          </cell>
          <cell r="J989">
            <v>36.274509799999997</v>
          </cell>
          <cell r="K989">
            <v>15.10917031</v>
          </cell>
          <cell r="L989">
            <v>8.3456928700000006</v>
          </cell>
          <cell r="M989">
            <v>10.81977828</v>
          </cell>
          <cell r="N989">
            <v>15.02646406</v>
          </cell>
          <cell r="O989">
            <v>50.307000000000002</v>
          </cell>
          <cell r="P989">
            <v>10.81977828</v>
          </cell>
          <cell r="Q989">
            <v>78.5</v>
          </cell>
          <cell r="R989">
            <v>34.03003519</v>
          </cell>
          <cell r="S989">
            <v>16.5</v>
          </cell>
          <cell r="T989">
            <v>10.81977828</v>
          </cell>
          <cell r="U989">
            <v>8.3873122700000007</v>
          </cell>
          <cell r="V989">
            <v>8.3456928700000006</v>
          </cell>
          <cell r="W989">
            <v>52.5</v>
          </cell>
          <cell r="X989">
            <v>80</v>
          </cell>
          <cell r="Y989">
            <v>34.1</v>
          </cell>
          <cell r="Z989">
            <v>38.700000000000003</v>
          </cell>
          <cell r="AA989">
            <v>23.2</v>
          </cell>
          <cell r="AB989">
            <v>8.2524460899999994</v>
          </cell>
          <cell r="AC989">
            <v>0.95800044999999989</v>
          </cell>
          <cell r="AD989">
            <v>254.39</v>
          </cell>
          <cell r="AE989">
            <v>56.746640859999999</v>
          </cell>
          <cell r="AF989">
            <v>63.763199999999998</v>
          </cell>
          <cell r="AG989">
            <v>0.27766496367603061</v>
          </cell>
          <cell r="AH989">
            <v>8.6999999999999993</v>
          </cell>
          <cell r="AI989">
            <v>42820</v>
          </cell>
          <cell r="AJ989">
            <v>11.5</v>
          </cell>
        </row>
        <row r="990">
          <cell r="A990" t="str">
            <v>2413</v>
          </cell>
          <cell r="B990" t="str">
            <v>241304001</v>
          </cell>
          <cell r="D990" t="str">
            <v>2413040</v>
          </cell>
          <cell r="E990" t="str">
            <v>2415</v>
          </cell>
          <cell r="F990" t="str">
            <v>24</v>
          </cell>
          <cell r="G990">
            <v>524.52810735000003</v>
          </cell>
          <cell r="H990">
            <v>536.46403792000001</v>
          </cell>
          <cell r="I990">
            <v>530.24108190000004</v>
          </cell>
          <cell r="J990">
            <v>36.274509799999997</v>
          </cell>
          <cell r="K990">
            <v>15.10917031</v>
          </cell>
          <cell r="L990">
            <v>8.3783907899999992</v>
          </cell>
          <cell r="M990">
            <v>10.86875891</v>
          </cell>
          <cell r="N990">
            <v>15.02646406</v>
          </cell>
          <cell r="O990">
            <v>50.307000000000002</v>
          </cell>
          <cell r="P990">
            <v>10.86366119</v>
          </cell>
          <cell r="Q990">
            <v>78.5</v>
          </cell>
          <cell r="R990">
            <v>34.03003519</v>
          </cell>
          <cell r="S990">
            <v>16.5</v>
          </cell>
          <cell r="T990">
            <v>10.86875891</v>
          </cell>
          <cell r="U990">
            <v>9.1264151400000006</v>
          </cell>
          <cell r="V990">
            <v>8.8904105500000004</v>
          </cell>
          <cell r="W990">
            <v>52.5</v>
          </cell>
          <cell r="X990">
            <v>80</v>
          </cell>
          <cell r="Y990">
            <v>34.1</v>
          </cell>
          <cell r="Z990">
            <v>38.700000000000003</v>
          </cell>
          <cell r="AA990">
            <v>23.2</v>
          </cell>
          <cell r="AB990">
            <v>9.1387369500000002</v>
          </cell>
          <cell r="AC990">
            <v>0.69585324000000004</v>
          </cell>
          <cell r="AD990">
            <v>254.39</v>
          </cell>
          <cell r="AE990">
            <v>56.746640859999999</v>
          </cell>
          <cell r="AF990">
            <v>63.763199999999998</v>
          </cell>
          <cell r="AG990">
            <v>0.29974260720846913</v>
          </cell>
          <cell r="AH990">
            <v>8.6999999999999993</v>
          </cell>
          <cell r="AI990">
            <v>42820</v>
          </cell>
          <cell r="AJ990">
            <v>11.5</v>
          </cell>
        </row>
        <row r="991">
          <cell r="A991" t="str">
            <v>2413</v>
          </cell>
          <cell r="B991" t="str">
            <v>241304501</v>
          </cell>
          <cell r="D991" t="str">
            <v>2413045</v>
          </cell>
          <cell r="E991" t="str">
            <v>2415</v>
          </cell>
          <cell r="F991" t="str">
            <v>24</v>
          </cell>
          <cell r="G991">
            <v>524.52810735000003</v>
          </cell>
          <cell r="H991">
            <v>536.46403792000001</v>
          </cell>
          <cell r="I991">
            <v>530.24108190000004</v>
          </cell>
          <cell r="J991">
            <v>36.274509799999997</v>
          </cell>
          <cell r="K991">
            <v>15.10917031</v>
          </cell>
          <cell r="L991">
            <v>8.0281290599999995</v>
          </cell>
          <cell r="M991">
            <v>10.869729680000001</v>
          </cell>
          <cell r="N991">
            <v>15.02646406</v>
          </cell>
          <cell r="O991">
            <v>50.307000000000002</v>
          </cell>
          <cell r="P991">
            <v>10.81977828</v>
          </cell>
          <cell r="Q991">
            <v>78.5</v>
          </cell>
          <cell r="R991">
            <v>34.03003519</v>
          </cell>
          <cell r="S991">
            <v>16.5</v>
          </cell>
          <cell r="T991">
            <v>10.883729130000001</v>
          </cell>
          <cell r="U991">
            <v>8.7369710900000008</v>
          </cell>
          <cell r="V991">
            <v>8.6571290300000001</v>
          </cell>
          <cell r="W991">
            <v>52.5</v>
          </cell>
          <cell r="X991">
            <v>80</v>
          </cell>
          <cell r="Y991">
            <v>34.1</v>
          </cell>
          <cell r="Z991">
            <v>38.700000000000003</v>
          </cell>
          <cell r="AA991">
            <v>23.2</v>
          </cell>
          <cell r="AB991">
            <v>9.9393854400000006</v>
          </cell>
          <cell r="AC991">
            <v>0</v>
          </cell>
          <cell r="AD991">
            <v>254.39</v>
          </cell>
          <cell r="AE991">
            <v>56.746640859999999</v>
          </cell>
          <cell r="AF991">
            <v>63.763199999999998</v>
          </cell>
          <cell r="AG991">
            <v>0.2948621749564822</v>
          </cell>
          <cell r="AH991">
            <v>8.6999999999999993</v>
          </cell>
          <cell r="AI991">
            <v>42820</v>
          </cell>
          <cell r="AJ991">
            <v>11.5</v>
          </cell>
        </row>
        <row r="992">
          <cell r="A992" t="str">
            <v>2413</v>
          </cell>
          <cell r="B992" t="str">
            <v>241305001</v>
          </cell>
          <cell r="D992" t="str">
            <v>2413050</v>
          </cell>
          <cell r="E992" t="str">
            <v>2415</v>
          </cell>
          <cell r="F992" t="str">
            <v>24</v>
          </cell>
          <cell r="G992">
            <v>524.52810735000003</v>
          </cell>
          <cell r="H992">
            <v>536.46403792000001</v>
          </cell>
          <cell r="I992">
            <v>530.24108190000004</v>
          </cell>
          <cell r="J992">
            <v>36.274509799999997</v>
          </cell>
          <cell r="K992">
            <v>15.10917031</v>
          </cell>
          <cell r="L992">
            <v>9.3619449600000006</v>
          </cell>
          <cell r="M992">
            <v>10.999813899999999</v>
          </cell>
          <cell r="N992">
            <v>15.02646406</v>
          </cell>
          <cell r="O992">
            <v>50.307000000000002</v>
          </cell>
          <cell r="P992">
            <v>10.81977828</v>
          </cell>
          <cell r="Q992">
            <v>78.5</v>
          </cell>
          <cell r="R992">
            <v>34.03003519</v>
          </cell>
          <cell r="S992">
            <v>16.5</v>
          </cell>
          <cell r="T992">
            <v>11.03601806</v>
          </cell>
          <cell r="U992">
            <v>9.1199779299999992</v>
          </cell>
          <cell r="V992">
            <v>9.3949093999999995</v>
          </cell>
          <cell r="W992">
            <v>52.5</v>
          </cell>
          <cell r="X992">
            <v>80</v>
          </cell>
          <cell r="Y992">
            <v>34.1</v>
          </cell>
          <cell r="Z992">
            <v>38.700000000000003</v>
          </cell>
          <cell r="AA992">
            <v>23.2</v>
          </cell>
          <cell r="AB992">
            <v>10.718387659999999</v>
          </cell>
          <cell r="AC992">
            <v>0</v>
          </cell>
          <cell r="AD992">
            <v>254.39</v>
          </cell>
          <cell r="AE992">
            <v>56.746640859999999</v>
          </cell>
          <cell r="AF992">
            <v>63.763199999999998</v>
          </cell>
          <cell r="AG992">
            <v>0.27387127812245859</v>
          </cell>
          <cell r="AH992">
            <v>8.6999999999999993</v>
          </cell>
          <cell r="AI992">
            <v>42820</v>
          </cell>
          <cell r="AJ992">
            <v>11.5</v>
          </cell>
        </row>
        <row r="993">
          <cell r="A993" t="str">
            <v>2413</v>
          </cell>
          <cell r="B993" t="str">
            <v>241305501</v>
          </cell>
          <cell r="D993" t="str">
            <v>2413055</v>
          </cell>
          <cell r="E993" t="str">
            <v>2415</v>
          </cell>
          <cell r="F993" t="str">
            <v>24</v>
          </cell>
          <cell r="G993">
            <v>524.52810735000003</v>
          </cell>
          <cell r="H993">
            <v>536.46403792000001</v>
          </cell>
          <cell r="I993">
            <v>530.24108190000004</v>
          </cell>
          <cell r="J993">
            <v>36.274509799999997</v>
          </cell>
          <cell r="K993">
            <v>15.10917031</v>
          </cell>
          <cell r="L993">
            <v>8.8430377199999999</v>
          </cell>
          <cell r="M993">
            <v>11.225243389999999</v>
          </cell>
          <cell r="N993">
            <v>15.02646406</v>
          </cell>
          <cell r="O993">
            <v>50.307000000000002</v>
          </cell>
          <cell r="P993">
            <v>11.185573509999999</v>
          </cell>
          <cell r="Q993">
            <v>78.5</v>
          </cell>
          <cell r="R993">
            <v>34.03003519</v>
          </cell>
          <cell r="S993">
            <v>16.5</v>
          </cell>
          <cell r="T993">
            <v>10.960583160000001</v>
          </cell>
          <cell r="U993">
            <v>8.9838161099999994</v>
          </cell>
          <cell r="V993">
            <v>8.9505328399999993</v>
          </cell>
          <cell r="W993">
            <v>52.5</v>
          </cell>
          <cell r="X993">
            <v>80</v>
          </cell>
          <cell r="Y993">
            <v>34.1</v>
          </cell>
          <cell r="Z993">
            <v>38.700000000000003</v>
          </cell>
          <cell r="AA993">
            <v>23.2</v>
          </cell>
          <cell r="AB993">
            <v>10.741816740000001</v>
          </cell>
          <cell r="AC993">
            <v>0</v>
          </cell>
          <cell r="AD993">
            <v>254.39</v>
          </cell>
          <cell r="AE993">
            <v>56.746640859999999</v>
          </cell>
          <cell r="AF993">
            <v>63.763199999999998</v>
          </cell>
          <cell r="AG993">
            <v>0.27903229543317698</v>
          </cell>
          <cell r="AH993">
            <v>8.6999999999999993</v>
          </cell>
          <cell r="AI993">
            <v>42820</v>
          </cell>
          <cell r="AJ993">
            <v>11.5</v>
          </cell>
        </row>
        <row r="994">
          <cell r="A994" t="str">
            <v>2413</v>
          </cell>
          <cell r="B994" t="str">
            <v>241306001</v>
          </cell>
          <cell r="D994" t="str">
            <v>2413060</v>
          </cell>
          <cell r="E994" t="str">
            <v>2415</v>
          </cell>
          <cell r="F994" t="str">
            <v>24</v>
          </cell>
          <cell r="G994">
            <v>524.52810735000003</v>
          </cell>
          <cell r="H994">
            <v>536.46403792000001</v>
          </cell>
          <cell r="I994">
            <v>530.24108190000004</v>
          </cell>
          <cell r="J994">
            <v>36.274509799999997</v>
          </cell>
          <cell r="K994">
            <v>15.10917031</v>
          </cell>
          <cell r="L994">
            <v>8.1487348100000006</v>
          </cell>
          <cell r="M994">
            <v>11.124641909999999</v>
          </cell>
          <cell r="N994">
            <v>15.02646406</v>
          </cell>
          <cell r="O994">
            <v>50.307000000000002</v>
          </cell>
          <cell r="P994">
            <v>11.225243389999999</v>
          </cell>
          <cell r="Q994">
            <v>78.5</v>
          </cell>
          <cell r="R994">
            <v>34.03003519</v>
          </cell>
          <cell r="S994">
            <v>16.5</v>
          </cell>
          <cell r="T994">
            <v>10.81977828</v>
          </cell>
          <cell r="U994">
            <v>9.3943272100000002</v>
          </cell>
          <cell r="V994">
            <v>8.3563199699999995</v>
          </cell>
          <cell r="W994">
            <v>52.5</v>
          </cell>
          <cell r="X994">
            <v>80</v>
          </cell>
          <cell r="Y994">
            <v>34.1</v>
          </cell>
          <cell r="Z994">
            <v>38.700000000000003</v>
          </cell>
          <cell r="AA994">
            <v>23.2</v>
          </cell>
          <cell r="AB994">
            <v>10.741816740000001</v>
          </cell>
          <cell r="AC994">
            <v>0</v>
          </cell>
          <cell r="AD994">
            <v>254.39</v>
          </cell>
          <cell r="AE994">
            <v>56.746640859999999</v>
          </cell>
          <cell r="AF994">
            <v>63.763199999999998</v>
          </cell>
          <cell r="AG994">
            <v>0.28918830606788776</v>
          </cell>
          <cell r="AH994">
            <v>8.6999999999999993</v>
          </cell>
          <cell r="AI994">
            <v>42820</v>
          </cell>
          <cell r="AJ994">
            <v>11.5</v>
          </cell>
        </row>
        <row r="995">
          <cell r="A995" t="str">
            <v>2413</v>
          </cell>
          <cell r="B995" t="str">
            <v>241306501</v>
          </cell>
          <cell r="D995" t="str">
            <v>2413065</v>
          </cell>
          <cell r="E995" t="str">
            <v>2415</v>
          </cell>
          <cell r="F995" t="str">
            <v>24</v>
          </cell>
          <cell r="G995">
            <v>524.52810735000003</v>
          </cell>
          <cell r="H995">
            <v>536.46403792000001</v>
          </cell>
          <cell r="I995">
            <v>530.24108190000004</v>
          </cell>
          <cell r="J995">
            <v>36.274509799999997</v>
          </cell>
          <cell r="K995">
            <v>15.10917031</v>
          </cell>
          <cell r="L995">
            <v>8.2101244100000006</v>
          </cell>
          <cell r="M995">
            <v>11.225243389999999</v>
          </cell>
          <cell r="N995">
            <v>15.02646406</v>
          </cell>
          <cell r="O995">
            <v>50.307000000000002</v>
          </cell>
          <cell r="P995">
            <v>11.190072069999999</v>
          </cell>
          <cell r="Q995">
            <v>78.5</v>
          </cell>
          <cell r="R995">
            <v>34.03003519</v>
          </cell>
          <cell r="S995">
            <v>16.5</v>
          </cell>
          <cell r="T995">
            <v>11.205163130000001</v>
          </cell>
          <cell r="U995">
            <v>8.33158624</v>
          </cell>
          <cell r="V995">
            <v>9.5816280299999992</v>
          </cell>
          <cell r="W995">
            <v>52.5</v>
          </cell>
          <cell r="X995">
            <v>80</v>
          </cell>
          <cell r="Y995">
            <v>34.1</v>
          </cell>
          <cell r="Z995">
            <v>38.700000000000003</v>
          </cell>
          <cell r="AA995">
            <v>23.2</v>
          </cell>
          <cell r="AB995">
            <v>10.445724630000001</v>
          </cell>
          <cell r="AC995">
            <v>2.625537E-2</v>
          </cell>
          <cell r="AD995">
            <v>254.39</v>
          </cell>
          <cell r="AE995">
            <v>56.746640859999999</v>
          </cell>
          <cell r="AF995">
            <v>63.763199999999998</v>
          </cell>
          <cell r="AG995">
            <v>0.29371099064099276</v>
          </cell>
          <cell r="AH995">
            <v>8.6999999999999993</v>
          </cell>
          <cell r="AI995">
            <v>42820</v>
          </cell>
          <cell r="AJ995">
            <v>11.5</v>
          </cell>
        </row>
        <row r="996">
          <cell r="A996" t="str">
            <v>2413</v>
          </cell>
          <cell r="B996" t="str">
            <v>241307001</v>
          </cell>
          <cell r="D996" t="str">
            <v>2413070</v>
          </cell>
          <cell r="E996" t="str">
            <v>2415</v>
          </cell>
          <cell r="F996" t="str">
            <v>24</v>
          </cell>
          <cell r="G996">
            <v>524.52810735000003</v>
          </cell>
          <cell r="H996">
            <v>536.46403792000001</v>
          </cell>
          <cell r="I996">
            <v>530.24108190000004</v>
          </cell>
          <cell r="J996">
            <v>36.274509799999997</v>
          </cell>
          <cell r="K996">
            <v>15.10917031</v>
          </cell>
          <cell r="L996">
            <v>7.65207075</v>
          </cell>
          <cell r="M996">
            <v>11.17270019</v>
          </cell>
          <cell r="N996">
            <v>15.02646406</v>
          </cell>
          <cell r="O996">
            <v>50.307000000000002</v>
          </cell>
          <cell r="P996">
            <v>10.81977828</v>
          </cell>
          <cell r="Q996">
            <v>78.5</v>
          </cell>
          <cell r="R996">
            <v>34.03003519</v>
          </cell>
          <cell r="S996">
            <v>16.5</v>
          </cell>
          <cell r="T996">
            <v>10.81977828</v>
          </cell>
          <cell r="U996">
            <v>7.8512719999999998</v>
          </cell>
          <cell r="V996">
            <v>8.8365192700000001</v>
          </cell>
          <cell r="W996">
            <v>52.5</v>
          </cell>
          <cell r="X996">
            <v>80</v>
          </cell>
          <cell r="Y996">
            <v>34.1</v>
          </cell>
          <cell r="Z996">
            <v>38.700000000000003</v>
          </cell>
          <cell r="AA996">
            <v>23.2</v>
          </cell>
          <cell r="AB996">
            <v>7.7714887599999996</v>
          </cell>
          <cell r="AC996">
            <v>0.90357112999999989</v>
          </cell>
          <cell r="AD996">
            <v>254.39</v>
          </cell>
          <cell r="AE996">
            <v>56.746640859999999</v>
          </cell>
          <cell r="AF996">
            <v>63.763199999999998</v>
          </cell>
          <cell r="AG996">
            <v>0.29781530690666397</v>
          </cell>
          <cell r="AH996">
            <v>8.6999999999999993</v>
          </cell>
          <cell r="AI996">
            <v>42820</v>
          </cell>
          <cell r="AJ996">
            <v>11.5</v>
          </cell>
        </row>
        <row r="997">
          <cell r="A997" t="str">
            <v>2413</v>
          </cell>
          <cell r="B997" t="str">
            <v>241307501</v>
          </cell>
          <cell r="D997" t="str">
            <v>2413075</v>
          </cell>
          <cell r="E997" t="str">
            <v>2415</v>
          </cell>
          <cell r="F997" t="str">
            <v>24</v>
          </cell>
          <cell r="G997">
            <v>524.52810735000003</v>
          </cell>
          <cell r="H997">
            <v>536.46403792000001</v>
          </cell>
          <cell r="I997">
            <v>530.24108190000004</v>
          </cell>
          <cell r="J997">
            <v>36.274509799999997</v>
          </cell>
          <cell r="K997">
            <v>15.10917031</v>
          </cell>
          <cell r="L997">
            <v>9.3351210899999995</v>
          </cell>
          <cell r="M997">
            <v>10.81977828</v>
          </cell>
          <cell r="N997">
            <v>15.02646406</v>
          </cell>
          <cell r="O997">
            <v>50.307000000000002</v>
          </cell>
          <cell r="P997">
            <v>10.81977828</v>
          </cell>
          <cell r="Q997">
            <v>78.5</v>
          </cell>
          <cell r="R997">
            <v>34.03003519</v>
          </cell>
          <cell r="S997">
            <v>16.5</v>
          </cell>
          <cell r="T997">
            <v>10.81977828</v>
          </cell>
          <cell r="U997">
            <v>9.4207633600000005</v>
          </cell>
          <cell r="V997">
            <v>8.41072095</v>
          </cell>
          <cell r="W997">
            <v>52.5</v>
          </cell>
          <cell r="X997">
            <v>80</v>
          </cell>
          <cell r="Y997">
            <v>34.1</v>
          </cell>
          <cell r="Z997">
            <v>38.700000000000003</v>
          </cell>
          <cell r="AA997">
            <v>23.2</v>
          </cell>
          <cell r="AB997">
            <v>8.99293035</v>
          </cell>
          <cell r="AC997">
            <v>0</v>
          </cell>
          <cell r="AD997">
            <v>254.39</v>
          </cell>
          <cell r="AE997">
            <v>56.746640859999999</v>
          </cell>
          <cell r="AF997">
            <v>63.401638400000003</v>
          </cell>
          <cell r="AG997">
            <v>0.22990704595876005</v>
          </cell>
          <cell r="AH997">
            <v>8.6999999999999993</v>
          </cell>
          <cell r="AI997">
            <v>42820</v>
          </cell>
          <cell r="AJ997">
            <v>11.5</v>
          </cell>
        </row>
        <row r="998">
          <cell r="A998" t="str">
            <v>2413</v>
          </cell>
          <cell r="B998" t="str">
            <v>241308001</v>
          </cell>
          <cell r="D998" t="str">
            <v>2413080</v>
          </cell>
          <cell r="E998" t="str">
            <v>2415</v>
          </cell>
          <cell r="F998" t="str">
            <v>24</v>
          </cell>
          <cell r="G998">
            <v>524.52810735000003</v>
          </cell>
          <cell r="H998">
            <v>536.46403792000001</v>
          </cell>
          <cell r="I998">
            <v>530.24108190000004</v>
          </cell>
          <cell r="J998">
            <v>36.274509799999997</v>
          </cell>
          <cell r="K998">
            <v>15.10917031</v>
          </cell>
          <cell r="L998">
            <v>8.0003495000000004</v>
          </cell>
          <cell r="M998">
            <v>10.81977828</v>
          </cell>
          <cell r="N998">
            <v>15.02646406</v>
          </cell>
          <cell r="O998">
            <v>50.307000000000002</v>
          </cell>
          <cell r="P998">
            <v>10.81977828</v>
          </cell>
          <cell r="Q998">
            <v>78.5</v>
          </cell>
          <cell r="R998">
            <v>34.03003519</v>
          </cell>
          <cell r="S998">
            <v>16.5</v>
          </cell>
          <cell r="T998">
            <v>10.787172440000001</v>
          </cell>
          <cell r="U998">
            <v>8.9767676299999994</v>
          </cell>
          <cell r="V998">
            <v>8.9481960800000007</v>
          </cell>
          <cell r="W998">
            <v>52.5</v>
          </cell>
          <cell r="X998">
            <v>80</v>
          </cell>
          <cell r="Y998">
            <v>34.1</v>
          </cell>
          <cell r="Z998">
            <v>38.700000000000003</v>
          </cell>
          <cell r="AA998">
            <v>23.2</v>
          </cell>
          <cell r="AB998">
            <v>8.6145013699999993</v>
          </cell>
          <cell r="AC998">
            <v>0.80189021999999999</v>
          </cell>
          <cell r="AD998">
            <v>254.39</v>
          </cell>
          <cell r="AE998">
            <v>56.746640859999999</v>
          </cell>
          <cell r="AF998">
            <v>63.763199999999998</v>
          </cell>
          <cell r="AG998">
            <v>0.24986792194891599</v>
          </cell>
          <cell r="AH998">
            <v>8.6999999999999993</v>
          </cell>
          <cell r="AI998">
            <v>42820</v>
          </cell>
          <cell r="AJ998">
            <v>11.5</v>
          </cell>
        </row>
        <row r="999">
          <cell r="A999" t="str">
            <v>2413</v>
          </cell>
          <cell r="B999" t="str">
            <v>241308501</v>
          </cell>
          <cell r="D999" t="str">
            <v>2413085</v>
          </cell>
          <cell r="E999" t="str">
            <v>2415</v>
          </cell>
          <cell r="F999" t="str">
            <v>24</v>
          </cell>
          <cell r="G999">
            <v>524.52810735000003</v>
          </cell>
          <cell r="H999">
            <v>536.46403792000001</v>
          </cell>
          <cell r="I999">
            <v>530.24108190000004</v>
          </cell>
          <cell r="J999">
            <v>36.274509799999997</v>
          </cell>
          <cell r="K999">
            <v>15.10917031</v>
          </cell>
          <cell r="L999">
            <v>8.4184772199999998</v>
          </cell>
          <cell r="M999">
            <v>10.833405020000001</v>
          </cell>
          <cell r="N999">
            <v>15.02646406</v>
          </cell>
          <cell r="O999">
            <v>50.307000000000002</v>
          </cell>
          <cell r="P999">
            <v>10.84612806</v>
          </cell>
          <cell r="Q999">
            <v>78.5</v>
          </cell>
          <cell r="R999">
            <v>34.03003519</v>
          </cell>
          <cell r="S999">
            <v>16.5</v>
          </cell>
          <cell r="T999">
            <v>10.02725266</v>
          </cell>
          <cell r="U999">
            <v>9.24396855</v>
          </cell>
          <cell r="V999">
            <v>8.7807874699999999</v>
          </cell>
          <cell r="W999">
            <v>52.5</v>
          </cell>
          <cell r="X999">
            <v>80</v>
          </cell>
          <cell r="Y999">
            <v>34.1</v>
          </cell>
          <cell r="Z999">
            <v>38.700000000000003</v>
          </cell>
          <cell r="AA999">
            <v>23.2</v>
          </cell>
          <cell r="AB999">
            <v>9.3831165199999997</v>
          </cell>
          <cell r="AC999">
            <v>0</v>
          </cell>
          <cell r="AD999">
            <v>254.39</v>
          </cell>
          <cell r="AE999">
            <v>56.746640859999999</v>
          </cell>
          <cell r="AF999">
            <v>63.763199999999998</v>
          </cell>
          <cell r="AG999">
            <v>0.27800074726629542</v>
          </cell>
          <cell r="AH999">
            <v>8.6999999999999993</v>
          </cell>
          <cell r="AI999">
            <v>42820</v>
          </cell>
          <cell r="AJ999">
            <v>11.5</v>
          </cell>
        </row>
        <row r="1000">
          <cell r="A1000" t="str">
            <v>2413</v>
          </cell>
          <cell r="B1000" t="str">
            <v>241309001</v>
          </cell>
          <cell r="D1000" t="str">
            <v>2413090</v>
          </cell>
          <cell r="E1000" t="str">
            <v>2415</v>
          </cell>
          <cell r="F1000" t="str">
            <v>24</v>
          </cell>
          <cell r="G1000">
            <v>524.52810735000003</v>
          </cell>
          <cell r="H1000">
            <v>536.46403792000001</v>
          </cell>
          <cell r="I1000">
            <v>530.24108190000004</v>
          </cell>
          <cell r="J1000">
            <v>36.274509799999997</v>
          </cell>
          <cell r="K1000">
            <v>15.10917031</v>
          </cell>
          <cell r="L1000">
            <v>8.8641813700000007</v>
          </cell>
          <cell r="M1000">
            <v>10.81977828</v>
          </cell>
          <cell r="N1000">
            <v>15.02646406</v>
          </cell>
          <cell r="O1000">
            <v>50.307000000000002</v>
          </cell>
          <cell r="P1000">
            <v>10.81977828</v>
          </cell>
          <cell r="Q1000">
            <v>78.5</v>
          </cell>
          <cell r="R1000">
            <v>34.03003519</v>
          </cell>
          <cell r="S1000">
            <v>16.5</v>
          </cell>
          <cell r="T1000">
            <v>10.58098796</v>
          </cell>
          <cell r="U1000">
            <v>8.8757064400000001</v>
          </cell>
          <cell r="V1000">
            <v>8.8736081000000002</v>
          </cell>
          <cell r="W1000">
            <v>52.5</v>
          </cell>
          <cell r="X1000">
            <v>80</v>
          </cell>
          <cell r="Y1000">
            <v>34.1</v>
          </cell>
          <cell r="Z1000">
            <v>38.700000000000003</v>
          </cell>
          <cell r="AA1000">
            <v>23.2</v>
          </cell>
          <cell r="AB1000">
            <v>9.3063775599999996</v>
          </cell>
          <cell r="AC1000">
            <v>0.33245766999999998</v>
          </cell>
          <cell r="AD1000">
            <v>254.39</v>
          </cell>
          <cell r="AE1000">
            <v>56.746640859999999</v>
          </cell>
          <cell r="AF1000">
            <v>63.640426360000006</v>
          </cell>
          <cell r="AG1000">
            <v>0.29948439531459964</v>
          </cell>
          <cell r="AH1000">
            <v>8.6999999999999993</v>
          </cell>
          <cell r="AI1000">
            <v>42820</v>
          </cell>
          <cell r="AJ1000">
            <v>11.5</v>
          </cell>
        </row>
        <row r="1001">
          <cell r="A1001" t="str">
            <v>2413</v>
          </cell>
          <cell r="B1001" t="str">
            <v>241309501</v>
          </cell>
          <cell r="D1001" t="str">
            <v>2413095</v>
          </cell>
          <cell r="E1001" t="str">
            <v>2415</v>
          </cell>
          <cell r="F1001" t="str">
            <v>24</v>
          </cell>
          <cell r="G1001">
            <v>524.52810735000003</v>
          </cell>
          <cell r="H1001">
            <v>536.46403792000001</v>
          </cell>
          <cell r="I1001">
            <v>530.24108190000004</v>
          </cell>
          <cell r="J1001">
            <v>36.274509799999997</v>
          </cell>
          <cell r="K1001">
            <v>15.10917031</v>
          </cell>
          <cell r="L1001">
            <v>8.9936757899999993</v>
          </cell>
          <cell r="M1001">
            <v>10.91603347</v>
          </cell>
          <cell r="N1001">
            <v>15.02646406</v>
          </cell>
          <cell r="O1001">
            <v>50.307000000000002</v>
          </cell>
          <cell r="P1001">
            <v>10.928148269999999</v>
          </cell>
          <cell r="Q1001">
            <v>78.5</v>
          </cell>
          <cell r="R1001">
            <v>34.03003519</v>
          </cell>
          <cell r="S1001">
            <v>16.5</v>
          </cell>
          <cell r="T1001">
            <v>8.9166402300000005</v>
          </cell>
          <cell r="U1001">
            <v>9.0085913200000007</v>
          </cell>
          <cell r="V1001">
            <v>8.6690555400000004</v>
          </cell>
          <cell r="W1001">
            <v>52.5</v>
          </cell>
          <cell r="X1001">
            <v>80</v>
          </cell>
          <cell r="Y1001">
            <v>34.1</v>
          </cell>
          <cell r="Z1001">
            <v>38.700000000000003</v>
          </cell>
          <cell r="AA1001">
            <v>23.2</v>
          </cell>
          <cell r="AB1001">
            <v>10.68517203</v>
          </cell>
          <cell r="AC1001">
            <v>0.21263675000000001</v>
          </cell>
          <cell r="AD1001">
            <v>254.39</v>
          </cell>
          <cell r="AE1001">
            <v>56.746640859999999</v>
          </cell>
          <cell r="AF1001">
            <v>63.746890569999991</v>
          </cell>
          <cell r="AG1001">
            <v>0.27567874022568473</v>
          </cell>
          <cell r="AH1001">
            <v>8.6999999999999993</v>
          </cell>
          <cell r="AI1001">
            <v>42820</v>
          </cell>
          <cell r="AJ1001">
            <v>11.5</v>
          </cell>
        </row>
        <row r="1002">
          <cell r="A1002" t="str">
            <v>2413</v>
          </cell>
          <cell r="B1002" t="str">
            <v>241310001</v>
          </cell>
          <cell r="D1002" t="str">
            <v>2413100</v>
          </cell>
          <cell r="E1002" t="str">
            <v>2415</v>
          </cell>
          <cell r="F1002" t="str">
            <v>24</v>
          </cell>
          <cell r="G1002">
            <v>524.52810735000003</v>
          </cell>
          <cell r="H1002">
            <v>536.46403792000001</v>
          </cell>
          <cell r="I1002">
            <v>530.24108190000004</v>
          </cell>
          <cell r="J1002">
            <v>36.274509799999997</v>
          </cell>
          <cell r="K1002">
            <v>15.10917031</v>
          </cell>
          <cell r="L1002">
            <v>9.0370578399999992</v>
          </cell>
          <cell r="M1002">
            <v>10.835277550000001</v>
          </cell>
          <cell r="N1002">
            <v>15.02646406</v>
          </cell>
          <cell r="O1002">
            <v>50.307000000000002</v>
          </cell>
          <cell r="P1002">
            <v>11.006987880000001</v>
          </cell>
          <cell r="Q1002">
            <v>78.5</v>
          </cell>
          <cell r="R1002">
            <v>34.03003519</v>
          </cell>
          <cell r="S1002">
            <v>16.5</v>
          </cell>
          <cell r="T1002">
            <v>9.7143830399999995</v>
          </cell>
          <cell r="U1002">
            <v>9.0292980000000007</v>
          </cell>
          <cell r="V1002">
            <v>9.0370578399999992</v>
          </cell>
          <cell r="W1002">
            <v>52.5</v>
          </cell>
          <cell r="X1002">
            <v>80</v>
          </cell>
          <cell r="Y1002">
            <v>34.1</v>
          </cell>
          <cell r="Z1002">
            <v>38.700000000000003</v>
          </cell>
          <cell r="AA1002">
            <v>23.2</v>
          </cell>
          <cell r="AB1002">
            <v>10.741816740000001</v>
          </cell>
          <cell r="AC1002">
            <v>0.10869565</v>
          </cell>
          <cell r="AD1002">
            <v>254.39</v>
          </cell>
          <cell r="AE1002">
            <v>56.746640859999999</v>
          </cell>
          <cell r="AF1002">
            <v>63.763199999999998</v>
          </cell>
          <cell r="AG1002">
            <v>0.25503861897673141</v>
          </cell>
          <cell r="AH1002">
            <v>8.6999999999999993</v>
          </cell>
          <cell r="AI1002">
            <v>42820</v>
          </cell>
          <cell r="AJ1002">
            <v>11.5</v>
          </cell>
        </row>
        <row r="1003">
          <cell r="A1003" t="str">
            <v>2414</v>
          </cell>
          <cell r="B1003" t="str">
            <v>241400501</v>
          </cell>
          <cell r="D1003" t="str">
            <v>2414005</v>
          </cell>
          <cell r="E1003" t="str">
            <v>2415</v>
          </cell>
          <cell r="F1003" t="str">
            <v>24</v>
          </cell>
          <cell r="G1003">
            <v>524.52810735000003</v>
          </cell>
          <cell r="H1003">
            <v>536.46403792000001</v>
          </cell>
          <cell r="I1003">
            <v>530.24108190000004</v>
          </cell>
          <cell r="J1003">
            <v>36.274509799999997</v>
          </cell>
          <cell r="K1003">
            <v>15.10917031</v>
          </cell>
          <cell r="L1003">
            <v>9.6728787100000009</v>
          </cell>
          <cell r="M1003">
            <v>10.230306199999999</v>
          </cell>
          <cell r="N1003">
            <v>15.02646406</v>
          </cell>
          <cell r="O1003">
            <v>50.307000000000002</v>
          </cell>
          <cell r="P1003">
            <v>10.96771541</v>
          </cell>
          <cell r="Q1003">
            <v>78.5</v>
          </cell>
          <cell r="R1003">
            <v>34.03003519</v>
          </cell>
          <cell r="S1003">
            <v>16.5</v>
          </cell>
          <cell r="T1003">
            <v>9.9356158699999995</v>
          </cell>
          <cell r="U1003">
            <v>10.03880485</v>
          </cell>
          <cell r="V1003">
            <v>9.4412139699999997</v>
          </cell>
          <cell r="W1003">
            <v>52.5</v>
          </cell>
          <cell r="X1003">
            <v>80</v>
          </cell>
          <cell r="Y1003">
            <v>34.1</v>
          </cell>
          <cell r="Z1003">
            <v>38.700000000000003</v>
          </cell>
          <cell r="AA1003">
            <v>23.2</v>
          </cell>
          <cell r="AB1003">
            <v>10.011983150000001</v>
          </cell>
          <cell r="AC1003">
            <v>0.69622030000000001</v>
          </cell>
          <cell r="AD1003">
            <v>254.39</v>
          </cell>
          <cell r="AE1003">
            <v>56.746640859999999</v>
          </cell>
          <cell r="AF1003">
            <v>59.527700000000003</v>
          </cell>
          <cell r="AG1003">
            <v>0.26587789105906601</v>
          </cell>
          <cell r="AH1003">
            <v>8.6999999999999993</v>
          </cell>
          <cell r="AI1003">
            <v>42820</v>
          </cell>
          <cell r="AJ1003">
            <v>11.5</v>
          </cell>
        </row>
        <row r="1004">
          <cell r="A1004" t="str">
            <v>2414</v>
          </cell>
          <cell r="B1004" t="str">
            <v>241401001</v>
          </cell>
          <cell r="D1004" t="str">
            <v>2414010</v>
          </cell>
          <cell r="E1004" t="str">
            <v>2415</v>
          </cell>
          <cell r="F1004" t="str">
            <v>24</v>
          </cell>
          <cell r="G1004">
            <v>524.52810735000003</v>
          </cell>
          <cell r="H1004">
            <v>536.46403792000001</v>
          </cell>
          <cell r="I1004">
            <v>530.24108190000004</v>
          </cell>
          <cell r="J1004">
            <v>36.274509799999997</v>
          </cell>
          <cell r="K1004">
            <v>15.10917031</v>
          </cell>
          <cell r="L1004">
            <v>8.7348818900000005</v>
          </cell>
          <cell r="M1004">
            <v>10.544209220000001</v>
          </cell>
          <cell r="N1004">
            <v>15.02646406</v>
          </cell>
          <cell r="O1004">
            <v>50.307000000000002</v>
          </cell>
          <cell r="P1004">
            <v>10.81977828</v>
          </cell>
          <cell r="Q1004">
            <v>78.5</v>
          </cell>
          <cell r="R1004">
            <v>34.03003519</v>
          </cell>
          <cell r="S1004">
            <v>16.5</v>
          </cell>
          <cell r="T1004">
            <v>9.5990661599999996</v>
          </cell>
          <cell r="U1004">
            <v>9.4264995900000006</v>
          </cell>
          <cell r="V1004">
            <v>8.7348818900000005</v>
          </cell>
          <cell r="W1004">
            <v>52.5</v>
          </cell>
          <cell r="X1004">
            <v>80</v>
          </cell>
          <cell r="Y1004">
            <v>34.1</v>
          </cell>
          <cell r="Z1004">
            <v>38.700000000000003</v>
          </cell>
          <cell r="AA1004">
            <v>23.2</v>
          </cell>
          <cell r="AB1004">
            <v>9.9520872199999992</v>
          </cell>
          <cell r="AC1004">
            <v>1</v>
          </cell>
          <cell r="AD1004">
            <v>254.39</v>
          </cell>
          <cell r="AE1004">
            <v>56.746640859999999</v>
          </cell>
          <cell r="AF1004">
            <v>59.563435660000003</v>
          </cell>
          <cell r="AG1004">
            <v>0.32379876990478673</v>
          </cell>
          <cell r="AH1004">
            <v>8.6999999999999993</v>
          </cell>
          <cell r="AI1004">
            <v>42820</v>
          </cell>
          <cell r="AJ1004">
            <v>11.5</v>
          </cell>
        </row>
        <row r="1005">
          <cell r="A1005" t="str">
            <v>2414</v>
          </cell>
          <cell r="B1005" t="str">
            <v>241401801</v>
          </cell>
          <cell r="D1005" t="str">
            <v>2414018</v>
          </cell>
          <cell r="E1005" t="str">
            <v>2415</v>
          </cell>
          <cell r="F1005" t="str">
            <v>24</v>
          </cell>
          <cell r="G1005">
            <v>524.52810735000003</v>
          </cell>
          <cell r="H1005">
            <v>536.46403792000001</v>
          </cell>
          <cell r="I1005">
            <v>530.24108190000004</v>
          </cell>
          <cell r="J1005">
            <v>36.274509799999997</v>
          </cell>
          <cell r="K1005">
            <v>15.10917031</v>
          </cell>
          <cell r="L1005">
            <v>8.0968174699999995</v>
          </cell>
          <cell r="M1005">
            <v>10.39068625</v>
          </cell>
          <cell r="N1005">
            <v>15.02646406</v>
          </cell>
          <cell r="O1005">
            <v>50.307000000000002</v>
          </cell>
          <cell r="P1005">
            <v>10.81977828</v>
          </cell>
          <cell r="Q1005">
            <v>78.5</v>
          </cell>
          <cell r="R1005">
            <v>34.03003519</v>
          </cell>
          <cell r="S1005">
            <v>16.5</v>
          </cell>
          <cell r="T1005">
            <v>9.1021982099999992</v>
          </cell>
          <cell r="U1005">
            <v>8.1545001799999994</v>
          </cell>
          <cell r="V1005">
            <v>8.3811443499999996</v>
          </cell>
          <cell r="W1005">
            <v>52.5</v>
          </cell>
          <cell r="X1005">
            <v>80</v>
          </cell>
          <cell r="Y1005">
            <v>34.1</v>
          </cell>
          <cell r="Z1005">
            <v>38.700000000000003</v>
          </cell>
          <cell r="AA1005">
            <v>23.2</v>
          </cell>
          <cell r="AB1005">
            <v>9.1422756399999994</v>
          </cell>
          <cell r="AC1005">
            <v>1</v>
          </cell>
          <cell r="AD1005">
            <v>254.39</v>
          </cell>
          <cell r="AE1005">
            <v>56.746640859999999</v>
          </cell>
          <cell r="AF1005">
            <v>59.527700000000003</v>
          </cell>
          <cell r="AG1005">
            <v>0.2801465609751842</v>
          </cell>
          <cell r="AH1005">
            <v>8.6999999999999993</v>
          </cell>
          <cell r="AI1005">
            <v>42820</v>
          </cell>
          <cell r="AJ1005">
            <v>11.5</v>
          </cell>
        </row>
        <row r="1006">
          <cell r="A1006" t="str">
            <v>2414</v>
          </cell>
          <cell r="B1006" t="str">
            <v>241401802</v>
          </cell>
          <cell r="D1006" t="str">
            <v>2414018</v>
          </cell>
          <cell r="E1006" t="str">
            <v>2415</v>
          </cell>
          <cell r="F1006" t="str">
            <v>24</v>
          </cell>
          <cell r="G1006">
            <v>524.52810735000003</v>
          </cell>
          <cell r="H1006">
            <v>536.46403792000001</v>
          </cell>
          <cell r="I1006">
            <v>530.24108190000004</v>
          </cell>
          <cell r="J1006">
            <v>36.274509799999997</v>
          </cell>
          <cell r="K1006">
            <v>15.10917031</v>
          </cell>
          <cell r="L1006">
            <v>7.1451961300000004</v>
          </cell>
          <cell r="M1006">
            <v>10.126631100000001</v>
          </cell>
          <cell r="N1006">
            <v>15.02646406</v>
          </cell>
          <cell r="O1006">
            <v>50.307000000000002</v>
          </cell>
          <cell r="P1006">
            <v>10.81977828</v>
          </cell>
          <cell r="Q1006">
            <v>78.5</v>
          </cell>
          <cell r="R1006">
            <v>34.03003519</v>
          </cell>
          <cell r="S1006">
            <v>16.5</v>
          </cell>
          <cell r="T1006">
            <v>9.2943138100000002</v>
          </cell>
          <cell r="U1006">
            <v>7.1451961300000004</v>
          </cell>
          <cell r="V1006">
            <v>7.6783263599999998</v>
          </cell>
          <cell r="W1006">
            <v>52.5</v>
          </cell>
          <cell r="X1006">
            <v>80</v>
          </cell>
          <cell r="Y1006">
            <v>34.1</v>
          </cell>
          <cell r="Z1006">
            <v>38.700000000000003</v>
          </cell>
          <cell r="AA1006">
            <v>23.2</v>
          </cell>
          <cell r="AB1006">
            <v>8.9213240799999998</v>
          </cell>
          <cell r="AC1006">
            <v>1</v>
          </cell>
          <cell r="AD1006">
            <v>254.39</v>
          </cell>
          <cell r="AE1006">
            <v>56.746640859999999</v>
          </cell>
          <cell r="AF1006">
            <v>59.527700000000003</v>
          </cell>
          <cell r="AG1006">
            <v>0.29341863131970758</v>
          </cell>
          <cell r="AH1006">
            <v>8.6999999999999993</v>
          </cell>
          <cell r="AI1006">
            <v>42820</v>
          </cell>
          <cell r="AJ1006">
            <v>11.5</v>
          </cell>
        </row>
        <row r="1007">
          <cell r="A1007" t="str">
            <v>2414</v>
          </cell>
          <cell r="B1007" t="str">
            <v>241402501</v>
          </cell>
          <cell r="D1007" t="str">
            <v>2414025</v>
          </cell>
          <cell r="E1007" t="str">
            <v>2415</v>
          </cell>
          <cell r="F1007" t="str">
            <v>24</v>
          </cell>
          <cell r="G1007">
            <v>524.52810735000003</v>
          </cell>
          <cell r="H1007">
            <v>536.46403792000001</v>
          </cell>
          <cell r="I1007">
            <v>530.24108190000004</v>
          </cell>
          <cell r="J1007">
            <v>36.274509799999997</v>
          </cell>
          <cell r="K1007">
            <v>15.10917031</v>
          </cell>
          <cell r="L1007">
            <v>8.8149245999999994</v>
          </cell>
          <cell r="M1007">
            <v>10.806936179999999</v>
          </cell>
          <cell r="N1007">
            <v>15.02646406</v>
          </cell>
          <cell r="O1007">
            <v>50.307000000000002</v>
          </cell>
          <cell r="P1007">
            <v>10.81977828</v>
          </cell>
          <cell r="Q1007">
            <v>78.5</v>
          </cell>
          <cell r="R1007">
            <v>34.03003519</v>
          </cell>
          <cell r="S1007">
            <v>16.5</v>
          </cell>
          <cell r="T1007">
            <v>7.9469713600000009</v>
          </cell>
          <cell r="U1007">
            <v>9.4136892999999997</v>
          </cell>
          <cell r="V1007">
            <v>8.7660824599999998</v>
          </cell>
          <cell r="W1007">
            <v>52.5</v>
          </cell>
          <cell r="X1007">
            <v>80</v>
          </cell>
          <cell r="Y1007">
            <v>34.1</v>
          </cell>
          <cell r="Z1007">
            <v>38.700000000000003</v>
          </cell>
          <cell r="AA1007">
            <v>23.2</v>
          </cell>
          <cell r="AB1007">
            <v>9.6343000599999993</v>
          </cell>
          <cell r="AC1007">
            <v>0.93361585999999996</v>
          </cell>
          <cell r="AD1007">
            <v>254.39</v>
          </cell>
          <cell r="AE1007">
            <v>56.746640859999999</v>
          </cell>
          <cell r="AF1007">
            <v>59.527700000000003</v>
          </cell>
          <cell r="AG1007">
            <v>0.31386943717638127</v>
          </cell>
          <cell r="AH1007">
            <v>8.6999999999999993</v>
          </cell>
          <cell r="AI1007">
            <v>42820</v>
          </cell>
          <cell r="AJ1007">
            <v>11.5</v>
          </cell>
        </row>
        <row r="1008">
          <cell r="A1008" t="str">
            <v>2414</v>
          </cell>
          <cell r="B1008" t="str">
            <v>241403001</v>
          </cell>
          <cell r="D1008" t="str">
            <v>2414030</v>
          </cell>
          <cell r="E1008" t="str">
            <v>2415</v>
          </cell>
          <cell r="F1008" t="str">
            <v>24</v>
          </cell>
          <cell r="G1008">
            <v>524.52810735000003</v>
          </cell>
          <cell r="H1008">
            <v>536.46403792000001</v>
          </cell>
          <cell r="I1008">
            <v>530.24108190000004</v>
          </cell>
          <cell r="J1008">
            <v>36.274509799999997</v>
          </cell>
          <cell r="K1008">
            <v>15.10917031</v>
          </cell>
          <cell r="L1008">
            <v>8.3044948999999999</v>
          </cell>
          <cell r="M1008">
            <v>10.67821472</v>
          </cell>
          <cell r="N1008">
            <v>15.02646406</v>
          </cell>
          <cell r="O1008">
            <v>50.307000000000002</v>
          </cell>
          <cell r="P1008">
            <v>10.772267299999999</v>
          </cell>
          <cell r="Q1008">
            <v>78.5</v>
          </cell>
          <cell r="R1008">
            <v>34.03003519</v>
          </cell>
          <cell r="S1008">
            <v>16.5</v>
          </cell>
          <cell r="T1008">
            <v>9.29293367</v>
          </cell>
          <cell r="U1008">
            <v>9.7604251699999995</v>
          </cell>
          <cell r="V1008">
            <v>8.3044948999999999</v>
          </cell>
          <cell r="W1008">
            <v>52.5</v>
          </cell>
          <cell r="X1008">
            <v>80</v>
          </cell>
          <cell r="Y1008">
            <v>34.1</v>
          </cell>
          <cell r="Z1008">
            <v>38.700000000000003</v>
          </cell>
          <cell r="AA1008">
            <v>23.2</v>
          </cell>
          <cell r="AB1008">
            <v>10.067729999999999</v>
          </cell>
          <cell r="AC1008">
            <v>0.65964124000000002</v>
          </cell>
          <cell r="AD1008">
            <v>254.39</v>
          </cell>
          <cell r="AE1008">
            <v>56.746640859999999</v>
          </cell>
          <cell r="AF1008">
            <v>59.527700000000003</v>
          </cell>
          <cell r="AG1008">
            <v>0.35285793830554257</v>
          </cell>
          <cell r="AH1008">
            <v>8.6999999999999993</v>
          </cell>
          <cell r="AI1008">
            <v>42820</v>
          </cell>
          <cell r="AJ1008">
            <v>11.5</v>
          </cell>
        </row>
        <row r="1009">
          <cell r="A1009" t="str">
            <v>2414</v>
          </cell>
          <cell r="B1009" t="str">
            <v>241403501</v>
          </cell>
          <cell r="D1009" t="str">
            <v>2414035</v>
          </cell>
          <cell r="E1009" t="str">
            <v>2415</v>
          </cell>
          <cell r="F1009" t="str">
            <v>24</v>
          </cell>
          <cell r="G1009">
            <v>524.52810735000003</v>
          </cell>
          <cell r="H1009">
            <v>536.46403792000001</v>
          </cell>
          <cell r="I1009">
            <v>530.24108190000004</v>
          </cell>
          <cell r="J1009">
            <v>36.274509799999997</v>
          </cell>
          <cell r="K1009">
            <v>15.10917031</v>
          </cell>
          <cell r="L1009">
            <v>8.4239808099999998</v>
          </cell>
          <cell r="M1009">
            <v>9.8977209599999991</v>
          </cell>
          <cell r="N1009">
            <v>15.02646406</v>
          </cell>
          <cell r="O1009">
            <v>50.307000000000002</v>
          </cell>
          <cell r="P1009">
            <v>10.018332940000001</v>
          </cell>
          <cell r="Q1009">
            <v>78.5</v>
          </cell>
          <cell r="R1009">
            <v>34.03003519</v>
          </cell>
          <cell r="S1009">
            <v>16.5</v>
          </cell>
          <cell r="T1009">
            <v>9.1047576100000001</v>
          </cell>
          <cell r="U1009">
            <v>9.8562911199999999</v>
          </cell>
          <cell r="V1009">
            <v>8.4011087100000008</v>
          </cell>
          <cell r="W1009">
            <v>52.5</v>
          </cell>
          <cell r="X1009">
            <v>80</v>
          </cell>
          <cell r="Y1009">
            <v>34.1</v>
          </cell>
          <cell r="Z1009">
            <v>38.700000000000003</v>
          </cell>
          <cell r="AA1009">
            <v>23.2</v>
          </cell>
          <cell r="AB1009">
            <v>10.037974739999999</v>
          </cell>
          <cell r="AC1009">
            <v>0.62759628000000001</v>
          </cell>
          <cell r="AD1009">
            <v>254.39</v>
          </cell>
          <cell r="AE1009">
            <v>56.746640859999999</v>
          </cell>
          <cell r="AF1009">
            <v>59.527700000000003</v>
          </cell>
          <cell r="AG1009">
            <v>0.29848476274971708</v>
          </cell>
          <cell r="AH1009">
            <v>8.6999999999999993</v>
          </cell>
          <cell r="AI1009">
            <v>42820</v>
          </cell>
          <cell r="AJ1009">
            <v>11.5</v>
          </cell>
        </row>
        <row r="1010">
          <cell r="A1010" t="str">
            <v>2414</v>
          </cell>
          <cell r="B1010" t="str">
            <v>241404001</v>
          </cell>
          <cell r="D1010" t="str">
            <v>2414040</v>
          </cell>
          <cell r="E1010" t="str">
            <v>2415</v>
          </cell>
          <cell r="F1010" t="str">
            <v>24</v>
          </cell>
          <cell r="G1010">
            <v>524.52810735000003</v>
          </cell>
          <cell r="H1010">
            <v>536.46403792000001</v>
          </cell>
          <cell r="I1010">
            <v>530.24108190000004</v>
          </cell>
          <cell r="J1010">
            <v>36.274509799999997</v>
          </cell>
          <cell r="K1010">
            <v>15.10917031</v>
          </cell>
          <cell r="L1010">
            <v>8.3175220000000003</v>
          </cell>
          <cell r="M1010">
            <v>10.16926905</v>
          </cell>
          <cell r="N1010">
            <v>15.02646406</v>
          </cell>
          <cell r="O1010">
            <v>50.307000000000002</v>
          </cell>
          <cell r="P1010">
            <v>10.212221469999999</v>
          </cell>
          <cell r="Q1010">
            <v>78.5</v>
          </cell>
          <cell r="R1010">
            <v>34.03003519</v>
          </cell>
          <cell r="S1010">
            <v>16.5</v>
          </cell>
          <cell r="T1010">
            <v>8.7008471899999993</v>
          </cell>
          <cell r="U1010">
            <v>9.7713837100000003</v>
          </cell>
          <cell r="V1010">
            <v>8.4224428499999995</v>
          </cell>
          <cell r="W1010">
            <v>52.5</v>
          </cell>
          <cell r="X1010">
            <v>80</v>
          </cell>
          <cell r="Y1010">
            <v>34.1</v>
          </cell>
          <cell r="Z1010">
            <v>38.700000000000003</v>
          </cell>
          <cell r="AA1010">
            <v>23.2</v>
          </cell>
          <cell r="AB1010">
            <v>9.8872057200000008</v>
          </cell>
          <cell r="AC1010">
            <v>0.54475311000000004</v>
          </cell>
          <cell r="AD1010">
            <v>254.39</v>
          </cell>
          <cell r="AE1010">
            <v>56.746640859999999</v>
          </cell>
          <cell r="AF1010">
            <v>59.527700000000003</v>
          </cell>
          <cell r="AG1010">
            <v>0.30494746598608397</v>
          </cell>
          <cell r="AH1010">
            <v>8.6999999999999993</v>
          </cell>
          <cell r="AI1010">
            <v>42820</v>
          </cell>
          <cell r="AJ1010">
            <v>11.5</v>
          </cell>
        </row>
        <row r="1011">
          <cell r="A1011" t="str">
            <v>2414</v>
          </cell>
          <cell r="B1011" t="str">
            <v>241404501</v>
          </cell>
          <cell r="D1011" t="str">
            <v>2414045</v>
          </cell>
          <cell r="E1011" t="str">
            <v>2415</v>
          </cell>
          <cell r="F1011" t="str">
            <v>24</v>
          </cell>
          <cell r="G1011">
            <v>524.52810735000003</v>
          </cell>
          <cell r="H1011">
            <v>536.46403792000001</v>
          </cell>
          <cell r="I1011">
            <v>530.24108190000004</v>
          </cell>
          <cell r="J1011">
            <v>36.274509799999997</v>
          </cell>
          <cell r="K1011">
            <v>15.10917031</v>
          </cell>
          <cell r="L1011">
            <v>8.87388814</v>
          </cell>
          <cell r="M1011">
            <v>10.79610016</v>
          </cell>
          <cell r="N1011">
            <v>15.02646406</v>
          </cell>
          <cell r="O1011">
            <v>50.307000000000002</v>
          </cell>
          <cell r="P1011">
            <v>10.81977828</v>
          </cell>
          <cell r="Q1011">
            <v>78.5</v>
          </cell>
          <cell r="R1011">
            <v>34.03003519</v>
          </cell>
          <cell r="S1011">
            <v>16.5</v>
          </cell>
          <cell r="T1011">
            <v>8.6168575100000009</v>
          </cell>
          <cell r="U1011">
            <v>9.0915568400000009</v>
          </cell>
          <cell r="V1011">
            <v>8.2990371799999991</v>
          </cell>
          <cell r="W1011">
            <v>52.5</v>
          </cell>
          <cell r="X1011">
            <v>80</v>
          </cell>
          <cell r="Y1011">
            <v>34.1</v>
          </cell>
          <cell r="Z1011">
            <v>38.700000000000003</v>
          </cell>
          <cell r="AA1011">
            <v>23.2</v>
          </cell>
          <cell r="AB1011">
            <v>9.2629328199999996</v>
          </cell>
          <cell r="AC1011">
            <v>1</v>
          </cell>
          <cell r="AD1011">
            <v>254.39</v>
          </cell>
          <cell r="AE1011">
            <v>56.746640859999999</v>
          </cell>
          <cell r="AF1011">
            <v>59.527700000000003</v>
          </cell>
          <cell r="AG1011">
            <v>0.33430528627847023</v>
          </cell>
          <cell r="AH1011">
            <v>8.6999999999999993</v>
          </cell>
          <cell r="AI1011">
            <v>42820</v>
          </cell>
          <cell r="AJ1011">
            <v>11.5</v>
          </cell>
        </row>
        <row r="1012">
          <cell r="A1012" t="str">
            <v>2414</v>
          </cell>
          <cell r="B1012" t="str">
            <v>241405001</v>
          </cell>
          <cell r="D1012" t="str">
            <v>2414050</v>
          </cell>
          <cell r="E1012" t="str">
            <v>2415</v>
          </cell>
          <cell r="F1012" t="str">
            <v>24</v>
          </cell>
          <cell r="G1012">
            <v>524.52810735000003</v>
          </cell>
          <cell r="H1012">
            <v>536.46403792000001</v>
          </cell>
          <cell r="I1012">
            <v>530.24108190000004</v>
          </cell>
          <cell r="J1012">
            <v>36.274509799999997</v>
          </cell>
          <cell r="K1012">
            <v>15.10917031</v>
          </cell>
          <cell r="L1012">
            <v>8.1247430200000004</v>
          </cell>
          <cell r="M1012">
            <v>10.146786609999999</v>
          </cell>
          <cell r="N1012">
            <v>15.02646406</v>
          </cell>
          <cell r="O1012">
            <v>50.307000000000002</v>
          </cell>
          <cell r="P1012">
            <v>10.5099324</v>
          </cell>
          <cell r="Q1012">
            <v>78.5</v>
          </cell>
          <cell r="R1012">
            <v>34.03003519</v>
          </cell>
          <cell r="S1012">
            <v>16.5</v>
          </cell>
          <cell r="T1012">
            <v>9.1947189900000001</v>
          </cell>
          <cell r="U1012">
            <v>8.1822797400000002</v>
          </cell>
          <cell r="V1012">
            <v>8.0879475500000009</v>
          </cell>
          <cell r="W1012">
            <v>52.5</v>
          </cell>
          <cell r="X1012">
            <v>80</v>
          </cell>
          <cell r="Y1012">
            <v>34.1</v>
          </cell>
          <cell r="Z1012">
            <v>38.700000000000003</v>
          </cell>
          <cell r="AA1012">
            <v>23.2</v>
          </cell>
          <cell r="AB1012">
            <v>8.2074018300000002</v>
          </cell>
          <cell r="AC1012">
            <v>1</v>
          </cell>
          <cell r="AD1012">
            <v>254.39</v>
          </cell>
          <cell r="AE1012">
            <v>56.746640859999999</v>
          </cell>
          <cell r="AF1012">
            <v>59.527700000000003</v>
          </cell>
          <cell r="AG1012">
            <v>0.28645381426674688</v>
          </cell>
          <cell r="AH1012">
            <v>8.6999999999999993</v>
          </cell>
          <cell r="AI1012">
            <v>42820</v>
          </cell>
          <cell r="AJ1012">
            <v>11.5</v>
          </cell>
        </row>
        <row r="1013">
          <cell r="A1013" t="str">
            <v>2414</v>
          </cell>
          <cell r="B1013" t="str">
            <v>241405501</v>
          </cell>
          <cell r="D1013" t="str">
            <v>2414055</v>
          </cell>
          <cell r="E1013" t="str">
            <v>2415</v>
          </cell>
          <cell r="F1013" t="str">
            <v>24</v>
          </cell>
          <cell r="G1013">
            <v>524.52810735000003</v>
          </cell>
          <cell r="H1013">
            <v>536.46403792000001</v>
          </cell>
          <cell r="I1013">
            <v>530.24108190000004</v>
          </cell>
          <cell r="J1013">
            <v>36.274509799999997</v>
          </cell>
          <cell r="K1013">
            <v>15.10917031</v>
          </cell>
          <cell r="L1013">
            <v>7.9796813000000002</v>
          </cell>
          <cell r="M1013">
            <v>9.8342982299999999</v>
          </cell>
          <cell r="N1013">
            <v>15.02646406</v>
          </cell>
          <cell r="O1013">
            <v>50.307000000000002</v>
          </cell>
          <cell r="P1013">
            <v>10.231711580000001</v>
          </cell>
          <cell r="Q1013">
            <v>78.5</v>
          </cell>
          <cell r="R1013">
            <v>34.03003519</v>
          </cell>
          <cell r="S1013">
            <v>16.5</v>
          </cell>
          <cell r="T1013">
            <v>9.2530166499999993</v>
          </cell>
          <cell r="U1013">
            <v>8.0507033799999999</v>
          </cell>
          <cell r="V1013">
            <v>8.0143357399999999</v>
          </cell>
          <cell r="W1013">
            <v>52.5</v>
          </cell>
          <cell r="X1013">
            <v>80</v>
          </cell>
          <cell r="Y1013">
            <v>34.1</v>
          </cell>
          <cell r="Z1013">
            <v>38.700000000000003</v>
          </cell>
          <cell r="AA1013">
            <v>23.2</v>
          </cell>
          <cell r="AB1013">
            <v>8.0507033799999999</v>
          </cell>
          <cell r="AC1013">
            <v>1</v>
          </cell>
          <cell r="AD1013">
            <v>254.39</v>
          </cell>
          <cell r="AE1013">
            <v>56.746640859999999</v>
          </cell>
          <cell r="AF1013">
            <v>59.527700000000003</v>
          </cell>
          <cell r="AG1013">
            <v>0.33437718653472231</v>
          </cell>
          <cell r="AH1013">
            <v>8.6999999999999993</v>
          </cell>
          <cell r="AI1013">
            <v>42820</v>
          </cell>
          <cell r="AJ1013">
            <v>11.5</v>
          </cell>
        </row>
        <row r="1014">
          <cell r="A1014" t="str">
            <v>2414</v>
          </cell>
          <cell r="B1014" t="str">
            <v>241406001</v>
          </cell>
          <cell r="D1014" t="str">
            <v>2414060</v>
          </cell>
          <cell r="E1014" t="str">
            <v>2415</v>
          </cell>
          <cell r="F1014" t="str">
            <v>24</v>
          </cell>
          <cell r="G1014">
            <v>524.52810735000003</v>
          </cell>
          <cell r="H1014">
            <v>536.46403792000001</v>
          </cell>
          <cell r="I1014">
            <v>530.24108190000004</v>
          </cell>
          <cell r="J1014">
            <v>36.274509799999997</v>
          </cell>
          <cell r="K1014">
            <v>15.10917031</v>
          </cell>
          <cell r="L1014">
            <v>7.7877968800000001</v>
          </cell>
          <cell r="M1014">
            <v>9.8236864799999992</v>
          </cell>
          <cell r="N1014">
            <v>15.02646406</v>
          </cell>
          <cell r="O1014">
            <v>50.307000000000002</v>
          </cell>
          <cell r="P1014">
            <v>10.81977828</v>
          </cell>
          <cell r="Q1014">
            <v>78.5</v>
          </cell>
          <cell r="R1014">
            <v>34.03003519</v>
          </cell>
          <cell r="S1014">
            <v>16.5</v>
          </cell>
          <cell r="T1014">
            <v>8.5316876399999995</v>
          </cell>
          <cell r="U1014">
            <v>8.7705943299999998</v>
          </cell>
          <cell r="V1014">
            <v>8.4578677300000003</v>
          </cell>
          <cell r="W1014">
            <v>52.5</v>
          </cell>
          <cell r="X1014">
            <v>80</v>
          </cell>
          <cell r="Y1014">
            <v>34.1</v>
          </cell>
          <cell r="Z1014">
            <v>38.700000000000003</v>
          </cell>
          <cell r="AA1014">
            <v>23.2</v>
          </cell>
          <cell r="AB1014">
            <v>8.7718354099999996</v>
          </cell>
          <cell r="AC1014">
            <v>1</v>
          </cell>
          <cell r="AD1014">
            <v>254.39</v>
          </cell>
          <cell r="AE1014">
            <v>56.746640859999999</v>
          </cell>
          <cell r="AF1014">
            <v>59.527700000000003</v>
          </cell>
          <cell r="AG1014">
            <v>0.2672161354622834</v>
          </cell>
          <cell r="AH1014">
            <v>8.6999999999999993</v>
          </cell>
          <cell r="AI1014">
            <v>42820</v>
          </cell>
          <cell r="AJ1014">
            <v>11.5</v>
          </cell>
        </row>
        <row r="1015">
          <cell r="A1015" t="str">
            <v>2414</v>
          </cell>
          <cell r="B1015" t="str">
            <v>241406501</v>
          </cell>
          <cell r="D1015" t="str">
            <v>2414065</v>
          </cell>
          <cell r="E1015" t="str">
            <v>2415</v>
          </cell>
          <cell r="F1015" t="str">
            <v>24</v>
          </cell>
          <cell r="G1015">
            <v>524.52810735000003</v>
          </cell>
          <cell r="H1015">
            <v>536.46403792000001</v>
          </cell>
          <cell r="I1015">
            <v>530.24108190000004</v>
          </cell>
          <cell r="J1015">
            <v>36.274509799999997</v>
          </cell>
          <cell r="K1015">
            <v>15.10917031</v>
          </cell>
          <cell r="L1015">
            <v>8.7441693899999997</v>
          </cell>
          <cell r="M1015">
            <v>9.2579870300000007</v>
          </cell>
          <cell r="N1015">
            <v>15.02646406</v>
          </cell>
          <cell r="O1015">
            <v>50.307000000000002</v>
          </cell>
          <cell r="P1015">
            <v>10.658247100000001</v>
          </cell>
          <cell r="Q1015">
            <v>78.5</v>
          </cell>
          <cell r="R1015">
            <v>34.03003519</v>
          </cell>
          <cell r="S1015">
            <v>16.5</v>
          </cell>
          <cell r="T1015">
            <v>9.4072220800000004</v>
          </cell>
          <cell r="U1015">
            <v>8.9655900699999993</v>
          </cell>
          <cell r="V1015">
            <v>8.3621754700000004</v>
          </cell>
          <cell r="W1015">
            <v>52.5</v>
          </cell>
          <cell r="X1015">
            <v>80</v>
          </cell>
          <cell r="Y1015">
            <v>34.1</v>
          </cell>
          <cell r="Z1015">
            <v>38.700000000000003</v>
          </cell>
          <cell r="AA1015">
            <v>23.2</v>
          </cell>
          <cell r="AB1015">
            <v>8.5502410500000003</v>
          </cell>
          <cell r="AC1015">
            <v>1</v>
          </cell>
          <cell r="AD1015">
            <v>254.39</v>
          </cell>
          <cell r="AE1015">
            <v>56.746640859999999</v>
          </cell>
          <cell r="AF1015">
            <v>59.527700000000003</v>
          </cell>
          <cell r="AG1015">
            <v>0.30220237346022466</v>
          </cell>
          <cell r="AH1015">
            <v>8.6999999999999993</v>
          </cell>
          <cell r="AI1015">
            <v>42820</v>
          </cell>
          <cell r="AJ1015">
            <v>11.5</v>
          </cell>
        </row>
        <row r="1016">
          <cell r="A1016" t="str">
            <v>2414</v>
          </cell>
          <cell r="B1016" t="str">
            <v>241407001</v>
          </cell>
          <cell r="D1016" t="str">
            <v>2414070</v>
          </cell>
          <cell r="E1016" t="str">
            <v>2415</v>
          </cell>
          <cell r="F1016" t="str">
            <v>24</v>
          </cell>
          <cell r="G1016">
            <v>524.52810735000003</v>
          </cell>
          <cell r="H1016">
            <v>536.46403792000001</v>
          </cell>
          <cell r="I1016">
            <v>530.24108190000004</v>
          </cell>
          <cell r="J1016">
            <v>36.274509799999997</v>
          </cell>
          <cell r="K1016">
            <v>15.10917031</v>
          </cell>
          <cell r="L1016">
            <v>7.6328855099999995</v>
          </cell>
          <cell r="M1016">
            <v>9.2824749700000009</v>
          </cell>
          <cell r="N1016">
            <v>15.02646406</v>
          </cell>
          <cell r="O1016">
            <v>50.307000000000002</v>
          </cell>
          <cell r="P1016">
            <v>10.81977828</v>
          </cell>
          <cell r="Q1016">
            <v>78.5</v>
          </cell>
          <cell r="R1016">
            <v>34.03003519</v>
          </cell>
          <cell r="S1016">
            <v>16.5</v>
          </cell>
          <cell r="T1016">
            <v>9.4297971399999998</v>
          </cell>
          <cell r="U1016">
            <v>7.6449193399999995</v>
          </cell>
          <cell r="V1016">
            <v>7.7128909600000002</v>
          </cell>
          <cell r="W1016">
            <v>52.5</v>
          </cell>
          <cell r="X1016">
            <v>80</v>
          </cell>
          <cell r="Y1016">
            <v>34.1</v>
          </cell>
          <cell r="Z1016">
            <v>38.700000000000003</v>
          </cell>
          <cell r="AA1016">
            <v>23.2</v>
          </cell>
          <cell r="AB1016">
            <v>8.7416159199999992</v>
          </cell>
          <cell r="AC1016">
            <v>1</v>
          </cell>
          <cell r="AD1016">
            <v>254.39</v>
          </cell>
          <cell r="AE1016">
            <v>56.746640859999999</v>
          </cell>
          <cell r="AF1016">
            <v>59.527700000000003</v>
          </cell>
          <cell r="AG1016">
            <v>0.29162993745758825</v>
          </cell>
          <cell r="AH1016">
            <v>8.6999999999999993</v>
          </cell>
          <cell r="AI1016">
            <v>42820</v>
          </cell>
          <cell r="AJ1016">
            <v>11.5</v>
          </cell>
        </row>
        <row r="1017">
          <cell r="A1017" t="str">
            <v>2414</v>
          </cell>
          <cell r="B1017" t="str">
            <v>241407501</v>
          </cell>
          <cell r="D1017" t="str">
            <v>2414075</v>
          </cell>
          <cell r="E1017" t="str">
            <v>2415</v>
          </cell>
          <cell r="F1017" t="str">
            <v>24</v>
          </cell>
          <cell r="G1017">
            <v>524.52810735000003</v>
          </cell>
          <cell r="H1017">
            <v>536.46403792000001</v>
          </cell>
          <cell r="I1017">
            <v>530.24108190000004</v>
          </cell>
          <cell r="J1017">
            <v>36.274509799999997</v>
          </cell>
          <cell r="K1017">
            <v>15.10917031</v>
          </cell>
          <cell r="L1017">
            <v>8.0417347100000001</v>
          </cell>
          <cell r="M1017">
            <v>9.4919792199999993</v>
          </cell>
          <cell r="N1017">
            <v>15.02646406</v>
          </cell>
          <cell r="O1017">
            <v>50.307000000000002</v>
          </cell>
          <cell r="P1017">
            <v>10.81977828</v>
          </cell>
          <cell r="Q1017">
            <v>78.5</v>
          </cell>
          <cell r="R1017">
            <v>34.03003519</v>
          </cell>
          <cell r="S1017">
            <v>16.5</v>
          </cell>
          <cell r="T1017">
            <v>9.4567315900000004</v>
          </cell>
          <cell r="U1017">
            <v>8.8395665000000001</v>
          </cell>
          <cell r="V1017">
            <v>8.5841039000000006</v>
          </cell>
          <cell r="W1017">
            <v>52.5</v>
          </cell>
          <cell r="X1017">
            <v>80</v>
          </cell>
          <cell r="Y1017">
            <v>34.1</v>
          </cell>
          <cell r="Z1017">
            <v>38.700000000000003</v>
          </cell>
          <cell r="AA1017">
            <v>23.2</v>
          </cell>
          <cell r="AB1017">
            <v>9.2883194099999997</v>
          </cell>
          <cell r="AC1017">
            <v>1</v>
          </cell>
          <cell r="AD1017">
            <v>254.39</v>
          </cell>
          <cell r="AE1017">
            <v>56.746640859999999</v>
          </cell>
          <cell r="AF1017">
            <v>59.527700000000003</v>
          </cell>
          <cell r="AG1017">
            <v>0.30361778316174348</v>
          </cell>
          <cell r="AH1017">
            <v>8.6999999999999993</v>
          </cell>
          <cell r="AI1017">
            <v>42820</v>
          </cell>
          <cell r="AJ1017">
            <v>11.5</v>
          </cell>
        </row>
        <row r="1018">
          <cell r="A1018" t="str">
            <v>2414</v>
          </cell>
          <cell r="B1018" t="str">
            <v>241408001</v>
          </cell>
          <cell r="D1018" t="str">
            <v>2414080</v>
          </cell>
          <cell r="E1018" t="str">
            <v>2415</v>
          </cell>
          <cell r="F1018" t="str">
            <v>24</v>
          </cell>
          <cell r="G1018">
            <v>524.52810735000003</v>
          </cell>
          <cell r="H1018">
            <v>536.46403792000001</v>
          </cell>
          <cell r="I1018">
            <v>530.24108190000004</v>
          </cell>
          <cell r="J1018">
            <v>36.274509799999997</v>
          </cell>
          <cell r="K1018">
            <v>15.10917031</v>
          </cell>
          <cell r="L1018">
            <v>9.0985145599999999</v>
          </cell>
          <cell r="M1018">
            <v>9.3712680400000004</v>
          </cell>
          <cell r="N1018">
            <v>15.02646406</v>
          </cell>
          <cell r="O1018">
            <v>50.307000000000002</v>
          </cell>
          <cell r="P1018">
            <v>10.81977828</v>
          </cell>
          <cell r="Q1018">
            <v>78.5</v>
          </cell>
          <cell r="R1018">
            <v>34.03003519</v>
          </cell>
          <cell r="S1018">
            <v>16.5</v>
          </cell>
          <cell r="T1018">
            <v>9.4121377099999997</v>
          </cell>
          <cell r="U1018">
            <v>8.6676800200000006</v>
          </cell>
          <cell r="V1018">
            <v>8.9501437599999996</v>
          </cell>
          <cell r="W1018">
            <v>52.5</v>
          </cell>
          <cell r="X1018">
            <v>80</v>
          </cell>
          <cell r="Y1018">
            <v>34.1</v>
          </cell>
          <cell r="Z1018">
            <v>38.700000000000003</v>
          </cell>
          <cell r="AA1018">
            <v>23.2</v>
          </cell>
          <cell r="AB1018">
            <v>9.2410635400000007</v>
          </cell>
          <cell r="AC1018">
            <v>1</v>
          </cell>
          <cell r="AD1018">
            <v>254.39</v>
          </cell>
          <cell r="AE1018">
            <v>56.746640859999999</v>
          </cell>
          <cell r="AF1018">
            <v>59.527700000000003</v>
          </cell>
          <cell r="AG1018">
            <v>0.28049169676411523</v>
          </cell>
          <cell r="AH1018">
            <v>8.6999999999999993</v>
          </cell>
          <cell r="AI1018">
            <v>42820</v>
          </cell>
          <cell r="AJ1018">
            <v>11.5</v>
          </cell>
        </row>
        <row r="1019">
          <cell r="A1019" t="str">
            <v>2414</v>
          </cell>
          <cell r="B1019" t="str">
            <v>241408501</v>
          </cell>
          <cell r="D1019" t="str">
            <v>2414085</v>
          </cell>
          <cell r="E1019" t="str">
            <v>2415</v>
          </cell>
          <cell r="F1019" t="str">
            <v>24</v>
          </cell>
          <cell r="G1019">
            <v>524.52810735000003</v>
          </cell>
          <cell r="H1019">
            <v>536.46403792000001</v>
          </cell>
          <cell r="I1019">
            <v>530.24108190000004</v>
          </cell>
          <cell r="J1019">
            <v>36.274509799999997</v>
          </cell>
          <cell r="K1019">
            <v>15.10917031</v>
          </cell>
          <cell r="L1019">
            <v>7.2765563999999996</v>
          </cell>
          <cell r="M1019">
            <v>7.6820215100000002</v>
          </cell>
          <cell r="N1019">
            <v>15.02646406</v>
          </cell>
          <cell r="O1019">
            <v>50.307000000000002</v>
          </cell>
          <cell r="P1019">
            <v>10.81977828</v>
          </cell>
          <cell r="Q1019">
            <v>78.5</v>
          </cell>
          <cell r="R1019">
            <v>34.03003519</v>
          </cell>
          <cell r="S1019">
            <v>16.5</v>
          </cell>
          <cell r="T1019">
            <v>7.6477860499999988</v>
          </cell>
          <cell r="U1019">
            <v>7.2861917099999998</v>
          </cell>
          <cell r="V1019">
            <v>7.6162835600000012</v>
          </cell>
          <cell r="W1019">
            <v>52.5</v>
          </cell>
          <cell r="X1019">
            <v>80</v>
          </cell>
          <cell r="Y1019">
            <v>34.1</v>
          </cell>
          <cell r="Z1019">
            <v>38.700000000000003</v>
          </cell>
          <cell r="AA1019">
            <v>23.2</v>
          </cell>
          <cell r="AB1019">
            <v>7.6820215100000002</v>
          </cell>
          <cell r="AC1019">
            <v>1</v>
          </cell>
          <cell r="AD1019">
            <v>254.39</v>
          </cell>
          <cell r="AE1019">
            <v>56.746640859999999</v>
          </cell>
          <cell r="AF1019">
            <v>59.527700000000003</v>
          </cell>
          <cell r="AG1019">
            <v>0.28001321176847133</v>
          </cell>
          <cell r="AH1019">
            <v>8.6999999999999993</v>
          </cell>
          <cell r="AI1019">
            <v>42820</v>
          </cell>
          <cell r="AJ1019">
            <v>11.5</v>
          </cell>
        </row>
        <row r="1020">
          <cell r="A1020" t="str">
            <v>2414</v>
          </cell>
          <cell r="B1020" t="str">
            <v>241409001</v>
          </cell>
          <cell r="D1020" t="str">
            <v>2414090</v>
          </cell>
          <cell r="E1020" t="str">
            <v>2415</v>
          </cell>
          <cell r="F1020" t="str">
            <v>24</v>
          </cell>
          <cell r="G1020">
            <v>524.52810735000003</v>
          </cell>
          <cell r="H1020">
            <v>536.46403792000001</v>
          </cell>
          <cell r="I1020">
            <v>530.24108190000004</v>
          </cell>
          <cell r="J1020">
            <v>36.274509799999997</v>
          </cell>
          <cell r="K1020">
            <v>15.10917031</v>
          </cell>
          <cell r="L1020">
            <v>8.4778284700000004</v>
          </cell>
          <cell r="M1020">
            <v>8.6769282499999996</v>
          </cell>
          <cell r="N1020">
            <v>15.02646406</v>
          </cell>
          <cell r="O1020">
            <v>50.307000000000002</v>
          </cell>
          <cell r="P1020">
            <v>10.81977828</v>
          </cell>
          <cell r="Q1020">
            <v>78.5</v>
          </cell>
          <cell r="R1020">
            <v>34.03003519</v>
          </cell>
          <cell r="S1020">
            <v>16.5</v>
          </cell>
          <cell r="T1020">
            <v>8.6262269499999995</v>
          </cell>
          <cell r="U1020">
            <v>8.5002504699999992</v>
          </cell>
          <cell r="V1020">
            <v>8.5932278800000006</v>
          </cell>
          <cell r="W1020">
            <v>52.5</v>
          </cell>
          <cell r="X1020">
            <v>80</v>
          </cell>
          <cell r="Y1020">
            <v>34.1</v>
          </cell>
          <cell r="Z1020">
            <v>38.700000000000003</v>
          </cell>
          <cell r="AA1020">
            <v>23.2</v>
          </cell>
          <cell r="AB1020">
            <v>8.6110477700000008</v>
          </cell>
          <cell r="AC1020">
            <v>1</v>
          </cell>
          <cell r="AD1020">
            <v>254.39</v>
          </cell>
          <cell r="AE1020">
            <v>56.746640859999999</v>
          </cell>
          <cell r="AF1020">
            <v>59.527700000000003</v>
          </cell>
          <cell r="AG1020">
            <v>0.32000273031837273</v>
          </cell>
          <cell r="AH1020">
            <v>8.6999999999999993</v>
          </cell>
          <cell r="AI1020">
            <v>42820</v>
          </cell>
          <cell r="AJ1020">
            <v>11.5</v>
          </cell>
        </row>
        <row r="1021">
          <cell r="A1021" t="str">
            <v>2414</v>
          </cell>
          <cell r="B1021" t="str">
            <v>241490201</v>
          </cell>
          <cell r="D1021" t="str">
            <v>2414902</v>
          </cell>
          <cell r="E1021" t="str">
            <v>2415</v>
          </cell>
          <cell r="F1021" t="str">
            <v>24</v>
          </cell>
          <cell r="G1021">
            <v>524.52810735000003</v>
          </cell>
          <cell r="H1021">
            <v>536.46403792000001</v>
          </cell>
          <cell r="I1021">
            <v>530.24108190000004</v>
          </cell>
          <cell r="J1021">
            <v>36.274509799999997</v>
          </cell>
          <cell r="K1021">
            <v>15.10917031</v>
          </cell>
          <cell r="L1021">
            <v>9.6566274700000001</v>
          </cell>
          <cell r="M1021">
            <v>10.79636635</v>
          </cell>
          <cell r="N1021">
            <v>15.02646406</v>
          </cell>
          <cell r="O1021">
            <v>50.307000000000002</v>
          </cell>
          <cell r="P1021">
            <v>10.941765800000001</v>
          </cell>
          <cell r="Q1021">
            <v>78.5</v>
          </cell>
          <cell r="R1021">
            <v>34.03003519</v>
          </cell>
          <cell r="S1021">
            <v>16.5</v>
          </cell>
          <cell r="T1021">
            <v>9.8748308399999996</v>
          </cell>
          <cell r="U1021">
            <v>9.7015549500000002</v>
          </cell>
          <cell r="V1021">
            <v>9.6566274700000001</v>
          </cell>
          <cell r="W1021">
            <v>52.5</v>
          </cell>
          <cell r="X1021">
            <v>80</v>
          </cell>
          <cell r="Y1021">
            <v>34.1</v>
          </cell>
          <cell r="Z1021">
            <v>38.700000000000003</v>
          </cell>
          <cell r="AA1021">
            <v>23.2</v>
          </cell>
          <cell r="AB1021">
            <v>10.643637590000001</v>
          </cell>
          <cell r="AC1021">
            <v>5.6160710000000003E-2</v>
          </cell>
          <cell r="AD1021">
            <v>254.39</v>
          </cell>
          <cell r="AE1021">
            <v>56.746640859999999</v>
          </cell>
          <cell r="AF1021">
            <v>59.765568710000004</v>
          </cell>
          <cell r="AG1021">
            <v>0.33668803179288231</v>
          </cell>
          <cell r="AH1021">
            <v>8.6999999999999993</v>
          </cell>
          <cell r="AI1021">
            <v>42820</v>
          </cell>
          <cell r="AJ1021">
            <v>11.5</v>
          </cell>
        </row>
        <row r="1022">
          <cell r="A1022" t="str">
            <v>2414</v>
          </cell>
          <cell r="B1022" t="str">
            <v>241490401</v>
          </cell>
          <cell r="D1022" t="str">
            <v>2414904</v>
          </cell>
          <cell r="E1022" t="str">
            <v>2415</v>
          </cell>
          <cell r="F1022" t="str">
            <v>24</v>
          </cell>
          <cell r="G1022">
            <v>524.52810735000003</v>
          </cell>
          <cell r="H1022">
            <v>536.46403792000001</v>
          </cell>
          <cell r="I1022">
            <v>530.24108190000004</v>
          </cell>
          <cell r="J1022">
            <v>36.274509799999997</v>
          </cell>
          <cell r="K1022">
            <v>15.10917031</v>
          </cell>
          <cell r="L1022">
            <v>10.02552818</v>
          </cell>
          <cell r="M1022">
            <v>10.81977828</v>
          </cell>
          <cell r="N1022">
            <v>15.02646406</v>
          </cell>
          <cell r="O1022">
            <v>50.307000000000002</v>
          </cell>
          <cell r="P1022">
            <v>11.225243389999999</v>
          </cell>
          <cell r="Q1022">
            <v>78.5</v>
          </cell>
          <cell r="R1022">
            <v>34.03003519</v>
          </cell>
          <cell r="S1022">
            <v>16.5</v>
          </cell>
          <cell r="T1022">
            <v>10.81977828</v>
          </cell>
          <cell r="U1022">
            <v>10.308952659999999</v>
          </cell>
          <cell r="V1022">
            <v>9.7589240999999998</v>
          </cell>
          <cell r="W1022">
            <v>52.5</v>
          </cell>
          <cell r="X1022">
            <v>80</v>
          </cell>
          <cell r="Y1022">
            <v>34.1</v>
          </cell>
          <cell r="Z1022">
            <v>38.700000000000003</v>
          </cell>
          <cell r="AA1022">
            <v>23.2</v>
          </cell>
          <cell r="AB1022">
            <v>10.741816740000001</v>
          </cell>
          <cell r="AC1022">
            <v>0</v>
          </cell>
          <cell r="AD1022">
            <v>254.39</v>
          </cell>
          <cell r="AE1022">
            <v>56.746640859999999</v>
          </cell>
          <cell r="AF1022">
            <v>59.527700000000003</v>
          </cell>
          <cell r="AG1022">
            <v>0.34169712318629275</v>
          </cell>
          <cell r="AH1022">
            <v>8.6999999999999993</v>
          </cell>
          <cell r="AI1022">
            <v>42820</v>
          </cell>
          <cell r="AJ1022">
            <v>11.5</v>
          </cell>
        </row>
        <row r="1023">
          <cell r="A1023" t="str">
            <v>2415</v>
          </cell>
          <cell r="B1023" t="str">
            <v>241500501</v>
          </cell>
          <cell r="D1023" t="str">
            <v>2415005</v>
          </cell>
          <cell r="E1023" t="str">
            <v>2420</v>
          </cell>
          <cell r="F1023" t="str">
            <v>24</v>
          </cell>
          <cell r="G1023">
            <v>524.52810735000003</v>
          </cell>
          <cell r="H1023">
            <v>536.46403792000001</v>
          </cell>
          <cell r="I1023">
            <v>530.24108190000004</v>
          </cell>
          <cell r="J1023">
            <v>47.939262470000003</v>
          </cell>
          <cell r="K1023">
            <v>27.35109718</v>
          </cell>
          <cell r="L1023">
            <v>9.3818537299999996</v>
          </cell>
          <cell r="M1023">
            <v>9.5230320800000001</v>
          </cell>
          <cell r="N1023">
            <v>21.128239019999999</v>
          </cell>
          <cell r="O1023">
            <v>50.307000000000002</v>
          </cell>
          <cell r="P1023">
            <v>9.6749545000000001</v>
          </cell>
          <cell r="Q1023">
            <v>59.9</v>
          </cell>
          <cell r="R1023">
            <v>34.03003519</v>
          </cell>
          <cell r="S1023">
            <v>19.3</v>
          </cell>
          <cell r="T1023">
            <v>9.6205276499999997</v>
          </cell>
          <cell r="U1023">
            <v>9.5230320800000001</v>
          </cell>
          <cell r="V1023">
            <v>8.4604111799999995</v>
          </cell>
          <cell r="W1023">
            <v>53.6</v>
          </cell>
          <cell r="X1023">
            <v>86.3</v>
          </cell>
          <cell r="Y1023">
            <v>33.9</v>
          </cell>
          <cell r="Z1023">
            <v>44.9</v>
          </cell>
          <cell r="AA1023">
            <v>29</v>
          </cell>
          <cell r="AB1023">
            <v>8.4769959999999998</v>
          </cell>
          <cell r="AC1023">
            <v>0.97478149000000003</v>
          </cell>
          <cell r="AD1023">
            <v>270.22000000000003</v>
          </cell>
          <cell r="AE1023">
            <v>65.585390399999994</v>
          </cell>
          <cell r="AF1023">
            <v>61.532600000000002</v>
          </cell>
          <cell r="AG1023">
            <v>0.32976628715705658</v>
          </cell>
          <cell r="AH1023">
            <v>4.5999999999999996</v>
          </cell>
          <cell r="AI1023">
            <v>51340</v>
          </cell>
          <cell r="AJ1023">
            <v>11.5</v>
          </cell>
        </row>
        <row r="1024">
          <cell r="A1024" t="str">
            <v>2415</v>
          </cell>
          <cell r="B1024" t="str">
            <v>241501301</v>
          </cell>
          <cell r="D1024" t="str">
            <v>2415013</v>
          </cell>
          <cell r="E1024" t="str">
            <v>2420</v>
          </cell>
          <cell r="F1024" t="str">
            <v>24</v>
          </cell>
          <cell r="G1024">
            <v>524.52810735000003</v>
          </cell>
          <cell r="H1024">
            <v>536.46403792000001</v>
          </cell>
          <cell r="I1024">
            <v>530.24108190000004</v>
          </cell>
          <cell r="J1024">
            <v>47.939262470000003</v>
          </cell>
          <cell r="K1024">
            <v>27.35109718</v>
          </cell>
          <cell r="L1024">
            <v>8.2052184300000004</v>
          </cell>
          <cell r="M1024">
            <v>8.5490793800000002</v>
          </cell>
          <cell r="N1024">
            <v>21.128239019999999</v>
          </cell>
          <cell r="O1024">
            <v>50.307000000000002</v>
          </cell>
          <cell r="P1024">
            <v>8.8405801900000007</v>
          </cell>
          <cell r="Q1024">
            <v>59.9</v>
          </cell>
          <cell r="R1024">
            <v>34.03003519</v>
          </cell>
          <cell r="S1024">
            <v>19.3</v>
          </cell>
          <cell r="T1024">
            <v>8.7311748999999992</v>
          </cell>
          <cell r="U1024">
            <v>8.1682029299999996</v>
          </cell>
          <cell r="V1024">
            <v>8.3025137200000003</v>
          </cell>
          <cell r="W1024">
            <v>53.6</v>
          </cell>
          <cell r="X1024">
            <v>86.3</v>
          </cell>
          <cell r="Y1024">
            <v>33.9</v>
          </cell>
          <cell r="Z1024">
            <v>44.9</v>
          </cell>
          <cell r="AA1024">
            <v>29</v>
          </cell>
          <cell r="AB1024">
            <v>8.62299361</v>
          </cell>
          <cell r="AC1024">
            <v>0.76212508000000001</v>
          </cell>
          <cell r="AD1024">
            <v>270.22000000000003</v>
          </cell>
          <cell r="AE1024">
            <v>65.585390399999994</v>
          </cell>
          <cell r="AF1024">
            <v>61.532600000000002</v>
          </cell>
          <cell r="AG1024">
            <v>0.31783899824002665</v>
          </cell>
          <cell r="AH1024">
            <v>4.5999999999999996</v>
          </cell>
          <cell r="AI1024">
            <v>51340</v>
          </cell>
          <cell r="AJ1024">
            <v>11.5</v>
          </cell>
        </row>
        <row r="1025">
          <cell r="A1025" t="str">
            <v>2415</v>
          </cell>
          <cell r="B1025" t="str">
            <v>241502501</v>
          </cell>
          <cell r="D1025" t="str">
            <v>2415025</v>
          </cell>
          <cell r="E1025" t="str">
            <v>2420</v>
          </cell>
          <cell r="F1025" t="str">
            <v>24</v>
          </cell>
          <cell r="G1025">
            <v>524.52810735000003</v>
          </cell>
          <cell r="H1025">
            <v>536.46403792000001</v>
          </cell>
          <cell r="I1025">
            <v>530.24108190000004</v>
          </cell>
          <cell r="J1025">
            <v>47.939262470000003</v>
          </cell>
          <cell r="K1025">
            <v>27.35109718</v>
          </cell>
          <cell r="L1025">
            <v>8.3270007400000008</v>
          </cell>
          <cell r="M1025">
            <v>9.5402194900000001</v>
          </cell>
          <cell r="N1025">
            <v>21.128239019999999</v>
          </cell>
          <cell r="O1025">
            <v>50.307000000000002</v>
          </cell>
          <cell r="P1025">
            <v>9.9482218800000002</v>
          </cell>
          <cell r="Q1025">
            <v>59.9</v>
          </cell>
          <cell r="R1025">
            <v>34.03003519</v>
          </cell>
          <cell r="S1025">
            <v>19.3</v>
          </cell>
          <cell r="T1025">
            <v>9.4727046399999999</v>
          </cell>
          <cell r="U1025">
            <v>8.5381716000000001</v>
          </cell>
          <cell r="V1025">
            <v>8.9376125900000005</v>
          </cell>
          <cell r="W1025">
            <v>53.6</v>
          </cell>
          <cell r="X1025">
            <v>86.3</v>
          </cell>
          <cell r="Y1025">
            <v>33.9</v>
          </cell>
          <cell r="Z1025">
            <v>44.9</v>
          </cell>
          <cell r="AA1025">
            <v>29</v>
          </cell>
          <cell r="AB1025">
            <v>9.2716235999999999</v>
          </cell>
          <cell r="AC1025">
            <v>0</v>
          </cell>
          <cell r="AD1025">
            <v>270.22000000000003</v>
          </cell>
          <cell r="AE1025">
            <v>65.585390399999994</v>
          </cell>
          <cell r="AF1025">
            <v>61.532600000000002</v>
          </cell>
          <cell r="AG1025">
            <v>0.31736076887367487</v>
          </cell>
          <cell r="AH1025">
            <v>4.5999999999999996</v>
          </cell>
          <cell r="AI1025">
            <v>51340</v>
          </cell>
          <cell r="AJ1025">
            <v>11.5</v>
          </cell>
        </row>
        <row r="1026">
          <cell r="A1026" t="str">
            <v>2415</v>
          </cell>
          <cell r="B1026" t="str">
            <v>241503001</v>
          </cell>
          <cell r="D1026" t="str">
            <v>2415030</v>
          </cell>
          <cell r="E1026" t="str">
            <v>2420</v>
          </cell>
          <cell r="F1026" t="str">
            <v>24</v>
          </cell>
          <cell r="G1026">
            <v>524.52810735000003</v>
          </cell>
          <cell r="H1026">
            <v>536.46403792000001</v>
          </cell>
          <cell r="I1026">
            <v>530.24108190000004</v>
          </cell>
          <cell r="J1026">
            <v>47.939262470000003</v>
          </cell>
          <cell r="K1026">
            <v>27.35109718</v>
          </cell>
          <cell r="L1026">
            <v>8.8434707800000005</v>
          </cell>
          <cell r="M1026">
            <v>9.3334425700000008</v>
          </cell>
          <cell r="N1026">
            <v>21.128239019999999</v>
          </cell>
          <cell r="O1026">
            <v>50.307000000000002</v>
          </cell>
          <cell r="P1026">
            <v>9.9221130199999994</v>
          </cell>
          <cell r="Q1026">
            <v>59.9</v>
          </cell>
          <cell r="R1026">
            <v>34.03003519</v>
          </cell>
          <cell r="S1026">
            <v>19.3</v>
          </cell>
          <cell r="T1026">
            <v>9.8002913599999992</v>
          </cell>
          <cell r="U1026">
            <v>8.7715252800000005</v>
          </cell>
          <cell r="V1026">
            <v>9.0116455000000002</v>
          </cell>
          <cell r="W1026">
            <v>53.6</v>
          </cell>
          <cell r="X1026">
            <v>86.3</v>
          </cell>
          <cell r="Y1026">
            <v>33.9</v>
          </cell>
          <cell r="Z1026">
            <v>44.9</v>
          </cell>
          <cell r="AA1026">
            <v>29</v>
          </cell>
          <cell r="AB1026">
            <v>9.0848905200000001</v>
          </cell>
          <cell r="AC1026">
            <v>5.7660489999999995E-2</v>
          </cell>
          <cell r="AD1026">
            <v>270.22000000000003</v>
          </cell>
          <cell r="AE1026">
            <v>65.585390399999994</v>
          </cell>
          <cell r="AF1026">
            <v>61.532600000000002</v>
          </cell>
          <cell r="AG1026">
            <v>0.31975166677073469</v>
          </cell>
          <cell r="AH1026">
            <v>4.5999999999999996</v>
          </cell>
          <cell r="AI1026">
            <v>51340</v>
          </cell>
          <cell r="AJ1026">
            <v>11.5</v>
          </cell>
        </row>
        <row r="1027">
          <cell r="A1027" t="str">
            <v>2415</v>
          </cell>
          <cell r="B1027" t="str">
            <v>241503501</v>
          </cell>
          <cell r="D1027" t="str">
            <v>2415035</v>
          </cell>
          <cell r="E1027" t="str">
            <v>2420</v>
          </cell>
          <cell r="F1027" t="str">
            <v>24</v>
          </cell>
          <cell r="G1027">
            <v>524.52810735000003</v>
          </cell>
          <cell r="H1027">
            <v>536.46403792000001</v>
          </cell>
          <cell r="I1027">
            <v>530.24108190000004</v>
          </cell>
          <cell r="J1027">
            <v>47.939262470000003</v>
          </cell>
          <cell r="K1027">
            <v>27.35109718</v>
          </cell>
          <cell r="L1027">
            <v>7.4401466799999998</v>
          </cell>
          <cell r="M1027">
            <v>8.7590407300000006</v>
          </cell>
          <cell r="N1027">
            <v>21.128239019999999</v>
          </cell>
          <cell r="O1027">
            <v>50.307000000000002</v>
          </cell>
          <cell r="P1027">
            <v>9.3012773699999993</v>
          </cell>
          <cell r="Q1027">
            <v>59.9</v>
          </cell>
          <cell r="R1027">
            <v>34.03003519</v>
          </cell>
          <cell r="S1027">
            <v>19.3</v>
          </cell>
          <cell r="T1027">
            <v>9.4138524799999992</v>
          </cell>
          <cell r="U1027">
            <v>7.3085427999999997</v>
          </cell>
          <cell r="V1027">
            <v>7.4012312600000003</v>
          </cell>
          <cell r="W1027">
            <v>53.6</v>
          </cell>
          <cell r="X1027">
            <v>86.3</v>
          </cell>
          <cell r="Y1027">
            <v>33.9</v>
          </cell>
          <cell r="Z1027">
            <v>44.9</v>
          </cell>
          <cell r="AA1027">
            <v>29</v>
          </cell>
          <cell r="AB1027">
            <v>8.7412962800000003</v>
          </cell>
          <cell r="AC1027">
            <v>0.93941280000000005</v>
          </cell>
          <cell r="AD1027">
            <v>270.22000000000003</v>
          </cell>
          <cell r="AE1027">
            <v>65.585390399999994</v>
          </cell>
          <cell r="AF1027">
            <v>61.532600000000002</v>
          </cell>
          <cell r="AG1027">
            <v>0.32748705704049391</v>
          </cell>
          <cell r="AH1027">
            <v>4.5999999999999996</v>
          </cell>
          <cell r="AI1027">
            <v>51340</v>
          </cell>
          <cell r="AJ1027">
            <v>11.5</v>
          </cell>
        </row>
        <row r="1028">
          <cell r="A1028" t="str">
            <v>2415</v>
          </cell>
          <cell r="B1028" t="str">
            <v>241505801</v>
          </cell>
          <cell r="D1028" t="str">
            <v>2415058</v>
          </cell>
          <cell r="E1028" t="str">
            <v>2420</v>
          </cell>
          <cell r="F1028" t="str">
            <v>24</v>
          </cell>
          <cell r="G1028">
            <v>524.52810735000003</v>
          </cell>
          <cell r="H1028">
            <v>536.46403792000001</v>
          </cell>
          <cell r="I1028">
            <v>530.24108190000004</v>
          </cell>
          <cell r="J1028">
            <v>47.939262470000003</v>
          </cell>
          <cell r="K1028">
            <v>27.35109718</v>
          </cell>
          <cell r="L1028">
            <v>9.35893278</v>
          </cell>
          <cell r="M1028">
            <v>10.75010661</v>
          </cell>
          <cell r="N1028">
            <v>21.128239019999999</v>
          </cell>
          <cell r="O1028">
            <v>50.307000000000002</v>
          </cell>
          <cell r="P1028">
            <v>10.763334909999999</v>
          </cell>
          <cell r="Q1028">
            <v>59.9</v>
          </cell>
          <cell r="R1028">
            <v>34.03003519</v>
          </cell>
          <cell r="S1028">
            <v>19.3</v>
          </cell>
          <cell r="T1028">
            <v>10.599306159999999</v>
          </cell>
          <cell r="U1028">
            <v>9.3916614299999992</v>
          </cell>
          <cell r="V1028">
            <v>9.3834529900000003</v>
          </cell>
          <cell r="W1028">
            <v>53.6</v>
          </cell>
          <cell r="X1028">
            <v>86.3</v>
          </cell>
          <cell r="Y1028">
            <v>33.9</v>
          </cell>
          <cell r="Z1028">
            <v>44.9</v>
          </cell>
          <cell r="AA1028">
            <v>29</v>
          </cell>
          <cell r="AB1028">
            <v>10.61122774</v>
          </cell>
          <cell r="AC1028">
            <v>1.894844E-2</v>
          </cell>
          <cell r="AD1028">
            <v>270.22000000000003</v>
          </cell>
          <cell r="AE1028">
            <v>65.585390399999994</v>
          </cell>
          <cell r="AF1028">
            <v>61.532600000000002</v>
          </cell>
          <cell r="AG1028">
            <v>0.30568519271553862</v>
          </cell>
          <cell r="AH1028">
            <v>4.5999999999999996</v>
          </cell>
          <cell r="AI1028">
            <v>51340</v>
          </cell>
          <cell r="AJ1028">
            <v>11.5</v>
          </cell>
        </row>
        <row r="1029">
          <cell r="A1029" t="str">
            <v>2415</v>
          </cell>
          <cell r="B1029" t="str">
            <v>241505802</v>
          </cell>
          <cell r="D1029" t="str">
            <v>2415058</v>
          </cell>
          <cell r="E1029" t="str">
            <v>2420</v>
          </cell>
          <cell r="F1029" t="str">
            <v>24</v>
          </cell>
          <cell r="G1029">
            <v>524.52810735000003</v>
          </cell>
          <cell r="H1029">
            <v>536.46403792000001</v>
          </cell>
          <cell r="I1029">
            <v>530.24108190000004</v>
          </cell>
          <cell r="J1029">
            <v>47.939262470000003</v>
          </cell>
          <cell r="K1029">
            <v>27.35109718</v>
          </cell>
          <cell r="L1029">
            <v>7.1499168400000004</v>
          </cell>
          <cell r="M1029">
            <v>10.81977828</v>
          </cell>
          <cell r="N1029">
            <v>21.128239019999999</v>
          </cell>
          <cell r="O1029">
            <v>50.307000000000002</v>
          </cell>
          <cell r="P1029">
            <v>10.81977828</v>
          </cell>
          <cell r="Q1029">
            <v>59.9</v>
          </cell>
          <cell r="R1029">
            <v>34.03003519</v>
          </cell>
          <cell r="S1029">
            <v>19.3</v>
          </cell>
          <cell r="T1029">
            <v>10.126631100000001</v>
          </cell>
          <cell r="U1029">
            <v>7.1499168400000004</v>
          </cell>
          <cell r="V1029">
            <v>7.1499168400000004</v>
          </cell>
          <cell r="W1029">
            <v>53.6</v>
          </cell>
          <cell r="X1029">
            <v>86.3</v>
          </cell>
          <cell r="Y1029">
            <v>33.9</v>
          </cell>
          <cell r="Z1029">
            <v>44.9</v>
          </cell>
          <cell r="AA1029">
            <v>29</v>
          </cell>
          <cell r="AB1029">
            <v>10.741816740000001</v>
          </cell>
          <cell r="AC1029">
            <v>0</v>
          </cell>
          <cell r="AD1029">
            <v>270.22000000000003</v>
          </cell>
          <cell r="AE1029">
            <v>65.585390399999994</v>
          </cell>
          <cell r="AF1029">
            <v>61.532600000000002</v>
          </cell>
          <cell r="AG1029">
            <v>0.36178979980174258</v>
          </cell>
          <cell r="AH1029">
            <v>4.5999999999999996</v>
          </cell>
          <cell r="AI1029">
            <v>51340</v>
          </cell>
          <cell r="AJ1029">
            <v>11.5</v>
          </cell>
        </row>
        <row r="1030">
          <cell r="A1030" t="str">
            <v>2415</v>
          </cell>
          <cell r="B1030" t="str">
            <v>241506501</v>
          </cell>
          <cell r="D1030" t="str">
            <v>2415065</v>
          </cell>
          <cell r="E1030" t="str">
            <v>2420</v>
          </cell>
          <cell r="F1030" t="str">
            <v>24</v>
          </cell>
          <cell r="G1030">
            <v>524.52810735000003</v>
          </cell>
          <cell r="H1030">
            <v>536.46403792000001</v>
          </cell>
          <cell r="I1030">
            <v>530.24108190000004</v>
          </cell>
          <cell r="J1030">
            <v>47.939262470000003</v>
          </cell>
          <cell r="K1030">
            <v>27.35109718</v>
          </cell>
          <cell r="L1030">
            <v>9.3246507199999993</v>
          </cell>
          <cell r="M1030">
            <v>10.33442546</v>
          </cell>
          <cell r="N1030">
            <v>21.128239019999999</v>
          </cell>
          <cell r="O1030">
            <v>50.307000000000002</v>
          </cell>
          <cell r="P1030">
            <v>10.81977828</v>
          </cell>
          <cell r="Q1030">
            <v>59.9</v>
          </cell>
          <cell r="R1030">
            <v>34.03003519</v>
          </cell>
          <cell r="S1030">
            <v>19.3</v>
          </cell>
          <cell r="T1030">
            <v>10.81977828</v>
          </cell>
          <cell r="U1030">
            <v>9.9349862200000008</v>
          </cell>
          <cell r="V1030">
            <v>9.3465307299999996</v>
          </cell>
          <cell r="W1030">
            <v>53.6</v>
          </cell>
          <cell r="X1030">
            <v>86.3</v>
          </cell>
          <cell r="Y1030">
            <v>33.9</v>
          </cell>
          <cell r="Z1030">
            <v>44.9</v>
          </cell>
          <cell r="AA1030">
            <v>29</v>
          </cell>
          <cell r="AB1030">
            <v>9.8537719599999996</v>
          </cell>
          <cell r="AC1030">
            <v>0</v>
          </cell>
          <cell r="AD1030">
            <v>270.22000000000003</v>
          </cell>
          <cell r="AE1030">
            <v>65.585390399999994</v>
          </cell>
          <cell r="AF1030">
            <v>61.532600000000002</v>
          </cell>
          <cell r="AG1030">
            <v>0.37272088494726102</v>
          </cell>
          <cell r="AH1030">
            <v>4.5999999999999996</v>
          </cell>
          <cell r="AI1030">
            <v>51340</v>
          </cell>
          <cell r="AJ1030">
            <v>11.5</v>
          </cell>
        </row>
        <row r="1031">
          <cell r="A1031" t="str">
            <v>2415</v>
          </cell>
          <cell r="B1031" t="str">
            <v>241590201</v>
          </cell>
          <cell r="D1031" t="str">
            <v>2415902</v>
          </cell>
          <cell r="E1031" t="str">
            <v>2420</v>
          </cell>
          <cell r="F1031" t="str">
            <v>24</v>
          </cell>
          <cell r="G1031">
            <v>524.52810735000003</v>
          </cell>
          <cell r="H1031">
            <v>536.46403792000001</v>
          </cell>
          <cell r="I1031">
            <v>530.24108190000004</v>
          </cell>
          <cell r="J1031">
            <v>47.939262470000003</v>
          </cell>
          <cell r="K1031">
            <v>27.35109718</v>
          </cell>
          <cell r="L1031">
            <v>10.07773493</v>
          </cell>
          <cell r="M1031">
            <v>10.61435185</v>
          </cell>
          <cell r="N1031">
            <v>21.128239019999999</v>
          </cell>
          <cell r="O1031">
            <v>50.307000000000002</v>
          </cell>
          <cell r="P1031">
            <v>10.69039826</v>
          </cell>
          <cell r="Q1031">
            <v>59.9</v>
          </cell>
          <cell r="R1031">
            <v>34.03003519</v>
          </cell>
          <cell r="S1031">
            <v>19.3</v>
          </cell>
          <cell r="T1031">
            <v>10.663755849999999</v>
          </cell>
          <cell r="U1031">
            <v>10.11188288</v>
          </cell>
          <cell r="V1031">
            <v>10.23135141</v>
          </cell>
          <cell r="W1031">
            <v>53.6</v>
          </cell>
          <cell r="X1031">
            <v>86.3</v>
          </cell>
          <cell r="Y1031">
            <v>33.9</v>
          </cell>
          <cell r="Z1031">
            <v>44.9</v>
          </cell>
          <cell r="AA1031">
            <v>29</v>
          </cell>
          <cell r="AB1031">
            <v>10.55615122</v>
          </cell>
          <cell r="AC1031">
            <v>0</v>
          </cell>
          <cell r="AD1031">
            <v>270.22000000000003</v>
          </cell>
          <cell r="AE1031">
            <v>65.585390399999994</v>
          </cell>
          <cell r="AF1031">
            <v>61.556839570000001</v>
          </cell>
          <cell r="AG1031">
            <v>0.32220026765444165</v>
          </cell>
          <cell r="AH1031">
            <v>4.5999999999999996</v>
          </cell>
          <cell r="AI1031">
            <v>51340</v>
          </cell>
          <cell r="AJ1031">
            <v>11.5</v>
          </cell>
        </row>
        <row r="1032">
          <cell r="A1032" t="str">
            <v>2415</v>
          </cell>
          <cell r="B1032" t="str">
            <v>241590401</v>
          </cell>
          <cell r="D1032" t="str">
            <v>2415904</v>
          </cell>
          <cell r="E1032" t="str">
            <v>2420</v>
          </cell>
          <cell r="F1032" t="str">
            <v>24</v>
          </cell>
          <cell r="G1032">
            <v>524.52810735000003</v>
          </cell>
          <cell r="H1032">
            <v>536.46403792000001</v>
          </cell>
          <cell r="I1032">
            <v>530.24108190000004</v>
          </cell>
          <cell r="J1032">
            <v>47.939262470000003</v>
          </cell>
          <cell r="K1032">
            <v>27.35109718</v>
          </cell>
          <cell r="L1032">
            <v>9.85922214</v>
          </cell>
          <cell r="M1032">
            <v>10.779581090000001</v>
          </cell>
          <cell r="N1032">
            <v>21.128239019999999</v>
          </cell>
          <cell r="O1032">
            <v>50.307000000000002</v>
          </cell>
          <cell r="P1032">
            <v>10.87314842</v>
          </cell>
          <cell r="Q1032">
            <v>59.9</v>
          </cell>
          <cell r="R1032">
            <v>34.03003519</v>
          </cell>
          <cell r="S1032">
            <v>19.3</v>
          </cell>
          <cell r="T1032">
            <v>10.81977828</v>
          </cell>
          <cell r="U1032">
            <v>9.8768355200000002</v>
          </cell>
          <cell r="V1032">
            <v>9.8617276199999999</v>
          </cell>
          <cell r="W1032">
            <v>53.6</v>
          </cell>
          <cell r="X1032">
            <v>86.3</v>
          </cell>
          <cell r="Y1032">
            <v>33.9</v>
          </cell>
          <cell r="Z1032">
            <v>44.9</v>
          </cell>
          <cell r="AA1032">
            <v>29</v>
          </cell>
          <cell r="AB1032">
            <v>10.741816740000001</v>
          </cell>
          <cell r="AC1032">
            <v>7.2432060000000006E-2</v>
          </cell>
          <cell r="AD1032">
            <v>270.22000000000003</v>
          </cell>
          <cell r="AE1032">
            <v>65.585390399999994</v>
          </cell>
          <cell r="AF1032">
            <v>61.66217425</v>
          </cell>
          <cell r="AG1032">
            <v>0.32190681941488736</v>
          </cell>
          <cell r="AH1032">
            <v>4.5999999999999996</v>
          </cell>
          <cell r="AI1032">
            <v>51340</v>
          </cell>
          <cell r="AJ1032">
            <v>11.5</v>
          </cell>
        </row>
        <row r="1033">
          <cell r="A1033" t="str">
            <v>2416</v>
          </cell>
          <cell r="B1033" t="str">
            <v>241600501</v>
          </cell>
          <cell r="D1033" t="str">
            <v>2416005</v>
          </cell>
          <cell r="E1033" t="str">
            <v>2420</v>
          </cell>
          <cell r="F1033" t="str">
            <v>24</v>
          </cell>
          <cell r="G1033">
            <v>524.52810735000003</v>
          </cell>
          <cell r="H1033">
            <v>536.46403792000001</v>
          </cell>
          <cell r="I1033">
            <v>530.24108190000004</v>
          </cell>
          <cell r="J1033">
            <v>47.939262470000003</v>
          </cell>
          <cell r="K1033">
            <v>27.35109718</v>
          </cell>
          <cell r="L1033">
            <v>8.9573817400000006</v>
          </cell>
          <cell r="M1033">
            <v>9.7142017999999997</v>
          </cell>
          <cell r="N1033">
            <v>21.128239019999999</v>
          </cell>
          <cell r="O1033">
            <v>50.307000000000002</v>
          </cell>
          <cell r="P1033">
            <v>11.152916400000001</v>
          </cell>
          <cell r="Q1033">
            <v>59.9</v>
          </cell>
          <cell r="R1033">
            <v>34.03003519</v>
          </cell>
          <cell r="S1033">
            <v>19.3</v>
          </cell>
          <cell r="T1033">
            <v>10.70922654</v>
          </cell>
          <cell r="U1033">
            <v>9.7303833799999992</v>
          </cell>
          <cell r="V1033">
            <v>9.4114836799999999</v>
          </cell>
          <cell r="W1033">
            <v>53.6</v>
          </cell>
          <cell r="X1033">
            <v>86.3</v>
          </cell>
          <cell r="Y1033">
            <v>33.9</v>
          </cell>
          <cell r="Z1033">
            <v>44.9</v>
          </cell>
          <cell r="AA1033">
            <v>29</v>
          </cell>
          <cell r="AB1033">
            <v>10.08037772</v>
          </cell>
          <cell r="AC1033">
            <v>0</v>
          </cell>
          <cell r="AD1033">
            <v>270.22000000000003</v>
          </cell>
          <cell r="AE1033">
            <v>65.585390399999994</v>
          </cell>
          <cell r="AF1033">
            <v>61.532600000000002</v>
          </cell>
          <cell r="AG1033">
            <v>0.32730954305909743</v>
          </cell>
          <cell r="AH1033">
            <v>4.5999999999999996</v>
          </cell>
          <cell r="AI1033">
            <v>51340</v>
          </cell>
          <cell r="AJ1033">
            <v>11.5</v>
          </cell>
        </row>
        <row r="1034">
          <cell r="A1034" t="str">
            <v>2416</v>
          </cell>
          <cell r="B1034" t="str">
            <v>241601301</v>
          </cell>
          <cell r="D1034" t="str">
            <v>2416013</v>
          </cell>
          <cell r="E1034" t="str">
            <v>2420</v>
          </cell>
          <cell r="F1034" t="str">
            <v>24</v>
          </cell>
          <cell r="G1034">
            <v>524.52810735000003</v>
          </cell>
          <cell r="H1034">
            <v>536.46403792000001</v>
          </cell>
          <cell r="I1034">
            <v>530.24108190000004</v>
          </cell>
          <cell r="J1034">
            <v>47.939262470000003</v>
          </cell>
          <cell r="K1034">
            <v>27.35109718</v>
          </cell>
          <cell r="L1034">
            <v>7.9776251</v>
          </cell>
          <cell r="M1034">
            <v>7.9714309999999999</v>
          </cell>
          <cell r="N1034">
            <v>21.128239019999999</v>
          </cell>
          <cell r="O1034">
            <v>50.307000000000002</v>
          </cell>
          <cell r="P1034">
            <v>10.81977828</v>
          </cell>
          <cell r="Q1034">
            <v>59.9</v>
          </cell>
          <cell r="R1034">
            <v>34.03003519</v>
          </cell>
          <cell r="S1034">
            <v>19.3</v>
          </cell>
          <cell r="T1034">
            <v>9.4991967499999994</v>
          </cell>
          <cell r="U1034">
            <v>7.8473718399999992</v>
          </cell>
          <cell r="V1034">
            <v>7.9776251</v>
          </cell>
          <cell r="W1034">
            <v>53.6</v>
          </cell>
          <cell r="X1034">
            <v>86.3</v>
          </cell>
          <cell r="Y1034">
            <v>33.9</v>
          </cell>
          <cell r="Z1034">
            <v>44.9</v>
          </cell>
          <cell r="AA1034">
            <v>29</v>
          </cell>
          <cell r="AB1034">
            <v>7.8724551500000004</v>
          </cell>
          <cell r="AC1034">
            <v>0.86421323999999999</v>
          </cell>
          <cell r="AD1034">
            <v>270.22000000000003</v>
          </cell>
          <cell r="AE1034">
            <v>65.585390399999994</v>
          </cell>
          <cell r="AF1034">
            <v>61.532600000000002</v>
          </cell>
          <cell r="AG1034">
            <v>0.29778558079257772</v>
          </cell>
          <cell r="AH1034">
            <v>4.5999999999999996</v>
          </cell>
          <cell r="AI1034">
            <v>51340</v>
          </cell>
          <cell r="AJ1034">
            <v>11.5</v>
          </cell>
        </row>
        <row r="1035">
          <cell r="A1035" t="str">
            <v>2416</v>
          </cell>
          <cell r="B1035" t="str">
            <v>241602301</v>
          </cell>
          <cell r="D1035" t="str">
            <v>2416023</v>
          </cell>
          <cell r="E1035" t="str">
            <v>2420</v>
          </cell>
          <cell r="F1035" t="str">
            <v>24</v>
          </cell>
          <cell r="G1035">
            <v>524.52810735000003</v>
          </cell>
          <cell r="H1035">
            <v>536.46403792000001</v>
          </cell>
          <cell r="I1035">
            <v>530.24108190000004</v>
          </cell>
          <cell r="J1035">
            <v>47.939262470000003</v>
          </cell>
          <cell r="K1035">
            <v>27.35109718</v>
          </cell>
          <cell r="L1035">
            <v>8.68895923</v>
          </cell>
          <cell r="M1035">
            <v>9.5679448800000007</v>
          </cell>
          <cell r="N1035">
            <v>21.128239019999999</v>
          </cell>
          <cell r="O1035">
            <v>50.307000000000002</v>
          </cell>
          <cell r="P1035">
            <v>10.81977828</v>
          </cell>
          <cell r="Q1035">
            <v>59.9</v>
          </cell>
          <cell r="R1035">
            <v>34.03003519</v>
          </cell>
          <cell r="S1035">
            <v>19.3</v>
          </cell>
          <cell r="T1035">
            <v>9.2062319400000003</v>
          </cell>
          <cell r="U1035">
            <v>8.5308988400000008</v>
          </cell>
          <cell r="V1035">
            <v>8.5057277100000004</v>
          </cell>
          <cell r="W1035">
            <v>53.6</v>
          </cell>
          <cell r="X1035">
            <v>86.3</v>
          </cell>
          <cell r="Y1035">
            <v>33.9</v>
          </cell>
          <cell r="Z1035">
            <v>44.9</v>
          </cell>
          <cell r="AA1035">
            <v>29</v>
          </cell>
          <cell r="AB1035">
            <v>8.3094307399999998</v>
          </cell>
          <cell r="AC1035">
            <v>1</v>
          </cell>
          <cell r="AD1035">
            <v>270.22000000000003</v>
          </cell>
          <cell r="AE1035">
            <v>65.585390399999994</v>
          </cell>
          <cell r="AF1035">
            <v>61.532600000000002</v>
          </cell>
          <cell r="AG1035">
            <v>0.32875033173745011</v>
          </cell>
          <cell r="AH1035">
            <v>4.5999999999999996</v>
          </cell>
          <cell r="AI1035">
            <v>51340</v>
          </cell>
          <cell r="AJ1035">
            <v>11.5</v>
          </cell>
        </row>
        <row r="1036">
          <cell r="A1036" t="str">
            <v>2416</v>
          </cell>
          <cell r="B1036" t="str">
            <v>241604801</v>
          </cell>
          <cell r="D1036" t="str">
            <v>2416048</v>
          </cell>
          <cell r="E1036" t="str">
            <v>2420</v>
          </cell>
          <cell r="F1036" t="str">
            <v>24</v>
          </cell>
          <cell r="G1036">
            <v>524.52810735000003</v>
          </cell>
          <cell r="H1036">
            <v>536.46403792000001</v>
          </cell>
          <cell r="I1036">
            <v>530.24108190000004</v>
          </cell>
          <cell r="J1036">
            <v>47.939262470000003</v>
          </cell>
          <cell r="K1036">
            <v>27.35109718</v>
          </cell>
          <cell r="L1036">
            <v>8.6599072899999996</v>
          </cell>
          <cell r="M1036">
            <v>9.6966478699999996</v>
          </cell>
          <cell r="N1036">
            <v>21.128239019999999</v>
          </cell>
          <cell r="O1036">
            <v>50.307000000000002</v>
          </cell>
          <cell r="P1036">
            <v>10.504519439999999</v>
          </cell>
          <cell r="Q1036">
            <v>59.9</v>
          </cell>
          <cell r="R1036">
            <v>34.03003519</v>
          </cell>
          <cell r="S1036">
            <v>19.3</v>
          </cell>
          <cell r="T1036">
            <v>8.6007987799999999</v>
          </cell>
          <cell r="U1036">
            <v>9.5684343100000007</v>
          </cell>
          <cell r="V1036">
            <v>8.2002882600000007</v>
          </cell>
          <cell r="W1036">
            <v>53.6</v>
          </cell>
          <cell r="X1036">
            <v>86.3</v>
          </cell>
          <cell r="Y1036">
            <v>33.9</v>
          </cell>
          <cell r="Z1036">
            <v>44.9</v>
          </cell>
          <cell r="AA1036">
            <v>29</v>
          </cell>
          <cell r="AB1036">
            <v>8.4237612500000001</v>
          </cell>
          <cell r="AC1036">
            <v>1</v>
          </cell>
          <cell r="AD1036">
            <v>270.22000000000003</v>
          </cell>
          <cell r="AE1036">
            <v>65.585390399999994</v>
          </cell>
          <cell r="AF1036">
            <v>61.532600000000002</v>
          </cell>
          <cell r="AG1036">
            <v>0.29901792149222739</v>
          </cell>
          <cell r="AH1036">
            <v>4.5999999999999996</v>
          </cell>
          <cell r="AI1036">
            <v>51340</v>
          </cell>
          <cell r="AJ1036">
            <v>11.5</v>
          </cell>
        </row>
        <row r="1037">
          <cell r="A1037" t="str">
            <v>2416</v>
          </cell>
          <cell r="B1037" t="str">
            <v>241605001</v>
          </cell>
          <cell r="D1037" t="str">
            <v>2416050</v>
          </cell>
          <cell r="E1037" t="str">
            <v>2420</v>
          </cell>
          <cell r="F1037" t="str">
            <v>24</v>
          </cell>
          <cell r="G1037">
            <v>524.52810735000003</v>
          </cell>
          <cell r="H1037">
            <v>536.46403792000001</v>
          </cell>
          <cell r="I1037">
            <v>530.24108190000004</v>
          </cell>
          <cell r="J1037">
            <v>47.939262470000003</v>
          </cell>
          <cell r="K1037">
            <v>27.35109718</v>
          </cell>
          <cell r="L1037">
            <v>8.33902301</v>
          </cell>
          <cell r="M1037">
            <v>9.7676105500000006</v>
          </cell>
          <cell r="N1037">
            <v>21.128239019999999</v>
          </cell>
          <cell r="O1037">
            <v>50.307000000000002</v>
          </cell>
          <cell r="P1037">
            <v>10.20798987</v>
          </cell>
          <cell r="Q1037">
            <v>59.9</v>
          </cell>
          <cell r="R1037">
            <v>34.03003519</v>
          </cell>
          <cell r="S1037">
            <v>19.3</v>
          </cell>
          <cell r="T1037">
            <v>8.3875399799999997</v>
          </cell>
          <cell r="U1037">
            <v>9.5733154299999992</v>
          </cell>
          <cell r="V1037">
            <v>8.9622635499999994</v>
          </cell>
          <cell r="W1037">
            <v>53.6</v>
          </cell>
          <cell r="X1037">
            <v>86.3</v>
          </cell>
          <cell r="Y1037">
            <v>33.9</v>
          </cell>
          <cell r="Z1037">
            <v>44.9</v>
          </cell>
          <cell r="AA1037">
            <v>29</v>
          </cell>
          <cell r="AB1037">
            <v>9.6351504899999991</v>
          </cell>
          <cell r="AC1037">
            <v>0.36640387000000002</v>
          </cell>
          <cell r="AD1037">
            <v>270.22000000000003</v>
          </cell>
          <cell r="AE1037">
            <v>65.585390399999994</v>
          </cell>
          <cell r="AF1037">
            <v>61.532600000000002</v>
          </cell>
          <cell r="AG1037">
            <v>0.32664109223651872</v>
          </cell>
          <cell r="AH1037">
            <v>4.5999999999999996</v>
          </cell>
          <cell r="AI1037">
            <v>51340</v>
          </cell>
          <cell r="AJ1037">
            <v>11.5</v>
          </cell>
        </row>
        <row r="1038">
          <cell r="A1038" t="str">
            <v>2416</v>
          </cell>
          <cell r="B1038" t="str">
            <v>241605501</v>
          </cell>
          <cell r="D1038" t="str">
            <v>2416055</v>
          </cell>
          <cell r="E1038" t="str">
            <v>2420</v>
          </cell>
          <cell r="F1038" t="str">
            <v>24</v>
          </cell>
          <cell r="G1038">
            <v>524.52810735000003</v>
          </cell>
          <cell r="H1038">
            <v>536.46403792000001</v>
          </cell>
          <cell r="I1038">
            <v>530.24108190000004</v>
          </cell>
          <cell r="J1038">
            <v>47.939262470000003</v>
          </cell>
          <cell r="K1038">
            <v>27.35109718</v>
          </cell>
          <cell r="L1038">
            <v>8.4058145999999994</v>
          </cell>
          <cell r="M1038">
            <v>9.8021190600000008</v>
          </cell>
          <cell r="N1038">
            <v>21.128239019999999</v>
          </cell>
          <cell r="O1038">
            <v>50.307000000000002</v>
          </cell>
          <cell r="P1038">
            <v>10.798023349999999</v>
          </cell>
          <cell r="Q1038">
            <v>59.9</v>
          </cell>
          <cell r="R1038">
            <v>34.03003519</v>
          </cell>
          <cell r="S1038">
            <v>19.3</v>
          </cell>
          <cell r="T1038">
            <v>9.4582935999999993</v>
          </cell>
          <cell r="U1038">
            <v>9.7313341199999996</v>
          </cell>
          <cell r="V1038">
            <v>8.4058145999999994</v>
          </cell>
          <cell r="W1038">
            <v>53.6</v>
          </cell>
          <cell r="X1038">
            <v>86.3</v>
          </cell>
          <cell r="Y1038">
            <v>33.9</v>
          </cell>
          <cell r="Z1038">
            <v>44.9</v>
          </cell>
          <cell r="AA1038">
            <v>29</v>
          </cell>
          <cell r="AB1038">
            <v>9.8065360300000002</v>
          </cell>
          <cell r="AC1038">
            <v>0</v>
          </cell>
          <cell r="AD1038">
            <v>270.22000000000003</v>
          </cell>
          <cell r="AE1038">
            <v>65.585390399999994</v>
          </cell>
          <cell r="AF1038">
            <v>61.532600000000002</v>
          </cell>
          <cell r="AG1038">
            <v>0.30431927023646682</v>
          </cell>
          <cell r="AH1038">
            <v>4.5999999999999996</v>
          </cell>
          <cell r="AI1038">
            <v>51340</v>
          </cell>
          <cell r="AJ1038">
            <v>11.5</v>
          </cell>
        </row>
        <row r="1039">
          <cell r="A1039" t="str">
            <v>2416</v>
          </cell>
          <cell r="B1039" t="str">
            <v>241690201</v>
          </cell>
          <cell r="D1039" t="str">
            <v>2416902</v>
          </cell>
          <cell r="E1039" t="str">
            <v>2420</v>
          </cell>
          <cell r="F1039" t="str">
            <v>24</v>
          </cell>
          <cell r="G1039">
            <v>524.52810735000003</v>
          </cell>
          <cell r="H1039">
            <v>536.46403792000001</v>
          </cell>
          <cell r="I1039">
            <v>530.24108190000004</v>
          </cell>
          <cell r="J1039">
            <v>47.939262470000003</v>
          </cell>
          <cell r="K1039">
            <v>27.35109718</v>
          </cell>
          <cell r="L1039">
            <v>10.458664929999999</v>
          </cell>
          <cell r="M1039">
            <v>10.816392560000001</v>
          </cell>
          <cell r="N1039">
            <v>21.128239019999999</v>
          </cell>
          <cell r="O1039">
            <v>50.307000000000002</v>
          </cell>
          <cell r="P1039">
            <v>10.97765345</v>
          </cell>
          <cell r="Q1039">
            <v>59.9</v>
          </cell>
          <cell r="R1039">
            <v>34.03003519</v>
          </cell>
          <cell r="S1039">
            <v>19.3</v>
          </cell>
          <cell r="T1039">
            <v>10.67943517</v>
          </cell>
          <cell r="U1039">
            <v>10.4952109</v>
          </cell>
          <cell r="V1039">
            <v>10.594808069999999</v>
          </cell>
          <cell r="W1039">
            <v>53.6</v>
          </cell>
          <cell r="X1039">
            <v>86.3</v>
          </cell>
          <cell r="Y1039">
            <v>33.9</v>
          </cell>
          <cell r="Z1039">
            <v>44.9</v>
          </cell>
          <cell r="AA1039">
            <v>29</v>
          </cell>
          <cell r="AB1039">
            <v>10.79849336</v>
          </cell>
          <cell r="AC1039">
            <v>0</v>
          </cell>
          <cell r="AD1039">
            <v>270.22000000000003</v>
          </cell>
          <cell r="AE1039">
            <v>65.585390399999994</v>
          </cell>
          <cell r="AF1039">
            <v>61.556282239999994</v>
          </cell>
          <cell r="AG1039">
            <v>0.36416064121053193</v>
          </cell>
          <cell r="AH1039">
            <v>4.5999999999999996</v>
          </cell>
          <cell r="AI1039">
            <v>51340</v>
          </cell>
          <cell r="AJ1039">
            <v>11.5</v>
          </cell>
        </row>
        <row r="1040">
          <cell r="A1040" t="str">
            <v>2417</v>
          </cell>
          <cell r="B1040" t="str">
            <v>241700501</v>
          </cell>
          <cell r="D1040" t="str">
            <v>2417005</v>
          </cell>
          <cell r="E1040" t="str">
            <v>2425</v>
          </cell>
          <cell r="F1040" t="str">
            <v>24</v>
          </cell>
          <cell r="G1040">
            <v>524.52810735000003</v>
          </cell>
          <cell r="H1040">
            <v>536.46403792000001</v>
          </cell>
          <cell r="I1040">
            <v>530.24108190000004</v>
          </cell>
          <cell r="J1040">
            <v>31.718061670000004</v>
          </cell>
          <cell r="K1040">
            <v>15.040286480000001</v>
          </cell>
          <cell r="L1040">
            <v>9.3574664399999996</v>
          </cell>
          <cell r="M1040">
            <v>10.81977828</v>
          </cell>
          <cell r="N1040">
            <v>22.72482767</v>
          </cell>
          <cell r="O1040">
            <v>50.307000000000002</v>
          </cell>
          <cell r="P1040">
            <v>11.437900150000001</v>
          </cell>
          <cell r="Q1040">
            <v>67</v>
          </cell>
          <cell r="R1040">
            <v>34.03003519</v>
          </cell>
          <cell r="S1040">
            <v>16.5</v>
          </cell>
          <cell r="T1040">
            <v>10.81977828</v>
          </cell>
          <cell r="U1040">
            <v>9.7986824400000003</v>
          </cell>
          <cell r="V1040">
            <v>9.5679448800000007</v>
          </cell>
          <cell r="W1040">
            <v>59.5</v>
          </cell>
          <cell r="X1040">
            <v>87.5</v>
          </cell>
          <cell r="Y1040">
            <v>41.1</v>
          </cell>
          <cell r="Z1040">
            <v>39.4</v>
          </cell>
          <cell r="AA1040">
            <v>23.2</v>
          </cell>
          <cell r="AB1040">
            <v>10.80904084</v>
          </cell>
          <cell r="AC1040">
            <v>0.49220641999999992</v>
          </cell>
          <cell r="AD1040">
            <v>261.79000000000002</v>
          </cell>
          <cell r="AE1040">
            <v>60.007639380000001</v>
          </cell>
          <cell r="AF1040">
            <v>59.527700000000003</v>
          </cell>
          <cell r="AG1040">
            <v>0.30795981964751445</v>
          </cell>
          <cell r="AH1040">
            <v>4.9000000000000004</v>
          </cell>
          <cell r="AI1040">
            <v>49600</v>
          </cell>
          <cell r="AJ1040">
            <v>11.5</v>
          </cell>
        </row>
        <row r="1041">
          <cell r="A1041" t="str">
            <v>2417</v>
          </cell>
          <cell r="B1041" t="str">
            <v>241701001</v>
          </cell>
          <cell r="D1041" t="str">
            <v>2417010</v>
          </cell>
          <cell r="E1041" t="str">
            <v>2425</v>
          </cell>
          <cell r="F1041" t="str">
            <v>24</v>
          </cell>
          <cell r="G1041">
            <v>524.52810735000003</v>
          </cell>
          <cell r="H1041">
            <v>536.46403792000001</v>
          </cell>
          <cell r="I1041">
            <v>530.24108190000004</v>
          </cell>
          <cell r="J1041">
            <v>31.718061670000004</v>
          </cell>
          <cell r="K1041">
            <v>15.040286480000001</v>
          </cell>
          <cell r="L1041">
            <v>7.82883453</v>
          </cell>
          <cell r="M1041">
            <v>10.81977828</v>
          </cell>
          <cell r="N1041">
            <v>22.72482767</v>
          </cell>
          <cell r="O1041">
            <v>50.307000000000002</v>
          </cell>
          <cell r="P1041">
            <v>11.620523479999999</v>
          </cell>
          <cell r="Q1041">
            <v>67</v>
          </cell>
          <cell r="R1041">
            <v>34.03003519</v>
          </cell>
          <cell r="S1041">
            <v>16.5</v>
          </cell>
          <cell r="T1041">
            <v>10.88769858</v>
          </cell>
          <cell r="U1041">
            <v>9.0396706699999996</v>
          </cell>
          <cell r="V1041">
            <v>9.0309744399999996</v>
          </cell>
          <cell r="W1041">
            <v>59.5</v>
          </cell>
          <cell r="X1041">
            <v>87.5</v>
          </cell>
          <cell r="Y1041">
            <v>41.1</v>
          </cell>
          <cell r="Z1041">
            <v>39.4</v>
          </cell>
          <cell r="AA1041">
            <v>23.2</v>
          </cell>
          <cell r="AB1041">
            <v>10.894458950000001</v>
          </cell>
          <cell r="AC1041">
            <v>0.70725148999999998</v>
          </cell>
          <cell r="AD1041">
            <v>261.79000000000002</v>
          </cell>
          <cell r="AE1041">
            <v>60.007639380000001</v>
          </cell>
          <cell r="AF1041">
            <v>59.527700000000003</v>
          </cell>
          <cell r="AG1041">
            <v>0.29508003532498839</v>
          </cell>
          <cell r="AH1041">
            <v>4.9000000000000004</v>
          </cell>
          <cell r="AI1041">
            <v>49600</v>
          </cell>
          <cell r="AJ1041">
            <v>11.5</v>
          </cell>
        </row>
        <row r="1042">
          <cell r="A1042" t="str">
            <v>2417</v>
          </cell>
          <cell r="B1042" t="str">
            <v>241701501</v>
          </cell>
          <cell r="D1042" t="str">
            <v>2417015</v>
          </cell>
          <cell r="E1042" t="str">
            <v>2425</v>
          </cell>
          <cell r="F1042" t="str">
            <v>24</v>
          </cell>
          <cell r="G1042">
            <v>524.52810735000003</v>
          </cell>
          <cell r="H1042">
            <v>536.46403792000001</v>
          </cell>
          <cell r="I1042">
            <v>530.24108190000004</v>
          </cell>
          <cell r="J1042">
            <v>31.718061670000004</v>
          </cell>
          <cell r="K1042">
            <v>15.040286480000001</v>
          </cell>
          <cell r="L1042">
            <v>8.9578967299999999</v>
          </cell>
          <cell r="M1042">
            <v>10.81977828</v>
          </cell>
          <cell r="N1042">
            <v>22.72482767</v>
          </cell>
          <cell r="O1042">
            <v>50.307000000000002</v>
          </cell>
          <cell r="P1042">
            <v>11.630708500000001</v>
          </cell>
          <cell r="Q1042">
            <v>67</v>
          </cell>
          <cell r="R1042">
            <v>34.03003519</v>
          </cell>
          <cell r="S1042">
            <v>16.5</v>
          </cell>
          <cell r="T1042">
            <v>10.81977828</v>
          </cell>
          <cell r="U1042">
            <v>9.3609132299999995</v>
          </cell>
          <cell r="V1042">
            <v>8.9197206599999994</v>
          </cell>
          <cell r="W1042">
            <v>59.5</v>
          </cell>
          <cell r="X1042">
            <v>87.5</v>
          </cell>
          <cell r="Y1042">
            <v>41.1</v>
          </cell>
          <cell r="Z1042">
            <v>39.4</v>
          </cell>
          <cell r="AA1042">
            <v>23.2</v>
          </cell>
          <cell r="AB1042">
            <v>10.840404100000001</v>
          </cell>
          <cell r="AC1042">
            <v>0.43768617999999992</v>
          </cell>
          <cell r="AD1042">
            <v>261.79000000000002</v>
          </cell>
          <cell r="AE1042">
            <v>60.007639380000001</v>
          </cell>
          <cell r="AF1042">
            <v>59.527700000000003</v>
          </cell>
          <cell r="AG1042">
            <v>0.34270759190818173</v>
          </cell>
          <cell r="AH1042">
            <v>4.9000000000000004</v>
          </cell>
          <cell r="AI1042">
            <v>49600</v>
          </cell>
          <cell r="AJ1042">
            <v>11.5</v>
          </cell>
        </row>
        <row r="1043">
          <cell r="A1043" t="str">
            <v>2417</v>
          </cell>
          <cell r="B1043" t="str">
            <v>241702001</v>
          </cell>
          <cell r="D1043" t="str">
            <v>2417020</v>
          </cell>
          <cell r="E1043" t="str">
            <v>2425</v>
          </cell>
          <cell r="F1043" t="str">
            <v>24</v>
          </cell>
          <cell r="G1043">
            <v>524.52810735000003</v>
          </cell>
          <cell r="H1043">
            <v>536.46403792000001</v>
          </cell>
          <cell r="I1043">
            <v>530.24108190000004</v>
          </cell>
          <cell r="J1043">
            <v>31.718061670000004</v>
          </cell>
          <cell r="K1043">
            <v>15.040286480000001</v>
          </cell>
          <cell r="L1043">
            <v>8.9368241499999996</v>
          </cell>
          <cell r="M1043">
            <v>10.79763492</v>
          </cell>
          <cell r="N1043">
            <v>22.72482767</v>
          </cell>
          <cell r="O1043">
            <v>50.307000000000002</v>
          </cell>
          <cell r="P1043">
            <v>11.630708500000001</v>
          </cell>
          <cell r="Q1043">
            <v>67</v>
          </cell>
          <cell r="R1043">
            <v>34.03003519</v>
          </cell>
          <cell r="S1043">
            <v>16.5</v>
          </cell>
          <cell r="T1043">
            <v>10.81977828</v>
          </cell>
          <cell r="U1043">
            <v>9.5858959499999994</v>
          </cell>
          <cell r="V1043">
            <v>8.8443363300000009</v>
          </cell>
          <cell r="W1043">
            <v>59.5</v>
          </cell>
          <cell r="X1043">
            <v>87.5</v>
          </cell>
          <cell r="Y1043">
            <v>41.1</v>
          </cell>
          <cell r="Z1043">
            <v>39.4</v>
          </cell>
          <cell r="AA1043">
            <v>23.2</v>
          </cell>
          <cell r="AB1043">
            <v>10.741816740000001</v>
          </cell>
          <cell r="AC1043">
            <v>0.49628855999999999</v>
          </cell>
          <cell r="AD1043">
            <v>261.79000000000002</v>
          </cell>
          <cell r="AE1043">
            <v>60.007639380000001</v>
          </cell>
          <cell r="AF1043">
            <v>59.527700000000003</v>
          </cell>
          <cell r="AG1043">
            <v>0.3402241611656755</v>
          </cell>
          <cell r="AH1043">
            <v>4.9000000000000004</v>
          </cell>
          <cell r="AI1043">
            <v>49600</v>
          </cell>
          <cell r="AJ1043">
            <v>11.5</v>
          </cell>
        </row>
        <row r="1044">
          <cell r="A1044" t="str">
            <v>2417</v>
          </cell>
          <cell r="B1044" t="str">
            <v>241702501</v>
          </cell>
          <cell r="D1044" t="str">
            <v>2417025</v>
          </cell>
          <cell r="E1044" t="str">
            <v>2425</v>
          </cell>
          <cell r="F1044" t="str">
            <v>24</v>
          </cell>
          <cell r="G1044">
            <v>524.52810735000003</v>
          </cell>
          <cell r="H1044">
            <v>536.46403792000001</v>
          </cell>
          <cell r="I1044">
            <v>530.24108190000004</v>
          </cell>
          <cell r="J1044">
            <v>31.718061670000004</v>
          </cell>
          <cell r="K1044">
            <v>15.040286480000001</v>
          </cell>
          <cell r="L1044">
            <v>9.0840966499999993</v>
          </cell>
          <cell r="M1044">
            <v>10.81977828</v>
          </cell>
          <cell r="N1044">
            <v>22.72482767</v>
          </cell>
          <cell r="O1044">
            <v>50.307000000000002</v>
          </cell>
          <cell r="P1044">
            <v>11.574293340000001</v>
          </cell>
          <cell r="Q1044">
            <v>67</v>
          </cell>
          <cell r="R1044">
            <v>34.03003519</v>
          </cell>
          <cell r="S1044">
            <v>16.5</v>
          </cell>
          <cell r="T1044">
            <v>10.81977828</v>
          </cell>
          <cell r="U1044">
            <v>8.6344427499999998</v>
          </cell>
          <cell r="V1044">
            <v>8.6510245399999999</v>
          </cell>
          <cell r="W1044">
            <v>59.5</v>
          </cell>
          <cell r="X1044">
            <v>87.5</v>
          </cell>
          <cell r="Y1044">
            <v>41.1</v>
          </cell>
          <cell r="Z1044">
            <v>39.4</v>
          </cell>
          <cell r="AA1044">
            <v>23.2</v>
          </cell>
          <cell r="AB1044">
            <v>10.741816740000001</v>
          </cell>
          <cell r="AC1044">
            <v>0.58698861000000002</v>
          </cell>
          <cell r="AD1044">
            <v>261.79000000000002</v>
          </cell>
          <cell r="AE1044">
            <v>60.007639380000001</v>
          </cell>
          <cell r="AF1044">
            <v>59.527700000000003</v>
          </cell>
          <cell r="AG1044">
            <v>0.3009956432395885</v>
          </cell>
          <cell r="AH1044">
            <v>4.9000000000000004</v>
          </cell>
          <cell r="AI1044">
            <v>49600</v>
          </cell>
          <cell r="AJ1044">
            <v>11.5</v>
          </cell>
        </row>
        <row r="1045">
          <cell r="A1045" t="str">
            <v>2417</v>
          </cell>
          <cell r="B1045" t="str">
            <v>241703001</v>
          </cell>
          <cell r="D1045" t="str">
            <v>2417030</v>
          </cell>
          <cell r="E1045" t="str">
            <v>2425</v>
          </cell>
          <cell r="F1045" t="str">
            <v>24</v>
          </cell>
          <cell r="G1045">
            <v>524.52810735000003</v>
          </cell>
          <cell r="H1045">
            <v>536.46403792000001</v>
          </cell>
          <cell r="I1045">
            <v>530.24108190000004</v>
          </cell>
          <cell r="J1045">
            <v>31.718061670000004</v>
          </cell>
          <cell r="K1045">
            <v>15.040286480000001</v>
          </cell>
          <cell r="L1045">
            <v>8.5762165299999999</v>
          </cell>
          <cell r="M1045">
            <v>10.80958652</v>
          </cell>
          <cell r="N1045">
            <v>22.72482767</v>
          </cell>
          <cell r="O1045">
            <v>50.307000000000002</v>
          </cell>
          <cell r="P1045">
            <v>11.225243389999999</v>
          </cell>
          <cell r="Q1045">
            <v>67</v>
          </cell>
          <cell r="R1045">
            <v>34.03003519</v>
          </cell>
          <cell r="S1045">
            <v>16.5</v>
          </cell>
          <cell r="T1045">
            <v>10.81977828</v>
          </cell>
          <cell r="U1045">
            <v>9.1027551599999992</v>
          </cell>
          <cell r="V1045">
            <v>8.8899973600000006</v>
          </cell>
          <cell r="W1045">
            <v>59.5</v>
          </cell>
          <cell r="X1045">
            <v>87.5</v>
          </cell>
          <cell r="Y1045">
            <v>41.1</v>
          </cell>
          <cell r="Z1045">
            <v>39.4</v>
          </cell>
          <cell r="AA1045">
            <v>23.2</v>
          </cell>
          <cell r="AB1045">
            <v>10.741816740000001</v>
          </cell>
          <cell r="AC1045">
            <v>4.9931200000000002E-2</v>
          </cell>
          <cell r="AD1045">
            <v>261.79000000000002</v>
          </cell>
          <cell r="AE1045">
            <v>60.007639380000001</v>
          </cell>
          <cell r="AF1045">
            <v>59.527700000000003</v>
          </cell>
          <cell r="AG1045">
            <v>0.31537576680502949</v>
          </cell>
          <cell r="AH1045">
            <v>4.9000000000000004</v>
          </cell>
          <cell r="AI1045">
            <v>49600</v>
          </cell>
          <cell r="AJ1045">
            <v>11.5</v>
          </cell>
        </row>
        <row r="1046">
          <cell r="A1046" t="str">
            <v>2417</v>
          </cell>
          <cell r="B1046" t="str">
            <v>241703501</v>
          </cell>
          <cell r="D1046" t="str">
            <v>2417035</v>
          </cell>
          <cell r="E1046" t="str">
            <v>2425</v>
          </cell>
          <cell r="F1046" t="str">
            <v>24</v>
          </cell>
          <cell r="G1046">
            <v>524.52810735000003</v>
          </cell>
          <cell r="H1046">
            <v>536.46403792000001</v>
          </cell>
          <cell r="I1046">
            <v>530.24108190000004</v>
          </cell>
          <cell r="J1046">
            <v>31.718061670000004</v>
          </cell>
          <cell r="K1046">
            <v>15.040286480000001</v>
          </cell>
          <cell r="L1046">
            <v>8.4658999000000001</v>
          </cell>
          <cell r="M1046">
            <v>10.66087634</v>
          </cell>
          <cell r="N1046">
            <v>22.72482767</v>
          </cell>
          <cell r="O1046">
            <v>50.307000000000002</v>
          </cell>
          <cell r="P1046">
            <v>11.225243389999999</v>
          </cell>
          <cell r="Q1046">
            <v>67</v>
          </cell>
          <cell r="R1046">
            <v>34.03003519</v>
          </cell>
          <cell r="S1046">
            <v>16.5</v>
          </cell>
          <cell r="T1046">
            <v>10.750449639999999</v>
          </cell>
          <cell r="U1046">
            <v>8.4658999000000001</v>
          </cell>
          <cell r="V1046">
            <v>8.44354665</v>
          </cell>
          <cell r="W1046">
            <v>59.5</v>
          </cell>
          <cell r="X1046">
            <v>87.5</v>
          </cell>
          <cell r="Y1046">
            <v>41.1</v>
          </cell>
          <cell r="Z1046">
            <v>39.4</v>
          </cell>
          <cell r="AA1046">
            <v>23.2</v>
          </cell>
          <cell r="AB1046">
            <v>10.68432505</v>
          </cell>
          <cell r="AC1046">
            <v>0.61855870000000002</v>
          </cell>
          <cell r="AD1046">
            <v>261.79000000000002</v>
          </cell>
          <cell r="AE1046">
            <v>60.007639380000001</v>
          </cell>
          <cell r="AF1046">
            <v>59.527700000000003</v>
          </cell>
          <cell r="AG1046">
            <v>0.34768094528775634</v>
          </cell>
          <cell r="AH1046">
            <v>4.9000000000000004</v>
          </cell>
          <cell r="AI1046">
            <v>49600</v>
          </cell>
          <cell r="AJ1046">
            <v>11.5</v>
          </cell>
        </row>
        <row r="1047">
          <cell r="A1047" t="str">
            <v>2417</v>
          </cell>
          <cell r="B1047" t="str">
            <v>241704001</v>
          </cell>
          <cell r="D1047" t="str">
            <v>2417040</v>
          </cell>
          <cell r="E1047" t="str">
            <v>2425</v>
          </cell>
          <cell r="F1047" t="str">
            <v>24</v>
          </cell>
          <cell r="G1047">
            <v>524.52810735000003</v>
          </cell>
          <cell r="H1047">
            <v>536.46403792000001</v>
          </cell>
          <cell r="I1047">
            <v>530.24108190000004</v>
          </cell>
          <cell r="J1047">
            <v>31.718061670000004</v>
          </cell>
          <cell r="K1047">
            <v>15.040286480000001</v>
          </cell>
          <cell r="L1047">
            <v>8.8801682500000005</v>
          </cell>
          <cell r="M1047">
            <v>9.9497029799999996</v>
          </cell>
          <cell r="N1047">
            <v>22.72482767</v>
          </cell>
          <cell r="O1047">
            <v>50.307000000000002</v>
          </cell>
          <cell r="P1047">
            <v>11.027458899999999</v>
          </cell>
          <cell r="Q1047">
            <v>67</v>
          </cell>
          <cell r="R1047">
            <v>34.03003519</v>
          </cell>
          <cell r="S1047">
            <v>16.5</v>
          </cell>
          <cell r="T1047">
            <v>9.9999334500000003</v>
          </cell>
          <cell r="U1047">
            <v>9.3515794799999998</v>
          </cell>
          <cell r="V1047">
            <v>8.7145675499999999</v>
          </cell>
          <cell r="W1047">
            <v>59.5</v>
          </cell>
          <cell r="X1047">
            <v>87.5</v>
          </cell>
          <cell r="Y1047">
            <v>41.1</v>
          </cell>
          <cell r="Z1047">
            <v>39.4</v>
          </cell>
          <cell r="AA1047">
            <v>23.2</v>
          </cell>
          <cell r="AB1047">
            <v>9.6944318000000003</v>
          </cell>
          <cell r="AC1047">
            <v>0.53061278999999995</v>
          </cell>
          <cell r="AD1047">
            <v>261.79000000000002</v>
          </cell>
          <cell r="AE1047">
            <v>60.007639380000001</v>
          </cell>
          <cell r="AF1047">
            <v>59.527700000000003</v>
          </cell>
          <cell r="AG1047">
            <v>0.32826186587871964</v>
          </cell>
          <cell r="AH1047">
            <v>4.9000000000000004</v>
          </cell>
          <cell r="AI1047">
            <v>49600</v>
          </cell>
          <cell r="AJ1047">
            <v>11.5</v>
          </cell>
        </row>
        <row r="1048">
          <cell r="A1048" t="str">
            <v>2417</v>
          </cell>
          <cell r="B1048" t="str">
            <v>241704501</v>
          </cell>
          <cell r="D1048" t="str">
            <v>2417045</v>
          </cell>
          <cell r="E1048" t="str">
            <v>2425</v>
          </cell>
          <cell r="F1048" t="str">
            <v>24</v>
          </cell>
          <cell r="G1048">
            <v>524.52810735000003</v>
          </cell>
          <cell r="H1048">
            <v>536.46403792000001</v>
          </cell>
          <cell r="I1048">
            <v>530.24108190000004</v>
          </cell>
          <cell r="J1048">
            <v>31.718061670000004</v>
          </cell>
          <cell r="K1048">
            <v>15.040286480000001</v>
          </cell>
          <cell r="L1048">
            <v>8.57904059</v>
          </cell>
          <cell r="M1048">
            <v>9.6109939200000003</v>
          </cell>
          <cell r="N1048">
            <v>22.72482767</v>
          </cell>
          <cell r="O1048">
            <v>50.307000000000002</v>
          </cell>
          <cell r="P1048">
            <v>11.25172952</v>
          </cell>
          <cell r="Q1048">
            <v>67</v>
          </cell>
          <cell r="R1048">
            <v>34.03003519</v>
          </cell>
          <cell r="S1048">
            <v>16.5</v>
          </cell>
          <cell r="T1048">
            <v>10.81977828</v>
          </cell>
          <cell r="U1048">
            <v>9.5191477300000003</v>
          </cell>
          <cell r="V1048">
            <v>9.2849839099999993</v>
          </cell>
          <cell r="W1048">
            <v>59.5</v>
          </cell>
          <cell r="X1048">
            <v>87.5</v>
          </cell>
          <cell r="Y1048">
            <v>41.1</v>
          </cell>
          <cell r="Z1048">
            <v>39.4</v>
          </cell>
          <cell r="AA1048">
            <v>23.2</v>
          </cell>
          <cell r="AB1048">
            <v>9.7429666299999997</v>
          </cell>
          <cell r="AC1048">
            <v>0.68683313000000001</v>
          </cell>
          <cell r="AD1048">
            <v>261.79000000000002</v>
          </cell>
          <cell r="AE1048">
            <v>60.007639380000001</v>
          </cell>
          <cell r="AF1048">
            <v>59.527700000000003</v>
          </cell>
          <cell r="AG1048">
            <v>0.32467572916825516</v>
          </cell>
          <cell r="AH1048">
            <v>4.9000000000000004</v>
          </cell>
          <cell r="AI1048">
            <v>49600</v>
          </cell>
          <cell r="AJ1048">
            <v>11.5</v>
          </cell>
        </row>
        <row r="1049">
          <cell r="A1049" t="str">
            <v>2417</v>
          </cell>
          <cell r="B1049" t="str">
            <v>241705501</v>
          </cell>
          <cell r="D1049" t="str">
            <v>2417055</v>
          </cell>
          <cell r="E1049" t="str">
            <v>2425</v>
          </cell>
          <cell r="F1049" t="str">
            <v>24</v>
          </cell>
          <cell r="G1049">
            <v>524.52810735000003</v>
          </cell>
          <cell r="H1049">
            <v>536.46403792000001</v>
          </cell>
          <cell r="I1049">
            <v>530.24108190000004</v>
          </cell>
          <cell r="J1049">
            <v>31.718061670000004</v>
          </cell>
          <cell r="K1049">
            <v>15.040286480000001</v>
          </cell>
          <cell r="L1049">
            <v>8.4623145300000004</v>
          </cell>
          <cell r="M1049">
            <v>9.7142622200000002</v>
          </cell>
          <cell r="N1049">
            <v>22.72482767</v>
          </cell>
          <cell r="O1049">
            <v>50.307000000000002</v>
          </cell>
          <cell r="P1049">
            <v>11.17213793</v>
          </cell>
          <cell r="Q1049">
            <v>67</v>
          </cell>
          <cell r="R1049">
            <v>34.03003519</v>
          </cell>
          <cell r="S1049">
            <v>16.5</v>
          </cell>
          <cell r="T1049">
            <v>10.49858079</v>
          </cell>
          <cell r="U1049">
            <v>8.8298117499999993</v>
          </cell>
          <cell r="V1049">
            <v>8.4327240299999993</v>
          </cell>
          <cell r="W1049">
            <v>59.5</v>
          </cell>
          <cell r="X1049">
            <v>87.5</v>
          </cell>
          <cell r="Y1049">
            <v>41.1</v>
          </cell>
          <cell r="Z1049">
            <v>39.4</v>
          </cell>
          <cell r="AA1049">
            <v>23.2</v>
          </cell>
          <cell r="AB1049">
            <v>9.1238016099999992</v>
          </cell>
          <cell r="AC1049">
            <v>0.79582885999999997</v>
          </cell>
          <cell r="AD1049">
            <v>261.79000000000002</v>
          </cell>
          <cell r="AE1049">
            <v>60.007639380000001</v>
          </cell>
          <cell r="AF1049">
            <v>59.527700000000003</v>
          </cell>
          <cell r="AG1049">
            <v>0.33819876258046661</v>
          </cell>
          <cell r="AH1049">
            <v>4.9000000000000004</v>
          </cell>
          <cell r="AI1049">
            <v>49600</v>
          </cell>
          <cell r="AJ1049">
            <v>11.5</v>
          </cell>
        </row>
        <row r="1050">
          <cell r="A1050" t="str">
            <v>2417</v>
          </cell>
          <cell r="B1050" t="str">
            <v>241706001</v>
          </cell>
          <cell r="D1050" t="str">
            <v>2417060</v>
          </cell>
          <cell r="E1050" t="str">
            <v>2425</v>
          </cell>
          <cell r="F1050" t="str">
            <v>24</v>
          </cell>
          <cell r="G1050">
            <v>524.52810735000003</v>
          </cell>
          <cell r="H1050">
            <v>536.46403792000001</v>
          </cell>
          <cell r="I1050">
            <v>530.24108190000004</v>
          </cell>
          <cell r="J1050">
            <v>31.718061670000004</v>
          </cell>
          <cell r="K1050">
            <v>15.040286480000001</v>
          </cell>
          <cell r="L1050">
            <v>8.2677056600000007</v>
          </cell>
          <cell r="M1050">
            <v>9.8075822000000006</v>
          </cell>
          <cell r="N1050">
            <v>22.72482767</v>
          </cell>
          <cell r="O1050">
            <v>50.307000000000002</v>
          </cell>
          <cell r="P1050">
            <v>10.81977828</v>
          </cell>
          <cell r="Q1050">
            <v>67</v>
          </cell>
          <cell r="R1050">
            <v>34.03003519</v>
          </cell>
          <cell r="S1050">
            <v>16.5</v>
          </cell>
          <cell r="T1050">
            <v>9.5706686300000001</v>
          </cell>
          <cell r="U1050">
            <v>9.3389094700000008</v>
          </cell>
          <cell r="V1050">
            <v>8.2651356299999996</v>
          </cell>
          <cell r="W1050">
            <v>59.5</v>
          </cell>
          <cell r="X1050">
            <v>87.5</v>
          </cell>
          <cell r="Y1050">
            <v>41.1</v>
          </cell>
          <cell r="Z1050">
            <v>39.4</v>
          </cell>
          <cell r="AA1050">
            <v>23.2</v>
          </cell>
          <cell r="AB1050">
            <v>9.51288643</v>
          </cell>
          <cell r="AC1050">
            <v>1</v>
          </cell>
          <cell r="AD1050">
            <v>261.79000000000002</v>
          </cell>
          <cell r="AE1050">
            <v>60.007639380000001</v>
          </cell>
          <cell r="AF1050">
            <v>59.527700000000003</v>
          </cell>
          <cell r="AG1050">
            <v>0.32500640845880174</v>
          </cell>
          <cell r="AH1050">
            <v>4.9000000000000004</v>
          </cell>
          <cell r="AI1050">
            <v>49600</v>
          </cell>
          <cell r="AJ1050">
            <v>11.5</v>
          </cell>
        </row>
        <row r="1051">
          <cell r="A1051" t="str">
            <v>2417</v>
          </cell>
          <cell r="B1051" t="str">
            <v>241706501</v>
          </cell>
          <cell r="D1051" t="str">
            <v>2417065</v>
          </cell>
          <cell r="E1051" t="str">
            <v>2425</v>
          </cell>
          <cell r="F1051" t="str">
            <v>24</v>
          </cell>
          <cell r="G1051">
            <v>524.52810735000003</v>
          </cell>
          <cell r="H1051">
            <v>536.46403792000001</v>
          </cell>
          <cell r="I1051">
            <v>530.24108190000004</v>
          </cell>
          <cell r="J1051">
            <v>31.718061670000004</v>
          </cell>
          <cell r="K1051">
            <v>15.040286480000001</v>
          </cell>
          <cell r="L1051">
            <v>8.5149907700000007</v>
          </cell>
          <cell r="M1051">
            <v>9.8941440400000005</v>
          </cell>
          <cell r="N1051">
            <v>22.72482767</v>
          </cell>
          <cell r="O1051">
            <v>50.307000000000002</v>
          </cell>
          <cell r="P1051">
            <v>10.81977828</v>
          </cell>
          <cell r="Q1051">
            <v>67</v>
          </cell>
          <cell r="R1051">
            <v>34.03003519</v>
          </cell>
          <cell r="S1051">
            <v>16.5</v>
          </cell>
          <cell r="T1051">
            <v>9.7003917000000008</v>
          </cell>
          <cell r="U1051">
            <v>9.2970683800000007</v>
          </cell>
          <cell r="V1051">
            <v>8.8362285699999994</v>
          </cell>
          <cell r="W1051">
            <v>59.5</v>
          </cell>
          <cell r="X1051">
            <v>87.5</v>
          </cell>
          <cell r="Y1051">
            <v>41.1</v>
          </cell>
          <cell r="Z1051">
            <v>39.4</v>
          </cell>
          <cell r="AA1051">
            <v>23.2</v>
          </cell>
          <cell r="AB1051">
            <v>9.2090395300000001</v>
          </cell>
          <cell r="AC1051">
            <v>1</v>
          </cell>
          <cell r="AD1051">
            <v>261.79000000000002</v>
          </cell>
          <cell r="AE1051">
            <v>60.007639380000001</v>
          </cell>
          <cell r="AF1051">
            <v>59.527700000000003</v>
          </cell>
          <cell r="AG1051">
            <v>0.30381616671410971</v>
          </cell>
          <cell r="AH1051">
            <v>4.9000000000000004</v>
          </cell>
          <cell r="AI1051">
            <v>49600</v>
          </cell>
          <cell r="AJ1051">
            <v>11.5</v>
          </cell>
        </row>
        <row r="1052">
          <cell r="A1052" t="str">
            <v>2417</v>
          </cell>
          <cell r="B1052" t="str">
            <v>241707001</v>
          </cell>
          <cell r="D1052" t="str">
            <v>2417070</v>
          </cell>
          <cell r="E1052" t="str">
            <v>2425</v>
          </cell>
          <cell r="F1052" t="str">
            <v>24</v>
          </cell>
          <cell r="G1052">
            <v>524.52810735000003</v>
          </cell>
          <cell r="H1052">
            <v>536.46403792000001</v>
          </cell>
          <cell r="I1052">
            <v>530.24108190000004</v>
          </cell>
          <cell r="J1052">
            <v>31.718061670000004</v>
          </cell>
          <cell r="K1052">
            <v>15.040286480000001</v>
          </cell>
          <cell r="L1052">
            <v>7.9508548599999997</v>
          </cell>
          <cell r="M1052">
            <v>9.7925559900000003</v>
          </cell>
          <cell r="N1052">
            <v>22.72482767</v>
          </cell>
          <cell r="O1052">
            <v>50.307000000000002</v>
          </cell>
          <cell r="P1052">
            <v>10.987865680000001</v>
          </cell>
          <cell r="Q1052">
            <v>67</v>
          </cell>
          <cell r="R1052">
            <v>34.03003519</v>
          </cell>
          <cell r="S1052">
            <v>16.5</v>
          </cell>
          <cell r="T1052">
            <v>10.260987160000001</v>
          </cell>
          <cell r="U1052">
            <v>7.9072836100000004</v>
          </cell>
          <cell r="V1052">
            <v>8.7222542399999998</v>
          </cell>
          <cell r="W1052">
            <v>59.5</v>
          </cell>
          <cell r="X1052">
            <v>87.5</v>
          </cell>
          <cell r="Y1052">
            <v>41.1</v>
          </cell>
          <cell r="Z1052">
            <v>39.4</v>
          </cell>
          <cell r="AA1052">
            <v>23.2</v>
          </cell>
          <cell r="AB1052">
            <v>7.9575274000000009</v>
          </cell>
          <cell r="AC1052">
            <v>1</v>
          </cell>
          <cell r="AD1052">
            <v>261.79000000000002</v>
          </cell>
          <cell r="AE1052">
            <v>60.007639380000001</v>
          </cell>
          <cell r="AF1052">
            <v>59.527700000000003</v>
          </cell>
          <cell r="AG1052">
            <v>0.31632285284075295</v>
          </cell>
          <cell r="AH1052">
            <v>4.9000000000000004</v>
          </cell>
          <cell r="AI1052">
            <v>49600</v>
          </cell>
          <cell r="AJ1052">
            <v>11.5</v>
          </cell>
        </row>
        <row r="1053">
          <cell r="A1053" t="str">
            <v>2417</v>
          </cell>
          <cell r="B1053" t="str">
            <v>241707801</v>
          </cell>
          <cell r="D1053" t="str">
            <v>2417078</v>
          </cell>
          <cell r="E1053" t="str">
            <v>2425</v>
          </cell>
          <cell r="F1053" t="str">
            <v>24</v>
          </cell>
          <cell r="G1053">
            <v>524.52810735000003</v>
          </cell>
          <cell r="H1053">
            <v>536.46403792000001</v>
          </cell>
          <cell r="I1053">
            <v>530.24108190000004</v>
          </cell>
          <cell r="J1053">
            <v>31.718061670000004</v>
          </cell>
          <cell r="K1053">
            <v>15.040286480000001</v>
          </cell>
          <cell r="L1053">
            <v>7.9215356299999993</v>
          </cell>
          <cell r="M1053">
            <v>8.5961891999999995</v>
          </cell>
          <cell r="N1053">
            <v>22.72482767</v>
          </cell>
          <cell r="O1053">
            <v>50.307000000000002</v>
          </cell>
          <cell r="P1053">
            <v>11.225243389999999</v>
          </cell>
          <cell r="Q1053">
            <v>67</v>
          </cell>
          <cell r="R1053">
            <v>34.03003519</v>
          </cell>
          <cell r="S1053">
            <v>16.5</v>
          </cell>
          <cell r="T1053">
            <v>10.81977828</v>
          </cell>
          <cell r="U1053">
            <v>8.5287264300000007</v>
          </cell>
          <cell r="V1053">
            <v>8.4994364699999991</v>
          </cell>
          <cell r="W1053">
            <v>59.5</v>
          </cell>
          <cell r="X1053">
            <v>87.5</v>
          </cell>
          <cell r="Y1053">
            <v>41.1</v>
          </cell>
          <cell r="Z1053">
            <v>39.4</v>
          </cell>
          <cell r="AA1053">
            <v>23.2</v>
          </cell>
          <cell r="AB1053">
            <v>8.2350954999999999</v>
          </cell>
          <cell r="AC1053">
            <v>1</v>
          </cell>
          <cell r="AD1053">
            <v>261.79000000000002</v>
          </cell>
          <cell r="AE1053">
            <v>60.007639380000001</v>
          </cell>
          <cell r="AF1053">
            <v>59.527700000000003</v>
          </cell>
          <cell r="AG1053">
            <v>0.31668037991127385</v>
          </cell>
          <cell r="AH1053">
            <v>4.9000000000000004</v>
          </cell>
          <cell r="AI1053">
            <v>49600</v>
          </cell>
          <cell r="AJ1053">
            <v>11.5</v>
          </cell>
        </row>
        <row r="1054">
          <cell r="A1054" t="str">
            <v>2417</v>
          </cell>
          <cell r="B1054" t="str">
            <v>241707802</v>
          </cell>
          <cell r="D1054" t="str">
            <v>2417078</v>
          </cell>
          <cell r="E1054" t="str">
            <v>2425</v>
          </cell>
          <cell r="F1054" t="str">
            <v>24</v>
          </cell>
          <cell r="G1054">
            <v>524.52810735000003</v>
          </cell>
          <cell r="H1054">
            <v>536.46403792000001</v>
          </cell>
          <cell r="I1054">
            <v>530.24108190000004</v>
          </cell>
          <cell r="J1054">
            <v>31.718061670000004</v>
          </cell>
          <cell r="K1054">
            <v>15.040286480000001</v>
          </cell>
          <cell r="L1054">
            <v>7.1308988299999996</v>
          </cell>
          <cell r="M1054">
            <v>7.1308988299999996</v>
          </cell>
          <cell r="N1054">
            <v>22.72482767</v>
          </cell>
          <cell r="O1054">
            <v>50.307000000000002</v>
          </cell>
          <cell r="P1054">
            <v>11.225243389999999</v>
          </cell>
          <cell r="Q1054">
            <v>67</v>
          </cell>
          <cell r="R1054">
            <v>34.03003519</v>
          </cell>
          <cell r="S1054">
            <v>16.5</v>
          </cell>
          <cell r="T1054">
            <v>10.81977828</v>
          </cell>
          <cell r="U1054">
            <v>7.1308988299999996</v>
          </cell>
          <cell r="V1054">
            <v>7.1308988299999996</v>
          </cell>
          <cell r="W1054">
            <v>59.5</v>
          </cell>
          <cell r="X1054">
            <v>87.5</v>
          </cell>
          <cell r="Y1054">
            <v>41.1</v>
          </cell>
          <cell r="Z1054">
            <v>39.4</v>
          </cell>
          <cell r="AA1054">
            <v>23.2</v>
          </cell>
          <cell r="AB1054">
            <v>7.1308988299999996</v>
          </cell>
          <cell r="AC1054">
            <v>1</v>
          </cell>
          <cell r="AD1054">
            <v>261.79000000000002</v>
          </cell>
          <cell r="AE1054">
            <v>60.007639380000001</v>
          </cell>
          <cell r="AF1054">
            <v>59.527700000000003</v>
          </cell>
          <cell r="AG1054">
            <v>0.32896830064998778</v>
          </cell>
          <cell r="AH1054">
            <v>4.9000000000000004</v>
          </cell>
          <cell r="AI1054">
            <v>49600</v>
          </cell>
          <cell r="AJ1054">
            <v>11.5</v>
          </cell>
        </row>
        <row r="1055">
          <cell r="A1055" t="str">
            <v>2418</v>
          </cell>
          <cell r="B1055" t="str">
            <v>241800501</v>
          </cell>
          <cell r="D1055" t="str">
            <v>2418005</v>
          </cell>
          <cell r="E1055" t="str">
            <v>2425</v>
          </cell>
          <cell r="F1055" t="str">
            <v>24</v>
          </cell>
          <cell r="G1055">
            <v>524.52810735000003</v>
          </cell>
          <cell r="H1055">
            <v>536.46403792000001</v>
          </cell>
          <cell r="I1055">
            <v>530.24108190000004</v>
          </cell>
          <cell r="J1055">
            <v>31.718061670000004</v>
          </cell>
          <cell r="K1055">
            <v>15.040286480000001</v>
          </cell>
          <cell r="L1055">
            <v>8.4916702300000004</v>
          </cell>
          <cell r="M1055">
            <v>11.225243389999999</v>
          </cell>
          <cell r="N1055">
            <v>22.72482767</v>
          </cell>
          <cell r="O1055">
            <v>50.307000000000002</v>
          </cell>
          <cell r="P1055">
            <v>11.225243389999999</v>
          </cell>
          <cell r="Q1055">
            <v>67</v>
          </cell>
          <cell r="R1055">
            <v>34.03003519</v>
          </cell>
          <cell r="S1055">
            <v>16.5</v>
          </cell>
          <cell r="T1055">
            <v>9.8602668500000004</v>
          </cell>
          <cell r="U1055">
            <v>10.076894490000001</v>
          </cell>
          <cell r="V1055">
            <v>8.9618790100000005</v>
          </cell>
          <cell r="W1055">
            <v>59.5</v>
          </cell>
          <cell r="X1055">
            <v>87.5</v>
          </cell>
          <cell r="Y1055">
            <v>41.1</v>
          </cell>
          <cell r="Z1055">
            <v>39.4</v>
          </cell>
          <cell r="AA1055">
            <v>23.2</v>
          </cell>
          <cell r="AB1055">
            <v>10.85131571</v>
          </cell>
          <cell r="AC1055">
            <v>0.54055209999999998</v>
          </cell>
          <cell r="AD1055">
            <v>261.79000000000002</v>
          </cell>
          <cell r="AE1055">
            <v>60.007639380000001</v>
          </cell>
          <cell r="AF1055">
            <v>59.592077750000001</v>
          </cell>
          <cell r="AG1055">
            <v>0.31469112159075852</v>
          </cell>
          <cell r="AH1055">
            <v>4.9000000000000004</v>
          </cell>
          <cell r="AI1055">
            <v>49600</v>
          </cell>
          <cell r="AJ1055">
            <v>11.5</v>
          </cell>
        </row>
        <row r="1056">
          <cell r="A1056" t="str">
            <v>2418</v>
          </cell>
          <cell r="B1056" t="str">
            <v>241801001</v>
          </cell>
          <cell r="D1056" t="str">
            <v>2418010</v>
          </cell>
          <cell r="E1056" t="str">
            <v>2425</v>
          </cell>
          <cell r="F1056" t="str">
            <v>24</v>
          </cell>
          <cell r="G1056">
            <v>524.52810735000003</v>
          </cell>
          <cell r="H1056">
            <v>536.46403792000001</v>
          </cell>
          <cell r="I1056">
            <v>530.24108190000004</v>
          </cell>
          <cell r="J1056">
            <v>31.718061670000004</v>
          </cell>
          <cell r="K1056">
            <v>15.040286480000001</v>
          </cell>
          <cell r="L1056">
            <v>8.9043585400000005</v>
          </cell>
          <cell r="M1056">
            <v>11.13603324</v>
          </cell>
          <cell r="N1056">
            <v>22.72482767</v>
          </cell>
          <cell r="O1056">
            <v>50.307000000000002</v>
          </cell>
          <cell r="P1056">
            <v>11.57116607</v>
          </cell>
          <cell r="Q1056">
            <v>67</v>
          </cell>
          <cell r="R1056">
            <v>34.03003519</v>
          </cell>
          <cell r="S1056">
            <v>16.5</v>
          </cell>
          <cell r="T1056">
            <v>10.561603229999999</v>
          </cell>
          <cell r="U1056">
            <v>8.9786604899999993</v>
          </cell>
          <cell r="V1056">
            <v>8.8187781699999999</v>
          </cell>
          <cell r="W1056">
            <v>59.5</v>
          </cell>
          <cell r="X1056">
            <v>87.5</v>
          </cell>
          <cell r="Y1056">
            <v>41.1</v>
          </cell>
          <cell r="Z1056">
            <v>39.4</v>
          </cell>
          <cell r="AA1056">
            <v>23.2</v>
          </cell>
          <cell r="AB1056">
            <v>11.173950100000001</v>
          </cell>
          <cell r="AC1056">
            <v>0.51680022000000003</v>
          </cell>
          <cell r="AD1056">
            <v>261.79000000000002</v>
          </cell>
          <cell r="AE1056">
            <v>60.007639380000001</v>
          </cell>
          <cell r="AF1056">
            <v>59.527700000000003</v>
          </cell>
          <cell r="AG1056">
            <v>0.32071693388783629</v>
          </cell>
          <cell r="AH1056">
            <v>4.9000000000000004</v>
          </cell>
          <cell r="AI1056">
            <v>49600</v>
          </cell>
          <cell r="AJ1056">
            <v>11.5</v>
          </cell>
        </row>
        <row r="1057">
          <cell r="A1057" t="str">
            <v>2418</v>
          </cell>
          <cell r="B1057" t="str">
            <v>241801501</v>
          </cell>
          <cell r="D1057" t="str">
            <v>2418015</v>
          </cell>
          <cell r="E1057" t="str">
            <v>2425</v>
          </cell>
          <cell r="F1057" t="str">
            <v>24</v>
          </cell>
          <cell r="G1057">
            <v>524.52810735000003</v>
          </cell>
          <cell r="H1057">
            <v>536.46403792000001</v>
          </cell>
          <cell r="I1057">
            <v>530.24108190000004</v>
          </cell>
          <cell r="J1057">
            <v>31.718061670000004</v>
          </cell>
          <cell r="K1057">
            <v>15.040286480000001</v>
          </cell>
          <cell r="L1057">
            <v>8.3920833800000008</v>
          </cell>
          <cell r="M1057">
            <v>10.85081173</v>
          </cell>
          <cell r="N1057">
            <v>22.72482767</v>
          </cell>
          <cell r="O1057">
            <v>50.307000000000002</v>
          </cell>
          <cell r="P1057">
            <v>11.25508694</v>
          </cell>
          <cell r="Q1057">
            <v>67</v>
          </cell>
          <cell r="R1057">
            <v>34.03003519</v>
          </cell>
          <cell r="S1057">
            <v>16.5</v>
          </cell>
          <cell r="T1057">
            <v>9.7707558399999996</v>
          </cell>
          <cell r="U1057">
            <v>9.7546974800000008</v>
          </cell>
          <cell r="V1057">
            <v>8.5422759700000004</v>
          </cell>
          <cell r="W1057">
            <v>59.5</v>
          </cell>
          <cell r="X1057">
            <v>87.5</v>
          </cell>
          <cell r="Y1057">
            <v>41.1</v>
          </cell>
          <cell r="Z1057">
            <v>39.4</v>
          </cell>
          <cell r="AA1057">
            <v>23.2</v>
          </cell>
          <cell r="AB1057">
            <v>10.774048430000001</v>
          </cell>
          <cell r="AC1057">
            <v>0.56327439999999995</v>
          </cell>
          <cell r="AD1057">
            <v>261.79000000000002</v>
          </cell>
          <cell r="AE1057">
            <v>60.007639380000001</v>
          </cell>
          <cell r="AF1057">
            <v>59.64722214999999</v>
          </cell>
          <cell r="AG1057">
            <v>0.2846917962868975</v>
          </cell>
          <cell r="AH1057">
            <v>4.9000000000000004</v>
          </cell>
          <cell r="AI1057">
            <v>49600</v>
          </cell>
          <cell r="AJ1057">
            <v>11.5</v>
          </cell>
        </row>
        <row r="1058">
          <cell r="A1058" t="str">
            <v>2418</v>
          </cell>
          <cell r="B1058" t="str">
            <v>241802001</v>
          </cell>
          <cell r="D1058" t="str">
            <v>2418020</v>
          </cell>
          <cell r="E1058" t="str">
            <v>2425</v>
          </cell>
          <cell r="F1058" t="str">
            <v>24</v>
          </cell>
          <cell r="G1058">
            <v>524.52810735000003</v>
          </cell>
          <cell r="H1058">
            <v>536.46403792000001</v>
          </cell>
          <cell r="I1058">
            <v>530.24108190000004</v>
          </cell>
          <cell r="J1058">
            <v>31.718061670000004</v>
          </cell>
          <cell r="K1058">
            <v>15.040286480000001</v>
          </cell>
          <cell r="L1058">
            <v>8.3354314800000004</v>
          </cell>
          <cell r="M1058">
            <v>10.81977828</v>
          </cell>
          <cell r="N1058">
            <v>22.72482767</v>
          </cell>
          <cell r="O1058">
            <v>50.307000000000002</v>
          </cell>
          <cell r="P1058">
            <v>11.630708500000001</v>
          </cell>
          <cell r="Q1058">
            <v>67</v>
          </cell>
          <cell r="R1058">
            <v>34.03003519</v>
          </cell>
          <cell r="S1058">
            <v>16.5</v>
          </cell>
          <cell r="T1058">
            <v>10.79279756</v>
          </cell>
          <cell r="U1058">
            <v>8.4688429299999992</v>
          </cell>
          <cell r="V1058">
            <v>8.4400961399999996</v>
          </cell>
          <cell r="W1058">
            <v>59.5</v>
          </cell>
          <cell r="X1058">
            <v>87.5</v>
          </cell>
          <cell r="Y1058">
            <v>41.1</v>
          </cell>
          <cell r="Z1058">
            <v>39.4</v>
          </cell>
          <cell r="AA1058">
            <v>23.2</v>
          </cell>
          <cell r="AB1058">
            <v>10.979376950000001</v>
          </cell>
          <cell r="AC1058">
            <v>0.56906210000000002</v>
          </cell>
          <cell r="AD1058">
            <v>261.79000000000002</v>
          </cell>
          <cell r="AE1058">
            <v>60.007639380000001</v>
          </cell>
          <cell r="AF1058">
            <v>59.527700000000003</v>
          </cell>
          <cell r="AG1058">
            <v>0.37007516976021176</v>
          </cell>
          <cell r="AH1058">
            <v>4.9000000000000004</v>
          </cell>
          <cell r="AI1058">
            <v>49600</v>
          </cell>
          <cell r="AJ1058">
            <v>11.5</v>
          </cell>
        </row>
        <row r="1059">
          <cell r="A1059" t="str">
            <v>2418</v>
          </cell>
          <cell r="B1059" t="str">
            <v>241802501</v>
          </cell>
          <cell r="D1059" t="str">
            <v>2418025</v>
          </cell>
          <cell r="E1059" t="str">
            <v>2425</v>
          </cell>
          <cell r="F1059" t="str">
            <v>24</v>
          </cell>
          <cell r="G1059">
            <v>524.52810735000003</v>
          </cell>
          <cell r="H1059">
            <v>536.46403792000001</v>
          </cell>
          <cell r="I1059">
            <v>530.24108190000004</v>
          </cell>
          <cell r="J1059">
            <v>31.718061670000004</v>
          </cell>
          <cell r="K1059">
            <v>15.040286480000001</v>
          </cell>
          <cell r="L1059">
            <v>9.0837562199999997</v>
          </cell>
          <cell r="M1059">
            <v>10.723377510000001</v>
          </cell>
          <cell r="N1059">
            <v>22.72482767</v>
          </cell>
          <cell r="O1059">
            <v>50.307000000000002</v>
          </cell>
          <cell r="P1059">
            <v>11.33998774</v>
          </cell>
          <cell r="Q1059">
            <v>67</v>
          </cell>
          <cell r="R1059">
            <v>34.03003519</v>
          </cell>
          <cell r="S1059">
            <v>16.5</v>
          </cell>
          <cell r="T1059">
            <v>10.69012508</v>
          </cell>
          <cell r="U1059">
            <v>9.76468515</v>
          </cell>
          <cell r="V1059">
            <v>9.1325950200000001</v>
          </cell>
          <cell r="W1059">
            <v>59.5</v>
          </cell>
          <cell r="X1059">
            <v>87.5</v>
          </cell>
          <cell r="Y1059">
            <v>41.1</v>
          </cell>
          <cell r="Z1059">
            <v>39.4</v>
          </cell>
          <cell r="AA1059">
            <v>23.2</v>
          </cell>
          <cell r="AB1059">
            <v>10.7245881</v>
          </cell>
          <cell r="AC1059">
            <v>0.34380401999999999</v>
          </cell>
          <cell r="AD1059">
            <v>261.79000000000002</v>
          </cell>
          <cell r="AE1059">
            <v>60.007639380000001</v>
          </cell>
          <cell r="AF1059">
            <v>59.527700000000003</v>
          </cell>
          <cell r="AG1059">
            <v>0.35602578162638537</v>
          </cell>
          <cell r="AH1059">
            <v>4.9000000000000004</v>
          </cell>
          <cell r="AI1059">
            <v>49600</v>
          </cell>
          <cell r="AJ1059">
            <v>11.5</v>
          </cell>
        </row>
        <row r="1060">
          <cell r="A1060" t="str">
            <v>2418</v>
          </cell>
          <cell r="B1060" t="str">
            <v>241803001</v>
          </cell>
          <cell r="D1060" t="str">
            <v>2418030</v>
          </cell>
          <cell r="E1060" t="str">
            <v>2425</v>
          </cell>
          <cell r="F1060" t="str">
            <v>24</v>
          </cell>
          <cell r="G1060">
            <v>524.52810735000003</v>
          </cell>
          <cell r="H1060">
            <v>536.46403792000001</v>
          </cell>
          <cell r="I1060">
            <v>530.24108190000004</v>
          </cell>
          <cell r="J1060">
            <v>31.718061670000004</v>
          </cell>
          <cell r="K1060">
            <v>15.040286480000001</v>
          </cell>
          <cell r="L1060">
            <v>7.7659930799999994</v>
          </cell>
          <cell r="M1060">
            <v>10.81977828</v>
          </cell>
          <cell r="N1060">
            <v>22.72482767</v>
          </cell>
          <cell r="O1060">
            <v>50.307000000000002</v>
          </cell>
          <cell r="P1060">
            <v>11.225243389999999</v>
          </cell>
          <cell r="Q1060">
            <v>67</v>
          </cell>
          <cell r="R1060">
            <v>34.03003519</v>
          </cell>
          <cell r="S1060">
            <v>16.5</v>
          </cell>
          <cell r="T1060">
            <v>9.8686372799999997</v>
          </cell>
          <cell r="U1060">
            <v>7.9769387600000004</v>
          </cell>
          <cell r="V1060">
            <v>8.0624327900000008</v>
          </cell>
          <cell r="W1060">
            <v>59.5</v>
          </cell>
          <cell r="X1060">
            <v>87.5</v>
          </cell>
          <cell r="Y1060">
            <v>41.1</v>
          </cell>
          <cell r="Z1060">
            <v>39.4</v>
          </cell>
          <cell r="AA1060">
            <v>23.2</v>
          </cell>
          <cell r="AB1060">
            <v>10.741816740000001</v>
          </cell>
          <cell r="AC1060">
            <v>0.77969147000000005</v>
          </cell>
          <cell r="AD1060">
            <v>261.79000000000002</v>
          </cell>
          <cell r="AE1060">
            <v>60.007639380000001</v>
          </cell>
          <cell r="AF1060">
            <v>59.562664849999997</v>
          </cell>
          <cell r="AG1060">
            <v>0.32719873880590883</v>
          </cell>
          <cell r="AH1060">
            <v>4.9000000000000004</v>
          </cell>
          <cell r="AI1060">
            <v>49600</v>
          </cell>
          <cell r="AJ1060">
            <v>11.5</v>
          </cell>
        </row>
        <row r="1061">
          <cell r="A1061" t="str">
            <v>2418</v>
          </cell>
          <cell r="B1061" t="str">
            <v>241803501</v>
          </cell>
          <cell r="D1061" t="str">
            <v>2418035</v>
          </cell>
          <cell r="E1061" t="str">
            <v>2425</v>
          </cell>
          <cell r="F1061" t="str">
            <v>24</v>
          </cell>
          <cell r="G1061">
            <v>524.52810735000003</v>
          </cell>
          <cell r="H1061">
            <v>536.46403792000001</v>
          </cell>
          <cell r="I1061">
            <v>530.24108190000004</v>
          </cell>
          <cell r="J1061">
            <v>31.718061670000004</v>
          </cell>
          <cell r="K1061">
            <v>15.040286480000001</v>
          </cell>
          <cell r="L1061">
            <v>9.3724592199999996</v>
          </cell>
          <cell r="M1061">
            <v>10.41977822</v>
          </cell>
          <cell r="N1061">
            <v>22.72482767</v>
          </cell>
          <cell r="O1061">
            <v>50.307000000000002</v>
          </cell>
          <cell r="P1061">
            <v>11.225243389999999</v>
          </cell>
          <cell r="Q1061">
            <v>67</v>
          </cell>
          <cell r="R1061">
            <v>34.03003519</v>
          </cell>
          <cell r="S1061">
            <v>16.5</v>
          </cell>
          <cell r="T1061">
            <v>9.5643718199999999</v>
          </cell>
          <cell r="U1061">
            <v>9.3724592199999996</v>
          </cell>
          <cell r="V1061">
            <v>8.3556150000000002</v>
          </cell>
          <cell r="W1061">
            <v>59.5</v>
          </cell>
          <cell r="X1061">
            <v>87.5</v>
          </cell>
          <cell r="Y1061">
            <v>41.1</v>
          </cell>
          <cell r="Z1061">
            <v>39.4</v>
          </cell>
          <cell r="AA1061">
            <v>23.2</v>
          </cell>
          <cell r="AB1061">
            <v>10.567334649999999</v>
          </cell>
          <cell r="AC1061">
            <v>0.51638278000000004</v>
          </cell>
          <cell r="AD1061">
            <v>261.79000000000002</v>
          </cell>
          <cell r="AE1061">
            <v>60.007639380000001</v>
          </cell>
          <cell r="AF1061">
            <v>59.765606189999993</v>
          </cell>
          <cell r="AG1061">
            <v>0.34449174246765457</v>
          </cell>
          <cell r="AH1061">
            <v>4.9000000000000004</v>
          </cell>
          <cell r="AI1061">
            <v>49600</v>
          </cell>
          <cell r="AJ1061">
            <v>11.5</v>
          </cell>
        </row>
        <row r="1062">
          <cell r="A1062" t="str">
            <v>2418</v>
          </cell>
          <cell r="B1062" t="str">
            <v>241804001</v>
          </cell>
          <cell r="D1062" t="str">
            <v>2418040</v>
          </cell>
          <cell r="E1062" t="str">
            <v>2425</v>
          </cell>
          <cell r="F1062" t="str">
            <v>24</v>
          </cell>
          <cell r="G1062">
            <v>524.52810735000003</v>
          </cell>
          <cell r="H1062">
            <v>536.46403792000001</v>
          </cell>
          <cell r="I1062">
            <v>530.24108190000004</v>
          </cell>
          <cell r="J1062">
            <v>31.718061670000004</v>
          </cell>
          <cell r="K1062">
            <v>15.040286480000001</v>
          </cell>
          <cell r="L1062">
            <v>9.5187805000000001</v>
          </cell>
          <cell r="M1062">
            <v>10.0856841</v>
          </cell>
          <cell r="N1062">
            <v>22.72482767</v>
          </cell>
          <cell r="O1062">
            <v>50.307000000000002</v>
          </cell>
          <cell r="P1062">
            <v>11.225243389999999</v>
          </cell>
          <cell r="Q1062">
            <v>67</v>
          </cell>
          <cell r="R1062">
            <v>34.03003519</v>
          </cell>
          <cell r="S1062">
            <v>16.5</v>
          </cell>
          <cell r="T1062">
            <v>9.9553206999999997</v>
          </cell>
          <cell r="U1062">
            <v>9.5801783</v>
          </cell>
          <cell r="V1062">
            <v>8.5028914100000001</v>
          </cell>
          <cell r="W1062">
            <v>59.5</v>
          </cell>
          <cell r="X1062">
            <v>87.5</v>
          </cell>
          <cell r="Y1062">
            <v>41.1</v>
          </cell>
          <cell r="Z1062">
            <v>39.4</v>
          </cell>
          <cell r="AA1062">
            <v>23.2</v>
          </cell>
          <cell r="AB1062">
            <v>10.23519847</v>
          </cell>
          <cell r="AC1062">
            <v>0.37849853999999999</v>
          </cell>
          <cell r="AD1062">
            <v>261.79000000000002</v>
          </cell>
          <cell r="AE1062">
            <v>60.007639380000001</v>
          </cell>
          <cell r="AF1062">
            <v>59.527700000000003</v>
          </cell>
          <cell r="AG1062">
            <v>0.33617298774275578</v>
          </cell>
          <cell r="AH1062">
            <v>4.9000000000000004</v>
          </cell>
          <cell r="AI1062">
            <v>49600</v>
          </cell>
          <cell r="AJ1062">
            <v>11.5</v>
          </cell>
        </row>
        <row r="1063">
          <cell r="A1063" t="str">
            <v>2418</v>
          </cell>
          <cell r="B1063" t="str">
            <v>241804501</v>
          </cell>
          <cell r="D1063" t="str">
            <v>2418045</v>
          </cell>
          <cell r="E1063" t="str">
            <v>2425</v>
          </cell>
          <cell r="F1063" t="str">
            <v>24</v>
          </cell>
          <cell r="G1063">
            <v>524.52810735000003</v>
          </cell>
          <cell r="H1063">
            <v>536.46403792000001</v>
          </cell>
          <cell r="I1063">
            <v>530.24108190000004</v>
          </cell>
          <cell r="J1063">
            <v>31.718061670000004</v>
          </cell>
          <cell r="K1063">
            <v>15.040286480000001</v>
          </cell>
          <cell r="L1063">
            <v>8.2932993600000007</v>
          </cell>
          <cell r="M1063">
            <v>9.4330038100000007</v>
          </cell>
          <cell r="N1063">
            <v>22.72482767</v>
          </cell>
          <cell r="O1063">
            <v>50.307000000000002</v>
          </cell>
          <cell r="P1063">
            <v>11.225243389999999</v>
          </cell>
          <cell r="Q1063">
            <v>67</v>
          </cell>
          <cell r="R1063">
            <v>34.03003519</v>
          </cell>
          <cell r="S1063">
            <v>16.5</v>
          </cell>
          <cell r="T1063">
            <v>10.81319667</v>
          </cell>
          <cell r="U1063">
            <v>9.2793999100000004</v>
          </cell>
          <cell r="V1063">
            <v>8.7774012900000002</v>
          </cell>
          <cell r="W1063">
            <v>59.5</v>
          </cell>
          <cell r="X1063">
            <v>87.5</v>
          </cell>
          <cell r="Y1063">
            <v>41.1</v>
          </cell>
          <cell r="Z1063">
            <v>39.4</v>
          </cell>
          <cell r="AA1063">
            <v>23.2</v>
          </cell>
          <cell r="AB1063">
            <v>9.1720152600000002</v>
          </cell>
          <cell r="AC1063">
            <v>0.36038903</v>
          </cell>
          <cell r="AD1063">
            <v>261.79000000000002</v>
          </cell>
          <cell r="AE1063">
            <v>60.007639380000001</v>
          </cell>
          <cell r="AF1063">
            <v>59.527700000000003</v>
          </cell>
          <cell r="AG1063">
            <v>0.36572188112845005</v>
          </cell>
          <cell r="AH1063">
            <v>4.9000000000000004</v>
          </cell>
          <cell r="AI1063">
            <v>49600</v>
          </cell>
          <cell r="AJ1063">
            <v>11.5</v>
          </cell>
        </row>
        <row r="1064">
          <cell r="A1064" t="str">
            <v>2418</v>
          </cell>
          <cell r="B1064" t="str">
            <v>241805001</v>
          </cell>
          <cell r="D1064" t="str">
            <v>2418050</v>
          </cell>
          <cell r="E1064" t="str">
            <v>2425</v>
          </cell>
          <cell r="F1064" t="str">
            <v>24</v>
          </cell>
          <cell r="G1064">
            <v>524.52810735000003</v>
          </cell>
          <cell r="H1064">
            <v>536.46403792000001</v>
          </cell>
          <cell r="I1064">
            <v>530.24108190000004</v>
          </cell>
          <cell r="J1064">
            <v>31.718061670000004</v>
          </cell>
          <cell r="K1064">
            <v>15.040286480000001</v>
          </cell>
          <cell r="L1064">
            <v>7.4736371100000003</v>
          </cell>
          <cell r="M1064">
            <v>7.7613191799999992</v>
          </cell>
          <cell r="N1064">
            <v>22.72482767</v>
          </cell>
          <cell r="O1064">
            <v>50.307000000000002</v>
          </cell>
          <cell r="P1064">
            <v>11.178459220000001</v>
          </cell>
          <cell r="Q1064">
            <v>67</v>
          </cell>
          <cell r="R1064">
            <v>34.03003519</v>
          </cell>
          <cell r="S1064">
            <v>16.5</v>
          </cell>
          <cell r="T1064">
            <v>10.116701969999999</v>
          </cell>
          <cell r="U1064">
            <v>7.3870902400000009</v>
          </cell>
          <cell r="V1064">
            <v>7.5131635499999998</v>
          </cell>
          <cell r="W1064">
            <v>59.5</v>
          </cell>
          <cell r="X1064">
            <v>87.5</v>
          </cell>
          <cell r="Y1064">
            <v>41.1</v>
          </cell>
          <cell r="Z1064">
            <v>39.4</v>
          </cell>
          <cell r="AA1064">
            <v>23.2</v>
          </cell>
          <cell r="AB1064">
            <v>7.58731051</v>
          </cell>
          <cell r="AC1064">
            <v>0.88003651999999999</v>
          </cell>
          <cell r="AD1064">
            <v>261.79000000000002</v>
          </cell>
          <cell r="AE1064">
            <v>60.007639380000001</v>
          </cell>
          <cell r="AF1064">
            <v>59.527700000000003</v>
          </cell>
          <cell r="AG1064">
            <v>0.33665658237087692</v>
          </cell>
          <cell r="AH1064">
            <v>4.9000000000000004</v>
          </cell>
          <cell r="AI1064">
            <v>49600</v>
          </cell>
          <cell r="AJ1064">
            <v>11.5</v>
          </cell>
        </row>
        <row r="1065">
          <cell r="A1065" t="str">
            <v>2418</v>
          </cell>
          <cell r="B1065" t="str">
            <v>241805501</v>
          </cell>
          <cell r="D1065" t="str">
            <v>2418055</v>
          </cell>
          <cell r="E1065" t="str">
            <v>2425</v>
          </cell>
          <cell r="F1065" t="str">
            <v>24</v>
          </cell>
          <cell r="G1065">
            <v>524.52810735000003</v>
          </cell>
          <cell r="H1065">
            <v>536.46403792000001</v>
          </cell>
          <cell r="I1065">
            <v>530.24108190000004</v>
          </cell>
          <cell r="J1065">
            <v>31.718061670000004</v>
          </cell>
          <cell r="K1065">
            <v>15.040286480000001</v>
          </cell>
          <cell r="L1065">
            <v>8.4705207799999993</v>
          </cell>
          <cell r="M1065">
            <v>9.3646053299999998</v>
          </cell>
          <cell r="N1065">
            <v>22.72482767</v>
          </cell>
          <cell r="O1065">
            <v>50.307000000000002</v>
          </cell>
          <cell r="P1065">
            <v>10.81977828</v>
          </cell>
          <cell r="Q1065">
            <v>67</v>
          </cell>
          <cell r="R1065">
            <v>34.03003519</v>
          </cell>
          <cell r="S1065">
            <v>16.5</v>
          </cell>
          <cell r="T1065">
            <v>9.8697756400000003</v>
          </cell>
          <cell r="U1065">
            <v>8.4805292100000003</v>
          </cell>
          <cell r="V1065">
            <v>8.1747028799999999</v>
          </cell>
          <cell r="W1065">
            <v>59.5</v>
          </cell>
          <cell r="X1065">
            <v>87.5</v>
          </cell>
          <cell r="Y1065">
            <v>41.1</v>
          </cell>
          <cell r="Z1065">
            <v>39.4</v>
          </cell>
          <cell r="AA1065">
            <v>23.2</v>
          </cell>
          <cell r="AB1065">
            <v>9.2188044500000004</v>
          </cell>
          <cell r="AC1065">
            <v>1.7189550000000001E-2</v>
          </cell>
          <cell r="AD1065">
            <v>261.79000000000002</v>
          </cell>
          <cell r="AE1065">
            <v>60.007639380000001</v>
          </cell>
          <cell r="AF1065">
            <v>59.527700000000003</v>
          </cell>
          <cell r="AG1065">
            <v>0.33586542481080028</v>
          </cell>
          <cell r="AH1065">
            <v>4.9000000000000004</v>
          </cell>
          <cell r="AI1065">
            <v>49600</v>
          </cell>
          <cell r="AJ1065">
            <v>11.5</v>
          </cell>
        </row>
        <row r="1066">
          <cell r="A1066" t="str">
            <v>2418</v>
          </cell>
          <cell r="B1066" t="str">
            <v>241806001</v>
          </cell>
          <cell r="D1066" t="str">
            <v>2418060</v>
          </cell>
          <cell r="E1066" t="str">
            <v>2425</v>
          </cell>
          <cell r="F1066" t="str">
            <v>24</v>
          </cell>
          <cell r="G1066">
            <v>524.52810735000003</v>
          </cell>
          <cell r="H1066">
            <v>536.46403792000001</v>
          </cell>
          <cell r="I1066">
            <v>530.24108190000004</v>
          </cell>
          <cell r="J1066">
            <v>31.718061670000004</v>
          </cell>
          <cell r="K1066">
            <v>15.040286480000001</v>
          </cell>
          <cell r="L1066">
            <v>8.2049451700000002</v>
          </cell>
          <cell r="M1066">
            <v>9.8607366200000008</v>
          </cell>
          <cell r="N1066">
            <v>22.72482767</v>
          </cell>
          <cell r="O1066">
            <v>50.307000000000002</v>
          </cell>
          <cell r="P1066">
            <v>10.81977828</v>
          </cell>
          <cell r="Q1066">
            <v>67</v>
          </cell>
          <cell r="R1066">
            <v>34.03003519</v>
          </cell>
          <cell r="S1066">
            <v>16.5</v>
          </cell>
          <cell r="T1066">
            <v>9.7703560800000009</v>
          </cell>
          <cell r="U1066">
            <v>8.1553621199999995</v>
          </cell>
          <cell r="V1066">
            <v>8.6410024799999992</v>
          </cell>
          <cell r="W1066">
            <v>59.5</v>
          </cell>
          <cell r="X1066">
            <v>87.5</v>
          </cell>
          <cell r="Y1066">
            <v>41.1</v>
          </cell>
          <cell r="Z1066">
            <v>39.4</v>
          </cell>
          <cell r="AA1066">
            <v>23.2</v>
          </cell>
          <cell r="AB1066">
            <v>9.8572865299999997</v>
          </cell>
          <cell r="AC1066">
            <v>0.21807995999999999</v>
          </cell>
          <cell r="AD1066">
            <v>261.79000000000002</v>
          </cell>
          <cell r="AE1066">
            <v>60.007639380000001</v>
          </cell>
          <cell r="AF1066">
            <v>59.88280829</v>
          </cell>
          <cell r="AG1066">
            <v>0.32179398685101995</v>
          </cell>
          <cell r="AH1066">
            <v>4.9000000000000004</v>
          </cell>
          <cell r="AI1066">
            <v>49600</v>
          </cell>
          <cell r="AJ1066">
            <v>11.5</v>
          </cell>
        </row>
        <row r="1067">
          <cell r="A1067" t="str">
            <v>2418</v>
          </cell>
          <cell r="B1067" t="str">
            <v>241806501</v>
          </cell>
          <cell r="D1067" t="str">
            <v>2418065</v>
          </cell>
          <cell r="E1067" t="str">
            <v>2425</v>
          </cell>
          <cell r="F1067" t="str">
            <v>24</v>
          </cell>
          <cell r="G1067">
            <v>524.52810735000003</v>
          </cell>
          <cell r="H1067">
            <v>536.46403792000001</v>
          </cell>
          <cell r="I1067">
            <v>530.24108190000004</v>
          </cell>
          <cell r="J1067">
            <v>31.718061670000004</v>
          </cell>
          <cell r="K1067">
            <v>15.040286480000001</v>
          </cell>
          <cell r="L1067">
            <v>8.0867179199999999</v>
          </cell>
          <cell r="M1067">
            <v>9.7378461099999996</v>
          </cell>
          <cell r="N1067">
            <v>22.72482767</v>
          </cell>
          <cell r="O1067">
            <v>50.307000000000002</v>
          </cell>
          <cell r="P1067">
            <v>10.81977828</v>
          </cell>
          <cell r="Q1067">
            <v>67</v>
          </cell>
          <cell r="R1067">
            <v>34.03003519</v>
          </cell>
          <cell r="S1067">
            <v>16.5</v>
          </cell>
          <cell r="T1067">
            <v>9.5989305599999994</v>
          </cell>
          <cell r="U1067">
            <v>7.7981126300000003</v>
          </cell>
          <cell r="V1067">
            <v>8.4237612500000001</v>
          </cell>
          <cell r="W1067">
            <v>59.5</v>
          </cell>
          <cell r="X1067">
            <v>87.5</v>
          </cell>
          <cell r="Y1067">
            <v>41.1</v>
          </cell>
          <cell r="Z1067">
            <v>39.4</v>
          </cell>
          <cell r="AA1067">
            <v>23.2</v>
          </cell>
          <cell r="AB1067">
            <v>9.5511602900000003</v>
          </cell>
          <cell r="AC1067">
            <v>0.71880058000000002</v>
          </cell>
          <cell r="AD1067">
            <v>261.79000000000002</v>
          </cell>
          <cell r="AE1067">
            <v>60.007639380000001</v>
          </cell>
          <cell r="AF1067">
            <v>59.527700000000003</v>
          </cell>
          <cell r="AG1067">
            <v>0.35714426231913726</v>
          </cell>
          <cell r="AH1067">
            <v>4.9000000000000004</v>
          </cell>
          <cell r="AI1067">
            <v>49600</v>
          </cell>
          <cell r="AJ1067">
            <v>11.5</v>
          </cell>
        </row>
        <row r="1068">
          <cell r="A1068" t="str">
            <v>2418</v>
          </cell>
          <cell r="B1068" t="str">
            <v>241807001</v>
          </cell>
          <cell r="D1068" t="str">
            <v>2418070</v>
          </cell>
          <cell r="E1068" t="str">
            <v>2425</v>
          </cell>
          <cell r="F1068" t="str">
            <v>24</v>
          </cell>
          <cell r="G1068">
            <v>524.52810735000003</v>
          </cell>
          <cell r="H1068">
            <v>536.46403792000001</v>
          </cell>
          <cell r="I1068">
            <v>530.24108190000004</v>
          </cell>
          <cell r="J1068">
            <v>31.718061670000004</v>
          </cell>
          <cell r="K1068">
            <v>15.040286480000001</v>
          </cell>
          <cell r="L1068">
            <v>8.0636926300000002</v>
          </cell>
          <cell r="M1068">
            <v>9.4594635100000009</v>
          </cell>
          <cell r="N1068">
            <v>22.72482767</v>
          </cell>
          <cell r="O1068">
            <v>50.307000000000002</v>
          </cell>
          <cell r="P1068">
            <v>11.225243389999999</v>
          </cell>
          <cell r="Q1068">
            <v>67</v>
          </cell>
          <cell r="R1068">
            <v>34.03003519</v>
          </cell>
          <cell r="S1068">
            <v>16.5</v>
          </cell>
          <cell r="T1068">
            <v>10.221941279999999</v>
          </cell>
          <cell r="U1068">
            <v>9.4068113499999999</v>
          </cell>
          <cell r="V1068">
            <v>9.4588397299999993</v>
          </cell>
          <cell r="W1068">
            <v>59.5</v>
          </cell>
          <cell r="X1068">
            <v>87.5</v>
          </cell>
          <cell r="Y1068">
            <v>41.1</v>
          </cell>
          <cell r="Z1068">
            <v>39.4</v>
          </cell>
          <cell r="AA1068">
            <v>23.2</v>
          </cell>
          <cell r="AB1068">
            <v>9.2221701199999995</v>
          </cell>
          <cell r="AC1068">
            <v>0</v>
          </cell>
          <cell r="AD1068">
            <v>261.79000000000002</v>
          </cell>
          <cell r="AE1068">
            <v>60.007639380000001</v>
          </cell>
          <cell r="AF1068">
            <v>59.527700000000003</v>
          </cell>
          <cell r="AG1068">
            <v>0.35941407848158119</v>
          </cell>
          <cell r="AH1068">
            <v>4.9000000000000004</v>
          </cell>
          <cell r="AI1068">
            <v>49600</v>
          </cell>
          <cell r="AJ1068">
            <v>11.5</v>
          </cell>
        </row>
        <row r="1069">
          <cell r="A1069" t="str">
            <v>2419</v>
          </cell>
          <cell r="B1069" t="str">
            <v>241900501</v>
          </cell>
          <cell r="D1069" t="str">
            <v>2419005</v>
          </cell>
          <cell r="E1069" t="str">
            <v>2425</v>
          </cell>
          <cell r="F1069" t="str">
            <v>24</v>
          </cell>
          <cell r="G1069">
            <v>524.52810735000003</v>
          </cell>
          <cell r="H1069">
            <v>536.46403792000001</v>
          </cell>
          <cell r="I1069">
            <v>530.24108190000004</v>
          </cell>
          <cell r="J1069">
            <v>31.718061670000004</v>
          </cell>
          <cell r="K1069">
            <v>15.040286480000001</v>
          </cell>
          <cell r="L1069">
            <v>8.5326727600000005</v>
          </cell>
          <cell r="M1069">
            <v>10.81977828</v>
          </cell>
          <cell r="N1069">
            <v>22.72482767</v>
          </cell>
          <cell r="O1069">
            <v>50.307000000000002</v>
          </cell>
          <cell r="P1069">
            <v>11.087941089999999</v>
          </cell>
          <cell r="Q1069">
            <v>67</v>
          </cell>
          <cell r="R1069">
            <v>34.03003519</v>
          </cell>
          <cell r="S1069">
            <v>16.5</v>
          </cell>
          <cell r="T1069">
            <v>9.6589926800000008</v>
          </cell>
          <cell r="U1069">
            <v>9.4381131899999993</v>
          </cell>
          <cell r="V1069">
            <v>8.9950409699999998</v>
          </cell>
          <cell r="W1069">
            <v>59.5</v>
          </cell>
          <cell r="X1069">
            <v>87.5</v>
          </cell>
          <cell r="Y1069">
            <v>41.1</v>
          </cell>
          <cell r="Z1069">
            <v>39.4</v>
          </cell>
          <cell r="AA1069">
            <v>23.2</v>
          </cell>
          <cell r="AB1069">
            <v>9.8887291800000003</v>
          </cell>
          <cell r="AC1069">
            <v>0.47852428000000008</v>
          </cell>
          <cell r="AD1069">
            <v>261.79000000000002</v>
          </cell>
          <cell r="AE1069">
            <v>60.007639380000001</v>
          </cell>
          <cell r="AF1069">
            <v>65.922799999999995</v>
          </cell>
          <cell r="AG1069">
            <v>0.30016589056864101</v>
          </cell>
          <cell r="AH1069">
            <v>4.9000000000000004</v>
          </cell>
          <cell r="AI1069">
            <v>49600</v>
          </cell>
          <cell r="AJ1069">
            <v>11.5</v>
          </cell>
        </row>
        <row r="1070">
          <cell r="A1070" t="str">
            <v>2419</v>
          </cell>
          <cell r="B1070" t="str">
            <v>241901001</v>
          </cell>
          <cell r="D1070" t="str">
            <v>2419010</v>
          </cell>
          <cell r="E1070" t="str">
            <v>2425</v>
          </cell>
          <cell r="F1070" t="str">
            <v>24</v>
          </cell>
          <cell r="G1070">
            <v>524.52810735000003</v>
          </cell>
          <cell r="H1070">
            <v>536.46403792000001</v>
          </cell>
          <cell r="I1070">
            <v>530.24108190000004</v>
          </cell>
          <cell r="J1070">
            <v>31.718061670000004</v>
          </cell>
          <cell r="K1070">
            <v>15.040286480000001</v>
          </cell>
          <cell r="L1070">
            <v>8.5442245299999993</v>
          </cell>
          <cell r="M1070">
            <v>10.81977828</v>
          </cell>
          <cell r="N1070">
            <v>22.72482767</v>
          </cell>
          <cell r="O1070">
            <v>50.307000000000002</v>
          </cell>
          <cell r="P1070">
            <v>10.88279064</v>
          </cell>
          <cell r="Q1070">
            <v>67</v>
          </cell>
          <cell r="R1070">
            <v>34.03003519</v>
          </cell>
          <cell r="S1070">
            <v>16.5</v>
          </cell>
          <cell r="T1070">
            <v>9.6906655500000003</v>
          </cell>
          <cell r="U1070">
            <v>9.16094002</v>
          </cell>
          <cell r="V1070">
            <v>9.1505903699999998</v>
          </cell>
          <cell r="W1070">
            <v>59.5</v>
          </cell>
          <cell r="X1070">
            <v>87.5</v>
          </cell>
          <cell r="Y1070">
            <v>41.1</v>
          </cell>
          <cell r="Z1070">
            <v>39.4</v>
          </cell>
          <cell r="AA1070">
            <v>23.2</v>
          </cell>
          <cell r="AB1070">
            <v>9.2855405999999991</v>
          </cell>
          <cell r="AC1070">
            <v>0.43052005999999998</v>
          </cell>
          <cell r="AD1070">
            <v>261.79000000000002</v>
          </cell>
          <cell r="AE1070">
            <v>60.007639380000001</v>
          </cell>
          <cell r="AF1070">
            <v>65.922799999999995</v>
          </cell>
          <cell r="AG1070">
            <v>0.31397742440657445</v>
          </cell>
          <cell r="AH1070">
            <v>4.9000000000000004</v>
          </cell>
          <cell r="AI1070">
            <v>49600</v>
          </cell>
          <cell r="AJ1070">
            <v>11.5</v>
          </cell>
        </row>
        <row r="1071">
          <cell r="A1071" t="str">
            <v>2419</v>
          </cell>
          <cell r="B1071" t="str">
            <v>241901501</v>
          </cell>
          <cell r="D1071" t="str">
            <v>2419015</v>
          </cell>
          <cell r="E1071" t="str">
            <v>2425</v>
          </cell>
          <cell r="F1071" t="str">
            <v>24</v>
          </cell>
          <cell r="G1071">
            <v>524.52810735000003</v>
          </cell>
          <cell r="H1071">
            <v>536.46403792000001</v>
          </cell>
          <cell r="I1071">
            <v>530.24108190000004</v>
          </cell>
          <cell r="J1071">
            <v>31.718061670000004</v>
          </cell>
          <cell r="K1071">
            <v>15.040286480000001</v>
          </cell>
          <cell r="L1071">
            <v>8.3567896699999995</v>
          </cell>
          <cell r="M1071">
            <v>10.81977828</v>
          </cell>
          <cell r="N1071">
            <v>22.72482767</v>
          </cell>
          <cell r="O1071">
            <v>50.307000000000002</v>
          </cell>
          <cell r="P1071">
            <v>10.81977828</v>
          </cell>
          <cell r="Q1071">
            <v>67</v>
          </cell>
          <cell r="R1071">
            <v>34.03003519</v>
          </cell>
          <cell r="S1071">
            <v>16.5</v>
          </cell>
          <cell r="T1071">
            <v>9.4334839200000005</v>
          </cell>
          <cell r="U1071">
            <v>8.9560930800000005</v>
          </cell>
          <cell r="V1071">
            <v>9.1531348999999995</v>
          </cell>
          <cell r="W1071">
            <v>59.5</v>
          </cell>
          <cell r="X1071">
            <v>87.5</v>
          </cell>
          <cell r="Y1071">
            <v>41.1</v>
          </cell>
          <cell r="Z1071">
            <v>39.4</v>
          </cell>
          <cell r="AA1071">
            <v>23.2</v>
          </cell>
          <cell r="AB1071">
            <v>9.3890721599999996</v>
          </cell>
          <cell r="AC1071">
            <v>0.64020135</v>
          </cell>
          <cell r="AD1071">
            <v>261.79000000000002</v>
          </cell>
          <cell r="AE1071">
            <v>60.007639380000001</v>
          </cell>
          <cell r="AF1071">
            <v>65.922799999999995</v>
          </cell>
          <cell r="AG1071">
            <v>0.30125492027789541</v>
          </cell>
          <cell r="AH1071">
            <v>4.9000000000000004</v>
          </cell>
          <cell r="AI1071">
            <v>49600</v>
          </cell>
          <cell r="AJ1071">
            <v>11.5</v>
          </cell>
        </row>
        <row r="1072">
          <cell r="A1072" t="str">
            <v>2419</v>
          </cell>
          <cell r="B1072" t="str">
            <v>241902001</v>
          </cell>
          <cell r="D1072" t="str">
            <v>2419020</v>
          </cell>
          <cell r="E1072" t="str">
            <v>2425</v>
          </cell>
          <cell r="F1072" t="str">
            <v>24</v>
          </cell>
          <cell r="G1072">
            <v>524.52810735000003</v>
          </cell>
          <cell r="H1072">
            <v>536.46403792000001</v>
          </cell>
          <cell r="I1072">
            <v>530.24108190000004</v>
          </cell>
          <cell r="J1072">
            <v>31.718061670000004</v>
          </cell>
          <cell r="K1072">
            <v>15.040286480000001</v>
          </cell>
          <cell r="L1072">
            <v>8.3086919199999993</v>
          </cell>
          <cell r="M1072">
            <v>10.805557650000001</v>
          </cell>
          <cell r="N1072">
            <v>22.72482767</v>
          </cell>
          <cell r="O1072">
            <v>50.307000000000002</v>
          </cell>
          <cell r="P1072">
            <v>10.79166683</v>
          </cell>
          <cell r="Q1072">
            <v>67</v>
          </cell>
          <cell r="R1072">
            <v>34.03003519</v>
          </cell>
          <cell r="S1072">
            <v>16.5</v>
          </cell>
          <cell r="T1072">
            <v>9.68483391</v>
          </cell>
          <cell r="U1072">
            <v>8.3539681300000002</v>
          </cell>
          <cell r="V1072">
            <v>8.3744768900000004</v>
          </cell>
          <cell r="W1072">
            <v>59.5</v>
          </cell>
          <cell r="X1072">
            <v>87.5</v>
          </cell>
          <cell r="Y1072">
            <v>41.1</v>
          </cell>
          <cell r="Z1072">
            <v>39.4</v>
          </cell>
          <cell r="AA1072">
            <v>23.2</v>
          </cell>
          <cell r="AB1072">
            <v>9.95203959</v>
          </cell>
          <cell r="AC1072">
            <v>0.61947629000000004</v>
          </cell>
          <cell r="AD1072">
            <v>261.79000000000002</v>
          </cell>
          <cell r="AE1072">
            <v>60.007639380000001</v>
          </cell>
          <cell r="AF1072">
            <v>65.935316740000005</v>
          </cell>
          <cell r="AG1072">
            <v>0.2945343249467503</v>
          </cell>
          <cell r="AH1072">
            <v>4.9000000000000004</v>
          </cell>
          <cell r="AI1072">
            <v>49600</v>
          </cell>
          <cell r="AJ1072">
            <v>11.5</v>
          </cell>
        </row>
        <row r="1073">
          <cell r="A1073" t="str">
            <v>2419</v>
          </cell>
          <cell r="B1073" t="str">
            <v>241902501</v>
          </cell>
          <cell r="D1073" t="str">
            <v>2419025</v>
          </cell>
          <cell r="E1073" t="str">
            <v>2425</v>
          </cell>
          <cell r="F1073" t="str">
            <v>24</v>
          </cell>
          <cell r="G1073">
            <v>524.52810735000003</v>
          </cell>
          <cell r="H1073">
            <v>536.46403792000001</v>
          </cell>
          <cell r="I1073">
            <v>530.24108190000004</v>
          </cell>
          <cell r="J1073">
            <v>31.718061670000004</v>
          </cell>
          <cell r="K1073">
            <v>15.040286480000001</v>
          </cell>
          <cell r="L1073">
            <v>8.4799066100000005</v>
          </cell>
          <cell r="M1073">
            <v>10.41048586</v>
          </cell>
          <cell r="N1073">
            <v>22.72482767</v>
          </cell>
          <cell r="O1073">
            <v>50.307000000000002</v>
          </cell>
          <cell r="P1073">
            <v>10.81977828</v>
          </cell>
          <cell r="Q1073">
            <v>67</v>
          </cell>
          <cell r="R1073">
            <v>34.03003519</v>
          </cell>
          <cell r="S1073">
            <v>16.5</v>
          </cell>
          <cell r="T1073">
            <v>8.5965587499999998</v>
          </cell>
          <cell r="U1073">
            <v>9.5477407500000009</v>
          </cell>
          <cell r="V1073">
            <v>8.6084953500000001</v>
          </cell>
          <cell r="W1073">
            <v>59.5</v>
          </cell>
          <cell r="X1073">
            <v>87.5</v>
          </cell>
          <cell r="Y1073">
            <v>41.1</v>
          </cell>
          <cell r="Z1073">
            <v>39.4</v>
          </cell>
          <cell r="AA1073">
            <v>23.2</v>
          </cell>
          <cell r="AB1073">
            <v>9.56465253</v>
          </cell>
          <cell r="AC1073">
            <v>0.58767828</v>
          </cell>
          <cell r="AD1073">
            <v>261.79000000000002</v>
          </cell>
          <cell r="AE1073">
            <v>60.007639380000001</v>
          </cell>
          <cell r="AF1073">
            <v>65.960343620000003</v>
          </cell>
          <cell r="AG1073">
            <v>0.2893777502865546</v>
          </cell>
          <cell r="AH1073">
            <v>4.9000000000000004</v>
          </cell>
          <cell r="AI1073">
            <v>49600</v>
          </cell>
          <cell r="AJ1073">
            <v>11.5</v>
          </cell>
        </row>
        <row r="1074">
          <cell r="A1074" t="str">
            <v>2419</v>
          </cell>
          <cell r="B1074" t="str">
            <v>241903001</v>
          </cell>
          <cell r="D1074" t="str">
            <v>2419030</v>
          </cell>
          <cell r="E1074" t="str">
            <v>2425</v>
          </cell>
          <cell r="F1074" t="str">
            <v>24</v>
          </cell>
          <cell r="G1074">
            <v>524.52810735000003</v>
          </cell>
          <cell r="H1074">
            <v>536.46403792000001</v>
          </cell>
          <cell r="I1074">
            <v>530.24108190000004</v>
          </cell>
          <cell r="J1074">
            <v>31.718061670000004</v>
          </cell>
          <cell r="K1074">
            <v>15.040286480000001</v>
          </cell>
          <cell r="L1074">
            <v>7.9441374900000001</v>
          </cell>
          <cell r="M1074">
            <v>10.81977828</v>
          </cell>
          <cell r="N1074">
            <v>22.72482767</v>
          </cell>
          <cell r="O1074">
            <v>50.307000000000002</v>
          </cell>
          <cell r="P1074">
            <v>10.81977828</v>
          </cell>
          <cell r="Q1074">
            <v>67</v>
          </cell>
          <cell r="R1074">
            <v>34.03003519</v>
          </cell>
          <cell r="S1074">
            <v>16.5</v>
          </cell>
          <cell r="T1074">
            <v>9.7244805000000003</v>
          </cell>
          <cell r="U1074">
            <v>8.0143357399999999</v>
          </cell>
          <cell r="V1074">
            <v>8.1942292999999999</v>
          </cell>
          <cell r="W1074">
            <v>59.5</v>
          </cell>
          <cell r="X1074">
            <v>87.5</v>
          </cell>
          <cell r="Y1074">
            <v>41.1</v>
          </cell>
          <cell r="Z1074">
            <v>39.4</v>
          </cell>
          <cell r="AA1074">
            <v>23.2</v>
          </cell>
          <cell r="AB1074">
            <v>8.0955987</v>
          </cell>
          <cell r="AC1074">
            <v>0.74282475999999997</v>
          </cell>
          <cell r="AD1074">
            <v>261.79000000000002</v>
          </cell>
          <cell r="AE1074">
            <v>60.007639380000001</v>
          </cell>
          <cell r="AF1074">
            <v>65.922799999999995</v>
          </cell>
          <cell r="AG1074">
            <v>0.33275665603400617</v>
          </cell>
          <cell r="AH1074">
            <v>4.9000000000000004</v>
          </cell>
          <cell r="AI1074">
            <v>49600</v>
          </cell>
          <cell r="AJ1074">
            <v>11.5</v>
          </cell>
        </row>
        <row r="1075">
          <cell r="A1075" t="str">
            <v>2419</v>
          </cell>
          <cell r="B1075" t="str">
            <v>241903701</v>
          </cell>
          <cell r="D1075" t="str">
            <v>2419037</v>
          </cell>
          <cell r="E1075" t="str">
            <v>2425</v>
          </cell>
          <cell r="F1075" t="str">
            <v>24</v>
          </cell>
          <cell r="G1075">
            <v>524.52810735000003</v>
          </cell>
          <cell r="H1075">
            <v>536.46403792000001</v>
          </cell>
          <cell r="I1075">
            <v>530.24108190000004</v>
          </cell>
          <cell r="J1075">
            <v>31.718061670000004</v>
          </cell>
          <cell r="K1075">
            <v>15.040286480000001</v>
          </cell>
          <cell r="L1075">
            <v>8.1650792600000006</v>
          </cell>
          <cell r="M1075">
            <v>10.80222513</v>
          </cell>
          <cell r="N1075">
            <v>22.72482767</v>
          </cell>
          <cell r="O1075">
            <v>50.307000000000002</v>
          </cell>
          <cell r="P1075">
            <v>10.84204845</v>
          </cell>
          <cell r="Q1075">
            <v>67</v>
          </cell>
          <cell r="R1075">
            <v>34.03003519</v>
          </cell>
          <cell r="S1075">
            <v>16.5</v>
          </cell>
          <cell r="T1075">
            <v>8.2794434900000002</v>
          </cell>
          <cell r="U1075">
            <v>9.7117821000000006</v>
          </cell>
          <cell r="V1075">
            <v>8.8776609299999993</v>
          </cell>
          <cell r="W1075">
            <v>59.5</v>
          </cell>
          <cell r="X1075">
            <v>87.5</v>
          </cell>
          <cell r="Y1075">
            <v>41.1</v>
          </cell>
          <cell r="Z1075">
            <v>39.4</v>
          </cell>
          <cell r="AA1075">
            <v>23.2</v>
          </cell>
          <cell r="AB1075">
            <v>9.6567554700000002</v>
          </cell>
          <cell r="AC1075">
            <v>0.72349728000000002</v>
          </cell>
          <cell r="AD1075">
            <v>261.79000000000002</v>
          </cell>
          <cell r="AE1075">
            <v>60.007639380000001</v>
          </cell>
          <cell r="AF1075">
            <v>65.879800029999998</v>
          </cell>
          <cell r="AG1075">
            <v>0.33878159437653665</v>
          </cell>
          <cell r="AH1075">
            <v>4.9000000000000004</v>
          </cell>
          <cell r="AI1075">
            <v>49600</v>
          </cell>
          <cell r="AJ1075">
            <v>11.5</v>
          </cell>
        </row>
        <row r="1076">
          <cell r="A1076" t="str">
            <v>2419</v>
          </cell>
          <cell r="B1076" t="str">
            <v>241904501</v>
          </cell>
          <cell r="D1076" t="str">
            <v>2419045</v>
          </cell>
          <cell r="E1076" t="str">
            <v>2425</v>
          </cell>
          <cell r="F1076" t="str">
            <v>24</v>
          </cell>
          <cell r="G1076">
            <v>524.52810735000003</v>
          </cell>
          <cell r="H1076">
            <v>536.46403792000001</v>
          </cell>
          <cell r="I1076">
            <v>530.24108190000004</v>
          </cell>
          <cell r="J1076">
            <v>31.718061670000004</v>
          </cell>
          <cell r="K1076">
            <v>15.040286480000001</v>
          </cell>
          <cell r="L1076">
            <v>8.4990292200000006</v>
          </cell>
          <cell r="M1076">
            <v>10.81977828</v>
          </cell>
          <cell r="N1076">
            <v>22.72482767</v>
          </cell>
          <cell r="O1076">
            <v>50.307000000000002</v>
          </cell>
          <cell r="P1076">
            <v>10.81977828</v>
          </cell>
          <cell r="Q1076">
            <v>67</v>
          </cell>
          <cell r="R1076">
            <v>34.03003519</v>
          </cell>
          <cell r="S1076">
            <v>16.5</v>
          </cell>
          <cell r="T1076">
            <v>9.3648624100000006</v>
          </cell>
          <cell r="U1076">
            <v>9.1977615900000007</v>
          </cell>
          <cell r="V1076">
            <v>8.5479163600000003</v>
          </cell>
          <cell r="W1076">
            <v>59.5</v>
          </cell>
          <cell r="X1076">
            <v>87.5</v>
          </cell>
          <cell r="Y1076">
            <v>41.1</v>
          </cell>
          <cell r="Z1076">
            <v>39.4</v>
          </cell>
          <cell r="AA1076">
            <v>23.2</v>
          </cell>
          <cell r="AB1076">
            <v>9.2807988399999992</v>
          </cell>
          <cell r="AC1076">
            <v>0.57372931999999999</v>
          </cell>
          <cell r="AD1076">
            <v>261.79000000000002</v>
          </cell>
          <cell r="AE1076">
            <v>60.007639380000001</v>
          </cell>
          <cell r="AF1076">
            <v>65.922799999999995</v>
          </cell>
          <cell r="AG1076">
            <v>0.31286215468606615</v>
          </cell>
          <cell r="AH1076">
            <v>4.9000000000000004</v>
          </cell>
          <cell r="AI1076">
            <v>49600</v>
          </cell>
          <cell r="AJ1076">
            <v>11.5</v>
          </cell>
        </row>
        <row r="1077">
          <cell r="A1077" t="str">
            <v>2419</v>
          </cell>
          <cell r="B1077" t="str">
            <v>241905001</v>
          </cell>
          <cell r="D1077" t="str">
            <v>2419050</v>
          </cell>
          <cell r="E1077" t="str">
            <v>2425</v>
          </cell>
          <cell r="F1077" t="str">
            <v>24</v>
          </cell>
          <cell r="G1077">
            <v>524.52810735000003</v>
          </cell>
          <cell r="H1077">
            <v>536.46403792000001</v>
          </cell>
          <cell r="I1077">
            <v>530.24108190000004</v>
          </cell>
          <cell r="J1077">
            <v>31.718061670000004</v>
          </cell>
          <cell r="K1077">
            <v>15.040286480000001</v>
          </cell>
          <cell r="L1077">
            <v>8.3049895800000009</v>
          </cell>
          <cell r="M1077">
            <v>10.81977828</v>
          </cell>
          <cell r="N1077">
            <v>22.72482767</v>
          </cell>
          <cell r="O1077">
            <v>50.307000000000002</v>
          </cell>
          <cell r="P1077">
            <v>10.81977828</v>
          </cell>
          <cell r="Q1077">
            <v>67</v>
          </cell>
          <cell r="R1077">
            <v>34.03003519</v>
          </cell>
          <cell r="S1077">
            <v>16.5</v>
          </cell>
          <cell r="T1077">
            <v>9.4319627700000002</v>
          </cell>
          <cell r="U1077">
            <v>8.3918566999999999</v>
          </cell>
          <cell r="V1077">
            <v>8.4169307700000005</v>
          </cell>
          <cell r="W1077">
            <v>59.5</v>
          </cell>
          <cell r="X1077">
            <v>87.5</v>
          </cell>
          <cell r="Y1077">
            <v>41.1</v>
          </cell>
          <cell r="Z1077">
            <v>39.4</v>
          </cell>
          <cell r="AA1077">
            <v>23.2</v>
          </cell>
          <cell r="AB1077">
            <v>9.4090272800000001</v>
          </cell>
          <cell r="AC1077">
            <v>0.59237815999999999</v>
          </cell>
          <cell r="AD1077">
            <v>261.79000000000002</v>
          </cell>
          <cell r="AE1077">
            <v>60.007639380000001</v>
          </cell>
          <cell r="AF1077">
            <v>65.922799999999995</v>
          </cell>
          <cell r="AG1077">
            <v>0.29364657325775329</v>
          </cell>
          <cell r="AH1077">
            <v>4.9000000000000004</v>
          </cell>
          <cell r="AI1077">
            <v>49600</v>
          </cell>
          <cell r="AJ1077">
            <v>11.5</v>
          </cell>
        </row>
        <row r="1078">
          <cell r="A1078" t="str">
            <v>2419</v>
          </cell>
          <cell r="B1078" t="str">
            <v>241905501</v>
          </cell>
          <cell r="D1078" t="str">
            <v>2419055</v>
          </cell>
          <cell r="E1078" t="str">
            <v>2425</v>
          </cell>
          <cell r="F1078" t="str">
            <v>24</v>
          </cell>
          <cell r="G1078">
            <v>524.52810735000003</v>
          </cell>
          <cell r="H1078">
            <v>536.46403792000001</v>
          </cell>
          <cell r="I1078">
            <v>530.24108190000004</v>
          </cell>
          <cell r="J1078">
            <v>31.718061670000004</v>
          </cell>
          <cell r="K1078">
            <v>15.040286480000001</v>
          </cell>
          <cell r="L1078">
            <v>7.9409397600000009</v>
          </cell>
          <cell r="M1078">
            <v>10.11269444</v>
          </cell>
          <cell r="N1078">
            <v>22.72482767</v>
          </cell>
          <cell r="O1078">
            <v>50.307000000000002</v>
          </cell>
          <cell r="P1078">
            <v>10.737635040000001</v>
          </cell>
          <cell r="Q1078">
            <v>67</v>
          </cell>
          <cell r="R1078">
            <v>34.03003519</v>
          </cell>
          <cell r="S1078">
            <v>16.5</v>
          </cell>
          <cell r="T1078">
            <v>9.4231911299999993</v>
          </cell>
          <cell r="U1078">
            <v>9.3888212299999996</v>
          </cell>
          <cell r="V1078">
            <v>8.0443054099999998</v>
          </cell>
          <cell r="W1078">
            <v>59.5</v>
          </cell>
          <cell r="X1078">
            <v>87.5</v>
          </cell>
          <cell r="Y1078">
            <v>41.1</v>
          </cell>
          <cell r="Z1078">
            <v>39.4</v>
          </cell>
          <cell r="AA1078">
            <v>23.2</v>
          </cell>
          <cell r="AB1078">
            <v>8.9843176800000002</v>
          </cell>
          <cell r="AC1078">
            <v>0.77791476999999998</v>
          </cell>
          <cell r="AD1078">
            <v>261.79000000000002</v>
          </cell>
          <cell r="AE1078">
            <v>60.007639380000001</v>
          </cell>
          <cell r="AF1078">
            <v>65.964464520000007</v>
          </cell>
          <cell r="AG1078">
            <v>0.26075069163844916</v>
          </cell>
          <cell r="AH1078">
            <v>4.9000000000000004</v>
          </cell>
          <cell r="AI1078">
            <v>49600</v>
          </cell>
          <cell r="AJ1078">
            <v>11.5</v>
          </cell>
        </row>
        <row r="1079">
          <cell r="A1079" t="str">
            <v>2419</v>
          </cell>
          <cell r="B1079" t="str">
            <v>241906201</v>
          </cell>
          <cell r="D1079" t="str">
            <v>2419062</v>
          </cell>
          <cell r="E1079" t="str">
            <v>2425</v>
          </cell>
          <cell r="F1079" t="str">
            <v>24</v>
          </cell>
          <cell r="G1079">
            <v>524.52810735000003</v>
          </cell>
          <cell r="H1079">
            <v>536.46403792000001</v>
          </cell>
          <cell r="I1079">
            <v>530.24108190000004</v>
          </cell>
          <cell r="J1079">
            <v>31.718061670000004</v>
          </cell>
          <cell r="K1079">
            <v>15.040286480000001</v>
          </cell>
          <cell r="L1079">
            <v>7.9976631300000012</v>
          </cell>
          <cell r="M1079">
            <v>10.08037772</v>
          </cell>
          <cell r="N1079">
            <v>22.72482767</v>
          </cell>
          <cell r="O1079">
            <v>50.307000000000002</v>
          </cell>
          <cell r="P1079">
            <v>9.9218185099999996</v>
          </cell>
          <cell r="Q1079">
            <v>67</v>
          </cell>
          <cell r="R1079">
            <v>34.03003519</v>
          </cell>
          <cell r="S1079">
            <v>16.5</v>
          </cell>
          <cell r="T1079">
            <v>9.3766172300000008</v>
          </cell>
          <cell r="U1079">
            <v>8.0326848799999997</v>
          </cell>
          <cell r="V1079">
            <v>8.1146238900000007</v>
          </cell>
          <cell r="W1079">
            <v>59.5</v>
          </cell>
          <cell r="X1079">
            <v>87.5</v>
          </cell>
          <cell r="Y1079">
            <v>41.1</v>
          </cell>
          <cell r="Z1079">
            <v>39.4</v>
          </cell>
          <cell r="AA1079">
            <v>23.2</v>
          </cell>
          <cell r="AB1079">
            <v>8.3532615000000003</v>
          </cell>
          <cell r="AC1079">
            <v>0.89286843999999999</v>
          </cell>
          <cell r="AD1079">
            <v>261.79000000000002</v>
          </cell>
          <cell r="AE1079">
            <v>60.007639380000001</v>
          </cell>
          <cell r="AF1079">
            <v>65.974764930000006</v>
          </cell>
          <cell r="AG1079">
            <v>0.27502035371601952</v>
          </cell>
          <cell r="AH1079">
            <v>4.9000000000000004</v>
          </cell>
          <cell r="AI1079">
            <v>49600</v>
          </cell>
          <cell r="AJ1079">
            <v>11.5</v>
          </cell>
        </row>
        <row r="1080">
          <cell r="A1080" t="str">
            <v>2419</v>
          </cell>
          <cell r="B1080" t="str">
            <v>241906202</v>
          </cell>
          <cell r="D1080" t="str">
            <v>2419062</v>
          </cell>
          <cell r="E1080" t="str">
            <v>2425</v>
          </cell>
          <cell r="F1080" t="str">
            <v>24</v>
          </cell>
          <cell r="G1080">
            <v>524.52810735000003</v>
          </cell>
          <cell r="H1080">
            <v>536.46403792000001</v>
          </cell>
          <cell r="I1080">
            <v>530.24108190000004</v>
          </cell>
          <cell r="J1080">
            <v>31.718061670000004</v>
          </cell>
          <cell r="K1080">
            <v>15.040286480000001</v>
          </cell>
          <cell r="L1080">
            <v>7.1308988299999996</v>
          </cell>
          <cell r="M1080">
            <v>10.126631100000001</v>
          </cell>
          <cell r="N1080">
            <v>22.72482767</v>
          </cell>
          <cell r="O1080">
            <v>50.307000000000002</v>
          </cell>
          <cell r="P1080">
            <v>10.073863040000001</v>
          </cell>
          <cell r="Q1080">
            <v>67</v>
          </cell>
          <cell r="R1080">
            <v>34.03003519</v>
          </cell>
          <cell r="S1080">
            <v>16.5</v>
          </cell>
          <cell r="T1080">
            <v>9.4334839200000005</v>
          </cell>
          <cell r="U1080">
            <v>7.1800698699999996</v>
          </cell>
          <cell r="V1080">
            <v>7.1800698699999996</v>
          </cell>
          <cell r="W1080">
            <v>59.5</v>
          </cell>
          <cell r="X1080">
            <v>87.5</v>
          </cell>
          <cell r="Y1080">
            <v>41.1</v>
          </cell>
          <cell r="Z1080">
            <v>39.4</v>
          </cell>
          <cell r="AA1080">
            <v>23.2</v>
          </cell>
          <cell r="AB1080">
            <v>7.3238305700000002</v>
          </cell>
          <cell r="AC1080">
            <v>1</v>
          </cell>
          <cell r="AD1080">
            <v>261.79000000000002</v>
          </cell>
          <cell r="AE1080">
            <v>60.007639380000001</v>
          </cell>
          <cell r="AF1080">
            <v>65.922799999999995</v>
          </cell>
          <cell r="AG1080">
            <v>0.32659880609078984</v>
          </cell>
          <cell r="AH1080">
            <v>4.9000000000000004</v>
          </cell>
          <cell r="AI1080">
            <v>49600</v>
          </cell>
          <cell r="AJ1080">
            <v>11.5</v>
          </cell>
        </row>
        <row r="1081">
          <cell r="A1081" t="str">
            <v>2419</v>
          </cell>
          <cell r="B1081" t="str">
            <v>241906801</v>
          </cell>
          <cell r="C1081" t="str">
            <v>421</v>
          </cell>
          <cell r="D1081" t="str">
            <v>2419068</v>
          </cell>
          <cell r="E1081" t="str">
            <v>2425</v>
          </cell>
          <cell r="F1081" t="str">
            <v>24</v>
          </cell>
          <cell r="G1081">
            <v>524.52810735000003</v>
          </cell>
          <cell r="H1081">
            <v>536.46403792000001</v>
          </cell>
          <cell r="I1081">
            <v>530.24108190000004</v>
          </cell>
          <cell r="J1081">
            <v>31.718061670000004</v>
          </cell>
          <cell r="K1081">
            <v>15.040286480000001</v>
          </cell>
          <cell r="L1081">
            <v>8.0624327900000008</v>
          </cell>
          <cell r="M1081">
            <v>9.7517921899999997</v>
          </cell>
          <cell r="N1081">
            <v>22.72482767</v>
          </cell>
          <cell r="O1081">
            <v>47.851999999999997</v>
          </cell>
          <cell r="P1081">
            <v>9.5986593199999994</v>
          </cell>
          <cell r="Q1081">
            <v>67</v>
          </cell>
          <cell r="R1081">
            <v>38.058348590000001</v>
          </cell>
          <cell r="S1081">
            <v>18.7</v>
          </cell>
          <cell r="T1081">
            <v>8.9738582600000001</v>
          </cell>
          <cell r="U1081">
            <v>8.7536872300000006</v>
          </cell>
          <cell r="V1081">
            <v>8.7821694299999997</v>
          </cell>
          <cell r="W1081">
            <v>59.5</v>
          </cell>
          <cell r="X1081">
            <v>87.5</v>
          </cell>
          <cell r="Y1081">
            <v>41.1</v>
          </cell>
          <cell r="Z1081">
            <v>39.4</v>
          </cell>
          <cell r="AA1081">
            <v>30.9</v>
          </cell>
          <cell r="AB1081">
            <v>9.4057426700000004</v>
          </cell>
          <cell r="AC1081">
            <v>0.95669065999999992</v>
          </cell>
          <cell r="AD1081">
            <v>261.79000000000002</v>
          </cell>
          <cell r="AE1081">
            <v>60.007639380000001</v>
          </cell>
          <cell r="AF1081">
            <v>65.944835699999999</v>
          </cell>
          <cell r="AG1081">
            <v>0.25773171102111869</v>
          </cell>
          <cell r="AH1081">
            <v>4.9000000000000004</v>
          </cell>
          <cell r="AI1081">
            <v>49600</v>
          </cell>
          <cell r="AJ1081">
            <v>11.5</v>
          </cell>
        </row>
        <row r="1082">
          <cell r="A1082" t="str">
            <v>2419</v>
          </cell>
          <cell r="B1082" t="str">
            <v>241907001</v>
          </cell>
          <cell r="D1082" t="str">
            <v>2419070</v>
          </cell>
          <cell r="E1082" t="str">
            <v>2425</v>
          </cell>
          <cell r="F1082" t="str">
            <v>24</v>
          </cell>
          <cell r="G1082">
            <v>524.52810735000003</v>
          </cell>
          <cell r="H1082">
            <v>536.46403792000001</v>
          </cell>
          <cell r="I1082">
            <v>530.24108190000004</v>
          </cell>
          <cell r="J1082">
            <v>31.718061670000004</v>
          </cell>
          <cell r="K1082">
            <v>15.040286480000001</v>
          </cell>
          <cell r="L1082">
            <v>8.1134266400000001</v>
          </cell>
          <cell r="M1082">
            <v>10.574542490000001</v>
          </cell>
          <cell r="N1082">
            <v>22.72482767</v>
          </cell>
          <cell r="O1082">
            <v>50.307000000000002</v>
          </cell>
          <cell r="P1082">
            <v>10.67493747</v>
          </cell>
          <cell r="Q1082">
            <v>67</v>
          </cell>
          <cell r="R1082">
            <v>34.03003519</v>
          </cell>
          <cell r="S1082">
            <v>16.5</v>
          </cell>
          <cell r="T1082">
            <v>9.33149549</v>
          </cell>
          <cell r="U1082">
            <v>8.8912364299999993</v>
          </cell>
          <cell r="V1082">
            <v>8.5183924700000002</v>
          </cell>
          <cell r="W1082">
            <v>59.5</v>
          </cell>
          <cell r="X1082">
            <v>87.5</v>
          </cell>
          <cell r="Y1082">
            <v>41.1</v>
          </cell>
          <cell r="Z1082">
            <v>39.4</v>
          </cell>
          <cell r="AA1082">
            <v>23.2</v>
          </cell>
          <cell r="AB1082">
            <v>9.0047911299999992</v>
          </cell>
          <cell r="AC1082">
            <v>0.81161460000000007</v>
          </cell>
          <cell r="AD1082">
            <v>261.79000000000002</v>
          </cell>
          <cell r="AE1082">
            <v>60.007639380000001</v>
          </cell>
          <cell r="AF1082">
            <v>65.922799999999995</v>
          </cell>
          <cell r="AG1082">
            <v>0.33230229563838609</v>
          </cell>
          <cell r="AH1082">
            <v>4.9000000000000004</v>
          </cell>
          <cell r="AI1082">
            <v>49600</v>
          </cell>
          <cell r="AJ1082">
            <v>11.5</v>
          </cell>
        </row>
        <row r="1083">
          <cell r="A1083" t="str">
            <v>2419</v>
          </cell>
          <cell r="B1083" t="str">
            <v>241907501</v>
          </cell>
          <cell r="D1083" t="str">
            <v>2419075</v>
          </cell>
          <cell r="E1083" t="str">
            <v>2425</v>
          </cell>
          <cell r="F1083" t="str">
            <v>24</v>
          </cell>
          <cell r="G1083">
            <v>524.52810735000003</v>
          </cell>
          <cell r="H1083">
            <v>536.46403792000001</v>
          </cell>
          <cell r="I1083">
            <v>530.24108190000004</v>
          </cell>
          <cell r="J1083">
            <v>31.718061670000004</v>
          </cell>
          <cell r="K1083">
            <v>15.040286480000001</v>
          </cell>
          <cell r="L1083">
            <v>7.9010070499999996</v>
          </cell>
          <cell r="M1083">
            <v>10.271112329999999</v>
          </cell>
          <cell r="N1083">
            <v>22.72482767</v>
          </cell>
          <cell r="O1083">
            <v>50.307000000000002</v>
          </cell>
          <cell r="P1083">
            <v>10.271112329999999</v>
          </cell>
          <cell r="Q1083">
            <v>67</v>
          </cell>
          <cell r="R1083">
            <v>34.03003519</v>
          </cell>
          <cell r="S1083">
            <v>16.5</v>
          </cell>
          <cell r="T1083">
            <v>7.9786537300000004</v>
          </cell>
          <cell r="U1083">
            <v>7.8135915499999999</v>
          </cell>
          <cell r="V1083">
            <v>7.9010070499999996</v>
          </cell>
          <cell r="W1083">
            <v>59.5</v>
          </cell>
          <cell r="X1083">
            <v>87.5</v>
          </cell>
          <cell r="Y1083">
            <v>41.1</v>
          </cell>
          <cell r="Z1083">
            <v>39.4</v>
          </cell>
          <cell r="AA1083">
            <v>23.2</v>
          </cell>
          <cell r="AB1083">
            <v>9.5934235300000008</v>
          </cell>
          <cell r="AC1083">
            <v>0.17183185000000001</v>
          </cell>
          <cell r="AD1083">
            <v>261.79000000000002</v>
          </cell>
          <cell r="AE1083">
            <v>60.007639380000001</v>
          </cell>
          <cell r="AF1083">
            <v>65.922799999999995</v>
          </cell>
          <cell r="AG1083">
            <v>0.30326271982557074</v>
          </cell>
          <cell r="AH1083">
            <v>4.9000000000000004</v>
          </cell>
          <cell r="AI1083">
            <v>49600</v>
          </cell>
          <cell r="AJ1083">
            <v>11.5</v>
          </cell>
        </row>
        <row r="1084">
          <cell r="A1084" t="str">
            <v>2419</v>
          </cell>
          <cell r="B1084" t="str">
            <v>241908201</v>
          </cell>
          <cell r="D1084" t="str">
            <v>2419082</v>
          </cell>
          <cell r="E1084" t="str">
            <v>2425</v>
          </cell>
          <cell r="F1084" t="str">
            <v>24</v>
          </cell>
          <cell r="G1084">
            <v>524.52810735000003</v>
          </cell>
          <cell r="H1084">
            <v>536.46403792000001</v>
          </cell>
          <cell r="I1084">
            <v>530.24108190000004</v>
          </cell>
          <cell r="J1084">
            <v>31.718061670000004</v>
          </cell>
          <cell r="K1084">
            <v>15.040286480000001</v>
          </cell>
          <cell r="L1084">
            <v>7.726212649999999</v>
          </cell>
          <cell r="M1084">
            <v>10.43170113</v>
          </cell>
          <cell r="N1084">
            <v>22.72482767</v>
          </cell>
          <cell r="O1084">
            <v>50.307000000000002</v>
          </cell>
          <cell r="P1084">
            <v>10.81977828</v>
          </cell>
          <cell r="Q1084">
            <v>67</v>
          </cell>
          <cell r="R1084">
            <v>34.03003519</v>
          </cell>
          <cell r="S1084">
            <v>16.5</v>
          </cell>
          <cell r="T1084">
            <v>9.4083712199999994</v>
          </cell>
          <cell r="U1084">
            <v>8.8059746600000004</v>
          </cell>
          <cell r="V1084">
            <v>8.5469461500000001</v>
          </cell>
          <cell r="W1084">
            <v>59.5</v>
          </cell>
          <cell r="X1084">
            <v>87.5</v>
          </cell>
          <cell r="Y1084">
            <v>41.1</v>
          </cell>
          <cell r="Z1084">
            <v>39.4</v>
          </cell>
          <cell r="AA1084">
            <v>23.2</v>
          </cell>
          <cell r="AB1084">
            <v>9.8921232200000002</v>
          </cell>
          <cell r="AC1084">
            <v>0.72708267999999998</v>
          </cell>
          <cell r="AD1084">
            <v>261.79000000000002</v>
          </cell>
          <cell r="AE1084">
            <v>60.007639380000001</v>
          </cell>
          <cell r="AF1084">
            <v>65.922799999999995</v>
          </cell>
          <cell r="AG1084">
            <v>0.31329138342164808</v>
          </cell>
          <cell r="AH1084">
            <v>4.9000000000000004</v>
          </cell>
          <cell r="AI1084">
            <v>49600</v>
          </cell>
          <cell r="AJ1084">
            <v>11.5</v>
          </cell>
        </row>
        <row r="1085">
          <cell r="A1085" t="str">
            <v>2419</v>
          </cell>
          <cell r="B1085" t="str">
            <v>241909001</v>
          </cell>
          <cell r="D1085" t="str">
            <v>2419090</v>
          </cell>
          <cell r="E1085" t="str">
            <v>2425</v>
          </cell>
          <cell r="F1085" t="str">
            <v>24</v>
          </cell>
          <cell r="G1085">
            <v>524.52810735000003</v>
          </cell>
          <cell r="H1085">
            <v>536.46403792000001</v>
          </cell>
          <cell r="I1085">
            <v>530.24108190000004</v>
          </cell>
          <cell r="J1085">
            <v>31.718061670000004</v>
          </cell>
          <cell r="K1085">
            <v>15.040286480000001</v>
          </cell>
          <cell r="L1085">
            <v>7.9455554300000006</v>
          </cell>
          <cell r="M1085">
            <v>10.126631100000001</v>
          </cell>
          <cell r="N1085">
            <v>22.72482767</v>
          </cell>
          <cell r="O1085">
            <v>50.307000000000002</v>
          </cell>
          <cell r="P1085">
            <v>10.49177409</v>
          </cell>
          <cell r="Q1085">
            <v>67</v>
          </cell>
          <cell r="R1085">
            <v>34.03003519</v>
          </cell>
          <cell r="S1085">
            <v>16.5</v>
          </cell>
          <cell r="T1085">
            <v>9.0134735399999997</v>
          </cell>
          <cell r="U1085">
            <v>8.7565249999999999</v>
          </cell>
          <cell r="V1085">
            <v>8.4504121600000008</v>
          </cell>
          <cell r="W1085">
            <v>59.5</v>
          </cell>
          <cell r="X1085">
            <v>87.5</v>
          </cell>
          <cell r="Y1085">
            <v>41.1</v>
          </cell>
          <cell r="Z1085">
            <v>39.4</v>
          </cell>
          <cell r="AA1085">
            <v>23.2</v>
          </cell>
          <cell r="AB1085">
            <v>9.3701606599999998</v>
          </cell>
          <cell r="AC1085">
            <v>0.51404687999999998</v>
          </cell>
          <cell r="AD1085">
            <v>261.79000000000002</v>
          </cell>
          <cell r="AE1085">
            <v>60.007639380000001</v>
          </cell>
          <cell r="AF1085">
            <v>65.922799999999995</v>
          </cell>
          <cell r="AG1085">
            <v>0.27041322958798475</v>
          </cell>
          <cell r="AH1085">
            <v>4.9000000000000004</v>
          </cell>
          <cell r="AI1085">
            <v>49600</v>
          </cell>
          <cell r="AJ1085">
            <v>11.5</v>
          </cell>
        </row>
        <row r="1086">
          <cell r="A1086" t="str">
            <v>2419</v>
          </cell>
          <cell r="B1086" t="str">
            <v>241909701</v>
          </cell>
          <cell r="D1086" t="str">
            <v>2419097</v>
          </cell>
          <cell r="E1086" t="str">
            <v>2425</v>
          </cell>
          <cell r="F1086" t="str">
            <v>24</v>
          </cell>
          <cell r="G1086">
            <v>524.52810735000003</v>
          </cell>
          <cell r="H1086">
            <v>536.46403792000001</v>
          </cell>
          <cell r="I1086">
            <v>530.24108190000004</v>
          </cell>
          <cell r="J1086">
            <v>31.718061670000004</v>
          </cell>
          <cell r="K1086">
            <v>15.040286480000001</v>
          </cell>
          <cell r="L1086">
            <v>7.62413059</v>
          </cell>
          <cell r="M1086">
            <v>9.8658376099999998</v>
          </cell>
          <cell r="N1086">
            <v>22.72482767</v>
          </cell>
          <cell r="O1086">
            <v>50.307000000000002</v>
          </cell>
          <cell r="P1086">
            <v>9.87549952</v>
          </cell>
          <cell r="Q1086">
            <v>67</v>
          </cell>
          <cell r="R1086">
            <v>34.03003519</v>
          </cell>
          <cell r="S1086">
            <v>16.5</v>
          </cell>
          <cell r="T1086">
            <v>8.6599072899999996</v>
          </cell>
          <cell r="U1086">
            <v>8.6599072899999996</v>
          </cell>
          <cell r="V1086">
            <v>8.6599072899999996</v>
          </cell>
          <cell r="W1086">
            <v>59.5</v>
          </cell>
          <cell r="X1086">
            <v>87.5</v>
          </cell>
          <cell r="Y1086">
            <v>41.1</v>
          </cell>
          <cell r="Z1086">
            <v>39.4</v>
          </cell>
          <cell r="AA1086">
            <v>23.2</v>
          </cell>
          <cell r="AB1086">
            <v>9.1459085099999999</v>
          </cell>
          <cell r="AC1086">
            <v>0.86005909000000003</v>
          </cell>
          <cell r="AD1086">
            <v>261.79000000000002</v>
          </cell>
          <cell r="AE1086">
            <v>60.007639380000001</v>
          </cell>
          <cell r="AF1086">
            <v>65.922799999999995</v>
          </cell>
          <cell r="AG1086">
            <v>0.31600853377305921</v>
          </cell>
          <cell r="AH1086">
            <v>4.9000000000000004</v>
          </cell>
          <cell r="AI1086">
            <v>49600</v>
          </cell>
          <cell r="AJ1086">
            <v>11.5</v>
          </cell>
        </row>
        <row r="1087">
          <cell r="A1087" t="str">
            <v>2419</v>
          </cell>
          <cell r="B1087" t="str">
            <v>241910501</v>
          </cell>
          <cell r="C1087" t="str">
            <v>421</v>
          </cell>
          <cell r="D1087" t="str">
            <v>2419105</v>
          </cell>
          <cell r="E1087" t="str">
            <v>2425</v>
          </cell>
          <cell r="F1087" t="str">
            <v>24</v>
          </cell>
          <cell r="G1087">
            <v>524.52810735000003</v>
          </cell>
          <cell r="H1087">
            <v>536.46403792000001</v>
          </cell>
          <cell r="I1087">
            <v>530.24108190000004</v>
          </cell>
          <cell r="J1087">
            <v>31.718061670000004</v>
          </cell>
          <cell r="K1087">
            <v>15.040286480000001</v>
          </cell>
          <cell r="L1087">
            <v>7.8563195699999993</v>
          </cell>
          <cell r="M1087">
            <v>9.4910733599999997</v>
          </cell>
          <cell r="N1087">
            <v>22.72482767</v>
          </cell>
          <cell r="O1087">
            <v>47.851999999999997</v>
          </cell>
          <cell r="P1087">
            <v>9.6871954799999997</v>
          </cell>
          <cell r="Q1087">
            <v>67</v>
          </cell>
          <cell r="R1087">
            <v>38.058348590000001</v>
          </cell>
          <cell r="S1087">
            <v>18.7</v>
          </cell>
          <cell r="T1087">
            <v>9.3603109</v>
          </cell>
          <cell r="U1087">
            <v>9.3603109</v>
          </cell>
          <cell r="V1087">
            <v>7.8504931799999991</v>
          </cell>
          <cell r="W1087">
            <v>59.5</v>
          </cell>
          <cell r="X1087">
            <v>87.5</v>
          </cell>
          <cell r="Y1087">
            <v>41.1</v>
          </cell>
          <cell r="Z1087">
            <v>39.4</v>
          </cell>
          <cell r="AA1087">
            <v>30.9</v>
          </cell>
          <cell r="AB1087">
            <v>8.7041705599999997</v>
          </cell>
          <cell r="AC1087">
            <v>0.77276137</v>
          </cell>
          <cell r="AD1087">
            <v>261.79000000000002</v>
          </cell>
          <cell r="AE1087">
            <v>60.007639380000001</v>
          </cell>
          <cell r="AF1087">
            <v>65.922799999999995</v>
          </cell>
          <cell r="AG1087">
            <v>0.30087089773190134</v>
          </cell>
          <cell r="AH1087">
            <v>4.9000000000000004</v>
          </cell>
          <cell r="AI1087">
            <v>49600</v>
          </cell>
          <cell r="AJ1087">
            <v>11.5</v>
          </cell>
        </row>
        <row r="1088">
          <cell r="A1088" t="str">
            <v>2419</v>
          </cell>
          <cell r="B1088" t="str">
            <v>241911001</v>
          </cell>
          <cell r="D1088" t="str">
            <v>2419110</v>
          </cell>
          <cell r="E1088" t="str">
            <v>2425</v>
          </cell>
          <cell r="F1088" t="str">
            <v>24</v>
          </cell>
          <cell r="G1088">
            <v>524.52810735000003</v>
          </cell>
          <cell r="H1088">
            <v>536.46403792000001</v>
          </cell>
          <cell r="I1088">
            <v>530.24108190000004</v>
          </cell>
          <cell r="J1088">
            <v>31.718061670000004</v>
          </cell>
          <cell r="K1088">
            <v>15.040286480000001</v>
          </cell>
          <cell r="L1088">
            <v>7.6591713700000001</v>
          </cell>
          <cell r="M1088">
            <v>9.8076922599999996</v>
          </cell>
          <cell r="N1088">
            <v>22.72482767</v>
          </cell>
          <cell r="O1088">
            <v>50.307000000000002</v>
          </cell>
          <cell r="P1088">
            <v>10.20544228</v>
          </cell>
          <cell r="Q1088">
            <v>67</v>
          </cell>
          <cell r="R1088">
            <v>34.03003519</v>
          </cell>
          <cell r="S1088">
            <v>16.5</v>
          </cell>
          <cell r="T1088">
            <v>7.8644198999999997</v>
          </cell>
          <cell r="U1088">
            <v>7.8644198999999997</v>
          </cell>
          <cell r="V1088">
            <v>7.8644198999999997</v>
          </cell>
          <cell r="W1088">
            <v>59.5</v>
          </cell>
          <cell r="X1088">
            <v>87.5</v>
          </cell>
          <cell r="Y1088">
            <v>41.1</v>
          </cell>
          <cell r="Z1088">
            <v>39.4</v>
          </cell>
          <cell r="AA1088">
            <v>23.2</v>
          </cell>
          <cell r="AB1088">
            <v>8.6850777000000008</v>
          </cell>
          <cell r="AC1088">
            <v>0.84507154999999989</v>
          </cell>
          <cell r="AD1088">
            <v>261.79000000000002</v>
          </cell>
          <cell r="AE1088">
            <v>60.007639380000001</v>
          </cell>
          <cell r="AF1088">
            <v>65.922799999999995</v>
          </cell>
          <cell r="AG1088">
            <v>0.2950529990153577</v>
          </cell>
          <cell r="AH1088">
            <v>4.9000000000000004</v>
          </cell>
          <cell r="AI1088">
            <v>49600</v>
          </cell>
          <cell r="AJ1088">
            <v>11.5</v>
          </cell>
        </row>
        <row r="1089">
          <cell r="A1089" t="str">
            <v>2419</v>
          </cell>
          <cell r="B1089" t="str">
            <v>241911701</v>
          </cell>
          <cell r="D1089" t="str">
            <v>2419117</v>
          </cell>
          <cell r="E1089" t="str">
            <v>2425</v>
          </cell>
          <cell r="F1089" t="str">
            <v>24</v>
          </cell>
          <cell r="G1089">
            <v>524.52810735000003</v>
          </cell>
          <cell r="H1089">
            <v>536.46403792000001</v>
          </cell>
          <cell r="I1089">
            <v>530.24108190000004</v>
          </cell>
          <cell r="J1089">
            <v>31.718061670000004</v>
          </cell>
          <cell r="K1089">
            <v>15.040286480000001</v>
          </cell>
          <cell r="L1089">
            <v>7.97625194</v>
          </cell>
          <cell r="M1089">
            <v>10.0622419</v>
          </cell>
          <cell r="N1089">
            <v>22.72482767</v>
          </cell>
          <cell r="O1089">
            <v>50.307000000000002</v>
          </cell>
          <cell r="P1089">
            <v>10.81977828</v>
          </cell>
          <cell r="Q1089">
            <v>67</v>
          </cell>
          <cell r="R1089">
            <v>34.03003519</v>
          </cell>
          <cell r="S1089">
            <v>16.5</v>
          </cell>
          <cell r="T1089">
            <v>9.2516742399999998</v>
          </cell>
          <cell r="U1089">
            <v>8.9865716300000003</v>
          </cell>
          <cell r="V1089">
            <v>8.4536142099999996</v>
          </cell>
          <cell r="W1089">
            <v>59.5</v>
          </cell>
          <cell r="X1089">
            <v>87.5</v>
          </cell>
          <cell r="Y1089">
            <v>41.1</v>
          </cell>
          <cell r="Z1089">
            <v>39.4</v>
          </cell>
          <cell r="AA1089">
            <v>23.2</v>
          </cell>
          <cell r="AB1089">
            <v>9.32723412</v>
          </cell>
          <cell r="AC1089">
            <v>0.79091149999999999</v>
          </cell>
          <cell r="AD1089">
            <v>261.79000000000002</v>
          </cell>
          <cell r="AE1089">
            <v>60.007639380000001</v>
          </cell>
          <cell r="AF1089">
            <v>65.813868639999995</v>
          </cell>
          <cell r="AG1089">
            <v>0.2877974311358954</v>
          </cell>
          <cell r="AH1089">
            <v>4.9000000000000004</v>
          </cell>
          <cell r="AI1089">
            <v>49600</v>
          </cell>
          <cell r="AJ1089">
            <v>11.5</v>
          </cell>
        </row>
        <row r="1090">
          <cell r="A1090" t="str">
            <v>2420</v>
          </cell>
          <cell r="B1090" t="str">
            <v>242000501</v>
          </cell>
          <cell r="C1090" t="str">
            <v>421</v>
          </cell>
          <cell r="D1090" t="str">
            <v>2420005</v>
          </cell>
          <cell r="E1090" t="str">
            <v>2420</v>
          </cell>
          <cell r="F1090" t="str">
            <v>24</v>
          </cell>
          <cell r="G1090">
            <v>524.52810735000003</v>
          </cell>
          <cell r="H1090">
            <v>536.46403792000001</v>
          </cell>
          <cell r="I1090">
            <v>530.24108190000004</v>
          </cell>
          <cell r="J1090">
            <v>47.939262470000003</v>
          </cell>
          <cell r="K1090">
            <v>27.35109718</v>
          </cell>
          <cell r="L1090">
            <v>9.1519694600000001</v>
          </cell>
          <cell r="M1090">
            <v>10.097984690000001</v>
          </cell>
          <cell r="N1090">
            <v>21.128239019999999</v>
          </cell>
          <cell r="O1090">
            <v>47.851999999999997</v>
          </cell>
          <cell r="P1090">
            <v>10.81977828</v>
          </cell>
          <cell r="Q1090">
            <v>59.9</v>
          </cell>
          <cell r="R1090">
            <v>38.058348590000001</v>
          </cell>
          <cell r="S1090">
            <v>19.3</v>
          </cell>
          <cell r="T1090">
            <v>7.877397189999999</v>
          </cell>
          <cell r="U1090">
            <v>9.1519694600000001</v>
          </cell>
          <cell r="V1090">
            <v>9.0663545200000009</v>
          </cell>
          <cell r="W1090">
            <v>53.6</v>
          </cell>
          <cell r="X1090">
            <v>86.3</v>
          </cell>
          <cell r="Y1090">
            <v>33.9</v>
          </cell>
          <cell r="Z1090">
            <v>44.9</v>
          </cell>
          <cell r="AA1090">
            <v>29</v>
          </cell>
          <cell r="AB1090">
            <v>8.8983656100000008</v>
          </cell>
          <cell r="AC1090">
            <v>0</v>
          </cell>
          <cell r="AD1090">
            <v>270.22000000000003</v>
          </cell>
          <cell r="AE1090">
            <v>65.585390399999994</v>
          </cell>
          <cell r="AF1090">
            <v>61.532600000000002</v>
          </cell>
          <cell r="AG1090">
            <v>0.36587048698250169</v>
          </cell>
          <cell r="AH1090">
            <v>4.5999999999999996</v>
          </cell>
          <cell r="AI1090">
            <v>51340</v>
          </cell>
          <cell r="AJ1090">
            <v>11.5</v>
          </cell>
        </row>
        <row r="1091">
          <cell r="A1091" t="str">
            <v>2420</v>
          </cell>
          <cell r="B1091" t="str">
            <v>242001001</v>
          </cell>
          <cell r="C1091" t="str">
            <v>421</v>
          </cell>
          <cell r="D1091" t="str">
            <v>2420010</v>
          </cell>
          <cell r="E1091" t="str">
            <v>2420</v>
          </cell>
          <cell r="F1091" t="str">
            <v>24</v>
          </cell>
          <cell r="G1091">
            <v>524.52810735000003</v>
          </cell>
          <cell r="H1091">
            <v>536.46403792000001</v>
          </cell>
          <cell r="I1091">
            <v>530.24108190000004</v>
          </cell>
          <cell r="J1091">
            <v>47.939262470000003</v>
          </cell>
          <cell r="K1091">
            <v>27.35109718</v>
          </cell>
          <cell r="L1091">
            <v>7.9526151099999991</v>
          </cell>
          <cell r="M1091">
            <v>9.4334839200000005</v>
          </cell>
          <cell r="N1091">
            <v>21.128239019999999</v>
          </cell>
          <cell r="O1091">
            <v>47.851999999999997</v>
          </cell>
          <cell r="P1091">
            <v>10.737743589999999</v>
          </cell>
          <cell r="Q1091">
            <v>59.9</v>
          </cell>
          <cell r="R1091">
            <v>38.058348590000001</v>
          </cell>
          <cell r="S1091">
            <v>19.3</v>
          </cell>
          <cell r="T1091">
            <v>9.3514926500000009</v>
          </cell>
          <cell r="U1091">
            <v>9.0346765999999992</v>
          </cell>
          <cell r="V1091">
            <v>8.8871002000000008</v>
          </cell>
          <cell r="W1091">
            <v>53.6</v>
          </cell>
          <cell r="X1091">
            <v>86.3</v>
          </cell>
          <cell r="Y1091">
            <v>33.9</v>
          </cell>
          <cell r="Z1091">
            <v>44.9</v>
          </cell>
          <cell r="AA1091">
            <v>29</v>
          </cell>
          <cell r="AB1091">
            <v>7.8984110899999989</v>
          </cell>
          <cell r="AC1091">
            <v>0.82376435000000003</v>
          </cell>
          <cell r="AD1091">
            <v>270.22000000000003</v>
          </cell>
          <cell r="AE1091">
            <v>65.585390399999994</v>
          </cell>
          <cell r="AF1091">
            <v>61.532600000000002</v>
          </cell>
          <cell r="AG1091">
            <v>0.35188597528605881</v>
          </cell>
          <cell r="AH1091">
            <v>4.5999999999999996</v>
          </cell>
          <cell r="AI1091">
            <v>51340</v>
          </cell>
          <cell r="AJ1091">
            <v>11.5</v>
          </cell>
        </row>
        <row r="1092">
          <cell r="A1092" t="str">
            <v>2420</v>
          </cell>
          <cell r="B1092" t="str">
            <v>242001501</v>
          </cell>
          <cell r="C1092" t="str">
            <v>421</v>
          </cell>
          <cell r="D1092" t="str">
            <v>2420015</v>
          </cell>
          <cell r="E1092" t="str">
            <v>2420</v>
          </cell>
          <cell r="F1092" t="str">
            <v>24</v>
          </cell>
          <cell r="G1092">
            <v>524.52810735000003</v>
          </cell>
          <cell r="H1092">
            <v>536.46403792000001</v>
          </cell>
          <cell r="I1092">
            <v>530.24108190000004</v>
          </cell>
          <cell r="J1092">
            <v>47.939262470000003</v>
          </cell>
          <cell r="K1092">
            <v>27.35109718</v>
          </cell>
          <cell r="L1092">
            <v>8.9177127600000006</v>
          </cell>
          <cell r="M1092">
            <v>9.7589240999999998</v>
          </cell>
          <cell r="N1092">
            <v>21.128239019999999</v>
          </cell>
          <cell r="O1092">
            <v>47.851999999999997</v>
          </cell>
          <cell r="P1092">
            <v>10.72689516</v>
          </cell>
          <cell r="Q1092">
            <v>59.9</v>
          </cell>
          <cell r="R1092">
            <v>38.058348590000001</v>
          </cell>
          <cell r="S1092">
            <v>19.3</v>
          </cell>
          <cell r="T1092">
            <v>9.0777228500000007</v>
          </cell>
          <cell r="U1092">
            <v>8.2101244100000006</v>
          </cell>
          <cell r="V1092">
            <v>9.0947050300000001</v>
          </cell>
          <cell r="W1092">
            <v>53.6</v>
          </cell>
          <cell r="X1092">
            <v>86.3</v>
          </cell>
          <cell r="Y1092">
            <v>33.9</v>
          </cell>
          <cell r="Z1092">
            <v>44.9</v>
          </cell>
          <cell r="AA1092">
            <v>29</v>
          </cell>
          <cell r="AB1092">
            <v>8.5141886800000002</v>
          </cell>
          <cell r="AC1092">
            <v>0.43697233999999996</v>
          </cell>
          <cell r="AD1092">
            <v>270.22000000000003</v>
          </cell>
          <cell r="AE1092">
            <v>65.585390399999994</v>
          </cell>
          <cell r="AF1092">
            <v>61.532600000000002</v>
          </cell>
          <cell r="AG1092">
            <v>0.33136673332197564</v>
          </cell>
          <cell r="AH1092">
            <v>4.5999999999999996</v>
          </cell>
          <cell r="AI1092">
            <v>51340</v>
          </cell>
          <cell r="AJ1092">
            <v>11.5</v>
          </cell>
        </row>
        <row r="1093">
          <cell r="A1093" t="str">
            <v>2420</v>
          </cell>
          <cell r="B1093" t="str">
            <v>242002001</v>
          </cell>
          <cell r="C1093" t="str">
            <v>421</v>
          </cell>
          <cell r="D1093" t="str">
            <v>2420020</v>
          </cell>
          <cell r="E1093" t="str">
            <v>2420</v>
          </cell>
          <cell r="F1093" t="str">
            <v>24</v>
          </cell>
          <cell r="G1093">
            <v>524.52810735000003</v>
          </cell>
          <cell r="H1093">
            <v>536.46403792000001</v>
          </cell>
          <cell r="I1093">
            <v>530.24108190000004</v>
          </cell>
          <cell r="J1093">
            <v>47.939262470000003</v>
          </cell>
          <cell r="K1093">
            <v>27.35109718</v>
          </cell>
          <cell r="L1093">
            <v>8.5771587700000005</v>
          </cell>
          <cell r="M1093">
            <v>9.3986440000000009</v>
          </cell>
          <cell r="N1093">
            <v>21.128239019999999</v>
          </cell>
          <cell r="O1093">
            <v>47.851999999999997</v>
          </cell>
          <cell r="P1093">
            <v>9.7348913699999997</v>
          </cell>
          <cell r="Q1093">
            <v>59.9</v>
          </cell>
          <cell r="R1093">
            <v>38.058348590000001</v>
          </cell>
          <cell r="S1093">
            <v>19.3</v>
          </cell>
          <cell r="T1093">
            <v>9.4255323900000008</v>
          </cell>
          <cell r="U1093">
            <v>9.3729692999999994</v>
          </cell>
          <cell r="V1093">
            <v>8.5463635700000005</v>
          </cell>
          <cell r="W1093">
            <v>53.6</v>
          </cell>
          <cell r="X1093">
            <v>86.3</v>
          </cell>
          <cell r="Y1093">
            <v>33.9</v>
          </cell>
          <cell r="Z1093">
            <v>44.9</v>
          </cell>
          <cell r="AA1093">
            <v>29</v>
          </cell>
          <cell r="AB1093">
            <v>8.6985142500000006</v>
          </cell>
          <cell r="AC1093">
            <v>0.18921214</v>
          </cell>
          <cell r="AD1093">
            <v>270.22000000000003</v>
          </cell>
          <cell r="AE1093">
            <v>65.585390399999994</v>
          </cell>
          <cell r="AF1093">
            <v>61.532600000000002</v>
          </cell>
          <cell r="AG1093">
            <v>0.32425895135470467</v>
          </cell>
          <cell r="AH1093">
            <v>4.5999999999999996</v>
          </cell>
          <cell r="AI1093">
            <v>51340</v>
          </cell>
          <cell r="AJ1093">
            <v>11.5</v>
          </cell>
        </row>
        <row r="1094">
          <cell r="A1094" t="str">
            <v>2420</v>
          </cell>
          <cell r="B1094" t="str">
            <v>242002501</v>
          </cell>
          <cell r="C1094" t="str">
            <v>421</v>
          </cell>
          <cell r="D1094" t="str">
            <v>2420025</v>
          </cell>
          <cell r="E1094" t="str">
            <v>2420</v>
          </cell>
          <cell r="F1094" t="str">
            <v>24</v>
          </cell>
          <cell r="G1094">
            <v>524.52810735000003</v>
          </cell>
          <cell r="H1094">
            <v>536.46403792000001</v>
          </cell>
          <cell r="I1094">
            <v>530.24108190000004</v>
          </cell>
          <cell r="J1094">
            <v>47.939262470000003</v>
          </cell>
          <cell r="K1094">
            <v>27.35109718</v>
          </cell>
          <cell r="L1094">
            <v>7.4518222400000003</v>
          </cell>
          <cell r="M1094">
            <v>8.8181862800000008</v>
          </cell>
          <cell r="N1094">
            <v>21.128239019999999</v>
          </cell>
          <cell r="O1094">
            <v>47.851999999999997</v>
          </cell>
          <cell r="P1094">
            <v>9.7881889300000005</v>
          </cell>
          <cell r="Q1094">
            <v>59.9</v>
          </cell>
          <cell r="R1094">
            <v>38.058348590000001</v>
          </cell>
          <cell r="S1094">
            <v>19.3</v>
          </cell>
          <cell r="T1094">
            <v>9.4293152500000001</v>
          </cell>
          <cell r="U1094">
            <v>8.7628024900000003</v>
          </cell>
          <cell r="V1094">
            <v>7.6182511000000002</v>
          </cell>
          <cell r="W1094">
            <v>53.6</v>
          </cell>
          <cell r="X1094">
            <v>86.3</v>
          </cell>
          <cell r="Y1094">
            <v>33.9</v>
          </cell>
          <cell r="Z1094">
            <v>44.9</v>
          </cell>
          <cell r="AA1094">
            <v>29</v>
          </cell>
          <cell r="AB1094">
            <v>8.1202913100000007</v>
          </cell>
          <cell r="AC1094">
            <v>0.99316976999999995</v>
          </cell>
          <cell r="AD1094">
            <v>270.22000000000003</v>
          </cell>
          <cell r="AE1094">
            <v>65.585390399999994</v>
          </cell>
          <cell r="AF1094">
            <v>61.532600000000002</v>
          </cell>
          <cell r="AG1094">
            <v>0.35412763150428139</v>
          </cell>
          <cell r="AH1094">
            <v>4.5999999999999996</v>
          </cell>
          <cell r="AI1094">
            <v>51340</v>
          </cell>
          <cell r="AJ1094">
            <v>11.5</v>
          </cell>
        </row>
        <row r="1095">
          <cell r="A1095" t="str">
            <v>2420</v>
          </cell>
          <cell r="B1095" t="str">
            <v>242003001</v>
          </cell>
          <cell r="C1095" t="str">
            <v>421</v>
          </cell>
          <cell r="D1095" t="str">
            <v>2420030</v>
          </cell>
          <cell r="E1095" t="str">
            <v>2420</v>
          </cell>
          <cell r="F1095" t="str">
            <v>24</v>
          </cell>
          <cell r="G1095">
            <v>524.52810735000003</v>
          </cell>
          <cell r="H1095">
            <v>536.46403792000001</v>
          </cell>
          <cell r="I1095">
            <v>530.24108190000004</v>
          </cell>
          <cell r="J1095">
            <v>47.939262470000003</v>
          </cell>
          <cell r="K1095">
            <v>27.35109718</v>
          </cell>
          <cell r="L1095">
            <v>8.1986394600000008</v>
          </cell>
          <cell r="M1095">
            <v>8.74033674</v>
          </cell>
          <cell r="N1095">
            <v>21.128239019999999</v>
          </cell>
          <cell r="O1095">
            <v>47.851999999999997</v>
          </cell>
          <cell r="P1095">
            <v>9.4334839200000005</v>
          </cell>
          <cell r="Q1095">
            <v>59.9</v>
          </cell>
          <cell r="R1095">
            <v>38.058348590000001</v>
          </cell>
          <cell r="S1095">
            <v>19.3</v>
          </cell>
          <cell r="T1095">
            <v>8.9739849300000003</v>
          </cell>
          <cell r="U1095">
            <v>8.6454104899999997</v>
          </cell>
          <cell r="V1095">
            <v>8.3598373800000001</v>
          </cell>
          <cell r="W1095">
            <v>53.6</v>
          </cell>
          <cell r="X1095">
            <v>86.3</v>
          </cell>
          <cell r="Y1095">
            <v>33.9</v>
          </cell>
          <cell r="Z1095">
            <v>44.9</v>
          </cell>
          <cell r="AA1095">
            <v>29</v>
          </cell>
          <cell r="AB1095">
            <v>8.7282641600000002</v>
          </cell>
          <cell r="AC1095">
            <v>1</v>
          </cell>
          <cell r="AD1095">
            <v>270.22000000000003</v>
          </cell>
          <cell r="AE1095">
            <v>65.585390399999994</v>
          </cell>
          <cell r="AF1095">
            <v>61.532600000000002</v>
          </cell>
          <cell r="AG1095">
            <v>0.3085100380468081</v>
          </cell>
          <cell r="AH1095">
            <v>4.5999999999999996</v>
          </cell>
          <cell r="AI1095">
            <v>51340</v>
          </cell>
          <cell r="AJ1095">
            <v>11.5</v>
          </cell>
        </row>
        <row r="1096">
          <cell r="A1096" t="str">
            <v>2421</v>
          </cell>
          <cell r="B1096" t="str">
            <v>242100501</v>
          </cell>
          <cell r="D1096" t="str">
            <v>2421005</v>
          </cell>
          <cell r="E1096" t="str">
            <v>2420</v>
          </cell>
          <cell r="F1096" t="str">
            <v>24</v>
          </cell>
          <cell r="G1096">
            <v>524.52810735000003</v>
          </cell>
          <cell r="H1096">
            <v>536.46403792000001</v>
          </cell>
          <cell r="I1096">
            <v>530.24108190000004</v>
          </cell>
          <cell r="J1096">
            <v>47.939262470000003</v>
          </cell>
          <cell r="K1096">
            <v>27.35109718</v>
          </cell>
          <cell r="L1096">
            <v>8.1909088800000003</v>
          </cell>
          <cell r="M1096">
            <v>8.9732246599999996</v>
          </cell>
          <cell r="N1096">
            <v>21.128239019999999</v>
          </cell>
          <cell r="O1096">
            <v>50.307000000000002</v>
          </cell>
          <cell r="P1096">
            <v>11.008115050000001</v>
          </cell>
          <cell r="Q1096">
            <v>59.9</v>
          </cell>
          <cell r="R1096">
            <v>34.03003519</v>
          </cell>
          <cell r="S1096">
            <v>19.3</v>
          </cell>
          <cell r="T1096">
            <v>9.9094199199999995</v>
          </cell>
          <cell r="U1096">
            <v>8.4753289899999995</v>
          </cell>
          <cell r="V1096">
            <v>8.1353469500000006</v>
          </cell>
          <cell r="W1096">
            <v>53.6</v>
          </cell>
          <cell r="X1096">
            <v>86.3</v>
          </cell>
          <cell r="Y1096">
            <v>33.9</v>
          </cell>
          <cell r="Z1096">
            <v>44.9</v>
          </cell>
          <cell r="AA1096">
            <v>29</v>
          </cell>
          <cell r="AB1096">
            <v>9.5384203500000009</v>
          </cell>
          <cell r="AC1096">
            <v>0.61880641999999997</v>
          </cell>
          <cell r="AD1096">
            <v>270.22000000000003</v>
          </cell>
          <cell r="AE1096">
            <v>65.585390399999994</v>
          </cell>
          <cell r="AF1096">
            <v>61.532600000000002</v>
          </cell>
          <cell r="AG1096">
            <v>0.36742461980732866</v>
          </cell>
          <cell r="AH1096">
            <v>4.5999999999999996</v>
          </cell>
          <cell r="AI1096">
            <v>51340</v>
          </cell>
          <cell r="AJ1096">
            <v>11.5</v>
          </cell>
        </row>
        <row r="1097">
          <cell r="A1097" t="str">
            <v>2421</v>
          </cell>
          <cell r="B1097" t="str">
            <v>242101001</v>
          </cell>
          <cell r="D1097" t="str">
            <v>2421010</v>
          </cell>
          <cell r="E1097" t="str">
            <v>2420</v>
          </cell>
          <cell r="F1097" t="str">
            <v>24</v>
          </cell>
          <cell r="G1097">
            <v>524.52810735000003</v>
          </cell>
          <cell r="H1097">
            <v>536.46403792000001</v>
          </cell>
          <cell r="I1097">
            <v>530.24108190000004</v>
          </cell>
          <cell r="J1097">
            <v>47.939262470000003</v>
          </cell>
          <cell r="K1097">
            <v>27.35109718</v>
          </cell>
          <cell r="L1097">
            <v>8.6009827199999993</v>
          </cell>
          <cell r="M1097">
            <v>9.7366652600000005</v>
          </cell>
          <cell r="N1097">
            <v>21.128239019999999</v>
          </cell>
          <cell r="O1097">
            <v>50.307000000000002</v>
          </cell>
          <cell r="P1097">
            <v>10.8259989</v>
          </cell>
          <cell r="Q1097">
            <v>59.9</v>
          </cell>
          <cell r="R1097">
            <v>34.03003519</v>
          </cell>
          <cell r="S1097">
            <v>19.3</v>
          </cell>
          <cell r="T1097">
            <v>9.5384203500000009</v>
          </cell>
          <cell r="U1097">
            <v>8.4465561099999995</v>
          </cell>
          <cell r="V1097">
            <v>8.5956346200000002</v>
          </cell>
          <cell r="W1097">
            <v>53.6</v>
          </cell>
          <cell r="X1097">
            <v>86.3</v>
          </cell>
          <cell r="Y1097">
            <v>33.9</v>
          </cell>
          <cell r="Z1097">
            <v>44.9</v>
          </cell>
          <cell r="AA1097">
            <v>29</v>
          </cell>
          <cell r="AB1097">
            <v>9.1212905600000003</v>
          </cell>
          <cell r="AC1097">
            <v>0.76112135000000003</v>
          </cell>
          <cell r="AD1097">
            <v>270.22000000000003</v>
          </cell>
          <cell r="AE1097">
            <v>65.585390399999994</v>
          </cell>
          <cell r="AF1097">
            <v>61.532600000000002</v>
          </cell>
          <cell r="AG1097">
            <v>0.3560433666640907</v>
          </cell>
          <cell r="AH1097">
            <v>4.5999999999999996</v>
          </cell>
          <cell r="AI1097">
            <v>51340</v>
          </cell>
          <cell r="AJ1097">
            <v>11.5</v>
          </cell>
        </row>
        <row r="1098">
          <cell r="A1098" t="str">
            <v>2421</v>
          </cell>
          <cell r="B1098" t="str">
            <v>242101501</v>
          </cell>
          <cell r="D1098" t="str">
            <v>2421015</v>
          </cell>
          <cell r="E1098" t="str">
            <v>2420</v>
          </cell>
          <cell r="F1098" t="str">
            <v>24</v>
          </cell>
          <cell r="G1098">
            <v>524.52810735000003</v>
          </cell>
          <cell r="H1098">
            <v>536.46403792000001</v>
          </cell>
          <cell r="I1098">
            <v>530.24108190000004</v>
          </cell>
          <cell r="J1098">
            <v>47.939262470000003</v>
          </cell>
          <cell r="K1098">
            <v>27.35109718</v>
          </cell>
          <cell r="L1098">
            <v>7.1308988299999996</v>
          </cell>
          <cell r="M1098">
            <v>9.8389490300000002</v>
          </cell>
          <cell r="N1098">
            <v>21.128239019999999</v>
          </cell>
          <cell r="O1098">
            <v>50.307000000000002</v>
          </cell>
          <cell r="P1098">
            <v>10.81977828</v>
          </cell>
          <cell r="Q1098">
            <v>59.9</v>
          </cell>
          <cell r="R1098">
            <v>34.03003519</v>
          </cell>
          <cell r="S1098">
            <v>19.3</v>
          </cell>
          <cell r="T1098">
            <v>9.1458018499999998</v>
          </cell>
          <cell r="U1098">
            <v>7.1308988299999996</v>
          </cell>
          <cell r="V1098">
            <v>8.74033674</v>
          </cell>
          <cell r="W1098">
            <v>53.6</v>
          </cell>
          <cell r="X1098">
            <v>86.3</v>
          </cell>
          <cell r="Y1098">
            <v>33.9</v>
          </cell>
          <cell r="Z1098">
            <v>44.9</v>
          </cell>
          <cell r="AA1098">
            <v>29</v>
          </cell>
          <cell r="AB1098">
            <v>7.1308988299999996</v>
          </cell>
          <cell r="AC1098">
            <v>1</v>
          </cell>
          <cell r="AD1098">
            <v>270.22000000000003</v>
          </cell>
          <cell r="AE1098">
            <v>65.585390399999994</v>
          </cell>
          <cell r="AF1098">
            <v>61.532600000000002</v>
          </cell>
          <cell r="AG1098">
            <v>0.3123369828859443</v>
          </cell>
          <cell r="AH1098">
            <v>4.5999999999999996</v>
          </cell>
          <cell r="AI1098">
            <v>51340</v>
          </cell>
          <cell r="AJ1098">
            <v>11.5</v>
          </cell>
        </row>
        <row r="1099">
          <cell r="A1099" t="str">
            <v>2421</v>
          </cell>
          <cell r="B1099" t="str">
            <v>242102001</v>
          </cell>
          <cell r="D1099" t="str">
            <v>2421020</v>
          </cell>
          <cell r="E1099" t="str">
            <v>2420</v>
          </cell>
          <cell r="F1099" t="str">
            <v>24</v>
          </cell>
          <cell r="G1099">
            <v>524.52810735000003</v>
          </cell>
          <cell r="H1099">
            <v>536.46403792000001</v>
          </cell>
          <cell r="I1099">
            <v>530.24108190000004</v>
          </cell>
          <cell r="J1099">
            <v>47.939262470000003</v>
          </cell>
          <cell r="K1099">
            <v>27.35109718</v>
          </cell>
          <cell r="L1099">
            <v>8.5741404699999997</v>
          </cell>
          <cell r="M1099">
            <v>9.8340302899999994</v>
          </cell>
          <cell r="N1099">
            <v>21.128239019999999</v>
          </cell>
          <cell r="O1099">
            <v>50.307000000000002</v>
          </cell>
          <cell r="P1099">
            <v>10.81977828</v>
          </cell>
          <cell r="Q1099">
            <v>59.9</v>
          </cell>
          <cell r="R1099">
            <v>34.03003519</v>
          </cell>
          <cell r="S1099">
            <v>19.3</v>
          </cell>
          <cell r="T1099">
            <v>8.8456332599999996</v>
          </cell>
          <cell r="U1099">
            <v>8.58054351</v>
          </cell>
          <cell r="V1099">
            <v>7.6453977000000011</v>
          </cell>
          <cell r="W1099">
            <v>53.6</v>
          </cell>
          <cell r="X1099">
            <v>86.3</v>
          </cell>
          <cell r="Y1099">
            <v>33.9</v>
          </cell>
          <cell r="Z1099">
            <v>44.9</v>
          </cell>
          <cell r="AA1099">
            <v>29</v>
          </cell>
          <cell r="AB1099">
            <v>8.1446791800000007</v>
          </cell>
          <cell r="AC1099">
            <v>0.89991684000000005</v>
          </cell>
          <cell r="AD1099">
            <v>270.22000000000003</v>
          </cell>
          <cell r="AE1099">
            <v>65.585390399999994</v>
          </cell>
          <cell r="AF1099">
            <v>61.532600000000002</v>
          </cell>
          <cell r="AG1099">
            <v>0.32431061598177091</v>
          </cell>
          <cell r="AH1099">
            <v>4.5999999999999996</v>
          </cell>
          <cell r="AI1099">
            <v>51340</v>
          </cell>
          <cell r="AJ1099">
            <v>11.5</v>
          </cell>
        </row>
        <row r="1100">
          <cell r="A1100" t="str">
            <v>2421</v>
          </cell>
          <cell r="B1100" t="str">
            <v>242102501</v>
          </cell>
          <cell r="D1100" t="str">
            <v>2421025</v>
          </cell>
          <cell r="E1100" t="str">
            <v>2420</v>
          </cell>
          <cell r="F1100" t="str">
            <v>24</v>
          </cell>
          <cell r="G1100">
            <v>524.52810735000003</v>
          </cell>
          <cell r="H1100">
            <v>536.46403792000001</v>
          </cell>
          <cell r="I1100">
            <v>530.24108190000004</v>
          </cell>
          <cell r="J1100">
            <v>47.939262470000003</v>
          </cell>
          <cell r="K1100">
            <v>27.35109718</v>
          </cell>
          <cell r="L1100">
            <v>7.3045159499999999</v>
          </cell>
          <cell r="M1100">
            <v>9.9392889600000007</v>
          </cell>
          <cell r="N1100">
            <v>21.128239019999999</v>
          </cell>
          <cell r="O1100">
            <v>50.307000000000002</v>
          </cell>
          <cell r="P1100">
            <v>10.81977828</v>
          </cell>
          <cell r="Q1100">
            <v>59.9</v>
          </cell>
          <cell r="R1100">
            <v>34.03003519</v>
          </cell>
          <cell r="S1100">
            <v>19.3</v>
          </cell>
          <cell r="T1100">
            <v>9.1608349499999999</v>
          </cell>
          <cell r="U1100">
            <v>7.51207125</v>
          </cell>
          <cell r="V1100">
            <v>7.6207050899999995</v>
          </cell>
          <cell r="W1100">
            <v>53.6</v>
          </cell>
          <cell r="X1100">
            <v>86.3</v>
          </cell>
          <cell r="Y1100">
            <v>33.9</v>
          </cell>
          <cell r="Z1100">
            <v>44.9</v>
          </cell>
          <cell r="AA1100">
            <v>29</v>
          </cell>
          <cell r="AB1100">
            <v>8.6536453099999999</v>
          </cell>
          <cell r="AC1100">
            <v>1</v>
          </cell>
          <cell r="AD1100">
            <v>270.22000000000003</v>
          </cell>
          <cell r="AE1100">
            <v>65.585390399999994</v>
          </cell>
          <cell r="AF1100">
            <v>61.532600000000002</v>
          </cell>
          <cell r="AG1100">
            <v>0.32554933431855515</v>
          </cell>
          <cell r="AH1100">
            <v>4.5999999999999996</v>
          </cell>
          <cell r="AI1100">
            <v>51340</v>
          </cell>
          <cell r="AJ1100">
            <v>11.5</v>
          </cell>
        </row>
        <row r="1101">
          <cell r="A1101" t="str">
            <v>2421</v>
          </cell>
          <cell r="B1101" t="str">
            <v>242103001</v>
          </cell>
          <cell r="D1101" t="str">
            <v>2421030</v>
          </cell>
          <cell r="E1101" t="str">
            <v>2420</v>
          </cell>
          <cell r="F1101" t="str">
            <v>24</v>
          </cell>
          <cell r="G1101">
            <v>524.52810735000003</v>
          </cell>
          <cell r="H1101">
            <v>536.46403792000001</v>
          </cell>
          <cell r="I1101">
            <v>530.24108190000004</v>
          </cell>
          <cell r="J1101">
            <v>47.939262470000003</v>
          </cell>
          <cell r="K1101">
            <v>27.35109718</v>
          </cell>
          <cell r="L1101">
            <v>8.1645102699999992</v>
          </cell>
          <cell r="M1101">
            <v>9.76703762</v>
          </cell>
          <cell r="N1101">
            <v>21.128239019999999</v>
          </cell>
          <cell r="O1101">
            <v>50.307000000000002</v>
          </cell>
          <cell r="P1101">
            <v>10.81977828</v>
          </cell>
          <cell r="Q1101">
            <v>59.9</v>
          </cell>
          <cell r="R1101">
            <v>34.03003519</v>
          </cell>
          <cell r="S1101">
            <v>19.3</v>
          </cell>
          <cell r="T1101">
            <v>9.4157271999999992</v>
          </cell>
          <cell r="U1101">
            <v>8.0215845300000002</v>
          </cell>
          <cell r="V1101">
            <v>7.9444921600000002</v>
          </cell>
          <cell r="W1101">
            <v>53.6</v>
          </cell>
          <cell r="X1101">
            <v>86.3</v>
          </cell>
          <cell r="Y1101">
            <v>33.9</v>
          </cell>
          <cell r="Z1101">
            <v>44.9</v>
          </cell>
          <cell r="AA1101">
            <v>29</v>
          </cell>
          <cell r="AB1101">
            <v>7.3427791899999999</v>
          </cell>
          <cell r="AC1101">
            <v>1</v>
          </cell>
          <cell r="AD1101">
            <v>270.22000000000003</v>
          </cell>
          <cell r="AE1101">
            <v>65.585390399999994</v>
          </cell>
          <cell r="AF1101">
            <v>61.532600000000002</v>
          </cell>
          <cell r="AG1101">
            <v>0.36094720616969156</v>
          </cell>
          <cell r="AH1101">
            <v>4.5999999999999996</v>
          </cell>
          <cell r="AI1101">
            <v>51340</v>
          </cell>
          <cell r="AJ1101">
            <v>11.5</v>
          </cell>
        </row>
        <row r="1102">
          <cell r="A1102" t="str">
            <v>2421</v>
          </cell>
          <cell r="B1102" t="str">
            <v>242103501</v>
          </cell>
          <cell r="C1102" t="str">
            <v>421</v>
          </cell>
          <cell r="D1102" t="str">
            <v>2421035</v>
          </cell>
          <cell r="E1102" t="str">
            <v>2420</v>
          </cell>
          <cell r="F1102" t="str">
            <v>24</v>
          </cell>
          <cell r="G1102">
            <v>524.52810735000003</v>
          </cell>
          <cell r="H1102">
            <v>536.46403792000001</v>
          </cell>
          <cell r="I1102">
            <v>530.24108190000004</v>
          </cell>
          <cell r="J1102">
            <v>47.939262470000003</v>
          </cell>
          <cell r="K1102">
            <v>27.35109718</v>
          </cell>
          <cell r="L1102">
            <v>8.1628013500000005</v>
          </cell>
          <cell r="M1102">
            <v>9.0408560599999994</v>
          </cell>
          <cell r="N1102">
            <v>21.128239019999999</v>
          </cell>
          <cell r="O1102">
            <v>47.851999999999997</v>
          </cell>
          <cell r="P1102">
            <v>10.29579987</v>
          </cell>
          <cell r="Q1102">
            <v>59.9</v>
          </cell>
          <cell r="R1102">
            <v>38.058348590000001</v>
          </cell>
          <cell r="S1102">
            <v>19.3</v>
          </cell>
          <cell r="T1102">
            <v>9.8062054300000003</v>
          </cell>
          <cell r="U1102">
            <v>9.1527112600000002</v>
          </cell>
          <cell r="V1102">
            <v>8.5985888300000006</v>
          </cell>
          <cell r="W1102">
            <v>53.6</v>
          </cell>
          <cell r="X1102">
            <v>86.3</v>
          </cell>
          <cell r="Y1102">
            <v>33.9</v>
          </cell>
          <cell r="Z1102">
            <v>44.9</v>
          </cell>
          <cell r="AA1102">
            <v>29</v>
          </cell>
          <cell r="AB1102">
            <v>8.5709235100000001</v>
          </cell>
          <cell r="AC1102">
            <v>0.74240041000000001</v>
          </cell>
          <cell r="AD1102">
            <v>270.22000000000003</v>
          </cell>
          <cell r="AE1102">
            <v>65.585390399999994</v>
          </cell>
          <cell r="AF1102">
            <v>61.532600000000002</v>
          </cell>
          <cell r="AG1102">
            <v>0.27948352969213641</v>
          </cell>
          <cell r="AH1102">
            <v>4.5999999999999996</v>
          </cell>
          <cell r="AI1102">
            <v>51340</v>
          </cell>
          <cell r="AJ1102">
            <v>11.5</v>
          </cell>
        </row>
        <row r="1103">
          <cell r="A1103" t="str">
            <v>2421</v>
          </cell>
          <cell r="B1103" t="str">
            <v>242104001</v>
          </cell>
          <cell r="C1103" t="str">
            <v>421</v>
          </cell>
          <cell r="D1103" t="str">
            <v>2421040</v>
          </cell>
          <cell r="E1103" t="str">
            <v>2420</v>
          </cell>
          <cell r="F1103" t="str">
            <v>24</v>
          </cell>
          <cell r="G1103">
            <v>524.52810735000003</v>
          </cell>
          <cell r="H1103">
            <v>536.46403792000001</v>
          </cell>
          <cell r="I1103">
            <v>530.24108190000004</v>
          </cell>
          <cell r="J1103">
            <v>47.939262470000003</v>
          </cell>
          <cell r="K1103">
            <v>27.35109718</v>
          </cell>
          <cell r="L1103">
            <v>7.8909567200000001</v>
          </cell>
          <cell r="M1103">
            <v>8.5147903100000004</v>
          </cell>
          <cell r="N1103">
            <v>21.128239019999999</v>
          </cell>
          <cell r="O1103">
            <v>47.851999999999997</v>
          </cell>
          <cell r="P1103">
            <v>9.8065360300000002</v>
          </cell>
          <cell r="Q1103">
            <v>59.9</v>
          </cell>
          <cell r="R1103">
            <v>38.058348590000001</v>
          </cell>
          <cell r="S1103">
            <v>19.3</v>
          </cell>
          <cell r="T1103">
            <v>9.6506576899999992</v>
          </cell>
          <cell r="U1103">
            <v>8.60171815</v>
          </cell>
          <cell r="V1103">
            <v>7.8735977899999998</v>
          </cell>
          <cell r="W1103">
            <v>53.6</v>
          </cell>
          <cell r="X1103">
            <v>86.3</v>
          </cell>
          <cell r="Y1103">
            <v>33.9</v>
          </cell>
          <cell r="Z1103">
            <v>44.9</v>
          </cell>
          <cell r="AA1103">
            <v>29</v>
          </cell>
          <cell r="AB1103">
            <v>8.6110477700000008</v>
          </cell>
          <cell r="AC1103">
            <v>0.85378279000000001</v>
          </cell>
          <cell r="AD1103">
            <v>270.22000000000003</v>
          </cell>
          <cell r="AE1103">
            <v>65.585390399999994</v>
          </cell>
          <cell r="AF1103">
            <v>61.532600000000002</v>
          </cell>
          <cell r="AG1103">
            <v>0.34438834581110467</v>
          </cell>
          <cell r="AH1103">
            <v>4.5999999999999996</v>
          </cell>
          <cell r="AI1103">
            <v>51340</v>
          </cell>
          <cell r="AJ1103">
            <v>11.5</v>
          </cell>
        </row>
        <row r="1104">
          <cell r="A1104" t="str">
            <v>2421</v>
          </cell>
          <cell r="B1104" t="str">
            <v>242104501</v>
          </cell>
          <cell r="C1104" t="str">
            <v>421</v>
          </cell>
          <cell r="D1104" t="str">
            <v>2421045</v>
          </cell>
          <cell r="E1104" t="str">
            <v>2420</v>
          </cell>
          <cell r="F1104" t="str">
            <v>24</v>
          </cell>
          <cell r="G1104">
            <v>524.52810735000003</v>
          </cell>
          <cell r="H1104">
            <v>536.46403792000001</v>
          </cell>
          <cell r="I1104">
            <v>530.24108190000004</v>
          </cell>
          <cell r="J1104">
            <v>47.939262470000003</v>
          </cell>
          <cell r="K1104">
            <v>27.35109718</v>
          </cell>
          <cell r="L1104">
            <v>7.7061629699999994</v>
          </cell>
          <cell r="M1104">
            <v>8.8794723999999992</v>
          </cell>
          <cell r="N1104">
            <v>21.128239019999999</v>
          </cell>
          <cell r="O1104">
            <v>47.851999999999997</v>
          </cell>
          <cell r="P1104">
            <v>9.4334839200000005</v>
          </cell>
          <cell r="Q1104">
            <v>59.9</v>
          </cell>
          <cell r="R1104">
            <v>38.058348590000001</v>
          </cell>
          <cell r="S1104">
            <v>19.3</v>
          </cell>
          <cell r="T1104">
            <v>9.4334839200000005</v>
          </cell>
          <cell r="U1104">
            <v>7.7209052499999995</v>
          </cell>
          <cell r="V1104">
            <v>7.5459181500000003</v>
          </cell>
          <cell r="W1104">
            <v>53.6</v>
          </cell>
          <cell r="X1104">
            <v>86.3</v>
          </cell>
          <cell r="Y1104">
            <v>33.9</v>
          </cell>
          <cell r="Z1104">
            <v>44.9</v>
          </cell>
          <cell r="AA1104">
            <v>29</v>
          </cell>
          <cell r="AB1104">
            <v>8.5303068300000007</v>
          </cell>
          <cell r="AC1104">
            <v>0.85618238000000013</v>
          </cell>
          <cell r="AD1104">
            <v>270.22000000000003</v>
          </cell>
          <cell r="AE1104">
            <v>65.585390399999994</v>
          </cell>
          <cell r="AF1104">
            <v>61.523957490000001</v>
          </cell>
          <cell r="AG1104">
            <v>0.3382626697624791</v>
          </cell>
          <cell r="AH1104">
            <v>4.5999999999999996</v>
          </cell>
          <cell r="AI1104">
            <v>51340</v>
          </cell>
          <cell r="AJ1104">
            <v>11.5</v>
          </cell>
        </row>
        <row r="1105">
          <cell r="A1105" t="str">
            <v>2421</v>
          </cell>
          <cell r="B1105" t="str">
            <v>242190201</v>
          </cell>
          <cell r="D1105" t="str">
            <v>2421902</v>
          </cell>
          <cell r="E1105" t="str">
            <v>2420</v>
          </cell>
          <cell r="F1105" t="str">
            <v>24</v>
          </cell>
          <cell r="G1105">
            <v>524.52810735000003</v>
          </cell>
          <cell r="H1105">
            <v>536.46403792000001</v>
          </cell>
          <cell r="I1105">
            <v>530.24108190000004</v>
          </cell>
          <cell r="J1105">
            <v>47.939262470000003</v>
          </cell>
          <cell r="K1105">
            <v>27.35109718</v>
          </cell>
          <cell r="L1105">
            <v>0</v>
          </cell>
          <cell r="M1105">
            <v>0</v>
          </cell>
          <cell r="N1105">
            <v>21.128239019999999</v>
          </cell>
          <cell r="O1105">
            <v>50.307000000000002</v>
          </cell>
          <cell r="P1105">
            <v>0</v>
          </cell>
          <cell r="Q1105">
            <v>59.9</v>
          </cell>
          <cell r="R1105">
            <v>34.03003519</v>
          </cell>
          <cell r="S1105">
            <v>19.3</v>
          </cell>
          <cell r="T1105">
            <v>0</v>
          </cell>
          <cell r="U1105">
            <v>0</v>
          </cell>
          <cell r="V1105">
            <v>0</v>
          </cell>
          <cell r="W1105">
            <v>53.6</v>
          </cell>
          <cell r="X1105">
            <v>86.3</v>
          </cell>
          <cell r="Y1105">
            <v>33.9</v>
          </cell>
          <cell r="Z1105">
            <v>44.9</v>
          </cell>
          <cell r="AA1105">
            <v>29</v>
          </cell>
          <cell r="AB1105">
            <v>0</v>
          </cell>
          <cell r="AC1105">
            <v>0</v>
          </cell>
          <cell r="AD1105">
            <v>270.22000000000003</v>
          </cell>
          <cell r="AE1105">
            <v>65.585390399999994</v>
          </cell>
          <cell r="AF1105">
            <v>64.00395958</v>
          </cell>
          <cell r="AG1105">
            <v>0</v>
          </cell>
          <cell r="AH1105">
            <v>4.5999999999999996</v>
          </cell>
          <cell r="AI1105">
            <v>51340</v>
          </cell>
          <cell r="AJ1105">
            <v>11.5</v>
          </cell>
        </row>
        <row r="1106">
          <cell r="A1106" t="str">
            <v>2421</v>
          </cell>
          <cell r="B1106" t="str">
            <v>242190401</v>
          </cell>
          <cell r="D1106" t="str">
            <v>2421904</v>
          </cell>
          <cell r="E1106" t="str">
            <v>2420</v>
          </cell>
          <cell r="F1106" t="str">
            <v>24</v>
          </cell>
          <cell r="G1106">
            <v>524.52810735000003</v>
          </cell>
          <cell r="H1106">
            <v>536.46403792000001</v>
          </cell>
          <cell r="I1106">
            <v>530.24108190000004</v>
          </cell>
          <cell r="J1106">
            <v>47.939262470000003</v>
          </cell>
          <cell r="K1106">
            <v>27.35109718</v>
          </cell>
          <cell r="L1106">
            <v>10.954938350000001</v>
          </cell>
          <cell r="M1106">
            <v>11.119067729999999</v>
          </cell>
          <cell r="N1106">
            <v>21.128239019999999</v>
          </cell>
          <cell r="O1106">
            <v>50.307000000000002</v>
          </cell>
          <cell r="P1106">
            <v>11.282253649999999</v>
          </cell>
          <cell r="Q1106">
            <v>59.9</v>
          </cell>
          <cell r="R1106">
            <v>34.03003519</v>
          </cell>
          <cell r="S1106">
            <v>19.3</v>
          </cell>
          <cell r="T1106">
            <v>11.167020880000001</v>
          </cell>
          <cell r="U1106">
            <v>11.03574414</v>
          </cell>
          <cell r="V1106">
            <v>10.977960830000001</v>
          </cell>
          <cell r="W1106">
            <v>53.6</v>
          </cell>
          <cell r="X1106">
            <v>86.3</v>
          </cell>
          <cell r="Y1106">
            <v>33.9</v>
          </cell>
          <cell r="Z1106">
            <v>44.9</v>
          </cell>
          <cell r="AA1106">
            <v>29</v>
          </cell>
          <cell r="AB1106">
            <v>11.12658628</v>
          </cell>
          <cell r="AC1106">
            <v>0</v>
          </cell>
          <cell r="AD1106">
            <v>270.22000000000003</v>
          </cell>
          <cell r="AE1106">
            <v>65.585390399999994</v>
          </cell>
          <cell r="AF1106">
            <v>61.622670650000011</v>
          </cell>
          <cell r="AG1106">
            <v>0.32529147686486115</v>
          </cell>
          <cell r="AH1106">
            <v>4.5999999999999996</v>
          </cell>
          <cell r="AI1106">
            <v>51340</v>
          </cell>
          <cell r="AJ1106">
            <v>11.5</v>
          </cell>
        </row>
        <row r="1107">
          <cell r="A1107" t="str">
            <v>2422</v>
          </cell>
          <cell r="B1107" t="str">
            <v>242200501</v>
          </cell>
          <cell r="C1107" t="str">
            <v>421</v>
          </cell>
          <cell r="D1107" t="str">
            <v>2422005</v>
          </cell>
          <cell r="E1107" t="str">
            <v>2420</v>
          </cell>
          <cell r="F1107" t="str">
            <v>24</v>
          </cell>
          <cell r="G1107">
            <v>524.52810735000003</v>
          </cell>
          <cell r="H1107">
            <v>536.46403792000001</v>
          </cell>
          <cell r="I1107">
            <v>530.24108190000004</v>
          </cell>
          <cell r="J1107">
            <v>47.939262470000003</v>
          </cell>
          <cell r="K1107">
            <v>27.35109718</v>
          </cell>
          <cell r="L1107">
            <v>8.5941542299999991</v>
          </cell>
          <cell r="M1107">
            <v>9.8294641899999995</v>
          </cell>
          <cell r="N1107">
            <v>21.128239019999999</v>
          </cell>
          <cell r="O1107">
            <v>47.851999999999997</v>
          </cell>
          <cell r="P1107">
            <v>8.8579419799999997</v>
          </cell>
          <cell r="Q1107">
            <v>59.9</v>
          </cell>
          <cell r="R1107">
            <v>38.058348590000001</v>
          </cell>
          <cell r="S1107">
            <v>19.3</v>
          </cell>
          <cell r="T1107">
            <v>9.6347580700000002</v>
          </cell>
          <cell r="U1107">
            <v>8.0116867299999992</v>
          </cell>
          <cell r="V1107">
            <v>8.4239808099999998</v>
          </cell>
          <cell r="W1107">
            <v>53.6</v>
          </cell>
          <cell r="X1107">
            <v>86.3</v>
          </cell>
          <cell r="Y1107">
            <v>33.9</v>
          </cell>
          <cell r="Z1107">
            <v>44.9</v>
          </cell>
          <cell r="AA1107">
            <v>29</v>
          </cell>
          <cell r="AB1107">
            <v>9.6126672299999996</v>
          </cell>
          <cell r="AC1107">
            <v>0.53532062999999996</v>
          </cell>
          <cell r="AD1107">
            <v>270.22000000000003</v>
          </cell>
          <cell r="AE1107">
            <v>65.585390399999994</v>
          </cell>
          <cell r="AF1107">
            <v>69.426900000000003</v>
          </cell>
          <cell r="AG1107">
            <v>0.28882313815054839</v>
          </cell>
          <cell r="AH1107">
            <v>4.5999999999999996</v>
          </cell>
          <cell r="AI1107">
            <v>51340</v>
          </cell>
          <cell r="AJ1107">
            <v>11.5</v>
          </cell>
        </row>
        <row r="1108">
          <cell r="A1108" t="str">
            <v>2422</v>
          </cell>
          <cell r="B1108" t="str">
            <v>242201001</v>
          </cell>
          <cell r="C1108" t="str">
            <v>421</v>
          </cell>
          <cell r="D1108" t="str">
            <v>2422010</v>
          </cell>
          <cell r="E1108" t="str">
            <v>2420</v>
          </cell>
          <cell r="F1108" t="str">
            <v>24</v>
          </cell>
          <cell r="G1108">
            <v>524.52810735000003</v>
          </cell>
          <cell r="H1108">
            <v>536.46403792000001</v>
          </cell>
          <cell r="I1108">
            <v>530.24108190000004</v>
          </cell>
          <cell r="J1108">
            <v>47.939262470000003</v>
          </cell>
          <cell r="K1108">
            <v>27.35109718</v>
          </cell>
          <cell r="L1108">
            <v>8.3642750800000005</v>
          </cell>
          <cell r="M1108">
            <v>9.9454928500000008</v>
          </cell>
          <cell r="N1108">
            <v>21.128239019999999</v>
          </cell>
          <cell r="O1108">
            <v>47.851999999999997</v>
          </cell>
          <cell r="P1108">
            <v>8.5796044499999997</v>
          </cell>
          <cell r="Q1108">
            <v>59.9</v>
          </cell>
          <cell r="R1108">
            <v>38.058348590000001</v>
          </cell>
          <cell r="S1108">
            <v>19.3</v>
          </cell>
          <cell r="T1108">
            <v>9.8389490300000002</v>
          </cell>
          <cell r="U1108">
            <v>8.8816974099999992</v>
          </cell>
          <cell r="V1108">
            <v>8.8816974099999992</v>
          </cell>
          <cell r="W1108">
            <v>53.6</v>
          </cell>
          <cell r="X1108">
            <v>86.3</v>
          </cell>
          <cell r="Y1108">
            <v>33.9</v>
          </cell>
          <cell r="Z1108">
            <v>44.9</v>
          </cell>
          <cell r="AA1108">
            <v>29</v>
          </cell>
          <cell r="AB1108">
            <v>9.7877960799999997</v>
          </cell>
          <cell r="AC1108">
            <v>0.12451631000000001</v>
          </cell>
          <cell r="AD1108">
            <v>270.22000000000003</v>
          </cell>
          <cell r="AE1108">
            <v>65.585390399999994</v>
          </cell>
          <cell r="AF1108">
            <v>69.426900000000003</v>
          </cell>
          <cell r="AG1108">
            <v>0.31672687079455597</v>
          </cell>
          <cell r="AH1108">
            <v>4.5999999999999996</v>
          </cell>
          <cell r="AI1108">
            <v>51340</v>
          </cell>
          <cell r="AJ1108">
            <v>11.5</v>
          </cell>
        </row>
        <row r="1109">
          <cell r="A1109" t="str">
            <v>2422</v>
          </cell>
          <cell r="B1109" t="str">
            <v>242201501</v>
          </cell>
          <cell r="C1109" t="str">
            <v>421</v>
          </cell>
          <cell r="D1109" t="str">
            <v>2422015</v>
          </cell>
          <cell r="E1109" t="str">
            <v>2420</v>
          </cell>
          <cell r="F1109" t="str">
            <v>24</v>
          </cell>
          <cell r="G1109">
            <v>524.52810735000003</v>
          </cell>
          <cell r="H1109">
            <v>536.46403792000001</v>
          </cell>
          <cell r="I1109">
            <v>530.24108190000004</v>
          </cell>
          <cell r="J1109">
            <v>47.939262470000003</v>
          </cell>
          <cell r="K1109">
            <v>27.35109718</v>
          </cell>
          <cell r="L1109">
            <v>7.7454356099999995</v>
          </cell>
          <cell r="M1109">
            <v>10.126631100000001</v>
          </cell>
          <cell r="N1109">
            <v>21.128239019999999</v>
          </cell>
          <cell r="O1109">
            <v>47.851999999999997</v>
          </cell>
          <cell r="P1109">
            <v>9.3052868499999999</v>
          </cell>
          <cell r="Q1109">
            <v>59.9</v>
          </cell>
          <cell r="R1109">
            <v>38.058348590000001</v>
          </cell>
          <cell r="S1109">
            <v>19.3</v>
          </cell>
          <cell r="T1109">
            <v>10.06815417</v>
          </cell>
          <cell r="U1109">
            <v>9.4045904999999994</v>
          </cell>
          <cell r="V1109">
            <v>9.4045904999999994</v>
          </cell>
          <cell r="W1109">
            <v>53.6</v>
          </cell>
          <cell r="X1109">
            <v>86.3</v>
          </cell>
          <cell r="Y1109">
            <v>33.9</v>
          </cell>
          <cell r="Z1109">
            <v>44.9</v>
          </cell>
          <cell r="AA1109">
            <v>29</v>
          </cell>
          <cell r="AB1109">
            <v>9.9166505399999991</v>
          </cell>
          <cell r="AC1109">
            <v>0</v>
          </cell>
          <cell r="AD1109">
            <v>270.22000000000003</v>
          </cell>
          <cell r="AE1109">
            <v>65.585390399999994</v>
          </cell>
          <cell r="AF1109">
            <v>69.426900000000003</v>
          </cell>
          <cell r="AG1109">
            <v>0.25313284702834904</v>
          </cell>
          <cell r="AH1109">
            <v>4.5999999999999996</v>
          </cell>
          <cell r="AI1109">
            <v>51340</v>
          </cell>
          <cell r="AJ1109">
            <v>11.5</v>
          </cell>
        </row>
        <row r="1110">
          <cell r="A1110" t="str">
            <v>2422</v>
          </cell>
          <cell r="B1110" t="str">
            <v>242202001</v>
          </cell>
          <cell r="C1110" t="str">
            <v>421</v>
          </cell>
          <cell r="D1110" t="str">
            <v>2422020</v>
          </cell>
          <cell r="E1110" t="str">
            <v>2420</v>
          </cell>
          <cell r="F1110" t="str">
            <v>24</v>
          </cell>
          <cell r="G1110">
            <v>524.52810735000003</v>
          </cell>
          <cell r="H1110">
            <v>536.46403792000001</v>
          </cell>
          <cell r="I1110">
            <v>530.24108190000004</v>
          </cell>
          <cell r="J1110">
            <v>47.939262470000003</v>
          </cell>
          <cell r="K1110">
            <v>27.35109718</v>
          </cell>
          <cell r="L1110">
            <v>7.8935720700000003</v>
          </cell>
          <cell r="M1110">
            <v>9.5959428500000001</v>
          </cell>
          <cell r="N1110">
            <v>21.128239019999999</v>
          </cell>
          <cell r="O1110">
            <v>47.851999999999997</v>
          </cell>
          <cell r="P1110">
            <v>9.4030247199999994</v>
          </cell>
          <cell r="Q1110">
            <v>59.9</v>
          </cell>
          <cell r="R1110">
            <v>38.058348590000001</v>
          </cell>
          <cell r="S1110">
            <v>19.3</v>
          </cell>
          <cell r="T1110">
            <v>9.5018899599999997</v>
          </cell>
          <cell r="U1110">
            <v>8.1619457999999998</v>
          </cell>
          <cell r="V1110">
            <v>9.4016216700000008</v>
          </cell>
          <cell r="W1110">
            <v>53.6</v>
          </cell>
          <cell r="X1110">
            <v>86.3</v>
          </cell>
          <cell r="Y1110">
            <v>33.9</v>
          </cell>
          <cell r="Z1110">
            <v>44.9</v>
          </cell>
          <cell r="AA1110">
            <v>29</v>
          </cell>
          <cell r="AB1110">
            <v>9.3549600599999998</v>
          </cell>
          <cell r="AC1110">
            <v>0.66148708000000001</v>
          </cell>
          <cell r="AD1110">
            <v>270.22000000000003</v>
          </cell>
          <cell r="AE1110">
            <v>65.585390399999994</v>
          </cell>
          <cell r="AF1110">
            <v>69.426900000000003</v>
          </cell>
          <cell r="AG1110">
            <v>0.32543747736571982</v>
          </cell>
          <cell r="AH1110">
            <v>4.5999999999999996</v>
          </cell>
          <cell r="AI1110">
            <v>51340</v>
          </cell>
          <cell r="AJ1110">
            <v>11.5</v>
          </cell>
        </row>
        <row r="1111">
          <cell r="A1111" t="str">
            <v>2422</v>
          </cell>
          <cell r="B1111" t="str">
            <v>242202501</v>
          </cell>
          <cell r="C1111" t="str">
            <v>421</v>
          </cell>
          <cell r="D1111" t="str">
            <v>2422025</v>
          </cell>
          <cell r="E1111" t="str">
            <v>2420</v>
          </cell>
          <cell r="F1111" t="str">
            <v>24</v>
          </cell>
          <cell r="G1111">
            <v>524.52810735000003</v>
          </cell>
          <cell r="H1111">
            <v>536.46403792000001</v>
          </cell>
          <cell r="I1111">
            <v>530.24108190000004</v>
          </cell>
          <cell r="J1111">
            <v>47.939262470000003</v>
          </cell>
          <cell r="K1111">
            <v>27.35109718</v>
          </cell>
          <cell r="L1111">
            <v>8.1493128400000003</v>
          </cell>
          <cell r="M1111">
            <v>9.5260266399999995</v>
          </cell>
          <cell r="N1111">
            <v>21.128239019999999</v>
          </cell>
          <cell r="O1111">
            <v>47.851999999999997</v>
          </cell>
          <cell r="P1111">
            <v>9.6392615599999996</v>
          </cell>
          <cell r="Q1111">
            <v>59.9</v>
          </cell>
          <cell r="R1111">
            <v>38.058348590000001</v>
          </cell>
          <cell r="S1111">
            <v>19.3</v>
          </cell>
          <cell r="T1111">
            <v>9.3680276500000002</v>
          </cell>
          <cell r="U1111">
            <v>8.6675079499999992</v>
          </cell>
          <cell r="V1111">
            <v>9.3291007100000005</v>
          </cell>
          <cell r="W1111">
            <v>53.6</v>
          </cell>
          <cell r="X1111">
            <v>86.3</v>
          </cell>
          <cell r="Y1111">
            <v>33.9</v>
          </cell>
          <cell r="Z1111">
            <v>44.9</v>
          </cell>
          <cell r="AA1111">
            <v>29</v>
          </cell>
          <cell r="AB1111">
            <v>9.2713413899999999</v>
          </cell>
          <cell r="AC1111">
            <v>0.85128194000000001</v>
          </cell>
          <cell r="AD1111">
            <v>270.22000000000003</v>
          </cell>
          <cell r="AE1111">
            <v>65.585390399999994</v>
          </cell>
          <cell r="AF1111">
            <v>69.415165450000003</v>
          </cell>
          <cell r="AG1111">
            <v>0.29202323491569071</v>
          </cell>
          <cell r="AH1111">
            <v>4.5999999999999996</v>
          </cell>
          <cell r="AI1111">
            <v>51340</v>
          </cell>
          <cell r="AJ1111">
            <v>11.5</v>
          </cell>
        </row>
        <row r="1112">
          <cell r="A1112" t="str">
            <v>2422</v>
          </cell>
          <cell r="B1112" t="str">
            <v>242203001</v>
          </cell>
          <cell r="C1112" t="str">
            <v>421</v>
          </cell>
          <cell r="D1112" t="str">
            <v>2422030</v>
          </cell>
          <cell r="E1112" t="str">
            <v>2420</v>
          </cell>
          <cell r="F1112" t="str">
            <v>24</v>
          </cell>
          <cell r="G1112">
            <v>524.52810735000003</v>
          </cell>
          <cell r="H1112">
            <v>536.46403792000001</v>
          </cell>
          <cell r="I1112">
            <v>530.24108190000004</v>
          </cell>
          <cell r="J1112">
            <v>47.939262470000003</v>
          </cell>
          <cell r="K1112">
            <v>27.35109718</v>
          </cell>
          <cell r="L1112">
            <v>8.74033674</v>
          </cell>
          <cell r="M1112">
            <v>9.4036018699999993</v>
          </cell>
          <cell r="N1112">
            <v>21.128239019999999</v>
          </cell>
          <cell r="O1112">
            <v>47.851999999999997</v>
          </cell>
          <cell r="P1112">
            <v>9.8389490300000002</v>
          </cell>
          <cell r="Q1112">
            <v>59.9</v>
          </cell>
          <cell r="R1112">
            <v>38.058348590000001</v>
          </cell>
          <cell r="S1112">
            <v>19.3</v>
          </cell>
          <cell r="T1112">
            <v>9.4334839200000005</v>
          </cell>
          <cell r="U1112">
            <v>8.3628758300000001</v>
          </cell>
          <cell r="V1112">
            <v>8.74033674</v>
          </cell>
          <cell r="W1112">
            <v>53.6</v>
          </cell>
          <cell r="X1112">
            <v>86.3</v>
          </cell>
          <cell r="Y1112">
            <v>33.9</v>
          </cell>
          <cell r="Z1112">
            <v>44.9</v>
          </cell>
          <cell r="AA1112">
            <v>29</v>
          </cell>
          <cell r="AB1112">
            <v>9.6158054800000006</v>
          </cell>
          <cell r="AC1112">
            <v>1</v>
          </cell>
          <cell r="AD1112">
            <v>270.22000000000003</v>
          </cell>
          <cell r="AE1112">
            <v>65.585390399999994</v>
          </cell>
          <cell r="AF1112">
            <v>69.426900000000003</v>
          </cell>
          <cell r="AG1112">
            <v>0.32697009422509538</v>
          </cell>
          <cell r="AH1112">
            <v>4.5999999999999996</v>
          </cell>
          <cell r="AI1112">
            <v>51340</v>
          </cell>
          <cell r="AJ1112">
            <v>11.5</v>
          </cell>
        </row>
        <row r="1113">
          <cell r="A1113" t="str">
            <v>2422</v>
          </cell>
          <cell r="B1113" t="str">
            <v>242203501</v>
          </cell>
          <cell r="C1113" t="str">
            <v>421</v>
          </cell>
          <cell r="D1113" t="str">
            <v>2422035</v>
          </cell>
          <cell r="E1113" t="str">
            <v>2420</v>
          </cell>
          <cell r="F1113" t="str">
            <v>24</v>
          </cell>
          <cell r="G1113">
            <v>524.52810735000003</v>
          </cell>
          <cell r="H1113">
            <v>536.46403792000001</v>
          </cell>
          <cell r="I1113">
            <v>530.24108190000004</v>
          </cell>
          <cell r="J1113">
            <v>47.939262470000003</v>
          </cell>
          <cell r="K1113">
            <v>27.35109718</v>
          </cell>
          <cell r="L1113">
            <v>8.7292353499999997</v>
          </cell>
          <cell r="M1113">
            <v>9.6521374099999999</v>
          </cell>
          <cell r="N1113">
            <v>21.128239019999999</v>
          </cell>
          <cell r="O1113">
            <v>47.851999999999997</v>
          </cell>
          <cell r="P1113">
            <v>10.15050387</v>
          </cell>
          <cell r="Q1113">
            <v>59.9</v>
          </cell>
          <cell r="R1113">
            <v>38.058348590000001</v>
          </cell>
          <cell r="S1113">
            <v>19.3</v>
          </cell>
          <cell r="T1113">
            <v>9.8029487300000007</v>
          </cell>
          <cell r="U1113">
            <v>8.6894644099999994</v>
          </cell>
          <cell r="V1113">
            <v>8.7763214600000001</v>
          </cell>
          <cell r="W1113">
            <v>53.6</v>
          </cell>
          <cell r="X1113">
            <v>86.3</v>
          </cell>
          <cell r="Y1113">
            <v>33.9</v>
          </cell>
          <cell r="Z1113">
            <v>44.9</v>
          </cell>
          <cell r="AA1113">
            <v>29</v>
          </cell>
          <cell r="AB1113">
            <v>9.8412929499999997</v>
          </cell>
          <cell r="AC1113">
            <v>0.54469736000000002</v>
          </cell>
          <cell r="AD1113">
            <v>270.22000000000003</v>
          </cell>
          <cell r="AE1113">
            <v>65.585390399999994</v>
          </cell>
          <cell r="AF1113">
            <v>69.410104360000005</v>
          </cell>
          <cell r="AG1113">
            <v>0.28321145033609313</v>
          </cell>
          <cell r="AH1113">
            <v>4.5999999999999996</v>
          </cell>
          <cell r="AI1113">
            <v>51340</v>
          </cell>
          <cell r="AJ1113">
            <v>11.5</v>
          </cell>
        </row>
        <row r="1114">
          <cell r="A1114" t="str">
            <v>2422</v>
          </cell>
          <cell r="B1114" t="str">
            <v>242204001</v>
          </cell>
          <cell r="C1114" t="str">
            <v>421</v>
          </cell>
          <cell r="D1114" t="str">
            <v>2422040</v>
          </cell>
          <cell r="E1114" t="str">
            <v>2420</v>
          </cell>
          <cell r="F1114" t="str">
            <v>24</v>
          </cell>
          <cell r="G1114">
            <v>524.52810735000003</v>
          </cell>
          <cell r="H1114">
            <v>536.46403792000001</v>
          </cell>
          <cell r="I1114">
            <v>530.24108190000004</v>
          </cell>
          <cell r="J1114">
            <v>47.939262470000003</v>
          </cell>
          <cell r="K1114">
            <v>27.35109718</v>
          </cell>
          <cell r="L1114">
            <v>7.8864572699999993</v>
          </cell>
          <cell r="M1114">
            <v>9.1200873799999993</v>
          </cell>
          <cell r="N1114">
            <v>21.128239019999999</v>
          </cell>
          <cell r="O1114">
            <v>47.851999999999997</v>
          </cell>
          <cell r="P1114">
            <v>9.5108152700000002</v>
          </cell>
          <cell r="Q1114">
            <v>59.9</v>
          </cell>
          <cell r="R1114">
            <v>38.058348590000001</v>
          </cell>
          <cell r="S1114">
            <v>19.3</v>
          </cell>
          <cell r="T1114">
            <v>9.0359869800000006</v>
          </cell>
          <cell r="U1114">
            <v>8.0248621500000006</v>
          </cell>
          <cell r="V1114">
            <v>8.9957848400000007</v>
          </cell>
          <cell r="W1114">
            <v>53.6</v>
          </cell>
          <cell r="X1114">
            <v>86.3</v>
          </cell>
          <cell r="Y1114">
            <v>33.9</v>
          </cell>
          <cell r="Z1114">
            <v>44.9</v>
          </cell>
          <cell r="AA1114">
            <v>29</v>
          </cell>
          <cell r="AB1114">
            <v>9.1791592499999997</v>
          </cell>
          <cell r="AC1114">
            <v>0.87457682999999997</v>
          </cell>
          <cell r="AD1114">
            <v>270.22000000000003</v>
          </cell>
          <cell r="AE1114">
            <v>65.585390399999994</v>
          </cell>
          <cell r="AF1114">
            <v>69.380297720000002</v>
          </cell>
          <cell r="AG1114">
            <v>0.29616611896770795</v>
          </cell>
          <cell r="AH1114">
            <v>4.5999999999999996</v>
          </cell>
          <cell r="AI1114">
            <v>51340</v>
          </cell>
          <cell r="AJ1114">
            <v>11.5</v>
          </cell>
        </row>
        <row r="1115">
          <cell r="A1115" t="str">
            <v>2422</v>
          </cell>
          <cell r="B1115" t="str">
            <v>242204501</v>
          </cell>
          <cell r="C1115" t="str">
            <v>421</v>
          </cell>
          <cell r="D1115" t="str">
            <v>2422045</v>
          </cell>
          <cell r="E1115" t="str">
            <v>2420</v>
          </cell>
          <cell r="F1115" t="str">
            <v>24</v>
          </cell>
          <cell r="G1115">
            <v>524.52810735000003</v>
          </cell>
          <cell r="H1115">
            <v>536.46403792000001</v>
          </cell>
          <cell r="I1115">
            <v>530.24108190000004</v>
          </cell>
          <cell r="J1115">
            <v>47.939262470000003</v>
          </cell>
          <cell r="K1115">
            <v>27.35109718</v>
          </cell>
          <cell r="L1115">
            <v>8.0391573899999997</v>
          </cell>
          <cell r="M1115">
            <v>9.6240381700000004</v>
          </cell>
          <cell r="N1115">
            <v>21.128239019999999</v>
          </cell>
          <cell r="O1115">
            <v>47.851999999999997</v>
          </cell>
          <cell r="P1115">
            <v>9.8775028599999999</v>
          </cell>
          <cell r="Q1115">
            <v>59.9</v>
          </cell>
          <cell r="R1115">
            <v>38.058348590000001</v>
          </cell>
          <cell r="S1115">
            <v>19.3</v>
          </cell>
          <cell r="T1115">
            <v>9.7816588400000004</v>
          </cell>
          <cell r="U1115">
            <v>9.4854689800000003</v>
          </cell>
          <cell r="V1115">
            <v>8.7677962600000008</v>
          </cell>
          <cell r="W1115">
            <v>53.6</v>
          </cell>
          <cell r="X1115">
            <v>86.3</v>
          </cell>
          <cell r="Y1115">
            <v>33.9</v>
          </cell>
          <cell r="Z1115">
            <v>44.9</v>
          </cell>
          <cell r="AA1115">
            <v>29</v>
          </cell>
          <cell r="AB1115">
            <v>9.5699011499999997</v>
          </cell>
          <cell r="AC1115">
            <v>0.65603261000000002</v>
          </cell>
          <cell r="AD1115">
            <v>270.22000000000003</v>
          </cell>
          <cell r="AE1115">
            <v>65.585390399999994</v>
          </cell>
          <cell r="AF1115">
            <v>69.319013269999999</v>
          </cell>
          <cell r="AG1115">
            <v>0.27933814000464735</v>
          </cell>
          <cell r="AH1115">
            <v>4.5999999999999996</v>
          </cell>
          <cell r="AI1115">
            <v>51340</v>
          </cell>
          <cell r="AJ1115">
            <v>11.5</v>
          </cell>
        </row>
        <row r="1116">
          <cell r="A1116" t="str">
            <v>2422</v>
          </cell>
          <cell r="B1116" t="str">
            <v>242290201</v>
          </cell>
          <cell r="D1116" t="str">
            <v>2422902</v>
          </cell>
          <cell r="E1116" t="str">
            <v>2420</v>
          </cell>
          <cell r="F1116" t="str">
            <v>24</v>
          </cell>
          <cell r="G1116">
            <v>524.52810735000003</v>
          </cell>
          <cell r="H1116">
            <v>536.46403792000001</v>
          </cell>
          <cell r="I1116">
            <v>530.24108190000004</v>
          </cell>
          <cell r="J1116">
            <v>47.939262470000003</v>
          </cell>
          <cell r="K1116">
            <v>27.35109718</v>
          </cell>
          <cell r="L1116">
            <v>10.976782030000001</v>
          </cell>
          <cell r="M1116">
            <v>11.319971580000001</v>
          </cell>
          <cell r="N1116">
            <v>21.128239019999999</v>
          </cell>
          <cell r="O1116">
            <v>50.307000000000002</v>
          </cell>
          <cell r="P1116">
            <v>11.23175548</v>
          </cell>
          <cell r="Q1116">
            <v>59.9</v>
          </cell>
          <cell r="R1116">
            <v>34.03003519</v>
          </cell>
          <cell r="S1116">
            <v>19.3</v>
          </cell>
          <cell r="T1116">
            <v>11.32357929</v>
          </cell>
          <cell r="U1116">
            <v>10.953312179999999</v>
          </cell>
          <cell r="V1116">
            <v>11.089805419999999</v>
          </cell>
          <cell r="W1116">
            <v>53.6</v>
          </cell>
          <cell r="X1116">
            <v>86.3</v>
          </cell>
          <cell r="Y1116">
            <v>33.9</v>
          </cell>
          <cell r="Z1116">
            <v>44.9</v>
          </cell>
          <cell r="AA1116">
            <v>29</v>
          </cell>
          <cell r="AB1116">
            <v>11.314035410000001</v>
          </cell>
          <cell r="AC1116">
            <v>0</v>
          </cell>
          <cell r="AD1116">
            <v>270.22000000000003</v>
          </cell>
          <cell r="AE1116">
            <v>65.585390399999994</v>
          </cell>
          <cell r="AF1116">
            <v>69.313601520000006</v>
          </cell>
          <cell r="AG1116">
            <v>0.30035508427041469</v>
          </cell>
          <cell r="AH1116">
            <v>4.5999999999999996</v>
          </cell>
          <cell r="AI1116">
            <v>51340</v>
          </cell>
          <cell r="AJ1116">
            <v>11.5</v>
          </cell>
        </row>
        <row r="1117">
          <cell r="A1117" t="str">
            <v>2423</v>
          </cell>
          <cell r="B1117" t="str">
            <v>242301501</v>
          </cell>
          <cell r="C1117" t="str">
            <v>421</v>
          </cell>
          <cell r="D1117" t="str">
            <v>2423015</v>
          </cell>
          <cell r="E1117" t="str">
            <v>2420</v>
          </cell>
          <cell r="F1117" t="str">
            <v>24</v>
          </cell>
          <cell r="G1117">
            <v>524.52810735000003</v>
          </cell>
          <cell r="H1117">
            <v>536.46403792000001</v>
          </cell>
          <cell r="I1117">
            <v>530.24108190000004</v>
          </cell>
          <cell r="J1117">
            <v>47.939262470000003</v>
          </cell>
          <cell r="K1117">
            <v>27.35109718</v>
          </cell>
          <cell r="L1117">
            <v>7.1308988299999996</v>
          </cell>
          <cell r="M1117">
            <v>7.1308988299999996</v>
          </cell>
          <cell r="N1117">
            <v>21.128239019999999</v>
          </cell>
          <cell r="O1117">
            <v>47.851999999999997</v>
          </cell>
          <cell r="P1117">
            <v>7.8240460100000009</v>
          </cell>
          <cell r="Q1117">
            <v>59.9</v>
          </cell>
          <cell r="R1117">
            <v>38.058348590000001</v>
          </cell>
          <cell r="S1117">
            <v>19.3</v>
          </cell>
          <cell r="T1117">
            <v>7.1308988299999996</v>
          </cell>
          <cell r="U1117">
            <v>7.1308988299999996</v>
          </cell>
          <cell r="V1117">
            <v>7.1308988299999996</v>
          </cell>
          <cell r="W1117">
            <v>53.6</v>
          </cell>
          <cell r="X1117">
            <v>86.3</v>
          </cell>
          <cell r="Y1117">
            <v>33.9</v>
          </cell>
          <cell r="Z1117">
            <v>44.9</v>
          </cell>
          <cell r="AA1117">
            <v>29</v>
          </cell>
          <cell r="AB1117">
            <v>7.1308988299999996</v>
          </cell>
          <cell r="AC1117">
            <v>1</v>
          </cell>
          <cell r="AD1117">
            <v>270.22000000000003</v>
          </cell>
          <cell r="AE1117">
            <v>65.585390399999994</v>
          </cell>
          <cell r="AF1117">
            <v>63.037400000000005</v>
          </cell>
          <cell r="AG1117">
            <v>0.29742695540039399</v>
          </cell>
          <cell r="AH1117">
            <v>4.5999999999999996</v>
          </cell>
          <cell r="AI1117">
            <v>51340</v>
          </cell>
          <cell r="AJ1117">
            <v>11.5</v>
          </cell>
        </row>
        <row r="1118">
          <cell r="A1118" t="str">
            <v>2423</v>
          </cell>
          <cell r="B1118" t="str">
            <v>242302701</v>
          </cell>
          <cell r="C1118" t="str">
            <v>421</v>
          </cell>
          <cell r="D1118" t="str">
            <v>2423027</v>
          </cell>
          <cell r="E1118" t="str">
            <v>2420</v>
          </cell>
          <cell r="F1118" t="str">
            <v>24</v>
          </cell>
          <cell r="G1118">
            <v>524.52810735000003</v>
          </cell>
          <cell r="H1118">
            <v>536.46403792000001</v>
          </cell>
          <cell r="I1118">
            <v>530.24108190000004</v>
          </cell>
          <cell r="J1118">
            <v>47.939262470000003</v>
          </cell>
          <cell r="K1118">
            <v>27.35109718</v>
          </cell>
          <cell r="L1118">
            <v>7.2619270900000004</v>
          </cell>
          <cell r="M1118">
            <v>8.2900416200000002</v>
          </cell>
          <cell r="N1118">
            <v>21.128239019999999</v>
          </cell>
          <cell r="O1118">
            <v>47.851999999999997</v>
          </cell>
          <cell r="P1118">
            <v>8.9944206700000002</v>
          </cell>
          <cell r="Q1118">
            <v>59.9</v>
          </cell>
          <cell r="R1118">
            <v>38.058348590000001</v>
          </cell>
          <cell r="S1118">
            <v>19.3</v>
          </cell>
          <cell r="T1118">
            <v>9.0055277799999995</v>
          </cell>
          <cell r="U1118">
            <v>7.5352967000000008</v>
          </cell>
          <cell r="V1118">
            <v>7.2841348100000003</v>
          </cell>
          <cell r="W1118">
            <v>53.6</v>
          </cell>
          <cell r="X1118">
            <v>86.3</v>
          </cell>
          <cell r="Y1118">
            <v>33.9</v>
          </cell>
          <cell r="Z1118">
            <v>44.9</v>
          </cell>
          <cell r="AA1118">
            <v>29</v>
          </cell>
          <cell r="AB1118">
            <v>7.5342283300000004</v>
          </cell>
          <cell r="AC1118">
            <v>0.95652497999999997</v>
          </cell>
          <cell r="AD1118">
            <v>270.22000000000003</v>
          </cell>
          <cell r="AE1118">
            <v>65.585390399999994</v>
          </cell>
          <cell r="AF1118">
            <v>60.263797269999998</v>
          </cell>
          <cell r="AG1118">
            <v>0.36985033150317503</v>
          </cell>
          <cell r="AH1118">
            <v>4.5999999999999996</v>
          </cell>
          <cell r="AI1118">
            <v>51340</v>
          </cell>
          <cell r="AJ1118">
            <v>11.5</v>
          </cell>
        </row>
        <row r="1119">
          <cell r="A1119" t="str">
            <v>2423</v>
          </cell>
          <cell r="B1119" t="str">
            <v>242302702</v>
          </cell>
          <cell r="C1119" t="str">
            <v>421</v>
          </cell>
          <cell r="D1119" t="str">
            <v>2423027</v>
          </cell>
          <cell r="E1119" t="str">
            <v>2420</v>
          </cell>
          <cell r="F1119" t="str">
            <v>24</v>
          </cell>
          <cell r="G1119">
            <v>524.52810735000003</v>
          </cell>
          <cell r="H1119">
            <v>536.46403792000001</v>
          </cell>
          <cell r="I1119">
            <v>530.24108190000004</v>
          </cell>
          <cell r="J1119">
            <v>47.939262470000003</v>
          </cell>
          <cell r="K1119">
            <v>27.35109718</v>
          </cell>
          <cell r="L1119">
            <v>7.1308988299999996</v>
          </cell>
          <cell r="M1119">
            <v>8.0378662300000006</v>
          </cell>
          <cell r="N1119">
            <v>21.128239019999999</v>
          </cell>
          <cell r="O1119">
            <v>47.851999999999997</v>
          </cell>
          <cell r="P1119">
            <v>7.8363697599999993</v>
          </cell>
          <cell r="Q1119">
            <v>59.9</v>
          </cell>
          <cell r="R1119">
            <v>38.058348590000001</v>
          </cell>
          <cell r="S1119">
            <v>19.3</v>
          </cell>
          <cell r="T1119">
            <v>8.2268408900000001</v>
          </cell>
          <cell r="U1119">
            <v>7.2167094900000013</v>
          </cell>
          <cell r="V1119">
            <v>7.41276402</v>
          </cell>
          <cell r="W1119">
            <v>53.6</v>
          </cell>
          <cell r="X1119">
            <v>86.3</v>
          </cell>
          <cell r="Y1119">
            <v>33.9</v>
          </cell>
          <cell r="Z1119">
            <v>44.9</v>
          </cell>
          <cell r="AA1119">
            <v>29</v>
          </cell>
          <cell r="AB1119">
            <v>7.3714893000000004</v>
          </cell>
          <cell r="AC1119">
            <v>1</v>
          </cell>
          <cell r="AD1119">
            <v>270.22000000000003</v>
          </cell>
          <cell r="AE1119">
            <v>65.585390399999994</v>
          </cell>
          <cell r="AF1119">
            <v>71.796311759999995</v>
          </cell>
          <cell r="AG1119">
            <v>0.24083355032199899</v>
          </cell>
          <cell r="AH1119">
            <v>4.5999999999999996</v>
          </cell>
          <cell r="AI1119">
            <v>51340</v>
          </cell>
          <cell r="AJ1119">
            <v>11.5</v>
          </cell>
        </row>
        <row r="1120">
          <cell r="A1120" t="str">
            <v>2423</v>
          </cell>
          <cell r="B1120" t="str">
            <v>242302703</v>
          </cell>
          <cell r="C1120" t="str">
            <v>421</v>
          </cell>
          <cell r="D1120" t="str">
            <v>2423027</v>
          </cell>
          <cell r="E1120" t="str">
            <v>2420</v>
          </cell>
          <cell r="F1120" t="str">
            <v>24</v>
          </cell>
          <cell r="G1120">
            <v>524.52810735000003</v>
          </cell>
          <cell r="H1120">
            <v>536.46403792000001</v>
          </cell>
          <cell r="I1120">
            <v>530.24108190000004</v>
          </cell>
          <cell r="J1120">
            <v>47.939262470000003</v>
          </cell>
          <cell r="K1120">
            <v>27.35109718</v>
          </cell>
          <cell r="L1120">
            <v>7.1959372300000002</v>
          </cell>
          <cell r="M1120">
            <v>7.9745328400000002</v>
          </cell>
          <cell r="N1120">
            <v>21.128239019999999</v>
          </cell>
          <cell r="O1120">
            <v>47.851999999999997</v>
          </cell>
          <cell r="P1120">
            <v>8.5293193699999996</v>
          </cell>
          <cell r="Q1120">
            <v>59.9</v>
          </cell>
          <cell r="R1120">
            <v>38.058348590000001</v>
          </cell>
          <cell r="S1120">
            <v>19.3</v>
          </cell>
          <cell r="T1120">
            <v>7.8489337300000006</v>
          </cell>
          <cell r="U1120">
            <v>7.4109518800000007</v>
          </cell>
          <cell r="V1120">
            <v>7.4079243200000011</v>
          </cell>
          <cell r="W1120">
            <v>53.6</v>
          </cell>
          <cell r="X1120">
            <v>86.3</v>
          </cell>
          <cell r="Y1120">
            <v>33.9</v>
          </cell>
          <cell r="Z1120">
            <v>44.9</v>
          </cell>
          <cell r="AA1120">
            <v>29</v>
          </cell>
          <cell r="AB1120">
            <v>7.7106533200000005</v>
          </cell>
          <cell r="AC1120">
            <v>0.95966468000000005</v>
          </cell>
          <cell r="AD1120">
            <v>270.22000000000003</v>
          </cell>
          <cell r="AE1120">
            <v>65.585390399999994</v>
          </cell>
          <cell r="AF1120">
            <v>65.178480899999997</v>
          </cell>
          <cell r="AG1120">
            <v>0.3063361214160944</v>
          </cell>
          <cell r="AH1120">
            <v>4.5999999999999996</v>
          </cell>
          <cell r="AI1120">
            <v>51340</v>
          </cell>
          <cell r="AJ1120">
            <v>11.5</v>
          </cell>
        </row>
        <row r="1121">
          <cell r="A1121" t="str">
            <v>2423</v>
          </cell>
          <cell r="B1121" t="str">
            <v>242302704</v>
          </cell>
          <cell r="C1121" t="str">
            <v>421</v>
          </cell>
          <cell r="D1121" t="str">
            <v>2423027</v>
          </cell>
          <cell r="E1121" t="str">
            <v>2420</v>
          </cell>
          <cell r="F1121" t="str">
            <v>24</v>
          </cell>
          <cell r="G1121">
            <v>524.52810735000003</v>
          </cell>
          <cell r="H1121">
            <v>536.46403792000001</v>
          </cell>
          <cell r="I1121">
            <v>530.24108190000004</v>
          </cell>
          <cell r="J1121">
            <v>47.939262470000003</v>
          </cell>
          <cell r="K1121">
            <v>27.35109718</v>
          </cell>
          <cell r="L1121">
            <v>7.5812098300000006</v>
          </cell>
          <cell r="M1121">
            <v>7.9094894900000003</v>
          </cell>
          <cell r="N1121">
            <v>21.128239019999999</v>
          </cell>
          <cell r="O1121">
            <v>47.851999999999997</v>
          </cell>
          <cell r="P1121">
            <v>9.5101486200000007</v>
          </cell>
          <cell r="Q1121">
            <v>59.9</v>
          </cell>
          <cell r="R1121">
            <v>38.058348590000001</v>
          </cell>
          <cell r="S1121">
            <v>19.3</v>
          </cell>
          <cell r="T1121">
            <v>8.8877907599999997</v>
          </cell>
          <cell r="U1121">
            <v>7.7693786100000013</v>
          </cell>
          <cell r="V1121">
            <v>7.8539930900000003</v>
          </cell>
          <cell r="W1121">
            <v>53.6</v>
          </cell>
          <cell r="X1121">
            <v>86.3</v>
          </cell>
          <cell r="Y1121">
            <v>33.9</v>
          </cell>
          <cell r="Z1121">
            <v>44.9</v>
          </cell>
          <cell r="AA1121">
            <v>29</v>
          </cell>
          <cell r="AB1121">
            <v>8.7730749499999998</v>
          </cell>
          <cell r="AC1121">
            <v>0.95391851999999999</v>
          </cell>
          <cell r="AD1121">
            <v>270.22000000000003</v>
          </cell>
          <cell r="AE1121">
            <v>65.585390399999994</v>
          </cell>
          <cell r="AF1121">
            <v>65.228446000000005</v>
          </cell>
          <cell r="AG1121">
            <v>0.32783058040153501</v>
          </cell>
          <cell r="AH1121">
            <v>4.5999999999999996</v>
          </cell>
          <cell r="AI1121">
            <v>51340</v>
          </cell>
          <cell r="AJ1121">
            <v>11.5</v>
          </cell>
        </row>
        <row r="1122">
          <cell r="A1122" t="str">
            <v>2423</v>
          </cell>
          <cell r="B1122" t="str">
            <v>242302705</v>
          </cell>
          <cell r="C1122" t="str">
            <v>421</v>
          </cell>
          <cell r="D1122" t="str">
            <v>2423027</v>
          </cell>
          <cell r="E1122" t="str">
            <v>2420</v>
          </cell>
          <cell r="F1122" t="str">
            <v>24</v>
          </cell>
          <cell r="G1122">
            <v>524.52810735000003</v>
          </cell>
          <cell r="H1122">
            <v>536.46403792000001</v>
          </cell>
          <cell r="I1122">
            <v>530.24108190000004</v>
          </cell>
          <cell r="J1122">
            <v>47.939262470000003</v>
          </cell>
          <cell r="K1122">
            <v>27.35109718</v>
          </cell>
          <cell r="L1122">
            <v>7.1324975499999992</v>
          </cell>
          <cell r="M1122">
            <v>7.2420823600000004</v>
          </cell>
          <cell r="N1122">
            <v>21.128239019999999</v>
          </cell>
          <cell r="O1122">
            <v>47.851999999999997</v>
          </cell>
          <cell r="P1122">
            <v>8.8441921299999997</v>
          </cell>
          <cell r="Q1122">
            <v>59.9</v>
          </cell>
          <cell r="R1122">
            <v>38.058348590000001</v>
          </cell>
          <cell r="S1122">
            <v>19.3</v>
          </cell>
          <cell r="T1122">
            <v>7.40062058</v>
          </cell>
          <cell r="U1122">
            <v>7.1708884800000003</v>
          </cell>
          <cell r="V1122">
            <v>7.1891677400000003</v>
          </cell>
          <cell r="W1122">
            <v>53.6</v>
          </cell>
          <cell r="X1122">
            <v>86.3</v>
          </cell>
          <cell r="Y1122">
            <v>33.9</v>
          </cell>
          <cell r="Z1122">
            <v>44.9</v>
          </cell>
          <cell r="AA1122">
            <v>29</v>
          </cell>
          <cell r="AB1122">
            <v>7.2710085399999995</v>
          </cell>
          <cell r="AC1122">
            <v>1</v>
          </cell>
          <cell r="AD1122">
            <v>270.22000000000003</v>
          </cell>
          <cell r="AE1122">
            <v>65.585390399999994</v>
          </cell>
          <cell r="AF1122">
            <v>64.013099999999994</v>
          </cell>
          <cell r="AG1122">
            <v>0.30858062258607288</v>
          </cell>
          <cell r="AH1122">
            <v>4.5999999999999996</v>
          </cell>
          <cell r="AI1122">
            <v>51340</v>
          </cell>
          <cell r="AJ1122">
            <v>11.5</v>
          </cell>
        </row>
        <row r="1123">
          <cell r="A1123" t="str">
            <v>2423</v>
          </cell>
          <cell r="B1123" t="str">
            <v>242302706</v>
          </cell>
          <cell r="C1123" t="str">
            <v>421</v>
          </cell>
          <cell r="D1123" t="str">
            <v>2423027</v>
          </cell>
          <cell r="E1123" t="str">
            <v>2420</v>
          </cell>
          <cell r="F1123" t="str">
            <v>24</v>
          </cell>
          <cell r="G1123">
            <v>524.52810735000003</v>
          </cell>
          <cell r="H1123">
            <v>536.46403792000001</v>
          </cell>
          <cell r="I1123">
            <v>530.24108190000004</v>
          </cell>
          <cell r="J1123">
            <v>47.939262470000003</v>
          </cell>
          <cell r="K1123">
            <v>27.35109718</v>
          </cell>
          <cell r="L1123">
            <v>7.1724245800000004</v>
          </cell>
          <cell r="M1123">
            <v>7.4389715899999995</v>
          </cell>
          <cell r="N1123">
            <v>21.128239019999999</v>
          </cell>
          <cell r="O1123">
            <v>47.851999999999997</v>
          </cell>
          <cell r="P1123">
            <v>8.0777575600000002</v>
          </cell>
          <cell r="Q1123">
            <v>59.9</v>
          </cell>
          <cell r="R1123">
            <v>38.058348590000001</v>
          </cell>
          <cell r="S1123">
            <v>19.3</v>
          </cell>
          <cell r="T1123">
            <v>7.97625194</v>
          </cell>
          <cell r="U1123">
            <v>7.1876571599999988</v>
          </cell>
          <cell r="V1123">
            <v>7.2167094900000013</v>
          </cell>
          <cell r="W1123">
            <v>53.6</v>
          </cell>
          <cell r="X1123">
            <v>86.3</v>
          </cell>
          <cell r="Y1123">
            <v>33.9</v>
          </cell>
          <cell r="Z1123">
            <v>44.9</v>
          </cell>
          <cell r="AA1123">
            <v>29</v>
          </cell>
          <cell r="AB1123">
            <v>7.2456550699999998</v>
          </cell>
          <cell r="AC1123">
            <v>0.91676506000000002</v>
          </cell>
          <cell r="AD1123">
            <v>270.22000000000003</v>
          </cell>
          <cell r="AE1123">
            <v>65.585390399999994</v>
          </cell>
          <cell r="AF1123">
            <v>62.707890480000003</v>
          </cell>
          <cell r="AG1123">
            <v>0.34161010849517848</v>
          </cell>
          <cell r="AH1123">
            <v>4.5999999999999996</v>
          </cell>
          <cell r="AI1123">
            <v>51340</v>
          </cell>
          <cell r="AJ1123">
            <v>11.5</v>
          </cell>
        </row>
        <row r="1124">
          <cell r="A1124" t="str">
            <v>2423</v>
          </cell>
          <cell r="B1124" t="str">
            <v>242302707</v>
          </cell>
          <cell r="C1124" t="str">
            <v>421</v>
          </cell>
          <cell r="D1124" t="str">
            <v>2423027</v>
          </cell>
          <cell r="E1124" t="str">
            <v>2420</v>
          </cell>
          <cell r="F1124" t="str">
            <v>24</v>
          </cell>
          <cell r="G1124">
            <v>524.52810735000003</v>
          </cell>
          <cell r="H1124">
            <v>536.46403792000001</v>
          </cell>
          <cell r="I1124">
            <v>530.24108190000004</v>
          </cell>
          <cell r="J1124">
            <v>47.939262470000003</v>
          </cell>
          <cell r="K1124">
            <v>27.35109718</v>
          </cell>
          <cell r="L1124">
            <v>7.1332959499999999</v>
          </cell>
          <cell r="M1124">
            <v>8.4512670399999994</v>
          </cell>
          <cell r="N1124">
            <v>21.128239019999999</v>
          </cell>
          <cell r="O1124">
            <v>47.851999999999997</v>
          </cell>
          <cell r="P1124">
            <v>9.0680853199999998</v>
          </cell>
          <cell r="Q1124">
            <v>59.9</v>
          </cell>
          <cell r="R1124">
            <v>38.058348590000001</v>
          </cell>
          <cell r="S1124">
            <v>19.3</v>
          </cell>
          <cell r="T1124">
            <v>8.6314143399999992</v>
          </cell>
          <cell r="U1124">
            <v>7.3058600299999998</v>
          </cell>
          <cell r="V1124">
            <v>7.515344569999999</v>
          </cell>
          <cell r="W1124">
            <v>53.6</v>
          </cell>
          <cell r="X1124">
            <v>86.3</v>
          </cell>
          <cell r="Y1124">
            <v>33.9</v>
          </cell>
          <cell r="Z1124">
            <v>44.9</v>
          </cell>
          <cell r="AA1124">
            <v>29</v>
          </cell>
          <cell r="AB1124">
            <v>7.18992217</v>
          </cell>
          <cell r="AC1124">
            <v>1</v>
          </cell>
          <cell r="AD1124">
            <v>270.22000000000003</v>
          </cell>
          <cell r="AE1124">
            <v>65.585390399999994</v>
          </cell>
          <cell r="AF1124">
            <v>65.138824189999994</v>
          </cell>
          <cell r="AG1124">
            <v>0.31027117138603921</v>
          </cell>
          <cell r="AH1124">
            <v>4.5999999999999996</v>
          </cell>
          <cell r="AI1124">
            <v>51340</v>
          </cell>
          <cell r="AJ1124">
            <v>11.5</v>
          </cell>
        </row>
        <row r="1125">
          <cell r="A1125" t="str">
            <v>2423</v>
          </cell>
          <cell r="B1125" t="str">
            <v>242302708</v>
          </cell>
          <cell r="C1125" t="str">
            <v>421</v>
          </cell>
          <cell r="D1125" t="str">
            <v>2423027</v>
          </cell>
          <cell r="E1125" t="str">
            <v>2420</v>
          </cell>
          <cell r="F1125" t="str">
            <v>24</v>
          </cell>
          <cell r="G1125">
            <v>524.52810735000003</v>
          </cell>
          <cell r="H1125">
            <v>536.46403792000001</v>
          </cell>
          <cell r="I1125">
            <v>530.24108190000004</v>
          </cell>
          <cell r="J1125">
            <v>47.939262470000003</v>
          </cell>
          <cell r="K1125">
            <v>27.35109718</v>
          </cell>
          <cell r="L1125">
            <v>7.1838707199999998</v>
          </cell>
          <cell r="M1125">
            <v>7.6634076599999998</v>
          </cell>
          <cell r="N1125">
            <v>21.128239019999999</v>
          </cell>
          <cell r="O1125">
            <v>47.851999999999997</v>
          </cell>
          <cell r="P1125">
            <v>7.8800482000000001</v>
          </cell>
          <cell r="Q1125">
            <v>59.9</v>
          </cell>
          <cell r="R1125">
            <v>38.058348590000001</v>
          </cell>
          <cell r="S1125">
            <v>19.3</v>
          </cell>
          <cell r="T1125">
            <v>7.79852305</v>
          </cell>
          <cell r="U1125">
            <v>7.2916562100000011</v>
          </cell>
          <cell r="V1125">
            <v>7.3926475199999997</v>
          </cell>
          <cell r="W1125">
            <v>53.6</v>
          </cell>
          <cell r="X1125">
            <v>86.3</v>
          </cell>
          <cell r="Y1125">
            <v>33.9</v>
          </cell>
          <cell r="Z1125">
            <v>44.9</v>
          </cell>
          <cell r="AA1125">
            <v>29</v>
          </cell>
          <cell r="AB1125">
            <v>7.2392149700000008</v>
          </cell>
          <cell r="AC1125">
            <v>1</v>
          </cell>
          <cell r="AD1125">
            <v>270.22000000000003</v>
          </cell>
          <cell r="AE1125">
            <v>65.585390399999994</v>
          </cell>
          <cell r="AF1125">
            <v>71.731218600000005</v>
          </cell>
          <cell r="AG1125">
            <v>0.27022532432618412</v>
          </cell>
          <cell r="AH1125">
            <v>4.5999999999999996</v>
          </cell>
          <cell r="AI1125">
            <v>51340</v>
          </cell>
          <cell r="AJ1125">
            <v>11.5</v>
          </cell>
        </row>
        <row r="1126">
          <cell r="A1126" t="str">
            <v>2423</v>
          </cell>
          <cell r="B1126" t="str">
            <v>242302709</v>
          </cell>
          <cell r="C1126" t="str">
            <v>421</v>
          </cell>
          <cell r="D1126" t="str">
            <v>2423027</v>
          </cell>
          <cell r="E1126" t="str">
            <v>2420</v>
          </cell>
          <cell r="F1126" t="str">
            <v>24</v>
          </cell>
          <cell r="G1126">
            <v>524.52810735000003</v>
          </cell>
          <cell r="H1126">
            <v>536.46403792000001</v>
          </cell>
          <cell r="I1126">
            <v>530.24108190000004</v>
          </cell>
          <cell r="J1126">
            <v>47.939262470000003</v>
          </cell>
          <cell r="K1126">
            <v>27.35109718</v>
          </cell>
          <cell r="L1126">
            <v>7.1308988299999996</v>
          </cell>
          <cell r="M1126">
            <v>7.1404530399999997</v>
          </cell>
          <cell r="N1126">
            <v>21.128239019999999</v>
          </cell>
          <cell r="O1126">
            <v>47.851999999999997</v>
          </cell>
          <cell r="P1126">
            <v>7.8264431400000003</v>
          </cell>
          <cell r="Q1126">
            <v>59.9</v>
          </cell>
          <cell r="R1126">
            <v>38.058348590000001</v>
          </cell>
          <cell r="S1126">
            <v>19.3</v>
          </cell>
          <cell r="T1126">
            <v>7.4454175600000001</v>
          </cell>
          <cell r="U1126">
            <v>7.1451961300000004</v>
          </cell>
          <cell r="V1126">
            <v>7.1324975499999992</v>
          </cell>
          <cell r="W1126">
            <v>53.6</v>
          </cell>
          <cell r="X1126">
            <v>86.3</v>
          </cell>
          <cell r="Y1126">
            <v>33.9</v>
          </cell>
          <cell r="Z1126">
            <v>44.9</v>
          </cell>
          <cell r="AA1126">
            <v>29</v>
          </cell>
          <cell r="AB1126">
            <v>7.1308988299999996</v>
          </cell>
          <cell r="AC1126">
            <v>1</v>
          </cell>
          <cell r="AD1126">
            <v>270.22000000000003</v>
          </cell>
          <cell r="AE1126">
            <v>65.585390399999994</v>
          </cell>
          <cell r="AF1126">
            <v>71.3358238</v>
          </cell>
          <cell r="AG1126">
            <v>0.27587707558683994</v>
          </cell>
          <cell r="AH1126">
            <v>4.5999999999999996</v>
          </cell>
          <cell r="AI1126">
            <v>51340</v>
          </cell>
          <cell r="AJ1126">
            <v>11.5</v>
          </cell>
        </row>
        <row r="1127">
          <cell r="A1127" t="str">
            <v>2423</v>
          </cell>
          <cell r="B1127" t="str">
            <v>242302710</v>
          </cell>
          <cell r="C1127" t="str">
            <v>421</v>
          </cell>
          <cell r="D1127" t="str">
            <v>2423027</v>
          </cell>
          <cell r="E1127" t="str">
            <v>2420</v>
          </cell>
          <cell r="F1127" t="str">
            <v>24</v>
          </cell>
          <cell r="G1127">
            <v>524.52810735000003</v>
          </cell>
          <cell r="H1127">
            <v>536.46403792000001</v>
          </cell>
          <cell r="I1127">
            <v>530.24108190000004</v>
          </cell>
          <cell r="J1127">
            <v>47.939262470000003</v>
          </cell>
          <cell r="K1127">
            <v>27.35109718</v>
          </cell>
          <cell r="L1127">
            <v>7.4770384699999992</v>
          </cell>
          <cell r="M1127">
            <v>8.7607666200000001</v>
          </cell>
          <cell r="N1127">
            <v>21.128239019999999</v>
          </cell>
          <cell r="O1127">
            <v>47.851999999999997</v>
          </cell>
          <cell r="P1127">
            <v>9.3185667799999994</v>
          </cell>
          <cell r="Q1127">
            <v>59.9</v>
          </cell>
          <cell r="R1127">
            <v>38.058348590000001</v>
          </cell>
          <cell r="S1127">
            <v>19.3</v>
          </cell>
          <cell r="T1127">
            <v>7.9861648599999997</v>
          </cell>
          <cell r="U1127">
            <v>7.8022093200000002</v>
          </cell>
          <cell r="V1127">
            <v>8.1791997999999992</v>
          </cell>
          <cell r="W1127">
            <v>53.6</v>
          </cell>
          <cell r="X1127">
            <v>86.3</v>
          </cell>
          <cell r="Y1127">
            <v>33.9</v>
          </cell>
          <cell r="Z1127">
            <v>44.9</v>
          </cell>
          <cell r="AA1127">
            <v>29</v>
          </cell>
          <cell r="AB1127">
            <v>7.94732503</v>
          </cell>
          <cell r="AC1127">
            <v>0.98731614000000012</v>
          </cell>
          <cell r="AD1127">
            <v>270.22000000000003</v>
          </cell>
          <cell r="AE1127">
            <v>65.585390399999994</v>
          </cell>
          <cell r="AF1127">
            <v>64.053797259999996</v>
          </cell>
          <cell r="AG1127">
            <v>0.30541868898423113</v>
          </cell>
          <cell r="AH1127">
            <v>4.5999999999999996</v>
          </cell>
          <cell r="AI1127">
            <v>51340</v>
          </cell>
          <cell r="AJ1127">
            <v>11.5</v>
          </cell>
        </row>
        <row r="1128">
          <cell r="A1128" t="str">
            <v>2423</v>
          </cell>
          <cell r="B1128" t="str">
            <v>242302711</v>
          </cell>
          <cell r="C1128" t="str">
            <v>421</v>
          </cell>
          <cell r="D1128" t="str">
            <v>2423027</v>
          </cell>
          <cell r="E1128" t="str">
            <v>2420</v>
          </cell>
          <cell r="F1128" t="str">
            <v>24</v>
          </cell>
          <cell r="G1128">
            <v>524.52810735000003</v>
          </cell>
          <cell r="H1128">
            <v>536.46403792000001</v>
          </cell>
          <cell r="I1128">
            <v>530.24108190000004</v>
          </cell>
          <cell r="J1128">
            <v>47.939262470000003</v>
          </cell>
          <cell r="K1128">
            <v>27.35109718</v>
          </cell>
          <cell r="L1128">
            <v>7.2591161299999998</v>
          </cell>
          <cell r="M1128">
            <v>7.17011954</v>
          </cell>
          <cell r="N1128">
            <v>21.128239019999999</v>
          </cell>
          <cell r="O1128">
            <v>47.851999999999997</v>
          </cell>
          <cell r="P1128">
            <v>7.8240460100000009</v>
          </cell>
          <cell r="Q1128">
            <v>59.9</v>
          </cell>
          <cell r="R1128">
            <v>38.058348590000001</v>
          </cell>
          <cell r="S1128">
            <v>19.3</v>
          </cell>
          <cell r="T1128">
            <v>7.6386798200000001</v>
          </cell>
          <cell r="U1128">
            <v>7.1308988299999996</v>
          </cell>
          <cell r="V1128">
            <v>7.199678350000001</v>
          </cell>
          <cell r="W1128">
            <v>53.6</v>
          </cell>
          <cell r="X1128">
            <v>86.3</v>
          </cell>
          <cell r="Y1128">
            <v>33.9</v>
          </cell>
          <cell r="Z1128">
            <v>44.9</v>
          </cell>
          <cell r="AA1128">
            <v>29</v>
          </cell>
          <cell r="AB1128">
            <v>7.4645098299999999</v>
          </cell>
          <cell r="AC1128">
            <v>1</v>
          </cell>
          <cell r="AD1128">
            <v>270.22000000000003</v>
          </cell>
          <cell r="AE1128">
            <v>65.585390399999994</v>
          </cell>
          <cell r="AF1128">
            <v>63.079456879999995</v>
          </cell>
          <cell r="AG1128">
            <v>0.29337830494915773</v>
          </cell>
          <cell r="AH1128">
            <v>4.5999999999999996</v>
          </cell>
          <cell r="AI1128">
            <v>51340</v>
          </cell>
          <cell r="AJ1128">
            <v>11.5</v>
          </cell>
        </row>
        <row r="1129">
          <cell r="A1129" t="str">
            <v>2423</v>
          </cell>
          <cell r="B1129" t="str">
            <v>242305701</v>
          </cell>
          <cell r="C1129" t="str">
            <v>421</v>
          </cell>
          <cell r="D1129" t="str">
            <v>2423057</v>
          </cell>
          <cell r="E1129" t="str">
            <v>2420</v>
          </cell>
          <cell r="F1129" t="str">
            <v>24</v>
          </cell>
          <cell r="G1129">
            <v>524.52810735000003</v>
          </cell>
          <cell r="H1129">
            <v>536.46403792000001</v>
          </cell>
          <cell r="I1129">
            <v>530.24108190000004</v>
          </cell>
          <cell r="J1129">
            <v>47.939262470000003</v>
          </cell>
          <cell r="K1129">
            <v>27.35109718</v>
          </cell>
          <cell r="L1129">
            <v>7.1747243100000002</v>
          </cell>
          <cell r="M1129">
            <v>8.5496603800000006</v>
          </cell>
          <cell r="N1129">
            <v>21.128239019999999</v>
          </cell>
          <cell r="O1129">
            <v>47.851999999999997</v>
          </cell>
          <cell r="P1129">
            <v>7.8240460100000009</v>
          </cell>
          <cell r="Q1129">
            <v>59.9</v>
          </cell>
          <cell r="R1129">
            <v>38.058348590000001</v>
          </cell>
          <cell r="S1129">
            <v>19.3</v>
          </cell>
          <cell r="T1129">
            <v>7.4079243200000011</v>
          </cell>
          <cell r="U1129">
            <v>7.17011954</v>
          </cell>
          <cell r="V1129">
            <v>7.3045159499999999</v>
          </cell>
          <cell r="W1129">
            <v>53.6</v>
          </cell>
          <cell r="X1129">
            <v>86.3</v>
          </cell>
          <cell r="Y1129">
            <v>33.9</v>
          </cell>
          <cell r="Z1129">
            <v>44.9</v>
          </cell>
          <cell r="AA1129">
            <v>29</v>
          </cell>
          <cell r="AB1129">
            <v>7.1308988299999996</v>
          </cell>
          <cell r="AC1129">
            <v>1</v>
          </cell>
          <cell r="AD1129">
            <v>270.22000000000003</v>
          </cell>
          <cell r="AE1129">
            <v>65.585390399999994</v>
          </cell>
          <cell r="AF1129">
            <v>64.090629179999993</v>
          </cell>
          <cell r="AG1129">
            <v>0.29391857972523988</v>
          </cell>
          <cell r="AH1129">
            <v>4.5999999999999996</v>
          </cell>
          <cell r="AI1129">
            <v>51340</v>
          </cell>
          <cell r="AJ1129">
            <v>11.5</v>
          </cell>
        </row>
        <row r="1130">
          <cell r="A1130" t="str">
            <v>2423</v>
          </cell>
          <cell r="B1130" t="str">
            <v>242307201</v>
          </cell>
          <cell r="C1130" t="str">
            <v>421</v>
          </cell>
          <cell r="D1130" t="str">
            <v>2423072</v>
          </cell>
          <cell r="E1130" t="str">
            <v>2420</v>
          </cell>
          <cell r="F1130" t="str">
            <v>24</v>
          </cell>
          <cell r="G1130">
            <v>524.52810735000003</v>
          </cell>
          <cell r="H1130">
            <v>536.46403792000001</v>
          </cell>
          <cell r="I1130">
            <v>530.24108190000004</v>
          </cell>
          <cell r="J1130">
            <v>47.939262470000003</v>
          </cell>
          <cell r="K1130">
            <v>27.35109718</v>
          </cell>
          <cell r="L1130">
            <v>7.5294064599999997</v>
          </cell>
          <cell r="M1130">
            <v>8.1368108600000006</v>
          </cell>
          <cell r="N1130">
            <v>21.128239019999999</v>
          </cell>
          <cell r="O1130">
            <v>47.851999999999997</v>
          </cell>
          <cell r="P1130">
            <v>8.3984096600000004</v>
          </cell>
          <cell r="Q1130">
            <v>59.9</v>
          </cell>
          <cell r="R1130">
            <v>38.058348590000001</v>
          </cell>
          <cell r="S1130">
            <v>19.3</v>
          </cell>
          <cell r="T1130">
            <v>8.2955485200000005</v>
          </cell>
          <cell r="U1130">
            <v>8.2422298900000008</v>
          </cell>
          <cell r="V1130">
            <v>7.8567067899999996</v>
          </cell>
          <cell r="W1130">
            <v>53.6</v>
          </cell>
          <cell r="X1130">
            <v>86.3</v>
          </cell>
          <cell r="Y1130">
            <v>33.9</v>
          </cell>
          <cell r="Z1130">
            <v>44.9</v>
          </cell>
          <cell r="AA1130">
            <v>29</v>
          </cell>
          <cell r="AB1130">
            <v>8.2982906300000003</v>
          </cell>
          <cell r="AC1130">
            <v>0.95005494999999995</v>
          </cell>
          <cell r="AD1130">
            <v>270.22000000000003</v>
          </cell>
          <cell r="AE1130">
            <v>65.585390399999994</v>
          </cell>
          <cell r="AF1130">
            <v>69.450306830000002</v>
          </cell>
          <cell r="AG1130">
            <v>0.26065673998261862</v>
          </cell>
          <cell r="AH1130">
            <v>4.5999999999999996</v>
          </cell>
          <cell r="AI1130">
            <v>51340</v>
          </cell>
          <cell r="AJ1130">
            <v>11.5</v>
          </cell>
        </row>
        <row r="1131">
          <cell r="A1131" t="str">
            <v>2425</v>
          </cell>
          <cell r="B1131" t="str">
            <v>242521301</v>
          </cell>
          <cell r="C1131" t="str">
            <v>421</v>
          </cell>
          <cell r="D1131" t="str">
            <v>2425213</v>
          </cell>
          <cell r="E1131" t="str">
            <v>2425</v>
          </cell>
          <cell r="F1131" t="str">
            <v>24</v>
          </cell>
          <cell r="G1131">
            <v>524.52810735000003</v>
          </cell>
          <cell r="H1131">
            <v>536.46403792000001</v>
          </cell>
          <cell r="I1131">
            <v>530.24108190000004</v>
          </cell>
          <cell r="J1131">
            <v>31.718061670000004</v>
          </cell>
          <cell r="K1131">
            <v>15.040286480000001</v>
          </cell>
          <cell r="L1131">
            <v>7.8046593</v>
          </cell>
          <cell r="M1131">
            <v>9.0208733500000005</v>
          </cell>
          <cell r="N1131">
            <v>22.72482767</v>
          </cell>
          <cell r="O1131">
            <v>47.851999999999997</v>
          </cell>
          <cell r="P1131">
            <v>8.6303432900000008</v>
          </cell>
          <cell r="Q1131">
            <v>67</v>
          </cell>
          <cell r="R1131">
            <v>38.058348590000001</v>
          </cell>
          <cell r="S1131">
            <v>18.7</v>
          </cell>
          <cell r="T1131">
            <v>8.6237130299999993</v>
          </cell>
          <cell r="U1131">
            <v>8.0016899800000001</v>
          </cell>
          <cell r="V1131">
            <v>8.1875774000000003</v>
          </cell>
          <cell r="W1131">
            <v>59.5</v>
          </cell>
          <cell r="X1131">
            <v>87.5</v>
          </cell>
          <cell r="Y1131">
            <v>41.1</v>
          </cell>
          <cell r="Z1131">
            <v>39.4</v>
          </cell>
          <cell r="AA1131">
            <v>30.9</v>
          </cell>
          <cell r="AB1131">
            <v>8.2990371799999991</v>
          </cell>
          <cell r="AC1131">
            <v>0.96834940999999986</v>
          </cell>
          <cell r="AD1131">
            <v>261.79000000000002</v>
          </cell>
          <cell r="AE1131">
            <v>60.007639380000001</v>
          </cell>
          <cell r="AF1131">
            <v>68.362799999999993</v>
          </cell>
          <cell r="AG1131">
            <v>0.32129885517874268</v>
          </cell>
          <cell r="AH1131">
            <v>4.9000000000000004</v>
          </cell>
          <cell r="AI1131">
            <v>49600</v>
          </cell>
          <cell r="AJ1131">
            <v>11.5</v>
          </cell>
        </row>
        <row r="1132">
          <cell r="A1132" t="str">
            <v>2425</v>
          </cell>
          <cell r="B1132" t="str">
            <v>242521302</v>
          </cell>
          <cell r="C1132" t="str">
            <v>421</v>
          </cell>
          <cell r="D1132" t="str">
            <v>2425213</v>
          </cell>
          <cell r="E1132" t="str">
            <v>2425</v>
          </cell>
          <cell r="F1132" t="str">
            <v>24</v>
          </cell>
          <cell r="G1132">
            <v>524.52810735000003</v>
          </cell>
          <cell r="H1132">
            <v>536.46403792000001</v>
          </cell>
          <cell r="I1132">
            <v>530.24108190000004</v>
          </cell>
          <cell r="J1132">
            <v>31.718061670000004</v>
          </cell>
          <cell r="K1132">
            <v>15.040286480000001</v>
          </cell>
          <cell r="L1132">
            <v>7.1316985099999997</v>
          </cell>
          <cell r="M1132">
            <v>8.8248249399999992</v>
          </cell>
          <cell r="N1132">
            <v>22.72482767</v>
          </cell>
          <cell r="O1132">
            <v>47.851999999999997</v>
          </cell>
          <cell r="P1132">
            <v>7.9620673100000001</v>
          </cell>
          <cell r="Q1132">
            <v>67</v>
          </cell>
          <cell r="R1132">
            <v>38.058348590000001</v>
          </cell>
          <cell r="S1132">
            <v>18.7</v>
          </cell>
          <cell r="T1132">
            <v>7.3145528299999993</v>
          </cell>
          <cell r="U1132">
            <v>7.1372784400000002</v>
          </cell>
          <cell r="V1132">
            <v>7.1608459100000008</v>
          </cell>
          <cell r="W1132">
            <v>59.5</v>
          </cell>
          <cell r="X1132">
            <v>87.5</v>
          </cell>
          <cell r="Y1132">
            <v>41.1</v>
          </cell>
          <cell r="Z1132">
            <v>39.4</v>
          </cell>
          <cell r="AA1132">
            <v>30.9</v>
          </cell>
          <cell r="AB1132">
            <v>7.3085427999999997</v>
          </cell>
          <cell r="AC1132">
            <v>1</v>
          </cell>
          <cell r="AD1132">
            <v>261.79000000000002</v>
          </cell>
          <cell r="AE1132">
            <v>60.007639380000001</v>
          </cell>
          <cell r="AF1132">
            <v>68.332369510000007</v>
          </cell>
          <cell r="AG1132">
            <v>0.25248416130705098</v>
          </cell>
          <cell r="AH1132">
            <v>4.9000000000000004</v>
          </cell>
          <cell r="AI1132">
            <v>49600</v>
          </cell>
          <cell r="AJ1132">
            <v>11.5</v>
          </cell>
        </row>
        <row r="1133">
          <cell r="A1133" t="str">
            <v>2425</v>
          </cell>
          <cell r="B1133" t="str">
            <v>242521303</v>
          </cell>
          <cell r="C1133" t="str">
            <v>421</v>
          </cell>
          <cell r="D1133" t="str">
            <v>2425213</v>
          </cell>
          <cell r="E1133" t="str">
            <v>2425</v>
          </cell>
          <cell r="F1133" t="str">
            <v>24</v>
          </cell>
          <cell r="G1133">
            <v>524.52810735000003</v>
          </cell>
          <cell r="H1133">
            <v>536.46403792000001</v>
          </cell>
          <cell r="I1133">
            <v>530.24108190000004</v>
          </cell>
          <cell r="J1133">
            <v>31.718061670000004</v>
          </cell>
          <cell r="K1133">
            <v>15.040286480000001</v>
          </cell>
          <cell r="L1133">
            <v>7.2384968399999989</v>
          </cell>
          <cell r="M1133">
            <v>7.9575274000000009</v>
          </cell>
          <cell r="N1133">
            <v>22.72482767</v>
          </cell>
          <cell r="O1133">
            <v>47.851999999999997</v>
          </cell>
          <cell r="P1133">
            <v>8.4040244899999994</v>
          </cell>
          <cell r="Q1133">
            <v>67</v>
          </cell>
          <cell r="R1133">
            <v>38.058348590000001</v>
          </cell>
          <cell r="S1133">
            <v>18.7</v>
          </cell>
          <cell r="T1133">
            <v>7.75961415</v>
          </cell>
          <cell r="U1133">
            <v>7.4163784800000006</v>
          </cell>
          <cell r="V1133">
            <v>7.3251489599999999</v>
          </cell>
          <cell r="W1133">
            <v>59.5</v>
          </cell>
          <cell r="X1133">
            <v>87.5</v>
          </cell>
          <cell r="Y1133">
            <v>41.1</v>
          </cell>
          <cell r="Z1133">
            <v>39.4</v>
          </cell>
          <cell r="AA1133">
            <v>30.9</v>
          </cell>
          <cell r="AB1133">
            <v>7.4401466799999998</v>
          </cell>
          <cell r="AC1133">
            <v>0.95677946000000014</v>
          </cell>
          <cell r="AD1133">
            <v>261.79000000000002</v>
          </cell>
          <cell r="AE1133">
            <v>60.007639380000001</v>
          </cell>
          <cell r="AF1133">
            <v>65.922799999999995</v>
          </cell>
          <cell r="AG1133">
            <v>0.31050722614200277</v>
          </cell>
          <cell r="AH1133">
            <v>4.9000000000000004</v>
          </cell>
          <cell r="AI1133">
            <v>49600</v>
          </cell>
          <cell r="AJ1133">
            <v>11.5</v>
          </cell>
        </row>
        <row r="1134">
          <cell r="A1134" t="str">
            <v>2425</v>
          </cell>
          <cell r="B1134" t="str">
            <v>242521304</v>
          </cell>
          <cell r="C1134" t="str">
            <v>421</v>
          </cell>
          <cell r="D1134" t="str">
            <v>2425213</v>
          </cell>
          <cell r="E1134" t="str">
            <v>2425</v>
          </cell>
          <cell r="F1134" t="str">
            <v>24</v>
          </cell>
          <cell r="G1134">
            <v>524.52810735000003</v>
          </cell>
          <cell r="H1134">
            <v>536.46403792000001</v>
          </cell>
          <cell r="I1134">
            <v>530.24108190000004</v>
          </cell>
          <cell r="J1134">
            <v>31.718061670000004</v>
          </cell>
          <cell r="K1134">
            <v>15.040286480000001</v>
          </cell>
          <cell r="L1134">
            <v>7.6582275299999996</v>
          </cell>
          <cell r="M1134">
            <v>9.08896339</v>
          </cell>
          <cell r="N1134">
            <v>22.72482767</v>
          </cell>
          <cell r="O1134">
            <v>47.851999999999997</v>
          </cell>
          <cell r="P1134">
            <v>8.7306903699999996</v>
          </cell>
          <cell r="Q1134">
            <v>67</v>
          </cell>
          <cell r="R1134">
            <v>38.058348590000001</v>
          </cell>
          <cell r="S1134">
            <v>18.7</v>
          </cell>
          <cell r="T1134">
            <v>8.9476760599999992</v>
          </cell>
          <cell r="U1134">
            <v>8.0372200300000003</v>
          </cell>
          <cell r="V1134">
            <v>7.5294064599999997</v>
          </cell>
          <cell r="W1134">
            <v>59.5</v>
          </cell>
          <cell r="X1134">
            <v>87.5</v>
          </cell>
          <cell r="Y1134">
            <v>41.1</v>
          </cell>
          <cell r="Z1134">
            <v>39.4</v>
          </cell>
          <cell r="AA1134">
            <v>30.9</v>
          </cell>
          <cell r="AB1134">
            <v>7.8632667200000004</v>
          </cell>
          <cell r="AC1134">
            <v>1</v>
          </cell>
          <cell r="AD1134">
            <v>261.79000000000002</v>
          </cell>
          <cell r="AE1134">
            <v>60.007639380000001</v>
          </cell>
          <cell r="AF1134">
            <v>65.922799999999995</v>
          </cell>
          <cell r="AG1134">
            <v>0.31326871936105027</v>
          </cell>
          <cell r="AH1134">
            <v>4.9000000000000004</v>
          </cell>
          <cell r="AI1134">
            <v>49600</v>
          </cell>
          <cell r="AJ1134">
            <v>11.5</v>
          </cell>
        </row>
        <row r="1135">
          <cell r="A1135" t="str">
            <v>2425</v>
          </cell>
          <cell r="B1135" t="str">
            <v>242521305</v>
          </cell>
          <cell r="C1135" t="str">
            <v>421</v>
          </cell>
          <cell r="D1135" t="str">
            <v>2425213</v>
          </cell>
          <cell r="E1135" t="str">
            <v>2425</v>
          </cell>
          <cell r="F1135" t="str">
            <v>24</v>
          </cell>
          <cell r="G1135">
            <v>524.52810735000003</v>
          </cell>
          <cell r="H1135">
            <v>536.46403792000001</v>
          </cell>
          <cell r="I1135">
            <v>530.24108190000004</v>
          </cell>
          <cell r="J1135">
            <v>31.718061670000004</v>
          </cell>
          <cell r="K1135">
            <v>15.040286480000001</v>
          </cell>
          <cell r="L1135">
            <v>7.6280311299999992</v>
          </cell>
          <cell r="M1135">
            <v>9.4516381299999992</v>
          </cell>
          <cell r="N1135">
            <v>22.72482767</v>
          </cell>
          <cell r="O1135">
            <v>47.851999999999997</v>
          </cell>
          <cell r="P1135">
            <v>9.3856373099999999</v>
          </cell>
          <cell r="Q1135">
            <v>67</v>
          </cell>
          <cell r="R1135">
            <v>38.058348590000001</v>
          </cell>
          <cell r="S1135">
            <v>18.7</v>
          </cell>
          <cell r="T1135">
            <v>9.3264330900000001</v>
          </cell>
          <cell r="U1135">
            <v>7.6324011299999999</v>
          </cell>
          <cell r="V1135">
            <v>7.7235624700000001</v>
          </cell>
          <cell r="W1135">
            <v>59.5</v>
          </cell>
          <cell r="X1135">
            <v>87.5</v>
          </cell>
          <cell r="Y1135">
            <v>41.1</v>
          </cell>
          <cell r="Z1135">
            <v>39.4</v>
          </cell>
          <cell r="AA1135">
            <v>30.9</v>
          </cell>
          <cell r="AB1135">
            <v>7.7406644</v>
          </cell>
          <cell r="AC1135">
            <v>0.92116984999999985</v>
          </cell>
          <cell r="AD1135">
            <v>261.79000000000002</v>
          </cell>
          <cell r="AE1135">
            <v>60.007639380000001</v>
          </cell>
          <cell r="AF1135">
            <v>68.362799999999993</v>
          </cell>
          <cell r="AG1135">
            <v>0.26546321315048022</v>
          </cell>
          <cell r="AH1135">
            <v>4.9000000000000004</v>
          </cell>
          <cell r="AI1135">
            <v>49600</v>
          </cell>
          <cell r="AJ1135">
            <v>11.5</v>
          </cell>
        </row>
        <row r="1136">
          <cell r="A1136" t="str">
            <v>2425</v>
          </cell>
          <cell r="B1136" t="str">
            <v>242521306</v>
          </cell>
          <cell r="C1136" t="str">
            <v>421</v>
          </cell>
          <cell r="D1136" t="str">
            <v>2425213</v>
          </cell>
          <cell r="E1136" t="str">
            <v>2425</v>
          </cell>
          <cell r="F1136" t="str">
            <v>24</v>
          </cell>
          <cell r="G1136">
            <v>524.52810735000003</v>
          </cell>
          <cell r="H1136">
            <v>536.46403792000001</v>
          </cell>
          <cell r="I1136">
            <v>530.24108190000004</v>
          </cell>
          <cell r="J1136">
            <v>31.718061670000004</v>
          </cell>
          <cell r="K1136">
            <v>15.040286480000001</v>
          </cell>
          <cell r="L1136">
            <v>7.3907985199999997</v>
          </cell>
          <cell r="M1136">
            <v>8.9002763500000004</v>
          </cell>
          <cell r="N1136">
            <v>22.72482767</v>
          </cell>
          <cell r="O1136">
            <v>47.851999999999997</v>
          </cell>
          <cell r="P1136">
            <v>9.1852276699999997</v>
          </cell>
          <cell r="Q1136">
            <v>67</v>
          </cell>
          <cell r="R1136">
            <v>38.058348590000001</v>
          </cell>
          <cell r="S1136">
            <v>18.7</v>
          </cell>
          <cell r="T1136">
            <v>7.8414929200000003</v>
          </cell>
          <cell r="U1136">
            <v>7.5411524600000011</v>
          </cell>
          <cell r="V1136">
            <v>7.5240214199999995</v>
          </cell>
          <cell r="W1136">
            <v>59.5</v>
          </cell>
          <cell r="X1136">
            <v>87.5</v>
          </cell>
          <cell r="Y1136">
            <v>41.1</v>
          </cell>
          <cell r="Z1136">
            <v>39.4</v>
          </cell>
          <cell r="AA1136">
            <v>30.9</v>
          </cell>
          <cell r="AB1136">
            <v>7.6624678200000007</v>
          </cell>
          <cell r="AC1136">
            <v>0.98876138000000002</v>
          </cell>
          <cell r="AD1136">
            <v>261.79000000000002</v>
          </cell>
          <cell r="AE1136">
            <v>60.007639380000001</v>
          </cell>
          <cell r="AF1136">
            <v>68.362799999999993</v>
          </cell>
          <cell r="AG1136">
            <v>0.28021694295403865</v>
          </cell>
          <cell r="AH1136">
            <v>4.9000000000000004</v>
          </cell>
          <cell r="AI1136">
            <v>49600</v>
          </cell>
          <cell r="AJ1136">
            <v>11.5</v>
          </cell>
        </row>
        <row r="1137">
          <cell r="A1137" t="str">
            <v>2425</v>
          </cell>
          <cell r="B1137" t="str">
            <v>242521307</v>
          </cell>
          <cell r="C1137" t="str">
            <v>421</v>
          </cell>
          <cell r="D1137" t="str">
            <v>2425213</v>
          </cell>
          <cell r="E1137" t="str">
            <v>2425</v>
          </cell>
          <cell r="F1137" t="str">
            <v>24</v>
          </cell>
          <cell r="G1137">
            <v>524.52810735000003</v>
          </cell>
          <cell r="H1137">
            <v>536.46403792000001</v>
          </cell>
          <cell r="I1137">
            <v>530.24108190000004</v>
          </cell>
          <cell r="J1137">
            <v>31.718061670000004</v>
          </cell>
          <cell r="K1137">
            <v>15.040286480000001</v>
          </cell>
          <cell r="L1137">
            <v>8.2812176599999994</v>
          </cell>
          <cell r="M1137">
            <v>8.5878380300000003</v>
          </cell>
          <cell r="N1137">
            <v>22.72482767</v>
          </cell>
          <cell r="O1137">
            <v>47.851999999999997</v>
          </cell>
          <cell r="P1137">
            <v>8.9766413099999998</v>
          </cell>
          <cell r="Q1137">
            <v>67</v>
          </cell>
          <cell r="R1137">
            <v>38.058348590000001</v>
          </cell>
          <cell r="S1137">
            <v>18.7</v>
          </cell>
          <cell r="T1137">
            <v>8.9522171000000004</v>
          </cell>
          <cell r="U1137">
            <v>8.5878380300000003</v>
          </cell>
          <cell r="V1137">
            <v>8.5163928700000007</v>
          </cell>
          <cell r="W1137">
            <v>59.5</v>
          </cell>
          <cell r="X1137">
            <v>87.5</v>
          </cell>
          <cell r="Y1137">
            <v>41.1</v>
          </cell>
          <cell r="Z1137">
            <v>39.4</v>
          </cell>
          <cell r="AA1137">
            <v>30.9</v>
          </cell>
          <cell r="AB1137">
            <v>8.3760903500000001</v>
          </cell>
          <cell r="AC1137">
            <v>0.65662697000000003</v>
          </cell>
          <cell r="AD1137">
            <v>261.79000000000002</v>
          </cell>
          <cell r="AE1137">
            <v>60.007639380000001</v>
          </cell>
          <cell r="AF1137">
            <v>65.922799999999995</v>
          </cell>
          <cell r="AG1137">
            <v>0.28463695492702479</v>
          </cell>
          <cell r="AH1137">
            <v>4.9000000000000004</v>
          </cell>
          <cell r="AI1137">
            <v>49600</v>
          </cell>
          <cell r="AJ1137">
            <v>11.5</v>
          </cell>
        </row>
        <row r="1138">
          <cell r="A1138" t="str">
            <v>2425</v>
          </cell>
          <cell r="B1138" t="str">
            <v>242521308</v>
          </cell>
          <cell r="C1138" t="str">
            <v>421</v>
          </cell>
          <cell r="D1138" t="str">
            <v>2425213</v>
          </cell>
          <cell r="E1138" t="str">
            <v>2425</v>
          </cell>
          <cell r="F1138" t="str">
            <v>24</v>
          </cell>
          <cell r="G1138">
            <v>524.52810735000003</v>
          </cell>
          <cell r="H1138">
            <v>536.46403792000001</v>
          </cell>
          <cell r="I1138">
            <v>530.24108190000004</v>
          </cell>
          <cell r="J1138">
            <v>31.718061670000004</v>
          </cell>
          <cell r="K1138">
            <v>15.040286480000001</v>
          </cell>
          <cell r="L1138">
            <v>7.1308988299999996</v>
          </cell>
          <cell r="M1138">
            <v>9.4334839200000005</v>
          </cell>
          <cell r="N1138">
            <v>22.72482767</v>
          </cell>
          <cell r="O1138">
            <v>47.851999999999997</v>
          </cell>
          <cell r="P1138">
            <v>8.3553799000000009</v>
          </cell>
          <cell r="Q1138">
            <v>67</v>
          </cell>
          <cell r="R1138">
            <v>38.058348590000001</v>
          </cell>
          <cell r="S1138">
            <v>18.7</v>
          </cell>
          <cell r="T1138">
            <v>8.3160557199999996</v>
          </cell>
          <cell r="U1138">
            <v>7.2100796300000001</v>
          </cell>
          <cell r="V1138">
            <v>7.2485040700000001</v>
          </cell>
          <cell r="W1138">
            <v>59.5</v>
          </cell>
          <cell r="X1138">
            <v>87.5</v>
          </cell>
          <cell r="Y1138">
            <v>41.1</v>
          </cell>
          <cell r="Z1138">
            <v>39.4</v>
          </cell>
          <cell r="AA1138">
            <v>30.9</v>
          </cell>
          <cell r="AB1138">
            <v>8.6950045899999999</v>
          </cell>
          <cell r="AC1138">
            <v>1</v>
          </cell>
          <cell r="AD1138">
            <v>261.79000000000002</v>
          </cell>
          <cell r="AE1138">
            <v>60.007639380000001</v>
          </cell>
          <cell r="AF1138">
            <v>68.362799999999993</v>
          </cell>
          <cell r="AG1138">
            <v>0.316107097712156</v>
          </cell>
          <cell r="AH1138">
            <v>4.9000000000000004</v>
          </cell>
          <cell r="AI1138">
            <v>49600</v>
          </cell>
          <cell r="AJ1138">
            <v>11.5</v>
          </cell>
        </row>
        <row r="1139">
          <cell r="A1139" t="str">
            <v>2425</v>
          </cell>
          <cell r="B1139" t="str">
            <v>242521309</v>
          </cell>
          <cell r="C1139" t="str">
            <v>421</v>
          </cell>
          <cell r="D1139" t="str">
            <v>2425213</v>
          </cell>
          <cell r="E1139" t="str">
            <v>2425</v>
          </cell>
          <cell r="F1139" t="str">
            <v>24</v>
          </cell>
          <cell r="G1139">
            <v>524.52810735000003</v>
          </cell>
          <cell r="H1139">
            <v>536.46403792000001</v>
          </cell>
          <cell r="I1139">
            <v>530.24108190000004</v>
          </cell>
          <cell r="J1139">
            <v>31.718061670000004</v>
          </cell>
          <cell r="K1139">
            <v>15.040286480000001</v>
          </cell>
          <cell r="L1139">
            <v>7.264730179999999</v>
          </cell>
          <cell r="M1139">
            <v>7.9131551900000003</v>
          </cell>
          <cell r="N1139">
            <v>22.72482767</v>
          </cell>
          <cell r="O1139">
            <v>47.851999999999997</v>
          </cell>
          <cell r="P1139">
            <v>8.5919295400000006</v>
          </cell>
          <cell r="Q1139">
            <v>67</v>
          </cell>
          <cell r="R1139">
            <v>38.058348590000001</v>
          </cell>
          <cell r="S1139">
            <v>18.7</v>
          </cell>
          <cell r="T1139">
            <v>7.4725007399999992</v>
          </cell>
          <cell r="U1139">
            <v>7.3051882199999998</v>
          </cell>
          <cell r="V1139">
            <v>7.4477512800000003</v>
          </cell>
          <cell r="W1139">
            <v>59.5</v>
          </cell>
          <cell r="X1139">
            <v>87.5</v>
          </cell>
          <cell r="Y1139">
            <v>41.1</v>
          </cell>
          <cell r="Z1139">
            <v>39.4</v>
          </cell>
          <cell r="AA1139">
            <v>30.9</v>
          </cell>
          <cell r="AB1139">
            <v>8.2043984200000004</v>
          </cell>
          <cell r="AC1139">
            <v>1</v>
          </cell>
          <cell r="AD1139">
            <v>261.79000000000002</v>
          </cell>
          <cell r="AE1139">
            <v>60.007639380000001</v>
          </cell>
          <cell r="AF1139">
            <v>65.961367859999996</v>
          </cell>
          <cell r="AG1139">
            <v>0.29818860720649509</v>
          </cell>
          <cell r="AH1139">
            <v>4.9000000000000004</v>
          </cell>
          <cell r="AI1139">
            <v>49600</v>
          </cell>
          <cell r="AJ1139">
            <v>11.5</v>
          </cell>
        </row>
        <row r="1140">
          <cell r="A1140" t="str">
            <v>2425</v>
          </cell>
          <cell r="B1140" t="str">
            <v>242521310</v>
          </cell>
          <cell r="C1140" t="str">
            <v>421</v>
          </cell>
          <cell r="D1140" t="str">
            <v>2425213</v>
          </cell>
          <cell r="E1140" t="str">
            <v>2425</v>
          </cell>
          <cell r="F1140" t="str">
            <v>24</v>
          </cell>
          <cell r="G1140">
            <v>524.52810735000003</v>
          </cell>
          <cell r="H1140">
            <v>536.46403792000001</v>
          </cell>
          <cell r="I1140">
            <v>530.24108190000004</v>
          </cell>
          <cell r="J1140">
            <v>31.718061670000004</v>
          </cell>
          <cell r="K1140">
            <v>15.040286480000001</v>
          </cell>
          <cell r="L1140">
            <v>7.7169061400000007</v>
          </cell>
          <cell r="M1140">
            <v>9.4484119399999997</v>
          </cell>
          <cell r="N1140">
            <v>22.72482767</v>
          </cell>
          <cell r="O1140">
            <v>47.851999999999997</v>
          </cell>
          <cell r="P1140">
            <v>9.24396855</v>
          </cell>
          <cell r="Q1140">
            <v>67</v>
          </cell>
          <cell r="R1140">
            <v>38.058348590000001</v>
          </cell>
          <cell r="S1140">
            <v>18.7</v>
          </cell>
          <cell r="T1140">
            <v>8.9607244999999995</v>
          </cell>
          <cell r="U1140">
            <v>7.8192344499999988</v>
          </cell>
          <cell r="V1140">
            <v>8.74033674</v>
          </cell>
          <cell r="W1140">
            <v>59.5</v>
          </cell>
          <cell r="X1140">
            <v>87.5</v>
          </cell>
          <cell r="Y1140">
            <v>41.1</v>
          </cell>
          <cell r="Z1140">
            <v>39.4</v>
          </cell>
          <cell r="AA1140">
            <v>30.9</v>
          </cell>
          <cell r="AB1140">
            <v>8.7497324600000006</v>
          </cell>
          <cell r="AC1140">
            <v>0.96378005000000011</v>
          </cell>
          <cell r="AD1140">
            <v>261.79000000000002</v>
          </cell>
          <cell r="AE1140">
            <v>60.007639380000001</v>
          </cell>
          <cell r="AF1140">
            <v>68.362799999999993</v>
          </cell>
          <cell r="AG1140">
            <v>0.29294507264906766</v>
          </cell>
          <cell r="AH1140">
            <v>4.9000000000000004</v>
          </cell>
          <cell r="AI1140">
            <v>49600</v>
          </cell>
          <cell r="AJ1140">
            <v>11.5</v>
          </cell>
        </row>
        <row r="1141">
          <cell r="A1141" t="str">
            <v>2426</v>
          </cell>
          <cell r="B1141" t="str">
            <v>242600501</v>
          </cell>
          <cell r="D1141" t="str">
            <v>2426005</v>
          </cell>
          <cell r="E1141" t="str">
            <v>2425</v>
          </cell>
          <cell r="F1141" t="str">
            <v>24</v>
          </cell>
          <cell r="G1141">
            <v>524.52810735000003</v>
          </cell>
          <cell r="H1141">
            <v>536.46403792000001</v>
          </cell>
          <cell r="I1141">
            <v>530.24108190000004</v>
          </cell>
          <cell r="J1141">
            <v>31.718061670000004</v>
          </cell>
          <cell r="K1141">
            <v>15.040286480000001</v>
          </cell>
          <cell r="L1141">
            <v>8.5149907700000007</v>
          </cell>
          <cell r="M1141">
            <v>9.9761337399999999</v>
          </cell>
          <cell r="N1141">
            <v>22.72482767</v>
          </cell>
          <cell r="O1141">
            <v>50.307000000000002</v>
          </cell>
          <cell r="P1141">
            <v>10.69455514</v>
          </cell>
          <cell r="Q1141">
            <v>67</v>
          </cell>
          <cell r="R1141">
            <v>34.03003519</v>
          </cell>
          <cell r="S1141">
            <v>16.5</v>
          </cell>
          <cell r="T1141">
            <v>9.4275463300000002</v>
          </cell>
          <cell r="U1141">
            <v>9.6728787100000009</v>
          </cell>
          <cell r="V1141">
            <v>8.7752404599999991</v>
          </cell>
          <cell r="W1141">
            <v>59.5</v>
          </cell>
          <cell r="X1141">
            <v>87.5</v>
          </cell>
          <cell r="Y1141">
            <v>41.1</v>
          </cell>
          <cell r="Z1141">
            <v>39.4</v>
          </cell>
          <cell r="AA1141">
            <v>23.2</v>
          </cell>
          <cell r="AB1141">
            <v>9.7024723500000007</v>
          </cell>
          <cell r="AC1141">
            <v>6.0957570000000003E-2</v>
          </cell>
          <cell r="AD1141">
            <v>261.79000000000002</v>
          </cell>
          <cell r="AE1141">
            <v>60.007639380000001</v>
          </cell>
          <cell r="AF1141">
            <v>67.57404871</v>
          </cell>
          <cell r="AG1141">
            <v>0.28671430928762887</v>
          </cell>
          <cell r="AH1141">
            <v>4.9000000000000004</v>
          </cell>
          <cell r="AI1141">
            <v>49600</v>
          </cell>
          <cell r="AJ1141">
            <v>11.5</v>
          </cell>
        </row>
        <row r="1142">
          <cell r="A1142" t="str">
            <v>2426</v>
          </cell>
          <cell r="B1142" t="str">
            <v>242601001</v>
          </cell>
          <cell r="D1142" t="str">
            <v>2426010</v>
          </cell>
          <cell r="E1142" t="str">
            <v>2425</v>
          </cell>
          <cell r="F1142" t="str">
            <v>24</v>
          </cell>
          <cell r="G1142">
            <v>524.52810735000003</v>
          </cell>
          <cell r="H1142">
            <v>536.46403792000001</v>
          </cell>
          <cell r="I1142">
            <v>530.24108190000004</v>
          </cell>
          <cell r="J1142">
            <v>31.718061670000004</v>
          </cell>
          <cell r="K1142">
            <v>15.040286480000001</v>
          </cell>
          <cell r="L1142">
            <v>8.1989144399999994</v>
          </cell>
          <cell r="M1142">
            <v>9.6797188100000007</v>
          </cell>
          <cell r="N1142">
            <v>22.72482767</v>
          </cell>
          <cell r="O1142">
            <v>50.307000000000002</v>
          </cell>
          <cell r="P1142">
            <v>10.31890299</v>
          </cell>
          <cell r="Q1142">
            <v>67</v>
          </cell>
          <cell r="R1142">
            <v>34.03003519</v>
          </cell>
          <cell r="S1142">
            <v>16.5</v>
          </cell>
          <cell r="T1142">
            <v>9.4785337700000003</v>
          </cell>
          <cell r="U1142">
            <v>9.3190153900000006</v>
          </cell>
          <cell r="V1142">
            <v>8.1455496299999997</v>
          </cell>
          <cell r="W1142">
            <v>59.5</v>
          </cell>
          <cell r="X1142">
            <v>87.5</v>
          </cell>
          <cell r="Y1142">
            <v>41.1</v>
          </cell>
          <cell r="Z1142">
            <v>39.4</v>
          </cell>
          <cell r="AA1142">
            <v>23.2</v>
          </cell>
          <cell r="AB1142">
            <v>9.1574668799999994</v>
          </cell>
          <cell r="AC1142">
            <v>0.16684220999999999</v>
          </cell>
          <cell r="AD1142">
            <v>261.79000000000002</v>
          </cell>
          <cell r="AE1142">
            <v>60.007639380000001</v>
          </cell>
          <cell r="AF1142">
            <v>67.620500000000007</v>
          </cell>
          <cell r="AG1142">
            <v>0.27679585210247237</v>
          </cell>
          <cell r="AH1142">
            <v>4.9000000000000004</v>
          </cell>
          <cell r="AI1142">
            <v>49600</v>
          </cell>
          <cell r="AJ1142">
            <v>11.5</v>
          </cell>
        </row>
        <row r="1143">
          <cell r="A1143" t="str">
            <v>2426</v>
          </cell>
          <cell r="B1143" t="str">
            <v>242601501</v>
          </cell>
          <cell r="D1143" t="str">
            <v>2426015</v>
          </cell>
          <cell r="E1143" t="str">
            <v>2425</v>
          </cell>
          <cell r="F1143" t="str">
            <v>24</v>
          </cell>
          <cell r="G1143">
            <v>524.52810735000003</v>
          </cell>
          <cell r="H1143">
            <v>536.46403792000001</v>
          </cell>
          <cell r="I1143">
            <v>530.24108190000004</v>
          </cell>
          <cell r="J1143">
            <v>31.718061670000004</v>
          </cell>
          <cell r="K1143">
            <v>15.040286480000001</v>
          </cell>
          <cell r="L1143">
            <v>7.3517998699999989</v>
          </cell>
          <cell r="M1143">
            <v>9.4681558399999997</v>
          </cell>
          <cell r="N1143">
            <v>22.72482767</v>
          </cell>
          <cell r="O1143">
            <v>50.307000000000002</v>
          </cell>
          <cell r="P1143">
            <v>10.12298446</v>
          </cell>
          <cell r="Q1143">
            <v>67</v>
          </cell>
          <cell r="R1143">
            <v>34.03003519</v>
          </cell>
          <cell r="S1143">
            <v>16.5</v>
          </cell>
          <cell r="T1143">
            <v>9.4454915400000008</v>
          </cell>
          <cell r="U1143">
            <v>7.6004023299999997</v>
          </cell>
          <cell r="V1143">
            <v>7.4650827399999997</v>
          </cell>
          <cell r="W1143">
            <v>59.5</v>
          </cell>
          <cell r="X1143">
            <v>87.5</v>
          </cell>
          <cell r="Y1143">
            <v>41.1</v>
          </cell>
          <cell r="Z1143">
            <v>39.4</v>
          </cell>
          <cell r="AA1143">
            <v>23.2</v>
          </cell>
          <cell r="AB1143">
            <v>7.6004023299999997</v>
          </cell>
          <cell r="AC1143">
            <v>0.9729063200000001</v>
          </cell>
          <cell r="AD1143">
            <v>261.79000000000002</v>
          </cell>
          <cell r="AE1143">
            <v>60.007639380000001</v>
          </cell>
          <cell r="AF1143">
            <v>67.620500000000007</v>
          </cell>
          <cell r="AG1143">
            <v>0.27320312244029687</v>
          </cell>
          <cell r="AH1143">
            <v>4.9000000000000004</v>
          </cell>
          <cell r="AI1143">
            <v>49600</v>
          </cell>
          <cell r="AJ1143">
            <v>11.5</v>
          </cell>
        </row>
        <row r="1144">
          <cell r="A1144" t="str">
            <v>2426</v>
          </cell>
          <cell r="B1144" t="str">
            <v>242602201</v>
          </cell>
          <cell r="D1144" t="str">
            <v>2426022</v>
          </cell>
          <cell r="E1144" t="str">
            <v>2425</v>
          </cell>
          <cell r="F1144" t="str">
            <v>24</v>
          </cell>
          <cell r="G1144">
            <v>524.52810735000003</v>
          </cell>
          <cell r="H1144">
            <v>536.46403792000001</v>
          </cell>
          <cell r="I1144">
            <v>530.24108190000004</v>
          </cell>
          <cell r="J1144">
            <v>31.718061670000004</v>
          </cell>
          <cell r="K1144">
            <v>15.040286480000001</v>
          </cell>
          <cell r="L1144">
            <v>8.8439036499999997</v>
          </cell>
          <cell r="M1144">
            <v>8.9546736300000003</v>
          </cell>
          <cell r="N1144">
            <v>22.72482767</v>
          </cell>
          <cell r="O1144">
            <v>50.307000000000002</v>
          </cell>
          <cell r="P1144">
            <v>10.079958700000001</v>
          </cell>
          <cell r="Q1144">
            <v>67</v>
          </cell>
          <cell r="R1144">
            <v>34.03003519</v>
          </cell>
          <cell r="S1144">
            <v>16.5</v>
          </cell>
          <cell r="T1144">
            <v>8.9620072099999994</v>
          </cell>
          <cell r="U1144">
            <v>8.7408166299999994</v>
          </cell>
          <cell r="V1144">
            <v>8.8797508000000001</v>
          </cell>
          <cell r="W1144">
            <v>59.5</v>
          </cell>
          <cell r="X1144">
            <v>87.5</v>
          </cell>
          <cell r="Y1144">
            <v>41.1</v>
          </cell>
          <cell r="Z1144">
            <v>39.4</v>
          </cell>
          <cell r="AA1144">
            <v>23.2</v>
          </cell>
          <cell r="AB1144">
            <v>8.9019112299999996</v>
          </cell>
          <cell r="AC1144">
            <v>0.74379609000000002</v>
          </cell>
          <cell r="AD1144">
            <v>261.79000000000002</v>
          </cell>
          <cell r="AE1144">
            <v>60.007639380000001</v>
          </cell>
          <cell r="AF1144">
            <v>67.625829620000005</v>
          </cell>
          <cell r="AG1144">
            <v>0.27047833230631424</v>
          </cell>
          <cell r="AH1144">
            <v>4.9000000000000004</v>
          </cell>
          <cell r="AI1144">
            <v>49600</v>
          </cell>
          <cell r="AJ1144">
            <v>11.5</v>
          </cell>
        </row>
        <row r="1145">
          <cell r="A1145" t="str">
            <v>2426</v>
          </cell>
          <cell r="B1145" t="str">
            <v>242603001</v>
          </cell>
          <cell r="D1145" t="str">
            <v>2426030</v>
          </cell>
          <cell r="E1145" t="str">
            <v>2425</v>
          </cell>
          <cell r="F1145" t="str">
            <v>24</v>
          </cell>
          <cell r="G1145">
            <v>524.52810735000003</v>
          </cell>
          <cell r="H1145">
            <v>536.46403792000001</v>
          </cell>
          <cell r="I1145">
            <v>530.24108190000004</v>
          </cell>
          <cell r="J1145">
            <v>31.718061670000004</v>
          </cell>
          <cell r="K1145">
            <v>15.040286480000001</v>
          </cell>
          <cell r="L1145">
            <v>7.6843240699999997</v>
          </cell>
          <cell r="M1145">
            <v>8.1152219700000003</v>
          </cell>
          <cell r="N1145">
            <v>22.72482767</v>
          </cell>
          <cell r="O1145">
            <v>50.307000000000002</v>
          </cell>
          <cell r="P1145">
            <v>9.9581651099999995</v>
          </cell>
          <cell r="Q1145">
            <v>67</v>
          </cell>
          <cell r="R1145">
            <v>34.03003519</v>
          </cell>
          <cell r="S1145">
            <v>16.5</v>
          </cell>
          <cell r="T1145">
            <v>8.1338808900000004</v>
          </cell>
          <cell r="U1145">
            <v>7.54274355</v>
          </cell>
          <cell r="V1145">
            <v>8.8369551600000005</v>
          </cell>
          <cell r="W1145">
            <v>59.5</v>
          </cell>
          <cell r="X1145">
            <v>87.5</v>
          </cell>
          <cell r="Y1145">
            <v>41.1</v>
          </cell>
          <cell r="Z1145">
            <v>39.4</v>
          </cell>
          <cell r="AA1145">
            <v>23.2</v>
          </cell>
          <cell r="AB1145">
            <v>7.5358304599999997</v>
          </cell>
          <cell r="AC1145">
            <v>0.86267110999999996</v>
          </cell>
          <cell r="AD1145">
            <v>261.79000000000002</v>
          </cell>
          <cell r="AE1145">
            <v>60.007639380000001</v>
          </cell>
          <cell r="AF1145">
            <v>67.620500000000007</v>
          </cell>
          <cell r="AG1145">
            <v>0.33131780851631049</v>
          </cell>
          <cell r="AH1145">
            <v>4.9000000000000004</v>
          </cell>
          <cell r="AI1145">
            <v>49600</v>
          </cell>
          <cell r="AJ1145">
            <v>11.5</v>
          </cell>
        </row>
        <row r="1146">
          <cell r="A1146" t="str">
            <v>2426</v>
          </cell>
          <cell r="B1146" t="str">
            <v>242603501</v>
          </cell>
          <cell r="D1146" t="str">
            <v>2426035</v>
          </cell>
          <cell r="E1146" t="str">
            <v>2425</v>
          </cell>
          <cell r="F1146" t="str">
            <v>24</v>
          </cell>
          <cell r="G1146">
            <v>524.52810735000003</v>
          </cell>
          <cell r="H1146">
            <v>536.46403792000001</v>
          </cell>
          <cell r="I1146">
            <v>530.24108190000004</v>
          </cell>
          <cell r="J1146">
            <v>31.718061670000004</v>
          </cell>
          <cell r="K1146">
            <v>15.040286480000001</v>
          </cell>
          <cell r="L1146">
            <v>7.9262415199999996</v>
          </cell>
          <cell r="M1146">
            <v>9.4997958699999998</v>
          </cell>
          <cell r="N1146">
            <v>22.72482767</v>
          </cell>
          <cell r="O1146">
            <v>50.307000000000002</v>
          </cell>
          <cell r="P1146">
            <v>10.191407099999999</v>
          </cell>
          <cell r="Q1146">
            <v>67</v>
          </cell>
          <cell r="R1146">
            <v>34.03003519</v>
          </cell>
          <cell r="S1146">
            <v>16.5</v>
          </cell>
          <cell r="T1146">
            <v>9.4148310300000002</v>
          </cell>
          <cell r="U1146">
            <v>9.4772328300000002</v>
          </cell>
          <cell r="V1146">
            <v>8.0149968900000008</v>
          </cell>
          <cell r="W1146">
            <v>59.5</v>
          </cell>
          <cell r="X1146">
            <v>87.5</v>
          </cell>
          <cell r="Y1146">
            <v>41.1</v>
          </cell>
          <cell r="Z1146">
            <v>39.4</v>
          </cell>
          <cell r="AA1146">
            <v>23.2</v>
          </cell>
          <cell r="AB1146">
            <v>9.5445958700000002</v>
          </cell>
          <cell r="AC1146">
            <v>0</v>
          </cell>
          <cell r="AD1146">
            <v>261.79000000000002</v>
          </cell>
          <cell r="AE1146">
            <v>60.007639380000001</v>
          </cell>
          <cell r="AF1146">
            <v>67.620500000000007</v>
          </cell>
          <cell r="AG1146">
            <v>0.29987100777364095</v>
          </cell>
          <cell r="AH1146">
            <v>4.9000000000000004</v>
          </cell>
          <cell r="AI1146">
            <v>49600</v>
          </cell>
          <cell r="AJ1146">
            <v>11.5</v>
          </cell>
        </row>
        <row r="1147">
          <cell r="A1147" t="str">
            <v>2426</v>
          </cell>
          <cell r="B1147" t="str">
            <v>242604001</v>
          </cell>
          <cell r="D1147" t="str">
            <v>2426040</v>
          </cell>
          <cell r="E1147" t="str">
            <v>2425</v>
          </cell>
          <cell r="F1147" t="str">
            <v>24</v>
          </cell>
          <cell r="G1147">
            <v>524.52810735000003</v>
          </cell>
          <cell r="H1147">
            <v>536.46403792000001</v>
          </cell>
          <cell r="I1147">
            <v>530.24108190000004</v>
          </cell>
          <cell r="J1147">
            <v>31.718061670000004</v>
          </cell>
          <cell r="K1147">
            <v>15.040286480000001</v>
          </cell>
          <cell r="L1147">
            <v>8.0475095099999994</v>
          </cell>
          <cell r="M1147">
            <v>9.7774707099999993</v>
          </cell>
          <cell r="N1147">
            <v>22.72482767</v>
          </cell>
          <cell r="O1147">
            <v>50.307000000000002</v>
          </cell>
          <cell r="P1147">
            <v>9.8763732599999994</v>
          </cell>
          <cell r="Q1147">
            <v>67</v>
          </cell>
          <cell r="R1147">
            <v>34.03003519</v>
          </cell>
          <cell r="S1147">
            <v>16.5</v>
          </cell>
          <cell r="T1147">
            <v>9.7499866599999994</v>
          </cell>
          <cell r="U1147">
            <v>9.3500153499999996</v>
          </cell>
          <cell r="V1147">
            <v>8.0433421700000007</v>
          </cell>
          <cell r="W1147">
            <v>59.5</v>
          </cell>
          <cell r="X1147">
            <v>87.5</v>
          </cell>
          <cell r="Y1147">
            <v>41.1</v>
          </cell>
          <cell r="Z1147">
            <v>39.4</v>
          </cell>
          <cell r="AA1147">
            <v>23.2</v>
          </cell>
          <cell r="AB1147">
            <v>9.0464086800000008</v>
          </cell>
          <cell r="AC1147">
            <v>5.9508039999999998E-2</v>
          </cell>
          <cell r="AD1147">
            <v>261.79000000000002</v>
          </cell>
          <cell r="AE1147">
            <v>60.007639380000001</v>
          </cell>
          <cell r="AF1147">
            <v>67.569986599999993</v>
          </cell>
          <cell r="AG1147">
            <v>0.27251235099321236</v>
          </cell>
          <cell r="AH1147">
            <v>4.9000000000000004</v>
          </cell>
          <cell r="AI1147">
            <v>49600</v>
          </cell>
          <cell r="AJ1147">
            <v>11.5</v>
          </cell>
        </row>
        <row r="1148">
          <cell r="A1148" t="str">
            <v>2426</v>
          </cell>
          <cell r="B1148" t="str">
            <v>242604801</v>
          </cell>
          <cell r="D1148" t="str">
            <v>2426048</v>
          </cell>
          <cell r="E1148" t="str">
            <v>2425</v>
          </cell>
          <cell r="F1148" t="str">
            <v>24</v>
          </cell>
          <cell r="G1148">
            <v>524.52810735000003</v>
          </cell>
          <cell r="H1148">
            <v>536.46403792000001</v>
          </cell>
          <cell r="I1148">
            <v>530.24108190000004</v>
          </cell>
          <cell r="J1148">
            <v>31.718061670000004</v>
          </cell>
          <cell r="K1148">
            <v>15.040286480000001</v>
          </cell>
          <cell r="L1148">
            <v>8.3907225299999997</v>
          </cell>
          <cell r="M1148">
            <v>9.3553926399999998</v>
          </cell>
          <cell r="N1148">
            <v>22.72482767</v>
          </cell>
          <cell r="O1148">
            <v>50.307000000000002</v>
          </cell>
          <cell r="P1148">
            <v>9.4368382900000007</v>
          </cell>
          <cell r="Q1148">
            <v>67</v>
          </cell>
          <cell r="R1148">
            <v>34.03003519</v>
          </cell>
          <cell r="S1148">
            <v>16.5</v>
          </cell>
          <cell r="T1148">
            <v>8.8752871300000002</v>
          </cell>
          <cell r="U1148">
            <v>9.0241312699999998</v>
          </cell>
          <cell r="V1148">
            <v>8.3155664799999993</v>
          </cell>
          <cell r="W1148">
            <v>59.5</v>
          </cell>
          <cell r="X1148">
            <v>87.5</v>
          </cell>
          <cell r="Y1148">
            <v>41.1</v>
          </cell>
          <cell r="Z1148">
            <v>39.4</v>
          </cell>
          <cell r="AA1148">
            <v>23.2</v>
          </cell>
          <cell r="AB1148">
            <v>9.1136091799999992</v>
          </cell>
          <cell r="AC1148">
            <v>0.74551007000000002</v>
          </cell>
          <cell r="AD1148">
            <v>261.79000000000002</v>
          </cell>
          <cell r="AE1148">
            <v>60.007639380000001</v>
          </cell>
          <cell r="AF1148">
            <v>67.620500000000007</v>
          </cell>
          <cell r="AG1148">
            <v>0.27907817514673539</v>
          </cell>
          <cell r="AH1148">
            <v>4.9000000000000004</v>
          </cell>
          <cell r="AI1148">
            <v>49600</v>
          </cell>
          <cell r="AJ1148">
            <v>11.5</v>
          </cell>
        </row>
        <row r="1149">
          <cell r="A1149" t="str">
            <v>2426</v>
          </cell>
          <cell r="B1149" t="str">
            <v>242605501</v>
          </cell>
          <cell r="D1149" t="str">
            <v>2426055</v>
          </cell>
          <cell r="E1149" t="str">
            <v>2425</v>
          </cell>
          <cell r="F1149" t="str">
            <v>24</v>
          </cell>
          <cell r="G1149">
            <v>524.52810735000003</v>
          </cell>
          <cell r="H1149">
            <v>536.46403792000001</v>
          </cell>
          <cell r="I1149">
            <v>530.24108190000004</v>
          </cell>
          <cell r="J1149">
            <v>31.718061670000004</v>
          </cell>
          <cell r="K1149">
            <v>15.040286480000001</v>
          </cell>
          <cell r="L1149">
            <v>7.9589264899999987</v>
          </cell>
          <cell r="M1149">
            <v>9.4772328300000002</v>
          </cell>
          <cell r="N1149">
            <v>22.72482767</v>
          </cell>
          <cell r="O1149">
            <v>50.307000000000002</v>
          </cell>
          <cell r="P1149">
            <v>9.3909103999999992</v>
          </cell>
          <cell r="Q1149">
            <v>67</v>
          </cell>
          <cell r="R1149">
            <v>34.03003519</v>
          </cell>
          <cell r="S1149">
            <v>16.5</v>
          </cell>
          <cell r="T1149">
            <v>8.1667842900000007</v>
          </cell>
          <cell r="U1149">
            <v>9.3680276500000002</v>
          </cell>
          <cell r="V1149">
            <v>8.3165447199999996</v>
          </cell>
          <cell r="W1149">
            <v>59.5</v>
          </cell>
          <cell r="X1149">
            <v>87.5</v>
          </cell>
          <cell r="Y1149">
            <v>41.1</v>
          </cell>
          <cell r="Z1149">
            <v>39.4</v>
          </cell>
          <cell r="AA1149">
            <v>23.2</v>
          </cell>
          <cell r="AB1149">
            <v>9.3925785899999994</v>
          </cell>
          <cell r="AC1149">
            <v>0.72588346000000004</v>
          </cell>
          <cell r="AD1149">
            <v>261.79000000000002</v>
          </cell>
          <cell r="AE1149">
            <v>60.007639380000001</v>
          </cell>
          <cell r="AF1149">
            <v>67.640515590000007</v>
          </cell>
          <cell r="AG1149">
            <v>0.26813838238972526</v>
          </cell>
          <cell r="AH1149">
            <v>4.9000000000000004</v>
          </cell>
          <cell r="AI1149">
            <v>49600</v>
          </cell>
          <cell r="AJ1149">
            <v>11.5</v>
          </cell>
        </row>
        <row r="1150">
          <cell r="A1150" t="str">
            <v>2426</v>
          </cell>
          <cell r="B1150" t="str">
            <v>242606301</v>
          </cell>
          <cell r="D1150" t="str">
            <v>2426063</v>
          </cell>
          <cell r="E1150" t="str">
            <v>2425</v>
          </cell>
          <cell r="F1150" t="str">
            <v>24</v>
          </cell>
          <cell r="G1150">
            <v>524.52810735000003</v>
          </cell>
          <cell r="H1150">
            <v>536.46403792000001</v>
          </cell>
          <cell r="I1150">
            <v>530.24108190000004</v>
          </cell>
          <cell r="J1150">
            <v>31.718061670000004</v>
          </cell>
          <cell r="K1150">
            <v>15.040286480000001</v>
          </cell>
          <cell r="L1150">
            <v>8.3074593300000004</v>
          </cell>
          <cell r="M1150">
            <v>9.8261204299999996</v>
          </cell>
          <cell r="N1150">
            <v>22.72482767</v>
          </cell>
          <cell r="O1150">
            <v>50.307000000000002</v>
          </cell>
          <cell r="P1150">
            <v>9.1453750899999999</v>
          </cell>
          <cell r="Q1150">
            <v>67</v>
          </cell>
          <cell r="R1150">
            <v>34.03003519</v>
          </cell>
          <cell r="S1150">
            <v>16.5</v>
          </cell>
          <cell r="T1150">
            <v>9.1519694600000001</v>
          </cell>
          <cell r="U1150">
            <v>9.3496674399999993</v>
          </cell>
          <cell r="V1150">
            <v>8.6609471599999992</v>
          </cell>
          <cell r="W1150">
            <v>59.5</v>
          </cell>
          <cell r="X1150">
            <v>87.5</v>
          </cell>
          <cell r="Y1150">
            <v>41.1</v>
          </cell>
          <cell r="Z1150">
            <v>39.4</v>
          </cell>
          <cell r="AA1150">
            <v>23.2</v>
          </cell>
          <cell r="AB1150">
            <v>9.5614900800000004</v>
          </cell>
          <cell r="AC1150">
            <v>3.6756230000000001E-2</v>
          </cell>
          <cell r="AD1150">
            <v>261.79000000000002</v>
          </cell>
          <cell r="AE1150">
            <v>60.007639380000001</v>
          </cell>
          <cell r="AF1150">
            <v>67.60375501</v>
          </cell>
          <cell r="AG1150">
            <v>0.2633035190191077</v>
          </cell>
          <cell r="AH1150">
            <v>4.9000000000000004</v>
          </cell>
          <cell r="AI1150">
            <v>49600</v>
          </cell>
          <cell r="AJ1150">
            <v>11.5</v>
          </cell>
        </row>
        <row r="1151">
          <cell r="A1151" t="str">
            <v>2426</v>
          </cell>
          <cell r="B1151" t="str">
            <v>242607001</v>
          </cell>
          <cell r="C1151" t="str">
            <v>421</v>
          </cell>
          <cell r="D1151" t="str">
            <v>2426070</v>
          </cell>
          <cell r="E1151" t="str">
            <v>2425</v>
          </cell>
          <cell r="F1151" t="str">
            <v>24</v>
          </cell>
          <cell r="G1151">
            <v>524.52810735000003</v>
          </cell>
          <cell r="H1151">
            <v>536.46403792000001</v>
          </cell>
          <cell r="I1151">
            <v>530.24108190000004</v>
          </cell>
          <cell r="J1151">
            <v>31.718061670000004</v>
          </cell>
          <cell r="K1151">
            <v>15.040286480000001</v>
          </cell>
          <cell r="L1151">
            <v>8.4924905800000001</v>
          </cell>
          <cell r="M1151">
            <v>10.03113291</v>
          </cell>
          <cell r="N1151">
            <v>22.72482767</v>
          </cell>
          <cell r="O1151">
            <v>47.851999999999997</v>
          </cell>
          <cell r="P1151">
            <v>8.9709403999999999</v>
          </cell>
          <cell r="Q1151">
            <v>67</v>
          </cell>
          <cell r="R1151">
            <v>38.058348590000001</v>
          </cell>
          <cell r="S1151">
            <v>18.7</v>
          </cell>
          <cell r="T1151">
            <v>8.5416906600000004</v>
          </cell>
          <cell r="U1151">
            <v>8.3610071099999992</v>
          </cell>
          <cell r="V1151">
            <v>8.6179430900000007</v>
          </cell>
          <cell r="W1151">
            <v>59.5</v>
          </cell>
          <cell r="X1151">
            <v>87.5</v>
          </cell>
          <cell r="Y1151">
            <v>41.1</v>
          </cell>
          <cell r="Z1151">
            <v>39.4</v>
          </cell>
          <cell r="AA1151">
            <v>30.9</v>
          </cell>
          <cell r="AB1151">
            <v>8.5722494000000005</v>
          </cell>
          <cell r="AC1151">
            <v>0.92606491000000002</v>
          </cell>
          <cell r="AD1151">
            <v>261.79000000000002</v>
          </cell>
          <cell r="AE1151">
            <v>60.007639380000001</v>
          </cell>
          <cell r="AF1151">
            <v>68.350890770000007</v>
          </cell>
          <cell r="AG1151">
            <v>0.24500565951719314</v>
          </cell>
          <cell r="AH1151">
            <v>4.9000000000000004</v>
          </cell>
          <cell r="AI1151">
            <v>49600</v>
          </cell>
          <cell r="AJ1151">
            <v>11.5</v>
          </cell>
        </row>
        <row r="1152">
          <cell r="A1152" t="str">
            <v>2427</v>
          </cell>
          <cell r="B1152" t="str">
            <v>242700801</v>
          </cell>
          <cell r="D1152" t="str">
            <v>2427008</v>
          </cell>
          <cell r="E1152" t="str">
            <v>2425</v>
          </cell>
          <cell r="F1152" t="str">
            <v>24</v>
          </cell>
          <cell r="G1152">
            <v>524.52810735000003</v>
          </cell>
          <cell r="H1152">
            <v>536.46403792000001</v>
          </cell>
          <cell r="I1152">
            <v>530.24108190000004</v>
          </cell>
          <cell r="J1152">
            <v>31.718061670000004</v>
          </cell>
          <cell r="K1152">
            <v>15.040286480000001</v>
          </cell>
          <cell r="L1152">
            <v>8.7591977500000002</v>
          </cell>
          <cell r="M1152">
            <v>9.75417515</v>
          </cell>
          <cell r="N1152">
            <v>22.72482767</v>
          </cell>
          <cell r="O1152">
            <v>50.307000000000002</v>
          </cell>
          <cell r="P1152">
            <v>9.8162943400000007</v>
          </cell>
          <cell r="Q1152">
            <v>67</v>
          </cell>
          <cell r="R1152">
            <v>34.03003519</v>
          </cell>
          <cell r="S1152">
            <v>16.5</v>
          </cell>
          <cell r="T1152">
            <v>8.8747277699999998</v>
          </cell>
          <cell r="U1152">
            <v>8.7588836800000003</v>
          </cell>
          <cell r="V1152">
            <v>8.9500140300000002</v>
          </cell>
          <cell r="W1152">
            <v>59.5</v>
          </cell>
          <cell r="X1152">
            <v>87.5</v>
          </cell>
          <cell r="Y1152">
            <v>41.1</v>
          </cell>
          <cell r="Z1152">
            <v>39.4</v>
          </cell>
          <cell r="AA1152">
            <v>23.2</v>
          </cell>
          <cell r="AB1152">
            <v>9.7625574299999993</v>
          </cell>
          <cell r="AC1152">
            <v>0.32651831999999997</v>
          </cell>
          <cell r="AD1152">
            <v>261.79000000000002</v>
          </cell>
          <cell r="AE1152">
            <v>60.007639380000001</v>
          </cell>
          <cell r="AF1152">
            <v>67.659599549999996</v>
          </cell>
          <cell r="AG1152">
            <v>0.28827247805722223</v>
          </cell>
          <cell r="AH1152">
            <v>4.9000000000000004</v>
          </cell>
          <cell r="AI1152">
            <v>49600</v>
          </cell>
          <cell r="AJ1152">
            <v>11.5</v>
          </cell>
        </row>
        <row r="1153">
          <cell r="A1153" t="str">
            <v>2427</v>
          </cell>
          <cell r="B1153" t="str">
            <v>242700802</v>
          </cell>
          <cell r="D1153" t="str">
            <v>2427008</v>
          </cell>
          <cell r="E1153" t="str">
            <v>2425</v>
          </cell>
          <cell r="F1153" t="str">
            <v>24</v>
          </cell>
          <cell r="G1153">
            <v>524.52810735000003</v>
          </cell>
          <cell r="H1153">
            <v>536.46403792000001</v>
          </cell>
          <cell r="I1153">
            <v>530.24108190000004</v>
          </cell>
          <cell r="J1153">
            <v>31.718061670000004</v>
          </cell>
          <cell r="K1153">
            <v>15.040286480000001</v>
          </cell>
          <cell r="L1153">
            <v>7.1647203800000003</v>
          </cell>
          <cell r="M1153">
            <v>9.5834888800000009</v>
          </cell>
          <cell r="N1153">
            <v>22.72482767</v>
          </cell>
          <cell r="O1153">
            <v>50.307000000000002</v>
          </cell>
          <cell r="P1153">
            <v>9.7029612899999993</v>
          </cell>
          <cell r="Q1153">
            <v>67</v>
          </cell>
          <cell r="R1153">
            <v>34.03003519</v>
          </cell>
          <cell r="S1153">
            <v>16.5</v>
          </cell>
          <cell r="T1153">
            <v>7.1647203800000003</v>
          </cell>
          <cell r="U1153">
            <v>7.1647203800000003</v>
          </cell>
          <cell r="V1153">
            <v>8.7688853299999998</v>
          </cell>
          <cell r="W1153">
            <v>59.5</v>
          </cell>
          <cell r="X1153">
            <v>87.5</v>
          </cell>
          <cell r="Y1153">
            <v>41.1</v>
          </cell>
          <cell r="Z1153">
            <v>39.4</v>
          </cell>
          <cell r="AA1153">
            <v>23.2</v>
          </cell>
          <cell r="AB1153">
            <v>9.9612374599999995</v>
          </cell>
          <cell r="AC1153">
            <v>1</v>
          </cell>
          <cell r="AD1153">
            <v>261.79000000000002</v>
          </cell>
          <cell r="AE1153">
            <v>60.007639380000001</v>
          </cell>
          <cell r="AF1153">
            <v>67.620500000000007</v>
          </cell>
          <cell r="AG1153">
            <v>0.34814859991457481</v>
          </cell>
          <cell r="AH1153">
            <v>4.9000000000000004</v>
          </cell>
          <cell r="AI1153">
            <v>49600</v>
          </cell>
          <cell r="AJ1153">
            <v>11.5</v>
          </cell>
        </row>
        <row r="1154">
          <cell r="A1154" t="str">
            <v>2427</v>
          </cell>
          <cell r="B1154" t="str">
            <v>242701501</v>
          </cell>
          <cell r="D1154" t="str">
            <v>2427015</v>
          </cell>
          <cell r="E1154" t="str">
            <v>2425</v>
          </cell>
          <cell r="F1154" t="str">
            <v>24</v>
          </cell>
          <cell r="G1154">
            <v>524.52810735000003</v>
          </cell>
          <cell r="H1154">
            <v>536.46403792000001</v>
          </cell>
          <cell r="I1154">
            <v>530.24108190000004</v>
          </cell>
          <cell r="J1154">
            <v>31.718061670000004</v>
          </cell>
          <cell r="K1154">
            <v>15.040286480000001</v>
          </cell>
          <cell r="L1154">
            <v>9.0396706699999996</v>
          </cell>
          <cell r="M1154">
            <v>9.2179116400000005</v>
          </cell>
          <cell r="N1154">
            <v>22.72482767</v>
          </cell>
          <cell r="O1154">
            <v>50.307000000000002</v>
          </cell>
          <cell r="P1154">
            <v>9.2669097199999992</v>
          </cell>
          <cell r="Q1154">
            <v>67</v>
          </cell>
          <cell r="R1154">
            <v>34.03003519</v>
          </cell>
          <cell r="S1154">
            <v>16.5</v>
          </cell>
          <cell r="T1154">
            <v>9.0717677200000004</v>
          </cell>
          <cell r="U1154">
            <v>9.0121333099999994</v>
          </cell>
          <cell r="V1154">
            <v>8.4922855599999991</v>
          </cell>
          <cell r="W1154">
            <v>59.5</v>
          </cell>
          <cell r="X1154">
            <v>87.5</v>
          </cell>
          <cell r="Y1154">
            <v>41.1</v>
          </cell>
          <cell r="Z1154">
            <v>39.4</v>
          </cell>
          <cell r="AA1154">
            <v>23.2</v>
          </cell>
          <cell r="AB1154">
            <v>9.4611769100000007</v>
          </cell>
          <cell r="AC1154">
            <v>6.1816099999999999E-2</v>
          </cell>
          <cell r="AD1154">
            <v>261.79000000000002</v>
          </cell>
          <cell r="AE1154">
            <v>60.007639380000001</v>
          </cell>
          <cell r="AF1154">
            <v>67.620500000000007</v>
          </cell>
          <cell r="AG1154">
            <v>0.33499193005010708</v>
          </cell>
          <cell r="AH1154">
            <v>4.9000000000000004</v>
          </cell>
          <cell r="AI1154">
            <v>49600</v>
          </cell>
          <cell r="AJ1154">
            <v>11.5</v>
          </cell>
        </row>
        <row r="1155">
          <cell r="A1155" t="str">
            <v>2427</v>
          </cell>
          <cell r="B1155" t="str">
            <v>242702801</v>
          </cell>
          <cell r="D1155" t="str">
            <v>2427028</v>
          </cell>
          <cell r="E1155" t="str">
            <v>2425</v>
          </cell>
          <cell r="F1155" t="str">
            <v>24</v>
          </cell>
          <cell r="G1155">
            <v>524.52810735000003</v>
          </cell>
          <cell r="H1155">
            <v>536.46403792000001</v>
          </cell>
          <cell r="I1155">
            <v>530.24108190000004</v>
          </cell>
          <cell r="J1155">
            <v>31.718061670000004</v>
          </cell>
          <cell r="K1155">
            <v>15.040286480000001</v>
          </cell>
          <cell r="L1155">
            <v>8.5235728000000002</v>
          </cell>
          <cell r="M1155">
            <v>8.8301043200000002</v>
          </cell>
          <cell r="N1155">
            <v>22.72482767</v>
          </cell>
          <cell r="O1155">
            <v>50.307000000000002</v>
          </cell>
          <cell r="P1155">
            <v>8.8505176199999998</v>
          </cell>
          <cell r="Q1155">
            <v>67</v>
          </cell>
          <cell r="R1155">
            <v>34.03003519</v>
          </cell>
          <cell r="S1155">
            <v>16.5</v>
          </cell>
          <cell r="T1155">
            <v>8.8579419799999997</v>
          </cell>
          <cell r="U1155">
            <v>8.6135936900000001</v>
          </cell>
          <cell r="V1155">
            <v>8.7160440500000007</v>
          </cell>
          <cell r="W1155">
            <v>59.5</v>
          </cell>
          <cell r="X1155">
            <v>87.5</v>
          </cell>
          <cell r="Y1155">
            <v>41.1</v>
          </cell>
          <cell r="Z1155">
            <v>39.4</v>
          </cell>
          <cell r="AA1155">
            <v>23.2</v>
          </cell>
          <cell r="AB1155">
            <v>9.4329237700000004</v>
          </cell>
          <cell r="AC1155">
            <v>0.70194270000000003</v>
          </cell>
          <cell r="AD1155">
            <v>261.79000000000002</v>
          </cell>
          <cell r="AE1155">
            <v>60.007639380000001</v>
          </cell>
          <cell r="AF1155">
            <v>67.620500000000007</v>
          </cell>
          <cell r="AG1155">
            <v>0.29718840764322818</v>
          </cell>
          <cell r="AH1155">
            <v>4.9000000000000004</v>
          </cell>
          <cell r="AI1155">
            <v>49600</v>
          </cell>
          <cell r="AJ1155">
            <v>11.5</v>
          </cell>
        </row>
        <row r="1156">
          <cell r="A1156" t="str">
            <v>2427</v>
          </cell>
          <cell r="B1156" t="str">
            <v>242702802</v>
          </cell>
          <cell r="D1156" t="str">
            <v>2427028</v>
          </cell>
          <cell r="E1156" t="str">
            <v>2425</v>
          </cell>
          <cell r="F1156" t="str">
            <v>24</v>
          </cell>
          <cell r="G1156">
            <v>524.52810735000003</v>
          </cell>
          <cell r="H1156">
            <v>536.46403792000001</v>
          </cell>
          <cell r="I1156">
            <v>530.24108190000004</v>
          </cell>
          <cell r="J1156">
            <v>31.718061670000004</v>
          </cell>
          <cell r="K1156">
            <v>15.040286480000001</v>
          </cell>
          <cell r="L1156">
            <v>7.2541778499999996</v>
          </cell>
          <cell r="M1156">
            <v>7.6787890000000001</v>
          </cell>
          <cell r="N1156">
            <v>22.72482767</v>
          </cell>
          <cell r="O1156">
            <v>50.307000000000002</v>
          </cell>
          <cell r="P1156">
            <v>7.8240460100000009</v>
          </cell>
          <cell r="Q1156">
            <v>67</v>
          </cell>
          <cell r="R1156">
            <v>34.03003519</v>
          </cell>
          <cell r="S1156">
            <v>16.5</v>
          </cell>
          <cell r="T1156">
            <v>7.2779385700000008</v>
          </cell>
          <cell r="U1156">
            <v>7.1380730299999993</v>
          </cell>
          <cell r="V1156">
            <v>7.2779385700000008</v>
          </cell>
          <cell r="W1156">
            <v>59.5</v>
          </cell>
          <cell r="X1156">
            <v>87.5</v>
          </cell>
          <cell r="Y1156">
            <v>41.1</v>
          </cell>
          <cell r="Z1156">
            <v>39.4</v>
          </cell>
          <cell r="AA1156">
            <v>23.2</v>
          </cell>
          <cell r="AB1156">
            <v>9.6158054800000006</v>
          </cell>
          <cell r="AC1156">
            <v>1</v>
          </cell>
          <cell r="AD1156">
            <v>261.79000000000002</v>
          </cell>
          <cell r="AE1156">
            <v>60.007639380000001</v>
          </cell>
          <cell r="AF1156">
            <v>67.620500000000007</v>
          </cell>
          <cell r="AG1156">
            <v>0.28545055067073594</v>
          </cell>
          <cell r="AH1156">
            <v>4.9000000000000004</v>
          </cell>
          <cell r="AI1156">
            <v>49600</v>
          </cell>
          <cell r="AJ1156">
            <v>11.5</v>
          </cell>
        </row>
        <row r="1157">
          <cell r="A1157" t="str">
            <v>2427</v>
          </cell>
          <cell r="B1157" t="str">
            <v>242703501</v>
          </cell>
          <cell r="D1157" t="str">
            <v>2427035</v>
          </cell>
          <cell r="E1157" t="str">
            <v>2425</v>
          </cell>
          <cell r="F1157" t="str">
            <v>24</v>
          </cell>
          <cell r="G1157">
            <v>524.52810735000003</v>
          </cell>
          <cell r="H1157">
            <v>536.46403792000001</v>
          </cell>
          <cell r="I1157">
            <v>530.24108190000004</v>
          </cell>
          <cell r="J1157">
            <v>31.718061670000004</v>
          </cell>
          <cell r="K1157">
            <v>15.040286480000001</v>
          </cell>
          <cell r="L1157">
            <v>8.20767442</v>
          </cell>
          <cell r="M1157">
            <v>9.8561862799999993</v>
          </cell>
          <cell r="N1157">
            <v>22.72482767</v>
          </cell>
          <cell r="O1157">
            <v>50.307000000000002</v>
          </cell>
          <cell r="P1157">
            <v>9.8296795400000008</v>
          </cell>
          <cell r="Q1157">
            <v>67</v>
          </cell>
          <cell r="R1157">
            <v>34.03003519</v>
          </cell>
          <cell r="S1157">
            <v>16.5</v>
          </cell>
          <cell r="T1157">
            <v>9.8467584600000002</v>
          </cell>
          <cell r="U1157">
            <v>8.9360350999999998</v>
          </cell>
          <cell r="V1157">
            <v>9.3606551299999996</v>
          </cell>
          <cell r="W1157">
            <v>59.5</v>
          </cell>
          <cell r="X1157">
            <v>87.5</v>
          </cell>
          <cell r="Y1157">
            <v>41.1</v>
          </cell>
          <cell r="Z1157">
            <v>39.4</v>
          </cell>
          <cell r="AA1157">
            <v>23.2</v>
          </cell>
          <cell r="AB1157">
            <v>9.87965582</v>
          </cell>
          <cell r="AC1157">
            <v>0.59799968000000003</v>
          </cell>
          <cell r="AD1157">
            <v>261.79000000000002</v>
          </cell>
          <cell r="AE1157">
            <v>60.007639380000001</v>
          </cell>
          <cell r="AF1157">
            <v>67.591144270000001</v>
          </cell>
          <cell r="AG1157">
            <v>0.30107708845189307</v>
          </cell>
          <cell r="AH1157">
            <v>4.9000000000000004</v>
          </cell>
          <cell r="AI1157">
            <v>49600</v>
          </cell>
          <cell r="AJ1157">
            <v>11.5</v>
          </cell>
        </row>
        <row r="1158">
          <cell r="A1158" t="str">
            <v>2427</v>
          </cell>
          <cell r="B1158" t="str">
            <v>242704301</v>
          </cell>
          <cell r="D1158" t="str">
            <v>2427043</v>
          </cell>
          <cell r="E1158" t="str">
            <v>2425</v>
          </cell>
          <cell r="F1158" t="str">
            <v>24</v>
          </cell>
          <cell r="G1158">
            <v>524.52810735000003</v>
          </cell>
          <cell r="H1158">
            <v>536.46403792000001</v>
          </cell>
          <cell r="I1158">
            <v>530.24108190000004</v>
          </cell>
          <cell r="J1158">
            <v>31.718061670000004</v>
          </cell>
          <cell r="K1158">
            <v>15.040286480000001</v>
          </cell>
          <cell r="L1158">
            <v>8.4171518400000007</v>
          </cell>
          <cell r="M1158">
            <v>9.7499283600000002</v>
          </cell>
          <cell r="N1158">
            <v>22.72482767</v>
          </cell>
          <cell r="O1158">
            <v>50.307000000000002</v>
          </cell>
          <cell r="P1158">
            <v>9.7011877500000008</v>
          </cell>
          <cell r="Q1158">
            <v>67</v>
          </cell>
          <cell r="R1158">
            <v>34.03003519</v>
          </cell>
          <cell r="S1158">
            <v>16.5</v>
          </cell>
          <cell r="T1158">
            <v>9.6525873200000003</v>
          </cell>
          <cell r="U1158">
            <v>8.4908492199999994</v>
          </cell>
          <cell r="V1158">
            <v>8.50795061</v>
          </cell>
          <cell r="W1158">
            <v>59.5</v>
          </cell>
          <cell r="X1158">
            <v>87.5</v>
          </cell>
          <cell r="Y1158">
            <v>41.1</v>
          </cell>
          <cell r="Z1158">
            <v>39.4</v>
          </cell>
          <cell r="AA1158">
            <v>23.2</v>
          </cell>
          <cell r="AB1158">
            <v>8.6041045599999997</v>
          </cell>
          <cell r="AC1158">
            <v>0.42122448000000007</v>
          </cell>
          <cell r="AD1158">
            <v>261.79000000000002</v>
          </cell>
          <cell r="AE1158">
            <v>60.007639380000001</v>
          </cell>
          <cell r="AF1158">
            <v>67.620500000000007</v>
          </cell>
          <cell r="AG1158">
            <v>0.29809726574228279</v>
          </cell>
          <cell r="AH1158">
            <v>4.9000000000000004</v>
          </cell>
          <cell r="AI1158">
            <v>49600</v>
          </cell>
          <cell r="AJ1158">
            <v>11.5</v>
          </cell>
        </row>
        <row r="1159">
          <cell r="A1159" t="str">
            <v>2427</v>
          </cell>
          <cell r="B1159" t="str">
            <v>242704302</v>
          </cell>
          <cell r="D1159" t="str">
            <v>2427043</v>
          </cell>
          <cell r="E1159" t="str">
            <v>2425</v>
          </cell>
          <cell r="F1159" t="str">
            <v>24</v>
          </cell>
          <cell r="G1159">
            <v>524.52810735000003</v>
          </cell>
          <cell r="H1159">
            <v>536.46403792000001</v>
          </cell>
          <cell r="I1159">
            <v>530.24108190000004</v>
          </cell>
          <cell r="J1159">
            <v>31.718061670000004</v>
          </cell>
          <cell r="K1159">
            <v>15.040286480000001</v>
          </cell>
          <cell r="L1159">
            <v>7.1380730299999993</v>
          </cell>
          <cell r="M1159">
            <v>9.8352087099999999</v>
          </cell>
          <cell r="N1159">
            <v>22.72482767</v>
          </cell>
          <cell r="O1159">
            <v>50.307000000000002</v>
          </cell>
          <cell r="P1159">
            <v>9.7488784299999995</v>
          </cell>
          <cell r="Q1159">
            <v>67</v>
          </cell>
          <cell r="R1159">
            <v>34.03003519</v>
          </cell>
          <cell r="S1159">
            <v>16.5</v>
          </cell>
          <cell r="T1159">
            <v>9.77661962</v>
          </cell>
          <cell r="U1159">
            <v>7.1380730299999993</v>
          </cell>
          <cell r="V1159">
            <v>7.6572827899999991</v>
          </cell>
          <cell r="W1159">
            <v>59.5</v>
          </cell>
          <cell r="X1159">
            <v>87.5</v>
          </cell>
          <cell r="Y1159">
            <v>41.1</v>
          </cell>
          <cell r="Z1159">
            <v>39.4</v>
          </cell>
          <cell r="AA1159">
            <v>23.2</v>
          </cell>
          <cell r="AB1159">
            <v>7.184629150000001</v>
          </cell>
          <cell r="AC1159">
            <v>1</v>
          </cell>
          <cell r="AD1159">
            <v>261.79000000000002</v>
          </cell>
          <cell r="AE1159">
            <v>60.007639380000001</v>
          </cell>
          <cell r="AF1159">
            <v>67.620500000000007</v>
          </cell>
          <cell r="AG1159">
            <v>0.29347037641795271</v>
          </cell>
          <cell r="AH1159">
            <v>4.9000000000000004</v>
          </cell>
          <cell r="AI1159">
            <v>49600</v>
          </cell>
          <cell r="AJ1159">
            <v>11.5</v>
          </cell>
        </row>
        <row r="1160">
          <cell r="A1160" t="str">
            <v>2427</v>
          </cell>
          <cell r="B1160" t="str">
            <v>242705001</v>
          </cell>
          <cell r="D1160" t="str">
            <v>2427050</v>
          </cell>
          <cell r="E1160" t="str">
            <v>2425</v>
          </cell>
          <cell r="F1160" t="str">
            <v>24</v>
          </cell>
          <cell r="G1160">
            <v>524.52810735000003</v>
          </cell>
          <cell r="H1160">
            <v>536.46403792000001</v>
          </cell>
          <cell r="I1160">
            <v>530.24108190000004</v>
          </cell>
          <cell r="J1160">
            <v>31.718061670000004</v>
          </cell>
          <cell r="K1160">
            <v>15.040286480000001</v>
          </cell>
          <cell r="L1160">
            <v>8.3069658700000009</v>
          </cell>
          <cell r="M1160">
            <v>9.6746402699999994</v>
          </cell>
          <cell r="N1160">
            <v>22.72482767</v>
          </cell>
          <cell r="O1160">
            <v>50.307000000000002</v>
          </cell>
          <cell r="P1160">
            <v>9.66611829</v>
          </cell>
          <cell r="Q1160">
            <v>67</v>
          </cell>
          <cell r="R1160">
            <v>34.03003519</v>
          </cell>
          <cell r="S1160">
            <v>16.5</v>
          </cell>
          <cell r="T1160">
            <v>9.6478853699999991</v>
          </cell>
          <cell r="U1160">
            <v>8.5535251199999998</v>
          </cell>
          <cell r="V1160">
            <v>8.7150599599999996</v>
          </cell>
          <cell r="W1160">
            <v>59.5</v>
          </cell>
          <cell r="X1160">
            <v>87.5</v>
          </cell>
          <cell r="Y1160">
            <v>41.1</v>
          </cell>
          <cell r="Z1160">
            <v>39.4</v>
          </cell>
          <cell r="AA1160">
            <v>23.2</v>
          </cell>
          <cell r="AB1160">
            <v>8.4780364800000001</v>
          </cell>
          <cell r="AC1160">
            <v>0.4375</v>
          </cell>
          <cell r="AD1160">
            <v>261.79000000000002</v>
          </cell>
          <cell r="AE1160">
            <v>60.007639380000001</v>
          </cell>
          <cell r="AF1160">
            <v>67.620500000000007</v>
          </cell>
          <cell r="AG1160">
            <v>0.25826174340035041</v>
          </cell>
          <cell r="AH1160">
            <v>4.9000000000000004</v>
          </cell>
          <cell r="AI1160">
            <v>49600</v>
          </cell>
          <cell r="AJ1160">
            <v>11.5</v>
          </cell>
        </row>
        <row r="1161">
          <cell r="A1161" t="str">
            <v>2427</v>
          </cell>
          <cell r="B1161" t="str">
            <v>242705501</v>
          </cell>
          <cell r="D1161" t="str">
            <v>2427055</v>
          </cell>
          <cell r="E1161" t="str">
            <v>2425</v>
          </cell>
          <cell r="F1161" t="str">
            <v>24</v>
          </cell>
          <cell r="G1161">
            <v>524.52810735000003</v>
          </cell>
          <cell r="H1161">
            <v>536.46403792000001</v>
          </cell>
          <cell r="I1161">
            <v>530.24108190000004</v>
          </cell>
          <cell r="J1161">
            <v>31.718061670000004</v>
          </cell>
          <cell r="K1161">
            <v>15.040286480000001</v>
          </cell>
          <cell r="L1161">
            <v>9.1030891799999996</v>
          </cell>
          <cell r="M1161">
            <v>9.8294103499999999</v>
          </cell>
          <cell r="N1161">
            <v>22.72482767</v>
          </cell>
          <cell r="O1161">
            <v>50.307000000000002</v>
          </cell>
          <cell r="P1161">
            <v>9.7759382299999995</v>
          </cell>
          <cell r="Q1161">
            <v>67</v>
          </cell>
          <cell r="R1161">
            <v>34.03003519</v>
          </cell>
          <cell r="S1161">
            <v>16.5</v>
          </cell>
          <cell r="T1161">
            <v>9.3292783000000004</v>
          </cell>
          <cell r="U1161">
            <v>8.3532615000000003</v>
          </cell>
          <cell r="V1161">
            <v>8.3532615000000003</v>
          </cell>
          <cell r="W1161">
            <v>59.5</v>
          </cell>
          <cell r="X1161">
            <v>87.5</v>
          </cell>
          <cell r="Y1161">
            <v>41.1</v>
          </cell>
          <cell r="Z1161">
            <v>39.4</v>
          </cell>
          <cell r="AA1161">
            <v>23.2</v>
          </cell>
          <cell r="AB1161">
            <v>9.5266827799999998</v>
          </cell>
          <cell r="AC1161">
            <v>8.9344049999999994E-2</v>
          </cell>
          <cell r="AD1161">
            <v>261.79000000000002</v>
          </cell>
          <cell r="AE1161">
            <v>60.007639380000001</v>
          </cell>
          <cell r="AF1161">
            <v>67.656927359999997</v>
          </cell>
          <cell r="AG1161">
            <v>0.29141796147240606</v>
          </cell>
          <cell r="AH1161">
            <v>4.9000000000000004</v>
          </cell>
          <cell r="AI1161">
            <v>49600</v>
          </cell>
          <cell r="AJ1161">
            <v>11.5</v>
          </cell>
        </row>
        <row r="1162">
          <cell r="A1162" t="str">
            <v>2427</v>
          </cell>
          <cell r="B1162" t="str">
            <v>242706001</v>
          </cell>
          <cell r="D1162" t="str">
            <v>2427060</v>
          </cell>
          <cell r="E1162" t="str">
            <v>2425</v>
          </cell>
          <cell r="F1162" t="str">
            <v>24</v>
          </cell>
          <cell r="G1162">
            <v>524.52810735000003</v>
          </cell>
          <cell r="H1162">
            <v>536.46403792000001</v>
          </cell>
          <cell r="I1162">
            <v>530.24108190000004</v>
          </cell>
          <cell r="J1162">
            <v>31.718061670000004</v>
          </cell>
          <cell r="K1162">
            <v>15.040286480000001</v>
          </cell>
          <cell r="L1162">
            <v>7.4079243200000011</v>
          </cell>
          <cell r="M1162">
            <v>10.084141049999999</v>
          </cell>
          <cell r="N1162">
            <v>22.72482767</v>
          </cell>
          <cell r="O1162">
            <v>50.307000000000002</v>
          </cell>
          <cell r="P1162">
            <v>9.8621967000000001</v>
          </cell>
          <cell r="Q1162">
            <v>67</v>
          </cell>
          <cell r="R1162">
            <v>34.03003519</v>
          </cell>
          <cell r="S1162">
            <v>16.5</v>
          </cell>
          <cell r="T1162">
            <v>9.4169479500000008</v>
          </cell>
          <cell r="U1162">
            <v>8.27537637</v>
          </cell>
          <cell r="V1162">
            <v>8.27537637</v>
          </cell>
          <cell r="W1162">
            <v>59.5</v>
          </cell>
          <cell r="X1162">
            <v>87.5</v>
          </cell>
          <cell r="Y1162">
            <v>41.1</v>
          </cell>
          <cell r="Z1162">
            <v>39.4</v>
          </cell>
          <cell r="AA1162">
            <v>23.2</v>
          </cell>
          <cell r="AB1162">
            <v>9.6119313200000001</v>
          </cell>
          <cell r="AC1162">
            <v>0.96796238999999995</v>
          </cell>
          <cell r="AD1162">
            <v>261.79000000000002</v>
          </cell>
          <cell r="AE1162">
            <v>60.007639380000001</v>
          </cell>
          <cell r="AF1162">
            <v>67.627659489999999</v>
          </cell>
          <cell r="AG1162">
            <v>0.2708024196517827</v>
          </cell>
          <cell r="AH1162">
            <v>4.9000000000000004</v>
          </cell>
          <cell r="AI1162">
            <v>49600</v>
          </cell>
          <cell r="AJ1162">
            <v>11.5</v>
          </cell>
        </row>
        <row r="1163">
          <cell r="A1163" t="str">
            <v>2427</v>
          </cell>
          <cell r="B1163" t="str">
            <v>242706501</v>
          </cell>
          <cell r="D1163" t="str">
            <v>2427065</v>
          </cell>
          <cell r="E1163" t="str">
            <v>2425</v>
          </cell>
          <cell r="F1163" t="str">
            <v>24</v>
          </cell>
          <cell r="G1163">
            <v>524.52810735000003</v>
          </cell>
          <cell r="H1163">
            <v>536.46403792000001</v>
          </cell>
          <cell r="I1163">
            <v>530.24108190000004</v>
          </cell>
          <cell r="J1163">
            <v>31.718061670000004</v>
          </cell>
          <cell r="K1163">
            <v>15.040286480000001</v>
          </cell>
          <cell r="L1163">
            <v>7.9779680900000001</v>
          </cell>
          <cell r="M1163">
            <v>9.8382554599999992</v>
          </cell>
          <cell r="N1163">
            <v>22.72482767</v>
          </cell>
          <cell r="O1163">
            <v>50.307000000000002</v>
          </cell>
          <cell r="P1163">
            <v>9.9557953300000008</v>
          </cell>
          <cell r="Q1163">
            <v>67</v>
          </cell>
          <cell r="R1163">
            <v>34.03003519</v>
          </cell>
          <cell r="S1163">
            <v>16.5</v>
          </cell>
          <cell r="T1163">
            <v>9.5807998699999999</v>
          </cell>
          <cell r="U1163">
            <v>8.8292263500000008</v>
          </cell>
          <cell r="V1163">
            <v>8.2586814999999998</v>
          </cell>
          <cell r="W1163">
            <v>59.5</v>
          </cell>
          <cell r="X1163">
            <v>87.5</v>
          </cell>
          <cell r="Y1163">
            <v>41.1</v>
          </cell>
          <cell r="Z1163">
            <v>39.4</v>
          </cell>
          <cell r="AA1163">
            <v>23.2</v>
          </cell>
          <cell r="AB1163">
            <v>9.1957342200000003</v>
          </cell>
          <cell r="AC1163">
            <v>0.4818848</v>
          </cell>
          <cell r="AD1163">
            <v>261.79000000000002</v>
          </cell>
          <cell r="AE1163">
            <v>60.007639380000001</v>
          </cell>
          <cell r="AF1163">
            <v>67.620500000000007</v>
          </cell>
          <cell r="AG1163">
            <v>0.29580800226523973</v>
          </cell>
          <cell r="AH1163">
            <v>4.9000000000000004</v>
          </cell>
          <cell r="AI1163">
            <v>49600</v>
          </cell>
          <cell r="AJ1163">
            <v>11.5</v>
          </cell>
        </row>
        <row r="1164">
          <cell r="A1164" t="str">
            <v>2427</v>
          </cell>
          <cell r="B1164" t="str">
            <v>242707001</v>
          </cell>
          <cell r="D1164" t="str">
            <v>2427070</v>
          </cell>
          <cell r="E1164" t="str">
            <v>2425</v>
          </cell>
          <cell r="F1164" t="str">
            <v>24</v>
          </cell>
          <cell r="G1164">
            <v>524.52810735000003</v>
          </cell>
          <cell r="H1164">
            <v>536.46403792000001</v>
          </cell>
          <cell r="I1164">
            <v>530.24108190000004</v>
          </cell>
          <cell r="J1164">
            <v>31.718061670000004</v>
          </cell>
          <cell r="K1164">
            <v>15.040286480000001</v>
          </cell>
          <cell r="L1164">
            <v>9.0030701700000009</v>
          </cell>
          <cell r="M1164">
            <v>9.6208593499999999</v>
          </cell>
          <cell r="N1164">
            <v>22.72482767</v>
          </cell>
          <cell r="O1164">
            <v>50.307000000000002</v>
          </cell>
          <cell r="P1164">
            <v>10.4191216</v>
          </cell>
          <cell r="Q1164">
            <v>67</v>
          </cell>
          <cell r="R1164">
            <v>34.03003519</v>
          </cell>
          <cell r="S1164">
            <v>16.5</v>
          </cell>
          <cell r="T1164">
            <v>9.5056929500000003</v>
          </cell>
          <cell r="U1164">
            <v>9.1283708099999998</v>
          </cell>
          <cell r="V1164">
            <v>8.6048376999999991</v>
          </cell>
          <cell r="W1164">
            <v>59.5</v>
          </cell>
          <cell r="X1164">
            <v>87.5</v>
          </cell>
          <cell r="Y1164">
            <v>41.1</v>
          </cell>
          <cell r="Z1164">
            <v>39.4</v>
          </cell>
          <cell r="AA1164">
            <v>23.2</v>
          </cell>
          <cell r="AB1164">
            <v>9.3213449300000004</v>
          </cell>
          <cell r="AC1164">
            <v>0</v>
          </cell>
          <cell r="AD1164">
            <v>261.79000000000002</v>
          </cell>
          <cell r="AE1164">
            <v>60.007639380000001</v>
          </cell>
          <cell r="AF1164">
            <v>67.620500000000007</v>
          </cell>
          <cell r="AG1164">
            <v>0.25320247713062088</v>
          </cell>
          <cell r="AH1164">
            <v>4.9000000000000004</v>
          </cell>
          <cell r="AI1164">
            <v>49600</v>
          </cell>
          <cell r="AJ1164">
            <v>11.5</v>
          </cell>
        </row>
        <row r="1165">
          <cell r="A1165" t="str">
            <v>2428</v>
          </cell>
          <cell r="B1165" t="str">
            <v>242800501</v>
          </cell>
          <cell r="D1165" t="str">
            <v>2428005</v>
          </cell>
          <cell r="E1165" t="str">
            <v>2425</v>
          </cell>
          <cell r="F1165" t="str">
            <v>24</v>
          </cell>
          <cell r="G1165">
            <v>524.52810735000003</v>
          </cell>
          <cell r="H1165">
            <v>536.46403792000001</v>
          </cell>
          <cell r="I1165">
            <v>530.24108190000004</v>
          </cell>
          <cell r="J1165">
            <v>31.718061670000004</v>
          </cell>
          <cell r="K1165">
            <v>15.040286480000001</v>
          </cell>
          <cell r="L1165">
            <v>8.30622522</v>
          </cell>
          <cell r="M1165">
            <v>10.28993972</v>
          </cell>
          <cell r="N1165">
            <v>22.72482767</v>
          </cell>
          <cell r="O1165">
            <v>50.307000000000002</v>
          </cell>
          <cell r="P1165">
            <v>10.81977828</v>
          </cell>
          <cell r="Q1165">
            <v>67</v>
          </cell>
          <cell r="R1165">
            <v>34.03003519</v>
          </cell>
          <cell r="S1165">
            <v>16.5</v>
          </cell>
          <cell r="T1165">
            <v>9.4770030799999994</v>
          </cell>
          <cell r="U1165">
            <v>8.2103962599999996</v>
          </cell>
          <cell r="V1165">
            <v>8.4359831399999994</v>
          </cell>
          <cell r="W1165">
            <v>59.5</v>
          </cell>
          <cell r="X1165">
            <v>87.5</v>
          </cell>
          <cell r="Y1165">
            <v>41.1</v>
          </cell>
          <cell r="Z1165">
            <v>39.4</v>
          </cell>
          <cell r="AA1165">
            <v>23.2</v>
          </cell>
          <cell r="AB1165">
            <v>9.6575870100000003</v>
          </cell>
          <cell r="AC1165">
            <v>0.73372813000000003</v>
          </cell>
          <cell r="AD1165">
            <v>261.79000000000002</v>
          </cell>
          <cell r="AE1165">
            <v>60.007639380000001</v>
          </cell>
          <cell r="AF1165">
            <v>67.620500000000007</v>
          </cell>
          <cell r="AG1165">
            <v>0.28073366584231713</v>
          </cell>
          <cell r="AH1165">
            <v>4.9000000000000004</v>
          </cell>
          <cell r="AI1165">
            <v>49600</v>
          </cell>
          <cell r="AJ1165">
            <v>11.5</v>
          </cell>
        </row>
        <row r="1166">
          <cell r="A1166" t="str">
            <v>2428</v>
          </cell>
          <cell r="B1166" t="str">
            <v>242801501</v>
          </cell>
          <cell r="D1166" t="str">
            <v>2428015</v>
          </cell>
          <cell r="E1166" t="str">
            <v>2425</v>
          </cell>
          <cell r="F1166" t="str">
            <v>24</v>
          </cell>
          <cell r="G1166">
            <v>524.52810735000003</v>
          </cell>
          <cell r="H1166">
            <v>536.46403792000001</v>
          </cell>
          <cell r="I1166">
            <v>530.24108190000004</v>
          </cell>
          <cell r="J1166">
            <v>31.718061670000004</v>
          </cell>
          <cell r="K1166">
            <v>15.040286480000001</v>
          </cell>
          <cell r="L1166">
            <v>8.2648782599999997</v>
          </cell>
          <cell r="M1166">
            <v>10.20957422</v>
          </cell>
          <cell r="N1166">
            <v>22.72482767</v>
          </cell>
          <cell r="O1166">
            <v>50.307000000000002</v>
          </cell>
          <cell r="P1166">
            <v>10.8103742</v>
          </cell>
          <cell r="Q1166">
            <v>67</v>
          </cell>
          <cell r="R1166">
            <v>34.03003519</v>
          </cell>
          <cell r="S1166">
            <v>16.5</v>
          </cell>
          <cell r="T1166">
            <v>9.2812647100000003</v>
          </cell>
          <cell r="U1166">
            <v>9.0057732099999992</v>
          </cell>
          <cell r="V1166">
            <v>8.8417374300000002</v>
          </cell>
          <cell r="W1166">
            <v>59.5</v>
          </cell>
          <cell r="X1166">
            <v>87.5</v>
          </cell>
          <cell r="Y1166">
            <v>41.1</v>
          </cell>
          <cell r="Z1166">
            <v>39.4</v>
          </cell>
          <cell r="AA1166">
            <v>23.2</v>
          </cell>
          <cell r="AB1166">
            <v>9.6123996900000002</v>
          </cell>
          <cell r="AC1166">
            <v>0.70793720999999998</v>
          </cell>
          <cell r="AD1166">
            <v>261.79000000000002</v>
          </cell>
          <cell r="AE1166">
            <v>60.007639380000001</v>
          </cell>
          <cell r="AF1166">
            <v>67.599171940000005</v>
          </cell>
          <cell r="AG1166">
            <v>0.30481000570589567</v>
          </cell>
          <cell r="AH1166">
            <v>4.9000000000000004</v>
          </cell>
          <cell r="AI1166">
            <v>49600</v>
          </cell>
          <cell r="AJ1166">
            <v>11.5</v>
          </cell>
        </row>
        <row r="1167">
          <cell r="A1167" t="str">
            <v>2428</v>
          </cell>
          <cell r="B1167" t="str">
            <v>242802001</v>
          </cell>
          <cell r="D1167" t="str">
            <v>2428020</v>
          </cell>
          <cell r="E1167" t="str">
            <v>2425</v>
          </cell>
          <cell r="F1167" t="str">
            <v>24</v>
          </cell>
          <cell r="G1167">
            <v>524.52810735000003</v>
          </cell>
          <cell r="H1167">
            <v>536.46403792000001</v>
          </cell>
          <cell r="I1167">
            <v>530.24108190000004</v>
          </cell>
          <cell r="J1167">
            <v>31.718061670000004</v>
          </cell>
          <cell r="K1167">
            <v>15.040286480000001</v>
          </cell>
          <cell r="L1167">
            <v>7.8054746300000009</v>
          </cell>
          <cell r="M1167">
            <v>9.8653702299999999</v>
          </cell>
          <cell r="N1167">
            <v>22.72482767</v>
          </cell>
          <cell r="O1167">
            <v>50.307000000000002</v>
          </cell>
          <cell r="P1167">
            <v>10.142346959999999</v>
          </cell>
          <cell r="Q1167">
            <v>67</v>
          </cell>
          <cell r="R1167">
            <v>34.03003519</v>
          </cell>
          <cell r="S1167">
            <v>16.5</v>
          </cell>
          <cell r="T1167">
            <v>9.4528943200000004</v>
          </cell>
          <cell r="U1167">
            <v>7.8224447299999991</v>
          </cell>
          <cell r="V1167">
            <v>7.9786537300000004</v>
          </cell>
          <cell r="W1167">
            <v>59.5</v>
          </cell>
          <cell r="X1167">
            <v>87.5</v>
          </cell>
          <cell r="Y1167">
            <v>41.1</v>
          </cell>
          <cell r="Z1167">
            <v>39.4</v>
          </cell>
          <cell r="AA1167">
            <v>23.2</v>
          </cell>
          <cell r="AB1167">
            <v>8.7590407300000006</v>
          </cell>
          <cell r="AC1167">
            <v>0</v>
          </cell>
          <cell r="AD1167">
            <v>261.79000000000002</v>
          </cell>
          <cell r="AE1167">
            <v>60.007639380000001</v>
          </cell>
          <cell r="AF1167">
            <v>67.615103590000004</v>
          </cell>
          <cell r="AG1167">
            <v>0.29085840211814346</v>
          </cell>
          <cell r="AH1167">
            <v>4.9000000000000004</v>
          </cell>
          <cell r="AI1167">
            <v>49600</v>
          </cell>
          <cell r="AJ1167">
            <v>11.5</v>
          </cell>
        </row>
        <row r="1168">
          <cell r="A1168" t="str">
            <v>2428</v>
          </cell>
          <cell r="B1168" t="str">
            <v>242802501</v>
          </cell>
          <cell r="D1168" t="str">
            <v>2428025</v>
          </cell>
          <cell r="E1168" t="str">
            <v>2425</v>
          </cell>
          <cell r="F1168" t="str">
            <v>24</v>
          </cell>
          <cell r="G1168">
            <v>524.52810735000003</v>
          </cell>
          <cell r="H1168">
            <v>536.46403792000001</v>
          </cell>
          <cell r="I1168">
            <v>530.24108190000004</v>
          </cell>
          <cell r="J1168">
            <v>31.718061670000004</v>
          </cell>
          <cell r="K1168">
            <v>15.040286480000001</v>
          </cell>
          <cell r="L1168">
            <v>8.6367524299999996</v>
          </cell>
          <cell r="M1168">
            <v>9.7832389800000001</v>
          </cell>
          <cell r="N1168">
            <v>22.72482767</v>
          </cell>
          <cell r="O1168">
            <v>50.307000000000002</v>
          </cell>
          <cell r="P1168">
            <v>9.7960693699999997</v>
          </cell>
          <cell r="Q1168">
            <v>67</v>
          </cell>
          <cell r="R1168">
            <v>34.03003519</v>
          </cell>
          <cell r="S1168">
            <v>16.5</v>
          </cell>
          <cell r="T1168">
            <v>9.7889741699999995</v>
          </cell>
          <cell r="U1168">
            <v>9.3097331200000006</v>
          </cell>
          <cell r="V1168">
            <v>8.7470342599999995</v>
          </cell>
          <cell r="W1168">
            <v>59.5</v>
          </cell>
          <cell r="X1168">
            <v>87.5</v>
          </cell>
          <cell r="Y1168">
            <v>41.1</v>
          </cell>
          <cell r="Z1168">
            <v>39.4</v>
          </cell>
          <cell r="AA1168">
            <v>23.2</v>
          </cell>
          <cell r="AB1168">
            <v>9.5719929100000005</v>
          </cell>
          <cell r="AC1168">
            <v>3.4700259999999997E-2</v>
          </cell>
          <cell r="AD1168">
            <v>261.79000000000002</v>
          </cell>
          <cell r="AE1168">
            <v>60.007639380000001</v>
          </cell>
          <cell r="AF1168">
            <v>67.60086312</v>
          </cell>
          <cell r="AG1168">
            <v>0.29371866259988944</v>
          </cell>
          <cell r="AH1168">
            <v>4.9000000000000004</v>
          </cell>
          <cell r="AI1168">
            <v>49600</v>
          </cell>
          <cell r="AJ1168">
            <v>11.5</v>
          </cell>
        </row>
        <row r="1169">
          <cell r="A1169" t="str">
            <v>2428</v>
          </cell>
          <cell r="B1169" t="str">
            <v>242803001</v>
          </cell>
          <cell r="D1169" t="str">
            <v>2428030</v>
          </cell>
          <cell r="E1169" t="str">
            <v>2425</v>
          </cell>
          <cell r="F1169" t="str">
            <v>24</v>
          </cell>
          <cell r="G1169">
            <v>524.52810735000003</v>
          </cell>
          <cell r="H1169">
            <v>536.46403792000001</v>
          </cell>
          <cell r="I1169">
            <v>530.24108190000004</v>
          </cell>
          <cell r="J1169">
            <v>31.718061670000004</v>
          </cell>
          <cell r="K1169">
            <v>15.040286480000001</v>
          </cell>
          <cell r="L1169">
            <v>8.29779263</v>
          </cell>
          <cell r="M1169">
            <v>10.671927719999999</v>
          </cell>
          <cell r="N1169">
            <v>22.72482767</v>
          </cell>
          <cell r="O1169">
            <v>50.307000000000002</v>
          </cell>
          <cell r="P1169">
            <v>10.759985820000001</v>
          </cell>
          <cell r="Q1169">
            <v>67</v>
          </cell>
          <cell r="R1169">
            <v>34.03003519</v>
          </cell>
          <cell r="S1169">
            <v>16.5</v>
          </cell>
          <cell r="T1169">
            <v>10.047631190000001</v>
          </cell>
          <cell r="U1169">
            <v>9.4019519799999998</v>
          </cell>
          <cell r="V1169">
            <v>8.4285805299999996</v>
          </cell>
          <cell r="W1169">
            <v>59.5</v>
          </cell>
          <cell r="X1169">
            <v>87.5</v>
          </cell>
          <cell r="Y1169">
            <v>41.1</v>
          </cell>
          <cell r="Z1169">
            <v>39.4</v>
          </cell>
          <cell r="AA1169">
            <v>23.2</v>
          </cell>
          <cell r="AB1169">
            <v>9.1617801799999992</v>
          </cell>
          <cell r="AC1169">
            <v>0.47734766000000006</v>
          </cell>
          <cell r="AD1169">
            <v>261.79000000000002</v>
          </cell>
          <cell r="AE1169">
            <v>60.007639380000001</v>
          </cell>
          <cell r="AF1169">
            <v>65.953169639999999</v>
          </cell>
          <cell r="AG1169">
            <v>0.32180414729932572</v>
          </cell>
          <cell r="AH1169">
            <v>4.9000000000000004</v>
          </cell>
          <cell r="AI1169">
            <v>49600</v>
          </cell>
          <cell r="AJ1169">
            <v>11.5</v>
          </cell>
        </row>
        <row r="1170">
          <cell r="A1170" t="str">
            <v>2428</v>
          </cell>
          <cell r="B1170" t="str">
            <v>242803501</v>
          </cell>
          <cell r="D1170" t="str">
            <v>2428035</v>
          </cell>
          <cell r="E1170" t="str">
            <v>2425</v>
          </cell>
          <cell r="F1170" t="str">
            <v>24</v>
          </cell>
          <cell r="G1170">
            <v>524.52810735000003</v>
          </cell>
          <cell r="H1170">
            <v>536.46403792000001</v>
          </cell>
          <cell r="I1170">
            <v>530.24108190000004</v>
          </cell>
          <cell r="J1170">
            <v>31.718061670000004</v>
          </cell>
          <cell r="K1170">
            <v>15.040286480000001</v>
          </cell>
          <cell r="L1170">
            <v>9.2529208199999999</v>
          </cell>
          <cell r="M1170">
            <v>10.73437289</v>
          </cell>
          <cell r="N1170">
            <v>22.72482767</v>
          </cell>
          <cell r="O1170">
            <v>50.307000000000002</v>
          </cell>
          <cell r="P1170">
            <v>10.81977828</v>
          </cell>
          <cell r="Q1170">
            <v>67</v>
          </cell>
          <cell r="R1170">
            <v>34.03003519</v>
          </cell>
          <cell r="S1170">
            <v>16.5</v>
          </cell>
          <cell r="T1170">
            <v>9.8531411799999997</v>
          </cell>
          <cell r="U1170">
            <v>9.7909345699999992</v>
          </cell>
          <cell r="V1170">
            <v>8.6394108200000002</v>
          </cell>
          <cell r="W1170">
            <v>59.5</v>
          </cell>
          <cell r="X1170">
            <v>87.5</v>
          </cell>
          <cell r="Y1170">
            <v>41.1</v>
          </cell>
          <cell r="Z1170">
            <v>39.4</v>
          </cell>
          <cell r="AA1170">
            <v>23.2</v>
          </cell>
          <cell r="AB1170">
            <v>9.5737327000000008</v>
          </cell>
          <cell r="AC1170">
            <v>0</v>
          </cell>
          <cell r="AD1170">
            <v>261.79000000000002</v>
          </cell>
          <cell r="AE1170">
            <v>60.007639380000001</v>
          </cell>
          <cell r="AF1170">
            <v>65.961121009999999</v>
          </cell>
          <cell r="AG1170">
            <v>0.26010981840178155</v>
          </cell>
          <cell r="AH1170">
            <v>4.9000000000000004</v>
          </cell>
          <cell r="AI1170">
            <v>49600</v>
          </cell>
          <cell r="AJ1170">
            <v>11.5</v>
          </cell>
        </row>
        <row r="1171">
          <cell r="A1171" t="str">
            <v>2428</v>
          </cell>
          <cell r="B1171" t="str">
            <v>242804001</v>
          </cell>
          <cell r="D1171" t="str">
            <v>2428040</v>
          </cell>
          <cell r="E1171" t="str">
            <v>2425</v>
          </cell>
          <cell r="F1171" t="str">
            <v>24</v>
          </cell>
          <cell r="G1171">
            <v>524.52810735000003</v>
          </cell>
          <cell r="H1171">
            <v>536.46403792000001</v>
          </cell>
          <cell r="I1171">
            <v>530.24108190000004</v>
          </cell>
          <cell r="J1171">
            <v>31.718061670000004</v>
          </cell>
          <cell r="K1171">
            <v>15.040286480000001</v>
          </cell>
          <cell r="L1171">
            <v>8.5688364200000002</v>
          </cell>
          <cell r="M1171">
            <v>10.81977828</v>
          </cell>
          <cell r="N1171">
            <v>22.72482767</v>
          </cell>
          <cell r="O1171">
            <v>50.307000000000002</v>
          </cell>
          <cell r="P1171">
            <v>10.81977828</v>
          </cell>
          <cell r="Q1171">
            <v>67</v>
          </cell>
          <cell r="R1171">
            <v>34.03003519</v>
          </cell>
          <cell r="S1171">
            <v>16.5</v>
          </cell>
          <cell r="T1171">
            <v>10.2918065</v>
          </cell>
          <cell r="U1171">
            <v>10.199398179999999</v>
          </cell>
          <cell r="V1171">
            <v>8.6445304400000005</v>
          </cell>
          <cell r="W1171">
            <v>59.5</v>
          </cell>
          <cell r="X1171">
            <v>87.5</v>
          </cell>
          <cell r="Y1171">
            <v>41.1</v>
          </cell>
          <cell r="Z1171">
            <v>39.4</v>
          </cell>
          <cell r="AA1171">
            <v>23.2</v>
          </cell>
          <cell r="AB1171">
            <v>10.23537788</v>
          </cell>
          <cell r="AC1171">
            <v>0.56878371999999999</v>
          </cell>
          <cell r="AD1171">
            <v>261.79000000000002</v>
          </cell>
          <cell r="AE1171">
            <v>60.007639380000001</v>
          </cell>
          <cell r="AF1171">
            <v>65.922799999999995</v>
          </cell>
          <cell r="AG1171">
            <v>0.29601065298846052</v>
          </cell>
          <cell r="AH1171">
            <v>4.9000000000000004</v>
          </cell>
          <cell r="AI1171">
            <v>49600</v>
          </cell>
          <cell r="AJ1171">
            <v>11.5</v>
          </cell>
        </row>
        <row r="1172">
          <cell r="A1172" t="str">
            <v>2428</v>
          </cell>
          <cell r="B1172" t="str">
            <v>242804501</v>
          </cell>
          <cell r="D1172" t="str">
            <v>2428045</v>
          </cell>
          <cell r="E1172" t="str">
            <v>2425</v>
          </cell>
          <cell r="F1172" t="str">
            <v>24</v>
          </cell>
          <cell r="G1172">
            <v>524.52810735000003</v>
          </cell>
          <cell r="H1172">
            <v>536.46403792000001</v>
          </cell>
          <cell r="I1172">
            <v>530.24108190000004</v>
          </cell>
          <cell r="J1172">
            <v>31.718061670000004</v>
          </cell>
          <cell r="K1172">
            <v>15.040286480000001</v>
          </cell>
          <cell r="L1172">
            <v>7.9434277700000013</v>
          </cell>
          <cell r="M1172">
            <v>10.81977828</v>
          </cell>
          <cell r="N1172">
            <v>22.72482767</v>
          </cell>
          <cell r="O1172">
            <v>50.307000000000002</v>
          </cell>
          <cell r="P1172">
            <v>10.81977828</v>
          </cell>
          <cell r="Q1172">
            <v>67</v>
          </cell>
          <cell r="R1172">
            <v>34.03003519</v>
          </cell>
          <cell r="S1172">
            <v>16.5</v>
          </cell>
          <cell r="T1172">
            <v>10.05933679</v>
          </cell>
          <cell r="U1172">
            <v>9.5589528999999995</v>
          </cell>
          <cell r="V1172">
            <v>8.2236271799999994</v>
          </cell>
          <cell r="W1172">
            <v>59.5</v>
          </cell>
          <cell r="X1172">
            <v>87.5</v>
          </cell>
          <cell r="Y1172">
            <v>41.1</v>
          </cell>
          <cell r="Z1172">
            <v>39.4</v>
          </cell>
          <cell r="AA1172">
            <v>23.2</v>
          </cell>
          <cell r="AB1172">
            <v>10.07832282</v>
          </cell>
          <cell r="AC1172">
            <v>0.81393324000000011</v>
          </cell>
          <cell r="AD1172">
            <v>261.79000000000002</v>
          </cell>
          <cell r="AE1172">
            <v>60.007639380000001</v>
          </cell>
          <cell r="AF1172">
            <v>65.922799999999995</v>
          </cell>
          <cell r="AG1172">
            <v>0.30600023316995895</v>
          </cell>
          <cell r="AH1172">
            <v>4.9000000000000004</v>
          </cell>
          <cell r="AI1172">
            <v>49600</v>
          </cell>
          <cell r="AJ1172">
            <v>11.5</v>
          </cell>
        </row>
        <row r="1173">
          <cell r="A1173" t="str">
            <v>2428</v>
          </cell>
          <cell r="B1173" t="str">
            <v>242805301</v>
          </cell>
          <cell r="D1173" t="str">
            <v>2428053</v>
          </cell>
          <cell r="E1173" t="str">
            <v>2425</v>
          </cell>
          <cell r="F1173" t="str">
            <v>24</v>
          </cell>
          <cell r="G1173">
            <v>524.52810735000003</v>
          </cell>
          <cell r="H1173">
            <v>536.46403792000001</v>
          </cell>
          <cell r="I1173">
            <v>530.24108190000004</v>
          </cell>
          <cell r="J1173">
            <v>31.718061670000004</v>
          </cell>
          <cell r="K1173">
            <v>15.040286480000001</v>
          </cell>
          <cell r="L1173">
            <v>8.5663642400000004</v>
          </cell>
          <cell r="M1173">
            <v>10.780475969999999</v>
          </cell>
          <cell r="N1173">
            <v>22.72482767</v>
          </cell>
          <cell r="O1173">
            <v>50.307000000000002</v>
          </cell>
          <cell r="P1173">
            <v>10.780475969999999</v>
          </cell>
          <cell r="Q1173">
            <v>67</v>
          </cell>
          <cell r="R1173">
            <v>34.03003519</v>
          </cell>
          <cell r="S1173">
            <v>16.5</v>
          </cell>
          <cell r="T1173">
            <v>10.45091508</v>
          </cell>
          <cell r="U1173">
            <v>8.6647507600000004</v>
          </cell>
          <cell r="V1173">
            <v>8.6177622500000002</v>
          </cell>
          <cell r="W1173">
            <v>59.5</v>
          </cell>
          <cell r="X1173">
            <v>87.5</v>
          </cell>
          <cell r="Y1173">
            <v>41.1</v>
          </cell>
          <cell r="Z1173">
            <v>39.4</v>
          </cell>
          <cell r="AA1173">
            <v>23.2</v>
          </cell>
          <cell r="AB1173">
            <v>9.9408796699999993</v>
          </cell>
          <cell r="AC1173">
            <v>0.33101520000000001</v>
          </cell>
          <cell r="AD1173">
            <v>261.79000000000002</v>
          </cell>
          <cell r="AE1173">
            <v>60.007639380000001</v>
          </cell>
          <cell r="AF1173">
            <v>65.932308680000006</v>
          </cell>
          <cell r="AG1173">
            <v>0.31113395274359973</v>
          </cell>
          <cell r="AH1173">
            <v>4.9000000000000004</v>
          </cell>
          <cell r="AI1173">
            <v>49600</v>
          </cell>
          <cell r="AJ1173">
            <v>11.5</v>
          </cell>
        </row>
        <row r="1174">
          <cell r="A1174" t="str">
            <v>2428</v>
          </cell>
          <cell r="B1174" t="str">
            <v>242805302</v>
          </cell>
          <cell r="D1174" t="str">
            <v>2428053</v>
          </cell>
          <cell r="E1174" t="str">
            <v>2425</v>
          </cell>
          <cell r="F1174" t="str">
            <v>24</v>
          </cell>
          <cell r="G1174">
            <v>524.52810735000003</v>
          </cell>
          <cell r="H1174">
            <v>536.46403792000001</v>
          </cell>
          <cell r="I1174">
            <v>530.24108190000004</v>
          </cell>
          <cell r="J1174">
            <v>31.718061670000004</v>
          </cell>
          <cell r="K1174">
            <v>15.040286480000001</v>
          </cell>
          <cell r="L1174">
            <v>7.2218358300000007</v>
          </cell>
          <cell r="M1174">
            <v>10.81977828</v>
          </cell>
          <cell r="N1174">
            <v>22.72482767</v>
          </cell>
          <cell r="O1174">
            <v>50.307000000000002</v>
          </cell>
          <cell r="P1174">
            <v>10.81977828</v>
          </cell>
          <cell r="Q1174">
            <v>67</v>
          </cell>
          <cell r="R1174">
            <v>34.03003519</v>
          </cell>
          <cell r="S1174">
            <v>16.5</v>
          </cell>
          <cell r="T1174">
            <v>10.39439614</v>
          </cell>
          <cell r="U1174">
            <v>7.3537223299999992</v>
          </cell>
          <cell r="V1174">
            <v>7.2834482300000003</v>
          </cell>
          <cell r="W1174">
            <v>59.5</v>
          </cell>
          <cell r="X1174">
            <v>87.5</v>
          </cell>
          <cell r="Y1174">
            <v>41.1</v>
          </cell>
          <cell r="Z1174">
            <v>39.4</v>
          </cell>
          <cell r="AA1174">
            <v>23.2</v>
          </cell>
          <cell r="AB1174">
            <v>9.9641121699999999</v>
          </cell>
          <cell r="AC1174">
            <v>1</v>
          </cell>
          <cell r="AD1174">
            <v>261.79000000000002</v>
          </cell>
          <cell r="AE1174">
            <v>60.007639380000001</v>
          </cell>
          <cell r="AF1174">
            <v>65.922799999999995</v>
          </cell>
          <cell r="AG1174">
            <v>0.28913892382681877</v>
          </cell>
          <cell r="AH1174">
            <v>4.9000000000000004</v>
          </cell>
          <cell r="AI1174">
            <v>49600</v>
          </cell>
          <cell r="AJ1174">
            <v>11.5</v>
          </cell>
        </row>
        <row r="1175">
          <cell r="A1175" t="str">
            <v>2428</v>
          </cell>
          <cell r="B1175" t="str">
            <v>242806001</v>
          </cell>
          <cell r="D1175" t="str">
            <v>2428060</v>
          </cell>
          <cell r="E1175" t="str">
            <v>2425</v>
          </cell>
          <cell r="F1175" t="str">
            <v>24</v>
          </cell>
          <cell r="G1175">
            <v>524.52810735000003</v>
          </cell>
          <cell r="H1175">
            <v>536.46403792000001</v>
          </cell>
          <cell r="I1175">
            <v>530.24108190000004</v>
          </cell>
          <cell r="J1175">
            <v>31.718061670000004</v>
          </cell>
          <cell r="K1175">
            <v>15.040286480000001</v>
          </cell>
          <cell r="L1175">
            <v>9.3814324500000001</v>
          </cell>
          <cell r="M1175">
            <v>10.81977828</v>
          </cell>
          <cell r="N1175">
            <v>22.72482767</v>
          </cell>
          <cell r="O1175">
            <v>50.307000000000002</v>
          </cell>
          <cell r="P1175">
            <v>10.81977828</v>
          </cell>
          <cell r="Q1175">
            <v>67</v>
          </cell>
          <cell r="R1175">
            <v>34.03003519</v>
          </cell>
          <cell r="S1175">
            <v>16.5</v>
          </cell>
          <cell r="T1175">
            <v>9.8910100300000003</v>
          </cell>
          <cell r="U1175">
            <v>9.4899398700000006</v>
          </cell>
          <cell r="V1175">
            <v>8.76358441</v>
          </cell>
          <cell r="W1175">
            <v>59.5</v>
          </cell>
          <cell r="X1175">
            <v>87.5</v>
          </cell>
          <cell r="Y1175">
            <v>41.1</v>
          </cell>
          <cell r="Z1175">
            <v>39.4</v>
          </cell>
          <cell r="AA1175">
            <v>23.2</v>
          </cell>
          <cell r="AB1175">
            <v>10.14995693</v>
          </cell>
          <cell r="AC1175">
            <v>0.85570085000000007</v>
          </cell>
          <cell r="AD1175">
            <v>261.79000000000002</v>
          </cell>
          <cell r="AE1175">
            <v>60.007639380000001</v>
          </cell>
          <cell r="AF1175">
            <v>65.922799999999995</v>
          </cell>
          <cell r="AG1175">
            <v>0.28168018727489952</v>
          </cell>
          <cell r="AH1175">
            <v>4.9000000000000004</v>
          </cell>
          <cell r="AI1175">
            <v>49600</v>
          </cell>
          <cell r="AJ1175">
            <v>11.5</v>
          </cell>
        </row>
        <row r="1176">
          <cell r="A1176" t="str">
            <v>2428</v>
          </cell>
          <cell r="B1176" t="str">
            <v>242806501</v>
          </cell>
          <cell r="D1176" t="str">
            <v>2428065</v>
          </cell>
          <cell r="E1176" t="str">
            <v>2425</v>
          </cell>
          <cell r="F1176" t="str">
            <v>24</v>
          </cell>
          <cell r="G1176">
            <v>524.52810735000003</v>
          </cell>
          <cell r="H1176">
            <v>536.46403792000001</v>
          </cell>
          <cell r="I1176">
            <v>530.24108190000004</v>
          </cell>
          <cell r="J1176">
            <v>31.718061670000004</v>
          </cell>
          <cell r="K1176">
            <v>15.040286480000001</v>
          </cell>
          <cell r="L1176">
            <v>9.3290118999999994</v>
          </cell>
          <cell r="M1176">
            <v>10.899180790000001</v>
          </cell>
          <cell r="N1176">
            <v>22.72482767</v>
          </cell>
          <cell r="O1176">
            <v>50.307000000000002</v>
          </cell>
          <cell r="P1176">
            <v>10.87759426</v>
          </cell>
          <cell r="Q1176">
            <v>67</v>
          </cell>
          <cell r="R1176">
            <v>34.03003519</v>
          </cell>
          <cell r="S1176">
            <v>16.5</v>
          </cell>
          <cell r="T1176">
            <v>9.4334839200000005</v>
          </cell>
          <cell r="U1176">
            <v>9.8738012400000006</v>
          </cell>
          <cell r="V1176">
            <v>8.7395364200000003</v>
          </cell>
          <cell r="W1176">
            <v>59.5</v>
          </cell>
          <cell r="X1176">
            <v>87.5</v>
          </cell>
          <cell r="Y1176">
            <v>41.1</v>
          </cell>
          <cell r="Z1176">
            <v>39.4</v>
          </cell>
          <cell r="AA1176">
            <v>23.2</v>
          </cell>
          <cell r="AB1176">
            <v>10.741816740000001</v>
          </cell>
          <cell r="AC1176">
            <v>0.76709453999999999</v>
          </cell>
          <cell r="AD1176">
            <v>261.79000000000002</v>
          </cell>
          <cell r="AE1176">
            <v>60.007639380000001</v>
          </cell>
          <cell r="AF1176">
            <v>65.922799999999995</v>
          </cell>
          <cell r="AG1176">
            <v>0.31313855089893589</v>
          </cell>
          <cell r="AH1176">
            <v>4.9000000000000004</v>
          </cell>
          <cell r="AI1176">
            <v>49600</v>
          </cell>
          <cell r="AJ1176">
            <v>11.5</v>
          </cell>
        </row>
        <row r="1177">
          <cell r="A1177" t="str">
            <v>2428</v>
          </cell>
          <cell r="B1177" t="str">
            <v>242807001</v>
          </cell>
          <cell r="D1177" t="str">
            <v>2428070</v>
          </cell>
          <cell r="E1177" t="str">
            <v>2425</v>
          </cell>
          <cell r="F1177" t="str">
            <v>24</v>
          </cell>
          <cell r="G1177">
            <v>524.52810735000003</v>
          </cell>
          <cell r="H1177">
            <v>536.46403792000001</v>
          </cell>
          <cell r="I1177">
            <v>530.24108190000004</v>
          </cell>
          <cell r="J1177">
            <v>31.718061670000004</v>
          </cell>
          <cell r="K1177">
            <v>15.040286480000001</v>
          </cell>
          <cell r="L1177">
            <v>8.8280545400000001</v>
          </cell>
          <cell r="M1177">
            <v>11.136251870000001</v>
          </cell>
          <cell r="N1177">
            <v>22.72482767</v>
          </cell>
          <cell r="O1177">
            <v>50.307000000000002</v>
          </cell>
          <cell r="P1177">
            <v>11.15663616</v>
          </cell>
          <cell r="Q1177">
            <v>67</v>
          </cell>
          <cell r="R1177">
            <v>34.03003519</v>
          </cell>
          <cell r="S1177">
            <v>16.5</v>
          </cell>
          <cell r="T1177">
            <v>9.72722759</v>
          </cell>
          <cell r="U1177">
            <v>10.61445009</v>
          </cell>
          <cell r="V1177">
            <v>8.9032715899999992</v>
          </cell>
          <cell r="W1177">
            <v>59.5</v>
          </cell>
          <cell r="X1177">
            <v>87.5</v>
          </cell>
          <cell r="Y1177">
            <v>41.1</v>
          </cell>
          <cell r="Z1177">
            <v>39.4</v>
          </cell>
          <cell r="AA1177">
            <v>23.2</v>
          </cell>
          <cell r="AB1177">
            <v>10.741816740000001</v>
          </cell>
          <cell r="AC1177">
            <v>0.82203210000000004</v>
          </cell>
          <cell r="AD1177">
            <v>261.79000000000002</v>
          </cell>
          <cell r="AE1177">
            <v>60.007639380000001</v>
          </cell>
          <cell r="AF1177">
            <v>65.845290360000007</v>
          </cell>
          <cell r="AG1177">
            <v>0.30596709359474816</v>
          </cell>
          <cell r="AH1177">
            <v>4.9000000000000004</v>
          </cell>
          <cell r="AI1177">
            <v>49600</v>
          </cell>
          <cell r="AJ1177">
            <v>11.5</v>
          </cell>
        </row>
        <row r="1178">
          <cell r="A1178" t="str">
            <v>2428</v>
          </cell>
          <cell r="B1178" t="str">
            <v>242807501</v>
          </cell>
          <cell r="D1178" t="str">
            <v>2428075</v>
          </cell>
          <cell r="E1178" t="str">
            <v>2425</v>
          </cell>
          <cell r="F1178" t="str">
            <v>24</v>
          </cell>
          <cell r="G1178">
            <v>524.52810735000003</v>
          </cell>
          <cell r="H1178">
            <v>536.46403792000001</v>
          </cell>
          <cell r="I1178">
            <v>530.24108190000004</v>
          </cell>
          <cell r="J1178">
            <v>31.718061670000004</v>
          </cell>
          <cell r="K1178">
            <v>15.040286480000001</v>
          </cell>
          <cell r="L1178">
            <v>8.3323083499999999</v>
          </cell>
          <cell r="M1178">
            <v>10.91264913</v>
          </cell>
          <cell r="N1178">
            <v>22.72482767</v>
          </cell>
          <cell r="O1178">
            <v>50.307000000000002</v>
          </cell>
          <cell r="P1178">
            <v>11.19806402</v>
          </cell>
          <cell r="Q1178">
            <v>67</v>
          </cell>
          <cell r="R1178">
            <v>34.03003519</v>
          </cell>
          <cell r="S1178">
            <v>16.5</v>
          </cell>
          <cell r="T1178">
            <v>8.3740154199999992</v>
          </cell>
          <cell r="U1178">
            <v>9.8964629399999993</v>
          </cell>
          <cell r="V1178">
            <v>8.4774123199999991</v>
          </cell>
          <cell r="W1178">
            <v>59.5</v>
          </cell>
          <cell r="X1178">
            <v>87.5</v>
          </cell>
          <cell r="Y1178">
            <v>41.1</v>
          </cell>
          <cell r="Z1178">
            <v>39.4</v>
          </cell>
          <cell r="AA1178">
            <v>23.2</v>
          </cell>
          <cell r="AB1178">
            <v>10.741816740000001</v>
          </cell>
          <cell r="AC1178">
            <v>0.67839088999999997</v>
          </cell>
          <cell r="AD1178">
            <v>261.79000000000002</v>
          </cell>
          <cell r="AE1178">
            <v>60.007639380000001</v>
          </cell>
          <cell r="AF1178">
            <v>65.780606289999994</v>
          </cell>
          <cell r="AG1178">
            <v>0.25960638711829592</v>
          </cell>
          <cell r="AH1178">
            <v>4.9000000000000004</v>
          </cell>
          <cell r="AI1178">
            <v>49600</v>
          </cell>
          <cell r="AJ1178">
            <v>11.5</v>
          </cell>
        </row>
        <row r="1179">
          <cell r="A1179" t="str">
            <v>2429</v>
          </cell>
          <cell r="B1179" t="str">
            <v>242900501</v>
          </cell>
          <cell r="D1179" t="str">
            <v>2429005</v>
          </cell>
          <cell r="E1179" t="str">
            <v>2425</v>
          </cell>
          <cell r="F1179" t="str">
            <v>24</v>
          </cell>
          <cell r="G1179">
            <v>524.52810735000003</v>
          </cell>
          <cell r="H1179">
            <v>536.46403792000001</v>
          </cell>
          <cell r="I1179">
            <v>530.24108190000004</v>
          </cell>
          <cell r="J1179">
            <v>31.718061670000004</v>
          </cell>
          <cell r="K1179">
            <v>15.040286480000001</v>
          </cell>
          <cell r="L1179">
            <v>8.2763947000000009</v>
          </cell>
          <cell r="M1179">
            <v>10.2181888</v>
          </cell>
          <cell r="N1179">
            <v>22.72482767</v>
          </cell>
          <cell r="O1179">
            <v>50.307000000000002</v>
          </cell>
          <cell r="P1179">
            <v>10.84105042</v>
          </cell>
          <cell r="Q1179">
            <v>67</v>
          </cell>
          <cell r="R1179">
            <v>34.03003519</v>
          </cell>
          <cell r="S1179">
            <v>16.5</v>
          </cell>
          <cell r="T1179">
            <v>10.22379411</v>
          </cell>
          <cell r="U1179">
            <v>9.8154210699999993</v>
          </cell>
          <cell r="V1179">
            <v>8.4071550899999998</v>
          </cell>
          <cell r="W1179">
            <v>59.5</v>
          </cell>
          <cell r="X1179">
            <v>87.5</v>
          </cell>
          <cell r="Y1179">
            <v>41.1</v>
          </cell>
          <cell r="Z1179">
            <v>39.4</v>
          </cell>
          <cell r="AA1179">
            <v>23.2</v>
          </cell>
          <cell r="AB1179">
            <v>9.9772954800000004</v>
          </cell>
          <cell r="AC1179">
            <v>0</v>
          </cell>
          <cell r="AD1179">
            <v>261.79000000000002</v>
          </cell>
          <cell r="AE1179">
            <v>60.007639380000001</v>
          </cell>
          <cell r="AF1179">
            <v>67.620500000000007</v>
          </cell>
          <cell r="AG1179">
            <v>0.25292073039148977</v>
          </cell>
          <cell r="AH1179">
            <v>4.9000000000000004</v>
          </cell>
          <cell r="AI1179">
            <v>49600</v>
          </cell>
          <cell r="AJ1179">
            <v>11.5</v>
          </cell>
        </row>
        <row r="1180">
          <cell r="A1180" t="str">
            <v>2429</v>
          </cell>
          <cell r="B1180" t="str">
            <v>242901301</v>
          </cell>
          <cell r="D1180" t="str">
            <v>2429013</v>
          </cell>
          <cell r="E1180" t="str">
            <v>2425</v>
          </cell>
          <cell r="F1180" t="str">
            <v>24</v>
          </cell>
          <cell r="G1180">
            <v>524.52810735000003</v>
          </cell>
          <cell r="H1180">
            <v>536.46403792000001</v>
          </cell>
          <cell r="I1180">
            <v>530.24108190000004</v>
          </cell>
          <cell r="J1180">
            <v>31.718061670000004</v>
          </cell>
          <cell r="K1180">
            <v>15.040286480000001</v>
          </cell>
          <cell r="L1180">
            <v>8.5496603800000006</v>
          </cell>
          <cell r="M1180">
            <v>10.75314691</v>
          </cell>
          <cell r="N1180">
            <v>22.72482767</v>
          </cell>
          <cell r="O1180">
            <v>50.307000000000002</v>
          </cell>
          <cell r="P1180">
            <v>10.81977828</v>
          </cell>
          <cell r="Q1180">
            <v>67</v>
          </cell>
          <cell r="R1180">
            <v>34.03003519</v>
          </cell>
          <cell r="S1180">
            <v>16.5</v>
          </cell>
          <cell r="T1180">
            <v>10.8124918</v>
          </cell>
          <cell r="U1180">
            <v>9.4056604099999994</v>
          </cell>
          <cell r="V1180">
            <v>8.7984547000000006</v>
          </cell>
          <cell r="W1180">
            <v>59.5</v>
          </cell>
          <cell r="X1180">
            <v>87.5</v>
          </cell>
          <cell r="Y1180">
            <v>41.1</v>
          </cell>
          <cell r="Z1180">
            <v>39.4</v>
          </cell>
          <cell r="AA1180">
            <v>23.2</v>
          </cell>
          <cell r="AB1180">
            <v>10.11904238</v>
          </cell>
          <cell r="AC1180">
            <v>0.43526524999999994</v>
          </cell>
          <cell r="AD1180">
            <v>261.79000000000002</v>
          </cell>
          <cell r="AE1180">
            <v>60.007639380000001</v>
          </cell>
          <cell r="AF1180">
            <v>67.620500000000007</v>
          </cell>
          <cell r="AG1180">
            <v>0.26584517101685312</v>
          </cell>
          <cell r="AH1180">
            <v>4.9000000000000004</v>
          </cell>
          <cell r="AI1180">
            <v>49600</v>
          </cell>
          <cell r="AJ1180">
            <v>11.5</v>
          </cell>
        </row>
        <row r="1181">
          <cell r="A1181" t="str">
            <v>2429</v>
          </cell>
          <cell r="B1181" t="str">
            <v>242901302</v>
          </cell>
          <cell r="D1181" t="str">
            <v>2429013</v>
          </cell>
          <cell r="E1181" t="str">
            <v>2425</v>
          </cell>
          <cell r="F1181" t="str">
            <v>24</v>
          </cell>
          <cell r="G1181">
            <v>524.52810735000003</v>
          </cell>
          <cell r="H1181">
            <v>536.46403792000001</v>
          </cell>
          <cell r="I1181">
            <v>530.24108190000004</v>
          </cell>
          <cell r="J1181">
            <v>31.718061670000004</v>
          </cell>
          <cell r="K1181">
            <v>15.040286480000001</v>
          </cell>
          <cell r="L1181">
            <v>8.45680604</v>
          </cell>
          <cell r="M1181">
            <v>10.81977828</v>
          </cell>
          <cell r="N1181">
            <v>22.72482767</v>
          </cell>
          <cell r="O1181">
            <v>50.307000000000002</v>
          </cell>
          <cell r="P1181">
            <v>10.81977828</v>
          </cell>
          <cell r="Q1181">
            <v>67</v>
          </cell>
          <cell r="R1181">
            <v>34.03003519</v>
          </cell>
          <cell r="S1181">
            <v>16.5</v>
          </cell>
          <cell r="T1181">
            <v>10.81977828</v>
          </cell>
          <cell r="U1181">
            <v>9.4334839200000005</v>
          </cell>
          <cell r="V1181">
            <v>7.3594676400000001</v>
          </cell>
          <cell r="W1181">
            <v>59.5</v>
          </cell>
          <cell r="X1181">
            <v>87.5</v>
          </cell>
          <cell r="Y1181">
            <v>41.1</v>
          </cell>
          <cell r="Z1181">
            <v>39.4</v>
          </cell>
          <cell r="AA1181">
            <v>23.2</v>
          </cell>
          <cell r="AB1181">
            <v>9.9641121699999999</v>
          </cell>
          <cell r="AC1181">
            <v>1</v>
          </cell>
          <cell r="AD1181">
            <v>261.79000000000002</v>
          </cell>
          <cell r="AE1181">
            <v>60.007639380000001</v>
          </cell>
          <cell r="AF1181">
            <v>67.620500000000007</v>
          </cell>
          <cell r="AG1181">
            <v>0.29089563947273972</v>
          </cell>
          <cell r="AH1181">
            <v>4.9000000000000004</v>
          </cell>
          <cell r="AI1181">
            <v>49600</v>
          </cell>
          <cell r="AJ1181">
            <v>11.5</v>
          </cell>
        </row>
        <row r="1182">
          <cell r="A1182" t="str">
            <v>2429</v>
          </cell>
          <cell r="B1182" t="str">
            <v>242902001</v>
          </cell>
          <cell r="D1182" t="str">
            <v>2429020</v>
          </cell>
          <cell r="E1182" t="str">
            <v>2425</v>
          </cell>
          <cell r="F1182" t="str">
            <v>24</v>
          </cell>
          <cell r="G1182">
            <v>524.52810735000003</v>
          </cell>
          <cell r="H1182">
            <v>536.46403792000001</v>
          </cell>
          <cell r="I1182">
            <v>530.24108190000004</v>
          </cell>
          <cell r="J1182">
            <v>31.718061670000004</v>
          </cell>
          <cell r="K1182">
            <v>15.040286480000001</v>
          </cell>
          <cell r="L1182">
            <v>9.2367875399999999</v>
          </cell>
          <cell r="M1182">
            <v>10.78055917</v>
          </cell>
          <cell r="N1182">
            <v>22.72482767</v>
          </cell>
          <cell r="O1182">
            <v>50.307000000000002</v>
          </cell>
          <cell r="P1182">
            <v>10.81977828</v>
          </cell>
          <cell r="Q1182">
            <v>67</v>
          </cell>
          <cell r="R1182">
            <v>34.03003519</v>
          </cell>
          <cell r="S1182">
            <v>16.5</v>
          </cell>
          <cell r="T1182">
            <v>10.039634270000001</v>
          </cell>
          <cell r="U1182">
            <v>9.4685421400000003</v>
          </cell>
          <cell r="V1182">
            <v>9.26643711</v>
          </cell>
          <cell r="W1182">
            <v>59.5</v>
          </cell>
          <cell r="X1182">
            <v>87.5</v>
          </cell>
          <cell r="Y1182">
            <v>41.1</v>
          </cell>
          <cell r="Z1182">
            <v>39.4</v>
          </cell>
          <cell r="AA1182">
            <v>23.2</v>
          </cell>
          <cell r="AB1182">
            <v>9.4156457699999994</v>
          </cell>
          <cell r="AC1182">
            <v>0</v>
          </cell>
          <cell r="AD1182">
            <v>261.79000000000002</v>
          </cell>
          <cell r="AE1182">
            <v>60.007639380000001</v>
          </cell>
          <cell r="AF1182">
            <v>67.620500000000007</v>
          </cell>
          <cell r="AG1182">
            <v>0.24653307134845512</v>
          </cell>
          <cell r="AH1182">
            <v>4.9000000000000004</v>
          </cell>
          <cell r="AI1182">
            <v>49600</v>
          </cell>
          <cell r="AJ1182">
            <v>11.5</v>
          </cell>
        </row>
        <row r="1183">
          <cell r="A1183" t="str">
            <v>2429</v>
          </cell>
          <cell r="B1183" t="str">
            <v>242902501</v>
          </cell>
          <cell r="D1183" t="str">
            <v>2429025</v>
          </cell>
          <cell r="E1183" t="str">
            <v>2425</v>
          </cell>
          <cell r="F1183" t="str">
            <v>24</v>
          </cell>
          <cell r="G1183">
            <v>524.52810735000003</v>
          </cell>
          <cell r="H1183">
            <v>536.46403792000001</v>
          </cell>
          <cell r="I1183">
            <v>530.24108190000004</v>
          </cell>
          <cell r="J1183">
            <v>31.718061670000004</v>
          </cell>
          <cell r="K1183">
            <v>15.040286480000001</v>
          </cell>
          <cell r="L1183">
            <v>8.2558284299999993</v>
          </cell>
          <cell r="M1183">
            <v>10.70701264</v>
          </cell>
          <cell r="N1183">
            <v>22.72482767</v>
          </cell>
          <cell r="O1183">
            <v>50.307000000000002</v>
          </cell>
          <cell r="P1183">
            <v>10.81977828</v>
          </cell>
          <cell r="Q1183">
            <v>67</v>
          </cell>
          <cell r="R1183">
            <v>34.03003519</v>
          </cell>
          <cell r="S1183">
            <v>16.5</v>
          </cell>
          <cell r="T1183">
            <v>9.6633885700000004</v>
          </cell>
          <cell r="U1183">
            <v>8.8068732700000005</v>
          </cell>
          <cell r="V1183">
            <v>8.7051654200000002</v>
          </cell>
          <cell r="W1183">
            <v>59.5</v>
          </cell>
          <cell r="X1183">
            <v>87.5</v>
          </cell>
          <cell r="Y1183">
            <v>41.1</v>
          </cell>
          <cell r="Z1183">
            <v>39.4</v>
          </cell>
          <cell r="AA1183">
            <v>23.2</v>
          </cell>
          <cell r="AB1183">
            <v>8.8901351099999992</v>
          </cell>
          <cell r="AC1183">
            <v>0.29503685000000002</v>
          </cell>
          <cell r="AD1183">
            <v>261.79000000000002</v>
          </cell>
          <cell r="AE1183">
            <v>60.007639380000001</v>
          </cell>
          <cell r="AF1183">
            <v>67.693397640000001</v>
          </cell>
          <cell r="AG1183">
            <v>0.29458760063889738</v>
          </cell>
          <cell r="AH1183">
            <v>4.9000000000000004</v>
          </cell>
          <cell r="AI1183">
            <v>49600</v>
          </cell>
          <cell r="AJ1183">
            <v>11.5</v>
          </cell>
        </row>
        <row r="1184">
          <cell r="A1184" t="str">
            <v>2429</v>
          </cell>
          <cell r="B1184" t="str">
            <v>242903001</v>
          </cell>
          <cell r="D1184" t="str">
            <v>2429030</v>
          </cell>
          <cell r="E1184" t="str">
            <v>2425</v>
          </cell>
          <cell r="F1184" t="str">
            <v>24</v>
          </cell>
          <cell r="G1184">
            <v>524.52810735000003</v>
          </cell>
          <cell r="H1184">
            <v>536.46403792000001</v>
          </cell>
          <cell r="I1184">
            <v>530.24108190000004</v>
          </cell>
          <cell r="J1184">
            <v>31.718061670000004</v>
          </cell>
          <cell r="K1184">
            <v>15.040286480000001</v>
          </cell>
          <cell r="L1184">
            <v>7.4506607999999996</v>
          </cell>
          <cell r="M1184">
            <v>10.786448979999999</v>
          </cell>
          <cell r="N1184">
            <v>22.72482767</v>
          </cell>
          <cell r="O1184">
            <v>50.307000000000002</v>
          </cell>
          <cell r="P1184">
            <v>10.81977828</v>
          </cell>
          <cell r="Q1184">
            <v>67</v>
          </cell>
          <cell r="R1184">
            <v>34.03003519</v>
          </cell>
          <cell r="S1184">
            <v>16.5</v>
          </cell>
          <cell r="T1184">
            <v>9.8251475599999996</v>
          </cell>
          <cell r="U1184">
            <v>7.4702241400000009</v>
          </cell>
          <cell r="V1184">
            <v>7.5005294899999999</v>
          </cell>
          <cell r="W1184">
            <v>59.5</v>
          </cell>
          <cell r="X1184">
            <v>87.5</v>
          </cell>
          <cell r="Y1184">
            <v>41.1</v>
          </cell>
          <cell r="Z1184">
            <v>39.4</v>
          </cell>
          <cell r="AA1184">
            <v>23.2</v>
          </cell>
          <cell r="AB1184">
            <v>7.4899709000000003</v>
          </cell>
          <cell r="AC1184">
            <v>0.96615947000000002</v>
          </cell>
          <cell r="AD1184">
            <v>261.79000000000002</v>
          </cell>
          <cell r="AE1184">
            <v>60.007639380000001</v>
          </cell>
          <cell r="AF1184">
            <v>67.628062389999997</v>
          </cell>
          <cell r="AG1184">
            <v>0.26612221740549791</v>
          </cell>
          <cell r="AH1184">
            <v>4.9000000000000004</v>
          </cell>
          <cell r="AI1184">
            <v>49600</v>
          </cell>
          <cell r="AJ1184">
            <v>11.5</v>
          </cell>
        </row>
        <row r="1185">
          <cell r="A1185" t="str">
            <v>2429</v>
          </cell>
          <cell r="B1185" t="str">
            <v>242903801</v>
          </cell>
          <cell r="D1185" t="str">
            <v>2429038</v>
          </cell>
          <cell r="E1185" t="str">
            <v>2425</v>
          </cell>
          <cell r="F1185" t="str">
            <v>24</v>
          </cell>
          <cell r="G1185">
            <v>524.52810735000003</v>
          </cell>
          <cell r="H1185">
            <v>536.46403792000001</v>
          </cell>
          <cell r="I1185">
            <v>530.24108190000004</v>
          </cell>
          <cell r="J1185">
            <v>31.718061670000004</v>
          </cell>
          <cell r="K1185">
            <v>15.040286480000001</v>
          </cell>
          <cell r="L1185">
            <v>8.74512526</v>
          </cell>
          <cell r="M1185">
            <v>10.109281470000001</v>
          </cell>
          <cell r="N1185">
            <v>22.72482767</v>
          </cell>
          <cell r="O1185">
            <v>50.307000000000002</v>
          </cell>
          <cell r="P1185">
            <v>10.680838</v>
          </cell>
          <cell r="Q1185">
            <v>67</v>
          </cell>
          <cell r="R1185">
            <v>34.03003519</v>
          </cell>
          <cell r="S1185">
            <v>16.5</v>
          </cell>
          <cell r="T1185">
            <v>10.020203349999999</v>
          </cell>
          <cell r="U1185">
            <v>9.4753933299999993</v>
          </cell>
          <cell r="V1185">
            <v>8.7800188899999991</v>
          </cell>
          <cell r="W1185">
            <v>59.5</v>
          </cell>
          <cell r="X1185">
            <v>87.5</v>
          </cell>
          <cell r="Y1185">
            <v>41.1</v>
          </cell>
          <cell r="Z1185">
            <v>39.4</v>
          </cell>
          <cell r="AA1185">
            <v>23.2</v>
          </cell>
          <cell r="AB1185">
            <v>9.3173095900000007</v>
          </cell>
          <cell r="AC1185">
            <v>0.42574148999999994</v>
          </cell>
          <cell r="AD1185">
            <v>261.79000000000002</v>
          </cell>
          <cell r="AE1185">
            <v>60.007639380000001</v>
          </cell>
          <cell r="AF1185">
            <v>67.620500000000007</v>
          </cell>
          <cell r="AG1185">
            <v>0.27503012469873556</v>
          </cell>
          <cell r="AH1185">
            <v>4.9000000000000004</v>
          </cell>
          <cell r="AI1185">
            <v>49600</v>
          </cell>
          <cell r="AJ1185">
            <v>11.5</v>
          </cell>
        </row>
        <row r="1186">
          <cell r="A1186" t="str">
            <v>2429</v>
          </cell>
          <cell r="B1186" t="str">
            <v>242903802</v>
          </cell>
          <cell r="D1186" t="str">
            <v>2429038</v>
          </cell>
          <cell r="E1186" t="str">
            <v>2425</v>
          </cell>
          <cell r="F1186" t="str">
            <v>24</v>
          </cell>
          <cell r="G1186">
            <v>524.52810735000003</v>
          </cell>
          <cell r="H1186">
            <v>536.46403792000001</v>
          </cell>
          <cell r="I1186">
            <v>530.24108190000004</v>
          </cell>
          <cell r="J1186">
            <v>31.718061670000004</v>
          </cell>
          <cell r="K1186">
            <v>15.040286480000001</v>
          </cell>
          <cell r="L1186">
            <v>7.2078598700000001</v>
          </cell>
          <cell r="M1186">
            <v>10.126631100000001</v>
          </cell>
          <cell r="N1186">
            <v>22.72482767</v>
          </cell>
          <cell r="O1186">
            <v>50.307000000000002</v>
          </cell>
          <cell r="P1186">
            <v>10.81977828</v>
          </cell>
          <cell r="Q1186">
            <v>67</v>
          </cell>
          <cell r="R1186">
            <v>34.03003519</v>
          </cell>
          <cell r="S1186">
            <v>16.5</v>
          </cell>
          <cell r="T1186">
            <v>10.126631100000001</v>
          </cell>
          <cell r="U1186">
            <v>9.4334839200000005</v>
          </cell>
          <cell r="V1186">
            <v>7.2078598700000001</v>
          </cell>
          <cell r="W1186">
            <v>59.5</v>
          </cell>
          <cell r="X1186">
            <v>87.5</v>
          </cell>
          <cell r="Y1186">
            <v>41.1</v>
          </cell>
          <cell r="Z1186">
            <v>39.4</v>
          </cell>
          <cell r="AA1186">
            <v>23.2</v>
          </cell>
          <cell r="AB1186">
            <v>9.4859245600000008</v>
          </cell>
          <cell r="AC1186">
            <v>1</v>
          </cell>
          <cell r="AD1186">
            <v>261.79000000000002</v>
          </cell>
          <cell r="AE1186">
            <v>60.007639380000001</v>
          </cell>
          <cell r="AF1186">
            <v>67.620500000000007</v>
          </cell>
          <cell r="AG1186">
            <v>0.28697968908275517</v>
          </cell>
          <cell r="AH1186">
            <v>4.9000000000000004</v>
          </cell>
          <cell r="AI1186">
            <v>49600</v>
          </cell>
          <cell r="AJ1186">
            <v>11.5</v>
          </cell>
        </row>
        <row r="1187">
          <cell r="A1187" t="str">
            <v>2429</v>
          </cell>
          <cell r="B1187" t="str">
            <v>242904501</v>
          </cell>
          <cell r="D1187" t="str">
            <v>2429045</v>
          </cell>
          <cell r="E1187" t="str">
            <v>2425</v>
          </cell>
          <cell r="F1187" t="str">
            <v>24</v>
          </cell>
          <cell r="G1187">
            <v>524.52810735000003</v>
          </cell>
          <cell r="H1187">
            <v>536.46403792000001</v>
          </cell>
          <cell r="I1187">
            <v>530.24108190000004</v>
          </cell>
          <cell r="J1187">
            <v>31.718061670000004</v>
          </cell>
          <cell r="K1187">
            <v>15.040286480000001</v>
          </cell>
          <cell r="L1187">
            <v>7.7997533199999989</v>
          </cell>
          <cell r="M1187">
            <v>9.8619361300000001</v>
          </cell>
          <cell r="N1187">
            <v>22.72482767</v>
          </cell>
          <cell r="O1187">
            <v>50.307000000000002</v>
          </cell>
          <cell r="P1187">
            <v>10.79499367</v>
          </cell>
          <cell r="Q1187">
            <v>67</v>
          </cell>
          <cell r="R1187">
            <v>34.03003519</v>
          </cell>
          <cell r="S1187">
            <v>16.5</v>
          </cell>
          <cell r="T1187">
            <v>9.9262270400000006</v>
          </cell>
          <cell r="U1187">
            <v>9.8018976999999996</v>
          </cell>
          <cell r="V1187">
            <v>8.0271501099999991</v>
          </cell>
          <cell r="W1187">
            <v>59.5</v>
          </cell>
          <cell r="X1187">
            <v>87.5</v>
          </cell>
          <cell r="Y1187">
            <v>41.1</v>
          </cell>
          <cell r="Z1187">
            <v>39.4</v>
          </cell>
          <cell r="AA1187">
            <v>23.2</v>
          </cell>
          <cell r="AB1187">
            <v>9.5924686099999992</v>
          </cell>
          <cell r="AC1187">
            <v>0.80291294999999996</v>
          </cell>
          <cell r="AD1187">
            <v>261.79000000000002</v>
          </cell>
          <cell r="AE1187">
            <v>60.007639380000001</v>
          </cell>
          <cell r="AF1187">
            <v>67.620500000000007</v>
          </cell>
          <cell r="AG1187">
            <v>0.28283135581729357</v>
          </cell>
          <cell r="AH1187">
            <v>4.9000000000000004</v>
          </cell>
          <cell r="AI1187">
            <v>49600</v>
          </cell>
          <cell r="AJ1187">
            <v>11.5</v>
          </cell>
        </row>
        <row r="1188">
          <cell r="A1188" t="str">
            <v>2429</v>
          </cell>
          <cell r="B1188" t="str">
            <v>242905001</v>
          </cell>
          <cell r="D1188" t="str">
            <v>2429050</v>
          </cell>
          <cell r="E1188" t="str">
            <v>2425</v>
          </cell>
          <cell r="F1188" t="str">
            <v>24</v>
          </cell>
          <cell r="G1188">
            <v>524.52810735000003</v>
          </cell>
          <cell r="H1188">
            <v>536.46403792000001</v>
          </cell>
          <cell r="I1188">
            <v>530.24108190000004</v>
          </cell>
          <cell r="J1188">
            <v>31.718061670000004</v>
          </cell>
          <cell r="K1188">
            <v>15.040286480000001</v>
          </cell>
          <cell r="L1188">
            <v>8.8840560600000007</v>
          </cell>
          <cell r="M1188">
            <v>9.5765101000000001</v>
          </cell>
          <cell r="N1188">
            <v>22.72482767</v>
          </cell>
          <cell r="O1188">
            <v>50.307000000000002</v>
          </cell>
          <cell r="P1188">
            <v>10.64325588</v>
          </cell>
          <cell r="Q1188">
            <v>67</v>
          </cell>
          <cell r="R1188">
            <v>34.03003519</v>
          </cell>
          <cell r="S1188">
            <v>16.5</v>
          </cell>
          <cell r="T1188">
            <v>9.73512807</v>
          </cell>
          <cell r="U1188">
            <v>9.3030107100000006</v>
          </cell>
          <cell r="V1188">
            <v>9.0606796000000003</v>
          </cell>
          <cell r="W1188">
            <v>59.5</v>
          </cell>
          <cell r="X1188">
            <v>87.5</v>
          </cell>
          <cell r="Y1188">
            <v>41.1</v>
          </cell>
          <cell r="Z1188">
            <v>39.4</v>
          </cell>
          <cell r="AA1188">
            <v>23.2</v>
          </cell>
          <cell r="AB1188">
            <v>9.2002900400000005</v>
          </cell>
          <cell r="AC1188">
            <v>5.268227000000001E-2</v>
          </cell>
          <cell r="AD1188">
            <v>261.79000000000002</v>
          </cell>
          <cell r="AE1188">
            <v>60.007639380000001</v>
          </cell>
          <cell r="AF1188">
            <v>67.620500000000007</v>
          </cell>
          <cell r="AG1188">
            <v>0.28901845671710474</v>
          </cell>
          <cell r="AH1188">
            <v>4.9000000000000004</v>
          </cell>
          <cell r="AI1188">
            <v>49600</v>
          </cell>
          <cell r="AJ1188">
            <v>11.5</v>
          </cell>
        </row>
        <row r="1189">
          <cell r="A1189" t="str">
            <v>2429</v>
          </cell>
          <cell r="B1189" t="str">
            <v>242905701</v>
          </cell>
          <cell r="D1189" t="str">
            <v>2429057</v>
          </cell>
          <cell r="E1189" t="str">
            <v>2425</v>
          </cell>
          <cell r="F1189" t="str">
            <v>24</v>
          </cell>
          <cell r="G1189">
            <v>524.52810735000003</v>
          </cell>
          <cell r="H1189">
            <v>536.46403792000001</v>
          </cell>
          <cell r="I1189">
            <v>530.24108190000004</v>
          </cell>
          <cell r="J1189">
            <v>31.718061670000004</v>
          </cell>
          <cell r="K1189">
            <v>15.040286480000001</v>
          </cell>
          <cell r="L1189">
            <v>7.9309253699999998</v>
          </cell>
          <cell r="M1189">
            <v>9.6612248899999997</v>
          </cell>
          <cell r="N1189">
            <v>22.72482767</v>
          </cell>
          <cell r="O1189">
            <v>50.307000000000002</v>
          </cell>
          <cell r="P1189">
            <v>10.720731130000001</v>
          </cell>
          <cell r="Q1189">
            <v>67</v>
          </cell>
          <cell r="R1189">
            <v>34.03003519</v>
          </cell>
          <cell r="S1189">
            <v>16.5</v>
          </cell>
          <cell r="T1189">
            <v>9.4592296400000002</v>
          </cell>
          <cell r="U1189">
            <v>7.7769543999999993</v>
          </cell>
          <cell r="V1189">
            <v>7.97625194</v>
          </cell>
          <cell r="W1189">
            <v>59.5</v>
          </cell>
          <cell r="X1189">
            <v>87.5</v>
          </cell>
          <cell r="Y1189">
            <v>41.1</v>
          </cell>
          <cell r="Z1189">
            <v>39.4</v>
          </cell>
          <cell r="AA1189">
            <v>23.2</v>
          </cell>
          <cell r="AB1189">
            <v>8.3911763500000003</v>
          </cell>
          <cell r="AC1189">
            <v>0.79246735000000001</v>
          </cell>
          <cell r="AD1189">
            <v>261.79000000000002</v>
          </cell>
          <cell r="AE1189">
            <v>60.007639380000001</v>
          </cell>
          <cell r="AF1189">
            <v>67.620500000000007</v>
          </cell>
          <cell r="AG1189">
            <v>0.31404391510905166</v>
          </cell>
          <cell r="AH1189">
            <v>4.9000000000000004</v>
          </cell>
          <cell r="AI1189">
            <v>49600</v>
          </cell>
          <cell r="AJ1189">
            <v>11.5</v>
          </cell>
        </row>
        <row r="1190">
          <cell r="A1190" t="str">
            <v>2429</v>
          </cell>
          <cell r="B1190" t="str">
            <v>242906501</v>
          </cell>
          <cell r="D1190" t="str">
            <v>2429065</v>
          </cell>
          <cell r="E1190" t="str">
            <v>2425</v>
          </cell>
          <cell r="F1190" t="str">
            <v>24</v>
          </cell>
          <cell r="G1190">
            <v>524.52810735000003</v>
          </cell>
          <cell r="H1190">
            <v>536.46403792000001</v>
          </cell>
          <cell r="I1190">
            <v>530.24108190000004</v>
          </cell>
          <cell r="J1190">
            <v>31.718061670000004</v>
          </cell>
          <cell r="K1190">
            <v>15.040286480000001</v>
          </cell>
          <cell r="L1190">
            <v>9.2684205800000008</v>
          </cell>
          <cell r="M1190">
            <v>9.3847137600000003</v>
          </cell>
          <cell r="N1190">
            <v>22.72482767</v>
          </cell>
          <cell r="O1190">
            <v>50.307000000000002</v>
          </cell>
          <cell r="P1190">
            <v>10.039634270000001</v>
          </cell>
          <cell r="Q1190">
            <v>67</v>
          </cell>
          <cell r="R1190">
            <v>34.03003519</v>
          </cell>
          <cell r="S1190">
            <v>16.5</v>
          </cell>
          <cell r="T1190">
            <v>9.2511943700000003</v>
          </cell>
          <cell r="U1190">
            <v>9.2684205800000008</v>
          </cell>
          <cell r="V1190">
            <v>8.3717048799999993</v>
          </cell>
          <cell r="W1190">
            <v>59.5</v>
          </cell>
          <cell r="X1190">
            <v>87.5</v>
          </cell>
          <cell r="Y1190">
            <v>41.1</v>
          </cell>
          <cell r="Z1190">
            <v>39.4</v>
          </cell>
          <cell r="AA1190">
            <v>23.2</v>
          </cell>
          <cell r="AB1190">
            <v>9.0258163899999992</v>
          </cell>
          <cell r="AC1190">
            <v>0</v>
          </cell>
          <cell r="AD1190">
            <v>261.79000000000002</v>
          </cell>
          <cell r="AE1190">
            <v>60.007639380000001</v>
          </cell>
          <cell r="AF1190">
            <v>67.620500000000007</v>
          </cell>
          <cell r="AG1190">
            <v>0.26180222455186775</v>
          </cell>
          <cell r="AH1190">
            <v>4.9000000000000004</v>
          </cell>
          <cell r="AI1190">
            <v>49600</v>
          </cell>
          <cell r="AJ1190">
            <v>11.5</v>
          </cell>
        </row>
        <row r="1191">
          <cell r="A1191" t="str">
            <v>2429</v>
          </cell>
          <cell r="B1191" t="str">
            <v>242907301</v>
          </cell>
          <cell r="C1191" t="str">
            <v>428</v>
          </cell>
          <cell r="D1191" t="str">
            <v>2429073</v>
          </cell>
          <cell r="E1191" t="str">
            <v>2425</v>
          </cell>
          <cell r="F1191" t="str">
            <v>24</v>
          </cell>
          <cell r="G1191">
            <v>524.52810735000003</v>
          </cell>
          <cell r="H1191">
            <v>536.46403792000001</v>
          </cell>
          <cell r="I1191">
            <v>530.24108190000004</v>
          </cell>
          <cell r="J1191">
            <v>31.718061670000004</v>
          </cell>
          <cell r="K1191">
            <v>15.040286480000001</v>
          </cell>
          <cell r="L1191">
            <v>8.2638481299999995</v>
          </cell>
          <cell r="M1191">
            <v>8.6114118699999995</v>
          </cell>
          <cell r="N1191">
            <v>22.72482767</v>
          </cell>
          <cell r="O1191">
            <v>50.307000000000002</v>
          </cell>
          <cell r="P1191">
            <v>9.5858272600000003</v>
          </cell>
          <cell r="Q1191">
            <v>67</v>
          </cell>
          <cell r="R1191">
            <v>34.03003519</v>
          </cell>
          <cell r="S1191">
            <v>16.5</v>
          </cell>
          <cell r="T1191">
            <v>8.5047156699999995</v>
          </cell>
          <cell r="U1191">
            <v>7.9160781</v>
          </cell>
          <cell r="V1191">
            <v>8.40088407</v>
          </cell>
          <cell r="W1191">
            <v>59.5</v>
          </cell>
          <cell r="X1191">
            <v>87.5</v>
          </cell>
          <cell r="Y1191">
            <v>41.1</v>
          </cell>
          <cell r="Z1191">
            <v>39.4</v>
          </cell>
          <cell r="AA1191">
            <v>23.2</v>
          </cell>
          <cell r="AB1191">
            <v>7.8808043400000001</v>
          </cell>
          <cell r="AC1191">
            <v>0.70391508999999997</v>
          </cell>
          <cell r="AD1191">
            <v>261.79000000000002</v>
          </cell>
          <cell r="AE1191">
            <v>60.007639380000001</v>
          </cell>
          <cell r="AF1191">
            <v>67.620500000000007</v>
          </cell>
          <cell r="AG1191">
            <v>0.28359699824001544</v>
          </cell>
          <cell r="AH1191">
            <v>4.9000000000000004</v>
          </cell>
          <cell r="AI1191">
            <v>49600</v>
          </cell>
          <cell r="AJ1191">
            <v>11.5</v>
          </cell>
        </row>
        <row r="1192">
          <cell r="A1192" t="str">
            <v>2429</v>
          </cell>
          <cell r="B1192" t="str">
            <v>242907302</v>
          </cell>
          <cell r="C1192" t="str">
            <v>428</v>
          </cell>
          <cell r="D1192" t="str">
            <v>2429073</v>
          </cell>
          <cell r="E1192" t="str">
            <v>2425</v>
          </cell>
          <cell r="F1192" t="str">
            <v>24</v>
          </cell>
          <cell r="G1192">
            <v>524.52810735000003</v>
          </cell>
          <cell r="H1192">
            <v>536.46403792000001</v>
          </cell>
          <cell r="I1192">
            <v>530.24108190000004</v>
          </cell>
          <cell r="J1192">
            <v>31.718061670000004</v>
          </cell>
          <cell r="K1192">
            <v>15.040286480000001</v>
          </cell>
          <cell r="L1192">
            <v>7.3727463699999998</v>
          </cell>
          <cell r="M1192">
            <v>7.6255950700000001</v>
          </cell>
          <cell r="N1192">
            <v>22.72482767</v>
          </cell>
          <cell r="O1192">
            <v>50.307000000000002</v>
          </cell>
          <cell r="P1192">
            <v>9.7770168900000005</v>
          </cell>
          <cell r="Q1192">
            <v>67</v>
          </cell>
          <cell r="R1192">
            <v>34.03003519</v>
          </cell>
          <cell r="S1192">
            <v>16.5</v>
          </cell>
          <cell r="T1192">
            <v>7.9208096799999996</v>
          </cell>
          <cell r="U1192">
            <v>7.1981835800000002</v>
          </cell>
          <cell r="V1192">
            <v>7.4933172499999996</v>
          </cell>
          <cell r="W1192">
            <v>59.5</v>
          </cell>
          <cell r="X1192">
            <v>87.5</v>
          </cell>
          <cell r="Y1192">
            <v>41.1</v>
          </cell>
          <cell r="Z1192">
            <v>39.4</v>
          </cell>
          <cell r="AA1192">
            <v>23.2</v>
          </cell>
          <cell r="AB1192">
            <v>7.3323692100000004</v>
          </cell>
          <cell r="AC1192">
            <v>0.92050319999999997</v>
          </cell>
          <cell r="AD1192">
            <v>261.79000000000002</v>
          </cell>
          <cell r="AE1192">
            <v>60.007639380000001</v>
          </cell>
          <cell r="AF1192">
            <v>67.620500000000007</v>
          </cell>
          <cell r="AG1192">
            <v>0.26060740510788938</v>
          </cell>
          <cell r="AH1192">
            <v>4.9000000000000004</v>
          </cell>
          <cell r="AI1192">
            <v>49600</v>
          </cell>
          <cell r="AJ1192">
            <v>11.5</v>
          </cell>
        </row>
        <row r="1193">
          <cell r="A1193" t="str">
            <v>2429</v>
          </cell>
          <cell r="B1193" t="str">
            <v>242907303</v>
          </cell>
          <cell r="C1193" t="str">
            <v>428</v>
          </cell>
          <cell r="D1193" t="str">
            <v>2429073</v>
          </cell>
          <cell r="E1193" t="str">
            <v>2425</v>
          </cell>
          <cell r="F1193" t="str">
            <v>24</v>
          </cell>
          <cell r="G1193">
            <v>524.52810735000003</v>
          </cell>
          <cell r="H1193">
            <v>536.46403792000001</v>
          </cell>
          <cell r="I1193">
            <v>530.24108190000004</v>
          </cell>
          <cell r="J1193">
            <v>31.718061670000004</v>
          </cell>
          <cell r="K1193">
            <v>15.040286480000001</v>
          </cell>
          <cell r="L1193">
            <v>8.5375838799999997</v>
          </cell>
          <cell r="M1193">
            <v>8.5165930099999994</v>
          </cell>
          <cell r="N1193">
            <v>22.72482767</v>
          </cell>
          <cell r="O1193">
            <v>50.307000000000002</v>
          </cell>
          <cell r="P1193">
            <v>9.7783210799999996</v>
          </cell>
          <cell r="Q1193">
            <v>67</v>
          </cell>
          <cell r="R1193">
            <v>34.03003519</v>
          </cell>
          <cell r="S1193">
            <v>16.5</v>
          </cell>
          <cell r="T1193">
            <v>8.8672865200000004</v>
          </cell>
          <cell r="U1193">
            <v>8.2638481299999995</v>
          </cell>
          <cell r="V1193">
            <v>8.2781742900000008</v>
          </cell>
          <cell r="W1193">
            <v>59.5</v>
          </cell>
          <cell r="X1193">
            <v>87.5</v>
          </cell>
          <cell r="Y1193">
            <v>41.1</v>
          </cell>
          <cell r="Z1193">
            <v>39.4</v>
          </cell>
          <cell r="AA1193">
            <v>23.2</v>
          </cell>
          <cell r="AB1193">
            <v>8.2122971400000004</v>
          </cell>
          <cell r="AC1193">
            <v>0.78491628999999996</v>
          </cell>
          <cell r="AD1193">
            <v>261.79000000000002</v>
          </cell>
          <cell r="AE1193">
            <v>60.007639380000001</v>
          </cell>
          <cell r="AF1193">
            <v>67.620500000000007</v>
          </cell>
          <cell r="AG1193">
            <v>0.26093417455226142</v>
          </cell>
          <cell r="AH1193">
            <v>4.9000000000000004</v>
          </cell>
          <cell r="AI1193">
            <v>49600</v>
          </cell>
          <cell r="AJ1193">
            <v>11.5</v>
          </cell>
        </row>
        <row r="1194">
          <cell r="A1194" t="str">
            <v>2429</v>
          </cell>
          <cell r="B1194" t="str">
            <v>242907304</v>
          </cell>
          <cell r="C1194" t="str">
            <v>428</v>
          </cell>
          <cell r="D1194" t="str">
            <v>2429073</v>
          </cell>
          <cell r="E1194" t="str">
            <v>2425</v>
          </cell>
          <cell r="F1194" t="str">
            <v>24</v>
          </cell>
          <cell r="G1194">
            <v>524.52810735000003</v>
          </cell>
          <cell r="H1194">
            <v>536.46403792000001</v>
          </cell>
          <cell r="I1194">
            <v>530.24108190000004</v>
          </cell>
          <cell r="J1194">
            <v>31.718061670000004</v>
          </cell>
          <cell r="K1194">
            <v>15.040286480000001</v>
          </cell>
          <cell r="L1194">
            <v>7.86940171</v>
          </cell>
          <cell r="M1194">
            <v>9.4054136100000001</v>
          </cell>
          <cell r="N1194">
            <v>22.72482767</v>
          </cell>
          <cell r="O1194">
            <v>50.307000000000002</v>
          </cell>
          <cell r="P1194">
            <v>10.15467419</v>
          </cell>
          <cell r="Q1194">
            <v>67</v>
          </cell>
          <cell r="R1194">
            <v>34.03003519</v>
          </cell>
          <cell r="S1194">
            <v>16.5</v>
          </cell>
          <cell r="T1194">
            <v>9.4614881200000003</v>
          </cell>
          <cell r="U1194">
            <v>9.4054136100000001</v>
          </cell>
          <cell r="V1194">
            <v>7.86940171</v>
          </cell>
          <cell r="W1194">
            <v>59.5</v>
          </cell>
          <cell r="X1194">
            <v>87.5</v>
          </cell>
          <cell r="Y1194">
            <v>41.1</v>
          </cell>
          <cell r="Z1194">
            <v>39.4</v>
          </cell>
          <cell r="AA1194">
            <v>23.2</v>
          </cell>
          <cell r="AB1194">
            <v>7.8909567200000001</v>
          </cell>
          <cell r="AC1194">
            <v>0.90574237000000013</v>
          </cell>
          <cell r="AD1194">
            <v>261.79000000000002</v>
          </cell>
          <cell r="AE1194">
            <v>60.007639380000001</v>
          </cell>
          <cell r="AF1194">
            <v>67.620500000000007</v>
          </cell>
          <cell r="AG1194">
            <v>0.3124508326016055</v>
          </cell>
          <cell r="AH1194">
            <v>4.9000000000000004</v>
          </cell>
          <cell r="AI1194">
            <v>49600</v>
          </cell>
          <cell r="AJ1194">
            <v>11.5</v>
          </cell>
        </row>
        <row r="1195">
          <cell r="A1195" t="str">
            <v>2429</v>
          </cell>
          <cell r="B1195" t="str">
            <v>242909501</v>
          </cell>
          <cell r="C1195" t="str">
            <v>428</v>
          </cell>
          <cell r="D1195" t="str">
            <v>2429095</v>
          </cell>
          <cell r="E1195" t="str">
            <v>2425</v>
          </cell>
          <cell r="F1195" t="str">
            <v>24</v>
          </cell>
          <cell r="G1195">
            <v>524.52810735000003</v>
          </cell>
          <cell r="H1195">
            <v>536.46403792000001</v>
          </cell>
          <cell r="I1195">
            <v>530.24108190000004</v>
          </cell>
          <cell r="J1195">
            <v>31.718061670000004</v>
          </cell>
          <cell r="K1195">
            <v>15.040286480000001</v>
          </cell>
          <cell r="L1195">
            <v>8.74033674</v>
          </cell>
          <cell r="M1195">
            <v>9.46498259</v>
          </cell>
          <cell r="N1195">
            <v>22.72482767</v>
          </cell>
          <cell r="O1195">
            <v>50.307000000000002</v>
          </cell>
          <cell r="P1195">
            <v>9.8173848499999998</v>
          </cell>
          <cell r="Q1195">
            <v>67</v>
          </cell>
          <cell r="R1195">
            <v>34.03003519</v>
          </cell>
          <cell r="S1195">
            <v>16.5</v>
          </cell>
          <cell r="T1195">
            <v>9.4334839200000005</v>
          </cell>
          <cell r="U1195">
            <v>9.4334839200000005</v>
          </cell>
          <cell r="V1195">
            <v>8.74033674</v>
          </cell>
          <cell r="W1195">
            <v>59.5</v>
          </cell>
          <cell r="X1195">
            <v>87.5</v>
          </cell>
          <cell r="Y1195">
            <v>41.1</v>
          </cell>
          <cell r="Z1195">
            <v>39.4</v>
          </cell>
          <cell r="AA1195">
            <v>23.2</v>
          </cell>
          <cell r="AB1195">
            <v>9.6158054800000006</v>
          </cell>
          <cell r="AC1195">
            <v>0</v>
          </cell>
          <cell r="AD1195">
            <v>261.79000000000002</v>
          </cell>
          <cell r="AE1195">
            <v>60.007639380000001</v>
          </cell>
          <cell r="AF1195">
            <v>67.620500000000007</v>
          </cell>
          <cell r="AG1195">
            <v>0.32169730853689116</v>
          </cell>
          <cell r="AH1195">
            <v>4.9000000000000004</v>
          </cell>
          <cell r="AI1195">
            <v>49600</v>
          </cell>
          <cell r="AJ1195">
            <v>11.5</v>
          </cell>
        </row>
        <row r="1196">
          <cell r="A1196" t="str">
            <v>2429</v>
          </cell>
          <cell r="B1196" t="str">
            <v>242910001</v>
          </cell>
          <cell r="C1196" t="str">
            <v>428</v>
          </cell>
          <cell r="D1196" t="str">
            <v>2429100</v>
          </cell>
          <cell r="E1196" t="str">
            <v>2425</v>
          </cell>
          <cell r="F1196" t="str">
            <v>24</v>
          </cell>
          <cell r="G1196">
            <v>524.52810735000003</v>
          </cell>
          <cell r="H1196">
            <v>536.46403792000001</v>
          </cell>
          <cell r="I1196">
            <v>530.24108190000004</v>
          </cell>
          <cell r="J1196">
            <v>31.718061670000004</v>
          </cell>
          <cell r="K1196">
            <v>15.040286480000001</v>
          </cell>
          <cell r="L1196">
            <v>8.4250778999999998</v>
          </cell>
          <cell r="M1196">
            <v>9.5444526799999991</v>
          </cell>
          <cell r="N1196">
            <v>22.72482767</v>
          </cell>
          <cell r="O1196">
            <v>50.307000000000002</v>
          </cell>
          <cell r="P1196">
            <v>9.8058195999999995</v>
          </cell>
          <cell r="Q1196">
            <v>67</v>
          </cell>
          <cell r="R1196">
            <v>34.03003519</v>
          </cell>
          <cell r="S1196">
            <v>16.5</v>
          </cell>
          <cell r="T1196">
            <v>9.4668413299999994</v>
          </cell>
          <cell r="U1196">
            <v>9.4208443800000001</v>
          </cell>
          <cell r="V1196">
            <v>8.6842318899999995</v>
          </cell>
          <cell r="W1196">
            <v>59.5</v>
          </cell>
          <cell r="X1196">
            <v>87.5</v>
          </cell>
          <cell r="Y1196">
            <v>41.1</v>
          </cell>
          <cell r="Z1196">
            <v>39.4</v>
          </cell>
          <cell r="AA1196">
            <v>23.2</v>
          </cell>
          <cell r="AB1196">
            <v>9.2745350799999997</v>
          </cell>
          <cell r="AC1196">
            <v>7.1409100000000003E-3</v>
          </cell>
          <cell r="AD1196">
            <v>261.79000000000002</v>
          </cell>
          <cell r="AE1196">
            <v>60.007639380000001</v>
          </cell>
          <cell r="AF1196">
            <v>67.620500000000007</v>
          </cell>
          <cell r="AG1196">
            <v>0.28201548303266538</v>
          </cell>
          <cell r="AH1196">
            <v>4.9000000000000004</v>
          </cell>
          <cell r="AI1196">
            <v>49600</v>
          </cell>
          <cell r="AJ1196">
            <v>11.5</v>
          </cell>
        </row>
        <row r="1197">
          <cell r="A1197" t="str">
            <v>2429</v>
          </cell>
          <cell r="B1197" t="str">
            <v>242911201</v>
          </cell>
          <cell r="D1197" t="str">
            <v>2429112</v>
          </cell>
          <cell r="E1197" t="str">
            <v>2425</v>
          </cell>
          <cell r="F1197" t="str">
            <v>24</v>
          </cell>
          <cell r="G1197">
            <v>524.52810735000003</v>
          </cell>
          <cell r="H1197">
            <v>536.46403792000001</v>
          </cell>
          <cell r="I1197">
            <v>530.24108190000004</v>
          </cell>
          <cell r="J1197">
            <v>31.718061670000004</v>
          </cell>
          <cell r="K1197">
            <v>15.040286480000001</v>
          </cell>
          <cell r="L1197">
            <v>8.2568668499999998</v>
          </cell>
          <cell r="M1197">
            <v>10.16141893</v>
          </cell>
          <cell r="N1197">
            <v>22.72482767</v>
          </cell>
          <cell r="O1197">
            <v>50.307000000000002</v>
          </cell>
          <cell r="P1197">
            <v>10.252241209999999</v>
          </cell>
          <cell r="Q1197">
            <v>67</v>
          </cell>
          <cell r="R1197">
            <v>34.03003519</v>
          </cell>
          <cell r="S1197">
            <v>16.5</v>
          </cell>
          <cell r="T1197">
            <v>9.4211684000000009</v>
          </cell>
          <cell r="U1197">
            <v>8.2950491399999997</v>
          </cell>
          <cell r="V1197">
            <v>9.3238476099999996</v>
          </cell>
          <cell r="W1197">
            <v>59.5</v>
          </cell>
          <cell r="X1197">
            <v>87.5</v>
          </cell>
          <cell r="Y1197">
            <v>41.1</v>
          </cell>
          <cell r="Z1197">
            <v>39.4</v>
          </cell>
          <cell r="AA1197">
            <v>23.2</v>
          </cell>
          <cell r="AB1197">
            <v>9.5689933600000003</v>
          </cell>
          <cell r="AC1197">
            <v>0.63581909000000003</v>
          </cell>
          <cell r="AD1197">
            <v>261.79000000000002</v>
          </cell>
          <cell r="AE1197">
            <v>60.007639380000001</v>
          </cell>
          <cell r="AF1197">
            <v>67.631149679999993</v>
          </cell>
          <cell r="AG1197">
            <v>0.30736446874625689</v>
          </cell>
          <cell r="AH1197">
            <v>4.9000000000000004</v>
          </cell>
          <cell r="AI1197">
            <v>49600</v>
          </cell>
          <cell r="AJ1197">
            <v>11.5</v>
          </cell>
        </row>
        <row r="1198">
          <cell r="A1198" t="str">
            <v>2429</v>
          </cell>
          <cell r="B1198" t="str">
            <v>242911202</v>
          </cell>
          <cell r="D1198" t="str">
            <v>2429112</v>
          </cell>
          <cell r="E1198" t="str">
            <v>2425</v>
          </cell>
          <cell r="F1198" t="str">
            <v>24</v>
          </cell>
          <cell r="G1198">
            <v>524.52810735000003</v>
          </cell>
          <cell r="H1198">
            <v>536.46403792000001</v>
          </cell>
          <cell r="I1198">
            <v>530.24108190000004</v>
          </cell>
          <cell r="J1198">
            <v>31.718061670000004</v>
          </cell>
          <cell r="K1198">
            <v>15.040286480000001</v>
          </cell>
          <cell r="L1198">
            <v>7.1308988299999996</v>
          </cell>
          <cell r="M1198">
            <v>10.126631100000001</v>
          </cell>
          <cell r="N1198">
            <v>22.72482767</v>
          </cell>
          <cell r="O1198">
            <v>50.307000000000002</v>
          </cell>
          <cell r="P1198">
            <v>10.126631100000001</v>
          </cell>
          <cell r="Q1198">
            <v>67</v>
          </cell>
          <cell r="R1198">
            <v>34.03003519</v>
          </cell>
          <cell r="S1198">
            <v>16.5</v>
          </cell>
          <cell r="T1198">
            <v>9.4334839200000005</v>
          </cell>
          <cell r="U1198">
            <v>7.1308988299999996</v>
          </cell>
          <cell r="V1198">
            <v>9.4334839200000005</v>
          </cell>
          <cell r="W1198">
            <v>59.5</v>
          </cell>
          <cell r="X1198">
            <v>87.5</v>
          </cell>
          <cell r="Y1198">
            <v>41.1</v>
          </cell>
          <cell r="Z1198">
            <v>39.4</v>
          </cell>
          <cell r="AA1198">
            <v>23.2</v>
          </cell>
          <cell r="AB1198">
            <v>9.6158054800000006</v>
          </cell>
          <cell r="AC1198">
            <v>1</v>
          </cell>
          <cell r="AD1198">
            <v>261.79000000000002</v>
          </cell>
          <cell r="AE1198">
            <v>60.007639380000001</v>
          </cell>
          <cell r="AF1198">
            <v>67.620500000000007</v>
          </cell>
          <cell r="AG1198">
            <v>0.27007564817944585</v>
          </cell>
          <cell r="AH1198">
            <v>4.9000000000000004</v>
          </cell>
          <cell r="AI1198">
            <v>49600</v>
          </cell>
          <cell r="AJ1198">
            <v>11.5</v>
          </cell>
        </row>
        <row r="1199">
          <cell r="A1199" t="str">
            <v>2429</v>
          </cell>
          <cell r="B1199" t="str">
            <v>242912001</v>
          </cell>
          <cell r="D1199" t="str">
            <v>2429120</v>
          </cell>
          <cell r="E1199" t="str">
            <v>2425</v>
          </cell>
          <cell r="F1199" t="str">
            <v>24</v>
          </cell>
          <cell r="G1199">
            <v>524.52810735000003</v>
          </cell>
          <cell r="H1199">
            <v>536.46403792000001</v>
          </cell>
          <cell r="I1199">
            <v>530.24108190000004</v>
          </cell>
          <cell r="J1199">
            <v>31.718061670000004</v>
          </cell>
          <cell r="K1199">
            <v>15.040286480000001</v>
          </cell>
          <cell r="L1199">
            <v>8.1650792600000006</v>
          </cell>
          <cell r="M1199">
            <v>8.8775214499999997</v>
          </cell>
          <cell r="N1199">
            <v>22.72482767</v>
          </cell>
          <cell r="O1199">
            <v>50.307000000000002</v>
          </cell>
          <cell r="P1199">
            <v>9.1769903900000003</v>
          </cell>
          <cell r="Q1199">
            <v>67</v>
          </cell>
          <cell r="R1199">
            <v>34.03003519</v>
          </cell>
          <cell r="S1199">
            <v>16.5</v>
          </cell>
          <cell r="T1199">
            <v>9.0846637599999998</v>
          </cell>
          <cell r="U1199">
            <v>8.7778637100000001</v>
          </cell>
          <cell r="V1199">
            <v>7.9233482100000003</v>
          </cell>
          <cell r="W1199">
            <v>59.5</v>
          </cell>
          <cell r="X1199">
            <v>87.5</v>
          </cell>
          <cell r="Y1199">
            <v>41.1</v>
          </cell>
          <cell r="Z1199">
            <v>39.4</v>
          </cell>
          <cell r="AA1199">
            <v>23.2</v>
          </cell>
          <cell r="AB1199">
            <v>8.8629083000000008</v>
          </cell>
          <cell r="AC1199">
            <v>0.91407298999999997</v>
          </cell>
          <cell r="AD1199">
            <v>261.79000000000002</v>
          </cell>
          <cell r="AE1199">
            <v>60.007639380000001</v>
          </cell>
          <cell r="AF1199">
            <v>67.620500000000007</v>
          </cell>
          <cell r="AG1199">
            <v>0.31438110328646501</v>
          </cell>
          <cell r="AH1199">
            <v>4.9000000000000004</v>
          </cell>
          <cell r="AI1199">
            <v>49600</v>
          </cell>
          <cell r="AJ1199">
            <v>11.5</v>
          </cell>
        </row>
        <row r="1200">
          <cell r="A1200" t="str">
            <v>2429</v>
          </cell>
          <cell r="B1200" t="str">
            <v>242912501</v>
          </cell>
          <cell r="D1200" t="str">
            <v>2429125</v>
          </cell>
          <cell r="E1200" t="str">
            <v>2425</v>
          </cell>
          <cell r="F1200" t="str">
            <v>24</v>
          </cell>
          <cell r="G1200">
            <v>524.52810735000003</v>
          </cell>
          <cell r="H1200">
            <v>536.46403792000001</v>
          </cell>
          <cell r="I1200">
            <v>530.24108190000004</v>
          </cell>
          <cell r="J1200">
            <v>31.718061670000004</v>
          </cell>
          <cell r="K1200">
            <v>15.040286480000001</v>
          </cell>
          <cell r="L1200">
            <v>8.9685235599999995</v>
          </cell>
          <cell r="M1200">
            <v>9.2396078700000004</v>
          </cell>
          <cell r="N1200">
            <v>22.72482767</v>
          </cell>
          <cell r="O1200">
            <v>50.307000000000002</v>
          </cell>
          <cell r="P1200">
            <v>9.3099141799999998</v>
          </cell>
          <cell r="Q1200">
            <v>67</v>
          </cell>
          <cell r="R1200">
            <v>34.03003519</v>
          </cell>
          <cell r="S1200">
            <v>16.5</v>
          </cell>
          <cell r="T1200">
            <v>9.3488841800000007</v>
          </cell>
          <cell r="U1200">
            <v>9.1796749599999998</v>
          </cell>
          <cell r="V1200">
            <v>8.5018764900000008</v>
          </cell>
          <cell r="W1200">
            <v>59.5</v>
          </cell>
          <cell r="X1200">
            <v>87.5</v>
          </cell>
          <cell r="Y1200">
            <v>41.1</v>
          </cell>
          <cell r="Z1200">
            <v>39.4</v>
          </cell>
          <cell r="AA1200">
            <v>23.2</v>
          </cell>
          <cell r="AB1200">
            <v>9.3580704800000003</v>
          </cell>
          <cell r="AC1200">
            <v>0.84352934000000013</v>
          </cell>
          <cell r="AD1200">
            <v>261.79000000000002</v>
          </cell>
          <cell r="AE1200">
            <v>60.007639380000001</v>
          </cell>
          <cell r="AF1200">
            <v>67.620500000000007</v>
          </cell>
          <cell r="AG1200">
            <v>0.25814711612478281</v>
          </cell>
          <cell r="AH1200">
            <v>4.9000000000000004</v>
          </cell>
          <cell r="AI1200">
            <v>49600</v>
          </cell>
          <cell r="AJ1200">
            <v>11.5</v>
          </cell>
        </row>
        <row r="1201">
          <cell r="A1201" t="str">
            <v>2430</v>
          </cell>
          <cell r="B1201" t="str">
            <v>243000501</v>
          </cell>
          <cell r="D1201" t="str">
            <v>2430005</v>
          </cell>
          <cell r="E1201" t="str">
            <v>2430</v>
          </cell>
          <cell r="F1201" t="str">
            <v>24</v>
          </cell>
          <cell r="G1201">
            <v>524.52810735000003</v>
          </cell>
          <cell r="H1201">
            <v>536.46403792000001</v>
          </cell>
          <cell r="I1201">
            <v>530.24108190000004</v>
          </cell>
          <cell r="J1201">
            <v>39.90384615</v>
          </cell>
          <cell r="K1201">
            <v>21.180766890000001</v>
          </cell>
          <cell r="L1201">
            <v>7.9813915800000004</v>
          </cell>
          <cell r="M1201">
            <v>10.16953732</v>
          </cell>
          <cell r="N1201">
            <v>16.957629059999999</v>
          </cell>
          <cell r="O1201">
            <v>50.307000000000002</v>
          </cell>
          <cell r="P1201">
            <v>10.81404186</v>
          </cell>
          <cell r="Q1201">
            <v>48.9</v>
          </cell>
          <cell r="R1201">
            <v>34.03003519</v>
          </cell>
          <cell r="S1201">
            <v>16.5</v>
          </cell>
          <cell r="T1201">
            <v>10.12322531</v>
          </cell>
          <cell r="U1201">
            <v>8.4493425200000001</v>
          </cell>
          <cell r="V1201">
            <v>9.8389490300000002</v>
          </cell>
          <cell r="W1201">
            <v>53.3</v>
          </cell>
          <cell r="X1201">
            <v>64.2</v>
          </cell>
          <cell r="Y1201">
            <v>34.1</v>
          </cell>
          <cell r="Z1201">
            <v>38.700000000000003</v>
          </cell>
          <cell r="AA1201">
            <v>23.2</v>
          </cell>
          <cell r="AB1201">
            <v>10.08564243</v>
          </cell>
          <cell r="AC1201">
            <v>0</v>
          </cell>
          <cell r="AD1201">
            <v>269.31</v>
          </cell>
          <cell r="AE1201">
            <v>63.87349188999999</v>
          </cell>
          <cell r="AF1201">
            <v>68.639799999999994</v>
          </cell>
          <cell r="AG1201">
            <v>0.27804777713169615</v>
          </cell>
          <cell r="AH1201">
            <v>7</v>
          </cell>
          <cell r="AI1201">
            <v>46300</v>
          </cell>
          <cell r="AJ1201">
            <v>11.5</v>
          </cell>
        </row>
        <row r="1202">
          <cell r="A1202" t="str">
            <v>2430</v>
          </cell>
          <cell r="B1202" t="str">
            <v>243001001</v>
          </cell>
          <cell r="D1202" t="str">
            <v>2430010</v>
          </cell>
          <cell r="E1202" t="str">
            <v>2430</v>
          </cell>
          <cell r="F1202" t="str">
            <v>24</v>
          </cell>
          <cell r="G1202">
            <v>524.52810735000003</v>
          </cell>
          <cell r="H1202">
            <v>536.46403792000001</v>
          </cell>
          <cell r="I1202">
            <v>530.24108190000004</v>
          </cell>
          <cell r="J1202">
            <v>39.90384615</v>
          </cell>
          <cell r="K1202">
            <v>21.180766890000001</v>
          </cell>
          <cell r="L1202">
            <v>8.7028425400000007</v>
          </cell>
          <cell r="M1202">
            <v>9.9791051</v>
          </cell>
          <cell r="N1202">
            <v>16.957629059999999</v>
          </cell>
          <cell r="O1202">
            <v>50.307000000000002</v>
          </cell>
          <cell r="P1202">
            <v>9.9791051</v>
          </cell>
          <cell r="Q1202">
            <v>48.9</v>
          </cell>
          <cell r="R1202">
            <v>34.03003519</v>
          </cell>
          <cell r="S1202">
            <v>16.5</v>
          </cell>
          <cell r="T1202">
            <v>9.9791051</v>
          </cell>
          <cell r="U1202">
            <v>9.6566274700000001</v>
          </cell>
          <cell r="V1202">
            <v>9.0112794899999997</v>
          </cell>
          <cell r="W1202">
            <v>53.3</v>
          </cell>
          <cell r="X1202">
            <v>64.2</v>
          </cell>
          <cell r="Y1202">
            <v>34.1</v>
          </cell>
          <cell r="Z1202">
            <v>38.700000000000003</v>
          </cell>
          <cell r="AA1202">
            <v>23.2</v>
          </cell>
          <cell r="AB1202">
            <v>10.622838399999999</v>
          </cell>
          <cell r="AC1202">
            <v>0</v>
          </cell>
          <cell r="AD1202">
            <v>269.31</v>
          </cell>
          <cell r="AE1202">
            <v>63.87349188999999</v>
          </cell>
          <cell r="AF1202">
            <v>68.613875179999994</v>
          </cell>
          <cell r="AG1202">
            <v>0.25057040792527685</v>
          </cell>
          <cell r="AH1202">
            <v>7</v>
          </cell>
          <cell r="AI1202">
            <v>46300</v>
          </cell>
          <cell r="AJ1202">
            <v>11.5</v>
          </cell>
        </row>
        <row r="1203">
          <cell r="A1203" t="str">
            <v>2430</v>
          </cell>
          <cell r="B1203" t="str">
            <v>243001501</v>
          </cell>
          <cell r="D1203" t="str">
            <v>2430015</v>
          </cell>
          <cell r="E1203" t="str">
            <v>2430</v>
          </cell>
          <cell r="F1203" t="str">
            <v>24</v>
          </cell>
          <cell r="G1203">
            <v>524.52810735000003</v>
          </cell>
          <cell r="H1203">
            <v>536.46403792000001</v>
          </cell>
          <cell r="I1203">
            <v>530.24108190000004</v>
          </cell>
          <cell r="J1203">
            <v>39.90384615</v>
          </cell>
          <cell r="K1203">
            <v>21.180766890000001</v>
          </cell>
          <cell r="L1203">
            <v>9.4169479500000008</v>
          </cell>
          <cell r="M1203">
            <v>9.6652303600000007</v>
          </cell>
          <cell r="N1203">
            <v>16.957629059999999</v>
          </cell>
          <cell r="O1203">
            <v>50.307000000000002</v>
          </cell>
          <cell r="P1203">
            <v>9.6652303600000007</v>
          </cell>
          <cell r="Q1203">
            <v>48.9</v>
          </cell>
          <cell r="R1203">
            <v>34.03003519</v>
          </cell>
          <cell r="S1203">
            <v>16.5</v>
          </cell>
          <cell r="T1203">
            <v>9.6652303600000007</v>
          </cell>
          <cell r="U1203">
            <v>9.8182019599999997</v>
          </cell>
          <cell r="V1203">
            <v>9.5640208399999995</v>
          </cell>
          <cell r="W1203">
            <v>53.3</v>
          </cell>
          <cell r="X1203">
            <v>64.2</v>
          </cell>
          <cell r="Y1203">
            <v>34.1</v>
          </cell>
          <cell r="Z1203">
            <v>38.700000000000003</v>
          </cell>
          <cell r="AA1203">
            <v>23.2</v>
          </cell>
          <cell r="AB1203">
            <v>9.9815590899999993</v>
          </cell>
          <cell r="AC1203">
            <v>0</v>
          </cell>
          <cell r="AD1203">
            <v>269.31</v>
          </cell>
          <cell r="AE1203">
            <v>63.87349188999999</v>
          </cell>
          <cell r="AF1203">
            <v>68.602440610000002</v>
          </cell>
          <cell r="AG1203">
            <v>0.2868263445605998</v>
          </cell>
          <cell r="AH1203">
            <v>7</v>
          </cell>
          <cell r="AI1203">
            <v>46300</v>
          </cell>
          <cell r="AJ1203">
            <v>11.5</v>
          </cell>
        </row>
        <row r="1204">
          <cell r="A1204" t="str">
            <v>2430</v>
          </cell>
          <cell r="B1204" t="str">
            <v>243002001</v>
          </cell>
          <cell r="D1204" t="str">
            <v>2430020</v>
          </cell>
          <cell r="E1204" t="str">
            <v>2430</v>
          </cell>
          <cell r="F1204" t="str">
            <v>24</v>
          </cell>
          <cell r="G1204">
            <v>524.52810735000003</v>
          </cell>
          <cell r="H1204">
            <v>536.46403792000001</v>
          </cell>
          <cell r="I1204">
            <v>530.24108190000004</v>
          </cell>
          <cell r="J1204">
            <v>39.90384615</v>
          </cell>
          <cell r="K1204">
            <v>21.180766890000001</v>
          </cell>
          <cell r="L1204">
            <v>9.3457450099999999</v>
          </cell>
          <cell r="M1204">
            <v>9.5404351700000003</v>
          </cell>
          <cell r="N1204">
            <v>16.957629059999999</v>
          </cell>
          <cell r="O1204">
            <v>50.307000000000002</v>
          </cell>
          <cell r="P1204">
            <v>10.69046655</v>
          </cell>
          <cell r="Q1204">
            <v>48.9</v>
          </cell>
          <cell r="R1204">
            <v>34.03003519</v>
          </cell>
          <cell r="S1204">
            <v>16.5</v>
          </cell>
          <cell r="T1204">
            <v>9.4949176299999998</v>
          </cell>
          <cell r="U1204">
            <v>9.2360081199999993</v>
          </cell>
          <cell r="V1204">
            <v>9.3453955999999998</v>
          </cell>
          <cell r="W1204">
            <v>53.3</v>
          </cell>
          <cell r="X1204">
            <v>64.2</v>
          </cell>
          <cell r="Y1204">
            <v>34.1</v>
          </cell>
          <cell r="Z1204">
            <v>38.700000000000003</v>
          </cell>
          <cell r="AA1204">
            <v>23.2</v>
          </cell>
          <cell r="AB1204">
            <v>9.3878168800000008</v>
          </cell>
          <cell r="AC1204">
            <v>0</v>
          </cell>
          <cell r="AD1204">
            <v>269.31</v>
          </cell>
          <cell r="AE1204">
            <v>63.87349188999999</v>
          </cell>
          <cell r="AF1204">
            <v>68.639799999999994</v>
          </cell>
          <cell r="AG1204">
            <v>0.25487315843482816</v>
          </cell>
          <cell r="AH1204">
            <v>7</v>
          </cell>
          <cell r="AI1204">
            <v>46300</v>
          </cell>
          <cell r="AJ1204">
            <v>11.5</v>
          </cell>
        </row>
        <row r="1205">
          <cell r="A1205" t="str">
            <v>2430</v>
          </cell>
          <cell r="B1205" t="str">
            <v>243002501</v>
          </cell>
          <cell r="D1205" t="str">
            <v>2430025</v>
          </cell>
          <cell r="E1205" t="str">
            <v>2430</v>
          </cell>
          <cell r="F1205" t="str">
            <v>24</v>
          </cell>
          <cell r="G1205">
            <v>524.52810735000003</v>
          </cell>
          <cell r="H1205">
            <v>536.46403792000001</v>
          </cell>
          <cell r="I1205">
            <v>530.24108190000004</v>
          </cell>
          <cell r="J1205">
            <v>39.90384615</v>
          </cell>
          <cell r="K1205">
            <v>21.180766890000001</v>
          </cell>
          <cell r="L1205">
            <v>8.8776609299999993</v>
          </cell>
          <cell r="M1205">
            <v>9.1044241499999998</v>
          </cell>
          <cell r="N1205">
            <v>16.957629059999999</v>
          </cell>
          <cell r="O1205">
            <v>50.307000000000002</v>
          </cell>
          <cell r="P1205">
            <v>10.81977828</v>
          </cell>
          <cell r="Q1205">
            <v>48.9</v>
          </cell>
          <cell r="R1205">
            <v>34.03003519</v>
          </cell>
          <cell r="S1205">
            <v>16.5</v>
          </cell>
          <cell r="T1205">
            <v>8.9590545099999996</v>
          </cell>
          <cell r="U1205">
            <v>8.7217653599999991</v>
          </cell>
          <cell r="V1205">
            <v>8.9226583000000002</v>
          </cell>
          <cell r="W1205">
            <v>53.3</v>
          </cell>
          <cell r="X1205">
            <v>64.2</v>
          </cell>
          <cell r="Y1205">
            <v>34.1</v>
          </cell>
          <cell r="Z1205">
            <v>38.700000000000003</v>
          </cell>
          <cell r="AA1205">
            <v>23.2</v>
          </cell>
          <cell r="AB1205">
            <v>8.9885708799999993</v>
          </cell>
          <cell r="AC1205">
            <v>0.45485584000000001</v>
          </cell>
          <cell r="AD1205">
            <v>269.31</v>
          </cell>
          <cell r="AE1205">
            <v>63.87349188999999</v>
          </cell>
          <cell r="AF1205">
            <v>68.639799999999994</v>
          </cell>
          <cell r="AG1205">
            <v>0.27193650127107055</v>
          </cell>
          <cell r="AH1205">
            <v>7</v>
          </cell>
          <cell r="AI1205">
            <v>46300</v>
          </cell>
          <cell r="AJ1205">
            <v>11.5</v>
          </cell>
        </row>
        <row r="1206">
          <cell r="A1206" t="str">
            <v>2430</v>
          </cell>
          <cell r="B1206" t="str">
            <v>243003001</v>
          </cell>
          <cell r="D1206" t="str">
            <v>2430030</v>
          </cell>
          <cell r="E1206" t="str">
            <v>2430</v>
          </cell>
          <cell r="F1206" t="str">
            <v>24</v>
          </cell>
          <cell r="G1206">
            <v>524.52810735000003</v>
          </cell>
          <cell r="H1206">
            <v>536.46403792000001</v>
          </cell>
          <cell r="I1206">
            <v>530.24108190000004</v>
          </cell>
          <cell r="J1206">
            <v>39.90384615</v>
          </cell>
          <cell r="K1206">
            <v>21.180766890000001</v>
          </cell>
          <cell r="L1206">
            <v>7.2420823600000004</v>
          </cell>
          <cell r="M1206">
            <v>7.4899709000000003</v>
          </cell>
          <cell r="N1206">
            <v>16.957629059999999</v>
          </cell>
          <cell r="O1206">
            <v>50.307000000000002</v>
          </cell>
          <cell r="P1206">
            <v>10.81977828</v>
          </cell>
          <cell r="Q1206">
            <v>48.9</v>
          </cell>
          <cell r="R1206">
            <v>34.03003519</v>
          </cell>
          <cell r="S1206">
            <v>16.5</v>
          </cell>
          <cell r="T1206">
            <v>7.726212649999999</v>
          </cell>
          <cell r="U1206">
            <v>7.204149290000001</v>
          </cell>
          <cell r="V1206">
            <v>7.2152399799999998</v>
          </cell>
          <cell r="W1206">
            <v>53.3</v>
          </cell>
          <cell r="X1206">
            <v>64.2</v>
          </cell>
          <cell r="Y1206">
            <v>34.1</v>
          </cell>
          <cell r="Z1206">
            <v>38.700000000000003</v>
          </cell>
          <cell r="AA1206">
            <v>23.2</v>
          </cell>
          <cell r="AB1206">
            <v>7.726212649999999</v>
          </cell>
          <cell r="AC1206">
            <v>0.98106742000000013</v>
          </cell>
          <cell r="AD1206">
            <v>269.31</v>
          </cell>
          <cell r="AE1206">
            <v>63.87349188999999</v>
          </cell>
          <cell r="AF1206">
            <v>68.639799999999994</v>
          </cell>
          <cell r="AG1206">
            <v>0.27507943352631703</v>
          </cell>
          <cell r="AH1206">
            <v>7</v>
          </cell>
          <cell r="AI1206">
            <v>46300</v>
          </cell>
          <cell r="AJ1206">
            <v>11.5</v>
          </cell>
        </row>
        <row r="1207">
          <cell r="A1207" t="str">
            <v>2430</v>
          </cell>
          <cell r="B1207" t="str">
            <v>243003501</v>
          </cell>
          <cell r="D1207" t="str">
            <v>2430035</v>
          </cell>
          <cell r="E1207" t="str">
            <v>2430</v>
          </cell>
          <cell r="F1207" t="str">
            <v>24</v>
          </cell>
          <cell r="G1207">
            <v>524.52810735000003</v>
          </cell>
          <cell r="H1207">
            <v>536.46403792000001</v>
          </cell>
          <cell r="I1207">
            <v>530.24108190000004</v>
          </cell>
          <cell r="J1207">
            <v>39.90384615</v>
          </cell>
          <cell r="K1207">
            <v>21.180766890000001</v>
          </cell>
          <cell r="L1207">
            <v>8.0910150400000003</v>
          </cell>
          <cell r="M1207">
            <v>9.0056504999999998</v>
          </cell>
          <cell r="N1207">
            <v>16.957629059999999</v>
          </cell>
          <cell r="O1207">
            <v>50.307000000000002</v>
          </cell>
          <cell r="P1207">
            <v>10.462017039999999</v>
          </cell>
          <cell r="Q1207">
            <v>48.9</v>
          </cell>
          <cell r="R1207">
            <v>34.03003519</v>
          </cell>
          <cell r="S1207">
            <v>16.5</v>
          </cell>
          <cell r="T1207">
            <v>8.9630321899999998</v>
          </cell>
          <cell r="U1207">
            <v>8.6801620199999991</v>
          </cell>
          <cell r="V1207">
            <v>8.6801620199999991</v>
          </cell>
          <cell r="W1207">
            <v>53.3</v>
          </cell>
          <cell r="X1207">
            <v>64.2</v>
          </cell>
          <cell r="Y1207">
            <v>34.1</v>
          </cell>
          <cell r="Z1207">
            <v>38.700000000000003</v>
          </cell>
          <cell r="AA1207">
            <v>23.2</v>
          </cell>
          <cell r="AB1207">
            <v>8.8638986000000006</v>
          </cell>
          <cell r="AC1207">
            <v>0</v>
          </cell>
          <cell r="AD1207">
            <v>269.31</v>
          </cell>
          <cell r="AE1207">
            <v>63.87349188999999</v>
          </cell>
          <cell r="AF1207">
            <v>68.639799999999994</v>
          </cell>
          <cell r="AG1207">
            <v>0.27732531345524286</v>
          </cell>
          <cell r="AH1207">
            <v>7</v>
          </cell>
          <cell r="AI1207">
            <v>46300</v>
          </cell>
          <cell r="AJ1207">
            <v>11.5</v>
          </cell>
        </row>
        <row r="1208">
          <cell r="A1208" t="str">
            <v>2430</v>
          </cell>
          <cell r="B1208" t="str">
            <v>243004001</v>
          </cell>
          <cell r="D1208" t="str">
            <v>2430040</v>
          </cell>
          <cell r="E1208" t="str">
            <v>2430</v>
          </cell>
          <cell r="F1208" t="str">
            <v>24</v>
          </cell>
          <cell r="G1208">
            <v>524.52810735000003</v>
          </cell>
          <cell r="H1208">
            <v>536.46403792000001</v>
          </cell>
          <cell r="I1208">
            <v>530.24108190000004</v>
          </cell>
          <cell r="J1208">
            <v>39.90384615</v>
          </cell>
          <cell r="K1208">
            <v>21.180766890000001</v>
          </cell>
          <cell r="L1208">
            <v>9.4074684400000006</v>
          </cell>
          <cell r="M1208">
            <v>9.7668656699999996</v>
          </cell>
          <cell r="N1208">
            <v>16.957629059999999</v>
          </cell>
          <cell r="O1208">
            <v>50.307000000000002</v>
          </cell>
          <cell r="P1208">
            <v>9.8867990700000004</v>
          </cell>
          <cell r="Q1208">
            <v>48.9</v>
          </cell>
          <cell r="R1208">
            <v>34.03003519</v>
          </cell>
          <cell r="S1208">
            <v>16.5</v>
          </cell>
          <cell r="T1208">
            <v>9.8822639199999998</v>
          </cell>
          <cell r="U1208">
            <v>9.9166505399999991</v>
          </cell>
          <cell r="V1208">
            <v>9.7629603199999995</v>
          </cell>
          <cell r="W1208">
            <v>53.3</v>
          </cell>
          <cell r="X1208">
            <v>64.2</v>
          </cell>
          <cell r="Y1208">
            <v>34.1</v>
          </cell>
          <cell r="Z1208">
            <v>38.700000000000003</v>
          </cell>
          <cell r="AA1208">
            <v>23.2</v>
          </cell>
          <cell r="AB1208">
            <v>10.39292609</v>
          </cell>
          <cell r="AC1208">
            <v>0</v>
          </cell>
          <cell r="AD1208">
            <v>269.31</v>
          </cell>
          <cell r="AE1208">
            <v>63.87349188999999</v>
          </cell>
          <cell r="AF1208">
            <v>68.532250779999998</v>
          </cell>
          <cell r="AG1208">
            <v>0.31002462413441945</v>
          </cell>
          <cell r="AH1208">
            <v>7</v>
          </cell>
          <cell r="AI1208">
            <v>46300</v>
          </cell>
          <cell r="AJ1208">
            <v>11.5</v>
          </cell>
        </row>
        <row r="1209">
          <cell r="A1209" t="str">
            <v>2430</v>
          </cell>
          <cell r="B1209" t="str">
            <v>243004501</v>
          </cell>
          <cell r="D1209" t="str">
            <v>2430045</v>
          </cell>
          <cell r="E1209" t="str">
            <v>2430</v>
          </cell>
          <cell r="F1209" t="str">
            <v>24</v>
          </cell>
          <cell r="G1209">
            <v>524.52810735000003</v>
          </cell>
          <cell r="H1209">
            <v>536.46403792000001</v>
          </cell>
          <cell r="I1209">
            <v>530.24108190000004</v>
          </cell>
          <cell r="J1209">
            <v>39.90384615</v>
          </cell>
          <cell r="K1209">
            <v>21.180766890000001</v>
          </cell>
          <cell r="L1209">
            <v>8.1953336700000001</v>
          </cell>
          <cell r="M1209">
            <v>9.09301973</v>
          </cell>
          <cell r="N1209">
            <v>16.957629059999999</v>
          </cell>
          <cell r="O1209">
            <v>50.307000000000002</v>
          </cell>
          <cell r="P1209">
            <v>10.701692700000001</v>
          </cell>
          <cell r="Q1209">
            <v>48.9</v>
          </cell>
          <cell r="R1209">
            <v>34.03003519</v>
          </cell>
          <cell r="S1209">
            <v>16.5</v>
          </cell>
          <cell r="T1209">
            <v>9.2403844900000003</v>
          </cell>
          <cell r="U1209">
            <v>8.6939995700000008</v>
          </cell>
          <cell r="V1209">
            <v>8.5747070999999995</v>
          </cell>
          <cell r="W1209">
            <v>53.3</v>
          </cell>
          <cell r="X1209">
            <v>64.2</v>
          </cell>
          <cell r="Y1209">
            <v>34.1</v>
          </cell>
          <cell r="Z1209">
            <v>38.700000000000003</v>
          </cell>
          <cell r="AA1209">
            <v>23.2</v>
          </cell>
          <cell r="AB1209">
            <v>9.2426139299999992</v>
          </cell>
          <cell r="AC1209">
            <v>0.46701857000000002</v>
          </cell>
          <cell r="AD1209">
            <v>269.31</v>
          </cell>
          <cell r="AE1209">
            <v>63.87349188999999</v>
          </cell>
          <cell r="AF1209">
            <v>68.639799999999994</v>
          </cell>
          <cell r="AG1209">
            <v>0.25627621903435155</v>
          </cell>
          <cell r="AH1209">
            <v>7</v>
          </cell>
          <cell r="AI1209">
            <v>46300</v>
          </cell>
          <cell r="AJ1209">
            <v>11.5</v>
          </cell>
        </row>
        <row r="1210">
          <cell r="A1210" t="str">
            <v>2430</v>
          </cell>
          <cell r="B1210" t="str">
            <v>243005001</v>
          </cell>
          <cell r="D1210" t="str">
            <v>2430050</v>
          </cell>
          <cell r="E1210" t="str">
            <v>2430</v>
          </cell>
          <cell r="F1210" t="str">
            <v>24</v>
          </cell>
          <cell r="G1210">
            <v>524.52810735000003</v>
          </cell>
          <cell r="H1210">
            <v>536.46403792000001</v>
          </cell>
          <cell r="I1210">
            <v>530.24108190000004</v>
          </cell>
          <cell r="J1210">
            <v>39.90384615</v>
          </cell>
          <cell r="K1210">
            <v>21.180766890000001</v>
          </cell>
          <cell r="L1210">
            <v>8.6867671800000004</v>
          </cell>
          <cell r="M1210">
            <v>9.7163745400000003</v>
          </cell>
          <cell r="N1210">
            <v>16.957629059999999</v>
          </cell>
          <cell r="O1210">
            <v>50.307000000000002</v>
          </cell>
          <cell r="P1210">
            <v>10.81977828</v>
          </cell>
          <cell r="Q1210">
            <v>48.9</v>
          </cell>
          <cell r="R1210">
            <v>34.03003519</v>
          </cell>
          <cell r="S1210">
            <v>16.5</v>
          </cell>
          <cell r="T1210">
            <v>9.7013101699999993</v>
          </cell>
          <cell r="U1210">
            <v>8.9502734700000008</v>
          </cell>
          <cell r="V1210">
            <v>8.6980136199999993</v>
          </cell>
          <cell r="W1210">
            <v>53.3</v>
          </cell>
          <cell r="X1210">
            <v>64.2</v>
          </cell>
          <cell r="Y1210">
            <v>34.1</v>
          </cell>
          <cell r="Z1210">
            <v>38.700000000000003</v>
          </cell>
          <cell r="AA1210">
            <v>23.2</v>
          </cell>
          <cell r="AB1210">
            <v>9.4928842699999993</v>
          </cell>
          <cell r="AC1210">
            <v>0</v>
          </cell>
          <cell r="AD1210">
            <v>269.31</v>
          </cell>
          <cell r="AE1210">
            <v>63.87349188999999</v>
          </cell>
          <cell r="AF1210">
            <v>68.639799999999994</v>
          </cell>
          <cell r="AG1210">
            <v>0.2629496896113267</v>
          </cell>
          <cell r="AH1210">
            <v>7</v>
          </cell>
          <cell r="AI1210">
            <v>46300</v>
          </cell>
          <cell r="AJ1210">
            <v>11.5</v>
          </cell>
        </row>
        <row r="1211">
          <cell r="A1211" t="str">
            <v>2430</v>
          </cell>
          <cell r="B1211" t="str">
            <v>243005501</v>
          </cell>
          <cell r="D1211" t="str">
            <v>2430055</v>
          </cell>
          <cell r="E1211" t="str">
            <v>2430</v>
          </cell>
          <cell r="F1211" t="str">
            <v>24</v>
          </cell>
          <cell r="G1211">
            <v>524.52810735000003</v>
          </cell>
          <cell r="H1211">
            <v>536.46403792000001</v>
          </cell>
          <cell r="I1211">
            <v>530.24108190000004</v>
          </cell>
          <cell r="J1211">
            <v>39.90384615</v>
          </cell>
          <cell r="K1211">
            <v>21.180766890000001</v>
          </cell>
          <cell r="L1211">
            <v>8.4996400300000001</v>
          </cell>
          <cell r="M1211">
            <v>9.7903188500000002</v>
          </cell>
          <cell r="N1211">
            <v>16.957629059999999</v>
          </cell>
          <cell r="O1211">
            <v>50.307000000000002</v>
          </cell>
          <cell r="P1211">
            <v>10.81977828</v>
          </cell>
          <cell r="Q1211">
            <v>48.9</v>
          </cell>
          <cell r="R1211">
            <v>34.03003519</v>
          </cell>
          <cell r="S1211">
            <v>16.5</v>
          </cell>
          <cell r="T1211">
            <v>9.7903188500000002</v>
          </cell>
          <cell r="U1211">
            <v>8.4854961000000007</v>
          </cell>
          <cell r="V1211">
            <v>9.4811305800000003</v>
          </cell>
          <cell r="W1211">
            <v>53.3</v>
          </cell>
          <cell r="X1211">
            <v>64.2</v>
          </cell>
          <cell r="Y1211">
            <v>34.1</v>
          </cell>
          <cell r="Z1211">
            <v>38.700000000000003</v>
          </cell>
          <cell r="AA1211">
            <v>23.2</v>
          </cell>
          <cell r="AB1211">
            <v>9.6369797199999994</v>
          </cell>
          <cell r="AC1211">
            <v>0</v>
          </cell>
          <cell r="AD1211">
            <v>269.31</v>
          </cell>
          <cell r="AE1211">
            <v>63.87349188999999</v>
          </cell>
          <cell r="AF1211">
            <v>68.578539329999998</v>
          </cell>
          <cell r="AG1211">
            <v>0.26585442139935767</v>
          </cell>
          <cell r="AH1211">
            <v>7</v>
          </cell>
          <cell r="AI1211">
            <v>46300</v>
          </cell>
          <cell r="AJ1211">
            <v>11.5</v>
          </cell>
        </row>
        <row r="1212">
          <cell r="A1212" t="str">
            <v>2430</v>
          </cell>
          <cell r="B1212" t="str">
            <v>243007001</v>
          </cell>
          <cell r="D1212" t="str">
            <v>2430070</v>
          </cell>
          <cell r="E1212" t="str">
            <v>2430</v>
          </cell>
          <cell r="F1212" t="str">
            <v>24</v>
          </cell>
          <cell r="G1212">
            <v>524.52810735000003</v>
          </cell>
          <cell r="H1212">
            <v>536.46403792000001</v>
          </cell>
          <cell r="I1212">
            <v>530.24108190000004</v>
          </cell>
          <cell r="J1212">
            <v>39.90384615</v>
          </cell>
          <cell r="K1212">
            <v>21.180766890000001</v>
          </cell>
          <cell r="L1212">
            <v>8.1735754899999993</v>
          </cell>
          <cell r="M1212">
            <v>10.801899410000001</v>
          </cell>
          <cell r="N1212">
            <v>16.957629059999999</v>
          </cell>
          <cell r="O1212">
            <v>50.307000000000002</v>
          </cell>
          <cell r="P1212">
            <v>11.20431934</v>
          </cell>
          <cell r="Q1212">
            <v>48.9</v>
          </cell>
          <cell r="R1212">
            <v>34.03003519</v>
          </cell>
          <cell r="S1212">
            <v>16.5</v>
          </cell>
          <cell r="T1212">
            <v>10.801899410000001</v>
          </cell>
          <cell r="U1212">
            <v>9.3356505599999995</v>
          </cell>
          <cell r="V1212">
            <v>8.3096768999999995</v>
          </cell>
          <cell r="W1212">
            <v>53.3</v>
          </cell>
          <cell r="X1212">
            <v>64.2</v>
          </cell>
          <cell r="Y1212">
            <v>34.1</v>
          </cell>
          <cell r="Z1212">
            <v>38.700000000000003</v>
          </cell>
          <cell r="AA1212">
            <v>23.2</v>
          </cell>
          <cell r="AB1212">
            <v>10.26743598</v>
          </cell>
          <cell r="AC1212">
            <v>0</v>
          </cell>
          <cell r="AD1212">
            <v>269.31</v>
          </cell>
          <cell r="AE1212">
            <v>63.87349188999999</v>
          </cell>
          <cell r="AF1212">
            <v>67.620500000000007</v>
          </cell>
          <cell r="AG1212">
            <v>0.23742947799692393</v>
          </cell>
          <cell r="AH1212">
            <v>7</v>
          </cell>
          <cell r="AI1212">
            <v>46300</v>
          </cell>
          <cell r="AJ1212">
            <v>11.5</v>
          </cell>
        </row>
        <row r="1213">
          <cell r="A1213" t="str">
            <v>2430</v>
          </cell>
          <cell r="B1213" t="str">
            <v>243007201</v>
          </cell>
          <cell r="D1213" t="str">
            <v>2430072</v>
          </cell>
          <cell r="E1213" t="str">
            <v>2430</v>
          </cell>
          <cell r="F1213" t="str">
            <v>24</v>
          </cell>
          <cell r="G1213">
            <v>524.52810735000003</v>
          </cell>
          <cell r="H1213">
            <v>536.46403792000001</v>
          </cell>
          <cell r="I1213">
            <v>530.24108190000004</v>
          </cell>
          <cell r="J1213">
            <v>39.90384615</v>
          </cell>
          <cell r="K1213">
            <v>21.180766890000001</v>
          </cell>
          <cell r="L1213">
            <v>8.1256309899999994</v>
          </cell>
          <cell r="M1213">
            <v>10.27983276</v>
          </cell>
          <cell r="N1213">
            <v>16.957629059999999</v>
          </cell>
          <cell r="O1213">
            <v>50.307000000000002</v>
          </cell>
          <cell r="P1213">
            <v>11.17589907</v>
          </cell>
          <cell r="Q1213">
            <v>48.9</v>
          </cell>
          <cell r="R1213">
            <v>34.03003519</v>
          </cell>
          <cell r="S1213">
            <v>16.5</v>
          </cell>
          <cell r="T1213">
            <v>10.28349809</v>
          </cell>
          <cell r="U1213">
            <v>8.7766301000000002</v>
          </cell>
          <cell r="V1213">
            <v>9.3750918100000007</v>
          </cell>
          <cell r="W1213">
            <v>53.3</v>
          </cell>
          <cell r="X1213">
            <v>64.2</v>
          </cell>
          <cell r="Y1213">
            <v>34.1</v>
          </cell>
          <cell r="Z1213">
            <v>38.700000000000003</v>
          </cell>
          <cell r="AA1213">
            <v>23.2</v>
          </cell>
          <cell r="AB1213">
            <v>9.7044266700000001</v>
          </cell>
          <cell r="AC1213">
            <v>0.68153907000000002</v>
          </cell>
          <cell r="AD1213">
            <v>269.31</v>
          </cell>
          <cell r="AE1213">
            <v>63.87349188999999</v>
          </cell>
          <cell r="AF1213">
            <v>67.620500000000007</v>
          </cell>
          <cell r="AG1213">
            <v>0.28667423606863468</v>
          </cell>
          <cell r="AH1213">
            <v>7</v>
          </cell>
          <cell r="AI1213">
            <v>46300</v>
          </cell>
          <cell r="AJ1213">
            <v>11.5</v>
          </cell>
        </row>
        <row r="1214">
          <cell r="A1214" t="str">
            <v>2430</v>
          </cell>
          <cell r="B1214" t="str">
            <v>243008001</v>
          </cell>
          <cell r="D1214" t="str">
            <v>2430080</v>
          </cell>
          <cell r="E1214" t="str">
            <v>2430</v>
          </cell>
          <cell r="F1214" t="str">
            <v>24</v>
          </cell>
          <cell r="G1214">
            <v>524.52810735000003</v>
          </cell>
          <cell r="H1214">
            <v>536.46403792000001</v>
          </cell>
          <cell r="I1214">
            <v>530.24108190000004</v>
          </cell>
          <cell r="J1214">
            <v>39.90384615</v>
          </cell>
          <cell r="K1214">
            <v>21.180766890000001</v>
          </cell>
          <cell r="L1214">
            <v>8.1772348899999994</v>
          </cell>
          <cell r="M1214">
            <v>9.8705510499999995</v>
          </cell>
          <cell r="N1214">
            <v>16.957629059999999</v>
          </cell>
          <cell r="O1214">
            <v>50.307000000000002</v>
          </cell>
          <cell r="P1214">
            <v>10.81977828</v>
          </cell>
          <cell r="Q1214">
            <v>48.9</v>
          </cell>
          <cell r="R1214">
            <v>34.03003519</v>
          </cell>
          <cell r="S1214">
            <v>16.5</v>
          </cell>
          <cell r="T1214">
            <v>9.8961104100000004</v>
          </cell>
          <cell r="U1214">
            <v>9.1916671099999991</v>
          </cell>
          <cell r="V1214">
            <v>8.3311045499999992</v>
          </cell>
          <cell r="W1214">
            <v>53.3</v>
          </cell>
          <cell r="X1214">
            <v>64.2</v>
          </cell>
          <cell r="Y1214">
            <v>34.1</v>
          </cell>
          <cell r="Z1214">
            <v>38.700000000000003</v>
          </cell>
          <cell r="AA1214">
            <v>23.2</v>
          </cell>
          <cell r="AB1214">
            <v>8.7502078599999997</v>
          </cell>
          <cell r="AC1214">
            <v>0.51871427999999997</v>
          </cell>
          <cell r="AD1214">
            <v>269.31</v>
          </cell>
          <cell r="AE1214">
            <v>63.87349188999999</v>
          </cell>
          <cell r="AF1214">
            <v>68.608029999999999</v>
          </cell>
          <cell r="AG1214">
            <v>0.29347346933653162</v>
          </cell>
          <cell r="AH1214">
            <v>7</v>
          </cell>
          <cell r="AI1214">
            <v>46300</v>
          </cell>
          <cell r="AJ1214">
            <v>11.5</v>
          </cell>
        </row>
        <row r="1215">
          <cell r="A1215" t="str">
            <v>2430</v>
          </cell>
          <cell r="B1215" t="str">
            <v>243008501</v>
          </cell>
          <cell r="D1215" t="str">
            <v>2430085</v>
          </cell>
          <cell r="E1215" t="str">
            <v>2430</v>
          </cell>
          <cell r="F1215" t="str">
            <v>24</v>
          </cell>
          <cell r="G1215">
            <v>524.52810735000003</v>
          </cell>
          <cell r="H1215">
            <v>536.46403792000001</v>
          </cell>
          <cell r="I1215">
            <v>530.24108190000004</v>
          </cell>
          <cell r="J1215">
            <v>39.90384615</v>
          </cell>
          <cell r="K1215">
            <v>21.180766890000001</v>
          </cell>
          <cell r="L1215">
            <v>8.3841188399999993</v>
          </cell>
          <cell r="M1215">
            <v>10.258536169999999</v>
          </cell>
          <cell r="N1215">
            <v>16.957629059999999</v>
          </cell>
          <cell r="O1215">
            <v>50.307000000000002</v>
          </cell>
          <cell r="P1215">
            <v>10.81977828</v>
          </cell>
          <cell r="Q1215">
            <v>48.9</v>
          </cell>
          <cell r="R1215">
            <v>34.03003519</v>
          </cell>
          <cell r="S1215">
            <v>16.5</v>
          </cell>
          <cell r="T1215">
            <v>9.5936961899999993</v>
          </cell>
          <cell r="U1215">
            <v>9.3062867100000002</v>
          </cell>
          <cell r="V1215">
            <v>8.4491284600000007</v>
          </cell>
          <cell r="W1215">
            <v>53.3</v>
          </cell>
          <cell r="X1215">
            <v>64.2</v>
          </cell>
          <cell r="Y1215">
            <v>34.1</v>
          </cell>
          <cell r="Z1215">
            <v>38.700000000000003</v>
          </cell>
          <cell r="AA1215">
            <v>23.2</v>
          </cell>
          <cell r="AB1215">
            <v>9.6073027700000004</v>
          </cell>
          <cell r="AC1215">
            <v>0.65731039999999996</v>
          </cell>
          <cell r="AD1215">
            <v>269.31</v>
          </cell>
          <cell r="AE1215">
            <v>63.87349188999999</v>
          </cell>
          <cell r="AF1215">
            <v>68.639799999999994</v>
          </cell>
          <cell r="AG1215">
            <v>0.23659124626517869</v>
          </cell>
          <cell r="AH1215">
            <v>7</v>
          </cell>
          <cell r="AI1215">
            <v>46300</v>
          </cell>
          <cell r="AJ1215">
            <v>11.5</v>
          </cell>
        </row>
        <row r="1216">
          <cell r="A1216" t="str">
            <v>2430</v>
          </cell>
          <cell r="B1216" t="str">
            <v>243009001</v>
          </cell>
          <cell r="D1216" t="str">
            <v>2430090</v>
          </cell>
          <cell r="E1216" t="str">
            <v>2430</v>
          </cell>
          <cell r="F1216" t="str">
            <v>24</v>
          </cell>
          <cell r="G1216">
            <v>524.52810735000003</v>
          </cell>
          <cell r="H1216">
            <v>536.46403792000001</v>
          </cell>
          <cell r="I1216">
            <v>530.24108190000004</v>
          </cell>
          <cell r="J1216">
            <v>39.90384615</v>
          </cell>
          <cell r="K1216">
            <v>21.180766890000001</v>
          </cell>
          <cell r="L1216">
            <v>7.9146177099999999</v>
          </cell>
          <cell r="M1216">
            <v>10.81977828</v>
          </cell>
          <cell r="N1216">
            <v>16.957629059999999</v>
          </cell>
          <cell r="O1216">
            <v>50.307000000000002</v>
          </cell>
          <cell r="P1216">
            <v>10.81977828</v>
          </cell>
          <cell r="Q1216">
            <v>48.9</v>
          </cell>
          <cell r="R1216">
            <v>34.03003519</v>
          </cell>
          <cell r="S1216">
            <v>16.5</v>
          </cell>
          <cell r="T1216">
            <v>9.4931104000000008</v>
          </cell>
          <cell r="U1216">
            <v>7.9146177099999999</v>
          </cell>
          <cell r="V1216">
            <v>8.8908235799999993</v>
          </cell>
          <cell r="W1216">
            <v>53.3</v>
          </cell>
          <cell r="X1216">
            <v>64.2</v>
          </cell>
          <cell r="Y1216">
            <v>34.1</v>
          </cell>
          <cell r="Z1216">
            <v>38.700000000000003</v>
          </cell>
          <cell r="AA1216">
            <v>23.2</v>
          </cell>
          <cell r="AB1216">
            <v>9.5792106500000003</v>
          </cell>
          <cell r="AC1216">
            <v>7.6358999999999993E-3</v>
          </cell>
          <cell r="AD1216">
            <v>269.31</v>
          </cell>
          <cell r="AE1216">
            <v>63.87349188999999</v>
          </cell>
          <cell r="AF1216">
            <v>68.625931219999998</v>
          </cell>
          <cell r="AG1216">
            <v>0.25258645194793294</v>
          </cell>
          <cell r="AH1216">
            <v>7</v>
          </cell>
          <cell r="AI1216">
            <v>46300</v>
          </cell>
          <cell r="AJ1216">
            <v>11.5</v>
          </cell>
        </row>
        <row r="1217">
          <cell r="A1217" t="str">
            <v>2430</v>
          </cell>
          <cell r="B1217" t="str">
            <v>243009501</v>
          </cell>
          <cell r="D1217" t="str">
            <v>2430095</v>
          </cell>
          <cell r="E1217" t="str">
            <v>2430</v>
          </cell>
          <cell r="F1217" t="str">
            <v>24</v>
          </cell>
          <cell r="G1217">
            <v>524.52810735000003</v>
          </cell>
          <cell r="H1217">
            <v>536.46403792000001</v>
          </cell>
          <cell r="I1217">
            <v>530.24108190000004</v>
          </cell>
          <cell r="J1217">
            <v>39.90384615</v>
          </cell>
          <cell r="K1217">
            <v>21.180766890000001</v>
          </cell>
          <cell r="L1217">
            <v>8.3714735400000002</v>
          </cell>
          <cell r="M1217">
            <v>10.80738176</v>
          </cell>
          <cell r="N1217">
            <v>16.957629059999999</v>
          </cell>
          <cell r="O1217">
            <v>50.307000000000002</v>
          </cell>
          <cell r="P1217">
            <v>10.81977828</v>
          </cell>
          <cell r="Q1217">
            <v>48.9</v>
          </cell>
          <cell r="R1217">
            <v>34.03003519</v>
          </cell>
          <cell r="S1217">
            <v>16.5</v>
          </cell>
          <cell r="T1217">
            <v>8.4209025299999993</v>
          </cell>
          <cell r="U1217">
            <v>7.8830693500000013</v>
          </cell>
          <cell r="V1217">
            <v>8.3638088800000006</v>
          </cell>
          <cell r="W1217">
            <v>53.3</v>
          </cell>
          <cell r="X1217">
            <v>64.2</v>
          </cell>
          <cell r="Y1217">
            <v>34.1</v>
          </cell>
          <cell r="Z1217">
            <v>38.700000000000003</v>
          </cell>
          <cell r="AA1217">
            <v>23.2</v>
          </cell>
          <cell r="AB1217">
            <v>9.9158112999999997</v>
          </cell>
          <cell r="AC1217">
            <v>0.31161084</v>
          </cell>
          <cell r="AD1217">
            <v>269.31</v>
          </cell>
          <cell r="AE1217">
            <v>63.87349188999999</v>
          </cell>
          <cell r="AF1217">
            <v>68.639799999999994</v>
          </cell>
          <cell r="AG1217">
            <v>0.2498843361106669</v>
          </cell>
          <cell r="AH1217">
            <v>7</v>
          </cell>
          <cell r="AI1217">
            <v>46300</v>
          </cell>
          <cell r="AJ1217">
            <v>11.5</v>
          </cell>
        </row>
        <row r="1218">
          <cell r="A1218" t="str">
            <v>2430</v>
          </cell>
          <cell r="B1218" t="str">
            <v>243010001</v>
          </cell>
          <cell r="D1218" t="str">
            <v>2430100</v>
          </cell>
          <cell r="E1218" t="str">
            <v>2430</v>
          </cell>
          <cell r="F1218" t="str">
            <v>24</v>
          </cell>
          <cell r="G1218">
            <v>524.52810735000003</v>
          </cell>
          <cell r="H1218">
            <v>536.46403792000001</v>
          </cell>
          <cell r="I1218">
            <v>530.24108190000004</v>
          </cell>
          <cell r="J1218">
            <v>39.90384615</v>
          </cell>
          <cell r="K1218">
            <v>21.180766890000001</v>
          </cell>
          <cell r="L1218">
            <v>8.4204620000000006</v>
          </cell>
          <cell r="M1218">
            <v>10.5824851</v>
          </cell>
          <cell r="N1218">
            <v>16.957629059999999</v>
          </cell>
          <cell r="O1218">
            <v>50.307000000000002</v>
          </cell>
          <cell r="P1218">
            <v>10.815167669999999</v>
          </cell>
          <cell r="Q1218">
            <v>48.9</v>
          </cell>
          <cell r="R1218">
            <v>34.03003519</v>
          </cell>
          <cell r="S1218">
            <v>16.5</v>
          </cell>
          <cell r="T1218">
            <v>9.2487915600000008</v>
          </cell>
          <cell r="U1218">
            <v>8.6566072500000004</v>
          </cell>
          <cell r="V1218">
            <v>8.6388797099999994</v>
          </cell>
          <cell r="W1218">
            <v>53.3</v>
          </cell>
          <cell r="X1218">
            <v>64.2</v>
          </cell>
          <cell r="Y1218">
            <v>34.1</v>
          </cell>
          <cell r="Z1218">
            <v>38.700000000000003</v>
          </cell>
          <cell r="AA1218">
            <v>23.2</v>
          </cell>
          <cell r="AB1218">
            <v>9.8541922599999996</v>
          </cell>
          <cell r="AC1218">
            <v>0.21287365</v>
          </cell>
          <cell r="AD1218">
            <v>269.31</v>
          </cell>
          <cell r="AE1218">
            <v>63.87349188999999</v>
          </cell>
          <cell r="AF1218">
            <v>68.639799999999994</v>
          </cell>
          <cell r="AG1218">
            <v>0.23808457483668405</v>
          </cell>
          <cell r="AH1218">
            <v>7</v>
          </cell>
          <cell r="AI1218">
            <v>46300</v>
          </cell>
          <cell r="AJ1218">
            <v>11.5</v>
          </cell>
        </row>
        <row r="1219">
          <cell r="A1219" t="str">
            <v>2430</v>
          </cell>
          <cell r="B1219" t="str">
            <v>243010501</v>
          </cell>
          <cell r="D1219" t="str">
            <v>2430105</v>
          </cell>
          <cell r="E1219" t="str">
            <v>2430</v>
          </cell>
          <cell r="F1219" t="str">
            <v>24</v>
          </cell>
          <cell r="G1219">
            <v>524.52810735000003</v>
          </cell>
          <cell r="H1219">
            <v>536.46403792000001</v>
          </cell>
          <cell r="I1219">
            <v>530.24108190000004</v>
          </cell>
          <cell r="J1219">
            <v>39.90384615</v>
          </cell>
          <cell r="K1219">
            <v>21.180766890000001</v>
          </cell>
          <cell r="L1219">
            <v>8.8178902000000008</v>
          </cell>
          <cell r="M1219">
            <v>10.112856669999999</v>
          </cell>
          <cell r="N1219">
            <v>16.957629059999999</v>
          </cell>
          <cell r="O1219">
            <v>50.307000000000002</v>
          </cell>
          <cell r="P1219">
            <v>10.641894860000001</v>
          </cell>
          <cell r="Q1219">
            <v>48.9</v>
          </cell>
          <cell r="R1219">
            <v>34.03003519</v>
          </cell>
          <cell r="S1219">
            <v>16.5</v>
          </cell>
          <cell r="T1219">
            <v>9.9057849099999995</v>
          </cell>
          <cell r="U1219">
            <v>9.6610337499999996</v>
          </cell>
          <cell r="V1219">
            <v>9.5375556100000001</v>
          </cell>
          <cell r="W1219">
            <v>53.3</v>
          </cell>
          <cell r="X1219">
            <v>64.2</v>
          </cell>
          <cell r="Y1219">
            <v>34.1</v>
          </cell>
          <cell r="Z1219">
            <v>38.700000000000003</v>
          </cell>
          <cell r="AA1219">
            <v>23.2</v>
          </cell>
          <cell r="AB1219">
            <v>10.17305657</v>
          </cell>
          <cell r="AC1219">
            <v>0</v>
          </cell>
          <cell r="AD1219">
            <v>269.31</v>
          </cell>
          <cell r="AE1219">
            <v>63.87349188999999</v>
          </cell>
          <cell r="AF1219">
            <v>68.639799999999994</v>
          </cell>
          <cell r="AG1219">
            <v>0.22990189284260612</v>
          </cell>
          <cell r="AH1219">
            <v>7</v>
          </cell>
          <cell r="AI1219">
            <v>46300</v>
          </cell>
          <cell r="AJ1219">
            <v>11.5</v>
          </cell>
        </row>
        <row r="1220">
          <cell r="A1220" t="str">
            <v>2430</v>
          </cell>
          <cell r="B1220" t="str">
            <v>243011001</v>
          </cell>
          <cell r="D1220" t="str">
            <v>2430110</v>
          </cell>
          <cell r="E1220" t="str">
            <v>2430</v>
          </cell>
          <cell r="F1220" t="str">
            <v>24</v>
          </cell>
          <cell r="G1220">
            <v>524.52810735000003</v>
          </cell>
          <cell r="H1220">
            <v>536.46403792000001</v>
          </cell>
          <cell r="I1220">
            <v>530.24108190000004</v>
          </cell>
          <cell r="J1220">
            <v>39.90384615</v>
          </cell>
          <cell r="K1220">
            <v>21.180766890000001</v>
          </cell>
          <cell r="L1220">
            <v>8.8855792900000008</v>
          </cell>
          <cell r="M1220">
            <v>10.768884910000001</v>
          </cell>
          <cell r="N1220">
            <v>16.957629059999999</v>
          </cell>
          <cell r="O1220">
            <v>50.307000000000002</v>
          </cell>
          <cell r="P1220">
            <v>10.81977828</v>
          </cell>
          <cell r="Q1220">
            <v>48.9</v>
          </cell>
          <cell r="R1220">
            <v>34.03003519</v>
          </cell>
          <cell r="S1220">
            <v>16.5</v>
          </cell>
          <cell r="T1220">
            <v>9.8577053600000006</v>
          </cell>
          <cell r="U1220">
            <v>9.2318082799999992</v>
          </cell>
          <cell r="V1220">
            <v>8.4698919200000002</v>
          </cell>
          <cell r="W1220">
            <v>53.3</v>
          </cell>
          <cell r="X1220">
            <v>64.2</v>
          </cell>
          <cell r="Y1220">
            <v>34.1</v>
          </cell>
          <cell r="Z1220">
            <v>38.700000000000003</v>
          </cell>
          <cell r="AA1220">
            <v>23.2</v>
          </cell>
          <cell r="AB1220">
            <v>8.8144790000000004</v>
          </cell>
          <cell r="AC1220">
            <v>0.35158863000000001</v>
          </cell>
          <cell r="AD1220">
            <v>269.31</v>
          </cell>
          <cell r="AE1220">
            <v>63.87349188999999</v>
          </cell>
          <cell r="AF1220">
            <v>68.639799999999994</v>
          </cell>
          <cell r="AG1220">
            <v>0.28598249721886398</v>
          </cell>
          <cell r="AH1220">
            <v>7</v>
          </cell>
          <cell r="AI1220">
            <v>46300</v>
          </cell>
          <cell r="AJ1220">
            <v>11.5</v>
          </cell>
        </row>
        <row r="1221">
          <cell r="A1221" t="str">
            <v>2431</v>
          </cell>
          <cell r="B1221" t="str">
            <v>243100801</v>
          </cell>
          <cell r="D1221" t="str">
            <v>2431008</v>
          </cell>
          <cell r="E1221" t="str">
            <v>2425</v>
          </cell>
          <cell r="F1221" t="str">
            <v>24</v>
          </cell>
          <cell r="G1221">
            <v>524.52810735000003</v>
          </cell>
          <cell r="H1221">
            <v>536.46403792000001</v>
          </cell>
          <cell r="I1221">
            <v>530.24108190000004</v>
          </cell>
          <cell r="J1221">
            <v>31.718061670000004</v>
          </cell>
          <cell r="K1221">
            <v>15.040286480000001</v>
          </cell>
          <cell r="L1221">
            <v>8.4416072</v>
          </cell>
          <cell r="M1221">
            <v>10.80699695</v>
          </cell>
          <cell r="N1221">
            <v>22.72482767</v>
          </cell>
          <cell r="O1221">
            <v>50.307000000000002</v>
          </cell>
          <cell r="P1221">
            <v>10.81977828</v>
          </cell>
          <cell r="Q1221">
            <v>67</v>
          </cell>
          <cell r="R1221">
            <v>34.03003519</v>
          </cell>
          <cell r="S1221">
            <v>16.5</v>
          </cell>
          <cell r="T1221">
            <v>10.00006965</v>
          </cell>
          <cell r="U1221">
            <v>8.5320818000000003</v>
          </cell>
          <cell r="V1221">
            <v>8.1789193299999994</v>
          </cell>
          <cell r="W1221">
            <v>59.5</v>
          </cell>
          <cell r="X1221">
            <v>87.5</v>
          </cell>
          <cell r="Y1221">
            <v>41.1</v>
          </cell>
          <cell r="Z1221">
            <v>39.4</v>
          </cell>
          <cell r="AA1221">
            <v>23.2</v>
          </cell>
          <cell r="AB1221">
            <v>8.7532134799999994</v>
          </cell>
          <cell r="AC1221">
            <v>0.40426327000000006</v>
          </cell>
          <cell r="AD1221">
            <v>261.79000000000002</v>
          </cell>
          <cell r="AE1221">
            <v>60.007639380000001</v>
          </cell>
          <cell r="AF1221">
            <v>68.611927640000005</v>
          </cell>
          <cell r="AG1221">
            <v>0.28924078602589026</v>
          </cell>
          <cell r="AH1221">
            <v>4.9000000000000004</v>
          </cell>
          <cell r="AI1221">
            <v>49600</v>
          </cell>
          <cell r="AJ1221">
            <v>11.5</v>
          </cell>
        </row>
        <row r="1222">
          <cell r="A1222" t="str">
            <v>2431</v>
          </cell>
          <cell r="B1222" t="str">
            <v>243101501</v>
          </cell>
          <cell r="D1222" t="str">
            <v>2431015</v>
          </cell>
          <cell r="E1222" t="str">
            <v>2425</v>
          </cell>
          <cell r="F1222" t="str">
            <v>24</v>
          </cell>
          <cell r="G1222">
            <v>524.52810735000003</v>
          </cell>
          <cell r="H1222">
            <v>536.46403792000001</v>
          </cell>
          <cell r="I1222">
            <v>530.24108190000004</v>
          </cell>
          <cell r="J1222">
            <v>31.718061670000004</v>
          </cell>
          <cell r="K1222">
            <v>15.040286480000001</v>
          </cell>
          <cell r="L1222">
            <v>7.2456550699999998</v>
          </cell>
          <cell r="M1222">
            <v>10.126631100000001</v>
          </cell>
          <cell r="N1222">
            <v>22.72482767</v>
          </cell>
          <cell r="O1222">
            <v>50.307000000000002</v>
          </cell>
          <cell r="P1222">
            <v>10.81977828</v>
          </cell>
          <cell r="Q1222">
            <v>67</v>
          </cell>
          <cell r="R1222">
            <v>34.03003519</v>
          </cell>
          <cell r="S1222">
            <v>16.5</v>
          </cell>
          <cell r="T1222">
            <v>10.126631100000001</v>
          </cell>
          <cell r="U1222">
            <v>8.7212762399999999</v>
          </cell>
          <cell r="V1222">
            <v>8.7001811900000003</v>
          </cell>
          <cell r="W1222">
            <v>59.5</v>
          </cell>
          <cell r="X1222">
            <v>87.5</v>
          </cell>
          <cell r="Y1222">
            <v>41.1</v>
          </cell>
          <cell r="Z1222">
            <v>39.4</v>
          </cell>
          <cell r="AA1222">
            <v>23.2</v>
          </cell>
          <cell r="AB1222">
            <v>9.4445425499999995</v>
          </cell>
          <cell r="AC1222">
            <v>0.99571054999999986</v>
          </cell>
          <cell r="AD1222">
            <v>261.79000000000002</v>
          </cell>
          <cell r="AE1222">
            <v>60.007639380000001</v>
          </cell>
          <cell r="AF1222">
            <v>68.639799999999994</v>
          </cell>
          <cell r="AG1222">
            <v>0.27451281827579044</v>
          </cell>
          <cell r="AH1222">
            <v>4.9000000000000004</v>
          </cell>
          <cell r="AI1222">
            <v>49600</v>
          </cell>
          <cell r="AJ1222">
            <v>11.5</v>
          </cell>
        </row>
        <row r="1223">
          <cell r="A1223" t="str">
            <v>2431</v>
          </cell>
          <cell r="B1223" t="str">
            <v>243102001</v>
          </cell>
          <cell r="D1223" t="str">
            <v>2431020</v>
          </cell>
          <cell r="E1223" t="str">
            <v>2425</v>
          </cell>
          <cell r="F1223" t="str">
            <v>24</v>
          </cell>
          <cell r="G1223">
            <v>524.52810735000003</v>
          </cell>
          <cell r="H1223">
            <v>536.46403792000001</v>
          </cell>
          <cell r="I1223">
            <v>530.24108190000004</v>
          </cell>
          <cell r="J1223">
            <v>31.718061670000004</v>
          </cell>
          <cell r="K1223">
            <v>15.040286480000001</v>
          </cell>
          <cell r="L1223">
            <v>8.1856288900000003</v>
          </cell>
          <cell r="M1223">
            <v>10.051735130000001</v>
          </cell>
          <cell r="N1223">
            <v>22.72482767</v>
          </cell>
          <cell r="O1223">
            <v>50.307000000000002</v>
          </cell>
          <cell r="P1223">
            <v>10.81977828</v>
          </cell>
          <cell r="Q1223">
            <v>67</v>
          </cell>
          <cell r="R1223">
            <v>34.03003519</v>
          </cell>
          <cell r="S1223">
            <v>16.5</v>
          </cell>
          <cell r="T1223">
            <v>10.01712869</v>
          </cell>
          <cell r="U1223">
            <v>8.4627370099999997</v>
          </cell>
          <cell r="V1223">
            <v>8.1936766700000003</v>
          </cell>
          <cell r="W1223">
            <v>59.5</v>
          </cell>
          <cell r="X1223">
            <v>87.5</v>
          </cell>
          <cell r="Y1223">
            <v>41.1</v>
          </cell>
          <cell r="Z1223">
            <v>39.4</v>
          </cell>
          <cell r="AA1223">
            <v>23.2</v>
          </cell>
          <cell r="AB1223">
            <v>9.4340437700000006</v>
          </cell>
          <cell r="AC1223">
            <v>0.37728883000000002</v>
          </cell>
          <cell r="AD1223">
            <v>261.79000000000002</v>
          </cell>
          <cell r="AE1223">
            <v>60.007639380000001</v>
          </cell>
          <cell r="AF1223">
            <v>68.639799999999994</v>
          </cell>
          <cell r="AG1223">
            <v>0.27442874660551481</v>
          </cell>
          <cell r="AH1223">
            <v>4.9000000000000004</v>
          </cell>
          <cell r="AI1223">
            <v>49600</v>
          </cell>
          <cell r="AJ1223">
            <v>11.5</v>
          </cell>
        </row>
        <row r="1224">
          <cell r="A1224" t="str">
            <v>2431</v>
          </cell>
          <cell r="B1224" t="str">
            <v>243102501</v>
          </cell>
          <cell r="D1224" t="str">
            <v>2431025</v>
          </cell>
          <cell r="E1224" t="str">
            <v>2425</v>
          </cell>
          <cell r="F1224" t="str">
            <v>24</v>
          </cell>
          <cell r="G1224">
            <v>524.52810735000003</v>
          </cell>
          <cell r="H1224">
            <v>536.46403792000001</v>
          </cell>
          <cell r="I1224">
            <v>530.24108190000004</v>
          </cell>
          <cell r="J1224">
            <v>31.718061670000004</v>
          </cell>
          <cell r="K1224">
            <v>15.040286480000001</v>
          </cell>
          <cell r="L1224">
            <v>9.4105018499999993</v>
          </cell>
          <cell r="M1224">
            <v>10.301928050000001</v>
          </cell>
          <cell r="N1224">
            <v>22.72482767</v>
          </cell>
          <cell r="O1224">
            <v>50.307000000000002</v>
          </cell>
          <cell r="P1224">
            <v>10.81977828</v>
          </cell>
          <cell r="Q1224">
            <v>67</v>
          </cell>
          <cell r="R1224">
            <v>34.03003519</v>
          </cell>
          <cell r="S1224">
            <v>16.5</v>
          </cell>
          <cell r="T1224">
            <v>9.9594897400000004</v>
          </cell>
          <cell r="U1224">
            <v>9.4105018499999993</v>
          </cell>
          <cell r="V1224">
            <v>9.4236759800000005</v>
          </cell>
          <cell r="W1224">
            <v>59.5</v>
          </cell>
          <cell r="X1224">
            <v>87.5</v>
          </cell>
          <cell r="Y1224">
            <v>41.1</v>
          </cell>
          <cell r="Z1224">
            <v>39.4</v>
          </cell>
          <cell r="AA1224">
            <v>23.2</v>
          </cell>
          <cell r="AB1224">
            <v>9.5325687899999991</v>
          </cell>
          <cell r="AC1224">
            <v>0</v>
          </cell>
          <cell r="AD1224">
            <v>261.79000000000002</v>
          </cell>
          <cell r="AE1224">
            <v>60.007639380000001</v>
          </cell>
          <cell r="AF1224">
            <v>68.639799999999994</v>
          </cell>
          <cell r="AG1224">
            <v>0.27275226241553108</v>
          </cell>
          <cell r="AH1224">
            <v>4.9000000000000004</v>
          </cell>
          <cell r="AI1224">
            <v>49600</v>
          </cell>
          <cell r="AJ1224">
            <v>11.5</v>
          </cell>
        </row>
        <row r="1225">
          <cell r="A1225" t="str">
            <v>2431</v>
          </cell>
          <cell r="B1225" t="str">
            <v>243103001</v>
          </cell>
          <cell r="D1225" t="str">
            <v>2431030</v>
          </cell>
          <cell r="E1225" t="str">
            <v>2425</v>
          </cell>
          <cell r="F1225" t="str">
            <v>24</v>
          </cell>
          <cell r="G1225">
            <v>524.52810735000003</v>
          </cell>
          <cell r="H1225">
            <v>536.46403792000001</v>
          </cell>
          <cell r="I1225">
            <v>530.24108190000004</v>
          </cell>
          <cell r="J1225">
            <v>31.718061670000004</v>
          </cell>
          <cell r="K1225">
            <v>15.040286480000001</v>
          </cell>
          <cell r="L1225">
            <v>9.2753787699999997</v>
          </cell>
          <cell r="M1225">
            <v>10.329408669999999</v>
          </cell>
          <cell r="N1225">
            <v>22.72482767</v>
          </cell>
          <cell r="O1225">
            <v>50.307000000000002</v>
          </cell>
          <cell r="P1225">
            <v>10.669536620000001</v>
          </cell>
          <cell r="Q1225">
            <v>67</v>
          </cell>
          <cell r="R1225">
            <v>34.03003519</v>
          </cell>
          <cell r="S1225">
            <v>16.5</v>
          </cell>
          <cell r="T1225">
            <v>9.7332329000000009</v>
          </cell>
          <cell r="U1225">
            <v>9.2753787699999997</v>
          </cell>
          <cell r="V1225">
            <v>9.2809852100000008</v>
          </cell>
          <cell r="W1225">
            <v>59.5</v>
          </cell>
          <cell r="X1225">
            <v>87.5</v>
          </cell>
          <cell r="Y1225">
            <v>41.1</v>
          </cell>
          <cell r="Z1225">
            <v>39.4</v>
          </cell>
          <cell r="AA1225">
            <v>23.2</v>
          </cell>
          <cell r="AB1225">
            <v>9.3744979599999994</v>
          </cell>
          <cell r="AC1225">
            <v>0</v>
          </cell>
          <cell r="AD1225">
            <v>261.79000000000002</v>
          </cell>
          <cell r="AE1225">
            <v>60.007639380000001</v>
          </cell>
          <cell r="AF1225">
            <v>68.53110495</v>
          </cell>
          <cell r="AG1225">
            <v>0.31640807462639192</v>
          </cell>
          <cell r="AH1225">
            <v>4.9000000000000004</v>
          </cell>
          <cell r="AI1225">
            <v>49600</v>
          </cell>
          <cell r="AJ1225">
            <v>11.5</v>
          </cell>
        </row>
        <row r="1226">
          <cell r="A1226" t="str">
            <v>2431</v>
          </cell>
          <cell r="B1226" t="str">
            <v>243103501</v>
          </cell>
          <cell r="D1226" t="str">
            <v>2431035</v>
          </cell>
          <cell r="E1226" t="str">
            <v>2425</v>
          </cell>
          <cell r="F1226" t="str">
            <v>24</v>
          </cell>
          <cell r="G1226">
            <v>524.52810735000003</v>
          </cell>
          <cell r="H1226">
            <v>536.46403792000001</v>
          </cell>
          <cell r="I1226">
            <v>530.24108190000004</v>
          </cell>
          <cell r="J1226">
            <v>31.718061670000004</v>
          </cell>
          <cell r="K1226">
            <v>15.040286480000001</v>
          </cell>
          <cell r="L1226">
            <v>8.9484559899999994</v>
          </cell>
          <cell r="M1226">
            <v>9.9810965300000003</v>
          </cell>
          <cell r="N1226">
            <v>22.72482767</v>
          </cell>
          <cell r="O1226">
            <v>50.307000000000002</v>
          </cell>
          <cell r="P1226">
            <v>10.81977828</v>
          </cell>
          <cell r="Q1226">
            <v>67</v>
          </cell>
          <cell r="R1226">
            <v>34.03003519</v>
          </cell>
          <cell r="S1226">
            <v>16.5</v>
          </cell>
          <cell r="T1226">
            <v>9.4514024200000009</v>
          </cell>
          <cell r="U1226">
            <v>8.9982603900000004</v>
          </cell>
          <cell r="V1226">
            <v>9.17554187</v>
          </cell>
          <cell r="W1226">
            <v>59.5</v>
          </cell>
          <cell r="X1226">
            <v>87.5</v>
          </cell>
          <cell r="Y1226">
            <v>41.1</v>
          </cell>
          <cell r="Z1226">
            <v>39.4</v>
          </cell>
          <cell r="AA1226">
            <v>23.2</v>
          </cell>
          <cell r="AB1226">
            <v>9.7608865799999993</v>
          </cell>
          <cell r="AC1226">
            <v>0</v>
          </cell>
          <cell r="AD1226">
            <v>261.79000000000002</v>
          </cell>
          <cell r="AE1226">
            <v>60.007639380000001</v>
          </cell>
          <cell r="AF1226">
            <v>68.639799999999994</v>
          </cell>
          <cell r="AG1226">
            <v>0.23696872505815988</v>
          </cell>
          <cell r="AH1226">
            <v>4.9000000000000004</v>
          </cell>
          <cell r="AI1226">
            <v>49600</v>
          </cell>
          <cell r="AJ1226">
            <v>11.5</v>
          </cell>
        </row>
        <row r="1227">
          <cell r="A1227" t="str">
            <v>2431</v>
          </cell>
          <cell r="B1227" t="str">
            <v>243104001</v>
          </cell>
          <cell r="D1227" t="str">
            <v>2431040</v>
          </cell>
          <cell r="E1227" t="str">
            <v>2425</v>
          </cell>
          <cell r="F1227" t="str">
            <v>24</v>
          </cell>
          <cell r="G1227">
            <v>524.52810735000003</v>
          </cell>
          <cell r="H1227">
            <v>536.46403792000001</v>
          </cell>
          <cell r="I1227">
            <v>530.24108190000004</v>
          </cell>
          <cell r="J1227">
            <v>31.718061670000004</v>
          </cell>
          <cell r="K1227">
            <v>15.040286480000001</v>
          </cell>
          <cell r="L1227">
            <v>8.8909612100000004</v>
          </cell>
          <cell r="M1227">
            <v>9.7642254899999994</v>
          </cell>
          <cell r="N1227">
            <v>22.72482767</v>
          </cell>
          <cell r="O1227">
            <v>50.307000000000002</v>
          </cell>
          <cell r="P1227">
            <v>10.81977828</v>
          </cell>
          <cell r="Q1227">
            <v>67</v>
          </cell>
          <cell r="R1227">
            <v>34.03003519</v>
          </cell>
          <cell r="S1227">
            <v>16.5</v>
          </cell>
          <cell r="T1227">
            <v>8.9874467899999999</v>
          </cell>
          <cell r="U1227">
            <v>9.1748168200000002</v>
          </cell>
          <cell r="V1227">
            <v>9.0382463400000006</v>
          </cell>
          <cell r="W1227">
            <v>59.5</v>
          </cell>
          <cell r="X1227">
            <v>87.5</v>
          </cell>
          <cell r="Y1227">
            <v>41.1</v>
          </cell>
          <cell r="Z1227">
            <v>39.4</v>
          </cell>
          <cell r="AA1227">
            <v>23.2</v>
          </cell>
          <cell r="AB1227">
            <v>9.5940369200000006</v>
          </cell>
          <cell r="AC1227">
            <v>0.28390553000000002</v>
          </cell>
          <cell r="AD1227">
            <v>261.79000000000002</v>
          </cell>
          <cell r="AE1227">
            <v>60.007639380000001</v>
          </cell>
          <cell r="AF1227">
            <v>68.639799999999994</v>
          </cell>
          <cell r="AG1227">
            <v>0.26246245773439286</v>
          </cell>
          <cell r="AH1227">
            <v>4.9000000000000004</v>
          </cell>
          <cell r="AI1227">
            <v>49600</v>
          </cell>
          <cell r="AJ1227">
            <v>11.5</v>
          </cell>
        </row>
        <row r="1228">
          <cell r="A1228" t="str">
            <v>2431</v>
          </cell>
          <cell r="B1228" t="str">
            <v>243104501</v>
          </cell>
          <cell r="D1228" t="str">
            <v>2431045</v>
          </cell>
          <cell r="E1228" t="str">
            <v>2425</v>
          </cell>
          <cell r="F1228" t="str">
            <v>24</v>
          </cell>
          <cell r="G1228">
            <v>524.52810735000003</v>
          </cell>
          <cell r="H1228">
            <v>536.46403792000001</v>
          </cell>
          <cell r="I1228">
            <v>530.24108190000004</v>
          </cell>
          <cell r="J1228">
            <v>31.718061670000004</v>
          </cell>
          <cell r="K1228">
            <v>15.040286480000001</v>
          </cell>
          <cell r="L1228">
            <v>8.3589006099999992</v>
          </cell>
          <cell r="M1228">
            <v>9.7587507599999999</v>
          </cell>
          <cell r="N1228">
            <v>22.72482767</v>
          </cell>
          <cell r="O1228">
            <v>50.307000000000002</v>
          </cell>
          <cell r="P1228">
            <v>10.827190740000001</v>
          </cell>
          <cell r="Q1228">
            <v>67</v>
          </cell>
          <cell r="R1228">
            <v>34.03003519</v>
          </cell>
          <cell r="S1228">
            <v>16.5</v>
          </cell>
          <cell r="T1228">
            <v>9.7599635399999993</v>
          </cell>
          <cell r="U1228">
            <v>8.9704320699999993</v>
          </cell>
          <cell r="V1228">
            <v>8.9504031600000005</v>
          </cell>
          <cell r="W1228">
            <v>59.5</v>
          </cell>
          <cell r="X1228">
            <v>87.5</v>
          </cell>
          <cell r="Y1228">
            <v>41.1</v>
          </cell>
          <cell r="Z1228">
            <v>39.4</v>
          </cell>
          <cell r="AA1228">
            <v>23.2</v>
          </cell>
          <cell r="AB1228">
            <v>9.3578979400000009</v>
          </cell>
          <cell r="AC1228">
            <v>7.5336319999999998E-2</v>
          </cell>
          <cell r="AD1228">
            <v>261.79000000000002</v>
          </cell>
          <cell r="AE1228">
            <v>60.007639380000001</v>
          </cell>
          <cell r="AF1228">
            <v>68.639799999999994</v>
          </cell>
          <cell r="AG1228">
            <v>0.2573190657420355</v>
          </cell>
          <cell r="AH1228">
            <v>4.9000000000000004</v>
          </cell>
          <cell r="AI1228">
            <v>49600</v>
          </cell>
          <cell r="AJ1228">
            <v>11.5</v>
          </cell>
        </row>
        <row r="1229">
          <cell r="A1229" t="str">
            <v>2431</v>
          </cell>
          <cell r="B1229" t="str">
            <v>243105001</v>
          </cell>
          <cell r="D1229" t="str">
            <v>2431050</v>
          </cell>
          <cell r="E1229" t="str">
            <v>2425</v>
          </cell>
          <cell r="F1229" t="str">
            <v>24</v>
          </cell>
          <cell r="G1229">
            <v>524.52810735000003</v>
          </cell>
          <cell r="H1229">
            <v>536.46403792000001</v>
          </cell>
          <cell r="I1229">
            <v>530.24108190000004</v>
          </cell>
          <cell r="J1229">
            <v>31.718061670000004</v>
          </cell>
          <cell r="K1229">
            <v>15.040286480000001</v>
          </cell>
          <cell r="L1229">
            <v>9.1738838299999994</v>
          </cell>
          <cell r="M1229">
            <v>10.45273549</v>
          </cell>
          <cell r="N1229">
            <v>22.72482767</v>
          </cell>
          <cell r="O1229">
            <v>50.307000000000002</v>
          </cell>
          <cell r="P1229">
            <v>10.865917319999999</v>
          </cell>
          <cell r="Q1229">
            <v>67</v>
          </cell>
          <cell r="R1229">
            <v>34.03003519</v>
          </cell>
          <cell r="S1229">
            <v>16.5</v>
          </cell>
          <cell r="T1229">
            <v>9.5949222699999996</v>
          </cell>
          <cell r="U1229">
            <v>9.1976603200000007</v>
          </cell>
          <cell r="V1229">
            <v>9.2684205800000008</v>
          </cell>
          <cell r="W1229">
            <v>59.5</v>
          </cell>
          <cell r="X1229">
            <v>87.5</v>
          </cell>
          <cell r="Y1229">
            <v>41.1</v>
          </cell>
          <cell r="Z1229">
            <v>39.4</v>
          </cell>
          <cell r="AA1229">
            <v>23.2</v>
          </cell>
          <cell r="AB1229">
            <v>9.5689234899999995</v>
          </cell>
          <cell r="AC1229">
            <v>7.4668289999999998E-2</v>
          </cell>
          <cell r="AD1229">
            <v>261.79000000000002</v>
          </cell>
          <cell r="AE1229">
            <v>60.007639380000001</v>
          </cell>
          <cell r="AF1229">
            <v>68.639799999999994</v>
          </cell>
          <cell r="AG1229">
            <v>0.28953106064885914</v>
          </cell>
          <cell r="AH1229">
            <v>4.9000000000000004</v>
          </cell>
          <cell r="AI1229">
            <v>49600</v>
          </cell>
          <cell r="AJ1229">
            <v>11.5</v>
          </cell>
        </row>
        <row r="1230">
          <cell r="A1230" t="str">
            <v>2431</v>
          </cell>
          <cell r="B1230" t="str">
            <v>243105601</v>
          </cell>
          <cell r="D1230" t="str">
            <v>2431056</v>
          </cell>
          <cell r="E1230" t="str">
            <v>2425</v>
          </cell>
          <cell r="F1230" t="str">
            <v>24</v>
          </cell>
          <cell r="G1230">
            <v>524.52810735000003</v>
          </cell>
          <cell r="H1230">
            <v>536.46403792000001</v>
          </cell>
          <cell r="I1230">
            <v>530.24108190000004</v>
          </cell>
          <cell r="J1230">
            <v>31.718061670000004</v>
          </cell>
          <cell r="K1230">
            <v>15.040286480000001</v>
          </cell>
          <cell r="L1230">
            <v>8.5917439200000008</v>
          </cell>
          <cell r="M1230">
            <v>9.8907062200000002</v>
          </cell>
          <cell r="N1230">
            <v>22.72482767</v>
          </cell>
          <cell r="O1230">
            <v>50.307000000000002</v>
          </cell>
          <cell r="P1230">
            <v>10.80956632</v>
          </cell>
          <cell r="Q1230">
            <v>67</v>
          </cell>
          <cell r="R1230">
            <v>34.03003519</v>
          </cell>
          <cell r="S1230">
            <v>16.5</v>
          </cell>
          <cell r="T1230">
            <v>8.8865474100000004</v>
          </cell>
          <cell r="U1230">
            <v>9.2762217400000004</v>
          </cell>
          <cell r="V1230">
            <v>8.6356870899999993</v>
          </cell>
          <cell r="W1230">
            <v>59.5</v>
          </cell>
          <cell r="X1230">
            <v>87.5</v>
          </cell>
          <cell r="Y1230">
            <v>41.1</v>
          </cell>
          <cell r="Z1230">
            <v>39.4</v>
          </cell>
          <cell r="AA1230">
            <v>23.2</v>
          </cell>
          <cell r="AB1230">
            <v>9.4159714700000006</v>
          </cell>
          <cell r="AC1230">
            <v>0.45287127999999999</v>
          </cell>
          <cell r="AD1230">
            <v>261.79000000000002</v>
          </cell>
          <cell r="AE1230">
            <v>60.007639380000001</v>
          </cell>
          <cell r="AF1230">
            <v>68.624491559999996</v>
          </cell>
          <cell r="AG1230">
            <v>0.28704745586632563</v>
          </cell>
          <cell r="AH1230">
            <v>4.9000000000000004</v>
          </cell>
          <cell r="AI1230">
            <v>49600</v>
          </cell>
          <cell r="AJ1230">
            <v>11.5</v>
          </cell>
        </row>
        <row r="1231">
          <cell r="A1231" t="str">
            <v>2431</v>
          </cell>
          <cell r="B1231" t="str">
            <v>243106001</v>
          </cell>
          <cell r="D1231" t="str">
            <v>2431060</v>
          </cell>
          <cell r="E1231" t="str">
            <v>2425</v>
          </cell>
          <cell r="F1231" t="str">
            <v>24</v>
          </cell>
          <cell r="G1231">
            <v>524.52810735000003</v>
          </cell>
          <cell r="H1231">
            <v>536.46403792000001</v>
          </cell>
          <cell r="I1231">
            <v>530.24108190000004</v>
          </cell>
          <cell r="J1231">
            <v>31.718061670000004</v>
          </cell>
          <cell r="K1231">
            <v>15.040286480000001</v>
          </cell>
          <cell r="L1231">
            <v>8.2144651599999996</v>
          </cell>
          <cell r="M1231">
            <v>10.09942433</v>
          </cell>
          <cell r="N1231">
            <v>22.72482767</v>
          </cell>
          <cell r="O1231">
            <v>50.307000000000002</v>
          </cell>
          <cell r="P1231">
            <v>10.20159014</v>
          </cell>
          <cell r="Q1231">
            <v>67</v>
          </cell>
          <cell r="R1231">
            <v>34.03003519</v>
          </cell>
          <cell r="S1231">
            <v>16.5</v>
          </cell>
          <cell r="T1231">
            <v>9.3662323900000004</v>
          </cell>
          <cell r="U1231">
            <v>9.3471414100000008</v>
          </cell>
          <cell r="V1231">
            <v>8.7910298600000001</v>
          </cell>
          <cell r="W1231">
            <v>59.5</v>
          </cell>
          <cell r="X1231">
            <v>87.5</v>
          </cell>
          <cell r="Y1231">
            <v>41.1</v>
          </cell>
          <cell r="Z1231">
            <v>39.4</v>
          </cell>
          <cell r="AA1231">
            <v>23.2</v>
          </cell>
          <cell r="AB1231">
            <v>9.9546083299999992</v>
          </cell>
          <cell r="AC1231">
            <v>0</v>
          </cell>
          <cell r="AD1231">
            <v>261.79000000000002</v>
          </cell>
          <cell r="AE1231">
            <v>60.007639380000001</v>
          </cell>
          <cell r="AF1231">
            <v>68.566836609999996</v>
          </cell>
          <cell r="AG1231">
            <v>0.31611306138315048</v>
          </cell>
          <cell r="AH1231">
            <v>4.9000000000000004</v>
          </cell>
          <cell r="AI1231">
            <v>49600</v>
          </cell>
          <cell r="AJ1231">
            <v>11.5</v>
          </cell>
        </row>
        <row r="1232">
          <cell r="A1232" t="str">
            <v>2431</v>
          </cell>
          <cell r="B1232" t="str">
            <v>243108401</v>
          </cell>
          <cell r="C1232" t="str">
            <v>430</v>
          </cell>
          <cell r="D1232" t="str">
            <v>2431084</v>
          </cell>
          <cell r="E1232" t="str">
            <v>2425</v>
          </cell>
          <cell r="F1232" t="str">
            <v>24</v>
          </cell>
          <cell r="G1232">
            <v>524.52810735000003</v>
          </cell>
          <cell r="H1232">
            <v>536.46403792000001</v>
          </cell>
          <cell r="I1232">
            <v>530.24108190000004</v>
          </cell>
          <cell r="J1232">
            <v>31.718061670000004</v>
          </cell>
          <cell r="K1232">
            <v>15.040286480000001</v>
          </cell>
          <cell r="L1232">
            <v>7.3414838500000004</v>
          </cell>
          <cell r="M1232">
            <v>9.1424897099999995</v>
          </cell>
          <cell r="N1232">
            <v>22.72482767</v>
          </cell>
          <cell r="O1232">
            <v>50.307000000000002</v>
          </cell>
          <cell r="P1232">
            <v>10.81977828</v>
          </cell>
          <cell r="Q1232">
            <v>67</v>
          </cell>
          <cell r="R1232">
            <v>34.03003519</v>
          </cell>
          <cell r="S1232">
            <v>16.5</v>
          </cell>
          <cell r="T1232">
            <v>9.3681130600000007</v>
          </cell>
          <cell r="U1232">
            <v>7.2485040700000001</v>
          </cell>
          <cell r="V1232">
            <v>7.4395593099999999</v>
          </cell>
          <cell r="W1232">
            <v>59.5</v>
          </cell>
          <cell r="X1232">
            <v>87.5</v>
          </cell>
          <cell r="Y1232">
            <v>41.1</v>
          </cell>
          <cell r="Z1232">
            <v>39.4</v>
          </cell>
          <cell r="AA1232">
            <v>23.2</v>
          </cell>
          <cell r="AB1232">
            <v>7.3951075500000005</v>
          </cell>
          <cell r="AC1232">
            <v>0.98631024000000012</v>
          </cell>
          <cell r="AD1232">
            <v>261.79000000000002</v>
          </cell>
          <cell r="AE1232">
            <v>60.007639380000001</v>
          </cell>
          <cell r="AF1232">
            <v>68.639799999999994</v>
          </cell>
          <cell r="AG1232">
            <v>0.2449088169664384</v>
          </cell>
          <cell r="AH1232">
            <v>4.9000000000000004</v>
          </cell>
          <cell r="AI1232">
            <v>49600</v>
          </cell>
          <cell r="AJ1232">
            <v>11.5</v>
          </cell>
        </row>
        <row r="1233">
          <cell r="A1233" t="str">
            <v>2431</v>
          </cell>
          <cell r="B1233" t="str">
            <v>243108402</v>
          </cell>
          <cell r="C1233" t="str">
            <v>430</v>
          </cell>
          <cell r="D1233" t="str">
            <v>2431084</v>
          </cell>
          <cell r="E1233" t="str">
            <v>2425</v>
          </cell>
          <cell r="F1233" t="str">
            <v>24</v>
          </cell>
          <cell r="G1233">
            <v>524.52810735000003</v>
          </cell>
          <cell r="H1233">
            <v>536.46403792000001</v>
          </cell>
          <cell r="I1233">
            <v>530.24108190000004</v>
          </cell>
          <cell r="J1233">
            <v>31.718061670000004</v>
          </cell>
          <cell r="K1233">
            <v>15.040286480000001</v>
          </cell>
          <cell r="L1233">
            <v>8.0842541099999998</v>
          </cell>
          <cell r="M1233">
            <v>9.2879493499999999</v>
          </cell>
          <cell r="N1233">
            <v>22.72482767</v>
          </cell>
          <cell r="O1233">
            <v>50.307000000000002</v>
          </cell>
          <cell r="P1233">
            <v>10.81977828</v>
          </cell>
          <cell r="Q1233">
            <v>67</v>
          </cell>
          <cell r="R1233">
            <v>34.03003519</v>
          </cell>
          <cell r="S1233">
            <v>16.5</v>
          </cell>
          <cell r="T1233">
            <v>9.3971518300000003</v>
          </cell>
          <cell r="U1233">
            <v>8.8211422400000004</v>
          </cell>
          <cell r="V1233">
            <v>8.7314977900000006</v>
          </cell>
          <cell r="W1233">
            <v>59.5</v>
          </cell>
          <cell r="X1233">
            <v>87.5</v>
          </cell>
          <cell r="Y1233">
            <v>41.1</v>
          </cell>
          <cell r="Z1233">
            <v>39.4</v>
          </cell>
          <cell r="AA1233">
            <v>23.2</v>
          </cell>
          <cell r="AB1233">
            <v>9.0827342499999997</v>
          </cell>
          <cell r="AC1233">
            <v>0.56010742999999996</v>
          </cell>
          <cell r="AD1233">
            <v>261.79000000000002</v>
          </cell>
          <cell r="AE1233">
            <v>60.007639380000001</v>
          </cell>
          <cell r="AF1233">
            <v>68.639799999999994</v>
          </cell>
          <cell r="AG1233">
            <v>0.3076397559896295</v>
          </cell>
          <cell r="AH1233">
            <v>4.9000000000000004</v>
          </cell>
          <cell r="AI1233">
            <v>49600</v>
          </cell>
          <cell r="AJ1233">
            <v>11.5</v>
          </cell>
        </row>
        <row r="1234">
          <cell r="A1234" t="str">
            <v>2431</v>
          </cell>
          <cell r="B1234" t="str">
            <v>243108403</v>
          </cell>
          <cell r="C1234" t="str">
            <v>430</v>
          </cell>
          <cell r="D1234" t="str">
            <v>2431084</v>
          </cell>
          <cell r="E1234" t="str">
            <v>2425</v>
          </cell>
          <cell r="F1234" t="str">
            <v>24</v>
          </cell>
          <cell r="G1234">
            <v>524.52810735000003</v>
          </cell>
          <cell r="H1234">
            <v>536.46403792000001</v>
          </cell>
          <cell r="I1234">
            <v>530.24108190000004</v>
          </cell>
          <cell r="J1234">
            <v>31.718061670000004</v>
          </cell>
          <cell r="K1234">
            <v>15.040286480000001</v>
          </cell>
          <cell r="L1234">
            <v>7.6386798200000001</v>
          </cell>
          <cell r="M1234">
            <v>9.3998857699999991</v>
          </cell>
          <cell r="N1234">
            <v>22.72482767</v>
          </cell>
          <cell r="O1234">
            <v>50.307000000000002</v>
          </cell>
          <cell r="P1234">
            <v>10.81977828</v>
          </cell>
          <cell r="Q1234">
            <v>67</v>
          </cell>
          <cell r="R1234">
            <v>34.03003519</v>
          </cell>
          <cell r="S1234">
            <v>16.5</v>
          </cell>
          <cell r="T1234">
            <v>9.3901588</v>
          </cell>
          <cell r="U1234">
            <v>7.6386798200000001</v>
          </cell>
          <cell r="V1234">
            <v>7.4372063700000002</v>
          </cell>
          <cell r="W1234">
            <v>59.5</v>
          </cell>
          <cell r="X1234">
            <v>87.5</v>
          </cell>
          <cell r="Y1234">
            <v>41.1</v>
          </cell>
          <cell r="Z1234">
            <v>39.4</v>
          </cell>
          <cell r="AA1234">
            <v>23.2</v>
          </cell>
          <cell r="AB1234">
            <v>9.0624202399999998</v>
          </cell>
          <cell r="AC1234">
            <v>0.96930523999999996</v>
          </cell>
          <cell r="AD1234">
            <v>261.79000000000002</v>
          </cell>
          <cell r="AE1234">
            <v>60.007639380000001</v>
          </cell>
          <cell r="AF1234">
            <v>68.639799999999994</v>
          </cell>
          <cell r="AG1234">
            <v>0.26730145008672856</v>
          </cell>
          <cell r="AH1234">
            <v>4.9000000000000004</v>
          </cell>
          <cell r="AI1234">
            <v>49600</v>
          </cell>
          <cell r="AJ1234">
            <v>11.5</v>
          </cell>
        </row>
        <row r="1235">
          <cell r="A1235" t="str">
            <v>2431</v>
          </cell>
          <cell r="B1235" t="str">
            <v>243108404</v>
          </cell>
          <cell r="C1235" t="str">
            <v>430</v>
          </cell>
          <cell r="D1235" t="str">
            <v>2431084</v>
          </cell>
          <cell r="E1235" t="str">
            <v>2425</v>
          </cell>
          <cell r="F1235" t="str">
            <v>24</v>
          </cell>
          <cell r="G1235">
            <v>524.52810735000003</v>
          </cell>
          <cell r="H1235">
            <v>536.46403792000001</v>
          </cell>
          <cell r="I1235">
            <v>530.24108190000004</v>
          </cell>
          <cell r="J1235">
            <v>31.718061670000004</v>
          </cell>
          <cell r="K1235">
            <v>15.040286480000001</v>
          </cell>
          <cell r="L1235">
            <v>8.1044013100000001</v>
          </cell>
          <cell r="M1235">
            <v>8.8236479499999998</v>
          </cell>
          <cell r="N1235">
            <v>22.72482767</v>
          </cell>
          <cell r="O1235">
            <v>50.307000000000002</v>
          </cell>
          <cell r="P1235">
            <v>10.81977828</v>
          </cell>
          <cell r="Q1235">
            <v>67</v>
          </cell>
          <cell r="R1235">
            <v>34.03003519</v>
          </cell>
          <cell r="S1235">
            <v>16.5</v>
          </cell>
          <cell r="T1235">
            <v>8.83302531</v>
          </cell>
          <cell r="U1235">
            <v>8.1176107500000008</v>
          </cell>
          <cell r="V1235">
            <v>7.7723315800000012</v>
          </cell>
          <cell r="W1235">
            <v>59.5</v>
          </cell>
          <cell r="X1235">
            <v>87.5</v>
          </cell>
          <cell r="Y1235">
            <v>41.1</v>
          </cell>
          <cell r="Z1235">
            <v>39.4</v>
          </cell>
          <cell r="AA1235">
            <v>23.2</v>
          </cell>
          <cell r="AB1235">
            <v>8.0934622699999998</v>
          </cell>
          <cell r="AC1235">
            <v>0.90785388999999994</v>
          </cell>
          <cell r="AD1235">
            <v>261.79000000000002</v>
          </cell>
          <cell r="AE1235">
            <v>60.007639380000001</v>
          </cell>
          <cell r="AF1235">
            <v>68.639799999999994</v>
          </cell>
          <cell r="AG1235">
            <v>0.31215057607733615</v>
          </cell>
          <cell r="AH1235">
            <v>4.9000000000000004</v>
          </cell>
          <cell r="AI1235">
            <v>49600</v>
          </cell>
          <cell r="AJ1235">
            <v>11.5</v>
          </cell>
        </row>
        <row r="1236">
          <cell r="A1236" t="str">
            <v>2431</v>
          </cell>
          <cell r="B1236" t="str">
            <v>243108405</v>
          </cell>
          <cell r="C1236" t="str">
            <v>430</v>
          </cell>
          <cell r="D1236" t="str">
            <v>2431084</v>
          </cell>
          <cell r="E1236" t="str">
            <v>2425</v>
          </cell>
          <cell r="F1236" t="str">
            <v>24</v>
          </cell>
          <cell r="G1236">
            <v>524.52810735000003</v>
          </cell>
          <cell r="H1236">
            <v>536.46403792000001</v>
          </cell>
          <cell r="I1236">
            <v>530.24108190000004</v>
          </cell>
          <cell r="J1236">
            <v>31.718061670000004</v>
          </cell>
          <cell r="K1236">
            <v>15.040286480000001</v>
          </cell>
          <cell r="L1236">
            <v>7.1708884800000003</v>
          </cell>
          <cell r="M1236">
            <v>7.9149830100000003</v>
          </cell>
          <cell r="N1236">
            <v>22.72482767</v>
          </cell>
          <cell r="O1236">
            <v>50.307000000000002</v>
          </cell>
          <cell r="P1236">
            <v>10.81977828</v>
          </cell>
          <cell r="Q1236">
            <v>67</v>
          </cell>
          <cell r="R1236">
            <v>34.03003519</v>
          </cell>
          <cell r="S1236">
            <v>16.5</v>
          </cell>
          <cell r="T1236">
            <v>8.0323601500000006</v>
          </cell>
          <cell r="U1236">
            <v>7.1921820600000004</v>
          </cell>
          <cell r="V1236">
            <v>7.3683396900000009</v>
          </cell>
          <cell r="W1236">
            <v>59.5</v>
          </cell>
          <cell r="X1236">
            <v>87.5</v>
          </cell>
          <cell r="Y1236">
            <v>41.1</v>
          </cell>
          <cell r="Z1236">
            <v>39.4</v>
          </cell>
          <cell r="AA1236">
            <v>23.2</v>
          </cell>
          <cell r="AB1236">
            <v>7.2392149700000008</v>
          </cell>
          <cell r="AC1236">
            <v>1</v>
          </cell>
          <cell r="AD1236">
            <v>261.79000000000002</v>
          </cell>
          <cell r="AE1236">
            <v>60.007639380000001</v>
          </cell>
          <cell r="AF1236">
            <v>68.639799999999994</v>
          </cell>
          <cell r="AG1236">
            <v>0.28061447715686827</v>
          </cell>
          <cell r="AH1236">
            <v>4.9000000000000004</v>
          </cell>
          <cell r="AI1236">
            <v>49600</v>
          </cell>
          <cell r="AJ1236">
            <v>11.5</v>
          </cell>
        </row>
        <row r="1237">
          <cell r="A1237" t="str">
            <v>2431</v>
          </cell>
          <cell r="B1237" t="str">
            <v>243109501</v>
          </cell>
          <cell r="C1237" t="str">
            <v>430</v>
          </cell>
          <cell r="D1237" t="str">
            <v>2431095</v>
          </cell>
          <cell r="E1237" t="str">
            <v>2425</v>
          </cell>
          <cell r="F1237" t="str">
            <v>24</v>
          </cell>
          <cell r="G1237">
            <v>524.52810735000003</v>
          </cell>
          <cell r="H1237">
            <v>536.46403792000001</v>
          </cell>
          <cell r="I1237">
            <v>530.24108190000004</v>
          </cell>
          <cell r="J1237">
            <v>31.718061670000004</v>
          </cell>
          <cell r="K1237">
            <v>15.040286480000001</v>
          </cell>
          <cell r="L1237">
            <v>9.2650179300000008</v>
          </cell>
          <cell r="M1237">
            <v>9.4065648300000007</v>
          </cell>
          <cell r="N1237">
            <v>22.72482767</v>
          </cell>
          <cell r="O1237">
            <v>50.307000000000002</v>
          </cell>
          <cell r="P1237">
            <v>10.81977828</v>
          </cell>
          <cell r="Q1237">
            <v>67</v>
          </cell>
          <cell r="R1237">
            <v>34.03003519</v>
          </cell>
          <cell r="S1237">
            <v>16.5</v>
          </cell>
          <cell r="T1237">
            <v>9.4230294699999995</v>
          </cell>
          <cell r="U1237">
            <v>9.2762217400000004</v>
          </cell>
          <cell r="V1237">
            <v>9.3149706200000004</v>
          </cell>
          <cell r="W1237">
            <v>59.5</v>
          </cell>
          <cell r="X1237">
            <v>87.5</v>
          </cell>
          <cell r="Y1237">
            <v>41.1</v>
          </cell>
          <cell r="Z1237">
            <v>39.4</v>
          </cell>
          <cell r="AA1237">
            <v>23.2</v>
          </cell>
          <cell r="AB1237">
            <v>9.3493194000000006</v>
          </cell>
          <cell r="AC1237">
            <v>0.21756760000000003</v>
          </cell>
          <cell r="AD1237">
            <v>261.79000000000002</v>
          </cell>
          <cell r="AE1237">
            <v>60.007639380000001</v>
          </cell>
          <cell r="AF1237">
            <v>68.639799999999994</v>
          </cell>
          <cell r="AG1237">
            <v>0.28460669789068782</v>
          </cell>
          <cell r="AH1237">
            <v>4.9000000000000004</v>
          </cell>
          <cell r="AI1237">
            <v>49600</v>
          </cell>
          <cell r="AJ1237">
            <v>11.5</v>
          </cell>
        </row>
        <row r="1238">
          <cell r="A1238" t="str">
            <v>2431</v>
          </cell>
          <cell r="B1238" t="str">
            <v>243110001</v>
          </cell>
          <cell r="D1238" t="str">
            <v>2431100</v>
          </cell>
          <cell r="E1238" t="str">
            <v>2425</v>
          </cell>
          <cell r="F1238" t="str">
            <v>24</v>
          </cell>
          <cell r="G1238">
            <v>524.52810735000003</v>
          </cell>
          <cell r="H1238">
            <v>536.46403792000001</v>
          </cell>
          <cell r="I1238">
            <v>530.24108190000004</v>
          </cell>
          <cell r="J1238">
            <v>31.718061670000004</v>
          </cell>
          <cell r="K1238">
            <v>15.040286480000001</v>
          </cell>
          <cell r="L1238">
            <v>9.2737845399999994</v>
          </cell>
          <cell r="M1238">
            <v>9.7465998000000003</v>
          </cell>
          <cell r="N1238">
            <v>22.72482767</v>
          </cell>
          <cell r="O1238">
            <v>50.307000000000002</v>
          </cell>
          <cell r="P1238">
            <v>10.81977828</v>
          </cell>
          <cell r="Q1238">
            <v>67</v>
          </cell>
          <cell r="R1238">
            <v>34.03003519</v>
          </cell>
          <cell r="S1238">
            <v>16.5</v>
          </cell>
          <cell r="T1238">
            <v>9.4798330199999992</v>
          </cell>
          <cell r="U1238">
            <v>9.5737327000000008</v>
          </cell>
          <cell r="V1238">
            <v>9.3570347500000004</v>
          </cell>
          <cell r="W1238">
            <v>59.5</v>
          </cell>
          <cell r="X1238">
            <v>87.5</v>
          </cell>
          <cell r="Y1238">
            <v>41.1</v>
          </cell>
          <cell r="Z1238">
            <v>39.4</v>
          </cell>
          <cell r="AA1238">
            <v>23.2</v>
          </cell>
          <cell r="AB1238">
            <v>9.4181672200000008</v>
          </cell>
          <cell r="AC1238">
            <v>7.8679589999999994E-2</v>
          </cell>
          <cell r="AD1238">
            <v>261.79000000000002</v>
          </cell>
          <cell r="AE1238">
            <v>60.007639380000001</v>
          </cell>
          <cell r="AF1238">
            <v>68.639799999999994</v>
          </cell>
          <cell r="AG1238">
            <v>0.29263138676586231</v>
          </cell>
          <cell r="AH1238">
            <v>4.9000000000000004</v>
          </cell>
          <cell r="AI1238">
            <v>49600</v>
          </cell>
          <cell r="AJ1238">
            <v>11.5</v>
          </cell>
        </row>
        <row r="1239">
          <cell r="A1239" t="str">
            <v>2431</v>
          </cell>
          <cell r="B1239" t="str">
            <v>243110501</v>
          </cell>
          <cell r="D1239" t="str">
            <v>2431105</v>
          </cell>
          <cell r="E1239" t="str">
            <v>2425</v>
          </cell>
          <cell r="F1239" t="str">
            <v>24</v>
          </cell>
          <cell r="G1239">
            <v>524.52810735000003</v>
          </cell>
          <cell r="H1239">
            <v>536.46403792000001</v>
          </cell>
          <cell r="I1239">
            <v>530.24108190000004</v>
          </cell>
          <cell r="J1239">
            <v>31.718061670000004</v>
          </cell>
          <cell r="K1239">
            <v>15.040286480000001</v>
          </cell>
          <cell r="L1239">
            <v>9.2758471700000005</v>
          </cell>
          <cell r="M1239">
            <v>9.6744516800000007</v>
          </cell>
          <cell r="N1239">
            <v>22.72482767</v>
          </cell>
          <cell r="O1239">
            <v>50.307000000000002</v>
          </cell>
          <cell r="P1239">
            <v>10.81977828</v>
          </cell>
          <cell r="Q1239">
            <v>67</v>
          </cell>
          <cell r="R1239">
            <v>34.03003519</v>
          </cell>
          <cell r="S1239">
            <v>16.5</v>
          </cell>
          <cell r="T1239">
            <v>9.7480610599999995</v>
          </cell>
          <cell r="U1239">
            <v>9.6281292300000008</v>
          </cell>
          <cell r="V1239">
            <v>8.87262737</v>
          </cell>
          <cell r="W1239">
            <v>59.5</v>
          </cell>
          <cell r="X1239">
            <v>87.5</v>
          </cell>
          <cell r="Y1239">
            <v>41.1</v>
          </cell>
          <cell r="Z1239">
            <v>39.4</v>
          </cell>
          <cell r="AA1239">
            <v>23.2</v>
          </cell>
          <cell r="AB1239">
            <v>9.59464994</v>
          </cell>
          <cell r="AC1239">
            <v>0.59033546999999997</v>
          </cell>
          <cell r="AD1239">
            <v>261.79000000000002</v>
          </cell>
          <cell r="AE1239">
            <v>60.007639380000001</v>
          </cell>
          <cell r="AF1239">
            <v>68.639799999999994</v>
          </cell>
          <cell r="AG1239">
            <v>0.27941378038101961</v>
          </cell>
          <cell r="AH1239">
            <v>4.9000000000000004</v>
          </cell>
          <cell r="AI1239">
            <v>49600</v>
          </cell>
          <cell r="AJ1239">
            <v>11.5</v>
          </cell>
        </row>
        <row r="1240">
          <cell r="A1240" t="str">
            <v>2431</v>
          </cell>
          <cell r="B1240" t="str">
            <v>243112201</v>
          </cell>
          <cell r="D1240" t="str">
            <v>2431122</v>
          </cell>
          <cell r="E1240" t="str">
            <v>2425</v>
          </cell>
          <cell r="F1240" t="str">
            <v>24</v>
          </cell>
          <cell r="G1240">
            <v>524.52810735000003</v>
          </cell>
          <cell r="H1240">
            <v>536.46403792000001</v>
          </cell>
          <cell r="I1240">
            <v>530.24108190000004</v>
          </cell>
          <cell r="J1240">
            <v>31.718061670000004</v>
          </cell>
          <cell r="K1240">
            <v>15.040286480000001</v>
          </cell>
          <cell r="L1240">
            <v>7.2137683100000007</v>
          </cell>
          <cell r="M1240">
            <v>10.126631100000001</v>
          </cell>
          <cell r="N1240">
            <v>22.72482767</v>
          </cell>
          <cell r="O1240">
            <v>50.307000000000002</v>
          </cell>
          <cell r="P1240">
            <v>10.142819360000001</v>
          </cell>
          <cell r="Q1240">
            <v>67</v>
          </cell>
          <cell r="R1240">
            <v>34.03003519</v>
          </cell>
          <cell r="S1240">
            <v>16.5</v>
          </cell>
          <cell r="T1240">
            <v>7.5027382100000013</v>
          </cell>
          <cell r="U1240">
            <v>7.9536697800000002</v>
          </cell>
          <cell r="V1240">
            <v>7.5027382100000013</v>
          </cell>
          <cell r="W1240">
            <v>59.5</v>
          </cell>
          <cell r="X1240">
            <v>87.5</v>
          </cell>
          <cell r="Y1240">
            <v>41.1</v>
          </cell>
          <cell r="Z1240">
            <v>39.4</v>
          </cell>
          <cell r="AA1240">
            <v>23.2</v>
          </cell>
          <cell r="AB1240">
            <v>9.9641121699999999</v>
          </cell>
          <cell r="AC1240">
            <v>1</v>
          </cell>
          <cell r="AD1240">
            <v>261.79000000000002</v>
          </cell>
          <cell r="AE1240">
            <v>60.007639380000001</v>
          </cell>
          <cell r="AF1240">
            <v>68.639799999999994</v>
          </cell>
          <cell r="AG1240">
            <v>0.28081744160681227</v>
          </cell>
          <cell r="AH1240">
            <v>4.9000000000000004</v>
          </cell>
          <cell r="AI1240">
            <v>49600</v>
          </cell>
          <cell r="AJ1240">
            <v>11.5</v>
          </cell>
        </row>
        <row r="1241">
          <cell r="A1241" t="str">
            <v>2431</v>
          </cell>
          <cell r="B1241" t="str">
            <v>243113001</v>
          </cell>
          <cell r="D1241" t="str">
            <v>2431130</v>
          </cell>
          <cell r="E1241" t="str">
            <v>2425</v>
          </cell>
          <cell r="F1241" t="str">
            <v>24</v>
          </cell>
          <cell r="G1241">
            <v>524.52810735000003</v>
          </cell>
          <cell r="H1241">
            <v>536.46403792000001</v>
          </cell>
          <cell r="I1241">
            <v>530.24108190000004</v>
          </cell>
          <cell r="J1241">
            <v>31.718061670000004</v>
          </cell>
          <cell r="K1241">
            <v>15.040286480000001</v>
          </cell>
          <cell r="L1241">
            <v>8.6321277300000006</v>
          </cell>
          <cell r="M1241">
            <v>10.06722074</v>
          </cell>
          <cell r="N1241">
            <v>22.72482767</v>
          </cell>
          <cell r="O1241">
            <v>50.307000000000002</v>
          </cell>
          <cell r="P1241">
            <v>10.37073739</v>
          </cell>
          <cell r="Q1241">
            <v>67</v>
          </cell>
          <cell r="R1241">
            <v>34.03003519</v>
          </cell>
          <cell r="S1241">
            <v>16.5</v>
          </cell>
          <cell r="T1241">
            <v>8.8712246399999994</v>
          </cell>
          <cell r="U1241">
            <v>8.6630236400000005</v>
          </cell>
          <cell r="V1241">
            <v>8.6827076299999995</v>
          </cell>
          <cell r="W1241">
            <v>59.5</v>
          </cell>
          <cell r="X1241">
            <v>87.5</v>
          </cell>
          <cell r="Y1241">
            <v>41.1</v>
          </cell>
          <cell r="Z1241">
            <v>39.4</v>
          </cell>
          <cell r="AA1241">
            <v>23.2</v>
          </cell>
          <cell r="AB1241">
            <v>9.8809862899999992</v>
          </cell>
          <cell r="AC1241">
            <v>0.52172949000000002</v>
          </cell>
          <cell r="AD1241">
            <v>261.79000000000002</v>
          </cell>
          <cell r="AE1241">
            <v>60.007639380000001</v>
          </cell>
          <cell r="AF1241">
            <v>68.589902010000003</v>
          </cell>
          <cell r="AG1241">
            <v>0.28782156509033052</v>
          </cell>
          <cell r="AH1241">
            <v>4.9000000000000004</v>
          </cell>
          <cell r="AI1241">
            <v>49600</v>
          </cell>
          <cell r="AJ1241">
            <v>11.5</v>
          </cell>
        </row>
        <row r="1242">
          <cell r="A1242" t="str">
            <v>2431</v>
          </cell>
          <cell r="B1242" t="str">
            <v>243113501</v>
          </cell>
          <cell r="D1242" t="str">
            <v>2431135</v>
          </cell>
          <cell r="E1242" t="str">
            <v>2425</v>
          </cell>
          <cell r="F1242" t="str">
            <v>24</v>
          </cell>
          <cell r="G1242">
            <v>524.52810735000003</v>
          </cell>
          <cell r="H1242">
            <v>536.46403792000001</v>
          </cell>
          <cell r="I1242">
            <v>530.24108190000004</v>
          </cell>
          <cell r="J1242">
            <v>31.718061670000004</v>
          </cell>
          <cell r="K1242">
            <v>15.040286480000001</v>
          </cell>
          <cell r="L1242">
            <v>8.4963780500000006</v>
          </cell>
          <cell r="M1242">
            <v>9.9240252000000009</v>
          </cell>
          <cell r="N1242">
            <v>22.72482767</v>
          </cell>
          <cell r="O1242">
            <v>50.307000000000002</v>
          </cell>
          <cell r="P1242">
            <v>10.81977828</v>
          </cell>
          <cell r="Q1242">
            <v>67</v>
          </cell>
          <cell r="R1242">
            <v>34.03003519</v>
          </cell>
          <cell r="S1242">
            <v>16.5</v>
          </cell>
          <cell r="T1242">
            <v>9.5054696500000002</v>
          </cell>
          <cell r="U1242">
            <v>9.3987268299999993</v>
          </cell>
          <cell r="V1242">
            <v>9.2679486799999999</v>
          </cell>
          <cell r="W1242">
            <v>59.5</v>
          </cell>
          <cell r="X1242">
            <v>87.5</v>
          </cell>
          <cell r="Y1242">
            <v>41.1</v>
          </cell>
          <cell r="Z1242">
            <v>39.4</v>
          </cell>
          <cell r="AA1242">
            <v>23.2</v>
          </cell>
          <cell r="AB1242">
            <v>9.9096187199999992</v>
          </cell>
          <cell r="AC1242">
            <v>9.4269530000000004E-2</v>
          </cell>
          <cell r="AD1242">
            <v>261.79000000000002</v>
          </cell>
          <cell r="AE1242">
            <v>60.007639380000001</v>
          </cell>
          <cell r="AF1242">
            <v>68.639799999999994</v>
          </cell>
          <cell r="AG1242">
            <v>0.27710625987466797</v>
          </cell>
          <cell r="AH1242">
            <v>4.9000000000000004</v>
          </cell>
          <cell r="AI1242">
            <v>49600</v>
          </cell>
          <cell r="AJ1242">
            <v>11.5</v>
          </cell>
        </row>
        <row r="1243">
          <cell r="A1243" t="str">
            <v>2431</v>
          </cell>
          <cell r="B1243" t="str">
            <v>243114001</v>
          </cell>
          <cell r="D1243" t="str">
            <v>2431140</v>
          </cell>
          <cell r="E1243" t="str">
            <v>2425</v>
          </cell>
          <cell r="F1243" t="str">
            <v>24</v>
          </cell>
          <cell r="G1243">
            <v>524.52810735000003</v>
          </cell>
          <cell r="H1243">
            <v>536.46403792000001</v>
          </cell>
          <cell r="I1243">
            <v>530.24108190000004</v>
          </cell>
          <cell r="J1243">
            <v>31.718061670000004</v>
          </cell>
          <cell r="K1243">
            <v>15.040286480000001</v>
          </cell>
          <cell r="L1243">
            <v>8.5562215800000008</v>
          </cell>
          <cell r="M1243">
            <v>10.18870409</v>
          </cell>
          <cell r="N1243">
            <v>22.72482767</v>
          </cell>
          <cell r="O1243">
            <v>50.307000000000002</v>
          </cell>
          <cell r="P1243">
            <v>10.811524309999999</v>
          </cell>
          <cell r="Q1243">
            <v>67</v>
          </cell>
          <cell r="R1243">
            <v>34.03003519</v>
          </cell>
          <cell r="S1243">
            <v>16.5</v>
          </cell>
          <cell r="T1243">
            <v>9.5614196899999992</v>
          </cell>
          <cell r="U1243">
            <v>9.5438797399999995</v>
          </cell>
          <cell r="V1243">
            <v>8.6511994699999999</v>
          </cell>
          <cell r="W1243">
            <v>59.5</v>
          </cell>
          <cell r="X1243">
            <v>87.5</v>
          </cell>
          <cell r="Y1243">
            <v>41.1</v>
          </cell>
          <cell r="Z1243">
            <v>39.4</v>
          </cell>
          <cell r="AA1243">
            <v>23.2</v>
          </cell>
          <cell r="AB1243">
            <v>9.8901996600000004</v>
          </cell>
          <cell r="AC1243">
            <v>0.55221980999999998</v>
          </cell>
          <cell r="AD1243">
            <v>261.79000000000002</v>
          </cell>
          <cell r="AE1243">
            <v>60.007639380000001</v>
          </cell>
          <cell r="AF1243">
            <v>68.629045169999998</v>
          </cell>
          <cell r="AG1243">
            <v>0.335169532357177</v>
          </cell>
          <cell r="AH1243">
            <v>4.9000000000000004</v>
          </cell>
          <cell r="AI1243">
            <v>49600</v>
          </cell>
          <cell r="AJ1243">
            <v>11.5</v>
          </cell>
        </row>
        <row r="1244">
          <cell r="A1244" t="str">
            <v>2432</v>
          </cell>
          <cell r="B1244" t="str">
            <v>243201301</v>
          </cell>
          <cell r="D1244" t="str">
            <v>2432013</v>
          </cell>
          <cell r="E1244" t="str">
            <v>2433</v>
          </cell>
          <cell r="F1244" t="str">
            <v>24</v>
          </cell>
          <cell r="G1244">
            <v>524.52810735000003</v>
          </cell>
          <cell r="H1244">
            <v>536.46403792000001</v>
          </cell>
          <cell r="I1244">
            <v>530.24108190000004</v>
          </cell>
          <cell r="J1244">
            <v>31.060606060000005</v>
          </cell>
          <cell r="K1244">
            <v>15.130568360000002</v>
          </cell>
          <cell r="L1244">
            <v>8.5741404699999997</v>
          </cell>
          <cell r="M1244">
            <v>10.08809815</v>
          </cell>
          <cell r="N1244">
            <v>15.97574097</v>
          </cell>
          <cell r="O1244">
            <v>50.307000000000002</v>
          </cell>
          <cell r="P1244">
            <v>10.735853049999999</v>
          </cell>
          <cell r="Q1244">
            <v>64</v>
          </cell>
          <cell r="R1244">
            <v>34.03003519</v>
          </cell>
          <cell r="S1244">
            <v>16.5</v>
          </cell>
          <cell r="T1244">
            <v>8.8206994000000005</v>
          </cell>
          <cell r="U1244">
            <v>9.2139339099999997</v>
          </cell>
          <cell r="V1244">
            <v>8.6081301900000007</v>
          </cell>
          <cell r="W1244">
            <v>52.1</v>
          </cell>
          <cell r="X1244">
            <v>73.599999999999994</v>
          </cell>
          <cell r="Y1244">
            <v>34.1</v>
          </cell>
          <cell r="Z1244">
            <v>38.700000000000003</v>
          </cell>
          <cell r="AA1244">
            <v>23.2</v>
          </cell>
          <cell r="AB1244">
            <v>9.8001804799999999</v>
          </cell>
          <cell r="AC1244">
            <v>0.33189674000000002</v>
          </cell>
          <cell r="AD1244">
            <v>248.8</v>
          </cell>
          <cell r="AE1244">
            <v>56.002792679999992</v>
          </cell>
          <cell r="AF1244">
            <v>68.618497869999999</v>
          </cell>
          <cell r="AG1244">
            <v>0.27904500782278846</v>
          </cell>
          <cell r="AH1244">
            <v>6.3</v>
          </cell>
          <cell r="AI1244">
            <v>43780</v>
          </cell>
          <cell r="AJ1244">
            <v>11.5</v>
          </cell>
        </row>
        <row r="1245">
          <cell r="A1245" t="str">
            <v>2432</v>
          </cell>
          <cell r="B1245" t="str">
            <v>243201302</v>
          </cell>
          <cell r="D1245" t="str">
            <v>2432013</v>
          </cell>
          <cell r="E1245" t="str">
            <v>2433</v>
          </cell>
          <cell r="F1245" t="str">
            <v>24</v>
          </cell>
          <cell r="G1245">
            <v>524.52810735000003</v>
          </cell>
          <cell r="H1245">
            <v>536.46403792000001</v>
          </cell>
          <cell r="I1245">
            <v>530.24108190000004</v>
          </cell>
          <cell r="J1245">
            <v>31.060606060000005</v>
          </cell>
          <cell r="K1245">
            <v>15.130568360000002</v>
          </cell>
          <cell r="L1245">
            <v>7.2115567299999999</v>
          </cell>
          <cell r="M1245">
            <v>10.12037155</v>
          </cell>
          <cell r="N1245">
            <v>15.97574097</v>
          </cell>
          <cell r="O1245">
            <v>50.307000000000002</v>
          </cell>
          <cell r="P1245">
            <v>10.81977828</v>
          </cell>
          <cell r="Q1245">
            <v>64</v>
          </cell>
          <cell r="R1245">
            <v>34.03003519</v>
          </cell>
          <cell r="S1245">
            <v>16.5</v>
          </cell>
          <cell r="T1245">
            <v>7.3530819199999993</v>
          </cell>
          <cell r="U1245">
            <v>9.2520579699999992</v>
          </cell>
          <cell r="V1245">
            <v>7.3530819199999993</v>
          </cell>
          <cell r="W1245">
            <v>52.1</v>
          </cell>
          <cell r="X1245">
            <v>73.599999999999994</v>
          </cell>
          <cell r="Y1245">
            <v>34.1</v>
          </cell>
          <cell r="Z1245">
            <v>38.700000000000003</v>
          </cell>
          <cell r="AA1245">
            <v>23.2</v>
          </cell>
          <cell r="AB1245">
            <v>9.9641121699999999</v>
          </cell>
          <cell r="AC1245">
            <v>1</v>
          </cell>
          <cell r="AD1245">
            <v>248.8</v>
          </cell>
          <cell r="AE1245">
            <v>56.002792679999992</v>
          </cell>
          <cell r="AF1245">
            <v>68.639799999999994</v>
          </cell>
          <cell r="AG1245">
            <v>0.29412693443545607</v>
          </cell>
          <cell r="AH1245">
            <v>6.3</v>
          </cell>
          <cell r="AI1245">
            <v>43780</v>
          </cell>
          <cell r="AJ1245">
            <v>11.5</v>
          </cell>
        </row>
        <row r="1246">
          <cell r="A1246" t="str">
            <v>2432</v>
          </cell>
          <cell r="B1246" t="str">
            <v>243202301</v>
          </cell>
          <cell r="D1246" t="str">
            <v>2432023</v>
          </cell>
          <cell r="E1246" t="str">
            <v>2433</v>
          </cell>
          <cell r="F1246" t="str">
            <v>24</v>
          </cell>
          <cell r="G1246">
            <v>524.52810735000003</v>
          </cell>
          <cell r="H1246">
            <v>536.46403792000001</v>
          </cell>
          <cell r="I1246">
            <v>530.24108190000004</v>
          </cell>
          <cell r="J1246">
            <v>31.060606060000005</v>
          </cell>
          <cell r="K1246">
            <v>15.130568360000002</v>
          </cell>
          <cell r="L1246">
            <v>8.5275394799999997</v>
          </cell>
          <cell r="M1246">
            <v>10.08226116</v>
          </cell>
          <cell r="N1246">
            <v>15.97574097</v>
          </cell>
          <cell r="O1246">
            <v>50.307000000000002</v>
          </cell>
          <cell r="P1246">
            <v>10.03823695</v>
          </cell>
          <cell r="Q1246">
            <v>64</v>
          </cell>
          <cell r="R1246">
            <v>34.03003519</v>
          </cell>
          <cell r="S1246">
            <v>16.5</v>
          </cell>
          <cell r="T1246">
            <v>9.3949093999999995</v>
          </cell>
          <cell r="U1246">
            <v>9.2505221599999992</v>
          </cell>
          <cell r="V1246">
            <v>8.6777802600000005</v>
          </cell>
          <cell r="W1246">
            <v>52.1</v>
          </cell>
          <cell r="X1246">
            <v>73.599999999999994</v>
          </cell>
          <cell r="Y1246">
            <v>34.1</v>
          </cell>
          <cell r="Z1246">
            <v>38.700000000000003</v>
          </cell>
          <cell r="AA1246">
            <v>23.2</v>
          </cell>
          <cell r="AB1246">
            <v>9.2993580700000003</v>
          </cell>
          <cell r="AC1246">
            <v>0.22622200000000001</v>
          </cell>
          <cell r="AD1246">
            <v>248.8</v>
          </cell>
          <cell r="AE1246">
            <v>56.002792679999992</v>
          </cell>
          <cell r="AF1246">
            <v>68.612124820000005</v>
          </cell>
          <cell r="AG1246">
            <v>0.25355758249529076</v>
          </cell>
          <cell r="AH1246">
            <v>6.3</v>
          </cell>
          <cell r="AI1246">
            <v>43780</v>
          </cell>
          <cell r="AJ1246">
            <v>11.5</v>
          </cell>
        </row>
        <row r="1247">
          <cell r="A1247" t="str">
            <v>2432</v>
          </cell>
          <cell r="B1247" t="str">
            <v>243203301</v>
          </cell>
          <cell r="D1247" t="str">
            <v>2432033</v>
          </cell>
          <cell r="E1247" t="str">
            <v>2433</v>
          </cell>
          <cell r="F1247" t="str">
            <v>24</v>
          </cell>
          <cell r="G1247">
            <v>524.52810735000003</v>
          </cell>
          <cell r="H1247">
            <v>536.46403792000001</v>
          </cell>
          <cell r="I1247">
            <v>530.24108190000004</v>
          </cell>
          <cell r="J1247">
            <v>31.060606060000005</v>
          </cell>
          <cell r="K1247">
            <v>15.130568360000002</v>
          </cell>
          <cell r="L1247">
            <v>8.6981805300000001</v>
          </cell>
          <cell r="M1247">
            <v>9.6694726200000005</v>
          </cell>
          <cell r="N1247">
            <v>15.97574097</v>
          </cell>
          <cell r="O1247">
            <v>50.307000000000002</v>
          </cell>
          <cell r="P1247">
            <v>9.6042051199999996</v>
          </cell>
          <cell r="Q1247">
            <v>64</v>
          </cell>
          <cell r="R1247">
            <v>34.03003519</v>
          </cell>
          <cell r="S1247">
            <v>16.5</v>
          </cell>
          <cell r="T1247">
            <v>9.5201018899999994</v>
          </cell>
          <cell r="U1247">
            <v>8.9250554199999996</v>
          </cell>
          <cell r="V1247">
            <v>8.9049015800000006</v>
          </cell>
          <cell r="W1247">
            <v>52.1</v>
          </cell>
          <cell r="X1247">
            <v>73.599999999999994</v>
          </cell>
          <cell r="Y1247">
            <v>34.1</v>
          </cell>
          <cell r="Z1247">
            <v>38.700000000000003</v>
          </cell>
          <cell r="AA1247">
            <v>23.2</v>
          </cell>
          <cell r="AB1247">
            <v>8.6876108399999996</v>
          </cell>
          <cell r="AC1247">
            <v>0.81896620999999992</v>
          </cell>
          <cell r="AD1247">
            <v>248.8</v>
          </cell>
          <cell r="AE1247">
            <v>56.002792679999992</v>
          </cell>
          <cell r="AF1247">
            <v>68.536294949999998</v>
          </cell>
          <cell r="AG1247">
            <v>0.28144397613414485</v>
          </cell>
          <cell r="AH1247">
            <v>6.3</v>
          </cell>
          <cell r="AI1247">
            <v>43780</v>
          </cell>
          <cell r="AJ1247">
            <v>11.5</v>
          </cell>
        </row>
        <row r="1248">
          <cell r="A1248" t="str">
            <v>2432</v>
          </cell>
          <cell r="B1248" t="str">
            <v>243203302</v>
          </cell>
          <cell r="D1248" t="str">
            <v>2432033</v>
          </cell>
          <cell r="E1248" t="str">
            <v>2433</v>
          </cell>
          <cell r="F1248" t="str">
            <v>24</v>
          </cell>
          <cell r="G1248">
            <v>524.52810735000003</v>
          </cell>
          <cell r="H1248">
            <v>536.46403792000001</v>
          </cell>
          <cell r="I1248">
            <v>530.24108190000004</v>
          </cell>
          <cell r="J1248">
            <v>31.060606060000005</v>
          </cell>
          <cell r="K1248">
            <v>15.130568360000002</v>
          </cell>
          <cell r="L1248">
            <v>7.1340937200000001</v>
          </cell>
          <cell r="M1248">
            <v>9.6169381699999992</v>
          </cell>
          <cell r="N1248">
            <v>15.97574097</v>
          </cell>
          <cell r="O1248">
            <v>50.307000000000002</v>
          </cell>
          <cell r="P1248">
            <v>9.4541489199999997</v>
          </cell>
          <cell r="Q1248">
            <v>64</v>
          </cell>
          <cell r="R1248">
            <v>34.03003519</v>
          </cell>
          <cell r="S1248">
            <v>16.5</v>
          </cell>
          <cell r="T1248">
            <v>9.4334839200000005</v>
          </cell>
          <cell r="U1248">
            <v>9.4319627700000002</v>
          </cell>
          <cell r="V1248">
            <v>7.3895639500000003</v>
          </cell>
          <cell r="W1248">
            <v>52.1</v>
          </cell>
          <cell r="X1248">
            <v>73.599999999999994</v>
          </cell>
          <cell r="Y1248">
            <v>34.1</v>
          </cell>
          <cell r="Z1248">
            <v>38.700000000000003</v>
          </cell>
          <cell r="AA1248">
            <v>23.2</v>
          </cell>
          <cell r="AB1248">
            <v>7.30384323</v>
          </cell>
          <cell r="AC1248">
            <v>1</v>
          </cell>
          <cell r="AD1248">
            <v>248.8</v>
          </cell>
          <cell r="AE1248">
            <v>56.002792679999992</v>
          </cell>
          <cell r="AF1248">
            <v>68.639799999999994</v>
          </cell>
          <cell r="AG1248">
            <v>0.26706848198971878</v>
          </cell>
          <cell r="AH1248">
            <v>6.3</v>
          </cell>
          <cell r="AI1248">
            <v>43780</v>
          </cell>
          <cell r="AJ1248">
            <v>11.5</v>
          </cell>
        </row>
        <row r="1249">
          <cell r="A1249" t="str">
            <v>2432</v>
          </cell>
          <cell r="B1249" t="str">
            <v>243204001</v>
          </cell>
          <cell r="D1249" t="str">
            <v>2432040</v>
          </cell>
          <cell r="E1249" t="str">
            <v>2433</v>
          </cell>
          <cell r="F1249" t="str">
            <v>24</v>
          </cell>
          <cell r="G1249">
            <v>524.52810735000003</v>
          </cell>
          <cell r="H1249">
            <v>536.46403792000001</v>
          </cell>
          <cell r="I1249">
            <v>530.24108190000004</v>
          </cell>
          <cell r="J1249">
            <v>31.060606060000005</v>
          </cell>
          <cell r="K1249">
            <v>15.130568360000002</v>
          </cell>
          <cell r="L1249">
            <v>7.1348908499999997</v>
          </cell>
          <cell r="M1249">
            <v>10.126631100000001</v>
          </cell>
          <cell r="N1249">
            <v>15.97574097</v>
          </cell>
          <cell r="O1249">
            <v>50.307000000000002</v>
          </cell>
          <cell r="P1249">
            <v>10.126631100000001</v>
          </cell>
          <cell r="Q1249">
            <v>64</v>
          </cell>
          <cell r="R1249">
            <v>34.03003519</v>
          </cell>
          <cell r="S1249">
            <v>16.5</v>
          </cell>
          <cell r="T1249">
            <v>7.2298387799999997</v>
          </cell>
          <cell r="U1249">
            <v>7.1348908499999997</v>
          </cell>
          <cell r="V1249">
            <v>7.2298387799999997</v>
          </cell>
          <cell r="W1249">
            <v>52.1</v>
          </cell>
          <cell r="X1249">
            <v>73.599999999999994</v>
          </cell>
          <cell r="Y1249">
            <v>34.1</v>
          </cell>
          <cell r="Z1249">
            <v>38.700000000000003</v>
          </cell>
          <cell r="AA1249">
            <v>23.2</v>
          </cell>
          <cell r="AB1249">
            <v>7.5224002299999997</v>
          </cell>
          <cell r="AC1249">
            <v>1</v>
          </cell>
          <cell r="AD1249">
            <v>248.8</v>
          </cell>
          <cell r="AE1249">
            <v>56.002792679999992</v>
          </cell>
          <cell r="AF1249">
            <v>68.639799999999994</v>
          </cell>
          <cell r="AG1249">
            <v>0.2664678411424844</v>
          </cell>
          <cell r="AH1249">
            <v>6.3</v>
          </cell>
          <cell r="AI1249">
            <v>43780</v>
          </cell>
          <cell r="AJ1249">
            <v>11.5</v>
          </cell>
        </row>
        <row r="1250">
          <cell r="A1250" t="str">
            <v>2432</v>
          </cell>
          <cell r="B1250" t="str">
            <v>243204501</v>
          </cell>
          <cell r="D1250" t="str">
            <v>2432045</v>
          </cell>
          <cell r="E1250" t="str">
            <v>2433</v>
          </cell>
          <cell r="F1250" t="str">
            <v>24</v>
          </cell>
          <cell r="G1250">
            <v>524.52810735000003</v>
          </cell>
          <cell r="H1250">
            <v>536.46403792000001</v>
          </cell>
          <cell r="I1250">
            <v>530.24108190000004</v>
          </cell>
          <cell r="J1250">
            <v>31.060606060000005</v>
          </cell>
          <cell r="K1250">
            <v>15.130568360000002</v>
          </cell>
          <cell r="L1250">
            <v>8.0083655700000005</v>
          </cell>
          <cell r="M1250">
            <v>10.264373620000001</v>
          </cell>
          <cell r="N1250">
            <v>15.97574097</v>
          </cell>
          <cell r="O1250">
            <v>50.307000000000002</v>
          </cell>
          <cell r="P1250">
            <v>10.240959289999999</v>
          </cell>
          <cell r="Q1250">
            <v>64</v>
          </cell>
          <cell r="R1250">
            <v>34.03003519</v>
          </cell>
          <cell r="S1250">
            <v>16.5</v>
          </cell>
          <cell r="T1250">
            <v>8.3836618000000005</v>
          </cell>
          <cell r="U1250">
            <v>8.1324126700000008</v>
          </cell>
          <cell r="V1250">
            <v>8.2935495199999991</v>
          </cell>
          <cell r="W1250">
            <v>52.1</v>
          </cell>
          <cell r="X1250">
            <v>73.599999999999994</v>
          </cell>
          <cell r="Y1250">
            <v>34.1</v>
          </cell>
          <cell r="Z1250">
            <v>38.700000000000003</v>
          </cell>
          <cell r="AA1250">
            <v>23.2</v>
          </cell>
          <cell r="AB1250">
            <v>8.3392619799999999</v>
          </cell>
          <cell r="AC1250">
            <v>0.71379015999999995</v>
          </cell>
          <cell r="AD1250">
            <v>248.8</v>
          </cell>
          <cell r="AE1250">
            <v>56.002792679999992</v>
          </cell>
          <cell r="AF1250">
            <v>68.639799999999994</v>
          </cell>
          <cell r="AG1250">
            <v>0.25841864171757262</v>
          </cell>
          <cell r="AH1250">
            <v>6.3</v>
          </cell>
          <cell r="AI1250">
            <v>43780</v>
          </cell>
          <cell r="AJ1250">
            <v>11.5</v>
          </cell>
        </row>
        <row r="1251">
          <cell r="A1251" t="str">
            <v>2432</v>
          </cell>
          <cell r="B1251" t="str">
            <v>243205001</v>
          </cell>
          <cell r="D1251" t="str">
            <v>2432050</v>
          </cell>
          <cell r="E1251" t="str">
            <v>2433</v>
          </cell>
          <cell r="F1251" t="str">
            <v>24</v>
          </cell>
          <cell r="G1251">
            <v>524.52810735000003</v>
          </cell>
          <cell r="H1251">
            <v>536.46403792000001</v>
          </cell>
          <cell r="I1251">
            <v>530.24108190000004</v>
          </cell>
          <cell r="J1251">
            <v>31.060606060000005</v>
          </cell>
          <cell r="K1251">
            <v>15.130568360000002</v>
          </cell>
          <cell r="L1251">
            <v>8.5191911900000008</v>
          </cell>
          <cell r="M1251">
            <v>10.48818612</v>
          </cell>
          <cell r="N1251">
            <v>15.97574097</v>
          </cell>
          <cell r="O1251">
            <v>50.307000000000002</v>
          </cell>
          <cell r="P1251">
            <v>10.80403501</v>
          </cell>
          <cell r="Q1251">
            <v>64</v>
          </cell>
          <cell r="R1251">
            <v>34.03003519</v>
          </cell>
          <cell r="S1251">
            <v>16.5</v>
          </cell>
          <cell r="T1251">
            <v>9.5418718499999997</v>
          </cell>
          <cell r="U1251">
            <v>8.6652683100000001</v>
          </cell>
          <cell r="V1251">
            <v>8.6652683100000001</v>
          </cell>
          <cell r="W1251">
            <v>52.1</v>
          </cell>
          <cell r="X1251">
            <v>73.599999999999994</v>
          </cell>
          <cell r="Y1251">
            <v>34.1</v>
          </cell>
          <cell r="Z1251">
            <v>38.700000000000003</v>
          </cell>
          <cell r="AA1251">
            <v>23.2</v>
          </cell>
          <cell r="AB1251">
            <v>9.2070349100000008</v>
          </cell>
          <cell r="AC1251">
            <v>0</v>
          </cell>
          <cell r="AD1251">
            <v>248.8</v>
          </cell>
          <cell r="AE1251">
            <v>56.002792679999992</v>
          </cell>
          <cell r="AF1251">
            <v>68.639799999999994</v>
          </cell>
          <cell r="AG1251">
            <v>0.24861106504369418</v>
          </cell>
          <cell r="AH1251">
            <v>6.3</v>
          </cell>
          <cell r="AI1251">
            <v>43780</v>
          </cell>
          <cell r="AJ1251">
            <v>11.5</v>
          </cell>
        </row>
        <row r="1252">
          <cell r="A1252" t="str">
            <v>2432</v>
          </cell>
          <cell r="B1252" t="str">
            <v>243205801</v>
          </cell>
          <cell r="D1252" t="str">
            <v>2432058</v>
          </cell>
          <cell r="E1252" t="str">
            <v>2433</v>
          </cell>
          <cell r="F1252" t="str">
            <v>24</v>
          </cell>
          <cell r="G1252">
            <v>524.52810735000003</v>
          </cell>
          <cell r="H1252">
            <v>536.46403792000001</v>
          </cell>
          <cell r="I1252">
            <v>530.24108190000004</v>
          </cell>
          <cell r="J1252">
            <v>31.060606060000005</v>
          </cell>
          <cell r="K1252">
            <v>15.130568360000002</v>
          </cell>
          <cell r="L1252">
            <v>8.7904213099999993</v>
          </cell>
          <cell r="M1252">
            <v>10.23609519</v>
          </cell>
          <cell r="N1252">
            <v>15.97574097</v>
          </cell>
          <cell r="O1252">
            <v>50.307000000000002</v>
          </cell>
          <cell r="P1252">
            <v>10.81977828</v>
          </cell>
          <cell r="Q1252">
            <v>64</v>
          </cell>
          <cell r="R1252">
            <v>34.03003519</v>
          </cell>
          <cell r="S1252">
            <v>16.5</v>
          </cell>
          <cell r="T1252">
            <v>9.8717904700000005</v>
          </cell>
          <cell r="U1252">
            <v>9.4383520500000007</v>
          </cell>
          <cell r="V1252">
            <v>9.3234904699999994</v>
          </cell>
          <cell r="W1252">
            <v>52.1</v>
          </cell>
          <cell r="X1252">
            <v>73.599999999999994</v>
          </cell>
          <cell r="Y1252">
            <v>34.1</v>
          </cell>
          <cell r="Z1252">
            <v>38.700000000000003</v>
          </cell>
          <cell r="AA1252">
            <v>23.2</v>
          </cell>
          <cell r="AB1252">
            <v>8.8208470299999995</v>
          </cell>
          <cell r="AC1252">
            <v>5.9937200000000001E-3</v>
          </cell>
          <cell r="AD1252">
            <v>248.8</v>
          </cell>
          <cell r="AE1252">
            <v>56.002792679999992</v>
          </cell>
          <cell r="AF1252">
            <v>68.639799999999994</v>
          </cell>
          <cell r="AG1252">
            <v>0.27386657402859643</v>
          </cell>
          <cell r="AH1252">
            <v>6.3</v>
          </cell>
          <cell r="AI1252">
            <v>43780</v>
          </cell>
          <cell r="AJ1252">
            <v>11.5</v>
          </cell>
        </row>
        <row r="1253">
          <cell r="A1253" t="str">
            <v>2432</v>
          </cell>
          <cell r="B1253" t="str">
            <v>243206501</v>
          </cell>
          <cell r="D1253" t="str">
            <v>2432065</v>
          </cell>
          <cell r="E1253" t="str">
            <v>2433</v>
          </cell>
          <cell r="F1253" t="str">
            <v>24</v>
          </cell>
          <cell r="G1253">
            <v>524.52810735000003</v>
          </cell>
          <cell r="H1253">
            <v>536.46403792000001</v>
          </cell>
          <cell r="I1253">
            <v>530.24108190000004</v>
          </cell>
          <cell r="J1253">
            <v>31.060606060000005</v>
          </cell>
          <cell r="K1253">
            <v>15.130568360000002</v>
          </cell>
          <cell r="L1253">
            <v>8.5257564200000004</v>
          </cell>
          <cell r="M1253">
            <v>10.81977828</v>
          </cell>
          <cell r="N1253">
            <v>15.97574097</v>
          </cell>
          <cell r="O1253">
            <v>50.307000000000002</v>
          </cell>
          <cell r="P1253">
            <v>10.81977828</v>
          </cell>
          <cell r="Q1253">
            <v>64</v>
          </cell>
          <cell r="R1253">
            <v>34.03003519</v>
          </cell>
          <cell r="S1253">
            <v>16.5</v>
          </cell>
          <cell r="T1253">
            <v>10.10348529</v>
          </cell>
          <cell r="U1253">
            <v>8.1484456699999992</v>
          </cell>
          <cell r="V1253">
            <v>8.4879703299999996</v>
          </cell>
          <cell r="W1253">
            <v>52.1</v>
          </cell>
          <cell r="X1253">
            <v>73.599999999999994</v>
          </cell>
          <cell r="Y1253">
            <v>34.1</v>
          </cell>
          <cell r="Z1253">
            <v>38.700000000000003</v>
          </cell>
          <cell r="AA1253">
            <v>23.2</v>
          </cell>
          <cell r="AB1253">
            <v>9.6745774099999995</v>
          </cell>
          <cell r="AC1253">
            <v>0</v>
          </cell>
          <cell r="AD1253">
            <v>248.8</v>
          </cell>
          <cell r="AE1253">
            <v>56.002792679999992</v>
          </cell>
          <cell r="AF1253">
            <v>68.637108420000004</v>
          </cell>
          <cell r="AG1253">
            <v>0.27836815202575549</v>
          </cell>
          <cell r="AH1253">
            <v>6.3</v>
          </cell>
          <cell r="AI1253">
            <v>43780</v>
          </cell>
          <cell r="AJ1253">
            <v>11.5</v>
          </cell>
        </row>
        <row r="1254">
          <cell r="A1254" t="str">
            <v>2432</v>
          </cell>
          <cell r="B1254" t="str">
            <v>243207201</v>
          </cell>
          <cell r="D1254" t="str">
            <v>2432072</v>
          </cell>
          <cell r="E1254" t="str">
            <v>2433</v>
          </cell>
          <cell r="F1254" t="str">
            <v>24</v>
          </cell>
          <cell r="G1254">
            <v>524.52810735000003</v>
          </cell>
          <cell r="H1254">
            <v>536.46403792000001</v>
          </cell>
          <cell r="I1254">
            <v>530.24108190000004</v>
          </cell>
          <cell r="J1254">
            <v>31.060606060000005</v>
          </cell>
          <cell r="K1254">
            <v>15.130568360000002</v>
          </cell>
          <cell r="L1254">
            <v>8.5053230200000005</v>
          </cell>
          <cell r="M1254">
            <v>10.81977828</v>
          </cell>
          <cell r="N1254">
            <v>15.97574097</v>
          </cell>
          <cell r="O1254">
            <v>50.307000000000002</v>
          </cell>
          <cell r="P1254">
            <v>10.81977828</v>
          </cell>
          <cell r="Q1254">
            <v>64</v>
          </cell>
          <cell r="R1254">
            <v>34.03003519</v>
          </cell>
          <cell r="S1254">
            <v>16.5</v>
          </cell>
          <cell r="T1254">
            <v>9.6496270299999996</v>
          </cell>
          <cell r="U1254">
            <v>9.2934859500000009</v>
          </cell>
          <cell r="V1254">
            <v>8.5053230200000005</v>
          </cell>
          <cell r="W1254">
            <v>52.1</v>
          </cell>
          <cell r="X1254">
            <v>73.599999999999994</v>
          </cell>
          <cell r="Y1254">
            <v>34.1</v>
          </cell>
          <cell r="Z1254">
            <v>38.700000000000003</v>
          </cell>
          <cell r="AA1254">
            <v>23.2</v>
          </cell>
          <cell r="AB1254">
            <v>9.5652136900000002</v>
          </cell>
          <cell r="AC1254">
            <v>0.59584291</v>
          </cell>
          <cell r="AD1254">
            <v>248.8</v>
          </cell>
          <cell r="AE1254">
            <v>56.002792679999992</v>
          </cell>
          <cell r="AF1254">
            <v>68.639799999999994</v>
          </cell>
          <cell r="AG1254">
            <v>0.30055612810860183</v>
          </cell>
          <cell r="AH1254">
            <v>6.3</v>
          </cell>
          <cell r="AI1254">
            <v>43780</v>
          </cell>
          <cell r="AJ1254">
            <v>11.5</v>
          </cell>
        </row>
        <row r="1255">
          <cell r="A1255" t="str">
            <v>2432</v>
          </cell>
          <cell r="B1255" t="str">
            <v>243207202</v>
          </cell>
          <cell r="D1255" t="str">
            <v>2432072</v>
          </cell>
          <cell r="E1255" t="str">
            <v>2433</v>
          </cell>
          <cell r="F1255" t="str">
            <v>24</v>
          </cell>
          <cell r="G1255">
            <v>524.52810735000003</v>
          </cell>
          <cell r="H1255">
            <v>536.46403792000001</v>
          </cell>
          <cell r="I1255">
            <v>530.24108190000004</v>
          </cell>
          <cell r="J1255">
            <v>31.060606060000005</v>
          </cell>
          <cell r="K1255">
            <v>15.130568360000002</v>
          </cell>
          <cell r="L1255">
            <v>7.2834482300000003</v>
          </cell>
          <cell r="M1255">
            <v>10.81977828</v>
          </cell>
          <cell r="N1255">
            <v>15.97574097</v>
          </cell>
          <cell r="O1255">
            <v>50.307000000000002</v>
          </cell>
          <cell r="P1255">
            <v>10.81977828</v>
          </cell>
          <cell r="Q1255">
            <v>64</v>
          </cell>
          <cell r="R1255">
            <v>34.03003519</v>
          </cell>
          <cell r="S1255">
            <v>16.5</v>
          </cell>
          <cell r="T1255">
            <v>9.6891798500000004</v>
          </cell>
          <cell r="U1255">
            <v>9.4334839200000005</v>
          </cell>
          <cell r="V1255">
            <v>7.2834482300000003</v>
          </cell>
          <cell r="W1255">
            <v>52.1</v>
          </cell>
          <cell r="X1255">
            <v>73.599999999999994</v>
          </cell>
          <cell r="Y1255">
            <v>34.1</v>
          </cell>
          <cell r="Z1255">
            <v>38.700000000000003</v>
          </cell>
          <cell r="AA1255">
            <v>23.2</v>
          </cell>
          <cell r="AB1255">
            <v>9.6158054800000006</v>
          </cell>
          <cell r="AC1255">
            <v>1</v>
          </cell>
          <cell r="AD1255">
            <v>248.8</v>
          </cell>
          <cell r="AE1255">
            <v>56.002792679999992</v>
          </cell>
          <cell r="AF1255">
            <v>68.639799999999994</v>
          </cell>
          <cell r="AG1255">
            <v>0.24955120786594395</v>
          </cell>
          <cell r="AH1255">
            <v>6.3</v>
          </cell>
          <cell r="AI1255">
            <v>43780</v>
          </cell>
          <cell r="AJ1255">
            <v>11.5</v>
          </cell>
        </row>
        <row r="1256">
          <cell r="A1256" t="str">
            <v>2432</v>
          </cell>
          <cell r="B1256" t="str">
            <v>243208001</v>
          </cell>
          <cell r="D1256" t="str">
            <v>2432080</v>
          </cell>
          <cell r="E1256" t="str">
            <v>2433</v>
          </cell>
          <cell r="F1256" t="str">
            <v>24</v>
          </cell>
          <cell r="G1256">
            <v>524.52810735000003</v>
          </cell>
          <cell r="H1256">
            <v>536.46403792000001</v>
          </cell>
          <cell r="I1256">
            <v>530.24108190000004</v>
          </cell>
          <cell r="J1256">
            <v>31.060606060000005</v>
          </cell>
          <cell r="K1256">
            <v>15.130568360000002</v>
          </cell>
          <cell r="L1256">
            <v>8.3721674200000002</v>
          </cell>
          <cell r="M1256">
            <v>10.770398950000001</v>
          </cell>
          <cell r="N1256">
            <v>15.97574097</v>
          </cell>
          <cell r="O1256">
            <v>50.307000000000002</v>
          </cell>
          <cell r="P1256">
            <v>10.6655076</v>
          </cell>
          <cell r="Q1256">
            <v>64</v>
          </cell>
          <cell r="R1256">
            <v>34.03003519</v>
          </cell>
          <cell r="S1256">
            <v>16.5</v>
          </cell>
          <cell r="T1256">
            <v>9.6873816799999997</v>
          </cell>
          <cell r="U1256">
            <v>8.3721674200000002</v>
          </cell>
          <cell r="V1256">
            <v>8.3721674200000002</v>
          </cell>
          <cell r="W1256">
            <v>52.1</v>
          </cell>
          <cell r="X1256">
            <v>73.599999999999994</v>
          </cell>
          <cell r="Y1256">
            <v>34.1</v>
          </cell>
          <cell r="Z1256">
            <v>38.700000000000003</v>
          </cell>
          <cell r="AA1256">
            <v>23.2</v>
          </cell>
          <cell r="AB1256">
            <v>9.6603326000000003</v>
          </cell>
          <cell r="AC1256">
            <v>0</v>
          </cell>
          <cell r="AD1256">
            <v>248.8</v>
          </cell>
          <cell r="AE1256">
            <v>56.002792679999992</v>
          </cell>
          <cell r="AF1256">
            <v>68.550988559999993</v>
          </cell>
          <cell r="AG1256">
            <v>0.31687504564308666</v>
          </cell>
          <cell r="AH1256">
            <v>6.3</v>
          </cell>
          <cell r="AI1256">
            <v>43780</v>
          </cell>
          <cell r="AJ1256">
            <v>11.5</v>
          </cell>
        </row>
        <row r="1257">
          <cell r="A1257" t="str">
            <v>2432</v>
          </cell>
          <cell r="B1257" t="str">
            <v>243208501</v>
          </cell>
          <cell r="D1257" t="str">
            <v>2432085</v>
          </cell>
          <cell r="E1257" t="str">
            <v>2433</v>
          </cell>
          <cell r="F1257" t="str">
            <v>24</v>
          </cell>
          <cell r="G1257">
            <v>524.52810735000003</v>
          </cell>
          <cell r="H1257">
            <v>536.46403792000001</v>
          </cell>
          <cell r="I1257">
            <v>530.24108190000004</v>
          </cell>
          <cell r="J1257">
            <v>31.060606060000005</v>
          </cell>
          <cell r="K1257">
            <v>15.130568360000002</v>
          </cell>
          <cell r="L1257">
            <v>9.1661794800000003</v>
          </cell>
          <cell r="M1257">
            <v>10.81977828</v>
          </cell>
          <cell r="N1257">
            <v>15.97574097</v>
          </cell>
          <cell r="O1257">
            <v>50.307000000000002</v>
          </cell>
          <cell r="P1257">
            <v>10.63185708</v>
          </cell>
          <cell r="Q1257">
            <v>64</v>
          </cell>
          <cell r="R1257">
            <v>34.03003519</v>
          </cell>
          <cell r="S1257">
            <v>16.5</v>
          </cell>
          <cell r="T1257">
            <v>10.15307827</v>
          </cell>
          <cell r="U1257">
            <v>9.1933976499999996</v>
          </cell>
          <cell r="V1257">
            <v>8.5635040900000003</v>
          </cell>
          <cell r="W1257">
            <v>52.1</v>
          </cell>
          <cell r="X1257">
            <v>73.599999999999994</v>
          </cell>
          <cell r="Y1257">
            <v>34.1</v>
          </cell>
          <cell r="Z1257">
            <v>38.700000000000003</v>
          </cell>
          <cell r="AA1257">
            <v>23.2</v>
          </cell>
          <cell r="AB1257">
            <v>10.190319260000001</v>
          </cell>
          <cell r="AC1257">
            <v>0</v>
          </cell>
          <cell r="AD1257">
            <v>248.8</v>
          </cell>
          <cell r="AE1257">
            <v>56.002792679999992</v>
          </cell>
          <cell r="AF1257">
            <v>68.565824460000002</v>
          </cell>
          <cell r="AG1257">
            <v>0.30965003865385587</v>
          </cell>
          <cell r="AH1257">
            <v>6.3</v>
          </cell>
          <cell r="AI1257">
            <v>43780</v>
          </cell>
          <cell r="AJ1257">
            <v>11.5</v>
          </cell>
        </row>
        <row r="1258">
          <cell r="A1258" t="str">
            <v>2433</v>
          </cell>
          <cell r="B1258" t="str">
            <v>243300701</v>
          </cell>
          <cell r="D1258" t="str">
            <v>2433007</v>
          </cell>
          <cell r="E1258" t="str">
            <v>2425</v>
          </cell>
          <cell r="F1258" t="str">
            <v>24</v>
          </cell>
          <cell r="G1258">
            <v>524.52810735000003</v>
          </cell>
          <cell r="H1258">
            <v>536.46403792000001</v>
          </cell>
          <cell r="I1258">
            <v>530.24108190000004</v>
          </cell>
          <cell r="J1258">
            <v>31.718061670000004</v>
          </cell>
          <cell r="K1258">
            <v>15.040286480000001</v>
          </cell>
          <cell r="L1258">
            <v>8.85180656</v>
          </cell>
          <cell r="M1258">
            <v>9.9090719299999996</v>
          </cell>
          <cell r="N1258">
            <v>22.72482767</v>
          </cell>
          <cell r="O1258">
            <v>50.307000000000002</v>
          </cell>
          <cell r="P1258">
            <v>10.349294540000001</v>
          </cell>
          <cell r="Q1258">
            <v>67</v>
          </cell>
          <cell r="R1258">
            <v>34.03003519</v>
          </cell>
          <cell r="S1258">
            <v>16.5</v>
          </cell>
          <cell r="T1258">
            <v>8.9289054100000005</v>
          </cell>
          <cell r="U1258">
            <v>9.6246330699999998</v>
          </cell>
          <cell r="V1258">
            <v>8.93826915</v>
          </cell>
          <cell r="W1258">
            <v>59.5</v>
          </cell>
          <cell r="X1258">
            <v>87.5</v>
          </cell>
          <cell r="Y1258">
            <v>41.1</v>
          </cell>
          <cell r="Z1258">
            <v>39.4</v>
          </cell>
          <cell r="AA1258">
            <v>23.2</v>
          </cell>
          <cell r="AB1258">
            <v>10.04862632</v>
          </cell>
          <cell r="AC1258">
            <v>0</v>
          </cell>
          <cell r="AD1258">
            <v>261.79000000000002</v>
          </cell>
          <cell r="AE1258">
            <v>60.007639380000001</v>
          </cell>
          <cell r="AF1258">
            <v>68.371507510000001</v>
          </cell>
          <cell r="AG1258">
            <v>0.29426827010758749</v>
          </cell>
          <cell r="AH1258">
            <v>4.9000000000000004</v>
          </cell>
          <cell r="AI1258">
            <v>49600</v>
          </cell>
          <cell r="AJ1258">
            <v>11.5</v>
          </cell>
        </row>
        <row r="1259">
          <cell r="A1259" t="str">
            <v>2433</v>
          </cell>
          <cell r="B1259" t="str">
            <v>243300702</v>
          </cell>
          <cell r="D1259" t="str">
            <v>2433007</v>
          </cell>
          <cell r="E1259" t="str">
            <v>2425</v>
          </cell>
          <cell r="F1259" t="str">
            <v>24</v>
          </cell>
          <cell r="G1259">
            <v>524.52810735000003</v>
          </cell>
          <cell r="H1259">
            <v>536.46403792000001</v>
          </cell>
          <cell r="I1259">
            <v>530.24108190000004</v>
          </cell>
          <cell r="J1259">
            <v>31.718061670000004</v>
          </cell>
          <cell r="K1259">
            <v>15.040286480000001</v>
          </cell>
          <cell r="L1259">
            <v>7.1308988299999996</v>
          </cell>
          <cell r="M1259">
            <v>9.8389490300000002</v>
          </cell>
          <cell r="N1259">
            <v>22.72482767</v>
          </cell>
          <cell r="O1259">
            <v>50.307000000000002</v>
          </cell>
          <cell r="P1259">
            <v>10.126631100000001</v>
          </cell>
          <cell r="Q1259">
            <v>67</v>
          </cell>
          <cell r="R1259">
            <v>34.03003519</v>
          </cell>
          <cell r="S1259">
            <v>16.5</v>
          </cell>
          <cell r="T1259">
            <v>7.1308988299999996</v>
          </cell>
          <cell r="U1259">
            <v>9.8389490300000002</v>
          </cell>
          <cell r="V1259">
            <v>7.1308988299999996</v>
          </cell>
          <cell r="W1259">
            <v>59.5</v>
          </cell>
          <cell r="X1259">
            <v>87.5</v>
          </cell>
          <cell r="Y1259">
            <v>41.1</v>
          </cell>
          <cell r="Z1259">
            <v>39.4</v>
          </cell>
          <cell r="AA1259">
            <v>23.2</v>
          </cell>
          <cell r="AB1259">
            <v>9.9641121699999999</v>
          </cell>
          <cell r="AC1259">
            <v>0</v>
          </cell>
          <cell r="AD1259">
            <v>261.79000000000002</v>
          </cell>
          <cell r="AE1259">
            <v>60.007639380000001</v>
          </cell>
          <cell r="AF1259">
            <v>68.362799999999993</v>
          </cell>
          <cell r="AG1259">
            <v>0.28048538935985301</v>
          </cell>
          <cell r="AH1259">
            <v>4.9000000000000004</v>
          </cell>
          <cell r="AI1259">
            <v>49600</v>
          </cell>
          <cell r="AJ1259">
            <v>11.5</v>
          </cell>
        </row>
        <row r="1260">
          <cell r="A1260" t="str">
            <v>2433</v>
          </cell>
          <cell r="B1260" t="str">
            <v>243301701</v>
          </cell>
          <cell r="D1260" t="str">
            <v>2433017</v>
          </cell>
          <cell r="E1260" t="str">
            <v>2425</v>
          </cell>
          <cell r="F1260" t="str">
            <v>24</v>
          </cell>
          <cell r="G1260">
            <v>524.52810735000003</v>
          </cell>
          <cell r="H1260">
            <v>536.46403792000001</v>
          </cell>
          <cell r="I1260">
            <v>530.24108190000004</v>
          </cell>
          <cell r="J1260">
            <v>31.718061670000004</v>
          </cell>
          <cell r="K1260">
            <v>15.040286480000001</v>
          </cell>
          <cell r="L1260">
            <v>9.0231670600000005</v>
          </cell>
          <cell r="M1260">
            <v>10.59540898</v>
          </cell>
          <cell r="N1260">
            <v>22.72482767</v>
          </cell>
          <cell r="O1260">
            <v>50.307000000000002</v>
          </cell>
          <cell r="P1260">
            <v>10.6343158</v>
          </cell>
          <cell r="Q1260">
            <v>67</v>
          </cell>
          <cell r="R1260">
            <v>34.03003519</v>
          </cell>
          <cell r="S1260">
            <v>16.5</v>
          </cell>
          <cell r="T1260">
            <v>9.71824172</v>
          </cell>
          <cell r="U1260">
            <v>8.8945331400000001</v>
          </cell>
          <cell r="V1260">
            <v>9.1475070600000006</v>
          </cell>
          <cell r="W1260">
            <v>59.5</v>
          </cell>
          <cell r="X1260">
            <v>87.5</v>
          </cell>
          <cell r="Y1260">
            <v>41.1</v>
          </cell>
          <cell r="Z1260">
            <v>39.4</v>
          </cell>
          <cell r="AA1260">
            <v>23.2</v>
          </cell>
          <cell r="AB1260">
            <v>9.7932261599999997</v>
          </cell>
          <cell r="AC1260">
            <v>0</v>
          </cell>
          <cell r="AD1260">
            <v>261.79000000000002</v>
          </cell>
          <cell r="AE1260">
            <v>60.007639380000001</v>
          </cell>
          <cell r="AF1260">
            <v>68.383041789999993</v>
          </cell>
          <cell r="AG1260">
            <v>0.29144597157349461</v>
          </cell>
          <cell r="AH1260">
            <v>4.9000000000000004</v>
          </cell>
          <cell r="AI1260">
            <v>49600</v>
          </cell>
          <cell r="AJ1260">
            <v>11.5</v>
          </cell>
        </row>
        <row r="1261">
          <cell r="A1261" t="str">
            <v>2433</v>
          </cell>
          <cell r="B1261" t="str">
            <v>243301702</v>
          </cell>
          <cell r="D1261" t="str">
            <v>2433017</v>
          </cell>
          <cell r="E1261" t="str">
            <v>2425</v>
          </cell>
          <cell r="F1261" t="str">
            <v>24</v>
          </cell>
          <cell r="G1261">
            <v>524.52810735000003</v>
          </cell>
          <cell r="H1261">
            <v>536.46403792000001</v>
          </cell>
          <cell r="I1261">
            <v>530.24108190000004</v>
          </cell>
          <cell r="J1261">
            <v>31.718061670000004</v>
          </cell>
          <cell r="K1261">
            <v>15.040286480000001</v>
          </cell>
          <cell r="L1261">
            <v>7.2420823600000004</v>
          </cell>
          <cell r="M1261">
            <v>10.81977828</v>
          </cell>
          <cell r="N1261">
            <v>22.72482767</v>
          </cell>
          <cell r="O1261">
            <v>50.307000000000002</v>
          </cell>
          <cell r="P1261">
            <v>10.781058249999999</v>
          </cell>
          <cell r="Q1261">
            <v>67</v>
          </cell>
          <cell r="R1261">
            <v>34.03003519</v>
          </cell>
          <cell r="S1261">
            <v>16.5</v>
          </cell>
          <cell r="T1261">
            <v>9.8330114399999999</v>
          </cell>
          <cell r="U1261">
            <v>7.5464462699999997</v>
          </cell>
          <cell r="V1261">
            <v>8.74033674</v>
          </cell>
          <cell r="W1261">
            <v>59.5</v>
          </cell>
          <cell r="X1261">
            <v>87.5</v>
          </cell>
          <cell r="Y1261">
            <v>41.1</v>
          </cell>
          <cell r="Z1261">
            <v>39.4</v>
          </cell>
          <cell r="AA1261">
            <v>23.2</v>
          </cell>
          <cell r="AB1261">
            <v>9.9641121699999999</v>
          </cell>
          <cell r="AC1261">
            <v>0</v>
          </cell>
          <cell r="AD1261">
            <v>261.79000000000002</v>
          </cell>
          <cell r="AE1261">
            <v>60.007639380000001</v>
          </cell>
          <cell r="AF1261">
            <v>68.362799999999993</v>
          </cell>
          <cell r="AG1261">
            <v>0.31593028838417758</v>
          </cell>
          <cell r="AH1261">
            <v>4.9000000000000004</v>
          </cell>
          <cell r="AI1261">
            <v>49600</v>
          </cell>
          <cell r="AJ1261">
            <v>11.5</v>
          </cell>
        </row>
        <row r="1262">
          <cell r="A1262" t="str">
            <v>2433</v>
          </cell>
          <cell r="B1262" t="str">
            <v>243302501</v>
          </cell>
          <cell r="D1262" t="str">
            <v>2433025</v>
          </cell>
          <cell r="E1262" t="str">
            <v>2425</v>
          </cell>
          <cell r="F1262" t="str">
            <v>24</v>
          </cell>
          <cell r="G1262">
            <v>524.52810735000003</v>
          </cell>
          <cell r="H1262">
            <v>536.46403792000001</v>
          </cell>
          <cell r="I1262">
            <v>530.24108190000004</v>
          </cell>
          <cell r="J1262">
            <v>31.718061670000004</v>
          </cell>
          <cell r="K1262">
            <v>15.040286480000001</v>
          </cell>
          <cell r="L1262">
            <v>8.1397322800000005</v>
          </cell>
          <cell r="M1262">
            <v>9.8263364899999992</v>
          </cell>
          <cell r="N1262">
            <v>22.72482767</v>
          </cell>
          <cell r="O1262">
            <v>50.307000000000002</v>
          </cell>
          <cell r="P1262">
            <v>9.8108238700000001</v>
          </cell>
          <cell r="Q1262">
            <v>67</v>
          </cell>
          <cell r="R1262">
            <v>34.03003519</v>
          </cell>
          <cell r="S1262">
            <v>16.5</v>
          </cell>
          <cell r="T1262">
            <v>8.9489756099999997</v>
          </cell>
          <cell r="U1262">
            <v>9.7472430200000009</v>
          </cell>
          <cell r="V1262">
            <v>8.3182543300000003</v>
          </cell>
          <cell r="W1262">
            <v>59.5</v>
          </cell>
          <cell r="X1262">
            <v>87.5</v>
          </cell>
          <cell r="Y1262">
            <v>41.1</v>
          </cell>
          <cell r="Z1262">
            <v>39.4</v>
          </cell>
          <cell r="AA1262">
            <v>23.2</v>
          </cell>
          <cell r="AB1262">
            <v>9.8520363500000006</v>
          </cell>
          <cell r="AC1262">
            <v>0</v>
          </cell>
          <cell r="AD1262">
            <v>261.79000000000002</v>
          </cell>
          <cell r="AE1262">
            <v>60.007639380000001</v>
          </cell>
          <cell r="AF1262">
            <v>68.35420594</v>
          </cell>
          <cell r="AG1262">
            <v>0.28308727593982091</v>
          </cell>
          <cell r="AH1262">
            <v>4.9000000000000004</v>
          </cell>
          <cell r="AI1262">
            <v>49600</v>
          </cell>
          <cell r="AJ1262">
            <v>11.5</v>
          </cell>
        </row>
        <row r="1263">
          <cell r="A1263" t="str">
            <v>2433</v>
          </cell>
          <cell r="B1263" t="str">
            <v>243303001</v>
          </cell>
          <cell r="D1263" t="str">
            <v>2433030</v>
          </cell>
          <cell r="E1263" t="str">
            <v>2425</v>
          </cell>
          <cell r="F1263" t="str">
            <v>24</v>
          </cell>
          <cell r="G1263">
            <v>524.52810735000003</v>
          </cell>
          <cell r="H1263">
            <v>536.46403792000001</v>
          </cell>
          <cell r="I1263">
            <v>530.24108190000004</v>
          </cell>
          <cell r="J1263">
            <v>31.718061670000004</v>
          </cell>
          <cell r="K1263">
            <v>15.040286480000001</v>
          </cell>
          <cell r="L1263">
            <v>7.9171719899999999</v>
          </cell>
          <cell r="M1263">
            <v>9.8601624300000008</v>
          </cell>
          <cell r="N1263">
            <v>22.72482767</v>
          </cell>
          <cell r="O1263">
            <v>50.307000000000002</v>
          </cell>
          <cell r="P1263">
            <v>9.3822748399999991</v>
          </cell>
          <cell r="Q1263">
            <v>67</v>
          </cell>
          <cell r="R1263">
            <v>34.03003519</v>
          </cell>
          <cell r="S1263">
            <v>16.5</v>
          </cell>
          <cell r="T1263">
            <v>7.9157132000000008</v>
          </cell>
          <cell r="U1263">
            <v>9.4569660500000001</v>
          </cell>
          <cell r="V1263">
            <v>9.3147904700000002</v>
          </cell>
          <cell r="W1263">
            <v>59.5</v>
          </cell>
          <cell r="X1263">
            <v>87.5</v>
          </cell>
          <cell r="Y1263">
            <v>41.1</v>
          </cell>
          <cell r="Z1263">
            <v>39.4</v>
          </cell>
          <cell r="AA1263">
            <v>23.2</v>
          </cell>
          <cell r="AB1263">
            <v>9.4856208599999992</v>
          </cell>
          <cell r="AC1263">
            <v>0</v>
          </cell>
          <cell r="AD1263">
            <v>261.79000000000002</v>
          </cell>
          <cell r="AE1263">
            <v>60.007639380000001</v>
          </cell>
          <cell r="AF1263">
            <v>68.343039259999998</v>
          </cell>
          <cell r="AG1263">
            <v>0.27642499567601153</v>
          </cell>
          <cell r="AH1263">
            <v>4.9000000000000004</v>
          </cell>
          <cell r="AI1263">
            <v>49600</v>
          </cell>
          <cell r="AJ1263">
            <v>11.5</v>
          </cell>
        </row>
        <row r="1264">
          <cell r="A1264" t="str">
            <v>2433</v>
          </cell>
          <cell r="B1264" t="str">
            <v>243303501</v>
          </cell>
          <cell r="D1264" t="str">
            <v>2433035</v>
          </cell>
          <cell r="E1264" t="str">
            <v>2425</v>
          </cell>
          <cell r="F1264" t="str">
            <v>24</v>
          </cell>
          <cell r="G1264">
            <v>524.52810735000003</v>
          </cell>
          <cell r="H1264">
            <v>536.46403792000001</v>
          </cell>
          <cell r="I1264">
            <v>530.24108190000004</v>
          </cell>
          <cell r="J1264">
            <v>31.718061670000004</v>
          </cell>
          <cell r="K1264">
            <v>15.040286480000001</v>
          </cell>
          <cell r="L1264">
            <v>8.3492478000000006</v>
          </cell>
          <cell r="M1264">
            <v>10.405474229999999</v>
          </cell>
          <cell r="N1264">
            <v>22.72482767</v>
          </cell>
          <cell r="O1264">
            <v>50.307000000000002</v>
          </cell>
          <cell r="P1264">
            <v>9.8149841500000008</v>
          </cell>
          <cell r="Q1264">
            <v>67</v>
          </cell>
          <cell r="R1264">
            <v>34.03003519</v>
          </cell>
          <cell r="S1264">
            <v>16.5</v>
          </cell>
          <cell r="T1264">
            <v>8.3836618000000005</v>
          </cell>
          <cell r="U1264">
            <v>9.3822748399999991</v>
          </cell>
          <cell r="V1264">
            <v>8.3158111300000002</v>
          </cell>
          <cell r="W1264">
            <v>59.5</v>
          </cell>
          <cell r="X1264">
            <v>87.5</v>
          </cell>
          <cell r="Y1264">
            <v>41.1</v>
          </cell>
          <cell r="Z1264">
            <v>39.4</v>
          </cell>
          <cell r="AA1264">
            <v>23.2</v>
          </cell>
          <cell r="AB1264">
            <v>9.4037667099999993</v>
          </cell>
          <cell r="AC1264">
            <v>5.67521E-3</v>
          </cell>
          <cell r="AD1264">
            <v>261.79000000000002</v>
          </cell>
          <cell r="AE1264">
            <v>60.007639380000001</v>
          </cell>
          <cell r="AF1264">
            <v>68.362799999999993</v>
          </cell>
          <cell r="AG1264">
            <v>0.29231474329193319</v>
          </cell>
          <cell r="AH1264">
            <v>4.9000000000000004</v>
          </cell>
          <cell r="AI1264">
            <v>49600</v>
          </cell>
          <cell r="AJ1264">
            <v>11.5</v>
          </cell>
        </row>
        <row r="1265">
          <cell r="A1265" t="str">
            <v>2433</v>
          </cell>
          <cell r="B1265" t="str">
            <v>243304001</v>
          </cell>
          <cell r="D1265" t="str">
            <v>2433040</v>
          </cell>
          <cell r="E1265" t="str">
            <v>2425</v>
          </cell>
          <cell r="F1265" t="str">
            <v>24</v>
          </cell>
          <cell r="G1265">
            <v>524.52810735000003</v>
          </cell>
          <cell r="H1265">
            <v>536.46403792000001</v>
          </cell>
          <cell r="I1265">
            <v>530.24108190000004</v>
          </cell>
          <cell r="J1265">
            <v>31.718061670000004</v>
          </cell>
          <cell r="K1265">
            <v>15.040286480000001</v>
          </cell>
          <cell r="L1265">
            <v>7.5801894199999991</v>
          </cell>
          <cell r="M1265">
            <v>10.81977828</v>
          </cell>
          <cell r="N1265">
            <v>22.72482767</v>
          </cell>
          <cell r="O1265">
            <v>50.307000000000002</v>
          </cell>
          <cell r="P1265">
            <v>10.80444127</v>
          </cell>
          <cell r="Q1265">
            <v>67</v>
          </cell>
          <cell r="R1265">
            <v>34.03003519</v>
          </cell>
          <cell r="S1265">
            <v>16.5</v>
          </cell>
          <cell r="T1265">
            <v>9.8354763399999996</v>
          </cell>
          <cell r="U1265">
            <v>9.4172732400000001</v>
          </cell>
          <cell r="V1265">
            <v>7.6699619999999999</v>
          </cell>
          <cell r="W1265">
            <v>59.5</v>
          </cell>
          <cell r="X1265">
            <v>87.5</v>
          </cell>
          <cell r="Y1265">
            <v>41.1</v>
          </cell>
          <cell r="Z1265">
            <v>39.4</v>
          </cell>
          <cell r="AA1265">
            <v>23.2</v>
          </cell>
          <cell r="AB1265">
            <v>9.6158054800000006</v>
          </cell>
          <cell r="AC1265">
            <v>0</v>
          </cell>
          <cell r="AD1265">
            <v>261.79000000000002</v>
          </cell>
          <cell r="AE1265">
            <v>60.007639380000001</v>
          </cell>
          <cell r="AF1265">
            <v>68.362799999999993</v>
          </cell>
          <cell r="AG1265">
            <v>0.29772502893173985</v>
          </cell>
          <cell r="AH1265">
            <v>4.9000000000000004</v>
          </cell>
          <cell r="AI1265">
            <v>49600</v>
          </cell>
          <cell r="AJ1265">
            <v>11.5</v>
          </cell>
        </row>
        <row r="1266">
          <cell r="A1266" t="str">
            <v>2433</v>
          </cell>
          <cell r="B1266" t="str">
            <v>243304501</v>
          </cell>
          <cell r="D1266" t="str">
            <v>2433045</v>
          </cell>
          <cell r="E1266" t="str">
            <v>2425</v>
          </cell>
          <cell r="F1266" t="str">
            <v>24</v>
          </cell>
          <cell r="G1266">
            <v>524.52810735000003</v>
          </cell>
          <cell r="H1266">
            <v>536.46403792000001</v>
          </cell>
          <cell r="I1266">
            <v>530.24108190000004</v>
          </cell>
          <cell r="J1266">
            <v>31.718061670000004</v>
          </cell>
          <cell r="K1266">
            <v>15.040286480000001</v>
          </cell>
          <cell r="L1266">
            <v>7.547501679999999</v>
          </cell>
          <cell r="M1266">
            <v>10.115246539999999</v>
          </cell>
          <cell r="N1266">
            <v>22.72482767</v>
          </cell>
          <cell r="O1266">
            <v>50.307000000000002</v>
          </cell>
          <cell r="P1266">
            <v>10.005502480000001</v>
          </cell>
          <cell r="Q1266">
            <v>67</v>
          </cell>
          <cell r="R1266">
            <v>34.03003519</v>
          </cell>
          <cell r="S1266">
            <v>16.5</v>
          </cell>
          <cell r="T1266">
            <v>9.4057426700000004</v>
          </cell>
          <cell r="U1266">
            <v>7.55851674</v>
          </cell>
          <cell r="V1266">
            <v>7.7527648100000004</v>
          </cell>
          <cell r="W1266">
            <v>59.5</v>
          </cell>
          <cell r="X1266">
            <v>87.5</v>
          </cell>
          <cell r="Y1266">
            <v>41.1</v>
          </cell>
          <cell r="Z1266">
            <v>39.4</v>
          </cell>
          <cell r="AA1266">
            <v>23.2</v>
          </cell>
          <cell r="AB1266">
            <v>9.5758164699999995</v>
          </cell>
          <cell r="AC1266">
            <v>0.94024204</v>
          </cell>
          <cell r="AD1266">
            <v>261.79000000000002</v>
          </cell>
          <cell r="AE1266">
            <v>60.007639380000001</v>
          </cell>
          <cell r="AF1266">
            <v>68.362799999999993</v>
          </cell>
          <cell r="AG1266">
            <v>0.32052171441533772</v>
          </cell>
          <cell r="AH1266">
            <v>4.9000000000000004</v>
          </cell>
          <cell r="AI1266">
            <v>49600</v>
          </cell>
          <cell r="AJ1266">
            <v>11.5</v>
          </cell>
        </row>
        <row r="1267">
          <cell r="A1267" t="str">
            <v>2433</v>
          </cell>
          <cell r="B1267" t="str">
            <v>243305201</v>
          </cell>
          <cell r="D1267" t="str">
            <v>2433052</v>
          </cell>
          <cell r="E1267" t="str">
            <v>2425</v>
          </cell>
          <cell r="F1267" t="str">
            <v>24</v>
          </cell>
          <cell r="G1267">
            <v>524.52810735000003</v>
          </cell>
          <cell r="H1267">
            <v>536.46403792000001</v>
          </cell>
          <cell r="I1267">
            <v>530.24108190000004</v>
          </cell>
          <cell r="J1267">
            <v>31.718061670000004</v>
          </cell>
          <cell r="K1267">
            <v>15.040286480000001</v>
          </cell>
          <cell r="L1267">
            <v>8.0570606799999993</v>
          </cell>
          <cell r="M1267">
            <v>10.68070011</v>
          </cell>
          <cell r="N1267">
            <v>22.72482767</v>
          </cell>
          <cell r="O1267">
            <v>50.307000000000002</v>
          </cell>
          <cell r="P1267">
            <v>10.68070011</v>
          </cell>
          <cell r="Q1267">
            <v>67</v>
          </cell>
          <cell r="R1267">
            <v>34.03003519</v>
          </cell>
          <cell r="S1267">
            <v>16.5</v>
          </cell>
          <cell r="T1267">
            <v>9.6520731200000007</v>
          </cell>
          <cell r="U1267">
            <v>8.0848706299999993</v>
          </cell>
          <cell r="V1267">
            <v>8.7048339099999996</v>
          </cell>
          <cell r="W1267">
            <v>59.5</v>
          </cell>
          <cell r="X1267">
            <v>87.5</v>
          </cell>
          <cell r="Y1267">
            <v>41.1</v>
          </cell>
          <cell r="Z1267">
            <v>39.4</v>
          </cell>
          <cell r="AA1267">
            <v>23.2</v>
          </cell>
          <cell r="AB1267">
            <v>8.6938319699999997</v>
          </cell>
          <cell r="AC1267">
            <v>0.73582866000000002</v>
          </cell>
          <cell r="AD1267">
            <v>261.79000000000002</v>
          </cell>
          <cell r="AE1267">
            <v>60.007639380000001</v>
          </cell>
          <cell r="AF1267">
            <v>68.362799999999993</v>
          </cell>
          <cell r="AG1267">
            <v>0.26681568119576726</v>
          </cell>
          <cell r="AH1267">
            <v>4.9000000000000004</v>
          </cell>
          <cell r="AI1267">
            <v>49600</v>
          </cell>
          <cell r="AJ1267">
            <v>11.5</v>
          </cell>
        </row>
        <row r="1268">
          <cell r="A1268" t="str">
            <v>2433</v>
          </cell>
          <cell r="B1268" t="str">
            <v>243306001</v>
          </cell>
          <cell r="D1268" t="str">
            <v>2433060</v>
          </cell>
          <cell r="E1268" t="str">
            <v>2425</v>
          </cell>
          <cell r="F1268" t="str">
            <v>24</v>
          </cell>
          <cell r="G1268">
            <v>524.52810735000003</v>
          </cell>
          <cell r="H1268">
            <v>536.46403792000001</v>
          </cell>
          <cell r="I1268">
            <v>530.24108190000004</v>
          </cell>
          <cell r="J1268">
            <v>31.718061670000004</v>
          </cell>
          <cell r="K1268">
            <v>15.040286480000001</v>
          </cell>
          <cell r="L1268">
            <v>7.2196420399999992</v>
          </cell>
          <cell r="M1268">
            <v>10.81977828</v>
          </cell>
          <cell r="N1268">
            <v>22.72482767</v>
          </cell>
          <cell r="O1268">
            <v>50.307000000000002</v>
          </cell>
          <cell r="P1268">
            <v>10.81977828</v>
          </cell>
          <cell r="Q1268">
            <v>67</v>
          </cell>
          <cell r="R1268">
            <v>34.03003519</v>
          </cell>
          <cell r="S1268">
            <v>16.5</v>
          </cell>
          <cell r="T1268">
            <v>9.5382762799999998</v>
          </cell>
          <cell r="U1268">
            <v>7.2196420399999992</v>
          </cell>
          <cell r="V1268">
            <v>8.7486223200000008</v>
          </cell>
          <cell r="W1268">
            <v>59.5</v>
          </cell>
          <cell r="X1268">
            <v>87.5</v>
          </cell>
          <cell r="Y1268">
            <v>41.1</v>
          </cell>
          <cell r="Z1268">
            <v>39.4</v>
          </cell>
          <cell r="AA1268">
            <v>23.2</v>
          </cell>
          <cell r="AB1268">
            <v>7.3051882199999998</v>
          </cell>
          <cell r="AC1268">
            <v>1</v>
          </cell>
          <cell r="AD1268">
            <v>261.79000000000002</v>
          </cell>
          <cell r="AE1268">
            <v>60.007639380000001</v>
          </cell>
          <cell r="AF1268">
            <v>68.362799999999993</v>
          </cell>
          <cell r="AG1268">
            <v>0.27717818425145857</v>
          </cell>
          <cell r="AH1268">
            <v>4.9000000000000004</v>
          </cell>
          <cell r="AI1268">
            <v>49600</v>
          </cell>
          <cell r="AJ1268">
            <v>11.5</v>
          </cell>
        </row>
        <row r="1269">
          <cell r="A1269" t="str">
            <v>2433</v>
          </cell>
          <cell r="B1269" t="str">
            <v>243306501</v>
          </cell>
          <cell r="D1269" t="str">
            <v>2433065</v>
          </cell>
          <cell r="E1269" t="str">
            <v>2425</v>
          </cell>
          <cell r="F1269" t="str">
            <v>24</v>
          </cell>
          <cell r="G1269">
            <v>524.52810735000003</v>
          </cell>
          <cell r="H1269">
            <v>536.46403792000001</v>
          </cell>
          <cell r="I1269">
            <v>530.24108190000004</v>
          </cell>
          <cell r="J1269">
            <v>31.718061670000004</v>
          </cell>
          <cell r="K1269">
            <v>15.040286480000001</v>
          </cell>
          <cell r="L1269">
            <v>8.1472882599999998</v>
          </cell>
          <cell r="M1269">
            <v>10.81977828</v>
          </cell>
          <cell r="N1269">
            <v>22.72482767</v>
          </cell>
          <cell r="O1269">
            <v>50.307000000000002</v>
          </cell>
          <cell r="P1269">
            <v>10.81977828</v>
          </cell>
          <cell r="Q1269">
            <v>67</v>
          </cell>
          <cell r="R1269">
            <v>34.03003519</v>
          </cell>
          <cell r="S1269">
            <v>16.5</v>
          </cell>
          <cell r="T1269">
            <v>9.9636885599999996</v>
          </cell>
          <cell r="U1269">
            <v>9.1746095600000004</v>
          </cell>
          <cell r="V1269">
            <v>8.2046718300000006</v>
          </cell>
          <cell r="W1269">
            <v>59.5</v>
          </cell>
          <cell r="X1269">
            <v>87.5</v>
          </cell>
          <cell r="Y1269">
            <v>41.1</v>
          </cell>
          <cell r="Z1269">
            <v>39.4</v>
          </cell>
          <cell r="AA1269">
            <v>23.2</v>
          </cell>
          <cell r="AB1269">
            <v>9.13561683</v>
          </cell>
          <cell r="AC1269">
            <v>0.13804041</v>
          </cell>
          <cell r="AD1269">
            <v>261.79000000000002</v>
          </cell>
          <cell r="AE1269">
            <v>60.007639380000001</v>
          </cell>
          <cell r="AF1269">
            <v>68.362799999999993</v>
          </cell>
          <cell r="AG1269">
            <v>0.29640294819008012</v>
          </cell>
          <cell r="AH1269">
            <v>4.9000000000000004</v>
          </cell>
          <cell r="AI1269">
            <v>49600</v>
          </cell>
          <cell r="AJ1269">
            <v>11.5</v>
          </cell>
        </row>
        <row r="1270">
          <cell r="A1270" t="str">
            <v>2433</v>
          </cell>
          <cell r="B1270" t="str">
            <v>243307001</v>
          </cell>
          <cell r="D1270" t="str">
            <v>2433070</v>
          </cell>
          <cell r="E1270" t="str">
            <v>2425</v>
          </cell>
          <cell r="F1270" t="str">
            <v>24</v>
          </cell>
          <cell r="G1270">
            <v>524.52810735000003</v>
          </cell>
          <cell r="H1270">
            <v>536.46403792000001</v>
          </cell>
          <cell r="I1270">
            <v>530.24108190000004</v>
          </cell>
          <cell r="J1270">
            <v>31.718061670000004</v>
          </cell>
          <cell r="K1270">
            <v>15.040286480000001</v>
          </cell>
          <cell r="L1270">
            <v>8.4296725899999991</v>
          </cell>
          <cell r="M1270">
            <v>10.81977828</v>
          </cell>
          <cell r="N1270">
            <v>22.72482767</v>
          </cell>
          <cell r="O1270">
            <v>50.307000000000002</v>
          </cell>
          <cell r="P1270">
            <v>10.81977828</v>
          </cell>
          <cell r="Q1270">
            <v>67</v>
          </cell>
          <cell r="R1270">
            <v>34.03003519</v>
          </cell>
          <cell r="S1270">
            <v>16.5</v>
          </cell>
          <cell r="T1270">
            <v>10.168655579999999</v>
          </cell>
          <cell r="U1270">
            <v>8.5063344500000007</v>
          </cell>
          <cell r="V1270">
            <v>8.3250636900000003</v>
          </cell>
          <cell r="W1270">
            <v>59.5</v>
          </cell>
          <cell r="X1270">
            <v>87.5</v>
          </cell>
          <cell r="Y1270">
            <v>41.1</v>
          </cell>
          <cell r="Z1270">
            <v>39.4</v>
          </cell>
          <cell r="AA1270">
            <v>23.2</v>
          </cell>
          <cell r="AB1270">
            <v>9.9016358400000009</v>
          </cell>
          <cell r="AC1270">
            <v>0.50988575999999997</v>
          </cell>
          <cell r="AD1270">
            <v>261.79000000000002</v>
          </cell>
          <cell r="AE1270">
            <v>60.007639380000001</v>
          </cell>
          <cell r="AF1270">
            <v>68.373139730000005</v>
          </cell>
          <cell r="AG1270">
            <v>0.28695698947516846</v>
          </cell>
          <cell r="AH1270">
            <v>4.9000000000000004</v>
          </cell>
          <cell r="AI1270">
            <v>49600</v>
          </cell>
          <cell r="AJ1270">
            <v>11.5</v>
          </cell>
        </row>
        <row r="1271">
          <cell r="A1271" t="str">
            <v>2433</v>
          </cell>
          <cell r="B1271" t="str">
            <v>243308001</v>
          </cell>
          <cell r="D1271" t="str">
            <v>2433080</v>
          </cell>
          <cell r="E1271" t="str">
            <v>2425</v>
          </cell>
          <cell r="F1271" t="str">
            <v>24</v>
          </cell>
          <cell r="G1271">
            <v>524.52810735000003</v>
          </cell>
          <cell r="H1271">
            <v>536.46403792000001</v>
          </cell>
          <cell r="I1271">
            <v>530.24108190000004</v>
          </cell>
          <cell r="J1271">
            <v>31.718061670000004</v>
          </cell>
          <cell r="K1271">
            <v>15.040286480000001</v>
          </cell>
          <cell r="L1271">
            <v>8.2591993600000002</v>
          </cell>
          <cell r="M1271">
            <v>10.81977828</v>
          </cell>
          <cell r="N1271">
            <v>22.72482767</v>
          </cell>
          <cell r="O1271">
            <v>50.307000000000002</v>
          </cell>
          <cell r="P1271">
            <v>10.81977828</v>
          </cell>
          <cell r="Q1271">
            <v>67</v>
          </cell>
          <cell r="R1271">
            <v>34.03003519</v>
          </cell>
          <cell r="S1271">
            <v>16.5</v>
          </cell>
          <cell r="T1271">
            <v>10.34586301</v>
          </cell>
          <cell r="U1271">
            <v>8.2591993600000002</v>
          </cell>
          <cell r="V1271">
            <v>8.4730322999999999</v>
          </cell>
          <cell r="W1271">
            <v>59.5</v>
          </cell>
          <cell r="X1271">
            <v>87.5</v>
          </cell>
          <cell r="Y1271">
            <v>41.1</v>
          </cell>
          <cell r="Z1271">
            <v>39.4</v>
          </cell>
          <cell r="AA1271">
            <v>23.2</v>
          </cell>
          <cell r="AB1271">
            <v>9.50844296</v>
          </cell>
          <cell r="AC1271">
            <v>0.61963813999999995</v>
          </cell>
          <cell r="AD1271">
            <v>261.79000000000002</v>
          </cell>
          <cell r="AE1271">
            <v>60.007639380000001</v>
          </cell>
          <cell r="AF1271">
            <v>68.362799999999993</v>
          </cell>
          <cell r="AG1271">
            <v>0.26710005164071238</v>
          </cell>
          <cell r="AH1271">
            <v>4.9000000000000004</v>
          </cell>
          <cell r="AI1271">
            <v>49600</v>
          </cell>
          <cell r="AJ1271">
            <v>11.5</v>
          </cell>
        </row>
        <row r="1272">
          <cell r="A1272" t="str">
            <v>2433</v>
          </cell>
          <cell r="B1272" t="str">
            <v>243308501</v>
          </cell>
          <cell r="D1272" t="str">
            <v>2433085</v>
          </cell>
          <cell r="E1272" t="str">
            <v>2425</v>
          </cell>
          <cell r="F1272" t="str">
            <v>24</v>
          </cell>
          <cell r="G1272">
            <v>524.52810735000003</v>
          </cell>
          <cell r="H1272">
            <v>536.46403792000001</v>
          </cell>
          <cell r="I1272">
            <v>530.24108190000004</v>
          </cell>
          <cell r="J1272">
            <v>31.718061670000004</v>
          </cell>
          <cell r="K1272">
            <v>15.040286480000001</v>
          </cell>
          <cell r="L1272">
            <v>8.7940670700000005</v>
          </cell>
          <cell r="M1272">
            <v>10.495515210000001</v>
          </cell>
          <cell r="N1272">
            <v>22.72482767</v>
          </cell>
          <cell r="O1272">
            <v>50.307000000000002</v>
          </cell>
          <cell r="P1272">
            <v>10.55609916</v>
          </cell>
          <cell r="Q1272">
            <v>67</v>
          </cell>
          <cell r="R1272">
            <v>34.03003519</v>
          </cell>
          <cell r="S1272">
            <v>16.5</v>
          </cell>
          <cell r="T1272">
            <v>9.4265801499999995</v>
          </cell>
          <cell r="U1272">
            <v>8.77043909</v>
          </cell>
          <cell r="V1272">
            <v>9.1729499800000003</v>
          </cell>
          <cell r="W1272">
            <v>59.5</v>
          </cell>
          <cell r="X1272">
            <v>87.5</v>
          </cell>
          <cell r="Y1272">
            <v>41.1</v>
          </cell>
          <cell r="Z1272">
            <v>39.4</v>
          </cell>
          <cell r="AA1272">
            <v>23.2</v>
          </cell>
          <cell r="AB1272">
            <v>8.8344826100000002</v>
          </cell>
          <cell r="AC1272">
            <v>0.40566848999999994</v>
          </cell>
          <cell r="AD1272">
            <v>261.79000000000002</v>
          </cell>
          <cell r="AE1272">
            <v>60.007639380000001</v>
          </cell>
          <cell r="AF1272">
            <v>68.362799999999993</v>
          </cell>
          <cell r="AG1272">
            <v>0.25951351170528919</v>
          </cell>
          <cell r="AH1272">
            <v>4.9000000000000004</v>
          </cell>
          <cell r="AI1272">
            <v>49600</v>
          </cell>
          <cell r="AJ1272">
            <v>11.5</v>
          </cell>
        </row>
        <row r="1273">
          <cell r="A1273" t="str">
            <v>2433</v>
          </cell>
          <cell r="B1273" t="str">
            <v>243309001</v>
          </cell>
          <cell r="D1273" t="str">
            <v>2433090</v>
          </cell>
          <cell r="E1273" t="str">
            <v>2425</v>
          </cell>
          <cell r="F1273" t="str">
            <v>24</v>
          </cell>
          <cell r="G1273">
            <v>524.52810735000003</v>
          </cell>
          <cell r="H1273">
            <v>536.46403792000001</v>
          </cell>
          <cell r="I1273">
            <v>530.24108190000004</v>
          </cell>
          <cell r="J1273">
            <v>31.718061670000004</v>
          </cell>
          <cell r="K1273">
            <v>15.040286480000001</v>
          </cell>
          <cell r="L1273">
            <v>8.4601994699999992</v>
          </cell>
          <cell r="M1273">
            <v>9.84501062</v>
          </cell>
          <cell r="N1273">
            <v>22.72482767</v>
          </cell>
          <cell r="O1273">
            <v>50.307000000000002</v>
          </cell>
          <cell r="P1273">
            <v>9.84501062</v>
          </cell>
          <cell r="Q1273">
            <v>67</v>
          </cell>
          <cell r="R1273">
            <v>34.03003519</v>
          </cell>
          <cell r="S1273">
            <v>16.5</v>
          </cell>
          <cell r="T1273">
            <v>8.6101369400000003</v>
          </cell>
          <cell r="U1273">
            <v>8.2907943500000005</v>
          </cell>
          <cell r="V1273">
            <v>8.5737625400000006</v>
          </cell>
          <cell r="W1273">
            <v>59.5</v>
          </cell>
          <cell r="X1273">
            <v>87.5</v>
          </cell>
          <cell r="Y1273">
            <v>41.1</v>
          </cell>
          <cell r="Z1273">
            <v>39.4</v>
          </cell>
          <cell r="AA1273">
            <v>23.2</v>
          </cell>
          <cell r="AB1273">
            <v>8.9632882800000004</v>
          </cell>
          <cell r="AC1273">
            <v>0.80667754000000014</v>
          </cell>
          <cell r="AD1273">
            <v>261.79000000000002</v>
          </cell>
          <cell r="AE1273">
            <v>60.007639380000001</v>
          </cell>
          <cell r="AF1273">
            <v>68.362799999999993</v>
          </cell>
          <cell r="AG1273">
            <v>0.27700366217520866</v>
          </cell>
          <cell r="AH1273">
            <v>4.9000000000000004</v>
          </cell>
          <cell r="AI1273">
            <v>49600</v>
          </cell>
          <cell r="AJ1273">
            <v>11.5</v>
          </cell>
        </row>
        <row r="1274">
          <cell r="A1274" t="str">
            <v>2433</v>
          </cell>
          <cell r="B1274" t="str">
            <v>243309501</v>
          </cell>
          <cell r="D1274" t="str">
            <v>2433095</v>
          </cell>
          <cell r="E1274" t="str">
            <v>2425</v>
          </cell>
          <cell r="F1274" t="str">
            <v>24</v>
          </cell>
          <cell r="G1274">
            <v>524.52810735000003</v>
          </cell>
          <cell r="H1274">
            <v>536.46403792000001</v>
          </cell>
          <cell r="I1274">
            <v>530.24108190000004</v>
          </cell>
          <cell r="J1274">
            <v>31.718061670000004</v>
          </cell>
          <cell r="K1274">
            <v>15.040286480000001</v>
          </cell>
          <cell r="L1274">
            <v>8.1455496299999997</v>
          </cell>
          <cell r="M1274">
            <v>9.8296795400000008</v>
          </cell>
          <cell r="N1274">
            <v>22.72482767</v>
          </cell>
          <cell r="O1274">
            <v>50.307000000000002</v>
          </cell>
          <cell r="P1274">
            <v>9.8695687599999999</v>
          </cell>
          <cell r="Q1274">
            <v>67</v>
          </cell>
          <cell r="R1274">
            <v>34.03003519</v>
          </cell>
          <cell r="S1274">
            <v>16.5</v>
          </cell>
          <cell r="T1274">
            <v>8.8875145999999994</v>
          </cell>
          <cell r="U1274">
            <v>8.2451219699999996</v>
          </cell>
          <cell r="V1274">
            <v>8.2244315700000001</v>
          </cell>
          <cell r="W1274">
            <v>59.5</v>
          </cell>
          <cell r="X1274">
            <v>87.5</v>
          </cell>
          <cell r="Y1274">
            <v>41.1</v>
          </cell>
          <cell r="Z1274">
            <v>39.4</v>
          </cell>
          <cell r="AA1274">
            <v>23.2</v>
          </cell>
          <cell r="AB1274">
            <v>9.5263183100000006</v>
          </cell>
          <cell r="AC1274">
            <v>0.60894351999999996</v>
          </cell>
          <cell r="AD1274">
            <v>261.79000000000002</v>
          </cell>
          <cell r="AE1274">
            <v>60.007639380000001</v>
          </cell>
          <cell r="AF1274">
            <v>68.362799999999993</v>
          </cell>
          <cell r="AG1274">
            <v>0.27215208190079637</v>
          </cell>
          <cell r="AH1274">
            <v>4.9000000000000004</v>
          </cell>
          <cell r="AI1274">
            <v>49600</v>
          </cell>
          <cell r="AJ1274">
            <v>11.5</v>
          </cell>
        </row>
        <row r="1275">
          <cell r="A1275" t="str">
            <v>2433</v>
          </cell>
          <cell r="B1275" t="str">
            <v>243310201</v>
          </cell>
          <cell r="D1275" t="str">
            <v>2433102</v>
          </cell>
          <cell r="E1275" t="str">
            <v>2425</v>
          </cell>
          <cell r="F1275" t="str">
            <v>24</v>
          </cell>
          <cell r="G1275">
            <v>524.52810735000003</v>
          </cell>
          <cell r="H1275">
            <v>536.46403792000001</v>
          </cell>
          <cell r="I1275">
            <v>530.24108190000004</v>
          </cell>
          <cell r="J1275">
            <v>31.718061670000004</v>
          </cell>
          <cell r="K1275">
            <v>15.040286480000001</v>
          </cell>
          <cell r="L1275">
            <v>8.78569244</v>
          </cell>
          <cell r="M1275">
            <v>10.6251493</v>
          </cell>
          <cell r="N1275">
            <v>22.72482767</v>
          </cell>
          <cell r="O1275">
            <v>50.307000000000002</v>
          </cell>
          <cell r="P1275">
            <v>10.6934211</v>
          </cell>
          <cell r="Q1275">
            <v>67</v>
          </cell>
          <cell r="R1275">
            <v>34.03003519</v>
          </cell>
          <cell r="S1275">
            <v>16.5</v>
          </cell>
          <cell r="T1275">
            <v>9.7232238800000008</v>
          </cell>
          <cell r="U1275">
            <v>8.9813044899999994</v>
          </cell>
          <cell r="V1275">
            <v>8.8705225500000005</v>
          </cell>
          <cell r="W1275">
            <v>59.5</v>
          </cell>
          <cell r="X1275">
            <v>87.5</v>
          </cell>
          <cell r="Y1275">
            <v>41.1</v>
          </cell>
          <cell r="Z1275">
            <v>39.4</v>
          </cell>
          <cell r="AA1275">
            <v>23.2</v>
          </cell>
          <cell r="AB1275">
            <v>8.8463530400000003</v>
          </cell>
          <cell r="AC1275">
            <v>0.27741254999999998</v>
          </cell>
          <cell r="AD1275">
            <v>261.79000000000002</v>
          </cell>
          <cell r="AE1275">
            <v>60.007639380000001</v>
          </cell>
          <cell r="AF1275">
            <v>68.362799999999993</v>
          </cell>
          <cell r="AG1275">
            <v>0.2897497132871083</v>
          </cell>
          <cell r="AH1275">
            <v>4.9000000000000004</v>
          </cell>
          <cell r="AI1275">
            <v>49600</v>
          </cell>
          <cell r="AJ1275">
            <v>11.5</v>
          </cell>
        </row>
        <row r="1276">
          <cell r="A1276" t="str">
            <v>2433</v>
          </cell>
          <cell r="B1276" t="str">
            <v>243310202</v>
          </cell>
          <cell r="D1276" t="str">
            <v>2433102</v>
          </cell>
          <cell r="E1276" t="str">
            <v>2425</v>
          </cell>
          <cell r="F1276" t="str">
            <v>24</v>
          </cell>
          <cell r="G1276">
            <v>524.52810735000003</v>
          </cell>
          <cell r="H1276">
            <v>536.46403792000001</v>
          </cell>
          <cell r="I1276">
            <v>530.24108190000004</v>
          </cell>
          <cell r="J1276">
            <v>31.718061670000004</v>
          </cell>
          <cell r="K1276">
            <v>15.040286480000001</v>
          </cell>
          <cell r="L1276">
            <v>7.2078598700000001</v>
          </cell>
          <cell r="M1276">
            <v>10.81977828</v>
          </cell>
          <cell r="N1276">
            <v>22.72482767</v>
          </cell>
          <cell r="O1276">
            <v>50.307000000000002</v>
          </cell>
          <cell r="P1276">
            <v>10.81977828</v>
          </cell>
          <cell r="Q1276">
            <v>67</v>
          </cell>
          <cell r="R1276">
            <v>34.03003519</v>
          </cell>
          <cell r="S1276">
            <v>16.5</v>
          </cell>
          <cell r="T1276">
            <v>9.8389490300000002</v>
          </cell>
          <cell r="U1276">
            <v>7.2078598700000001</v>
          </cell>
          <cell r="V1276">
            <v>7.2078598700000001</v>
          </cell>
          <cell r="W1276">
            <v>59.5</v>
          </cell>
          <cell r="X1276">
            <v>87.5</v>
          </cell>
          <cell r="Y1276">
            <v>41.1</v>
          </cell>
          <cell r="Z1276">
            <v>39.4</v>
          </cell>
          <cell r="AA1276">
            <v>23.2</v>
          </cell>
          <cell r="AB1276">
            <v>7.2078598700000001</v>
          </cell>
          <cell r="AC1276">
            <v>1</v>
          </cell>
          <cell r="AD1276">
            <v>261.79000000000002</v>
          </cell>
          <cell r="AE1276">
            <v>60.007639380000001</v>
          </cell>
          <cell r="AF1276">
            <v>68.362799999999993</v>
          </cell>
          <cell r="AG1276">
            <v>0.30368473793321293</v>
          </cell>
          <cell r="AH1276">
            <v>4.9000000000000004</v>
          </cell>
          <cell r="AI1276">
            <v>49600</v>
          </cell>
          <cell r="AJ1276">
            <v>11.5</v>
          </cell>
        </row>
        <row r="1277">
          <cell r="A1277" t="str">
            <v>2433</v>
          </cell>
          <cell r="B1277" t="str">
            <v>243311501</v>
          </cell>
          <cell r="D1277" t="str">
            <v>2433115</v>
          </cell>
          <cell r="E1277" t="str">
            <v>2425</v>
          </cell>
          <cell r="F1277" t="str">
            <v>24</v>
          </cell>
          <cell r="G1277">
            <v>524.52810735000003</v>
          </cell>
          <cell r="H1277">
            <v>536.46403792000001</v>
          </cell>
          <cell r="I1277">
            <v>530.24108190000004</v>
          </cell>
          <cell r="J1277">
            <v>31.718061670000004</v>
          </cell>
          <cell r="K1277">
            <v>15.040286480000001</v>
          </cell>
          <cell r="L1277">
            <v>8.3825182900000001</v>
          </cell>
          <cell r="M1277">
            <v>10.81977828</v>
          </cell>
          <cell r="N1277">
            <v>22.72482767</v>
          </cell>
          <cell r="O1277">
            <v>50.307000000000002</v>
          </cell>
          <cell r="P1277">
            <v>10.81977828</v>
          </cell>
          <cell r="Q1277">
            <v>67</v>
          </cell>
          <cell r="R1277">
            <v>34.03003519</v>
          </cell>
          <cell r="S1277">
            <v>16.5</v>
          </cell>
          <cell r="T1277">
            <v>10.52398339</v>
          </cell>
          <cell r="U1277">
            <v>8.8843331899999995</v>
          </cell>
          <cell r="V1277">
            <v>8.5771587700000005</v>
          </cell>
          <cell r="W1277">
            <v>59.5</v>
          </cell>
          <cell r="X1277">
            <v>87.5</v>
          </cell>
          <cell r="Y1277">
            <v>41.1</v>
          </cell>
          <cell r="Z1277">
            <v>39.4</v>
          </cell>
          <cell r="AA1277">
            <v>23.2</v>
          </cell>
          <cell r="AB1277">
            <v>8.9680140000000002</v>
          </cell>
          <cell r="AC1277">
            <v>0</v>
          </cell>
          <cell r="AD1277">
            <v>261.79000000000002</v>
          </cell>
          <cell r="AE1277">
            <v>60.007639380000001</v>
          </cell>
          <cell r="AF1277">
            <v>68.362799999999993</v>
          </cell>
          <cell r="AG1277">
            <v>0.29093971369354793</v>
          </cell>
          <cell r="AH1277">
            <v>4.9000000000000004</v>
          </cell>
          <cell r="AI1277">
            <v>49600</v>
          </cell>
          <cell r="AJ1277">
            <v>11.5</v>
          </cell>
        </row>
        <row r="1278">
          <cell r="A1278" t="str">
            <v>2433</v>
          </cell>
          <cell r="B1278" t="str">
            <v>243312301</v>
          </cell>
          <cell r="D1278" t="str">
            <v>2433123</v>
          </cell>
          <cell r="E1278" t="str">
            <v>2425</v>
          </cell>
          <cell r="F1278" t="str">
            <v>24</v>
          </cell>
          <cell r="G1278">
            <v>524.52810735000003</v>
          </cell>
          <cell r="H1278">
            <v>536.46403792000001</v>
          </cell>
          <cell r="I1278">
            <v>530.24108190000004</v>
          </cell>
          <cell r="J1278">
            <v>31.718061670000004</v>
          </cell>
          <cell r="K1278">
            <v>15.040286480000001</v>
          </cell>
          <cell r="L1278">
            <v>8.5424710000000008</v>
          </cell>
          <cell r="M1278">
            <v>10.81977828</v>
          </cell>
          <cell r="N1278">
            <v>22.72482767</v>
          </cell>
          <cell r="O1278">
            <v>50.307000000000002</v>
          </cell>
          <cell r="P1278">
            <v>10.81977828</v>
          </cell>
          <cell r="Q1278">
            <v>67</v>
          </cell>
          <cell r="R1278">
            <v>34.03003519</v>
          </cell>
          <cell r="S1278">
            <v>16.5</v>
          </cell>
          <cell r="T1278">
            <v>10.81977828</v>
          </cell>
          <cell r="U1278">
            <v>9.1671196699999999</v>
          </cell>
          <cell r="V1278">
            <v>8.8073222700000002</v>
          </cell>
          <cell r="W1278">
            <v>59.5</v>
          </cell>
          <cell r="X1278">
            <v>87.5</v>
          </cell>
          <cell r="Y1278">
            <v>41.1</v>
          </cell>
          <cell r="Z1278">
            <v>39.4</v>
          </cell>
          <cell r="AA1278">
            <v>23.2</v>
          </cell>
          <cell r="AB1278">
            <v>9.5766487599999994</v>
          </cell>
          <cell r="AC1278">
            <v>1.4411070000000002E-2</v>
          </cell>
          <cell r="AD1278">
            <v>261.79000000000002</v>
          </cell>
          <cell r="AE1278">
            <v>60.007639380000001</v>
          </cell>
          <cell r="AF1278">
            <v>68.276120289999994</v>
          </cell>
          <cell r="AG1278">
            <v>0.31536187326852211</v>
          </cell>
          <cell r="AH1278">
            <v>4.9000000000000004</v>
          </cell>
          <cell r="AI1278">
            <v>49600</v>
          </cell>
          <cell r="AJ1278">
            <v>11.5</v>
          </cell>
        </row>
        <row r="1279">
          <cell r="A1279" t="str">
            <v>2434</v>
          </cell>
          <cell r="B1279" t="str">
            <v>243400701</v>
          </cell>
          <cell r="D1279" t="str">
            <v>2434007</v>
          </cell>
          <cell r="E1279" t="str">
            <v>2420</v>
          </cell>
          <cell r="F1279" t="str">
            <v>24</v>
          </cell>
          <cell r="G1279">
            <v>524.52810735000003</v>
          </cell>
          <cell r="H1279">
            <v>536.46403792000001</v>
          </cell>
          <cell r="I1279">
            <v>530.24108190000004</v>
          </cell>
          <cell r="J1279">
            <v>47.939262470000003</v>
          </cell>
          <cell r="K1279">
            <v>27.35109718</v>
          </cell>
          <cell r="L1279">
            <v>8.3895870699999993</v>
          </cell>
          <cell r="M1279">
            <v>9.7047926800000006</v>
          </cell>
          <cell r="N1279">
            <v>21.128239019999999</v>
          </cell>
          <cell r="O1279">
            <v>50.307000000000002</v>
          </cell>
          <cell r="P1279">
            <v>9.7390845000000006</v>
          </cell>
          <cell r="Q1279">
            <v>59.9</v>
          </cell>
          <cell r="R1279">
            <v>34.03003519</v>
          </cell>
          <cell r="S1279">
            <v>19.3</v>
          </cell>
          <cell r="T1279">
            <v>8.3972828899999996</v>
          </cell>
          <cell r="U1279">
            <v>9.0403820699999997</v>
          </cell>
          <cell r="V1279">
            <v>8.3966062299999997</v>
          </cell>
          <cell r="W1279">
            <v>53.6</v>
          </cell>
          <cell r="X1279">
            <v>86.3</v>
          </cell>
          <cell r="Y1279">
            <v>33.9</v>
          </cell>
          <cell r="Z1279">
            <v>44.9</v>
          </cell>
          <cell r="AA1279">
            <v>29</v>
          </cell>
          <cell r="AB1279">
            <v>9.4612547199999995</v>
          </cell>
          <cell r="AC1279">
            <v>0.13049160000000001</v>
          </cell>
          <cell r="AD1279">
            <v>270.22000000000003</v>
          </cell>
          <cell r="AE1279">
            <v>65.585390399999994</v>
          </cell>
          <cell r="AF1279">
            <v>69.426900000000003</v>
          </cell>
          <cell r="AG1279">
            <v>0.28480423446903347</v>
          </cell>
          <cell r="AH1279">
            <v>4.5999999999999996</v>
          </cell>
          <cell r="AI1279">
            <v>51340</v>
          </cell>
          <cell r="AJ1279">
            <v>11.5</v>
          </cell>
        </row>
        <row r="1280">
          <cell r="A1280" t="str">
            <v>2434</v>
          </cell>
          <cell r="B1280" t="str">
            <v>243401701</v>
          </cell>
          <cell r="D1280" t="str">
            <v>2434017</v>
          </cell>
          <cell r="E1280" t="str">
            <v>2420</v>
          </cell>
          <cell r="F1280" t="str">
            <v>24</v>
          </cell>
          <cell r="G1280">
            <v>524.52810735000003</v>
          </cell>
          <cell r="H1280">
            <v>536.46403792000001</v>
          </cell>
          <cell r="I1280">
            <v>530.24108190000004</v>
          </cell>
          <cell r="J1280">
            <v>47.939262470000003</v>
          </cell>
          <cell r="K1280">
            <v>27.35109718</v>
          </cell>
          <cell r="L1280">
            <v>8.9848189999999999</v>
          </cell>
          <cell r="M1280">
            <v>9.9686664900000004</v>
          </cell>
          <cell r="N1280">
            <v>21.128239019999999</v>
          </cell>
          <cell r="O1280">
            <v>50.307000000000002</v>
          </cell>
          <cell r="P1280">
            <v>9.5615604699999999</v>
          </cell>
          <cell r="Q1280">
            <v>59.9</v>
          </cell>
          <cell r="R1280">
            <v>34.03003519</v>
          </cell>
          <cell r="S1280">
            <v>19.3</v>
          </cell>
          <cell r="T1280">
            <v>8.9873218099999992</v>
          </cell>
          <cell r="U1280">
            <v>8.7121018600000006</v>
          </cell>
          <cell r="V1280">
            <v>8.7846215300000008</v>
          </cell>
          <cell r="W1280">
            <v>53.6</v>
          </cell>
          <cell r="X1280">
            <v>86.3</v>
          </cell>
          <cell r="Y1280">
            <v>33.9</v>
          </cell>
          <cell r="Z1280">
            <v>44.9</v>
          </cell>
          <cell r="AA1280">
            <v>29</v>
          </cell>
          <cell r="AB1280">
            <v>8.8116522499999999</v>
          </cell>
          <cell r="AC1280">
            <v>0.18310323000000001</v>
          </cell>
          <cell r="AD1280">
            <v>270.22000000000003</v>
          </cell>
          <cell r="AE1280">
            <v>65.585390399999994</v>
          </cell>
          <cell r="AF1280">
            <v>69.426900000000003</v>
          </cell>
          <cell r="AG1280">
            <v>0.31021020183067954</v>
          </cell>
          <cell r="AH1280">
            <v>4.5999999999999996</v>
          </cell>
          <cell r="AI1280">
            <v>51340</v>
          </cell>
          <cell r="AJ1280">
            <v>11.5</v>
          </cell>
        </row>
        <row r="1281">
          <cell r="A1281" t="str">
            <v>2434</v>
          </cell>
          <cell r="B1281" t="str">
            <v>243401702</v>
          </cell>
          <cell r="D1281" t="str">
            <v>2434017</v>
          </cell>
          <cell r="E1281" t="str">
            <v>2420</v>
          </cell>
          <cell r="F1281" t="str">
            <v>24</v>
          </cell>
          <cell r="G1281">
            <v>524.52810735000003</v>
          </cell>
          <cell r="H1281">
            <v>536.46403792000001</v>
          </cell>
          <cell r="I1281">
            <v>530.24108190000004</v>
          </cell>
          <cell r="J1281">
            <v>47.939262470000003</v>
          </cell>
          <cell r="K1281">
            <v>27.35109718</v>
          </cell>
          <cell r="L1281">
            <v>7.2916562100000011</v>
          </cell>
          <cell r="M1281">
            <v>10.121417539999999</v>
          </cell>
          <cell r="N1281">
            <v>21.128239019999999</v>
          </cell>
          <cell r="O1281">
            <v>50.307000000000002</v>
          </cell>
          <cell r="P1281">
            <v>9.8352622400000005</v>
          </cell>
          <cell r="Q1281">
            <v>59.9</v>
          </cell>
          <cell r="R1281">
            <v>34.03003519</v>
          </cell>
          <cell r="S1281">
            <v>19.3</v>
          </cell>
          <cell r="T1281">
            <v>7.2916562100000011</v>
          </cell>
          <cell r="U1281">
            <v>7.3981740900000004</v>
          </cell>
          <cell r="V1281">
            <v>7.4787348299999987</v>
          </cell>
          <cell r="W1281">
            <v>53.6</v>
          </cell>
          <cell r="X1281">
            <v>86.3</v>
          </cell>
          <cell r="Y1281">
            <v>33.9</v>
          </cell>
          <cell r="Z1281">
            <v>44.9</v>
          </cell>
          <cell r="AA1281">
            <v>29</v>
          </cell>
          <cell r="AB1281">
            <v>7.7007477899999994</v>
          </cell>
          <cell r="AC1281">
            <v>0.85981611999999996</v>
          </cell>
          <cell r="AD1281">
            <v>270.22000000000003</v>
          </cell>
          <cell r="AE1281">
            <v>65.585390399999994</v>
          </cell>
          <cell r="AF1281">
            <v>69.426900000000003</v>
          </cell>
          <cell r="AG1281">
            <v>0.30315069878410561</v>
          </cell>
          <cell r="AH1281">
            <v>4.5999999999999996</v>
          </cell>
          <cell r="AI1281">
            <v>51340</v>
          </cell>
          <cell r="AJ1281">
            <v>11.5</v>
          </cell>
        </row>
        <row r="1282">
          <cell r="A1282" t="str">
            <v>2434</v>
          </cell>
          <cell r="B1282" t="str">
            <v>243402501</v>
          </cell>
          <cell r="D1282" t="str">
            <v>2434025</v>
          </cell>
          <cell r="E1282" t="str">
            <v>2420</v>
          </cell>
          <cell r="F1282" t="str">
            <v>24</v>
          </cell>
          <cell r="G1282">
            <v>524.52810735000003</v>
          </cell>
          <cell r="H1282">
            <v>536.46403792000001</v>
          </cell>
          <cell r="I1282">
            <v>530.24108190000004</v>
          </cell>
          <cell r="J1282">
            <v>47.939262470000003</v>
          </cell>
          <cell r="K1282">
            <v>27.35109718</v>
          </cell>
          <cell r="L1282">
            <v>7.5832475199999987</v>
          </cell>
          <cell r="M1282">
            <v>10.1569275</v>
          </cell>
          <cell r="N1282">
            <v>21.128239019999999</v>
          </cell>
          <cell r="O1282">
            <v>50.307000000000002</v>
          </cell>
          <cell r="P1282">
            <v>10.126631100000001</v>
          </cell>
          <cell r="Q1282">
            <v>59.9</v>
          </cell>
          <cell r="R1282">
            <v>34.03003519</v>
          </cell>
          <cell r="S1282">
            <v>19.3</v>
          </cell>
          <cell r="T1282">
            <v>9.4191415599999999</v>
          </cell>
          <cell r="U1282">
            <v>7.2936977199999999</v>
          </cell>
          <cell r="V1282">
            <v>7.4552984899999997</v>
          </cell>
          <cell r="W1282">
            <v>53.6</v>
          </cell>
          <cell r="X1282">
            <v>86.3</v>
          </cell>
          <cell r="Y1282">
            <v>33.9</v>
          </cell>
          <cell r="Z1282">
            <v>44.9</v>
          </cell>
          <cell r="AA1282">
            <v>29</v>
          </cell>
          <cell r="AB1282">
            <v>8.7943702800000008</v>
          </cell>
          <cell r="AC1282">
            <v>0.92384379000000005</v>
          </cell>
          <cell r="AD1282">
            <v>270.22000000000003</v>
          </cell>
          <cell r="AE1282">
            <v>65.585390399999994</v>
          </cell>
          <cell r="AF1282">
            <v>69.426900000000003</v>
          </cell>
          <cell r="AG1282">
            <v>0.24804768908934965</v>
          </cell>
          <cell r="AH1282">
            <v>4.5999999999999996</v>
          </cell>
          <cell r="AI1282">
            <v>51340</v>
          </cell>
          <cell r="AJ1282">
            <v>11.5</v>
          </cell>
        </row>
        <row r="1283">
          <cell r="A1283" t="str">
            <v>2434</v>
          </cell>
          <cell r="B1283" t="str">
            <v>243403001</v>
          </cell>
          <cell r="D1283" t="str">
            <v>2434030</v>
          </cell>
          <cell r="E1283" t="str">
            <v>2420</v>
          </cell>
          <cell r="F1283" t="str">
            <v>24</v>
          </cell>
          <cell r="G1283">
            <v>524.52810735000003</v>
          </cell>
          <cell r="H1283">
            <v>536.46403792000001</v>
          </cell>
          <cell r="I1283">
            <v>530.24108190000004</v>
          </cell>
          <cell r="J1283">
            <v>47.939262470000003</v>
          </cell>
          <cell r="K1283">
            <v>27.35109718</v>
          </cell>
          <cell r="L1283">
            <v>7.7672639999999999</v>
          </cell>
          <cell r="M1283">
            <v>10.756263239999999</v>
          </cell>
          <cell r="N1283">
            <v>21.128239019999999</v>
          </cell>
          <cell r="O1283">
            <v>50.307000000000002</v>
          </cell>
          <cell r="P1283">
            <v>10.117307780000001</v>
          </cell>
          <cell r="Q1283">
            <v>59.9</v>
          </cell>
          <cell r="R1283">
            <v>34.03003519</v>
          </cell>
          <cell r="S1283">
            <v>19.3</v>
          </cell>
          <cell r="T1283">
            <v>9.4792982400000003</v>
          </cell>
          <cell r="U1283">
            <v>8.6988478600000008</v>
          </cell>
          <cell r="V1283">
            <v>8.4819804399999992</v>
          </cell>
          <cell r="W1283">
            <v>53.6</v>
          </cell>
          <cell r="X1283">
            <v>86.3</v>
          </cell>
          <cell r="Y1283">
            <v>33.9</v>
          </cell>
          <cell r="Z1283">
            <v>44.9</v>
          </cell>
          <cell r="AA1283">
            <v>29</v>
          </cell>
          <cell r="AB1283">
            <v>9.1250003199999998</v>
          </cell>
          <cell r="AC1283">
            <v>0.51663550000000003</v>
          </cell>
          <cell r="AD1283">
            <v>270.22000000000003</v>
          </cell>
          <cell r="AE1283">
            <v>65.585390399999994</v>
          </cell>
          <cell r="AF1283">
            <v>69.426900000000003</v>
          </cell>
          <cell r="AG1283">
            <v>0.28958973176656455</v>
          </cell>
          <cell r="AH1283">
            <v>4.5999999999999996</v>
          </cell>
          <cell r="AI1283">
            <v>51340</v>
          </cell>
          <cell r="AJ1283">
            <v>11.5</v>
          </cell>
        </row>
        <row r="1284">
          <cell r="A1284" t="str">
            <v>2434</v>
          </cell>
          <cell r="B1284" t="str">
            <v>243403801</v>
          </cell>
          <cell r="D1284" t="str">
            <v>2434038</v>
          </cell>
          <cell r="E1284" t="str">
            <v>2420</v>
          </cell>
          <cell r="F1284" t="str">
            <v>24</v>
          </cell>
          <cell r="G1284">
            <v>524.52810735000003</v>
          </cell>
          <cell r="H1284">
            <v>536.46403792000001</v>
          </cell>
          <cell r="I1284">
            <v>530.24108190000004</v>
          </cell>
          <cell r="J1284">
            <v>47.939262470000003</v>
          </cell>
          <cell r="K1284">
            <v>27.35109718</v>
          </cell>
          <cell r="L1284">
            <v>8.2246995599999995</v>
          </cell>
          <cell r="M1284">
            <v>10.799269410000001</v>
          </cell>
          <cell r="N1284">
            <v>21.128239019999999</v>
          </cell>
          <cell r="O1284">
            <v>50.307000000000002</v>
          </cell>
          <cell r="P1284">
            <v>9.8042195499999991</v>
          </cell>
          <cell r="Q1284">
            <v>59.9</v>
          </cell>
          <cell r="R1284">
            <v>34.03003519</v>
          </cell>
          <cell r="S1284">
            <v>19.3</v>
          </cell>
          <cell r="T1284">
            <v>9.4815881399999995</v>
          </cell>
          <cell r="U1284">
            <v>9.3681130600000007</v>
          </cell>
          <cell r="V1284">
            <v>8.2292444200000006</v>
          </cell>
          <cell r="W1284">
            <v>53.6</v>
          </cell>
          <cell r="X1284">
            <v>86.3</v>
          </cell>
          <cell r="Y1284">
            <v>33.9</v>
          </cell>
          <cell r="Z1284">
            <v>44.9</v>
          </cell>
          <cell r="AA1284">
            <v>29</v>
          </cell>
          <cell r="AB1284">
            <v>9.4778452499999997</v>
          </cell>
          <cell r="AC1284">
            <v>5.7170399999999996E-3</v>
          </cell>
          <cell r="AD1284">
            <v>270.22000000000003</v>
          </cell>
          <cell r="AE1284">
            <v>65.585390399999994</v>
          </cell>
          <cell r="AF1284">
            <v>69.426900000000003</v>
          </cell>
          <cell r="AG1284">
            <v>0.28446255532797865</v>
          </cell>
          <cell r="AH1284">
            <v>4.5999999999999996</v>
          </cell>
          <cell r="AI1284">
            <v>51340</v>
          </cell>
          <cell r="AJ1284">
            <v>11.5</v>
          </cell>
        </row>
        <row r="1285">
          <cell r="A1285" t="str">
            <v>2434</v>
          </cell>
          <cell r="B1285" t="str">
            <v>243404801</v>
          </cell>
          <cell r="D1285" t="str">
            <v>2434048</v>
          </cell>
          <cell r="E1285" t="str">
            <v>2420</v>
          </cell>
          <cell r="F1285" t="str">
            <v>24</v>
          </cell>
          <cell r="G1285">
            <v>524.52810735000003</v>
          </cell>
          <cell r="H1285">
            <v>536.46403792000001</v>
          </cell>
          <cell r="I1285">
            <v>530.24108190000004</v>
          </cell>
          <cell r="J1285">
            <v>47.939262470000003</v>
          </cell>
          <cell r="K1285">
            <v>27.35109718</v>
          </cell>
          <cell r="L1285">
            <v>8.6296286200000001</v>
          </cell>
          <cell r="M1285">
            <v>10.81977828</v>
          </cell>
          <cell r="N1285">
            <v>21.128239019999999</v>
          </cell>
          <cell r="O1285">
            <v>50.307000000000002</v>
          </cell>
          <cell r="P1285">
            <v>10.12282387</v>
          </cell>
          <cell r="Q1285">
            <v>59.9</v>
          </cell>
          <cell r="R1285">
            <v>34.03003519</v>
          </cell>
          <cell r="S1285">
            <v>19.3</v>
          </cell>
          <cell r="T1285">
            <v>9.8512991200000002</v>
          </cell>
          <cell r="U1285">
            <v>9.4373165700000001</v>
          </cell>
          <cell r="V1285">
            <v>7.9276850499999991</v>
          </cell>
          <cell r="W1285">
            <v>53.6</v>
          </cell>
          <cell r="X1285">
            <v>86.3</v>
          </cell>
          <cell r="Y1285">
            <v>33.9</v>
          </cell>
          <cell r="Z1285">
            <v>44.9</v>
          </cell>
          <cell r="AA1285">
            <v>29</v>
          </cell>
          <cell r="AB1285">
            <v>9.6029228500000006</v>
          </cell>
          <cell r="AC1285">
            <v>0.83776951999999993</v>
          </cell>
          <cell r="AD1285">
            <v>270.22000000000003</v>
          </cell>
          <cell r="AE1285">
            <v>65.585390399999994</v>
          </cell>
          <cell r="AF1285">
            <v>69.426900000000003</v>
          </cell>
          <cell r="AG1285">
            <v>0.26635762022429027</v>
          </cell>
          <cell r="AH1285">
            <v>4.5999999999999996</v>
          </cell>
          <cell r="AI1285">
            <v>51340</v>
          </cell>
          <cell r="AJ1285">
            <v>11.5</v>
          </cell>
        </row>
        <row r="1286">
          <cell r="A1286" t="str">
            <v>2434</v>
          </cell>
          <cell r="B1286" t="str">
            <v>243404802</v>
          </cell>
          <cell r="D1286" t="str">
            <v>2434048</v>
          </cell>
          <cell r="E1286" t="str">
            <v>2420</v>
          </cell>
          <cell r="F1286" t="str">
            <v>24</v>
          </cell>
          <cell r="G1286">
            <v>524.52810735000003</v>
          </cell>
          <cell r="H1286">
            <v>536.46403792000001</v>
          </cell>
          <cell r="I1286">
            <v>530.24108190000004</v>
          </cell>
          <cell r="J1286">
            <v>47.939262470000003</v>
          </cell>
          <cell r="K1286">
            <v>27.35109718</v>
          </cell>
          <cell r="L1286">
            <v>8.6906421700000003</v>
          </cell>
          <cell r="M1286">
            <v>10.81977828</v>
          </cell>
          <cell r="N1286">
            <v>21.128239019999999</v>
          </cell>
          <cell r="O1286">
            <v>50.307000000000002</v>
          </cell>
          <cell r="P1286">
            <v>10.16953732</v>
          </cell>
          <cell r="Q1286">
            <v>59.9</v>
          </cell>
          <cell r="R1286">
            <v>34.03003519</v>
          </cell>
          <cell r="S1286">
            <v>19.3</v>
          </cell>
          <cell r="T1286">
            <v>9.8389490300000002</v>
          </cell>
          <cell r="U1286">
            <v>9.1535583599999999</v>
          </cell>
          <cell r="V1286">
            <v>7.4348478800000013</v>
          </cell>
          <cell r="W1286">
            <v>53.6</v>
          </cell>
          <cell r="X1286">
            <v>86.3</v>
          </cell>
          <cell r="Y1286">
            <v>33.9</v>
          </cell>
          <cell r="Z1286">
            <v>44.9</v>
          </cell>
          <cell r="AA1286">
            <v>29</v>
          </cell>
          <cell r="AB1286">
            <v>9.3838734200000005</v>
          </cell>
          <cell r="AC1286">
            <v>1</v>
          </cell>
          <cell r="AD1286">
            <v>270.22000000000003</v>
          </cell>
          <cell r="AE1286">
            <v>65.585390399999994</v>
          </cell>
          <cell r="AF1286">
            <v>69.426900000000003</v>
          </cell>
          <cell r="AG1286">
            <v>0.26774491614396628</v>
          </cell>
          <cell r="AH1286">
            <v>4.5999999999999996</v>
          </cell>
          <cell r="AI1286">
            <v>51340</v>
          </cell>
          <cell r="AJ1286">
            <v>11.5</v>
          </cell>
        </row>
        <row r="1287">
          <cell r="A1287" t="str">
            <v>2434</v>
          </cell>
          <cell r="B1287" t="str">
            <v>243405801</v>
          </cell>
          <cell r="D1287" t="str">
            <v>2434058</v>
          </cell>
          <cell r="E1287" t="str">
            <v>2420</v>
          </cell>
          <cell r="F1287" t="str">
            <v>24</v>
          </cell>
          <cell r="G1287">
            <v>524.52810735000003</v>
          </cell>
          <cell r="H1287">
            <v>536.46403792000001</v>
          </cell>
          <cell r="I1287">
            <v>530.24108190000004</v>
          </cell>
          <cell r="J1287">
            <v>47.939262470000003</v>
          </cell>
          <cell r="K1287">
            <v>27.35109718</v>
          </cell>
          <cell r="L1287">
            <v>8.0333340199999999</v>
          </cell>
          <cell r="M1287">
            <v>10.81977828</v>
          </cell>
          <cell r="N1287">
            <v>21.128239019999999</v>
          </cell>
          <cell r="O1287">
            <v>50.307000000000002</v>
          </cell>
          <cell r="P1287">
            <v>10.804014690000001</v>
          </cell>
          <cell r="Q1287">
            <v>59.9</v>
          </cell>
          <cell r="R1287">
            <v>34.03003519</v>
          </cell>
          <cell r="S1287">
            <v>19.3</v>
          </cell>
          <cell r="T1287">
            <v>10.362682980000001</v>
          </cell>
          <cell r="U1287">
            <v>8.1602324900000003</v>
          </cell>
          <cell r="V1287">
            <v>8.4688429299999992</v>
          </cell>
          <cell r="W1287">
            <v>53.6</v>
          </cell>
          <cell r="X1287">
            <v>86.3</v>
          </cell>
          <cell r="Y1287">
            <v>33.9</v>
          </cell>
          <cell r="Z1287">
            <v>44.9</v>
          </cell>
          <cell r="AA1287">
            <v>29</v>
          </cell>
          <cell r="AB1287">
            <v>8.8580842200000003</v>
          </cell>
          <cell r="AC1287">
            <v>0.15330118000000001</v>
          </cell>
          <cell r="AD1287">
            <v>270.22000000000003</v>
          </cell>
          <cell r="AE1287">
            <v>65.585390399999994</v>
          </cell>
          <cell r="AF1287">
            <v>69.413693140000007</v>
          </cell>
          <cell r="AG1287">
            <v>0.28017451547128031</v>
          </cell>
          <cell r="AH1287">
            <v>4.5999999999999996</v>
          </cell>
          <cell r="AI1287">
            <v>51340</v>
          </cell>
          <cell r="AJ1287">
            <v>11.5</v>
          </cell>
        </row>
        <row r="1288">
          <cell r="A1288" t="str">
            <v>2434</v>
          </cell>
          <cell r="B1288" t="str">
            <v>243406001</v>
          </cell>
          <cell r="D1288" t="str">
            <v>2434060</v>
          </cell>
          <cell r="E1288" t="str">
            <v>2420</v>
          </cell>
          <cell r="F1288" t="str">
            <v>24</v>
          </cell>
          <cell r="G1288">
            <v>524.52810735000003</v>
          </cell>
          <cell r="H1288">
            <v>536.46403792000001</v>
          </cell>
          <cell r="I1288">
            <v>530.24108190000004</v>
          </cell>
          <cell r="J1288">
            <v>47.939262470000003</v>
          </cell>
          <cell r="K1288">
            <v>27.35109718</v>
          </cell>
          <cell r="L1288">
            <v>8.6210125200000007</v>
          </cell>
          <cell r="M1288">
            <v>10.81977828</v>
          </cell>
          <cell r="N1288">
            <v>21.128239019999999</v>
          </cell>
          <cell r="O1288">
            <v>50.307000000000002</v>
          </cell>
          <cell r="P1288">
            <v>10.583017440000001</v>
          </cell>
          <cell r="Q1288">
            <v>59.9</v>
          </cell>
          <cell r="R1288">
            <v>34.03003519</v>
          </cell>
          <cell r="S1288">
            <v>19.3</v>
          </cell>
          <cell r="T1288">
            <v>10.126631100000001</v>
          </cell>
          <cell r="U1288">
            <v>9.0247334200000005</v>
          </cell>
          <cell r="V1288">
            <v>9.0507583</v>
          </cell>
          <cell r="W1288">
            <v>53.6</v>
          </cell>
          <cell r="X1288">
            <v>86.3</v>
          </cell>
          <cell r="Y1288">
            <v>33.9</v>
          </cell>
          <cell r="Z1288">
            <v>44.9</v>
          </cell>
          <cell r="AA1288">
            <v>29</v>
          </cell>
          <cell r="AB1288">
            <v>8.9563509400000001</v>
          </cell>
          <cell r="AC1288">
            <v>0.16554083999999999</v>
          </cell>
          <cell r="AD1288">
            <v>270.22000000000003</v>
          </cell>
          <cell r="AE1288">
            <v>65.585390399999994</v>
          </cell>
          <cell r="AF1288">
            <v>69.426900000000003</v>
          </cell>
          <cell r="AG1288">
            <v>0.30588551780307932</v>
          </cell>
          <cell r="AH1288">
            <v>4.5999999999999996</v>
          </cell>
          <cell r="AI1288">
            <v>51340</v>
          </cell>
          <cell r="AJ1288">
            <v>11.5</v>
          </cell>
        </row>
        <row r="1289">
          <cell r="A1289" t="str">
            <v>2434</v>
          </cell>
          <cell r="B1289" t="str">
            <v>243406501</v>
          </cell>
          <cell r="D1289" t="str">
            <v>2434065</v>
          </cell>
          <cell r="E1289" t="str">
            <v>2420</v>
          </cell>
          <cell r="F1289" t="str">
            <v>24</v>
          </cell>
          <cell r="G1289">
            <v>524.52810735000003</v>
          </cell>
          <cell r="H1289">
            <v>536.46403792000001</v>
          </cell>
          <cell r="I1289">
            <v>530.24108190000004</v>
          </cell>
          <cell r="J1289">
            <v>47.939262470000003</v>
          </cell>
          <cell r="K1289">
            <v>27.35109718</v>
          </cell>
          <cell r="L1289">
            <v>7.295735070000001</v>
          </cell>
          <cell r="M1289">
            <v>10.81977828</v>
          </cell>
          <cell r="N1289">
            <v>21.128239019999999</v>
          </cell>
          <cell r="O1289">
            <v>50.307000000000002</v>
          </cell>
          <cell r="P1289">
            <v>10.81977828</v>
          </cell>
          <cell r="Q1289">
            <v>59.9</v>
          </cell>
          <cell r="R1289">
            <v>34.03003519</v>
          </cell>
          <cell r="S1289">
            <v>19.3</v>
          </cell>
          <cell r="T1289">
            <v>9.9957476300000003</v>
          </cell>
          <cell r="U1289">
            <v>7.3588308999999992</v>
          </cell>
          <cell r="V1289">
            <v>7.6558640200000001</v>
          </cell>
          <cell r="W1289">
            <v>53.6</v>
          </cell>
          <cell r="X1289">
            <v>86.3</v>
          </cell>
          <cell r="Y1289">
            <v>33.9</v>
          </cell>
          <cell r="Z1289">
            <v>44.9</v>
          </cell>
          <cell r="AA1289">
            <v>29</v>
          </cell>
          <cell r="AB1289">
            <v>7.6558640200000001</v>
          </cell>
          <cell r="AC1289">
            <v>1</v>
          </cell>
          <cell r="AD1289">
            <v>270.22000000000003</v>
          </cell>
          <cell r="AE1289">
            <v>65.585390399999994</v>
          </cell>
          <cell r="AF1289">
            <v>69.426900000000003</v>
          </cell>
          <cell r="AG1289">
            <v>0.31027947051432664</v>
          </cell>
          <cell r="AH1289">
            <v>4.5999999999999996</v>
          </cell>
          <cell r="AI1289">
            <v>51340</v>
          </cell>
          <cell r="AJ1289">
            <v>11.5</v>
          </cell>
        </row>
        <row r="1290">
          <cell r="A1290" t="str">
            <v>2434</v>
          </cell>
          <cell r="B1290" t="str">
            <v>243407801</v>
          </cell>
          <cell r="D1290" t="str">
            <v>2434078</v>
          </cell>
          <cell r="E1290" t="str">
            <v>2420</v>
          </cell>
          <cell r="F1290" t="str">
            <v>24</v>
          </cell>
          <cell r="G1290">
            <v>524.52810735000003</v>
          </cell>
          <cell r="H1290">
            <v>536.46403792000001</v>
          </cell>
          <cell r="I1290">
            <v>530.24108190000004</v>
          </cell>
          <cell r="J1290">
            <v>47.939262470000003</v>
          </cell>
          <cell r="K1290">
            <v>27.35109718</v>
          </cell>
          <cell r="L1290">
            <v>7.8422787799999991</v>
          </cell>
          <cell r="M1290">
            <v>10.81977828</v>
          </cell>
          <cell r="N1290">
            <v>21.128239019999999</v>
          </cell>
          <cell r="O1290">
            <v>50.307000000000002</v>
          </cell>
          <cell r="P1290">
            <v>10.81977828</v>
          </cell>
          <cell r="Q1290">
            <v>59.9</v>
          </cell>
          <cell r="R1290">
            <v>34.03003519</v>
          </cell>
          <cell r="S1290">
            <v>19.3</v>
          </cell>
          <cell r="T1290">
            <v>9.8012887000000006</v>
          </cell>
          <cell r="U1290">
            <v>8.6260475999999997</v>
          </cell>
          <cell r="V1290">
            <v>8.6090428499999998</v>
          </cell>
          <cell r="W1290">
            <v>53.6</v>
          </cell>
          <cell r="X1290">
            <v>86.3</v>
          </cell>
          <cell r="Y1290">
            <v>33.9</v>
          </cell>
          <cell r="Z1290">
            <v>44.9</v>
          </cell>
          <cell r="AA1290">
            <v>29</v>
          </cell>
          <cell r="AB1290">
            <v>9.0624202399999998</v>
          </cell>
          <cell r="AC1290">
            <v>0.79565266999999995</v>
          </cell>
          <cell r="AD1290">
            <v>270.22000000000003</v>
          </cell>
          <cell r="AE1290">
            <v>65.585390399999994</v>
          </cell>
          <cell r="AF1290">
            <v>69.39966853</v>
          </cell>
          <cell r="AG1290">
            <v>0.31396204465936561</v>
          </cell>
          <cell r="AH1290">
            <v>4.5999999999999996</v>
          </cell>
          <cell r="AI1290">
            <v>51340</v>
          </cell>
          <cell r="AJ1290">
            <v>11.5</v>
          </cell>
        </row>
        <row r="1291">
          <cell r="A1291" t="str">
            <v>2434</v>
          </cell>
          <cell r="B1291" t="str">
            <v>243408501</v>
          </cell>
          <cell r="D1291" t="str">
            <v>2434085</v>
          </cell>
          <cell r="E1291" t="str">
            <v>2420</v>
          </cell>
          <cell r="F1291" t="str">
            <v>24</v>
          </cell>
          <cell r="G1291">
            <v>524.52810735000003</v>
          </cell>
          <cell r="H1291">
            <v>536.46403792000001</v>
          </cell>
          <cell r="I1291">
            <v>530.24108190000004</v>
          </cell>
          <cell r="J1291">
            <v>47.939262470000003</v>
          </cell>
          <cell r="K1291">
            <v>27.35109718</v>
          </cell>
          <cell r="L1291">
            <v>8.7890507099999997</v>
          </cell>
          <cell r="M1291">
            <v>10.81977828</v>
          </cell>
          <cell r="N1291">
            <v>21.128239019999999</v>
          </cell>
          <cell r="O1291">
            <v>50.307000000000002</v>
          </cell>
          <cell r="P1291">
            <v>10.81977828</v>
          </cell>
          <cell r="Q1291">
            <v>59.9</v>
          </cell>
          <cell r="R1291">
            <v>34.03003519</v>
          </cell>
          <cell r="S1291">
            <v>19.3</v>
          </cell>
          <cell r="T1291">
            <v>9.4036018699999993</v>
          </cell>
          <cell r="U1291">
            <v>8.74033674</v>
          </cell>
          <cell r="V1291">
            <v>8.74033674</v>
          </cell>
          <cell r="W1291">
            <v>53.6</v>
          </cell>
          <cell r="X1291">
            <v>86.3</v>
          </cell>
          <cell r="Y1291">
            <v>33.9</v>
          </cell>
          <cell r="Z1291">
            <v>44.9</v>
          </cell>
          <cell r="AA1291">
            <v>29</v>
          </cell>
          <cell r="AB1291">
            <v>9.3682838499999992</v>
          </cell>
          <cell r="AC1291">
            <v>3.5714290000000003E-2</v>
          </cell>
          <cell r="AD1291">
            <v>270.22000000000003</v>
          </cell>
          <cell r="AE1291">
            <v>65.585390399999994</v>
          </cell>
          <cell r="AF1291">
            <v>69.426900000000003</v>
          </cell>
          <cell r="AG1291">
            <v>0.28068612079936572</v>
          </cell>
          <cell r="AH1291">
            <v>4.5999999999999996</v>
          </cell>
          <cell r="AI1291">
            <v>51340</v>
          </cell>
          <cell r="AJ1291">
            <v>11.5</v>
          </cell>
        </row>
        <row r="1292">
          <cell r="A1292" t="str">
            <v>2434</v>
          </cell>
          <cell r="B1292" t="str">
            <v>243409001</v>
          </cell>
          <cell r="D1292" t="str">
            <v>2434090</v>
          </cell>
          <cell r="E1292" t="str">
            <v>2420</v>
          </cell>
          <cell r="F1292" t="str">
            <v>24</v>
          </cell>
          <cell r="G1292">
            <v>524.52810735000003</v>
          </cell>
          <cell r="H1292">
            <v>536.46403792000001</v>
          </cell>
          <cell r="I1292">
            <v>530.24108190000004</v>
          </cell>
          <cell r="J1292">
            <v>47.939262470000003</v>
          </cell>
          <cell r="K1292">
            <v>27.35109718</v>
          </cell>
          <cell r="L1292">
            <v>8.4709398100000008</v>
          </cell>
          <cell r="M1292">
            <v>10.81977828</v>
          </cell>
          <cell r="N1292">
            <v>21.128239019999999</v>
          </cell>
          <cell r="O1292">
            <v>50.307000000000002</v>
          </cell>
          <cell r="P1292">
            <v>10.81977828</v>
          </cell>
          <cell r="Q1292">
            <v>59.9</v>
          </cell>
          <cell r="R1292">
            <v>34.03003519</v>
          </cell>
          <cell r="S1292">
            <v>19.3</v>
          </cell>
          <cell r="T1292">
            <v>8.7193173799999997</v>
          </cell>
          <cell r="U1292">
            <v>8.6975127499999996</v>
          </cell>
          <cell r="V1292">
            <v>8.2597169600000004</v>
          </cell>
          <cell r="W1292">
            <v>53.6</v>
          </cell>
          <cell r="X1292">
            <v>86.3</v>
          </cell>
          <cell r="Y1292">
            <v>33.9</v>
          </cell>
          <cell r="Z1292">
            <v>44.9</v>
          </cell>
          <cell r="AA1292">
            <v>29</v>
          </cell>
          <cell r="AB1292">
            <v>10.09216387</v>
          </cell>
          <cell r="AC1292">
            <v>0</v>
          </cell>
          <cell r="AD1292">
            <v>270.22000000000003</v>
          </cell>
          <cell r="AE1292">
            <v>65.585390399999994</v>
          </cell>
          <cell r="AF1292">
            <v>69.254960030000007</v>
          </cell>
          <cell r="AG1292">
            <v>0.30544941350901922</v>
          </cell>
          <cell r="AH1292">
            <v>4.5999999999999996</v>
          </cell>
          <cell r="AI1292">
            <v>51340</v>
          </cell>
          <cell r="AJ1292">
            <v>11.5</v>
          </cell>
        </row>
        <row r="1293">
          <cell r="A1293" t="str">
            <v>2434</v>
          </cell>
          <cell r="B1293" t="str">
            <v>243409701</v>
          </cell>
          <cell r="D1293" t="str">
            <v>2434097</v>
          </cell>
          <cell r="E1293" t="str">
            <v>2420</v>
          </cell>
          <cell r="F1293" t="str">
            <v>24</v>
          </cell>
          <cell r="G1293">
            <v>524.52810735000003</v>
          </cell>
          <cell r="H1293">
            <v>536.46403792000001</v>
          </cell>
          <cell r="I1293">
            <v>530.24108190000004</v>
          </cell>
          <cell r="J1293">
            <v>47.939262470000003</v>
          </cell>
          <cell r="K1293">
            <v>27.35109718</v>
          </cell>
          <cell r="L1293">
            <v>8.43923165</v>
          </cell>
          <cell r="M1293">
            <v>10.8656308</v>
          </cell>
          <cell r="N1293">
            <v>21.128239019999999</v>
          </cell>
          <cell r="O1293">
            <v>50.307000000000002</v>
          </cell>
          <cell r="P1293">
            <v>10.730575419999999</v>
          </cell>
          <cell r="Q1293">
            <v>59.9</v>
          </cell>
          <cell r="R1293">
            <v>34.03003519</v>
          </cell>
          <cell r="S1293">
            <v>19.3</v>
          </cell>
          <cell r="T1293">
            <v>9.7844224499999992</v>
          </cell>
          <cell r="U1293">
            <v>8.7021778699999999</v>
          </cell>
          <cell r="V1293">
            <v>8.8083691500000008</v>
          </cell>
          <cell r="W1293">
            <v>53.6</v>
          </cell>
          <cell r="X1293">
            <v>86.3</v>
          </cell>
          <cell r="Y1293">
            <v>33.9</v>
          </cell>
          <cell r="Z1293">
            <v>44.9</v>
          </cell>
          <cell r="AA1293">
            <v>29</v>
          </cell>
          <cell r="AB1293">
            <v>9.0580047100000005</v>
          </cell>
          <cell r="AC1293">
            <v>0.14992780999999999</v>
          </cell>
          <cell r="AD1293">
            <v>270.22000000000003</v>
          </cell>
          <cell r="AE1293">
            <v>65.585390399999994</v>
          </cell>
          <cell r="AF1293">
            <v>69.426900000000003</v>
          </cell>
          <cell r="AG1293">
            <v>0.29339955548921903</v>
          </cell>
          <cell r="AH1293">
            <v>4.5999999999999996</v>
          </cell>
          <cell r="AI1293">
            <v>51340</v>
          </cell>
          <cell r="AJ1293">
            <v>11.5</v>
          </cell>
        </row>
        <row r="1294">
          <cell r="A1294" t="str">
            <v>2434</v>
          </cell>
          <cell r="B1294" t="str">
            <v>243410501</v>
          </cell>
          <cell r="D1294" t="str">
            <v>2434105</v>
          </cell>
          <cell r="E1294" t="str">
            <v>2420</v>
          </cell>
          <cell r="F1294" t="str">
            <v>24</v>
          </cell>
          <cell r="G1294">
            <v>524.52810735000003</v>
          </cell>
          <cell r="H1294">
            <v>536.46403792000001</v>
          </cell>
          <cell r="I1294">
            <v>530.24108190000004</v>
          </cell>
          <cell r="J1294">
            <v>47.939262470000003</v>
          </cell>
          <cell r="K1294">
            <v>27.35109718</v>
          </cell>
          <cell r="L1294">
            <v>9.1046464700000005</v>
          </cell>
          <cell r="M1294">
            <v>10.82482553</v>
          </cell>
          <cell r="N1294">
            <v>21.128239019999999</v>
          </cell>
          <cell r="O1294">
            <v>50.307000000000002</v>
          </cell>
          <cell r="P1294">
            <v>9.7573050400000003</v>
          </cell>
          <cell r="Q1294">
            <v>59.9</v>
          </cell>
          <cell r="R1294">
            <v>34.03003519</v>
          </cell>
          <cell r="S1294">
            <v>19.3</v>
          </cell>
          <cell r="T1294">
            <v>10.112816110000001</v>
          </cell>
          <cell r="U1294">
            <v>9.4407375499999997</v>
          </cell>
          <cell r="V1294">
            <v>9.1417402800000005</v>
          </cell>
          <cell r="W1294">
            <v>53.6</v>
          </cell>
          <cell r="X1294">
            <v>86.3</v>
          </cell>
          <cell r="Y1294">
            <v>33.9</v>
          </cell>
          <cell r="Z1294">
            <v>44.9</v>
          </cell>
          <cell r="AA1294">
            <v>29</v>
          </cell>
          <cell r="AB1294">
            <v>9.5262454000000005</v>
          </cell>
          <cell r="AC1294">
            <v>0</v>
          </cell>
          <cell r="AD1294">
            <v>270.22000000000003</v>
          </cell>
          <cell r="AE1294">
            <v>65.585390399999994</v>
          </cell>
          <cell r="AF1294">
            <v>69.426900000000003</v>
          </cell>
          <cell r="AG1294">
            <v>0.30192255012955144</v>
          </cell>
          <cell r="AH1294">
            <v>4.5999999999999996</v>
          </cell>
          <cell r="AI1294">
            <v>51340</v>
          </cell>
          <cell r="AJ1294">
            <v>11.5</v>
          </cell>
        </row>
        <row r="1295">
          <cell r="A1295" t="str">
            <v>2434</v>
          </cell>
          <cell r="B1295" t="str">
            <v>243411501</v>
          </cell>
          <cell r="D1295" t="str">
            <v>2434115</v>
          </cell>
          <cell r="E1295" t="str">
            <v>2420</v>
          </cell>
          <cell r="F1295" t="str">
            <v>24</v>
          </cell>
          <cell r="G1295">
            <v>524.52810735000003</v>
          </cell>
          <cell r="H1295">
            <v>536.46403792000001</v>
          </cell>
          <cell r="I1295">
            <v>530.24108190000004</v>
          </cell>
          <cell r="J1295">
            <v>47.939262470000003</v>
          </cell>
          <cell r="K1295">
            <v>27.35109718</v>
          </cell>
          <cell r="L1295">
            <v>8.6103191700000004</v>
          </cell>
          <cell r="M1295">
            <v>10.865573489999999</v>
          </cell>
          <cell r="N1295">
            <v>21.128239019999999</v>
          </cell>
          <cell r="O1295">
            <v>50.307000000000002</v>
          </cell>
          <cell r="P1295">
            <v>9.5964867399999996</v>
          </cell>
          <cell r="Q1295">
            <v>59.9</v>
          </cell>
          <cell r="R1295">
            <v>34.03003519</v>
          </cell>
          <cell r="S1295">
            <v>19.3</v>
          </cell>
          <cell r="T1295">
            <v>10.43287975</v>
          </cell>
          <cell r="U1295">
            <v>9.2459970499999997</v>
          </cell>
          <cell r="V1295">
            <v>8.7920939300000001</v>
          </cell>
          <cell r="W1295">
            <v>53.6</v>
          </cell>
          <cell r="X1295">
            <v>86.3</v>
          </cell>
          <cell r="Y1295">
            <v>33.9</v>
          </cell>
          <cell r="Z1295">
            <v>44.9</v>
          </cell>
          <cell r="AA1295">
            <v>29</v>
          </cell>
          <cell r="AB1295">
            <v>9.28720882</v>
          </cell>
          <cell r="AC1295">
            <v>0</v>
          </cell>
          <cell r="AD1295">
            <v>270.22000000000003</v>
          </cell>
          <cell r="AE1295">
            <v>65.585390399999994</v>
          </cell>
          <cell r="AF1295">
            <v>69.426900000000003</v>
          </cell>
          <cell r="AG1295">
            <v>0.27184598659402209</v>
          </cell>
          <cell r="AH1295">
            <v>4.5999999999999996</v>
          </cell>
          <cell r="AI1295">
            <v>51340</v>
          </cell>
          <cell r="AJ1295">
            <v>11.5</v>
          </cell>
        </row>
        <row r="1296">
          <cell r="A1296" t="str">
            <v>2434</v>
          </cell>
          <cell r="B1296" t="str">
            <v>243412001</v>
          </cell>
          <cell r="D1296" t="str">
            <v>2434120</v>
          </cell>
          <cell r="E1296" t="str">
            <v>2420</v>
          </cell>
          <cell r="F1296" t="str">
            <v>24</v>
          </cell>
          <cell r="G1296">
            <v>524.52810735000003</v>
          </cell>
          <cell r="H1296">
            <v>536.46403792000001</v>
          </cell>
          <cell r="I1296">
            <v>530.24108190000004</v>
          </cell>
          <cell r="J1296">
            <v>47.939262470000003</v>
          </cell>
          <cell r="K1296">
            <v>27.35109718</v>
          </cell>
          <cell r="L1296">
            <v>9.4334839200000005</v>
          </cell>
          <cell r="M1296">
            <v>10.400589439999999</v>
          </cell>
          <cell r="N1296">
            <v>21.128239019999999</v>
          </cell>
          <cell r="O1296">
            <v>50.307000000000002</v>
          </cell>
          <cell r="P1296">
            <v>8.9988783300000001</v>
          </cell>
          <cell r="Q1296">
            <v>59.9</v>
          </cell>
          <cell r="R1296">
            <v>34.03003519</v>
          </cell>
          <cell r="S1296">
            <v>19.3</v>
          </cell>
          <cell r="T1296">
            <v>9.7650871800000001</v>
          </cell>
          <cell r="U1296">
            <v>8.74033674</v>
          </cell>
          <cell r="V1296">
            <v>9.4334839200000005</v>
          </cell>
          <cell r="W1296">
            <v>53.6</v>
          </cell>
          <cell r="X1296">
            <v>86.3</v>
          </cell>
          <cell r="Y1296">
            <v>33.9</v>
          </cell>
          <cell r="Z1296">
            <v>44.9</v>
          </cell>
          <cell r="AA1296">
            <v>29</v>
          </cell>
          <cell r="AB1296">
            <v>9.4143418800000003</v>
          </cell>
          <cell r="AC1296">
            <v>0</v>
          </cell>
          <cell r="AD1296">
            <v>270.22000000000003</v>
          </cell>
          <cell r="AE1296">
            <v>65.585390399999994</v>
          </cell>
          <cell r="AF1296">
            <v>69.426900000000003</v>
          </cell>
          <cell r="AG1296">
            <v>0.26314579224145412</v>
          </cell>
          <cell r="AH1296">
            <v>4.5999999999999996</v>
          </cell>
          <cell r="AI1296">
            <v>51340</v>
          </cell>
          <cell r="AJ1296">
            <v>11.5</v>
          </cell>
        </row>
        <row r="1297">
          <cell r="A1297" t="str">
            <v>2434</v>
          </cell>
          <cell r="B1297" t="str">
            <v>243412801</v>
          </cell>
          <cell r="D1297" t="str">
            <v>2434128</v>
          </cell>
          <cell r="E1297" t="str">
            <v>2420</v>
          </cell>
          <cell r="F1297" t="str">
            <v>24</v>
          </cell>
          <cell r="G1297">
            <v>524.52810735000003</v>
          </cell>
          <cell r="H1297">
            <v>536.46403792000001</v>
          </cell>
          <cell r="I1297">
            <v>530.24108190000004</v>
          </cell>
          <cell r="J1297">
            <v>47.939262470000003</v>
          </cell>
          <cell r="K1297">
            <v>27.35109718</v>
          </cell>
          <cell r="L1297">
            <v>8.7551071199999999</v>
          </cell>
          <cell r="M1297">
            <v>10.80918235</v>
          </cell>
          <cell r="N1297">
            <v>21.128239019999999</v>
          </cell>
          <cell r="O1297">
            <v>50.307000000000002</v>
          </cell>
          <cell r="P1297">
            <v>8.9829377600000004</v>
          </cell>
          <cell r="Q1297">
            <v>59.9</v>
          </cell>
          <cell r="R1297">
            <v>34.03003519</v>
          </cell>
          <cell r="S1297">
            <v>19.3</v>
          </cell>
          <cell r="T1297">
            <v>10.01431311</v>
          </cell>
          <cell r="U1297">
            <v>8.5659833600000006</v>
          </cell>
          <cell r="V1297">
            <v>8.8080701500000007</v>
          </cell>
          <cell r="W1297">
            <v>53.6</v>
          </cell>
          <cell r="X1297">
            <v>86.3</v>
          </cell>
          <cell r="Y1297">
            <v>33.9</v>
          </cell>
          <cell r="Z1297">
            <v>44.9</v>
          </cell>
          <cell r="AA1297">
            <v>29</v>
          </cell>
          <cell r="AB1297">
            <v>8.8840560600000007</v>
          </cell>
          <cell r="AC1297">
            <v>0.36929315000000001</v>
          </cell>
          <cell r="AD1297">
            <v>270.22000000000003</v>
          </cell>
          <cell r="AE1297">
            <v>65.585390399999994</v>
          </cell>
          <cell r="AF1297">
            <v>69.426900000000003</v>
          </cell>
          <cell r="AG1297">
            <v>0.28219473872681899</v>
          </cell>
          <cell r="AH1297">
            <v>4.5999999999999996</v>
          </cell>
          <cell r="AI1297">
            <v>51340</v>
          </cell>
          <cell r="AJ1297">
            <v>11.5</v>
          </cell>
        </row>
        <row r="1298">
          <cell r="A1298" t="str">
            <v>2434</v>
          </cell>
          <cell r="B1298" t="str">
            <v>243413501</v>
          </cell>
          <cell r="D1298" t="str">
            <v>2434135</v>
          </cell>
          <cell r="E1298" t="str">
            <v>2420</v>
          </cell>
          <cell r="F1298" t="str">
            <v>24</v>
          </cell>
          <cell r="G1298">
            <v>524.52810735000003</v>
          </cell>
          <cell r="H1298">
            <v>536.46403792000001</v>
          </cell>
          <cell r="I1298">
            <v>530.24108190000004</v>
          </cell>
          <cell r="J1298">
            <v>47.939262470000003</v>
          </cell>
          <cell r="K1298">
            <v>27.35109718</v>
          </cell>
          <cell r="L1298">
            <v>9.0961633299999995</v>
          </cell>
          <cell r="M1298">
            <v>11.20891074</v>
          </cell>
          <cell r="N1298">
            <v>21.128239019999999</v>
          </cell>
          <cell r="O1298">
            <v>50.307000000000002</v>
          </cell>
          <cell r="P1298">
            <v>10.796714339999999</v>
          </cell>
          <cell r="Q1298">
            <v>59.9</v>
          </cell>
          <cell r="R1298">
            <v>34.03003519</v>
          </cell>
          <cell r="S1298">
            <v>19.3</v>
          </cell>
          <cell r="T1298">
            <v>10.75994335</v>
          </cell>
          <cell r="U1298">
            <v>8.8862708999999995</v>
          </cell>
          <cell r="V1298">
            <v>8.9063934099999997</v>
          </cell>
          <cell r="W1298">
            <v>53.6</v>
          </cell>
          <cell r="X1298">
            <v>86.3</v>
          </cell>
          <cell r="Y1298">
            <v>33.9</v>
          </cell>
          <cell r="Z1298">
            <v>44.9</v>
          </cell>
          <cell r="AA1298">
            <v>29</v>
          </cell>
          <cell r="AB1298">
            <v>10.741816740000001</v>
          </cell>
          <cell r="AC1298">
            <v>0</v>
          </cell>
          <cell r="AD1298">
            <v>270.22000000000003</v>
          </cell>
          <cell r="AE1298">
            <v>65.585390399999994</v>
          </cell>
          <cell r="AF1298">
            <v>69.426900000000003</v>
          </cell>
          <cell r="AG1298">
            <v>0.27905576911720165</v>
          </cell>
          <cell r="AH1298">
            <v>4.5999999999999996</v>
          </cell>
          <cell r="AI1298">
            <v>51340</v>
          </cell>
          <cell r="AJ1298">
            <v>11.5</v>
          </cell>
        </row>
        <row r="1299">
          <cell r="A1299" t="str">
            <v>2434</v>
          </cell>
          <cell r="B1299" t="str">
            <v>243490201</v>
          </cell>
          <cell r="D1299" t="str">
            <v>2434902</v>
          </cell>
          <cell r="E1299" t="str">
            <v>2420</v>
          </cell>
          <cell r="F1299" t="str">
            <v>24</v>
          </cell>
          <cell r="G1299">
            <v>524.52810735000003</v>
          </cell>
          <cell r="H1299">
            <v>536.46403792000001</v>
          </cell>
          <cell r="I1299">
            <v>530.24108190000004</v>
          </cell>
          <cell r="J1299">
            <v>47.939262470000003</v>
          </cell>
          <cell r="K1299">
            <v>27.35109718</v>
          </cell>
          <cell r="L1299">
            <v>10.741816740000001</v>
          </cell>
          <cell r="M1299">
            <v>11.17118136</v>
          </cell>
          <cell r="N1299">
            <v>21.128239019999999</v>
          </cell>
          <cell r="O1299">
            <v>50.307000000000002</v>
          </cell>
          <cell r="P1299">
            <v>10.91508846</v>
          </cell>
          <cell r="Q1299">
            <v>59.9</v>
          </cell>
          <cell r="R1299">
            <v>34.03003519</v>
          </cell>
          <cell r="S1299">
            <v>19.3</v>
          </cell>
          <cell r="T1299">
            <v>11.17118136</v>
          </cell>
          <cell r="U1299">
            <v>10.693353009999999</v>
          </cell>
          <cell r="V1299">
            <v>10.741816740000001</v>
          </cell>
          <cell r="W1299">
            <v>53.6</v>
          </cell>
          <cell r="X1299">
            <v>86.3</v>
          </cell>
          <cell r="Y1299">
            <v>33.9</v>
          </cell>
          <cell r="Z1299">
            <v>44.9</v>
          </cell>
          <cell r="AA1299">
            <v>29</v>
          </cell>
          <cell r="AB1299">
            <v>11.04292184</v>
          </cell>
          <cell r="AC1299">
            <v>0</v>
          </cell>
          <cell r="AD1299">
            <v>270.22000000000003</v>
          </cell>
          <cell r="AE1299">
            <v>65.585390399999994</v>
          </cell>
          <cell r="AF1299">
            <v>69.426900000000003</v>
          </cell>
          <cell r="AG1299">
            <v>0.27076310400879261</v>
          </cell>
          <cell r="AH1299">
            <v>4.5999999999999996</v>
          </cell>
          <cell r="AI1299">
            <v>51340</v>
          </cell>
          <cell r="AJ1299">
            <v>11.5</v>
          </cell>
        </row>
        <row r="1300">
          <cell r="A1300" t="str">
            <v>2434</v>
          </cell>
          <cell r="B1300" t="str">
            <v>243490401</v>
          </cell>
          <cell r="D1300" t="str">
            <v>2434904</v>
          </cell>
          <cell r="E1300" t="str">
            <v>2420</v>
          </cell>
          <cell r="F1300" t="str">
            <v>24</v>
          </cell>
          <cell r="G1300">
            <v>524.52810735000003</v>
          </cell>
          <cell r="H1300">
            <v>536.46403792000001</v>
          </cell>
          <cell r="I1300">
            <v>530.24108190000004</v>
          </cell>
          <cell r="J1300">
            <v>47.939262470000003</v>
          </cell>
          <cell r="K1300">
            <v>27.35109718</v>
          </cell>
          <cell r="L1300">
            <v>10.414753080000001</v>
          </cell>
          <cell r="M1300">
            <v>11.102337260000001</v>
          </cell>
          <cell r="N1300">
            <v>21.128239019999999</v>
          </cell>
          <cell r="O1300">
            <v>50.307000000000002</v>
          </cell>
          <cell r="P1300">
            <v>10.85784449</v>
          </cell>
          <cell r="Q1300">
            <v>59.9</v>
          </cell>
          <cell r="R1300">
            <v>34.03003519</v>
          </cell>
          <cell r="S1300">
            <v>19.3</v>
          </cell>
          <cell r="T1300">
            <v>10.940011650000001</v>
          </cell>
          <cell r="U1300">
            <v>10.2238667</v>
          </cell>
          <cell r="V1300">
            <v>10.2238667</v>
          </cell>
          <cell r="W1300">
            <v>53.6</v>
          </cell>
          <cell r="X1300">
            <v>86.3</v>
          </cell>
          <cell r="Y1300">
            <v>33.9</v>
          </cell>
          <cell r="Z1300">
            <v>44.9</v>
          </cell>
          <cell r="AA1300">
            <v>29</v>
          </cell>
          <cell r="AB1300">
            <v>10.907221229999999</v>
          </cell>
          <cell r="AC1300">
            <v>0</v>
          </cell>
          <cell r="AD1300">
            <v>270.22000000000003</v>
          </cell>
          <cell r="AE1300">
            <v>65.585390399999994</v>
          </cell>
          <cell r="AF1300">
            <v>69.426900000000003</v>
          </cell>
          <cell r="AG1300">
            <v>0.29975322263373272</v>
          </cell>
          <cell r="AH1300">
            <v>4.5999999999999996</v>
          </cell>
          <cell r="AI1300">
            <v>51340</v>
          </cell>
          <cell r="AJ1300">
            <v>11.5</v>
          </cell>
        </row>
        <row r="1301">
          <cell r="A1301" t="str">
            <v>2434</v>
          </cell>
          <cell r="B1301" t="str">
            <v>243490601</v>
          </cell>
          <cell r="D1301" t="str">
            <v>2434906</v>
          </cell>
          <cell r="E1301" t="str">
            <v>2420</v>
          </cell>
          <cell r="F1301" t="str">
            <v>24</v>
          </cell>
          <cell r="G1301">
            <v>524.52810735000003</v>
          </cell>
          <cell r="H1301">
            <v>536.46403792000001</v>
          </cell>
          <cell r="I1301">
            <v>530.24108190000004</v>
          </cell>
          <cell r="J1301">
            <v>47.939262470000003</v>
          </cell>
          <cell r="K1301">
            <v>27.35109718</v>
          </cell>
          <cell r="L1301">
            <v>10.55367504</v>
          </cell>
          <cell r="M1301">
            <v>10.79255096</v>
          </cell>
          <cell r="N1301">
            <v>21.128239019999999</v>
          </cell>
          <cell r="O1301">
            <v>50.307000000000002</v>
          </cell>
          <cell r="P1301">
            <v>11.13518739</v>
          </cell>
          <cell r="Q1301">
            <v>59.9</v>
          </cell>
          <cell r="R1301">
            <v>34.03003519</v>
          </cell>
          <cell r="S1301">
            <v>19.3</v>
          </cell>
          <cell r="T1301">
            <v>10.79255096</v>
          </cell>
          <cell r="U1301">
            <v>10.42492665</v>
          </cell>
          <cell r="V1301">
            <v>10.42492665</v>
          </cell>
          <cell r="W1301">
            <v>53.6</v>
          </cell>
          <cell r="X1301">
            <v>86.3</v>
          </cell>
          <cell r="Y1301">
            <v>33.9</v>
          </cell>
          <cell r="Z1301">
            <v>44.9</v>
          </cell>
          <cell r="AA1301">
            <v>29</v>
          </cell>
          <cell r="AB1301">
            <v>10.84208757</v>
          </cell>
          <cell r="AC1301">
            <v>0</v>
          </cell>
          <cell r="AD1301">
            <v>270.22000000000003</v>
          </cell>
          <cell r="AE1301">
            <v>65.585390399999994</v>
          </cell>
          <cell r="AF1301">
            <v>69.00301091</v>
          </cell>
          <cell r="AG1301">
            <v>0.32752290345043683</v>
          </cell>
          <cell r="AH1301">
            <v>4.5999999999999996</v>
          </cell>
          <cell r="AI1301">
            <v>51340</v>
          </cell>
          <cell r="AJ1301">
            <v>11.5</v>
          </cell>
        </row>
        <row r="1302">
          <cell r="A1302" t="str">
            <v>2435</v>
          </cell>
          <cell r="B1302" t="str">
            <v>243500501</v>
          </cell>
          <cell r="D1302" t="str">
            <v>2435005</v>
          </cell>
          <cell r="E1302" t="str">
            <v>2470</v>
          </cell>
          <cell r="F1302" t="str">
            <v>24</v>
          </cell>
          <cell r="G1302">
            <v>524.52810735000003</v>
          </cell>
          <cell r="H1302">
            <v>536.46403792000001</v>
          </cell>
          <cell r="I1302">
            <v>530.24108190000004</v>
          </cell>
          <cell r="J1302">
            <v>45.255474450000001</v>
          </cell>
          <cell r="K1302">
            <v>18.881118879999999</v>
          </cell>
          <cell r="L1302">
            <v>8.7973973700000005</v>
          </cell>
          <cell r="M1302">
            <v>10.9634976</v>
          </cell>
          <cell r="N1302">
            <v>19.274777579999999</v>
          </cell>
          <cell r="O1302">
            <v>50.307000000000002</v>
          </cell>
          <cell r="P1302">
            <v>10.81977828</v>
          </cell>
          <cell r="Q1302">
            <v>44.4</v>
          </cell>
          <cell r="R1302">
            <v>34.03003519</v>
          </cell>
          <cell r="S1302">
            <v>16.5</v>
          </cell>
          <cell r="T1302">
            <v>9.6964633800000009</v>
          </cell>
          <cell r="U1302">
            <v>9.4319627700000002</v>
          </cell>
          <cell r="V1302">
            <v>8.9962804399999996</v>
          </cell>
          <cell r="W1302">
            <v>41.6</v>
          </cell>
          <cell r="X1302">
            <v>70.900000000000006</v>
          </cell>
          <cell r="Y1302">
            <v>34.1</v>
          </cell>
          <cell r="Z1302">
            <v>36.6</v>
          </cell>
          <cell r="AA1302">
            <v>23.2</v>
          </cell>
          <cell r="AB1302">
            <v>10.60821739</v>
          </cell>
          <cell r="AC1302">
            <v>0</v>
          </cell>
          <cell r="AD1302">
            <v>262.55</v>
          </cell>
          <cell r="AE1302">
            <v>58.185607500000003</v>
          </cell>
          <cell r="AF1302">
            <v>62.176010040000008</v>
          </cell>
          <cell r="AG1302">
            <v>0.30249332698711889</v>
          </cell>
          <cell r="AH1302">
            <v>7.9</v>
          </cell>
          <cell r="AI1302">
            <v>42840</v>
          </cell>
          <cell r="AJ1302">
            <v>11.5</v>
          </cell>
        </row>
        <row r="1303">
          <cell r="A1303" t="str">
            <v>2435</v>
          </cell>
          <cell r="B1303" t="str">
            <v>243501001</v>
          </cell>
          <cell r="D1303" t="str">
            <v>2435010</v>
          </cell>
          <cell r="E1303" t="str">
            <v>2470</v>
          </cell>
          <cell r="F1303" t="str">
            <v>24</v>
          </cell>
          <cell r="G1303">
            <v>524.52810735000003</v>
          </cell>
          <cell r="H1303">
            <v>536.46403792000001</v>
          </cell>
          <cell r="I1303">
            <v>530.24108190000004</v>
          </cell>
          <cell r="J1303">
            <v>45.255474450000001</v>
          </cell>
          <cell r="K1303">
            <v>18.881118879999999</v>
          </cell>
          <cell r="L1303">
            <v>8.4715680100000004</v>
          </cell>
          <cell r="M1303">
            <v>10.823830060000001</v>
          </cell>
          <cell r="N1303">
            <v>19.274777579999999</v>
          </cell>
          <cell r="O1303">
            <v>50.307000000000002</v>
          </cell>
          <cell r="P1303">
            <v>10.97726055</v>
          </cell>
          <cell r="Q1303">
            <v>44.4</v>
          </cell>
          <cell r="R1303">
            <v>34.03003519</v>
          </cell>
          <cell r="S1303">
            <v>16.5</v>
          </cell>
          <cell r="T1303">
            <v>9.0248538099999998</v>
          </cell>
          <cell r="U1303">
            <v>8.5169931699999992</v>
          </cell>
          <cell r="V1303">
            <v>8.4703112100000002</v>
          </cell>
          <cell r="W1303">
            <v>41.6</v>
          </cell>
          <cell r="X1303">
            <v>70.900000000000006</v>
          </cell>
          <cell r="Y1303">
            <v>34.1</v>
          </cell>
          <cell r="Z1303">
            <v>36.6</v>
          </cell>
          <cell r="AA1303">
            <v>23.2</v>
          </cell>
          <cell r="AB1303">
            <v>10.198430699999999</v>
          </cell>
          <cell r="AC1303">
            <v>0</v>
          </cell>
          <cell r="AD1303">
            <v>262.55</v>
          </cell>
          <cell r="AE1303">
            <v>58.185607500000003</v>
          </cell>
          <cell r="AF1303">
            <v>62.01174718</v>
          </cell>
          <cell r="AG1303">
            <v>0.26625772688551813</v>
          </cell>
          <cell r="AH1303">
            <v>7.9</v>
          </cell>
          <cell r="AI1303">
            <v>42840</v>
          </cell>
          <cell r="AJ1303">
            <v>11.5</v>
          </cell>
        </row>
        <row r="1304">
          <cell r="A1304" t="str">
            <v>2435</v>
          </cell>
          <cell r="B1304" t="str">
            <v>243501501</v>
          </cell>
          <cell r="D1304" t="str">
            <v>2435015</v>
          </cell>
          <cell r="E1304" t="str">
            <v>2470</v>
          </cell>
          <cell r="F1304" t="str">
            <v>24</v>
          </cell>
          <cell r="G1304">
            <v>524.52810735000003</v>
          </cell>
          <cell r="H1304">
            <v>536.46403792000001</v>
          </cell>
          <cell r="I1304">
            <v>530.24108190000004</v>
          </cell>
          <cell r="J1304">
            <v>45.255474450000001</v>
          </cell>
          <cell r="K1304">
            <v>18.881118879999999</v>
          </cell>
          <cell r="L1304">
            <v>7.8512719999999998</v>
          </cell>
          <cell r="M1304">
            <v>10.811463809999999</v>
          </cell>
          <cell r="N1304">
            <v>19.274777579999999</v>
          </cell>
          <cell r="O1304">
            <v>50.307000000000002</v>
          </cell>
          <cell r="P1304">
            <v>10.81977828</v>
          </cell>
          <cell r="Q1304">
            <v>44.4</v>
          </cell>
          <cell r="R1304">
            <v>34.03003519</v>
          </cell>
          <cell r="S1304">
            <v>16.5</v>
          </cell>
          <cell r="T1304">
            <v>9.4833401899999998</v>
          </cell>
          <cell r="U1304">
            <v>8.8375360500000006</v>
          </cell>
          <cell r="V1304">
            <v>8.8309815100000009</v>
          </cell>
          <cell r="W1304">
            <v>41.6</v>
          </cell>
          <cell r="X1304">
            <v>70.900000000000006</v>
          </cell>
          <cell r="Y1304">
            <v>34.1</v>
          </cell>
          <cell r="Z1304">
            <v>36.6</v>
          </cell>
          <cell r="AA1304">
            <v>23.2</v>
          </cell>
          <cell r="AB1304">
            <v>9.5874060100000005</v>
          </cell>
          <cell r="AC1304">
            <v>0</v>
          </cell>
          <cell r="AD1304">
            <v>262.55</v>
          </cell>
          <cell r="AE1304">
            <v>58.185607500000003</v>
          </cell>
          <cell r="AF1304">
            <v>62.03781437</v>
          </cell>
          <cell r="AG1304">
            <v>0.32740676261016111</v>
          </cell>
          <cell r="AH1304">
            <v>7.9</v>
          </cell>
          <cell r="AI1304">
            <v>42840</v>
          </cell>
          <cell r="AJ1304">
            <v>11.5</v>
          </cell>
        </row>
        <row r="1305">
          <cell r="A1305" t="str">
            <v>2435</v>
          </cell>
          <cell r="B1305" t="str">
            <v>243502001</v>
          </cell>
          <cell r="D1305" t="str">
            <v>2435020</v>
          </cell>
          <cell r="E1305" t="str">
            <v>2470</v>
          </cell>
          <cell r="F1305" t="str">
            <v>24</v>
          </cell>
          <cell r="G1305">
            <v>524.52810735000003</v>
          </cell>
          <cell r="H1305">
            <v>536.46403792000001</v>
          </cell>
          <cell r="I1305">
            <v>530.24108190000004</v>
          </cell>
          <cell r="J1305">
            <v>45.255474450000001</v>
          </cell>
          <cell r="K1305">
            <v>18.881118879999999</v>
          </cell>
          <cell r="L1305">
            <v>8.0372200300000003</v>
          </cell>
          <cell r="M1305">
            <v>10.06121753</v>
          </cell>
          <cell r="N1305">
            <v>19.274777579999999</v>
          </cell>
          <cell r="O1305">
            <v>50.307000000000002</v>
          </cell>
          <cell r="P1305">
            <v>10.81977828</v>
          </cell>
          <cell r="Q1305">
            <v>44.4</v>
          </cell>
          <cell r="R1305">
            <v>34.03003519</v>
          </cell>
          <cell r="S1305">
            <v>16.5</v>
          </cell>
          <cell r="T1305">
            <v>10.090257530000001</v>
          </cell>
          <cell r="U1305">
            <v>9.3347679499999998</v>
          </cell>
          <cell r="V1305">
            <v>8.0372200300000003</v>
          </cell>
          <cell r="W1305">
            <v>41.6</v>
          </cell>
          <cell r="X1305">
            <v>70.900000000000006</v>
          </cell>
          <cell r="Y1305">
            <v>34.1</v>
          </cell>
          <cell r="Z1305">
            <v>36.6</v>
          </cell>
          <cell r="AA1305">
            <v>23.2</v>
          </cell>
          <cell r="AB1305">
            <v>9.3955743500000004</v>
          </cell>
          <cell r="AC1305">
            <v>0</v>
          </cell>
          <cell r="AD1305">
            <v>262.55</v>
          </cell>
          <cell r="AE1305">
            <v>58.185607500000003</v>
          </cell>
          <cell r="AF1305">
            <v>61.949199999999998</v>
          </cell>
          <cell r="AG1305">
            <v>0.32031185274564911</v>
          </cell>
          <cell r="AH1305">
            <v>7.9</v>
          </cell>
          <cell r="AI1305">
            <v>42840</v>
          </cell>
          <cell r="AJ1305">
            <v>11.5</v>
          </cell>
        </row>
        <row r="1306">
          <cell r="A1306" t="str">
            <v>2435</v>
          </cell>
          <cell r="B1306" t="str">
            <v>243502701</v>
          </cell>
          <cell r="D1306" t="str">
            <v>2435027</v>
          </cell>
          <cell r="E1306" t="str">
            <v>2470</v>
          </cell>
          <cell r="F1306" t="str">
            <v>24</v>
          </cell>
          <cell r="G1306">
            <v>524.52810735000003</v>
          </cell>
          <cell r="H1306">
            <v>536.46403792000001</v>
          </cell>
          <cell r="I1306">
            <v>530.24108190000004</v>
          </cell>
          <cell r="J1306">
            <v>45.255474450000001</v>
          </cell>
          <cell r="K1306">
            <v>18.881118879999999</v>
          </cell>
          <cell r="L1306">
            <v>8.1446791800000007</v>
          </cell>
          <cell r="M1306">
            <v>10.4233522</v>
          </cell>
          <cell r="N1306">
            <v>19.274777579999999</v>
          </cell>
          <cell r="O1306">
            <v>50.307000000000002</v>
          </cell>
          <cell r="P1306">
            <v>10.81977828</v>
          </cell>
          <cell r="Q1306">
            <v>44.4</v>
          </cell>
          <cell r="R1306">
            <v>34.03003519</v>
          </cell>
          <cell r="S1306">
            <v>16.5</v>
          </cell>
          <cell r="T1306">
            <v>9.6291164899999995</v>
          </cell>
          <cell r="U1306">
            <v>8.6126851700000007</v>
          </cell>
          <cell r="V1306">
            <v>8.5839168200000007</v>
          </cell>
          <cell r="W1306">
            <v>41.6</v>
          </cell>
          <cell r="X1306">
            <v>70.900000000000006</v>
          </cell>
          <cell r="Y1306">
            <v>34.1</v>
          </cell>
          <cell r="Z1306">
            <v>36.6</v>
          </cell>
          <cell r="AA1306">
            <v>23.2</v>
          </cell>
          <cell r="AB1306">
            <v>8.50956416</v>
          </cell>
          <cell r="AC1306">
            <v>0.31332281000000001</v>
          </cell>
          <cell r="AD1306">
            <v>262.55</v>
          </cell>
          <cell r="AE1306">
            <v>58.185607500000003</v>
          </cell>
          <cell r="AF1306">
            <v>61.949199999999998</v>
          </cell>
          <cell r="AG1306">
            <v>0.30758084190089219</v>
          </cell>
          <cell r="AH1306">
            <v>7.9</v>
          </cell>
          <cell r="AI1306">
            <v>42840</v>
          </cell>
          <cell r="AJ1306">
            <v>11.5</v>
          </cell>
        </row>
        <row r="1307">
          <cell r="A1307" t="str">
            <v>2435</v>
          </cell>
          <cell r="B1307" t="str">
            <v>243502702</v>
          </cell>
          <cell r="D1307" t="str">
            <v>2435027</v>
          </cell>
          <cell r="E1307" t="str">
            <v>2470</v>
          </cell>
          <cell r="F1307" t="str">
            <v>24</v>
          </cell>
          <cell r="G1307">
            <v>524.52810735000003</v>
          </cell>
          <cell r="H1307">
            <v>536.46403792000001</v>
          </cell>
          <cell r="I1307">
            <v>530.24108190000004</v>
          </cell>
          <cell r="J1307">
            <v>45.255474450000001</v>
          </cell>
          <cell r="K1307">
            <v>18.881118879999999</v>
          </cell>
          <cell r="L1307">
            <v>7.1308988299999996</v>
          </cell>
          <cell r="M1307">
            <v>10.126631100000001</v>
          </cell>
          <cell r="N1307">
            <v>19.274777579999999</v>
          </cell>
          <cell r="O1307">
            <v>50.307000000000002</v>
          </cell>
          <cell r="P1307">
            <v>10.81977828</v>
          </cell>
          <cell r="Q1307">
            <v>44.4</v>
          </cell>
          <cell r="R1307">
            <v>34.03003519</v>
          </cell>
          <cell r="S1307">
            <v>16.5</v>
          </cell>
          <cell r="T1307">
            <v>9.8389490300000002</v>
          </cell>
          <cell r="U1307">
            <v>8.74033674</v>
          </cell>
          <cell r="V1307">
            <v>8.74033674</v>
          </cell>
          <cell r="W1307">
            <v>41.6</v>
          </cell>
          <cell r="X1307">
            <v>70.900000000000006</v>
          </cell>
          <cell r="Y1307">
            <v>34.1</v>
          </cell>
          <cell r="Z1307">
            <v>36.6</v>
          </cell>
          <cell r="AA1307">
            <v>23.2</v>
          </cell>
          <cell r="AB1307">
            <v>7.1815919399999997</v>
          </cell>
          <cell r="AC1307">
            <v>1</v>
          </cell>
          <cell r="AD1307">
            <v>262.55</v>
          </cell>
          <cell r="AE1307">
            <v>58.185607500000003</v>
          </cell>
          <cell r="AF1307">
            <v>61.949199999999998</v>
          </cell>
          <cell r="AG1307">
            <v>0.29774760718133991</v>
          </cell>
          <cell r="AH1307">
            <v>7.9</v>
          </cell>
          <cell r="AI1307">
            <v>42840</v>
          </cell>
          <cell r="AJ1307">
            <v>11.5</v>
          </cell>
        </row>
        <row r="1308">
          <cell r="A1308" t="str">
            <v>2435</v>
          </cell>
          <cell r="B1308" t="str">
            <v>243503501</v>
          </cell>
          <cell r="D1308" t="str">
            <v>2435035</v>
          </cell>
          <cell r="E1308" t="str">
            <v>2470</v>
          </cell>
          <cell r="F1308" t="str">
            <v>24</v>
          </cell>
          <cell r="G1308">
            <v>524.52810735000003</v>
          </cell>
          <cell r="H1308">
            <v>536.46403792000001</v>
          </cell>
          <cell r="I1308">
            <v>530.24108190000004</v>
          </cell>
          <cell r="J1308">
            <v>45.255474450000001</v>
          </cell>
          <cell r="K1308">
            <v>18.881118879999999</v>
          </cell>
          <cell r="L1308">
            <v>8.3783907899999992</v>
          </cell>
          <cell r="M1308">
            <v>9.7790008499999992</v>
          </cell>
          <cell r="N1308">
            <v>19.274777579999999</v>
          </cell>
          <cell r="O1308">
            <v>50.307000000000002</v>
          </cell>
          <cell r="P1308">
            <v>10.81977828</v>
          </cell>
          <cell r="Q1308">
            <v>44.4</v>
          </cell>
          <cell r="R1308">
            <v>34.03003519</v>
          </cell>
          <cell r="S1308">
            <v>16.5</v>
          </cell>
          <cell r="T1308">
            <v>9.9428524899999999</v>
          </cell>
          <cell r="U1308">
            <v>9.1032004999999998</v>
          </cell>
          <cell r="V1308">
            <v>8.4102759099999993</v>
          </cell>
          <cell r="W1308">
            <v>41.6</v>
          </cell>
          <cell r="X1308">
            <v>70.900000000000006</v>
          </cell>
          <cell r="Y1308">
            <v>34.1</v>
          </cell>
          <cell r="Z1308">
            <v>36.6</v>
          </cell>
          <cell r="AA1308">
            <v>23.2</v>
          </cell>
          <cell r="AB1308">
            <v>8.9122038400000001</v>
          </cell>
          <cell r="AC1308">
            <v>0.17209940000000001</v>
          </cell>
          <cell r="AD1308">
            <v>262.55</v>
          </cell>
          <cell r="AE1308">
            <v>58.185607500000003</v>
          </cell>
          <cell r="AF1308">
            <v>61.949199999999998</v>
          </cell>
          <cell r="AG1308">
            <v>0.30888879966042432</v>
          </cell>
          <cell r="AH1308">
            <v>7.9</v>
          </cell>
          <cell r="AI1308">
            <v>42840</v>
          </cell>
          <cell r="AJ1308">
            <v>11.5</v>
          </cell>
        </row>
        <row r="1309">
          <cell r="A1309" t="str">
            <v>2435</v>
          </cell>
          <cell r="B1309" t="str">
            <v>243504001</v>
          </cell>
          <cell r="C1309" t="str">
            <v>444</v>
          </cell>
          <cell r="D1309" t="str">
            <v>2435040</v>
          </cell>
          <cell r="E1309" t="str">
            <v>2470</v>
          </cell>
          <cell r="F1309" t="str">
            <v>24</v>
          </cell>
          <cell r="G1309">
            <v>524.52810735000003</v>
          </cell>
          <cell r="H1309">
            <v>536.46403792000001</v>
          </cell>
          <cell r="I1309">
            <v>530.24108190000004</v>
          </cell>
          <cell r="J1309">
            <v>45.255474450000001</v>
          </cell>
          <cell r="K1309">
            <v>18.881118879999999</v>
          </cell>
          <cell r="L1309">
            <v>9.2599873099999996</v>
          </cell>
          <cell r="M1309">
            <v>9.8448515800000003</v>
          </cell>
          <cell r="N1309">
            <v>19.274777579999999</v>
          </cell>
          <cell r="O1309">
            <v>50.307000000000002</v>
          </cell>
          <cell r="P1309">
            <v>10.843006409999999</v>
          </cell>
          <cell r="Q1309">
            <v>44.4</v>
          </cell>
          <cell r="R1309">
            <v>34.03003519</v>
          </cell>
          <cell r="S1309">
            <v>16.5</v>
          </cell>
          <cell r="T1309">
            <v>9.8695170300000008</v>
          </cell>
          <cell r="U1309">
            <v>8.2725706100000007</v>
          </cell>
          <cell r="V1309">
            <v>8.0179667000000006</v>
          </cell>
          <cell r="W1309">
            <v>41.6</v>
          </cell>
          <cell r="X1309">
            <v>70.900000000000006</v>
          </cell>
          <cell r="Y1309">
            <v>34.1</v>
          </cell>
          <cell r="Z1309">
            <v>36.6</v>
          </cell>
          <cell r="AA1309">
            <v>23.2</v>
          </cell>
          <cell r="AB1309">
            <v>9.1192114400000008</v>
          </cell>
          <cell r="AC1309">
            <v>7.0400100000000011E-3</v>
          </cell>
          <cell r="AD1309">
            <v>262.55</v>
          </cell>
          <cell r="AE1309">
            <v>58.185607500000003</v>
          </cell>
          <cell r="AF1309">
            <v>61.949199999999998</v>
          </cell>
          <cell r="AG1309">
            <v>0.31001564682183452</v>
          </cell>
          <cell r="AH1309">
            <v>7.9</v>
          </cell>
          <cell r="AI1309">
            <v>42840</v>
          </cell>
          <cell r="AJ1309">
            <v>11.5</v>
          </cell>
        </row>
        <row r="1310">
          <cell r="A1310" t="str">
            <v>2435</v>
          </cell>
          <cell r="B1310" t="str">
            <v>243504501</v>
          </cell>
          <cell r="D1310" t="str">
            <v>2435045</v>
          </cell>
          <cell r="E1310" t="str">
            <v>2470</v>
          </cell>
          <cell r="F1310" t="str">
            <v>24</v>
          </cell>
          <cell r="G1310">
            <v>524.52810735000003</v>
          </cell>
          <cell r="H1310">
            <v>536.46403792000001</v>
          </cell>
          <cell r="I1310">
            <v>530.24108190000004</v>
          </cell>
          <cell r="J1310">
            <v>45.255474450000001</v>
          </cell>
          <cell r="K1310">
            <v>18.881118879999999</v>
          </cell>
          <cell r="L1310">
            <v>8.3806859500000002</v>
          </cell>
          <cell r="M1310">
            <v>10.6990108</v>
          </cell>
          <cell r="N1310">
            <v>19.274777579999999</v>
          </cell>
          <cell r="O1310">
            <v>50.307000000000002</v>
          </cell>
          <cell r="P1310">
            <v>11.174553420000001</v>
          </cell>
          <cell r="Q1310">
            <v>44.4</v>
          </cell>
          <cell r="R1310">
            <v>34.03003519</v>
          </cell>
          <cell r="S1310">
            <v>16.5</v>
          </cell>
          <cell r="T1310">
            <v>10.096213130000001</v>
          </cell>
          <cell r="U1310">
            <v>9.6785298599999994</v>
          </cell>
          <cell r="V1310">
            <v>8.3806859500000002</v>
          </cell>
          <cell r="W1310">
            <v>41.6</v>
          </cell>
          <cell r="X1310">
            <v>70.900000000000006</v>
          </cell>
          <cell r="Y1310">
            <v>34.1</v>
          </cell>
          <cell r="Z1310">
            <v>36.6</v>
          </cell>
          <cell r="AA1310">
            <v>23.2</v>
          </cell>
          <cell r="AB1310">
            <v>9.9673539699999996</v>
          </cell>
          <cell r="AC1310">
            <v>0</v>
          </cell>
          <cell r="AD1310">
            <v>262.55</v>
          </cell>
          <cell r="AE1310">
            <v>58.185607500000003</v>
          </cell>
          <cell r="AF1310">
            <v>61.949199999999998</v>
          </cell>
          <cell r="AG1310">
            <v>0.27380813786442887</v>
          </cell>
          <cell r="AH1310">
            <v>7.9</v>
          </cell>
          <cell r="AI1310">
            <v>42840</v>
          </cell>
          <cell r="AJ1310">
            <v>11.5</v>
          </cell>
        </row>
        <row r="1311">
          <cell r="A1311" t="str">
            <v>2435</v>
          </cell>
          <cell r="B1311" t="str">
            <v>243505001</v>
          </cell>
          <cell r="D1311" t="str">
            <v>2435050</v>
          </cell>
          <cell r="E1311" t="str">
            <v>2470</v>
          </cell>
          <cell r="F1311" t="str">
            <v>24</v>
          </cell>
          <cell r="G1311">
            <v>524.52810735000003</v>
          </cell>
          <cell r="H1311">
            <v>536.46403792000001</v>
          </cell>
          <cell r="I1311">
            <v>530.24108190000004</v>
          </cell>
          <cell r="J1311">
            <v>45.255474450000001</v>
          </cell>
          <cell r="K1311">
            <v>18.881118879999999</v>
          </cell>
          <cell r="L1311">
            <v>8.3368696399999997</v>
          </cell>
          <cell r="M1311">
            <v>10.81977828</v>
          </cell>
          <cell r="N1311">
            <v>19.274777579999999</v>
          </cell>
          <cell r="O1311">
            <v>50.307000000000002</v>
          </cell>
          <cell r="P1311">
            <v>11.17938094</v>
          </cell>
          <cell r="Q1311">
            <v>44.4</v>
          </cell>
          <cell r="R1311">
            <v>34.03003519</v>
          </cell>
          <cell r="S1311">
            <v>16.5</v>
          </cell>
          <cell r="T1311">
            <v>8.9746180399999993</v>
          </cell>
          <cell r="U1311">
            <v>8.9515696400000007</v>
          </cell>
          <cell r="V1311">
            <v>8.8978190099999992</v>
          </cell>
          <cell r="W1311">
            <v>41.6</v>
          </cell>
          <cell r="X1311">
            <v>70.900000000000006</v>
          </cell>
          <cell r="Y1311">
            <v>34.1</v>
          </cell>
          <cell r="Z1311">
            <v>36.6</v>
          </cell>
          <cell r="AA1311">
            <v>23.2</v>
          </cell>
          <cell r="AB1311">
            <v>9.6046097100000001</v>
          </cell>
          <cell r="AC1311">
            <v>0.63587822000000005</v>
          </cell>
          <cell r="AD1311">
            <v>262.55</v>
          </cell>
          <cell r="AE1311">
            <v>58.185607500000003</v>
          </cell>
          <cell r="AF1311">
            <v>61.949199999999998</v>
          </cell>
          <cell r="AG1311">
            <v>0.29187520755604363</v>
          </cell>
          <cell r="AH1311">
            <v>7.9</v>
          </cell>
          <cell r="AI1311">
            <v>42840</v>
          </cell>
          <cell r="AJ1311">
            <v>11.5</v>
          </cell>
        </row>
        <row r="1312">
          <cell r="A1312" t="str">
            <v>2435</v>
          </cell>
          <cell r="B1312" t="str">
            <v>243505501</v>
          </cell>
          <cell r="D1312" t="str">
            <v>2435055</v>
          </cell>
          <cell r="E1312" t="str">
            <v>2470</v>
          </cell>
          <cell r="F1312" t="str">
            <v>24</v>
          </cell>
          <cell r="G1312">
            <v>524.52810735000003</v>
          </cell>
          <cell r="H1312">
            <v>536.46403792000001</v>
          </cell>
          <cell r="I1312">
            <v>530.24108190000004</v>
          </cell>
          <cell r="J1312">
            <v>45.255474450000001</v>
          </cell>
          <cell r="K1312">
            <v>18.881118879999999</v>
          </cell>
          <cell r="L1312">
            <v>9.9709125299999997</v>
          </cell>
          <cell r="M1312">
            <v>10.81977828</v>
          </cell>
          <cell r="N1312">
            <v>19.274777579999999</v>
          </cell>
          <cell r="O1312">
            <v>50.307000000000002</v>
          </cell>
          <cell r="P1312">
            <v>11.24911616</v>
          </cell>
          <cell r="Q1312">
            <v>44.4</v>
          </cell>
          <cell r="R1312">
            <v>34.03003519</v>
          </cell>
          <cell r="S1312">
            <v>16.5</v>
          </cell>
          <cell r="T1312">
            <v>10.16087793</v>
          </cell>
          <cell r="U1312">
            <v>10.17313294</v>
          </cell>
          <cell r="V1312">
            <v>9.9709125299999997</v>
          </cell>
          <cell r="W1312">
            <v>41.6</v>
          </cell>
          <cell r="X1312">
            <v>70.900000000000006</v>
          </cell>
          <cell r="Y1312">
            <v>34.1</v>
          </cell>
          <cell r="Z1312">
            <v>36.6</v>
          </cell>
          <cell r="AA1312">
            <v>23.2</v>
          </cell>
          <cell r="AB1312">
            <v>10.72176846</v>
          </cell>
          <cell r="AC1312">
            <v>0</v>
          </cell>
          <cell r="AD1312">
            <v>262.55</v>
          </cell>
          <cell r="AE1312">
            <v>58.185607500000003</v>
          </cell>
          <cell r="AF1312">
            <v>61.949199999999998</v>
          </cell>
          <cell r="AG1312">
            <v>0.28833866071425146</v>
          </cell>
          <cell r="AH1312">
            <v>7.9</v>
          </cell>
          <cell r="AI1312">
            <v>42840</v>
          </cell>
          <cell r="AJ1312">
            <v>11.5</v>
          </cell>
        </row>
        <row r="1313">
          <cell r="A1313" t="str">
            <v>2435</v>
          </cell>
          <cell r="B1313" t="str">
            <v>243590201</v>
          </cell>
          <cell r="D1313" t="str">
            <v>2435902</v>
          </cell>
          <cell r="E1313" t="str">
            <v>2470</v>
          </cell>
          <cell r="F1313" t="str">
            <v>24</v>
          </cell>
          <cell r="G1313">
            <v>524.52810735000003</v>
          </cell>
          <cell r="H1313">
            <v>536.46403792000001</v>
          </cell>
          <cell r="I1313">
            <v>530.24108190000004</v>
          </cell>
          <cell r="J1313">
            <v>45.255474450000001</v>
          </cell>
          <cell r="K1313">
            <v>18.881118879999999</v>
          </cell>
          <cell r="L1313">
            <v>10.486624539999999</v>
          </cell>
          <cell r="M1313">
            <v>10.90939959</v>
          </cell>
          <cell r="N1313">
            <v>19.274777579999999</v>
          </cell>
          <cell r="O1313">
            <v>50.307000000000002</v>
          </cell>
          <cell r="P1313">
            <v>11.225243389999999</v>
          </cell>
          <cell r="Q1313">
            <v>44.4</v>
          </cell>
          <cell r="R1313">
            <v>34.03003519</v>
          </cell>
          <cell r="S1313">
            <v>16.5</v>
          </cell>
          <cell r="T1313">
            <v>10.617245860000001</v>
          </cell>
          <cell r="U1313">
            <v>10.467550579999999</v>
          </cell>
          <cell r="V1313">
            <v>10.467550579999999</v>
          </cell>
          <cell r="W1313">
            <v>41.6</v>
          </cell>
          <cell r="X1313">
            <v>70.900000000000006</v>
          </cell>
          <cell r="Y1313">
            <v>34.1</v>
          </cell>
          <cell r="Z1313">
            <v>36.6</v>
          </cell>
          <cell r="AA1313">
            <v>23.2</v>
          </cell>
          <cell r="AB1313">
            <v>10.741816740000001</v>
          </cell>
          <cell r="AC1313">
            <v>0</v>
          </cell>
          <cell r="AD1313">
            <v>262.55</v>
          </cell>
          <cell r="AE1313">
            <v>58.185607500000003</v>
          </cell>
          <cell r="AF1313">
            <v>62.190416130000003</v>
          </cell>
          <cell r="AG1313">
            <v>0.30026814814739361</v>
          </cell>
          <cell r="AH1313">
            <v>7.9</v>
          </cell>
          <cell r="AI1313">
            <v>42840</v>
          </cell>
          <cell r="AJ1313">
            <v>11.5</v>
          </cell>
        </row>
        <row r="1314">
          <cell r="A1314" t="str">
            <v>2435</v>
          </cell>
          <cell r="B1314" t="str">
            <v>243590401</v>
          </cell>
          <cell r="D1314" t="str">
            <v>2435904</v>
          </cell>
          <cell r="E1314" t="str">
            <v>2470</v>
          </cell>
          <cell r="F1314" t="str">
            <v>24</v>
          </cell>
          <cell r="G1314">
            <v>524.52810735000003</v>
          </cell>
          <cell r="H1314">
            <v>536.46403792000001</v>
          </cell>
          <cell r="I1314">
            <v>530.24108190000004</v>
          </cell>
          <cell r="J1314">
            <v>45.255474450000001</v>
          </cell>
          <cell r="K1314">
            <v>18.881118879999999</v>
          </cell>
          <cell r="L1314">
            <v>10.808737560000001</v>
          </cell>
          <cell r="M1314">
            <v>11.058732190000001</v>
          </cell>
          <cell r="N1314">
            <v>19.274777579999999</v>
          </cell>
          <cell r="O1314">
            <v>50.307000000000002</v>
          </cell>
          <cell r="P1314">
            <v>11.630708500000001</v>
          </cell>
          <cell r="Q1314">
            <v>44.4</v>
          </cell>
          <cell r="R1314">
            <v>34.03003519</v>
          </cell>
          <cell r="S1314">
            <v>16.5</v>
          </cell>
          <cell r="T1314">
            <v>11.03026609</v>
          </cell>
          <cell r="U1314">
            <v>10.93203497</v>
          </cell>
          <cell r="V1314">
            <v>10.83730381</v>
          </cell>
          <cell r="W1314">
            <v>41.6</v>
          </cell>
          <cell r="X1314">
            <v>70.900000000000006</v>
          </cell>
          <cell r="Y1314">
            <v>34.1</v>
          </cell>
          <cell r="Z1314">
            <v>36.6</v>
          </cell>
          <cell r="AA1314">
            <v>23.2</v>
          </cell>
          <cell r="AB1314">
            <v>11.07947746</v>
          </cell>
          <cell r="AC1314">
            <v>0</v>
          </cell>
          <cell r="AD1314">
            <v>262.55</v>
          </cell>
          <cell r="AE1314">
            <v>58.185607500000003</v>
          </cell>
          <cell r="AF1314">
            <v>61.949199999999998</v>
          </cell>
          <cell r="AG1314">
            <v>0.30345416103836248</v>
          </cell>
          <cell r="AH1314">
            <v>7.9</v>
          </cell>
          <cell r="AI1314">
            <v>42840</v>
          </cell>
          <cell r="AJ1314">
            <v>11.5</v>
          </cell>
        </row>
        <row r="1315">
          <cell r="A1315" t="str">
            <v>2435</v>
          </cell>
          <cell r="B1315" t="str">
            <v>243590601</v>
          </cell>
          <cell r="D1315" t="str">
            <v>2435906</v>
          </cell>
          <cell r="E1315" t="str">
            <v>2470</v>
          </cell>
          <cell r="F1315" t="str">
            <v>24</v>
          </cell>
          <cell r="G1315">
            <v>524.52810735000003</v>
          </cell>
          <cell r="H1315">
            <v>536.46403792000001</v>
          </cell>
          <cell r="I1315">
            <v>530.24108190000004</v>
          </cell>
          <cell r="J1315">
            <v>45.255474450000001</v>
          </cell>
          <cell r="K1315">
            <v>18.881118879999999</v>
          </cell>
          <cell r="L1315">
            <v>10.81977828</v>
          </cell>
          <cell r="M1315">
            <v>10.81977828</v>
          </cell>
          <cell r="N1315">
            <v>19.274777579999999</v>
          </cell>
          <cell r="O1315">
            <v>50.307000000000002</v>
          </cell>
          <cell r="P1315">
            <v>11.91839057</v>
          </cell>
          <cell r="Q1315">
            <v>44.4</v>
          </cell>
          <cell r="R1315">
            <v>34.03003519</v>
          </cell>
          <cell r="S1315">
            <v>16.5</v>
          </cell>
          <cell r="T1315">
            <v>11.630708500000001</v>
          </cell>
          <cell r="U1315">
            <v>10.81977828</v>
          </cell>
          <cell r="V1315">
            <v>11.225243389999999</v>
          </cell>
          <cell r="W1315">
            <v>41.6</v>
          </cell>
          <cell r="X1315">
            <v>70.900000000000006</v>
          </cell>
          <cell r="Y1315">
            <v>34.1</v>
          </cell>
          <cell r="Z1315">
            <v>36.6</v>
          </cell>
          <cell r="AA1315">
            <v>23.2</v>
          </cell>
          <cell r="AB1315">
            <v>11.59680695</v>
          </cell>
          <cell r="AC1315">
            <v>0</v>
          </cell>
          <cell r="AD1315">
            <v>262.55</v>
          </cell>
          <cell r="AE1315">
            <v>58.185607500000003</v>
          </cell>
          <cell r="AF1315">
            <v>61.949199999999998</v>
          </cell>
          <cell r="AG1315">
            <v>0.26995009704766704</v>
          </cell>
          <cell r="AH1315">
            <v>7.9</v>
          </cell>
          <cell r="AI1315">
            <v>42840</v>
          </cell>
          <cell r="AJ1315">
            <v>11.5</v>
          </cell>
        </row>
        <row r="1316">
          <cell r="A1316" t="str">
            <v>2435</v>
          </cell>
          <cell r="B1316" t="str">
            <v>243590801</v>
          </cell>
          <cell r="D1316" t="str">
            <v>2435908</v>
          </cell>
          <cell r="E1316" t="str">
            <v>2470</v>
          </cell>
          <cell r="F1316" t="str">
            <v>24</v>
          </cell>
          <cell r="G1316">
            <v>524.52810735000003</v>
          </cell>
          <cell r="H1316">
            <v>536.46403792000001</v>
          </cell>
          <cell r="I1316">
            <v>530.24108190000004</v>
          </cell>
          <cell r="J1316">
            <v>45.255474450000001</v>
          </cell>
          <cell r="K1316">
            <v>18.881118879999999</v>
          </cell>
          <cell r="L1316">
            <v>0</v>
          </cell>
          <cell r="M1316">
            <v>0</v>
          </cell>
          <cell r="N1316">
            <v>19.274777579999999</v>
          </cell>
          <cell r="O1316">
            <v>50.307000000000002</v>
          </cell>
          <cell r="P1316">
            <v>0</v>
          </cell>
          <cell r="Q1316">
            <v>44.4</v>
          </cell>
          <cell r="R1316">
            <v>34.03003519</v>
          </cell>
          <cell r="S1316">
            <v>16.5</v>
          </cell>
          <cell r="T1316">
            <v>0</v>
          </cell>
          <cell r="U1316">
            <v>0</v>
          </cell>
          <cell r="V1316">
            <v>0</v>
          </cell>
          <cell r="W1316">
            <v>41.6</v>
          </cell>
          <cell r="X1316">
            <v>70.900000000000006</v>
          </cell>
          <cell r="Y1316">
            <v>34.1</v>
          </cell>
          <cell r="Z1316">
            <v>36.6</v>
          </cell>
          <cell r="AA1316">
            <v>23.2</v>
          </cell>
          <cell r="AB1316">
            <v>0</v>
          </cell>
          <cell r="AC1316">
            <v>0</v>
          </cell>
          <cell r="AD1316">
            <v>262.55</v>
          </cell>
          <cell r="AE1316">
            <v>58.185607500000003</v>
          </cell>
          <cell r="AF1316">
            <v>64.00395958</v>
          </cell>
          <cell r="AG1316">
            <v>0</v>
          </cell>
          <cell r="AH1316">
            <v>7.9</v>
          </cell>
          <cell r="AI1316">
            <v>42840</v>
          </cell>
          <cell r="AJ1316">
            <v>11.5</v>
          </cell>
        </row>
        <row r="1317">
          <cell r="A1317" t="str">
            <v>2436</v>
          </cell>
          <cell r="B1317" t="str">
            <v>243603301</v>
          </cell>
          <cell r="C1317" t="str">
            <v>444</v>
          </cell>
          <cell r="D1317" t="str">
            <v>2436033</v>
          </cell>
          <cell r="E1317" t="str">
            <v>2470</v>
          </cell>
          <cell r="F1317" t="str">
            <v>24</v>
          </cell>
          <cell r="G1317">
            <v>524.52810735000003</v>
          </cell>
          <cell r="H1317">
            <v>536.46403792000001</v>
          </cell>
          <cell r="I1317">
            <v>530.24108190000004</v>
          </cell>
          <cell r="J1317">
            <v>45.255474450000001</v>
          </cell>
          <cell r="K1317">
            <v>18.881118879999999</v>
          </cell>
          <cell r="L1317">
            <v>7.8135915499999999</v>
          </cell>
          <cell r="M1317">
            <v>7.8135915499999999</v>
          </cell>
          <cell r="N1317">
            <v>19.274777579999999</v>
          </cell>
          <cell r="O1317">
            <v>50.307000000000002</v>
          </cell>
          <cell r="P1317">
            <v>10.81977828</v>
          </cell>
          <cell r="Q1317">
            <v>44.4</v>
          </cell>
          <cell r="R1317">
            <v>34.03003519</v>
          </cell>
          <cell r="S1317">
            <v>16.5</v>
          </cell>
          <cell r="T1317">
            <v>7.8135915499999999</v>
          </cell>
          <cell r="U1317">
            <v>7.1308988299999996</v>
          </cell>
          <cell r="V1317">
            <v>7.1308988299999996</v>
          </cell>
          <cell r="W1317">
            <v>41.6</v>
          </cell>
          <cell r="X1317">
            <v>70.900000000000006</v>
          </cell>
          <cell r="Y1317">
            <v>34.1</v>
          </cell>
          <cell r="Z1317">
            <v>36.6</v>
          </cell>
          <cell r="AA1317">
            <v>23.2</v>
          </cell>
          <cell r="AB1317">
            <v>7.8135915499999999</v>
          </cell>
          <cell r="AC1317">
            <v>1</v>
          </cell>
          <cell r="AD1317">
            <v>262.55</v>
          </cell>
          <cell r="AE1317">
            <v>58.185607500000003</v>
          </cell>
          <cell r="AF1317">
            <v>61.982133569999995</v>
          </cell>
          <cell r="AG1317">
            <v>0.3219695443054077</v>
          </cell>
          <cell r="AH1317">
            <v>7.9</v>
          </cell>
          <cell r="AI1317">
            <v>42840</v>
          </cell>
          <cell r="AJ1317">
            <v>11.5</v>
          </cell>
        </row>
        <row r="1318">
          <cell r="A1318" t="str">
            <v>2436</v>
          </cell>
          <cell r="B1318" t="str">
            <v>243603302</v>
          </cell>
          <cell r="C1318" t="str">
            <v>444</v>
          </cell>
          <cell r="D1318" t="str">
            <v>2436033</v>
          </cell>
          <cell r="E1318" t="str">
            <v>2470</v>
          </cell>
          <cell r="F1318" t="str">
            <v>24</v>
          </cell>
          <cell r="G1318">
            <v>524.52810735000003</v>
          </cell>
          <cell r="H1318">
            <v>536.46403792000001</v>
          </cell>
          <cell r="I1318">
            <v>530.24108190000004</v>
          </cell>
          <cell r="J1318">
            <v>45.255474450000001</v>
          </cell>
          <cell r="K1318">
            <v>18.881118879999999</v>
          </cell>
          <cell r="L1318">
            <v>7.4389715899999995</v>
          </cell>
          <cell r="M1318">
            <v>8.90761234</v>
          </cell>
          <cell r="N1318">
            <v>19.274777579999999</v>
          </cell>
          <cell r="O1318">
            <v>50.307000000000002</v>
          </cell>
          <cell r="P1318">
            <v>10.81977828</v>
          </cell>
          <cell r="Q1318">
            <v>44.4</v>
          </cell>
          <cell r="R1318">
            <v>34.03003519</v>
          </cell>
          <cell r="S1318">
            <v>16.5</v>
          </cell>
          <cell r="T1318">
            <v>9.4450171600000008</v>
          </cell>
          <cell r="U1318">
            <v>7.7248884399999991</v>
          </cell>
          <cell r="V1318">
            <v>7.5283317699999994</v>
          </cell>
          <cell r="W1318">
            <v>41.6</v>
          </cell>
          <cell r="X1318">
            <v>70.900000000000006</v>
          </cell>
          <cell r="Y1318">
            <v>34.1</v>
          </cell>
          <cell r="Z1318">
            <v>36.6</v>
          </cell>
          <cell r="AA1318">
            <v>23.2</v>
          </cell>
          <cell r="AB1318">
            <v>7.74716497</v>
          </cell>
          <cell r="AC1318">
            <v>0.97703506000000007</v>
          </cell>
          <cell r="AD1318">
            <v>262.55</v>
          </cell>
          <cell r="AE1318">
            <v>58.185607500000003</v>
          </cell>
          <cell r="AF1318">
            <v>61.949199999999998</v>
          </cell>
          <cell r="AG1318">
            <v>0.29035806181810214</v>
          </cell>
          <cell r="AH1318">
            <v>7.9</v>
          </cell>
          <cell r="AI1318">
            <v>42840</v>
          </cell>
          <cell r="AJ1318">
            <v>11.5</v>
          </cell>
        </row>
        <row r="1319">
          <cell r="A1319" t="str">
            <v>2436</v>
          </cell>
          <cell r="B1319" t="str">
            <v>243603303</v>
          </cell>
          <cell r="C1319" t="str">
            <v>444</v>
          </cell>
          <cell r="D1319" t="str">
            <v>2436033</v>
          </cell>
          <cell r="E1319" t="str">
            <v>2470</v>
          </cell>
          <cell r="F1319" t="str">
            <v>24</v>
          </cell>
          <cell r="G1319">
            <v>524.52810735000003</v>
          </cell>
          <cell r="H1319">
            <v>536.46403792000001</v>
          </cell>
          <cell r="I1319">
            <v>530.24108190000004</v>
          </cell>
          <cell r="J1319">
            <v>45.255474450000001</v>
          </cell>
          <cell r="K1319">
            <v>18.881118879999999</v>
          </cell>
          <cell r="L1319">
            <v>7.72444665</v>
          </cell>
          <cell r="M1319">
            <v>9.4004647400000003</v>
          </cell>
          <cell r="N1319">
            <v>19.274777579999999</v>
          </cell>
          <cell r="O1319">
            <v>50.307000000000002</v>
          </cell>
          <cell r="P1319">
            <v>10.801777230000001</v>
          </cell>
          <cell r="Q1319">
            <v>44.4</v>
          </cell>
          <cell r="R1319">
            <v>34.03003519</v>
          </cell>
          <cell r="S1319">
            <v>16.5</v>
          </cell>
          <cell r="T1319">
            <v>9.5710870200000002</v>
          </cell>
          <cell r="U1319">
            <v>7.7782114699999996</v>
          </cell>
          <cell r="V1319">
            <v>7.9211727199999995</v>
          </cell>
          <cell r="W1319">
            <v>41.6</v>
          </cell>
          <cell r="X1319">
            <v>70.900000000000006</v>
          </cell>
          <cell r="Y1319">
            <v>34.1</v>
          </cell>
          <cell r="Z1319">
            <v>36.6</v>
          </cell>
          <cell r="AA1319">
            <v>23.2</v>
          </cell>
          <cell r="AB1319">
            <v>7.7659930799999994</v>
          </cell>
          <cell r="AC1319">
            <v>0.94130239000000004</v>
          </cell>
          <cell r="AD1319">
            <v>262.55</v>
          </cell>
          <cell r="AE1319">
            <v>58.185607500000003</v>
          </cell>
          <cell r="AF1319">
            <v>61.949199999999998</v>
          </cell>
          <cell r="AG1319">
            <v>0.30511309605603926</v>
          </cell>
          <cell r="AH1319">
            <v>7.9</v>
          </cell>
          <cell r="AI1319">
            <v>42840</v>
          </cell>
          <cell r="AJ1319">
            <v>11.5</v>
          </cell>
        </row>
        <row r="1320">
          <cell r="A1320" t="str">
            <v>2436</v>
          </cell>
          <cell r="B1320" t="str">
            <v>243603304</v>
          </cell>
          <cell r="C1320" t="str">
            <v>444</v>
          </cell>
          <cell r="D1320" t="str">
            <v>2436033</v>
          </cell>
          <cell r="E1320" t="str">
            <v>2470</v>
          </cell>
          <cell r="F1320" t="str">
            <v>24</v>
          </cell>
          <cell r="G1320">
            <v>524.52810735000003</v>
          </cell>
          <cell r="H1320">
            <v>536.46403792000001</v>
          </cell>
          <cell r="I1320">
            <v>530.24108190000004</v>
          </cell>
          <cell r="J1320">
            <v>45.255474450000001</v>
          </cell>
          <cell r="K1320">
            <v>18.881118879999999</v>
          </cell>
          <cell r="L1320">
            <v>10.126631100000001</v>
          </cell>
          <cell r="M1320">
            <v>10.81977828</v>
          </cell>
          <cell r="N1320">
            <v>19.274777579999999</v>
          </cell>
          <cell r="O1320">
            <v>50.307000000000002</v>
          </cell>
          <cell r="P1320">
            <v>11.225243389999999</v>
          </cell>
          <cell r="Q1320">
            <v>44.4</v>
          </cell>
          <cell r="R1320">
            <v>34.03003519</v>
          </cell>
          <cell r="S1320">
            <v>16.5</v>
          </cell>
          <cell r="T1320">
            <v>10.81977828</v>
          </cell>
          <cell r="U1320">
            <v>10.81977828</v>
          </cell>
          <cell r="V1320">
            <v>10.126631100000001</v>
          </cell>
          <cell r="W1320">
            <v>41.6</v>
          </cell>
          <cell r="X1320">
            <v>70.900000000000006</v>
          </cell>
          <cell r="Y1320">
            <v>34.1</v>
          </cell>
          <cell r="Z1320">
            <v>36.6</v>
          </cell>
          <cell r="AA1320">
            <v>23.2</v>
          </cell>
          <cell r="AB1320">
            <v>10.741816740000001</v>
          </cell>
          <cell r="AC1320">
            <v>0</v>
          </cell>
          <cell r="AD1320">
            <v>262.55</v>
          </cell>
          <cell r="AE1320">
            <v>58.185607500000003</v>
          </cell>
          <cell r="AF1320">
            <v>61.949199999999998</v>
          </cell>
          <cell r="AG1320">
            <v>0.24162564545851403</v>
          </cell>
          <cell r="AH1320">
            <v>7.9</v>
          </cell>
          <cell r="AI1320">
            <v>42840</v>
          </cell>
          <cell r="AJ1320">
            <v>11.5</v>
          </cell>
        </row>
        <row r="1321">
          <cell r="A1321" t="str">
            <v>2436</v>
          </cell>
          <cell r="B1321" t="str">
            <v>243603305</v>
          </cell>
          <cell r="C1321" t="str">
            <v>444</v>
          </cell>
          <cell r="D1321" t="str">
            <v>2436033</v>
          </cell>
          <cell r="E1321" t="str">
            <v>2470</v>
          </cell>
          <cell r="F1321" t="str">
            <v>24</v>
          </cell>
          <cell r="G1321">
            <v>524.52810735000003</v>
          </cell>
          <cell r="H1321">
            <v>536.46403792000001</v>
          </cell>
          <cell r="I1321">
            <v>530.24108190000004</v>
          </cell>
          <cell r="J1321">
            <v>45.255474450000001</v>
          </cell>
          <cell r="K1321">
            <v>18.881118879999999</v>
          </cell>
          <cell r="L1321">
            <v>7.2626286000000011</v>
          </cell>
          <cell r="M1321">
            <v>9.4334839200000005</v>
          </cell>
          <cell r="N1321">
            <v>19.274777579999999</v>
          </cell>
          <cell r="O1321">
            <v>50.307000000000002</v>
          </cell>
          <cell r="P1321">
            <v>10.81977828</v>
          </cell>
          <cell r="Q1321">
            <v>44.4</v>
          </cell>
          <cell r="R1321">
            <v>34.03003519</v>
          </cell>
          <cell r="S1321">
            <v>16.5</v>
          </cell>
          <cell r="T1321">
            <v>9.48804786</v>
          </cell>
          <cell r="U1321">
            <v>7.2626286000000011</v>
          </cell>
          <cell r="V1321">
            <v>7.3031700500000003</v>
          </cell>
          <cell r="W1321">
            <v>41.6</v>
          </cell>
          <cell r="X1321">
            <v>70.900000000000006</v>
          </cell>
          <cell r="Y1321">
            <v>34.1</v>
          </cell>
          <cell r="Z1321">
            <v>36.6</v>
          </cell>
          <cell r="AA1321">
            <v>23.2</v>
          </cell>
          <cell r="AB1321">
            <v>7.3453648400000002</v>
          </cell>
          <cell r="AC1321">
            <v>1</v>
          </cell>
          <cell r="AD1321">
            <v>262.55</v>
          </cell>
          <cell r="AE1321">
            <v>58.185607500000003</v>
          </cell>
          <cell r="AF1321">
            <v>61.949199999999998</v>
          </cell>
          <cell r="AG1321">
            <v>0.282811330008648</v>
          </cell>
          <cell r="AH1321">
            <v>7.9</v>
          </cell>
          <cell r="AI1321">
            <v>42840</v>
          </cell>
          <cell r="AJ1321">
            <v>11.5</v>
          </cell>
        </row>
        <row r="1322">
          <cell r="A1322" t="str">
            <v>2436</v>
          </cell>
          <cell r="B1322" t="str">
            <v>243603306</v>
          </cell>
          <cell r="C1322" t="str">
            <v>444</v>
          </cell>
          <cell r="D1322" t="str">
            <v>2436033</v>
          </cell>
          <cell r="E1322" t="str">
            <v>2470</v>
          </cell>
          <cell r="F1322" t="str">
            <v>24</v>
          </cell>
          <cell r="G1322">
            <v>524.52810735000003</v>
          </cell>
          <cell r="H1322">
            <v>536.46403792000001</v>
          </cell>
          <cell r="I1322">
            <v>530.24108190000004</v>
          </cell>
          <cell r="J1322">
            <v>45.255474450000001</v>
          </cell>
          <cell r="K1322">
            <v>18.881118879999999</v>
          </cell>
          <cell r="L1322">
            <v>8.0120182399999997</v>
          </cell>
          <cell r="M1322">
            <v>8.9349820500000003</v>
          </cell>
          <cell r="N1322">
            <v>19.274777579999999</v>
          </cell>
          <cell r="O1322">
            <v>50.307000000000002</v>
          </cell>
          <cell r="P1322">
            <v>10.81977828</v>
          </cell>
          <cell r="Q1322">
            <v>44.4</v>
          </cell>
          <cell r="R1322">
            <v>34.03003519</v>
          </cell>
          <cell r="S1322">
            <v>16.5</v>
          </cell>
          <cell r="T1322">
            <v>9.1337832500000005</v>
          </cell>
          <cell r="U1322">
            <v>7.9834400600000013</v>
          </cell>
          <cell r="V1322">
            <v>7.9834400600000013</v>
          </cell>
          <cell r="W1322">
            <v>41.6</v>
          </cell>
          <cell r="X1322">
            <v>70.900000000000006</v>
          </cell>
          <cell r="Y1322">
            <v>34.1</v>
          </cell>
          <cell r="Z1322">
            <v>36.6</v>
          </cell>
          <cell r="AA1322">
            <v>23.2</v>
          </cell>
          <cell r="AB1322">
            <v>8.8287870799999997</v>
          </cell>
          <cell r="AC1322">
            <v>0.84789274999999997</v>
          </cell>
          <cell r="AD1322">
            <v>262.55</v>
          </cell>
          <cell r="AE1322">
            <v>58.185607500000003</v>
          </cell>
          <cell r="AF1322">
            <v>61.95367315</v>
          </cell>
          <cell r="AG1322">
            <v>0.30831335622936595</v>
          </cell>
          <cell r="AH1322">
            <v>7.9</v>
          </cell>
          <cell r="AI1322">
            <v>42840</v>
          </cell>
          <cell r="AJ1322">
            <v>11.5</v>
          </cell>
        </row>
        <row r="1323">
          <cell r="A1323" t="str">
            <v>2436</v>
          </cell>
          <cell r="B1323" t="str">
            <v>243603307</v>
          </cell>
          <cell r="C1323" t="str">
            <v>444</v>
          </cell>
          <cell r="D1323" t="str">
            <v>2436033</v>
          </cell>
          <cell r="E1323" t="str">
            <v>2470</v>
          </cell>
          <cell r="F1323" t="str">
            <v>24</v>
          </cell>
          <cell r="G1323">
            <v>524.52810735000003</v>
          </cell>
          <cell r="H1323">
            <v>536.46403792000001</v>
          </cell>
          <cell r="I1323">
            <v>530.24108190000004</v>
          </cell>
          <cell r="J1323">
            <v>45.255474450000001</v>
          </cell>
          <cell r="K1323">
            <v>18.881118879999999</v>
          </cell>
          <cell r="L1323">
            <v>9.2644497000000001</v>
          </cell>
          <cell r="M1323">
            <v>9.7502780999999992</v>
          </cell>
          <cell r="N1323">
            <v>19.274777579999999</v>
          </cell>
          <cell r="O1323">
            <v>50.307000000000002</v>
          </cell>
          <cell r="P1323">
            <v>10.81977828</v>
          </cell>
          <cell r="Q1323">
            <v>44.4</v>
          </cell>
          <cell r="R1323">
            <v>34.03003519</v>
          </cell>
          <cell r="S1323">
            <v>16.5</v>
          </cell>
          <cell r="T1323">
            <v>9.7856045100000006</v>
          </cell>
          <cell r="U1323">
            <v>8.4272684800000004</v>
          </cell>
          <cell r="V1323">
            <v>8.3363904800000004</v>
          </cell>
          <cell r="W1323">
            <v>41.6</v>
          </cell>
          <cell r="X1323">
            <v>70.900000000000006</v>
          </cell>
          <cell r="Y1323">
            <v>34.1</v>
          </cell>
          <cell r="Z1323">
            <v>36.6</v>
          </cell>
          <cell r="AA1323">
            <v>23.2</v>
          </cell>
          <cell r="AB1323">
            <v>9.2266073399999993</v>
          </cell>
          <cell r="AC1323">
            <v>7.8605270000000005E-2</v>
          </cell>
          <cell r="AD1323">
            <v>262.55</v>
          </cell>
          <cell r="AE1323">
            <v>58.185607500000003</v>
          </cell>
          <cell r="AF1323">
            <v>61.949199999999998</v>
          </cell>
          <cell r="AG1323">
            <v>0.28032348506829874</v>
          </cell>
          <cell r="AH1323">
            <v>7.9</v>
          </cell>
          <cell r="AI1323">
            <v>42840</v>
          </cell>
          <cell r="AJ1323">
            <v>11.5</v>
          </cell>
        </row>
        <row r="1324">
          <cell r="A1324" t="str">
            <v>2436</v>
          </cell>
          <cell r="B1324" t="str">
            <v>243603308</v>
          </cell>
          <cell r="C1324" t="str">
            <v>444</v>
          </cell>
          <cell r="D1324" t="str">
            <v>2436033</v>
          </cell>
          <cell r="E1324" t="str">
            <v>2470</v>
          </cell>
          <cell r="F1324" t="str">
            <v>24</v>
          </cell>
          <cell r="G1324">
            <v>524.52810735000003</v>
          </cell>
          <cell r="H1324">
            <v>536.46403792000001</v>
          </cell>
          <cell r="I1324">
            <v>530.24108190000004</v>
          </cell>
          <cell r="J1324">
            <v>45.255474450000001</v>
          </cell>
          <cell r="K1324">
            <v>18.881118879999999</v>
          </cell>
          <cell r="L1324">
            <v>7.3727463699999998</v>
          </cell>
          <cell r="M1324">
            <v>7.5857888200000003</v>
          </cell>
          <cell r="N1324">
            <v>19.274777579999999</v>
          </cell>
          <cell r="O1324">
            <v>50.307000000000002</v>
          </cell>
          <cell r="P1324">
            <v>10.75754111</v>
          </cell>
          <cell r="Q1324">
            <v>44.4</v>
          </cell>
          <cell r="R1324">
            <v>34.03003519</v>
          </cell>
          <cell r="S1324">
            <v>16.5</v>
          </cell>
          <cell r="T1324">
            <v>8.5348366299999991</v>
          </cell>
          <cell r="U1324">
            <v>7.4265490700000001</v>
          </cell>
          <cell r="V1324">
            <v>7.2377781900000002</v>
          </cell>
          <cell r="W1324">
            <v>41.6</v>
          </cell>
          <cell r="X1324">
            <v>70.900000000000006</v>
          </cell>
          <cell r="Y1324">
            <v>34.1</v>
          </cell>
          <cell r="Z1324">
            <v>36.6</v>
          </cell>
          <cell r="AA1324">
            <v>23.2</v>
          </cell>
          <cell r="AB1324">
            <v>7.571988450000001</v>
          </cell>
          <cell r="AC1324">
            <v>1</v>
          </cell>
          <cell r="AD1324">
            <v>262.55</v>
          </cell>
          <cell r="AE1324">
            <v>58.185607500000003</v>
          </cell>
          <cell r="AF1324">
            <v>61.952135460000001</v>
          </cell>
          <cell r="AG1324">
            <v>0.31117724887773457</v>
          </cell>
          <cell r="AH1324">
            <v>7.9</v>
          </cell>
          <cell r="AI1324">
            <v>42840</v>
          </cell>
          <cell r="AJ1324">
            <v>11.5</v>
          </cell>
        </row>
        <row r="1325">
          <cell r="A1325" t="str">
            <v>2436</v>
          </cell>
          <cell r="B1325" t="str">
            <v>243603309</v>
          </cell>
          <cell r="C1325" t="str">
            <v>444</v>
          </cell>
          <cell r="D1325" t="str">
            <v>2436033</v>
          </cell>
          <cell r="E1325" t="str">
            <v>2470</v>
          </cell>
          <cell r="F1325" t="str">
            <v>24</v>
          </cell>
          <cell r="G1325">
            <v>524.52810735000003</v>
          </cell>
          <cell r="H1325">
            <v>536.46403792000001</v>
          </cell>
          <cell r="I1325">
            <v>530.24108190000004</v>
          </cell>
          <cell r="J1325">
            <v>45.255474450000001</v>
          </cell>
          <cell r="K1325">
            <v>18.881118879999999</v>
          </cell>
          <cell r="L1325">
            <v>7.4518222400000003</v>
          </cell>
          <cell r="M1325">
            <v>8.1997389599999995</v>
          </cell>
          <cell r="N1325">
            <v>19.274777579999999</v>
          </cell>
          <cell r="O1325">
            <v>50.307000000000002</v>
          </cell>
          <cell r="P1325">
            <v>10.126351059999999</v>
          </cell>
          <cell r="Q1325">
            <v>44.4</v>
          </cell>
          <cell r="R1325">
            <v>34.03003519</v>
          </cell>
          <cell r="S1325">
            <v>16.5</v>
          </cell>
          <cell r="T1325">
            <v>7.7151236000000001</v>
          </cell>
          <cell r="U1325">
            <v>7.4151751099999998</v>
          </cell>
          <cell r="V1325">
            <v>7.4307070800000004</v>
          </cell>
          <cell r="W1325">
            <v>41.6</v>
          </cell>
          <cell r="X1325">
            <v>70.900000000000006</v>
          </cell>
          <cell r="Y1325">
            <v>34.1</v>
          </cell>
          <cell r="Z1325">
            <v>36.6</v>
          </cell>
          <cell r="AA1325">
            <v>23.2</v>
          </cell>
          <cell r="AB1325">
            <v>7.8375543600000004</v>
          </cell>
          <cell r="AC1325">
            <v>0.99185029000000002</v>
          </cell>
          <cell r="AD1325">
            <v>262.55</v>
          </cell>
          <cell r="AE1325">
            <v>58.185607500000003</v>
          </cell>
          <cell r="AF1325">
            <v>61.949199999999998</v>
          </cell>
          <cell r="AG1325">
            <v>0.32674672583172648</v>
          </cell>
          <cell r="AH1325">
            <v>7.9</v>
          </cell>
          <cell r="AI1325">
            <v>42840</v>
          </cell>
          <cell r="AJ1325">
            <v>11.5</v>
          </cell>
        </row>
        <row r="1326">
          <cell r="A1326" t="str">
            <v>2437</v>
          </cell>
          <cell r="B1326" t="str">
            <v>243706701</v>
          </cell>
          <cell r="C1326" t="str">
            <v>442</v>
          </cell>
          <cell r="D1326" t="str">
            <v>2437067</v>
          </cell>
          <cell r="E1326" t="str">
            <v>2470</v>
          </cell>
          <cell r="F1326" t="str">
            <v>24</v>
          </cell>
          <cell r="G1326">
            <v>524.52810735000003</v>
          </cell>
          <cell r="H1326">
            <v>536.46403792000001</v>
          </cell>
          <cell r="I1326">
            <v>530.24108190000004</v>
          </cell>
          <cell r="J1326">
            <v>45.255474450000001</v>
          </cell>
          <cell r="K1326">
            <v>18.881118879999999</v>
          </cell>
          <cell r="L1326">
            <v>7.1959372300000002</v>
          </cell>
          <cell r="M1326">
            <v>8.1513333400000008</v>
          </cell>
          <cell r="N1326">
            <v>19.274777579999999</v>
          </cell>
          <cell r="O1326">
            <v>50.307000000000002</v>
          </cell>
          <cell r="P1326">
            <v>8.6552144900000005</v>
          </cell>
          <cell r="Q1326">
            <v>44.4</v>
          </cell>
          <cell r="R1326">
            <v>33.741150339999997</v>
          </cell>
          <cell r="S1326">
            <v>16.5</v>
          </cell>
          <cell r="T1326">
            <v>7.9796813000000002</v>
          </cell>
          <cell r="U1326">
            <v>7.547501679999999</v>
          </cell>
          <cell r="V1326">
            <v>7.3112183799999997</v>
          </cell>
          <cell r="W1326">
            <v>41.6</v>
          </cell>
          <cell r="X1326">
            <v>70.900000000000006</v>
          </cell>
          <cell r="Y1326">
            <v>34.1</v>
          </cell>
          <cell r="Z1326">
            <v>36.6</v>
          </cell>
          <cell r="AA1326">
            <v>23.2</v>
          </cell>
          <cell r="AB1326">
            <v>7.1654934800000003</v>
          </cell>
          <cell r="AC1326">
            <v>1</v>
          </cell>
          <cell r="AD1326">
            <v>262.55</v>
          </cell>
          <cell r="AE1326">
            <v>58.185607500000003</v>
          </cell>
          <cell r="AF1326">
            <v>64.138599999999997</v>
          </cell>
          <cell r="AG1326">
            <v>0.30243128236241645</v>
          </cell>
          <cell r="AH1326">
            <v>7.9</v>
          </cell>
          <cell r="AI1326">
            <v>42840</v>
          </cell>
          <cell r="AJ1326">
            <v>11.5</v>
          </cell>
        </row>
        <row r="1327">
          <cell r="A1327" t="str">
            <v>2437</v>
          </cell>
          <cell r="B1327" t="str">
            <v>243706702</v>
          </cell>
          <cell r="C1327" t="str">
            <v>442</v>
          </cell>
          <cell r="D1327" t="str">
            <v>2437067</v>
          </cell>
          <cell r="E1327" t="str">
            <v>2470</v>
          </cell>
          <cell r="F1327" t="str">
            <v>24</v>
          </cell>
          <cell r="G1327">
            <v>524.52810735000003</v>
          </cell>
          <cell r="H1327">
            <v>536.46403792000001</v>
          </cell>
          <cell r="I1327">
            <v>530.24108190000004</v>
          </cell>
          <cell r="J1327">
            <v>45.255474450000001</v>
          </cell>
          <cell r="K1327">
            <v>18.881118879999999</v>
          </cell>
          <cell r="L1327">
            <v>8.2822300599999998</v>
          </cell>
          <cell r="M1327">
            <v>9.1383071699999991</v>
          </cell>
          <cell r="N1327">
            <v>19.274777579999999</v>
          </cell>
          <cell r="O1327">
            <v>50.307000000000002</v>
          </cell>
          <cell r="P1327">
            <v>9.1335673100000001</v>
          </cell>
          <cell r="Q1327">
            <v>44.4</v>
          </cell>
          <cell r="R1327">
            <v>33.741150339999997</v>
          </cell>
          <cell r="S1327">
            <v>16.5</v>
          </cell>
          <cell r="T1327">
            <v>9.3861407099999994</v>
          </cell>
          <cell r="U1327">
            <v>8.9063934099999997</v>
          </cell>
          <cell r="V1327">
            <v>8.4033523700000003</v>
          </cell>
          <cell r="W1327">
            <v>41.6</v>
          </cell>
          <cell r="X1327">
            <v>70.900000000000006</v>
          </cell>
          <cell r="Y1327">
            <v>34.1</v>
          </cell>
          <cell r="Z1327">
            <v>36.6</v>
          </cell>
          <cell r="AA1327">
            <v>23.2</v>
          </cell>
          <cell r="AB1327">
            <v>8.9437672599999996</v>
          </cell>
          <cell r="AC1327">
            <v>0.96771768000000002</v>
          </cell>
          <cell r="AD1327">
            <v>262.55</v>
          </cell>
          <cell r="AE1327">
            <v>58.185607500000003</v>
          </cell>
          <cell r="AF1327">
            <v>63.961599999999997</v>
          </cell>
          <cell r="AG1327">
            <v>0.27708397807113</v>
          </cell>
          <cell r="AH1327">
            <v>7.9</v>
          </cell>
          <cell r="AI1327">
            <v>42840</v>
          </cell>
          <cell r="AJ1327">
            <v>11.5</v>
          </cell>
        </row>
        <row r="1328">
          <cell r="A1328" t="str">
            <v>2437</v>
          </cell>
          <cell r="B1328" t="str">
            <v>243706703</v>
          </cell>
          <cell r="C1328" t="str">
            <v>442</v>
          </cell>
          <cell r="D1328" t="str">
            <v>2437067</v>
          </cell>
          <cell r="E1328" t="str">
            <v>2470</v>
          </cell>
          <cell r="F1328" t="str">
            <v>24</v>
          </cell>
          <cell r="G1328">
            <v>524.52810735000003</v>
          </cell>
          <cell r="H1328">
            <v>536.46403792000001</v>
          </cell>
          <cell r="I1328">
            <v>530.24108190000004</v>
          </cell>
          <cell r="J1328">
            <v>45.255474450000001</v>
          </cell>
          <cell r="K1328">
            <v>18.881118879999999</v>
          </cell>
          <cell r="L1328">
            <v>7.7523351599999994</v>
          </cell>
          <cell r="M1328">
            <v>9.1177863899999991</v>
          </cell>
          <cell r="N1328">
            <v>19.274777579999999</v>
          </cell>
          <cell r="O1328">
            <v>50.307000000000002</v>
          </cell>
          <cell r="P1328">
            <v>9.1311889300000004</v>
          </cell>
          <cell r="Q1328">
            <v>44.4</v>
          </cell>
          <cell r="R1328">
            <v>33.741150339999997</v>
          </cell>
          <cell r="S1328">
            <v>16.5</v>
          </cell>
          <cell r="T1328">
            <v>8.3779311199999995</v>
          </cell>
          <cell r="U1328">
            <v>8.0573774900000004</v>
          </cell>
          <cell r="V1328">
            <v>7.7523351599999994</v>
          </cell>
          <cell r="W1328">
            <v>41.6</v>
          </cell>
          <cell r="X1328">
            <v>70.900000000000006</v>
          </cell>
          <cell r="Y1328">
            <v>34.1</v>
          </cell>
          <cell r="Z1328">
            <v>36.6</v>
          </cell>
          <cell r="AA1328">
            <v>23.2</v>
          </cell>
          <cell r="AB1328">
            <v>8.4287990399999995</v>
          </cell>
          <cell r="AC1328">
            <v>0.97041082999999995</v>
          </cell>
          <cell r="AD1328">
            <v>262.55</v>
          </cell>
          <cell r="AE1328">
            <v>58.185607500000003</v>
          </cell>
          <cell r="AF1328">
            <v>64.117096419999996</v>
          </cell>
          <cell r="AG1328">
            <v>0.28503318688285761</v>
          </cell>
          <cell r="AH1328">
            <v>7.9</v>
          </cell>
          <cell r="AI1328">
            <v>42840</v>
          </cell>
          <cell r="AJ1328">
            <v>11.5</v>
          </cell>
        </row>
        <row r="1329">
          <cell r="A1329" t="str">
            <v>2437</v>
          </cell>
          <cell r="B1329" t="str">
            <v>243706704</v>
          </cell>
          <cell r="C1329" t="str">
            <v>442</v>
          </cell>
          <cell r="D1329" t="str">
            <v>2437067</v>
          </cell>
          <cell r="E1329" t="str">
            <v>2470</v>
          </cell>
          <cell r="F1329" t="str">
            <v>24</v>
          </cell>
          <cell r="G1329">
            <v>524.52810735000003</v>
          </cell>
          <cell r="H1329">
            <v>536.46403792000001</v>
          </cell>
          <cell r="I1329">
            <v>530.24108190000004</v>
          </cell>
          <cell r="J1329">
            <v>45.255474450000001</v>
          </cell>
          <cell r="K1329">
            <v>18.881118879999999</v>
          </cell>
          <cell r="L1329">
            <v>8.2597169600000004</v>
          </cell>
          <cell r="M1329">
            <v>8.41516047</v>
          </cell>
          <cell r="N1329">
            <v>19.274777579999999</v>
          </cell>
          <cell r="O1329">
            <v>50.307000000000002</v>
          </cell>
          <cell r="P1329">
            <v>9.3172197299999997</v>
          </cell>
          <cell r="Q1329">
            <v>44.4</v>
          </cell>
          <cell r="R1329">
            <v>33.741150339999997</v>
          </cell>
          <cell r="S1329">
            <v>16.5</v>
          </cell>
          <cell r="T1329">
            <v>8.8565185</v>
          </cell>
          <cell r="U1329">
            <v>8.5471402699999999</v>
          </cell>
          <cell r="V1329">
            <v>7.9858246700000013</v>
          </cell>
          <cell r="W1329">
            <v>41.6</v>
          </cell>
          <cell r="X1329">
            <v>70.900000000000006</v>
          </cell>
          <cell r="Y1329">
            <v>34.1</v>
          </cell>
          <cell r="Z1329">
            <v>36.6</v>
          </cell>
          <cell r="AA1329">
            <v>23.2</v>
          </cell>
          <cell r="AB1329">
            <v>8.2163583300000003</v>
          </cell>
          <cell r="AC1329">
            <v>0.97739264999999997</v>
          </cell>
          <cell r="AD1329">
            <v>262.55</v>
          </cell>
          <cell r="AE1329">
            <v>58.185607500000003</v>
          </cell>
          <cell r="AF1329">
            <v>64.132960710000006</v>
          </cell>
          <cell r="AG1329">
            <v>0.29089299089279785</v>
          </cell>
          <cell r="AH1329">
            <v>7.9</v>
          </cell>
          <cell r="AI1329">
            <v>42840</v>
          </cell>
          <cell r="AJ1329">
            <v>11.5</v>
          </cell>
        </row>
        <row r="1330">
          <cell r="A1330" t="str">
            <v>2437</v>
          </cell>
          <cell r="B1330" t="str">
            <v>243706705</v>
          </cell>
          <cell r="C1330" t="str">
            <v>442</v>
          </cell>
          <cell r="D1330" t="str">
            <v>2437067</v>
          </cell>
          <cell r="E1330" t="str">
            <v>2470</v>
          </cell>
          <cell r="F1330" t="str">
            <v>24</v>
          </cell>
          <cell r="G1330">
            <v>524.52810735000003</v>
          </cell>
          <cell r="H1330">
            <v>536.46403792000001</v>
          </cell>
          <cell r="I1330">
            <v>530.24108190000004</v>
          </cell>
          <cell r="J1330">
            <v>45.255474450000001</v>
          </cell>
          <cell r="K1330">
            <v>18.881118879999999</v>
          </cell>
          <cell r="L1330">
            <v>7.2247534099999999</v>
          </cell>
          <cell r="M1330">
            <v>7.9603236300000004</v>
          </cell>
          <cell r="N1330">
            <v>19.274777579999999</v>
          </cell>
          <cell r="O1330">
            <v>50.307000000000002</v>
          </cell>
          <cell r="P1330">
            <v>8.2940496400000008</v>
          </cell>
          <cell r="Q1330">
            <v>44.4</v>
          </cell>
          <cell r="R1330">
            <v>33.741150339999997</v>
          </cell>
          <cell r="S1330">
            <v>16.5</v>
          </cell>
          <cell r="T1330">
            <v>7.947678569999999</v>
          </cell>
          <cell r="U1330">
            <v>7.3375877400000009</v>
          </cell>
          <cell r="V1330">
            <v>7.2435129700000003</v>
          </cell>
          <cell r="W1330">
            <v>41.6</v>
          </cell>
          <cell r="X1330">
            <v>70.900000000000006</v>
          </cell>
          <cell r="Y1330">
            <v>34.1</v>
          </cell>
          <cell r="Z1330">
            <v>36.6</v>
          </cell>
          <cell r="AA1330">
            <v>23.2</v>
          </cell>
          <cell r="AB1330">
            <v>7.2078598700000001</v>
          </cell>
          <cell r="AC1330">
            <v>0.96736551000000015</v>
          </cell>
          <cell r="AD1330">
            <v>262.55</v>
          </cell>
          <cell r="AE1330">
            <v>58.185607500000003</v>
          </cell>
          <cell r="AF1330">
            <v>64.136510090000002</v>
          </cell>
          <cell r="AG1330">
            <v>0.29617702267734236</v>
          </cell>
          <cell r="AH1330">
            <v>7.9</v>
          </cell>
          <cell r="AI1330">
            <v>42840</v>
          </cell>
          <cell r="AJ1330">
            <v>11.5</v>
          </cell>
        </row>
        <row r="1331">
          <cell r="A1331" t="str">
            <v>2437</v>
          </cell>
          <cell r="B1331" t="str">
            <v>243706706</v>
          </cell>
          <cell r="C1331" t="str">
            <v>442</v>
          </cell>
          <cell r="D1331" t="str">
            <v>2437067</v>
          </cell>
          <cell r="E1331" t="str">
            <v>2470</v>
          </cell>
          <cell r="F1331" t="str">
            <v>24</v>
          </cell>
          <cell r="G1331">
            <v>524.52810735000003</v>
          </cell>
          <cell r="H1331">
            <v>536.46403792000001</v>
          </cell>
          <cell r="I1331">
            <v>530.24108190000004</v>
          </cell>
          <cell r="J1331">
            <v>45.255474450000001</v>
          </cell>
          <cell r="K1331">
            <v>18.881118879999999</v>
          </cell>
          <cell r="L1331">
            <v>7.264730179999999</v>
          </cell>
          <cell r="M1331">
            <v>8.0225689500000001</v>
          </cell>
          <cell r="N1331">
            <v>19.274777579999999</v>
          </cell>
          <cell r="O1331">
            <v>50.307000000000002</v>
          </cell>
          <cell r="P1331">
            <v>8.1730113099999997</v>
          </cell>
          <cell r="Q1331">
            <v>44.4</v>
          </cell>
          <cell r="R1331">
            <v>33.741150339999997</v>
          </cell>
          <cell r="S1331">
            <v>16.5</v>
          </cell>
          <cell r="T1331">
            <v>8.3523185499999997</v>
          </cell>
          <cell r="U1331">
            <v>7.2562972400000003</v>
          </cell>
          <cell r="V1331">
            <v>7.8119734300000001</v>
          </cell>
          <cell r="W1331">
            <v>41.6</v>
          </cell>
          <cell r="X1331">
            <v>70.900000000000006</v>
          </cell>
          <cell r="Y1331">
            <v>34.1</v>
          </cell>
          <cell r="Z1331">
            <v>36.6</v>
          </cell>
          <cell r="AA1331">
            <v>23.2</v>
          </cell>
          <cell r="AB1331">
            <v>7.2392149700000008</v>
          </cell>
          <cell r="AC1331">
            <v>0.99567322999999985</v>
          </cell>
          <cell r="AD1331">
            <v>262.55</v>
          </cell>
          <cell r="AE1331">
            <v>58.185607500000003</v>
          </cell>
          <cell r="AF1331">
            <v>63.962795460000009</v>
          </cell>
          <cell r="AG1331">
            <v>0.26682445743665251</v>
          </cell>
          <cell r="AH1331">
            <v>7.9</v>
          </cell>
          <cell r="AI1331">
            <v>42840</v>
          </cell>
          <cell r="AJ1331">
            <v>11.5</v>
          </cell>
        </row>
        <row r="1332">
          <cell r="A1332" t="str">
            <v>2437</v>
          </cell>
          <cell r="B1332" t="str">
            <v>243720501</v>
          </cell>
          <cell r="D1332" t="str">
            <v>2437205</v>
          </cell>
          <cell r="E1332" t="str">
            <v>2470</v>
          </cell>
          <cell r="F1332" t="str">
            <v>24</v>
          </cell>
          <cell r="G1332">
            <v>524.52810735000003</v>
          </cell>
          <cell r="H1332">
            <v>536.46403792000001</v>
          </cell>
          <cell r="I1332">
            <v>530.24108190000004</v>
          </cell>
          <cell r="J1332">
            <v>45.255474450000001</v>
          </cell>
          <cell r="K1332">
            <v>18.881118879999999</v>
          </cell>
          <cell r="L1332">
            <v>8.0036973400000004</v>
          </cell>
          <cell r="M1332">
            <v>10.43373338</v>
          </cell>
          <cell r="N1332">
            <v>19.274777579999999</v>
          </cell>
          <cell r="O1332">
            <v>50.307000000000002</v>
          </cell>
          <cell r="P1332">
            <v>10.806875399999999</v>
          </cell>
          <cell r="Q1332">
            <v>44.4</v>
          </cell>
          <cell r="R1332">
            <v>34.03003519</v>
          </cell>
          <cell r="S1332">
            <v>16.5</v>
          </cell>
          <cell r="T1332">
            <v>10.09266058</v>
          </cell>
          <cell r="U1332">
            <v>8.1285851999999998</v>
          </cell>
          <cell r="V1332">
            <v>8.1676357199999998</v>
          </cell>
          <cell r="W1332">
            <v>41.6</v>
          </cell>
          <cell r="X1332">
            <v>70.900000000000006</v>
          </cell>
          <cell r="Y1332">
            <v>34.1</v>
          </cell>
          <cell r="Z1332">
            <v>36.6</v>
          </cell>
          <cell r="AA1332">
            <v>23.2</v>
          </cell>
          <cell r="AB1332">
            <v>8.2043984200000004</v>
          </cell>
          <cell r="AC1332">
            <v>2.59815E-3</v>
          </cell>
          <cell r="AD1332">
            <v>262.55</v>
          </cell>
          <cell r="AE1332">
            <v>58.185607500000003</v>
          </cell>
          <cell r="AF1332">
            <v>61.993394960000003</v>
          </cell>
          <cell r="AG1332">
            <v>0.31319828975097785</v>
          </cell>
          <cell r="AH1332">
            <v>7.9</v>
          </cell>
          <cell r="AI1332">
            <v>42840</v>
          </cell>
          <cell r="AJ1332">
            <v>11.5</v>
          </cell>
        </row>
        <row r="1333">
          <cell r="A1333" t="str">
            <v>2437</v>
          </cell>
          <cell r="B1333" t="str">
            <v>243721001</v>
          </cell>
          <cell r="D1333" t="str">
            <v>2437210</v>
          </cell>
          <cell r="E1333" t="str">
            <v>2470</v>
          </cell>
          <cell r="F1333" t="str">
            <v>24</v>
          </cell>
          <cell r="G1333">
            <v>524.52810735000003</v>
          </cell>
          <cell r="H1333">
            <v>536.46403792000001</v>
          </cell>
          <cell r="I1333">
            <v>530.24108190000004</v>
          </cell>
          <cell r="J1333">
            <v>45.255474450000001</v>
          </cell>
          <cell r="K1333">
            <v>18.881118879999999</v>
          </cell>
          <cell r="L1333">
            <v>8.0497462899999999</v>
          </cell>
          <cell r="M1333">
            <v>9.8135628500000003</v>
          </cell>
          <cell r="N1333">
            <v>19.274777579999999</v>
          </cell>
          <cell r="O1333">
            <v>50.307000000000002</v>
          </cell>
          <cell r="P1333">
            <v>10.095800690000001</v>
          </cell>
          <cell r="Q1333">
            <v>44.4</v>
          </cell>
          <cell r="R1333">
            <v>34.03003519</v>
          </cell>
          <cell r="S1333">
            <v>16.5</v>
          </cell>
          <cell r="T1333">
            <v>10.57415904</v>
          </cell>
          <cell r="U1333">
            <v>8.2832414399999994</v>
          </cell>
          <cell r="V1333">
            <v>8.2786821600000007</v>
          </cell>
          <cell r="W1333">
            <v>41.6</v>
          </cell>
          <cell r="X1333">
            <v>70.900000000000006</v>
          </cell>
          <cell r="Y1333">
            <v>34.1</v>
          </cell>
          <cell r="Z1333">
            <v>36.6</v>
          </cell>
          <cell r="AA1333">
            <v>23.2</v>
          </cell>
          <cell r="AB1333">
            <v>7.8743588200000003</v>
          </cell>
          <cell r="AC1333">
            <v>0</v>
          </cell>
          <cell r="AD1333">
            <v>262.55</v>
          </cell>
          <cell r="AE1333">
            <v>58.185607500000003</v>
          </cell>
          <cell r="AF1333">
            <v>61.949199999999998</v>
          </cell>
          <cell r="AG1333">
            <v>0.29708714237079981</v>
          </cell>
          <cell r="AH1333">
            <v>7.9</v>
          </cell>
          <cell r="AI1333">
            <v>42840</v>
          </cell>
          <cell r="AJ1333">
            <v>11.5</v>
          </cell>
        </row>
        <row r="1334">
          <cell r="A1334" t="str">
            <v>2437</v>
          </cell>
          <cell r="B1334" t="str">
            <v>243721501</v>
          </cell>
          <cell r="D1334" t="str">
            <v>2437215</v>
          </cell>
          <cell r="E1334" t="str">
            <v>2470</v>
          </cell>
          <cell r="F1334" t="str">
            <v>24</v>
          </cell>
          <cell r="G1334">
            <v>524.52810735000003</v>
          </cell>
          <cell r="H1334">
            <v>536.46403792000001</v>
          </cell>
          <cell r="I1334">
            <v>530.24108190000004</v>
          </cell>
          <cell r="J1334">
            <v>45.255474450000001</v>
          </cell>
          <cell r="K1334">
            <v>18.881118879999999</v>
          </cell>
          <cell r="L1334">
            <v>7.909856669999999</v>
          </cell>
          <cell r="M1334">
            <v>9.8280094099999999</v>
          </cell>
          <cell r="N1334">
            <v>19.274777579999999</v>
          </cell>
          <cell r="O1334">
            <v>50.307000000000002</v>
          </cell>
          <cell r="P1334">
            <v>10.68969238</v>
          </cell>
          <cell r="Q1334">
            <v>44.4</v>
          </cell>
          <cell r="R1334">
            <v>34.03003519</v>
          </cell>
          <cell r="S1334">
            <v>16.5</v>
          </cell>
          <cell r="T1334">
            <v>10.17648737</v>
          </cell>
          <cell r="U1334">
            <v>8.6445304400000005</v>
          </cell>
          <cell r="V1334">
            <v>8.6383483099999996</v>
          </cell>
          <cell r="W1334">
            <v>41.6</v>
          </cell>
          <cell r="X1334">
            <v>70.900000000000006</v>
          </cell>
          <cell r="Y1334">
            <v>34.1</v>
          </cell>
          <cell r="Z1334">
            <v>36.6</v>
          </cell>
          <cell r="AA1334">
            <v>23.2</v>
          </cell>
          <cell r="AB1334">
            <v>9.2147307200000004</v>
          </cell>
          <cell r="AC1334">
            <v>0</v>
          </cell>
          <cell r="AD1334">
            <v>262.55</v>
          </cell>
          <cell r="AE1334">
            <v>58.185607500000003</v>
          </cell>
          <cell r="AF1334">
            <v>61.949199999999998</v>
          </cell>
          <cell r="AG1334">
            <v>0.31941322891564833</v>
          </cell>
          <cell r="AH1334">
            <v>7.9</v>
          </cell>
          <cell r="AI1334">
            <v>42840</v>
          </cell>
          <cell r="AJ1334">
            <v>11.5</v>
          </cell>
        </row>
        <row r="1335">
          <cell r="A1335" t="str">
            <v>2437</v>
          </cell>
          <cell r="B1335" t="str">
            <v>243722001</v>
          </cell>
          <cell r="C1335" t="str">
            <v>442</v>
          </cell>
          <cell r="D1335" t="str">
            <v>2437220</v>
          </cell>
          <cell r="E1335" t="str">
            <v>2470</v>
          </cell>
          <cell r="F1335" t="str">
            <v>24</v>
          </cell>
          <cell r="G1335">
            <v>524.52810735000003</v>
          </cell>
          <cell r="H1335">
            <v>536.46403792000001</v>
          </cell>
          <cell r="I1335">
            <v>530.24108190000004</v>
          </cell>
          <cell r="J1335">
            <v>45.255474450000001</v>
          </cell>
          <cell r="K1335">
            <v>18.881118879999999</v>
          </cell>
          <cell r="L1335">
            <v>8.4474143000000002</v>
          </cell>
          <cell r="M1335">
            <v>9.0432226500000006</v>
          </cell>
          <cell r="N1335">
            <v>19.274777579999999</v>
          </cell>
          <cell r="O1335">
            <v>50.307000000000002</v>
          </cell>
          <cell r="P1335">
            <v>9.8928309700000003</v>
          </cell>
          <cell r="Q1335">
            <v>44.4</v>
          </cell>
          <cell r="R1335">
            <v>33.741150339999997</v>
          </cell>
          <cell r="S1335">
            <v>16.5</v>
          </cell>
          <cell r="T1335">
            <v>9.8558716999999998</v>
          </cell>
          <cell r="U1335">
            <v>9.2936699800000007</v>
          </cell>
          <cell r="V1335">
            <v>9.1630391000000007</v>
          </cell>
          <cell r="W1335">
            <v>41.6</v>
          </cell>
          <cell r="X1335">
            <v>70.900000000000006</v>
          </cell>
          <cell r="Y1335">
            <v>34.1</v>
          </cell>
          <cell r="Z1335">
            <v>36.6</v>
          </cell>
          <cell r="AA1335">
            <v>23.2</v>
          </cell>
          <cell r="AB1335">
            <v>8.9501437599999996</v>
          </cell>
          <cell r="AC1335">
            <v>0.28485368</v>
          </cell>
          <cell r="AD1335">
            <v>262.55</v>
          </cell>
          <cell r="AE1335">
            <v>58.185607500000003</v>
          </cell>
          <cell r="AF1335">
            <v>61.95840135000001</v>
          </cell>
          <cell r="AG1335">
            <v>0.32244013124496046</v>
          </cell>
          <cell r="AH1335">
            <v>7.9</v>
          </cell>
          <cell r="AI1335">
            <v>42840</v>
          </cell>
          <cell r="AJ1335">
            <v>11.5</v>
          </cell>
        </row>
        <row r="1336">
          <cell r="A1336" t="str">
            <v>2437</v>
          </cell>
          <cell r="B1336" t="str">
            <v>243722501</v>
          </cell>
          <cell r="D1336" t="str">
            <v>2437225</v>
          </cell>
          <cell r="E1336" t="str">
            <v>2470</v>
          </cell>
          <cell r="F1336" t="str">
            <v>24</v>
          </cell>
          <cell r="G1336">
            <v>524.52810735000003</v>
          </cell>
          <cell r="H1336">
            <v>536.46403792000001</v>
          </cell>
          <cell r="I1336">
            <v>530.24108190000004</v>
          </cell>
          <cell r="J1336">
            <v>45.255474450000001</v>
          </cell>
          <cell r="K1336">
            <v>18.881118879999999</v>
          </cell>
          <cell r="L1336">
            <v>9.0646207200000006</v>
          </cell>
          <cell r="M1336">
            <v>9.4761602000000007</v>
          </cell>
          <cell r="N1336">
            <v>19.274777579999999</v>
          </cell>
          <cell r="O1336">
            <v>50.307000000000002</v>
          </cell>
          <cell r="P1336">
            <v>10.052123050000001</v>
          </cell>
          <cell r="Q1336">
            <v>44.4</v>
          </cell>
          <cell r="R1336">
            <v>34.03003519</v>
          </cell>
          <cell r="S1336">
            <v>16.5</v>
          </cell>
          <cell r="T1336">
            <v>9.8027275500000002</v>
          </cell>
          <cell r="U1336">
            <v>9.1953282499999993</v>
          </cell>
          <cell r="V1336">
            <v>9.1562009300000007</v>
          </cell>
          <cell r="W1336">
            <v>41.6</v>
          </cell>
          <cell r="X1336">
            <v>70.900000000000006</v>
          </cell>
          <cell r="Y1336">
            <v>34.1</v>
          </cell>
          <cell r="Z1336">
            <v>36.6</v>
          </cell>
          <cell r="AA1336">
            <v>23.2</v>
          </cell>
          <cell r="AB1336">
            <v>9.4946166499999993</v>
          </cell>
          <cell r="AC1336">
            <v>1.3460440000000001E-2</v>
          </cell>
          <cell r="AD1336">
            <v>262.55</v>
          </cell>
          <cell r="AE1336">
            <v>58.185607500000003</v>
          </cell>
          <cell r="AF1336">
            <v>61.949199999999998</v>
          </cell>
          <cell r="AG1336">
            <v>0.31292814269330538</v>
          </cell>
          <cell r="AH1336">
            <v>7.9</v>
          </cell>
          <cell r="AI1336">
            <v>42840</v>
          </cell>
          <cell r="AJ1336">
            <v>11.5</v>
          </cell>
        </row>
        <row r="1337">
          <cell r="A1337" t="str">
            <v>2437</v>
          </cell>
          <cell r="B1337" t="str">
            <v>243723001</v>
          </cell>
          <cell r="C1337" t="str">
            <v>442</v>
          </cell>
          <cell r="D1337" t="str">
            <v>2437230</v>
          </cell>
          <cell r="E1337" t="str">
            <v>2470</v>
          </cell>
          <cell r="F1337" t="str">
            <v>24</v>
          </cell>
          <cell r="G1337">
            <v>524.52810735000003</v>
          </cell>
          <cell r="H1337">
            <v>536.46403792000001</v>
          </cell>
          <cell r="I1337">
            <v>530.24108190000004</v>
          </cell>
          <cell r="J1337">
            <v>45.255474450000001</v>
          </cell>
          <cell r="K1337">
            <v>18.881118879999999</v>
          </cell>
          <cell r="L1337">
            <v>8.5360149500000002</v>
          </cell>
          <cell r="M1337">
            <v>9.5586705999999992</v>
          </cell>
          <cell r="N1337">
            <v>19.274777579999999</v>
          </cell>
          <cell r="O1337">
            <v>50.307000000000002</v>
          </cell>
          <cell r="P1337">
            <v>9.7020443400000005</v>
          </cell>
          <cell r="Q1337">
            <v>44.4</v>
          </cell>
          <cell r="R1337">
            <v>33.741150339999997</v>
          </cell>
          <cell r="S1337">
            <v>16.5</v>
          </cell>
          <cell r="T1337">
            <v>9.3597082</v>
          </cell>
          <cell r="U1337">
            <v>8.5833553899999995</v>
          </cell>
          <cell r="V1337">
            <v>8.2579041899999996</v>
          </cell>
          <cell r="W1337">
            <v>41.6</v>
          </cell>
          <cell r="X1337">
            <v>70.900000000000006</v>
          </cell>
          <cell r="Y1337">
            <v>34.1</v>
          </cell>
          <cell r="Z1337">
            <v>36.6</v>
          </cell>
          <cell r="AA1337">
            <v>23.2</v>
          </cell>
          <cell r="AB1337">
            <v>8.72988228</v>
          </cell>
          <cell r="AC1337">
            <v>0.91643208000000009</v>
          </cell>
          <cell r="AD1337">
            <v>262.55</v>
          </cell>
          <cell r="AE1337">
            <v>58.185607500000003</v>
          </cell>
          <cell r="AF1337">
            <v>62.018104960000002</v>
          </cell>
          <cell r="AG1337">
            <v>0.30920788419507717</v>
          </cell>
          <cell r="AH1337">
            <v>7.9</v>
          </cell>
          <cell r="AI1337">
            <v>42840</v>
          </cell>
          <cell r="AJ1337">
            <v>11.5</v>
          </cell>
        </row>
        <row r="1338">
          <cell r="A1338" t="str">
            <v>2437</v>
          </cell>
          <cell r="B1338" t="str">
            <v>243723501</v>
          </cell>
          <cell r="D1338" t="str">
            <v>2437235</v>
          </cell>
          <cell r="E1338" t="str">
            <v>2470</v>
          </cell>
          <cell r="F1338" t="str">
            <v>24</v>
          </cell>
          <cell r="G1338">
            <v>524.52810735000003</v>
          </cell>
          <cell r="H1338">
            <v>536.46403792000001</v>
          </cell>
          <cell r="I1338">
            <v>530.24108190000004</v>
          </cell>
          <cell r="J1338">
            <v>45.255474450000001</v>
          </cell>
          <cell r="K1338">
            <v>18.881118879999999</v>
          </cell>
          <cell r="L1338">
            <v>8.4945385000000009</v>
          </cell>
          <cell r="M1338">
            <v>9.3863923200000006</v>
          </cell>
          <cell r="N1338">
            <v>19.274777579999999</v>
          </cell>
          <cell r="O1338">
            <v>50.307000000000002</v>
          </cell>
          <cell r="P1338">
            <v>9.8407074800000007</v>
          </cell>
          <cell r="Q1338">
            <v>44.4</v>
          </cell>
          <cell r="R1338">
            <v>34.03003519</v>
          </cell>
          <cell r="S1338">
            <v>16.5</v>
          </cell>
          <cell r="T1338">
            <v>8.60977237</v>
          </cell>
          <cell r="U1338">
            <v>8.5269454800000002</v>
          </cell>
          <cell r="V1338">
            <v>8.4945385000000009</v>
          </cell>
          <cell r="W1338">
            <v>41.6</v>
          </cell>
          <cell r="X1338">
            <v>70.900000000000006</v>
          </cell>
          <cell r="Y1338">
            <v>34.1</v>
          </cell>
          <cell r="Z1338">
            <v>36.6</v>
          </cell>
          <cell r="AA1338">
            <v>23.2</v>
          </cell>
          <cell r="AB1338">
            <v>8.8161118999999992</v>
          </cell>
          <cell r="AC1338">
            <v>0.55998597999999999</v>
          </cell>
          <cell r="AD1338">
            <v>262.55</v>
          </cell>
          <cell r="AE1338">
            <v>58.185607500000003</v>
          </cell>
          <cell r="AF1338">
            <v>61.949199999999998</v>
          </cell>
          <cell r="AG1338">
            <v>0.2900515139595411</v>
          </cell>
          <cell r="AH1338">
            <v>7.9</v>
          </cell>
          <cell r="AI1338">
            <v>42840</v>
          </cell>
          <cell r="AJ1338">
            <v>11.5</v>
          </cell>
        </row>
        <row r="1339">
          <cell r="A1339" t="str">
            <v>2437</v>
          </cell>
          <cell r="B1339" t="str">
            <v>243724001</v>
          </cell>
          <cell r="D1339" t="str">
            <v>2437240</v>
          </cell>
          <cell r="E1339" t="str">
            <v>2470</v>
          </cell>
          <cell r="F1339" t="str">
            <v>24</v>
          </cell>
          <cell r="G1339">
            <v>524.52810735000003</v>
          </cell>
          <cell r="H1339">
            <v>536.46403792000001</v>
          </cell>
          <cell r="I1339">
            <v>530.24108190000004</v>
          </cell>
          <cell r="J1339">
            <v>45.255474450000001</v>
          </cell>
          <cell r="K1339">
            <v>18.881118879999999</v>
          </cell>
          <cell r="L1339">
            <v>8.0278028500000005</v>
          </cell>
          <cell r="M1339">
            <v>9.8582809600000001</v>
          </cell>
          <cell r="N1339">
            <v>19.274777579999999</v>
          </cell>
          <cell r="O1339">
            <v>50.307000000000002</v>
          </cell>
          <cell r="P1339">
            <v>10.25737863</v>
          </cell>
          <cell r="Q1339">
            <v>44.4</v>
          </cell>
          <cell r="R1339">
            <v>34.03003519</v>
          </cell>
          <cell r="S1339">
            <v>16.5</v>
          </cell>
          <cell r="T1339">
            <v>9.8574436100000007</v>
          </cell>
          <cell r="U1339">
            <v>8.0020248200000008</v>
          </cell>
          <cell r="V1339">
            <v>8.0020248200000008</v>
          </cell>
          <cell r="W1339">
            <v>41.6</v>
          </cell>
          <cell r="X1339">
            <v>70.900000000000006</v>
          </cell>
          <cell r="Y1339">
            <v>34.1</v>
          </cell>
          <cell r="Z1339">
            <v>36.6</v>
          </cell>
          <cell r="AA1339">
            <v>23.2</v>
          </cell>
          <cell r="AB1339">
            <v>9.5583882100000004</v>
          </cell>
          <cell r="AC1339">
            <v>0</v>
          </cell>
          <cell r="AD1339">
            <v>262.55</v>
          </cell>
          <cell r="AE1339">
            <v>58.185607500000003</v>
          </cell>
          <cell r="AF1339">
            <v>61.949199999999998</v>
          </cell>
          <cell r="AG1339">
            <v>0.28984495158211565</v>
          </cell>
          <cell r="AH1339">
            <v>7.9</v>
          </cell>
          <cell r="AI1339">
            <v>42840</v>
          </cell>
          <cell r="AJ1339">
            <v>11.5</v>
          </cell>
        </row>
        <row r="1340">
          <cell r="A1340" t="str">
            <v>2437</v>
          </cell>
          <cell r="B1340" t="str">
            <v>243724501</v>
          </cell>
          <cell r="D1340" t="str">
            <v>2437245</v>
          </cell>
          <cell r="E1340" t="str">
            <v>2470</v>
          </cell>
          <cell r="F1340" t="str">
            <v>24</v>
          </cell>
          <cell r="G1340">
            <v>524.52810735000003</v>
          </cell>
          <cell r="H1340">
            <v>536.46403792000001</v>
          </cell>
          <cell r="I1340">
            <v>530.24108190000004</v>
          </cell>
          <cell r="J1340">
            <v>45.255474450000001</v>
          </cell>
          <cell r="K1340">
            <v>18.881118879999999</v>
          </cell>
          <cell r="L1340">
            <v>7.9434277700000013</v>
          </cell>
          <cell r="M1340">
            <v>10.170801089999999</v>
          </cell>
          <cell r="N1340">
            <v>19.274777579999999</v>
          </cell>
          <cell r="O1340">
            <v>50.307000000000002</v>
          </cell>
          <cell r="P1340">
            <v>10.81977828</v>
          </cell>
          <cell r="Q1340">
            <v>44.4</v>
          </cell>
          <cell r="R1340">
            <v>34.03003519</v>
          </cell>
          <cell r="S1340">
            <v>16.5</v>
          </cell>
          <cell r="T1340">
            <v>9.9135368899999996</v>
          </cell>
          <cell r="U1340">
            <v>8.1182070500000005</v>
          </cell>
          <cell r="V1340">
            <v>8.0526148200000005</v>
          </cell>
          <cell r="W1340">
            <v>41.6</v>
          </cell>
          <cell r="X1340">
            <v>70.900000000000006</v>
          </cell>
          <cell r="Y1340">
            <v>34.1</v>
          </cell>
          <cell r="Z1340">
            <v>36.6</v>
          </cell>
          <cell r="AA1340">
            <v>23.2</v>
          </cell>
          <cell r="AB1340">
            <v>9.8738012400000006</v>
          </cell>
          <cell r="AC1340">
            <v>0</v>
          </cell>
          <cell r="AD1340">
            <v>262.55</v>
          </cell>
          <cell r="AE1340">
            <v>58.185607500000003</v>
          </cell>
          <cell r="AF1340">
            <v>61.949199999999998</v>
          </cell>
          <cell r="AG1340">
            <v>0.23952724491379773</v>
          </cell>
          <cell r="AH1340">
            <v>7.9</v>
          </cell>
          <cell r="AI1340">
            <v>42840</v>
          </cell>
          <cell r="AJ1340">
            <v>11.5</v>
          </cell>
        </row>
        <row r="1341">
          <cell r="A1341" t="str">
            <v>2437</v>
          </cell>
          <cell r="B1341" t="str">
            <v>243725001</v>
          </cell>
          <cell r="D1341" t="str">
            <v>2437250</v>
          </cell>
          <cell r="E1341" t="str">
            <v>2470</v>
          </cell>
          <cell r="F1341" t="str">
            <v>24</v>
          </cell>
          <cell r="G1341">
            <v>524.52810735000003</v>
          </cell>
          <cell r="H1341">
            <v>536.46403792000001</v>
          </cell>
          <cell r="I1341">
            <v>530.24108190000004</v>
          </cell>
          <cell r="J1341">
            <v>45.255474450000001</v>
          </cell>
          <cell r="K1341">
            <v>18.881118879999999</v>
          </cell>
          <cell r="L1341">
            <v>9.2099402900000005</v>
          </cell>
          <cell r="M1341">
            <v>10.516589939999999</v>
          </cell>
          <cell r="N1341">
            <v>19.274777579999999</v>
          </cell>
          <cell r="O1341">
            <v>50.307000000000002</v>
          </cell>
          <cell r="P1341">
            <v>10.81977828</v>
          </cell>
          <cell r="Q1341">
            <v>44.4</v>
          </cell>
          <cell r="R1341">
            <v>34.03003519</v>
          </cell>
          <cell r="S1341">
            <v>16.5</v>
          </cell>
          <cell r="T1341">
            <v>9.8022850500000001</v>
          </cell>
          <cell r="U1341">
            <v>9.2099402900000005</v>
          </cell>
          <cell r="V1341">
            <v>8.4272684800000004</v>
          </cell>
          <cell r="W1341">
            <v>41.6</v>
          </cell>
          <cell r="X1341">
            <v>70.900000000000006</v>
          </cell>
          <cell r="Y1341">
            <v>34.1</v>
          </cell>
          <cell r="Z1341">
            <v>36.6</v>
          </cell>
          <cell r="AA1341">
            <v>23.2</v>
          </cell>
          <cell r="AB1341">
            <v>9.4748561700000007</v>
          </cell>
          <cell r="AC1341">
            <v>0.58048146</v>
          </cell>
          <cell r="AD1341">
            <v>262.55</v>
          </cell>
          <cell r="AE1341">
            <v>58.185607500000003</v>
          </cell>
          <cell r="AF1341">
            <v>61.949199999999998</v>
          </cell>
          <cell r="AG1341">
            <v>0.33934134796125381</v>
          </cell>
          <cell r="AH1341">
            <v>7.9</v>
          </cell>
          <cell r="AI1341">
            <v>42840</v>
          </cell>
          <cell r="AJ1341">
            <v>11.5</v>
          </cell>
        </row>
        <row r="1342">
          <cell r="A1342" t="str">
            <v>2438</v>
          </cell>
          <cell r="B1342" t="str">
            <v>243800501</v>
          </cell>
          <cell r="D1342" t="str">
            <v>2438005</v>
          </cell>
          <cell r="E1342" t="str">
            <v>2433</v>
          </cell>
          <cell r="F1342" t="str">
            <v>24</v>
          </cell>
          <cell r="G1342">
            <v>524.52810735000003</v>
          </cell>
          <cell r="H1342">
            <v>536.46403792000001</v>
          </cell>
          <cell r="I1342">
            <v>530.24108190000004</v>
          </cell>
          <cell r="J1342">
            <v>31.060606060000005</v>
          </cell>
          <cell r="K1342">
            <v>15.130568360000002</v>
          </cell>
          <cell r="L1342">
            <v>8.5032970900000002</v>
          </cell>
          <cell r="M1342">
            <v>10.369043810000001</v>
          </cell>
          <cell r="N1342">
            <v>15.97574097</v>
          </cell>
          <cell r="O1342">
            <v>50.307000000000002</v>
          </cell>
          <cell r="P1342">
            <v>9.5586705999999992</v>
          </cell>
          <cell r="Q1342">
            <v>64</v>
          </cell>
          <cell r="R1342">
            <v>34.03003519</v>
          </cell>
          <cell r="S1342">
            <v>16.5</v>
          </cell>
          <cell r="T1342">
            <v>9.4235951900000003</v>
          </cell>
          <cell r="U1342">
            <v>9.7608289199999998</v>
          </cell>
          <cell r="V1342">
            <v>9.1235835099999996</v>
          </cell>
          <cell r="W1342">
            <v>52.1</v>
          </cell>
          <cell r="X1342">
            <v>73.599999999999994</v>
          </cell>
          <cell r="Y1342">
            <v>34.1</v>
          </cell>
          <cell r="Z1342">
            <v>38.700000000000003</v>
          </cell>
          <cell r="AA1342">
            <v>23.2</v>
          </cell>
          <cell r="AB1342">
            <v>9.8620403599999999</v>
          </cell>
          <cell r="AC1342">
            <v>0.31773994999999999</v>
          </cell>
          <cell r="AD1342">
            <v>248.8</v>
          </cell>
          <cell r="AE1342">
            <v>56.002792679999992</v>
          </cell>
          <cell r="AF1342">
            <v>66.804455959999999</v>
          </cell>
          <cell r="AG1342">
            <v>0.26386781368103113</v>
          </cell>
          <cell r="AH1342">
            <v>6.3</v>
          </cell>
          <cell r="AI1342">
            <v>43780</v>
          </cell>
          <cell r="AJ1342">
            <v>11.5</v>
          </cell>
        </row>
        <row r="1343">
          <cell r="A1343" t="str">
            <v>2438</v>
          </cell>
          <cell r="B1343" t="str">
            <v>243801001</v>
          </cell>
          <cell r="C1343" t="str">
            <v>442</v>
          </cell>
          <cell r="D1343" t="str">
            <v>2438010</v>
          </cell>
          <cell r="E1343" t="str">
            <v>2433</v>
          </cell>
          <cell r="F1343" t="str">
            <v>24</v>
          </cell>
          <cell r="G1343">
            <v>524.52810735000003</v>
          </cell>
          <cell r="H1343">
            <v>536.46403792000001</v>
          </cell>
          <cell r="I1343">
            <v>530.24108190000004</v>
          </cell>
          <cell r="J1343">
            <v>31.060606060000005</v>
          </cell>
          <cell r="K1343">
            <v>15.130568360000002</v>
          </cell>
          <cell r="L1343">
            <v>8.06085575</v>
          </cell>
          <cell r="M1343">
            <v>9.2476361600000008</v>
          </cell>
          <cell r="N1343">
            <v>15.97574097</v>
          </cell>
          <cell r="O1343">
            <v>50.307000000000002</v>
          </cell>
          <cell r="P1343">
            <v>9.4415314499999994</v>
          </cell>
          <cell r="Q1343">
            <v>64</v>
          </cell>
          <cell r="R1343">
            <v>33.741150339999997</v>
          </cell>
          <cell r="S1343">
            <v>16.5</v>
          </cell>
          <cell r="T1343">
            <v>9.5836265800000007</v>
          </cell>
          <cell r="U1343">
            <v>8.4894108100000008</v>
          </cell>
          <cell r="V1343">
            <v>8.6289134399999998</v>
          </cell>
          <cell r="W1343">
            <v>52.1</v>
          </cell>
          <cell r="X1343">
            <v>73.599999999999994</v>
          </cell>
          <cell r="Y1343">
            <v>34.1</v>
          </cell>
          <cell r="Z1343">
            <v>38.700000000000003</v>
          </cell>
          <cell r="AA1343">
            <v>23.2</v>
          </cell>
          <cell r="AB1343">
            <v>8.9005490100000006</v>
          </cell>
          <cell r="AC1343">
            <v>0.61493509000000002</v>
          </cell>
          <cell r="AD1343">
            <v>248.8</v>
          </cell>
          <cell r="AE1343">
            <v>56.002792679999992</v>
          </cell>
          <cell r="AF1343">
            <v>66.859099999999998</v>
          </cell>
          <cell r="AG1343">
            <v>0.27725298388860742</v>
          </cell>
          <cell r="AH1343">
            <v>6.3</v>
          </cell>
          <cell r="AI1343">
            <v>43780</v>
          </cell>
          <cell r="AJ1343">
            <v>11.5</v>
          </cell>
        </row>
        <row r="1344">
          <cell r="A1344" t="str">
            <v>2438</v>
          </cell>
          <cell r="B1344" t="str">
            <v>243801501</v>
          </cell>
          <cell r="D1344" t="str">
            <v>2438015</v>
          </cell>
          <cell r="E1344" t="str">
            <v>2433</v>
          </cell>
          <cell r="F1344" t="str">
            <v>24</v>
          </cell>
          <cell r="G1344">
            <v>524.52810735000003</v>
          </cell>
          <cell r="H1344">
            <v>536.46403792000001</v>
          </cell>
          <cell r="I1344">
            <v>530.24108190000004</v>
          </cell>
          <cell r="J1344">
            <v>31.060606060000005</v>
          </cell>
          <cell r="K1344">
            <v>15.130568360000002</v>
          </cell>
          <cell r="L1344">
            <v>8.6838933699999998</v>
          </cell>
          <cell r="M1344">
            <v>10.086142389999999</v>
          </cell>
          <cell r="N1344">
            <v>15.97574097</v>
          </cell>
          <cell r="O1344">
            <v>50.307000000000002</v>
          </cell>
          <cell r="P1344">
            <v>8.73101342</v>
          </cell>
          <cell r="Q1344">
            <v>64</v>
          </cell>
          <cell r="R1344">
            <v>34.03003519</v>
          </cell>
          <cell r="S1344">
            <v>16.5</v>
          </cell>
          <cell r="T1344">
            <v>9.8568151400000001</v>
          </cell>
          <cell r="U1344">
            <v>9.43867045</v>
          </cell>
          <cell r="V1344">
            <v>8.6838933699999998</v>
          </cell>
          <cell r="W1344">
            <v>52.1</v>
          </cell>
          <cell r="X1344">
            <v>73.599999999999994</v>
          </cell>
          <cell r="Y1344">
            <v>34.1</v>
          </cell>
          <cell r="Z1344">
            <v>38.700000000000003</v>
          </cell>
          <cell r="AA1344">
            <v>23.2</v>
          </cell>
          <cell r="AB1344">
            <v>9.5705291399999997</v>
          </cell>
          <cell r="AC1344">
            <v>0.24217747000000003</v>
          </cell>
          <cell r="AD1344">
            <v>248.8</v>
          </cell>
          <cell r="AE1344">
            <v>56.002792679999992</v>
          </cell>
          <cell r="AF1344">
            <v>66.859099999999998</v>
          </cell>
          <cell r="AG1344">
            <v>0.2461914367948986</v>
          </cell>
          <cell r="AH1344">
            <v>6.3</v>
          </cell>
          <cell r="AI1344">
            <v>43780</v>
          </cell>
          <cell r="AJ1344">
            <v>11.5</v>
          </cell>
        </row>
        <row r="1345">
          <cell r="A1345" t="str">
            <v>2438</v>
          </cell>
          <cell r="B1345" t="str">
            <v>243802001</v>
          </cell>
          <cell r="D1345" t="str">
            <v>2438020</v>
          </cell>
          <cell r="E1345" t="str">
            <v>2433</v>
          </cell>
          <cell r="F1345" t="str">
            <v>24</v>
          </cell>
          <cell r="G1345">
            <v>524.52810735000003</v>
          </cell>
          <cell r="H1345">
            <v>536.46403792000001</v>
          </cell>
          <cell r="I1345">
            <v>530.24108190000004</v>
          </cell>
          <cell r="J1345">
            <v>31.060606060000005</v>
          </cell>
          <cell r="K1345">
            <v>15.130568360000002</v>
          </cell>
          <cell r="L1345">
            <v>9.0900917999999997</v>
          </cell>
          <cell r="M1345">
            <v>10.687777150000001</v>
          </cell>
          <cell r="N1345">
            <v>15.97574097</v>
          </cell>
          <cell r="O1345">
            <v>50.307000000000002</v>
          </cell>
          <cell r="P1345">
            <v>9.1216184400000007</v>
          </cell>
          <cell r="Q1345">
            <v>64</v>
          </cell>
          <cell r="R1345">
            <v>34.03003519</v>
          </cell>
          <cell r="S1345">
            <v>16.5</v>
          </cell>
          <cell r="T1345">
            <v>9.6058224800000005</v>
          </cell>
          <cell r="U1345">
            <v>9.4798330199999992</v>
          </cell>
          <cell r="V1345">
            <v>9.0121333099999994</v>
          </cell>
          <cell r="W1345">
            <v>52.1</v>
          </cell>
          <cell r="X1345">
            <v>73.599999999999994</v>
          </cell>
          <cell r="Y1345">
            <v>34.1</v>
          </cell>
          <cell r="Z1345">
            <v>38.700000000000003</v>
          </cell>
          <cell r="AA1345">
            <v>23.2</v>
          </cell>
          <cell r="AB1345">
            <v>9.9286678500000001</v>
          </cell>
          <cell r="AC1345">
            <v>0.66791867999999999</v>
          </cell>
          <cell r="AD1345">
            <v>248.8</v>
          </cell>
          <cell r="AE1345">
            <v>56.002792679999992</v>
          </cell>
          <cell r="AF1345">
            <v>66.859099999999998</v>
          </cell>
          <cell r="AG1345">
            <v>0.26900124005012793</v>
          </cell>
          <cell r="AH1345">
            <v>6.3</v>
          </cell>
          <cell r="AI1345">
            <v>43780</v>
          </cell>
          <cell r="AJ1345">
            <v>11.5</v>
          </cell>
        </row>
        <row r="1346">
          <cell r="A1346" t="str">
            <v>2438</v>
          </cell>
          <cell r="B1346" t="str">
            <v>243802801</v>
          </cell>
          <cell r="D1346" t="str">
            <v>2438028</v>
          </cell>
          <cell r="E1346" t="str">
            <v>2433</v>
          </cell>
          <cell r="F1346" t="str">
            <v>24</v>
          </cell>
          <cell r="G1346">
            <v>524.52810735000003</v>
          </cell>
          <cell r="H1346">
            <v>536.46403792000001</v>
          </cell>
          <cell r="I1346">
            <v>530.24108190000004</v>
          </cell>
          <cell r="J1346">
            <v>31.060606060000005</v>
          </cell>
          <cell r="K1346">
            <v>15.130568360000002</v>
          </cell>
          <cell r="L1346">
            <v>8.7486223200000008</v>
          </cell>
          <cell r="M1346">
            <v>10.81977828</v>
          </cell>
          <cell r="N1346">
            <v>15.97574097</v>
          </cell>
          <cell r="O1346">
            <v>50.307000000000002</v>
          </cell>
          <cell r="P1346">
            <v>9.8562911199999999</v>
          </cell>
          <cell r="Q1346">
            <v>64</v>
          </cell>
          <cell r="R1346">
            <v>34.03003519</v>
          </cell>
          <cell r="S1346">
            <v>16.5</v>
          </cell>
          <cell r="T1346">
            <v>10.17007366</v>
          </cell>
          <cell r="U1346">
            <v>8.7933086300000003</v>
          </cell>
          <cell r="V1346">
            <v>8.7933086300000003</v>
          </cell>
          <cell r="W1346">
            <v>52.1</v>
          </cell>
          <cell r="X1346">
            <v>73.599999999999994</v>
          </cell>
          <cell r="Y1346">
            <v>34.1</v>
          </cell>
          <cell r="Z1346">
            <v>38.700000000000003</v>
          </cell>
          <cell r="AA1346">
            <v>23.2</v>
          </cell>
          <cell r="AB1346">
            <v>10.04333645</v>
          </cell>
          <cell r="AC1346">
            <v>0.20058444</v>
          </cell>
          <cell r="AD1346">
            <v>248.8</v>
          </cell>
          <cell r="AE1346">
            <v>56.002792679999992</v>
          </cell>
          <cell r="AF1346">
            <v>66.893552790000001</v>
          </cell>
          <cell r="AG1346">
            <v>0.31967575834938899</v>
          </cell>
          <cell r="AH1346">
            <v>6.3</v>
          </cell>
          <cell r="AI1346">
            <v>43780</v>
          </cell>
          <cell r="AJ1346">
            <v>11.5</v>
          </cell>
        </row>
        <row r="1347">
          <cell r="A1347" t="str">
            <v>2438</v>
          </cell>
          <cell r="B1347" t="str">
            <v>243802802</v>
          </cell>
          <cell r="D1347" t="str">
            <v>2438028</v>
          </cell>
          <cell r="E1347" t="str">
            <v>2433</v>
          </cell>
          <cell r="F1347" t="str">
            <v>24</v>
          </cell>
          <cell r="G1347">
            <v>524.52810735000003</v>
          </cell>
          <cell r="H1347">
            <v>536.46403792000001</v>
          </cell>
          <cell r="I1347">
            <v>530.24108190000004</v>
          </cell>
          <cell r="J1347">
            <v>31.060606060000005</v>
          </cell>
          <cell r="K1347">
            <v>15.130568360000002</v>
          </cell>
          <cell r="L1347">
            <v>7.2130316600000004</v>
          </cell>
          <cell r="M1347">
            <v>10.81977828</v>
          </cell>
          <cell r="N1347">
            <v>15.97574097</v>
          </cell>
          <cell r="O1347">
            <v>50.307000000000002</v>
          </cell>
          <cell r="P1347">
            <v>9.8389490300000002</v>
          </cell>
          <cell r="Q1347">
            <v>64</v>
          </cell>
          <cell r="R1347">
            <v>34.03003519</v>
          </cell>
          <cell r="S1347">
            <v>16.5</v>
          </cell>
          <cell r="T1347">
            <v>10.126631100000001</v>
          </cell>
          <cell r="U1347">
            <v>7.2470805800000004</v>
          </cell>
          <cell r="V1347">
            <v>7.2470805800000004</v>
          </cell>
          <cell r="W1347">
            <v>52.1</v>
          </cell>
          <cell r="X1347">
            <v>73.599999999999994</v>
          </cell>
          <cell r="Y1347">
            <v>34.1</v>
          </cell>
          <cell r="Z1347">
            <v>38.700000000000003</v>
          </cell>
          <cell r="AA1347">
            <v>23.2</v>
          </cell>
          <cell r="AB1347">
            <v>9.9641121699999999</v>
          </cell>
          <cell r="AC1347">
            <v>1</v>
          </cell>
          <cell r="AD1347">
            <v>248.8</v>
          </cell>
          <cell r="AE1347">
            <v>56.002792679999992</v>
          </cell>
          <cell r="AF1347">
            <v>66.859099999999998</v>
          </cell>
          <cell r="AG1347">
            <v>0.27592391176791953</v>
          </cell>
          <cell r="AH1347">
            <v>6.3</v>
          </cell>
          <cell r="AI1347">
            <v>43780</v>
          </cell>
          <cell r="AJ1347">
            <v>11.5</v>
          </cell>
        </row>
        <row r="1348">
          <cell r="A1348" t="str">
            <v>2438</v>
          </cell>
          <cell r="B1348" t="str">
            <v>243803501</v>
          </cell>
          <cell r="D1348" t="str">
            <v>2438035</v>
          </cell>
          <cell r="E1348" t="str">
            <v>2433</v>
          </cell>
          <cell r="F1348" t="str">
            <v>24</v>
          </cell>
          <cell r="G1348">
            <v>524.52810735000003</v>
          </cell>
          <cell r="H1348">
            <v>536.46403792000001</v>
          </cell>
          <cell r="I1348">
            <v>530.24108190000004</v>
          </cell>
          <cell r="J1348">
            <v>31.060606060000005</v>
          </cell>
          <cell r="K1348">
            <v>15.130568360000002</v>
          </cell>
          <cell r="L1348">
            <v>8.74033674</v>
          </cell>
          <cell r="M1348">
            <v>10.81977828</v>
          </cell>
          <cell r="N1348">
            <v>15.97574097</v>
          </cell>
          <cell r="O1348">
            <v>50.307000000000002</v>
          </cell>
          <cell r="P1348">
            <v>10.425075059999999</v>
          </cell>
          <cell r="Q1348">
            <v>64</v>
          </cell>
          <cell r="R1348">
            <v>34.03003519</v>
          </cell>
          <cell r="S1348">
            <v>16.5</v>
          </cell>
          <cell r="T1348">
            <v>10.80667278</v>
          </cell>
          <cell r="U1348">
            <v>9.3176689499999998</v>
          </cell>
          <cell r="V1348">
            <v>9.13680147</v>
          </cell>
          <cell r="W1348">
            <v>52.1</v>
          </cell>
          <cell r="X1348">
            <v>73.599999999999994</v>
          </cell>
          <cell r="Y1348">
            <v>34.1</v>
          </cell>
          <cell r="Z1348">
            <v>38.700000000000003</v>
          </cell>
          <cell r="AA1348">
            <v>23.2</v>
          </cell>
          <cell r="AB1348">
            <v>10.036224880000001</v>
          </cell>
          <cell r="AC1348">
            <v>0.25661214999999998</v>
          </cell>
          <cell r="AD1348">
            <v>248.8</v>
          </cell>
          <cell r="AE1348">
            <v>56.002792679999992</v>
          </cell>
          <cell r="AF1348">
            <v>67.024096619999995</v>
          </cell>
          <cell r="AG1348">
            <v>0.27684593905938315</v>
          </cell>
          <cell r="AH1348">
            <v>6.3</v>
          </cell>
          <cell r="AI1348">
            <v>43780</v>
          </cell>
          <cell r="AJ1348">
            <v>11.5</v>
          </cell>
        </row>
        <row r="1349">
          <cell r="A1349" t="str">
            <v>2438</v>
          </cell>
          <cell r="B1349" t="str">
            <v>243804001</v>
          </cell>
          <cell r="D1349" t="str">
            <v>2438040</v>
          </cell>
          <cell r="E1349" t="str">
            <v>2433</v>
          </cell>
          <cell r="F1349" t="str">
            <v>24</v>
          </cell>
          <cell r="G1349">
            <v>524.52810735000003</v>
          </cell>
          <cell r="H1349">
            <v>536.46403792000001</v>
          </cell>
          <cell r="I1349">
            <v>530.24108190000004</v>
          </cell>
          <cell r="J1349">
            <v>31.060606060000005</v>
          </cell>
          <cell r="K1349">
            <v>15.130568360000002</v>
          </cell>
          <cell r="L1349">
            <v>8.6569551300000001</v>
          </cell>
          <cell r="M1349">
            <v>10.476865350000001</v>
          </cell>
          <cell r="N1349">
            <v>15.97574097</v>
          </cell>
          <cell r="O1349">
            <v>50.307000000000002</v>
          </cell>
          <cell r="P1349">
            <v>9.6308911199999994</v>
          </cell>
          <cell r="Q1349">
            <v>64</v>
          </cell>
          <cell r="R1349">
            <v>34.03003519</v>
          </cell>
          <cell r="S1349">
            <v>16.5</v>
          </cell>
          <cell r="T1349">
            <v>10.57763029</v>
          </cell>
          <cell r="U1349">
            <v>8.5801679899999996</v>
          </cell>
          <cell r="V1349">
            <v>8.5837297199999991</v>
          </cell>
          <cell r="W1349">
            <v>52.1</v>
          </cell>
          <cell r="X1349">
            <v>73.599999999999994</v>
          </cell>
          <cell r="Y1349">
            <v>34.1</v>
          </cell>
          <cell r="Z1349">
            <v>38.700000000000003</v>
          </cell>
          <cell r="AA1349">
            <v>23.2</v>
          </cell>
          <cell r="AB1349">
            <v>9.6129347000000003</v>
          </cell>
          <cell r="AC1349">
            <v>0.45584643000000008</v>
          </cell>
          <cell r="AD1349">
            <v>248.8</v>
          </cell>
          <cell r="AE1349">
            <v>56.002792679999992</v>
          </cell>
          <cell r="AF1349">
            <v>66.859099999999998</v>
          </cell>
          <cell r="AG1349">
            <v>0.27680079128440571</v>
          </cell>
          <cell r="AH1349">
            <v>6.3</v>
          </cell>
          <cell r="AI1349">
            <v>43780</v>
          </cell>
          <cell r="AJ1349">
            <v>11.5</v>
          </cell>
        </row>
        <row r="1350">
          <cell r="A1350" t="str">
            <v>2438</v>
          </cell>
          <cell r="B1350" t="str">
            <v>243804701</v>
          </cell>
          <cell r="D1350" t="str">
            <v>2438047</v>
          </cell>
          <cell r="E1350" t="str">
            <v>2433</v>
          </cell>
          <cell r="F1350" t="str">
            <v>24</v>
          </cell>
          <cell r="G1350">
            <v>524.52810735000003</v>
          </cell>
          <cell r="H1350">
            <v>536.46403792000001</v>
          </cell>
          <cell r="I1350">
            <v>530.24108190000004</v>
          </cell>
          <cell r="J1350">
            <v>31.060606060000005</v>
          </cell>
          <cell r="K1350">
            <v>15.130568360000002</v>
          </cell>
          <cell r="L1350">
            <v>8.74033674</v>
          </cell>
          <cell r="M1350">
            <v>10.81977828</v>
          </cell>
          <cell r="N1350">
            <v>15.97574097</v>
          </cell>
          <cell r="O1350">
            <v>50.307000000000002</v>
          </cell>
          <cell r="P1350">
            <v>10.22933209</v>
          </cell>
          <cell r="Q1350">
            <v>64</v>
          </cell>
          <cell r="R1350">
            <v>34.03003519</v>
          </cell>
          <cell r="S1350">
            <v>16.5</v>
          </cell>
          <cell r="T1350">
            <v>10.81977828</v>
          </cell>
          <cell r="U1350">
            <v>9.2009968600000001</v>
          </cell>
          <cell r="V1350">
            <v>8.4489143500000008</v>
          </cell>
          <cell r="W1350">
            <v>52.1</v>
          </cell>
          <cell r="X1350">
            <v>73.599999999999994</v>
          </cell>
          <cell r="Y1350">
            <v>34.1</v>
          </cell>
          <cell r="Z1350">
            <v>38.700000000000003</v>
          </cell>
          <cell r="AA1350">
            <v>23.2</v>
          </cell>
          <cell r="AB1350">
            <v>9.7429666299999997</v>
          </cell>
          <cell r="AC1350">
            <v>0.50126181999999997</v>
          </cell>
          <cell r="AD1350">
            <v>248.8</v>
          </cell>
          <cell r="AE1350">
            <v>56.002792679999992</v>
          </cell>
          <cell r="AF1350">
            <v>66.880799260000003</v>
          </cell>
          <cell r="AG1350">
            <v>0.23901694300828541</v>
          </cell>
          <cell r="AH1350">
            <v>6.3</v>
          </cell>
          <cell r="AI1350">
            <v>43780</v>
          </cell>
          <cell r="AJ1350">
            <v>11.5</v>
          </cell>
        </row>
        <row r="1351">
          <cell r="A1351" t="str">
            <v>2438</v>
          </cell>
          <cell r="B1351" t="str">
            <v>243804702</v>
          </cell>
          <cell r="D1351" t="str">
            <v>2438047</v>
          </cell>
          <cell r="E1351" t="str">
            <v>2433</v>
          </cell>
          <cell r="F1351" t="str">
            <v>24</v>
          </cell>
          <cell r="G1351">
            <v>524.52810735000003</v>
          </cell>
          <cell r="H1351">
            <v>536.46403792000001</v>
          </cell>
          <cell r="I1351">
            <v>530.24108190000004</v>
          </cell>
          <cell r="J1351">
            <v>31.060606060000005</v>
          </cell>
          <cell r="K1351">
            <v>15.130568360000002</v>
          </cell>
          <cell r="L1351">
            <v>8.74033674</v>
          </cell>
          <cell r="M1351">
            <v>10.81977828</v>
          </cell>
          <cell r="N1351">
            <v>15.97574097</v>
          </cell>
          <cell r="O1351">
            <v>50.307000000000002</v>
          </cell>
          <cell r="P1351">
            <v>10.126631100000001</v>
          </cell>
          <cell r="Q1351">
            <v>64</v>
          </cell>
          <cell r="R1351">
            <v>34.03003519</v>
          </cell>
          <cell r="S1351">
            <v>16.5</v>
          </cell>
          <cell r="T1351">
            <v>10.81977828</v>
          </cell>
          <cell r="U1351">
            <v>9.4334839200000005</v>
          </cell>
          <cell r="V1351">
            <v>7.3632795900000003</v>
          </cell>
          <cell r="W1351">
            <v>52.1</v>
          </cell>
          <cell r="X1351">
            <v>73.599999999999994</v>
          </cell>
          <cell r="Y1351">
            <v>34.1</v>
          </cell>
          <cell r="Z1351">
            <v>38.700000000000003</v>
          </cell>
          <cell r="AA1351">
            <v>23.2</v>
          </cell>
          <cell r="AB1351">
            <v>9.9641121699999999</v>
          </cell>
          <cell r="AC1351">
            <v>1</v>
          </cell>
          <cell r="AD1351">
            <v>248.8</v>
          </cell>
          <cell r="AE1351">
            <v>56.002792679999992</v>
          </cell>
          <cell r="AF1351">
            <v>66.859099999999998</v>
          </cell>
          <cell r="AG1351">
            <v>0.25386214811664853</v>
          </cell>
          <cell r="AH1351">
            <v>6.3</v>
          </cell>
          <cell r="AI1351">
            <v>43780</v>
          </cell>
          <cell r="AJ1351">
            <v>11.5</v>
          </cell>
        </row>
        <row r="1352">
          <cell r="A1352" t="str">
            <v>2438</v>
          </cell>
          <cell r="B1352" t="str">
            <v>243805501</v>
          </cell>
          <cell r="D1352" t="str">
            <v>2438055</v>
          </cell>
          <cell r="E1352" t="str">
            <v>2433</v>
          </cell>
          <cell r="F1352" t="str">
            <v>24</v>
          </cell>
          <cell r="G1352">
            <v>524.52810735000003</v>
          </cell>
          <cell r="H1352">
            <v>536.46403792000001</v>
          </cell>
          <cell r="I1352">
            <v>530.24108190000004</v>
          </cell>
          <cell r="J1352">
            <v>31.060606060000005</v>
          </cell>
          <cell r="K1352">
            <v>15.130568360000002</v>
          </cell>
          <cell r="L1352">
            <v>8.2705251000000004</v>
          </cell>
          <cell r="M1352">
            <v>10.81977828</v>
          </cell>
          <cell r="N1352">
            <v>15.97574097</v>
          </cell>
          <cell r="O1352">
            <v>50.307000000000002</v>
          </cell>
          <cell r="P1352">
            <v>10.174048900000001</v>
          </cell>
          <cell r="Q1352">
            <v>64</v>
          </cell>
          <cell r="R1352">
            <v>34.03003519</v>
          </cell>
          <cell r="S1352">
            <v>16.5</v>
          </cell>
          <cell r="T1352">
            <v>10.81977828</v>
          </cell>
          <cell r="U1352">
            <v>9.3964049200000002</v>
          </cell>
          <cell r="V1352">
            <v>8.6134120500000009</v>
          </cell>
          <cell r="W1352">
            <v>52.1</v>
          </cell>
          <cell r="X1352">
            <v>73.599999999999994</v>
          </cell>
          <cell r="Y1352">
            <v>34.1</v>
          </cell>
          <cell r="Z1352">
            <v>38.700000000000003</v>
          </cell>
          <cell r="AA1352">
            <v>23.2</v>
          </cell>
          <cell r="AB1352">
            <v>9.5507334799999999</v>
          </cell>
          <cell r="AC1352">
            <v>0.54652288000000004</v>
          </cell>
          <cell r="AD1352">
            <v>248.8</v>
          </cell>
          <cell r="AE1352">
            <v>56.002792679999992</v>
          </cell>
          <cell r="AF1352">
            <v>66.859099999999998</v>
          </cell>
          <cell r="AG1352">
            <v>0.27313378421247608</v>
          </cell>
          <cell r="AH1352">
            <v>6.3</v>
          </cell>
          <cell r="AI1352">
            <v>43780</v>
          </cell>
          <cell r="AJ1352">
            <v>11.5</v>
          </cell>
        </row>
        <row r="1353">
          <cell r="A1353" t="str">
            <v>2438</v>
          </cell>
          <cell r="B1353" t="str">
            <v>243806001</v>
          </cell>
          <cell r="D1353" t="str">
            <v>2438060</v>
          </cell>
          <cell r="E1353" t="str">
            <v>2433</v>
          </cell>
          <cell r="F1353" t="str">
            <v>24</v>
          </cell>
          <cell r="G1353">
            <v>524.52810735000003</v>
          </cell>
          <cell r="H1353">
            <v>536.46403792000001</v>
          </cell>
          <cell r="I1353">
            <v>530.24108190000004</v>
          </cell>
          <cell r="J1353">
            <v>31.060606060000005</v>
          </cell>
          <cell r="K1353">
            <v>15.130568360000002</v>
          </cell>
          <cell r="L1353">
            <v>8.5636950299999999</v>
          </cell>
          <cell r="M1353">
            <v>10.18870409</v>
          </cell>
          <cell r="N1353">
            <v>15.97574097</v>
          </cell>
          <cell r="O1353">
            <v>50.307000000000002</v>
          </cell>
          <cell r="P1353">
            <v>9.7072901700000003</v>
          </cell>
          <cell r="Q1353">
            <v>64</v>
          </cell>
          <cell r="R1353">
            <v>34.03003519</v>
          </cell>
          <cell r="S1353">
            <v>16.5</v>
          </cell>
          <cell r="T1353">
            <v>10.70810902</v>
          </cell>
          <cell r="U1353">
            <v>8.6860917299999993</v>
          </cell>
          <cell r="V1353">
            <v>8.6545173799999997</v>
          </cell>
          <cell r="W1353">
            <v>52.1</v>
          </cell>
          <cell r="X1353">
            <v>73.599999999999994</v>
          </cell>
          <cell r="Y1353">
            <v>34.1</v>
          </cell>
          <cell r="Z1353">
            <v>38.700000000000003</v>
          </cell>
          <cell r="AA1353">
            <v>23.2</v>
          </cell>
          <cell r="AB1353">
            <v>9.1779204799999992</v>
          </cell>
          <cell r="AC1353">
            <v>0.18095546000000001</v>
          </cell>
          <cell r="AD1353">
            <v>248.8</v>
          </cell>
          <cell r="AE1353">
            <v>56.002792679999992</v>
          </cell>
          <cell r="AF1353">
            <v>66.859099999999998</v>
          </cell>
          <cell r="AG1353">
            <v>0.25147716856121577</v>
          </cell>
          <cell r="AH1353">
            <v>6.3</v>
          </cell>
          <cell r="AI1353">
            <v>43780</v>
          </cell>
          <cell r="AJ1353">
            <v>11.5</v>
          </cell>
        </row>
        <row r="1354">
          <cell r="A1354" t="str">
            <v>2438</v>
          </cell>
          <cell r="B1354" t="str">
            <v>243806501</v>
          </cell>
          <cell r="D1354" t="str">
            <v>2438065</v>
          </cell>
          <cell r="E1354" t="str">
            <v>2433</v>
          </cell>
          <cell r="F1354" t="str">
            <v>24</v>
          </cell>
          <cell r="G1354">
            <v>524.52810735000003</v>
          </cell>
          <cell r="H1354">
            <v>536.46403792000001</v>
          </cell>
          <cell r="I1354">
            <v>530.24108190000004</v>
          </cell>
          <cell r="J1354">
            <v>31.060606060000005</v>
          </cell>
          <cell r="K1354">
            <v>15.130568360000002</v>
          </cell>
          <cell r="L1354">
            <v>8.2087640499999992</v>
          </cell>
          <cell r="M1354">
            <v>10.06228456</v>
          </cell>
          <cell r="N1354">
            <v>15.97574097</v>
          </cell>
          <cell r="O1354">
            <v>50.307000000000002</v>
          </cell>
          <cell r="P1354">
            <v>9.9701176300000007</v>
          </cell>
          <cell r="Q1354">
            <v>64</v>
          </cell>
          <cell r="R1354">
            <v>34.03003519</v>
          </cell>
          <cell r="S1354">
            <v>16.5</v>
          </cell>
          <cell r="T1354">
            <v>10.792530409999999</v>
          </cell>
          <cell r="U1354">
            <v>8.5636950299999999</v>
          </cell>
          <cell r="V1354">
            <v>8.5444191800000002</v>
          </cell>
          <cell r="W1354">
            <v>52.1</v>
          </cell>
          <cell r="X1354">
            <v>73.599999999999994</v>
          </cell>
          <cell r="Y1354">
            <v>34.1</v>
          </cell>
          <cell r="Z1354">
            <v>38.700000000000003</v>
          </cell>
          <cell r="AA1354">
            <v>23.2</v>
          </cell>
          <cell r="AB1354">
            <v>8.7766301000000002</v>
          </cell>
          <cell r="AC1354">
            <v>0.52413195000000001</v>
          </cell>
          <cell r="AD1354">
            <v>248.8</v>
          </cell>
          <cell r="AE1354">
            <v>56.002792679999992</v>
          </cell>
          <cell r="AF1354">
            <v>66.859099999999998</v>
          </cell>
          <cell r="AG1354">
            <v>0.28715001704596588</v>
          </cell>
          <cell r="AH1354">
            <v>6.3</v>
          </cell>
          <cell r="AI1354">
            <v>43780</v>
          </cell>
          <cell r="AJ1354">
            <v>11.5</v>
          </cell>
        </row>
        <row r="1355">
          <cell r="A1355" t="str">
            <v>2438</v>
          </cell>
          <cell r="B1355" t="str">
            <v>243807001</v>
          </cell>
          <cell r="D1355" t="str">
            <v>2438070</v>
          </cell>
          <cell r="E1355" t="str">
            <v>2433</v>
          </cell>
          <cell r="F1355" t="str">
            <v>24</v>
          </cell>
          <cell r="G1355">
            <v>524.52810735000003</v>
          </cell>
          <cell r="H1355">
            <v>536.46403792000001</v>
          </cell>
          <cell r="I1355">
            <v>530.24108190000004</v>
          </cell>
          <cell r="J1355">
            <v>31.060606060000005</v>
          </cell>
          <cell r="K1355">
            <v>15.130568360000002</v>
          </cell>
          <cell r="L1355">
            <v>8.0481490999999998</v>
          </cell>
          <cell r="M1355">
            <v>10.79425533</v>
          </cell>
          <cell r="N1355">
            <v>15.97574097</v>
          </cell>
          <cell r="O1355">
            <v>50.307000000000002</v>
          </cell>
          <cell r="P1355">
            <v>10.72406002</v>
          </cell>
          <cell r="Q1355">
            <v>64</v>
          </cell>
          <cell r="R1355">
            <v>34.03003519</v>
          </cell>
          <cell r="S1355">
            <v>16.5</v>
          </cell>
          <cell r="T1355">
            <v>10.81977828</v>
          </cell>
          <cell r="U1355">
            <v>9.2733151700000001</v>
          </cell>
          <cell r="V1355">
            <v>8.4726141500000001</v>
          </cell>
          <cell r="W1355">
            <v>52.1</v>
          </cell>
          <cell r="X1355">
            <v>73.599999999999994</v>
          </cell>
          <cell r="Y1355">
            <v>34.1</v>
          </cell>
          <cell r="Z1355">
            <v>38.700000000000003</v>
          </cell>
          <cell r="AA1355">
            <v>23.2</v>
          </cell>
          <cell r="AB1355">
            <v>9.1438800100000002</v>
          </cell>
          <cell r="AC1355">
            <v>0.64493761999999999</v>
          </cell>
          <cell r="AD1355">
            <v>248.8</v>
          </cell>
          <cell r="AE1355">
            <v>56.002792679999992</v>
          </cell>
          <cell r="AF1355">
            <v>66.859099999999998</v>
          </cell>
          <cell r="AG1355">
            <v>0.22437581546708252</v>
          </cell>
          <cell r="AH1355">
            <v>6.3</v>
          </cell>
          <cell r="AI1355">
            <v>43780</v>
          </cell>
          <cell r="AJ1355">
            <v>11.5</v>
          </cell>
        </row>
        <row r="1356">
          <cell r="A1356" t="str">
            <v>2439</v>
          </cell>
          <cell r="B1356" t="str">
            <v>243900501</v>
          </cell>
          <cell r="D1356" t="str">
            <v>2439005</v>
          </cell>
          <cell r="E1356" t="str">
            <v>2433</v>
          </cell>
          <cell r="F1356" t="str">
            <v>24</v>
          </cell>
          <cell r="G1356">
            <v>524.52810735000003</v>
          </cell>
          <cell r="H1356">
            <v>536.46403792000001</v>
          </cell>
          <cell r="I1356">
            <v>530.24108190000004</v>
          </cell>
          <cell r="J1356">
            <v>31.060606060000005</v>
          </cell>
          <cell r="K1356">
            <v>15.130568360000002</v>
          </cell>
          <cell r="L1356">
            <v>9.2850767199999993</v>
          </cell>
          <cell r="M1356">
            <v>10.81977828</v>
          </cell>
          <cell r="N1356">
            <v>15.97574097</v>
          </cell>
          <cell r="O1356">
            <v>50.307000000000002</v>
          </cell>
          <cell r="P1356">
            <v>10.749334360000001</v>
          </cell>
          <cell r="Q1356">
            <v>64</v>
          </cell>
          <cell r="R1356">
            <v>34.03003519</v>
          </cell>
          <cell r="S1356">
            <v>16.5</v>
          </cell>
          <cell r="T1356">
            <v>9.7799630700000009</v>
          </cell>
          <cell r="U1356">
            <v>9.0109133499999992</v>
          </cell>
          <cell r="V1356">
            <v>9.4051667499999994</v>
          </cell>
          <cell r="W1356">
            <v>52.1</v>
          </cell>
          <cell r="X1356">
            <v>73.599999999999994</v>
          </cell>
          <cell r="Y1356">
            <v>34.1</v>
          </cell>
          <cell r="Z1356">
            <v>38.700000000000003</v>
          </cell>
          <cell r="AA1356">
            <v>23.2</v>
          </cell>
          <cell r="AB1356">
            <v>9.5344508000000001</v>
          </cell>
          <cell r="AC1356">
            <v>1.259006E-2</v>
          </cell>
          <cell r="AD1356">
            <v>248.8</v>
          </cell>
          <cell r="AE1356">
            <v>56.002792679999992</v>
          </cell>
          <cell r="AF1356">
            <v>65.948400000000007</v>
          </cell>
          <cell r="AG1356">
            <v>0.29914650597513665</v>
          </cell>
          <cell r="AH1356">
            <v>6.3</v>
          </cell>
          <cell r="AI1356">
            <v>43780</v>
          </cell>
          <cell r="AJ1356">
            <v>11.5</v>
          </cell>
        </row>
        <row r="1357">
          <cell r="A1357" t="str">
            <v>2439</v>
          </cell>
          <cell r="B1357" t="str">
            <v>243901001</v>
          </cell>
          <cell r="D1357" t="str">
            <v>2439010</v>
          </cell>
          <cell r="E1357" t="str">
            <v>2433</v>
          </cell>
          <cell r="F1357" t="str">
            <v>24</v>
          </cell>
          <cell r="G1357">
            <v>524.52810735000003</v>
          </cell>
          <cell r="H1357">
            <v>536.46403792000001</v>
          </cell>
          <cell r="I1357">
            <v>530.24108190000004</v>
          </cell>
          <cell r="J1357">
            <v>31.060606060000005</v>
          </cell>
          <cell r="K1357">
            <v>15.130568360000002</v>
          </cell>
          <cell r="L1357">
            <v>8.2723151500000007</v>
          </cell>
          <cell r="M1357">
            <v>10.68457693</v>
          </cell>
          <cell r="N1357">
            <v>15.97574097</v>
          </cell>
          <cell r="O1357">
            <v>50.307000000000002</v>
          </cell>
          <cell r="P1357">
            <v>10.16485132</v>
          </cell>
          <cell r="Q1357">
            <v>64</v>
          </cell>
          <cell r="R1357">
            <v>34.03003519</v>
          </cell>
          <cell r="S1357">
            <v>16.5</v>
          </cell>
          <cell r="T1357">
            <v>9.3957405200000004</v>
          </cell>
          <cell r="U1357">
            <v>8.2827358800000006</v>
          </cell>
          <cell r="V1357">
            <v>8.39683183</v>
          </cell>
          <cell r="W1357">
            <v>52.1</v>
          </cell>
          <cell r="X1357">
            <v>73.599999999999994</v>
          </cell>
          <cell r="Y1357">
            <v>34.1</v>
          </cell>
          <cell r="Z1357">
            <v>38.700000000000003</v>
          </cell>
          <cell r="AA1357">
            <v>23.2</v>
          </cell>
          <cell r="AB1357">
            <v>8.4342462699999992</v>
          </cell>
          <cell r="AC1357">
            <v>0</v>
          </cell>
          <cell r="AD1357">
            <v>248.8</v>
          </cell>
          <cell r="AE1357">
            <v>56.002792679999992</v>
          </cell>
          <cell r="AF1357">
            <v>65.948400000000007</v>
          </cell>
          <cell r="AG1357">
            <v>0.27276460944571412</v>
          </cell>
          <cell r="AH1357">
            <v>6.3</v>
          </cell>
          <cell r="AI1357">
            <v>43780</v>
          </cell>
          <cell r="AJ1357">
            <v>11.5</v>
          </cell>
        </row>
        <row r="1358">
          <cell r="A1358" t="str">
            <v>2439</v>
          </cell>
          <cell r="B1358" t="str">
            <v>243901501</v>
          </cell>
          <cell r="D1358" t="str">
            <v>2439015</v>
          </cell>
          <cell r="E1358" t="str">
            <v>2433</v>
          </cell>
          <cell r="F1358" t="str">
            <v>24</v>
          </cell>
          <cell r="G1358">
            <v>524.52810735000003</v>
          </cell>
          <cell r="H1358">
            <v>536.46403792000001</v>
          </cell>
          <cell r="I1358">
            <v>530.24108190000004</v>
          </cell>
          <cell r="J1358">
            <v>31.060606060000005</v>
          </cell>
          <cell r="K1358">
            <v>15.130568360000002</v>
          </cell>
          <cell r="L1358">
            <v>9.26634256</v>
          </cell>
          <cell r="M1358">
            <v>10.126631100000001</v>
          </cell>
          <cell r="N1358">
            <v>15.97574097</v>
          </cell>
          <cell r="O1358">
            <v>50.307000000000002</v>
          </cell>
          <cell r="P1358">
            <v>9.9918188899999993</v>
          </cell>
          <cell r="Q1358">
            <v>64</v>
          </cell>
          <cell r="R1358">
            <v>34.03003519</v>
          </cell>
          <cell r="S1358">
            <v>16.5</v>
          </cell>
          <cell r="T1358">
            <v>9.4334839200000005</v>
          </cell>
          <cell r="U1358">
            <v>9.26634256</v>
          </cell>
          <cell r="V1358">
            <v>9.2507142699999996</v>
          </cell>
          <cell r="W1358">
            <v>52.1</v>
          </cell>
          <cell r="X1358">
            <v>73.599999999999994</v>
          </cell>
          <cell r="Y1358">
            <v>34.1</v>
          </cell>
          <cell r="Z1358">
            <v>38.700000000000003</v>
          </cell>
          <cell r="AA1358">
            <v>23.2</v>
          </cell>
          <cell r="AB1358">
            <v>9.0174835099999999</v>
          </cell>
          <cell r="AC1358">
            <v>0</v>
          </cell>
          <cell r="AD1358">
            <v>248.8</v>
          </cell>
          <cell r="AE1358">
            <v>56.002792679999992</v>
          </cell>
          <cell r="AF1358">
            <v>65.948400000000007</v>
          </cell>
          <cell r="AG1358">
            <v>0.28508933553105315</v>
          </cell>
          <cell r="AH1358">
            <v>6.3</v>
          </cell>
          <cell r="AI1358">
            <v>43780</v>
          </cell>
          <cell r="AJ1358">
            <v>11.5</v>
          </cell>
        </row>
        <row r="1359">
          <cell r="A1359" t="str">
            <v>2439</v>
          </cell>
          <cell r="B1359" t="str">
            <v>243902001</v>
          </cell>
          <cell r="D1359" t="str">
            <v>2439020</v>
          </cell>
          <cell r="E1359" t="str">
            <v>2433</v>
          </cell>
          <cell r="F1359" t="str">
            <v>24</v>
          </cell>
          <cell r="G1359">
            <v>524.52810735000003</v>
          </cell>
          <cell r="H1359">
            <v>536.46403792000001</v>
          </cell>
          <cell r="I1359">
            <v>530.24108190000004</v>
          </cell>
          <cell r="J1359">
            <v>31.060606060000005</v>
          </cell>
          <cell r="K1359">
            <v>15.130568360000002</v>
          </cell>
          <cell r="L1359">
            <v>8.8876526899999995</v>
          </cell>
          <cell r="M1359">
            <v>9.8747279300000006</v>
          </cell>
          <cell r="N1359">
            <v>15.97574097</v>
          </cell>
          <cell r="O1359">
            <v>50.307000000000002</v>
          </cell>
          <cell r="P1359">
            <v>8.7949764300000002</v>
          </cell>
          <cell r="Q1359">
            <v>64</v>
          </cell>
          <cell r="R1359">
            <v>34.03003519</v>
          </cell>
          <cell r="S1359">
            <v>16.5</v>
          </cell>
          <cell r="T1359">
            <v>9.0039310199999996</v>
          </cell>
          <cell r="U1359">
            <v>9.1246735500000007</v>
          </cell>
          <cell r="V1359">
            <v>8.6867671800000004</v>
          </cell>
          <cell r="W1359">
            <v>52.1</v>
          </cell>
          <cell r="X1359">
            <v>73.599999999999994</v>
          </cell>
          <cell r="Y1359">
            <v>34.1</v>
          </cell>
          <cell r="Z1359">
            <v>38.700000000000003</v>
          </cell>
          <cell r="AA1359">
            <v>23.2</v>
          </cell>
          <cell r="AB1359">
            <v>8.9357719400000004</v>
          </cell>
          <cell r="AC1359">
            <v>0.13487241999999999</v>
          </cell>
          <cell r="AD1359">
            <v>248.8</v>
          </cell>
          <cell r="AE1359">
            <v>56.002792679999992</v>
          </cell>
          <cell r="AF1359">
            <v>65.948400000000007</v>
          </cell>
          <cell r="AG1359">
            <v>0.3108869581808022</v>
          </cell>
          <cell r="AH1359">
            <v>6.3</v>
          </cell>
          <cell r="AI1359">
            <v>43780</v>
          </cell>
          <cell r="AJ1359">
            <v>11.5</v>
          </cell>
        </row>
        <row r="1360">
          <cell r="A1360" t="str">
            <v>2439</v>
          </cell>
          <cell r="B1360" t="str">
            <v>243902501</v>
          </cell>
          <cell r="D1360" t="str">
            <v>2439025</v>
          </cell>
          <cell r="E1360" t="str">
            <v>2433</v>
          </cell>
          <cell r="F1360" t="str">
            <v>24</v>
          </cell>
          <cell r="G1360">
            <v>524.52810735000003</v>
          </cell>
          <cell r="H1360">
            <v>536.46403792000001</v>
          </cell>
          <cell r="I1360">
            <v>530.24108190000004</v>
          </cell>
          <cell r="J1360">
            <v>31.060606060000005</v>
          </cell>
          <cell r="K1360">
            <v>15.130568360000002</v>
          </cell>
          <cell r="L1360">
            <v>8.4721958300000004</v>
          </cell>
          <cell r="M1360">
            <v>9.6079077099999992</v>
          </cell>
          <cell r="N1360">
            <v>15.97574097</v>
          </cell>
          <cell r="O1360">
            <v>50.307000000000002</v>
          </cell>
          <cell r="P1360">
            <v>9.2699291600000002</v>
          </cell>
          <cell r="Q1360">
            <v>64</v>
          </cell>
          <cell r="R1360">
            <v>34.03003519</v>
          </cell>
          <cell r="S1360">
            <v>16.5</v>
          </cell>
          <cell r="T1360">
            <v>9.1969511300000004</v>
          </cell>
          <cell r="U1360">
            <v>9.1375545999999996</v>
          </cell>
          <cell r="V1360">
            <v>8.6614666800000002</v>
          </cell>
          <cell r="W1360">
            <v>52.1</v>
          </cell>
          <cell r="X1360">
            <v>73.599999999999994</v>
          </cell>
          <cell r="Y1360">
            <v>34.1</v>
          </cell>
          <cell r="Z1360">
            <v>38.700000000000003</v>
          </cell>
          <cell r="AA1360">
            <v>23.2</v>
          </cell>
          <cell r="AB1360">
            <v>8.9520876400000002</v>
          </cell>
          <cell r="AC1360">
            <v>0.42639152000000002</v>
          </cell>
          <cell r="AD1360">
            <v>248.8</v>
          </cell>
          <cell r="AE1360">
            <v>56.002792679999992</v>
          </cell>
          <cell r="AF1360">
            <v>65.948400000000007</v>
          </cell>
          <cell r="AG1360">
            <v>0.31641572626140418</v>
          </cell>
          <cell r="AH1360">
            <v>6.3</v>
          </cell>
          <cell r="AI1360">
            <v>43780</v>
          </cell>
          <cell r="AJ1360">
            <v>11.5</v>
          </cell>
        </row>
        <row r="1361">
          <cell r="A1361" t="str">
            <v>2439</v>
          </cell>
          <cell r="B1361" t="str">
            <v>243903001</v>
          </cell>
          <cell r="C1361" t="str">
            <v>440</v>
          </cell>
          <cell r="D1361" t="str">
            <v>2439030</v>
          </cell>
          <cell r="E1361" t="str">
            <v>2433</v>
          </cell>
          <cell r="F1361" t="str">
            <v>24</v>
          </cell>
          <cell r="G1361">
            <v>524.52810735000003</v>
          </cell>
          <cell r="H1361">
            <v>536.46403792000001</v>
          </cell>
          <cell r="I1361">
            <v>530.24108190000004</v>
          </cell>
          <cell r="J1361">
            <v>31.060606060000005</v>
          </cell>
          <cell r="K1361">
            <v>15.130568360000002</v>
          </cell>
          <cell r="L1361">
            <v>8.7188270600000006</v>
          </cell>
          <cell r="M1361">
            <v>9.7157111500000006</v>
          </cell>
          <cell r="N1361">
            <v>15.97574097</v>
          </cell>
          <cell r="O1361">
            <v>50.307000000000002</v>
          </cell>
          <cell r="P1361">
            <v>9.8561862799999993</v>
          </cell>
          <cell r="Q1361">
            <v>64</v>
          </cell>
          <cell r="R1361">
            <v>34.03003519</v>
          </cell>
          <cell r="S1361">
            <v>16.5</v>
          </cell>
          <cell r="T1361">
            <v>8.6882852699999997</v>
          </cell>
          <cell r="U1361">
            <v>9.5130341999999999</v>
          </cell>
          <cell r="V1361">
            <v>9.4334839200000005</v>
          </cell>
          <cell r="W1361">
            <v>52.1</v>
          </cell>
          <cell r="X1361">
            <v>73.599999999999994</v>
          </cell>
          <cell r="Y1361">
            <v>34.1</v>
          </cell>
          <cell r="Z1361">
            <v>38.700000000000003</v>
          </cell>
          <cell r="AA1361">
            <v>23.2</v>
          </cell>
          <cell r="AB1361">
            <v>9.51473206</v>
          </cell>
          <cell r="AC1361">
            <v>0.83944861000000004</v>
          </cell>
          <cell r="AD1361">
            <v>248.8</v>
          </cell>
          <cell r="AE1361">
            <v>56.002792679999992</v>
          </cell>
          <cell r="AF1361">
            <v>65.948400000000007</v>
          </cell>
          <cell r="AG1361">
            <v>0.25357592954175345</v>
          </cell>
          <cell r="AH1361">
            <v>6.3</v>
          </cell>
          <cell r="AI1361">
            <v>43780</v>
          </cell>
          <cell r="AJ1361">
            <v>11.5</v>
          </cell>
        </row>
        <row r="1362">
          <cell r="A1362" t="str">
            <v>2439</v>
          </cell>
          <cell r="B1362" t="str">
            <v>243903501</v>
          </cell>
          <cell r="D1362" t="str">
            <v>2439035</v>
          </cell>
          <cell r="E1362" t="str">
            <v>2433</v>
          </cell>
          <cell r="F1362" t="str">
            <v>24</v>
          </cell>
          <cell r="G1362">
            <v>524.52810735000003</v>
          </cell>
          <cell r="H1362">
            <v>536.46403792000001</v>
          </cell>
          <cell r="I1362">
            <v>530.24108190000004</v>
          </cell>
          <cell r="J1362">
            <v>31.060606060000005</v>
          </cell>
          <cell r="K1362">
            <v>15.130568360000002</v>
          </cell>
          <cell r="L1362">
            <v>9.3664890500000002</v>
          </cell>
          <cell r="M1362">
            <v>9.8433659299999992</v>
          </cell>
          <cell r="N1362">
            <v>15.97574097</v>
          </cell>
          <cell r="O1362">
            <v>50.307000000000002</v>
          </cell>
          <cell r="P1362">
            <v>10.042945100000001</v>
          </cell>
          <cell r="Q1362">
            <v>64</v>
          </cell>
          <cell r="R1362">
            <v>34.03003519</v>
          </cell>
          <cell r="S1362">
            <v>16.5</v>
          </cell>
          <cell r="T1362">
            <v>9.5043523699999994</v>
          </cell>
          <cell r="U1362">
            <v>9.4334839200000005</v>
          </cell>
          <cell r="V1362">
            <v>9.3938279199999997</v>
          </cell>
          <cell r="W1362">
            <v>52.1</v>
          </cell>
          <cell r="X1362">
            <v>73.599999999999994</v>
          </cell>
          <cell r="Y1362">
            <v>34.1</v>
          </cell>
          <cell r="Z1362">
            <v>38.700000000000003</v>
          </cell>
          <cell r="AA1362">
            <v>23.2</v>
          </cell>
          <cell r="AB1362">
            <v>9.7265713599999994</v>
          </cell>
          <cell r="AC1362">
            <v>5.6549490000000001E-2</v>
          </cell>
          <cell r="AD1362">
            <v>248.8</v>
          </cell>
          <cell r="AE1362">
            <v>56.002792679999992</v>
          </cell>
          <cell r="AF1362">
            <v>66.045852249999996</v>
          </cell>
          <cell r="AG1362">
            <v>0.27593362538998878</v>
          </cell>
          <cell r="AH1362">
            <v>6.3</v>
          </cell>
          <cell r="AI1362">
            <v>43780</v>
          </cell>
          <cell r="AJ1362">
            <v>11.5</v>
          </cell>
        </row>
        <row r="1363">
          <cell r="A1363" t="str">
            <v>2439</v>
          </cell>
          <cell r="B1363" t="str">
            <v>243904201</v>
          </cell>
          <cell r="D1363" t="str">
            <v>2439042</v>
          </cell>
          <cell r="E1363" t="str">
            <v>2433</v>
          </cell>
          <cell r="F1363" t="str">
            <v>24</v>
          </cell>
          <cell r="G1363">
            <v>524.52810735000003</v>
          </cell>
          <cell r="H1363">
            <v>536.46403792000001</v>
          </cell>
          <cell r="I1363">
            <v>530.24108190000004</v>
          </cell>
          <cell r="J1363">
            <v>31.060606060000005</v>
          </cell>
          <cell r="K1363">
            <v>15.130568360000002</v>
          </cell>
          <cell r="L1363">
            <v>8.7150599599999996</v>
          </cell>
          <cell r="M1363">
            <v>9.3224182800000008</v>
          </cell>
          <cell r="N1363">
            <v>15.97574097</v>
          </cell>
          <cell r="O1363">
            <v>50.307000000000002</v>
          </cell>
          <cell r="P1363">
            <v>9.4370774599999994</v>
          </cell>
          <cell r="Q1363">
            <v>64</v>
          </cell>
          <cell r="R1363">
            <v>34.03003519</v>
          </cell>
          <cell r="S1363">
            <v>16.5</v>
          </cell>
          <cell r="T1363">
            <v>9.4116472299999998</v>
          </cell>
          <cell r="U1363">
            <v>9.28646773</v>
          </cell>
          <cell r="V1363">
            <v>9.2340569000000006</v>
          </cell>
          <cell r="W1363">
            <v>52.1</v>
          </cell>
          <cell r="X1363">
            <v>73.599999999999994</v>
          </cell>
          <cell r="Y1363">
            <v>34.1</v>
          </cell>
          <cell r="Z1363">
            <v>38.700000000000003</v>
          </cell>
          <cell r="AA1363">
            <v>23.2</v>
          </cell>
          <cell r="AB1363">
            <v>9.1838937200000004</v>
          </cell>
          <cell r="AC1363">
            <v>0.96830647000000014</v>
          </cell>
          <cell r="AD1363">
            <v>248.8</v>
          </cell>
          <cell r="AE1363">
            <v>56.002792679999992</v>
          </cell>
          <cell r="AF1363">
            <v>66.015728879999998</v>
          </cell>
          <cell r="AG1363">
            <v>0.3059524627839082</v>
          </cell>
          <cell r="AH1363">
            <v>6.3</v>
          </cell>
          <cell r="AI1363">
            <v>43780</v>
          </cell>
          <cell r="AJ1363">
            <v>11.5</v>
          </cell>
        </row>
        <row r="1364">
          <cell r="A1364" t="str">
            <v>2439</v>
          </cell>
          <cell r="B1364" t="str">
            <v>243904501</v>
          </cell>
          <cell r="D1364" t="str">
            <v>2439045</v>
          </cell>
          <cell r="E1364" t="str">
            <v>2433</v>
          </cell>
          <cell r="F1364" t="str">
            <v>24</v>
          </cell>
          <cell r="G1364">
            <v>524.52810735000003</v>
          </cell>
          <cell r="H1364">
            <v>536.46403792000001</v>
          </cell>
          <cell r="I1364">
            <v>530.24108190000004</v>
          </cell>
          <cell r="J1364">
            <v>31.060606060000005</v>
          </cell>
          <cell r="K1364">
            <v>15.130568360000002</v>
          </cell>
          <cell r="L1364">
            <v>7.264730179999999</v>
          </cell>
          <cell r="M1364">
            <v>9.4334839200000005</v>
          </cell>
          <cell r="N1364">
            <v>15.97574097</v>
          </cell>
          <cell r="O1364">
            <v>50.307000000000002</v>
          </cell>
          <cell r="P1364">
            <v>9.4334839200000005</v>
          </cell>
          <cell r="Q1364">
            <v>64</v>
          </cell>
          <cell r="R1364">
            <v>34.03003519</v>
          </cell>
          <cell r="S1364">
            <v>16.5</v>
          </cell>
          <cell r="T1364">
            <v>9.4334839200000005</v>
          </cell>
          <cell r="U1364">
            <v>9.4334839200000005</v>
          </cell>
          <cell r="V1364">
            <v>9.4334839200000005</v>
          </cell>
          <cell r="W1364">
            <v>52.1</v>
          </cell>
          <cell r="X1364">
            <v>73.599999999999994</v>
          </cell>
          <cell r="Y1364">
            <v>34.1</v>
          </cell>
          <cell r="Z1364">
            <v>38.700000000000003</v>
          </cell>
          <cell r="AA1364">
            <v>23.2</v>
          </cell>
          <cell r="AB1364">
            <v>9.0768089799999991</v>
          </cell>
          <cell r="AC1364">
            <v>1</v>
          </cell>
          <cell r="AD1364">
            <v>248.8</v>
          </cell>
          <cell r="AE1364">
            <v>56.002792679999992</v>
          </cell>
          <cell r="AF1364">
            <v>65.948400000000007</v>
          </cell>
          <cell r="AG1364">
            <v>0.32552926431776158</v>
          </cell>
          <cell r="AH1364">
            <v>6.3</v>
          </cell>
          <cell r="AI1364">
            <v>43780</v>
          </cell>
          <cell r="AJ1364">
            <v>11.5</v>
          </cell>
        </row>
        <row r="1365">
          <cell r="A1365" t="str">
            <v>2439</v>
          </cell>
          <cell r="B1365" t="str">
            <v>243906001</v>
          </cell>
          <cell r="C1365" t="str">
            <v>440</v>
          </cell>
          <cell r="D1365" t="str">
            <v>2439060</v>
          </cell>
          <cell r="E1365" t="str">
            <v>2433</v>
          </cell>
          <cell r="F1365" t="str">
            <v>24</v>
          </cell>
          <cell r="G1365">
            <v>524.52810735000003</v>
          </cell>
          <cell r="H1365">
            <v>536.46403792000001</v>
          </cell>
          <cell r="I1365">
            <v>530.24108190000004</v>
          </cell>
          <cell r="J1365">
            <v>31.060606060000005</v>
          </cell>
          <cell r="K1365">
            <v>15.130568360000002</v>
          </cell>
          <cell r="L1365">
            <v>8.2008372600000001</v>
          </cell>
          <cell r="M1365">
            <v>8.4570184699999995</v>
          </cell>
          <cell r="N1365">
            <v>15.97574097</v>
          </cell>
          <cell r="O1365">
            <v>50.307000000000002</v>
          </cell>
          <cell r="P1365">
            <v>8.9485859199999993</v>
          </cell>
          <cell r="Q1365">
            <v>64</v>
          </cell>
          <cell r="R1365">
            <v>34.03003519</v>
          </cell>
          <cell r="S1365">
            <v>16.5</v>
          </cell>
          <cell r="T1365">
            <v>8.9095055100000007</v>
          </cell>
          <cell r="U1365">
            <v>8.7066558599999997</v>
          </cell>
          <cell r="V1365">
            <v>8.3577284200000008</v>
          </cell>
          <cell r="W1365">
            <v>52.1</v>
          </cell>
          <cell r="X1365">
            <v>73.599999999999994</v>
          </cell>
          <cell r="Y1365">
            <v>34.1</v>
          </cell>
          <cell r="Z1365">
            <v>38.700000000000003</v>
          </cell>
          <cell r="AA1365">
            <v>23.2</v>
          </cell>
          <cell r="AB1365">
            <v>8.0484687400000006</v>
          </cell>
          <cell r="AC1365">
            <v>1</v>
          </cell>
          <cell r="AD1365">
            <v>248.8</v>
          </cell>
          <cell r="AE1365">
            <v>56.002792679999992</v>
          </cell>
          <cell r="AF1365">
            <v>65.948400000000007</v>
          </cell>
          <cell r="AG1365">
            <v>0.27797632064748135</v>
          </cell>
          <cell r="AH1365">
            <v>6.3</v>
          </cell>
          <cell r="AI1365">
            <v>43780</v>
          </cell>
          <cell r="AJ1365">
            <v>11.5</v>
          </cell>
        </row>
        <row r="1366">
          <cell r="A1366" t="str">
            <v>2439</v>
          </cell>
          <cell r="B1366" t="str">
            <v>243906201</v>
          </cell>
          <cell r="C1366" t="str">
            <v>440</v>
          </cell>
          <cell r="D1366" t="str">
            <v>2439062</v>
          </cell>
          <cell r="E1366" t="str">
            <v>2433</v>
          </cell>
          <cell r="F1366" t="str">
            <v>24</v>
          </cell>
          <cell r="G1366">
            <v>524.52810735000003</v>
          </cell>
          <cell r="H1366">
            <v>536.46403792000001</v>
          </cell>
          <cell r="I1366">
            <v>530.24108190000004</v>
          </cell>
          <cell r="J1366">
            <v>31.060606060000005</v>
          </cell>
          <cell r="K1366">
            <v>15.130568360000002</v>
          </cell>
          <cell r="L1366">
            <v>7.5632005899999992</v>
          </cell>
          <cell r="M1366">
            <v>7.8928255299999988</v>
          </cell>
          <cell r="N1366">
            <v>15.97574097</v>
          </cell>
          <cell r="O1366">
            <v>50.307000000000002</v>
          </cell>
          <cell r="P1366">
            <v>8.23827262</v>
          </cell>
          <cell r="Q1366">
            <v>64</v>
          </cell>
          <cell r="R1366">
            <v>34.03003519</v>
          </cell>
          <cell r="S1366">
            <v>16.5</v>
          </cell>
          <cell r="T1366">
            <v>8.1721644500000004</v>
          </cell>
          <cell r="U1366">
            <v>7.6980291699999999</v>
          </cell>
          <cell r="V1366">
            <v>7.5049420700000002</v>
          </cell>
          <cell r="W1366">
            <v>52.1</v>
          </cell>
          <cell r="X1366">
            <v>73.599999999999994</v>
          </cell>
          <cell r="Y1366">
            <v>34.1</v>
          </cell>
          <cell r="Z1366">
            <v>38.700000000000003</v>
          </cell>
          <cell r="AA1366">
            <v>23.2</v>
          </cell>
          <cell r="AB1366">
            <v>7.8095413199999992</v>
          </cell>
          <cell r="AC1366">
            <v>0.99942666999999985</v>
          </cell>
          <cell r="AD1366">
            <v>248.8</v>
          </cell>
          <cell r="AE1366">
            <v>56.002792679999992</v>
          </cell>
          <cell r="AF1366">
            <v>65.950376739999996</v>
          </cell>
          <cell r="AG1366">
            <v>0.27403177855025168</v>
          </cell>
          <cell r="AH1366">
            <v>6.3</v>
          </cell>
          <cell r="AI1366">
            <v>43780</v>
          </cell>
          <cell r="AJ1366">
            <v>11.5</v>
          </cell>
        </row>
        <row r="1367">
          <cell r="A1367" t="str">
            <v>2439</v>
          </cell>
          <cell r="B1367" t="str">
            <v>243907701</v>
          </cell>
          <cell r="C1367" t="str">
            <v>440</v>
          </cell>
          <cell r="D1367" t="str">
            <v>2439077</v>
          </cell>
          <cell r="E1367" t="str">
            <v>2433</v>
          </cell>
          <cell r="F1367" t="str">
            <v>24</v>
          </cell>
          <cell r="G1367">
            <v>524.52810735000003</v>
          </cell>
          <cell r="H1367">
            <v>536.46403792000001</v>
          </cell>
          <cell r="I1367">
            <v>530.24108190000004</v>
          </cell>
          <cell r="J1367">
            <v>31.060606060000005</v>
          </cell>
          <cell r="K1367">
            <v>15.130568360000002</v>
          </cell>
          <cell r="L1367">
            <v>8.0110233799999992</v>
          </cell>
          <cell r="M1367">
            <v>9.3701606599999998</v>
          </cell>
          <cell r="N1367">
            <v>15.97574097</v>
          </cell>
          <cell r="O1367">
            <v>50.307000000000002</v>
          </cell>
          <cell r="P1367">
            <v>9.7479442400000007</v>
          </cell>
          <cell r="Q1367">
            <v>64</v>
          </cell>
          <cell r="R1367">
            <v>34.03003519</v>
          </cell>
          <cell r="S1367">
            <v>16.5</v>
          </cell>
          <cell r="T1367">
            <v>8.3005286100000006</v>
          </cell>
          <cell r="U1367">
            <v>8.1956095700000002</v>
          </cell>
          <cell r="V1367">
            <v>9.33626793</v>
          </cell>
          <cell r="W1367">
            <v>52.1</v>
          </cell>
          <cell r="X1367">
            <v>73.599999999999994</v>
          </cell>
          <cell r="Y1367">
            <v>34.1</v>
          </cell>
          <cell r="Z1367">
            <v>38.700000000000003</v>
          </cell>
          <cell r="AA1367">
            <v>23.2</v>
          </cell>
          <cell r="AB1367">
            <v>8.1205887099999998</v>
          </cell>
          <cell r="AC1367">
            <v>0.97014323999999996</v>
          </cell>
          <cell r="AD1367">
            <v>248.8</v>
          </cell>
          <cell r="AE1367">
            <v>56.002792679999992</v>
          </cell>
          <cell r="AF1367">
            <v>65.948400000000007</v>
          </cell>
          <cell r="AG1367">
            <v>0.27995169830010519</v>
          </cell>
          <cell r="AH1367">
            <v>6.3</v>
          </cell>
          <cell r="AI1367">
            <v>43780</v>
          </cell>
          <cell r="AJ1367">
            <v>11.5</v>
          </cell>
        </row>
        <row r="1368">
          <cell r="A1368" t="str">
            <v>2439</v>
          </cell>
          <cell r="B1368" t="str">
            <v>243907702</v>
          </cell>
          <cell r="C1368" t="str">
            <v>440</v>
          </cell>
          <cell r="D1368" t="str">
            <v>2439077</v>
          </cell>
          <cell r="E1368" t="str">
            <v>2433</v>
          </cell>
          <cell r="F1368" t="str">
            <v>24</v>
          </cell>
          <cell r="G1368">
            <v>524.52810735000003</v>
          </cell>
          <cell r="H1368">
            <v>536.46403792000001</v>
          </cell>
          <cell r="I1368">
            <v>530.24108190000004</v>
          </cell>
          <cell r="J1368">
            <v>31.060606060000005</v>
          </cell>
          <cell r="K1368">
            <v>15.130568360000002</v>
          </cell>
          <cell r="L1368">
            <v>7.1404530399999997</v>
          </cell>
          <cell r="M1368">
            <v>9.4334839200000005</v>
          </cell>
          <cell r="N1368">
            <v>15.97574097</v>
          </cell>
          <cell r="O1368">
            <v>50.307000000000002</v>
          </cell>
          <cell r="P1368">
            <v>9.8075271599999994</v>
          </cell>
          <cell r="Q1368">
            <v>64</v>
          </cell>
          <cell r="R1368">
            <v>34.03003519</v>
          </cell>
          <cell r="S1368">
            <v>16.5</v>
          </cell>
          <cell r="T1368">
            <v>7.1404530399999997</v>
          </cell>
          <cell r="U1368">
            <v>7.1404530399999997</v>
          </cell>
          <cell r="V1368">
            <v>9.4334839200000005</v>
          </cell>
          <cell r="W1368">
            <v>52.1</v>
          </cell>
          <cell r="X1368">
            <v>73.599999999999994</v>
          </cell>
          <cell r="Y1368">
            <v>34.1</v>
          </cell>
          <cell r="Z1368">
            <v>38.700000000000003</v>
          </cell>
          <cell r="AA1368">
            <v>23.2</v>
          </cell>
          <cell r="AB1368">
            <v>7.1404530399999997</v>
          </cell>
          <cell r="AC1368">
            <v>1</v>
          </cell>
          <cell r="AD1368">
            <v>248.8</v>
          </cell>
          <cell r="AE1368">
            <v>56.002792679999992</v>
          </cell>
          <cell r="AF1368">
            <v>65.948400000000007</v>
          </cell>
          <cell r="AG1368">
            <v>0.2988439625488562</v>
          </cell>
          <cell r="AH1368">
            <v>6.3</v>
          </cell>
          <cell r="AI1368">
            <v>43780</v>
          </cell>
          <cell r="AJ1368">
            <v>11.5</v>
          </cell>
        </row>
        <row r="1369">
          <cell r="A1369" t="str">
            <v>2439</v>
          </cell>
          <cell r="B1369" t="str">
            <v>243908501</v>
          </cell>
          <cell r="D1369" t="str">
            <v>2439085</v>
          </cell>
          <cell r="E1369" t="str">
            <v>2433</v>
          </cell>
          <cell r="F1369" t="str">
            <v>24</v>
          </cell>
          <cell r="G1369">
            <v>524.52810735000003</v>
          </cell>
          <cell r="H1369">
            <v>536.46403792000001</v>
          </cell>
          <cell r="I1369">
            <v>530.24108190000004</v>
          </cell>
          <cell r="J1369">
            <v>31.060606060000005</v>
          </cell>
          <cell r="K1369">
            <v>15.130568360000002</v>
          </cell>
          <cell r="L1369">
            <v>7.9651982900000009</v>
          </cell>
          <cell r="M1369">
            <v>9.4788396299999995</v>
          </cell>
          <cell r="N1369">
            <v>15.97574097</v>
          </cell>
          <cell r="O1369">
            <v>50.307000000000002</v>
          </cell>
          <cell r="P1369">
            <v>9.5093332400000001</v>
          </cell>
          <cell r="Q1369">
            <v>64</v>
          </cell>
          <cell r="R1369">
            <v>34.03003519</v>
          </cell>
          <cell r="S1369">
            <v>16.5</v>
          </cell>
          <cell r="T1369">
            <v>9.4296365299999998</v>
          </cell>
          <cell r="U1369">
            <v>9.4141787699999995</v>
          </cell>
          <cell r="V1369">
            <v>7.9665866999999988</v>
          </cell>
          <cell r="W1369">
            <v>52.1</v>
          </cell>
          <cell r="X1369">
            <v>73.599999999999994</v>
          </cell>
          <cell r="Y1369">
            <v>34.1</v>
          </cell>
          <cell r="Z1369">
            <v>38.700000000000003</v>
          </cell>
          <cell r="AA1369">
            <v>23.2</v>
          </cell>
          <cell r="AB1369">
            <v>9.5285758999999999</v>
          </cell>
          <cell r="AC1369">
            <v>0.97902784999999992</v>
          </cell>
          <cell r="AD1369">
            <v>248.8</v>
          </cell>
          <cell r="AE1369">
            <v>56.002792679999992</v>
          </cell>
          <cell r="AF1369">
            <v>65.948400000000007</v>
          </cell>
          <cell r="AG1369">
            <v>0.30723819755831272</v>
          </cell>
          <cell r="AH1369">
            <v>6.3</v>
          </cell>
          <cell r="AI1369">
            <v>43780</v>
          </cell>
          <cell r="AJ1369">
            <v>11.5</v>
          </cell>
        </row>
        <row r="1370">
          <cell r="A1370" t="str">
            <v>2439</v>
          </cell>
          <cell r="B1370" t="str">
            <v>243909001</v>
          </cell>
          <cell r="D1370" t="str">
            <v>2439090</v>
          </cell>
          <cell r="E1370" t="str">
            <v>2433</v>
          </cell>
          <cell r="F1370" t="str">
            <v>24</v>
          </cell>
          <cell r="G1370">
            <v>524.52810735000003</v>
          </cell>
          <cell r="H1370">
            <v>536.46403792000001</v>
          </cell>
          <cell r="I1370">
            <v>530.24108190000004</v>
          </cell>
          <cell r="J1370">
            <v>31.060606060000005</v>
          </cell>
          <cell r="K1370">
            <v>15.130568360000002</v>
          </cell>
          <cell r="L1370">
            <v>8.9634162899999996</v>
          </cell>
          <cell r="M1370">
            <v>9.2017031800000009</v>
          </cell>
          <cell r="N1370">
            <v>15.97574097</v>
          </cell>
          <cell r="O1370">
            <v>50.307000000000002</v>
          </cell>
          <cell r="P1370">
            <v>10.01744104</v>
          </cell>
          <cell r="Q1370">
            <v>64</v>
          </cell>
          <cell r="R1370">
            <v>34.03003519</v>
          </cell>
          <cell r="S1370">
            <v>16.5</v>
          </cell>
          <cell r="T1370">
            <v>9.4856967900000004</v>
          </cell>
          <cell r="U1370">
            <v>9.2017031800000009</v>
          </cell>
          <cell r="V1370">
            <v>9.4334839200000005</v>
          </cell>
          <cell r="W1370">
            <v>52.1</v>
          </cell>
          <cell r="X1370">
            <v>73.599999999999994</v>
          </cell>
          <cell r="Y1370">
            <v>34.1</v>
          </cell>
          <cell r="Z1370">
            <v>38.700000000000003</v>
          </cell>
          <cell r="AA1370">
            <v>23.2</v>
          </cell>
          <cell r="AB1370">
            <v>9.4399430199999994</v>
          </cell>
          <cell r="AC1370">
            <v>0.41935484000000001</v>
          </cell>
          <cell r="AD1370">
            <v>248.8</v>
          </cell>
          <cell r="AE1370">
            <v>56.002792679999992</v>
          </cell>
          <cell r="AF1370">
            <v>65.948400000000007</v>
          </cell>
          <cell r="AG1370">
            <v>0.2541828476535678</v>
          </cell>
          <cell r="AH1370">
            <v>6.3</v>
          </cell>
          <cell r="AI1370">
            <v>43780</v>
          </cell>
          <cell r="AJ1370">
            <v>11.5</v>
          </cell>
        </row>
        <row r="1371">
          <cell r="A1371" t="str">
            <v>2439</v>
          </cell>
          <cell r="B1371" t="str">
            <v>243909701</v>
          </cell>
          <cell r="D1371" t="str">
            <v>2439097</v>
          </cell>
          <cell r="E1371" t="str">
            <v>2433</v>
          </cell>
          <cell r="F1371" t="str">
            <v>24</v>
          </cell>
          <cell r="G1371">
            <v>524.52810735000003</v>
          </cell>
          <cell r="H1371">
            <v>536.46403792000001</v>
          </cell>
          <cell r="I1371">
            <v>530.24108190000004</v>
          </cell>
          <cell r="J1371">
            <v>31.060606060000005</v>
          </cell>
          <cell r="K1371">
            <v>15.130568360000002</v>
          </cell>
          <cell r="L1371">
            <v>8.4444074199999992</v>
          </cell>
          <cell r="M1371">
            <v>8.5642676000000009</v>
          </cell>
          <cell r="N1371">
            <v>15.97574097</v>
          </cell>
          <cell r="O1371">
            <v>50.307000000000002</v>
          </cell>
          <cell r="P1371">
            <v>9.9516108299999999</v>
          </cell>
          <cell r="Q1371">
            <v>64</v>
          </cell>
          <cell r="R1371">
            <v>34.03003519</v>
          </cell>
          <cell r="S1371">
            <v>16.5</v>
          </cell>
          <cell r="T1371">
            <v>9.6939386699999996</v>
          </cell>
          <cell r="U1371">
            <v>8.5642676000000009</v>
          </cell>
          <cell r="V1371">
            <v>9.3923285399999994</v>
          </cell>
          <cell r="W1371">
            <v>52.1</v>
          </cell>
          <cell r="X1371">
            <v>73.599999999999994</v>
          </cell>
          <cell r="Y1371">
            <v>34.1</v>
          </cell>
          <cell r="Z1371">
            <v>38.700000000000003</v>
          </cell>
          <cell r="AA1371">
            <v>23.2</v>
          </cell>
          <cell r="AB1371">
            <v>9.5882287099999992</v>
          </cell>
          <cell r="AC1371">
            <v>0</v>
          </cell>
          <cell r="AD1371">
            <v>248.8</v>
          </cell>
          <cell r="AE1371">
            <v>56.002792679999992</v>
          </cell>
          <cell r="AF1371">
            <v>65.931480649999997</v>
          </cell>
          <cell r="AG1371">
            <v>0.30867920608031069</v>
          </cell>
          <cell r="AH1371">
            <v>6.3</v>
          </cell>
          <cell r="AI1371">
            <v>43780</v>
          </cell>
          <cell r="AJ1371">
            <v>11.5</v>
          </cell>
        </row>
        <row r="1372">
          <cell r="A1372" t="str">
            <v>2439</v>
          </cell>
          <cell r="B1372" t="str">
            <v>243909702</v>
          </cell>
          <cell r="D1372" t="str">
            <v>2439097</v>
          </cell>
          <cell r="E1372" t="str">
            <v>2433</v>
          </cell>
          <cell r="F1372" t="str">
            <v>24</v>
          </cell>
          <cell r="G1372">
            <v>524.52810735000003</v>
          </cell>
          <cell r="H1372">
            <v>536.46403792000001</v>
          </cell>
          <cell r="I1372">
            <v>530.24108190000004</v>
          </cell>
          <cell r="J1372">
            <v>31.060606060000005</v>
          </cell>
          <cell r="K1372">
            <v>15.130568360000002</v>
          </cell>
          <cell r="L1372">
            <v>7.1404530399999997</v>
          </cell>
          <cell r="M1372">
            <v>7.3024964199999998</v>
          </cell>
          <cell r="N1372">
            <v>15.97574097</v>
          </cell>
          <cell r="O1372">
            <v>50.307000000000002</v>
          </cell>
          <cell r="P1372">
            <v>9.8389490300000002</v>
          </cell>
          <cell r="Q1372">
            <v>64</v>
          </cell>
          <cell r="R1372">
            <v>34.03003519</v>
          </cell>
          <cell r="S1372">
            <v>16.5</v>
          </cell>
          <cell r="T1372">
            <v>9.4478600900000007</v>
          </cell>
          <cell r="U1372">
            <v>7.3024964199999998</v>
          </cell>
          <cell r="V1372">
            <v>9.4334839200000005</v>
          </cell>
          <cell r="W1372">
            <v>52.1</v>
          </cell>
          <cell r="X1372">
            <v>73.599999999999994</v>
          </cell>
          <cell r="Y1372">
            <v>34.1</v>
          </cell>
          <cell r="Z1372">
            <v>38.700000000000003</v>
          </cell>
          <cell r="AA1372">
            <v>23.2</v>
          </cell>
          <cell r="AB1372">
            <v>9.6158054800000006</v>
          </cell>
          <cell r="AC1372">
            <v>0</v>
          </cell>
          <cell r="AD1372">
            <v>248.8</v>
          </cell>
          <cell r="AE1372">
            <v>56.002792679999992</v>
          </cell>
          <cell r="AF1372">
            <v>65.948400000000007</v>
          </cell>
          <cell r="AG1372">
            <v>0.26499736805904889</v>
          </cell>
          <cell r="AH1372">
            <v>6.3</v>
          </cell>
          <cell r="AI1372">
            <v>43780</v>
          </cell>
          <cell r="AJ1372">
            <v>11.5</v>
          </cell>
        </row>
        <row r="1373">
          <cell r="A1373" t="str">
            <v>2439</v>
          </cell>
          <cell r="B1373" t="str">
            <v>243910501</v>
          </cell>
          <cell r="D1373" t="str">
            <v>2439105</v>
          </cell>
          <cell r="E1373" t="str">
            <v>2433</v>
          </cell>
          <cell r="F1373" t="str">
            <v>24</v>
          </cell>
          <cell r="G1373">
            <v>524.52810735000003</v>
          </cell>
          <cell r="H1373">
            <v>536.46403792000001</v>
          </cell>
          <cell r="I1373">
            <v>530.24108190000004</v>
          </cell>
          <cell r="J1373">
            <v>31.060606060000005</v>
          </cell>
          <cell r="K1373">
            <v>15.130568360000002</v>
          </cell>
          <cell r="L1373">
            <v>8.2907943500000005</v>
          </cell>
          <cell r="M1373">
            <v>9.6897372500000003</v>
          </cell>
          <cell r="N1373">
            <v>15.97574097</v>
          </cell>
          <cell r="O1373">
            <v>50.307000000000002</v>
          </cell>
          <cell r="P1373">
            <v>9.8353693</v>
          </cell>
          <cell r="Q1373">
            <v>64</v>
          </cell>
          <cell r="R1373">
            <v>34.03003519</v>
          </cell>
          <cell r="S1373">
            <v>16.5</v>
          </cell>
          <cell r="T1373">
            <v>9.8202146300000006</v>
          </cell>
          <cell r="U1373">
            <v>8.8614918599999992</v>
          </cell>
          <cell r="V1373">
            <v>9.1793655699999999</v>
          </cell>
          <cell r="W1373">
            <v>52.1</v>
          </cell>
          <cell r="X1373">
            <v>73.599999999999994</v>
          </cell>
          <cell r="Y1373">
            <v>34.1</v>
          </cell>
          <cell r="Z1373">
            <v>38.700000000000003</v>
          </cell>
          <cell r="AA1373">
            <v>23.2</v>
          </cell>
          <cell r="AB1373">
            <v>9.9234372299999993</v>
          </cell>
          <cell r="AC1373">
            <v>2.179563E-2</v>
          </cell>
          <cell r="AD1373">
            <v>248.8</v>
          </cell>
          <cell r="AE1373">
            <v>56.002792679999992</v>
          </cell>
          <cell r="AF1373">
            <v>65.914775890000001</v>
          </cell>
          <cell r="AG1373">
            <v>0.30346308951808032</v>
          </cell>
          <cell r="AH1373">
            <v>6.3</v>
          </cell>
          <cell r="AI1373">
            <v>43780</v>
          </cell>
          <cell r="AJ1373">
            <v>11.5</v>
          </cell>
        </row>
        <row r="1374">
          <cell r="A1374" t="str">
            <v>2439</v>
          </cell>
          <cell r="B1374" t="str">
            <v>243911701</v>
          </cell>
          <cell r="D1374" t="str">
            <v>2439117</v>
          </cell>
          <cell r="E1374" t="str">
            <v>2433</v>
          </cell>
          <cell r="F1374" t="str">
            <v>24</v>
          </cell>
          <cell r="G1374">
            <v>524.52810735000003</v>
          </cell>
          <cell r="H1374">
            <v>536.46403792000001</v>
          </cell>
          <cell r="I1374">
            <v>530.24108190000004</v>
          </cell>
          <cell r="J1374">
            <v>31.060606060000005</v>
          </cell>
          <cell r="K1374">
            <v>15.130568360000002</v>
          </cell>
          <cell r="L1374">
            <v>8.42617379</v>
          </cell>
          <cell r="M1374">
            <v>9.9561274399999995</v>
          </cell>
          <cell r="N1374">
            <v>15.97574097</v>
          </cell>
          <cell r="O1374">
            <v>50.307000000000002</v>
          </cell>
          <cell r="P1374">
            <v>9.9296425100000008</v>
          </cell>
          <cell r="Q1374">
            <v>64</v>
          </cell>
          <cell r="R1374">
            <v>34.03003519</v>
          </cell>
          <cell r="S1374">
            <v>16.5</v>
          </cell>
          <cell r="T1374">
            <v>9.7641105400000008</v>
          </cell>
          <cell r="U1374">
            <v>8.6030038500000003</v>
          </cell>
          <cell r="V1374">
            <v>8.6784613400000001</v>
          </cell>
          <cell r="W1374">
            <v>52.1</v>
          </cell>
          <cell r="X1374">
            <v>73.599999999999994</v>
          </cell>
          <cell r="Y1374">
            <v>34.1</v>
          </cell>
          <cell r="Z1374">
            <v>38.700000000000003</v>
          </cell>
          <cell r="AA1374">
            <v>23.2</v>
          </cell>
          <cell r="AB1374">
            <v>9.8812419400000007</v>
          </cell>
          <cell r="AC1374">
            <v>0.11326311</v>
          </cell>
          <cell r="AD1374">
            <v>248.8</v>
          </cell>
          <cell r="AE1374">
            <v>56.002792679999992</v>
          </cell>
          <cell r="AF1374">
            <v>65.918328819999999</v>
          </cell>
          <cell r="AG1374">
            <v>0.27191021436661683</v>
          </cell>
          <cell r="AH1374">
            <v>6.3</v>
          </cell>
          <cell r="AI1374">
            <v>43780</v>
          </cell>
          <cell r="AJ1374">
            <v>11.5</v>
          </cell>
        </row>
        <row r="1375">
          <cell r="A1375" t="str">
            <v>2439</v>
          </cell>
          <cell r="B1375" t="str">
            <v>243911702</v>
          </cell>
          <cell r="D1375" t="str">
            <v>2439117</v>
          </cell>
          <cell r="E1375" t="str">
            <v>2433</v>
          </cell>
          <cell r="F1375" t="str">
            <v>24</v>
          </cell>
          <cell r="G1375">
            <v>524.52810735000003</v>
          </cell>
          <cell r="H1375">
            <v>536.46403792000001</v>
          </cell>
          <cell r="I1375">
            <v>530.24108190000004</v>
          </cell>
          <cell r="J1375">
            <v>31.060606060000005</v>
          </cell>
          <cell r="K1375">
            <v>15.130568360000002</v>
          </cell>
          <cell r="L1375">
            <v>7.1308988299999996</v>
          </cell>
          <cell r="M1375">
            <v>10.089012309999999</v>
          </cell>
          <cell r="N1375">
            <v>15.97574097</v>
          </cell>
          <cell r="O1375">
            <v>50.307000000000002</v>
          </cell>
          <cell r="P1375">
            <v>10.03311132</v>
          </cell>
          <cell r="Q1375">
            <v>64</v>
          </cell>
          <cell r="R1375">
            <v>34.03003519</v>
          </cell>
          <cell r="S1375">
            <v>16.5</v>
          </cell>
          <cell r="T1375">
            <v>9.8389490300000002</v>
          </cell>
          <cell r="U1375">
            <v>8.0455882800000005</v>
          </cell>
          <cell r="V1375">
            <v>8.0455882800000005</v>
          </cell>
          <cell r="W1375">
            <v>52.1</v>
          </cell>
          <cell r="X1375">
            <v>73.599999999999994</v>
          </cell>
          <cell r="Y1375">
            <v>34.1</v>
          </cell>
          <cell r="Z1375">
            <v>38.700000000000003</v>
          </cell>
          <cell r="AA1375">
            <v>23.2</v>
          </cell>
          <cell r="AB1375">
            <v>9.9641121699999999</v>
          </cell>
          <cell r="AC1375">
            <v>0</v>
          </cell>
          <cell r="AD1375">
            <v>248.8</v>
          </cell>
          <cell r="AE1375">
            <v>56.002792679999992</v>
          </cell>
          <cell r="AF1375">
            <v>65.948400000000007</v>
          </cell>
          <cell r="AG1375">
            <v>0.27263466575757633</v>
          </cell>
          <cell r="AH1375">
            <v>6.3</v>
          </cell>
          <cell r="AI1375">
            <v>43780</v>
          </cell>
          <cell r="AJ1375">
            <v>11.5</v>
          </cell>
        </row>
        <row r="1376">
          <cell r="A1376" t="str">
            <v>2439</v>
          </cell>
          <cell r="B1376" t="str">
            <v>243913001</v>
          </cell>
          <cell r="D1376" t="str">
            <v>2439130</v>
          </cell>
          <cell r="E1376" t="str">
            <v>2433</v>
          </cell>
          <cell r="F1376" t="str">
            <v>24</v>
          </cell>
          <cell r="G1376">
            <v>524.52810735000003</v>
          </cell>
          <cell r="H1376">
            <v>536.46403792000001</v>
          </cell>
          <cell r="I1376">
            <v>530.24108190000004</v>
          </cell>
          <cell r="J1376">
            <v>31.060606060000005</v>
          </cell>
          <cell r="K1376">
            <v>15.130568360000002</v>
          </cell>
          <cell r="L1376">
            <v>8.5697856399999992</v>
          </cell>
          <cell r="M1376">
            <v>10.01949123</v>
          </cell>
          <cell r="N1376">
            <v>15.97574097</v>
          </cell>
          <cell r="O1376">
            <v>50.307000000000002</v>
          </cell>
          <cell r="P1376">
            <v>10.078364799999999</v>
          </cell>
          <cell r="Q1376">
            <v>64</v>
          </cell>
          <cell r="R1376">
            <v>34.03003519</v>
          </cell>
          <cell r="S1376">
            <v>16.5</v>
          </cell>
          <cell r="T1376">
            <v>9.5209818500000001</v>
          </cell>
          <cell r="U1376">
            <v>8.3461675900000003</v>
          </cell>
          <cell r="V1376">
            <v>9.0592848999999998</v>
          </cell>
          <cell r="W1376">
            <v>52.1</v>
          </cell>
          <cell r="X1376">
            <v>73.599999999999994</v>
          </cell>
          <cell r="Y1376">
            <v>34.1</v>
          </cell>
          <cell r="Z1376">
            <v>38.700000000000003</v>
          </cell>
          <cell r="AA1376">
            <v>23.2</v>
          </cell>
          <cell r="AB1376">
            <v>9.6621163800000005</v>
          </cell>
          <cell r="AC1376">
            <v>0.18334220000000001</v>
          </cell>
          <cell r="AD1376">
            <v>248.8</v>
          </cell>
          <cell r="AE1376">
            <v>56.002792679999992</v>
          </cell>
          <cell r="AF1376">
            <v>65.96092496</v>
          </cell>
          <cell r="AG1376">
            <v>0.28308505057350009</v>
          </cell>
          <cell r="AH1376">
            <v>6.3</v>
          </cell>
          <cell r="AI1376">
            <v>43780</v>
          </cell>
          <cell r="AJ1376">
            <v>11.5</v>
          </cell>
        </row>
        <row r="1377">
          <cell r="A1377" t="str">
            <v>2439</v>
          </cell>
          <cell r="B1377" t="str">
            <v>243913501</v>
          </cell>
          <cell r="D1377" t="str">
            <v>2439135</v>
          </cell>
          <cell r="E1377" t="str">
            <v>2433</v>
          </cell>
          <cell r="F1377" t="str">
            <v>24</v>
          </cell>
          <cell r="G1377">
            <v>524.52810735000003</v>
          </cell>
          <cell r="H1377">
            <v>536.46403792000001</v>
          </cell>
          <cell r="I1377">
            <v>530.24108190000004</v>
          </cell>
          <cell r="J1377">
            <v>31.060606060000005</v>
          </cell>
          <cell r="K1377">
            <v>15.130568360000002</v>
          </cell>
          <cell r="L1377">
            <v>8.5334601600000006</v>
          </cell>
          <cell r="M1377">
            <v>9.4586837199999998</v>
          </cell>
          <cell r="N1377">
            <v>15.97574097</v>
          </cell>
          <cell r="O1377">
            <v>50.307000000000002</v>
          </cell>
          <cell r="P1377">
            <v>9.4575910000000007</v>
          </cell>
          <cell r="Q1377">
            <v>64</v>
          </cell>
          <cell r="R1377">
            <v>34.03003519</v>
          </cell>
          <cell r="S1377">
            <v>16.5</v>
          </cell>
          <cell r="T1377">
            <v>8.8333169399999996</v>
          </cell>
          <cell r="U1377">
            <v>9.3500153499999996</v>
          </cell>
          <cell r="V1377">
            <v>8.9541569699999997</v>
          </cell>
          <cell r="W1377">
            <v>52.1</v>
          </cell>
          <cell r="X1377">
            <v>73.599999999999994</v>
          </cell>
          <cell r="Y1377">
            <v>34.1</v>
          </cell>
          <cell r="Z1377">
            <v>38.700000000000003</v>
          </cell>
          <cell r="AA1377">
            <v>23.2</v>
          </cell>
          <cell r="AB1377">
            <v>9.3805893499999993</v>
          </cell>
          <cell r="AC1377">
            <v>0.87563239000000004</v>
          </cell>
          <cell r="AD1377">
            <v>248.8</v>
          </cell>
          <cell r="AE1377">
            <v>56.002792679999992</v>
          </cell>
          <cell r="AF1377">
            <v>65.953994589999994</v>
          </cell>
          <cell r="AG1377">
            <v>0.2637303271057963</v>
          </cell>
          <cell r="AH1377">
            <v>6.3</v>
          </cell>
          <cell r="AI1377">
            <v>43780</v>
          </cell>
          <cell r="AJ1377">
            <v>11.5</v>
          </cell>
        </row>
        <row r="1378">
          <cell r="A1378" t="str">
            <v>2439</v>
          </cell>
          <cell r="B1378" t="str">
            <v>243914501</v>
          </cell>
          <cell r="D1378" t="str">
            <v>2439145</v>
          </cell>
          <cell r="E1378" t="str">
            <v>2433</v>
          </cell>
          <cell r="F1378" t="str">
            <v>24</v>
          </cell>
          <cell r="G1378">
            <v>524.52810735000003</v>
          </cell>
          <cell r="H1378">
            <v>536.46403792000001</v>
          </cell>
          <cell r="I1378">
            <v>530.24108190000004</v>
          </cell>
          <cell r="J1378">
            <v>31.060606060000005</v>
          </cell>
          <cell r="K1378">
            <v>15.130568360000002</v>
          </cell>
          <cell r="L1378">
            <v>8.4680029500000007</v>
          </cell>
          <cell r="M1378">
            <v>9.7017996699999998</v>
          </cell>
          <cell r="N1378">
            <v>15.97574097</v>
          </cell>
          <cell r="O1378">
            <v>50.307000000000002</v>
          </cell>
          <cell r="P1378">
            <v>9.5082202700000007</v>
          </cell>
          <cell r="Q1378">
            <v>64</v>
          </cell>
          <cell r="R1378">
            <v>34.03003519</v>
          </cell>
          <cell r="S1378">
            <v>16.5</v>
          </cell>
          <cell r="T1378">
            <v>9.4619547599999994</v>
          </cell>
          <cell r="U1378">
            <v>9.2480214400000005</v>
          </cell>
          <cell r="V1378">
            <v>9.3598804399999995</v>
          </cell>
          <cell r="W1378">
            <v>52.1</v>
          </cell>
          <cell r="X1378">
            <v>73.599999999999994</v>
          </cell>
          <cell r="Y1378">
            <v>34.1</v>
          </cell>
          <cell r="Z1378">
            <v>38.700000000000003</v>
          </cell>
          <cell r="AA1378">
            <v>23.2</v>
          </cell>
          <cell r="AB1378">
            <v>9.5340167999999998</v>
          </cell>
          <cell r="AC1378">
            <v>0.31936136999999998</v>
          </cell>
          <cell r="AD1378">
            <v>248.8</v>
          </cell>
          <cell r="AE1378">
            <v>56.002792679999992</v>
          </cell>
          <cell r="AF1378">
            <v>66.025403830000002</v>
          </cell>
          <cell r="AG1378">
            <v>0.29270286809432816</v>
          </cell>
          <cell r="AH1378">
            <v>6.3</v>
          </cell>
          <cell r="AI1378">
            <v>43780</v>
          </cell>
          <cell r="AJ1378">
            <v>11.5</v>
          </cell>
        </row>
        <row r="1379">
          <cell r="A1379" t="str">
            <v>2439</v>
          </cell>
          <cell r="B1379" t="str">
            <v>243915001</v>
          </cell>
          <cell r="D1379" t="str">
            <v>2439150</v>
          </cell>
          <cell r="E1379" t="str">
            <v>2433</v>
          </cell>
          <cell r="F1379" t="str">
            <v>24</v>
          </cell>
          <cell r="G1379">
            <v>524.52810735000003</v>
          </cell>
          <cell r="H1379">
            <v>536.46403792000001</v>
          </cell>
          <cell r="I1379">
            <v>530.24108190000004</v>
          </cell>
          <cell r="J1379">
            <v>31.060606060000005</v>
          </cell>
          <cell r="K1379">
            <v>15.130568360000002</v>
          </cell>
          <cell r="L1379">
            <v>8.4301090799999994</v>
          </cell>
          <cell r="M1379">
            <v>10.11143624</v>
          </cell>
          <cell r="N1379">
            <v>15.97574097</v>
          </cell>
          <cell r="O1379">
            <v>50.307000000000002</v>
          </cell>
          <cell r="P1379">
            <v>9.8458584400000007</v>
          </cell>
          <cell r="Q1379">
            <v>64</v>
          </cell>
          <cell r="R1379">
            <v>34.03003519</v>
          </cell>
          <cell r="S1379">
            <v>16.5</v>
          </cell>
          <cell r="T1379">
            <v>8.2144651599999996</v>
          </cell>
          <cell r="U1379">
            <v>9.8037777100000003</v>
          </cell>
          <cell r="V1379">
            <v>8.5037026000000004</v>
          </cell>
          <cell r="W1379">
            <v>52.1</v>
          </cell>
          <cell r="X1379">
            <v>73.599999999999994</v>
          </cell>
          <cell r="Y1379">
            <v>34.1</v>
          </cell>
          <cell r="Z1379">
            <v>38.700000000000003</v>
          </cell>
          <cell r="AA1379">
            <v>23.2</v>
          </cell>
          <cell r="AB1379">
            <v>9.9576916099999995</v>
          </cell>
          <cell r="AC1379">
            <v>0.37734427999999998</v>
          </cell>
          <cell r="AD1379">
            <v>248.8</v>
          </cell>
          <cell r="AE1379">
            <v>56.002792679999992</v>
          </cell>
          <cell r="AF1379">
            <v>65.958852039999996</v>
          </cell>
          <cell r="AG1379">
            <v>0.2838497856229088</v>
          </cell>
          <cell r="AH1379">
            <v>6.3</v>
          </cell>
          <cell r="AI1379">
            <v>43780</v>
          </cell>
          <cell r="AJ1379">
            <v>11.5</v>
          </cell>
        </row>
        <row r="1380">
          <cell r="A1380" t="str">
            <v>2439</v>
          </cell>
          <cell r="B1380" t="str">
            <v>243915501</v>
          </cell>
          <cell r="D1380" t="str">
            <v>2439155</v>
          </cell>
          <cell r="E1380" t="str">
            <v>2433</v>
          </cell>
          <cell r="F1380" t="str">
            <v>24</v>
          </cell>
          <cell r="G1380">
            <v>524.52810735000003</v>
          </cell>
          <cell r="H1380">
            <v>536.46403792000001</v>
          </cell>
          <cell r="I1380">
            <v>530.24108190000004</v>
          </cell>
          <cell r="J1380">
            <v>31.060606060000005</v>
          </cell>
          <cell r="K1380">
            <v>15.130568360000002</v>
          </cell>
          <cell r="L1380">
            <v>7.146772180000001</v>
          </cell>
          <cell r="M1380">
            <v>10.126631100000001</v>
          </cell>
          <cell r="N1380">
            <v>15.97574097</v>
          </cell>
          <cell r="O1380">
            <v>50.307000000000002</v>
          </cell>
          <cell r="P1380">
            <v>9.7750289899999991</v>
          </cell>
          <cell r="Q1380">
            <v>64</v>
          </cell>
          <cell r="R1380">
            <v>34.03003519</v>
          </cell>
          <cell r="S1380">
            <v>16.5</v>
          </cell>
          <cell r="T1380">
            <v>7.3011478100000007</v>
          </cell>
          <cell r="U1380">
            <v>9.8389490300000002</v>
          </cell>
          <cell r="V1380">
            <v>7.146772180000001</v>
          </cell>
          <cell r="W1380">
            <v>52.1</v>
          </cell>
          <cell r="X1380">
            <v>73.599999999999994</v>
          </cell>
          <cell r="Y1380">
            <v>34.1</v>
          </cell>
          <cell r="Z1380">
            <v>38.700000000000003</v>
          </cell>
          <cell r="AA1380">
            <v>23.2</v>
          </cell>
          <cell r="AB1380">
            <v>10.24930881</v>
          </cell>
          <cell r="AC1380">
            <v>1</v>
          </cell>
          <cell r="AD1380">
            <v>248.8</v>
          </cell>
          <cell r="AE1380">
            <v>56.002792679999992</v>
          </cell>
          <cell r="AF1380">
            <v>65.948400000000007</v>
          </cell>
          <cell r="AG1380">
            <v>0.31653758203729609</v>
          </cell>
          <cell r="AH1380">
            <v>6.3</v>
          </cell>
          <cell r="AI1380">
            <v>43780</v>
          </cell>
          <cell r="AJ1380">
            <v>11.5</v>
          </cell>
        </row>
        <row r="1381">
          <cell r="A1381" t="str">
            <v>2439</v>
          </cell>
          <cell r="B1381" t="str">
            <v>243916501</v>
          </cell>
          <cell r="D1381" t="str">
            <v>2439165</v>
          </cell>
          <cell r="E1381" t="str">
            <v>2433</v>
          </cell>
          <cell r="F1381" t="str">
            <v>24</v>
          </cell>
          <cell r="G1381">
            <v>524.52810735000003</v>
          </cell>
          <cell r="H1381">
            <v>536.46403792000001</v>
          </cell>
          <cell r="I1381">
            <v>530.24108190000004</v>
          </cell>
          <cell r="J1381">
            <v>31.060606060000005</v>
          </cell>
          <cell r="K1381">
            <v>15.130568360000002</v>
          </cell>
          <cell r="L1381">
            <v>7.9153481699999997</v>
          </cell>
          <cell r="M1381">
            <v>10.179565050000001</v>
          </cell>
          <cell r="N1381">
            <v>15.97574097</v>
          </cell>
          <cell r="O1381">
            <v>50.307000000000002</v>
          </cell>
          <cell r="P1381">
            <v>9.4441468700000009</v>
          </cell>
          <cell r="Q1381">
            <v>64</v>
          </cell>
          <cell r="R1381">
            <v>34.03003519</v>
          </cell>
          <cell r="S1381">
            <v>16.5</v>
          </cell>
          <cell r="T1381">
            <v>8.3163002499999994</v>
          </cell>
          <cell r="U1381">
            <v>9.8317767000000007</v>
          </cell>
          <cell r="V1381">
            <v>7.9153481699999997</v>
          </cell>
          <cell r="W1381">
            <v>52.1</v>
          </cell>
          <cell r="X1381">
            <v>73.599999999999994</v>
          </cell>
          <cell r="Y1381">
            <v>34.1</v>
          </cell>
          <cell r="Z1381">
            <v>38.700000000000003</v>
          </cell>
          <cell r="AA1381">
            <v>23.2</v>
          </cell>
          <cell r="AB1381">
            <v>10.173285659999999</v>
          </cell>
          <cell r="AC1381">
            <v>0.84866452000000003</v>
          </cell>
          <cell r="AD1381">
            <v>248.8</v>
          </cell>
          <cell r="AE1381">
            <v>56.002792679999992</v>
          </cell>
          <cell r="AF1381">
            <v>65.948400000000007</v>
          </cell>
          <cell r="AG1381">
            <v>0.31497309442638943</v>
          </cell>
          <cell r="AH1381">
            <v>6.3</v>
          </cell>
          <cell r="AI1381">
            <v>43780</v>
          </cell>
          <cell r="AJ1381">
            <v>11.5</v>
          </cell>
        </row>
        <row r="1382">
          <cell r="A1382" t="str">
            <v>2439</v>
          </cell>
          <cell r="B1382" t="str">
            <v>243917001</v>
          </cell>
          <cell r="D1382" t="str">
            <v>2439170</v>
          </cell>
          <cell r="E1382" t="str">
            <v>2433</v>
          </cell>
          <cell r="F1382" t="str">
            <v>24</v>
          </cell>
          <cell r="G1382">
            <v>524.52810735000003</v>
          </cell>
          <cell r="H1382">
            <v>536.46403792000001</v>
          </cell>
          <cell r="I1382">
            <v>530.24108190000004</v>
          </cell>
          <cell r="J1382">
            <v>31.060606060000005</v>
          </cell>
          <cell r="K1382">
            <v>15.130568360000002</v>
          </cell>
          <cell r="L1382">
            <v>9.3296333800000006</v>
          </cell>
          <cell r="M1382">
            <v>10.22799565</v>
          </cell>
          <cell r="N1382">
            <v>15.97574097</v>
          </cell>
          <cell r="O1382">
            <v>50.307000000000002</v>
          </cell>
          <cell r="P1382">
            <v>9.8717904700000005</v>
          </cell>
          <cell r="Q1382">
            <v>64</v>
          </cell>
          <cell r="R1382">
            <v>34.03003519</v>
          </cell>
          <cell r="S1382">
            <v>16.5</v>
          </cell>
          <cell r="T1382">
            <v>9.5829378799999994</v>
          </cell>
          <cell r="U1382">
            <v>9.2380528099999992</v>
          </cell>
          <cell r="V1382">
            <v>8.6806716599999998</v>
          </cell>
          <cell r="W1382">
            <v>52.1</v>
          </cell>
          <cell r="X1382">
            <v>73.599999999999994</v>
          </cell>
          <cell r="Y1382">
            <v>34.1</v>
          </cell>
          <cell r="Z1382">
            <v>38.700000000000003</v>
          </cell>
          <cell r="AA1382">
            <v>23.2</v>
          </cell>
          <cell r="AB1382">
            <v>9.7565524400000001</v>
          </cell>
          <cell r="AC1382">
            <v>0</v>
          </cell>
          <cell r="AD1382">
            <v>248.8</v>
          </cell>
          <cell r="AE1382">
            <v>56.002792679999992</v>
          </cell>
          <cell r="AF1382">
            <v>65.996894650000002</v>
          </cell>
          <cell r="AG1382">
            <v>0.28404809210754295</v>
          </cell>
          <cell r="AH1382">
            <v>6.3</v>
          </cell>
          <cell r="AI1382">
            <v>43780</v>
          </cell>
          <cell r="AJ1382">
            <v>11.5</v>
          </cell>
        </row>
        <row r="1383">
          <cell r="A1383" t="str">
            <v>2440</v>
          </cell>
          <cell r="B1383" t="str">
            <v>244000501</v>
          </cell>
          <cell r="D1383" t="str">
            <v>2440005</v>
          </cell>
          <cell r="E1383" t="str">
            <v>2430</v>
          </cell>
          <cell r="F1383" t="str">
            <v>24</v>
          </cell>
          <cell r="G1383">
            <v>524.52810735000003</v>
          </cell>
          <cell r="H1383">
            <v>536.46403792000001</v>
          </cell>
          <cell r="I1383">
            <v>530.24108190000004</v>
          </cell>
          <cell r="J1383">
            <v>39.90384615</v>
          </cell>
          <cell r="K1383">
            <v>21.180766890000001</v>
          </cell>
          <cell r="L1383">
            <v>9.3514926500000009</v>
          </cell>
          <cell r="M1383">
            <v>10.81977828</v>
          </cell>
          <cell r="N1383">
            <v>16.957629059999999</v>
          </cell>
          <cell r="O1383">
            <v>50.307000000000002</v>
          </cell>
          <cell r="P1383">
            <v>10.412140819999999</v>
          </cell>
          <cell r="Q1383">
            <v>48.9</v>
          </cell>
          <cell r="R1383">
            <v>34.03003519</v>
          </cell>
          <cell r="S1383">
            <v>16.5</v>
          </cell>
          <cell r="T1383">
            <v>9.6009625300000003</v>
          </cell>
          <cell r="U1383">
            <v>8.9870718099999998</v>
          </cell>
          <cell r="V1383">
            <v>9.4078788899999992</v>
          </cell>
          <cell r="W1383">
            <v>53.3</v>
          </cell>
          <cell r="X1383">
            <v>64.2</v>
          </cell>
          <cell r="Y1383">
            <v>34.1</v>
          </cell>
          <cell r="Z1383">
            <v>38.700000000000003</v>
          </cell>
          <cell r="AA1383">
            <v>23.2</v>
          </cell>
          <cell r="AB1383">
            <v>9.8788361899999995</v>
          </cell>
          <cell r="AC1383">
            <v>0</v>
          </cell>
          <cell r="AD1383">
            <v>269.31</v>
          </cell>
          <cell r="AE1383">
            <v>63.87349188999999</v>
          </cell>
          <cell r="AF1383">
            <v>65.979184649999993</v>
          </cell>
          <cell r="AG1383">
            <v>0.30680014103302289</v>
          </cell>
          <cell r="AH1383">
            <v>7</v>
          </cell>
          <cell r="AI1383">
            <v>46300</v>
          </cell>
          <cell r="AJ1383">
            <v>11.5</v>
          </cell>
        </row>
        <row r="1384">
          <cell r="A1384" t="str">
            <v>2440</v>
          </cell>
          <cell r="B1384" t="str">
            <v>244001001</v>
          </cell>
          <cell r="D1384" t="str">
            <v>2440010</v>
          </cell>
          <cell r="E1384" t="str">
            <v>2430</v>
          </cell>
          <cell r="F1384" t="str">
            <v>24</v>
          </cell>
          <cell r="G1384">
            <v>524.52810735000003</v>
          </cell>
          <cell r="H1384">
            <v>536.46403792000001</v>
          </cell>
          <cell r="I1384">
            <v>530.24108190000004</v>
          </cell>
          <cell r="J1384">
            <v>39.90384615</v>
          </cell>
          <cell r="K1384">
            <v>21.180766890000001</v>
          </cell>
          <cell r="L1384">
            <v>8.62299361</v>
          </cell>
          <cell r="M1384">
            <v>10.616437360000001</v>
          </cell>
          <cell r="N1384">
            <v>16.957629059999999</v>
          </cell>
          <cell r="O1384">
            <v>50.307000000000002</v>
          </cell>
          <cell r="P1384">
            <v>9.6609063099999997</v>
          </cell>
          <cell r="Q1384">
            <v>48.9</v>
          </cell>
          <cell r="R1384">
            <v>34.03003519</v>
          </cell>
          <cell r="S1384">
            <v>16.5</v>
          </cell>
          <cell r="T1384">
            <v>8.62299361</v>
          </cell>
          <cell r="U1384">
            <v>8.62299361</v>
          </cell>
          <cell r="V1384">
            <v>8.3749381399999994</v>
          </cell>
          <cell r="W1384">
            <v>53.3</v>
          </cell>
          <cell r="X1384">
            <v>64.2</v>
          </cell>
          <cell r="Y1384">
            <v>34.1</v>
          </cell>
          <cell r="Z1384">
            <v>38.700000000000003</v>
          </cell>
          <cell r="AA1384">
            <v>23.2</v>
          </cell>
          <cell r="AB1384">
            <v>9.4939391200000003</v>
          </cell>
          <cell r="AC1384">
            <v>0</v>
          </cell>
          <cell r="AD1384">
            <v>269.31</v>
          </cell>
          <cell r="AE1384">
            <v>63.87349188999999</v>
          </cell>
          <cell r="AF1384">
            <v>65.948400000000007</v>
          </cell>
          <cell r="AG1384">
            <v>0.28166554674528516</v>
          </cell>
          <cell r="AH1384">
            <v>7</v>
          </cell>
          <cell r="AI1384">
            <v>46300</v>
          </cell>
          <cell r="AJ1384">
            <v>11.5</v>
          </cell>
        </row>
        <row r="1385">
          <cell r="A1385" t="str">
            <v>2440</v>
          </cell>
          <cell r="B1385" t="str">
            <v>244001701</v>
          </cell>
          <cell r="D1385" t="str">
            <v>2440017</v>
          </cell>
          <cell r="E1385" t="str">
            <v>2430</v>
          </cell>
          <cell r="F1385" t="str">
            <v>24</v>
          </cell>
          <cell r="G1385">
            <v>524.52810735000003</v>
          </cell>
          <cell r="H1385">
            <v>536.46403792000001</v>
          </cell>
          <cell r="I1385">
            <v>530.24108190000004</v>
          </cell>
          <cell r="J1385">
            <v>39.90384615</v>
          </cell>
          <cell r="K1385">
            <v>21.180766890000001</v>
          </cell>
          <cell r="L1385">
            <v>8.5852255999999993</v>
          </cell>
          <cell r="M1385">
            <v>10.317515889999999</v>
          </cell>
          <cell r="N1385">
            <v>16.957629059999999</v>
          </cell>
          <cell r="O1385">
            <v>50.307000000000002</v>
          </cell>
          <cell r="P1385">
            <v>9.2720937699999997</v>
          </cell>
          <cell r="Q1385">
            <v>48.9</v>
          </cell>
          <cell r="R1385">
            <v>34.03003519</v>
          </cell>
          <cell r="S1385">
            <v>16.5</v>
          </cell>
          <cell r="T1385">
            <v>9.3671731699999992</v>
          </cell>
          <cell r="U1385">
            <v>8.8691168699999992</v>
          </cell>
          <cell r="V1385">
            <v>8.8665816500000005</v>
          </cell>
          <cell r="W1385">
            <v>53.3</v>
          </cell>
          <cell r="X1385">
            <v>64.2</v>
          </cell>
          <cell r="Y1385">
            <v>34.1</v>
          </cell>
          <cell r="Z1385">
            <v>38.700000000000003</v>
          </cell>
          <cell r="AA1385">
            <v>23.2</v>
          </cell>
          <cell r="AB1385">
            <v>9.3592774799999994</v>
          </cell>
          <cell r="AC1385">
            <v>0.43385865000000001</v>
          </cell>
          <cell r="AD1385">
            <v>269.31</v>
          </cell>
          <cell r="AE1385">
            <v>63.87349188999999</v>
          </cell>
          <cell r="AF1385">
            <v>65.948400000000007</v>
          </cell>
          <cell r="AG1385">
            <v>0.29137853113572598</v>
          </cell>
          <cell r="AH1385">
            <v>7</v>
          </cell>
          <cell r="AI1385">
            <v>46300</v>
          </cell>
          <cell r="AJ1385">
            <v>11.5</v>
          </cell>
        </row>
        <row r="1386">
          <cell r="A1386" t="str">
            <v>2440</v>
          </cell>
          <cell r="B1386" t="str">
            <v>244002501</v>
          </cell>
          <cell r="D1386" t="str">
            <v>2440025</v>
          </cell>
          <cell r="E1386" t="str">
            <v>2430</v>
          </cell>
          <cell r="F1386" t="str">
            <v>24</v>
          </cell>
          <cell r="G1386">
            <v>524.52810735000003</v>
          </cell>
          <cell r="H1386">
            <v>536.46403792000001</v>
          </cell>
          <cell r="I1386">
            <v>530.24108190000004</v>
          </cell>
          <cell r="J1386">
            <v>39.90384615</v>
          </cell>
          <cell r="K1386">
            <v>21.180766890000001</v>
          </cell>
          <cell r="L1386">
            <v>8.6936643300000007</v>
          </cell>
          <cell r="M1386">
            <v>10.726785420000001</v>
          </cell>
          <cell r="N1386">
            <v>16.957629059999999</v>
          </cell>
          <cell r="O1386">
            <v>50.307000000000002</v>
          </cell>
          <cell r="P1386">
            <v>10.05590817</v>
          </cell>
          <cell r="Q1386">
            <v>48.9</v>
          </cell>
          <cell r="R1386">
            <v>34.03003519</v>
          </cell>
          <cell r="S1386">
            <v>16.5</v>
          </cell>
          <cell r="T1386">
            <v>9.6706723799999992</v>
          </cell>
          <cell r="U1386">
            <v>8.6936643300000007</v>
          </cell>
          <cell r="V1386">
            <v>8.6044712000000008</v>
          </cell>
          <cell r="W1386">
            <v>53.3</v>
          </cell>
          <cell r="X1386">
            <v>64.2</v>
          </cell>
          <cell r="Y1386">
            <v>34.1</v>
          </cell>
          <cell r="Z1386">
            <v>38.700000000000003</v>
          </cell>
          <cell r="AA1386">
            <v>23.2</v>
          </cell>
          <cell r="AB1386">
            <v>10.153857090000001</v>
          </cell>
          <cell r="AC1386">
            <v>0.37016823999999998</v>
          </cell>
          <cell r="AD1386">
            <v>269.31</v>
          </cell>
          <cell r="AE1386">
            <v>63.87349188999999</v>
          </cell>
          <cell r="AF1386">
            <v>65.965453650000001</v>
          </cell>
          <cell r="AG1386">
            <v>0.25404962738539966</v>
          </cell>
          <cell r="AH1386">
            <v>7</v>
          </cell>
          <cell r="AI1386">
            <v>46300</v>
          </cell>
          <cell r="AJ1386">
            <v>11.5</v>
          </cell>
        </row>
        <row r="1387">
          <cell r="A1387" t="str">
            <v>2440</v>
          </cell>
          <cell r="B1387" t="str">
            <v>244003201</v>
          </cell>
          <cell r="D1387" t="str">
            <v>2440032</v>
          </cell>
          <cell r="E1387" t="str">
            <v>2430</v>
          </cell>
          <cell r="F1387" t="str">
            <v>24</v>
          </cell>
          <cell r="G1387">
            <v>524.52810735000003</v>
          </cell>
          <cell r="H1387">
            <v>536.46403792000001</v>
          </cell>
          <cell r="I1387">
            <v>530.24108190000004</v>
          </cell>
          <cell r="J1387">
            <v>39.90384615</v>
          </cell>
          <cell r="K1387">
            <v>21.180766890000001</v>
          </cell>
          <cell r="L1387">
            <v>8.8226169500000005</v>
          </cell>
          <cell r="M1387">
            <v>10.33471787</v>
          </cell>
          <cell r="N1387">
            <v>16.957629059999999</v>
          </cell>
          <cell r="O1387">
            <v>50.307000000000002</v>
          </cell>
          <cell r="P1387">
            <v>9.5834200200000002</v>
          </cell>
          <cell r="Q1387">
            <v>48.9</v>
          </cell>
          <cell r="R1387">
            <v>34.03003519</v>
          </cell>
          <cell r="S1387">
            <v>16.5</v>
          </cell>
          <cell r="T1387">
            <v>9.56430164</v>
          </cell>
          <cell r="U1387">
            <v>9.2533040700000004</v>
          </cell>
          <cell r="V1387">
            <v>8.6425915999999994</v>
          </cell>
          <cell r="W1387">
            <v>53.3</v>
          </cell>
          <cell r="X1387">
            <v>64.2</v>
          </cell>
          <cell r="Y1387">
            <v>34.1</v>
          </cell>
          <cell r="Z1387">
            <v>38.700000000000003</v>
          </cell>
          <cell r="AA1387">
            <v>23.2</v>
          </cell>
          <cell r="AB1387">
            <v>9.4599310899999995</v>
          </cell>
          <cell r="AC1387">
            <v>9.1467309999999996E-2</v>
          </cell>
          <cell r="AD1387">
            <v>269.31</v>
          </cell>
          <cell r="AE1387">
            <v>63.87349188999999</v>
          </cell>
          <cell r="AF1387">
            <v>65.948400000000007</v>
          </cell>
          <cell r="AG1387">
            <v>0.25408138539872793</v>
          </cell>
          <cell r="AH1387">
            <v>7</v>
          </cell>
          <cell r="AI1387">
            <v>46300</v>
          </cell>
          <cell r="AJ1387">
            <v>11.5</v>
          </cell>
        </row>
        <row r="1388">
          <cell r="A1388" t="str">
            <v>2440</v>
          </cell>
          <cell r="B1388" t="str">
            <v>244004301</v>
          </cell>
          <cell r="D1388" t="str">
            <v>2440043</v>
          </cell>
          <cell r="E1388" t="str">
            <v>2430</v>
          </cell>
          <cell r="F1388" t="str">
            <v>24</v>
          </cell>
          <cell r="G1388">
            <v>524.52810735000003</v>
          </cell>
          <cell r="H1388">
            <v>536.46403792000001</v>
          </cell>
          <cell r="I1388">
            <v>530.24108190000004</v>
          </cell>
          <cell r="J1388">
            <v>39.90384615</v>
          </cell>
          <cell r="K1388">
            <v>21.180766890000001</v>
          </cell>
          <cell r="L1388">
            <v>7.7115489800000008</v>
          </cell>
          <cell r="M1388">
            <v>9.8094515599999994</v>
          </cell>
          <cell r="N1388">
            <v>16.957629059999999</v>
          </cell>
          <cell r="O1388">
            <v>50.307000000000002</v>
          </cell>
          <cell r="P1388">
            <v>8.6188468500000006</v>
          </cell>
          <cell r="Q1388">
            <v>48.9</v>
          </cell>
          <cell r="R1388">
            <v>34.03003519</v>
          </cell>
          <cell r="S1388">
            <v>16.5</v>
          </cell>
          <cell r="T1388">
            <v>7.9171719899999999</v>
          </cell>
          <cell r="U1388">
            <v>7.6934816399999999</v>
          </cell>
          <cell r="V1388">
            <v>7.779048640000001</v>
          </cell>
          <cell r="W1388">
            <v>53.3</v>
          </cell>
          <cell r="X1388">
            <v>64.2</v>
          </cell>
          <cell r="Y1388">
            <v>34.1</v>
          </cell>
          <cell r="Z1388">
            <v>38.700000000000003</v>
          </cell>
          <cell r="AA1388">
            <v>23.2</v>
          </cell>
          <cell r="AB1388">
            <v>7.4229712500000007</v>
          </cell>
          <cell r="AC1388">
            <v>0.83152651</v>
          </cell>
          <cell r="AD1388">
            <v>269.31</v>
          </cell>
          <cell r="AE1388">
            <v>63.87349188999999</v>
          </cell>
          <cell r="AF1388">
            <v>65.948400000000007</v>
          </cell>
          <cell r="AG1388">
            <v>0.29548764943777817</v>
          </cell>
          <cell r="AH1388">
            <v>7</v>
          </cell>
          <cell r="AI1388">
            <v>46300</v>
          </cell>
          <cell r="AJ1388">
            <v>11.5</v>
          </cell>
        </row>
        <row r="1389">
          <cell r="A1389" t="str">
            <v>2440</v>
          </cell>
          <cell r="B1389" t="str">
            <v>244004701</v>
          </cell>
          <cell r="D1389" t="str">
            <v>2440047</v>
          </cell>
          <cell r="E1389" t="str">
            <v>2430</v>
          </cell>
          <cell r="F1389" t="str">
            <v>24</v>
          </cell>
          <cell r="G1389">
            <v>524.52810735000003</v>
          </cell>
          <cell r="H1389">
            <v>536.46403792000001</v>
          </cell>
          <cell r="I1389">
            <v>530.24108190000004</v>
          </cell>
          <cell r="J1389">
            <v>39.90384615</v>
          </cell>
          <cell r="K1389">
            <v>21.180766890000001</v>
          </cell>
          <cell r="L1389">
            <v>8.1104272399999999</v>
          </cell>
          <cell r="M1389">
            <v>9.6217875500000005</v>
          </cell>
          <cell r="N1389">
            <v>16.957629059999999</v>
          </cell>
          <cell r="O1389">
            <v>50.307000000000002</v>
          </cell>
          <cell r="P1389">
            <v>9.2147307200000004</v>
          </cell>
          <cell r="Q1389">
            <v>48.9</v>
          </cell>
          <cell r="R1389">
            <v>34.03003519</v>
          </cell>
          <cell r="S1389">
            <v>16.5</v>
          </cell>
          <cell r="T1389">
            <v>8.9937999699999995</v>
          </cell>
          <cell r="U1389">
            <v>8.1438079800000001</v>
          </cell>
          <cell r="V1389">
            <v>8.5318847400000006</v>
          </cell>
          <cell r="W1389">
            <v>53.3</v>
          </cell>
          <cell r="X1389">
            <v>64.2</v>
          </cell>
          <cell r="Y1389">
            <v>34.1</v>
          </cell>
          <cell r="Z1389">
            <v>38.700000000000003</v>
          </cell>
          <cell r="AA1389">
            <v>23.2</v>
          </cell>
          <cell r="AB1389">
            <v>8.5754620999999993</v>
          </cell>
          <cell r="AC1389">
            <v>0.71111247</v>
          </cell>
          <cell r="AD1389">
            <v>269.31</v>
          </cell>
          <cell r="AE1389">
            <v>63.87349188999999</v>
          </cell>
          <cell r="AF1389">
            <v>65.941426759999999</v>
          </cell>
          <cell r="AG1389">
            <v>0.29505654175266233</v>
          </cell>
          <cell r="AH1389">
            <v>7</v>
          </cell>
          <cell r="AI1389">
            <v>46300</v>
          </cell>
          <cell r="AJ1389">
            <v>11.5</v>
          </cell>
        </row>
        <row r="1390">
          <cell r="A1390" t="str">
            <v>2440</v>
          </cell>
          <cell r="B1390" t="str">
            <v>244004702</v>
          </cell>
          <cell r="D1390" t="str">
            <v>2440047</v>
          </cell>
          <cell r="E1390" t="str">
            <v>2430</v>
          </cell>
          <cell r="F1390" t="str">
            <v>24</v>
          </cell>
          <cell r="G1390">
            <v>524.52810735000003</v>
          </cell>
          <cell r="H1390">
            <v>536.46403792000001</v>
          </cell>
          <cell r="I1390">
            <v>530.24108190000004</v>
          </cell>
          <cell r="J1390">
            <v>39.90384615</v>
          </cell>
          <cell r="K1390">
            <v>21.180766890000001</v>
          </cell>
          <cell r="L1390">
            <v>7.1428273999999998</v>
          </cell>
          <cell r="M1390">
            <v>9.4334839200000005</v>
          </cell>
          <cell r="N1390">
            <v>16.957629059999999</v>
          </cell>
          <cell r="O1390">
            <v>50.307000000000002</v>
          </cell>
          <cell r="P1390">
            <v>9.4334839200000005</v>
          </cell>
          <cell r="Q1390">
            <v>48.9</v>
          </cell>
          <cell r="R1390">
            <v>34.03003519</v>
          </cell>
          <cell r="S1390">
            <v>16.5</v>
          </cell>
          <cell r="T1390">
            <v>8.9643119500000008</v>
          </cell>
          <cell r="U1390">
            <v>7.1436176000000007</v>
          </cell>
          <cell r="V1390">
            <v>8.5978510900000007</v>
          </cell>
          <cell r="W1390">
            <v>53.3</v>
          </cell>
          <cell r="X1390">
            <v>64.2</v>
          </cell>
          <cell r="Y1390">
            <v>34.1</v>
          </cell>
          <cell r="Z1390">
            <v>38.700000000000003</v>
          </cell>
          <cell r="AA1390">
            <v>23.2</v>
          </cell>
          <cell r="AB1390">
            <v>8.74033674</v>
          </cell>
          <cell r="AC1390">
            <v>1</v>
          </cell>
          <cell r="AD1390">
            <v>269.31</v>
          </cell>
          <cell r="AE1390">
            <v>63.87349188999999</v>
          </cell>
          <cell r="AF1390">
            <v>65.948400000000007</v>
          </cell>
          <cell r="AG1390">
            <v>0.28451759782272568</v>
          </cell>
          <cell r="AH1390">
            <v>7</v>
          </cell>
          <cell r="AI1390">
            <v>46300</v>
          </cell>
          <cell r="AJ1390">
            <v>11.5</v>
          </cell>
        </row>
        <row r="1391">
          <cell r="A1391" t="str">
            <v>2441</v>
          </cell>
          <cell r="B1391" t="str">
            <v>244101201</v>
          </cell>
          <cell r="D1391" t="str">
            <v>2441012</v>
          </cell>
          <cell r="E1391" t="str">
            <v>2430</v>
          </cell>
          <cell r="F1391" t="str">
            <v>24</v>
          </cell>
          <cell r="G1391">
            <v>524.52810735000003</v>
          </cell>
          <cell r="H1391">
            <v>536.46403792000001</v>
          </cell>
          <cell r="I1391">
            <v>530.24108190000004</v>
          </cell>
          <cell r="J1391">
            <v>39.90384615</v>
          </cell>
          <cell r="K1391">
            <v>21.180766890000001</v>
          </cell>
          <cell r="L1391">
            <v>8.7517908900000005</v>
          </cell>
          <cell r="M1391">
            <v>10.58822447</v>
          </cell>
          <cell r="N1391">
            <v>16.957629059999999</v>
          </cell>
          <cell r="O1391">
            <v>50.307000000000002</v>
          </cell>
          <cell r="P1391">
            <v>10.602045070000001</v>
          </cell>
          <cell r="Q1391">
            <v>48.9</v>
          </cell>
          <cell r="R1391">
            <v>34.03003519</v>
          </cell>
          <cell r="S1391">
            <v>16.5</v>
          </cell>
          <cell r="T1391">
            <v>9.9818827500000005</v>
          </cell>
          <cell r="U1391">
            <v>9.5554183300000002</v>
          </cell>
          <cell r="V1391">
            <v>8.9197206599999994</v>
          </cell>
          <cell r="W1391">
            <v>53.3</v>
          </cell>
          <cell r="X1391">
            <v>64.2</v>
          </cell>
          <cell r="Y1391">
            <v>34.1</v>
          </cell>
          <cell r="Z1391">
            <v>38.700000000000003</v>
          </cell>
          <cell r="AA1391">
            <v>23.2</v>
          </cell>
          <cell r="AB1391">
            <v>9.71281119</v>
          </cell>
          <cell r="AC1391">
            <v>5.0661600000000001E-3</v>
          </cell>
          <cell r="AD1391">
            <v>269.31</v>
          </cell>
          <cell r="AE1391">
            <v>63.87349188999999</v>
          </cell>
          <cell r="AF1391">
            <v>66.643299999999996</v>
          </cell>
          <cell r="AG1391">
            <v>0.28385991054806803</v>
          </cell>
          <cell r="AH1391">
            <v>7</v>
          </cell>
          <cell r="AI1391">
            <v>46300</v>
          </cell>
          <cell r="AJ1391">
            <v>11.5</v>
          </cell>
        </row>
        <row r="1392">
          <cell r="A1392" t="str">
            <v>2441</v>
          </cell>
          <cell r="B1392" t="str">
            <v>244102001</v>
          </cell>
          <cell r="D1392" t="str">
            <v>2441020</v>
          </cell>
          <cell r="E1392" t="str">
            <v>2430</v>
          </cell>
          <cell r="F1392" t="str">
            <v>24</v>
          </cell>
          <cell r="G1392">
            <v>524.52810735000003</v>
          </cell>
          <cell r="H1392">
            <v>536.46403792000001</v>
          </cell>
          <cell r="I1392">
            <v>530.24108190000004</v>
          </cell>
          <cell r="J1392">
            <v>39.90384615</v>
          </cell>
          <cell r="K1392">
            <v>21.180766890000001</v>
          </cell>
          <cell r="L1392">
            <v>9.6036654200000005</v>
          </cell>
          <cell r="M1392">
            <v>9.9442935499999994</v>
          </cell>
          <cell r="N1392">
            <v>16.957629059999999</v>
          </cell>
          <cell r="O1392">
            <v>50.307000000000002</v>
          </cell>
          <cell r="P1392">
            <v>9.9442935499999994</v>
          </cell>
          <cell r="Q1392">
            <v>48.9</v>
          </cell>
          <cell r="R1392">
            <v>34.03003519</v>
          </cell>
          <cell r="S1392">
            <v>16.5</v>
          </cell>
          <cell r="T1392">
            <v>9.9442935499999994</v>
          </cell>
          <cell r="U1392">
            <v>10.62417694</v>
          </cell>
          <cell r="V1392">
            <v>9.7530134400000001</v>
          </cell>
          <cell r="W1392">
            <v>53.3</v>
          </cell>
          <cell r="X1392">
            <v>64.2</v>
          </cell>
          <cell r="Y1392">
            <v>34.1</v>
          </cell>
          <cell r="Z1392">
            <v>38.700000000000003</v>
          </cell>
          <cell r="AA1392">
            <v>23.2</v>
          </cell>
          <cell r="AB1392">
            <v>10.741816740000001</v>
          </cell>
          <cell r="AC1392">
            <v>0</v>
          </cell>
          <cell r="AD1392">
            <v>269.31</v>
          </cell>
          <cell r="AE1392">
            <v>63.87349188999999</v>
          </cell>
          <cell r="AF1392">
            <v>66.643299999999996</v>
          </cell>
          <cell r="AG1392">
            <v>0.29532631173672802</v>
          </cell>
          <cell r="AH1392">
            <v>7</v>
          </cell>
          <cell r="AI1392">
            <v>46300</v>
          </cell>
          <cell r="AJ1392">
            <v>11.5</v>
          </cell>
        </row>
        <row r="1393">
          <cell r="A1393" t="str">
            <v>2441</v>
          </cell>
          <cell r="B1393" t="str">
            <v>244102701</v>
          </cell>
          <cell r="D1393" t="str">
            <v>2441027</v>
          </cell>
          <cell r="E1393" t="str">
            <v>2430</v>
          </cell>
          <cell r="F1393" t="str">
            <v>24</v>
          </cell>
          <cell r="G1393">
            <v>524.52810735000003</v>
          </cell>
          <cell r="H1393">
            <v>536.46403792000001</v>
          </cell>
          <cell r="I1393">
            <v>530.24108190000004</v>
          </cell>
          <cell r="J1393">
            <v>39.90384615</v>
          </cell>
          <cell r="K1393">
            <v>21.180766890000001</v>
          </cell>
          <cell r="L1393">
            <v>8.8062742800000002</v>
          </cell>
          <cell r="M1393">
            <v>9.2480214400000005</v>
          </cell>
          <cell r="N1393">
            <v>16.957629059999999</v>
          </cell>
          <cell r="O1393">
            <v>50.307000000000002</v>
          </cell>
          <cell r="P1393">
            <v>9.2842411800000004</v>
          </cell>
          <cell r="Q1393">
            <v>48.9</v>
          </cell>
          <cell r="R1393">
            <v>34.03003519</v>
          </cell>
          <cell r="S1393">
            <v>16.5</v>
          </cell>
          <cell r="T1393">
            <v>9.2480214400000005</v>
          </cell>
          <cell r="U1393">
            <v>10.750921119999999</v>
          </cell>
          <cell r="V1393">
            <v>9.2203897099999992</v>
          </cell>
          <cell r="W1393">
            <v>53.3</v>
          </cell>
          <cell r="X1393">
            <v>64.2</v>
          </cell>
          <cell r="Y1393">
            <v>34.1</v>
          </cell>
          <cell r="Z1393">
            <v>38.700000000000003</v>
          </cell>
          <cell r="AA1393">
            <v>23.2</v>
          </cell>
          <cell r="AB1393">
            <v>10.69697768</v>
          </cell>
          <cell r="AC1393">
            <v>0.42450035000000003</v>
          </cell>
          <cell r="AD1393">
            <v>269.31</v>
          </cell>
          <cell r="AE1393">
            <v>63.87349188999999</v>
          </cell>
          <cell r="AF1393">
            <v>66.643299999999996</v>
          </cell>
          <cell r="AG1393">
            <v>0.28035776371980042</v>
          </cell>
          <cell r="AH1393">
            <v>7</v>
          </cell>
          <cell r="AI1393">
            <v>46300</v>
          </cell>
          <cell r="AJ1393">
            <v>11.5</v>
          </cell>
        </row>
        <row r="1394">
          <cell r="A1394" t="str">
            <v>2441</v>
          </cell>
          <cell r="B1394" t="str">
            <v>244102702</v>
          </cell>
          <cell r="D1394" t="str">
            <v>2441027</v>
          </cell>
          <cell r="E1394" t="str">
            <v>2430</v>
          </cell>
          <cell r="F1394" t="str">
            <v>24</v>
          </cell>
          <cell r="G1394">
            <v>524.52810735000003</v>
          </cell>
          <cell r="H1394">
            <v>536.46403792000001</v>
          </cell>
          <cell r="I1394">
            <v>530.24108190000004</v>
          </cell>
          <cell r="J1394">
            <v>39.90384615</v>
          </cell>
          <cell r="K1394">
            <v>21.180766890000001</v>
          </cell>
          <cell r="L1394">
            <v>7.1308988299999996</v>
          </cell>
          <cell r="M1394">
            <v>9.4334839200000005</v>
          </cell>
          <cell r="N1394">
            <v>16.957629059999999</v>
          </cell>
          <cell r="O1394">
            <v>50.307000000000002</v>
          </cell>
          <cell r="P1394">
            <v>9.4334839200000005</v>
          </cell>
          <cell r="Q1394">
            <v>48.9</v>
          </cell>
          <cell r="R1394">
            <v>34.03003519</v>
          </cell>
          <cell r="S1394">
            <v>16.5</v>
          </cell>
          <cell r="T1394">
            <v>9.4334839200000005</v>
          </cell>
          <cell r="U1394">
            <v>10.81977828</v>
          </cell>
          <cell r="V1394">
            <v>9.4334839200000005</v>
          </cell>
          <cell r="W1394">
            <v>53.3</v>
          </cell>
          <cell r="X1394">
            <v>64.2</v>
          </cell>
          <cell r="Y1394">
            <v>34.1</v>
          </cell>
          <cell r="Z1394">
            <v>38.700000000000003</v>
          </cell>
          <cell r="AA1394">
            <v>23.2</v>
          </cell>
          <cell r="AB1394">
            <v>10.741816740000001</v>
          </cell>
          <cell r="AC1394">
            <v>1</v>
          </cell>
          <cell r="AD1394">
            <v>269.31</v>
          </cell>
          <cell r="AE1394">
            <v>63.87349188999999</v>
          </cell>
          <cell r="AF1394">
            <v>66.643299999999996</v>
          </cell>
          <cell r="AG1394">
            <v>0.27408066487987576</v>
          </cell>
          <cell r="AH1394">
            <v>7</v>
          </cell>
          <cell r="AI1394">
            <v>46300</v>
          </cell>
          <cell r="AJ1394">
            <v>11.5</v>
          </cell>
        </row>
        <row r="1395">
          <cell r="A1395" t="str">
            <v>2441</v>
          </cell>
          <cell r="B1395" t="str">
            <v>244103701</v>
          </cell>
          <cell r="D1395" t="str">
            <v>2441037</v>
          </cell>
          <cell r="E1395" t="str">
            <v>2430</v>
          </cell>
          <cell r="F1395" t="str">
            <v>24</v>
          </cell>
          <cell r="G1395">
            <v>524.52810735000003</v>
          </cell>
          <cell r="H1395">
            <v>536.46403792000001</v>
          </cell>
          <cell r="I1395">
            <v>530.24108190000004</v>
          </cell>
          <cell r="J1395">
            <v>39.90384615</v>
          </cell>
          <cell r="K1395">
            <v>21.180766890000001</v>
          </cell>
          <cell r="L1395">
            <v>9.1240196699999991</v>
          </cell>
          <cell r="M1395">
            <v>10.2330071</v>
          </cell>
          <cell r="N1395">
            <v>16.957629059999999</v>
          </cell>
          <cell r="O1395">
            <v>50.307000000000002</v>
          </cell>
          <cell r="P1395">
            <v>10.406139870000001</v>
          </cell>
          <cell r="Q1395">
            <v>48.9</v>
          </cell>
          <cell r="R1395">
            <v>34.03003519</v>
          </cell>
          <cell r="S1395">
            <v>16.5</v>
          </cell>
          <cell r="T1395">
            <v>9.7207058899999996</v>
          </cell>
          <cell r="U1395">
            <v>9.8680676100000007</v>
          </cell>
          <cell r="V1395">
            <v>9.0334838499999996</v>
          </cell>
          <cell r="W1395">
            <v>53.3</v>
          </cell>
          <cell r="X1395">
            <v>64.2</v>
          </cell>
          <cell r="Y1395">
            <v>34.1</v>
          </cell>
          <cell r="Z1395">
            <v>38.700000000000003</v>
          </cell>
          <cell r="AA1395">
            <v>23.2</v>
          </cell>
          <cell r="AB1395">
            <v>9.5250781199999999</v>
          </cell>
          <cell r="AC1395">
            <v>0.18537901000000001</v>
          </cell>
          <cell r="AD1395">
            <v>269.31</v>
          </cell>
          <cell r="AE1395">
            <v>63.87349188999999</v>
          </cell>
          <cell r="AF1395">
            <v>66.643299999999996</v>
          </cell>
          <cell r="AG1395">
            <v>0.3067774695047622</v>
          </cell>
          <cell r="AH1395">
            <v>7</v>
          </cell>
          <cell r="AI1395">
            <v>46300</v>
          </cell>
          <cell r="AJ1395">
            <v>11.5</v>
          </cell>
        </row>
        <row r="1396">
          <cell r="A1396" t="str">
            <v>2441</v>
          </cell>
          <cell r="B1396" t="str">
            <v>244103801</v>
          </cell>
          <cell r="D1396" t="str">
            <v>2441038</v>
          </cell>
          <cell r="E1396" t="str">
            <v>2430</v>
          </cell>
          <cell r="F1396" t="str">
            <v>24</v>
          </cell>
          <cell r="G1396">
            <v>524.52810735000003</v>
          </cell>
          <cell r="H1396">
            <v>536.46403792000001</v>
          </cell>
          <cell r="I1396">
            <v>530.24108190000004</v>
          </cell>
          <cell r="J1396">
            <v>39.90384615</v>
          </cell>
          <cell r="K1396">
            <v>21.180766890000001</v>
          </cell>
          <cell r="L1396">
            <v>8.52833094</v>
          </cell>
          <cell r="M1396">
            <v>9.6467225800000005</v>
          </cell>
          <cell r="N1396">
            <v>16.957629059999999</v>
          </cell>
          <cell r="O1396">
            <v>50.307000000000002</v>
          </cell>
          <cell r="P1396">
            <v>9.9608126200000005</v>
          </cell>
          <cell r="Q1396">
            <v>48.9</v>
          </cell>
          <cell r="R1396">
            <v>34.03003519</v>
          </cell>
          <cell r="S1396">
            <v>16.5</v>
          </cell>
          <cell r="T1396">
            <v>9.1774038699999991</v>
          </cell>
          <cell r="U1396">
            <v>9.2789331599999993</v>
          </cell>
          <cell r="V1396">
            <v>8.7887458800000005</v>
          </cell>
          <cell r="W1396">
            <v>53.3</v>
          </cell>
          <cell r="X1396">
            <v>64.2</v>
          </cell>
          <cell r="Y1396">
            <v>34.1</v>
          </cell>
          <cell r="Z1396">
            <v>38.700000000000003</v>
          </cell>
          <cell r="AA1396">
            <v>23.2</v>
          </cell>
          <cell r="AB1396">
            <v>8.4976025400000008</v>
          </cell>
          <cell r="AC1396">
            <v>0.37953654999999997</v>
          </cell>
          <cell r="AD1396">
            <v>269.31</v>
          </cell>
          <cell r="AE1396">
            <v>63.87349188999999</v>
          </cell>
          <cell r="AF1396">
            <v>66.643299999999996</v>
          </cell>
          <cell r="AG1396">
            <v>0.29058627985849284</v>
          </cell>
          <cell r="AH1396">
            <v>7</v>
          </cell>
          <cell r="AI1396">
            <v>46300</v>
          </cell>
          <cell r="AJ1396">
            <v>11.5</v>
          </cell>
        </row>
        <row r="1397">
          <cell r="A1397" t="str">
            <v>2441</v>
          </cell>
          <cell r="B1397" t="str">
            <v>244103802</v>
          </cell>
          <cell r="D1397" t="str">
            <v>2441038</v>
          </cell>
          <cell r="E1397" t="str">
            <v>2430</v>
          </cell>
          <cell r="F1397" t="str">
            <v>24</v>
          </cell>
          <cell r="G1397">
            <v>524.52810735000003</v>
          </cell>
          <cell r="H1397">
            <v>536.46403792000001</v>
          </cell>
          <cell r="I1397">
            <v>530.24108190000004</v>
          </cell>
          <cell r="J1397">
            <v>39.90384615</v>
          </cell>
          <cell r="K1397">
            <v>21.180766890000001</v>
          </cell>
          <cell r="L1397">
            <v>7.24921506</v>
          </cell>
          <cell r="M1397">
            <v>9.8765273699999998</v>
          </cell>
          <cell r="N1397">
            <v>16.957629059999999</v>
          </cell>
          <cell r="O1397">
            <v>50.307000000000002</v>
          </cell>
          <cell r="P1397">
            <v>10.126631100000001</v>
          </cell>
          <cell r="Q1397">
            <v>48.9</v>
          </cell>
          <cell r="R1397">
            <v>34.03003519</v>
          </cell>
          <cell r="S1397">
            <v>16.5</v>
          </cell>
          <cell r="T1397">
            <v>7.3218497100000004</v>
          </cell>
          <cell r="U1397">
            <v>9.4334839200000005</v>
          </cell>
          <cell r="V1397">
            <v>7.3218497100000004</v>
          </cell>
          <cell r="W1397">
            <v>53.3</v>
          </cell>
          <cell r="X1397">
            <v>64.2</v>
          </cell>
          <cell r="Y1397">
            <v>34.1</v>
          </cell>
          <cell r="Z1397">
            <v>38.700000000000003</v>
          </cell>
          <cell r="AA1397">
            <v>23.2</v>
          </cell>
          <cell r="AB1397">
            <v>7.3218497100000004</v>
          </cell>
          <cell r="AC1397">
            <v>1</v>
          </cell>
          <cell r="AD1397">
            <v>269.31</v>
          </cell>
          <cell r="AE1397">
            <v>63.87349188999999</v>
          </cell>
          <cell r="AF1397">
            <v>66.643299999999996</v>
          </cell>
          <cell r="AG1397">
            <v>0.22960525185913436</v>
          </cell>
          <cell r="AH1397">
            <v>7</v>
          </cell>
          <cell r="AI1397">
            <v>46300</v>
          </cell>
          <cell r="AJ1397">
            <v>11.5</v>
          </cell>
        </row>
        <row r="1398">
          <cell r="A1398" t="str">
            <v>2441</v>
          </cell>
          <cell r="B1398" t="str">
            <v>244103803</v>
          </cell>
          <cell r="D1398" t="str">
            <v>2441038</v>
          </cell>
          <cell r="E1398" t="str">
            <v>2430</v>
          </cell>
          <cell r="F1398" t="str">
            <v>24</v>
          </cell>
          <cell r="G1398">
            <v>524.52810735000003</v>
          </cell>
          <cell r="H1398">
            <v>536.46403792000001</v>
          </cell>
          <cell r="I1398">
            <v>530.24108190000004</v>
          </cell>
          <cell r="J1398">
            <v>39.90384615</v>
          </cell>
          <cell r="K1398">
            <v>21.180766890000001</v>
          </cell>
          <cell r="L1398">
            <v>8.3238511299999995</v>
          </cell>
          <cell r="M1398">
            <v>10.126631100000001</v>
          </cell>
          <cell r="N1398">
            <v>16.957629059999999</v>
          </cell>
          <cell r="O1398">
            <v>50.307000000000002</v>
          </cell>
          <cell r="P1398">
            <v>10.80472556</v>
          </cell>
          <cell r="Q1398">
            <v>48.9</v>
          </cell>
          <cell r="R1398">
            <v>34.03003519</v>
          </cell>
          <cell r="S1398">
            <v>16.5</v>
          </cell>
          <cell r="T1398">
            <v>9.4334839200000005</v>
          </cell>
          <cell r="U1398">
            <v>9.8389490300000002</v>
          </cell>
          <cell r="V1398">
            <v>7.4229712500000007</v>
          </cell>
          <cell r="W1398">
            <v>53.3</v>
          </cell>
          <cell r="X1398">
            <v>64.2</v>
          </cell>
          <cell r="Y1398">
            <v>34.1</v>
          </cell>
          <cell r="Z1398">
            <v>38.700000000000003</v>
          </cell>
          <cell r="AA1398">
            <v>23.2</v>
          </cell>
          <cell r="AB1398">
            <v>8.7219283399999998</v>
          </cell>
          <cell r="AC1398">
            <v>1</v>
          </cell>
          <cell r="AD1398">
            <v>269.31</v>
          </cell>
          <cell r="AE1398">
            <v>63.87349188999999</v>
          </cell>
          <cell r="AF1398">
            <v>66.643299999999996</v>
          </cell>
          <cell r="AG1398">
            <v>0.31742240908915237</v>
          </cell>
          <cell r="AH1398">
            <v>7</v>
          </cell>
          <cell r="AI1398">
            <v>46300</v>
          </cell>
          <cell r="AJ1398">
            <v>11.5</v>
          </cell>
        </row>
        <row r="1399">
          <cell r="A1399" t="str">
            <v>2441</v>
          </cell>
          <cell r="B1399" t="str">
            <v>244105501</v>
          </cell>
          <cell r="C1399" t="str">
            <v>433</v>
          </cell>
          <cell r="D1399" t="str">
            <v>2441055</v>
          </cell>
          <cell r="E1399" t="str">
            <v>2430</v>
          </cell>
          <cell r="F1399" t="str">
            <v>24</v>
          </cell>
          <cell r="G1399">
            <v>524.52810735000003</v>
          </cell>
          <cell r="H1399">
            <v>536.46403792000001</v>
          </cell>
          <cell r="I1399">
            <v>530.24108190000004</v>
          </cell>
          <cell r="J1399">
            <v>39.90384615</v>
          </cell>
          <cell r="K1399">
            <v>21.180766890000001</v>
          </cell>
          <cell r="L1399">
            <v>7.9638079500000005</v>
          </cell>
          <cell r="M1399">
            <v>9.2386362399999999</v>
          </cell>
          <cell r="N1399">
            <v>16.957629059999999</v>
          </cell>
          <cell r="O1399">
            <v>50.307000000000002</v>
          </cell>
          <cell r="P1399">
            <v>9.5068087299999995</v>
          </cell>
          <cell r="Q1399">
            <v>48.9</v>
          </cell>
          <cell r="R1399">
            <v>42.205055469999998</v>
          </cell>
          <cell r="S1399">
            <v>16.5</v>
          </cell>
          <cell r="T1399">
            <v>9.4250484399999994</v>
          </cell>
          <cell r="U1399">
            <v>8.6468169600000007</v>
          </cell>
          <cell r="V1399">
            <v>8.8679909000000006</v>
          </cell>
          <cell r="W1399">
            <v>53.3</v>
          </cell>
          <cell r="X1399">
            <v>64.2</v>
          </cell>
          <cell r="Y1399">
            <v>34.1</v>
          </cell>
          <cell r="Z1399">
            <v>38.700000000000003</v>
          </cell>
          <cell r="AA1399">
            <v>23.2</v>
          </cell>
          <cell r="AB1399">
            <v>8.8220273200000001</v>
          </cell>
          <cell r="AC1399">
            <v>0.96601079000000001</v>
          </cell>
          <cell r="AD1399">
            <v>269.31</v>
          </cell>
          <cell r="AE1399">
            <v>63.87349188999999</v>
          </cell>
          <cell r="AF1399">
            <v>66.634704729999996</v>
          </cell>
          <cell r="AG1399">
            <v>0.29311101235423309</v>
          </cell>
          <cell r="AH1399">
            <v>7</v>
          </cell>
          <cell r="AI1399">
            <v>46300</v>
          </cell>
          <cell r="AJ1399">
            <v>11.5</v>
          </cell>
        </row>
        <row r="1400">
          <cell r="A1400" t="str">
            <v>2441</v>
          </cell>
          <cell r="B1400" t="str">
            <v>244106001</v>
          </cell>
          <cell r="D1400" t="str">
            <v>2441060</v>
          </cell>
          <cell r="E1400" t="str">
            <v>2430</v>
          </cell>
          <cell r="F1400" t="str">
            <v>24</v>
          </cell>
          <cell r="G1400">
            <v>524.52810735000003</v>
          </cell>
          <cell r="H1400">
            <v>536.46403792000001</v>
          </cell>
          <cell r="I1400">
            <v>530.24108190000004</v>
          </cell>
          <cell r="J1400">
            <v>39.90384615</v>
          </cell>
          <cell r="K1400">
            <v>21.180766890000001</v>
          </cell>
          <cell r="L1400">
            <v>7.1569563599999997</v>
          </cell>
          <cell r="M1400">
            <v>9.8416653400000005</v>
          </cell>
          <cell r="N1400">
            <v>16.957629059999999</v>
          </cell>
          <cell r="O1400">
            <v>50.307000000000002</v>
          </cell>
          <cell r="P1400">
            <v>10.120291050000001</v>
          </cell>
          <cell r="Q1400">
            <v>48.9</v>
          </cell>
          <cell r="R1400">
            <v>34.03003519</v>
          </cell>
          <cell r="S1400">
            <v>16.5</v>
          </cell>
          <cell r="T1400">
            <v>9.4334839200000005</v>
          </cell>
          <cell r="U1400">
            <v>7.1936858200000007</v>
          </cell>
          <cell r="V1400">
            <v>7.2056351799999998</v>
          </cell>
          <cell r="W1400">
            <v>53.3</v>
          </cell>
          <cell r="X1400">
            <v>64.2</v>
          </cell>
          <cell r="Y1400">
            <v>34.1</v>
          </cell>
          <cell r="Z1400">
            <v>38.700000000000003</v>
          </cell>
          <cell r="AA1400">
            <v>23.2</v>
          </cell>
          <cell r="AB1400">
            <v>8.5833553899999995</v>
          </cell>
          <cell r="AC1400">
            <v>1</v>
          </cell>
          <cell r="AD1400">
            <v>269.31</v>
          </cell>
          <cell r="AE1400">
            <v>63.87349188999999</v>
          </cell>
          <cell r="AF1400">
            <v>66.643299999999996</v>
          </cell>
          <cell r="AG1400">
            <v>0.281262517431284</v>
          </cell>
          <cell r="AH1400">
            <v>7</v>
          </cell>
          <cell r="AI1400">
            <v>46300</v>
          </cell>
          <cell r="AJ1400">
            <v>11.5</v>
          </cell>
        </row>
        <row r="1401">
          <cell r="A1401" t="str">
            <v>2441</v>
          </cell>
          <cell r="B1401" t="str">
            <v>244106501</v>
          </cell>
          <cell r="D1401" t="str">
            <v>2441065</v>
          </cell>
          <cell r="E1401" t="str">
            <v>2430</v>
          </cell>
          <cell r="F1401" t="str">
            <v>24</v>
          </cell>
          <cell r="G1401">
            <v>524.52810735000003</v>
          </cell>
          <cell r="H1401">
            <v>536.46403792000001</v>
          </cell>
          <cell r="I1401">
            <v>530.24108190000004</v>
          </cell>
          <cell r="J1401">
            <v>39.90384615</v>
          </cell>
          <cell r="K1401">
            <v>21.180766890000001</v>
          </cell>
          <cell r="L1401">
            <v>8.0793081900000008</v>
          </cell>
          <cell r="M1401">
            <v>9.9556529699999992</v>
          </cell>
          <cell r="N1401">
            <v>16.957629059999999</v>
          </cell>
          <cell r="O1401">
            <v>50.307000000000002</v>
          </cell>
          <cell r="P1401">
            <v>10.10528489</v>
          </cell>
          <cell r="Q1401">
            <v>48.9</v>
          </cell>
          <cell r="R1401">
            <v>34.03003519</v>
          </cell>
          <cell r="S1401">
            <v>16.5</v>
          </cell>
          <cell r="T1401">
            <v>9.4037667099999993</v>
          </cell>
          <cell r="U1401">
            <v>8.3067190400000008</v>
          </cell>
          <cell r="V1401">
            <v>8.4042484300000009</v>
          </cell>
          <cell r="W1401">
            <v>53.3</v>
          </cell>
          <cell r="X1401">
            <v>64.2</v>
          </cell>
          <cell r="Y1401">
            <v>34.1</v>
          </cell>
          <cell r="Z1401">
            <v>38.700000000000003</v>
          </cell>
          <cell r="AA1401">
            <v>23.2</v>
          </cell>
          <cell r="AB1401">
            <v>8.50956416</v>
          </cell>
          <cell r="AC1401">
            <v>0.67370764999999999</v>
          </cell>
          <cell r="AD1401">
            <v>269.31</v>
          </cell>
          <cell r="AE1401">
            <v>63.87349188999999</v>
          </cell>
          <cell r="AF1401">
            <v>66.643299999999996</v>
          </cell>
          <cell r="AG1401">
            <v>0.27322134179416885</v>
          </cell>
          <cell r="AH1401">
            <v>7</v>
          </cell>
          <cell r="AI1401">
            <v>46300</v>
          </cell>
          <cell r="AJ1401">
            <v>11.5</v>
          </cell>
        </row>
        <row r="1402">
          <cell r="A1402" t="str">
            <v>2441</v>
          </cell>
          <cell r="B1402" t="str">
            <v>244107001</v>
          </cell>
          <cell r="D1402" t="str">
            <v>2441070</v>
          </cell>
          <cell r="E1402" t="str">
            <v>2430</v>
          </cell>
          <cell r="F1402" t="str">
            <v>24</v>
          </cell>
          <cell r="G1402">
            <v>524.52810735000003</v>
          </cell>
          <cell r="H1402">
            <v>536.46403792000001</v>
          </cell>
          <cell r="I1402">
            <v>530.24108190000004</v>
          </cell>
          <cell r="J1402">
            <v>39.90384615</v>
          </cell>
          <cell r="K1402">
            <v>21.180766890000001</v>
          </cell>
          <cell r="L1402">
            <v>8.7544763099999994</v>
          </cell>
          <cell r="M1402">
            <v>9.9375024300000003</v>
          </cell>
          <cell r="N1402">
            <v>16.957629059999999</v>
          </cell>
          <cell r="O1402">
            <v>50.307000000000002</v>
          </cell>
          <cell r="P1402">
            <v>10.452504510000001</v>
          </cell>
          <cell r="Q1402">
            <v>48.9</v>
          </cell>
          <cell r="R1402">
            <v>34.03003519</v>
          </cell>
          <cell r="S1402">
            <v>16.5</v>
          </cell>
          <cell r="T1402">
            <v>9.46923709</v>
          </cell>
          <cell r="U1402">
            <v>9.4914509000000002</v>
          </cell>
          <cell r="V1402">
            <v>8.82497197</v>
          </cell>
          <cell r="W1402">
            <v>53.3</v>
          </cell>
          <cell r="X1402">
            <v>64.2</v>
          </cell>
          <cell r="Y1402">
            <v>34.1</v>
          </cell>
          <cell r="Z1402">
            <v>38.700000000000003</v>
          </cell>
          <cell r="AA1402">
            <v>23.2</v>
          </cell>
          <cell r="AB1402">
            <v>9.7518503800000005</v>
          </cell>
          <cell r="AC1402">
            <v>0</v>
          </cell>
          <cell r="AD1402">
            <v>269.31</v>
          </cell>
          <cell r="AE1402">
            <v>63.87349188999999</v>
          </cell>
          <cell r="AF1402">
            <v>66.643299999999996</v>
          </cell>
          <cell r="AG1402">
            <v>0.28286894267820528</v>
          </cell>
          <cell r="AH1402">
            <v>7</v>
          </cell>
          <cell r="AI1402">
            <v>46300</v>
          </cell>
          <cell r="AJ1402">
            <v>11.5</v>
          </cell>
        </row>
        <row r="1403">
          <cell r="A1403" t="str">
            <v>2441</v>
          </cell>
          <cell r="B1403" t="str">
            <v>244107501</v>
          </cell>
          <cell r="D1403" t="str">
            <v>2441075</v>
          </cell>
          <cell r="E1403" t="str">
            <v>2430</v>
          </cell>
          <cell r="F1403" t="str">
            <v>24</v>
          </cell>
          <cell r="G1403">
            <v>524.52810735000003</v>
          </cell>
          <cell r="H1403">
            <v>536.46403792000001</v>
          </cell>
          <cell r="I1403">
            <v>530.24108190000004</v>
          </cell>
          <cell r="J1403">
            <v>39.90384615</v>
          </cell>
          <cell r="K1403">
            <v>21.180766890000001</v>
          </cell>
          <cell r="L1403">
            <v>8.9675041899999997</v>
          </cell>
          <cell r="M1403">
            <v>8.6585191300000002</v>
          </cell>
          <cell r="N1403">
            <v>16.957629059999999</v>
          </cell>
          <cell r="O1403">
            <v>50.307000000000002</v>
          </cell>
          <cell r="P1403">
            <v>9.1619901099999996</v>
          </cell>
          <cell r="Q1403">
            <v>48.9</v>
          </cell>
          <cell r="R1403">
            <v>34.03003519</v>
          </cell>
          <cell r="S1403">
            <v>16.5</v>
          </cell>
          <cell r="T1403">
            <v>9.1057573299999994</v>
          </cell>
          <cell r="U1403">
            <v>10.498608369999999</v>
          </cell>
          <cell r="V1403">
            <v>8.6699142800000004</v>
          </cell>
          <cell r="W1403">
            <v>53.3</v>
          </cell>
          <cell r="X1403">
            <v>64.2</v>
          </cell>
          <cell r="Y1403">
            <v>34.1</v>
          </cell>
          <cell r="Z1403">
            <v>38.700000000000003</v>
          </cell>
          <cell r="AA1403">
            <v>23.2</v>
          </cell>
          <cell r="AB1403">
            <v>10.741816740000001</v>
          </cell>
          <cell r="AC1403">
            <v>0</v>
          </cell>
          <cell r="AD1403">
            <v>269.31</v>
          </cell>
          <cell r="AE1403">
            <v>63.87349188999999</v>
          </cell>
          <cell r="AF1403">
            <v>66.743483370000007</v>
          </cell>
          <cell r="AG1403">
            <v>0.24713310431752572</v>
          </cell>
          <cell r="AH1403">
            <v>7</v>
          </cell>
          <cell r="AI1403">
            <v>46300</v>
          </cell>
          <cell r="AJ1403">
            <v>11.5</v>
          </cell>
        </row>
        <row r="1404">
          <cell r="A1404" t="str">
            <v>2441</v>
          </cell>
          <cell r="B1404" t="str">
            <v>244108001</v>
          </cell>
          <cell r="D1404" t="str">
            <v>2441080</v>
          </cell>
          <cell r="E1404" t="str">
            <v>2430</v>
          </cell>
          <cell r="F1404" t="str">
            <v>24</v>
          </cell>
          <cell r="G1404">
            <v>524.52810735000003</v>
          </cell>
          <cell r="H1404">
            <v>536.46403792000001</v>
          </cell>
          <cell r="I1404">
            <v>530.24108190000004</v>
          </cell>
          <cell r="J1404">
            <v>39.90384615</v>
          </cell>
          <cell r="K1404">
            <v>21.180766890000001</v>
          </cell>
          <cell r="L1404">
            <v>7.4430783700000003</v>
          </cell>
          <cell r="M1404">
            <v>7.4430783700000003</v>
          </cell>
          <cell r="N1404">
            <v>16.957629059999999</v>
          </cell>
          <cell r="O1404">
            <v>50.307000000000002</v>
          </cell>
          <cell r="P1404">
            <v>9.4334839200000005</v>
          </cell>
          <cell r="Q1404">
            <v>48.9</v>
          </cell>
          <cell r="R1404">
            <v>34.03003519</v>
          </cell>
          <cell r="S1404">
            <v>16.5</v>
          </cell>
          <cell r="T1404">
            <v>9.4334839200000005</v>
          </cell>
          <cell r="U1404">
            <v>10.126631100000001</v>
          </cell>
          <cell r="V1404">
            <v>7.5480289699999998</v>
          </cell>
          <cell r="W1404">
            <v>53.3</v>
          </cell>
          <cell r="X1404">
            <v>64.2</v>
          </cell>
          <cell r="Y1404">
            <v>34.1</v>
          </cell>
          <cell r="Z1404">
            <v>38.700000000000003</v>
          </cell>
          <cell r="AA1404">
            <v>23.2</v>
          </cell>
          <cell r="AB1404">
            <v>10.741816740000001</v>
          </cell>
          <cell r="AC1404">
            <v>0.40041841</v>
          </cell>
          <cell r="AD1404">
            <v>269.31</v>
          </cell>
          <cell r="AE1404">
            <v>63.87349188999999</v>
          </cell>
          <cell r="AF1404">
            <v>66.643299999999996</v>
          </cell>
          <cell r="AG1404">
            <v>0.24465801396459597</v>
          </cell>
          <cell r="AH1404">
            <v>7</v>
          </cell>
          <cell r="AI1404">
            <v>46300</v>
          </cell>
          <cell r="AJ1404">
            <v>11.5</v>
          </cell>
        </row>
        <row r="1405">
          <cell r="A1405" t="str">
            <v>2441</v>
          </cell>
          <cell r="B1405" t="str">
            <v>244108501</v>
          </cell>
          <cell r="D1405" t="str">
            <v>2441085</v>
          </cell>
          <cell r="E1405" t="str">
            <v>2430</v>
          </cell>
          <cell r="F1405" t="str">
            <v>24</v>
          </cell>
          <cell r="G1405">
            <v>524.52810735000003</v>
          </cell>
          <cell r="H1405">
            <v>536.46403792000001</v>
          </cell>
          <cell r="I1405">
            <v>530.24108190000004</v>
          </cell>
          <cell r="J1405">
            <v>39.90384615</v>
          </cell>
          <cell r="K1405">
            <v>21.180766890000001</v>
          </cell>
          <cell r="L1405">
            <v>9.3072855800000003</v>
          </cell>
          <cell r="M1405">
            <v>9.5583882100000004</v>
          </cell>
          <cell r="N1405">
            <v>16.957629059999999</v>
          </cell>
          <cell r="O1405">
            <v>50.307000000000002</v>
          </cell>
          <cell r="P1405">
            <v>10.055092139999999</v>
          </cell>
          <cell r="Q1405">
            <v>48.9</v>
          </cell>
          <cell r="R1405">
            <v>34.03003519</v>
          </cell>
          <cell r="S1405">
            <v>16.5</v>
          </cell>
          <cell r="T1405">
            <v>9.3556521000000004</v>
          </cell>
          <cell r="U1405">
            <v>9.7231041200000003</v>
          </cell>
          <cell r="V1405">
            <v>9.2656804699999995</v>
          </cell>
          <cell r="W1405">
            <v>53.3</v>
          </cell>
          <cell r="X1405">
            <v>64.2</v>
          </cell>
          <cell r="Y1405">
            <v>34.1</v>
          </cell>
          <cell r="Z1405">
            <v>38.700000000000003</v>
          </cell>
          <cell r="AA1405">
            <v>23.2</v>
          </cell>
          <cell r="AB1405">
            <v>10.556307410000001</v>
          </cell>
          <cell r="AC1405">
            <v>7.0466230000000005E-2</v>
          </cell>
          <cell r="AD1405">
            <v>269.31</v>
          </cell>
          <cell r="AE1405">
            <v>63.87349188999999</v>
          </cell>
          <cell r="AF1405">
            <v>66.702926020000007</v>
          </cell>
          <cell r="AG1405">
            <v>0.26065246830314664</v>
          </cell>
          <cell r="AH1405">
            <v>7</v>
          </cell>
          <cell r="AI1405">
            <v>46300</v>
          </cell>
          <cell r="AJ1405">
            <v>11.5</v>
          </cell>
        </row>
        <row r="1406">
          <cell r="A1406" t="str">
            <v>2441</v>
          </cell>
          <cell r="B1406" t="str">
            <v>244109801</v>
          </cell>
          <cell r="D1406" t="str">
            <v>2441098</v>
          </cell>
          <cell r="E1406" t="str">
            <v>2430</v>
          </cell>
          <cell r="F1406" t="str">
            <v>24</v>
          </cell>
          <cell r="G1406">
            <v>524.52810735000003</v>
          </cell>
          <cell r="H1406">
            <v>536.46403792000001</v>
          </cell>
          <cell r="I1406">
            <v>530.24108190000004</v>
          </cell>
          <cell r="J1406">
            <v>39.90384615</v>
          </cell>
          <cell r="K1406">
            <v>21.180766890000001</v>
          </cell>
          <cell r="L1406">
            <v>8.9073416000000005</v>
          </cell>
          <cell r="M1406">
            <v>10.409732699999999</v>
          </cell>
          <cell r="N1406">
            <v>16.957629059999999</v>
          </cell>
          <cell r="O1406">
            <v>50.307000000000002</v>
          </cell>
          <cell r="P1406">
            <v>10.806247150000001</v>
          </cell>
          <cell r="Q1406">
            <v>48.9</v>
          </cell>
          <cell r="R1406">
            <v>34.03003519</v>
          </cell>
          <cell r="S1406">
            <v>16.5</v>
          </cell>
          <cell r="T1406">
            <v>9.1014179599999991</v>
          </cell>
          <cell r="U1406">
            <v>8.8424600200000008</v>
          </cell>
          <cell r="V1406">
            <v>8.5767819799999998</v>
          </cell>
          <cell r="W1406">
            <v>53.3</v>
          </cell>
          <cell r="X1406">
            <v>64.2</v>
          </cell>
          <cell r="Y1406">
            <v>34.1</v>
          </cell>
          <cell r="Z1406">
            <v>38.700000000000003</v>
          </cell>
          <cell r="AA1406">
            <v>23.2</v>
          </cell>
          <cell r="AB1406">
            <v>9.9081765399999995</v>
          </cell>
          <cell r="AC1406">
            <v>0.30238904</v>
          </cell>
          <cell r="AD1406">
            <v>269.31</v>
          </cell>
          <cell r="AE1406">
            <v>63.87349188999999</v>
          </cell>
          <cell r="AF1406">
            <v>66.669063399999999</v>
          </cell>
          <cell r="AG1406">
            <v>0.29573941068005738</v>
          </cell>
          <cell r="AH1406">
            <v>7</v>
          </cell>
          <cell r="AI1406">
            <v>46300</v>
          </cell>
          <cell r="AJ1406">
            <v>11.5</v>
          </cell>
        </row>
        <row r="1407">
          <cell r="A1407" t="str">
            <v>2441</v>
          </cell>
          <cell r="B1407" t="str">
            <v>244109802</v>
          </cell>
          <cell r="D1407" t="str">
            <v>2441098</v>
          </cell>
          <cell r="E1407" t="str">
            <v>2430</v>
          </cell>
          <cell r="F1407" t="str">
            <v>24</v>
          </cell>
          <cell r="G1407">
            <v>524.52810735000003</v>
          </cell>
          <cell r="H1407">
            <v>536.46403792000001</v>
          </cell>
          <cell r="I1407">
            <v>530.24108190000004</v>
          </cell>
          <cell r="J1407">
            <v>39.90384615</v>
          </cell>
          <cell r="K1407">
            <v>21.180766890000001</v>
          </cell>
          <cell r="L1407">
            <v>7.2970910099999999</v>
          </cell>
          <cell r="M1407">
            <v>10.126631100000001</v>
          </cell>
          <cell r="N1407">
            <v>16.957629059999999</v>
          </cell>
          <cell r="O1407">
            <v>50.307000000000002</v>
          </cell>
          <cell r="P1407">
            <v>10.81977828</v>
          </cell>
          <cell r="Q1407">
            <v>48.9</v>
          </cell>
          <cell r="R1407">
            <v>34.03003519</v>
          </cell>
          <cell r="S1407">
            <v>16.5</v>
          </cell>
          <cell r="T1407">
            <v>8.74033674</v>
          </cell>
          <cell r="U1407">
            <v>7.1499168400000004</v>
          </cell>
          <cell r="V1407">
            <v>8.74033674</v>
          </cell>
          <cell r="W1407">
            <v>53.3</v>
          </cell>
          <cell r="X1407">
            <v>64.2</v>
          </cell>
          <cell r="Y1407">
            <v>34.1</v>
          </cell>
          <cell r="Z1407">
            <v>38.700000000000003</v>
          </cell>
          <cell r="AA1407">
            <v>23.2</v>
          </cell>
          <cell r="AB1407">
            <v>9.9641121699999999</v>
          </cell>
          <cell r="AC1407">
            <v>1</v>
          </cell>
          <cell r="AD1407">
            <v>269.31</v>
          </cell>
          <cell r="AE1407">
            <v>63.87349188999999</v>
          </cell>
          <cell r="AF1407">
            <v>66.643299999999996</v>
          </cell>
          <cell r="AG1407">
            <v>0.31820779208882632</v>
          </cell>
          <cell r="AH1407">
            <v>7</v>
          </cell>
          <cell r="AI1407">
            <v>46300</v>
          </cell>
          <cell r="AJ1407">
            <v>11.5</v>
          </cell>
        </row>
        <row r="1408">
          <cell r="A1408" t="str">
            <v>2441</v>
          </cell>
          <cell r="B1408" t="str">
            <v>244111701</v>
          </cell>
          <cell r="D1408" t="str">
            <v>2441117</v>
          </cell>
          <cell r="E1408" t="str">
            <v>2430</v>
          </cell>
          <cell r="F1408" t="str">
            <v>24</v>
          </cell>
          <cell r="G1408">
            <v>524.52810735000003</v>
          </cell>
          <cell r="H1408">
            <v>536.46403792000001</v>
          </cell>
          <cell r="I1408">
            <v>530.24108190000004</v>
          </cell>
          <cell r="J1408">
            <v>39.90384615</v>
          </cell>
          <cell r="K1408">
            <v>21.180766890000001</v>
          </cell>
          <cell r="L1408">
            <v>8.7409765400000001</v>
          </cell>
          <cell r="M1408">
            <v>10.61952084</v>
          </cell>
          <cell r="N1408">
            <v>16.957629059999999</v>
          </cell>
          <cell r="O1408">
            <v>50.307000000000002</v>
          </cell>
          <cell r="P1408">
            <v>10.75008517</v>
          </cell>
          <cell r="Q1408">
            <v>48.9</v>
          </cell>
          <cell r="R1408">
            <v>34.03003519</v>
          </cell>
          <cell r="S1408">
            <v>16.5</v>
          </cell>
          <cell r="T1408">
            <v>8.9069353400000004</v>
          </cell>
          <cell r="U1408">
            <v>8.9742382200000002</v>
          </cell>
          <cell r="V1408">
            <v>9.4155643199999997</v>
          </cell>
          <cell r="W1408">
            <v>53.3</v>
          </cell>
          <cell r="X1408">
            <v>64.2</v>
          </cell>
          <cell r="Y1408">
            <v>34.1</v>
          </cell>
          <cell r="Z1408">
            <v>38.700000000000003</v>
          </cell>
          <cell r="AA1408">
            <v>23.2</v>
          </cell>
          <cell r="AB1408">
            <v>10.08134081</v>
          </cell>
          <cell r="AC1408">
            <v>0.67895236000000003</v>
          </cell>
          <cell r="AD1408">
            <v>269.31</v>
          </cell>
          <cell r="AE1408">
            <v>63.87349188999999</v>
          </cell>
          <cell r="AF1408">
            <v>66.631467509999993</v>
          </cell>
          <cell r="AG1408">
            <v>0.30831444177188605</v>
          </cell>
          <cell r="AH1408">
            <v>7</v>
          </cell>
          <cell r="AI1408">
            <v>46300</v>
          </cell>
          <cell r="AJ1408">
            <v>11.5</v>
          </cell>
        </row>
        <row r="1409">
          <cell r="A1409" t="str">
            <v>2442</v>
          </cell>
          <cell r="B1409" t="str">
            <v>244200501</v>
          </cell>
          <cell r="C1409" t="str">
            <v>433</v>
          </cell>
          <cell r="D1409" t="str">
            <v>2442005</v>
          </cell>
          <cell r="E1409" t="str">
            <v>2430</v>
          </cell>
          <cell r="F1409" t="str">
            <v>24</v>
          </cell>
          <cell r="G1409">
            <v>524.52810735000003</v>
          </cell>
          <cell r="H1409">
            <v>536.46403792000001</v>
          </cell>
          <cell r="I1409">
            <v>530.24108190000004</v>
          </cell>
          <cell r="J1409">
            <v>39.90384615</v>
          </cell>
          <cell r="K1409">
            <v>21.180766890000001</v>
          </cell>
          <cell r="L1409">
            <v>8.62819775</v>
          </cell>
          <cell r="M1409">
            <v>9.2932098500000002</v>
          </cell>
          <cell r="N1409">
            <v>16.957629059999999</v>
          </cell>
          <cell r="O1409">
            <v>50.307000000000002</v>
          </cell>
          <cell r="P1409">
            <v>9.4543056399999994</v>
          </cell>
          <cell r="Q1409">
            <v>48.9</v>
          </cell>
          <cell r="R1409">
            <v>42.205055469999998</v>
          </cell>
          <cell r="S1409">
            <v>16.5</v>
          </cell>
          <cell r="T1409">
            <v>9.01663426</v>
          </cell>
          <cell r="U1409">
            <v>8.7406566899999998</v>
          </cell>
          <cell r="V1409">
            <v>8.8413036199999997</v>
          </cell>
          <cell r="W1409">
            <v>53.3</v>
          </cell>
          <cell r="X1409">
            <v>64.2</v>
          </cell>
          <cell r="Y1409">
            <v>34.1</v>
          </cell>
          <cell r="Z1409">
            <v>38.700000000000003</v>
          </cell>
          <cell r="AA1409">
            <v>23.2</v>
          </cell>
          <cell r="AB1409">
            <v>8.8150730900000003</v>
          </cell>
          <cell r="AC1409">
            <v>0.23731909000000001</v>
          </cell>
          <cell r="AD1409">
            <v>269.31</v>
          </cell>
          <cell r="AE1409">
            <v>63.87349188999999</v>
          </cell>
          <cell r="AF1409">
            <v>66.581948389999994</v>
          </cell>
          <cell r="AG1409">
            <v>0.28485225141477877</v>
          </cell>
          <cell r="AH1409">
            <v>7</v>
          </cell>
          <cell r="AI1409">
            <v>46300</v>
          </cell>
          <cell r="AJ1409">
            <v>11.5</v>
          </cell>
        </row>
        <row r="1410">
          <cell r="A1410" t="str">
            <v>2442</v>
          </cell>
          <cell r="B1410" t="str">
            <v>244202001</v>
          </cell>
          <cell r="D1410" t="str">
            <v>2442020</v>
          </cell>
          <cell r="E1410" t="str">
            <v>2430</v>
          </cell>
          <cell r="F1410" t="str">
            <v>24</v>
          </cell>
          <cell r="G1410">
            <v>524.52810735000003</v>
          </cell>
          <cell r="H1410">
            <v>536.46403792000001</v>
          </cell>
          <cell r="I1410">
            <v>530.24108190000004</v>
          </cell>
          <cell r="J1410">
            <v>39.90384615</v>
          </cell>
          <cell r="K1410">
            <v>21.180766890000001</v>
          </cell>
          <cell r="L1410">
            <v>7.9543722700000004</v>
          </cell>
          <cell r="M1410">
            <v>9.8402814799999998</v>
          </cell>
          <cell r="N1410">
            <v>16.957629059999999</v>
          </cell>
          <cell r="O1410">
            <v>50.307000000000002</v>
          </cell>
          <cell r="P1410">
            <v>9.3100047000000004</v>
          </cell>
          <cell r="Q1410">
            <v>48.9</v>
          </cell>
          <cell r="R1410">
            <v>34.03003519</v>
          </cell>
          <cell r="S1410">
            <v>16.5</v>
          </cell>
          <cell r="T1410">
            <v>8.8220273200000001</v>
          </cell>
          <cell r="U1410">
            <v>8.72371944</v>
          </cell>
          <cell r="V1410">
            <v>8.0310601800000008</v>
          </cell>
          <cell r="W1410">
            <v>53.3</v>
          </cell>
          <cell r="X1410">
            <v>64.2</v>
          </cell>
          <cell r="Y1410">
            <v>34.1</v>
          </cell>
          <cell r="Z1410">
            <v>38.700000000000003</v>
          </cell>
          <cell r="AA1410">
            <v>23.2</v>
          </cell>
          <cell r="AB1410">
            <v>8.7939154199999994</v>
          </cell>
          <cell r="AC1410">
            <v>0.70965451999999996</v>
          </cell>
          <cell r="AD1410">
            <v>269.31</v>
          </cell>
          <cell r="AE1410">
            <v>63.87349188999999</v>
          </cell>
          <cell r="AF1410">
            <v>65.948400000000007</v>
          </cell>
          <cell r="AG1410">
            <v>0.29744401666404419</v>
          </cell>
          <cell r="AH1410">
            <v>7</v>
          </cell>
          <cell r="AI1410">
            <v>46300</v>
          </cell>
          <cell r="AJ1410">
            <v>11.5</v>
          </cell>
        </row>
        <row r="1411">
          <cell r="A1411" t="str">
            <v>2442</v>
          </cell>
          <cell r="B1411" t="str">
            <v>244202501</v>
          </cell>
          <cell r="C1411" t="str">
            <v>433</v>
          </cell>
          <cell r="D1411" t="str">
            <v>2442025</v>
          </cell>
          <cell r="E1411" t="str">
            <v>2430</v>
          </cell>
          <cell r="F1411" t="str">
            <v>24</v>
          </cell>
          <cell r="G1411">
            <v>524.52810735000003</v>
          </cell>
          <cell r="H1411">
            <v>536.46403792000001</v>
          </cell>
          <cell r="I1411">
            <v>530.24108190000004</v>
          </cell>
          <cell r="J1411">
            <v>39.90384615</v>
          </cell>
          <cell r="K1411">
            <v>21.180766890000001</v>
          </cell>
          <cell r="L1411">
            <v>8.5521741599999999</v>
          </cell>
          <cell r="M1411">
            <v>9.65252306</v>
          </cell>
          <cell r="N1411">
            <v>16.957629059999999</v>
          </cell>
          <cell r="O1411">
            <v>50.307000000000002</v>
          </cell>
          <cell r="P1411">
            <v>9.7582883599999999</v>
          </cell>
          <cell r="Q1411">
            <v>48.9</v>
          </cell>
          <cell r="R1411">
            <v>42.205055469999998</v>
          </cell>
          <cell r="S1411">
            <v>16.5</v>
          </cell>
          <cell r="T1411">
            <v>9.6480790400000007</v>
          </cell>
          <cell r="U1411">
            <v>8.5895138499999995</v>
          </cell>
          <cell r="V1411">
            <v>9.0944804900000005</v>
          </cell>
          <cell r="W1411">
            <v>53.3</v>
          </cell>
          <cell r="X1411">
            <v>64.2</v>
          </cell>
          <cell r="Y1411">
            <v>34.1</v>
          </cell>
          <cell r="Z1411">
            <v>38.700000000000003</v>
          </cell>
          <cell r="AA1411">
            <v>23.2</v>
          </cell>
          <cell r="AB1411">
            <v>9.0326480799999995</v>
          </cell>
          <cell r="AC1411">
            <v>0.9004753900000001</v>
          </cell>
          <cell r="AD1411">
            <v>269.31</v>
          </cell>
          <cell r="AE1411">
            <v>63.87349188999999</v>
          </cell>
          <cell r="AF1411">
            <v>65.938103690000005</v>
          </cell>
          <cell r="AG1411">
            <v>0.31784976673861004</v>
          </cell>
          <cell r="AH1411">
            <v>7</v>
          </cell>
          <cell r="AI1411">
            <v>46300</v>
          </cell>
          <cell r="AJ1411">
            <v>11.5</v>
          </cell>
        </row>
        <row r="1412">
          <cell r="A1412" t="str">
            <v>2442</v>
          </cell>
          <cell r="B1412" t="str">
            <v>244203201</v>
          </cell>
          <cell r="D1412" t="str">
            <v>2442032</v>
          </cell>
          <cell r="E1412" t="str">
            <v>2430</v>
          </cell>
          <cell r="F1412" t="str">
            <v>24</v>
          </cell>
          <cell r="G1412">
            <v>524.52810735000003</v>
          </cell>
          <cell r="H1412">
            <v>536.46403792000001</v>
          </cell>
          <cell r="I1412">
            <v>530.24108190000004</v>
          </cell>
          <cell r="J1412">
            <v>39.90384615</v>
          </cell>
          <cell r="K1412">
            <v>21.180766890000001</v>
          </cell>
          <cell r="L1412">
            <v>8.4536142099999996</v>
          </cell>
          <cell r="M1412">
            <v>10.655445950000001</v>
          </cell>
          <cell r="N1412">
            <v>16.957629059999999</v>
          </cell>
          <cell r="O1412">
            <v>50.307000000000002</v>
          </cell>
          <cell r="P1412">
            <v>9.1394886300000007</v>
          </cell>
          <cell r="Q1412">
            <v>48.9</v>
          </cell>
          <cell r="R1412">
            <v>34.03003519</v>
          </cell>
          <cell r="S1412">
            <v>16.5</v>
          </cell>
          <cell r="T1412">
            <v>9.14931567</v>
          </cell>
          <cell r="U1412">
            <v>9.5652838199999994</v>
          </cell>
          <cell r="V1412">
            <v>8.9104507599999998</v>
          </cell>
          <cell r="W1412">
            <v>53.3</v>
          </cell>
          <cell r="X1412">
            <v>64.2</v>
          </cell>
          <cell r="Y1412">
            <v>34.1</v>
          </cell>
          <cell r="Z1412">
            <v>38.700000000000003</v>
          </cell>
          <cell r="AA1412">
            <v>23.2</v>
          </cell>
          <cell r="AB1412">
            <v>9.0575387799999998</v>
          </cell>
          <cell r="AC1412">
            <v>0.52532003000000005</v>
          </cell>
          <cell r="AD1412">
            <v>269.31</v>
          </cell>
          <cell r="AE1412">
            <v>63.87349188999999</v>
          </cell>
          <cell r="AF1412">
            <v>66.726588359999994</v>
          </cell>
          <cell r="AG1412">
            <v>0.28372704183531194</v>
          </cell>
          <cell r="AH1412">
            <v>7</v>
          </cell>
          <cell r="AI1412">
            <v>46300</v>
          </cell>
          <cell r="AJ1412">
            <v>11.5</v>
          </cell>
        </row>
        <row r="1413">
          <cell r="A1413" t="str">
            <v>2442</v>
          </cell>
          <cell r="B1413" t="str">
            <v>244204001</v>
          </cell>
          <cell r="D1413" t="str">
            <v>2442040</v>
          </cell>
          <cell r="E1413" t="str">
            <v>2430</v>
          </cell>
          <cell r="F1413" t="str">
            <v>24</v>
          </cell>
          <cell r="G1413">
            <v>524.52810735000003</v>
          </cell>
          <cell r="H1413">
            <v>536.46403792000001</v>
          </cell>
          <cell r="I1413">
            <v>530.24108190000004</v>
          </cell>
          <cell r="J1413">
            <v>39.90384615</v>
          </cell>
          <cell r="K1413">
            <v>21.180766890000001</v>
          </cell>
          <cell r="L1413">
            <v>8.4491284600000007</v>
          </cell>
          <cell r="M1413">
            <v>10.52347247</v>
          </cell>
          <cell r="N1413">
            <v>16.957629059999999</v>
          </cell>
          <cell r="O1413">
            <v>50.307000000000002</v>
          </cell>
          <cell r="P1413">
            <v>9.3566028800000005</v>
          </cell>
          <cell r="Q1413">
            <v>48.9</v>
          </cell>
          <cell r="R1413">
            <v>34.03003519</v>
          </cell>
          <cell r="S1413">
            <v>16.5</v>
          </cell>
          <cell r="T1413">
            <v>9.4912998999999996</v>
          </cell>
          <cell r="U1413">
            <v>9.1650291500000005</v>
          </cell>
          <cell r="V1413">
            <v>8.3668353100000008</v>
          </cell>
          <cell r="W1413">
            <v>53.3</v>
          </cell>
          <cell r="X1413">
            <v>64.2</v>
          </cell>
          <cell r="Y1413">
            <v>34.1</v>
          </cell>
          <cell r="Z1413">
            <v>38.700000000000003</v>
          </cell>
          <cell r="AA1413">
            <v>23.2</v>
          </cell>
          <cell r="AB1413">
            <v>9.4033545600000004</v>
          </cell>
          <cell r="AC1413">
            <v>0.10873258999999999</v>
          </cell>
          <cell r="AD1413">
            <v>269.31</v>
          </cell>
          <cell r="AE1413">
            <v>63.87349188999999</v>
          </cell>
          <cell r="AF1413">
            <v>66.718322509999993</v>
          </cell>
          <cell r="AG1413">
            <v>0.28181199109500543</v>
          </cell>
          <cell r="AH1413">
            <v>7</v>
          </cell>
          <cell r="AI1413">
            <v>46300</v>
          </cell>
          <cell r="AJ1413">
            <v>11.5</v>
          </cell>
        </row>
        <row r="1414">
          <cell r="A1414" t="str">
            <v>2442</v>
          </cell>
          <cell r="B1414" t="str">
            <v>244204501</v>
          </cell>
          <cell r="D1414" t="str">
            <v>2442045</v>
          </cell>
          <cell r="E1414" t="str">
            <v>2430</v>
          </cell>
          <cell r="F1414" t="str">
            <v>24</v>
          </cell>
          <cell r="G1414">
            <v>524.52810735000003</v>
          </cell>
          <cell r="H1414">
            <v>536.46403792000001</v>
          </cell>
          <cell r="I1414">
            <v>530.24108190000004</v>
          </cell>
          <cell r="J1414">
            <v>39.90384615</v>
          </cell>
          <cell r="K1414">
            <v>21.180766890000001</v>
          </cell>
          <cell r="L1414">
            <v>7.8176254399999987</v>
          </cell>
          <cell r="M1414">
            <v>10.786200819999999</v>
          </cell>
          <cell r="N1414">
            <v>16.957629059999999</v>
          </cell>
          <cell r="O1414">
            <v>50.307000000000002</v>
          </cell>
          <cell r="P1414">
            <v>9.3187462500000002</v>
          </cell>
          <cell r="Q1414">
            <v>48.9</v>
          </cell>
          <cell r="R1414">
            <v>34.03003519</v>
          </cell>
          <cell r="S1414">
            <v>16.5</v>
          </cell>
          <cell r="T1414">
            <v>9.3778020699999995</v>
          </cell>
          <cell r="U1414">
            <v>9.4334839200000005</v>
          </cell>
          <cell r="V1414">
            <v>7.8176254399999987</v>
          </cell>
          <cell r="W1414">
            <v>53.3</v>
          </cell>
          <cell r="X1414">
            <v>64.2</v>
          </cell>
          <cell r="Y1414">
            <v>34.1</v>
          </cell>
          <cell r="Z1414">
            <v>38.700000000000003</v>
          </cell>
          <cell r="AA1414">
            <v>23.2</v>
          </cell>
          <cell r="AB1414">
            <v>9.1849199899999991</v>
          </cell>
          <cell r="AC1414">
            <v>0</v>
          </cell>
          <cell r="AD1414">
            <v>269.31</v>
          </cell>
          <cell r="AE1414">
            <v>63.87349188999999</v>
          </cell>
          <cell r="AF1414">
            <v>66.749600000000001</v>
          </cell>
          <cell r="AG1414">
            <v>0.25367296677955148</v>
          </cell>
          <cell r="AH1414">
            <v>7</v>
          </cell>
          <cell r="AI1414">
            <v>46300</v>
          </cell>
          <cell r="AJ1414">
            <v>11.5</v>
          </cell>
        </row>
        <row r="1415">
          <cell r="A1415" t="str">
            <v>2442</v>
          </cell>
          <cell r="B1415" t="str">
            <v>244205001</v>
          </cell>
          <cell r="D1415" t="str">
            <v>2442050</v>
          </cell>
          <cell r="E1415" t="str">
            <v>2430</v>
          </cell>
          <cell r="F1415" t="str">
            <v>24</v>
          </cell>
          <cell r="G1415">
            <v>524.52810735000003</v>
          </cell>
          <cell r="H1415">
            <v>536.46403792000001</v>
          </cell>
          <cell r="I1415">
            <v>530.24108190000004</v>
          </cell>
          <cell r="J1415">
            <v>39.90384615</v>
          </cell>
          <cell r="K1415">
            <v>21.180766890000001</v>
          </cell>
          <cell r="L1415">
            <v>8.0836372000000001</v>
          </cell>
          <cell r="M1415">
            <v>10.22560728</v>
          </cell>
          <cell r="N1415">
            <v>16.957629059999999</v>
          </cell>
          <cell r="O1415">
            <v>50.307000000000002</v>
          </cell>
          <cell r="P1415">
            <v>9.5412974300000002</v>
          </cell>
          <cell r="Q1415">
            <v>48.9</v>
          </cell>
          <cell r="R1415">
            <v>34.03003519</v>
          </cell>
          <cell r="S1415">
            <v>16.5</v>
          </cell>
          <cell r="T1415">
            <v>9.4334839200000005</v>
          </cell>
          <cell r="U1415">
            <v>9.4197094900000007</v>
          </cell>
          <cell r="V1415">
            <v>8.4688429299999992</v>
          </cell>
          <cell r="W1415">
            <v>53.3</v>
          </cell>
          <cell r="X1415">
            <v>64.2</v>
          </cell>
          <cell r="Y1415">
            <v>34.1</v>
          </cell>
          <cell r="Z1415">
            <v>38.700000000000003</v>
          </cell>
          <cell r="AA1415">
            <v>23.2</v>
          </cell>
          <cell r="AB1415">
            <v>9.2873940000000008</v>
          </cell>
          <cell r="AC1415">
            <v>0</v>
          </cell>
          <cell r="AD1415">
            <v>269.31</v>
          </cell>
          <cell r="AE1415">
            <v>63.87349188999999</v>
          </cell>
          <cell r="AF1415">
            <v>66.739806889999997</v>
          </cell>
          <cell r="AG1415">
            <v>0.2546698424892595</v>
          </cell>
          <cell r="AH1415">
            <v>7</v>
          </cell>
          <cell r="AI1415">
            <v>46300</v>
          </cell>
          <cell r="AJ1415">
            <v>11.5</v>
          </cell>
        </row>
        <row r="1416">
          <cell r="A1416" t="str">
            <v>2442</v>
          </cell>
          <cell r="B1416" t="str">
            <v>244205501</v>
          </cell>
          <cell r="D1416" t="str">
            <v>2442055</v>
          </cell>
          <cell r="E1416" t="str">
            <v>2430</v>
          </cell>
          <cell r="F1416" t="str">
            <v>24</v>
          </cell>
          <cell r="G1416">
            <v>524.52810735000003</v>
          </cell>
          <cell r="H1416">
            <v>536.46403792000001</v>
          </cell>
          <cell r="I1416">
            <v>530.24108190000004</v>
          </cell>
          <cell r="J1416">
            <v>39.90384615</v>
          </cell>
          <cell r="K1416">
            <v>21.180766890000001</v>
          </cell>
          <cell r="L1416">
            <v>7.1308988299999996</v>
          </cell>
          <cell r="M1416">
            <v>10.81977828</v>
          </cell>
          <cell r="N1416">
            <v>16.957629059999999</v>
          </cell>
          <cell r="O1416">
            <v>50.307000000000002</v>
          </cell>
          <cell r="P1416">
            <v>7.8240460100000009</v>
          </cell>
          <cell r="Q1416">
            <v>48.9</v>
          </cell>
          <cell r="R1416">
            <v>34.03003519</v>
          </cell>
          <cell r="S1416">
            <v>16.5</v>
          </cell>
          <cell r="T1416">
            <v>7.2456550699999998</v>
          </cell>
          <cell r="U1416">
            <v>9.8389490300000002</v>
          </cell>
          <cell r="V1416">
            <v>7.2456550699999998</v>
          </cell>
          <cell r="W1416">
            <v>53.3</v>
          </cell>
          <cell r="X1416">
            <v>64.2</v>
          </cell>
          <cell r="Y1416">
            <v>34.1</v>
          </cell>
          <cell r="Z1416">
            <v>38.700000000000003</v>
          </cell>
          <cell r="AA1416">
            <v>23.2</v>
          </cell>
          <cell r="AB1416">
            <v>7.2456550699999998</v>
          </cell>
          <cell r="AC1416">
            <v>1</v>
          </cell>
          <cell r="AD1416">
            <v>269.31</v>
          </cell>
          <cell r="AE1416">
            <v>63.87349188999999</v>
          </cell>
          <cell r="AF1416">
            <v>66.749600000000001</v>
          </cell>
          <cell r="AG1416">
            <v>0.29092471305296502</v>
          </cell>
          <cell r="AH1416">
            <v>7</v>
          </cell>
          <cell r="AI1416">
            <v>46300</v>
          </cell>
          <cell r="AJ1416">
            <v>11.5</v>
          </cell>
        </row>
        <row r="1417">
          <cell r="A1417" t="str">
            <v>2442</v>
          </cell>
          <cell r="B1417" t="str">
            <v>244206001</v>
          </cell>
          <cell r="D1417" t="str">
            <v>2442060</v>
          </cell>
          <cell r="E1417" t="str">
            <v>2430</v>
          </cell>
          <cell r="F1417" t="str">
            <v>24</v>
          </cell>
          <cell r="G1417">
            <v>524.52810735000003</v>
          </cell>
          <cell r="H1417">
            <v>536.46403792000001</v>
          </cell>
          <cell r="I1417">
            <v>530.24108190000004</v>
          </cell>
          <cell r="J1417">
            <v>39.90384615</v>
          </cell>
          <cell r="K1417">
            <v>21.180766890000001</v>
          </cell>
          <cell r="L1417">
            <v>8.4316352999999999</v>
          </cell>
          <cell r="M1417">
            <v>10.81977828</v>
          </cell>
          <cell r="N1417">
            <v>16.957629059999999</v>
          </cell>
          <cell r="O1417">
            <v>50.307000000000002</v>
          </cell>
          <cell r="P1417">
            <v>8.60171815</v>
          </cell>
          <cell r="Q1417">
            <v>48.9</v>
          </cell>
          <cell r="R1417">
            <v>34.03003519</v>
          </cell>
          <cell r="S1417">
            <v>16.5</v>
          </cell>
          <cell r="T1417">
            <v>8.6305218799999999</v>
          </cell>
          <cell r="U1417">
            <v>9.6826538299999996</v>
          </cell>
          <cell r="V1417">
            <v>8.3733228200000003</v>
          </cell>
          <cell r="W1417">
            <v>53.3</v>
          </cell>
          <cell r="X1417">
            <v>64.2</v>
          </cell>
          <cell r="Y1417">
            <v>34.1</v>
          </cell>
          <cell r="Z1417">
            <v>38.700000000000003</v>
          </cell>
          <cell r="AA1417">
            <v>23.2</v>
          </cell>
          <cell r="AB1417">
            <v>8.5171931900000004</v>
          </cell>
          <cell r="AC1417">
            <v>0.55005196000000001</v>
          </cell>
          <cell r="AD1417">
            <v>269.31</v>
          </cell>
          <cell r="AE1417">
            <v>63.87349188999999</v>
          </cell>
          <cell r="AF1417">
            <v>66.749600000000001</v>
          </cell>
          <cell r="AG1417">
            <v>0.25455679129777176</v>
          </cell>
          <cell r="AH1417">
            <v>7</v>
          </cell>
          <cell r="AI1417">
            <v>46300</v>
          </cell>
          <cell r="AJ1417">
            <v>11.5</v>
          </cell>
        </row>
        <row r="1418">
          <cell r="A1418" t="str">
            <v>2442</v>
          </cell>
          <cell r="B1418" t="str">
            <v>244206501</v>
          </cell>
          <cell r="D1418" t="str">
            <v>2442065</v>
          </cell>
          <cell r="E1418" t="str">
            <v>2430</v>
          </cell>
          <cell r="F1418" t="str">
            <v>24</v>
          </cell>
          <cell r="G1418">
            <v>524.52810735000003</v>
          </cell>
          <cell r="H1418">
            <v>536.46403792000001</v>
          </cell>
          <cell r="I1418">
            <v>530.24108190000004</v>
          </cell>
          <cell r="J1418">
            <v>39.90384615</v>
          </cell>
          <cell r="K1418">
            <v>21.180766890000001</v>
          </cell>
          <cell r="L1418">
            <v>9.2416452200000005</v>
          </cell>
          <cell r="M1418">
            <v>10.81977828</v>
          </cell>
          <cell r="N1418">
            <v>16.957629059999999</v>
          </cell>
          <cell r="O1418">
            <v>50.307000000000002</v>
          </cell>
          <cell r="P1418">
            <v>9.3842096399999999</v>
          </cell>
          <cell r="Q1418">
            <v>48.9</v>
          </cell>
          <cell r="R1418">
            <v>34.03003519</v>
          </cell>
          <cell r="S1418">
            <v>16.5</v>
          </cell>
          <cell r="T1418">
            <v>9.3248291000000005</v>
          </cell>
          <cell r="U1418">
            <v>9.6417330999999997</v>
          </cell>
          <cell r="V1418">
            <v>9.0927948099999991</v>
          </cell>
          <cell r="W1418">
            <v>53.3</v>
          </cell>
          <cell r="X1418">
            <v>64.2</v>
          </cell>
          <cell r="Y1418">
            <v>34.1</v>
          </cell>
          <cell r="Z1418">
            <v>38.700000000000003</v>
          </cell>
          <cell r="AA1418">
            <v>23.2</v>
          </cell>
          <cell r="AB1418">
            <v>9.1922782299999994</v>
          </cell>
          <cell r="AC1418">
            <v>9.2770200000000004E-3</v>
          </cell>
          <cell r="AD1418">
            <v>269.31</v>
          </cell>
          <cell r="AE1418">
            <v>63.87349188999999</v>
          </cell>
          <cell r="AF1418">
            <v>66.737562530000005</v>
          </cell>
          <cell r="AG1418">
            <v>0.27668680160360493</v>
          </cell>
          <cell r="AH1418">
            <v>7</v>
          </cell>
          <cell r="AI1418">
            <v>46300</v>
          </cell>
          <cell r="AJ1418">
            <v>11.5</v>
          </cell>
        </row>
        <row r="1419">
          <cell r="A1419" t="str">
            <v>2442</v>
          </cell>
          <cell r="B1419" t="str">
            <v>244207001</v>
          </cell>
          <cell r="D1419" t="str">
            <v>2442070</v>
          </cell>
          <cell r="E1419" t="str">
            <v>2430</v>
          </cell>
          <cell r="F1419" t="str">
            <v>24</v>
          </cell>
          <cell r="G1419">
            <v>524.52810735000003</v>
          </cell>
          <cell r="H1419">
            <v>536.46403792000001</v>
          </cell>
          <cell r="I1419">
            <v>530.24108190000004</v>
          </cell>
          <cell r="J1419">
            <v>39.90384615</v>
          </cell>
          <cell r="K1419">
            <v>21.180766890000001</v>
          </cell>
          <cell r="L1419">
            <v>9.4334839200000005</v>
          </cell>
          <cell r="M1419">
            <v>10.70627358</v>
          </cell>
          <cell r="N1419">
            <v>16.957629059999999</v>
          </cell>
          <cell r="O1419">
            <v>50.307000000000002</v>
          </cell>
          <cell r="P1419">
            <v>9.8389490300000002</v>
          </cell>
          <cell r="Q1419">
            <v>48.9</v>
          </cell>
          <cell r="R1419">
            <v>34.03003519</v>
          </cell>
          <cell r="S1419">
            <v>16.5</v>
          </cell>
          <cell r="T1419">
            <v>9.4334839200000005</v>
          </cell>
          <cell r="U1419">
            <v>7.4235684399999995</v>
          </cell>
          <cell r="V1419">
            <v>9.4334839200000005</v>
          </cell>
          <cell r="W1419">
            <v>53.3</v>
          </cell>
          <cell r="X1419">
            <v>64.2</v>
          </cell>
          <cell r="Y1419">
            <v>34.1</v>
          </cell>
          <cell r="Z1419">
            <v>38.700000000000003</v>
          </cell>
          <cell r="AA1419">
            <v>23.2</v>
          </cell>
          <cell r="AB1419">
            <v>7.4235684399999995</v>
          </cell>
          <cell r="AC1419">
            <v>0</v>
          </cell>
          <cell r="AD1419">
            <v>269.31</v>
          </cell>
          <cell r="AE1419">
            <v>63.87349188999999</v>
          </cell>
          <cell r="AF1419">
            <v>65.948400000000007</v>
          </cell>
          <cell r="AG1419">
            <v>0.34850848722502609</v>
          </cell>
          <cell r="AH1419">
            <v>7</v>
          </cell>
          <cell r="AI1419">
            <v>46300</v>
          </cell>
          <cell r="AJ1419">
            <v>11.5</v>
          </cell>
        </row>
        <row r="1420">
          <cell r="A1420" t="str">
            <v>2442</v>
          </cell>
          <cell r="B1420" t="str">
            <v>244207501</v>
          </cell>
          <cell r="D1420" t="str">
            <v>2442075</v>
          </cell>
          <cell r="E1420" t="str">
            <v>2430</v>
          </cell>
          <cell r="F1420" t="str">
            <v>24</v>
          </cell>
          <cell r="G1420">
            <v>524.52810735000003</v>
          </cell>
          <cell r="H1420">
            <v>536.46403792000001</v>
          </cell>
          <cell r="I1420">
            <v>530.24108190000004</v>
          </cell>
          <cell r="J1420">
            <v>39.90384615</v>
          </cell>
          <cell r="K1420">
            <v>21.180766890000001</v>
          </cell>
          <cell r="L1420">
            <v>8.9936757899999993</v>
          </cell>
          <cell r="M1420">
            <v>10.54157118</v>
          </cell>
          <cell r="N1420">
            <v>16.957629059999999</v>
          </cell>
          <cell r="O1420">
            <v>50.307000000000002</v>
          </cell>
          <cell r="P1420">
            <v>9.8861379100000004</v>
          </cell>
          <cell r="Q1420">
            <v>48.9</v>
          </cell>
          <cell r="R1420">
            <v>34.03003519</v>
          </cell>
          <cell r="S1420">
            <v>16.5</v>
          </cell>
          <cell r="T1420">
            <v>9.6978154799999992</v>
          </cell>
          <cell r="U1420">
            <v>8.7552647599999993</v>
          </cell>
          <cell r="V1420">
            <v>9.0419217199999995</v>
          </cell>
          <cell r="W1420">
            <v>53.3</v>
          </cell>
          <cell r="X1420">
            <v>64.2</v>
          </cell>
          <cell r="Y1420">
            <v>34.1</v>
          </cell>
          <cell r="Z1420">
            <v>38.700000000000003</v>
          </cell>
          <cell r="AA1420">
            <v>23.2</v>
          </cell>
          <cell r="AB1420">
            <v>8.5573749800000005</v>
          </cell>
          <cell r="AC1420">
            <v>0.37511253</v>
          </cell>
          <cell r="AD1420">
            <v>269.31</v>
          </cell>
          <cell r="AE1420">
            <v>63.87349188999999</v>
          </cell>
          <cell r="AF1420">
            <v>65.956290139999993</v>
          </cell>
          <cell r="AG1420">
            <v>0.29861962168711531</v>
          </cell>
          <cell r="AH1420">
            <v>7</v>
          </cell>
          <cell r="AI1420">
            <v>46300</v>
          </cell>
          <cell r="AJ1420">
            <v>11.5</v>
          </cell>
        </row>
        <row r="1421">
          <cell r="A1421" t="str">
            <v>2442</v>
          </cell>
          <cell r="B1421" t="str">
            <v>244207801</v>
          </cell>
          <cell r="D1421" t="str">
            <v>2442078</v>
          </cell>
          <cell r="E1421" t="str">
            <v>2430</v>
          </cell>
          <cell r="F1421" t="str">
            <v>24</v>
          </cell>
          <cell r="G1421">
            <v>524.52810735000003</v>
          </cell>
          <cell r="H1421">
            <v>536.46403792000001</v>
          </cell>
          <cell r="I1421">
            <v>530.24108190000004</v>
          </cell>
          <cell r="J1421">
            <v>39.90384615</v>
          </cell>
          <cell r="K1421">
            <v>21.180766890000001</v>
          </cell>
          <cell r="L1421">
            <v>9.1235835099999996</v>
          </cell>
          <cell r="M1421">
            <v>10.149096849999999</v>
          </cell>
          <cell r="N1421">
            <v>16.957629059999999</v>
          </cell>
          <cell r="O1421">
            <v>50.307000000000002</v>
          </cell>
          <cell r="P1421">
            <v>10.087474390000001</v>
          </cell>
          <cell r="Q1421">
            <v>48.9</v>
          </cell>
          <cell r="R1421">
            <v>34.03003519</v>
          </cell>
          <cell r="S1421">
            <v>16.5</v>
          </cell>
          <cell r="T1421">
            <v>10.12133712</v>
          </cell>
          <cell r="U1421">
            <v>9.3789010099999999</v>
          </cell>
          <cell r="V1421">
            <v>8.8580842200000003</v>
          </cell>
          <cell r="W1421">
            <v>53.3</v>
          </cell>
          <cell r="X1421">
            <v>64.2</v>
          </cell>
          <cell r="Y1421">
            <v>34.1</v>
          </cell>
          <cell r="Z1421">
            <v>38.700000000000003</v>
          </cell>
          <cell r="AA1421">
            <v>23.2</v>
          </cell>
          <cell r="AB1421">
            <v>8.3758600199999993</v>
          </cell>
          <cell r="AC1421">
            <v>0</v>
          </cell>
          <cell r="AD1421">
            <v>269.31</v>
          </cell>
          <cell r="AE1421">
            <v>63.87349188999999</v>
          </cell>
          <cell r="AF1421">
            <v>65.913485420000001</v>
          </cell>
          <cell r="AG1421">
            <v>0.29624795946535609</v>
          </cell>
          <cell r="AH1421">
            <v>7</v>
          </cell>
          <cell r="AI1421">
            <v>46300</v>
          </cell>
          <cell r="AJ1421">
            <v>11.5</v>
          </cell>
        </row>
        <row r="1422">
          <cell r="A1422" t="str">
            <v>2442</v>
          </cell>
          <cell r="B1422" t="str">
            <v>244208801</v>
          </cell>
          <cell r="D1422" t="str">
            <v>2442088</v>
          </cell>
          <cell r="E1422" t="str">
            <v>2430</v>
          </cell>
          <cell r="F1422" t="str">
            <v>24</v>
          </cell>
          <cell r="G1422">
            <v>524.52810735000003</v>
          </cell>
          <cell r="H1422">
            <v>536.46403792000001</v>
          </cell>
          <cell r="I1422">
            <v>530.24108190000004</v>
          </cell>
          <cell r="J1422">
            <v>39.90384615</v>
          </cell>
          <cell r="K1422">
            <v>21.180766890000001</v>
          </cell>
          <cell r="L1422">
            <v>7.1585139999999994</v>
          </cell>
          <cell r="M1422">
            <v>9.8429941700000008</v>
          </cell>
          <cell r="N1422">
            <v>16.957629059999999</v>
          </cell>
          <cell r="O1422">
            <v>50.307000000000002</v>
          </cell>
          <cell r="P1422">
            <v>8.7465573499999998</v>
          </cell>
          <cell r="Q1422">
            <v>48.9</v>
          </cell>
          <cell r="R1422">
            <v>34.03003519</v>
          </cell>
          <cell r="S1422">
            <v>16.5</v>
          </cell>
          <cell r="T1422">
            <v>7.4877337600000002</v>
          </cell>
          <cell r="U1422">
            <v>7.3626452699999998</v>
          </cell>
          <cell r="V1422">
            <v>7.4877337600000002</v>
          </cell>
          <cell r="W1422">
            <v>53.3</v>
          </cell>
          <cell r="X1422">
            <v>64.2</v>
          </cell>
          <cell r="Y1422">
            <v>34.1</v>
          </cell>
          <cell r="Z1422">
            <v>38.700000000000003</v>
          </cell>
          <cell r="AA1422">
            <v>23.2</v>
          </cell>
          <cell r="AB1422">
            <v>7.24921506</v>
          </cell>
          <cell r="AC1422">
            <v>0.99220947000000004</v>
          </cell>
          <cell r="AD1422">
            <v>269.31</v>
          </cell>
          <cell r="AE1422">
            <v>63.87349188999999</v>
          </cell>
          <cell r="AF1422">
            <v>65.948400000000007</v>
          </cell>
          <cell r="AG1422">
            <v>0.29678256415456306</v>
          </cell>
          <cell r="AH1422">
            <v>7</v>
          </cell>
          <cell r="AI1422">
            <v>46300</v>
          </cell>
          <cell r="AJ1422">
            <v>11.5</v>
          </cell>
        </row>
        <row r="1423">
          <cell r="A1423" t="str">
            <v>2442</v>
          </cell>
          <cell r="B1423" t="str">
            <v>244209501</v>
          </cell>
          <cell r="D1423" t="str">
            <v>2442095</v>
          </cell>
          <cell r="E1423" t="str">
            <v>2430</v>
          </cell>
          <cell r="F1423" t="str">
            <v>24</v>
          </cell>
          <cell r="G1423">
            <v>524.52810735000003</v>
          </cell>
          <cell r="H1423">
            <v>536.46403792000001</v>
          </cell>
          <cell r="I1423">
            <v>530.24108190000004</v>
          </cell>
          <cell r="J1423">
            <v>39.90384615</v>
          </cell>
          <cell r="K1423">
            <v>21.180766890000001</v>
          </cell>
          <cell r="L1423">
            <v>8.4701015799999997</v>
          </cell>
          <cell r="M1423">
            <v>9.99524598</v>
          </cell>
          <cell r="N1423">
            <v>16.957629059999999</v>
          </cell>
          <cell r="O1423">
            <v>50.307000000000002</v>
          </cell>
          <cell r="P1423">
            <v>9.1830719399999996</v>
          </cell>
          <cell r="Q1423">
            <v>48.9</v>
          </cell>
          <cell r="R1423">
            <v>34.03003519</v>
          </cell>
          <cell r="S1423">
            <v>16.5</v>
          </cell>
          <cell r="T1423">
            <v>8.9572529400000001</v>
          </cell>
          <cell r="U1423">
            <v>8.7201340399999996</v>
          </cell>
          <cell r="V1423">
            <v>8.9921843599999995</v>
          </cell>
          <cell r="W1423">
            <v>53.3</v>
          </cell>
          <cell r="X1423">
            <v>64.2</v>
          </cell>
          <cell r="Y1423">
            <v>34.1</v>
          </cell>
          <cell r="Z1423">
            <v>38.700000000000003</v>
          </cell>
          <cell r="AA1423">
            <v>23.2</v>
          </cell>
          <cell r="AB1423">
            <v>8.6532962700000002</v>
          </cell>
          <cell r="AC1423">
            <v>0.29010604000000001</v>
          </cell>
          <cell r="AD1423">
            <v>269.31</v>
          </cell>
          <cell r="AE1423">
            <v>63.87349188999999</v>
          </cell>
          <cell r="AF1423">
            <v>65.921573609999996</v>
          </cell>
          <cell r="AG1423">
            <v>0.29029097241685647</v>
          </cell>
          <cell r="AH1423">
            <v>7</v>
          </cell>
          <cell r="AI1423">
            <v>46300</v>
          </cell>
          <cell r="AJ1423">
            <v>11.5</v>
          </cell>
        </row>
        <row r="1424">
          <cell r="A1424" t="str">
            <v>2442</v>
          </cell>
          <cell r="B1424" t="str">
            <v>244209801</v>
          </cell>
          <cell r="D1424" t="str">
            <v>2442098</v>
          </cell>
          <cell r="E1424" t="str">
            <v>2430</v>
          </cell>
          <cell r="F1424" t="str">
            <v>24</v>
          </cell>
          <cell r="G1424">
            <v>524.52810735000003</v>
          </cell>
          <cell r="H1424">
            <v>536.46403792000001</v>
          </cell>
          <cell r="I1424">
            <v>530.24108190000004</v>
          </cell>
          <cell r="J1424">
            <v>39.90384615</v>
          </cell>
          <cell r="K1424">
            <v>21.180766890000001</v>
          </cell>
          <cell r="L1424">
            <v>7.2034055199999996</v>
          </cell>
          <cell r="M1424">
            <v>10.126631100000001</v>
          </cell>
          <cell r="N1424">
            <v>16.957629059999999</v>
          </cell>
          <cell r="O1424">
            <v>50.307000000000002</v>
          </cell>
          <cell r="P1424">
            <v>10.107652140000001</v>
          </cell>
          <cell r="Q1424">
            <v>48.9</v>
          </cell>
          <cell r="R1424">
            <v>34.03003519</v>
          </cell>
          <cell r="S1424">
            <v>16.5</v>
          </cell>
          <cell r="T1424">
            <v>9.8389490300000002</v>
          </cell>
          <cell r="U1424">
            <v>7.1724245800000004</v>
          </cell>
          <cell r="V1424">
            <v>7.4024515199999996</v>
          </cell>
          <cell r="W1424">
            <v>53.3</v>
          </cell>
          <cell r="X1424">
            <v>64.2</v>
          </cell>
          <cell r="Y1424">
            <v>34.1</v>
          </cell>
          <cell r="Z1424">
            <v>38.700000000000003</v>
          </cell>
          <cell r="AA1424">
            <v>23.2</v>
          </cell>
          <cell r="AB1424">
            <v>7.3264656099999996</v>
          </cell>
          <cell r="AC1424">
            <v>1</v>
          </cell>
          <cell r="AD1424">
            <v>269.31</v>
          </cell>
          <cell r="AE1424">
            <v>63.87349188999999</v>
          </cell>
          <cell r="AF1424">
            <v>65.948400000000007</v>
          </cell>
          <cell r="AG1424">
            <v>0.27485160619051729</v>
          </cell>
          <cell r="AH1424">
            <v>7</v>
          </cell>
          <cell r="AI1424">
            <v>46300</v>
          </cell>
          <cell r="AJ1424">
            <v>11.5</v>
          </cell>
        </row>
        <row r="1425">
          <cell r="A1425" t="str">
            <v>2442</v>
          </cell>
          <cell r="B1425" t="str">
            <v>244210001</v>
          </cell>
          <cell r="D1425" t="str">
            <v>2442100</v>
          </cell>
          <cell r="E1425" t="str">
            <v>2430</v>
          </cell>
          <cell r="F1425" t="str">
            <v>24</v>
          </cell>
          <cell r="G1425">
            <v>524.52810735000003</v>
          </cell>
          <cell r="H1425">
            <v>536.46403792000001</v>
          </cell>
          <cell r="I1425">
            <v>530.24108190000004</v>
          </cell>
          <cell r="J1425">
            <v>39.90384615</v>
          </cell>
          <cell r="K1425">
            <v>21.180766890000001</v>
          </cell>
          <cell r="L1425">
            <v>8.8597894900000007</v>
          </cell>
          <cell r="M1425">
            <v>9.9931911400000004</v>
          </cell>
          <cell r="N1425">
            <v>16.957629059999999</v>
          </cell>
          <cell r="O1425">
            <v>50.307000000000002</v>
          </cell>
          <cell r="P1425">
            <v>9.4884265499999998</v>
          </cell>
          <cell r="Q1425">
            <v>48.9</v>
          </cell>
          <cell r="R1425">
            <v>34.03003519</v>
          </cell>
          <cell r="S1425">
            <v>16.5</v>
          </cell>
          <cell r="T1425">
            <v>9.3949925400000005</v>
          </cell>
          <cell r="U1425">
            <v>9.1852276699999997</v>
          </cell>
          <cell r="V1425">
            <v>9.2586542299999994</v>
          </cell>
          <cell r="W1425">
            <v>53.3</v>
          </cell>
          <cell r="X1425">
            <v>64.2</v>
          </cell>
          <cell r="Y1425">
            <v>34.1</v>
          </cell>
          <cell r="Z1425">
            <v>38.700000000000003</v>
          </cell>
          <cell r="AA1425">
            <v>23.2</v>
          </cell>
          <cell r="AB1425">
            <v>9.1715995400000008</v>
          </cell>
          <cell r="AC1425">
            <v>0</v>
          </cell>
          <cell r="AD1425">
            <v>269.31</v>
          </cell>
          <cell r="AE1425">
            <v>63.87349188999999</v>
          </cell>
          <cell r="AF1425">
            <v>65.948400000000007</v>
          </cell>
          <cell r="AG1425">
            <v>0.29466826844554445</v>
          </cell>
          <cell r="AH1425">
            <v>7</v>
          </cell>
          <cell r="AI1425">
            <v>46300</v>
          </cell>
          <cell r="AJ1425">
            <v>11.5</v>
          </cell>
        </row>
        <row r="1426">
          <cell r="A1426" t="str">
            <v>2442</v>
          </cell>
          <cell r="B1426" t="str">
            <v>244211001</v>
          </cell>
          <cell r="D1426" t="str">
            <v>2442110</v>
          </cell>
          <cell r="E1426" t="str">
            <v>2430</v>
          </cell>
          <cell r="F1426" t="str">
            <v>24</v>
          </cell>
          <cell r="G1426">
            <v>524.52810735000003</v>
          </cell>
          <cell r="H1426">
            <v>536.46403792000001</v>
          </cell>
          <cell r="I1426">
            <v>530.24108190000004</v>
          </cell>
          <cell r="J1426">
            <v>39.90384615</v>
          </cell>
          <cell r="K1426">
            <v>21.180766890000001</v>
          </cell>
          <cell r="L1426">
            <v>8.5676961699999996</v>
          </cell>
          <cell r="M1426">
            <v>9.9870931400000007</v>
          </cell>
          <cell r="N1426">
            <v>16.957629059999999</v>
          </cell>
          <cell r="O1426">
            <v>50.307000000000002</v>
          </cell>
          <cell r="P1426">
            <v>10.011624210000001</v>
          </cell>
          <cell r="Q1426">
            <v>48.9</v>
          </cell>
          <cell r="R1426">
            <v>34.03003519</v>
          </cell>
          <cell r="S1426">
            <v>16.5</v>
          </cell>
          <cell r="T1426">
            <v>9.7778109400000002</v>
          </cell>
          <cell r="U1426">
            <v>8.6656131999999992</v>
          </cell>
          <cell r="V1426">
            <v>8.7277782100000003</v>
          </cell>
          <cell r="W1426">
            <v>53.3</v>
          </cell>
          <cell r="X1426">
            <v>64.2</v>
          </cell>
          <cell r="Y1426">
            <v>34.1</v>
          </cell>
          <cell r="Z1426">
            <v>38.700000000000003</v>
          </cell>
          <cell r="AA1426">
            <v>23.2</v>
          </cell>
          <cell r="AB1426">
            <v>8.7815554599999999</v>
          </cell>
          <cell r="AC1426">
            <v>0.44720963999999996</v>
          </cell>
          <cell r="AD1426">
            <v>269.31</v>
          </cell>
          <cell r="AE1426">
            <v>63.87349188999999</v>
          </cell>
          <cell r="AF1426">
            <v>65.937225799999993</v>
          </cell>
          <cell r="AG1426">
            <v>0.30754836508989281</v>
          </cell>
          <cell r="AH1426">
            <v>7</v>
          </cell>
          <cell r="AI1426">
            <v>46300</v>
          </cell>
          <cell r="AJ1426">
            <v>11.5</v>
          </cell>
        </row>
        <row r="1427">
          <cell r="A1427" t="str">
            <v>2443</v>
          </cell>
          <cell r="B1427" t="str">
            <v>244302701</v>
          </cell>
          <cell r="C1427" t="str">
            <v>433</v>
          </cell>
          <cell r="D1427" t="str">
            <v>2443027</v>
          </cell>
          <cell r="E1427" t="str">
            <v>2430</v>
          </cell>
          <cell r="F1427" t="str">
            <v>24</v>
          </cell>
          <cell r="G1427">
            <v>524.52810735000003</v>
          </cell>
          <cell r="H1427">
            <v>536.46403792000001</v>
          </cell>
          <cell r="I1427">
            <v>530.24108190000004</v>
          </cell>
          <cell r="J1427">
            <v>39.90384615</v>
          </cell>
          <cell r="K1427">
            <v>21.180766890000001</v>
          </cell>
          <cell r="L1427">
            <v>7.1308988299999996</v>
          </cell>
          <cell r="M1427">
            <v>7.8240460100000009</v>
          </cell>
          <cell r="N1427">
            <v>16.957629059999999</v>
          </cell>
          <cell r="O1427">
            <v>50.307000000000002</v>
          </cell>
          <cell r="P1427">
            <v>8.74033674</v>
          </cell>
          <cell r="Q1427">
            <v>48.9</v>
          </cell>
          <cell r="R1427">
            <v>42.205055469999998</v>
          </cell>
          <cell r="S1427">
            <v>16.5</v>
          </cell>
          <cell r="T1427">
            <v>7.8240460100000009</v>
          </cell>
          <cell r="U1427">
            <v>7.7016523599999998</v>
          </cell>
          <cell r="V1427">
            <v>7.6993894100000002</v>
          </cell>
          <cell r="W1427">
            <v>53.3</v>
          </cell>
          <cell r="X1427">
            <v>64.2</v>
          </cell>
          <cell r="Y1427">
            <v>34.1</v>
          </cell>
          <cell r="Z1427">
            <v>38.700000000000003</v>
          </cell>
          <cell r="AA1427">
            <v>23.2</v>
          </cell>
          <cell r="AB1427">
            <v>7.7288558199999997</v>
          </cell>
          <cell r="AC1427">
            <v>1</v>
          </cell>
          <cell r="AD1427">
            <v>269.31</v>
          </cell>
          <cell r="AE1427">
            <v>63.87349188999999</v>
          </cell>
          <cell r="AF1427">
            <v>66.643299999999996</v>
          </cell>
          <cell r="AG1427">
            <v>0.2755372552442793</v>
          </cell>
          <cell r="AH1427">
            <v>7</v>
          </cell>
          <cell r="AI1427">
            <v>46300</v>
          </cell>
          <cell r="AJ1427">
            <v>11.5</v>
          </cell>
        </row>
        <row r="1428">
          <cell r="A1428" t="str">
            <v>2443</v>
          </cell>
          <cell r="B1428" t="str">
            <v>244302702</v>
          </cell>
          <cell r="C1428" t="str">
            <v>433</v>
          </cell>
          <cell r="D1428" t="str">
            <v>2443027</v>
          </cell>
          <cell r="E1428" t="str">
            <v>2430</v>
          </cell>
          <cell r="F1428" t="str">
            <v>24</v>
          </cell>
          <cell r="G1428">
            <v>524.52810735000003</v>
          </cell>
          <cell r="H1428">
            <v>536.46403792000001</v>
          </cell>
          <cell r="I1428">
            <v>530.24108190000004</v>
          </cell>
          <cell r="J1428">
            <v>39.90384615</v>
          </cell>
          <cell r="K1428">
            <v>21.180766890000001</v>
          </cell>
          <cell r="L1428">
            <v>8.2093084100000002</v>
          </cell>
          <cell r="M1428">
            <v>9.0225639599999994</v>
          </cell>
          <cell r="N1428">
            <v>16.957629059999999</v>
          </cell>
          <cell r="O1428">
            <v>50.307000000000002</v>
          </cell>
          <cell r="P1428">
            <v>9.1420615299999994</v>
          </cell>
          <cell r="Q1428">
            <v>48.9</v>
          </cell>
          <cell r="R1428">
            <v>42.205055469999998</v>
          </cell>
          <cell r="S1428">
            <v>16.5</v>
          </cell>
          <cell r="T1428">
            <v>9.2875791499999991</v>
          </cell>
          <cell r="U1428">
            <v>8.2558284299999993</v>
          </cell>
          <cell r="V1428">
            <v>8.1881334100000007</v>
          </cell>
          <cell r="W1428">
            <v>53.3</v>
          </cell>
          <cell r="X1428">
            <v>64.2</v>
          </cell>
          <cell r="Y1428">
            <v>34.1</v>
          </cell>
          <cell r="Z1428">
            <v>38.700000000000003</v>
          </cell>
          <cell r="AA1428">
            <v>23.2</v>
          </cell>
          <cell r="AB1428">
            <v>8.3380665300000008</v>
          </cell>
          <cell r="AC1428">
            <v>0.49351190999999994</v>
          </cell>
          <cell r="AD1428">
            <v>269.31</v>
          </cell>
          <cell r="AE1428">
            <v>63.87349188999999</v>
          </cell>
          <cell r="AF1428">
            <v>64.212763170000002</v>
          </cell>
          <cell r="AG1428">
            <v>0.31152549573514349</v>
          </cell>
          <cell r="AH1428">
            <v>7</v>
          </cell>
          <cell r="AI1428">
            <v>46300</v>
          </cell>
          <cell r="AJ1428">
            <v>11.5</v>
          </cell>
        </row>
        <row r="1429">
          <cell r="A1429" t="str">
            <v>2443</v>
          </cell>
          <cell r="B1429" t="str">
            <v>244302703</v>
          </cell>
          <cell r="C1429" t="str">
            <v>433</v>
          </cell>
          <cell r="D1429" t="str">
            <v>2443027</v>
          </cell>
          <cell r="E1429" t="str">
            <v>2430</v>
          </cell>
          <cell r="F1429" t="str">
            <v>24</v>
          </cell>
          <cell r="G1429">
            <v>524.52810735000003</v>
          </cell>
          <cell r="H1429">
            <v>536.46403792000001</v>
          </cell>
          <cell r="I1429">
            <v>530.24108190000004</v>
          </cell>
          <cell r="J1429">
            <v>39.90384615</v>
          </cell>
          <cell r="K1429">
            <v>21.180766890000001</v>
          </cell>
          <cell r="L1429">
            <v>7.1356873500000004</v>
          </cell>
          <cell r="M1429">
            <v>9.2923810800000002</v>
          </cell>
          <cell r="N1429">
            <v>16.957629059999999</v>
          </cell>
          <cell r="O1429">
            <v>50.307000000000002</v>
          </cell>
          <cell r="P1429">
            <v>9.43204289</v>
          </cell>
          <cell r="Q1429">
            <v>48.9</v>
          </cell>
          <cell r="R1429">
            <v>42.205055469999998</v>
          </cell>
          <cell r="S1429">
            <v>16.5</v>
          </cell>
          <cell r="T1429">
            <v>9.4334839200000005</v>
          </cell>
          <cell r="U1429">
            <v>7.3004728099999996</v>
          </cell>
          <cell r="V1429">
            <v>7.3505161700000006</v>
          </cell>
          <cell r="W1429">
            <v>53.3</v>
          </cell>
          <cell r="X1429">
            <v>64.2</v>
          </cell>
          <cell r="Y1429">
            <v>34.1</v>
          </cell>
          <cell r="Z1429">
            <v>38.700000000000003</v>
          </cell>
          <cell r="AA1429">
            <v>23.2</v>
          </cell>
          <cell r="AB1429">
            <v>7.432483809999999</v>
          </cell>
          <cell r="AC1429">
            <v>1</v>
          </cell>
          <cell r="AD1429">
            <v>269.31</v>
          </cell>
          <cell r="AE1429">
            <v>63.87349188999999</v>
          </cell>
          <cell r="AF1429">
            <v>64.1374</v>
          </cell>
          <cell r="AG1429">
            <v>0.31732123526881867</v>
          </cell>
          <cell r="AH1429">
            <v>7</v>
          </cell>
          <cell r="AI1429">
            <v>46300</v>
          </cell>
          <cell r="AJ1429">
            <v>11.5</v>
          </cell>
        </row>
        <row r="1430">
          <cell r="A1430" t="str">
            <v>2443</v>
          </cell>
          <cell r="B1430" t="str">
            <v>244302704</v>
          </cell>
          <cell r="C1430" t="str">
            <v>433</v>
          </cell>
          <cell r="D1430" t="str">
            <v>2443027</v>
          </cell>
          <cell r="E1430" t="str">
            <v>2430</v>
          </cell>
          <cell r="F1430" t="str">
            <v>24</v>
          </cell>
          <cell r="G1430">
            <v>524.52810735000003</v>
          </cell>
          <cell r="H1430">
            <v>536.46403792000001</v>
          </cell>
          <cell r="I1430">
            <v>530.24108190000004</v>
          </cell>
          <cell r="J1430">
            <v>39.90384615</v>
          </cell>
          <cell r="K1430">
            <v>21.180766890000001</v>
          </cell>
          <cell r="L1430">
            <v>7.6275443899999997</v>
          </cell>
          <cell r="M1430">
            <v>9.46133253</v>
          </cell>
          <cell r="N1430">
            <v>16.957629059999999</v>
          </cell>
          <cell r="O1430">
            <v>50.307000000000002</v>
          </cell>
          <cell r="P1430">
            <v>9.4138524799999992</v>
          </cell>
          <cell r="Q1430">
            <v>48.9</v>
          </cell>
          <cell r="R1430">
            <v>42.205055469999998</v>
          </cell>
          <cell r="S1430">
            <v>16.5</v>
          </cell>
          <cell r="T1430">
            <v>9.2772510799999992</v>
          </cell>
          <cell r="U1430">
            <v>8.87290767</v>
          </cell>
          <cell r="V1430">
            <v>7.7514753199999999</v>
          </cell>
          <cell r="W1430">
            <v>53.3</v>
          </cell>
          <cell r="X1430">
            <v>64.2</v>
          </cell>
          <cell r="Y1430">
            <v>34.1</v>
          </cell>
          <cell r="Z1430">
            <v>38.700000000000003</v>
          </cell>
          <cell r="AA1430">
            <v>23.2</v>
          </cell>
          <cell r="AB1430">
            <v>8.6390567800000007</v>
          </cell>
          <cell r="AC1430">
            <v>0.96226244000000016</v>
          </cell>
          <cell r="AD1430">
            <v>269.31</v>
          </cell>
          <cell r="AE1430">
            <v>63.87349188999999</v>
          </cell>
          <cell r="AF1430">
            <v>66.635930060000007</v>
          </cell>
          <cell r="AG1430">
            <v>0.29610791786655849</v>
          </cell>
          <cell r="AH1430">
            <v>7</v>
          </cell>
          <cell r="AI1430">
            <v>46300</v>
          </cell>
          <cell r="AJ1430">
            <v>11.5</v>
          </cell>
        </row>
        <row r="1431">
          <cell r="A1431" t="str">
            <v>2443</v>
          </cell>
          <cell r="B1431" t="str">
            <v>244302705</v>
          </cell>
          <cell r="C1431" t="str">
            <v>433</v>
          </cell>
          <cell r="D1431" t="str">
            <v>2443027</v>
          </cell>
          <cell r="E1431" t="str">
            <v>2430</v>
          </cell>
          <cell r="F1431" t="str">
            <v>24</v>
          </cell>
          <cell r="G1431">
            <v>524.52810735000003</v>
          </cell>
          <cell r="H1431">
            <v>536.46403792000001</v>
          </cell>
          <cell r="I1431">
            <v>530.24108190000004</v>
          </cell>
          <cell r="J1431">
            <v>39.90384615</v>
          </cell>
          <cell r="K1431">
            <v>21.180766890000001</v>
          </cell>
          <cell r="L1431">
            <v>7.3926475199999997</v>
          </cell>
          <cell r="M1431">
            <v>8.1679193600000009</v>
          </cell>
          <cell r="N1431">
            <v>16.957629059999999</v>
          </cell>
          <cell r="O1431">
            <v>50.307000000000002</v>
          </cell>
          <cell r="P1431">
            <v>8.7168633900000003</v>
          </cell>
          <cell r="Q1431">
            <v>48.9</v>
          </cell>
          <cell r="R1431">
            <v>42.205055469999998</v>
          </cell>
          <cell r="S1431">
            <v>16.5</v>
          </cell>
          <cell r="T1431">
            <v>8.7168633900000003</v>
          </cell>
          <cell r="U1431">
            <v>7.6078780699999999</v>
          </cell>
          <cell r="V1431">
            <v>7.5043915600000002</v>
          </cell>
          <cell r="W1431">
            <v>53.3</v>
          </cell>
          <cell r="X1431">
            <v>64.2</v>
          </cell>
          <cell r="Y1431">
            <v>34.1</v>
          </cell>
          <cell r="Z1431">
            <v>38.700000000000003</v>
          </cell>
          <cell r="AA1431">
            <v>23.2</v>
          </cell>
          <cell r="AB1431">
            <v>7.6975753499999993</v>
          </cell>
          <cell r="AC1431">
            <v>0.84617798999999994</v>
          </cell>
          <cell r="AD1431">
            <v>269.31</v>
          </cell>
          <cell r="AE1431">
            <v>63.87349188999999</v>
          </cell>
          <cell r="AF1431">
            <v>64.155638980000006</v>
          </cell>
          <cell r="AG1431">
            <v>0.29578988271815287</v>
          </cell>
          <cell r="AH1431">
            <v>7</v>
          </cell>
          <cell r="AI1431">
            <v>46300</v>
          </cell>
          <cell r="AJ1431">
            <v>11.5</v>
          </cell>
        </row>
        <row r="1432">
          <cell r="A1432" t="str">
            <v>2443</v>
          </cell>
          <cell r="B1432" t="str">
            <v>244302706</v>
          </cell>
          <cell r="C1432" t="str">
            <v>433</v>
          </cell>
          <cell r="D1432" t="str">
            <v>2443027</v>
          </cell>
          <cell r="E1432" t="str">
            <v>2430</v>
          </cell>
          <cell r="F1432" t="str">
            <v>24</v>
          </cell>
          <cell r="G1432">
            <v>524.52810735000003</v>
          </cell>
          <cell r="H1432">
            <v>536.46403792000001</v>
          </cell>
          <cell r="I1432">
            <v>530.24108190000004</v>
          </cell>
          <cell r="J1432">
            <v>39.90384615</v>
          </cell>
          <cell r="K1432">
            <v>21.180766890000001</v>
          </cell>
          <cell r="L1432">
            <v>7.1499168400000004</v>
          </cell>
          <cell r="M1432">
            <v>7.2420823600000004</v>
          </cell>
          <cell r="N1432">
            <v>16.957629059999999</v>
          </cell>
          <cell r="O1432">
            <v>50.307000000000002</v>
          </cell>
          <cell r="P1432">
            <v>8.7667059999999992</v>
          </cell>
          <cell r="Q1432">
            <v>48.9</v>
          </cell>
          <cell r="R1432">
            <v>42.205055469999998</v>
          </cell>
          <cell r="S1432">
            <v>16.5</v>
          </cell>
          <cell r="T1432">
            <v>8.7388957000000005</v>
          </cell>
          <cell r="U1432">
            <v>7.6496926199999988</v>
          </cell>
          <cell r="V1432">
            <v>7.1793079699999991</v>
          </cell>
          <cell r="W1432">
            <v>53.3</v>
          </cell>
          <cell r="X1432">
            <v>64.2</v>
          </cell>
          <cell r="Y1432">
            <v>34.1</v>
          </cell>
          <cell r="Z1432">
            <v>38.700000000000003</v>
          </cell>
          <cell r="AA1432">
            <v>23.2</v>
          </cell>
          <cell r="AB1432">
            <v>7.1853870200000003</v>
          </cell>
          <cell r="AC1432">
            <v>1</v>
          </cell>
          <cell r="AD1432">
            <v>269.31</v>
          </cell>
          <cell r="AE1432">
            <v>63.87349188999999</v>
          </cell>
          <cell r="AF1432">
            <v>66.643299999999996</v>
          </cell>
          <cell r="AG1432">
            <v>0.26097196243666093</v>
          </cell>
          <cell r="AH1432">
            <v>7</v>
          </cell>
          <cell r="AI1432">
            <v>46300</v>
          </cell>
          <cell r="AJ1432">
            <v>11.5</v>
          </cell>
        </row>
        <row r="1433">
          <cell r="A1433" t="str">
            <v>2443</v>
          </cell>
          <cell r="B1433" t="str">
            <v>244302707</v>
          </cell>
          <cell r="C1433" t="str">
            <v>433</v>
          </cell>
          <cell r="D1433" t="str">
            <v>2443027</v>
          </cell>
          <cell r="E1433" t="str">
            <v>2430</v>
          </cell>
          <cell r="F1433" t="str">
            <v>24</v>
          </cell>
          <cell r="G1433">
            <v>524.52810735000003</v>
          </cell>
          <cell r="H1433">
            <v>536.46403792000001</v>
          </cell>
          <cell r="I1433">
            <v>530.24108190000004</v>
          </cell>
          <cell r="J1433">
            <v>39.90384615</v>
          </cell>
          <cell r="K1433">
            <v>21.180766890000001</v>
          </cell>
          <cell r="L1433">
            <v>7.4360278199999996</v>
          </cell>
          <cell r="M1433">
            <v>8.7940670700000005</v>
          </cell>
          <cell r="N1433">
            <v>16.957629059999999</v>
          </cell>
          <cell r="O1433">
            <v>50.307000000000002</v>
          </cell>
          <cell r="P1433">
            <v>9.1285878700000005</v>
          </cell>
          <cell r="Q1433">
            <v>48.9</v>
          </cell>
          <cell r="R1433">
            <v>42.205055469999998</v>
          </cell>
          <cell r="S1433">
            <v>16.5</v>
          </cell>
          <cell r="T1433">
            <v>8.6135936900000001</v>
          </cell>
          <cell r="U1433">
            <v>7.6187423799999987</v>
          </cell>
          <cell r="V1433">
            <v>7.5374300400000012</v>
          </cell>
          <cell r="W1433">
            <v>53.3</v>
          </cell>
          <cell r="X1433">
            <v>64.2</v>
          </cell>
          <cell r="Y1433">
            <v>34.1</v>
          </cell>
          <cell r="Z1433">
            <v>38.700000000000003</v>
          </cell>
          <cell r="AA1433">
            <v>23.2</v>
          </cell>
          <cell r="AB1433">
            <v>7.6998424099999996</v>
          </cell>
          <cell r="AC1433">
            <v>0.98907929000000006</v>
          </cell>
          <cell r="AD1433">
            <v>269.31</v>
          </cell>
          <cell r="AE1433">
            <v>63.87349188999999</v>
          </cell>
          <cell r="AF1433">
            <v>66.63998891</v>
          </cell>
          <cell r="AG1433">
            <v>0.28149603543684876</v>
          </cell>
          <cell r="AH1433">
            <v>7</v>
          </cell>
          <cell r="AI1433">
            <v>46300</v>
          </cell>
          <cell r="AJ1433">
            <v>11.5</v>
          </cell>
        </row>
        <row r="1434">
          <cell r="A1434" t="str">
            <v>2443</v>
          </cell>
          <cell r="B1434" t="str">
            <v>244302708</v>
          </cell>
          <cell r="C1434" t="str">
            <v>433</v>
          </cell>
          <cell r="D1434" t="str">
            <v>2443027</v>
          </cell>
          <cell r="E1434" t="str">
            <v>2430</v>
          </cell>
          <cell r="F1434" t="str">
            <v>24</v>
          </cell>
          <cell r="G1434">
            <v>524.52810735000003</v>
          </cell>
          <cell r="H1434">
            <v>536.46403792000001</v>
          </cell>
          <cell r="I1434">
            <v>530.24108190000004</v>
          </cell>
          <cell r="J1434">
            <v>39.90384615</v>
          </cell>
          <cell r="K1434">
            <v>21.180766890000001</v>
          </cell>
          <cell r="L1434">
            <v>8.2279098400000006</v>
          </cell>
          <cell r="M1434">
            <v>9.1201968200000003</v>
          </cell>
          <cell r="N1434">
            <v>16.957629059999999</v>
          </cell>
          <cell r="O1434">
            <v>50.307000000000002</v>
          </cell>
          <cell r="P1434">
            <v>9.4154014200000002</v>
          </cell>
          <cell r="Q1434">
            <v>48.9</v>
          </cell>
          <cell r="R1434">
            <v>42.205055469999998</v>
          </cell>
          <cell r="S1434">
            <v>16.5</v>
          </cell>
          <cell r="T1434">
            <v>9.02002697</v>
          </cell>
          <cell r="U1434">
            <v>8.7214393099999992</v>
          </cell>
          <cell r="V1434">
            <v>8.4887937200000003</v>
          </cell>
          <cell r="W1434">
            <v>53.3</v>
          </cell>
          <cell r="X1434">
            <v>64.2</v>
          </cell>
          <cell r="Y1434">
            <v>34.1</v>
          </cell>
          <cell r="Z1434">
            <v>38.700000000000003</v>
          </cell>
          <cell r="AA1434">
            <v>23.2</v>
          </cell>
          <cell r="AB1434">
            <v>8.2133817400000009</v>
          </cell>
          <cell r="AC1434">
            <v>1</v>
          </cell>
          <cell r="AD1434">
            <v>269.31</v>
          </cell>
          <cell r="AE1434">
            <v>63.87349188999999</v>
          </cell>
          <cell r="AF1434">
            <v>66.63890499</v>
          </cell>
          <cell r="AG1434">
            <v>0.29578435053243435</v>
          </cell>
          <cell r="AH1434">
            <v>7</v>
          </cell>
          <cell r="AI1434">
            <v>46300</v>
          </cell>
          <cell r="AJ1434">
            <v>11.5</v>
          </cell>
        </row>
        <row r="1435">
          <cell r="A1435" t="str">
            <v>2443</v>
          </cell>
          <cell r="B1435" t="str">
            <v>244302709</v>
          </cell>
          <cell r="C1435" t="str">
            <v>433</v>
          </cell>
          <cell r="D1435" t="str">
            <v>2443027</v>
          </cell>
          <cell r="E1435" t="str">
            <v>2430</v>
          </cell>
          <cell r="F1435" t="str">
            <v>24</v>
          </cell>
          <cell r="G1435">
            <v>524.52810735000003</v>
          </cell>
          <cell r="H1435">
            <v>536.46403792000001</v>
          </cell>
          <cell r="I1435">
            <v>530.24108190000004</v>
          </cell>
          <cell r="J1435">
            <v>39.90384615</v>
          </cell>
          <cell r="K1435">
            <v>21.180766890000001</v>
          </cell>
          <cell r="L1435">
            <v>7.23056315</v>
          </cell>
          <cell r="M1435">
            <v>7.5913570500000009</v>
          </cell>
          <cell r="N1435">
            <v>16.957629059999999</v>
          </cell>
          <cell r="O1435">
            <v>50.307000000000002</v>
          </cell>
          <cell r="P1435">
            <v>8.2230905500000002</v>
          </cell>
          <cell r="Q1435">
            <v>48.9</v>
          </cell>
          <cell r="R1435">
            <v>42.205055469999998</v>
          </cell>
          <cell r="S1435">
            <v>16.5</v>
          </cell>
          <cell r="T1435">
            <v>8.1659321400000007</v>
          </cell>
          <cell r="U1435">
            <v>7.2598196099999992</v>
          </cell>
          <cell r="V1435">
            <v>7.1623975</v>
          </cell>
          <cell r="W1435">
            <v>53.3</v>
          </cell>
          <cell r="X1435">
            <v>64.2</v>
          </cell>
          <cell r="Y1435">
            <v>34.1</v>
          </cell>
          <cell r="Z1435">
            <v>38.700000000000003</v>
          </cell>
          <cell r="AA1435">
            <v>23.2</v>
          </cell>
          <cell r="AB1435">
            <v>7.3145528299999993</v>
          </cell>
          <cell r="AC1435">
            <v>0.95705569000000001</v>
          </cell>
          <cell r="AD1435">
            <v>269.31</v>
          </cell>
          <cell r="AE1435">
            <v>63.87349188999999</v>
          </cell>
          <cell r="AF1435">
            <v>64.360190509999995</v>
          </cell>
          <cell r="AG1435">
            <v>0.32529570763417304</v>
          </cell>
          <cell r="AH1435">
            <v>7</v>
          </cell>
          <cell r="AI1435">
            <v>46300</v>
          </cell>
          <cell r="AJ1435">
            <v>11.5</v>
          </cell>
        </row>
        <row r="1436">
          <cell r="A1436" t="str">
            <v>2444</v>
          </cell>
          <cell r="B1436" t="str">
            <v>244400301</v>
          </cell>
          <cell r="D1436" t="str">
            <v>2444003</v>
          </cell>
          <cell r="E1436" t="str">
            <v>2430</v>
          </cell>
          <cell r="F1436" t="str">
            <v>24</v>
          </cell>
          <cell r="G1436">
            <v>524.52810735000003</v>
          </cell>
          <cell r="H1436">
            <v>536.46403792000001</v>
          </cell>
          <cell r="I1436">
            <v>530.24108190000004</v>
          </cell>
          <cell r="J1436">
            <v>39.90384615</v>
          </cell>
          <cell r="K1436">
            <v>21.180766890000001</v>
          </cell>
          <cell r="L1436">
            <v>8.8604991700000006</v>
          </cell>
          <cell r="M1436">
            <v>10.51980768</v>
          </cell>
          <cell r="N1436">
            <v>16.957629059999999</v>
          </cell>
          <cell r="O1436">
            <v>50.307000000000002</v>
          </cell>
          <cell r="P1436">
            <v>10.51980768</v>
          </cell>
          <cell r="Q1436">
            <v>48.9</v>
          </cell>
          <cell r="R1436">
            <v>34.03003519</v>
          </cell>
          <cell r="S1436">
            <v>16.5</v>
          </cell>
          <cell r="T1436">
            <v>10.512328780000001</v>
          </cell>
          <cell r="U1436">
            <v>8.8583686400000001</v>
          </cell>
          <cell r="V1436">
            <v>8.8171496200000004</v>
          </cell>
          <cell r="W1436">
            <v>53.3</v>
          </cell>
          <cell r="X1436">
            <v>64.2</v>
          </cell>
          <cell r="Y1436">
            <v>34.1</v>
          </cell>
          <cell r="Z1436">
            <v>38.700000000000003</v>
          </cell>
          <cell r="AA1436">
            <v>23.2</v>
          </cell>
          <cell r="AB1436">
            <v>10.242634779999999</v>
          </cell>
          <cell r="AC1436">
            <v>0</v>
          </cell>
          <cell r="AD1436">
            <v>269.31</v>
          </cell>
          <cell r="AE1436">
            <v>63.87349188999999</v>
          </cell>
          <cell r="AF1436">
            <v>66.643299999999996</v>
          </cell>
          <cell r="AG1436">
            <v>0.24601497750500761</v>
          </cell>
          <cell r="AH1436">
            <v>7</v>
          </cell>
          <cell r="AI1436">
            <v>46300</v>
          </cell>
          <cell r="AJ1436">
            <v>11.5</v>
          </cell>
        </row>
        <row r="1437">
          <cell r="A1437" t="str">
            <v>2444</v>
          </cell>
          <cell r="B1437" t="str">
            <v>244400501</v>
          </cell>
          <cell r="D1437" t="str">
            <v>2444005</v>
          </cell>
          <cell r="E1437" t="str">
            <v>2430</v>
          </cell>
          <cell r="F1437" t="str">
            <v>24</v>
          </cell>
          <cell r="G1437">
            <v>524.52810735000003</v>
          </cell>
          <cell r="H1437">
            <v>536.46403792000001</v>
          </cell>
          <cell r="I1437">
            <v>530.24108190000004</v>
          </cell>
          <cell r="J1437">
            <v>39.90384615</v>
          </cell>
          <cell r="K1437">
            <v>21.180766890000001</v>
          </cell>
          <cell r="L1437">
            <v>8.9210570199999992</v>
          </cell>
          <cell r="M1437">
            <v>10.6491323</v>
          </cell>
          <cell r="N1437">
            <v>16.957629059999999</v>
          </cell>
          <cell r="O1437">
            <v>50.307000000000002</v>
          </cell>
          <cell r="P1437">
            <v>10.6491323</v>
          </cell>
          <cell r="Q1437">
            <v>48.9</v>
          </cell>
          <cell r="R1437">
            <v>34.03003519</v>
          </cell>
          <cell r="S1437">
            <v>16.5</v>
          </cell>
          <cell r="T1437">
            <v>10.81977828</v>
          </cell>
          <cell r="U1437">
            <v>9.1802934500000006</v>
          </cell>
          <cell r="V1437">
            <v>9.2821958099999993</v>
          </cell>
          <cell r="W1437">
            <v>53.3</v>
          </cell>
          <cell r="X1437">
            <v>64.2</v>
          </cell>
          <cell r="Y1437">
            <v>34.1</v>
          </cell>
          <cell r="Z1437">
            <v>38.700000000000003</v>
          </cell>
          <cell r="AA1437">
            <v>23.2</v>
          </cell>
          <cell r="AB1437">
            <v>10.667652220000001</v>
          </cell>
          <cell r="AC1437">
            <v>0</v>
          </cell>
          <cell r="AD1437">
            <v>269.31</v>
          </cell>
          <cell r="AE1437">
            <v>63.87349188999999</v>
          </cell>
          <cell r="AF1437">
            <v>66.643299999999996</v>
          </cell>
          <cell r="AG1437">
            <v>0.27041976855277911</v>
          </cell>
          <cell r="AH1437">
            <v>7</v>
          </cell>
          <cell r="AI1437">
            <v>46300</v>
          </cell>
          <cell r="AJ1437">
            <v>11.5</v>
          </cell>
        </row>
        <row r="1438">
          <cell r="A1438" t="str">
            <v>2444</v>
          </cell>
          <cell r="B1438" t="str">
            <v>244401001</v>
          </cell>
          <cell r="D1438" t="str">
            <v>2444010</v>
          </cell>
          <cell r="E1438" t="str">
            <v>2430</v>
          </cell>
          <cell r="F1438" t="str">
            <v>24</v>
          </cell>
          <cell r="G1438">
            <v>524.52810735000003</v>
          </cell>
          <cell r="H1438">
            <v>536.46403792000001</v>
          </cell>
          <cell r="I1438">
            <v>530.24108190000004</v>
          </cell>
          <cell r="J1438">
            <v>39.90384615</v>
          </cell>
          <cell r="K1438">
            <v>21.180766890000001</v>
          </cell>
          <cell r="L1438">
            <v>8.4387991200000005</v>
          </cell>
          <cell r="M1438">
            <v>10.424006049999999</v>
          </cell>
          <cell r="N1438">
            <v>16.957629059999999</v>
          </cell>
          <cell r="O1438">
            <v>50.307000000000002</v>
          </cell>
          <cell r="P1438">
            <v>10.424006049999999</v>
          </cell>
          <cell r="Q1438">
            <v>48.9</v>
          </cell>
          <cell r="R1438">
            <v>34.03003519</v>
          </cell>
          <cell r="S1438">
            <v>16.5</v>
          </cell>
          <cell r="T1438">
            <v>10.81977828</v>
          </cell>
          <cell r="U1438">
            <v>8.4892051500000001</v>
          </cell>
          <cell r="V1438">
            <v>9.6610337499999996</v>
          </cell>
          <cell r="W1438">
            <v>53.3</v>
          </cell>
          <cell r="X1438">
            <v>64.2</v>
          </cell>
          <cell r="Y1438">
            <v>34.1</v>
          </cell>
          <cell r="Z1438">
            <v>38.700000000000003</v>
          </cell>
          <cell r="AA1438">
            <v>23.2</v>
          </cell>
          <cell r="AB1438">
            <v>10.692762760000001</v>
          </cell>
          <cell r="AC1438">
            <v>0</v>
          </cell>
          <cell r="AD1438">
            <v>269.31</v>
          </cell>
          <cell r="AE1438">
            <v>63.87349188999999</v>
          </cell>
          <cell r="AF1438">
            <v>66.643299999999996</v>
          </cell>
          <cell r="AG1438">
            <v>0.27283083340510422</v>
          </cell>
          <cell r="AH1438">
            <v>7</v>
          </cell>
          <cell r="AI1438">
            <v>46300</v>
          </cell>
          <cell r="AJ1438">
            <v>11.5</v>
          </cell>
        </row>
        <row r="1439">
          <cell r="A1439" t="str">
            <v>2444</v>
          </cell>
          <cell r="B1439" t="str">
            <v>244401501</v>
          </cell>
          <cell r="D1439" t="str">
            <v>2444015</v>
          </cell>
          <cell r="E1439" t="str">
            <v>2430</v>
          </cell>
          <cell r="F1439" t="str">
            <v>24</v>
          </cell>
          <cell r="G1439">
            <v>524.52810735000003</v>
          </cell>
          <cell r="H1439">
            <v>536.46403792000001</v>
          </cell>
          <cell r="I1439">
            <v>530.24108190000004</v>
          </cell>
          <cell r="J1439">
            <v>39.90384615</v>
          </cell>
          <cell r="K1439">
            <v>21.180766890000001</v>
          </cell>
          <cell r="L1439">
            <v>9.3832847699999995</v>
          </cell>
          <cell r="M1439">
            <v>9.7860544600000008</v>
          </cell>
          <cell r="N1439">
            <v>16.957629059999999</v>
          </cell>
          <cell r="O1439">
            <v>50.307000000000002</v>
          </cell>
          <cell r="P1439">
            <v>9.7860544600000008</v>
          </cell>
          <cell r="Q1439">
            <v>48.9</v>
          </cell>
          <cell r="R1439">
            <v>34.03003519</v>
          </cell>
          <cell r="S1439">
            <v>16.5</v>
          </cell>
          <cell r="T1439">
            <v>10.734743140000001</v>
          </cell>
          <cell r="U1439">
            <v>9.4354020799999994</v>
          </cell>
          <cell r="V1439">
            <v>9.0526333799999996</v>
          </cell>
          <cell r="W1439">
            <v>53.3</v>
          </cell>
          <cell r="X1439">
            <v>64.2</v>
          </cell>
          <cell r="Y1439">
            <v>34.1</v>
          </cell>
          <cell r="Z1439">
            <v>38.700000000000003</v>
          </cell>
          <cell r="AA1439">
            <v>23.2</v>
          </cell>
          <cell r="AB1439">
            <v>9.8478162699999992</v>
          </cell>
          <cell r="AC1439">
            <v>0</v>
          </cell>
          <cell r="AD1439">
            <v>269.31</v>
          </cell>
          <cell r="AE1439">
            <v>63.87349188999999</v>
          </cell>
          <cell r="AF1439">
            <v>66.643299999999996</v>
          </cell>
          <cell r="AG1439">
            <v>0.26597279168471338</v>
          </cell>
          <cell r="AH1439">
            <v>7</v>
          </cell>
          <cell r="AI1439">
            <v>46300</v>
          </cell>
          <cell r="AJ1439">
            <v>11.5</v>
          </cell>
        </row>
        <row r="1440">
          <cell r="A1440" t="str">
            <v>2444</v>
          </cell>
          <cell r="B1440" t="str">
            <v>244402301</v>
          </cell>
          <cell r="D1440" t="str">
            <v>2444023</v>
          </cell>
          <cell r="E1440" t="str">
            <v>2430</v>
          </cell>
          <cell r="F1440" t="str">
            <v>24</v>
          </cell>
          <cell r="G1440">
            <v>524.52810735000003</v>
          </cell>
          <cell r="H1440">
            <v>536.46403792000001</v>
          </cell>
          <cell r="I1440">
            <v>530.24108190000004</v>
          </cell>
          <cell r="J1440">
            <v>39.90384615</v>
          </cell>
          <cell r="K1440">
            <v>21.180766890000001</v>
          </cell>
          <cell r="L1440">
            <v>8.3383057300000001</v>
          </cell>
          <cell r="M1440">
            <v>9.4443051600000008</v>
          </cell>
          <cell r="N1440">
            <v>16.957629059999999</v>
          </cell>
          <cell r="O1440">
            <v>50.307000000000002</v>
          </cell>
          <cell r="P1440">
            <v>9.4443051600000008</v>
          </cell>
          <cell r="Q1440">
            <v>48.9</v>
          </cell>
          <cell r="R1440">
            <v>34.03003519</v>
          </cell>
          <cell r="S1440">
            <v>16.5</v>
          </cell>
          <cell r="T1440">
            <v>10.606733569999999</v>
          </cell>
          <cell r="U1440">
            <v>9.3586741700000005</v>
          </cell>
          <cell r="V1440">
            <v>8.3187422499999997</v>
          </cell>
          <cell r="W1440">
            <v>53.3</v>
          </cell>
          <cell r="X1440">
            <v>64.2</v>
          </cell>
          <cell r="Y1440">
            <v>34.1</v>
          </cell>
          <cell r="Z1440">
            <v>38.700000000000003</v>
          </cell>
          <cell r="AA1440">
            <v>23.2</v>
          </cell>
          <cell r="AB1440">
            <v>9.2404815300000003</v>
          </cell>
          <cell r="AC1440">
            <v>1.472176E-2</v>
          </cell>
          <cell r="AD1440">
            <v>269.31</v>
          </cell>
          <cell r="AE1440">
            <v>63.87349188999999</v>
          </cell>
          <cell r="AF1440">
            <v>66.643299999999996</v>
          </cell>
          <cell r="AG1440">
            <v>0.31469490522350474</v>
          </cell>
          <cell r="AH1440">
            <v>7</v>
          </cell>
          <cell r="AI1440">
            <v>46300</v>
          </cell>
          <cell r="AJ1440">
            <v>11.5</v>
          </cell>
        </row>
        <row r="1441">
          <cell r="A1441" t="str">
            <v>2444</v>
          </cell>
          <cell r="B1441" t="str">
            <v>244403701</v>
          </cell>
          <cell r="D1441" t="str">
            <v>2444037</v>
          </cell>
          <cell r="E1441" t="str">
            <v>2430</v>
          </cell>
          <cell r="F1441" t="str">
            <v>24</v>
          </cell>
          <cell r="G1441">
            <v>524.52810735000003</v>
          </cell>
          <cell r="H1441">
            <v>536.46403792000001</v>
          </cell>
          <cell r="I1441">
            <v>530.24108190000004</v>
          </cell>
          <cell r="J1441">
            <v>39.90384615</v>
          </cell>
          <cell r="K1441">
            <v>21.180766890000001</v>
          </cell>
          <cell r="L1441">
            <v>8.4696822100000002</v>
          </cell>
          <cell r="M1441">
            <v>9.3294558500000004</v>
          </cell>
          <cell r="N1441">
            <v>16.957629059999999</v>
          </cell>
          <cell r="O1441">
            <v>50.307000000000002</v>
          </cell>
          <cell r="P1441">
            <v>9.3360915799999997</v>
          </cell>
          <cell r="Q1441">
            <v>48.9</v>
          </cell>
          <cell r="R1441">
            <v>34.03003519</v>
          </cell>
          <cell r="S1441">
            <v>16.5</v>
          </cell>
          <cell r="T1441">
            <v>9.98169781</v>
          </cell>
          <cell r="U1441">
            <v>9.1948205600000001</v>
          </cell>
          <cell r="V1441">
            <v>9.1488904099999999</v>
          </cell>
          <cell r="W1441">
            <v>53.3</v>
          </cell>
          <cell r="X1441">
            <v>64.2</v>
          </cell>
          <cell r="Y1441">
            <v>34.1</v>
          </cell>
          <cell r="Z1441">
            <v>38.700000000000003</v>
          </cell>
          <cell r="AA1441">
            <v>23.2</v>
          </cell>
          <cell r="AB1441">
            <v>9.1731575799999998</v>
          </cell>
          <cell r="AC1441">
            <v>0.21248399000000001</v>
          </cell>
          <cell r="AD1441">
            <v>269.31</v>
          </cell>
          <cell r="AE1441">
            <v>63.87349188999999</v>
          </cell>
          <cell r="AF1441">
            <v>66.643299999999996</v>
          </cell>
          <cell r="AG1441">
            <v>0.2870305227808958</v>
          </cell>
          <cell r="AH1441">
            <v>7</v>
          </cell>
          <cell r="AI1441">
            <v>46300</v>
          </cell>
          <cell r="AJ1441">
            <v>11.5</v>
          </cell>
        </row>
        <row r="1442">
          <cell r="A1442" t="str">
            <v>2444</v>
          </cell>
          <cell r="B1442" t="str">
            <v>244403702</v>
          </cell>
          <cell r="D1442" t="str">
            <v>2444037</v>
          </cell>
          <cell r="E1442" t="str">
            <v>2430</v>
          </cell>
          <cell r="F1442" t="str">
            <v>24</v>
          </cell>
          <cell r="G1442">
            <v>524.52810735000003</v>
          </cell>
          <cell r="H1442">
            <v>536.46403792000001</v>
          </cell>
          <cell r="I1442">
            <v>530.24108190000004</v>
          </cell>
          <cell r="J1442">
            <v>39.90384615</v>
          </cell>
          <cell r="K1442">
            <v>21.180766890000001</v>
          </cell>
          <cell r="L1442">
            <v>7.175489709999999</v>
          </cell>
          <cell r="M1442">
            <v>7.4730690900000001</v>
          </cell>
          <cell r="N1442">
            <v>16.957629059999999</v>
          </cell>
          <cell r="O1442">
            <v>50.307000000000002</v>
          </cell>
          <cell r="P1442">
            <v>7.8516611799999989</v>
          </cell>
          <cell r="Q1442">
            <v>48.9</v>
          </cell>
          <cell r="R1442">
            <v>34.03003519</v>
          </cell>
          <cell r="S1442">
            <v>16.5</v>
          </cell>
          <cell r="T1442">
            <v>9.9841454600000006</v>
          </cell>
          <cell r="U1442">
            <v>7.3369369100000004</v>
          </cell>
          <cell r="V1442">
            <v>7.362010549999999</v>
          </cell>
          <cell r="W1442">
            <v>53.3</v>
          </cell>
          <cell r="X1442">
            <v>64.2</v>
          </cell>
          <cell r="Y1442">
            <v>34.1</v>
          </cell>
          <cell r="Z1442">
            <v>38.700000000000003</v>
          </cell>
          <cell r="AA1442">
            <v>23.2</v>
          </cell>
          <cell r="AB1442">
            <v>7.3369369100000004</v>
          </cell>
          <cell r="AC1442">
            <v>1</v>
          </cell>
          <cell r="AD1442">
            <v>269.31</v>
          </cell>
          <cell r="AE1442">
            <v>63.87349188999999</v>
          </cell>
          <cell r="AF1442">
            <v>66.643299999999996</v>
          </cell>
          <cell r="AG1442">
            <v>0.29161431096109419</v>
          </cell>
          <cell r="AH1442">
            <v>7</v>
          </cell>
          <cell r="AI1442">
            <v>46300</v>
          </cell>
          <cell r="AJ1442">
            <v>11.5</v>
          </cell>
        </row>
        <row r="1443">
          <cell r="A1443" t="str">
            <v>2444</v>
          </cell>
          <cell r="B1443" t="str">
            <v>244404501</v>
          </cell>
          <cell r="D1443" t="str">
            <v>2444045</v>
          </cell>
          <cell r="E1443" t="str">
            <v>2430</v>
          </cell>
          <cell r="F1443" t="str">
            <v>24</v>
          </cell>
          <cell r="G1443">
            <v>524.52810735000003</v>
          </cell>
          <cell r="H1443">
            <v>536.46403792000001</v>
          </cell>
          <cell r="I1443">
            <v>530.24108190000004</v>
          </cell>
          <cell r="J1443">
            <v>39.90384615</v>
          </cell>
          <cell r="K1443">
            <v>21.180766890000001</v>
          </cell>
          <cell r="L1443">
            <v>9.0268981900000007</v>
          </cell>
          <cell r="M1443">
            <v>9.4616436900000007</v>
          </cell>
          <cell r="N1443">
            <v>16.957629059999999</v>
          </cell>
          <cell r="O1443">
            <v>50.307000000000002</v>
          </cell>
          <cell r="P1443">
            <v>9.8152026400000008</v>
          </cell>
          <cell r="Q1443">
            <v>48.9</v>
          </cell>
          <cell r="R1443">
            <v>34.03003519</v>
          </cell>
          <cell r="S1443">
            <v>16.5</v>
          </cell>
          <cell r="T1443">
            <v>9.6873816799999997</v>
          </cell>
          <cell r="U1443">
            <v>9.4252904500000003</v>
          </cell>
          <cell r="V1443">
            <v>9.4496721800000003</v>
          </cell>
          <cell r="W1443">
            <v>53.3</v>
          </cell>
          <cell r="X1443">
            <v>64.2</v>
          </cell>
          <cell r="Y1443">
            <v>34.1</v>
          </cell>
          <cell r="Z1443">
            <v>38.700000000000003</v>
          </cell>
          <cell r="AA1443">
            <v>23.2</v>
          </cell>
          <cell r="AB1443">
            <v>9.5889822700000007</v>
          </cell>
          <cell r="AC1443">
            <v>0</v>
          </cell>
          <cell r="AD1443">
            <v>269.31</v>
          </cell>
          <cell r="AE1443">
            <v>63.87349188999999</v>
          </cell>
          <cell r="AF1443">
            <v>66.643299999999996</v>
          </cell>
          <cell r="AG1443">
            <v>0.27289353467731192</v>
          </cell>
          <cell r="AH1443">
            <v>7</v>
          </cell>
          <cell r="AI1443">
            <v>46300</v>
          </cell>
          <cell r="AJ1443">
            <v>11.5</v>
          </cell>
        </row>
        <row r="1444">
          <cell r="A1444" t="str">
            <v>2444</v>
          </cell>
          <cell r="B1444" t="str">
            <v>244405001</v>
          </cell>
          <cell r="D1444" t="str">
            <v>2444050</v>
          </cell>
          <cell r="E1444" t="str">
            <v>2430</v>
          </cell>
          <cell r="F1444" t="str">
            <v>24</v>
          </cell>
          <cell r="G1444">
            <v>524.52810735000003</v>
          </cell>
          <cell r="H1444">
            <v>536.46403792000001</v>
          </cell>
          <cell r="I1444">
            <v>530.24108190000004</v>
          </cell>
          <cell r="J1444">
            <v>39.90384615</v>
          </cell>
          <cell r="K1444">
            <v>21.180766890000001</v>
          </cell>
          <cell r="L1444">
            <v>8.9662285100000005</v>
          </cell>
          <cell r="M1444">
            <v>9.0662390300000002</v>
          </cell>
          <cell r="N1444">
            <v>16.957629059999999</v>
          </cell>
          <cell r="O1444">
            <v>50.307000000000002</v>
          </cell>
          <cell r="P1444">
            <v>10.0435538</v>
          </cell>
          <cell r="Q1444">
            <v>48.9</v>
          </cell>
          <cell r="R1444">
            <v>34.03003519</v>
          </cell>
          <cell r="S1444">
            <v>16.5</v>
          </cell>
          <cell r="T1444">
            <v>9.3291007100000005</v>
          </cell>
          <cell r="U1444">
            <v>8.9662285100000005</v>
          </cell>
          <cell r="V1444">
            <v>8.9662285100000005</v>
          </cell>
          <cell r="W1444">
            <v>53.3</v>
          </cell>
          <cell r="X1444">
            <v>64.2</v>
          </cell>
          <cell r="Y1444">
            <v>34.1</v>
          </cell>
          <cell r="Z1444">
            <v>38.700000000000003</v>
          </cell>
          <cell r="AA1444">
            <v>23.2</v>
          </cell>
          <cell r="AB1444">
            <v>9.1173475100000001</v>
          </cell>
          <cell r="AC1444">
            <v>0.45648482000000001</v>
          </cell>
          <cell r="AD1444">
            <v>269.31</v>
          </cell>
          <cell r="AE1444">
            <v>63.87349188999999</v>
          </cell>
          <cell r="AF1444">
            <v>66.643299999999996</v>
          </cell>
          <cell r="AG1444">
            <v>0.26892029101625126</v>
          </cell>
          <cell r="AH1444">
            <v>7</v>
          </cell>
          <cell r="AI1444">
            <v>46300</v>
          </cell>
          <cell r="AJ1444">
            <v>11.5</v>
          </cell>
        </row>
        <row r="1445">
          <cell r="A1445" t="str">
            <v>2444</v>
          </cell>
          <cell r="B1445" t="str">
            <v>244405501</v>
          </cell>
          <cell r="D1445" t="str">
            <v>2444055</v>
          </cell>
          <cell r="E1445" t="str">
            <v>2430</v>
          </cell>
          <cell r="F1445" t="str">
            <v>24</v>
          </cell>
          <cell r="G1445">
            <v>524.52810735000003</v>
          </cell>
          <cell r="H1445">
            <v>536.46403792000001</v>
          </cell>
          <cell r="I1445">
            <v>530.24108190000004</v>
          </cell>
          <cell r="J1445">
            <v>39.90384615</v>
          </cell>
          <cell r="K1445">
            <v>21.180766890000001</v>
          </cell>
          <cell r="L1445">
            <v>8.6567812100000001</v>
          </cell>
          <cell r="M1445">
            <v>9.6370449800000006</v>
          </cell>
          <cell r="N1445">
            <v>16.957629059999999</v>
          </cell>
          <cell r="O1445">
            <v>50.307000000000002</v>
          </cell>
          <cell r="P1445">
            <v>9.6406281699999994</v>
          </cell>
          <cell r="Q1445">
            <v>48.9</v>
          </cell>
          <cell r="R1445">
            <v>34.03003519</v>
          </cell>
          <cell r="S1445">
            <v>16.5</v>
          </cell>
          <cell r="T1445">
            <v>9.9637356300000004</v>
          </cell>
          <cell r="U1445">
            <v>9.2518661200000007</v>
          </cell>
          <cell r="V1445">
            <v>9.4198716999999998</v>
          </cell>
          <cell r="W1445">
            <v>53.3</v>
          </cell>
          <cell r="X1445">
            <v>64.2</v>
          </cell>
          <cell r="Y1445">
            <v>34.1</v>
          </cell>
          <cell r="Z1445">
            <v>38.700000000000003</v>
          </cell>
          <cell r="AA1445">
            <v>23.2</v>
          </cell>
          <cell r="AB1445">
            <v>9.5299570599999992</v>
          </cell>
          <cell r="AC1445">
            <v>0</v>
          </cell>
          <cell r="AD1445">
            <v>269.31</v>
          </cell>
          <cell r="AE1445">
            <v>63.87349188999999</v>
          </cell>
          <cell r="AF1445">
            <v>66.643299999999996</v>
          </cell>
          <cell r="AG1445">
            <v>0.29998382787139766</v>
          </cell>
          <cell r="AH1445">
            <v>7</v>
          </cell>
          <cell r="AI1445">
            <v>46300</v>
          </cell>
          <cell r="AJ1445">
            <v>11.5</v>
          </cell>
        </row>
        <row r="1446">
          <cell r="A1446" t="str">
            <v>2444</v>
          </cell>
          <cell r="B1446" t="str">
            <v>244406001</v>
          </cell>
          <cell r="D1446" t="str">
            <v>2444060</v>
          </cell>
          <cell r="E1446" t="str">
            <v>2430</v>
          </cell>
          <cell r="F1446" t="str">
            <v>24</v>
          </cell>
          <cell r="G1446">
            <v>524.52810735000003</v>
          </cell>
          <cell r="H1446">
            <v>536.46403792000001</v>
          </cell>
          <cell r="I1446">
            <v>530.24108190000004</v>
          </cell>
          <cell r="J1446">
            <v>39.90384615</v>
          </cell>
          <cell r="K1446">
            <v>21.180766890000001</v>
          </cell>
          <cell r="L1446">
            <v>8.4020067800000007</v>
          </cell>
          <cell r="M1446">
            <v>9.7184823999999992</v>
          </cell>
          <cell r="N1446">
            <v>16.957629059999999</v>
          </cell>
          <cell r="O1446">
            <v>50.307000000000002</v>
          </cell>
          <cell r="P1446">
            <v>9.9342107300000002</v>
          </cell>
          <cell r="Q1446">
            <v>48.9</v>
          </cell>
          <cell r="R1446">
            <v>34.03003519</v>
          </cell>
          <cell r="S1446">
            <v>16.5</v>
          </cell>
          <cell r="T1446">
            <v>9.6861396699999993</v>
          </cell>
          <cell r="U1446">
            <v>9.5742887999999997</v>
          </cell>
          <cell r="V1446">
            <v>9.4392274</v>
          </cell>
          <cell r="W1446">
            <v>53.3</v>
          </cell>
          <cell r="X1446">
            <v>64.2</v>
          </cell>
          <cell r="Y1446">
            <v>34.1</v>
          </cell>
          <cell r="Z1446">
            <v>38.700000000000003</v>
          </cell>
          <cell r="AA1446">
            <v>23.2</v>
          </cell>
          <cell r="AB1446">
            <v>9.0923448100000002</v>
          </cell>
          <cell r="AC1446">
            <v>0</v>
          </cell>
          <cell r="AD1446">
            <v>269.31</v>
          </cell>
          <cell r="AE1446">
            <v>63.87349188999999</v>
          </cell>
          <cell r="AF1446">
            <v>66.643299999999996</v>
          </cell>
          <cell r="AG1446">
            <v>0.28345821575390184</v>
          </cell>
          <cell r="AH1446">
            <v>7</v>
          </cell>
          <cell r="AI1446">
            <v>46300</v>
          </cell>
          <cell r="AJ1446">
            <v>11.5</v>
          </cell>
        </row>
        <row r="1447">
          <cell r="A1447" t="str">
            <v>2444</v>
          </cell>
          <cell r="B1447" t="str">
            <v>244407101</v>
          </cell>
          <cell r="C1447" t="str">
            <v>433</v>
          </cell>
          <cell r="D1447" t="str">
            <v>2444071</v>
          </cell>
          <cell r="E1447" t="str">
            <v>2430</v>
          </cell>
          <cell r="F1447" t="str">
            <v>24</v>
          </cell>
          <cell r="G1447">
            <v>524.52810735000003</v>
          </cell>
          <cell r="H1447">
            <v>536.46403792000001</v>
          </cell>
          <cell r="I1447">
            <v>530.24108190000004</v>
          </cell>
          <cell r="J1447">
            <v>39.90384615</v>
          </cell>
          <cell r="K1447">
            <v>21.180766890000001</v>
          </cell>
          <cell r="L1447">
            <v>8.1994641999999995</v>
          </cell>
          <cell r="M1447">
            <v>9.1864574300000008</v>
          </cell>
          <cell r="N1447">
            <v>16.957629059999999</v>
          </cell>
          <cell r="O1447">
            <v>50.307000000000002</v>
          </cell>
          <cell r="P1447">
            <v>9.6281292300000008</v>
          </cell>
          <cell r="Q1447">
            <v>48.9</v>
          </cell>
          <cell r="R1447">
            <v>42.205055469999998</v>
          </cell>
          <cell r="S1447">
            <v>16.5</v>
          </cell>
          <cell r="T1447">
            <v>9.4003820499999993</v>
          </cell>
          <cell r="U1447">
            <v>9.0755510499999996</v>
          </cell>
          <cell r="V1447">
            <v>8.7419354600000005</v>
          </cell>
          <cell r="W1447">
            <v>53.3</v>
          </cell>
          <cell r="X1447">
            <v>64.2</v>
          </cell>
          <cell r="Y1447">
            <v>34.1</v>
          </cell>
          <cell r="Z1447">
            <v>38.700000000000003</v>
          </cell>
          <cell r="AA1447">
            <v>23.2</v>
          </cell>
          <cell r="AB1447">
            <v>8.9387940799999992</v>
          </cell>
          <cell r="AC1447">
            <v>0.46299501999999998</v>
          </cell>
          <cell r="AD1447">
            <v>269.31</v>
          </cell>
          <cell r="AE1447">
            <v>63.87349188999999</v>
          </cell>
          <cell r="AF1447">
            <v>66.643299999999996</v>
          </cell>
          <cell r="AG1447">
            <v>0.25398427058047995</v>
          </cell>
          <cell r="AH1447">
            <v>7</v>
          </cell>
          <cell r="AI1447">
            <v>46300</v>
          </cell>
          <cell r="AJ1447">
            <v>11.5</v>
          </cell>
        </row>
        <row r="1448">
          <cell r="A1448" t="str">
            <v>2444</v>
          </cell>
          <cell r="B1448" t="str">
            <v>244407102</v>
          </cell>
          <cell r="C1448" t="str">
            <v>433</v>
          </cell>
          <cell r="D1448" t="str">
            <v>2444071</v>
          </cell>
          <cell r="E1448" t="str">
            <v>2430</v>
          </cell>
          <cell r="F1448" t="str">
            <v>24</v>
          </cell>
          <cell r="G1448">
            <v>524.52810735000003</v>
          </cell>
          <cell r="H1448">
            <v>536.46403792000001</v>
          </cell>
          <cell r="I1448">
            <v>530.24108190000004</v>
          </cell>
          <cell r="J1448">
            <v>39.90384615</v>
          </cell>
          <cell r="K1448">
            <v>21.180766890000001</v>
          </cell>
          <cell r="L1448">
            <v>8.7145675499999999</v>
          </cell>
          <cell r="M1448">
            <v>9.2264105500000007</v>
          </cell>
          <cell r="N1448">
            <v>16.957629059999999</v>
          </cell>
          <cell r="O1448">
            <v>50.307000000000002</v>
          </cell>
          <cell r="P1448">
            <v>9.4914509000000002</v>
          </cell>
          <cell r="Q1448">
            <v>48.9</v>
          </cell>
          <cell r="R1448">
            <v>42.205055469999998</v>
          </cell>
          <cell r="S1448">
            <v>16.5</v>
          </cell>
          <cell r="T1448">
            <v>9.4812831200000005</v>
          </cell>
          <cell r="U1448">
            <v>9.0603311000000009</v>
          </cell>
          <cell r="V1448">
            <v>8.9779037699999993</v>
          </cell>
          <cell r="W1448">
            <v>53.3</v>
          </cell>
          <cell r="X1448">
            <v>64.2</v>
          </cell>
          <cell r="Y1448">
            <v>34.1</v>
          </cell>
          <cell r="Z1448">
            <v>38.700000000000003</v>
          </cell>
          <cell r="AA1448">
            <v>23.2</v>
          </cell>
          <cell r="AB1448">
            <v>9.2822888700000004</v>
          </cell>
          <cell r="AC1448">
            <v>0.43854696999999998</v>
          </cell>
          <cell r="AD1448">
            <v>269.31</v>
          </cell>
          <cell r="AE1448">
            <v>63.87349188999999</v>
          </cell>
          <cell r="AF1448">
            <v>66.643299999999996</v>
          </cell>
          <cell r="AG1448">
            <v>0.2721533770007693</v>
          </cell>
          <cell r="AH1448">
            <v>7</v>
          </cell>
          <cell r="AI1448">
            <v>46300</v>
          </cell>
          <cell r="AJ1448">
            <v>11.5</v>
          </cell>
        </row>
        <row r="1449">
          <cell r="A1449" t="str">
            <v>2444</v>
          </cell>
          <cell r="B1449" t="str">
            <v>244408001</v>
          </cell>
          <cell r="C1449" t="str">
            <v>433</v>
          </cell>
          <cell r="D1449" t="str">
            <v>2444080</v>
          </cell>
          <cell r="E1449" t="str">
            <v>2430</v>
          </cell>
          <cell r="F1449" t="str">
            <v>24</v>
          </cell>
          <cell r="G1449">
            <v>524.52810735000003</v>
          </cell>
          <cell r="H1449">
            <v>536.46403792000001</v>
          </cell>
          <cell r="I1449">
            <v>530.24108190000004</v>
          </cell>
          <cell r="J1449">
            <v>39.90384615</v>
          </cell>
          <cell r="K1449">
            <v>21.180766890000001</v>
          </cell>
          <cell r="L1449">
            <v>7.7397944600000006</v>
          </cell>
          <cell r="M1449">
            <v>8.6177622500000002</v>
          </cell>
          <cell r="N1449">
            <v>16.957629059999999</v>
          </cell>
          <cell r="O1449">
            <v>50.307000000000002</v>
          </cell>
          <cell r="P1449">
            <v>9.6419279600000003</v>
          </cell>
          <cell r="Q1449">
            <v>48.9</v>
          </cell>
          <cell r="R1449">
            <v>42.205055469999998</v>
          </cell>
          <cell r="S1449">
            <v>16.5</v>
          </cell>
          <cell r="T1449">
            <v>8.6177622500000002</v>
          </cell>
          <cell r="U1449">
            <v>8.8107579299999994</v>
          </cell>
          <cell r="V1449">
            <v>8.6395877999999993</v>
          </cell>
          <cell r="W1449">
            <v>53.3</v>
          </cell>
          <cell r="X1449">
            <v>64.2</v>
          </cell>
          <cell r="Y1449">
            <v>34.1</v>
          </cell>
          <cell r="Z1449">
            <v>38.700000000000003</v>
          </cell>
          <cell r="AA1449">
            <v>23.2</v>
          </cell>
          <cell r="AB1449">
            <v>9.2611285399999996</v>
          </cell>
          <cell r="AC1449">
            <v>0.86079451000000007</v>
          </cell>
          <cell r="AD1449">
            <v>269.31</v>
          </cell>
          <cell r="AE1449">
            <v>63.87349188999999</v>
          </cell>
          <cell r="AF1449">
            <v>66.643299999999996</v>
          </cell>
          <cell r="AG1449">
            <v>0.31395620227710497</v>
          </cell>
          <cell r="AH1449">
            <v>7</v>
          </cell>
          <cell r="AI1449">
            <v>46300</v>
          </cell>
          <cell r="AJ1449">
            <v>11.5</v>
          </cell>
        </row>
        <row r="1450">
          <cell r="A1450" t="str">
            <v>2444</v>
          </cell>
          <cell r="B1450" t="str">
            <v>244408002</v>
          </cell>
          <cell r="C1450" t="str">
            <v>433</v>
          </cell>
          <cell r="D1450" t="str">
            <v>2444080</v>
          </cell>
          <cell r="E1450" t="str">
            <v>2430</v>
          </cell>
          <cell r="F1450" t="str">
            <v>24</v>
          </cell>
          <cell r="G1450">
            <v>524.52810735000003</v>
          </cell>
          <cell r="H1450">
            <v>536.46403792000001</v>
          </cell>
          <cell r="I1450">
            <v>530.24108190000004</v>
          </cell>
          <cell r="J1450">
            <v>39.90384615</v>
          </cell>
          <cell r="K1450">
            <v>21.180766890000001</v>
          </cell>
          <cell r="L1450">
            <v>7.6386798200000001</v>
          </cell>
          <cell r="M1450">
            <v>8.5109738900000007</v>
          </cell>
          <cell r="N1450">
            <v>16.957629059999999</v>
          </cell>
          <cell r="O1450">
            <v>50.307000000000002</v>
          </cell>
          <cell r="P1450">
            <v>9.7066207200000001</v>
          </cell>
          <cell r="Q1450">
            <v>48.9</v>
          </cell>
          <cell r="R1450">
            <v>42.205055469999998</v>
          </cell>
          <cell r="S1450">
            <v>16.5</v>
          </cell>
          <cell r="T1450">
            <v>8.5932278800000006</v>
          </cell>
          <cell r="U1450">
            <v>9.0698131400000008</v>
          </cell>
          <cell r="V1450">
            <v>8.5393460000000001</v>
          </cell>
          <cell r="W1450">
            <v>53.3</v>
          </cell>
          <cell r="X1450">
            <v>64.2</v>
          </cell>
          <cell r="Y1450">
            <v>34.1</v>
          </cell>
          <cell r="Z1450">
            <v>38.700000000000003</v>
          </cell>
          <cell r="AA1450">
            <v>23.2</v>
          </cell>
          <cell r="AB1450">
            <v>8.8846102299999998</v>
          </cell>
          <cell r="AC1450">
            <v>0.83008360999999997</v>
          </cell>
          <cell r="AD1450">
            <v>269.31</v>
          </cell>
          <cell r="AE1450">
            <v>63.87349188999999</v>
          </cell>
          <cell r="AF1450">
            <v>66.643299999999996</v>
          </cell>
          <cell r="AG1450">
            <v>0.26555945319633417</v>
          </cell>
          <cell r="AH1450">
            <v>7</v>
          </cell>
          <cell r="AI1450">
            <v>46300</v>
          </cell>
          <cell r="AJ1450">
            <v>11.5</v>
          </cell>
        </row>
        <row r="1451">
          <cell r="A1451" t="str">
            <v>2445</v>
          </cell>
          <cell r="B1451" t="str">
            <v>244500801</v>
          </cell>
          <cell r="D1451" t="str">
            <v>2445008</v>
          </cell>
          <cell r="E1451" t="str">
            <v>2430</v>
          </cell>
          <cell r="F1451" t="str">
            <v>24</v>
          </cell>
          <cell r="G1451">
            <v>524.52810735000003</v>
          </cell>
          <cell r="H1451">
            <v>536.46403792000001</v>
          </cell>
          <cell r="I1451">
            <v>530.24108190000004</v>
          </cell>
          <cell r="J1451">
            <v>39.90384615</v>
          </cell>
          <cell r="K1451">
            <v>21.180766890000001</v>
          </cell>
          <cell r="L1451">
            <v>7.9211727199999995</v>
          </cell>
          <cell r="M1451">
            <v>8.0106915399999998</v>
          </cell>
          <cell r="N1451">
            <v>16.957629059999999</v>
          </cell>
          <cell r="O1451">
            <v>50.307000000000002</v>
          </cell>
          <cell r="P1451">
            <v>10.175535549999999</v>
          </cell>
          <cell r="Q1451">
            <v>48.9</v>
          </cell>
          <cell r="R1451">
            <v>34.03003519</v>
          </cell>
          <cell r="S1451">
            <v>16.5</v>
          </cell>
          <cell r="T1451">
            <v>8.0106915399999998</v>
          </cell>
          <cell r="U1451">
            <v>7.9211727199999995</v>
          </cell>
          <cell r="V1451">
            <v>7.3330230099999998</v>
          </cell>
          <cell r="W1451">
            <v>53.3</v>
          </cell>
          <cell r="X1451">
            <v>64.2</v>
          </cell>
          <cell r="Y1451">
            <v>34.1</v>
          </cell>
          <cell r="Z1451">
            <v>38.700000000000003</v>
          </cell>
          <cell r="AA1451">
            <v>23.2</v>
          </cell>
          <cell r="AB1451">
            <v>7.9072836100000004</v>
          </cell>
          <cell r="AC1451">
            <v>0.75648645999999997</v>
          </cell>
          <cell r="AD1451">
            <v>269.31</v>
          </cell>
          <cell r="AE1451">
            <v>63.87349188999999</v>
          </cell>
          <cell r="AF1451">
            <v>66.643299999999996</v>
          </cell>
          <cell r="AG1451">
            <v>0.30776583336070812</v>
          </cell>
          <cell r="AH1451">
            <v>7</v>
          </cell>
          <cell r="AI1451">
            <v>46300</v>
          </cell>
          <cell r="AJ1451">
            <v>11.5</v>
          </cell>
        </row>
        <row r="1452">
          <cell r="A1452" t="str">
            <v>2445</v>
          </cell>
          <cell r="B1452" t="str">
            <v>244502001</v>
          </cell>
          <cell r="D1452" t="str">
            <v>2445020</v>
          </cell>
          <cell r="E1452" t="str">
            <v>2430</v>
          </cell>
          <cell r="F1452" t="str">
            <v>24</v>
          </cell>
          <cell r="G1452">
            <v>524.52810735000003</v>
          </cell>
          <cell r="H1452">
            <v>536.46403792000001</v>
          </cell>
          <cell r="I1452">
            <v>530.24108190000004</v>
          </cell>
          <cell r="J1452">
            <v>39.90384615</v>
          </cell>
          <cell r="K1452">
            <v>21.180766890000001</v>
          </cell>
          <cell r="L1452">
            <v>9.2657750799999992</v>
          </cell>
          <cell r="M1452">
            <v>9.3010947399999999</v>
          </cell>
          <cell r="N1452">
            <v>16.957629059999999</v>
          </cell>
          <cell r="O1452">
            <v>50.307000000000002</v>
          </cell>
          <cell r="P1452">
            <v>9.9294963700000007</v>
          </cell>
          <cell r="Q1452">
            <v>48.9</v>
          </cell>
          <cell r="R1452">
            <v>34.03003519</v>
          </cell>
          <cell r="S1452">
            <v>16.5</v>
          </cell>
          <cell r="T1452">
            <v>9.3010947399999999</v>
          </cell>
          <cell r="U1452">
            <v>9.2657750799999992</v>
          </cell>
          <cell r="V1452">
            <v>8.97221008</v>
          </cell>
          <cell r="W1452">
            <v>53.3</v>
          </cell>
          <cell r="X1452">
            <v>64.2</v>
          </cell>
          <cell r="Y1452">
            <v>34.1</v>
          </cell>
          <cell r="Z1452">
            <v>38.700000000000003</v>
          </cell>
          <cell r="AA1452">
            <v>23.2</v>
          </cell>
          <cell r="AB1452">
            <v>9.3191947800000001</v>
          </cell>
          <cell r="AC1452">
            <v>5.0835320000000003E-2</v>
          </cell>
          <cell r="AD1452">
            <v>269.31</v>
          </cell>
          <cell r="AE1452">
            <v>63.87349188999999</v>
          </cell>
          <cell r="AF1452">
            <v>66.643299999999996</v>
          </cell>
          <cell r="AG1452">
            <v>0.29005614033242338</v>
          </cell>
          <cell r="AH1452">
            <v>7</v>
          </cell>
          <cell r="AI1452">
            <v>46300</v>
          </cell>
          <cell r="AJ1452">
            <v>11.5</v>
          </cell>
        </row>
        <row r="1453">
          <cell r="A1453" t="str">
            <v>2445</v>
          </cell>
          <cell r="B1453" t="str">
            <v>244502501</v>
          </cell>
          <cell r="D1453" t="str">
            <v>2445025</v>
          </cell>
          <cell r="E1453" t="str">
            <v>2430</v>
          </cell>
          <cell r="F1453" t="str">
            <v>24</v>
          </cell>
          <cell r="G1453">
            <v>524.52810735000003</v>
          </cell>
          <cell r="H1453">
            <v>536.46403792000001</v>
          </cell>
          <cell r="I1453">
            <v>530.24108190000004</v>
          </cell>
          <cell r="J1453">
            <v>39.90384615</v>
          </cell>
          <cell r="K1453">
            <v>21.180766890000001</v>
          </cell>
          <cell r="L1453">
            <v>9.3509715</v>
          </cell>
          <cell r="M1453">
            <v>9.3635763500000007</v>
          </cell>
          <cell r="N1453">
            <v>16.957629059999999</v>
          </cell>
          <cell r="O1453">
            <v>50.307000000000002</v>
          </cell>
          <cell r="P1453">
            <v>9.7753700499999994</v>
          </cell>
          <cell r="Q1453">
            <v>48.9</v>
          </cell>
          <cell r="R1453">
            <v>34.03003519</v>
          </cell>
          <cell r="S1453">
            <v>16.5</v>
          </cell>
          <cell r="T1453">
            <v>9.7256758100000003</v>
          </cell>
          <cell r="U1453">
            <v>9.3834529900000003</v>
          </cell>
          <cell r="V1453">
            <v>9.4411345799999999</v>
          </cell>
          <cell r="W1453">
            <v>53.3</v>
          </cell>
          <cell r="X1453">
            <v>64.2</v>
          </cell>
          <cell r="Y1453">
            <v>34.1</v>
          </cell>
          <cell r="Z1453">
            <v>38.700000000000003</v>
          </cell>
          <cell r="AA1453">
            <v>23.2</v>
          </cell>
          <cell r="AB1453">
            <v>9.1521814599999995</v>
          </cell>
          <cell r="AC1453">
            <v>0</v>
          </cell>
          <cell r="AD1453">
            <v>269.31</v>
          </cell>
          <cell r="AE1453">
            <v>63.87349188999999</v>
          </cell>
          <cell r="AF1453">
            <v>66.639476830000007</v>
          </cell>
          <cell r="AG1453">
            <v>0.5</v>
          </cell>
          <cell r="AH1453">
            <v>7</v>
          </cell>
          <cell r="AI1453">
            <v>46300</v>
          </cell>
          <cell r="AJ1453">
            <v>11.5</v>
          </cell>
        </row>
        <row r="1454">
          <cell r="A1454" t="str">
            <v>2445</v>
          </cell>
          <cell r="B1454" t="str">
            <v>244503001</v>
          </cell>
          <cell r="D1454" t="str">
            <v>2445030</v>
          </cell>
          <cell r="E1454" t="str">
            <v>2430</v>
          </cell>
          <cell r="F1454" t="str">
            <v>24</v>
          </cell>
          <cell r="G1454">
            <v>524.52810735000003</v>
          </cell>
          <cell r="H1454">
            <v>536.46403792000001</v>
          </cell>
          <cell r="I1454">
            <v>530.24108190000004</v>
          </cell>
          <cell r="J1454">
            <v>39.90384615</v>
          </cell>
          <cell r="K1454">
            <v>21.180766890000001</v>
          </cell>
          <cell r="L1454">
            <v>9.0453478</v>
          </cell>
          <cell r="M1454">
            <v>9.5966906200000004</v>
          </cell>
          <cell r="N1454">
            <v>16.957629059999999</v>
          </cell>
          <cell r="O1454">
            <v>50.307000000000002</v>
          </cell>
          <cell r="P1454">
            <v>9.1060903500000006</v>
          </cell>
          <cell r="Q1454">
            <v>48.9</v>
          </cell>
          <cell r="R1454">
            <v>34.03003519</v>
          </cell>
          <cell r="S1454">
            <v>16.5</v>
          </cell>
          <cell r="T1454">
            <v>9.9273017299999999</v>
          </cell>
          <cell r="U1454">
            <v>8.9916867299999996</v>
          </cell>
          <cell r="V1454">
            <v>9.0401449899999999</v>
          </cell>
          <cell r="W1454">
            <v>53.3</v>
          </cell>
          <cell r="X1454">
            <v>64.2</v>
          </cell>
          <cell r="Y1454">
            <v>34.1</v>
          </cell>
          <cell r="Z1454">
            <v>38.700000000000003</v>
          </cell>
          <cell r="AA1454">
            <v>23.2</v>
          </cell>
          <cell r="AB1454">
            <v>9.2654912199999995</v>
          </cell>
          <cell r="AC1454">
            <v>0.14384628999999999</v>
          </cell>
          <cell r="AD1454">
            <v>269.31</v>
          </cell>
          <cell r="AE1454">
            <v>63.87349188999999</v>
          </cell>
          <cell r="AF1454">
            <v>66.237399999999994</v>
          </cell>
          <cell r="AG1454">
            <v>0.29585354948278214</v>
          </cell>
          <cell r="AH1454">
            <v>7</v>
          </cell>
          <cell r="AI1454">
            <v>46300</v>
          </cell>
          <cell r="AJ1454">
            <v>11.5</v>
          </cell>
        </row>
        <row r="1455">
          <cell r="A1455" t="str">
            <v>2445</v>
          </cell>
          <cell r="B1455" t="str">
            <v>244503501</v>
          </cell>
          <cell r="D1455" t="str">
            <v>2445035</v>
          </cell>
          <cell r="E1455" t="str">
            <v>2430</v>
          </cell>
          <cell r="F1455" t="str">
            <v>24</v>
          </cell>
          <cell r="G1455">
            <v>524.52810735000003</v>
          </cell>
          <cell r="H1455">
            <v>536.46403792000001</v>
          </cell>
          <cell r="I1455">
            <v>530.24108190000004</v>
          </cell>
          <cell r="J1455">
            <v>39.90384615</v>
          </cell>
          <cell r="K1455">
            <v>21.180766890000001</v>
          </cell>
          <cell r="L1455">
            <v>7.4187808799999999</v>
          </cell>
          <cell r="M1455">
            <v>7.3362856599999997</v>
          </cell>
          <cell r="N1455">
            <v>16.957629059999999</v>
          </cell>
          <cell r="O1455">
            <v>50.307000000000002</v>
          </cell>
          <cell r="P1455">
            <v>9.8102202799999993</v>
          </cell>
          <cell r="Q1455">
            <v>48.9</v>
          </cell>
          <cell r="R1455">
            <v>34.03003519</v>
          </cell>
          <cell r="S1455">
            <v>16.5</v>
          </cell>
          <cell r="T1455">
            <v>9.4937131699999995</v>
          </cell>
          <cell r="U1455">
            <v>7.4187808799999999</v>
          </cell>
          <cell r="V1455">
            <v>7.4187808799999999</v>
          </cell>
          <cell r="W1455">
            <v>53.3</v>
          </cell>
          <cell r="X1455">
            <v>64.2</v>
          </cell>
          <cell r="Y1455">
            <v>34.1</v>
          </cell>
          <cell r="Z1455">
            <v>38.700000000000003</v>
          </cell>
          <cell r="AA1455">
            <v>23.2</v>
          </cell>
          <cell r="AB1455">
            <v>9.59328717</v>
          </cell>
          <cell r="AC1455">
            <v>1</v>
          </cell>
          <cell r="AD1455">
            <v>269.31</v>
          </cell>
          <cell r="AE1455">
            <v>63.87349188999999</v>
          </cell>
          <cell r="AF1455">
            <v>66.643299999999996</v>
          </cell>
          <cell r="AG1455">
            <v>0.28038337129323465</v>
          </cell>
          <cell r="AH1455">
            <v>7</v>
          </cell>
          <cell r="AI1455">
            <v>46300</v>
          </cell>
          <cell r="AJ1455">
            <v>11.5</v>
          </cell>
        </row>
        <row r="1456">
          <cell r="A1456" t="str">
            <v>2445</v>
          </cell>
          <cell r="B1456" t="str">
            <v>244504301</v>
          </cell>
          <cell r="D1456" t="str">
            <v>2445043</v>
          </cell>
          <cell r="E1456" t="str">
            <v>2430</v>
          </cell>
          <cell r="F1456" t="str">
            <v>24</v>
          </cell>
          <cell r="G1456">
            <v>524.52810735000003</v>
          </cell>
          <cell r="H1456">
            <v>536.46403792000001</v>
          </cell>
          <cell r="I1456">
            <v>530.24108190000004</v>
          </cell>
          <cell r="J1456">
            <v>39.90384615</v>
          </cell>
          <cell r="K1456">
            <v>21.180766890000001</v>
          </cell>
          <cell r="L1456">
            <v>8.8638986000000006</v>
          </cell>
          <cell r="M1456">
            <v>9.0118894300000001</v>
          </cell>
          <cell r="N1456">
            <v>16.957629059999999</v>
          </cell>
          <cell r="O1456">
            <v>50.307000000000002</v>
          </cell>
          <cell r="P1456">
            <v>9.7533039899999991</v>
          </cell>
          <cell r="Q1456">
            <v>48.9</v>
          </cell>
          <cell r="R1456">
            <v>34.03003519</v>
          </cell>
          <cell r="S1456">
            <v>16.5</v>
          </cell>
          <cell r="T1456">
            <v>9.3747525100000004</v>
          </cell>
          <cell r="U1456">
            <v>8.8638986000000006</v>
          </cell>
          <cell r="V1456">
            <v>9.0116455000000002</v>
          </cell>
          <cell r="W1456">
            <v>53.3</v>
          </cell>
          <cell r="X1456">
            <v>64.2</v>
          </cell>
          <cell r="Y1456">
            <v>34.1</v>
          </cell>
          <cell r="Z1456">
            <v>38.700000000000003</v>
          </cell>
          <cell r="AA1456">
            <v>23.2</v>
          </cell>
          <cell r="AB1456">
            <v>9.5947861099999994</v>
          </cell>
          <cell r="AC1456">
            <v>0.60438077000000001</v>
          </cell>
          <cell r="AD1456">
            <v>269.31</v>
          </cell>
          <cell r="AE1456">
            <v>63.87349188999999</v>
          </cell>
          <cell r="AF1456">
            <v>66.643299999999996</v>
          </cell>
          <cell r="AG1456">
            <v>0.30559036741537149</v>
          </cell>
          <cell r="AH1456">
            <v>7</v>
          </cell>
          <cell r="AI1456">
            <v>46300</v>
          </cell>
          <cell r="AJ1456">
            <v>11.5</v>
          </cell>
        </row>
        <row r="1457">
          <cell r="A1457" t="str">
            <v>2445</v>
          </cell>
          <cell r="B1457" t="str">
            <v>244505001</v>
          </cell>
          <cell r="C1457" t="str">
            <v>433</v>
          </cell>
          <cell r="D1457" t="str">
            <v>2445050</v>
          </cell>
          <cell r="E1457" t="str">
            <v>2430</v>
          </cell>
          <cell r="F1457" t="str">
            <v>24</v>
          </cell>
          <cell r="G1457">
            <v>524.52810735000003</v>
          </cell>
          <cell r="H1457">
            <v>536.46403792000001</v>
          </cell>
          <cell r="I1457">
            <v>530.24108190000004</v>
          </cell>
          <cell r="J1457">
            <v>39.90384615</v>
          </cell>
          <cell r="K1457">
            <v>21.180766890000001</v>
          </cell>
          <cell r="L1457">
            <v>7.2654297200000002</v>
          </cell>
          <cell r="M1457">
            <v>9.4334839200000005</v>
          </cell>
          <cell r="N1457">
            <v>16.957629059999999</v>
          </cell>
          <cell r="O1457">
            <v>50.307000000000002</v>
          </cell>
          <cell r="P1457">
            <v>9.8114270900000005</v>
          </cell>
          <cell r="Q1457">
            <v>48.9</v>
          </cell>
          <cell r="R1457">
            <v>42.205055469999998</v>
          </cell>
          <cell r="S1457">
            <v>16.5</v>
          </cell>
          <cell r="T1457">
            <v>7.2527624199999989</v>
          </cell>
          <cell r="U1457">
            <v>7.2654297200000002</v>
          </cell>
          <cell r="V1457">
            <v>7.2019163199999996</v>
          </cell>
          <cell r="W1457">
            <v>53.3</v>
          </cell>
          <cell r="X1457">
            <v>64.2</v>
          </cell>
          <cell r="Y1457">
            <v>34.1</v>
          </cell>
          <cell r="Z1457">
            <v>38.700000000000003</v>
          </cell>
          <cell r="AA1457">
            <v>23.2</v>
          </cell>
          <cell r="AB1457">
            <v>8.8553782499999993</v>
          </cell>
          <cell r="AC1457">
            <v>1</v>
          </cell>
          <cell r="AD1457">
            <v>269.31</v>
          </cell>
          <cell r="AE1457">
            <v>63.87349188999999</v>
          </cell>
          <cell r="AF1457">
            <v>66.643299999999996</v>
          </cell>
          <cell r="AG1457">
            <v>0.27153578158917668</v>
          </cell>
          <cell r="AH1457">
            <v>7</v>
          </cell>
          <cell r="AI1457">
            <v>46300</v>
          </cell>
          <cell r="AJ1457">
            <v>11.5</v>
          </cell>
        </row>
        <row r="1458">
          <cell r="A1458" t="str">
            <v>2445</v>
          </cell>
          <cell r="B1458" t="str">
            <v>244505501</v>
          </cell>
          <cell r="C1458" t="str">
            <v>433</v>
          </cell>
          <cell r="D1458" t="str">
            <v>2445055</v>
          </cell>
          <cell r="E1458" t="str">
            <v>2430</v>
          </cell>
          <cell r="F1458" t="str">
            <v>24</v>
          </cell>
          <cell r="G1458">
            <v>524.52810735000003</v>
          </cell>
          <cell r="H1458">
            <v>536.46403792000001</v>
          </cell>
          <cell r="I1458">
            <v>530.24108190000004</v>
          </cell>
          <cell r="J1458">
            <v>39.90384615</v>
          </cell>
          <cell r="K1458">
            <v>21.180766890000001</v>
          </cell>
          <cell r="L1458">
            <v>8.6545173799999997</v>
          </cell>
          <cell r="M1458">
            <v>8.6750512799999999</v>
          </cell>
          <cell r="N1458">
            <v>16.957629059999999</v>
          </cell>
          <cell r="O1458">
            <v>50.307000000000002</v>
          </cell>
          <cell r="P1458">
            <v>9.1549333599999994</v>
          </cell>
          <cell r="Q1458">
            <v>48.9</v>
          </cell>
          <cell r="R1458">
            <v>42.205055469999998</v>
          </cell>
          <cell r="S1458">
            <v>16.5</v>
          </cell>
          <cell r="T1458">
            <v>8.8473598800000008</v>
          </cell>
          <cell r="U1458">
            <v>8.2771577700000005</v>
          </cell>
          <cell r="V1458">
            <v>8.1229647200000006</v>
          </cell>
          <cell r="W1458">
            <v>53.3</v>
          </cell>
          <cell r="X1458">
            <v>64.2</v>
          </cell>
          <cell r="Y1458">
            <v>34.1</v>
          </cell>
          <cell r="Z1458">
            <v>38.700000000000003</v>
          </cell>
          <cell r="AA1458">
            <v>23.2</v>
          </cell>
          <cell r="AB1458">
            <v>8.7949764300000002</v>
          </cell>
          <cell r="AC1458">
            <v>0.68339826000000004</v>
          </cell>
          <cell r="AD1458">
            <v>269.31</v>
          </cell>
          <cell r="AE1458">
            <v>63.87349188999999</v>
          </cell>
          <cell r="AF1458">
            <v>66.643299999999996</v>
          </cell>
          <cell r="AG1458">
            <v>0.30539578661538835</v>
          </cell>
          <cell r="AH1458">
            <v>7</v>
          </cell>
          <cell r="AI1458">
            <v>46300</v>
          </cell>
          <cell r="AJ1458">
            <v>11.5</v>
          </cell>
        </row>
        <row r="1459">
          <cell r="A1459" t="str">
            <v>2445</v>
          </cell>
          <cell r="B1459" t="str">
            <v>244505502</v>
          </cell>
          <cell r="C1459" t="str">
            <v>433</v>
          </cell>
          <cell r="D1459" t="str">
            <v>2445055</v>
          </cell>
          <cell r="E1459" t="str">
            <v>2430</v>
          </cell>
          <cell r="F1459" t="str">
            <v>24</v>
          </cell>
          <cell r="G1459">
            <v>524.52810735000003</v>
          </cell>
          <cell r="H1459">
            <v>536.46403792000001</v>
          </cell>
          <cell r="I1459">
            <v>530.24108190000004</v>
          </cell>
          <cell r="J1459">
            <v>39.90384615</v>
          </cell>
          <cell r="K1459">
            <v>21.180766890000001</v>
          </cell>
          <cell r="L1459">
            <v>8.2432825199999993</v>
          </cell>
          <cell r="M1459">
            <v>9.3701606599999998</v>
          </cell>
          <cell r="N1459">
            <v>16.957629059999999</v>
          </cell>
          <cell r="O1459">
            <v>50.307000000000002</v>
          </cell>
          <cell r="P1459">
            <v>9.7104487699999993</v>
          </cell>
          <cell r="Q1459">
            <v>48.9</v>
          </cell>
          <cell r="R1459">
            <v>42.205055469999998</v>
          </cell>
          <cell r="S1459">
            <v>16.5</v>
          </cell>
          <cell r="T1459">
            <v>8.3272426100000008</v>
          </cell>
          <cell r="U1459">
            <v>8.3723986099999994</v>
          </cell>
          <cell r="V1459">
            <v>8.2500977500000001</v>
          </cell>
          <cell r="W1459">
            <v>53.3</v>
          </cell>
          <cell r="X1459">
            <v>64.2</v>
          </cell>
          <cell r="Y1459">
            <v>34.1</v>
          </cell>
          <cell r="Z1459">
            <v>38.700000000000003</v>
          </cell>
          <cell r="AA1459">
            <v>23.2</v>
          </cell>
          <cell r="AB1459">
            <v>9.0230464700000006</v>
          </cell>
          <cell r="AC1459">
            <v>0.96946564999999985</v>
          </cell>
          <cell r="AD1459">
            <v>269.31</v>
          </cell>
          <cell r="AE1459">
            <v>63.87349188999999</v>
          </cell>
          <cell r="AF1459">
            <v>66.643299999999996</v>
          </cell>
          <cell r="AG1459">
            <v>0.32661500215733241</v>
          </cell>
          <cell r="AH1459">
            <v>7</v>
          </cell>
          <cell r="AI1459">
            <v>46300</v>
          </cell>
          <cell r="AJ1459">
            <v>11.5</v>
          </cell>
        </row>
        <row r="1460">
          <cell r="A1460" t="str">
            <v>2445</v>
          </cell>
          <cell r="B1460" t="str">
            <v>244506001</v>
          </cell>
          <cell r="D1460" t="str">
            <v>2445060</v>
          </cell>
          <cell r="E1460" t="str">
            <v>2430</v>
          </cell>
          <cell r="F1460" t="str">
            <v>24</v>
          </cell>
          <cell r="G1460">
            <v>524.52810735000003</v>
          </cell>
          <cell r="H1460">
            <v>536.46403792000001</v>
          </cell>
          <cell r="I1460">
            <v>530.24108190000004</v>
          </cell>
          <cell r="J1460">
            <v>39.90384615</v>
          </cell>
          <cell r="K1460">
            <v>21.180766890000001</v>
          </cell>
          <cell r="L1460">
            <v>8.3523185499999997</v>
          </cell>
          <cell r="M1460">
            <v>9.3141596999999994</v>
          </cell>
          <cell r="N1460">
            <v>16.957629059999999</v>
          </cell>
          <cell r="O1460">
            <v>50.307000000000002</v>
          </cell>
          <cell r="P1460">
            <v>9.3786475199999995</v>
          </cell>
          <cell r="Q1460">
            <v>48.9</v>
          </cell>
          <cell r="R1460">
            <v>34.03003519</v>
          </cell>
          <cell r="S1460">
            <v>16.5</v>
          </cell>
          <cell r="T1460">
            <v>8.9891948199999998</v>
          </cell>
          <cell r="U1460">
            <v>8.7206237099999999</v>
          </cell>
          <cell r="V1460">
            <v>8.4452674499999993</v>
          </cell>
          <cell r="W1460">
            <v>53.3</v>
          </cell>
          <cell r="X1460">
            <v>64.2</v>
          </cell>
          <cell r="Y1460">
            <v>34.1</v>
          </cell>
          <cell r="Z1460">
            <v>38.700000000000003</v>
          </cell>
          <cell r="AA1460">
            <v>23.2</v>
          </cell>
          <cell r="AB1460">
            <v>8.7374525900000002</v>
          </cell>
          <cell r="AC1460">
            <v>0.67528392999999998</v>
          </cell>
          <cell r="AD1460">
            <v>269.31</v>
          </cell>
          <cell r="AE1460">
            <v>63.87349188999999</v>
          </cell>
          <cell r="AF1460">
            <v>66.641796709999994</v>
          </cell>
          <cell r="AG1460">
            <v>0</v>
          </cell>
          <cell r="AH1460">
            <v>7</v>
          </cell>
          <cell r="AI1460">
            <v>46300</v>
          </cell>
          <cell r="AJ1460">
            <v>11.5</v>
          </cell>
        </row>
        <row r="1461">
          <cell r="A1461" t="str">
            <v>2445</v>
          </cell>
          <cell r="B1461" t="str">
            <v>244507201</v>
          </cell>
          <cell r="C1461" t="str">
            <v>433</v>
          </cell>
          <cell r="D1461" t="str">
            <v>2445072</v>
          </cell>
          <cell r="E1461" t="str">
            <v>2430</v>
          </cell>
          <cell r="F1461" t="str">
            <v>24</v>
          </cell>
          <cell r="G1461">
            <v>524.52810735000003</v>
          </cell>
          <cell r="H1461">
            <v>536.46403792000001</v>
          </cell>
          <cell r="I1461">
            <v>530.24108190000004</v>
          </cell>
          <cell r="J1461">
            <v>39.90384615</v>
          </cell>
          <cell r="K1461">
            <v>21.180766890000001</v>
          </cell>
          <cell r="L1461">
            <v>8.2147358300000004</v>
          </cell>
          <cell r="M1461">
            <v>9.6416031699999998</v>
          </cell>
          <cell r="N1461">
            <v>16.957629059999999</v>
          </cell>
          <cell r="O1461">
            <v>50.307000000000002</v>
          </cell>
          <cell r="P1461">
            <v>9.0584704200000008</v>
          </cell>
          <cell r="Q1461">
            <v>48.9</v>
          </cell>
          <cell r="R1461">
            <v>42.205055469999998</v>
          </cell>
          <cell r="S1461">
            <v>16.5</v>
          </cell>
          <cell r="T1461">
            <v>8.9262518400000008</v>
          </cell>
          <cell r="U1461">
            <v>8.2217477300000006</v>
          </cell>
          <cell r="V1461">
            <v>8.8713650099999999</v>
          </cell>
          <cell r="W1461">
            <v>53.3</v>
          </cell>
          <cell r="X1461">
            <v>64.2</v>
          </cell>
          <cell r="Y1461">
            <v>34.1</v>
          </cell>
          <cell r="Z1461">
            <v>38.700000000000003</v>
          </cell>
          <cell r="AA1461">
            <v>23.2</v>
          </cell>
          <cell r="AB1461">
            <v>8.1676357199999998</v>
          </cell>
          <cell r="AC1461">
            <v>0.53514993</v>
          </cell>
          <cell r="AD1461">
            <v>269.31</v>
          </cell>
          <cell r="AE1461">
            <v>63.87349188999999</v>
          </cell>
          <cell r="AF1461">
            <v>66.239921379999998</v>
          </cell>
          <cell r="AG1461">
            <v>0.22580644999999996</v>
          </cell>
          <cell r="AH1461">
            <v>7</v>
          </cell>
          <cell r="AI1461">
            <v>46300</v>
          </cell>
          <cell r="AJ1461">
            <v>11.5</v>
          </cell>
        </row>
        <row r="1462">
          <cell r="A1462" t="str">
            <v>2445</v>
          </cell>
          <cell r="B1462" t="str">
            <v>244507202</v>
          </cell>
          <cell r="C1462" t="str">
            <v>433</v>
          </cell>
          <cell r="D1462" t="str">
            <v>2445072</v>
          </cell>
          <cell r="E1462" t="str">
            <v>2430</v>
          </cell>
          <cell r="F1462" t="str">
            <v>24</v>
          </cell>
          <cell r="G1462">
            <v>524.52810735000003</v>
          </cell>
          <cell r="H1462">
            <v>536.46403792000001</v>
          </cell>
          <cell r="I1462">
            <v>530.24108190000004</v>
          </cell>
          <cell r="J1462">
            <v>39.90384615</v>
          </cell>
          <cell r="K1462">
            <v>21.180766890000001</v>
          </cell>
          <cell r="L1462">
            <v>7.1316985099999997</v>
          </cell>
          <cell r="M1462">
            <v>9.6921490499999994</v>
          </cell>
          <cell r="N1462">
            <v>16.957629059999999</v>
          </cell>
          <cell r="O1462">
            <v>50.307000000000002</v>
          </cell>
          <cell r="P1462">
            <v>7.9197197600000013</v>
          </cell>
          <cell r="Q1462">
            <v>48.9</v>
          </cell>
          <cell r="R1462">
            <v>42.205055469999998</v>
          </cell>
          <cell r="S1462">
            <v>16.5</v>
          </cell>
          <cell r="T1462">
            <v>7.5862963099999998</v>
          </cell>
          <cell r="U1462">
            <v>7.2283884499999997</v>
          </cell>
          <cell r="V1462">
            <v>7.3550019200000012</v>
          </cell>
          <cell r="W1462">
            <v>53.3</v>
          </cell>
          <cell r="X1462">
            <v>64.2</v>
          </cell>
          <cell r="Y1462">
            <v>34.1</v>
          </cell>
          <cell r="Z1462">
            <v>38.700000000000003</v>
          </cell>
          <cell r="AA1462">
            <v>23.2</v>
          </cell>
          <cell r="AB1462">
            <v>7.2723983900000011</v>
          </cell>
          <cell r="AC1462">
            <v>1</v>
          </cell>
          <cell r="AD1462">
            <v>269.31</v>
          </cell>
          <cell r="AE1462">
            <v>63.87349188999999</v>
          </cell>
          <cell r="AF1462">
            <v>66.237399999999994</v>
          </cell>
          <cell r="AG1462">
            <v>0.35064935000000003</v>
          </cell>
          <cell r="AH1462">
            <v>7</v>
          </cell>
          <cell r="AI1462">
            <v>46300</v>
          </cell>
          <cell r="AJ1462">
            <v>11.5</v>
          </cell>
        </row>
        <row r="1463">
          <cell r="A1463" t="str">
            <v>2445</v>
          </cell>
          <cell r="B1463" t="str">
            <v>244508001</v>
          </cell>
          <cell r="D1463" t="str">
            <v>2445080</v>
          </cell>
          <cell r="E1463" t="str">
            <v>2430</v>
          </cell>
          <cell r="F1463" t="str">
            <v>24</v>
          </cell>
          <cell r="G1463">
            <v>524.52810735000003</v>
          </cell>
          <cell r="H1463">
            <v>536.46403792000001</v>
          </cell>
          <cell r="I1463">
            <v>530.24108190000004</v>
          </cell>
          <cell r="J1463">
            <v>39.90384615</v>
          </cell>
          <cell r="K1463">
            <v>21.180766890000001</v>
          </cell>
          <cell r="L1463">
            <v>9.2764089700000003</v>
          </cell>
          <cell r="M1463">
            <v>8.74033674</v>
          </cell>
          <cell r="N1463">
            <v>16.957629059999999</v>
          </cell>
          <cell r="O1463">
            <v>50.307000000000002</v>
          </cell>
          <cell r="P1463">
            <v>9.8389490300000002</v>
          </cell>
          <cell r="Q1463">
            <v>48.9</v>
          </cell>
          <cell r="R1463">
            <v>34.03003519</v>
          </cell>
          <cell r="S1463">
            <v>16.5</v>
          </cell>
          <cell r="T1463">
            <v>9.8389490300000002</v>
          </cell>
          <cell r="U1463">
            <v>9.4334839200000005</v>
          </cell>
          <cell r="V1463">
            <v>9.4334839200000005</v>
          </cell>
          <cell r="W1463">
            <v>53.3</v>
          </cell>
          <cell r="X1463">
            <v>64.2</v>
          </cell>
          <cell r="Y1463">
            <v>34.1</v>
          </cell>
          <cell r="Z1463">
            <v>38.700000000000003</v>
          </cell>
          <cell r="AA1463">
            <v>23.2</v>
          </cell>
          <cell r="AB1463">
            <v>9.0103028100000007</v>
          </cell>
          <cell r="AC1463">
            <v>0.77479412999999997</v>
          </cell>
          <cell r="AD1463">
            <v>269.31</v>
          </cell>
          <cell r="AE1463">
            <v>63.87349188999999</v>
          </cell>
          <cell r="AF1463">
            <v>66.237399999999994</v>
          </cell>
          <cell r="AG1463">
            <v>0.28277855047827088</v>
          </cell>
          <cell r="AH1463">
            <v>7</v>
          </cell>
          <cell r="AI1463">
            <v>46300</v>
          </cell>
          <cell r="AJ1463">
            <v>11.5</v>
          </cell>
        </row>
        <row r="1464">
          <cell r="A1464" t="str">
            <v>2445</v>
          </cell>
          <cell r="B1464" t="str">
            <v>244508501</v>
          </cell>
          <cell r="D1464" t="str">
            <v>2445085</v>
          </cell>
          <cell r="E1464" t="str">
            <v>2430</v>
          </cell>
          <cell r="F1464" t="str">
            <v>24</v>
          </cell>
          <cell r="G1464">
            <v>524.52810735000003</v>
          </cell>
          <cell r="H1464">
            <v>536.46403792000001</v>
          </cell>
          <cell r="I1464">
            <v>530.24108190000004</v>
          </cell>
          <cell r="J1464">
            <v>39.90384615</v>
          </cell>
          <cell r="K1464">
            <v>21.180766890000001</v>
          </cell>
          <cell r="L1464">
            <v>9.0206315999999998</v>
          </cell>
          <cell r="M1464">
            <v>9.4054958899999992</v>
          </cell>
          <cell r="N1464">
            <v>16.957629059999999</v>
          </cell>
          <cell r="O1464">
            <v>50.307000000000002</v>
          </cell>
          <cell r="P1464">
            <v>9.5326412400000002</v>
          </cell>
          <cell r="Q1464">
            <v>48.9</v>
          </cell>
          <cell r="R1464">
            <v>34.03003519</v>
          </cell>
          <cell r="S1464">
            <v>16.5</v>
          </cell>
          <cell r="T1464">
            <v>9.5326412400000002</v>
          </cell>
          <cell r="U1464">
            <v>9.1318381399999993</v>
          </cell>
          <cell r="V1464">
            <v>9.0536865599999992</v>
          </cell>
          <cell r="W1464">
            <v>53.3</v>
          </cell>
          <cell r="X1464">
            <v>64.2</v>
          </cell>
          <cell r="Y1464">
            <v>34.1</v>
          </cell>
          <cell r="Z1464">
            <v>38.700000000000003</v>
          </cell>
          <cell r="AA1464">
            <v>23.2</v>
          </cell>
          <cell r="AB1464">
            <v>9.0760086599999994</v>
          </cell>
          <cell r="AC1464">
            <v>0.24575046</v>
          </cell>
          <cell r="AD1464">
            <v>269.31</v>
          </cell>
          <cell r="AE1464">
            <v>63.87349188999999</v>
          </cell>
          <cell r="AF1464">
            <v>66.237399999999994</v>
          </cell>
          <cell r="AG1464">
            <v>0.28993749688663384</v>
          </cell>
          <cell r="AH1464">
            <v>7</v>
          </cell>
          <cell r="AI1464">
            <v>46300</v>
          </cell>
          <cell r="AJ1464">
            <v>11.5</v>
          </cell>
        </row>
        <row r="1465">
          <cell r="A1465" t="str">
            <v>2445</v>
          </cell>
          <cell r="B1465" t="str">
            <v>244509301</v>
          </cell>
          <cell r="D1465" t="str">
            <v>2445093</v>
          </cell>
          <cell r="E1465" t="str">
            <v>2430</v>
          </cell>
          <cell r="F1465" t="str">
            <v>24</v>
          </cell>
          <cell r="G1465">
            <v>524.52810735000003</v>
          </cell>
          <cell r="H1465">
            <v>536.46403792000001</v>
          </cell>
          <cell r="I1465">
            <v>530.24108190000004</v>
          </cell>
          <cell r="J1465">
            <v>39.90384615</v>
          </cell>
          <cell r="K1465">
            <v>21.180766890000001</v>
          </cell>
          <cell r="L1465">
            <v>8.5635040900000003</v>
          </cell>
          <cell r="M1465">
            <v>9.9179327199999996</v>
          </cell>
          <cell r="N1465">
            <v>16.957629059999999</v>
          </cell>
          <cell r="O1465">
            <v>50.307000000000002</v>
          </cell>
          <cell r="P1465">
            <v>9.7116609700000005</v>
          </cell>
          <cell r="Q1465">
            <v>48.9</v>
          </cell>
          <cell r="R1465">
            <v>34.03003519</v>
          </cell>
          <cell r="S1465">
            <v>16.5</v>
          </cell>
          <cell r="T1465">
            <v>9.6752686400000005</v>
          </cell>
          <cell r="U1465">
            <v>8.7980016899999995</v>
          </cell>
          <cell r="V1465">
            <v>8.2776661600000008</v>
          </cell>
          <cell r="W1465">
            <v>53.3</v>
          </cell>
          <cell r="X1465">
            <v>64.2</v>
          </cell>
          <cell r="Y1465">
            <v>34.1</v>
          </cell>
          <cell r="Z1465">
            <v>38.700000000000003</v>
          </cell>
          <cell r="AA1465">
            <v>23.2</v>
          </cell>
          <cell r="AB1465">
            <v>9.0525162899999998</v>
          </cell>
          <cell r="AC1465">
            <v>0.72333115000000003</v>
          </cell>
          <cell r="AD1465">
            <v>269.31</v>
          </cell>
          <cell r="AE1465">
            <v>63.87349188999999</v>
          </cell>
          <cell r="AF1465">
            <v>66.241400929999998</v>
          </cell>
          <cell r="AG1465">
            <v>0</v>
          </cell>
          <cell r="AH1465">
            <v>7</v>
          </cell>
          <cell r="AI1465">
            <v>46300</v>
          </cell>
          <cell r="AJ1465">
            <v>11.5</v>
          </cell>
        </row>
        <row r="1466">
          <cell r="A1466" t="str">
            <v>2445</v>
          </cell>
          <cell r="B1466" t="str">
            <v>244509501</v>
          </cell>
          <cell r="D1466" t="str">
            <v>2445095</v>
          </cell>
          <cell r="E1466" t="str">
            <v>2430</v>
          </cell>
          <cell r="F1466" t="str">
            <v>24</v>
          </cell>
          <cell r="G1466">
            <v>524.52810735000003</v>
          </cell>
          <cell r="H1466">
            <v>536.46403792000001</v>
          </cell>
          <cell r="I1466">
            <v>530.24108190000004</v>
          </cell>
          <cell r="J1466">
            <v>39.90384615</v>
          </cell>
          <cell r="K1466">
            <v>21.180766890000001</v>
          </cell>
          <cell r="L1466">
            <v>9.3596220700000003</v>
          </cell>
          <cell r="M1466">
            <v>9.0212358600000009</v>
          </cell>
          <cell r="N1466">
            <v>16.957629059999999</v>
          </cell>
          <cell r="O1466">
            <v>50.307000000000002</v>
          </cell>
          <cell r="P1466">
            <v>9.7787743099999993</v>
          </cell>
          <cell r="Q1466">
            <v>48.9</v>
          </cell>
          <cell r="R1466">
            <v>34.03003519</v>
          </cell>
          <cell r="S1466">
            <v>16.5</v>
          </cell>
          <cell r="T1466">
            <v>9.7864479899999992</v>
          </cell>
          <cell r="U1466">
            <v>8.8128434299999991</v>
          </cell>
          <cell r="V1466">
            <v>8.4359831399999994</v>
          </cell>
          <cell r="W1466">
            <v>53.3</v>
          </cell>
          <cell r="X1466">
            <v>64.2</v>
          </cell>
          <cell r="Y1466">
            <v>34.1</v>
          </cell>
          <cell r="Z1466">
            <v>38.700000000000003</v>
          </cell>
          <cell r="AA1466">
            <v>23.2</v>
          </cell>
          <cell r="AB1466">
            <v>9.1662839900000002</v>
          </cell>
          <cell r="AC1466">
            <v>3.176996E-2</v>
          </cell>
          <cell r="AD1466">
            <v>269.31</v>
          </cell>
          <cell r="AE1466">
            <v>63.87349188999999</v>
          </cell>
          <cell r="AF1466">
            <v>66.237399999999994</v>
          </cell>
          <cell r="AG1466">
            <v>0.33680014875929098</v>
          </cell>
          <cell r="AH1466">
            <v>7</v>
          </cell>
          <cell r="AI1466">
            <v>46300</v>
          </cell>
          <cell r="AJ1466">
            <v>11.5</v>
          </cell>
        </row>
        <row r="1467">
          <cell r="A1467" t="str">
            <v>2445</v>
          </cell>
          <cell r="B1467" t="str">
            <v>244510001</v>
          </cell>
          <cell r="D1467" t="str">
            <v>2445100</v>
          </cell>
          <cell r="E1467" t="str">
            <v>2430</v>
          </cell>
          <cell r="F1467" t="str">
            <v>24</v>
          </cell>
          <cell r="G1467">
            <v>524.52810735000003</v>
          </cell>
          <cell r="H1467">
            <v>536.46403792000001</v>
          </cell>
          <cell r="I1467">
            <v>530.24108190000004</v>
          </cell>
          <cell r="J1467">
            <v>39.90384615</v>
          </cell>
          <cell r="K1467">
            <v>21.180766890000001</v>
          </cell>
          <cell r="L1467">
            <v>9.2053278299999999</v>
          </cell>
          <cell r="M1467">
            <v>9.5824555</v>
          </cell>
          <cell r="N1467">
            <v>16.957629059999999</v>
          </cell>
          <cell r="O1467">
            <v>50.307000000000002</v>
          </cell>
          <cell r="P1467">
            <v>9.91115806</v>
          </cell>
          <cell r="Q1467">
            <v>48.9</v>
          </cell>
          <cell r="R1467">
            <v>34.03003519</v>
          </cell>
          <cell r="S1467">
            <v>16.5</v>
          </cell>
          <cell r="T1467">
            <v>9.5980487599999993</v>
          </cell>
          <cell r="U1467">
            <v>8.9757566299999993</v>
          </cell>
          <cell r="V1467">
            <v>8.8586529699999996</v>
          </cell>
          <cell r="W1467">
            <v>53.3</v>
          </cell>
          <cell r="X1467">
            <v>64.2</v>
          </cell>
          <cell r="Y1467">
            <v>34.1</v>
          </cell>
          <cell r="Z1467">
            <v>38.700000000000003</v>
          </cell>
          <cell r="AA1467">
            <v>23.2</v>
          </cell>
          <cell r="AB1467">
            <v>8.7094650799999993</v>
          </cell>
          <cell r="AC1467">
            <v>4.5713799999999999E-2</v>
          </cell>
          <cell r="AD1467">
            <v>269.31</v>
          </cell>
          <cell r="AE1467">
            <v>63.87349188999999</v>
          </cell>
          <cell r="AF1467">
            <v>66.237399999999994</v>
          </cell>
          <cell r="AG1467">
            <v>0.25567139335979921</v>
          </cell>
          <cell r="AH1467">
            <v>7</v>
          </cell>
          <cell r="AI1467">
            <v>46300</v>
          </cell>
          <cell r="AJ1467">
            <v>11.5</v>
          </cell>
        </row>
        <row r="1468">
          <cell r="A1468" t="str">
            <v>2445</v>
          </cell>
          <cell r="B1468" t="str">
            <v>244510501</v>
          </cell>
          <cell r="D1468" t="str">
            <v>2445105</v>
          </cell>
          <cell r="E1468" t="str">
            <v>2430</v>
          </cell>
          <cell r="F1468" t="str">
            <v>24</v>
          </cell>
          <cell r="G1468">
            <v>524.52810735000003</v>
          </cell>
          <cell r="H1468">
            <v>536.46403792000001</v>
          </cell>
          <cell r="I1468">
            <v>530.24108190000004</v>
          </cell>
          <cell r="J1468">
            <v>39.90384615</v>
          </cell>
          <cell r="K1468">
            <v>21.180766890000001</v>
          </cell>
          <cell r="L1468">
            <v>9.0661235199999997</v>
          </cell>
          <cell r="M1468">
            <v>9.8618318800000004</v>
          </cell>
          <cell r="N1468">
            <v>16.957629059999999</v>
          </cell>
          <cell r="O1468">
            <v>50.307000000000002</v>
          </cell>
          <cell r="P1468">
            <v>9.9214748099999994</v>
          </cell>
          <cell r="Q1468">
            <v>48.9</v>
          </cell>
          <cell r="R1468">
            <v>34.03003519</v>
          </cell>
          <cell r="S1468">
            <v>16.5</v>
          </cell>
          <cell r="T1468">
            <v>9.3609132299999995</v>
          </cell>
          <cell r="U1468">
            <v>9.3396127100000008</v>
          </cell>
          <cell r="V1468">
            <v>9.0638105800000002</v>
          </cell>
          <cell r="W1468">
            <v>53.3</v>
          </cell>
          <cell r="X1468">
            <v>64.2</v>
          </cell>
          <cell r="Y1468">
            <v>34.1</v>
          </cell>
          <cell r="Z1468">
            <v>38.700000000000003</v>
          </cell>
          <cell r="AA1468">
            <v>23.2</v>
          </cell>
          <cell r="AB1468">
            <v>8.5671255599999991</v>
          </cell>
          <cell r="AC1468">
            <v>0</v>
          </cell>
          <cell r="AD1468">
            <v>269.31</v>
          </cell>
          <cell r="AE1468">
            <v>63.87349188999999</v>
          </cell>
          <cell r="AF1468">
            <v>66.241545470000005</v>
          </cell>
          <cell r="AG1468">
            <v>0.30941405862304905</v>
          </cell>
          <cell r="AH1468">
            <v>7</v>
          </cell>
          <cell r="AI1468">
            <v>46300</v>
          </cell>
          <cell r="AJ1468">
            <v>11.5</v>
          </cell>
        </row>
        <row r="1469">
          <cell r="A1469" t="str">
            <v>2445</v>
          </cell>
          <cell r="B1469" t="str">
            <v>244511501</v>
          </cell>
          <cell r="D1469" t="str">
            <v>2445115</v>
          </cell>
          <cell r="E1469" t="str">
            <v>2430</v>
          </cell>
          <cell r="F1469" t="str">
            <v>24</v>
          </cell>
          <cell r="G1469">
            <v>524.52810735000003</v>
          </cell>
          <cell r="H1469">
            <v>536.46403792000001</v>
          </cell>
          <cell r="I1469">
            <v>530.24108190000004</v>
          </cell>
          <cell r="J1469">
            <v>39.90384615</v>
          </cell>
          <cell r="K1469">
            <v>21.180766890000001</v>
          </cell>
          <cell r="L1469">
            <v>9.0088360000000005</v>
          </cell>
          <cell r="M1469">
            <v>9.9292527600000007</v>
          </cell>
          <cell r="N1469">
            <v>16.957629059999999</v>
          </cell>
          <cell r="O1469">
            <v>50.307000000000002</v>
          </cell>
          <cell r="P1469">
            <v>9.2001890199999998</v>
          </cell>
          <cell r="Q1469">
            <v>48.9</v>
          </cell>
          <cell r="R1469">
            <v>34.03003519</v>
          </cell>
          <cell r="S1469">
            <v>16.5</v>
          </cell>
          <cell r="T1469">
            <v>9.1961400199999996</v>
          </cell>
          <cell r="U1469">
            <v>9.0737184899999992</v>
          </cell>
          <cell r="V1469">
            <v>9.0560230100000005</v>
          </cell>
          <cell r="W1469">
            <v>53.3</v>
          </cell>
          <cell r="X1469">
            <v>64.2</v>
          </cell>
          <cell r="Y1469">
            <v>34.1</v>
          </cell>
          <cell r="Z1469">
            <v>38.700000000000003</v>
          </cell>
          <cell r="AA1469">
            <v>23.2</v>
          </cell>
          <cell r="AB1469">
            <v>8.7656145500000004</v>
          </cell>
          <cell r="AC1469">
            <v>0.91431757999999996</v>
          </cell>
          <cell r="AD1469">
            <v>269.31</v>
          </cell>
          <cell r="AE1469">
            <v>63.87349188999999</v>
          </cell>
          <cell r="AF1469">
            <v>66.23912756</v>
          </cell>
          <cell r="AG1469">
            <v>0.22222222</v>
          </cell>
          <cell r="AH1469">
            <v>7</v>
          </cell>
          <cell r="AI1469">
            <v>46300</v>
          </cell>
          <cell r="AJ1469">
            <v>11.5</v>
          </cell>
        </row>
        <row r="1470">
          <cell r="A1470" t="str">
            <v>2446</v>
          </cell>
          <cell r="B1470" t="str">
            <v>244600501</v>
          </cell>
          <cell r="D1470" t="str">
            <v>2446005</v>
          </cell>
          <cell r="E1470" t="str">
            <v>2435</v>
          </cell>
          <cell r="F1470" t="str">
            <v>24</v>
          </cell>
          <cell r="G1470">
            <v>524.52810735000003</v>
          </cell>
          <cell r="H1470">
            <v>536.46403792000001</v>
          </cell>
          <cell r="I1470">
            <v>530.24108190000004</v>
          </cell>
          <cell r="J1470">
            <v>35.496688740000003</v>
          </cell>
          <cell r="K1470">
            <v>23.27552987</v>
          </cell>
          <cell r="L1470">
            <v>9.4073863200000005</v>
          </cell>
          <cell r="M1470">
            <v>10.27443023</v>
          </cell>
          <cell r="N1470">
            <v>17.94227678</v>
          </cell>
          <cell r="O1470">
            <v>50.307000000000002</v>
          </cell>
          <cell r="P1470">
            <v>10.126631100000001</v>
          </cell>
          <cell r="Q1470">
            <v>61.3</v>
          </cell>
          <cell r="R1470">
            <v>34.03003519</v>
          </cell>
          <cell r="S1470">
            <v>15.9</v>
          </cell>
          <cell r="T1470">
            <v>9.4073863200000005</v>
          </cell>
          <cell r="U1470">
            <v>9.3850496999999997</v>
          </cell>
          <cell r="V1470">
            <v>9.4073863200000005</v>
          </cell>
          <cell r="W1470">
            <v>51</v>
          </cell>
          <cell r="X1470">
            <v>79</v>
          </cell>
          <cell r="Y1470">
            <v>37.299999999999997</v>
          </cell>
          <cell r="Z1470">
            <v>35.5</v>
          </cell>
          <cell r="AA1470">
            <v>26.5</v>
          </cell>
          <cell r="AB1470">
            <v>9.2591305399999992</v>
          </cell>
          <cell r="AC1470">
            <v>0</v>
          </cell>
          <cell r="AD1470">
            <v>271.99</v>
          </cell>
          <cell r="AE1470">
            <v>62.70542816999999</v>
          </cell>
          <cell r="AF1470">
            <v>66.237399999999994</v>
          </cell>
          <cell r="AG1470">
            <v>0.33067712817183181</v>
          </cell>
          <cell r="AH1470">
            <v>6.3</v>
          </cell>
          <cell r="AI1470">
            <v>55260</v>
          </cell>
          <cell r="AJ1470">
            <v>11.5</v>
          </cell>
        </row>
        <row r="1471">
          <cell r="A1471" t="str">
            <v>2446</v>
          </cell>
          <cell r="B1471" t="str">
            <v>244601001</v>
          </cell>
          <cell r="D1471" t="str">
            <v>2446010</v>
          </cell>
          <cell r="E1471" t="str">
            <v>2435</v>
          </cell>
          <cell r="F1471" t="str">
            <v>24</v>
          </cell>
          <cell r="G1471">
            <v>524.52810735000003</v>
          </cell>
          <cell r="H1471">
            <v>536.46403792000001</v>
          </cell>
          <cell r="I1471">
            <v>530.24108190000004</v>
          </cell>
          <cell r="J1471">
            <v>35.496688740000003</v>
          </cell>
          <cell r="K1471">
            <v>23.27552987</v>
          </cell>
          <cell r="L1471">
            <v>8.9010941199999998</v>
          </cell>
          <cell r="M1471">
            <v>10.6561293</v>
          </cell>
          <cell r="N1471">
            <v>17.94227678</v>
          </cell>
          <cell r="O1471">
            <v>50.307000000000002</v>
          </cell>
          <cell r="P1471">
            <v>10.61922758</v>
          </cell>
          <cell r="Q1471">
            <v>61.3</v>
          </cell>
          <cell r="R1471">
            <v>34.03003519</v>
          </cell>
          <cell r="S1471">
            <v>15.9</v>
          </cell>
          <cell r="T1471">
            <v>9.6435503400000009</v>
          </cell>
          <cell r="U1471">
            <v>9.0585868200000004</v>
          </cell>
          <cell r="V1471">
            <v>9.4182484500000001</v>
          </cell>
          <cell r="W1471">
            <v>51</v>
          </cell>
          <cell r="X1471">
            <v>79</v>
          </cell>
          <cell r="Y1471">
            <v>37.299999999999997</v>
          </cell>
          <cell r="Z1471">
            <v>35.5</v>
          </cell>
          <cell r="AA1471">
            <v>26.5</v>
          </cell>
          <cell r="AB1471">
            <v>9.3782248799999994</v>
          </cell>
          <cell r="AC1471">
            <v>0</v>
          </cell>
          <cell r="AD1471">
            <v>271.99</v>
          </cell>
          <cell r="AE1471">
            <v>62.70542816999999</v>
          </cell>
          <cell r="AF1471">
            <v>66.237399999999994</v>
          </cell>
          <cell r="AG1471">
            <v>0.29135884445741123</v>
          </cell>
          <cell r="AH1471">
            <v>6.3</v>
          </cell>
          <cell r="AI1471">
            <v>55260</v>
          </cell>
          <cell r="AJ1471">
            <v>11.5</v>
          </cell>
        </row>
        <row r="1472">
          <cell r="A1472" t="str">
            <v>2446</v>
          </cell>
          <cell r="B1472" t="str">
            <v>244601701</v>
          </cell>
          <cell r="D1472" t="str">
            <v>2446017</v>
          </cell>
          <cell r="E1472" t="str">
            <v>2435</v>
          </cell>
          <cell r="F1472" t="str">
            <v>24</v>
          </cell>
          <cell r="G1472">
            <v>524.52810735000003</v>
          </cell>
          <cell r="H1472">
            <v>536.46403792000001</v>
          </cell>
          <cell r="I1472">
            <v>530.24108190000004</v>
          </cell>
          <cell r="J1472">
            <v>35.496688740000003</v>
          </cell>
          <cell r="K1472">
            <v>23.27552987</v>
          </cell>
          <cell r="L1472">
            <v>8.7500494199999999</v>
          </cell>
          <cell r="M1472">
            <v>10.70692309</v>
          </cell>
          <cell r="N1472">
            <v>17.94227678</v>
          </cell>
          <cell r="O1472">
            <v>50.307000000000002</v>
          </cell>
          <cell r="P1472">
            <v>10.712861</v>
          </cell>
          <cell r="Q1472">
            <v>61.3</v>
          </cell>
          <cell r="R1472">
            <v>34.03003519</v>
          </cell>
          <cell r="S1472">
            <v>15.9</v>
          </cell>
          <cell r="T1472">
            <v>9.3879843399999992</v>
          </cell>
          <cell r="U1472">
            <v>9.1370167099999993</v>
          </cell>
          <cell r="V1472">
            <v>8.6637148400000008</v>
          </cell>
          <cell r="W1472">
            <v>51</v>
          </cell>
          <cell r="X1472">
            <v>79</v>
          </cell>
          <cell r="Y1472">
            <v>37.299999999999997</v>
          </cell>
          <cell r="Z1472">
            <v>35.5</v>
          </cell>
          <cell r="AA1472">
            <v>26.5</v>
          </cell>
          <cell r="AB1472">
            <v>8.7220913000000007</v>
          </cell>
          <cell r="AC1472">
            <v>1.0518090000000001E-2</v>
          </cell>
          <cell r="AD1472">
            <v>271.99</v>
          </cell>
          <cell r="AE1472">
            <v>62.70542816999999</v>
          </cell>
          <cell r="AF1472">
            <v>66.237399999999994</v>
          </cell>
          <cell r="AG1472">
            <v>0.27622982496019083</v>
          </cell>
          <cell r="AH1472">
            <v>6.3</v>
          </cell>
          <cell r="AI1472">
            <v>55260</v>
          </cell>
          <cell r="AJ1472">
            <v>11.5</v>
          </cell>
        </row>
        <row r="1473">
          <cell r="A1473" t="str">
            <v>2446</v>
          </cell>
          <cell r="B1473" t="str">
            <v>244601702</v>
          </cell>
          <cell r="D1473" t="str">
            <v>2446017</v>
          </cell>
          <cell r="E1473" t="str">
            <v>2435</v>
          </cell>
          <cell r="F1473" t="str">
            <v>24</v>
          </cell>
          <cell r="G1473">
            <v>524.52810735000003</v>
          </cell>
          <cell r="H1473">
            <v>536.46403792000001</v>
          </cell>
          <cell r="I1473">
            <v>530.24108190000004</v>
          </cell>
          <cell r="J1473">
            <v>35.496688740000003</v>
          </cell>
          <cell r="K1473">
            <v>23.27552987</v>
          </cell>
          <cell r="L1473">
            <v>8.6716295399999996</v>
          </cell>
          <cell r="M1473">
            <v>10.81977828</v>
          </cell>
          <cell r="N1473">
            <v>17.94227678</v>
          </cell>
          <cell r="O1473">
            <v>50.307000000000002</v>
          </cell>
          <cell r="P1473">
            <v>10.81977828</v>
          </cell>
          <cell r="Q1473">
            <v>61.3</v>
          </cell>
          <cell r="R1473">
            <v>34.03003519</v>
          </cell>
          <cell r="S1473">
            <v>15.9</v>
          </cell>
          <cell r="T1473">
            <v>9.4334839200000005</v>
          </cell>
          <cell r="U1473">
            <v>8.8302505700000005</v>
          </cell>
          <cell r="V1473">
            <v>7.2276624999999992</v>
          </cell>
          <cell r="W1473">
            <v>51</v>
          </cell>
          <cell r="X1473">
            <v>79</v>
          </cell>
          <cell r="Y1473">
            <v>37.299999999999997</v>
          </cell>
          <cell r="Z1473">
            <v>35.5</v>
          </cell>
          <cell r="AA1473">
            <v>26.5</v>
          </cell>
          <cell r="AB1473">
            <v>8.74033674</v>
          </cell>
          <cell r="AC1473">
            <v>0</v>
          </cell>
          <cell r="AD1473">
            <v>271.99</v>
          </cell>
          <cell r="AE1473">
            <v>62.70542816999999</v>
          </cell>
          <cell r="AF1473">
            <v>66.237399999999994</v>
          </cell>
          <cell r="AG1473">
            <v>0.30767921970077294</v>
          </cell>
          <cell r="AH1473">
            <v>6.3</v>
          </cell>
          <cell r="AI1473">
            <v>55260</v>
          </cell>
          <cell r="AJ1473">
            <v>11.5</v>
          </cell>
        </row>
        <row r="1474">
          <cell r="A1474" t="str">
            <v>2446</v>
          </cell>
          <cell r="B1474" t="str">
            <v>244602501</v>
          </cell>
          <cell r="D1474" t="str">
            <v>2446025</v>
          </cell>
          <cell r="E1474" t="str">
            <v>2435</v>
          </cell>
          <cell r="F1474" t="str">
            <v>24</v>
          </cell>
          <cell r="G1474">
            <v>524.52810735000003</v>
          </cell>
          <cell r="H1474">
            <v>536.46403792000001</v>
          </cell>
          <cell r="I1474">
            <v>530.24108190000004</v>
          </cell>
          <cell r="J1474">
            <v>35.496688740000003</v>
          </cell>
          <cell r="K1474">
            <v>23.27552987</v>
          </cell>
          <cell r="L1474">
            <v>8.4650574400000007</v>
          </cell>
          <cell r="M1474">
            <v>10.07166793</v>
          </cell>
          <cell r="N1474">
            <v>17.94227678</v>
          </cell>
          <cell r="O1474">
            <v>50.307000000000002</v>
          </cell>
          <cell r="P1474">
            <v>10.07166793</v>
          </cell>
          <cell r="Q1474">
            <v>61.3</v>
          </cell>
          <cell r="R1474">
            <v>34.03003519</v>
          </cell>
          <cell r="S1474">
            <v>15.9</v>
          </cell>
          <cell r="T1474">
            <v>9.1949221199999993</v>
          </cell>
          <cell r="U1474">
            <v>8.3975083500000007</v>
          </cell>
          <cell r="V1474">
            <v>8.0330095000000004</v>
          </cell>
          <cell r="W1474">
            <v>51</v>
          </cell>
          <cell r="X1474">
            <v>79</v>
          </cell>
          <cell r="Y1474">
            <v>37.299999999999997</v>
          </cell>
          <cell r="Z1474">
            <v>35.5</v>
          </cell>
          <cell r="AA1474">
            <v>26.5</v>
          </cell>
          <cell r="AB1474">
            <v>8.3581974599999995</v>
          </cell>
          <cell r="AC1474">
            <v>0.72929056999999997</v>
          </cell>
          <cell r="AD1474">
            <v>271.99</v>
          </cell>
          <cell r="AE1474">
            <v>62.70542816999999</v>
          </cell>
          <cell r="AF1474">
            <v>66.237399999999994</v>
          </cell>
          <cell r="AG1474">
            <v>0.27823344024030294</v>
          </cell>
          <cell r="AH1474">
            <v>6.3</v>
          </cell>
          <cell r="AI1474">
            <v>55260</v>
          </cell>
          <cell r="AJ1474">
            <v>11.5</v>
          </cell>
        </row>
        <row r="1475">
          <cell r="A1475" t="str">
            <v>2446</v>
          </cell>
          <cell r="B1475" t="str">
            <v>244603001</v>
          </cell>
          <cell r="D1475" t="str">
            <v>2446030</v>
          </cell>
          <cell r="E1475" t="str">
            <v>2435</v>
          </cell>
          <cell r="F1475" t="str">
            <v>24</v>
          </cell>
          <cell r="G1475">
            <v>524.52810735000003</v>
          </cell>
          <cell r="H1475">
            <v>536.46403792000001</v>
          </cell>
          <cell r="I1475">
            <v>530.24108190000004</v>
          </cell>
          <cell r="J1475">
            <v>35.496688740000003</v>
          </cell>
          <cell r="K1475">
            <v>23.27552987</v>
          </cell>
          <cell r="L1475">
            <v>7.9714309999999999</v>
          </cell>
          <cell r="M1475">
            <v>10.029767720000001</v>
          </cell>
          <cell r="N1475">
            <v>17.94227678</v>
          </cell>
          <cell r="O1475">
            <v>50.307000000000002</v>
          </cell>
          <cell r="P1475">
            <v>10.03258413</v>
          </cell>
          <cell r="Q1475">
            <v>61.3</v>
          </cell>
          <cell r="R1475">
            <v>34.03003519</v>
          </cell>
          <cell r="S1475">
            <v>15.9</v>
          </cell>
          <cell r="T1475">
            <v>8.9008216000000004</v>
          </cell>
          <cell r="U1475">
            <v>8.1122279600000002</v>
          </cell>
          <cell r="V1475">
            <v>7.9448467100000002</v>
          </cell>
          <cell r="W1475">
            <v>51</v>
          </cell>
          <cell r="X1475">
            <v>79</v>
          </cell>
          <cell r="Y1475">
            <v>37.299999999999997</v>
          </cell>
          <cell r="Z1475">
            <v>35.5</v>
          </cell>
          <cell r="AA1475">
            <v>26.5</v>
          </cell>
          <cell r="AB1475">
            <v>8.0646364800000008</v>
          </cell>
          <cell r="AC1475">
            <v>0.52201511</v>
          </cell>
          <cell r="AD1475">
            <v>271.99</v>
          </cell>
          <cell r="AE1475">
            <v>62.70542816999999</v>
          </cell>
          <cell r="AF1475">
            <v>66.237399999999994</v>
          </cell>
          <cell r="AG1475">
            <v>0.29267789631924268</v>
          </cell>
          <cell r="AH1475">
            <v>6.3</v>
          </cell>
          <cell r="AI1475">
            <v>55260</v>
          </cell>
          <cell r="AJ1475">
            <v>11.5</v>
          </cell>
        </row>
        <row r="1476">
          <cell r="A1476" t="str">
            <v>2446</v>
          </cell>
          <cell r="B1476" t="str">
            <v>244603501</v>
          </cell>
          <cell r="D1476" t="str">
            <v>2446035</v>
          </cell>
          <cell r="E1476" t="str">
            <v>2435</v>
          </cell>
          <cell r="F1476" t="str">
            <v>24</v>
          </cell>
          <cell r="G1476">
            <v>524.52810735000003</v>
          </cell>
          <cell r="H1476">
            <v>536.46403792000001</v>
          </cell>
          <cell r="I1476">
            <v>530.24108190000004</v>
          </cell>
          <cell r="J1476">
            <v>35.496688740000003</v>
          </cell>
          <cell r="K1476">
            <v>23.27552987</v>
          </cell>
          <cell r="L1476">
            <v>7.17011954</v>
          </cell>
          <cell r="M1476">
            <v>9.8389490300000002</v>
          </cell>
          <cell r="N1476">
            <v>17.94227678</v>
          </cell>
          <cell r="O1476">
            <v>50.307000000000002</v>
          </cell>
          <cell r="P1476">
            <v>9.8447985599999992</v>
          </cell>
          <cell r="Q1476">
            <v>61.3</v>
          </cell>
          <cell r="R1476">
            <v>34.03003519</v>
          </cell>
          <cell r="S1476">
            <v>15.9</v>
          </cell>
          <cell r="T1476">
            <v>7.17011954</v>
          </cell>
          <cell r="U1476">
            <v>8.74033674</v>
          </cell>
          <cell r="V1476">
            <v>7.1569563599999997</v>
          </cell>
          <cell r="W1476">
            <v>51</v>
          </cell>
          <cell r="X1476">
            <v>79</v>
          </cell>
          <cell r="Y1476">
            <v>37.299999999999997</v>
          </cell>
          <cell r="Z1476">
            <v>35.5</v>
          </cell>
          <cell r="AA1476">
            <v>26.5</v>
          </cell>
          <cell r="AB1476">
            <v>7.17011954</v>
          </cell>
          <cell r="AC1476">
            <v>1</v>
          </cell>
          <cell r="AD1476">
            <v>271.99</v>
          </cell>
          <cell r="AE1476">
            <v>62.70542816999999</v>
          </cell>
          <cell r="AF1476">
            <v>66.237399999999994</v>
          </cell>
          <cell r="AG1476">
            <v>0.28193031888839615</v>
          </cell>
          <cell r="AH1476">
            <v>6.3</v>
          </cell>
          <cell r="AI1476">
            <v>55260</v>
          </cell>
          <cell r="AJ1476">
            <v>11.5</v>
          </cell>
        </row>
        <row r="1477">
          <cell r="A1477" t="str">
            <v>2446</v>
          </cell>
          <cell r="B1477" t="str">
            <v>244604001</v>
          </cell>
          <cell r="D1477" t="str">
            <v>2446040</v>
          </cell>
          <cell r="E1477" t="str">
            <v>2435</v>
          </cell>
          <cell r="F1477" t="str">
            <v>24</v>
          </cell>
          <cell r="G1477">
            <v>524.52810735000003</v>
          </cell>
          <cell r="H1477">
            <v>536.46403792000001</v>
          </cell>
          <cell r="I1477">
            <v>530.24108190000004</v>
          </cell>
          <cell r="J1477">
            <v>35.496688740000003</v>
          </cell>
          <cell r="K1477">
            <v>23.27552987</v>
          </cell>
          <cell r="L1477">
            <v>7.9865049400000006</v>
          </cell>
          <cell r="M1477">
            <v>9.9347439400000006</v>
          </cell>
          <cell r="N1477">
            <v>17.94227678</v>
          </cell>
          <cell r="O1477">
            <v>50.307000000000002</v>
          </cell>
          <cell r="P1477">
            <v>9.9408315100000006</v>
          </cell>
          <cell r="Q1477">
            <v>61.3</v>
          </cell>
          <cell r="R1477">
            <v>34.03003519</v>
          </cell>
          <cell r="S1477">
            <v>15.9</v>
          </cell>
          <cell r="T1477">
            <v>8.0310601800000008</v>
          </cell>
          <cell r="U1477">
            <v>8.7797112899999998</v>
          </cell>
          <cell r="V1477">
            <v>8.0343069400000005</v>
          </cell>
          <cell r="W1477">
            <v>51</v>
          </cell>
          <cell r="X1477">
            <v>79</v>
          </cell>
          <cell r="Y1477">
            <v>37.299999999999997</v>
          </cell>
          <cell r="Z1477">
            <v>35.5</v>
          </cell>
          <cell r="AA1477">
            <v>26.5</v>
          </cell>
          <cell r="AB1477">
            <v>7.9990072100000003</v>
          </cell>
          <cell r="AC1477">
            <v>0.97017282999999988</v>
          </cell>
          <cell r="AD1477">
            <v>271.99</v>
          </cell>
          <cell r="AE1477">
            <v>62.70542816999999</v>
          </cell>
          <cell r="AF1477">
            <v>66.237399999999994</v>
          </cell>
          <cell r="AG1477">
            <v>0.32328410214220815</v>
          </cell>
          <cell r="AH1477">
            <v>6.3</v>
          </cell>
          <cell r="AI1477">
            <v>55260</v>
          </cell>
          <cell r="AJ1477">
            <v>11.5</v>
          </cell>
        </row>
        <row r="1478">
          <cell r="A1478" t="str">
            <v>2446</v>
          </cell>
          <cell r="B1478" t="str">
            <v>244604501</v>
          </cell>
          <cell r="D1478" t="str">
            <v>2446045</v>
          </cell>
          <cell r="E1478" t="str">
            <v>2435</v>
          </cell>
          <cell r="F1478" t="str">
            <v>24</v>
          </cell>
          <cell r="G1478">
            <v>524.52810735000003</v>
          </cell>
          <cell r="H1478">
            <v>536.46403792000001</v>
          </cell>
          <cell r="I1478">
            <v>530.24108190000004</v>
          </cell>
          <cell r="J1478">
            <v>35.496688740000003</v>
          </cell>
          <cell r="K1478">
            <v>23.27552987</v>
          </cell>
          <cell r="L1478">
            <v>8.9873218099999992</v>
          </cell>
          <cell r="M1478">
            <v>9.9611902600000004</v>
          </cell>
          <cell r="N1478">
            <v>17.94227678</v>
          </cell>
          <cell r="O1478">
            <v>50.307000000000002</v>
          </cell>
          <cell r="P1478">
            <v>10.03223251</v>
          </cell>
          <cell r="Q1478">
            <v>61.3</v>
          </cell>
          <cell r="R1478">
            <v>34.03003519</v>
          </cell>
          <cell r="S1478">
            <v>15.9</v>
          </cell>
          <cell r="T1478">
            <v>9.0076120100000008</v>
          </cell>
          <cell r="U1478">
            <v>8.6030038500000003</v>
          </cell>
          <cell r="V1478">
            <v>8.9242570200000007</v>
          </cell>
          <cell r="W1478">
            <v>51</v>
          </cell>
          <cell r="X1478">
            <v>79</v>
          </cell>
          <cell r="Y1478">
            <v>37.299999999999997</v>
          </cell>
          <cell r="Z1478">
            <v>35.5</v>
          </cell>
          <cell r="AA1478">
            <v>26.5</v>
          </cell>
          <cell r="AB1478">
            <v>7.9512071600000001</v>
          </cell>
          <cell r="AC1478">
            <v>6.3926739999999996E-2</v>
          </cell>
          <cell r="AD1478">
            <v>271.99</v>
          </cell>
          <cell r="AE1478">
            <v>62.70542816999999</v>
          </cell>
          <cell r="AF1478">
            <v>66.237399999999994</v>
          </cell>
          <cell r="AG1478">
            <v>0.28616663520036884</v>
          </cell>
          <cell r="AH1478">
            <v>6.3</v>
          </cell>
          <cell r="AI1478">
            <v>55260</v>
          </cell>
          <cell r="AJ1478">
            <v>11.5</v>
          </cell>
        </row>
        <row r="1479">
          <cell r="A1479" t="str">
            <v>2446</v>
          </cell>
          <cell r="B1479" t="str">
            <v>244605001</v>
          </cell>
          <cell r="D1479" t="str">
            <v>2446050</v>
          </cell>
          <cell r="E1479" t="str">
            <v>2435</v>
          </cell>
          <cell r="F1479" t="str">
            <v>24</v>
          </cell>
          <cell r="G1479">
            <v>524.52810735000003</v>
          </cell>
          <cell r="H1479">
            <v>536.46403792000001</v>
          </cell>
          <cell r="I1479">
            <v>530.24108190000004</v>
          </cell>
          <cell r="J1479">
            <v>35.496688740000003</v>
          </cell>
          <cell r="K1479">
            <v>23.27552987</v>
          </cell>
          <cell r="L1479">
            <v>8.6789718499999999</v>
          </cell>
          <cell r="M1479">
            <v>10.17561173</v>
          </cell>
          <cell r="N1479">
            <v>17.94227678</v>
          </cell>
          <cell r="O1479">
            <v>50.307000000000002</v>
          </cell>
          <cell r="P1479">
            <v>9.9566965100000004</v>
          </cell>
          <cell r="Q1479">
            <v>61.3</v>
          </cell>
          <cell r="R1479">
            <v>34.03003519</v>
          </cell>
          <cell r="S1479">
            <v>15.9</v>
          </cell>
          <cell r="T1479">
            <v>9.3588465799999998</v>
          </cell>
          <cell r="U1479">
            <v>9.1054241999999999</v>
          </cell>
          <cell r="V1479">
            <v>8.6676800200000006</v>
          </cell>
          <cell r="W1479">
            <v>51</v>
          </cell>
          <cell r="X1479">
            <v>79</v>
          </cell>
          <cell r="Y1479">
            <v>37.299999999999997</v>
          </cell>
          <cell r="Z1479">
            <v>35.5</v>
          </cell>
          <cell r="AA1479">
            <v>26.5</v>
          </cell>
          <cell r="AB1479">
            <v>9.1379847099999996</v>
          </cell>
          <cell r="AC1479">
            <v>0.49070755999999999</v>
          </cell>
          <cell r="AD1479">
            <v>271.99</v>
          </cell>
          <cell r="AE1479">
            <v>62.70542816999999</v>
          </cell>
          <cell r="AF1479">
            <v>66.237399999999994</v>
          </cell>
          <cell r="AG1479">
            <v>0.2529258177259367</v>
          </cell>
          <cell r="AH1479">
            <v>6.3</v>
          </cell>
          <cell r="AI1479">
            <v>55260</v>
          </cell>
          <cell r="AJ1479">
            <v>11.5</v>
          </cell>
        </row>
        <row r="1480">
          <cell r="A1480" t="str">
            <v>2446</v>
          </cell>
          <cell r="B1480" t="str">
            <v>244605801</v>
          </cell>
          <cell r="D1480" t="str">
            <v>2446058</v>
          </cell>
          <cell r="E1480" t="str">
            <v>2435</v>
          </cell>
          <cell r="F1480" t="str">
            <v>24</v>
          </cell>
          <cell r="G1480">
            <v>524.52810735000003</v>
          </cell>
          <cell r="H1480">
            <v>536.46403792000001</v>
          </cell>
          <cell r="I1480">
            <v>530.24108190000004</v>
          </cell>
          <cell r="J1480">
            <v>35.496688740000003</v>
          </cell>
          <cell r="K1480">
            <v>23.27552987</v>
          </cell>
          <cell r="L1480">
            <v>8.8378263599999993</v>
          </cell>
          <cell r="M1480">
            <v>9.8385222700000003</v>
          </cell>
          <cell r="N1480">
            <v>17.94227678</v>
          </cell>
          <cell r="O1480">
            <v>50.307000000000002</v>
          </cell>
          <cell r="P1480">
            <v>9.8912125199999998</v>
          </cell>
          <cell r="Q1480">
            <v>61.3</v>
          </cell>
          <cell r="R1480">
            <v>34.03003519</v>
          </cell>
          <cell r="S1480">
            <v>15.9</v>
          </cell>
          <cell r="T1480">
            <v>8.8378263599999993</v>
          </cell>
          <cell r="U1480">
            <v>8.7068213199999995</v>
          </cell>
          <cell r="V1480">
            <v>8.7112786199999999</v>
          </cell>
          <cell r="W1480">
            <v>51</v>
          </cell>
          <cell r="X1480">
            <v>79</v>
          </cell>
          <cell r="Y1480">
            <v>37.299999999999997</v>
          </cell>
          <cell r="Z1480">
            <v>35.5</v>
          </cell>
          <cell r="AA1480">
            <v>26.5</v>
          </cell>
          <cell r="AB1480">
            <v>8.6417090699999992</v>
          </cell>
          <cell r="AC1480">
            <v>0.41934354999999995</v>
          </cell>
          <cell r="AD1480">
            <v>271.99</v>
          </cell>
          <cell r="AE1480">
            <v>62.70542816999999</v>
          </cell>
          <cell r="AF1480">
            <v>66.237399999999994</v>
          </cell>
          <cell r="AG1480">
            <v>0.29072229244083336</v>
          </cell>
          <cell r="AH1480">
            <v>6.3</v>
          </cell>
          <cell r="AI1480">
            <v>55260</v>
          </cell>
          <cell r="AJ1480">
            <v>11.5</v>
          </cell>
        </row>
        <row r="1481">
          <cell r="A1481" t="str">
            <v>2446</v>
          </cell>
          <cell r="B1481" t="str">
            <v>244605802</v>
          </cell>
          <cell r="D1481" t="str">
            <v>2446058</v>
          </cell>
          <cell r="E1481" t="str">
            <v>2435</v>
          </cell>
          <cell r="F1481" t="str">
            <v>24</v>
          </cell>
          <cell r="G1481">
            <v>524.52810735000003</v>
          </cell>
          <cell r="H1481">
            <v>536.46403792000001</v>
          </cell>
          <cell r="I1481">
            <v>530.24108190000004</v>
          </cell>
          <cell r="J1481">
            <v>35.496688740000003</v>
          </cell>
          <cell r="K1481">
            <v>23.27552987</v>
          </cell>
          <cell r="L1481">
            <v>7.62413059</v>
          </cell>
          <cell r="M1481">
            <v>9.8389490300000002</v>
          </cell>
          <cell r="N1481">
            <v>17.94227678</v>
          </cell>
          <cell r="O1481">
            <v>50.307000000000002</v>
          </cell>
          <cell r="P1481">
            <v>9.9858966900000006</v>
          </cell>
          <cell r="Q1481">
            <v>61.3</v>
          </cell>
          <cell r="R1481">
            <v>34.03003519</v>
          </cell>
          <cell r="S1481">
            <v>15.9</v>
          </cell>
          <cell r="T1481">
            <v>7.62413059</v>
          </cell>
          <cell r="U1481">
            <v>7.4736371100000003</v>
          </cell>
          <cell r="V1481">
            <v>7.5657932799999994</v>
          </cell>
          <cell r="W1481">
            <v>51</v>
          </cell>
          <cell r="X1481">
            <v>79</v>
          </cell>
          <cell r="Y1481">
            <v>37.299999999999997</v>
          </cell>
          <cell r="Z1481">
            <v>35.5</v>
          </cell>
          <cell r="AA1481">
            <v>26.5</v>
          </cell>
          <cell r="AB1481">
            <v>7.4736371100000003</v>
          </cell>
          <cell r="AC1481">
            <v>1</v>
          </cell>
          <cell r="AD1481">
            <v>271.99</v>
          </cell>
          <cell r="AE1481">
            <v>62.70542816999999</v>
          </cell>
          <cell r="AF1481">
            <v>66.237399999999994</v>
          </cell>
          <cell r="AG1481">
            <v>0.24392822566646738</v>
          </cell>
          <cell r="AH1481">
            <v>6.3</v>
          </cell>
          <cell r="AI1481">
            <v>55260</v>
          </cell>
          <cell r="AJ1481">
            <v>11.5</v>
          </cell>
        </row>
        <row r="1482">
          <cell r="A1482" t="str">
            <v>2446</v>
          </cell>
          <cell r="B1482" t="str">
            <v>244606501</v>
          </cell>
          <cell r="D1482" t="str">
            <v>2446065</v>
          </cell>
          <cell r="E1482" t="str">
            <v>2435</v>
          </cell>
          <cell r="F1482" t="str">
            <v>24</v>
          </cell>
          <cell r="G1482">
            <v>524.52810735000003</v>
          </cell>
          <cell r="H1482">
            <v>536.46403792000001</v>
          </cell>
          <cell r="I1482">
            <v>530.24108190000004</v>
          </cell>
          <cell r="J1482">
            <v>35.496688740000003</v>
          </cell>
          <cell r="K1482">
            <v>23.27552987</v>
          </cell>
          <cell r="L1482">
            <v>9.2457075199999998</v>
          </cell>
          <cell r="M1482">
            <v>9.2030136000000002</v>
          </cell>
          <cell r="N1482">
            <v>17.94227678</v>
          </cell>
          <cell r="O1482">
            <v>50.307000000000002</v>
          </cell>
          <cell r="P1482">
            <v>10.040201379999999</v>
          </cell>
          <cell r="Q1482">
            <v>61.3</v>
          </cell>
          <cell r="R1482">
            <v>34.03003519</v>
          </cell>
          <cell r="S1482">
            <v>15.9</v>
          </cell>
          <cell r="T1482">
            <v>9.2457075199999998</v>
          </cell>
          <cell r="U1482">
            <v>8.6086778800000001</v>
          </cell>
          <cell r="V1482">
            <v>9.2416452200000005</v>
          </cell>
          <cell r="W1482">
            <v>51</v>
          </cell>
          <cell r="X1482">
            <v>79</v>
          </cell>
          <cell r="Y1482">
            <v>37.299999999999997</v>
          </cell>
          <cell r="Z1482">
            <v>35.5</v>
          </cell>
          <cell r="AA1482">
            <v>26.5</v>
          </cell>
          <cell r="AB1482">
            <v>8.3747075399999993</v>
          </cell>
          <cell r="AC1482">
            <v>7.2919100000000004E-3</v>
          </cell>
          <cell r="AD1482">
            <v>271.99</v>
          </cell>
          <cell r="AE1482">
            <v>62.70542816999999</v>
          </cell>
          <cell r="AF1482">
            <v>66.237399999999994</v>
          </cell>
          <cell r="AG1482">
            <v>0.27384657274935043</v>
          </cell>
          <cell r="AH1482">
            <v>6.3</v>
          </cell>
          <cell r="AI1482">
            <v>55260</v>
          </cell>
          <cell r="AJ1482">
            <v>11.5</v>
          </cell>
        </row>
        <row r="1483">
          <cell r="A1483" t="str">
            <v>2446</v>
          </cell>
          <cell r="B1483" t="str">
            <v>244607001</v>
          </cell>
          <cell r="D1483" t="str">
            <v>2446070</v>
          </cell>
          <cell r="E1483" t="str">
            <v>2435</v>
          </cell>
          <cell r="F1483" t="str">
            <v>24</v>
          </cell>
          <cell r="G1483">
            <v>524.52810735000003</v>
          </cell>
          <cell r="H1483">
            <v>536.46403792000001</v>
          </cell>
          <cell r="I1483">
            <v>530.24108190000004</v>
          </cell>
          <cell r="J1483">
            <v>35.496688740000003</v>
          </cell>
          <cell r="K1483">
            <v>23.27552987</v>
          </cell>
          <cell r="L1483">
            <v>9.0649677200000003</v>
          </cell>
          <cell r="M1483">
            <v>9.2212803099999991</v>
          </cell>
          <cell r="N1483">
            <v>17.94227678</v>
          </cell>
          <cell r="O1483">
            <v>50.307000000000002</v>
          </cell>
          <cell r="P1483">
            <v>9.8657856899999992</v>
          </cell>
          <cell r="Q1483">
            <v>61.3</v>
          </cell>
          <cell r="R1483">
            <v>34.03003519</v>
          </cell>
          <cell r="S1483">
            <v>15.9</v>
          </cell>
          <cell r="T1483">
            <v>9.1327031000000005</v>
          </cell>
          <cell r="U1483">
            <v>8.0671490400000003</v>
          </cell>
          <cell r="V1483">
            <v>9.1327031000000005</v>
          </cell>
          <cell r="W1483">
            <v>51</v>
          </cell>
          <cell r="X1483">
            <v>79</v>
          </cell>
          <cell r="Y1483">
            <v>37.299999999999997</v>
          </cell>
          <cell r="Z1483">
            <v>35.5</v>
          </cell>
          <cell r="AA1483">
            <v>26.5</v>
          </cell>
          <cell r="AB1483">
            <v>8.79664146</v>
          </cell>
          <cell r="AC1483">
            <v>0.28196415000000002</v>
          </cell>
          <cell r="AD1483">
            <v>271.99</v>
          </cell>
          <cell r="AE1483">
            <v>62.70542816999999</v>
          </cell>
          <cell r="AF1483">
            <v>66.237399999999994</v>
          </cell>
          <cell r="AG1483">
            <v>0.30542681396189858</v>
          </cell>
          <cell r="AH1483">
            <v>6.3</v>
          </cell>
          <cell r="AI1483">
            <v>55260</v>
          </cell>
          <cell r="AJ1483">
            <v>11.5</v>
          </cell>
        </row>
        <row r="1484">
          <cell r="A1484" t="str">
            <v>2446</v>
          </cell>
          <cell r="B1484" t="str">
            <v>244607501</v>
          </cell>
          <cell r="D1484" t="str">
            <v>2446075</v>
          </cell>
          <cell r="E1484" t="str">
            <v>2435</v>
          </cell>
          <cell r="F1484" t="str">
            <v>24</v>
          </cell>
          <cell r="G1484">
            <v>524.52810735000003</v>
          </cell>
          <cell r="H1484">
            <v>536.46403792000001</v>
          </cell>
          <cell r="I1484">
            <v>530.24108190000004</v>
          </cell>
          <cell r="J1484">
            <v>35.496688740000003</v>
          </cell>
          <cell r="K1484">
            <v>23.27552987</v>
          </cell>
          <cell r="L1484">
            <v>8.6072166899999996</v>
          </cell>
          <cell r="M1484">
            <v>8.9890700700000004</v>
          </cell>
          <cell r="N1484">
            <v>17.94227678</v>
          </cell>
          <cell r="O1484">
            <v>50.307000000000002</v>
          </cell>
          <cell r="P1484">
            <v>9.85476989</v>
          </cell>
          <cell r="Q1484">
            <v>61.3</v>
          </cell>
          <cell r="R1484">
            <v>34.03003519</v>
          </cell>
          <cell r="S1484">
            <v>15.9</v>
          </cell>
          <cell r="T1484">
            <v>8.7409765400000001</v>
          </cell>
          <cell r="U1484">
            <v>8.58709232</v>
          </cell>
          <cell r="V1484">
            <v>8.7269677699999999</v>
          </cell>
          <cell r="W1484">
            <v>51</v>
          </cell>
          <cell r="X1484">
            <v>79</v>
          </cell>
          <cell r="Y1484">
            <v>37.299999999999997</v>
          </cell>
          <cell r="Z1484">
            <v>35.5</v>
          </cell>
          <cell r="AA1484">
            <v>26.5</v>
          </cell>
          <cell r="AB1484">
            <v>8.4017823400000005</v>
          </cell>
          <cell r="AC1484">
            <v>0.58134105000000003</v>
          </cell>
          <cell r="AD1484">
            <v>271.99</v>
          </cell>
          <cell r="AE1484">
            <v>62.70542816999999</v>
          </cell>
          <cell r="AF1484">
            <v>66.240623409999998</v>
          </cell>
          <cell r="AG1484">
            <v>0.27388187731344943</v>
          </cell>
          <cell r="AH1484">
            <v>6.3</v>
          </cell>
          <cell r="AI1484">
            <v>55260</v>
          </cell>
          <cell r="AJ1484">
            <v>11.5</v>
          </cell>
        </row>
        <row r="1485">
          <cell r="A1485" t="str">
            <v>2446</v>
          </cell>
          <cell r="B1485" t="str">
            <v>244608001</v>
          </cell>
          <cell r="C1485" t="str">
            <v>437</v>
          </cell>
          <cell r="D1485" t="str">
            <v>2446080</v>
          </cell>
          <cell r="E1485" t="str">
            <v>2435</v>
          </cell>
          <cell r="F1485" t="str">
            <v>24</v>
          </cell>
          <cell r="G1485">
            <v>524.52810735000003</v>
          </cell>
          <cell r="H1485">
            <v>536.46403792000001</v>
          </cell>
          <cell r="I1485">
            <v>530.24108190000004</v>
          </cell>
          <cell r="J1485">
            <v>35.496688740000003</v>
          </cell>
          <cell r="K1485">
            <v>23.27552987</v>
          </cell>
          <cell r="L1485">
            <v>7.4193805800000003</v>
          </cell>
          <cell r="M1485">
            <v>10.03775617</v>
          </cell>
          <cell r="N1485">
            <v>17.94227678</v>
          </cell>
          <cell r="O1485">
            <v>50.307000000000002</v>
          </cell>
          <cell r="P1485">
            <v>9.4370774599999994</v>
          </cell>
          <cell r="Q1485">
            <v>61.3</v>
          </cell>
          <cell r="R1485">
            <v>34.03003519</v>
          </cell>
          <cell r="S1485">
            <v>15.9</v>
          </cell>
          <cell r="T1485">
            <v>7.8192344499999988</v>
          </cell>
          <cell r="U1485">
            <v>7.5384950000000002</v>
          </cell>
          <cell r="V1485">
            <v>7.6123368400000002</v>
          </cell>
          <cell r="W1485">
            <v>51</v>
          </cell>
          <cell r="X1485">
            <v>79</v>
          </cell>
          <cell r="Y1485">
            <v>37.299999999999997</v>
          </cell>
          <cell r="Z1485">
            <v>35.5</v>
          </cell>
          <cell r="AA1485">
            <v>26.5</v>
          </cell>
          <cell r="AB1485">
            <v>7.4054956599999997</v>
          </cell>
          <cell r="AC1485">
            <v>0.96350613000000007</v>
          </cell>
          <cell r="AD1485">
            <v>271.99</v>
          </cell>
          <cell r="AE1485">
            <v>62.70542816999999</v>
          </cell>
          <cell r="AF1485">
            <v>66.237399999999994</v>
          </cell>
          <cell r="AG1485">
            <v>0.28134486705374384</v>
          </cell>
          <cell r="AH1485">
            <v>6.3</v>
          </cell>
          <cell r="AI1485">
            <v>55260</v>
          </cell>
          <cell r="AJ1485">
            <v>11.5</v>
          </cell>
        </row>
        <row r="1486">
          <cell r="A1486" t="str">
            <v>2446</v>
          </cell>
          <cell r="B1486" t="str">
            <v>244608501</v>
          </cell>
          <cell r="C1486" t="str">
            <v>437</v>
          </cell>
          <cell r="D1486" t="str">
            <v>2446085</v>
          </cell>
          <cell r="E1486" t="str">
            <v>2435</v>
          </cell>
          <cell r="F1486" t="str">
            <v>24</v>
          </cell>
          <cell r="G1486">
            <v>524.52810735000003</v>
          </cell>
          <cell r="H1486">
            <v>536.46403792000001</v>
          </cell>
          <cell r="I1486">
            <v>530.24108190000004</v>
          </cell>
          <cell r="J1486">
            <v>35.496688740000003</v>
          </cell>
          <cell r="K1486">
            <v>23.27552987</v>
          </cell>
          <cell r="L1486">
            <v>8.65817178</v>
          </cell>
          <cell r="M1486">
            <v>9.8389490300000002</v>
          </cell>
          <cell r="N1486">
            <v>17.94227678</v>
          </cell>
          <cell r="O1486">
            <v>50.307000000000002</v>
          </cell>
          <cell r="P1486">
            <v>9.4136892999999997</v>
          </cell>
          <cell r="Q1486">
            <v>61.3</v>
          </cell>
          <cell r="R1486">
            <v>34.03003519</v>
          </cell>
          <cell r="S1486">
            <v>15.9</v>
          </cell>
          <cell r="T1486">
            <v>8.74033674</v>
          </cell>
          <cell r="U1486">
            <v>8.74033674</v>
          </cell>
          <cell r="V1486">
            <v>7.2813856599999998</v>
          </cell>
          <cell r="W1486">
            <v>51</v>
          </cell>
          <cell r="X1486">
            <v>79</v>
          </cell>
          <cell r="Y1486">
            <v>37.299999999999997</v>
          </cell>
          <cell r="Z1486">
            <v>35.5</v>
          </cell>
          <cell r="AA1486">
            <v>26.5</v>
          </cell>
          <cell r="AB1486">
            <v>8.6796521200000001</v>
          </cell>
          <cell r="AC1486">
            <v>1</v>
          </cell>
          <cell r="AD1486">
            <v>271.99</v>
          </cell>
          <cell r="AE1486">
            <v>62.70542816999999</v>
          </cell>
          <cell r="AF1486">
            <v>66.237399999999994</v>
          </cell>
          <cell r="AG1486">
            <v>0.29063692310490763</v>
          </cell>
          <cell r="AH1486">
            <v>6.3</v>
          </cell>
          <cell r="AI1486">
            <v>55260</v>
          </cell>
          <cell r="AJ1486">
            <v>11.5</v>
          </cell>
        </row>
        <row r="1487">
          <cell r="A1487" t="str">
            <v>2446</v>
          </cell>
          <cell r="B1487" t="str">
            <v>244609001</v>
          </cell>
          <cell r="D1487" t="str">
            <v>2446090</v>
          </cell>
          <cell r="E1487" t="str">
            <v>2435</v>
          </cell>
          <cell r="F1487" t="str">
            <v>24</v>
          </cell>
          <cell r="G1487">
            <v>524.52810735000003</v>
          </cell>
          <cell r="H1487">
            <v>536.46403792000001</v>
          </cell>
          <cell r="I1487">
            <v>530.24108190000004</v>
          </cell>
          <cell r="J1487">
            <v>35.496688740000003</v>
          </cell>
          <cell r="K1487">
            <v>23.27552987</v>
          </cell>
          <cell r="L1487">
            <v>8.5055253900000007</v>
          </cell>
          <cell r="M1487">
            <v>9.7111762600000002</v>
          </cell>
          <cell r="N1487">
            <v>17.94227678</v>
          </cell>
          <cell r="O1487">
            <v>50.307000000000002</v>
          </cell>
          <cell r="P1487">
            <v>9.2710591099999995</v>
          </cell>
          <cell r="Q1487">
            <v>61.3</v>
          </cell>
          <cell r="R1487">
            <v>34.03003519</v>
          </cell>
          <cell r="S1487">
            <v>15.9</v>
          </cell>
          <cell r="T1487">
            <v>9.2978932699999994</v>
          </cell>
          <cell r="U1487">
            <v>9.2927495100000002</v>
          </cell>
          <cell r="V1487">
            <v>8.5650305200000005</v>
          </cell>
          <cell r="W1487">
            <v>51</v>
          </cell>
          <cell r="X1487">
            <v>79</v>
          </cell>
          <cell r="Y1487">
            <v>37.299999999999997</v>
          </cell>
          <cell r="Z1487">
            <v>35.5</v>
          </cell>
          <cell r="AA1487">
            <v>26.5</v>
          </cell>
          <cell r="AB1487">
            <v>9.0550890899999992</v>
          </cell>
          <cell r="AC1487">
            <v>0.83491161000000003</v>
          </cell>
          <cell r="AD1487">
            <v>271.99</v>
          </cell>
          <cell r="AE1487">
            <v>62.70542816999999</v>
          </cell>
          <cell r="AF1487">
            <v>66.241406409999996</v>
          </cell>
          <cell r="AG1487">
            <v>0.27434368509022777</v>
          </cell>
          <cell r="AH1487">
            <v>6.3</v>
          </cell>
          <cell r="AI1487">
            <v>55260</v>
          </cell>
          <cell r="AJ1487">
            <v>11.5</v>
          </cell>
        </row>
        <row r="1488">
          <cell r="A1488" t="str">
            <v>2446</v>
          </cell>
          <cell r="B1488" t="str">
            <v>244609501</v>
          </cell>
          <cell r="D1488" t="str">
            <v>2446095</v>
          </cell>
          <cell r="E1488" t="str">
            <v>2435</v>
          </cell>
          <cell r="F1488" t="str">
            <v>24</v>
          </cell>
          <cell r="G1488">
            <v>524.52810735000003</v>
          </cell>
          <cell r="H1488">
            <v>536.46403792000001</v>
          </cell>
          <cell r="I1488">
            <v>530.24108190000004</v>
          </cell>
          <cell r="J1488">
            <v>35.496688740000003</v>
          </cell>
          <cell r="K1488">
            <v>23.27552987</v>
          </cell>
          <cell r="L1488">
            <v>9.2019048899999998</v>
          </cell>
          <cell r="M1488">
            <v>9.6271409899999991</v>
          </cell>
          <cell r="N1488">
            <v>17.94227678</v>
          </cell>
          <cell r="O1488">
            <v>50.307000000000002</v>
          </cell>
          <cell r="P1488">
            <v>9.6749545000000001</v>
          </cell>
          <cell r="Q1488">
            <v>61.3</v>
          </cell>
          <cell r="R1488">
            <v>34.03003519</v>
          </cell>
          <cell r="S1488">
            <v>15.9</v>
          </cell>
          <cell r="T1488">
            <v>9.2620785699999999</v>
          </cell>
          <cell r="U1488">
            <v>9.3275899300000003</v>
          </cell>
          <cell r="V1488">
            <v>9.17554187</v>
          </cell>
          <cell r="W1488">
            <v>51</v>
          </cell>
          <cell r="X1488">
            <v>79</v>
          </cell>
          <cell r="Y1488">
            <v>37.299999999999997</v>
          </cell>
          <cell r="Z1488">
            <v>35.5</v>
          </cell>
          <cell r="AA1488">
            <v>26.5</v>
          </cell>
          <cell r="AB1488">
            <v>8.9746180399999993</v>
          </cell>
          <cell r="AC1488">
            <v>0.22584708999999997</v>
          </cell>
          <cell r="AD1488">
            <v>271.99</v>
          </cell>
          <cell r="AE1488">
            <v>62.70542816999999</v>
          </cell>
          <cell r="AF1488">
            <v>66.237399999999994</v>
          </cell>
          <cell r="AG1488">
            <v>0.28603400069370921</v>
          </cell>
          <cell r="AH1488">
            <v>6.3</v>
          </cell>
          <cell r="AI1488">
            <v>55260</v>
          </cell>
          <cell r="AJ1488">
            <v>11.5</v>
          </cell>
        </row>
        <row r="1489">
          <cell r="A1489" t="str">
            <v>2446</v>
          </cell>
          <cell r="B1489" t="str">
            <v>244610001</v>
          </cell>
          <cell r="D1489" t="str">
            <v>2446100</v>
          </cell>
          <cell r="E1489" t="str">
            <v>2435</v>
          </cell>
          <cell r="F1489" t="str">
            <v>24</v>
          </cell>
          <cell r="G1489">
            <v>524.52810735000003</v>
          </cell>
          <cell r="H1489">
            <v>536.46403792000001</v>
          </cell>
          <cell r="I1489">
            <v>530.24108190000004</v>
          </cell>
          <cell r="J1489">
            <v>35.496688740000003</v>
          </cell>
          <cell r="K1489">
            <v>23.27552987</v>
          </cell>
          <cell r="L1489">
            <v>8.2329717900000006</v>
          </cell>
          <cell r="M1489">
            <v>9.7329364500000004</v>
          </cell>
          <cell r="N1489">
            <v>17.94227678</v>
          </cell>
          <cell r="O1489">
            <v>50.307000000000002</v>
          </cell>
          <cell r="P1489">
            <v>9.7561469600000006</v>
          </cell>
          <cell r="Q1489">
            <v>61.3</v>
          </cell>
          <cell r="R1489">
            <v>34.03003519</v>
          </cell>
          <cell r="S1489">
            <v>15.9</v>
          </cell>
          <cell r="T1489">
            <v>9.2476361600000008</v>
          </cell>
          <cell r="U1489">
            <v>8.4951520600000006</v>
          </cell>
          <cell r="V1489">
            <v>8.6784613400000001</v>
          </cell>
          <cell r="W1489">
            <v>51</v>
          </cell>
          <cell r="X1489">
            <v>79</v>
          </cell>
          <cell r="Y1489">
            <v>37.299999999999997</v>
          </cell>
          <cell r="Z1489">
            <v>35.5</v>
          </cell>
          <cell r="AA1489">
            <v>26.5</v>
          </cell>
          <cell r="AB1489">
            <v>8.2329717900000006</v>
          </cell>
          <cell r="AC1489">
            <v>5.961331999999999E-2</v>
          </cell>
          <cell r="AD1489">
            <v>271.99</v>
          </cell>
          <cell r="AE1489">
            <v>62.70542816999999</v>
          </cell>
          <cell r="AF1489">
            <v>66.237399999999994</v>
          </cell>
          <cell r="AG1489">
            <v>0.29689738519065839</v>
          </cell>
          <cell r="AH1489">
            <v>6.3</v>
          </cell>
          <cell r="AI1489">
            <v>55260</v>
          </cell>
          <cell r="AJ1489">
            <v>11.5</v>
          </cell>
        </row>
        <row r="1490">
          <cell r="A1490" t="str">
            <v>2446</v>
          </cell>
          <cell r="B1490" t="str">
            <v>244610501</v>
          </cell>
          <cell r="D1490" t="str">
            <v>2446105</v>
          </cell>
          <cell r="E1490" t="str">
            <v>2435</v>
          </cell>
          <cell r="F1490" t="str">
            <v>24</v>
          </cell>
          <cell r="G1490">
            <v>524.52810735000003</v>
          </cell>
          <cell r="H1490">
            <v>536.46403792000001</v>
          </cell>
          <cell r="I1490">
            <v>530.24108190000004</v>
          </cell>
          <cell r="J1490">
            <v>35.496688740000003</v>
          </cell>
          <cell r="K1490">
            <v>23.27552987</v>
          </cell>
          <cell r="L1490">
            <v>8.69265796</v>
          </cell>
          <cell r="M1490">
            <v>9.0300168200000002</v>
          </cell>
          <cell r="N1490">
            <v>17.94227678</v>
          </cell>
          <cell r="O1490">
            <v>50.307000000000002</v>
          </cell>
          <cell r="P1490">
            <v>9.0330063599999999</v>
          </cell>
          <cell r="Q1490">
            <v>61.3</v>
          </cell>
          <cell r="R1490">
            <v>34.03003519</v>
          </cell>
          <cell r="S1490">
            <v>15.9</v>
          </cell>
          <cell r="T1490">
            <v>9.0300168200000002</v>
          </cell>
          <cell r="U1490">
            <v>9.0122552200000001</v>
          </cell>
          <cell r="V1490">
            <v>8.4713586599999999</v>
          </cell>
          <cell r="W1490">
            <v>51</v>
          </cell>
          <cell r="X1490">
            <v>79</v>
          </cell>
          <cell r="Y1490">
            <v>37.299999999999997</v>
          </cell>
          <cell r="Z1490">
            <v>35.5</v>
          </cell>
          <cell r="AA1490">
            <v>26.5</v>
          </cell>
          <cell r="AB1490">
            <v>8.8040248999999999</v>
          </cell>
          <cell r="AC1490">
            <v>5.1781619999999993E-2</v>
          </cell>
          <cell r="AD1490">
            <v>271.99</v>
          </cell>
          <cell r="AE1490">
            <v>62.70542816999999</v>
          </cell>
          <cell r="AF1490">
            <v>66.235787000000002</v>
          </cell>
          <cell r="AG1490">
            <v>0.3125559127346107</v>
          </cell>
          <cell r="AH1490">
            <v>6.3</v>
          </cell>
          <cell r="AI1490">
            <v>55260</v>
          </cell>
          <cell r="AJ1490">
            <v>11.5</v>
          </cell>
        </row>
        <row r="1491">
          <cell r="A1491" t="str">
            <v>2446</v>
          </cell>
          <cell r="B1491" t="str">
            <v>244611201</v>
          </cell>
          <cell r="D1491" t="str">
            <v>2446112</v>
          </cell>
          <cell r="E1491" t="str">
            <v>2435</v>
          </cell>
          <cell r="F1491" t="str">
            <v>24</v>
          </cell>
          <cell r="G1491">
            <v>524.52810735000003</v>
          </cell>
          <cell r="H1491">
            <v>536.46403792000001</v>
          </cell>
          <cell r="I1491">
            <v>530.24108190000004</v>
          </cell>
          <cell r="J1491">
            <v>35.496688740000003</v>
          </cell>
          <cell r="K1491">
            <v>23.27552987</v>
          </cell>
          <cell r="L1491">
            <v>8.4984180400000007</v>
          </cell>
          <cell r="M1491">
            <v>8.74033674</v>
          </cell>
          <cell r="N1491">
            <v>17.94227678</v>
          </cell>
          <cell r="O1491">
            <v>50.307000000000002</v>
          </cell>
          <cell r="P1491">
            <v>8.8098628100000003</v>
          </cell>
          <cell r="Q1491">
            <v>61.3</v>
          </cell>
          <cell r="R1491">
            <v>34.03003519</v>
          </cell>
          <cell r="S1491">
            <v>15.9</v>
          </cell>
          <cell r="T1491">
            <v>8.74033674</v>
          </cell>
          <cell r="U1491">
            <v>8.7038387200000003</v>
          </cell>
          <cell r="V1491">
            <v>8.5671255599999991</v>
          </cell>
          <cell r="W1491">
            <v>51</v>
          </cell>
          <cell r="X1491">
            <v>79</v>
          </cell>
          <cell r="Y1491">
            <v>37.299999999999997</v>
          </cell>
          <cell r="Z1491">
            <v>35.5</v>
          </cell>
          <cell r="AA1491">
            <v>26.5</v>
          </cell>
          <cell r="AB1491">
            <v>8.5827936499999993</v>
          </cell>
          <cell r="AC1491">
            <v>0.74725620000000004</v>
          </cell>
          <cell r="AD1491">
            <v>271.99</v>
          </cell>
          <cell r="AE1491">
            <v>62.70542816999999</v>
          </cell>
          <cell r="AF1491">
            <v>66.240770760000004</v>
          </cell>
          <cell r="AG1491">
            <v>0.29782352912035648</v>
          </cell>
          <cell r="AH1491">
            <v>6.3</v>
          </cell>
          <cell r="AI1491">
            <v>55260</v>
          </cell>
          <cell r="AJ1491">
            <v>11.5</v>
          </cell>
        </row>
        <row r="1492">
          <cell r="A1492" t="str">
            <v>2446</v>
          </cell>
          <cell r="B1492" t="str">
            <v>244611202</v>
          </cell>
          <cell r="D1492" t="str">
            <v>2446112</v>
          </cell>
          <cell r="E1492" t="str">
            <v>2435</v>
          </cell>
          <cell r="F1492" t="str">
            <v>24</v>
          </cell>
          <cell r="G1492">
            <v>524.52810735000003</v>
          </cell>
          <cell r="H1492">
            <v>536.46403792000001</v>
          </cell>
          <cell r="I1492">
            <v>530.24108190000004</v>
          </cell>
          <cell r="J1492">
            <v>35.496688740000003</v>
          </cell>
          <cell r="K1492">
            <v>23.27552987</v>
          </cell>
          <cell r="L1492">
            <v>7.4121603300000007</v>
          </cell>
          <cell r="M1492">
            <v>7.4770384699999992</v>
          </cell>
          <cell r="N1492">
            <v>17.94227678</v>
          </cell>
          <cell r="O1492">
            <v>50.307000000000002</v>
          </cell>
          <cell r="P1492">
            <v>7.8682542699999996</v>
          </cell>
          <cell r="Q1492">
            <v>61.3</v>
          </cell>
          <cell r="R1492">
            <v>34.03003519</v>
          </cell>
          <cell r="S1492">
            <v>15.9</v>
          </cell>
          <cell r="T1492">
            <v>7.4770384699999992</v>
          </cell>
          <cell r="U1492">
            <v>7.2916562100000011</v>
          </cell>
          <cell r="V1492">
            <v>7.2779385700000008</v>
          </cell>
          <cell r="W1492">
            <v>51</v>
          </cell>
          <cell r="X1492">
            <v>79</v>
          </cell>
          <cell r="Y1492">
            <v>37.299999999999997</v>
          </cell>
          <cell r="Z1492">
            <v>35.5</v>
          </cell>
          <cell r="AA1492">
            <v>26.5</v>
          </cell>
          <cell r="AB1492">
            <v>7.2916562100000011</v>
          </cell>
          <cell r="AC1492">
            <v>0.99151681999999997</v>
          </cell>
          <cell r="AD1492">
            <v>271.99</v>
          </cell>
          <cell r="AE1492">
            <v>62.70542816999999</v>
          </cell>
          <cell r="AF1492">
            <v>66.237330850000006</v>
          </cell>
          <cell r="AG1492">
            <v>0.30004296178470835</v>
          </cell>
          <cell r="AH1492">
            <v>6.3</v>
          </cell>
          <cell r="AI1492">
            <v>55260</v>
          </cell>
          <cell r="AJ1492">
            <v>11.5</v>
          </cell>
        </row>
        <row r="1493">
          <cell r="A1493" t="str">
            <v>2447</v>
          </cell>
          <cell r="B1493" t="str">
            <v>244700501</v>
          </cell>
          <cell r="C1493" t="str">
            <v>450</v>
          </cell>
          <cell r="D1493" t="str">
            <v>2447005</v>
          </cell>
          <cell r="E1493" t="str">
            <v>2435</v>
          </cell>
          <cell r="F1493" t="str">
            <v>24</v>
          </cell>
          <cell r="G1493">
            <v>524.52810735000003</v>
          </cell>
          <cell r="H1493">
            <v>536.46403792000001</v>
          </cell>
          <cell r="I1493">
            <v>530.24108190000004</v>
          </cell>
          <cell r="J1493">
            <v>35.496688740000003</v>
          </cell>
          <cell r="K1493">
            <v>23.27552987</v>
          </cell>
          <cell r="L1493">
            <v>8.1455496299999997</v>
          </cell>
          <cell r="M1493">
            <v>9.6469164799999998</v>
          </cell>
          <cell r="N1493">
            <v>17.94227678</v>
          </cell>
          <cell r="O1493">
            <v>50.307000000000002</v>
          </cell>
          <cell r="P1493">
            <v>9.0898662199999993</v>
          </cell>
          <cell r="Q1493">
            <v>61.3</v>
          </cell>
          <cell r="R1493">
            <v>34.03003519</v>
          </cell>
          <cell r="S1493">
            <v>15.9</v>
          </cell>
          <cell r="T1493">
            <v>8.5424710000000008</v>
          </cell>
          <cell r="U1493">
            <v>8.6339089900000001</v>
          </cell>
          <cell r="V1493">
            <v>8.3565548500000002</v>
          </cell>
          <cell r="W1493">
            <v>51</v>
          </cell>
          <cell r="X1493">
            <v>79</v>
          </cell>
          <cell r="Y1493">
            <v>37.299999999999997</v>
          </cell>
          <cell r="Z1493">
            <v>35.5</v>
          </cell>
          <cell r="AA1493">
            <v>26.5</v>
          </cell>
          <cell r="AB1493">
            <v>8.5189915700000007</v>
          </cell>
          <cell r="AC1493">
            <v>0.49054997</v>
          </cell>
          <cell r="AD1493">
            <v>271.99</v>
          </cell>
          <cell r="AE1493">
            <v>62.70542816999999</v>
          </cell>
          <cell r="AF1493">
            <v>66.24323966</v>
          </cell>
          <cell r="AG1493">
            <v>0.31224586358848222</v>
          </cell>
          <cell r="AH1493">
            <v>6.3</v>
          </cell>
          <cell r="AI1493">
            <v>55260</v>
          </cell>
          <cell r="AJ1493">
            <v>11.5</v>
          </cell>
        </row>
        <row r="1494">
          <cell r="A1494" t="str">
            <v>2447</v>
          </cell>
          <cell r="B1494" t="str">
            <v>244701001</v>
          </cell>
          <cell r="C1494" t="str">
            <v>450</v>
          </cell>
          <cell r="D1494" t="str">
            <v>2447010</v>
          </cell>
          <cell r="E1494" t="str">
            <v>2435</v>
          </cell>
          <cell r="F1494" t="str">
            <v>24</v>
          </cell>
          <cell r="G1494">
            <v>524.52810735000003</v>
          </cell>
          <cell r="H1494">
            <v>536.46403792000001</v>
          </cell>
          <cell r="I1494">
            <v>530.24108190000004</v>
          </cell>
          <cell r="J1494">
            <v>35.496688740000003</v>
          </cell>
          <cell r="K1494">
            <v>23.27552987</v>
          </cell>
          <cell r="L1494">
            <v>8.3306226199999998</v>
          </cell>
          <cell r="M1494">
            <v>9.4334839200000005</v>
          </cell>
          <cell r="N1494">
            <v>17.94227678</v>
          </cell>
          <cell r="O1494">
            <v>50.307000000000002</v>
          </cell>
          <cell r="P1494">
            <v>9.0692375300000005</v>
          </cell>
          <cell r="Q1494">
            <v>61.3</v>
          </cell>
          <cell r="R1494">
            <v>34.03003519</v>
          </cell>
          <cell r="S1494">
            <v>15.9</v>
          </cell>
          <cell r="T1494">
            <v>9.4676147799999999</v>
          </cell>
          <cell r="U1494">
            <v>9.1870717499999994</v>
          </cell>
          <cell r="V1494">
            <v>8.8120991100000001</v>
          </cell>
          <cell r="W1494">
            <v>51</v>
          </cell>
          <cell r="X1494">
            <v>79</v>
          </cell>
          <cell r="Y1494">
            <v>37.299999999999997</v>
          </cell>
          <cell r="Z1494">
            <v>35.5</v>
          </cell>
          <cell r="AA1494">
            <v>26.5</v>
          </cell>
          <cell r="AB1494">
            <v>8.8239423299999995</v>
          </cell>
          <cell r="AC1494">
            <v>0.84360292999999997</v>
          </cell>
          <cell r="AD1494">
            <v>271.99</v>
          </cell>
          <cell r="AE1494">
            <v>62.70542816999999</v>
          </cell>
          <cell r="AF1494">
            <v>66.74684379</v>
          </cell>
          <cell r="AG1494">
            <v>0.31781618911996334</v>
          </cell>
          <cell r="AH1494">
            <v>6.3</v>
          </cell>
          <cell r="AI1494">
            <v>55260</v>
          </cell>
          <cell r="AJ1494">
            <v>11.5</v>
          </cell>
        </row>
        <row r="1495">
          <cell r="A1495" t="str">
            <v>2447</v>
          </cell>
          <cell r="B1495" t="str">
            <v>244701501</v>
          </cell>
          <cell r="C1495" t="str">
            <v>450</v>
          </cell>
          <cell r="D1495" t="str">
            <v>2447015</v>
          </cell>
          <cell r="E1495" t="str">
            <v>2435</v>
          </cell>
          <cell r="F1495" t="str">
            <v>24</v>
          </cell>
          <cell r="G1495">
            <v>524.52810735000003</v>
          </cell>
          <cell r="H1495">
            <v>536.46403792000001</v>
          </cell>
          <cell r="I1495">
            <v>530.24108190000004</v>
          </cell>
          <cell r="J1495">
            <v>35.496688740000003</v>
          </cell>
          <cell r="K1495">
            <v>23.27552987</v>
          </cell>
          <cell r="L1495">
            <v>7.3238305700000002</v>
          </cell>
          <cell r="M1495">
            <v>7.9043348399999998</v>
          </cell>
          <cell r="N1495">
            <v>17.94227678</v>
          </cell>
          <cell r="O1495">
            <v>50.307000000000002</v>
          </cell>
          <cell r="P1495">
            <v>8.13651825</v>
          </cell>
          <cell r="Q1495">
            <v>61.3</v>
          </cell>
          <cell r="R1495">
            <v>34.03003519</v>
          </cell>
          <cell r="S1495">
            <v>15.9</v>
          </cell>
          <cell r="T1495">
            <v>9.4216542299999997</v>
          </cell>
          <cell r="U1495">
            <v>7.4960973500000012</v>
          </cell>
          <cell r="V1495">
            <v>7.3639134999999998</v>
          </cell>
          <cell r="W1495">
            <v>51</v>
          </cell>
          <cell r="X1495">
            <v>79</v>
          </cell>
          <cell r="Y1495">
            <v>37.299999999999997</v>
          </cell>
          <cell r="Z1495">
            <v>35.5</v>
          </cell>
          <cell r="AA1495">
            <v>26.5</v>
          </cell>
          <cell r="AB1495">
            <v>7.5299433699999998</v>
          </cell>
          <cell r="AC1495">
            <v>0.96145508999999996</v>
          </cell>
          <cell r="AD1495">
            <v>271.99</v>
          </cell>
          <cell r="AE1495">
            <v>62.70542816999999</v>
          </cell>
          <cell r="AF1495">
            <v>66.748992770000001</v>
          </cell>
          <cell r="AG1495">
            <v>0.27533982227318959</v>
          </cell>
          <cell r="AH1495">
            <v>6.3</v>
          </cell>
          <cell r="AI1495">
            <v>55260</v>
          </cell>
          <cell r="AJ1495">
            <v>11.5</v>
          </cell>
        </row>
        <row r="1496">
          <cell r="A1496" t="str">
            <v>2447</v>
          </cell>
          <cell r="B1496" t="str">
            <v>244702001</v>
          </cell>
          <cell r="C1496" t="str">
            <v>450</v>
          </cell>
          <cell r="D1496" t="str">
            <v>2447020</v>
          </cell>
          <cell r="E1496" t="str">
            <v>2435</v>
          </cell>
          <cell r="F1496" t="str">
            <v>24</v>
          </cell>
          <cell r="G1496">
            <v>524.52810735000003</v>
          </cell>
          <cell r="H1496">
            <v>536.46403792000001</v>
          </cell>
          <cell r="I1496">
            <v>530.24108190000004</v>
          </cell>
          <cell r="J1496">
            <v>35.496688740000003</v>
          </cell>
          <cell r="K1496">
            <v>23.27552987</v>
          </cell>
          <cell r="L1496">
            <v>7.9171719899999999</v>
          </cell>
          <cell r="M1496">
            <v>8.7194807599999997</v>
          </cell>
          <cell r="N1496">
            <v>17.94227678</v>
          </cell>
          <cell r="O1496">
            <v>50.307000000000002</v>
          </cell>
          <cell r="P1496">
            <v>8.8206994000000005</v>
          </cell>
          <cell r="Q1496">
            <v>61.3</v>
          </cell>
          <cell r="R1496">
            <v>34.03003519</v>
          </cell>
          <cell r="S1496">
            <v>15.9</v>
          </cell>
          <cell r="T1496">
            <v>9.4336439100000007</v>
          </cell>
          <cell r="U1496">
            <v>8.0734029700000001</v>
          </cell>
          <cell r="V1496">
            <v>7.916442860000001</v>
          </cell>
          <cell r="W1496">
            <v>51</v>
          </cell>
          <cell r="X1496">
            <v>79</v>
          </cell>
          <cell r="Y1496">
            <v>37.299999999999997</v>
          </cell>
          <cell r="Z1496">
            <v>35.5</v>
          </cell>
          <cell r="AA1496">
            <v>26.5</v>
          </cell>
          <cell r="AB1496">
            <v>8.1633713199999995</v>
          </cell>
          <cell r="AC1496">
            <v>0.77635356</v>
          </cell>
          <cell r="AD1496">
            <v>271.99</v>
          </cell>
          <cell r="AE1496">
            <v>62.70542816999999</v>
          </cell>
          <cell r="AF1496">
            <v>66.749600000000001</v>
          </cell>
          <cell r="AG1496">
            <v>0.29343224775848264</v>
          </cell>
          <cell r="AH1496">
            <v>6.3</v>
          </cell>
          <cell r="AI1496">
            <v>55260</v>
          </cell>
          <cell r="AJ1496">
            <v>11.5</v>
          </cell>
        </row>
        <row r="1497">
          <cell r="A1497" t="str">
            <v>2447</v>
          </cell>
          <cell r="B1497" t="str">
            <v>244702501</v>
          </cell>
          <cell r="D1497" t="str">
            <v>2447025</v>
          </cell>
          <cell r="E1497" t="str">
            <v>2435</v>
          </cell>
          <cell r="F1497" t="str">
            <v>24</v>
          </cell>
          <cell r="G1497">
            <v>524.52810735000003</v>
          </cell>
          <cell r="H1497">
            <v>536.46403792000001</v>
          </cell>
          <cell r="I1497">
            <v>530.24108190000004</v>
          </cell>
          <cell r="J1497">
            <v>35.496688740000003</v>
          </cell>
          <cell r="K1497">
            <v>23.27552987</v>
          </cell>
          <cell r="L1497">
            <v>7.2392149700000008</v>
          </cell>
          <cell r="M1497">
            <v>9.8352087099999999</v>
          </cell>
          <cell r="N1497">
            <v>17.94227678</v>
          </cell>
          <cell r="O1497">
            <v>50.307000000000002</v>
          </cell>
          <cell r="P1497">
            <v>9.8389490300000002</v>
          </cell>
          <cell r="Q1497">
            <v>61.3</v>
          </cell>
          <cell r="R1497">
            <v>34.03003519</v>
          </cell>
          <cell r="S1497">
            <v>15.9</v>
          </cell>
          <cell r="T1497">
            <v>7.9153481699999997</v>
          </cell>
          <cell r="U1497">
            <v>7.9153481699999997</v>
          </cell>
          <cell r="V1497">
            <v>7.9153481699999997</v>
          </cell>
          <cell r="W1497">
            <v>51</v>
          </cell>
          <cell r="X1497">
            <v>79</v>
          </cell>
          <cell r="Y1497">
            <v>37.299999999999997</v>
          </cell>
          <cell r="Z1497">
            <v>35.5</v>
          </cell>
          <cell r="AA1497">
            <v>26.5</v>
          </cell>
          <cell r="AB1497">
            <v>8.7465573499999998</v>
          </cell>
          <cell r="AC1497">
            <v>0.98541908</v>
          </cell>
          <cell r="AD1497">
            <v>271.99</v>
          </cell>
          <cell r="AE1497">
            <v>62.70542816999999</v>
          </cell>
          <cell r="AF1497">
            <v>66.749600000000001</v>
          </cell>
          <cell r="AG1497">
            <v>0.32585460759662377</v>
          </cell>
          <cell r="AH1497">
            <v>6.3</v>
          </cell>
          <cell r="AI1497">
            <v>55260</v>
          </cell>
          <cell r="AJ1497">
            <v>11.5</v>
          </cell>
        </row>
        <row r="1498">
          <cell r="A1498" t="str">
            <v>2447</v>
          </cell>
          <cell r="B1498" t="str">
            <v>244703001</v>
          </cell>
          <cell r="D1498" t="str">
            <v>2447030</v>
          </cell>
          <cell r="E1498" t="str">
            <v>2435</v>
          </cell>
          <cell r="F1498" t="str">
            <v>24</v>
          </cell>
          <cell r="G1498">
            <v>524.52810735000003</v>
          </cell>
          <cell r="H1498">
            <v>536.46403792000001</v>
          </cell>
          <cell r="I1498">
            <v>530.24108190000004</v>
          </cell>
          <cell r="J1498">
            <v>35.496688740000003</v>
          </cell>
          <cell r="K1498">
            <v>23.27552987</v>
          </cell>
          <cell r="L1498">
            <v>8.74033674</v>
          </cell>
          <cell r="M1498">
            <v>9.8389490300000002</v>
          </cell>
          <cell r="N1498">
            <v>17.94227678</v>
          </cell>
          <cell r="O1498">
            <v>50.307000000000002</v>
          </cell>
          <cell r="P1498">
            <v>9.8389490300000002</v>
          </cell>
          <cell r="Q1498">
            <v>61.3</v>
          </cell>
          <cell r="R1498">
            <v>34.03003519</v>
          </cell>
          <cell r="S1498">
            <v>15.9</v>
          </cell>
          <cell r="T1498">
            <v>8.74033674</v>
          </cell>
          <cell r="U1498">
            <v>8.74033674</v>
          </cell>
          <cell r="V1498">
            <v>7.33432935</v>
          </cell>
          <cell r="W1498">
            <v>51</v>
          </cell>
          <cell r="X1498">
            <v>79</v>
          </cell>
          <cell r="Y1498">
            <v>37.299999999999997</v>
          </cell>
          <cell r="Z1498">
            <v>35.5</v>
          </cell>
          <cell r="AA1498">
            <v>26.5</v>
          </cell>
          <cell r="AB1498">
            <v>7.33432935</v>
          </cell>
          <cell r="AC1498">
            <v>0.54935330000000004</v>
          </cell>
          <cell r="AD1498">
            <v>271.99</v>
          </cell>
          <cell r="AE1498">
            <v>62.70542816999999</v>
          </cell>
          <cell r="AF1498">
            <v>66.749600000000001</v>
          </cell>
          <cell r="AG1498">
            <v>0.30858696415762232</v>
          </cell>
          <cell r="AH1498">
            <v>6.3</v>
          </cell>
          <cell r="AI1498">
            <v>55260</v>
          </cell>
          <cell r="AJ1498">
            <v>11.5</v>
          </cell>
        </row>
        <row r="1499">
          <cell r="A1499" t="str">
            <v>2447</v>
          </cell>
          <cell r="B1499" t="str">
            <v>244703501</v>
          </cell>
          <cell r="D1499" t="str">
            <v>2447035</v>
          </cell>
          <cell r="E1499" t="str">
            <v>2435</v>
          </cell>
          <cell r="F1499" t="str">
            <v>24</v>
          </cell>
          <cell r="G1499">
            <v>524.52810735000003</v>
          </cell>
          <cell r="H1499">
            <v>536.46403792000001</v>
          </cell>
          <cell r="I1499">
            <v>530.24108190000004</v>
          </cell>
          <cell r="J1499">
            <v>35.496688740000003</v>
          </cell>
          <cell r="K1499">
            <v>23.27552987</v>
          </cell>
          <cell r="L1499">
            <v>8.4698919200000002</v>
          </cell>
          <cell r="M1499">
            <v>9.4753166100000001</v>
          </cell>
          <cell r="N1499">
            <v>17.94227678</v>
          </cell>
          <cell r="O1499">
            <v>50.307000000000002</v>
          </cell>
          <cell r="P1499">
            <v>9.5221539199999992</v>
          </cell>
          <cell r="Q1499">
            <v>61.3</v>
          </cell>
          <cell r="R1499">
            <v>34.03003519</v>
          </cell>
          <cell r="S1499">
            <v>15.9</v>
          </cell>
          <cell r="T1499">
            <v>9.0314529100000005</v>
          </cell>
          <cell r="U1499">
            <v>8.7618633700000004</v>
          </cell>
          <cell r="V1499">
            <v>8.6278397099999999</v>
          </cell>
          <cell r="W1499">
            <v>51</v>
          </cell>
          <cell r="X1499">
            <v>79</v>
          </cell>
          <cell r="Y1499">
            <v>37.299999999999997</v>
          </cell>
          <cell r="Z1499">
            <v>35.5</v>
          </cell>
          <cell r="AA1499">
            <v>26.5</v>
          </cell>
          <cell r="AB1499">
            <v>8.7620199499999991</v>
          </cell>
          <cell r="AC1499">
            <v>0.32837084</v>
          </cell>
          <cell r="AD1499">
            <v>271.99</v>
          </cell>
          <cell r="AE1499">
            <v>62.70542816999999</v>
          </cell>
          <cell r="AF1499">
            <v>66.737668029999995</v>
          </cell>
          <cell r="AG1499">
            <v>0.26069771394185531</v>
          </cell>
          <cell r="AH1499">
            <v>6.3</v>
          </cell>
          <cell r="AI1499">
            <v>55260</v>
          </cell>
          <cell r="AJ1499">
            <v>11.5</v>
          </cell>
        </row>
        <row r="1500">
          <cell r="A1500" t="str">
            <v>2447</v>
          </cell>
          <cell r="B1500" t="str">
            <v>244704001</v>
          </cell>
          <cell r="D1500" t="str">
            <v>2447040</v>
          </cell>
          <cell r="E1500" t="str">
            <v>2435</v>
          </cell>
          <cell r="F1500" t="str">
            <v>24</v>
          </cell>
          <cell r="G1500">
            <v>524.52810735000003</v>
          </cell>
          <cell r="H1500">
            <v>536.46403792000001</v>
          </cell>
          <cell r="I1500">
            <v>530.24108190000004</v>
          </cell>
          <cell r="J1500">
            <v>35.496688740000003</v>
          </cell>
          <cell r="K1500">
            <v>23.27552987</v>
          </cell>
          <cell r="L1500">
            <v>8.5135866999999994</v>
          </cell>
          <cell r="M1500">
            <v>9.8639667899999992</v>
          </cell>
          <cell r="N1500">
            <v>17.94227678</v>
          </cell>
          <cell r="O1500">
            <v>50.307000000000002</v>
          </cell>
          <cell r="P1500">
            <v>9.7344177999999992</v>
          </cell>
          <cell r="Q1500">
            <v>61.3</v>
          </cell>
          <cell r="R1500">
            <v>34.03003519</v>
          </cell>
          <cell r="S1500">
            <v>15.9</v>
          </cell>
          <cell r="T1500">
            <v>9.4822740900000007</v>
          </cell>
          <cell r="U1500">
            <v>9.1910556099999994</v>
          </cell>
          <cell r="V1500">
            <v>8.90340752</v>
          </cell>
          <cell r="W1500">
            <v>51</v>
          </cell>
          <cell r="X1500">
            <v>79</v>
          </cell>
          <cell r="Y1500">
            <v>37.299999999999997</v>
          </cell>
          <cell r="Z1500">
            <v>35.5</v>
          </cell>
          <cell r="AA1500">
            <v>26.5</v>
          </cell>
          <cell r="AB1500">
            <v>8.8917866399999994</v>
          </cell>
          <cell r="AC1500">
            <v>4.420375E-2</v>
          </cell>
          <cell r="AD1500">
            <v>271.99</v>
          </cell>
          <cell r="AE1500">
            <v>62.70542816999999</v>
          </cell>
          <cell r="AF1500">
            <v>66.746071420000007</v>
          </cell>
          <cell r="AG1500">
            <v>0.27858694589537358</v>
          </cell>
          <cell r="AH1500">
            <v>6.3</v>
          </cell>
          <cell r="AI1500">
            <v>55260</v>
          </cell>
          <cell r="AJ1500">
            <v>11.5</v>
          </cell>
        </row>
        <row r="1501">
          <cell r="A1501" t="str">
            <v>2447</v>
          </cell>
          <cell r="B1501" t="str">
            <v>244704701</v>
          </cell>
          <cell r="D1501" t="str">
            <v>2447047</v>
          </cell>
          <cell r="E1501" t="str">
            <v>2435</v>
          </cell>
          <cell r="F1501" t="str">
            <v>24</v>
          </cell>
          <cell r="G1501">
            <v>524.52810735000003</v>
          </cell>
          <cell r="H1501">
            <v>536.46403792000001</v>
          </cell>
          <cell r="I1501">
            <v>530.24108190000004</v>
          </cell>
          <cell r="J1501">
            <v>35.496688740000003</v>
          </cell>
          <cell r="K1501">
            <v>23.27552987</v>
          </cell>
          <cell r="L1501">
            <v>8.5515946199999995</v>
          </cell>
          <cell r="M1501">
            <v>9.4750864099999994</v>
          </cell>
          <cell r="N1501">
            <v>17.94227678</v>
          </cell>
          <cell r="O1501">
            <v>50.307000000000002</v>
          </cell>
          <cell r="P1501">
            <v>9.4750864099999994</v>
          </cell>
          <cell r="Q1501">
            <v>61.3</v>
          </cell>
          <cell r="R1501">
            <v>34.03003519</v>
          </cell>
          <cell r="S1501">
            <v>15.9</v>
          </cell>
          <cell r="T1501">
            <v>9.8198885300000001</v>
          </cell>
          <cell r="U1501">
            <v>9.2670987100000008</v>
          </cell>
          <cell r="V1501">
            <v>8.2705251000000004</v>
          </cell>
          <cell r="W1501">
            <v>51</v>
          </cell>
          <cell r="X1501">
            <v>79</v>
          </cell>
          <cell r="Y1501">
            <v>37.299999999999997</v>
          </cell>
          <cell r="Z1501">
            <v>35.5</v>
          </cell>
          <cell r="AA1501">
            <v>26.5</v>
          </cell>
          <cell r="AB1501">
            <v>8.9442893199999993</v>
          </cell>
          <cell r="AC1501">
            <v>0.85630565000000003</v>
          </cell>
          <cell r="AD1501">
            <v>271.99</v>
          </cell>
          <cell r="AE1501">
            <v>62.70542816999999</v>
          </cell>
          <cell r="AF1501">
            <v>66.745762290000002</v>
          </cell>
          <cell r="AG1501">
            <v>0.31585968648180479</v>
          </cell>
          <cell r="AH1501">
            <v>6.3</v>
          </cell>
          <cell r="AI1501">
            <v>55260</v>
          </cell>
          <cell r="AJ1501">
            <v>11.5</v>
          </cell>
        </row>
        <row r="1502">
          <cell r="A1502" t="str">
            <v>2447</v>
          </cell>
          <cell r="B1502" t="str">
            <v>244704702</v>
          </cell>
          <cell r="D1502" t="str">
            <v>2447047</v>
          </cell>
          <cell r="E1502" t="str">
            <v>2435</v>
          </cell>
          <cell r="F1502" t="str">
            <v>24</v>
          </cell>
          <cell r="G1502">
            <v>524.52810735000003</v>
          </cell>
          <cell r="H1502">
            <v>536.46403792000001</v>
          </cell>
          <cell r="I1502">
            <v>530.24108190000004</v>
          </cell>
          <cell r="J1502">
            <v>35.496688740000003</v>
          </cell>
          <cell r="K1502">
            <v>23.27552987</v>
          </cell>
          <cell r="L1502">
            <v>8.74033674</v>
          </cell>
          <cell r="M1502">
            <v>9.4334839200000005</v>
          </cell>
          <cell r="N1502">
            <v>17.94227678</v>
          </cell>
          <cell r="O1502">
            <v>50.307000000000002</v>
          </cell>
          <cell r="P1502">
            <v>9.4334839200000005</v>
          </cell>
          <cell r="Q1502">
            <v>61.3</v>
          </cell>
          <cell r="R1502">
            <v>34.03003519</v>
          </cell>
          <cell r="S1502">
            <v>15.9</v>
          </cell>
          <cell r="T1502">
            <v>9.8389490300000002</v>
          </cell>
          <cell r="U1502">
            <v>9.4334839200000005</v>
          </cell>
          <cell r="V1502">
            <v>8.0053670700000001</v>
          </cell>
          <cell r="W1502">
            <v>51</v>
          </cell>
          <cell r="X1502">
            <v>79</v>
          </cell>
          <cell r="Y1502">
            <v>37.299999999999997</v>
          </cell>
          <cell r="Z1502">
            <v>35.5</v>
          </cell>
          <cell r="AA1502">
            <v>26.5</v>
          </cell>
          <cell r="AB1502">
            <v>8.9839415299999992</v>
          </cell>
          <cell r="AC1502">
            <v>1</v>
          </cell>
          <cell r="AD1502">
            <v>271.99</v>
          </cell>
          <cell r="AE1502">
            <v>62.70542816999999</v>
          </cell>
          <cell r="AF1502">
            <v>66.749600000000001</v>
          </cell>
          <cell r="AG1502">
            <v>0.28204757698183425</v>
          </cell>
          <cell r="AH1502">
            <v>6.3</v>
          </cell>
          <cell r="AI1502">
            <v>55260</v>
          </cell>
          <cell r="AJ1502">
            <v>11.5</v>
          </cell>
        </row>
        <row r="1503">
          <cell r="A1503" t="str">
            <v>2447</v>
          </cell>
          <cell r="B1503" t="str">
            <v>244705501</v>
          </cell>
          <cell r="D1503" t="str">
            <v>2447055</v>
          </cell>
          <cell r="E1503" t="str">
            <v>2435</v>
          </cell>
          <cell r="F1503" t="str">
            <v>24</v>
          </cell>
          <cell r="G1503">
            <v>524.52810735000003</v>
          </cell>
          <cell r="H1503">
            <v>536.46403792000001</v>
          </cell>
          <cell r="I1503">
            <v>530.24108190000004</v>
          </cell>
          <cell r="J1503">
            <v>35.496688740000003</v>
          </cell>
          <cell r="K1503">
            <v>23.27552987</v>
          </cell>
          <cell r="L1503">
            <v>8.1777966800000002</v>
          </cell>
          <cell r="M1503">
            <v>9.5293030600000002</v>
          </cell>
          <cell r="N1503">
            <v>17.94227678</v>
          </cell>
          <cell r="O1503">
            <v>50.307000000000002</v>
          </cell>
          <cell r="P1503">
            <v>9.4639743299999992</v>
          </cell>
          <cell r="Q1503">
            <v>61.3</v>
          </cell>
          <cell r="R1503">
            <v>34.03003519</v>
          </cell>
          <cell r="S1503">
            <v>15.9</v>
          </cell>
          <cell r="T1503">
            <v>9.3571211000000005</v>
          </cell>
          <cell r="U1503">
            <v>8.9163719100000005</v>
          </cell>
          <cell r="V1503">
            <v>8.2212100899999996</v>
          </cell>
          <cell r="W1503">
            <v>51</v>
          </cell>
          <cell r="X1503">
            <v>79</v>
          </cell>
          <cell r="Y1503">
            <v>37.299999999999997</v>
          </cell>
          <cell r="Z1503">
            <v>35.5</v>
          </cell>
          <cell r="AA1503">
            <v>26.5</v>
          </cell>
          <cell r="AB1503">
            <v>8.1889668600000007</v>
          </cell>
          <cell r="AC1503">
            <v>2.6752870000000002E-2</v>
          </cell>
          <cell r="AD1503">
            <v>271.99</v>
          </cell>
          <cell r="AE1503">
            <v>62.70542816999999</v>
          </cell>
          <cell r="AF1503">
            <v>66.742294459999997</v>
          </cell>
          <cell r="AG1503">
            <v>0.31314936570761576</v>
          </cell>
          <cell r="AH1503">
            <v>6.3</v>
          </cell>
          <cell r="AI1503">
            <v>55260</v>
          </cell>
          <cell r="AJ1503">
            <v>11.5</v>
          </cell>
        </row>
        <row r="1504">
          <cell r="A1504" t="str">
            <v>2448</v>
          </cell>
          <cell r="B1504" t="str">
            <v>244800501</v>
          </cell>
          <cell r="D1504" t="str">
            <v>2448005</v>
          </cell>
          <cell r="E1504" t="str">
            <v>2435</v>
          </cell>
          <cell r="F1504" t="str">
            <v>24</v>
          </cell>
          <cell r="G1504">
            <v>524.52810735000003</v>
          </cell>
          <cell r="H1504">
            <v>536.46403792000001</v>
          </cell>
          <cell r="I1504">
            <v>530.24108190000004</v>
          </cell>
          <cell r="J1504">
            <v>35.496688740000003</v>
          </cell>
          <cell r="K1504">
            <v>23.27552987</v>
          </cell>
          <cell r="L1504">
            <v>8.9544153299999998</v>
          </cell>
          <cell r="M1504">
            <v>10.681619059999999</v>
          </cell>
          <cell r="N1504">
            <v>17.94227678</v>
          </cell>
          <cell r="O1504">
            <v>50.307000000000002</v>
          </cell>
          <cell r="P1504">
            <v>9.5319164999999995</v>
          </cell>
          <cell r="Q1504">
            <v>61.3</v>
          </cell>
          <cell r="R1504">
            <v>34.03003519</v>
          </cell>
          <cell r="S1504">
            <v>15.9</v>
          </cell>
          <cell r="T1504">
            <v>9.4517952399999992</v>
          </cell>
          <cell r="U1504">
            <v>9.1981665699999997</v>
          </cell>
          <cell r="V1504">
            <v>8.7124309699999998</v>
          </cell>
          <cell r="W1504">
            <v>51</v>
          </cell>
          <cell r="X1504">
            <v>79</v>
          </cell>
          <cell r="Y1504">
            <v>37.299999999999997</v>
          </cell>
          <cell r="Z1504">
            <v>35.5</v>
          </cell>
          <cell r="AA1504">
            <v>26.5</v>
          </cell>
          <cell r="AB1504">
            <v>8.8184822700000005</v>
          </cell>
          <cell r="AC1504">
            <v>0</v>
          </cell>
          <cell r="AD1504">
            <v>271.99</v>
          </cell>
          <cell r="AE1504">
            <v>62.70542816999999</v>
          </cell>
          <cell r="AF1504">
            <v>66.416708569999997</v>
          </cell>
          <cell r="AG1504">
            <v>0.26967515068384929</v>
          </cell>
          <cell r="AH1504">
            <v>6.3</v>
          </cell>
          <cell r="AI1504">
            <v>55260</v>
          </cell>
          <cell r="AJ1504">
            <v>11.5</v>
          </cell>
        </row>
        <row r="1505">
          <cell r="A1505" t="str">
            <v>2448</v>
          </cell>
          <cell r="B1505" t="str">
            <v>244801001</v>
          </cell>
          <cell r="D1505" t="str">
            <v>2448010</v>
          </cell>
          <cell r="E1505" t="str">
            <v>2435</v>
          </cell>
          <cell r="F1505" t="str">
            <v>24</v>
          </cell>
          <cell r="G1505">
            <v>524.52810735000003</v>
          </cell>
          <cell r="H1505">
            <v>536.46403792000001</v>
          </cell>
          <cell r="I1505">
            <v>530.24108190000004</v>
          </cell>
          <cell r="J1505">
            <v>35.496688740000003</v>
          </cell>
          <cell r="K1505">
            <v>23.27552987</v>
          </cell>
          <cell r="L1505">
            <v>7.2048925099999988</v>
          </cell>
          <cell r="M1505">
            <v>10.40389914</v>
          </cell>
          <cell r="N1505">
            <v>17.94227678</v>
          </cell>
          <cell r="O1505">
            <v>50.307000000000002</v>
          </cell>
          <cell r="P1505">
            <v>9.4334839200000005</v>
          </cell>
          <cell r="Q1505">
            <v>61.3</v>
          </cell>
          <cell r="R1505">
            <v>34.03003519</v>
          </cell>
          <cell r="S1505">
            <v>15.9</v>
          </cell>
          <cell r="T1505">
            <v>9.8334405500000006</v>
          </cell>
          <cell r="U1505">
            <v>7.6415644399999989</v>
          </cell>
          <cell r="V1505">
            <v>7.3951075500000005</v>
          </cell>
          <cell r="W1505">
            <v>51</v>
          </cell>
          <cell r="X1505">
            <v>79</v>
          </cell>
          <cell r="Y1505">
            <v>37.299999999999997</v>
          </cell>
          <cell r="Z1505">
            <v>35.5</v>
          </cell>
          <cell r="AA1505">
            <v>26.5</v>
          </cell>
          <cell r="AB1505">
            <v>9.1261975999999994</v>
          </cell>
          <cell r="AC1505">
            <v>1</v>
          </cell>
          <cell r="AD1505">
            <v>271.99</v>
          </cell>
          <cell r="AE1505">
            <v>62.70542816999999</v>
          </cell>
          <cell r="AF1505">
            <v>66.385499999999993</v>
          </cell>
          <cell r="AG1505">
            <v>0.29058127511677823</v>
          </cell>
          <cell r="AH1505">
            <v>6.3</v>
          </cell>
          <cell r="AI1505">
            <v>55260</v>
          </cell>
          <cell r="AJ1505">
            <v>11.5</v>
          </cell>
        </row>
        <row r="1506">
          <cell r="A1506" t="str">
            <v>2448</v>
          </cell>
          <cell r="B1506" t="str">
            <v>244801501</v>
          </cell>
          <cell r="D1506" t="str">
            <v>2448015</v>
          </cell>
          <cell r="E1506" t="str">
            <v>2435</v>
          </cell>
          <cell r="F1506" t="str">
            <v>24</v>
          </cell>
          <cell r="G1506">
            <v>524.52810735000003</v>
          </cell>
          <cell r="H1506">
            <v>536.46403792000001</v>
          </cell>
          <cell r="I1506">
            <v>530.24108190000004</v>
          </cell>
          <cell r="J1506">
            <v>35.496688740000003</v>
          </cell>
          <cell r="K1506">
            <v>23.27552987</v>
          </cell>
          <cell r="L1506">
            <v>8.5201887000000003</v>
          </cell>
          <cell r="M1506">
            <v>10.28489901</v>
          </cell>
          <cell r="N1506">
            <v>17.94227678</v>
          </cell>
          <cell r="O1506">
            <v>50.307000000000002</v>
          </cell>
          <cell r="P1506">
            <v>9.5683644099999992</v>
          </cell>
          <cell r="Q1506">
            <v>61.3</v>
          </cell>
          <cell r="R1506">
            <v>34.03003519</v>
          </cell>
          <cell r="S1506">
            <v>15.9</v>
          </cell>
          <cell r="T1506">
            <v>9.8161852199999995</v>
          </cell>
          <cell r="U1506">
            <v>8.6614666800000002</v>
          </cell>
          <cell r="V1506">
            <v>8.6349762299999995</v>
          </cell>
          <cell r="W1506">
            <v>51</v>
          </cell>
          <cell r="X1506">
            <v>79</v>
          </cell>
          <cell r="Y1506">
            <v>37.299999999999997</v>
          </cell>
          <cell r="Z1506">
            <v>35.5</v>
          </cell>
          <cell r="AA1506">
            <v>26.5</v>
          </cell>
          <cell r="AB1506">
            <v>9.0766946900000001</v>
          </cell>
          <cell r="AC1506">
            <v>0.54877584999999995</v>
          </cell>
          <cell r="AD1506">
            <v>271.99</v>
          </cell>
          <cell r="AE1506">
            <v>62.70542816999999</v>
          </cell>
          <cell r="AF1506">
            <v>66.399123220000007</v>
          </cell>
          <cell r="AG1506">
            <v>0.28926086770789389</v>
          </cell>
          <cell r="AH1506">
            <v>6.3</v>
          </cell>
          <cell r="AI1506">
            <v>55260</v>
          </cell>
          <cell r="AJ1506">
            <v>11.5</v>
          </cell>
        </row>
        <row r="1507">
          <cell r="A1507" t="str">
            <v>2448</v>
          </cell>
          <cell r="B1507" t="str">
            <v>244802001</v>
          </cell>
          <cell r="D1507" t="str">
            <v>2448020</v>
          </cell>
          <cell r="E1507" t="str">
            <v>2435</v>
          </cell>
          <cell r="F1507" t="str">
            <v>24</v>
          </cell>
          <cell r="G1507">
            <v>524.52810735000003</v>
          </cell>
          <cell r="H1507">
            <v>536.46403792000001</v>
          </cell>
          <cell r="I1507">
            <v>530.24108190000004</v>
          </cell>
          <cell r="J1507">
            <v>35.496688740000003</v>
          </cell>
          <cell r="K1507">
            <v>23.27552987</v>
          </cell>
          <cell r="L1507">
            <v>8.7846215300000008</v>
          </cell>
          <cell r="M1507">
            <v>10.724456099999999</v>
          </cell>
          <cell r="N1507">
            <v>17.94227678</v>
          </cell>
          <cell r="O1507">
            <v>50.307000000000002</v>
          </cell>
          <cell r="P1507">
            <v>9.6101897399999991</v>
          </cell>
          <cell r="Q1507">
            <v>61.3</v>
          </cell>
          <cell r="R1507">
            <v>34.03003519</v>
          </cell>
          <cell r="S1507">
            <v>15.9</v>
          </cell>
          <cell r="T1507">
            <v>9.6487243300000003</v>
          </cell>
          <cell r="U1507">
            <v>9.5289395500000005</v>
          </cell>
          <cell r="V1507">
            <v>8.7068213199999995</v>
          </cell>
          <cell r="W1507">
            <v>51</v>
          </cell>
          <cell r="X1507">
            <v>79</v>
          </cell>
          <cell r="Y1507">
            <v>37.299999999999997</v>
          </cell>
          <cell r="Z1507">
            <v>35.5</v>
          </cell>
          <cell r="AA1507">
            <v>26.5</v>
          </cell>
          <cell r="AB1507">
            <v>9.4891834999999993</v>
          </cell>
          <cell r="AC1507">
            <v>0</v>
          </cell>
          <cell r="AD1507">
            <v>271.99</v>
          </cell>
          <cell r="AE1507">
            <v>62.70542816999999</v>
          </cell>
          <cell r="AF1507">
            <v>66.357993699999994</v>
          </cell>
          <cell r="AG1507">
            <v>0.29396247725570052</v>
          </cell>
          <cell r="AH1507">
            <v>6.3</v>
          </cell>
          <cell r="AI1507">
            <v>55260</v>
          </cell>
          <cell r="AJ1507">
            <v>11.5</v>
          </cell>
        </row>
        <row r="1508">
          <cell r="A1508" t="str">
            <v>2448</v>
          </cell>
          <cell r="B1508" t="str">
            <v>244802801</v>
          </cell>
          <cell r="D1508" t="str">
            <v>2448028</v>
          </cell>
          <cell r="E1508" t="str">
            <v>2435</v>
          </cell>
          <cell r="F1508" t="str">
            <v>24</v>
          </cell>
          <cell r="G1508">
            <v>524.52810735000003</v>
          </cell>
          <cell r="H1508">
            <v>536.46403792000001</v>
          </cell>
          <cell r="I1508">
            <v>530.24108190000004</v>
          </cell>
          <cell r="J1508">
            <v>35.496688740000003</v>
          </cell>
          <cell r="K1508">
            <v>23.27552987</v>
          </cell>
          <cell r="L1508">
            <v>8.1394405200000008</v>
          </cell>
          <cell r="M1508">
            <v>10.475229519999999</v>
          </cell>
          <cell r="N1508">
            <v>17.94227678</v>
          </cell>
          <cell r="O1508">
            <v>50.307000000000002</v>
          </cell>
          <cell r="P1508">
            <v>8.6024530400000003</v>
          </cell>
          <cell r="Q1508">
            <v>61.3</v>
          </cell>
          <cell r="R1508">
            <v>34.03003519</v>
          </cell>
          <cell r="S1508">
            <v>15.9</v>
          </cell>
          <cell r="T1508">
            <v>9.1455884899999997</v>
          </cell>
          <cell r="U1508">
            <v>8.5287264300000007</v>
          </cell>
          <cell r="V1508">
            <v>8.6260475999999997</v>
          </cell>
          <cell r="W1508">
            <v>51</v>
          </cell>
          <cell r="X1508">
            <v>79</v>
          </cell>
          <cell r="Y1508">
            <v>37.299999999999997</v>
          </cell>
          <cell r="Z1508">
            <v>35.5</v>
          </cell>
          <cell r="AA1508">
            <v>26.5</v>
          </cell>
          <cell r="AB1508">
            <v>8.4842566900000005</v>
          </cell>
          <cell r="AC1508">
            <v>0.63865139999999998</v>
          </cell>
          <cell r="AD1508">
            <v>271.99</v>
          </cell>
          <cell r="AE1508">
            <v>62.70542816999999</v>
          </cell>
          <cell r="AF1508">
            <v>66.385499999999993</v>
          </cell>
          <cell r="AG1508">
            <v>0.29454682919877639</v>
          </cell>
          <cell r="AH1508">
            <v>6.3</v>
          </cell>
          <cell r="AI1508">
            <v>55260</v>
          </cell>
          <cell r="AJ1508">
            <v>11.5</v>
          </cell>
        </row>
        <row r="1509">
          <cell r="A1509" t="str">
            <v>2448</v>
          </cell>
          <cell r="B1509" t="str">
            <v>244802802</v>
          </cell>
          <cell r="D1509" t="str">
            <v>2448028</v>
          </cell>
          <cell r="E1509" t="str">
            <v>2435</v>
          </cell>
          <cell r="F1509" t="str">
            <v>24</v>
          </cell>
          <cell r="G1509">
            <v>524.52810735000003</v>
          </cell>
          <cell r="H1509">
            <v>536.46403792000001</v>
          </cell>
          <cell r="I1509">
            <v>530.24108190000004</v>
          </cell>
          <cell r="J1509">
            <v>35.496688740000003</v>
          </cell>
          <cell r="K1509">
            <v>23.27552987</v>
          </cell>
          <cell r="L1509">
            <v>7.17319174</v>
          </cell>
          <cell r="M1509">
            <v>10.26203574</v>
          </cell>
          <cell r="N1509">
            <v>17.94227678</v>
          </cell>
          <cell r="O1509">
            <v>50.307000000000002</v>
          </cell>
          <cell r="P1509">
            <v>7.8240460100000009</v>
          </cell>
          <cell r="Q1509">
            <v>61.3</v>
          </cell>
          <cell r="R1509">
            <v>34.03003519</v>
          </cell>
          <cell r="S1509">
            <v>15.9</v>
          </cell>
          <cell r="T1509">
            <v>8.8385517900000004</v>
          </cell>
          <cell r="U1509">
            <v>7.2056351799999998</v>
          </cell>
          <cell r="V1509">
            <v>7.5448610699999987</v>
          </cell>
          <cell r="W1509">
            <v>51</v>
          </cell>
          <cell r="X1509">
            <v>79</v>
          </cell>
          <cell r="Y1509">
            <v>37.299999999999997</v>
          </cell>
          <cell r="Z1509">
            <v>35.5</v>
          </cell>
          <cell r="AA1509">
            <v>26.5</v>
          </cell>
          <cell r="AB1509">
            <v>7.5448610699999987</v>
          </cell>
          <cell r="AC1509">
            <v>1</v>
          </cell>
          <cell r="AD1509">
            <v>271.99</v>
          </cell>
          <cell r="AE1509">
            <v>62.70542816999999</v>
          </cell>
          <cell r="AF1509">
            <v>66.385499999999993</v>
          </cell>
          <cell r="AG1509">
            <v>0.287204116682932</v>
          </cell>
          <cell r="AH1509">
            <v>6.3</v>
          </cell>
          <cell r="AI1509">
            <v>55260</v>
          </cell>
          <cell r="AJ1509">
            <v>11.5</v>
          </cell>
        </row>
        <row r="1510">
          <cell r="A1510" t="str">
            <v>2448</v>
          </cell>
          <cell r="B1510" t="str">
            <v>244803801</v>
          </cell>
          <cell r="D1510" t="str">
            <v>2448038</v>
          </cell>
          <cell r="E1510" t="str">
            <v>2435</v>
          </cell>
          <cell r="F1510" t="str">
            <v>24</v>
          </cell>
          <cell r="G1510">
            <v>524.52810735000003</v>
          </cell>
          <cell r="H1510">
            <v>536.46403792000001</v>
          </cell>
          <cell r="I1510">
            <v>530.24108190000004</v>
          </cell>
          <cell r="J1510">
            <v>35.496688740000003</v>
          </cell>
          <cell r="K1510">
            <v>23.27552987</v>
          </cell>
          <cell r="L1510">
            <v>8.5760279799999992</v>
          </cell>
          <cell r="M1510">
            <v>10.09079665</v>
          </cell>
          <cell r="N1510">
            <v>17.94227678</v>
          </cell>
          <cell r="O1510">
            <v>50.307000000000002</v>
          </cell>
          <cell r="P1510">
            <v>9.4334839200000005</v>
          </cell>
          <cell r="Q1510">
            <v>61.3</v>
          </cell>
          <cell r="R1510">
            <v>34.03003519</v>
          </cell>
          <cell r="S1510">
            <v>15.9</v>
          </cell>
          <cell r="T1510">
            <v>9.5325687899999991</v>
          </cell>
          <cell r="U1510">
            <v>9.2416452200000005</v>
          </cell>
          <cell r="V1510">
            <v>8.4933102500000004</v>
          </cell>
          <cell r="W1510">
            <v>51</v>
          </cell>
          <cell r="X1510">
            <v>79</v>
          </cell>
          <cell r="Y1510">
            <v>37.299999999999997</v>
          </cell>
          <cell r="Z1510">
            <v>35.5</v>
          </cell>
          <cell r="AA1510">
            <v>26.5</v>
          </cell>
          <cell r="AB1510">
            <v>8.5974820199999993</v>
          </cell>
          <cell r="AC1510">
            <v>0</v>
          </cell>
          <cell r="AD1510">
            <v>271.99</v>
          </cell>
          <cell r="AE1510">
            <v>62.70542816999999</v>
          </cell>
          <cell r="AF1510">
            <v>66.385499999999993</v>
          </cell>
          <cell r="AG1510">
            <v>0.29574974507576002</v>
          </cell>
          <cell r="AH1510">
            <v>6.3</v>
          </cell>
          <cell r="AI1510">
            <v>55260</v>
          </cell>
          <cell r="AJ1510">
            <v>11.5</v>
          </cell>
        </row>
        <row r="1511">
          <cell r="A1511" t="str">
            <v>2448</v>
          </cell>
          <cell r="B1511" t="str">
            <v>244803802</v>
          </cell>
          <cell r="D1511" t="str">
            <v>2448038</v>
          </cell>
          <cell r="E1511" t="str">
            <v>2435</v>
          </cell>
          <cell r="F1511" t="str">
            <v>24</v>
          </cell>
          <cell r="G1511">
            <v>524.52810735000003</v>
          </cell>
          <cell r="H1511">
            <v>536.46403792000001</v>
          </cell>
          <cell r="I1511">
            <v>530.24108190000004</v>
          </cell>
          <cell r="J1511">
            <v>35.496688740000003</v>
          </cell>
          <cell r="K1511">
            <v>23.27552987</v>
          </cell>
          <cell r="L1511">
            <v>7.1906760300000006</v>
          </cell>
          <cell r="M1511">
            <v>10.123947510000001</v>
          </cell>
          <cell r="N1511">
            <v>17.94227678</v>
          </cell>
          <cell r="O1511">
            <v>50.307000000000002</v>
          </cell>
          <cell r="P1511">
            <v>9.4334839200000005</v>
          </cell>
          <cell r="Q1511">
            <v>61.3</v>
          </cell>
          <cell r="R1511">
            <v>34.03003519</v>
          </cell>
          <cell r="S1511">
            <v>15.9</v>
          </cell>
          <cell r="T1511">
            <v>9.4388296100000009</v>
          </cell>
          <cell r="U1511">
            <v>8.74033674</v>
          </cell>
          <cell r="V1511">
            <v>8.74033674</v>
          </cell>
          <cell r="W1511">
            <v>51</v>
          </cell>
          <cell r="X1511">
            <v>79</v>
          </cell>
          <cell r="Y1511">
            <v>37.299999999999997</v>
          </cell>
          <cell r="Z1511">
            <v>35.5</v>
          </cell>
          <cell r="AA1511">
            <v>26.5</v>
          </cell>
          <cell r="AB1511">
            <v>7.28207366</v>
          </cell>
          <cell r="AC1511">
            <v>0</v>
          </cell>
          <cell r="AD1511">
            <v>271.99</v>
          </cell>
          <cell r="AE1511">
            <v>62.70542816999999</v>
          </cell>
          <cell r="AF1511">
            <v>66.385499999999993</v>
          </cell>
          <cell r="AG1511">
            <v>0.26571531351900862</v>
          </cell>
          <cell r="AH1511">
            <v>6.3</v>
          </cell>
          <cell r="AI1511">
            <v>55260</v>
          </cell>
          <cell r="AJ1511">
            <v>11.5</v>
          </cell>
        </row>
        <row r="1512">
          <cell r="A1512" t="str">
            <v>2448</v>
          </cell>
          <cell r="B1512" t="str">
            <v>244804501</v>
          </cell>
          <cell r="D1512" t="str">
            <v>2448045</v>
          </cell>
          <cell r="E1512" t="str">
            <v>2435</v>
          </cell>
          <cell r="F1512" t="str">
            <v>24</v>
          </cell>
          <cell r="G1512">
            <v>524.52810735000003</v>
          </cell>
          <cell r="H1512">
            <v>536.46403792000001</v>
          </cell>
          <cell r="I1512">
            <v>530.24108190000004</v>
          </cell>
          <cell r="J1512">
            <v>35.496688740000003</v>
          </cell>
          <cell r="K1512">
            <v>23.27552987</v>
          </cell>
          <cell r="L1512">
            <v>8.3961548599999993</v>
          </cell>
          <cell r="M1512">
            <v>10.045551189999999</v>
          </cell>
          <cell r="N1512">
            <v>17.94227678</v>
          </cell>
          <cell r="O1512">
            <v>50.307000000000002</v>
          </cell>
          <cell r="P1512">
            <v>9.0923448100000002</v>
          </cell>
          <cell r="Q1512">
            <v>61.3</v>
          </cell>
          <cell r="R1512">
            <v>34.03003519</v>
          </cell>
          <cell r="S1512">
            <v>15.9</v>
          </cell>
          <cell r="T1512">
            <v>8.5422759700000004</v>
          </cell>
          <cell r="U1512">
            <v>8.8147760900000005</v>
          </cell>
          <cell r="V1512">
            <v>8.3416486200000008</v>
          </cell>
          <cell r="W1512">
            <v>51</v>
          </cell>
          <cell r="X1512">
            <v>79</v>
          </cell>
          <cell r="Y1512">
            <v>37.299999999999997</v>
          </cell>
          <cell r="Z1512">
            <v>35.5</v>
          </cell>
          <cell r="AA1512">
            <v>26.5</v>
          </cell>
          <cell r="AB1512">
            <v>8.8353559700000002</v>
          </cell>
          <cell r="AC1512">
            <v>6.244048E-2</v>
          </cell>
          <cell r="AD1512">
            <v>271.99</v>
          </cell>
          <cell r="AE1512">
            <v>62.70542816999999</v>
          </cell>
          <cell r="AF1512">
            <v>66.370859300000006</v>
          </cell>
          <cell r="AG1512">
            <v>0.32500403563759633</v>
          </cell>
          <cell r="AH1512">
            <v>6.3</v>
          </cell>
          <cell r="AI1512">
            <v>55260</v>
          </cell>
          <cell r="AJ1512">
            <v>11.5</v>
          </cell>
        </row>
        <row r="1513">
          <cell r="A1513" t="str">
            <v>2448</v>
          </cell>
          <cell r="B1513" t="str">
            <v>244805001</v>
          </cell>
          <cell r="D1513" t="str">
            <v>2448050</v>
          </cell>
          <cell r="E1513" t="str">
            <v>2435</v>
          </cell>
          <cell r="F1513" t="str">
            <v>24</v>
          </cell>
          <cell r="G1513">
            <v>524.52810735000003</v>
          </cell>
          <cell r="H1513">
            <v>536.46403792000001</v>
          </cell>
          <cell r="I1513">
            <v>530.24108190000004</v>
          </cell>
          <cell r="J1513">
            <v>35.496688740000003</v>
          </cell>
          <cell r="K1513">
            <v>23.27552987</v>
          </cell>
          <cell r="L1513">
            <v>8.1338808900000004</v>
          </cell>
          <cell r="M1513">
            <v>9.9151690600000002</v>
          </cell>
          <cell r="N1513">
            <v>17.94227678</v>
          </cell>
          <cell r="O1513">
            <v>50.307000000000002</v>
          </cell>
          <cell r="P1513">
            <v>9.6347580700000002</v>
          </cell>
          <cell r="Q1513">
            <v>61.3</v>
          </cell>
          <cell r="R1513">
            <v>34.03003519</v>
          </cell>
          <cell r="S1513">
            <v>15.9</v>
          </cell>
          <cell r="T1513">
            <v>8.8757064400000001</v>
          </cell>
          <cell r="U1513">
            <v>9.2607482700000006</v>
          </cell>
          <cell r="V1513">
            <v>9.0709633600000004</v>
          </cell>
          <cell r="W1513">
            <v>51</v>
          </cell>
          <cell r="X1513">
            <v>79</v>
          </cell>
          <cell r="Y1513">
            <v>37.299999999999997</v>
          </cell>
          <cell r="Z1513">
            <v>35.5</v>
          </cell>
          <cell r="AA1513">
            <v>26.5</v>
          </cell>
          <cell r="AB1513">
            <v>9.2942218600000004</v>
          </cell>
          <cell r="AC1513">
            <v>0</v>
          </cell>
          <cell r="AD1513">
            <v>271.99</v>
          </cell>
          <cell r="AE1513">
            <v>62.70542816999999</v>
          </cell>
          <cell r="AF1513">
            <v>66.328095980000001</v>
          </cell>
          <cell r="AG1513">
            <v>0.27737064334370815</v>
          </cell>
          <cell r="AH1513">
            <v>6.3</v>
          </cell>
          <cell r="AI1513">
            <v>55260</v>
          </cell>
          <cell r="AJ1513">
            <v>11.5</v>
          </cell>
        </row>
        <row r="1514">
          <cell r="A1514" t="str">
            <v>2449</v>
          </cell>
          <cell r="B1514" t="str">
            <v>244900501</v>
          </cell>
          <cell r="D1514" t="str">
            <v>2449005</v>
          </cell>
          <cell r="E1514" t="str">
            <v>2433</v>
          </cell>
          <cell r="F1514" t="str">
            <v>24</v>
          </cell>
          <cell r="G1514">
            <v>524.52810735000003</v>
          </cell>
          <cell r="H1514">
            <v>536.46403792000001</v>
          </cell>
          <cell r="I1514">
            <v>530.24108190000004</v>
          </cell>
          <cell r="J1514">
            <v>31.060606060000005</v>
          </cell>
          <cell r="K1514">
            <v>15.130568360000002</v>
          </cell>
          <cell r="L1514">
            <v>8.6595604300000009</v>
          </cell>
          <cell r="M1514">
            <v>9.5902141299999997</v>
          </cell>
          <cell r="N1514">
            <v>15.97574097</v>
          </cell>
          <cell r="O1514">
            <v>50.307000000000002</v>
          </cell>
          <cell r="P1514">
            <v>9.8130156500000005</v>
          </cell>
          <cell r="Q1514">
            <v>64</v>
          </cell>
          <cell r="R1514">
            <v>34.03003519</v>
          </cell>
          <cell r="S1514">
            <v>16.5</v>
          </cell>
          <cell r="T1514">
            <v>10.09625437</v>
          </cell>
          <cell r="U1514">
            <v>9.3892394100000001</v>
          </cell>
          <cell r="V1514">
            <v>8.67180091</v>
          </cell>
          <cell r="W1514">
            <v>52.1</v>
          </cell>
          <cell r="X1514">
            <v>73.599999999999994</v>
          </cell>
          <cell r="Y1514">
            <v>34.1</v>
          </cell>
          <cell r="Z1514">
            <v>38.700000000000003</v>
          </cell>
          <cell r="AA1514">
            <v>23.2</v>
          </cell>
          <cell r="AB1514">
            <v>9.7570156499999996</v>
          </cell>
          <cell r="AC1514">
            <v>0.51902287000000003</v>
          </cell>
          <cell r="AD1514">
            <v>248.8</v>
          </cell>
          <cell r="AE1514">
            <v>56.002792679999992</v>
          </cell>
          <cell r="AF1514">
            <v>64.426165569999995</v>
          </cell>
          <cell r="AG1514">
            <v>0.28922494921026132</v>
          </cell>
          <cell r="AH1514">
            <v>6.3</v>
          </cell>
          <cell r="AI1514">
            <v>43780</v>
          </cell>
          <cell r="AJ1514">
            <v>11.5</v>
          </cell>
        </row>
        <row r="1515">
          <cell r="A1515" t="str">
            <v>2449</v>
          </cell>
          <cell r="B1515" t="str">
            <v>244901501</v>
          </cell>
          <cell r="D1515" t="str">
            <v>2449015</v>
          </cell>
          <cell r="E1515" t="str">
            <v>2433</v>
          </cell>
          <cell r="F1515" t="str">
            <v>24</v>
          </cell>
          <cell r="G1515">
            <v>524.52810735000003</v>
          </cell>
          <cell r="H1515">
            <v>536.46403792000001</v>
          </cell>
          <cell r="I1515">
            <v>530.24108190000004</v>
          </cell>
          <cell r="J1515">
            <v>31.060606060000005</v>
          </cell>
          <cell r="K1515">
            <v>15.130568360000002</v>
          </cell>
          <cell r="L1515">
            <v>8.3366300899999999</v>
          </cell>
          <cell r="M1515">
            <v>10.632387899999999</v>
          </cell>
          <cell r="N1515">
            <v>15.97574097</v>
          </cell>
          <cell r="O1515">
            <v>50.307000000000002</v>
          </cell>
          <cell r="P1515">
            <v>9.8758079799999994</v>
          </cell>
          <cell r="Q1515">
            <v>64</v>
          </cell>
          <cell r="R1515">
            <v>34.03003519</v>
          </cell>
          <cell r="S1515">
            <v>16.5</v>
          </cell>
          <cell r="T1515">
            <v>9.8623530099999996</v>
          </cell>
          <cell r="U1515">
            <v>9.7743465100000009</v>
          </cell>
          <cell r="V1515">
            <v>8.3366300899999999</v>
          </cell>
          <cell r="W1515">
            <v>52.1</v>
          </cell>
          <cell r="X1515">
            <v>73.599999999999994</v>
          </cell>
          <cell r="Y1515">
            <v>34.1</v>
          </cell>
          <cell r="Z1515">
            <v>38.700000000000003</v>
          </cell>
          <cell r="AA1515">
            <v>23.2</v>
          </cell>
          <cell r="AB1515">
            <v>9.0552058800000008</v>
          </cell>
          <cell r="AC1515">
            <v>0</v>
          </cell>
          <cell r="AD1515">
            <v>248.8</v>
          </cell>
          <cell r="AE1515">
            <v>56.002792679999992</v>
          </cell>
          <cell r="AF1515">
            <v>64.46682577</v>
          </cell>
          <cell r="AG1515">
            <v>0.28358881326502056</v>
          </cell>
          <cell r="AH1515">
            <v>6.3</v>
          </cell>
          <cell r="AI1515">
            <v>43780</v>
          </cell>
          <cell r="AJ1515">
            <v>11.5</v>
          </cell>
        </row>
        <row r="1516">
          <cell r="A1516" t="str">
            <v>2449</v>
          </cell>
          <cell r="B1516" t="str">
            <v>244902001</v>
          </cell>
          <cell r="D1516" t="str">
            <v>2449020</v>
          </cell>
          <cell r="E1516" t="str">
            <v>2433</v>
          </cell>
          <cell r="F1516" t="str">
            <v>24</v>
          </cell>
          <cell r="G1516">
            <v>524.52810735000003</v>
          </cell>
          <cell r="H1516">
            <v>536.46403792000001</v>
          </cell>
          <cell r="I1516">
            <v>530.24108190000004</v>
          </cell>
          <cell r="J1516">
            <v>31.060606060000005</v>
          </cell>
          <cell r="K1516">
            <v>15.130568360000002</v>
          </cell>
          <cell r="L1516">
            <v>8.4757459999999991</v>
          </cell>
          <cell r="M1516">
            <v>9.9668378700000009</v>
          </cell>
          <cell r="N1516">
            <v>15.97574097</v>
          </cell>
          <cell r="O1516">
            <v>50.307000000000002</v>
          </cell>
          <cell r="P1516">
            <v>9.7047316899999991</v>
          </cell>
          <cell r="Q1516">
            <v>64</v>
          </cell>
          <cell r="R1516">
            <v>34.03003519</v>
          </cell>
          <cell r="S1516">
            <v>16.5</v>
          </cell>
          <cell r="T1516">
            <v>9.6233105800000001</v>
          </cell>
          <cell r="U1516">
            <v>9.4499870000000001</v>
          </cell>
          <cell r="V1516">
            <v>8.4673724999999997</v>
          </cell>
          <cell r="W1516">
            <v>52.1</v>
          </cell>
          <cell r="X1516">
            <v>73.599999999999994</v>
          </cell>
          <cell r="Y1516">
            <v>34.1</v>
          </cell>
          <cell r="Z1516">
            <v>38.700000000000003</v>
          </cell>
          <cell r="AA1516">
            <v>23.2</v>
          </cell>
          <cell r="AB1516">
            <v>9.5832134199999999</v>
          </cell>
          <cell r="AC1516">
            <v>0</v>
          </cell>
          <cell r="AD1516">
            <v>248.8</v>
          </cell>
          <cell r="AE1516">
            <v>56.002792679999992</v>
          </cell>
          <cell r="AF1516">
            <v>64.441445799999997</v>
          </cell>
          <cell r="AG1516">
            <v>0.25172674453450705</v>
          </cell>
          <cell r="AH1516">
            <v>6.3</v>
          </cell>
          <cell r="AI1516">
            <v>43780</v>
          </cell>
          <cell r="AJ1516">
            <v>11.5</v>
          </cell>
        </row>
        <row r="1517">
          <cell r="A1517" t="str">
            <v>2449</v>
          </cell>
          <cell r="B1517" t="str">
            <v>244902501</v>
          </cell>
          <cell r="D1517" t="str">
            <v>2449025</v>
          </cell>
          <cell r="E1517" t="str">
            <v>2433</v>
          </cell>
          <cell r="F1517" t="str">
            <v>24</v>
          </cell>
          <cell r="G1517">
            <v>524.52810735000003</v>
          </cell>
          <cell r="H1517">
            <v>536.46403792000001</v>
          </cell>
          <cell r="I1517">
            <v>530.24108190000004</v>
          </cell>
          <cell r="J1517">
            <v>31.060606060000005</v>
          </cell>
          <cell r="K1517">
            <v>15.130568360000002</v>
          </cell>
          <cell r="L1517">
            <v>8.5552593899999998</v>
          </cell>
          <cell r="M1517">
            <v>9.9690411799999996</v>
          </cell>
          <cell r="N1517">
            <v>15.97574097</v>
          </cell>
          <cell r="O1517">
            <v>50.307000000000002</v>
          </cell>
          <cell r="P1517">
            <v>9.6469810999999996</v>
          </cell>
          <cell r="Q1517">
            <v>64</v>
          </cell>
          <cell r="R1517">
            <v>34.03003519</v>
          </cell>
          <cell r="S1517">
            <v>16.5</v>
          </cell>
          <cell r="T1517">
            <v>10.00093182</v>
          </cell>
          <cell r="U1517">
            <v>9.5330034099999992</v>
          </cell>
          <cell r="V1517">
            <v>8.3600714400000005</v>
          </cell>
          <cell r="W1517">
            <v>52.1</v>
          </cell>
          <cell r="X1517">
            <v>73.599999999999994</v>
          </cell>
          <cell r="Y1517">
            <v>34.1</v>
          </cell>
          <cell r="Z1517">
            <v>38.700000000000003</v>
          </cell>
          <cell r="AA1517">
            <v>23.2</v>
          </cell>
          <cell r="AB1517">
            <v>9.4197906000000007</v>
          </cell>
          <cell r="AC1517">
            <v>0</v>
          </cell>
          <cell r="AD1517">
            <v>248.8</v>
          </cell>
          <cell r="AE1517">
            <v>56.002792679999992</v>
          </cell>
          <cell r="AF1517">
            <v>64.442004929999996</v>
          </cell>
          <cell r="AG1517">
            <v>0.30166536433344182</v>
          </cell>
          <cell r="AH1517">
            <v>6.3</v>
          </cell>
          <cell r="AI1517">
            <v>43780</v>
          </cell>
          <cell r="AJ1517">
            <v>11.5</v>
          </cell>
        </row>
        <row r="1518">
          <cell r="A1518" t="str">
            <v>2449</v>
          </cell>
          <cell r="B1518" t="str">
            <v>244903001</v>
          </cell>
          <cell r="C1518" t="str">
            <v>447</v>
          </cell>
          <cell r="D1518" t="str">
            <v>2449030</v>
          </cell>
          <cell r="E1518" t="str">
            <v>2433</v>
          </cell>
          <cell r="F1518" t="str">
            <v>24</v>
          </cell>
          <cell r="G1518">
            <v>524.52810735000003</v>
          </cell>
          <cell r="H1518">
            <v>536.46403792000001</v>
          </cell>
          <cell r="I1518">
            <v>530.24108190000004</v>
          </cell>
          <cell r="J1518">
            <v>31.060606060000005</v>
          </cell>
          <cell r="K1518">
            <v>15.130568360000002</v>
          </cell>
          <cell r="L1518">
            <v>8.9286403700000001</v>
          </cell>
          <cell r="M1518">
            <v>9.6254917500000001</v>
          </cell>
          <cell r="N1518">
            <v>15.97574097</v>
          </cell>
          <cell r="O1518">
            <v>50.307000000000002</v>
          </cell>
          <cell r="P1518">
            <v>9.1749204300000002</v>
          </cell>
          <cell r="Q1518">
            <v>64</v>
          </cell>
          <cell r="R1518">
            <v>34.03003519</v>
          </cell>
          <cell r="S1518">
            <v>16.5</v>
          </cell>
          <cell r="T1518">
            <v>9.6780288199999998</v>
          </cell>
          <cell r="U1518">
            <v>8.6716295399999996</v>
          </cell>
          <cell r="V1518">
            <v>9.0382463400000006</v>
          </cell>
          <cell r="W1518">
            <v>52.1</v>
          </cell>
          <cell r="X1518">
            <v>73.599999999999994</v>
          </cell>
          <cell r="Y1518">
            <v>34.1</v>
          </cell>
          <cell r="Z1518">
            <v>38.700000000000003</v>
          </cell>
          <cell r="AA1518">
            <v>23.2</v>
          </cell>
          <cell r="AB1518">
            <v>9.6398474699999994</v>
          </cell>
          <cell r="AC1518">
            <v>0</v>
          </cell>
          <cell r="AD1518">
            <v>248.8</v>
          </cell>
          <cell r="AE1518">
            <v>56.002792679999992</v>
          </cell>
          <cell r="AF1518">
            <v>64.437649649999997</v>
          </cell>
          <cell r="AG1518">
            <v>0.28313236910851708</v>
          </cell>
          <cell r="AH1518">
            <v>6.3</v>
          </cell>
          <cell r="AI1518">
            <v>43780</v>
          </cell>
          <cell r="AJ1518">
            <v>11.5</v>
          </cell>
        </row>
        <row r="1519">
          <cell r="A1519" t="str">
            <v>2449</v>
          </cell>
          <cell r="B1519" t="str">
            <v>244904001</v>
          </cell>
          <cell r="D1519" t="str">
            <v>2449040</v>
          </cell>
          <cell r="E1519" t="str">
            <v>2433</v>
          </cell>
          <cell r="F1519" t="str">
            <v>24</v>
          </cell>
          <cell r="G1519">
            <v>524.52810735000003</v>
          </cell>
          <cell r="H1519">
            <v>536.46403792000001</v>
          </cell>
          <cell r="I1519">
            <v>530.24108190000004</v>
          </cell>
          <cell r="J1519">
            <v>31.060606060000005</v>
          </cell>
          <cell r="K1519">
            <v>15.130568360000002</v>
          </cell>
          <cell r="L1519">
            <v>7.8887095200000008</v>
          </cell>
          <cell r="M1519">
            <v>9.4480177899999997</v>
          </cell>
          <cell r="N1519">
            <v>15.97574097</v>
          </cell>
          <cell r="O1519">
            <v>50.307000000000002</v>
          </cell>
          <cell r="P1519">
            <v>9.6885601599999998</v>
          </cell>
          <cell r="Q1519">
            <v>64</v>
          </cell>
          <cell r="R1519">
            <v>34.03003519</v>
          </cell>
          <cell r="S1519">
            <v>16.5</v>
          </cell>
          <cell r="T1519">
            <v>9.40804303</v>
          </cell>
          <cell r="U1519">
            <v>8.6668193700000007</v>
          </cell>
          <cell r="V1519">
            <v>7.9437826900000008</v>
          </cell>
          <cell r="W1519">
            <v>52.1</v>
          </cell>
          <cell r="X1519">
            <v>73.599999999999994</v>
          </cell>
          <cell r="Y1519">
            <v>34.1</v>
          </cell>
          <cell r="Z1519">
            <v>38.700000000000003</v>
          </cell>
          <cell r="AA1519">
            <v>23.2</v>
          </cell>
          <cell r="AB1519">
            <v>9.4810543000000003</v>
          </cell>
          <cell r="AC1519">
            <v>0.74818551</v>
          </cell>
          <cell r="AD1519">
            <v>248.8</v>
          </cell>
          <cell r="AE1519">
            <v>56.002792679999992</v>
          </cell>
          <cell r="AF1519">
            <v>64.440285040000006</v>
          </cell>
          <cell r="AG1519">
            <v>0.28386376363781152</v>
          </cell>
          <cell r="AH1519">
            <v>6.3</v>
          </cell>
          <cell r="AI1519">
            <v>43780</v>
          </cell>
          <cell r="AJ1519">
            <v>11.5</v>
          </cell>
        </row>
        <row r="1520">
          <cell r="A1520" t="str">
            <v>2449</v>
          </cell>
          <cell r="B1520" t="str">
            <v>244904801</v>
          </cell>
          <cell r="C1520" t="str">
            <v>447</v>
          </cell>
          <cell r="D1520" t="str">
            <v>2449048</v>
          </cell>
          <cell r="E1520" t="str">
            <v>2433</v>
          </cell>
          <cell r="F1520" t="str">
            <v>24</v>
          </cell>
          <cell r="G1520">
            <v>524.52810735000003</v>
          </cell>
          <cell r="H1520">
            <v>536.46403792000001</v>
          </cell>
          <cell r="I1520">
            <v>530.24108190000004</v>
          </cell>
          <cell r="J1520">
            <v>31.060606060000005</v>
          </cell>
          <cell r="K1520">
            <v>15.130568360000002</v>
          </cell>
          <cell r="L1520">
            <v>7.8075100399999995</v>
          </cell>
          <cell r="M1520">
            <v>9.28646773</v>
          </cell>
          <cell r="N1520">
            <v>15.97574097</v>
          </cell>
          <cell r="O1520">
            <v>50.307000000000002</v>
          </cell>
          <cell r="P1520">
            <v>9.4875174599999994</v>
          </cell>
          <cell r="Q1520">
            <v>64</v>
          </cell>
          <cell r="R1520">
            <v>34.03003519</v>
          </cell>
          <cell r="S1520">
            <v>16.5</v>
          </cell>
          <cell r="T1520">
            <v>9.4091092599999993</v>
          </cell>
          <cell r="U1520">
            <v>8.8766841700000008</v>
          </cell>
          <cell r="V1520">
            <v>8.8473598800000008</v>
          </cell>
          <cell r="W1520">
            <v>52.1</v>
          </cell>
          <cell r="X1520">
            <v>73.599999999999994</v>
          </cell>
          <cell r="Y1520">
            <v>34.1</v>
          </cell>
          <cell r="Z1520">
            <v>38.700000000000003</v>
          </cell>
          <cell r="AA1520">
            <v>23.2</v>
          </cell>
          <cell r="AB1520">
            <v>8.9227916199999999</v>
          </cell>
          <cell r="AC1520">
            <v>0.80195890999999997</v>
          </cell>
          <cell r="AD1520">
            <v>248.8</v>
          </cell>
          <cell r="AE1520">
            <v>56.002792679999992</v>
          </cell>
          <cell r="AF1520">
            <v>64.405699999999996</v>
          </cell>
          <cell r="AG1520">
            <v>0.28626154254924013</v>
          </cell>
          <cell r="AH1520">
            <v>6.3</v>
          </cell>
          <cell r="AI1520">
            <v>43780</v>
          </cell>
          <cell r="AJ1520">
            <v>11.5</v>
          </cell>
        </row>
        <row r="1521">
          <cell r="A1521" t="str">
            <v>2449</v>
          </cell>
          <cell r="B1521" t="str">
            <v>244905801</v>
          </cell>
          <cell r="C1521" t="str">
            <v>447</v>
          </cell>
          <cell r="D1521" t="str">
            <v>2449058</v>
          </cell>
          <cell r="E1521" t="str">
            <v>2433</v>
          </cell>
          <cell r="F1521" t="str">
            <v>24</v>
          </cell>
          <cell r="G1521">
            <v>524.52810735000003</v>
          </cell>
          <cell r="H1521">
            <v>536.46403792000001</v>
          </cell>
          <cell r="I1521">
            <v>530.24108190000004</v>
          </cell>
          <cell r="J1521">
            <v>31.060606060000005</v>
          </cell>
          <cell r="K1521">
            <v>15.130568360000002</v>
          </cell>
          <cell r="L1521">
            <v>7.4277388400000008</v>
          </cell>
          <cell r="M1521">
            <v>7.697121319999999</v>
          </cell>
          <cell r="N1521">
            <v>15.97574097</v>
          </cell>
          <cell r="O1521">
            <v>50.307000000000002</v>
          </cell>
          <cell r="P1521">
            <v>8.6511994699999999</v>
          </cell>
          <cell r="Q1521">
            <v>64</v>
          </cell>
          <cell r="R1521">
            <v>34.03003519</v>
          </cell>
          <cell r="S1521">
            <v>16.5</v>
          </cell>
          <cell r="T1521">
            <v>8.2789359999999999</v>
          </cell>
          <cell r="U1521">
            <v>7.3993980800000001</v>
          </cell>
          <cell r="V1521">
            <v>7.43189192</v>
          </cell>
          <cell r="W1521">
            <v>52.1</v>
          </cell>
          <cell r="X1521">
            <v>73.599999999999994</v>
          </cell>
          <cell r="Y1521">
            <v>34.1</v>
          </cell>
          <cell r="Z1521">
            <v>38.700000000000003</v>
          </cell>
          <cell r="AA1521">
            <v>23.2</v>
          </cell>
          <cell r="AB1521">
            <v>7.6073814300000011</v>
          </cell>
          <cell r="AC1521">
            <v>0.97716381000000008</v>
          </cell>
          <cell r="AD1521">
            <v>248.8</v>
          </cell>
          <cell r="AE1521">
            <v>56.002792679999992</v>
          </cell>
          <cell r="AF1521">
            <v>64.405699999999996</v>
          </cell>
          <cell r="AG1521">
            <v>0.26907800669088461</v>
          </cell>
          <cell r="AH1521">
            <v>6.3</v>
          </cell>
          <cell r="AI1521">
            <v>43780</v>
          </cell>
          <cell r="AJ1521">
            <v>11.5</v>
          </cell>
        </row>
        <row r="1522">
          <cell r="A1522" t="str">
            <v>2449</v>
          </cell>
          <cell r="B1522" t="str">
            <v>244905802</v>
          </cell>
          <cell r="C1522" t="str">
            <v>447</v>
          </cell>
          <cell r="D1522" t="str">
            <v>2449058</v>
          </cell>
          <cell r="E1522" t="str">
            <v>2433</v>
          </cell>
          <cell r="F1522" t="str">
            <v>24</v>
          </cell>
          <cell r="G1522">
            <v>524.52810735000003</v>
          </cell>
          <cell r="H1522">
            <v>536.46403792000001</v>
          </cell>
          <cell r="I1522">
            <v>530.24108190000004</v>
          </cell>
          <cell r="J1522">
            <v>31.060606060000005</v>
          </cell>
          <cell r="K1522">
            <v>15.130568360000002</v>
          </cell>
          <cell r="L1522">
            <v>7.8264431400000003</v>
          </cell>
          <cell r="M1522">
            <v>8.6195692600000005</v>
          </cell>
          <cell r="N1522">
            <v>15.97574097</v>
          </cell>
          <cell r="O1522">
            <v>50.307000000000002</v>
          </cell>
          <cell r="P1522">
            <v>8.0352789100000006</v>
          </cell>
          <cell r="Q1522">
            <v>64</v>
          </cell>
          <cell r="R1522">
            <v>34.03003519</v>
          </cell>
          <cell r="S1522">
            <v>16.5</v>
          </cell>
          <cell r="T1522">
            <v>8.6567812100000001</v>
          </cell>
          <cell r="U1522">
            <v>7.5832475199999987</v>
          </cell>
          <cell r="V1522">
            <v>7.55851674</v>
          </cell>
          <cell r="W1522">
            <v>52.1</v>
          </cell>
          <cell r="X1522">
            <v>73.599999999999994</v>
          </cell>
          <cell r="Y1522">
            <v>34.1</v>
          </cell>
          <cell r="Z1522">
            <v>38.700000000000003</v>
          </cell>
          <cell r="AA1522">
            <v>23.2</v>
          </cell>
          <cell r="AB1522">
            <v>8.0780678800000008</v>
          </cell>
          <cell r="AC1522">
            <v>0.86155347999999987</v>
          </cell>
          <cell r="AD1522">
            <v>248.8</v>
          </cell>
          <cell r="AE1522">
            <v>56.002792679999992</v>
          </cell>
          <cell r="AF1522">
            <v>64.405699999999996</v>
          </cell>
          <cell r="AG1522">
            <v>0.31163368858495016</v>
          </cell>
          <cell r="AH1522">
            <v>6.3</v>
          </cell>
          <cell r="AI1522">
            <v>43780</v>
          </cell>
          <cell r="AJ1522">
            <v>11.5</v>
          </cell>
        </row>
        <row r="1523">
          <cell r="A1523" t="str">
            <v>2449</v>
          </cell>
          <cell r="B1523" t="str">
            <v>244905803</v>
          </cell>
          <cell r="C1523" t="str">
            <v>447</v>
          </cell>
          <cell r="D1523" t="str">
            <v>2449058</v>
          </cell>
          <cell r="E1523" t="str">
            <v>2433</v>
          </cell>
          <cell r="F1523" t="str">
            <v>24</v>
          </cell>
          <cell r="G1523">
            <v>524.52810735000003</v>
          </cell>
          <cell r="H1523">
            <v>536.46403792000001</v>
          </cell>
          <cell r="I1523">
            <v>530.24108190000004</v>
          </cell>
          <cell r="J1523">
            <v>31.060606060000005</v>
          </cell>
          <cell r="K1523">
            <v>15.130568360000002</v>
          </cell>
          <cell r="L1523">
            <v>8.4578677300000003</v>
          </cell>
          <cell r="M1523">
            <v>9.4226251800000007</v>
          </cell>
          <cell r="N1523">
            <v>15.97574097</v>
          </cell>
          <cell r="O1523">
            <v>50.307000000000002</v>
          </cell>
          <cell r="P1523">
            <v>9.4223825300000001</v>
          </cell>
          <cell r="Q1523">
            <v>64</v>
          </cell>
          <cell r="R1523">
            <v>34.03003519</v>
          </cell>
          <cell r="S1523">
            <v>16.5</v>
          </cell>
          <cell r="T1523">
            <v>9.0786358800000002</v>
          </cell>
          <cell r="U1523">
            <v>9.2447417999999999</v>
          </cell>
          <cell r="V1523">
            <v>9.0303760299999993</v>
          </cell>
          <cell r="W1523">
            <v>52.1</v>
          </cell>
          <cell r="X1523">
            <v>73.599999999999994</v>
          </cell>
          <cell r="Y1523">
            <v>34.1</v>
          </cell>
          <cell r="Z1523">
            <v>38.700000000000003</v>
          </cell>
          <cell r="AA1523">
            <v>23.2</v>
          </cell>
          <cell r="AB1523">
            <v>9.4872142499999992</v>
          </cell>
          <cell r="AC1523">
            <v>0.20755235999999999</v>
          </cell>
          <cell r="AD1523">
            <v>248.8</v>
          </cell>
          <cell r="AE1523">
            <v>56.002792679999992</v>
          </cell>
          <cell r="AF1523">
            <v>64.521398649999995</v>
          </cell>
          <cell r="AG1523">
            <v>0.27473315298854717</v>
          </cell>
          <cell r="AH1523">
            <v>6.3</v>
          </cell>
          <cell r="AI1523">
            <v>43780</v>
          </cell>
          <cell r="AJ1523">
            <v>11.5</v>
          </cell>
        </row>
        <row r="1524">
          <cell r="A1524" t="str">
            <v>2449</v>
          </cell>
          <cell r="B1524" t="str">
            <v>244905804</v>
          </cell>
          <cell r="C1524" t="str">
            <v>447</v>
          </cell>
          <cell r="D1524" t="str">
            <v>2449058</v>
          </cell>
          <cell r="E1524" t="str">
            <v>2433</v>
          </cell>
          <cell r="F1524" t="str">
            <v>24</v>
          </cell>
          <cell r="G1524">
            <v>524.52810735000003</v>
          </cell>
          <cell r="H1524">
            <v>536.46403792000001</v>
          </cell>
          <cell r="I1524">
            <v>530.24108190000004</v>
          </cell>
          <cell r="J1524">
            <v>31.060606060000005</v>
          </cell>
          <cell r="K1524">
            <v>15.130568360000002</v>
          </cell>
          <cell r="L1524">
            <v>8.2244315700000001</v>
          </cell>
          <cell r="M1524">
            <v>9.1939060700000006</v>
          </cell>
          <cell r="N1524">
            <v>15.97574097</v>
          </cell>
          <cell r="O1524">
            <v>50.307000000000002</v>
          </cell>
          <cell r="P1524">
            <v>8.7976995799999997</v>
          </cell>
          <cell r="Q1524">
            <v>64</v>
          </cell>
          <cell r="R1524">
            <v>34.03003519</v>
          </cell>
          <cell r="S1524">
            <v>16.5</v>
          </cell>
          <cell r="T1524">
            <v>9.2653965800000009</v>
          </cell>
          <cell r="U1524">
            <v>8.5826063300000008</v>
          </cell>
          <cell r="V1524">
            <v>8.2016601900000001</v>
          </cell>
          <cell r="W1524">
            <v>52.1</v>
          </cell>
          <cell r="X1524">
            <v>73.599999999999994</v>
          </cell>
          <cell r="Y1524">
            <v>34.1</v>
          </cell>
          <cell r="Z1524">
            <v>38.700000000000003</v>
          </cell>
          <cell r="AA1524">
            <v>23.2</v>
          </cell>
          <cell r="AB1524">
            <v>8.9686509000000001</v>
          </cell>
          <cell r="AC1524">
            <v>0.91324304000000001</v>
          </cell>
          <cell r="AD1524">
            <v>248.8</v>
          </cell>
          <cell r="AE1524">
            <v>56.002792679999992</v>
          </cell>
          <cell r="AF1524">
            <v>64.405699999999996</v>
          </cell>
          <cell r="AG1524">
            <v>0.2982514013563719</v>
          </cell>
          <cell r="AH1524">
            <v>6.3</v>
          </cell>
          <cell r="AI1524">
            <v>43780</v>
          </cell>
          <cell r="AJ1524">
            <v>11.5</v>
          </cell>
        </row>
        <row r="1525">
          <cell r="A1525" t="str">
            <v>2449</v>
          </cell>
          <cell r="B1525" t="str">
            <v>244907001</v>
          </cell>
          <cell r="C1525" t="str">
            <v>447</v>
          </cell>
          <cell r="D1525" t="str">
            <v>2449070</v>
          </cell>
          <cell r="E1525" t="str">
            <v>2433</v>
          </cell>
          <cell r="F1525" t="str">
            <v>24</v>
          </cell>
          <cell r="G1525">
            <v>524.52810735000003</v>
          </cell>
          <cell r="H1525">
            <v>536.46403792000001</v>
          </cell>
          <cell r="I1525">
            <v>530.24108190000004</v>
          </cell>
          <cell r="J1525">
            <v>31.060606060000005</v>
          </cell>
          <cell r="K1525">
            <v>15.130568360000002</v>
          </cell>
          <cell r="L1525">
            <v>8.1137260900000001</v>
          </cell>
          <cell r="M1525">
            <v>9.0639263499999991</v>
          </cell>
          <cell r="N1525">
            <v>15.97574097</v>
          </cell>
          <cell r="O1525">
            <v>50.307000000000002</v>
          </cell>
          <cell r="P1525">
            <v>8.7462392900000001</v>
          </cell>
          <cell r="Q1525">
            <v>64</v>
          </cell>
          <cell r="R1525">
            <v>34.03003519</v>
          </cell>
          <cell r="S1525">
            <v>16.5</v>
          </cell>
          <cell r="T1525">
            <v>8.4357661900000007</v>
          </cell>
          <cell r="U1525">
            <v>8.3148321799999998</v>
          </cell>
          <cell r="V1525">
            <v>8.1034942799999996</v>
          </cell>
          <cell r="W1525">
            <v>52.1</v>
          </cell>
          <cell r="X1525">
            <v>73.599999999999994</v>
          </cell>
          <cell r="Y1525">
            <v>34.1</v>
          </cell>
          <cell r="Z1525">
            <v>38.700000000000003</v>
          </cell>
          <cell r="AA1525">
            <v>23.2</v>
          </cell>
          <cell r="AB1525">
            <v>8.6037377900000003</v>
          </cell>
          <cell r="AC1525">
            <v>0.97875095000000001</v>
          </cell>
          <cell r="AD1525">
            <v>248.8</v>
          </cell>
          <cell r="AE1525">
            <v>56.002792679999992</v>
          </cell>
          <cell r="AF1525">
            <v>64.405699999999996</v>
          </cell>
          <cell r="AG1525">
            <v>0.26898086649402203</v>
          </cell>
          <cell r="AH1525">
            <v>6.3</v>
          </cell>
          <cell r="AI1525">
            <v>43780</v>
          </cell>
          <cell r="AJ1525">
            <v>11.5</v>
          </cell>
        </row>
        <row r="1526">
          <cell r="A1526" t="str">
            <v>2449</v>
          </cell>
          <cell r="B1526" t="str">
            <v>244907501</v>
          </cell>
          <cell r="D1526" t="str">
            <v>2449075</v>
          </cell>
          <cell r="E1526" t="str">
            <v>2433</v>
          </cell>
          <cell r="F1526" t="str">
            <v>24</v>
          </cell>
          <cell r="G1526">
            <v>524.52810735000003</v>
          </cell>
          <cell r="H1526">
            <v>536.46403792000001</v>
          </cell>
          <cell r="I1526">
            <v>530.24108190000004</v>
          </cell>
          <cell r="J1526">
            <v>31.060606060000005</v>
          </cell>
          <cell r="K1526">
            <v>15.130568360000002</v>
          </cell>
          <cell r="L1526">
            <v>7.1577354800000013</v>
          </cell>
          <cell r="M1526">
            <v>9.8432597299999998</v>
          </cell>
          <cell r="N1526">
            <v>15.97574097</v>
          </cell>
          <cell r="O1526">
            <v>50.307000000000002</v>
          </cell>
          <cell r="P1526">
            <v>9.8389490300000002</v>
          </cell>
          <cell r="Q1526">
            <v>64</v>
          </cell>
          <cell r="R1526">
            <v>34.03003519</v>
          </cell>
          <cell r="S1526">
            <v>16.5</v>
          </cell>
          <cell r="T1526">
            <v>9.4334839200000005</v>
          </cell>
          <cell r="U1526">
            <v>9.4334839200000005</v>
          </cell>
          <cell r="V1526">
            <v>7.1577354800000013</v>
          </cell>
          <cell r="W1526">
            <v>52.1</v>
          </cell>
          <cell r="X1526">
            <v>73.599999999999994</v>
          </cell>
          <cell r="Y1526">
            <v>34.1</v>
          </cell>
          <cell r="Z1526">
            <v>38.700000000000003</v>
          </cell>
          <cell r="AA1526">
            <v>23.2</v>
          </cell>
          <cell r="AB1526">
            <v>9.6158054800000006</v>
          </cell>
          <cell r="AC1526">
            <v>1</v>
          </cell>
          <cell r="AD1526">
            <v>248.8</v>
          </cell>
          <cell r="AE1526">
            <v>56.002792679999992</v>
          </cell>
          <cell r="AF1526">
            <v>64.405699999999996</v>
          </cell>
          <cell r="AG1526">
            <v>0.33484566172315561</v>
          </cell>
          <cell r="AH1526">
            <v>6.3</v>
          </cell>
          <cell r="AI1526">
            <v>43780</v>
          </cell>
          <cell r="AJ1526">
            <v>11.5</v>
          </cell>
        </row>
        <row r="1527">
          <cell r="A1527" t="str">
            <v>2449</v>
          </cell>
          <cell r="B1527" t="str">
            <v>244908001</v>
          </cell>
          <cell r="D1527" t="str">
            <v>2449080</v>
          </cell>
          <cell r="E1527" t="str">
            <v>2433</v>
          </cell>
          <cell r="F1527" t="str">
            <v>24</v>
          </cell>
          <cell r="G1527">
            <v>524.52810735000003</v>
          </cell>
          <cell r="H1527">
            <v>536.46403792000001</v>
          </cell>
          <cell r="I1527">
            <v>530.24108190000004</v>
          </cell>
          <cell r="J1527">
            <v>31.060606060000005</v>
          </cell>
          <cell r="K1527">
            <v>15.130568360000002</v>
          </cell>
          <cell r="L1527">
            <v>8.4842566900000005</v>
          </cell>
          <cell r="M1527">
            <v>9.8901996600000004</v>
          </cell>
          <cell r="N1527">
            <v>15.97574097</v>
          </cell>
          <cell r="O1527">
            <v>50.307000000000002</v>
          </cell>
          <cell r="P1527">
            <v>9.7903748400000001</v>
          </cell>
          <cell r="Q1527">
            <v>64</v>
          </cell>
          <cell r="R1527">
            <v>34.03003519</v>
          </cell>
          <cell r="S1527">
            <v>16.5</v>
          </cell>
          <cell r="T1527">
            <v>9.4282703600000008</v>
          </cell>
          <cell r="U1527">
            <v>9.3258096199999994</v>
          </cell>
          <cell r="V1527">
            <v>8.4144957900000001</v>
          </cell>
          <cell r="W1527">
            <v>52.1</v>
          </cell>
          <cell r="X1527">
            <v>73.599999999999994</v>
          </cell>
          <cell r="Y1527">
            <v>34.1</v>
          </cell>
          <cell r="Z1527">
            <v>38.700000000000003</v>
          </cell>
          <cell r="AA1527">
            <v>23.2</v>
          </cell>
          <cell r="AB1527">
            <v>9.5408663899999997</v>
          </cell>
          <cell r="AC1527">
            <v>0.97070886000000001</v>
          </cell>
          <cell r="AD1527">
            <v>248.8</v>
          </cell>
          <cell r="AE1527">
            <v>56.002792679999992</v>
          </cell>
          <cell r="AF1527">
            <v>64.477379920000004</v>
          </cell>
          <cell r="AG1527">
            <v>0.28403591583441401</v>
          </cell>
          <cell r="AH1527">
            <v>6.3</v>
          </cell>
          <cell r="AI1527">
            <v>43780</v>
          </cell>
          <cell r="AJ1527">
            <v>11.5</v>
          </cell>
        </row>
        <row r="1528">
          <cell r="A1528" t="str">
            <v>2449</v>
          </cell>
          <cell r="B1528" t="str">
            <v>244908501</v>
          </cell>
          <cell r="D1528" t="str">
            <v>2449085</v>
          </cell>
          <cell r="E1528" t="str">
            <v>2433</v>
          </cell>
          <cell r="F1528" t="str">
            <v>24</v>
          </cell>
          <cell r="G1528">
            <v>524.52810735000003</v>
          </cell>
          <cell r="H1528">
            <v>536.46403792000001</v>
          </cell>
          <cell r="I1528">
            <v>530.24108190000004</v>
          </cell>
          <cell r="J1528">
            <v>31.060606060000005</v>
          </cell>
          <cell r="K1528">
            <v>15.130568360000002</v>
          </cell>
          <cell r="L1528">
            <v>8.1836765800000002</v>
          </cell>
          <cell r="M1528">
            <v>9.8279554900000008</v>
          </cell>
          <cell r="N1528">
            <v>15.97574097</v>
          </cell>
          <cell r="O1528">
            <v>50.307000000000002</v>
          </cell>
          <cell r="P1528">
            <v>9.8335477999999998</v>
          </cell>
          <cell r="Q1528">
            <v>64</v>
          </cell>
          <cell r="R1528">
            <v>34.03003519</v>
          </cell>
          <cell r="S1528">
            <v>16.5</v>
          </cell>
          <cell r="T1528">
            <v>9.4589957099999999</v>
          </cell>
          <cell r="U1528">
            <v>9.4422454299999998</v>
          </cell>
          <cell r="V1528">
            <v>9.1927872100000005</v>
          </cell>
          <cell r="W1528">
            <v>52.1</v>
          </cell>
          <cell r="X1528">
            <v>73.599999999999994</v>
          </cell>
          <cell r="Y1528">
            <v>34.1</v>
          </cell>
          <cell r="Z1528">
            <v>38.700000000000003</v>
          </cell>
          <cell r="AA1528">
            <v>23.2</v>
          </cell>
          <cell r="AB1528">
            <v>9.6158054800000006</v>
          </cell>
          <cell r="AC1528">
            <v>4.3779360000000003E-2</v>
          </cell>
          <cell r="AD1528">
            <v>248.8</v>
          </cell>
          <cell r="AE1528">
            <v>56.002792679999992</v>
          </cell>
          <cell r="AF1528">
            <v>64.486256220000001</v>
          </cell>
          <cell r="AG1528">
            <v>0.2857081891770944</v>
          </cell>
          <cell r="AH1528">
            <v>6.3</v>
          </cell>
          <cell r="AI1528">
            <v>43780</v>
          </cell>
          <cell r="AJ1528">
            <v>11.5</v>
          </cell>
        </row>
        <row r="1529">
          <cell r="A1529" t="str">
            <v>2449</v>
          </cell>
          <cell r="B1529" t="str">
            <v>244909501</v>
          </cell>
          <cell r="C1529" t="str">
            <v>447</v>
          </cell>
          <cell r="D1529" t="str">
            <v>2449095</v>
          </cell>
          <cell r="E1529" t="str">
            <v>2433</v>
          </cell>
          <cell r="F1529" t="str">
            <v>24</v>
          </cell>
          <cell r="G1529">
            <v>524.52810735000003</v>
          </cell>
          <cell r="H1529">
            <v>536.46403792000001</v>
          </cell>
          <cell r="I1529">
            <v>530.24108190000004</v>
          </cell>
          <cell r="J1529">
            <v>31.060606060000005</v>
          </cell>
          <cell r="K1529">
            <v>15.130568360000002</v>
          </cell>
          <cell r="L1529">
            <v>8.1282901699999996</v>
          </cell>
          <cell r="M1529">
            <v>9.2154274100000002</v>
          </cell>
          <cell r="N1529">
            <v>15.97574097</v>
          </cell>
          <cell r="O1529">
            <v>50.307000000000002</v>
          </cell>
          <cell r="P1529">
            <v>9.4288331299999992</v>
          </cell>
          <cell r="Q1529">
            <v>64</v>
          </cell>
          <cell r="R1529">
            <v>34.03003519</v>
          </cell>
          <cell r="S1529">
            <v>16.5</v>
          </cell>
          <cell r="T1529">
            <v>9.3996375400000005</v>
          </cell>
          <cell r="U1529">
            <v>8.8490835200000006</v>
          </cell>
          <cell r="V1529">
            <v>8.2617846799999999</v>
          </cell>
          <cell r="W1529">
            <v>52.1</v>
          </cell>
          <cell r="X1529">
            <v>73.599999999999994</v>
          </cell>
          <cell r="Y1529">
            <v>34.1</v>
          </cell>
          <cell r="Z1529">
            <v>38.700000000000003</v>
          </cell>
          <cell r="AA1529">
            <v>23.2</v>
          </cell>
          <cell r="AB1529">
            <v>9.1602043000000002</v>
          </cell>
          <cell r="AC1529">
            <v>0.90798011000000012</v>
          </cell>
          <cell r="AD1529">
            <v>248.8</v>
          </cell>
          <cell r="AE1529">
            <v>56.002792679999992</v>
          </cell>
          <cell r="AF1529">
            <v>64.405699999999996</v>
          </cell>
          <cell r="AG1529">
            <v>0.34057269332049073</v>
          </cell>
          <cell r="AH1529">
            <v>6.3</v>
          </cell>
          <cell r="AI1529">
            <v>43780</v>
          </cell>
          <cell r="AJ1529">
            <v>11.5</v>
          </cell>
        </row>
        <row r="1530">
          <cell r="A1530" t="str">
            <v>2449</v>
          </cell>
          <cell r="B1530" t="str">
            <v>244910001</v>
          </cell>
          <cell r="D1530" t="str">
            <v>2449100</v>
          </cell>
          <cell r="E1530" t="str">
            <v>2433</v>
          </cell>
          <cell r="F1530" t="str">
            <v>24</v>
          </cell>
          <cell r="G1530">
            <v>524.52810735000003</v>
          </cell>
          <cell r="H1530">
            <v>536.46403792000001</v>
          </cell>
          <cell r="I1530">
            <v>530.24108190000004</v>
          </cell>
          <cell r="J1530">
            <v>31.060606060000005</v>
          </cell>
          <cell r="K1530">
            <v>15.130568360000002</v>
          </cell>
          <cell r="L1530">
            <v>8.0576941899999994</v>
          </cell>
          <cell r="M1530">
            <v>9.6803439999999998</v>
          </cell>
          <cell r="N1530">
            <v>15.97574097</v>
          </cell>
          <cell r="O1530">
            <v>50.307000000000002</v>
          </cell>
          <cell r="P1530">
            <v>9.8576006700000001</v>
          </cell>
          <cell r="Q1530">
            <v>64</v>
          </cell>
          <cell r="R1530">
            <v>34.03003519</v>
          </cell>
          <cell r="S1530">
            <v>16.5</v>
          </cell>
          <cell r="T1530">
            <v>9.7386129100000005</v>
          </cell>
          <cell r="U1530">
            <v>9.3146102899999992</v>
          </cell>
          <cell r="V1530">
            <v>8.0215845300000002</v>
          </cell>
          <cell r="W1530">
            <v>52.1</v>
          </cell>
          <cell r="X1530">
            <v>73.599999999999994</v>
          </cell>
          <cell r="Y1530">
            <v>34.1</v>
          </cell>
          <cell r="Z1530">
            <v>38.700000000000003</v>
          </cell>
          <cell r="AA1530">
            <v>23.2</v>
          </cell>
          <cell r="AB1530">
            <v>9.6568194599999995</v>
          </cell>
          <cell r="AC1530">
            <v>0</v>
          </cell>
          <cell r="AD1530">
            <v>248.8</v>
          </cell>
          <cell r="AE1530">
            <v>56.002792679999992</v>
          </cell>
          <cell r="AF1530">
            <v>64.405699999999996</v>
          </cell>
          <cell r="AG1530">
            <v>0.28934860742867441</v>
          </cell>
          <cell r="AH1530">
            <v>6.3</v>
          </cell>
          <cell r="AI1530">
            <v>43780</v>
          </cell>
          <cell r="AJ1530">
            <v>11.5</v>
          </cell>
        </row>
        <row r="1531">
          <cell r="A1531" t="str">
            <v>2449</v>
          </cell>
          <cell r="B1531" t="str">
            <v>244910501</v>
          </cell>
          <cell r="D1531" t="str">
            <v>2449105</v>
          </cell>
          <cell r="E1531" t="str">
            <v>2433</v>
          </cell>
          <cell r="F1531" t="str">
            <v>24</v>
          </cell>
          <cell r="G1531">
            <v>524.52810735000003</v>
          </cell>
          <cell r="H1531">
            <v>536.46403792000001</v>
          </cell>
          <cell r="I1531">
            <v>530.24108190000004</v>
          </cell>
          <cell r="J1531">
            <v>31.060606060000005</v>
          </cell>
          <cell r="K1531">
            <v>15.130568360000002</v>
          </cell>
          <cell r="L1531">
            <v>8.5467519900000006</v>
          </cell>
          <cell r="M1531">
            <v>9.9584964399999993</v>
          </cell>
          <cell r="N1531">
            <v>15.97574097</v>
          </cell>
          <cell r="O1531">
            <v>50.307000000000002</v>
          </cell>
          <cell r="P1531">
            <v>9.9868631600000004</v>
          </cell>
          <cell r="Q1531">
            <v>64</v>
          </cell>
          <cell r="R1531">
            <v>34.03003519</v>
          </cell>
          <cell r="S1531">
            <v>16.5</v>
          </cell>
          <cell r="T1531">
            <v>9.5724803600000001</v>
          </cell>
          <cell r="U1531">
            <v>9.2616036699999995</v>
          </cell>
          <cell r="V1531">
            <v>9.0343189299999995</v>
          </cell>
          <cell r="W1531">
            <v>52.1</v>
          </cell>
          <cell r="X1531">
            <v>73.599999999999994</v>
          </cell>
          <cell r="Y1531">
            <v>34.1</v>
          </cell>
          <cell r="Z1531">
            <v>38.700000000000003</v>
          </cell>
          <cell r="AA1531">
            <v>23.2</v>
          </cell>
          <cell r="AB1531">
            <v>9.3217923000000003</v>
          </cell>
          <cell r="AC1531">
            <v>0</v>
          </cell>
          <cell r="AD1531">
            <v>248.8</v>
          </cell>
          <cell r="AE1531">
            <v>56.002792679999992</v>
          </cell>
          <cell r="AF1531">
            <v>64.46265898</v>
          </cell>
          <cell r="AG1531">
            <v>0.30464815500002623</v>
          </cell>
          <cell r="AH1531">
            <v>6.3</v>
          </cell>
          <cell r="AI1531">
            <v>43780</v>
          </cell>
          <cell r="AJ1531">
            <v>11.5</v>
          </cell>
        </row>
        <row r="1532">
          <cell r="A1532" t="str">
            <v>2449</v>
          </cell>
          <cell r="B1532" t="str">
            <v>244911301</v>
          </cell>
          <cell r="D1532" t="str">
            <v>2449113</v>
          </cell>
          <cell r="E1532" t="str">
            <v>2433</v>
          </cell>
          <cell r="F1532" t="str">
            <v>24</v>
          </cell>
          <cell r="G1532">
            <v>524.52810735000003</v>
          </cell>
          <cell r="H1532">
            <v>536.46403792000001</v>
          </cell>
          <cell r="I1532">
            <v>530.24108190000004</v>
          </cell>
          <cell r="J1532">
            <v>31.060606060000005</v>
          </cell>
          <cell r="K1532">
            <v>15.130568360000002</v>
          </cell>
          <cell r="L1532">
            <v>8.1484456699999992</v>
          </cell>
          <cell r="M1532">
            <v>10.08334775</v>
          </cell>
          <cell r="N1532">
            <v>15.97574097</v>
          </cell>
          <cell r="O1532">
            <v>50.307000000000002</v>
          </cell>
          <cell r="P1532">
            <v>10.229223790000001</v>
          </cell>
          <cell r="Q1532">
            <v>64</v>
          </cell>
          <cell r="R1532">
            <v>34.03003519</v>
          </cell>
          <cell r="S1532">
            <v>16.5</v>
          </cell>
          <cell r="T1532">
            <v>9.8633424099999996</v>
          </cell>
          <cell r="U1532">
            <v>8.7584123900000002</v>
          </cell>
          <cell r="V1532">
            <v>8.2617846799999999</v>
          </cell>
          <cell r="W1532">
            <v>52.1</v>
          </cell>
          <cell r="X1532">
            <v>73.599999999999994</v>
          </cell>
          <cell r="Y1532">
            <v>34.1</v>
          </cell>
          <cell r="Z1532">
            <v>38.700000000000003</v>
          </cell>
          <cell r="AA1532">
            <v>23.2</v>
          </cell>
          <cell r="AB1532">
            <v>9.8865956799999992</v>
          </cell>
          <cell r="AC1532">
            <v>0.65218094000000004</v>
          </cell>
          <cell r="AD1532">
            <v>248.8</v>
          </cell>
          <cell r="AE1532">
            <v>56.002792679999992</v>
          </cell>
          <cell r="AF1532">
            <v>64.486492929999997</v>
          </cell>
          <cell r="AG1532">
            <v>0.30300904194511219</v>
          </cell>
          <cell r="AH1532">
            <v>6.3</v>
          </cell>
          <cell r="AI1532">
            <v>43780</v>
          </cell>
          <cell r="AJ1532">
            <v>11.5</v>
          </cell>
        </row>
        <row r="1533">
          <cell r="A1533" t="str">
            <v>2449</v>
          </cell>
          <cell r="B1533" t="str">
            <v>244912501</v>
          </cell>
          <cell r="D1533" t="str">
            <v>2449125</v>
          </cell>
          <cell r="E1533" t="str">
            <v>2433</v>
          </cell>
          <cell r="F1533" t="str">
            <v>24</v>
          </cell>
          <cell r="G1533">
            <v>524.52810735000003</v>
          </cell>
          <cell r="H1533">
            <v>536.46403792000001</v>
          </cell>
          <cell r="I1533">
            <v>530.24108190000004</v>
          </cell>
          <cell r="J1533">
            <v>31.060606060000005</v>
          </cell>
          <cell r="K1533">
            <v>15.130568360000002</v>
          </cell>
          <cell r="L1533">
            <v>8.1475777399999991</v>
          </cell>
          <cell r="M1533">
            <v>9.7958466600000005</v>
          </cell>
          <cell r="N1533">
            <v>15.97574097</v>
          </cell>
          <cell r="O1533">
            <v>50.307000000000002</v>
          </cell>
          <cell r="P1533">
            <v>9.9131903300000008</v>
          </cell>
          <cell r="Q1533">
            <v>64</v>
          </cell>
          <cell r="R1533">
            <v>34.03003519</v>
          </cell>
          <cell r="S1533">
            <v>16.5</v>
          </cell>
          <cell r="T1533">
            <v>8.8506609199999993</v>
          </cell>
          <cell r="U1533">
            <v>9.3638336899999999</v>
          </cell>
          <cell r="V1533">
            <v>8.3155664799999993</v>
          </cell>
          <cell r="W1533">
            <v>52.1</v>
          </cell>
          <cell r="X1533">
            <v>73.599999999999994</v>
          </cell>
          <cell r="Y1533">
            <v>34.1</v>
          </cell>
          <cell r="Z1533">
            <v>38.700000000000003</v>
          </cell>
          <cell r="AA1533">
            <v>23.2</v>
          </cell>
          <cell r="AB1533">
            <v>9.8327968099999996</v>
          </cell>
          <cell r="AC1533">
            <v>0.36816482</v>
          </cell>
          <cell r="AD1533">
            <v>248.8</v>
          </cell>
          <cell r="AE1533">
            <v>56.002792679999992</v>
          </cell>
          <cell r="AF1533">
            <v>64.405699999999996</v>
          </cell>
          <cell r="AG1533">
            <v>0.29693705104425488</v>
          </cell>
          <cell r="AH1533">
            <v>6.3</v>
          </cell>
          <cell r="AI1533">
            <v>43780</v>
          </cell>
          <cell r="AJ1533">
            <v>11.5</v>
          </cell>
        </row>
        <row r="1534">
          <cell r="A1534" t="str">
            <v>2449</v>
          </cell>
          <cell r="B1534" t="str">
            <v>244913001</v>
          </cell>
          <cell r="D1534" t="str">
            <v>2449130</v>
          </cell>
          <cell r="E1534" t="str">
            <v>2433</v>
          </cell>
          <cell r="F1534" t="str">
            <v>24</v>
          </cell>
          <cell r="G1534">
            <v>524.52810735000003</v>
          </cell>
          <cell r="H1534">
            <v>536.46403792000001</v>
          </cell>
          <cell r="I1534">
            <v>530.24108190000004</v>
          </cell>
          <cell r="J1534">
            <v>31.060606060000005</v>
          </cell>
          <cell r="K1534">
            <v>15.130568360000002</v>
          </cell>
          <cell r="L1534">
            <v>8.7743129599999996</v>
          </cell>
          <cell r="M1534">
            <v>10.35554995</v>
          </cell>
          <cell r="N1534">
            <v>15.97574097</v>
          </cell>
          <cell r="O1534">
            <v>50.307000000000002</v>
          </cell>
          <cell r="P1534">
            <v>10.336113770000001</v>
          </cell>
          <cell r="Q1534">
            <v>64</v>
          </cell>
          <cell r="R1534">
            <v>34.03003519</v>
          </cell>
          <cell r="S1534">
            <v>16.5</v>
          </cell>
          <cell r="T1534">
            <v>9.6058898199999998</v>
          </cell>
          <cell r="U1534">
            <v>8.8276147500000004</v>
          </cell>
          <cell r="V1534">
            <v>8.4854961000000007</v>
          </cell>
          <cell r="W1534">
            <v>52.1</v>
          </cell>
          <cell r="X1534">
            <v>73.599999999999994</v>
          </cell>
          <cell r="Y1534">
            <v>34.1</v>
          </cell>
          <cell r="Z1534">
            <v>38.700000000000003</v>
          </cell>
          <cell r="AA1534">
            <v>23.2</v>
          </cell>
          <cell r="AB1534">
            <v>9.4209253900000007</v>
          </cell>
          <cell r="AC1534">
            <v>3.6301800000000002E-2</v>
          </cell>
          <cell r="AD1534">
            <v>248.8</v>
          </cell>
          <cell r="AE1534">
            <v>56.002792679999992</v>
          </cell>
          <cell r="AF1534">
            <v>64.576842130000003</v>
          </cell>
          <cell r="AG1534">
            <v>0.26341811443356961</v>
          </cell>
          <cell r="AH1534">
            <v>6.3</v>
          </cell>
          <cell r="AI1534">
            <v>43780</v>
          </cell>
          <cell r="AJ1534">
            <v>11.5</v>
          </cell>
        </row>
        <row r="1535">
          <cell r="A1535" t="str">
            <v>2450</v>
          </cell>
          <cell r="B1535" t="str">
            <v>245000501</v>
          </cell>
          <cell r="D1535" t="str">
            <v>2450005</v>
          </cell>
          <cell r="E1535" t="str">
            <v>2433</v>
          </cell>
          <cell r="F1535" t="str">
            <v>24</v>
          </cell>
          <cell r="G1535">
            <v>524.52810735000003</v>
          </cell>
          <cell r="H1535">
            <v>536.46403792000001</v>
          </cell>
          <cell r="I1535">
            <v>530.24108190000004</v>
          </cell>
          <cell r="J1535">
            <v>31.060606060000005</v>
          </cell>
          <cell r="K1535">
            <v>15.130568360000002</v>
          </cell>
          <cell r="L1535">
            <v>8.4448375299999991</v>
          </cell>
          <cell r="M1535">
            <v>10.51352483</v>
          </cell>
          <cell r="N1535">
            <v>15.97574097</v>
          </cell>
          <cell r="O1535">
            <v>50.307000000000002</v>
          </cell>
          <cell r="P1535">
            <v>10.12878877</v>
          </cell>
          <cell r="Q1535">
            <v>64</v>
          </cell>
          <cell r="R1535">
            <v>34.03003519</v>
          </cell>
          <cell r="S1535">
            <v>16.5</v>
          </cell>
          <cell r="T1535">
            <v>9.6068320099999998</v>
          </cell>
          <cell r="U1535">
            <v>9.2046240600000004</v>
          </cell>
          <cell r="V1535">
            <v>8.6030038500000003</v>
          </cell>
          <cell r="W1535">
            <v>52.1</v>
          </cell>
          <cell r="X1535">
            <v>73.599999999999994</v>
          </cell>
          <cell r="Y1535">
            <v>34.1</v>
          </cell>
          <cell r="Z1535">
            <v>38.700000000000003</v>
          </cell>
          <cell r="AA1535">
            <v>23.2</v>
          </cell>
          <cell r="AB1535">
            <v>9.4016216700000008</v>
          </cell>
          <cell r="AC1535">
            <v>0.65150437999999999</v>
          </cell>
          <cell r="AD1535">
            <v>248.8</v>
          </cell>
          <cell r="AE1535">
            <v>56.002792679999992</v>
          </cell>
          <cell r="AF1535">
            <v>66.834985369999998</v>
          </cell>
          <cell r="AG1535">
            <v>0.29866582067841907</v>
          </cell>
          <cell r="AH1535">
            <v>6.3</v>
          </cell>
          <cell r="AI1535">
            <v>43780</v>
          </cell>
          <cell r="AJ1535">
            <v>11.5</v>
          </cell>
        </row>
        <row r="1536">
          <cell r="A1536" t="str">
            <v>2450</v>
          </cell>
          <cell r="B1536" t="str">
            <v>245001301</v>
          </cell>
          <cell r="D1536" t="str">
            <v>2450013</v>
          </cell>
          <cell r="E1536" t="str">
            <v>2433</v>
          </cell>
          <cell r="F1536" t="str">
            <v>24</v>
          </cell>
          <cell r="G1536">
            <v>524.52810735000003</v>
          </cell>
          <cell r="H1536">
            <v>536.46403792000001</v>
          </cell>
          <cell r="I1536">
            <v>530.24108190000004</v>
          </cell>
          <cell r="J1536">
            <v>31.060606060000005</v>
          </cell>
          <cell r="K1536">
            <v>15.130568360000002</v>
          </cell>
          <cell r="L1536">
            <v>7.9006366100000012</v>
          </cell>
          <cell r="M1536">
            <v>10.581749500000001</v>
          </cell>
          <cell r="N1536">
            <v>15.97574097</v>
          </cell>
          <cell r="O1536">
            <v>50.307000000000002</v>
          </cell>
          <cell r="P1536">
            <v>9.8650585300000007</v>
          </cell>
          <cell r="Q1536">
            <v>64</v>
          </cell>
          <cell r="R1536">
            <v>34.03003519</v>
          </cell>
          <cell r="S1536">
            <v>16.5</v>
          </cell>
          <cell r="T1536">
            <v>9.3929952100000005</v>
          </cell>
          <cell r="U1536">
            <v>9.5588823299999994</v>
          </cell>
          <cell r="V1536">
            <v>9.2596066100000005</v>
          </cell>
          <cell r="W1536">
            <v>52.1</v>
          </cell>
          <cell r="X1536">
            <v>73.599999999999994</v>
          </cell>
          <cell r="Y1536">
            <v>34.1</v>
          </cell>
          <cell r="Z1536">
            <v>38.700000000000003</v>
          </cell>
          <cell r="AA1536">
            <v>23.2</v>
          </cell>
          <cell r="AB1536">
            <v>9.6158054800000006</v>
          </cell>
          <cell r="AC1536">
            <v>0.90066853000000013</v>
          </cell>
          <cell r="AD1536">
            <v>248.8</v>
          </cell>
          <cell r="AE1536">
            <v>56.002792679999992</v>
          </cell>
          <cell r="AF1536">
            <v>66.859099999999998</v>
          </cell>
          <cell r="AG1536">
            <v>0.26497845125298081</v>
          </cell>
          <cell r="AH1536">
            <v>6.3</v>
          </cell>
          <cell r="AI1536">
            <v>43780</v>
          </cell>
          <cell r="AJ1536">
            <v>11.5</v>
          </cell>
        </row>
        <row r="1537">
          <cell r="A1537" t="str">
            <v>2450</v>
          </cell>
          <cell r="B1537" t="str">
            <v>245002301</v>
          </cell>
          <cell r="D1537" t="str">
            <v>2450023</v>
          </cell>
          <cell r="E1537" t="str">
            <v>2433</v>
          </cell>
          <cell r="F1537" t="str">
            <v>24</v>
          </cell>
          <cell r="G1537">
            <v>524.52810735000003</v>
          </cell>
          <cell r="H1537">
            <v>536.46403792000001</v>
          </cell>
          <cell r="I1537">
            <v>530.24108190000004</v>
          </cell>
          <cell r="J1537">
            <v>31.060606060000005</v>
          </cell>
          <cell r="K1537">
            <v>15.130568360000002</v>
          </cell>
          <cell r="L1537">
            <v>8.369389</v>
          </cell>
          <cell r="M1537">
            <v>10.35156505</v>
          </cell>
          <cell r="N1537">
            <v>15.97574097</v>
          </cell>
          <cell r="O1537">
            <v>50.307000000000002</v>
          </cell>
          <cell r="P1537">
            <v>10.03086882</v>
          </cell>
          <cell r="Q1537">
            <v>64</v>
          </cell>
          <cell r="R1537">
            <v>34.03003519</v>
          </cell>
          <cell r="S1537">
            <v>16.5</v>
          </cell>
          <cell r="T1537">
            <v>9.7771871000000008</v>
          </cell>
          <cell r="U1537">
            <v>9.4381928199999994</v>
          </cell>
          <cell r="V1537">
            <v>8.5291217600000007</v>
          </cell>
          <cell r="W1537">
            <v>52.1</v>
          </cell>
          <cell r="X1537">
            <v>73.599999999999994</v>
          </cell>
          <cell r="Y1537">
            <v>34.1</v>
          </cell>
          <cell r="Z1537">
            <v>38.700000000000003</v>
          </cell>
          <cell r="AA1537">
            <v>23.2</v>
          </cell>
          <cell r="AB1537">
            <v>9.2874865799999995</v>
          </cell>
          <cell r="AC1537">
            <v>0.60936603</v>
          </cell>
          <cell r="AD1537">
            <v>248.8</v>
          </cell>
          <cell r="AE1537">
            <v>56.002792679999992</v>
          </cell>
          <cell r="AF1537">
            <v>66.859099999999998</v>
          </cell>
          <cell r="AG1537">
            <v>0.2775547381739531</v>
          </cell>
          <cell r="AH1537">
            <v>6.3</v>
          </cell>
          <cell r="AI1537">
            <v>43780</v>
          </cell>
          <cell r="AJ1537">
            <v>11.5</v>
          </cell>
        </row>
        <row r="1538">
          <cell r="A1538" t="str">
            <v>2450</v>
          </cell>
          <cell r="B1538" t="str">
            <v>245003001</v>
          </cell>
          <cell r="D1538" t="str">
            <v>2450030</v>
          </cell>
          <cell r="E1538" t="str">
            <v>2433</v>
          </cell>
          <cell r="F1538" t="str">
            <v>24</v>
          </cell>
          <cell r="G1538">
            <v>524.52810735000003</v>
          </cell>
          <cell r="H1538">
            <v>536.46403792000001</v>
          </cell>
          <cell r="I1538">
            <v>530.24108190000004</v>
          </cell>
          <cell r="J1538">
            <v>31.060606060000005</v>
          </cell>
          <cell r="K1538">
            <v>15.130568360000002</v>
          </cell>
          <cell r="L1538">
            <v>7.1600692100000005</v>
          </cell>
          <cell r="M1538">
            <v>9.8389490300000002</v>
          </cell>
          <cell r="N1538">
            <v>15.97574097</v>
          </cell>
          <cell r="O1538">
            <v>50.307000000000002</v>
          </cell>
          <cell r="P1538">
            <v>9.8389490300000002</v>
          </cell>
          <cell r="Q1538">
            <v>64</v>
          </cell>
          <cell r="R1538">
            <v>34.03003519</v>
          </cell>
          <cell r="S1538">
            <v>16.5</v>
          </cell>
          <cell r="T1538">
            <v>9.8389490300000002</v>
          </cell>
          <cell r="U1538">
            <v>7.1600692100000005</v>
          </cell>
          <cell r="V1538">
            <v>7.2011708800000012</v>
          </cell>
          <cell r="W1538">
            <v>52.1</v>
          </cell>
          <cell r="X1538">
            <v>73.599999999999994</v>
          </cell>
          <cell r="Y1538">
            <v>34.1</v>
          </cell>
          <cell r="Z1538">
            <v>38.700000000000003</v>
          </cell>
          <cell r="AA1538">
            <v>23.2</v>
          </cell>
          <cell r="AB1538">
            <v>7.200424889999999</v>
          </cell>
          <cell r="AC1538">
            <v>1</v>
          </cell>
          <cell r="AD1538">
            <v>248.8</v>
          </cell>
          <cell r="AE1538">
            <v>56.002792679999992</v>
          </cell>
          <cell r="AF1538">
            <v>66.859099999999998</v>
          </cell>
          <cell r="AG1538">
            <v>0.31571337800340071</v>
          </cell>
          <cell r="AH1538">
            <v>6.3</v>
          </cell>
          <cell r="AI1538">
            <v>43780</v>
          </cell>
          <cell r="AJ1538">
            <v>11.5</v>
          </cell>
        </row>
        <row r="1539">
          <cell r="A1539" t="str">
            <v>2450</v>
          </cell>
          <cell r="B1539" t="str">
            <v>245003501</v>
          </cell>
          <cell r="D1539" t="str">
            <v>2450035</v>
          </cell>
          <cell r="E1539" t="str">
            <v>2433</v>
          </cell>
          <cell r="F1539" t="str">
            <v>24</v>
          </cell>
          <cell r="G1539">
            <v>524.52810735000003</v>
          </cell>
          <cell r="H1539">
            <v>536.46403792000001</v>
          </cell>
          <cell r="I1539">
            <v>530.24108190000004</v>
          </cell>
          <cell r="J1539">
            <v>31.060606060000005</v>
          </cell>
          <cell r="K1539">
            <v>15.130568360000002</v>
          </cell>
          <cell r="L1539">
            <v>8.5762165299999999</v>
          </cell>
          <cell r="M1539">
            <v>9.88445763</v>
          </cell>
          <cell r="N1539">
            <v>15.97574097</v>
          </cell>
          <cell r="O1539">
            <v>50.307000000000002</v>
          </cell>
          <cell r="P1539">
            <v>9.9189671199999996</v>
          </cell>
          <cell r="Q1539">
            <v>64</v>
          </cell>
          <cell r="R1539">
            <v>34.03003519</v>
          </cell>
          <cell r="S1539">
            <v>16.5</v>
          </cell>
          <cell r="T1539">
            <v>9.9176369799999993</v>
          </cell>
          <cell r="U1539">
            <v>8.8592213900000001</v>
          </cell>
          <cell r="V1539">
            <v>8.5971128100000005</v>
          </cell>
          <cell r="W1539">
            <v>52.1</v>
          </cell>
          <cell r="X1539">
            <v>73.599999999999994</v>
          </cell>
          <cell r="Y1539">
            <v>34.1</v>
          </cell>
          <cell r="Z1539">
            <v>38.700000000000003</v>
          </cell>
          <cell r="AA1539">
            <v>23.2</v>
          </cell>
          <cell r="AB1539">
            <v>8.7623330399999997</v>
          </cell>
          <cell r="AC1539">
            <v>0.34422321</v>
          </cell>
          <cell r="AD1539">
            <v>248.8</v>
          </cell>
          <cell r="AE1539">
            <v>56.002792679999992</v>
          </cell>
          <cell r="AF1539">
            <v>66.859099999999998</v>
          </cell>
          <cell r="AG1539">
            <v>0.24103362142289586</v>
          </cell>
          <cell r="AH1539">
            <v>6.3</v>
          </cell>
          <cell r="AI1539">
            <v>43780</v>
          </cell>
          <cell r="AJ1539">
            <v>11.5</v>
          </cell>
        </row>
        <row r="1540">
          <cell r="A1540" t="str">
            <v>2450</v>
          </cell>
          <cell r="B1540" t="str">
            <v>245004201</v>
          </cell>
          <cell r="D1540" t="str">
            <v>2450042</v>
          </cell>
          <cell r="E1540" t="str">
            <v>2433</v>
          </cell>
          <cell r="F1540" t="str">
            <v>24</v>
          </cell>
          <cell r="G1540">
            <v>524.52810735000003</v>
          </cell>
          <cell r="H1540">
            <v>536.46403792000001</v>
          </cell>
          <cell r="I1540">
            <v>530.24108190000004</v>
          </cell>
          <cell r="J1540">
            <v>31.060606060000005</v>
          </cell>
          <cell r="K1540">
            <v>15.130568360000002</v>
          </cell>
          <cell r="L1540">
            <v>8.0232246800000002</v>
          </cell>
          <cell r="M1540">
            <v>10.145884560000001</v>
          </cell>
          <cell r="N1540">
            <v>15.97574097</v>
          </cell>
          <cell r="O1540">
            <v>50.307000000000002</v>
          </cell>
          <cell r="P1540">
            <v>10.188816859999999</v>
          </cell>
          <cell r="Q1540">
            <v>64</v>
          </cell>
          <cell r="R1540">
            <v>34.03003519</v>
          </cell>
          <cell r="S1540">
            <v>16.5</v>
          </cell>
          <cell r="T1540">
            <v>10.03539262</v>
          </cell>
          <cell r="U1540">
            <v>8.2940496400000008</v>
          </cell>
          <cell r="V1540">
            <v>8.2671921899999994</v>
          </cell>
          <cell r="W1540">
            <v>52.1</v>
          </cell>
          <cell r="X1540">
            <v>73.599999999999994</v>
          </cell>
          <cell r="Y1540">
            <v>34.1</v>
          </cell>
          <cell r="Z1540">
            <v>38.700000000000003</v>
          </cell>
          <cell r="AA1540">
            <v>23.2</v>
          </cell>
          <cell r="AB1540">
            <v>8.1628013500000005</v>
          </cell>
          <cell r="AC1540">
            <v>0.67417070000000001</v>
          </cell>
          <cell r="AD1540">
            <v>248.8</v>
          </cell>
          <cell r="AE1540">
            <v>56.002792679999992</v>
          </cell>
          <cell r="AF1540">
            <v>66.849563779999997</v>
          </cell>
          <cell r="AG1540">
            <v>0.27809006397641622</v>
          </cell>
          <cell r="AH1540">
            <v>6.3</v>
          </cell>
          <cell r="AI1540">
            <v>43780</v>
          </cell>
          <cell r="AJ1540">
            <v>11.5</v>
          </cell>
        </row>
        <row r="1541">
          <cell r="A1541" t="str">
            <v>2450</v>
          </cell>
          <cell r="B1541" t="str">
            <v>245005001</v>
          </cell>
          <cell r="D1541" t="str">
            <v>2450050</v>
          </cell>
          <cell r="E1541" t="str">
            <v>2433</v>
          </cell>
          <cell r="F1541" t="str">
            <v>24</v>
          </cell>
          <cell r="G1541">
            <v>524.52810735000003</v>
          </cell>
          <cell r="H1541">
            <v>536.46403792000001</v>
          </cell>
          <cell r="I1541">
            <v>530.24108190000004</v>
          </cell>
          <cell r="J1541">
            <v>31.060606060000005</v>
          </cell>
          <cell r="K1541">
            <v>15.130568360000002</v>
          </cell>
          <cell r="L1541">
            <v>8.1878554399999999</v>
          </cell>
          <cell r="M1541">
            <v>10.00888307</v>
          </cell>
          <cell r="N1541">
            <v>15.97574097</v>
          </cell>
          <cell r="O1541">
            <v>50.307000000000002</v>
          </cell>
          <cell r="P1541">
            <v>10.04242307</v>
          </cell>
          <cell r="Q1541">
            <v>64</v>
          </cell>
          <cell r="R1541">
            <v>34.03003519</v>
          </cell>
          <cell r="S1541">
            <v>16.5</v>
          </cell>
          <cell r="T1541">
            <v>9.8189639900000003</v>
          </cell>
          <cell r="U1541">
            <v>9.3682838499999992</v>
          </cell>
          <cell r="V1541">
            <v>9.26084335</v>
          </cell>
          <cell r="W1541">
            <v>52.1</v>
          </cell>
          <cell r="X1541">
            <v>73.599999999999994</v>
          </cell>
          <cell r="Y1541">
            <v>34.1</v>
          </cell>
          <cell r="Z1541">
            <v>38.700000000000003</v>
          </cell>
          <cell r="AA1541">
            <v>23.2</v>
          </cell>
          <cell r="AB1541">
            <v>9.2909982699999993</v>
          </cell>
          <cell r="AC1541">
            <v>6.6741239999999993E-2</v>
          </cell>
          <cell r="AD1541">
            <v>248.8</v>
          </cell>
          <cell r="AE1541">
            <v>56.002792679999992</v>
          </cell>
          <cell r="AF1541">
            <v>66.667304250000001</v>
          </cell>
          <cell r="AG1541">
            <v>0.28708861003107272</v>
          </cell>
          <cell r="AH1541">
            <v>6.3</v>
          </cell>
          <cell r="AI1541">
            <v>43780</v>
          </cell>
          <cell r="AJ1541">
            <v>11.5</v>
          </cell>
        </row>
        <row r="1542">
          <cell r="A1542" t="str">
            <v>2450</v>
          </cell>
          <cell r="B1542" t="str">
            <v>245005701</v>
          </cell>
          <cell r="D1542" t="str">
            <v>2450057</v>
          </cell>
          <cell r="E1542" t="str">
            <v>2433</v>
          </cell>
          <cell r="F1542" t="str">
            <v>24</v>
          </cell>
          <cell r="G1542">
            <v>524.52810735000003</v>
          </cell>
          <cell r="H1542">
            <v>536.46403792000001</v>
          </cell>
          <cell r="I1542">
            <v>530.24108190000004</v>
          </cell>
          <cell r="J1542">
            <v>31.060606060000005</v>
          </cell>
          <cell r="K1542">
            <v>15.130568360000002</v>
          </cell>
          <cell r="L1542">
            <v>8.3387839699999997</v>
          </cell>
          <cell r="M1542">
            <v>9.6549620899999997</v>
          </cell>
          <cell r="N1542">
            <v>15.97574097</v>
          </cell>
          <cell r="O1542">
            <v>50.307000000000002</v>
          </cell>
          <cell r="P1542">
            <v>10.11746926</v>
          </cell>
          <cell r="Q1542">
            <v>64</v>
          </cell>
          <cell r="R1542">
            <v>34.03003519</v>
          </cell>
          <cell r="S1542">
            <v>16.5</v>
          </cell>
          <cell r="T1542">
            <v>9.9031374900000007</v>
          </cell>
          <cell r="U1542">
            <v>9.3879006100000009</v>
          </cell>
          <cell r="V1542">
            <v>9.3707570899999997</v>
          </cell>
          <cell r="W1542">
            <v>52.1</v>
          </cell>
          <cell r="X1542">
            <v>73.599999999999994</v>
          </cell>
          <cell r="Y1542">
            <v>34.1</v>
          </cell>
          <cell r="Z1542">
            <v>38.700000000000003</v>
          </cell>
          <cell r="AA1542">
            <v>23.2</v>
          </cell>
          <cell r="AB1542">
            <v>9.3508846200000004</v>
          </cell>
          <cell r="AC1542">
            <v>0.60233901000000001</v>
          </cell>
          <cell r="AD1542">
            <v>248.8</v>
          </cell>
          <cell r="AE1542">
            <v>56.002792679999992</v>
          </cell>
          <cell r="AF1542">
            <v>66.859099999999998</v>
          </cell>
          <cell r="AG1542">
            <v>0.27275588675180124</v>
          </cell>
          <cell r="AH1542">
            <v>6.3</v>
          </cell>
          <cell r="AI1542">
            <v>43780</v>
          </cell>
          <cell r="AJ1542">
            <v>11.5</v>
          </cell>
        </row>
        <row r="1543">
          <cell r="A1543" t="str">
            <v>2450</v>
          </cell>
          <cell r="B1543" t="str">
            <v>245005702</v>
          </cell>
          <cell r="D1543" t="str">
            <v>2450057</v>
          </cell>
          <cell r="E1543" t="str">
            <v>2433</v>
          </cell>
          <cell r="F1543" t="str">
            <v>24</v>
          </cell>
          <cell r="G1543">
            <v>524.52810735000003</v>
          </cell>
          <cell r="H1543">
            <v>536.46403792000001</v>
          </cell>
          <cell r="I1543">
            <v>530.24108190000004</v>
          </cell>
          <cell r="J1543">
            <v>31.060606060000005</v>
          </cell>
          <cell r="K1543">
            <v>15.130568360000002</v>
          </cell>
          <cell r="L1543">
            <v>7.1308988299999996</v>
          </cell>
          <cell r="M1543">
            <v>9.4334839200000005</v>
          </cell>
          <cell r="N1543">
            <v>15.97574097</v>
          </cell>
          <cell r="O1543">
            <v>50.307000000000002</v>
          </cell>
          <cell r="P1543">
            <v>10.126631100000001</v>
          </cell>
          <cell r="Q1543">
            <v>64</v>
          </cell>
          <cell r="R1543">
            <v>34.03003519</v>
          </cell>
          <cell r="S1543">
            <v>16.5</v>
          </cell>
          <cell r="T1543">
            <v>9.8389490300000002</v>
          </cell>
          <cell r="U1543">
            <v>9.4334839200000005</v>
          </cell>
          <cell r="V1543">
            <v>9.4334839200000005</v>
          </cell>
          <cell r="W1543">
            <v>52.1</v>
          </cell>
          <cell r="X1543">
            <v>73.599999999999994</v>
          </cell>
          <cell r="Y1543">
            <v>34.1</v>
          </cell>
          <cell r="Z1543">
            <v>38.700000000000003</v>
          </cell>
          <cell r="AA1543">
            <v>23.2</v>
          </cell>
          <cell r="AB1543">
            <v>9.6158054800000006</v>
          </cell>
          <cell r="AC1543">
            <v>1</v>
          </cell>
          <cell r="AD1543">
            <v>248.8</v>
          </cell>
          <cell r="AE1543">
            <v>56.002792679999992</v>
          </cell>
          <cell r="AF1543">
            <v>66.859099999999998</v>
          </cell>
          <cell r="AG1543">
            <v>0.24462887723017063</v>
          </cell>
          <cell r="AH1543">
            <v>6.3</v>
          </cell>
          <cell r="AI1543">
            <v>43780</v>
          </cell>
          <cell r="AJ1543">
            <v>11.5</v>
          </cell>
        </row>
        <row r="1544">
          <cell r="A1544" t="str">
            <v>2450</v>
          </cell>
          <cell r="B1544" t="str">
            <v>245006501</v>
          </cell>
          <cell r="D1544" t="str">
            <v>2450065</v>
          </cell>
          <cell r="E1544" t="str">
            <v>2433</v>
          </cell>
          <cell r="F1544" t="str">
            <v>24</v>
          </cell>
          <cell r="G1544">
            <v>524.52810735000003</v>
          </cell>
          <cell r="H1544">
            <v>536.46403792000001</v>
          </cell>
          <cell r="I1544">
            <v>530.24108190000004</v>
          </cell>
          <cell r="J1544">
            <v>31.060606060000005</v>
          </cell>
          <cell r="K1544">
            <v>15.130568360000002</v>
          </cell>
          <cell r="L1544">
            <v>8.8508042000000007</v>
          </cell>
          <cell r="M1544">
            <v>9.6434206499999995</v>
          </cell>
          <cell r="N1544">
            <v>15.97574097</v>
          </cell>
          <cell r="O1544">
            <v>50.307000000000002</v>
          </cell>
          <cell r="P1544">
            <v>9.9836840900000006</v>
          </cell>
          <cell r="Q1544">
            <v>64</v>
          </cell>
          <cell r="R1544">
            <v>34.03003519</v>
          </cell>
          <cell r="S1544">
            <v>16.5</v>
          </cell>
          <cell r="T1544">
            <v>9.9836840900000006</v>
          </cell>
          <cell r="U1544">
            <v>9.1729499800000003</v>
          </cell>
          <cell r="V1544">
            <v>8.9453326200000003</v>
          </cell>
          <cell r="W1544">
            <v>52.1</v>
          </cell>
          <cell r="X1544">
            <v>73.599999999999994</v>
          </cell>
          <cell r="Y1544">
            <v>34.1</v>
          </cell>
          <cell r="Z1544">
            <v>38.700000000000003</v>
          </cell>
          <cell r="AA1544">
            <v>23.2</v>
          </cell>
          <cell r="AB1544">
            <v>8.8513771000000006</v>
          </cell>
          <cell r="AC1544">
            <v>0.68463273999999996</v>
          </cell>
          <cell r="AD1544">
            <v>248.8</v>
          </cell>
          <cell r="AE1544">
            <v>56.002792679999992</v>
          </cell>
          <cell r="AF1544">
            <v>66.859099999999998</v>
          </cell>
          <cell r="AG1544">
            <v>0.27386175662904338</v>
          </cell>
          <cell r="AH1544">
            <v>6.3</v>
          </cell>
          <cell r="AI1544">
            <v>43780</v>
          </cell>
          <cell r="AJ1544">
            <v>11.5</v>
          </cell>
        </row>
        <row r="1545">
          <cell r="A1545" t="str">
            <v>2450</v>
          </cell>
          <cell r="B1545" t="str">
            <v>245007201</v>
          </cell>
          <cell r="D1545" t="str">
            <v>2450072</v>
          </cell>
          <cell r="E1545" t="str">
            <v>2433</v>
          </cell>
          <cell r="F1545" t="str">
            <v>24</v>
          </cell>
          <cell r="G1545">
            <v>524.52810735000003</v>
          </cell>
          <cell r="H1545">
            <v>536.46403792000001</v>
          </cell>
          <cell r="I1545">
            <v>530.24108190000004</v>
          </cell>
          <cell r="J1545">
            <v>31.060606060000005</v>
          </cell>
          <cell r="K1545">
            <v>15.130568360000002</v>
          </cell>
          <cell r="L1545">
            <v>8.2406488600000003</v>
          </cell>
          <cell r="M1545">
            <v>8.5014702300000007</v>
          </cell>
          <cell r="N1545">
            <v>15.97574097</v>
          </cell>
          <cell r="O1545">
            <v>50.307000000000002</v>
          </cell>
          <cell r="P1545">
            <v>9.3990580999999995</v>
          </cell>
          <cell r="Q1545">
            <v>64</v>
          </cell>
          <cell r="R1545">
            <v>34.03003519</v>
          </cell>
          <cell r="S1545">
            <v>16.5</v>
          </cell>
          <cell r="T1545">
            <v>9.4837967400000007</v>
          </cell>
          <cell r="U1545">
            <v>7.9305658499999989</v>
          </cell>
          <cell r="V1545">
            <v>8.1983643900000001</v>
          </cell>
          <cell r="W1545">
            <v>52.1</v>
          </cell>
          <cell r="X1545">
            <v>73.599999999999994</v>
          </cell>
          <cell r="Y1545">
            <v>34.1</v>
          </cell>
          <cell r="Z1545">
            <v>38.700000000000003</v>
          </cell>
          <cell r="AA1545">
            <v>23.2</v>
          </cell>
          <cell r="AB1545">
            <v>8.3202046000000003</v>
          </cell>
          <cell r="AC1545">
            <v>0.90904269999999998</v>
          </cell>
          <cell r="AD1545">
            <v>248.8</v>
          </cell>
          <cell r="AE1545">
            <v>56.002792679999992</v>
          </cell>
          <cell r="AF1545">
            <v>66.859099999999998</v>
          </cell>
          <cell r="AG1545">
            <v>0.26653781592020931</v>
          </cell>
          <cell r="AH1545">
            <v>6.3</v>
          </cell>
          <cell r="AI1545">
            <v>43780</v>
          </cell>
          <cell r="AJ1545">
            <v>11.5</v>
          </cell>
        </row>
        <row r="1546">
          <cell r="A1546" t="str">
            <v>2450</v>
          </cell>
          <cell r="B1546" t="str">
            <v>245007202</v>
          </cell>
          <cell r="D1546" t="str">
            <v>2450072</v>
          </cell>
          <cell r="E1546" t="str">
            <v>2433</v>
          </cell>
          <cell r="F1546" t="str">
            <v>24</v>
          </cell>
          <cell r="G1546">
            <v>524.52810735000003</v>
          </cell>
          <cell r="H1546">
            <v>536.46403792000001</v>
          </cell>
          <cell r="I1546">
            <v>530.24108190000004</v>
          </cell>
          <cell r="J1546">
            <v>31.060606060000005</v>
          </cell>
          <cell r="K1546">
            <v>15.130568360000002</v>
          </cell>
          <cell r="L1546">
            <v>7.1308988299999996</v>
          </cell>
          <cell r="M1546">
            <v>7.4348478800000013</v>
          </cell>
          <cell r="N1546">
            <v>15.97574097</v>
          </cell>
          <cell r="O1546">
            <v>50.307000000000002</v>
          </cell>
          <cell r="P1546">
            <v>9.4334839200000005</v>
          </cell>
          <cell r="Q1546">
            <v>64</v>
          </cell>
          <cell r="R1546">
            <v>34.03003519</v>
          </cell>
          <cell r="S1546">
            <v>16.5</v>
          </cell>
          <cell r="T1546">
            <v>9.6252276200000004</v>
          </cell>
          <cell r="U1546">
            <v>7.1585139999999994</v>
          </cell>
          <cell r="V1546">
            <v>7.1308988299999996</v>
          </cell>
          <cell r="W1546">
            <v>52.1</v>
          </cell>
          <cell r="X1546">
            <v>73.599999999999994</v>
          </cell>
          <cell r="Y1546">
            <v>34.1</v>
          </cell>
          <cell r="Z1546">
            <v>38.700000000000003</v>
          </cell>
          <cell r="AA1546">
            <v>23.2</v>
          </cell>
          <cell r="AB1546">
            <v>7.1585139999999994</v>
          </cell>
          <cell r="AC1546">
            <v>1</v>
          </cell>
          <cell r="AD1546">
            <v>248.8</v>
          </cell>
          <cell r="AE1546">
            <v>56.002792679999992</v>
          </cell>
          <cell r="AF1546">
            <v>66.859099999999998</v>
          </cell>
          <cell r="AG1546">
            <v>0.28289556536576271</v>
          </cell>
          <cell r="AH1546">
            <v>6.3</v>
          </cell>
          <cell r="AI1546">
            <v>43780</v>
          </cell>
          <cell r="AJ1546">
            <v>11.5</v>
          </cell>
        </row>
        <row r="1547">
          <cell r="A1547" t="str">
            <v>2450</v>
          </cell>
          <cell r="B1547" t="str">
            <v>245008501</v>
          </cell>
          <cell r="D1547" t="str">
            <v>2450085</v>
          </cell>
          <cell r="E1547" t="str">
            <v>2433</v>
          </cell>
          <cell r="F1547" t="str">
            <v>24</v>
          </cell>
          <cell r="G1547">
            <v>524.52810735000003</v>
          </cell>
          <cell r="H1547">
            <v>536.46403792000001</v>
          </cell>
          <cell r="I1547">
            <v>530.24108190000004</v>
          </cell>
          <cell r="J1547">
            <v>31.060606060000005</v>
          </cell>
          <cell r="K1547">
            <v>15.130568360000002</v>
          </cell>
          <cell r="L1547">
            <v>9.0525162899999998</v>
          </cell>
          <cell r="M1547">
            <v>9.6233105800000001</v>
          </cell>
          <cell r="N1547">
            <v>15.97574097</v>
          </cell>
          <cell r="O1547">
            <v>50.307000000000002</v>
          </cell>
          <cell r="P1547">
            <v>10.29994555</v>
          </cell>
          <cell r="Q1547">
            <v>64</v>
          </cell>
          <cell r="R1547">
            <v>34.03003519</v>
          </cell>
          <cell r="S1547">
            <v>16.5</v>
          </cell>
          <cell r="T1547">
            <v>9.4113201100000001</v>
          </cell>
          <cell r="U1547">
            <v>9.3340613000000001</v>
          </cell>
          <cell r="V1547">
            <v>9.4919037599999996</v>
          </cell>
          <cell r="W1547">
            <v>52.1</v>
          </cell>
          <cell r="X1547">
            <v>73.599999999999994</v>
          </cell>
          <cell r="Y1547">
            <v>34.1</v>
          </cell>
          <cell r="Z1547">
            <v>38.700000000000003</v>
          </cell>
          <cell r="AA1547">
            <v>23.2</v>
          </cell>
          <cell r="AB1547">
            <v>9.6019093699999996</v>
          </cell>
          <cell r="AC1547">
            <v>0.48427762000000002</v>
          </cell>
          <cell r="AD1547">
            <v>248.8</v>
          </cell>
          <cell r="AE1547">
            <v>56.002792679999992</v>
          </cell>
          <cell r="AF1547">
            <v>66.771271619999993</v>
          </cell>
          <cell r="AG1547">
            <v>0.28182267610689482</v>
          </cell>
          <cell r="AH1547">
            <v>6.3</v>
          </cell>
          <cell r="AI1547">
            <v>43780</v>
          </cell>
          <cell r="AJ1547">
            <v>11.5</v>
          </cell>
        </row>
        <row r="1548">
          <cell r="A1548" t="str">
            <v>2450</v>
          </cell>
          <cell r="B1548" t="str">
            <v>245009001</v>
          </cell>
          <cell r="D1548" t="str">
            <v>2450090</v>
          </cell>
          <cell r="E1548" t="str">
            <v>2433</v>
          </cell>
          <cell r="F1548" t="str">
            <v>24</v>
          </cell>
          <cell r="G1548">
            <v>524.52810735000003</v>
          </cell>
          <cell r="H1548">
            <v>536.46403792000001</v>
          </cell>
          <cell r="I1548">
            <v>530.24108190000004</v>
          </cell>
          <cell r="J1548">
            <v>31.060606060000005</v>
          </cell>
          <cell r="K1548">
            <v>15.130568360000002</v>
          </cell>
          <cell r="L1548">
            <v>8.1312365500000006</v>
          </cell>
          <cell r="M1548">
            <v>9.8856799300000002</v>
          </cell>
          <cell r="N1548">
            <v>15.97574097</v>
          </cell>
          <cell r="O1548">
            <v>50.307000000000002</v>
          </cell>
          <cell r="P1548">
            <v>10.05556466</v>
          </cell>
          <cell r="Q1548">
            <v>64</v>
          </cell>
          <cell r="R1548">
            <v>34.03003519</v>
          </cell>
          <cell r="S1548">
            <v>16.5</v>
          </cell>
          <cell r="T1548">
            <v>9.2909060199999995</v>
          </cell>
          <cell r="U1548">
            <v>8.7837026999999992</v>
          </cell>
          <cell r="V1548">
            <v>9.4994214699999997</v>
          </cell>
          <cell r="W1548">
            <v>52.1</v>
          </cell>
          <cell r="X1548">
            <v>73.599999999999994</v>
          </cell>
          <cell r="Y1548">
            <v>34.1</v>
          </cell>
          <cell r="Z1548">
            <v>38.700000000000003</v>
          </cell>
          <cell r="AA1548">
            <v>23.2</v>
          </cell>
          <cell r="AB1548">
            <v>9.8797582300000002</v>
          </cell>
          <cell r="AC1548">
            <v>0.68771576000000001</v>
          </cell>
          <cell r="AD1548">
            <v>248.8</v>
          </cell>
          <cell r="AE1548">
            <v>56.002792679999992</v>
          </cell>
          <cell r="AF1548">
            <v>66.859099999999998</v>
          </cell>
          <cell r="AG1548">
            <v>0.29691271100597721</v>
          </cell>
          <cell r="AH1548">
            <v>6.3</v>
          </cell>
          <cell r="AI1548">
            <v>43780</v>
          </cell>
          <cell r="AJ1548">
            <v>11.5</v>
          </cell>
        </row>
        <row r="1549">
          <cell r="A1549" t="str">
            <v>2450</v>
          </cell>
          <cell r="B1549" t="str">
            <v>245009501</v>
          </cell>
          <cell r="D1549" t="str">
            <v>2450095</v>
          </cell>
          <cell r="E1549" t="str">
            <v>2433</v>
          </cell>
          <cell r="F1549" t="str">
            <v>24</v>
          </cell>
          <cell r="G1549">
            <v>524.52810735000003</v>
          </cell>
          <cell r="H1549">
            <v>536.46403792000001</v>
          </cell>
          <cell r="I1549">
            <v>530.24108190000004</v>
          </cell>
          <cell r="J1549">
            <v>31.060606060000005</v>
          </cell>
          <cell r="K1549">
            <v>15.130568360000002</v>
          </cell>
          <cell r="L1549">
            <v>8.5659833600000006</v>
          </cell>
          <cell r="M1549">
            <v>9.9882422200000001</v>
          </cell>
          <cell r="N1549">
            <v>15.97574097</v>
          </cell>
          <cell r="O1549">
            <v>50.307000000000002</v>
          </cell>
          <cell r="P1549">
            <v>10.474721300000001</v>
          </cell>
          <cell r="Q1549">
            <v>64</v>
          </cell>
          <cell r="R1549">
            <v>34.03003519</v>
          </cell>
          <cell r="S1549">
            <v>16.5</v>
          </cell>
          <cell r="T1549">
            <v>9.2546443000000007</v>
          </cell>
          <cell r="U1549">
            <v>8.6487476300000008</v>
          </cell>
          <cell r="V1549">
            <v>8.9801722099999992</v>
          </cell>
          <cell r="W1549">
            <v>52.1</v>
          </cell>
          <cell r="X1549">
            <v>73.599999999999994</v>
          </cell>
          <cell r="Y1549">
            <v>34.1</v>
          </cell>
          <cell r="Z1549">
            <v>38.700000000000003</v>
          </cell>
          <cell r="AA1549">
            <v>23.2</v>
          </cell>
          <cell r="AB1549">
            <v>9.5156167499999995</v>
          </cell>
          <cell r="AC1549">
            <v>8.3002279999999998E-2</v>
          </cell>
          <cell r="AD1549">
            <v>248.8</v>
          </cell>
          <cell r="AE1549">
            <v>56.002792679999992</v>
          </cell>
          <cell r="AF1549">
            <v>66.859099999999998</v>
          </cell>
          <cell r="AG1549">
            <v>0.24674093756961318</v>
          </cell>
          <cell r="AH1549">
            <v>6.3</v>
          </cell>
          <cell r="AI1549">
            <v>43780</v>
          </cell>
          <cell r="AJ1549">
            <v>11.5</v>
          </cell>
        </row>
        <row r="1550">
          <cell r="A1550" t="str">
            <v>2450</v>
          </cell>
          <cell r="B1550" t="str">
            <v>245010001</v>
          </cell>
          <cell r="D1550" t="str">
            <v>2450100</v>
          </cell>
          <cell r="E1550" t="str">
            <v>2433</v>
          </cell>
          <cell r="F1550" t="str">
            <v>24</v>
          </cell>
          <cell r="G1550">
            <v>524.52810735000003</v>
          </cell>
          <cell r="H1550">
            <v>536.46403792000001</v>
          </cell>
          <cell r="I1550">
            <v>530.24108190000004</v>
          </cell>
          <cell r="J1550">
            <v>31.060606060000005</v>
          </cell>
          <cell r="K1550">
            <v>15.130568360000002</v>
          </cell>
          <cell r="L1550">
            <v>8.2671921899999994</v>
          </cell>
          <cell r="M1550">
            <v>9.6141374200000005</v>
          </cell>
          <cell r="N1550">
            <v>15.97574097</v>
          </cell>
          <cell r="O1550">
            <v>50.307000000000002</v>
          </cell>
          <cell r="P1550">
            <v>10.34961464</v>
          </cell>
          <cell r="Q1550">
            <v>64</v>
          </cell>
          <cell r="R1550">
            <v>34.03003519</v>
          </cell>
          <cell r="S1550">
            <v>16.5</v>
          </cell>
          <cell r="T1550">
            <v>8.3361508200000003</v>
          </cell>
          <cell r="U1550">
            <v>9.38982457</v>
          </cell>
          <cell r="V1550">
            <v>8.3361508200000003</v>
          </cell>
          <cell r="W1550">
            <v>52.1</v>
          </cell>
          <cell r="X1550">
            <v>73.599999999999994</v>
          </cell>
          <cell r="Y1550">
            <v>34.1</v>
          </cell>
          <cell r="Z1550">
            <v>38.700000000000003</v>
          </cell>
          <cell r="AA1550">
            <v>23.2</v>
          </cell>
          <cell r="AB1550">
            <v>9.4579813900000005</v>
          </cell>
          <cell r="AC1550">
            <v>2.5345860000000005E-2</v>
          </cell>
          <cell r="AD1550">
            <v>248.8</v>
          </cell>
          <cell r="AE1550">
            <v>56.002792679999992</v>
          </cell>
          <cell r="AF1550">
            <v>66.859099999999998</v>
          </cell>
          <cell r="AG1550">
            <v>0.26697316426216267</v>
          </cell>
          <cell r="AH1550">
            <v>6.3</v>
          </cell>
          <cell r="AI1550">
            <v>43780</v>
          </cell>
          <cell r="AJ1550">
            <v>11.5</v>
          </cell>
        </row>
        <row r="1551">
          <cell r="A1551" t="str">
            <v>2450</v>
          </cell>
          <cell r="B1551" t="str">
            <v>245011301</v>
          </cell>
          <cell r="D1551" t="str">
            <v>2450113</v>
          </cell>
          <cell r="E1551" t="str">
            <v>2433</v>
          </cell>
          <cell r="F1551" t="str">
            <v>24</v>
          </cell>
          <cell r="G1551">
            <v>524.52810735000003</v>
          </cell>
          <cell r="H1551">
            <v>536.46403792000001</v>
          </cell>
          <cell r="I1551">
            <v>530.24108190000004</v>
          </cell>
          <cell r="J1551">
            <v>31.060606060000005</v>
          </cell>
          <cell r="K1551">
            <v>15.130568360000002</v>
          </cell>
          <cell r="L1551">
            <v>8.4751204100000006</v>
          </cell>
          <cell r="M1551">
            <v>10.10512142</v>
          </cell>
          <cell r="N1551">
            <v>15.97574097</v>
          </cell>
          <cell r="O1551">
            <v>50.307000000000002</v>
          </cell>
          <cell r="P1551">
            <v>10.2073628</v>
          </cell>
          <cell r="Q1551">
            <v>64</v>
          </cell>
          <cell r="R1551">
            <v>34.03003519</v>
          </cell>
          <cell r="S1551">
            <v>16.5</v>
          </cell>
          <cell r="T1551">
            <v>9.5156904400000002</v>
          </cell>
          <cell r="U1551">
            <v>8.3542035600000002</v>
          </cell>
          <cell r="V1551">
            <v>9.1069778600000006</v>
          </cell>
          <cell r="W1551">
            <v>52.1</v>
          </cell>
          <cell r="X1551">
            <v>73.599999999999994</v>
          </cell>
          <cell r="Y1551">
            <v>34.1</v>
          </cell>
          <cell r="Z1551">
            <v>38.700000000000003</v>
          </cell>
          <cell r="AA1551">
            <v>23.2</v>
          </cell>
          <cell r="AB1551">
            <v>8.3074593300000004</v>
          </cell>
          <cell r="AC1551">
            <v>0.52326631000000001</v>
          </cell>
          <cell r="AD1551">
            <v>248.8</v>
          </cell>
          <cell r="AE1551">
            <v>56.002792679999992</v>
          </cell>
          <cell r="AF1551">
            <v>66.859099999999998</v>
          </cell>
          <cell r="AG1551">
            <v>0.31272077589494718</v>
          </cell>
          <cell r="AH1551">
            <v>6.3</v>
          </cell>
          <cell r="AI1551">
            <v>43780</v>
          </cell>
          <cell r="AJ1551">
            <v>11.5</v>
          </cell>
        </row>
        <row r="1552">
          <cell r="A1552" t="str">
            <v>2450</v>
          </cell>
          <cell r="B1552" t="str">
            <v>245012801</v>
          </cell>
          <cell r="D1552" t="str">
            <v>2450128</v>
          </cell>
          <cell r="E1552" t="str">
            <v>2433</v>
          </cell>
          <cell r="F1552" t="str">
            <v>24</v>
          </cell>
          <cell r="G1552">
            <v>524.52810735000003</v>
          </cell>
          <cell r="H1552">
            <v>536.46403792000001</v>
          </cell>
          <cell r="I1552">
            <v>530.24108190000004</v>
          </cell>
          <cell r="J1552">
            <v>31.060606060000005</v>
          </cell>
          <cell r="K1552">
            <v>15.130568360000002</v>
          </cell>
          <cell r="L1552">
            <v>9.0877206600000004</v>
          </cell>
          <cell r="M1552">
            <v>10.20236918</v>
          </cell>
          <cell r="N1552">
            <v>15.97574097</v>
          </cell>
          <cell r="O1552">
            <v>50.307000000000002</v>
          </cell>
          <cell r="P1552">
            <v>9.9718935900000005</v>
          </cell>
          <cell r="Q1552">
            <v>64</v>
          </cell>
          <cell r="R1552">
            <v>34.03003519</v>
          </cell>
          <cell r="S1552">
            <v>16.5</v>
          </cell>
          <cell r="T1552">
            <v>9.7860544600000008</v>
          </cell>
          <cell r="U1552">
            <v>8.4809440600000006</v>
          </cell>
          <cell r="V1552">
            <v>9.2903523099999994</v>
          </cell>
          <cell r="W1552">
            <v>52.1</v>
          </cell>
          <cell r="X1552">
            <v>73.599999999999994</v>
          </cell>
          <cell r="Y1552">
            <v>34.1</v>
          </cell>
          <cell r="Z1552">
            <v>38.700000000000003</v>
          </cell>
          <cell r="AA1552">
            <v>23.2</v>
          </cell>
          <cell r="AB1552">
            <v>8.8633328299999992</v>
          </cell>
          <cell r="AC1552">
            <v>0.18509263000000001</v>
          </cell>
          <cell r="AD1552">
            <v>248.8</v>
          </cell>
          <cell r="AE1552">
            <v>56.002792679999992</v>
          </cell>
          <cell r="AF1552">
            <v>66.815470970000007</v>
          </cell>
          <cell r="AG1552">
            <v>0.26756034841478649</v>
          </cell>
          <cell r="AH1552">
            <v>6.3</v>
          </cell>
          <cell r="AI1552">
            <v>43780</v>
          </cell>
          <cell r="AJ1552">
            <v>11.5</v>
          </cell>
        </row>
        <row r="1553">
          <cell r="A1553" t="str">
            <v>2450</v>
          </cell>
          <cell r="B1553" t="str">
            <v>245012802</v>
          </cell>
          <cell r="D1553" t="str">
            <v>2450128</v>
          </cell>
          <cell r="E1553" t="str">
            <v>2433</v>
          </cell>
          <cell r="F1553" t="str">
            <v>24</v>
          </cell>
          <cell r="G1553">
            <v>524.52810735000003</v>
          </cell>
          <cell r="H1553">
            <v>536.46403792000001</v>
          </cell>
          <cell r="I1553">
            <v>530.24108190000004</v>
          </cell>
          <cell r="J1553">
            <v>31.060606060000005</v>
          </cell>
          <cell r="K1553">
            <v>15.130568360000002</v>
          </cell>
          <cell r="L1553">
            <v>7.3011478100000007</v>
          </cell>
          <cell r="M1553">
            <v>10.126631100000001</v>
          </cell>
          <cell r="N1553">
            <v>15.97574097</v>
          </cell>
          <cell r="O1553">
            <v>50.307000000000002</v>
          </cell>
          <cell r="P1553">
            <v>10.126631100000001</v>
          </cell>
          <cell r="Q1553">
            <v>64</v>
          </cell>
          <cell r="R1553">
            <v>34.03003519</v>
          </cell>
          <cell r="S1553">
            <v>16.5</v>
          </cell>
          <cell r="T1553">
            <v>9.4334839200000005</v>
          </cell>
          <cell r="U1553">
            <v>7.1308988299999996</v>
          </cell>
          <cell r="V1553">
            <v>9.0987381999999997</v>
          </cell>
          <cell r="W1553">
            <v>52.1</v>
          </cell>
          <cell r="X1553">
            <v>73.599999999999994</v>
          </cell>
          <cell r="Y1553">
            <v>34.1</v>
          </cell>
          <cell r="Z1553">
            <v>38.700000000000003</v>
          </cell>
          <cell r="AA1553">
            <v>23.2</v>
          </cell>
          <cell r="AB1553">
            <v>7.148345739999999</v>
          </cell>
          <cell r="AC1553">
            <v>1</v>
          </cell>
          <cell r="AD1553">
            <v>248.8</v>
          </cell>
          <cell r="AE1553">
            <v>56.002792679999992</v>
          </cell>
          <cell r="AF1553">
            <v>66.859099999999998</v>
          </cell>
          <cell r="AG1553">
            <v>0.2712879448786904</v>
          </cell>
          <cell r="AH1553">
            <v>6.3</v>
          </cell>
          <cell r="AI1553">
            <v>43780</v>
          </cell>
          <cell r="AJ1553">
            <v>11.5</v>
          </cell>
        </row>
        <row r="1554">
          <cell r="A1554" t="str">
            <v>2451</v>
          </cell>
          <cell r="B1554" t="str">
            <v>245100801</v>
          </cell>
          <cell r="D1554" t="str">
            <v>2451008</v>
          </cell>
          <cell r="E1554" t="str">
            <v>2470</v>
          </cell>
          <cell r="F1554" t="str">
            <v>24</v>
          </cell>
          <cell r="G1554">
            <v>524.52810735000003</v>
          </cell>
          <cell r="H1554">
            <v>536.46403792000001</v>
          </cell>
          <cell r="I1554">
            <v>530.24108190000004</v>
          </cell>
          <cell r="J1554">
            <v>45.255474450000001</v>
          </cell>
          <cell r="K1554">
            <v>18.881118879999999</v>
          </cell>
          <cell r="L1554">
            <v>8.3380665300000008</v>
          </cell>
          <cell r="M1554">
            <v>10.365742490000001</v>
          </cell>
          <cell r="N1554">
            <v>19.274777579999999</v>
          </cell>
          <cell r="O1554">
            <v>50.307000000000002</v>
          </cell>
          <cell r="P1554">
            <v>9.9963857300000001</v>
          </cell>
          <cell r="Q1554">
            <v>44.4</v>
          </cell>
          <cell r="R1554">
            <v>34.03003519</v>
          </cell>
          <cell r="S1554">
            <v>16.5</v>
          </cell>
          <cell r="T1554">
            <v>9.3379417199999999</v>
          </cell>
          <cell r="U1554">
            <v>8.4652681199999993</v>
          </cell>
          <cell r="V1554">
            <v>8.4998435499999996</v>
          </cell>
          <cell r="W1554">
            <v>41.6</v>
          </cell>
          <cell r="X1554">
            <v>70.900000000000006</v>
          </cell>
          <cell r="Y1554">
            <v>34.1</v>
          </cell>
          <cell r="Z1554">
            <v>36.6</v>
          </cell>
          <cell r="AA1554">
            <v>23.2</v>
          </cell>
          <cell r="AB1554">
            <v>8.5334601600000006</v>
          </cell>
          <cell r="AC1554">
            <v>0.29499884999999998</v>
          </cell>
          <cell r="AD1554">
            <v>262.55</v>
          </cell>
          <cell r="AE1554">
            <v>58.185607500000003</v>
          </cell>
          <cell r="AF1554">
            <v>63.961599999999997</v>
          </cell>
          <cell r="AG1554">
            <v>0.28604965230072649</v>
          </cell>
          <cell r="AH1554">
            <v>7.9</v>
          </cell>
          <cell r="AI1554">
            <v>42840</v>
          </cell>
          <cell r="AJ1554">
            <v>11.5</v>
          </cell>
        </row>
        <row r="1555">
          <cell r="A1555" t="str">
            <v>2451</v>
          </cell>
          <cell r="B1555" t="str">
            <v>245100802</v>
          </cell>
          <cell r="D1555" t="str">
            <v>2451008</v>
          </cell>
          <cell r="E1555" t="str">
            <v>2470</v>
          </cell>
          <cell r="F1555" t="str">
            <v>24</v>
          </cell>
          <cell r="G1555">
            <v>524.52810735000003</v>
          </cell>
          <cell r="H1555">
            <v>536.46403792000001</v>
          </cell>
          <cell r="I1555">
            <v>530.24108190000004</v>
          </cell>
          <cell r="J1555">
            <v>45.255474450000001</v>
          </cell>
          <cell r="K1555">
            <v>18.881118879999999</v>
          </cell>
          <cell r="L1555">
            <v>7.1308988299999996</v>
          </cell>
          <cell r="M1555">
            <v>10.81977828</v>
          </cell>
          <cell r="N1555">
            <v>19.274777579999999</v>
          </cell>
          <cell r="O1555">
            <v>50.307000000000002</v>
          </cell>
          <cell r="P1555">
            <v>10.126631100000001</v>
          </cell>
          <cell r="Q1555">
            <v>44.4</v>
          </cell>
          <cell r="R1555">
            <v>34.03003519</v>
          </cell>
          <cell r="S1555">
            <v>16.5</v>
          </cell>
          <cell r="T1555">
            <v>9.0938065600000009</v>
          </cell>
          <cell r="U1555">
            <v>8.6606006499999992</v>
          </cell>
          <cell r="V1555">
            <v>8.6606006499999992</v>
          </cell>
          <cell r="W1555">
            <v>41.6</v>
          </cell>
          <cell r="X1555">
            <v>70.900000000000006</v>
          </cell>
          <cell r="Y1555">
            <v>34.1</v>
          </cell>
          <cell r="Z1555">
            <v>36.6</v>
          </cell>
          <cell r="AA1555">
            <v>23.2</v>
          </cell>
          <cell r="AB1555">
            <v>8.6606006499999992</v>
          </cell>
          <cell r="AC1555">
            <v>1</v>
          </cell>
          <cell r="AD1555">
            <v>262.55</v>
          </cell>
          <cell r="AE1555">
            <v>58.185607500000003</v>
          </cell>
          <cell r="AF1555">
            <v>63.961599999999997</v>
          </cell>
          <cell r="AG1555">
            <v>0.27310708500957021</v>
          </cell>
          <cell r="AH1555">
            <v>7.9</v>
          </cell>
          <cell r="AI1555">
            <v>42840</v>
          </cell>
          <cell r="AJ1555">
            <v>11.5</v>
          </cell>
        </row>
        <row r="1556">
          <cell r="A1556" t="str">
            <v>2451</v>
          </cell>
          <cell r="B1556" t="str">
            <v>245101501</v>
          </cell>
          <cell r="D1556" t="str">
            <v>2451015</v>
          </cell>
          <cell r="E1556" t="str">
            <v>2470</v>
          </cell>
          <cell r="F1556" t="str">
            <v>24</v>
          </cell>
          <cell r="G1556">
            <v>524.52810735000003</v>
          </cell>
          <cell r="H1556">
            <v>536.46403792000001</v>
          </cell>
          <cell r="I1556">
            <v>530.24108190000004</v>
          </cell>
          <cell r="J1556">
            <v>45.255474450000001</v>
          </cell>
          <cell r="K1556">
            <v>18.881118879999999</v>
          </cell>
          <cell r="L1556">
            <v>7.5933741900000005</v>
          </cell>
          <cell r="M1556">
            <v>10.66054806</v>
          </cell>
          <cell r="N1556">
            <v>19.274777579999999</v>
          </cell>
          <cell r="O1556">
            <v>50.307000000000002</v>
          </cell>
          <cell r="P1556">
            <v>10.77331541</v>
          </cell>
          <cell r="Q1556">
            <v>44.4</v>
          </cell>
          <cell r="R1556">
            <v>34.03003519</v>
          </cell>
          <cell r="S1556">
            <v>16.5</v>
          </cell>
          <cell r="T1556">
            <v>7.6415644399999989</v>
          </cell>
          <cell r="U1556">
            <v>7.5480289699999998</v>
          </cell>
          <cell r="V1556">
            <v>7.6386798200000001</v>
          </cell>
          <cell r="W1556">
            <v>41.6</v>
          </cell>
          <cell r="X1556">
            <v>70.900000000000006</v>
          </cell>
          <cell r="Y1556">
            <v>34.1</v>
          </cell>
          <cell r="Z1556">
            <v>36.6</v>
          </cell>
          <cell r="AA1556">
            <v>23.2</v>
          </cell>
          <cell r="AB1556">
            <v>7.6386798200000001</v>
          </cell>
          <cell r="AC1556">
            <v>0.86850892999999996</v>
          </cell>
          <cell r="AD1556">
            <v>262.55</v>
          </cell>
          <cell r="AE1556">
            <v>58.185607500000003</v>
          </cell>
          <cell r="AF1556">
            <v>63.961599999999997</v>
          </cell>
          <cell r="AG1556">
            <v>0.27763798286441538</v>
          </cell>
          <cell r="AH1556">
            <v>7.9</v>
          </cell>
          <cell r="AI1556">
            <v>42840</v>
          </cell>
          <cell r="AJ1556">
            <v>11.5</v>
          </cell>
        </row>
        <row r="1557">
          <cell r="A1557" t="str">
            <v>2451</v>
          </cell>
          <cell r="B1557" t="str">
            <v>245102001</v>
          </cell>
          <cell r="D1557" t="str">
            <v>2451020</v>
          </cell>
          <cell r="E1557" t="str">
            <v>2470</v>
          </cell>
          <cell r="F1557" t="str">
            <v>24</v>
          </cell>
          <cell r="G1557">
            <v>524.52810735000003</v>
          </cell>
          <cell r="H1557">
            <v>536.46403792000001</v>
          </cell>
          <cell r="I1557">
            <v>530.24108190000004</v>
          </cell>
          <cell r="J1557">
            <v>45.255474450000001</v>
          </cell>
          <cell r="K1557">
            <v>18.881118879999999</v>
          </cell>
          <cell r="L1557">
            <v>8.4069318000000006</v>
          </cell>
          <cell r="M1557">
            <v>9.8843047300000002</v>
          </cell>
          <cell r="N1557">
            <v>19.274777579999999</v>
          </cell>
          <cell r="O1557">
            <v>50.307000000000002</v>
          </cell>
          <cell r="P1557">
            <v>9.9727803799999997</v>
          </cell>
          <cell r="Q1557">
            <v>44.4</v>
          </cell>
          <cell r="R1557">
            <v>34.03003519</v>
          </cell>
          <cell r="S1557">
            <v>16.5</v>
          </cell>
          <cell r="T1557">
            <v>8.4411757000000005</v>
          </cell>
          <cell r="U1557">
            <v>9.4034370000000003</v>
          </cell>
          <cell r="V1557">
            <v>9.04334083</v>
          </cell>
          <cell r="W1557">
            <v>41.6</v>
          </cell>
          <cell r="X1557">
            <v>70.900000000000006</v>
          </cell>
          <cell r="Y1557">
            <v>34.1</v>
          </cell>
          <cell r="Z1557">
            <v>36.6</v>
          </cell>
          <cell r="AA1557">
            <v>23.2</v>
          </cell>
          <cell r="AB1557">
            <v>9.4421661199999996</v>
          </cell>
          <cell r="AC1557">
            <v>0.64432747999999995</v>
          </cell>
          <cell r="AD1557">
            <v>262.55</v>
          </cell>
          <cell r="AE1557">
            <v>58.185607500000003</v>
          </cell>
          <cell r="AF1557">
            <v>63.961599999999997</v>
          </cell>
          <cell r="AG1557">
            <v>0.30348079985379528</v>
          </cell>
          <cell r="AH1557">
            <v>7.9</v>
          </cell>
          <cell r="AI1557">
            <v>42840</v>
          </cell>
          <cell r="AJ1557">
            <v>11.5</v>
          </cell>
        </row>
        <row r="1558">
          <cell r="A1558" t="str">
            <v>2451</v>
          </cell>
          <cell r="B1558" t="str">
            <v>245102501</v>
          </cell>
          <cell r="D1558" t="str">
            <v>2451025</v>
          </cell>
          <cell r="E1558" t="str">
            <v>2470</v>
          </cell>
          <cell r="F1558" t="str">
            <v>24</v>
          </cell>
          <cell r="G1558">
            <v>524.52810735000003</v>
          </cell>
          <cell r="H1558">
            <v>536.46403792000001</v>
          </cell>
          <cell r="I1558">
            <v>530.24108190000004</v>
          </cell>
          <cell r="J1558">
            <v>45.255474450000001</v>
          </cell>
          <cell r="K1558">
            <v>18.881118879999999</v>
          </cell>
          <cell r="L1558">
            <v>8.3993101499999998</v>
          </cell>
          <cell r="M1558">
            <v>9.9005331900000009</v>
          </cell>
          <cell r="N1558">
            <v>19.274777579999999</v>
          </cell>
          <cell r="O1558">
            <v>50.307000000000002</v>
          </cell>
          <cell r="P1558">
            <v>10.16677447</v>
          </cell>
          <cell r="Q1558">
            <v>44.4</v>
          </cell>
          <cell r="R1558">
            <v>34.03003519</v>
          </cell>
          <cell r="S1558">
            <v>16.5</v>
          </cell>
          <cell r="T1558">
            <v>9.4017868399999998</v>
          </cell>
          <cell r="U1558">
            <v>9.1712876399999992</v>
          </cell>
          <cell r="V1558">
            <v>8.2586814999999998</v>
          </cell>
          <cell r="W1558">
            <v>41.6</v>
          </cell>
          <cell r="X1558">
            <v>70.900000000000006</v>
          </cell>
          <cell r="Y1558">
            <v>34.1</v>
          </cell>
          <cell r="Z1558">
            <v>36.6</v>
          </cell>
          <cell r="AA1558">
            <v>23.2</v>
          </cell>
          <cell r="AB1558">
            <v>9.0152982500000007</v>
          </cell>
          <cell r="AC1558">
            <v>0.53269573999999997</v>
          </cell>
          <cell r="AD1558">
            <v>262.55</v>
          </cell>
          <cell r="AE1558">
            <v>58.185607500000003</v>
          </cell>
          <cell r="AF1558">
            <v>63.961599999999997</v>
          </cell>
          <cell r="AG1558">
            <v>0.28256048825823571</v>
          </cell>
          <cell r="AH1558">
            <v>7.9</v>
          </cell>
          <cell r="AI1558">
            <v>42840</v>
          </cell>
          <cell r="AJ1558">
            <v>11.5</v>
          </cell>
        </row>
        <row r="1559">
          <cell r="A1559" t="str">
            <v>2451</v>
          </cell>
          <cell r="B1559" t="str">
            <v>245103001</v>
          </cell>
          <cell r="D1559" t="str">
            <v>2451030</v>
          </cell>
          <cell r="E1559" t="str">
            <v>2470</v>
          </cell>
          <cell r="F1559" t="str">
            <v>24</v>
          </cell>
          <cell r="G1559">
            <v>524.52810735000003</v>
          </cell>
          <cell r="H1559">
            <v>536.46403792000001</v>
          </cell>
          <cell r="I1559">
            <v>530.24108190000004</v>
          </cell>
          <cell r="J1559">
            <v>45.255474450000001</v>
          </cell>
          <cell r="K1559">
            <v>18.881118879999999</v>
          </cell>
          <cell r="L1559">
            <v>8.85380827</v>
          </cell>
          <cell r="M1559">
            <v>10.126631100000001</v>
          </cell>
          <cell r="N1559">
            <v>19.274777579999999</v>
          </cell>
          <cell r="O1559">
            <v>50.307000000000002</v>
          </cell>
          <cell r="P1559">
            <v>10.380249539999999</v>
          </cell>
          <cell r="Q1559">
            <v>44.4</v>
          </cell>
          <cell r="R1559">
            <v>34.03003519</v>
          </cell>
          <cell r="S1559">
            <v>16.5</v>
          </cell>
          <cell r="T1559">
            <v>9.55619701</v>
          </cell>
          <cell r="U1559">
            <v>9.4334839200000005</v>
          </cell>
          <cell r="V1559">
            <v>8.5956346200000002</v>
          </cell>
          <cell r="W1559">
            <v>41.6</v>
          </cell>
          <cell r="X1559">
            <v>70.900000000000006</v>
          </cell>
          <cell r="Y1559">
            <v>34.1</v>
          </cell>
          <cell r="Z1559">
            <v>36.6</v>
          </cell>
          <cell r="AA1559">
            <v>23.2</v>
          </cell>
          <cell r="AB1559">
            <v>9.5899405099999999</v>
          </cell>
          <cell r="AC1559">
            <v>0.29525896000000001</v>
          </cell>
          <cell r="AD1559">
            <v>262.55</v>
          </cell>
          <cell r="AE1559">
            <v>58.185607500000003</v>
          </cell>
          <cell r="AF1559">
            <v>63.961599999999997</v>
          </cell>
          <cell r="AG1559">
            <v>0.29508448423289863</v>
          </cell>
          <cell r="AH1559">
            <v>7.9</v>
          </cell>
          <cell r="AI1559">
            <v>42840</v>
          </cell>
          <cell r="AJ1559">
            <v>11.5</v>
          </cell>
        </row>
        <row r="1560">
          <cell r="A1560" t="str">
            <v>2451</v>
          </cell>
          <cell r="B1560" t="str">
            <v>245103501</v>
          </cell>
          <cell r="D1560" t="str">
            <v>2451035</v>
          </cell>
          <cell r="E1560" t="str">
            <v>2470</v>
          </cell>
          <cell r="F1560" t="str">
            <v>24</v>
          </cell>
          <cell r="G1560">
            <v>524.52810735000003</v>
          </cell>
          <cell r="H1560">
            <v>536.46403792000001</v>
          </cell>
          <cell r="I1560">
            <v>530.24108190000004</v>
          </cell>
          <cell r="J1560">
            <v>45.255474450000001</v>
          </cell>
          <cell r="K1560">
            <v>18.881118879999999</v>
          </cell>
          <cell r="L1560">
            <v>9.0620723600000002</v>
          </cell>
          <cell r="M1560">
            <v>10.696389569999999</v>
          </cell>
          <cell r="N1560">
            <v>19.274777579999999</v>
          </cell>
          <cell r="O1560">
            <v>50.307000000000002</v>
          </cell>
          <cell r="P1560">
            <v>10.713750879999999</v>
          </cell>
          <cell r="Q1560">
            <v>44.4</v>
          </cell>
          <cell r="R1560">
            <v>34.03003519</v>
          </cell>
          <cell r="S1560">
            <v>16.5</v>
          </cell>
          <cell r="T1560">
            <v>9.4875932499999998</v>
          </cell>
          <cell r="U1560">
            <v>9.2842411800000004</v>
          </cell>
          <cell r="V1560">
            <v>8.8624835799999993</v>
          </cell>
          <cell r="W1560">
            <v>41.6</v>
          </cell>
          <cell r="X1560">
            <v>70.900000000000006</v>
          </cell>
          <cell r="Y1560">
            <v>34.1</v>
          </cell>
          <cell r="Z1560">
            <v>36.6</v>
          </cell>
          <cell r="AA1560">
            <v>23.2</v>
          </cell>
          <cell r="AB1560">
            <v>9.1843043600000005</v>
          </cell>
          <cell r="AC1560">
            <v>0.60168763999999997</v>
          </cell>
          <cell r="AD1560">
            <v>262.55</v>
          </cell>
          <cell r="AE1560">
            <v>58.185607500000003</v>
          </cell>
          <cell r="AF1560">
            <v>63.961599999999997</v>
          </cell>
          <cell r="AG1560">
            <v>0.3008069035572481</v>
          </cell>
          <cell r="AH1560">
            <v>7.9</v>
          </cell>
          <cell r="AI1560">
            <v>42840</v>
          </cell>
          <cell r="AJ1560">
            <v>11.5</v>
          </cell>
        </row>
        <row r="1561">
          <cell r="A1561" t="str">
            <v>2451</v>
          </cell>
          <cell r="B1561" t="str">
            <v>245104001</v>
          </cell>
          <cell r="D1561" t="str">
            <v>2451040</v>
          </cell>
          <cell r="E1561" t="str">
            <v>2470</v>
          </cell>
          <cell r="F1561" t="str">
            <v>24</v>
          </cell>
          <cell r="G1561">
            <v>524.52810735000003</v>
          </cell>
          <cell r="H1561">
            <v>536.46403792000001</v>
          </cell>
          <cell r="I1561">
            <v>530.24108190000004</v>
          </cell>
          <cell r="J1561">
            <v>45.255474450000001</v>
          </cell>
          <cell r="K1561">
            <v>18.881118879999999</v>
          </cell>
          <cell r="L1561">
            <v>8.2738469299999995</v>
          </cell>
          <cell r="M1561">
            <v>10.81977828</v>
          </cell>
          <cell r="N1561">
            <v>19.274777579999999</v>
          </cell>
          <cell r="O1561">
            <v>50.307000000000002</v>
          </cell>
          <cell r="P1561">
            <v>10.81977828</v>
          </cell>
          <cell r="Q1561">
            <v>44.4</v>
          </cell>
          <cell r="R1561">
            <v>34.03003519</v>
          </cell>
          <cell r="S1561">
            <v>16.5</v>
          </cell>
          <cell r="T1561">
            <v>9.6293138299999992</v>
          </cell>
          <cell r="U1561">
            <v>8.3257905300000008</v>
          </cell>
          <cell r="V1561">
            <v>8.5937837899999998</v>
          </cell>
          <cell r="W1561">
            <v>41.6</v>
          </cell>
          <cell r="X1561">
            <v>70.900000000000006</v>
          </cell>
          <cell r="Y1561">
            <v>34.1</v>
          </cell>
          <cell r="Z1561">
            <v>36.6</v>
          </cell>
          <cell r="AA1561">
            <v>23.2</v>
          </cell>
          <cell r="AB1561">
            <v>9.4664543699999992</v>
          </cell>
          <cell r="AC1561">
            <v>0.40282292000000003</v>
          </cell>
          <cell r="AD1561">
            <v>262.55</v>
          </cell>
          <cell r="AE1561">
            <v>58.185607500000003</v>
          </cell>
          <cell r="AF1561">
            <v>63.961599999999997</v>
          </cell>
          <cell r="AG1561">
            <v>0.29056786903885934</v>
          </cell>
          <cell r="AH1561">
            <v>7.9</v>
          </cell>
          <cell r="AI1561">
            <v>42840</v>
          </cell>
          <cell r="AJ1561">
            <v>11.5</v>
          </cell>
        </row>
        <row r="1562">
          <cell r="A1562" t="str">
            <v>2451</v>
          </cell>
          <cell r="B1562" t="str">
            <v>245104501</v>
          </cell>
          <cell r="D1562" t="str">
            <v>2451045</v>
          </cell>
          <cell r="E1562" t="str">
            <v>2470</v>
          </cell>
          <cell r="F1562" t="str">
            <v>24</v>
          </cell>
          <cell r="G1562">
            <v>524.52810735000003</v>
          </cell>
          <cell r="H1562">
            <v>536.46403792000001</v>
          </cell>
          <cell r="I1562">
            <v>530.24108190000004</v>
          </cell>
          <cell r="J1562">
            <v>45.255474450000001</v>
          </cell>
          <cell r="K1562">
            <v>18.881118879999999</v>
          </cell>
          <cell r="L1562">
            <v>8.2155474099999992</v>
          </cell>
          <cell r="M1562">
            <v>10.733631989999999</v>
          </cell>
          <cell r="N1562">
            <v>19.274777579999999</v>
          </cell>
          <cell r="O1562">
            <v>50.307000000000002</v>
          </cell>
          <cell r="P1562">
            <v>10.376611309999999</v>
          </cell>
          <cell r="Q1562">
            <v>44.4</v>
          </cell>
          <cell r="R1562">
            <v>34.03003519</v>
          </cell>
          <cell r="S1562">
            <v>16.5</v>
          </cell>
          <cell r="T1562">
            <v>9.6031254300000004</v>
          </cell>
          <cell r="U1562">
            <v>8.3532615000000003</v>
          </cell>
          <cell r="V1562">
            <v>8.3211783100000005</v>
          </cell>
          <cell r="W1562">
            <v>41.6</v>
          </cell>
          <cell r="X1562">
            <v>70.900000000000006</v>
          </cell>
          <cell r="Y1562">
            <v>34.1</v>
          </cell>
          <cell r="Z1562">
            <v>36.6</v>
          </cell>
          <cell r="AA1562">
            <v>23.2</v>
          </cell>
          <cell r="AB1562">
            <v>9.2491763999999996</v>
          </cell>
          <cell r="AC1562">
            <v>6.012953E-2</v>
          </cell>
          <cell r="AD1562">
            <v>262.55</v>
          </cell>
          <cell r="AE1562">
            <v>58.185607500000003</v>
          </cell>
          <cell r="AF1562">
            <v>63.961599999999997</v>
          </cell>
          <cell r="AG1562">
            <v>0.2748747974748002</v>
          </cell>
          <cell r="AH1562">
            <v>7.9</v>
          </cell>
          <cell r="AI1562">
            <v>42840</v>
          </cell>
          <cell r="AJ1562">
            <v>11.5</v>
          </cell>
        </row>
        <row r="1563">
          <cell r="A1563" t="str">
            <v>2451</v>
          </cell>
          <cell r="B1563" t="str">
            <v>245105001</v>
          </cell>
          <cell r="D1563" t="str">
            <v>2451050</v>
          </cell>
          <cell r="E1563" t="str">
            <v>2470</v>
          </cell>
          <cell r="F1563" t="str">
            <v>24</v>
          </cell>
          <cell r="G1563">
            <v>524.52810735000003</v>
          </cell>
          <cell r="H1563">
            <v>536.46403792000001</v>
          </cell>
          <cell r="I1563">
            <v>530.24108190000004</v>
          </cell>
          <cell r="J1563">
            <v>45.255474450000001</v>
          </cell>
          <cell r="K1563">
            <v>18.881118879999999</v>
          </cell>
          <cell r="L1563">
            <v>8.3574938099999994</v>
          </cell>
          <cell r="M1563">
            <v>10.81977828</v>
          </cell>
          <cell r="N1563">
            <v>19.274777579999999</v>
          </cell>
          <cell r="O1563">
            <v>50.307000000000002</v>
          </cell>
          <cell r="P1563">
            <v>10.81977828</v>
          </cell>
          <cell r="Q1563">
            <v>44.4</v>
          </cell>
          <cell r="R1563">
            <v>34.03003519</v>
          </cell>
          <cell r="S1563">
            <v>16.5</v>
          </cell>
          <cell r="T1563">
            <v>9.8320989599999997</v>
          </cell>
          <cell r="U1563">
            <v>9.1510149100000007</v>
          </cell>
          <cell r="V1563">
            <v>8.40491995</v>
          </cell>
          <cell r="W1563">
            <v>41.6</v>
          </cell>
          <cell r="X1563">
            <v>70.900000000000006</v>
          </cell>
          <cell r="Y1563">
            <v>34.1</v>
          </cell>
          <cell r="Z1563">
            <v>36.6</v>
          </cell>
          <cell r="AA1563">
            <v>23.2</v>
          </cell>
          <cell r="AB1563">
            <v>9.8993791200000008</v>
          </cell>
          <cell r="AC1563">
            <v>0.72003623000000005</v>
          </cell>
          <cell r="AD1563">
            <v>262.55</v>
          </cell>
          <cell r="AE1563">
            <v>58.185607500000003</v>
          </cell>
          <cell r="AF1563">
            <v>63.961599999999997</v>
          </cell>
          <cell r="AG1563">
            <v>0.29137650561789663</v>
          </cell>
          <cell r="AH1563">
            <v>7.9</v>
          </cell>
          <cell r="AI1563">
            <v>42840</v>
          </cell>
          <cell r="AJ1563">
            <v>11.5</v>
          </cell>
        </row>
        <row r="1564">
          <cell r="A1564" t="str">
            <v>2451</v>
          </cell>
          <cell r="B1564" t="str">
            <v>245105501</v>
          </cell>
          <cell r="D1564" t="str">
            <v>2451055</v>
          </cell>
          <cell r="E1564" t="str">
            <v>2470</v>
          </cell>
          <cell r="F1564" t="str">
            <v>24</v>
          </cell>
          <cell r="G1564">
            <v>524.52810735000003</v>
          </cell>
          <cell r="H1564">
            <v>536.46403792000001</v>
          </cell>
          <cell r="I1564">
            <v>530.24108190000004</v>
          </cell>
          <cell r="J1564">
            <v>45.255474450000001</v>
          </cell>
          <cell r="K1564">
            <v>18.881118879999999</v>
          </cell>
          <cell r="L1564">
            <v>9.2065331300000004</v>
          </cell>
          <cell r="M1564">
            <v>10.81977828</v>
          </cell>
          <cell r="N1564">
            <v>19.274777579999999</v>
          </cell>
          <cell r="O1564">
            <v>50.307000000000002</v>
          </cell>
          <cell r="P1564">
            <v>10.81977828</v>
          </cell>
          <cell r="Q1564">
            <v>44.4</v>
          </cell>
          <cell r="R1564">
            <v>34.03003519</v>
          </cell>
          <cell r="S1564">
            <v>16.5</v>
          </cell>
          <cell r="T1564">
            <v>9.8744706000000004</v>
          </cell>
          <cell r="U1564">
            <v>8.6137752899999995</v>
          </cell>
          <cell r="V1564">
            <v>8.1786387900000008</v>
          </cell>
          <cell r="W1564">
            <v>41.6</v>
          </cell>
          <cell r="X1564">
            <v>70.900000000000006</v>
          </cell>
          <cell r="Y1564">
            <v>34.1</v>
          </cell>
          <cell r="Z1564">
            <v>36.6</v>
          </cell>
          <cell r="AA1564">
            <v>23.2</v>
          </cell>
          <cell r="AB1564">
            <v>9.8323137299999992</v>
          </cell>
          <cell r="AC1564">
            <v>0.78417543999999995</v>
          </cell>
          <cell r="AD1564">
            <v>262.55</v>
          </cell>
          <cell r="AE1564">
            <v>58.185607500000003</v>
          </cell>
          <cell r="AF1564">
            <v>63.961599999999997</v>
          </cell>
          <cell r="AG1564">
            <v>0.32179975949111317</v>
          </cell>
          <cell r="AH1564">
            <v>7.9</v>
          </cell>
          <cell r="AI1564">
            <v>42840</v>
          </cell>
          <cell r="AJ1564">
            <v>11.5</v>
          </cell>
        </row>
        <row r="1565">
          <cell r="A1565" t="str">
            <v>2451</v>
          </cell>
          <cell r="B1565" t="str">
            <v>245106001</v>
          </cell>
          <cell r="D1565" t="str">
            <v>2451060</v>
          </cell>
          <cell r="E1565" t="str">
            <v>2470</v>
          </cell>
          <cell r="F1565" t="str">
            <v>24</v>
          </cell>
          <cell r="G1565">
            <v>524.52810735000003</v>
          </cell>
          <cell r="H1565">
            <v>536.46403792000001</v>
          </cell>
          <cell r="I1565">
            <v>530.24108190000004</v>
          </cell>
          <cell r="J1565">
            <v>45.255474450000001</v>
          </cell>
          <cell r="K1565">
            <v>18.881118879999999</v>
          </cell>
          <cell r="L1565">
            <v>8.3923100099999992</v>
          </cell>
          <cell r="M1565">
            <v>10.4321138</v>
          </cell>
          <cell r="N1565">
            <v>19.274777579999999</v>
          </cell>
          <cell r="O1565">
            <v>50.307000000000002</v>
          </cell>
          <cell r="P1565">
            <v>10.81977828</v>
          </cell>
          <cell r="Q1565">
            <v>44.4</v>
          </cell>
          <cell r="R1565">
            <v>34.03003519</v>
          </cell>
          <cell r="S1565">
            <v>16.5</v>
          </cell>
          <cell r="T1565">
            <v>9.8799118200000002</v>
          </cell>
          <cell r="U1565">
            <v>9.3520135300000007</v>
          </cell>
          <cell r="V1565">
            <v>9.2070349100000008</v>
          </cell>
          <cell r="W1565">
            <v>41.6</v>
          </cell>
          <cell r="X1565">
            <v>70.900000000000006</v>
          </cell>
          <cell r="Y1565">
            <v>34.1</v>
          </cell>
          <cell r="Z1565">
            <v>36.6</v>
          </cell>
          <cell r="AA1565">
            <v>23.2</v>
          </cell>
          <cell r="AB1565">
            <v>9.8676531000000001</v>
          </cell>
          <cell r="AC1565">
            <v>0.64491761999999997</v>
          </cell>
          <cell r="AD1565">
            <v>262.55</v>
          </cell>
          <cell r="AE1565">
            <v>58.185607500000003</v>
          </cell>
          <cell r="AF1565">
            <v>63.961599999999997</v>
          </cell>
          <cell r="AG1565">
            <v>0.30266233747916516</v>
          </cell>
          <cell r="AH1565">
            <v>7.9</v>
          </cell>
          <cell r="AI1565">
            <v>42840</v>
          </cell>
          <cell r="AJ1565">
            <v>11.5</v>
          </cell>
        </row>
        <row r="1566">
          <cell r="A1566" t="str">
            <v>2451</v>
          </cell>
          <cell r="B1566" t="str">
            <v>245106501</v>
          </cell>
          <cell r="D1566" t="str">
            <v>2451065</v>
          </cell>
          <cell r="E1566" t="str">
            <v>2470</v>
          </cell>
          <cell r="F1566" t="str">
            <v>24</v>
          </cell>
          <cell r="G1566">
            <v>524.52810735000003</v>
          </cell>
          <cell r="H1566">
            <v>536.46403792000001</v>
          </cell>
          <cell r="I1566">
            <v>530.24108190000004</v>
          </cell>
          <cell r="J1566">
            <v>45.255474450000001</v>
          </cell>
          <cell r="K1566">
            <v>18.881118879999999</v>
          </cell>
          <cell r="L1566">
            <v>8.6125033700000007</v>
          </cell>
          <cell r="M1566">
            <v>10.82548199</v>
          </cell>
          <cell r="N1566">
            <v>19.274777579999999</v>
          </cell>
          <cell r="O1566">
            <v>50.307000000000002</v>
          </cell>
          <cell r="P1566">
            <v>10.88635223</v>
          </cell>
          <cell r="Q1566">
            <v>44.4</v>
          </cell>
          <cell r="R1566">
            <v>34.03003519</v>
          </cell>
          <cell r="S1566">
            <v>16.5</v>
          </cell>
          <cell r="T1566">
            <v>10.159098289999999</v>
          </cell>
          <cell r="U1566">
            <v>8.7132532699999992</v>
          </cell>
          <cell r="V1566">
            <v>9.3464434500000007</v>
          </cell>
          <cell r="W1566">
            <v>41.6</v>
          </cell>
          <cell r="X1566">
            <v>70.900000000000006</v>
          </cell>
          <cell r="Y1566">
            <v>34.1</v>
          </cell>
          <cell r="Z1566">
            <v>36.6</v>
          </cell>
          <cell r="AA1566">
            <v>23.2</v>
          </cell>
          <cell r="AB1566">
            <v>10.74417073</v>
          </cell>
          <cell r="AC1566">
            <v>0</v>
          </cell>
          <cell r="AD1566">
            <v>262.55</v>
          </cell>
          <cell r="AE1566">
            <v>58.185607500000003</v>
          </cell>
          <cell r="AF1566">
            <v>63.961599999999997</v>
          </cell>
          <cell r="AG1566">
            <v>0.28831378272799568</v>
          </cell>
          <cell r="AH1566">
            <v>7.9</v>
          </cell>
          <cell r="AI1566">
            <v>42840</v>
          </cell>
          <cell r="AJ1566">
            <v>11.5</v>
          </cell>
        </row>
        <row r="1567">
          <cell r="A1567" t="str">
            <v>2451</v>
          </cell>
          <cell r="B1567" t="str">
            <v>245107001</v>
          </cell>
          <cell r="D1567" t="str">
            <v>2451070</v>
          </cell>
          <cell r="E1567" t="str">
            <v>2470</v>
          </cell>
          <cell r="F1567" t="str">
            <v>24</v>
          </cell>
          <cell r="G1567">
            <v>524.52810735000003</v>
          </cell>
          <cell r="H1567">
            <v>536.46403792000001</v>
          </cell>
          <cell r="I1567">
            <v>530.24108190000004</v>
          </cell>
          <cell r="J1567">
            <v>45.255474450000001</v>
          </cell>
          <cell r="K1567">
            <v>18.881118879999999</v>
          </cell>
          <cell r="L1567">
            <v>8.5615927799999998</v>
          </cell>
          <cell r="M1567">
            <v>9.7321652800000003</v>
          </cell>
          <cell r="N1567">
            <v>19.274777579999999</v>
          </cell>
          <cell r="O1567">
            <v>50.307000000000002</v>
          </cell>
          <cell r="P1567">
            <v>10.81977828</v>
          </cell>
          <cell r="Q1567">
            <v>44.4</v>
          </cell>
          <cell r="R1567">
            <v>34.03003519</v>
          </cell>
          <cell r="S1567">
            <v>16.5</v>
          </cell>
          <cell r="T1567">
            <v>8.7670176200000007</v>
          </cell>
          <cell r="U1567">
            <v>8.63426486</v>
          </cell>
          <cell r="V1567">
            <v>8.6274815500000006</v>
          </cell>
          <cell r="W1567">
            <v>41.6</v>
          </cell>
          <cell r="X1567">
            <v>70.900000000000006</v>
          </cell>
          <cell r="Y1567">
            <v>34.1</v>
          </cell>
          <cell r="Z1567">
            <v>36.6</v>
          </cell>
          <cell r="AA1567">
            <v>23.2</v>
          </cell>
          <cell r="AB1567">
            <v>9.7028390800000004</v>
          </cell>
          <cell r="AC1567">
            <v>0.32510207000000002</v>
          </cell>
          <cell r="AD1567">
            <v>262.55</v>
          </cell>
          <cell r="AE1567">
            <v>58.185607500000003</v>
          </cell>
          <cell r="AF1567">
            <v>63.961599999999997</v>
          </cell>
          <cell r="AG1567">
            <v>0.28928340326116042</v>
          </cell>
          <cell r="AH1567">
            <v>7.9</v>
          </cell>
          <cell r="AI1567">
            <v>42840</v>
          </cell>
          <cell r="AJ1567">
            <v>11.5</v>
          </cell>
        </row>
        <row r="1568">
          <cell r="A1568" t="str">
            <v>2451</v>
          </cell>
          <cell r="B1568" t="str">
            <v>245107501</v>
          </cell>
          <cell r="D1568" t="str">
            <v>2451075</v>
          </cell>
          <cell r="E1568" t="str">
            <v>2470</v>
          </cell>
          <cell r="F1568" t="str">
            <v>24</v>
          </cell>
          <cell r="G1568">
            <v>524.52810735000003</v>
          </cell>
          <cell r="H1568">
            <v>536.46403792000001</v>
          </cell>
          <cell r="I1568">
            <v>530.24108190000004</v>
          </cell>
          <cell r="J1568">
            <v>45.255474450000001</v>
          </cell>
          <cell r="K1568">
            <v>18.881118879999999</v>
          </cell>
          <cell r="L1568">
            <v>8.4026797999999996</v>
          </cell>
          <cell r="M1568">
            <v>9.8851708200000008</v>
          </cell>
          <cell r="N1568">
            <v>19.274777579999999</v>
          </cell>
          <cell r="O1568">
            <v>50.307000000000002</v>
          </cell>
          <cell r="P1568">
            <v>10.81977828</v>
          </cell>
          <cell r="Q1568">
            <v>44.4</v>
          </cell>
          <cell r="R1568">
            <v>34.03003519</v>
          </cell>
          <cell r="S1568">
            <v>16.5</v>
          </cell>
          <cell r="T1568">
            <v>9.3290118999999994</v>
          </cell>
          <cell r="U1568">
            <v>9.32089736</v>
          </cell>
          <cell r="V1568">
            <v>9.4550105500000008</v>
          </cell>
          <cell r="W1568">
            <v>41.6</v>
          </cell>
          <cell r="X1568">
            <v>70.900000000000006</v>
          </cell>
          <cell r="Y1568">
            <v>34.1</v>
          </cell>
          <cell r="Z1568">
            <v>36.6</v>
          </cell>
          <cell r="AA1568">
            <v>23.2</v>
          </cell>
          <cell r="AB1568">
            <v>9.6095191</v>
          </cell>
          <cell r="AC1568">
            <v>3.5544800000000001E-3</v>
          </cell>
          <cell r="AD1568">
            <v>262.55</v>
          </cell>
          <cell r="AE1568">
            <v>58.185607500000003</v>
          </cell>
          <cell r="AF1568">
            <v>63.961599999999997</v>
          </cell>
          <cell r="AG1568">
            <v>0.26778570913030764</v>
          </cell>
          <cell r="AH1568">
            <v>7.9</v>
          </cell>
          <cell r="AI1568">
            <v>42840</v>
          </cell>
          <cell r="AJ1568">
            <v>11.5</v>
          </cell>
        </row>
        <row r="1569">
          <cell r="A1569" t="str">
            <v>2451</v>
          </cell>
          <cell r="B1569" t="str">
            <v>245108001</v>
          </cell>
          <cell r="D1569" t="str">
            <v>2451080</v>
          </cell>
          <cell r="E1569" t="str">
            <v>2470</v>
          </cell>
          <cell r="F1569" t="str">
            <v>24</v>
          </cell>
          <cell r="G1569">
            <v>524.52810735000003</v>
          </cell>
          <cell r="H1569">
            <v>536.46403792000001</v>
          </cell>
          <cell r="I1569">
            <v>530.24108190000004</v>
          </cell>
          <cell r="J1569">
            <v>45.255474450000001</v>
          </cell>
          <cell r="K1569">
            <v>18.881118879999999</v>
          </cell>
          <cell r="L1569">
            <v>7.8363697599999993</v>
          </cell>
          <cell r="M1569">
            <v>9.8970166600000002</v>
          </cell>
          <cell r="N1569">
            <v>19.274777579999999</v>
          </cell>
          <cell r="O1569">
            <v>50.307000000000002</v>
          </cell>
          <cell r="P1569">
            <v>10.8091217</v>
          </cell>
          <cell r="Q1569">
            <v>44.4</v>
          </cell>
          <cell r="R1569">
            <v>34.03003519</v>
          </cell>
          <cell r="S1569">
            <v>16.5</v>
          </cell>
          <cell r="T1569">
            <v>9.4675374600000008</v>
          </cell>
          <cell r="U1569">
            <v>9.4112383099999999</v>
          </cell>
          <cell r="V1569">
            <v>9.2201916900000001</v>
          </cell>
          <cell r="W1569">
            <v>41.6</v>
          </cell>
          <cell r="X1569">
            <v>70.900000000000006</v>
          </cell>
          <cell r="Y1569">
            <v>34.1</v>
          </cell>
          <cell r="Z1569">
            <v>36.6</v>
          </cell>
          <cell r="AA1569">
            <v>23.2</v>
          </cell>
          <cell r="AB1569">
            <v>9.2458040399999994</v>
          </cell>
          <cell r="AC1569">
            <v>0.84158378999999994</v>
          </cell>
          <cell r="AD1569">
            <v>262.55</v>
          </cell>
          <cell r="AE1569">
            <v>58.185607500000003</v>
          </cell>
          <cell r="AF1569">
            <v>63.961599999999997</v>
          </cell>
          <cell r="AG1569">
            <v>0.27672578538696257</v>
          </cell>
          <cell r="AH1569">
            <v>7.9</v>
          </cell>
          <cell r="AI1569">
            <v>42840</v>
          </cell>
          <cell r="AJ1569">
            <v>11.5</v>
          </cell>
        </row>
        <row r="1570">
          <cell r="A1570" t="str">
            <v>2451</v>
          </cell>
          <cell r="B1570" t="str">
            <v>245108501</v>
          </cell>
          <cell r="C1570" t="str">
            <v>444</v>
          </cell>
          <cell r="D1570" t="str">
            <v>2451085</v>
          </cell>
          <cell r="E1570" t="str">
            <v>2470</v>
          </cell>
          <cell r="F1570" t="str">
            <v>24</v>
          </cell>
          <cell r="G1570">
            <v>524.52810735000003</v>
          </cell>
          <cell r="H1570">
            <v>536.46403792000001</v>
          </cell>
          <cell r="I1570">
            <v>530.24108190000004</v>
          </cell>
          <cell r="J1570">
            <v>45.255474450000001</v>
          </cell>
          <cell r="K1570">
            <v>18.881118879999999</v>
          </cell>
          <cell r="L1570">
            <v>8.0854867699999993</v>
          </cell>
          <cell r="M1570">
            <v>9.4350826399999992</v>
          </cell>
          <cell r="N1570">
            <v>19.274777579999999</v>
          </cell>
          <cell r="O1570">
            <v>50.307000000000002</v>
          </cell>
          <cell r="P1570">
            <v>10.68973793</v>
          </cell>
          <cell r="Q1570">
            <v>44.4</v>
          </cell>
          <cell r="R1570">
            <v>34.03003519</v>
          </cell>
          <cell r="S1570">
            <v>16.5</v>
          </cell>
          <cell r="T1570">
            <v>8.3327894699999998</v>
          </cell>
          <cell r="U1570">
            <v>8.19781403</v>
          </cell>
          <cell r="V1570">
            <v>8.5656023300000008</v>
          </cell>
          <cell r="W1570">
            <v>41.6</v>
          </cell>
          <cell r="X1570">
            <v>70.900000000000006</v>
          </cell>
          <cell r="Y1570">
            <v>34.1</v>
          </cell>
          <cell r="Z1570">
            <v>36.6</v>
          </cell>
          <cell r="AA1570">
            <v>23.2</v>
          </cell>
          <cell r="AB1570">
            <v>9.0654301999999998</v>
          </cell>
          <cell r="AC1570">
            <v>0.77460810000000002</v>
          </cell>
          <cell r="AD1570">
            <v>262.55</v>
          </cell>
          <cell r="AE1570">
            <v>58.185607500000003</v>
          </cell>
          <cell r="AF1570">
            <v>63.936351070000001</v>
          </cell>
          <cell r="AG1570">
            <v>0.27502789965810442</v>
          </cell>
          <cell r="AH1570">
            <v>7.9</v>
          </cell>
          <cell r="AI1570">
            <v>42840</v>
          </cell>
          <cell r="AJ1570">
            <v>11.5</v>
          </cell>
        </row>
        <row r="1571">
          <cell r="A1571" t="str">
            <v>2451</v>
          </cell>
          <cell r="B1571" t="str">
            <v>245109001</v>
          </cell>
          <cell r="D1571" t="str">
            <v>2451090</v>
          </cell>
          <cell r="E1571" t="str">
            <v>2470</v>
          </cell>
          <cell r="F1571" t="str">
            <v>24</v>
          </cell>
          <cell r="G1571">
            <v>524.52810735000003</v>
          </cell>
          <cell r="H1571">
            <v>536.46403792000001</v>
          </cell>
          <cell r="I1571">
            <v>530.24108190000004</v>
          </cell>
          <cell r="J1571">
            <v>45.255474450000001</v>
          </cell>
          <cell r="K1571">
            <v>18.881118879999999</v>
          </cell>
          <cell r="L1571">
            <v>8.41360888</v>
          </cell>
          <cell r="M1571">
            <v>9.6600137299999993</v>
          </cell>
          <cell r="N1571">
            <v>19.274777579999999</v>
          </cell>
          <cell r="O1571">
            <v>50.307000000000002</v>
          </cell>
          <cell r="P1571">
            <v>9.9298373299999998</v>
          </cell>
          <cell r="Q1571">
            <v>44.4</v>
          </cell>
          <cell r="R1571">
            <v>34.03003519</v>
          </cell>
          <cell r="S1571">
            <v>16.5</v>
          </cell>
          <cell r="T1571">
            <v>9.4004647400000003</v>
          </cell>
          <cell r="U1571">
            <v>8.6867671800000004</v>
          </cell>
          <cell r="V1571">
            <v>8.4429005900000007</v>
          </cell>
          <cell r="W1571">
            <v>41.6</v>
          </cell>
          <cell r="X1571">
            <v>70.900000000000006</v>
          </cell>
          <cell r="Y1571">
            <v>34.1</v>
          </cell>
          <cell r="Z1571">
            <v>36.6</v>
          </cell>
          <cell r="AA1571">
            <v>23.2</v>
          </cell>
          <cell r="AB1571">
            <v>8.8355014599999997</v>
          </cell>
          <cell r="AC1571">
            <v>8.7714769999999997E-2</v>
          </cell>
          <cell r="AD1571">
            <v>262.55</v>
          </cell>
          <cell r="AE1571">
            <v>58.185607500000003</v>
          </cell>
          <cell r="AF1571">
            <v>63.96264527999999</v>
          </cell>
          <cell r="AG1571">
            <v>0.3298966447110992</v>
          </cell>
          <cell r="AH1571">
            <v>7.9</v>
          </cell>
          <cell r="AI1571">
            <v>42840</v>
          </cell>
          <cell r="AJ1571">
            <v>11.5</v>
          </cell>
        </row>
        <row r="1572">
          <cell r="A1572" t="str">
            <v>2452</v>
          </cell>
          <cell r="B1572" t="str">
            <v>245200701</v>
          </cell>
          <cell r="C1572" t="str">
            <v>462</v>
          </cell>
          <cell r="D1572" t="str">
            <v>2452007</v>
          </cell>
          <cell r="E1572" t="str">
            <v>2450</v>
          </cell>
          <cell r="F1572" t="str">
            <v>24</v>
          </cell>
          <cell r="G1572">
            <v>524.52810735000003</v>
          </cell>
          <cell r="H1572">
            <v>536.46403792000001</v>
          </cell>
          <cell r="I1572">
            <v>530.24108190000004</v>
          </cell>
          <cell r="J1572">
            <v>42.666666669999998</v>
          </cell>
          <cell r="K1572">
            <v>20.076077770000001</v>
          </cell>
          <cell r="L1572">
            <v>7.66902829</v>
          </cell>
          <cell r="M1572">
            <v>9.5649331499999999</v>
          </cell>
          <cell r="N1572">
            <v>14.741246719999998</v>
          </cell>
          <cell r="O1572">
            <v>51.878999999999998</v>
          </cell>
          <cell r="P1572">
            <v>9.7687554399999996</v>
          </cell>
          <cell r="Q1572">
            <v>53.3</v>
          </cell>
          <cell r="R1572">
            <v>32.510973800000002</v>
          </cell>
          <cell r="S1572">
            <v>13.1</v>
          </cell>
          <cell r="T1572">
            <v>9.5649331499999999</v>
          </cell>
          <cell r="U1572">
            <v>8.6891276600000005</v>
          </cell>
          <cell r="V1572">
            <v>8.4452674499999993</v>
          </cell>
          <cell r="W1572">
            <v>58.4</v>
          </cell>
          <cell r="X1572">
            <v>83.4</v>
          </cell>
          <cell r="Y1572">
            <v>46.7</v>
          </cell>
          <cell r="Z1572">
            <v>50.7</v>
          </cell>
          <cell r="AA1572">
            <v>25</v>
          </cell>
          <cell r="AB1572">
            <v>8.4102759099999993</v>
          </cell>
          <cell r="AC1572">
            <v>1</v>
          </cell>
          <cell r="AD1572">
            <v>269.86</v>
          </cell>
          <cell r="AE1572">
            <v>59.107640519999997</v>
          </cell>
          <cell r="AF1572">
            <v>63.959195360000002</v>
          </cell>
          <cell r="AG1572">
            <v>0.33010925202732017</v>
          </cell>
          <cell r="AH1572">
            <v>4.5</v>
          </cell>
          <cell r="AI1572">
            <v>51500</v>
          </cell>
          <cell r="AJ1572">
            <v>9.8000000000000007</v>
          </cell>
        </row>
        <row r="1573">
          <cell r="A1573" t="str">
            <v>2452</v>
          </cell>
          <cell r="B1573" t="str">
            <v>245200702</v>
          </cell>
          <cell r="C1573" t="str">
            <v>462</v>
          </cell>
          <cell r="D1573" t="str">
            <v>2452007</v>
          </cell>
          <cell r="E1573" t="str">
            <v>2450</v>
          </cell>
          <cell r="F1573" t="str">
            <v>24</v>
          </cell>
          <cell r="G1573">
            <v>524.52810735000003</v>
          </cell>
          <cell r="H1573">
            <v>536.46403792000001</v>
          </cell>
          <cell r="I1573">
            <v>530.24108190000004</v>
          </cell>
          <cell r="J1573">
            <v>42.666666669999998</v>
          </cell>
          <cell r="K1573">
            <v>20.076077770000001</v>
          </cell>
          <cell r="L1573">
            <v>7.1308988299999996</v>
          </cell>
          <cell r="M1573">
            <v>9.5825244299999994</v>
          </cell>
          <cell r="N1573">
            <v>14.741246719999998</v>
          </cell>
          <cell r="O1573">
            <v>51.878999999999998</v>
          </cell>
          <cell r="P1573">
            <v>9.8389490300000002</v>
          </cell>
          <cell r="Q1573">
            <v>53.3</v>
          </cell>
          <cell r="R1573">
            <v>32.510973800000002</v>
          </cell>
          <cell r="S1573">
            <v>13.1</v>
          </cell>
          <cell r="T1573">
            <v>9.5825244299999994</v>
          </cell>
          <cell r="U1573">
            <v>7.1308988299999996</v>
          </cell>
          <cell r="V1573">
            <v>7.1906760300000006</v>
          </cell>
          <cell r="W1573">
            <v>58.4</v>
          </cell>
          <cell r="X1573">
            <v>83.4</v>
          </cell>
          <cell r="Y1573">
            <v>46.7</v>
          </cell>
          <cell r="Z1573">
            <v>50.7</v>
          </cell>
          <cell r="AA1573">
            <v>25</v>
          </cell>
          <cell r="AB1573">
            <v>7.3414838500000004</v>
          </cell>
          <cell r="AC1573">
            <v>1</v>
          </cell>
          <cell r="AD1573">
            <v>269.86</v>
          </cell>
          <cell r="AE1573">
            <v>59.107640519999997</v>
          </cell>
          <cell r="AF1573">
            <v>63.961599999999997</v>
          </cell>
          <cell r="AG1573">
            <v>0.31327648513012984</v>
          </cell>
          <cell r="AH1573">
            <v>4.5</v>
          </cell>
          <cell r="AI1573">
            <v>51500</v>
          </cell>
          <cell r="AJ1573">
            <v>9.8000000000000007</v>
          </cell>
        </row>
        <row r="1574">
          <cell r="A1574" t="str">
            <v>2452</v>
          </cell>
          <cell r="B1574" t="str">
            <v>245201701</v>
          </cell>
          <cell r="D1574" t="str">
            <v>2452017</v>
          </cell>
          <cell r="E1574" t="str">
            <v>2450</v>
          </cell>
          <cell r="F1574" t="str">
            <v>24</v>
          </cell>
          <cell r="G1574">
            <v>524.52810735000003</v>
          </cell>
          <cell r="H1574">
            <v>536.46403792000001</v>
          </cell>
          <cell r="I1574">
            <v>530.24108190000004</v>
          </cell>
          <cell r="J1574">
            <v>42.666666669999998</v>
          </cell>
          <cell r="K1574">
            <v>20.076077770000001</v>
          </cell>
          <cell r="L1574">
            <v>8.4803217199999992</v>
          </cell>
          <cell r="M1574">
            <v>9.4371571700000008</v>
          </cell>
          <cell r="N1574">
            <v>14.741246719999998</v>
          </cell>
          <cell r="O1574">
            <v>50.307000000000002</v>
          </cell>
          <cell r="P1574">
            <v>9.7019220100000005</v>
          </cell>
          <cell r="Q1574">
            <v>53.3</v>
          </cell>
          <cell r="R1574">
            <v>34.03003519</v>
          </cell>
          <cell r="S1574">
            <v>16.5</v>
          </cell>
          <cell r="T1574">
            <v>9.9053358399999993</v>
          </cell>
          <cell r="U1574">
            <v>8.4677928399999995</v>
          </cell>
          <cell r="V1574">
            <v>8.6457622900000004</v>
          </cell>
          <cell r="W1574">
            <v>58.4</v>
          </cell>
          <cell r="X1574">
            <v>83.4</v>
          </cell>
          <cell r="Y1574">
            <v>46.7</v>
          </cell>
          <cell r="Z1574">
            <v>50.7</v>
          </cell>
          <cell r="AA1574">
            <v>23.2</v>
          </cell>
          <cell r="AB1574">
            <v>9.0725714400000008</v>
          </cell>
          <cell r="AC1574">
            <v>0.5524095</v>
          </cell>
          <cell r="AD1574">
            <v>269.86</v>
          </cell>
          <cell r="AE1574">
            <v>59.107640519999997</v>
          </cell>
          <cell r="AF1574">
            <v>63.960281099999996</v>
          </cell>
          <cell r="AG1574">
            <v>0.30195246060216646</v>
          </cell>
          <cell r="AH1574">
            <v>4.5</v>
          </cell>
          <cell r="AI1574">
            <v>51500</v>
          </cell>
          <cell r="AJ1574">
            <v>11.5</v>
          </cell>
        </row>
        <row r="1575">
          <cell r="A1575" t="str">
            <v>2452</v>
          </cell>
          <cell r="B1575" t="str">
            <v>245201702</v>
          </cell>
          <cell r="D1575" t="str">
            <v>2452017</v>
          </cell>
          <cell r="E1575" t="str">
            <v>2450</v>
          </cell>
          <cell r="F1575" t="str">
            <v>24</v>
          </cell>
          <cell r="G1575">
            <v>524.52810735000003</v>
          </cell>
          <cell r="H1575">
            <v>536.46403792000001</v>
          </cell>
          <cell r="I1575">
            <v>530.24108190000004</v>
          </cell>
          <cell r="J1575">
            <v>42.666666669999998</v>
          </cell>
          <cell r="K1575">
            <v>20.076077770000001</v>
          </cell>
          <cell r="L1575">
            <v>7.2977682799999997</v>
          </cell>
          <cell r="M1575">
            <v>9.4334839200000005</v>
          </cell>
          <cell r="N1575">
            <v>14.741246719999998</v>
          </cell>
          <cell r="O1575">
            <v>50.307000000000002</v>
          </cell>
          <cell r="P1575">
            <v>9.6594395199999994</v>
          </cell>
          <cell r="Q1575">
            <v>53.3</v>
          </cell>
          <cell r="R1575">
            <v>34.03003519</v>
          </cell>
          <cell r="S1575">
            <v>16.5</v>
          </cell>
          <cell r="T1575">
            <v>9.9717534899999993</v>
          </cell>
          <cell r="U1575">
            <v>7.719129839999999</v>
          </cell>
          <cell r="V1575">
            <v>7.719129839999999</v>
          </cell>
          <cell r="W1575">
            <v>58.4</v>
          </cell>
          <cell r="X1575">
            <v>83.4</v>
          </cell>
          <cell r="Y1575">
            <v>46.7</v>
          </cell>
          <cell r="Z1575">
            <v>50.7</v>
          </cell>
          <cell r="AA1575">
            <v>23.2</v>
          </cell>
          <cell r="AB1575">
            <v>8.9015027599999996</v>
          </cell>
          <cell r="AC1575">
            <v>1</v>
          </cell>
          <cell r="AD1575">
            <v>269.86</v>
          </cell>
          <cell r="AE1575">
            <v>59.107640519999997</v>
          </cell>
          <cell r="AF1575">
            <v>63.961599999999997</v>
          </cell>
          <cell r="AG1575">
            <v>0.32656874246074791</v>
          </cell>
          <cell r="AH1575">
            <v>4.5</v>
          </cell>
          <cell r="AI1575">
            <v>51500</v>
          </cell>
          <cell r="AJ1575">
            <v>11.5</v>
          </cell>
        </row>
        <row r="1576">
          <cell r="A1576" t="str">
            <v>2452</v>
          </cell>
          <cell r="B1576" t="str">
            <v>245203001</v>
          </cell>
          <cell r="D1576" t="str">
            <v>2452030</v>
          </cell>
          <cell r="E1576" t="str">
            <v>2450</v>
          </cell>
          <cell r="F1576" t="str">
            <v>24</v>
          </cell>
          <cell r="G1576">
            <v>524.52810735000003</v>
          </cell>
          <cell r="H1576">
            <v>536.46403792000001</v>
          </cell>
          <cell r="I1576">
            <v>530.24108190000004</v>
          </cell>
          <cell r="J1576">
            <v>42.666666669999998</v>
          </cell>
          <cell r="K1576">
            <v>20.076077770000001</v>
          </cell>
          <cell r="L1576">
            <v>8.3409332299999992</v>
          </cell>
          <cell r="M1576">
            <v>9.5659847899999999</v>
          </cell>
          <cell r="N1576">
            <v>14.741246719999998</v>
          </cell>
          <cell r="O1576">
            <v>50.307000000000002</v>
          </cell>
          <cell r="P1576">
            <v>9.3961558200000006</v>
          </cell>
          <cell r="Q1576">
            <v>53.3</v>
          </cell>
          <cell r="R1576">
            <v>34.03003519</v>
          </cell>
          <cell r="S1576">
            <v>16.5</v>
          </cell>
          <cell r="T1576">
            <v>9.5470982800000002</v>
          </cell>
          <cell r="U1576">
            <v>9.2785596100000003</v>
          </cell>
          <cell r="V1576">
            <v>8.2547889300000001</v>
          </cell>
          <cell r="W1576">
            <v>58.4</v>
          </cell>
          <cell r="X1576">
            <v>83.4</v>
          </cell>
          <cell r="Y1576">
            <v>46.7</v>
          </cell>
          <cell r="Z1576">
            <v>50.7</v>
          </cell>
          <cell r="AA1576">
            <v>23.2</v>
          </cell>
          <cell r="AB1576">
            <v>9.0028240799999999</v>
          </cell>
          <cell r="AC1576">
            <v>9.3860579999999999E-2</v>
          </cell>
          <cell r="AD1576">
            <v>269.86</v>
          </cell>
          <cell r="AE1576">
            <v>59.107640519999997</v>
          </cell>
          <cell r="AF1576">
            <v>63.944550059999997</v>
          </cell>
          <cell r="AG1576">
            <v>0.30272592564553868</v>
          </cell>
          <cell r="AH1576">
            <v>4.5</v>
          </cell>
          <cell r="AI1576">
            <v>51500</v>
          </cell>
          <cell r="AJ1576">
            <v>11.5</v>
          </cell>
        </row>
        <row r="1577">
          <cell r="A1577" t="str">
            <v>2452</v>
          </cell>
          <cell r="B1577" t="str">
            <v>245203501</v>
          </cell>
          <cell r="D1577" t="str">
            <v>2452035</v>
          </cell>
          <cell r="E1577" t="str">
            <v>2450</v>
          </cell>
          <cell r="F1577" t="str">
            <v>24</v>
          </cell>
          <cell r="G1577">
            <v>524.52810735000003</v>
          </cell>
          <cell r="H1577">
            <v>536.46403792000001</v>
          </cell>
          <cell r="I1577">
            <v>530.24108190000004</v>
          </cell>
          <cell r="J1577">
            <v>42.666666669999998</v>
          </cell>
          <cell r="K1577">
            <v>20.076077770000001</v>
          </cell>
          <cell r="L1577">
            <v>7.1693500200000004</v>
          </cell>
          <cell r="M1577">
            <v>9.4334839200000005</v>
          </cell>
          <cell r="N1577">
            <v>14.741246719999998</v>
          </cell>
          <cell r="O1577">
            <v>50.307000000000002</v>
          </cell>
          <cell r="P1577">
            <v>9.4334839200000005</v>
          </cell>
          <cell r="Q1577">
            <v>53.3</v>
          </cell>
          <cell r="R1577">
            <v>34.03003519</v>
          </cell>
          <cell r="S1577">
            <v>16.5</v>
          </cell>
          <cell r="T1577">
            <v>10.126631100000001</v>
          </cell>
          <cell r="U1577">
            <v>7.5548585199999989</v>
          </cell>
          <cell r="V1577">
            <v>7.5548585199999989</v>
          </cell>
          <cell r="W1577">
            <v>58.4</v>
          </cell>
          <cell r="X1577">
            <v>83.4</v>
          </cell>
          <cell r="Y1577">
            <v>46.7</v>
          </cell>
          <cell r="Z1577">
            <v>50.7</v>
          </cell>
          <cell r="AA1577">
            <v>23.2</v>
          </cell>
          <cell r="AB1577">
            <v>7.2115567299999999</v>
          </cell>
          <cell r="AC1577">
            <v>1</v>
          </cell>
          <cell r="AD1577">
            <v>269.86</v>
          </cell>
          <cell r="AE1577">
            <v>59.107640519999997</v>
          </cell>
          <cell r="AF1577">
            <v>63.961599999999997</v>
          </cell>
          <cell r="AG1577">
            <v>0.32541443694170347</v>
          </cell>
          <cell r="AH1577">
            <v>4.5</v>
          </cell>
          <cell r="AI1577">
            <v>51500</v>
          </cell>
          <cell r="AJ1577">
            <v>11.5</v>
          </cell>
        </row>
        <row r="1578">
          <cell r="A1578" t="str">
            <v>2452</v>
          </cell>
          <cell r="B1578" t="str">
            <v>245204001</v>
          </cell>
          <cell r="D1578" t="str">
            <v>2452040</v>
          </cell>
          <cell r="E1578" t="str">
            <v>2450</v>
          </cell>
          <cell r="F1578" t="str">
            <v>24</v>
          </cell>
          <cell r="G1578">
            <v>524.52810735000003</v>
          </cell>
          <cell r="H1578">
            <v>536.46403792000001</v>
          </cell>
          <cell r="I1578">
            <v>530.24108190000004</v>
          </cell>
          <cell r="J1578">
            <v>42.666666669999998</v>
          </cell>
          <cell r="K1578">
            <v>20.076077770000001</v>
          </cell>
          <cell r="L1578">
            <v>8.2090362700000004</v>
          </cell>
          <cell r="M1578">
            <v>9.4248870799999995</v>
          </cell>
          <cell r="N1578">
            <v>14.741246719999998</v>
          </cell>
          <cell r="O1578">
            <v>50.307000000000002</v>
          </cell>
          <cell r="P1578">
            <v>9.4302787899999991</v>
          </cell>
          <cell r="Q1578">
            <v>53.3</v>
          </cell>
          <cell r="R1578">
            <v>34.03003519</v>
          </cell>
          <cell r="S1578">
            <v>16.5</v>
          </cell>
          <cell r="T1578">
            <v>10.060576770000001</v>
          </cell>
          <cell r="U1578">
            <v>8.6244319399999991</v>
          </cell>
          <cell r="V1578">
            <v>8.5731953799999996</v>
          </cell>
          <cell r="W1578">
            <v>58.4</v>
          </cell>
          <cell r="X1578">
            <v>83.4</v>
          </cell>
          <cell r="Y1578">
            <v>46.7</v>
          </cell>
          <cell r="Z1578">
            <v>50.7</v>
          </cell>
          <cell r="AA1578">
            <v>23.2</v>
          </cell>
          <cell r="AB1578">
            <v>8.2872767599999992</v>
          </cell>
          <cell r="AC1578">
            <v>0.92594202000000014</v>
          </cell>
          <cell r="AD1578">
            <v>269.86</v>
          </cell>
          <cell r="AE1578">
            <v>59.107640519999997</v>
          </cell>
          <cell r="AF1578">
            <v>63.961599999999997</v>
          </cell>
          <cell r="AG1578">
            <v>0.32661536139476693</v>
          </cell>
          <cell r="AH1578">
            <v>4.5</v>
          </cell>
          <cell r="AI1578">
            <v>51500</v>
          </cell>
          <cell r="AJ1578">
            <v>11.5</v>
          </cell>
        </row>
        <row r="1579">
          <cell r="A1579" t="str">
            <v>2452</v>
          </cell>
          <cell r="B1579" t="str">
            <v>245204501</v>
          </cell>
          <cell r="D1579" t="str">
            <v>2452045</v>
          </cell>
          <cell r="E1579" t="str">
            <v>2450</v>
          </cell>
          <cell r="F1579" t="str">
            <v>24</v>
          </cell>
          <cell r="G1579">
            <v>524.52810735000003</v>
          </cell>
          <cell r="H1579">
            <v>536.46403792000001</v>
          </cell>
          <cell r="I1579">
            <v>530.24108190000004</v>
          </cell>
          <cell r="J1579">
            <v>42.666666669999998</v>
          </cell>
          <cell r="K1579">
            <v>20.076077770000001</v>
          </cell>
          <cell r="L1579">
            <v>7.6216850000000012</v>
          </cell>
          <cell r="M1579">
            <v>8.9119343400000002</v>
          </cell>
          <cell r="N1579">
            <v>14.741246719999998</v>
          </cell>
          <cell r="O1579">
            <v>50.307000000000002</v>
          </cell>
          <cell r="P1579">
            <v>8.7211131500000008</v>
          </cell>
          <cell r="Q1579">
            <v>53.3</v>
          </cell>
          <cell r="R1579">
            <v>34.03003519</v>
          </cell>
          <cell r="S1579">
            <v>16.5</v>
          </cell>
          <cell r="T1579">
            <v>10.147100180000001</v>
          </cell>
          <cell r="U1579">
            <v>7.54538975</v>
          </cell>
          <cell r="V1579">
            <v>7.4977616999999999</v>
          </cell>
          <cell r="W1579">
            <v>58.4</v>
          </cell>
          <cell r="X1579">
            <v>83.4</v>
          </cell>
          <cell r="Y1579">
            <v>46.7</v>
          </cell>
          <cell r="Z1579">
            <v>50.7</v>
          </cell>
          <cell r="AA1579">
            <v>23.2</v>
          </cell>
          <cell r="AB1579">
            <v>7.6925696500000003</v>
          </cell>
          <cell r="AC1579">
            <v>0.93608279999999999</v>
          </cell>
          <cell r="AD1579">
            <v>269.86</v>
          </cell>
          <cell r="AE1579">
            <v>59.107640519999997</v>
          </cell>
          <cell r="AF1579">
            <v>63.961599999999997</v>
          </cell>
          <cell r="AG1579">
            <v>0.28097592236495655</v>
          </cell>
          <cell r="AH1579">
            <v>4.5</v>
          </cell>
          <cell r="AI1579">
            <v>51500</v>
          </cell>
          <cell r="AJ1579">
            <v>11.5</v>
          </cell>
        </row>
        <row r="1580">
          <cell r="A1580" t="str">
            <v>2452</v>
          </cell>
          <cell r="B1580" t="str">
            <v>245205001</v>
          </cell>
          <cell r="D1580" t="str">
            <v>2452050</v>
          </cell>
          <cell r="E1580" t="str">
            <v>2450</v>
          </cell>
          <cell r="F1580" t="str">
            <v>24</v>
          </cell>
          <cell r="G1580">
            <v>524.52810735000003</v>
          </cell>
          <cell r="H1580">
            <v>536.46403792000001</v>
          </cell>
          <cell r="I1580">
            <v>530.24108190000004</v>
          </cell>
          <cell r="J1580">
            <v>42.666666669999998</v>
          </cell>
          <cell r="K1580">
            <v>20.076077770000001</v>
          </cell>
          <cell r="L1580">
            <v>7.7419679000000006</v>
          </cell>
          <cell r="M1580">
            <v>9.3994720199999993</v>
          </cell>
          <cell r="N1580">
            <v>14.741246719999998</v>
          </cell>
          <cell r="O1580">
            <v>50.307000000000002</v>
          </cell>
          <cell r="P1580">
            <v>8.8572304899999992</v>
          </cell>
          <cell r="Q1580">
            <v>53.3</v>
          </cell>
          <cell r="R1580">
            <v>34.03003519</v>
          </cell>
          <cell r="S1580">
            <v>16.5</v>
          </cell>
          <cell r="T1580">
            <v>10.11346481</v>
          </cell>
          <cell r="U1580">
            <v>7.5898415100000012</v>
          </cell>
          <cell r="V1580">
            <v>7.5898415100000012</v>
          </cell>
          <cell r="W1580">
            <v>58.4</v>
          </cell>
          <cell r="X1580">
            <v>83.4</v>
          </cell>
          <cell r="Y1580">
            <v>46.7</v>
          </cell>
          <cell r="Z1580">
            <v>50.7</v>
          </cell>
          <cell r="AA1580">
            <v>23.2</v>
          </cell>
          <cell r="AB1580">
            <v>7.7591874399999998</v>
          </cell>
          <cell r="AC1580">
            <v>0.65192214999999998</v>
          </cell>
          <cell r="AD1580">
            <v>269.86</v>
          </cell>
          <cell r="AE1580">
            <v>59.107640519999997</v>
          </cell>
          <cell r="AF1580">
            <v>63.961599999999997</v>
          </cell>
          <cell r="AG1580">
            <v>0.33887369386688715</v>
          </cell>
          <cell r="AH1580">
            <v>4.5</v>
          </cell>
          <cell r="AI1580">
            <v>51500</v>
          </cell>
          <cell r="AJ1580">
            <v>11.5</v>
          </cell>
        </row>
        <row r="1581">
          <cell r="A1581" t="str">
            <v>2452</v>
          </cell>
          <cell r="B1581" t="str">
            <v>245205501</v>
          </cell>
          <cell r="D1581" t="str">
            <v>2452055</v>
          </cell>
          <cell r="E1581" t="str">
            <v>2450</v>
          </cell>
          <cell r="F1581" t="str">
            <v>24</v>
          </cell>
          <cell r="G1581">
            <v>524.52810735000003</v>
          </cell>
          <cell r="H1581">
            <v>536.46403792000001</v>
          </cell>
          <cell r="I1581">
            <v>530.24108190000004</v>
          </cell>
          <cell r="J1581">
            <v>42.666666669999998</v>
          </cell>
          <cell r="K1581">
            <v>20.076077770000001</v>
          </cell>
          <cell r="L1581">
            <v>8.8147760900000005</v>
          </cell>
          <cell r="M1581">
            <v>10.258045259999999</v>
          </cell>
          <cell r="N1581">
            <v>14.741246719999998</v>
          </cell>
          <cell r="O1581">
            <v>50.307000000000002</v>
          </cell>
          <cell r="P1581">
            <v>10.039372419999999</v>
          </cell>
          <cell r="Q1581">
            <v>53.3</v>
          </cell>
          <cell r="R1581">
            <v>34.03003519</v>
          </cell>
          <cell r="S1581">
            <v>16.5</v>
          </cell>
          <cell r="T1581">
            <v>9.7903188500000002</v>
          </cell>
          <cell r="U1581">
            <v>9.1213998600000004</v>
          </cell>
          <cell r="V1581">
            <v>8.6711152699999996</v>
          </cell>
          <cell r="W1581">
            <v>58.4</v>
          </cell>
          <cell r="X1581">
            <v>83.4</v>
          </cell>
          <cell r="Y1581">
            <v>46.7</v>
          </cell>
          <cell r="Z1581">
            <v>50.7</v>
          </cell>
          <cell r="AA1581">
            <v>23.2</v>
          </cell>
          <cell r="AB1581">
            <v>9.5360405099999994</v>
          </cell>
          <cell r="AC1581">
            <v>0.30270650999999998</v>
          </cell>
          <cell r="AD1581">
            <v>269.86</v>
          </cell>
          <cell r="AE1581">
            <v>59.107640519999997</v>
          </cell>
          <cell r="AF1581">
            <v>63.961599999999997</v>
          </cell>
          <cell r="AG1581">
            <v>0.35033234871677527</v>
          </cell>
          <cell r="AH1581">
            <v>4.5</v>
          </cell>
          <cell r="AI1581">
            <v>51500</v>
          </cell>
          <cell r="AJ1581">
            <v>11.5</v>
          </cell>
        </row>
        <row r="1582">
          <cell r="A1582" t="str">
            <v>2452</v>
          </cell>
          <cell r="B1582" t="str">
            <v>245206201</v>
          </cell>
          <cell r="D1582" t="str">
            <v>2452062</v>
          </cell>
          <cell r="E1582" t="str">
            <v>2450</v>
          </cell>
          <cell r="F1582" t="str">
            <v>24</v>
          </cell>
          <cell r="G1582">
            <v>524.52810735000003</v>
          </cell>
          <cell r="H1582">
            <v>536.46403792000001</v>
          </cell>
          <cell r="I1582">
            <v>530.24108190000004</v>
          </cell>
          <cell r="J1582">
            <v>42.666666669999998</v>
          </cell>
          <cell r="K1582">
            <v>20.076077770000001</v>
          </cell>
          <cell r="L1582">
            <v>8.6578243199999996</v>
          </cell>
          <cell r="M1582">
            <v>10.012207419999999</v>
          </cell>
          <cell r="N1582">
            <v>14.741246719999998</v>
          </cell>
          <cell r="O1582">
            <v>50.307000000000002</v>
          </cell>
          <cell r="P1582">
            <v>9.8015655600000002</v>
          </cell>
          <cell r="Q1582">
            <v>53.3</v>
          </cell>
          <cell r="R1582">
            <v>34.03003519</v>
          </cell>
          <cell r="S1582">
            <v>16.5</v>
          </cell>
          <cell r="T1582">
            <v>9.9014855500000003</v>
          </cell>
          <cell r="U1582">
            <v>9.0038080899999997</v>
          </cell>
          <cell r="V1582">
            <v>8.7522653100000003</v>
          </cell>
          <cell r="W1582">
            <v>58.4</v>
          </cell>
          <cell r="X1582">
            <v>83.4</v>
          </cell>
          <cell r="Y1582">
            <v>46.7</v>
          </cell>
          <cell r="Z1582">
            <v>50.7</v>
          </cell>
          <cell r="AA1582">
            <v>23.2</v>
          </cell>
          <cell r="AB1582">
            <v>9.4109110600000001</v>
          </cell>
          <cell r="AC1582">
            <v>0.12213161000000002</v>
          </cell>
          <cell r="AD1582">
            <v>269.86</v>
          </cell>
          <cell r="AE1582">
            <v>59.107640519999997</v>
          </cell>
          <cell r="AF1582">
            <v>63.961599999999997</v>
          </cell>
          <cell r="AG1582">
            <v>0.31947187800520721</v>
          </cell>
          <cell r="AH1582">
            <v>4.5</v>
          </cell>
          <cell r="AI1582">
            <v>51500</v>
          </cell>
          <cell r="AJ1582">
            <v>11.5</v>
          </cell>
        </row>
        <row r="1583">
          <cell r="A1583" t="str">
            <v>2452</v>
          </cell>
          <cell r="B1583" t="str">
            <v>245207001</v>
          </cell>
          <cell r="D1583" t="str">
            <v>2452070</v>
          </cell>
          <cell r="E1583" t="str">
            <v>2450</v>
          </cell>
          <cell r="F1583" t="str">
            <v>24</v>
          </cell>
          <cell r="G1583">
            <v>524.52810735000003</v>
          </cell>
          <cell r="H1583">
            <v>536.46403792000001</v>
          </cell>
          <cell r="I1583">
            <v>530.24108190000004</v>
          </cell>
          <cell r="J1583">
            <v>42.666666669999998</v>
          </cell>
          <cell r="K1583">
            <v>20.076077770000001</v>
          </cell>
          <cell r="L1583">
            <v>8.2217477300000006</v>
          </cell>
          <cell r="M1583">
            <v>9.9988431900000005</v>
          </cell>
          <cell r="N1583">
            <v>14.741246719999998</v>
          </cell>
          <cell r="O1583">
            <v>50.307000000000002</v>
          </cell>
          <cell r="P1583">
            <v>9.81553027</v>
          </cell>
          <cell r="Q1583">
            <v>53.3</v>
          </cell>
          <cell r="R1583">
            <v>34.03003519</v>
          </cell>
          <cell r="S1583">
            <v>16.5</v>
          </cell>
          <cell r="T1583">
            <v>9.7140205300000009</v>
          </cell>
          <cell r="U1583">
            <v>9.3516663100000006</v>
          </cell>
          <cell r="V1583">
            <v>9.1872764300000007</v>
          </cell>
          <cell r="W1583">
            <v>58.4</v>
          </cell>
          <cell r="X1583">
            <v>83.4</v>
          </cell>
          <cell r="Y1583">
            <v>46.7</v>
          </cell>
          <cell r="Z1583">
            <v>50.7</v>
          </cell>
          <cell r="AA1583">
            <v>23.2</v>
          </cell>
          <cell r="AB1583">
            <v>9.0770375199999993</v>
          </cell>
          <cell r="AC1583">
            <v>0</v>
          </cell>
          <cell r="AD1583">
            <v>269.86</v>
          </cell>
          <cell r="AE1583">
            <v>59.107640519999997</v>
          </cell>
          <cell r="AF1583">
            <v>63.961599999999997</v>
          </cell>
          <cell r="AG1583">
            <v>0.31201771609079765</v>
          </cell>
          <cell r="AH1583">
            <v>4.5</v>
          </cell>
          <cell r="AI1583">
            <v>51500</v>
          </cell>
          <cell r="AJ1583">
            <v>11.5</v>
          </cell>
        </row>
        <row r="1584">
          <cell r="A1584" t="str">
            <v>2452</v>
          </cell>
          <cell r="B1584" t="str">
            <v>245207501</v>
          </cell>
          <cell r="D1584" t="str">
            <v>2452075</v>
          </cell>
          <cell r="E1584" t="str">
            <v>2450</v>
          </cell>
          <cell r="F1584" t="str">
            <v>24</v>
          </cell>
          <cell r="G1584">
            <v>524.52810735000003</v>
          </cell>
          <cell r="H1584">
            <v>536.46403792000001</v>
          </cell>
          <cell r="I1584">
            <v>530.24108190000004</v>
          </cell>
          <cell r="J1584">
            <v>42.666666669999998</v>
          </cell>
          <cell r="K1584">
            <v>20.076077770000001</v>
          </cell>
          <cell r="L1584">
            <v>8.74033674</v>
          </cell>
          <cell r="M1584">
            <v>10.126631100000001</v>
          </cell>
          <cell r="N1584">
            <v>14.741246719999998</v>
          </cell>
          <cell r="O1584">
            <v>50.307000000000002</v>
          </cell>
          <cell r="P1584">
            <v>9.8389490300000002</v>
          </cell>
          <cell r="Q1584">
            <v>53.3</v>
          </cell>
          <cell r="R1584">
            <v>34.03003519</v>
          </cell>
          <cell r="S1584">
            <v>16.5</v>
          </cell>
          <cell r="T1584">
            <v>8.9878216299999991</v>
          </cell>
          <cell r="U1584">
            <v>8.9878216299999991</v>
          </cell>
          <cell r="V1584">
            <v>8.9878216299999991</v>
          </cell>
          <cell r="W1584">
            <v>58.4</v>
          </cell>
          <cell r="X1584">
            <v>83.4</v>
          </cell>
          <cell r="Y1584">
            <v>46.7</v>
          </cell>
          <cell r="Z1584">
            <v>50.7</v>
          </cell>
          <cell r="AA1584">
            <v>23.2</v>
          </cell>
          <cell r="AB1584">
            <v>8.8467846699999999</v>
          </cell>
          <cell r="AC1584">
            <v>0</v>
          </cell>
          <cell r="AD1584">
            <v>269.86</v>
          </cell>
          <cell r="AE1584">
            <v>59.107640519999997</v>
          </cell>
          <cell r="AF1584">
            <v>63.935977749999992</v>
          </cell>
          <cell r="AG1584">
            <v>0.34349603998507405</v>
          </cell>
          <cell r="AH1584">
            <v>4.5</v>
          </cell>
          <cell r="AI1584">
            <v>51500</v>
          </cell>
          <cell r="AJ1584">
            <v>11.5</v>
          </cell>
        </row>
        <row r="1585">
          <cell r="A1585" t="str">
            <v>2452</v>
          </cell>
          <cell r="B1585" t="str">
            <v>245208001</v>
          </cell>
          <cell r="D1585" t="str">
            <v>2452080</v>
          </cell>
          <cell r="E1585" t="str">
            <v>2450</v>
          </cell>
          <cell r="F1585" t="str">
            <v>24</v>
          </cell>
          <cell r="G1585">
            <v>524.52810735000003</v>
          </cell>
          <cell r="H1585">
            <v>536.46403792000001</v>
          </cell>
          <cell r="I1585">
            <v>530.24108190000004</v>
          </cell>
          <cell r="J1585">
            <v>42.666666669999998</v>
          </cell>
          <cell r="K1585">
            <v>20.076077770000001</v>
          </cell>
          <cell r="L1585">
            <v>7.26961675</v>
          </cell>
          <cell r="M1585">
            <v>10.81977828</v>
          </cell>
          <cell r="N1585">
            <v>14.741246719999998</v>
          </cell>
          <cell r="O1585">
            <v>50.307000000000002</v>
          </cell>
          <cell r="P1585">
            <v>10.14983969</v>
          </cell>
          <cell r="Q1585">
            <v>53.3</v>
          </cell>
          <cell r="R1585">
            <v>34.03003519</v>
          </cell>
          <cell r="S1585">
            <v>16.5</v>
          </cell>
          <cell r="T1585">
            <v>7.9266025999999998</v>
          </cell>
          <cell r="U1585">
            <v>7.4259536600000002</v>
          </cell>
          <cell r="V1585">
            <v>7.9113240200000003</v>
          </cell>
          <cell r="W1585">
            <v>58.4</v>
          </cell>
          <cell r="X1585">
            <v>83.4</v>
          </cell>
          <cell r="Y1585">
            <v>46.7</v>
          </cell>
          <cell r="Z1585">
            <v>50.7</v>
          </cell>
          <cell r="AA1585">
            <v>23.2</v>
          </cell>
          <cell r="AB1585">
            <v>9.6158054800000006</v>
          </cell>
          <cell r="AC1585">
            <v>1</v>
          </cell>
          <cell r="AD1585">
            <v>269.86</v>
          </cell>
          <cell r="AE1585">
            <v>59.107640519999997</v>
          </cell>
          <cell r="AF1585">
            <v>63.961599999999997</v>
          </cell>
          <cell r="AG1585">
            <v>0.32659748231861851</v>
          </cell>
          <cell r="AH1585">
            <v>4.5</v>
          </cell>
          <cell r="AI1585">
            <v>51500</v>
          </cell>
          <cell r="AJ1585">
            <v>11.5</v>
          </cell>
        </row>
        <row r="1586">
          <cell r="A1586" t="str">
            <v>2452</v>
          </cell>
          <cell r="B1586" t="str">
            <v>245208501</v>
          </cell>
          <cell r="D1586" t="str">
            <v>2452085</v>
          </cell>
          <cell r="E1586" t="str">
            <v>2450</v>
          </cell>
          <cell r="F1586" t="str">
            <v>24</v>
          </cell>
          <cell r="G1586">
            <v>524.52810735000003</v>
          </cell>
          <cell r="H1586">
            <v>536.46403792000001</v>
          </cell>
          <cell r="I1586">
            <v>530.24108190000004</v>
          </cell>
          <cell r="J1586">
            <v>42.666666669999998</v>
          </cell>
          <cell r="K1586">
            <v>20.076077770000001</v>
          </cell>
          <cell r="L1586">
            <v>8.1817204599999993</v>
          </cell>
          <cell r="M1586">
            <v>10.814645130000001</v>
          </cell>
          <cell r="N1586">
            <v>14.741246719999998</v>
          </cell>
          <cell r="O1586">
            <v>50.307000000000002</v>
          </cell>
          <cell r="P1586">
            <v>10.25607917</v>
          </cell>
          <cell r="Q1586">
            <v>53.3</v>
          </cell>
          <cell r="R1586">
            <v>34.03003519</v>
          </cell>
          <cell r="S1586">
            <v>16.5</v>
          </cell>
          <cell r="T1586">
            <v>8.5771587700000005</v>
          </cell>
          <cell r="U1586">
            <v>8.3797685200000007</v>
          </cell>
          <cell r="V1586">
            <v>8.5636950299999999</v>
          </cell>
          <cell r="W1586">
            <v>58.4</v>
          </cell>
          <cell r="X1586">
            <v>83.4</v>
          </cell>
          <cell r="Y1586">
            <v>46.7</v>
          </cell>
          <cell r="Z1586">
            <v>50.7</v>
          </cell>
          <cell r="AA1586">
            <v>23.2</v>
          </cell>
          <cell r="AB1586">
            <v>9.6144712600000002</v>
          </cell>
          <cell r="AC1586">
            <v>0.86267700999999997</v>
          </cell>
          <cell r="AD1586">
            <v>269.86</v>
          </cell>
          <cell r="AE1586">
            <v>59.107640519999997</v>
          </cell>
          <cell r="AF1586">
            <v>63.960552419999999</v>
          </cell>
          <cell r="AG1586">
            <v>0.32291435822821696</v>
          </cell>
          <cell r="AH1586">
            <v>4.5</v>
          </cell>
          <cell r="AI1586">
            <v>51500</v>
          </cell>
          <cell r="AJ1586">
            <v>11.5</v>
          </cell>
        </row>
        <row r="1587">
          <cell r="A1587" t="str">
            <v>2452</v>
          </cell>
          <cell r="B1587" t="str">
            <v>245209001</v>
          </cell>
          <cell r="D1587" t="str">
            <v>2452090</v>
          </cell>
          <cell r="E1587" t="str">
            <v>2450</v>
          </cell>
          <cell r="F1587" t="str">
            <v>24</v>
          </cell>
          <cell r="G1587">
            <v>524.52810735000003</v>
          </cell>
          <cell r="H1587">
            <v>536.46403792000001</v>
          </cell>
          <cell r="I1587">
            <v>530.24108190000004</v>
          </cell>
          <cell r="J1587">
            <v>42.666666669999998</v>
          </cell>
          <cell r="K1587">
            <v>20.076077770000001</v>
          </cell>
          <cell r="L1587">
            <v>8.8837788599999996</v>
          </cell>
          <cell r="M1587">
            <v>10.81977828</v>
          </cell>
          <cell r="N1587">
            <v>14.741246719999998</v>
          </cell>
          <cell r="O1587">
            <v>50.307000000000002</v>
          </cell>
          <cell r="P1587">
            <v>10.81977828</v>
          </cell>
          <cell r="Q1587">
            <v>53.3</v>
          </cell>
          <cell r="R1587">
            <v>34.03003519</v>
          </cell>
          <cell r="S1587">
            <v>16.5</v>
          </cell>
          <cell r="T1587">
            <v>9.6416031699999998</v>
          </cell>
          <cell r="U1587">
            <v>9.4100105700000007</v>
          </cell>
          <cell r="V1587">
            <v>8.7396965400000006</v>
          </cell>
          <cell r="W1587">
            <v>58.4</v>
          </cell>
          <cell r="X1587">
            <v>83.4</v>
          </cell>
          <cell r="Y1587">
            <v>46.7</v>
          </cell>
          <cell r="Z1587">
            <v>50.7</v>
          </cell>
          <cell r="AA1587">
            <v>23.2</v>
          </cell>
          <cell r="AB1587">
            <v>10.5298537</v>
          </cell>
          <cell r="AC1587">
            <v>0.11375183</v>
          </cell>
          <cell r="AD1587">
            <v>269.86</v>
          </cell>
          <cell r="AE1587">
            <v>59.107640519999997</v>
          </cell>
          <cell r="AF1587">
            <v>63.961599999999997</v>
          </cell>
          <cell r="AG1587">
            <v>0.29685438931614661</v>
          </cell>
          <cell r="AH1587">
            <v>4.5</v>
          </cell>
          <cell r="AI1587">
            <v>51500</v>
          </cell>
          <cell r="AJ1587">
            <v>11.5</v>
          </cell>
        </row>
        <row r="1588">
          <cell r="A1588" t="str">
            <v>2452</v>
          </cell>
          <cell r="B1588" t="str">
            <v>245209501</v>
          </cell>
          <cell r="D1588" t="str">
            <v>2452095</v>
          </cell>
          <cell r="E1588" t="str">
            <v>2450</v>
          </cell>
          <cell r="F1588" t="str">
            <v>24</v>
          </cell>
          <cell r="G1588">
            <v>524.52810735000003</v>
          </cell>
          <cell r="H1588">
            <v>536.46403792000001</v>
          </cell>
          <cell r="I1588">
            <v>530.24108190000004</v>
          </cell>
          <cell r="J1588">
            <v>42.666666669999998</v>
          </cell>
          <cell r="K1588">
            <v>20.076077770000001</v>
          </cell>
          <cell r="L1588">
            <v>8.7551071199999999</v>
          </cell>
          <cell r="M1588">
            <v>10.81977828</v>
          </cell>
          <cell r="N1588">
            <v>14.741246719999998</v>
          </cell>
          <cell r="O1588">
            <v>50.307000000000002</v>
          </cell>
          <cell r="P1588">
            <v>10.81977828</v>
          </cell>
          <cell r="Q1588">
            <v>53.3</v>
          </cell>
          <cell r="R1588">
            <v>34.03003519</v>
          </cell>
          <cell r="S1588">
            <v>16.5</v>
          </cell>
          <cell r="T1588">
            <v>9.4821978900000001</v>
          </cell>
          <cell r="U1588">
            <v>9.1136091799999992</v>
          </cell>
          <cell r="V1588">
            <v>9.0830750200000008</v>
          </cell>
          <cell r="W1588">
            <v>58.4</v>
          </cell>
          <cell r="X1588">
            <v>83.4</v>
          </cell>
          <cell r="Y1588">
            <v>46.7</v>
          </cell>
          <cell r="Z1588">
            <v>50.7</v>
          </cell>
          <cell r="AA1588">
            <v>23.2</v>
          </cell>
          <cell r="AB1588">
            <v>10.2182253</v>
          </cell>
          <cell r="AC1588">
            <v>0.88387244999999992</v>
          </cell>
          <cell r="AD1588">
            <v>269.86</v>
          </cell>
          <cell r="AE1588">
            <v>59.107640519999997</v>
          </cell>
          <cell r="AF1588">
            <v>63.945357260000002</v>
          </cell>
          <cell r="AG1588">
            <v>0.31829579963951227</v>
          </cell>
          <cell r="AH1588">
            <v>4.5</v>
          </cell>
          <cell r="AI1588">
            <v>51500</v>
          </cell>
          <cell r="AJ1588">
            <v>11.5</v>
          </cell>
        </row>
        <row r="1589">
          <cell r="A1589" t="str">
            <v>2453</v>
          </cell>
          <cell r="B1589" t="str">
            <v>245300501</v>
          </cell>
          <cell r="D1589" t="str">
            <v>2453005</v>
          </cell>
          <cell r="E1589" t="str">
            <v>2435</v>
          </cell>
          <cell r="F1589" t="str">
            <v>24</v>
          </cell>
          <cell r="G1589">
            <v>524.52810735000003</v>
          </cell>
          <cell r="H1589">
            <v>536.46403792000001</v>
          </cell>
          <cell r="I1589">
            <v>530.24108190000004</v>
          </cell>
          <cell r="J1589">
            <v>35.496688740000003</v>
          </cell>
          <cell r="K1589">
            <v>23.27552987</v>
          </cell>
          <cell r="L1589">
            <v>8.4454823399999999</v>
          </cell>
          <cell r="M1589">
            <v>10.30460991</v>
          </cell>
          <cell r="N1589">
            <v>17.94227678</v>
          </cell>
          <cell r="O1589">
            <v>50.307000000000002</v>
          </cell>
          <cell r="P1589">
            <v>10.331724729999999</v>
          </cell>
          <cell r="Q1589">
            <v>61.3</v>
          </cell>
          <cell r="R1589">
            <v>34.03003519</v>
          </cell>
          <cell r="S1589">
            <v>15.9</v>
          </cell>
          <cell r="T1589">
            <v>9.9389994700000006</v>
          </cell>
          <cell r="U1589">
            <v>8.7590407300000006</v>
          </cell>
          <cell r="V1589">
            <v>8.5185922099999996</v>
          </cell>
          <cell r="W1589">
            <v>51</v>
          </cell>
          <cell r="X1589">
            <v>79</v>
          </cell>
          <cell r="Y1589">
            <v>37.299999999999997</v>
          </cell>
          <cell r="Z1589">
            <v>35.5</v>
          </cell>
          <cell r="AA1589">
            <v>26.5</v>
          </cell>
          <cell r="AB1589">
            <v>9.6686508999999994</v>
          </cell>
          <cell r="AC1589">
            <v>0.48083449</v>
          </cell>
          <cell r="AD1589">
            <v>271.99</v>
          </cell>
          <cell r="AE1589">
            <v>62.70542816999999</v>
          </cell>
          <cell r="AF1589">
            <v>66.740081910000001</v>
          </cell>
          <cell r="AG1589">
            <v>0.26544605370773977</v>
          </cell>
          <cell r="AH1589">
            <v>6.3</v>
          </cell>
          <cell r="AI1589">
            <v>55260</v>
          </cell>
          <cell r="AJ1589">
            <v>11.5</v>
          </cell>
        </row>
        <row r="1590">
          <cell r="A1590" t="str">
            <v>2453</v>
          </cell>
          <cell r="B1590" t="str">
            <v>245301001</v>
          </cell>
          <cell r="D1590" t="str">
            <v>2453010</v>
          </cell>
          <cell r="E1590" t="str">
            <v>2435</v>
          </cell>
          <cell r="F1590" t="str">
            <v>24</v>
          </cell>
          <cell r="G1590">
            <v>524.52810735000003</v>
          </cell>
          <cell r="H1590">
            <v>536.46403792000001</v>
          </cell>
          <cell r="I1590">
            <v>530.24108190000004</v>
          </cell>
          <cell r="J1590">
            <v>35.496688740000003</v>
          </cell>
          <cell r="K1590">
            <v>23.27552987</v>
          </cell>
          <cell r="L1590">
            <v>7.1308988299999996</v>
          </cell>
          <cell r="M1590">
            <v>10.126631100000001</v>
          </cell>
          <cell r="N1590">
            <v>17.94227678</v>
          </cell>
          <cell r="O1590">
            <v>50.307000000000002</v>
          </cell>
          <cell r="P1590">
            <v>10.126631100000001</v>
          </cell>
          <cell r="Q1590">
            <v>61.3</v>
          </cell>
          <cell r="R1590">
            <v>34.03003519</v>
          </cell>
          <cell r="S1590">
            <v>15.9</v>
          </cell>
          <cell r="T1590">
            <v>10.81977828</v>
          </cell>
          <cell r="U1590">
            <v>9.4334839200000005</v>
          </cell>
          <cell r="V1590">
            <v>9.4334839200000005</v>
          </cell>
          <cell r="W1590">
            <v>51</v>
          </cell>
          <cell r="X1590">
            <v>79</v>
          </cell>
          <cell r="Y1590">
            <v>37.299999999999997</v>
          </cell>
          <cell r="Z1590">
            <v>35.5</v>
          </cell>
          <cell r="AA1590">
            <v>26.5</v>
          </cell>
          <cell r="AB1590">
            <v>9.6077060999999997</v>
          </cell>
          <cell r="AC1590">
            <v>0</v>
          </cell>
          <cell r="AD1590">
            <v>271.99</v>
          </cell>
          <cell r="AE1590">
            <v>62.70542816999999</v>
          </cell>
          <cell r="AF1590">
            <v>66.859099999999998</v>
          </cell>
          <cell r="AG1590">
            <v>0.3343513811116175</v>
          </cell>
          <cell r="AH1590">
            <v>6.3</v>
          </cell>
          <cell r="AI1590">
            <v>55260</v>
          </cell>
          <cell r="AJ1590">
            <v>11.5</v>
          </cell>
        </row>
        <row r="1591">
          <cell r="A1591" t="str">
            <v>2453</v>
          </cell>
          <cell r="B1591" t="str">
            <v>245301501</v>
          </cell>
          <cell r="D1591" t="str">
            <v>2453015</v>
          </cell>
          <cell r="E1591" t="str">
            <v>2435</v>
          </cell>
          <cell r="F1591" t="str">
            <v>24</v>
          </cell>
          <cell r="G1591">
            <v>524.52810735000003</v>
          </cell>
          <cell r="H1591">
            <v>536.46403792000001</v>
          </cell>
          <cell r="I1591">
            <v>530.24108190000004</v>
          </cell>
          <cell r="J1591">
            <v>35.496688740000003</v>
          </cell>
          <cell r="K1591">
            <v>23.27552987</v>
          </cell>
          <cell r="L1591">
            <v>8.3721674200000002</v>
          </cell>
          <cell r="M1591">
            <v>10.017976279999999</v>
          </cell>
          <cell r="N1591">
            <v>17.94227678</v>
          </cell>
          <cell r="O1591">
            <v>50.307000000000002</v>
          </cell>
          <cell r="P1591">
            <v>9.9892064299999994</v>
          </cell>
          <cell r="Q1591">
            <v>61.3</v>
          </cell>
          <cell r="R1591">
            <v>34.03003519</v>
          </cell>
          <cell r="S1591">
            <v>15.9</v>
          </cell>
          <cell r="T1591">
            <v>10.567051429999999</v>
          </cell>
          <cell r="U1591">
            <v>9.4334839200000005</v>
          </cell>
          <cell r="V1591">
            <v>9.10708874</v>
          </cell>
          <cell r="W1591">
            <v>51</v>
          </cell>
          <cell r="X1591">
            <v>79</v>
          </cell>
          <cell r="Y1591">
            <v>37.299999999999997</v>
          </cell>
          <cell r="Z1591">
            <v>35.5</v>
          </cell>
          <cell r="AA1591">
            <v>26.5</v>
          </cell>
          <cell r="AB1591">
            <v>9.3755157699999998</v>
          </cell>
          <cell r="AC1591">
            <v>0</v>
          </cell>
          <cell r="AD1591">
            <v>271.99</v>
          </cell>
          <cell r="AE1591">
            <v>62.70542816999999</v>
          </cell>
          <cell r="AF1591">
            <v>66.811147669999997</v>
          </cell>
          <cell r="AG1591">
            <v>0.28965185298641388</v>
          </cell>
          <cell r="AH1591">
            <v>6.3</v>
          </cell>
          <cell r="AI1591">
            <v>55260</v>
          </cell>
          <cell r="AJ1591">
            <v>11.5</v>
          </cell>
        </row>
        <row r="1592">
          <cell r="A1592" t="str">
            <v>2453</v>
          </cell>
          <cell r="B1592" t="str">
            <v>245302001</v>
          </cell>
          <cell r="D1592" t="str">
            <v>2453020</v>
          </cell>
          <cell r="E1592" t="str">
            <v>2435</v>
          </cell>
          <cell r="F1592" t="str">
            <v>24</v>
          </cell>
          <cell r="G1592">
            <v>524.52810735000003</v>
          </cell>
          <cell r="H1592">
            <v>536.46403792000001</v>
          </cell>
          <cell r="I1592">
            <v>530.24108190000004</v>
          </cell>
          <cell r="J1592">
            <v>35.496688740000003</v>
          </cell>
          <cell r="K1592">
            <v>23.27552987</v>
          </cell>
          <cell r="L1592">
            <v>8.51759311</v>
          </cell>
          <cell r="M1592">
            <v>9.6712401900000007</v>
          </cell>
          <cell r="N1592">
            <v>17.94227678</v>
          </cell>
          <cell r="O1592">
            <v>50.307000000000002</v>
          </cell>
          <cell r="P1592">
            <v>9.5633184900000003</v>
          </cell>
          <cell r="Q1592">
            <v>61.3</v>
          </cell>
          <cell r="R1592">
            <v>34.03003519</v>
          </cell>
          <cell r="S1592">
            <v>15.9</v>
          </cell>
          <cell r="T1592">
            <v>10.67167263</v>
          </cell>
          <cell r="U1592">
            <v>9.36039697</v>
          </cell>
          <cell r="V1592">
            <v>8.6871047299999997</v>
          </cell>
          <cell r="W1592">
            <v>51</v>
          </cell>
          <cell r="X1592">
            <v>79</v>
          </cell>
          <cell r="Y1592">
            <v>37.299999999999997</v>
          </cell>
          <cell r="Z1592">
            <v>35.5</v>
          </cell>
          <cell r="AA1592">
            <v>26.5</v>
          </cell>
          <cell r="AB1592">
            <v>9.3777174799999994</v>
          </cell>
          <cell r="AC1592">
            <v>0.30276708000000002</v>
          </cell>
          <cell r="AD1592">
            <v>271.99</v>
          </cell>
          <cell r="AE1592">
            <v>62.70542816999999</v>
          </cell>
          <cell r="AF1592">
            <v>66.859099999999998</v>
          </cell>
          <cell r="AG1592">
            <v>0.28865390046762068</v>
          </cell>
          <cell r="AH1592">
            <v>6.3</v>
          </cell>
          <cell r="AI1592">
            <v>55260</v>
          </cell>
          <cell r="AJ1592">
            <v>11.5</v>
          </cell>
        </row>
        <row r="1593">
          <cell r="A1593" t="str">
            <v>2453</v>
          </cell>
          <cell r="B1593" t="str">
            <v>245302501</v>
          </cell>
          <cell r="C1593" t="str">
            <v>454</v>
          </cell>
          <cell r="D1593" t="str">
            <v>2453025</v>
          </cell>
          <cell r="E1593" t="str">
            <v>2435</v>
          </cell>
          <cell r="F1593" t="str">
            <v>24</v>
          </cell>
          <cell r="G1593">
            <v>524.52810735000003</v>
          </cell>
          <cell r="H1593">
            <v>536.46403792000001</v>
          </cell>
          <cell r="I1593">
            <v>530.24108190000004</v>
          </cell>
          <cell r="J1593">
            <v>35.496688740000003</v>
          </cell>
          <cell r="K1593">
            <v>23.27552987</v>
          </cell>
          <cell r="L1593">
            <v>8.4372838100000003</v>
          </cell>
          <cell r="M1593">
            <v>9.1816322100000001</v>
          </cell>
          <cell r="N1593">
            <v>17.94227678</v>
          </cell>
          <cell r="O1593">
            <v>50.307000000000002</v>
          </cell>
          <cell r="P1593">
            <v>9.4077147300000004</v>
          </cell>
          <cell r="Q1593">
            <v>61.3</v>
          </cell>
          <cell r="R1593">
            <v>34.03003519</v>
          </cell>
          <cell r="S1593">
            <v>15.9</v>
          </cell>
          <cell r="T1593">
            <v>10.5791579</v>
          </cell>
          <cell r="U1593">
            <v>8.9277121699999995</v>
          </cell>
          <cell r="V1593">
            <v>8.4902330100000007</v>
          </cell>
          <cell r="W1593">
            <v>51</v>
          </cell>
          <cell r="X1593">
            <v>79</v>
          </cell>
          <cell r="Y1593">
            <v>37.299999999999997</v>
          </cell>
          <cell r="Z1593">
            <v>35.5</v>
          </cell>
          <cell r="AA1593">
            <v>26.5</v>
          </cell>
          <cell r="AB1593">
            <v>8.6267648300000008</v>
          </cell>
          <cell r="AC1593">
            <v>5.363656E-2</v>
          </cell>
          <cell r="AD1593">
            <v>271.99</v>
          </cell>
          <cell r="AE1593">
            <v>62.70542816999999</v>
          </cell>
          <cell r="AF1593">
            <v>66.852554310000002</v>
          </cell>
          <cell r="AG1593">
            <v>0.29837338388663281</v>
          </cell>
          <cell r="AH1593">
            <v>6.3</v>
          </cell>
          <cell r="AI1593">
            <v>55260</v>
          </cell>
          <cell r="AJ1593">
            <v>11.5</v>
          </cell>
        </row>
        <row r="1594">
          <cell r="A1594" t="str">
            <v>2453</v>
          </cell>
          <cell r="B1594" t="str">
            <v>245303201</v>
          </cell>
          <cell r="C1594" t="str">
            <v>454</v>
          </cell>
          <cell r="D1594" t="str">
            <v>2453032</v>
          </cell>
          <cell r="E1594" t="str">
            <v>2435</v>
          </cell>
          <cell r="F1594" t="str">
            <v>24</v>
          </cell>
          <cell r="G1594">
            <v>524.52810735000003</v>
          </cell>
          <cell r="H1594">
            <v>536.46403792000001</v>
          </cell>
          <cell r="I1594">
            <v>530.24108190000004</v>
          </cell>
          <cell r="J1594">
            <v>35.496688740000003</v>
          </cell>
          <cell r="K1594">
            <v>23.27552987</v>
          </cell>
          <cell r="L1594">
            <v>7.9813915800000004</v>
          </cell>
          <cell r="M1594">
            <v>9.8021743899999993</v>
          </cell>
          <cell r="N1594">
            <v>17.94227678</v>
          </cell>
          <cell r="O1594">
            <v>50.307000000000002</v>
          </cell>
          <cell r="P1594">
            <v>9.8925782600000005</v>
          </cell>
          <cell r="Q1594">
            <v>61.3</v>
          </cell>
          <cell r="R1594">
            <v>34.03003519</v>
          </cell>
          <cell r="S1594">
            <v>15.9</v>
          </cell>
          <cell r="T1594">
            <v>10.181687309999999</v>
          </cell>
          <cell r="U1594">
            <v>7.8667222900000002</v>
          </cell>
          <cell r="V1594">
            <v>8.5726279000000005</v>
          </cell>
          <cell r="W1594">
            <v>51</v>
          </cell>
          <cell r="X1594">
            <v>79</v>
          </cell>
          <cell r="Y1594">
            <v>37.299999999999997</v>
          </cell>
          <cell r="Z1594">
            <v>35.5</v>
          </cell>
          <cell r="AA1594">
            <v>26.5</v>
          </cell>
          <cell r="AB1594">
            <v>9.4971720800000003</v>
          </cell>
          <cell r="AC1594">
            <v>0.70722103999999997</v>
          </cell>
          <cell r="AD1594">
            <v>271.99</v>
          </cell>
          <cell r="AE1594">
            <v>62.70542816999999</v>
          </cell>
          <cell r="AF1594">
            <v>66.905127879999995</v>
          </cell>
          <cell r="AG1594">
            <v>0.2849921884323402</v>
          </cell>
          <cell r="AH1594">
            <v>6.3</v>
          </cell>
          <cell r="AI1594">
            <v>55260</v>
          </cell>
          <cell r="AJ1594">
            <v>11.5</v>
          </cell>
        </row>
        <row r="1595">
          <cell r="A1595" t="str">
            <v>2453</v>
          </cell>
          <cell r="B1595" t="str">
            <v>245304001</v>
          </cell>
          <cell r="D1595" t="str">
            <v>2453040</v>
          </cell>
          <cell r="E1595" t="str">
            <v>2435</v>
          </cell>
          <cell r="F1595" t="str">
            <v>24</v>
          </cell>
          <cell r="G1595">
            <v>524.52810735000003</v>
          </cell>
          <cell r="H1595">
            <v>536.46403792000001</v>
          </cell>
          <cell r="I1595">
            <v>530.24108190000004</v>
          </cell>
          <cell r="J1595">
            <v>35.496688740000003</v>
          </cell>
          <cell r="K1595">
            <v>23.27552987</v>
          </cell>
          <cell r="L1595">
            <v>7.6333696500000006</v>
          </cell>
          <cell r="M1595">
            <v>9.7682976400000001</v>
          </cell>
          <cell r="N1595">
            <v>17.94227678</v>
          </cell>
          <cell r="O1595">
            <v>50.307000000000002</v>
          </cell>
          <cell r="P1595">
            <v>9.8469172</v>
          </cell>
          <cell r="Q1595">
            <v>61.3</v>
          </cell>
          <cell r="R1595">
            <v>34.03003519</v>
          </cell>
          <cell r="S1595">
            <v>15.9</v>
          </cell>
          <cell r="T1595">
            <v>10.111192539999999</v>
          </cell>
          <cell r="U1595">
            <v>7.5771219299999997</v>
          </cell>
          <cell r="V1595">
            <v>8.6966773899999996</v>
          </cell>
          <cell r="W1595">
            <v>51</v>
          </cell>
          <cell r="X1595">
            <v>79</v>
          </cell>
          <cell r="Y1595">
            <v>37.299999999999997</v>
          </cell>
          <cell r="Z1595">
            <v>35.5</v>
          </cell>
          <cell r="AA1595">
            <v>26.5</v>
          </cell>
          <cell r="AB1595">
            <v>9.49265808</v>
          </cell>
          <cell r="AC1595">
            <v>0.67226430999999998</v>
          </cell>
          <cell r="AD1595">
            <v>271.99</v>
          </cell>
          <cell r="AE1595">
            <v>62.70542816999999</v>
          </cell>
          <cell r="AF1595">
            <v>67.006851659999995</v>
          </cell>
          <cell r="AG1595">
            <v>0.30442822867011515</v>
          </cell>
          <cell r="AH1595">
            <v>6.3</v>
          </cell>
          <cell r="AI1595">
            <v>55260</v>
          </cell>
          <cell r="AJ1595">
            <v>11.5</v>
          </cell>
        </row>
        <row r="1596">
          <cell r="A1596" t="str">
            <v>2453</v>
          </cell>
          <cell r="B1596" t="str">
            <v>245305001</v>
          </cell>
          <cell r="C1596" t="str">
            <v>454</v>
          </cell>
          <cell r="D1596" t="str">
            <v>2453050</v>
          </cell>
          <cell r="E1596" t="str">
            <v>2435</v>
          </cell>
          <cell r="F1596" t="str">
            <v>24</v>
          </cell>
          <cell r="G1596">
            <v>524.52810735000003</v>
          </cell>
          <cell r="H1596">
            <v>536.46403792000001</v>
          </cell>
          <cell r="I1596">
            <v>530.24108190000004</v>
          </cell>
          <cell r="J1596">
            <v>35.496688740000003</v>
          </cell>
          <cell r="K1596">
            <v>23.27552987</v>
          </cell>
          <cell r="L1596">
            <v>7.1308988299999996</v>
          </cell>
          <cell r="M1596">
            <v>8.74033674</v>
          </cell>
          <cell r="N1596">
            <v>17.94227678</v>
          </cell>
          <cell r="O1596">
            <v>50.307000000000002</v>
          </cell>
          <cell r="P1596">
            <v>7.8240460100000009</v>
          </cell>
          <cell r="Q1596">
            <v>61.3</v>
          </cell>
          <cell r="R1596">
            <v>34.03003519</v>
          </cell>
          <cell r="S1596">
            <v>15.9</v>
          </cell>
          <cell r="T1596">
            <v>10.21214803</v>
          </cell>
          <cell r="U1596">
            <v>7.1308988299999996</v>
          </cell>
          <cell r="V1596">
            <v>7.1308988299999996</v>
          </cell>
          <cell r="W1596">
            <v>51</v>
          </cell>
          <cell r="X1596">
            <v>79</v>
          </cell>
          <cell r="Y1596">
            <v>37.299999999999997</v>
          </cell>
          <cell r="Z1596">
            <v>35.5</v>
          </cell>
          <cell r="AA1596">
            <v>26.5</v>
          </cell>
          <cell r="AB1596">
            <v>7.1308988299999996</v>
          </cell>
          <cell r="AC1596">
            <v>1</v>
          </cell>
          <cell r="AD1596">
            <v>271.99</v>
          </cell>
          <cell r="AE1596">
            <v>62.70542816999999</v>
          </cell>
          <cell r="AF1596">
            <v>66.859099999999998</v>
          </cell>
          <cell r="AG1596">
            <v>0.31706082518903111</v>
          </cell>
          <cell r="AH1596">
            <v>6.3</v>
          </cell>
          <cell r="AI1596">
            <v>55260</v>
          </cell>
          <cell r="AJ1596">
            <v>11.5</v>
          </cell>
        </row>
        <row r="1597">
          <cell r="A1597" t="str">
            <v>2453</v>
          </cell>
          <cell r="B1597" t="str">
            <v>245305201</v>
          </cell>
          <cell r="C1597" t="str">
            <v>454</v>
          </cell>
          <cell r="D1597" t="str">
            <v>2453052</v>
          </cell>
          <cell r="E1597" t="str">
            <v>2435</v>
          </cell>
          <cell r="F1597" t="str">
            <v>24</v>
          </cell>
          <cell r="G1597">
            <v>524.52810735000003</v>
          </cell>
          <cell r="H1597">
            <v>536.46403792000001</v>
          </cell>
          <cell r="I1597">
            <v>530.24108190000004</v>
          </cell>
          <cell r="J1597">
            <v>35.496688740000003</v>
          </cell>
          <cell r="K1597">
            <v>23.27552987</v>
          </cell>
          <cell r="L1597">
            <v>7.3152183900000001</v>
          </cell>
          <cell r="M1597">
            <v>8.3920833800000008</v>
          </cell>
          <cell r="N1597">
            <v>17.94227678</v>
          </cell>
          <cell r="O1597">
            <v>50.307000000000002</v>
          </cell>
          <cell r="P1597">
            <v>8.4051436899999992</v>
          </cell>
          <cell r="Q1597">
            <v>61.3</v>
          </cell>
          <cell r="R1597">
            <v>34.03003519</v>
          </cell>
          <cell r="S1597">
            <v>15.9</v>
          </cell>
          <cell r="T1597">
            <v>10.537150090000001</v>
          </cell>
          <cell r="U1597">
            <v>7.3264656099999996</v>
          </cell>
          <cell r="V1597">
            <v>7.6415644399999989</v>
          </cell>
          <cell r="W1597">
            <v>51</v>
          </cell>
          <cell r="X1597">
            <v>79</v>
          </cell>
          <cell r="Y1597">
            <v>37.299999999999997</v>
          </cell>
          <cell r="Z1597">
            <v>35.5</v>
          </cell>
          <cell r="AA1597">
            <v>26.5</v>
          </cell>
          <cell r="AB1597">
            <v>7.4656553099999998</v>
          </cell>
          <cell r="AC1597">
            <v>0.96856486000000008</v>
          </cell>
          <cell r="AD1597">
            <v>271.99</v>
          </cell>
          <cell r="AE1597">
            <v>62.70542816999999</v>
          </cell>
          <cell r="AF1597">
            <v>66.859099999999998</v>
          </cell>
          <cell r="AG1597">
            <v>0.26919442725984843</v>
          </cell>
          <cell r="AH1597">
            <v>6.3</v>
          </cell>
          <cell r="AI1597">
            <v>55260</v>
          </cell>
          <cell r="AJ1597">
            <v>11.5</v>
          </cell>
        </row>
        <row r="1598">
          <cell r="A1598" t="str">
            <v>2453</v>
          </cell>
          <cell r="B1598" t="str">
            <v>245306501</v>
          </cell>
          <cell r="C1598" t="str">
            <v>454</v>
          </cell>
          <cell r="D1598" t="str">
            <v>2453065</v>
          </cell>
          <cell r="E1598" t="str">
            <v>2435</v>
          </cell>
          <cell r="F1598" t="str">
            <v>24</v>
          </cell>
          <cell r="G1598">
            <v>524.52810735000003</v>
          </cell>
          <cell r="H1598">
            <v>536.46403792000001</v>
          </cell>
          <cell r="I1598">
            <v>530.24108190000004</v>
          </cell>
          <cell r="J1598">
            <v>35.496688740000003</v>
          </cell>
          <cell r="K1598">
            <v>23.27552987</v>
          </cell>
          <cell r="L1598">
            <v>7.9455554300000006</v>
          </cell>
          <cell r="M1598">
            <v>9.4594635100000009</v>
          </cell>
          <cell r="N1598">
            <v>17.94227678</v>
          </cell>
          <cell r="O1598">
            <v>50.307000000000002</v>
          </cell>
          <cell r="P1598">
            <v>8.9612377799999994</v>
          </cell>
          <cell r="Q1598">
            <v>61.3</v>
          </cell>
          <cell r="R1598">
            <v>34.03003519</v>
          </cell>
          <cell r="S1598">
            <v>15.9</v>
          </cell>
          <cell r="T1598">
            <v>10.137373200000001</v>
          </cell>
          <cell r="U1598">
            <v>8.5008605399999997</v>
          </cell>
          <cell r="V1598">
            <v>7.9672801800000004</v>
          </cell>
          <cell r="W1598">
            <v>51</v>
          </cell>
          <cell r="X1598">
            <v>79</v>
          </cell>
          <cell r="Y1598">
            <v>37.299999999999997</v>
          </cell>
          <cell r="Z1598">
            <v>35.5</v>
          </cell>
          <cell r="AA1598">
            <v>26.5</v>
          </cell>
          <cell r="AB1598">
            <v>8.7240447499999991</v>
          </cell>
          <cell r="AC1598">
            <v>0.91269772999999998</v>
          </cell>
          <cell r="AD1598">
            <v>271.99</v>
          </cell>
          <cell r="AE1598">
            <v>62.70542816999999</v>
          </cell>
          <cell r="AF1598">
            <v>66.859099999999998</v>
          </cell>
          <cell r="AG1598">
            <v>0.29162074801476984</v>
          </cell>
          <cell r="AH1598">
            <v>6.3</v>
          </cell>
          <cell r="AI1598">
            <v>55260</v>
          </cell>
          <cell r="AJ1598">
            <v>11.5</v>
          </cell>
        </row>
        <row r="1599">
          <cell r="A1599" t="str">
            <v>2453</v>
          </cell>
          <cell r="B1599" t="str">
            <v>245307201</v>
          </cell>
          <cell r="D1599" t="str">
            <v>2453072</v>
          </cell>
          <cell r="E1599" t="str">
            <v>2435</v>
          </cell>
          <cell r="F1599" t="str">
            <v>24</v>
          </cell>
          <cell r="G1599">
            <v>524.52810735000003</v>
          </cell>
          <cell r="H1599">
            <v>536.46403792000001</v>
          </cell>
          <cell r="I1599">
            <v>530.24108190000004</v>
          </cell>
          <cell r="J1599">
            <v>35.496688740000003</v>
          </cell>
          <cell r="K1599">
            <v>23.27552987</v>
          </cell>
          <cell r="L1599">
            <v>8.1766727699999997</v>
          </cell>
          <cell r="M1599">
            <v>9.9229469800000007</v>
          </cell>
          <cell r="N1599">
            <v>17.94227678</v>
          </cell>
          <cell r="O1599">
            <v>50.307000000000002</v>
          </cell>
          <cell r="P1599">
            <v>9.8121395099999997</v>
          </cell>
          <cell r="Q1599">
            <v>61.3</v>
          </cell>
          <cell r="R1599">
            <v>34.03003519</v>
          </cell>
          <cell r="S1599">
            <v>15.9</v>
          </cell>
          <cell r="T1599">
            <v>10.091749760000001</v>
          </cell>
          <cell r="U1599">
            <v>9.28173037</v>
          </cell>
          <cell r="V1599">
            <v>8.1766727699999997</v>
          </cell>
          <cell r="W1599">
            <v>51</v>
          </cell>
          <cell r="X1599">
            <v>79</v>
          </cell>
          <cell r="Y1599">
            <v>37.299999999999997</v>
          </cell>
          <cell r="Z1599">
            <v>35.5</v>
          </cell>
          <cell r="AA1599">
            <v>26.5</v>
          </cell>
          <cell r="AB1599">
            <v>9.5041287600000004</v>
          </cell>
          <cell r="AC1599">
            <v>0.74081797000000005</v>
          </cell>
          <cell r="AD1599">
            <v>271.99</v>
          </cell>
          <cell r="AE1599">
            <v>62.70542816999999</v>
          </cell>
          <cell r="AF1599">
            <v>66.859099999999998</v>
          </cell>
          <cell r="AG1599">
            <v>0.27547587945445201</v>
          </cell>
          <cell r="AH1599">
            <v>6.3</v>
          </cell>
          <cell r="AI1599">
            <v>55260</v>
          </cell>
          <cell r="AJ1599">
            <v>11.5</v>
          </cell>
        </row>
        <row r="1600">
          <cell r="A1600" t="str">
            <v>2453</v>
          </cell>
          <cell r="B1600" t="str">
            <v>245307202</v>
          </cell>
          <cell r="D1600" t="str">
            <v>2453072</v>
          </cell>
          <cell r="E1600" t="str">
            <v>2435</v>
          </cell>
          <cell r="F1600" t="str">
            <v>24</v>
          </cell>
          <cell r="G1600">
            <v>524.52810735000003</v>
          </cell>
          <cell r="H1600">
            <v>536.46403792000001</v>
          </cell>
          <cell r="I1600">
            <v>530.24108190000004</v>
          </cell>
          <cell r="J1600">
            <v>35.496688740000003</v>
          </cell>
          <cell r="K1600">
            <v>23.27552987</v>
          </cell>
          <cell r="L1600">
            <v>7.1308988299999996</v>
          </cell>
          <cell r="M1600">
            <v>9.8424096999999993</v>
          </cell>
          <cell r="N1600">
            <v>17.94227678</v>
          </cell>
          <cell r="O1600">
            <v>50.307000000000002</v>
          </cell>
          <cell r="P1600">
            <v>9.8389490300000002</v>
          </cell>
          <cell r="Q1600">
            <v>61.3</v>
          </cell>
          <cell r="R1600">
            <v>34.03003519</v>
          </cell>
          <cell r="S1600">
            <v>15.9</v>
          </cell>
          <cell r="T1600">
            <v>10.126631100000001</v>
          </cell>
          <cell r="U1600">
            <v>9.4231911299999993</v>
          </cell>
          <cell r="V1600">
            <v>7.1308988299999996</v>
          </cell>
          <cell r="W1600">
            <v>51</v>
          </cell>
          <cell r="X1600">
            <v>79</v>
          </cell>
          <cell r="Y1600">
            <v>37.299999999999997</v>
          </cell>
          <cell r="Z1600">
            <v>35.5</v>
          </cell>
          <cell r="AA1600">
            <v>26.5</v>
          </cell>
          <cell r="AB1600">
            <v>9.6158054800000006</v>
          </cell>
          <cell r="AC1600">
            <v>1</v>
          </cell>
          <cell r="AD1600">
            <v>271.99</v>
          </cell>
          <cell r="AE1600">
            <v>62.70542816999999</v>
          </cell>
          <cell r="AF1600">
            <v>66.859099999999998</v>
          </cell>
          <cell r="AG1600">
            <v>0.27465974344592403</v>
          </cell>
          <cell r="AH1600">
            <v>6.3</v>
          </cell>
          <cell r="AI1600">
            <v>55260</v>
          </cell>
          <cell r="AJ1600">
            <v>11.5</v>
          </cell>
        </row>
        <row r="1601">
          <cell r="A1601" t="str">
            <v>2453</v>
          </cell>
          <cell r="B1601" t="str">
            <v>245307203</v>
          </cell>
          <cell r="D1601" t="str">
            <v>2453072</v>
          </cell>
          <cell r="E1601" t="str">
            <v>2435</v>
          </cell>
          <cell r="F1601" t="str">
            <v>24</v>
          </cell>
          <cell r="G1601">
            <v>524.52810735000003</v>
          </cell>
          <cell r="H1601">
            <v>536.46403792000001</v>
          </cell>
          <cell r="I1601">
            <v>530.24108190000004</v>
          </cell>
          <cell r="J1601">
            <v>35.496688740000003</v>
          </cell>
          <cell r="K1601">
            <v>23.27552987</v>
          </cell>
          <cell r="L1601">
            <v>7.1308988299999996</v>
          </cell>
          <cell r="M1601">
            <v>10.126631100000001</v>
          </cell>
          <cell r="N1601">
            <v>17.94227678</v>
          </cell>
          <cell r="O1601">
            <v>50.307000000000002</v>
          </cell>
          <cell r="P1601">
            <v>9.8389490300000002</v>
          </cell>
          <cell r="Q1601">
            <v>61.3</v>
          </cell>
          <cell r="R1601">
            <v>34.03003519</v>
          </cell>
          <cell r="S1601">
            <v>15.9</v>
          </cell>
          <cell r="T1601">
            <v>10.126631100000001</v>
          </cell>
          <cell r="U1601">
            <v>8.8258536700000008</v>
          </cell>
          <cell r="V1601">
            <v>7.1308988299999996</v>
          </cell>
          <cell r="W1601">
            <v>51</v>
          </cell>
          <cell r="X1601">
            <v>79</v>
          </cell>
          <cell r="Y1601">
            <v>37.299999999999997</v>
          </cell>
          <cell r="Z1601">
            <v>35.5</v>
          </cell>
          <cell r="AA1601">
            <v>26.5</v>
          </cell>
          <cell r="AB1601">
            <v>9.6158054800000006</v>
          </cell>
          <cell r="AC1601">
            <v>1</v>
          </cell>
          <cell r="AD1601">
            <v>271.99</v>
          </cell>
          <cell r="AE1601">
            <v>62.70542816999999</v>
          </cell>
          <cell r="AF1601">
            <v>66.859099999999998</v>
          </cell>
          <cell r="AG1601">
            <v>0.31211298180076247</v>
          </cell>
          <cell r="AH1601">
            <v>6.3</v>
          </cell>
          <cell r="AI1601">
            <v>55260</v>
          </cell>
          <cell r="AJ1601">
            <v>11.5</v>
          </cell>
        </row>
        <row r="1602">
          <cell r="A1602" t="str">
            <v>2453</v>
          </cell>
          <cell r="B1602" t="str">
            <v>245308501</v>
          </cell>
          <cell r="D1602" t="str">
            <v>2453085</v>
          </cell>
          <cell r="E1602" t="str">
            <v>2435</v>
          </cell>
          <cell r="F1602" t="str">
            <v>24</v>
          </cell>
          <cell r="G1602">
            <v>524.52810735000003</v>
          </cell>
          <cell r="H1602">
            <v>536.46403792000001</v>
          </cell>
          <cell r="I1602">
            <v>530.24108190000004</v>
          </cell>
          <cell r="J1602">
            <v>35.496688740000003</v>
          </cell>
          <cell r="K1602">
            <v>23.27552987</v>
          </cell>
          <cell r="L1602">
            <v>8.5411050100000008</v>
          </cell>
          <cell r="M1602">
            <v>10.40635157</v>
          </cell>
          <cell r="N1602">
            <v>17.94227678</v>
          </cell>
          <cell r="O1602">
            <v>50.307000000000002</v>
          </cell>
          <cell r="P1602">
            <v>10.008928060000001</v>
          </cell>
          <cell r="Q1602">
            <v>61.3</v>
          </cell>
          <cell r="R1602">
            <v>34.03003519</v>
          </cell>
          <cell r="S1602">
            <v>15.9</v>
          </cell>
          <cell r="T1602">
            <v>9.8481333899999992</v>
          </cell>
          <cell r="U1602">
            <v>8.7018453600000001</v>
          </cell>
          <cell r="V1602">
            <v>8.5612100800000004</v>
          </cell>
          <cell r="W1602">
            <v>51</v>
          </cell>
          <cell r="X1602">
            <v>79</v>
          </cell>
          <cell r="Y1602">
            <v>37.299999999999997</v>
          </cell>
          <cell r="Z1602">
            <v>35.5</v>
          </cell>
          <cell r="AA1602">
            <v>26.5</v>
          </cell>
          <cell r="AB1602">
            <v>9.0864763800000006</v>
          </cell>
          <cell r="AC1602">
            <v>0.12819675999999999</v>
          </cell>
          <cell r="AD1602">
            <v>271.99</v>
          </cell>
          <cell r="AE1602">
            <v>62.70542816999999</v>
          </cell>
          <cell r="AF1602">
            <v>66.355711229999997</v>
          </cell>
          <cell r="AG1602">
            <v>0.31919126355048216</v>
          </cell>
          <cell r="AH1602">
            <v>6.3</v>
          </cell>
          <cell r="AI1602">
            <v>55260</v>
          </cell>
          <cell r="AJ1602">
            <v>11.5</v>
          </cell>
        </row>
        <row r="1603">
          <cell r="A1603" t="str">
            <v>2454</v>
          </cell>
          <cell r="B1603" t="str">
            <v>245400801</v>
          </cell>
          <cell r="D1603" t="str">
            <v>2454008</v>
          </cell>
          <cell r="E1603" t="str">
            <v>2435</v>
          </cell>
          <cell r="F1603" t="str">
            <v>24</v>
          </cell>
          <cell r="G1603">
            <v>524.52810735000003</v>
          </cell>
          <cell r="H1603">
            <v>536.46403792000001</v>
          </cell>
          <cell r="I1603">
            <v>530.24108190000004</v>
          </cell>
          <cell r="J1603">
            <v>35.496688740000003</v>
          </cell>
          <cell r="K1603">
            <v>23.27552987</v>
          </cell>
          <cell r="L1603">
            <v>8.3825182900000001</v>
          </cell>
          <cell r="M1603">
            <v>9.65078645</v>
          </cell>
          <cell r="N1603">
            <v>17.94227678</v>
          </cell>
          <cell r="O1603">
            <v>50.307000000000002</v>
          </cell>
          <cell r="P1603">
            <v>9.5491669800000007</v>
          </cell>
          <cell r="Q1603">
            <v>61.3</v>
          </cell>
          <cell r="R1603">
            <v>34.03003519</v>
          </cell>
          <cell r="S1603">
            <v>15.9</v>
          </cell>
          <cell r="T1603">
            <v>8.5688364200000002</v>
          </cell>
          <cell r="U1603">
            <v>8.3150770099999995</v>
          </cell>
          <cell r="V1603">
            <v>8.5375838799999997</v>
          </cell>
          <cell r="W1603">
            <v>51</v>
          </cell>
          <cell r="X1603">
            <v>79</v>
          </cell>
          <cell r="Y1603">
            <v>37.299999999999997</v>
          </cell>
          <cell r="Z1603">
            <v>35.5</v>
          </cell>
          <cell r="AA1603">
            <v>26.5</v>
          </cell>
          <cell r="AB1603">
            <v>8.6736839900000007</v>
          </cell>
          <cell r="AC1603">
            <v>0.46368599999999993</v>
          </cell>
          <cell r="AD1603">
            <v>271.99</v>
          </cell>
          <cell r="AE1603">
            <v>62.70542816999999</v>
          </cell>
          <cell r="AF1603">
            <v>66.393915050000004</v>
          </cell>
          <cell r="AG1603">
            <v>0.23424678331069551</v>
          </cell>
          <cell r="AH1603">
            <v>6.3</v>
          </cell>
          <cell r="AI1603">
            <v>55260</v>
          </cell>
          <cell r="AJ1603">
            <v>11.5</v>
          </cell>
        </row>
        <row r="1604">
          <cell r="A1604" t="str">
            <v>2454</v>
          </cell>
          <cell r="B1604" t="str">
            <v>245400802</v>
          </cell>
          <cell r="D1604" t="str">
            <v>2454008</v>
          </cell>
          <cell r="E1604" t="str">
            <v>2435</v>
          </cell>
          <cell r="F1604" t="str">
            <v>24</v>
          </cell>
          <cell r="G1604">
            <v>524.52810735000003</v>
          </cell>
          <cell r="H1604">
            <v>536.46403792000001</v>
          </cell>
          <cell r="I1604">
            <v>530.24108190000004</v>
          </cell>
          <cell r="J1604">
            <v>35.496688740000003</v>
          </cell>
          <cell r="K1604">
            <v>23.27552987</v>
          </cell>
          <cell r="L1604">
            <v>7.4283331900000009</v>
          </cell>
          <cell r="M1604">
            <v>9.8389490300000002</v>
          </cell>
          <cell r="N1604">
            <v>17.94227678</v>
          </cell>
          <cell r="O1604">
            <v>50.307000000000002</v>
          </cell>
          <cell r="P1604">
            <v>9.8389490300000002</v>
          </cell>
          <cell r="Q1604">
            <v>61.3</v>
          </cell>
          <cell r="R1604">
            <v>34.03003519</v>
          </cell>
          <cell r="S1604">
            <v>15.9</v>
          </cell>
          <cell r="T1604">
            <v>8.74033674</v>
          </cell>
          <cell r="U1604">
            <v>8.74033674</v>
          </cell>
          <cell r="V1604">
            <v>8.74033674</v>
          </cell>
          <cell r="W1604">
            <v>51</v>
          </cell>
          <cell r="X1604">
            <v>79</v>
          </cell>
          <cell r="Y1604">
            <v>37.299999999999997</v>
          </cell>
          <cell r="Z1604">
            <v>35.5</v>
          </cell>
          <cell r="AA1604">
            <v>26.5</v>
          </cell>
          <cell r="AB1604">
            <v>8.2133817400000009</v>
          </cell>
          <cell r="AC1604">
            <v>1</v>
          </cell>
          <cell r="AD1604">
            <v>271.99</v>
          </cell>
          <cell r="AE1604">
            <v>62.70542816999999</v>
          </cell>
          <cell r="AF1604">
            <v>66.385499999999993</v>
          </cell>
          <cell r="AG1604">
            <v>0.33734298927873446</v>
          </cell>
          <cell r="AH1604">
            <v>6.3</v>
          </cell>
          <cell r="AI1604">
            <v>55260</v>
          </cell>
          <cell r="AJ1604">
            <v>11.5</v>
          </cell>
        </row>
        <row r="1605">
          <cell r="A1605" t="str">
            <v>2454</v>
          </cell>
          <cell r="B1605" t="str">
            <v>245401701</v>
          </cell>
          <cell r="D1605" t="str">
            <v>2454017</v>
          </cell>
          <cell r="E1605" t="str">
            <v>2435</v>
          </cell>
          <cell r="F1605" t="str">
            <v>24</v>
          </cell>
          <cell r="G1605">
            <v>524.52810735000003</v>
          </cell>
          <cell r="H1605">
            <v>536.46403792000001</v>
          </cell>
          <cell r="I1605">
            <v>530.24108190000004</v>
          </cell>
          <cell r="J1605">
            <v>35.496688740000003</v>
          </cell>
          <cell r="K1605">
            <v>23.27552987</v>
          </cell>
          <cell r="L1605">
            <v>8.3995351500000002</v>
          </cell>
          <cell r="M1605">
            <v>9.5218610300000002</v>
          </cell>
          <cell r="N1605">
            <v>17.94227678</v>
          </cell>
          <cell r="O1605">
            <v>50.307000000000002</v>
          </cell>
          <cell r="P1605">
            <v>9.4888050899999996</v>
          </cell>
          <cell r="Q1605">
            <v>61.3</v>
          </cell>
          <cell r="R1605">
            <v>34.03003519</v>
          </cell>
          <cell r="S1605">
            <v>15.9</v>
          </cell>
          <cell r="T1605">
            <v>9.40615384</v>
          </cell>
          <cell r="U1605">
            <v>8.7040046499999999</v>
          </cell>
          <cell r="V1605">
            <v>8.41338702</v>
          </cell>
          <cell r="W1605">
            <v>51</v>
          </cell>
          <cell r="X1605">
            <v>79</v>
          </cell>
          <cell r="Y1605">
            <v>37.299999999999997</v>
          </cell>
          <cell r="Z1605">
            <v>35.5</v>
          </cell>
          <cell r="AA1605">
            <v>26.5</v>
          </cell>
          <cell r="AB1605">
            <v>9.0964995599999998</v>
          </cell>
          <cell r="AC1605">
            <v>1</v>
          </cell>
          <cell r="AD1605">
            <v>271.99</v>
          </cell>
          <cell r="AE1605">
            <v>62.70542816999999</v>
          </cell>
          <cell r="AF1605">
            <v>66.500219470000005</v>
          </cell>
          <cell r="AG1605">
            <v>0.29093602195063772</v>
          </cell>
          <cell r="AH1605">
            <v>6.3</v>
          </cell>
          <cell r="AI1605">
            <v>55260</v>
          </cell>
          <cell r="AJ1605">
            <v>11.5</v>
          </cell>
        </row>
        <row r="1606">
          <cell r="A1606" t="str">
            <v>2454</v>
          </cell>
          <cell r="B1606" t="str">
            <v>245401702</v>
          </cell>
          <cell r="D1606" t="str">
            <v>2454017</v>
          </cell>
          <cell r="E1606" t="str">
            <v>2435</v>
          </cell>
          <cell r="F1606" t="str">
            <v>24</v>
          </cell>
          <cell r="G1606">
            <v>524.52810735000003</v>
          </cell>
          <cell r="H1606">
            <v>536.46403792000001</v>
          </cell>
          <cell r="I1606">
            <v>530.24108190000004</v>
          </cell>
          <cell r="J1606">
            <v>35.496688740000003</v>
          </cell>
          <cell r="K1606">
            <v>23.27552987</v>
          </cell>
          <cell r="L1606">
            <v>7.2470805800000004</v>
          </cell>
          <cell r="M1606">
            <v>9.4334839200000005</v>
          </cell>
          <cell r="N1606">
            <v>17.94227678</v>
          </cell>
          <cell r="O1606">
            <v>50.307000000000002</v>
          </cell>
          <cell r="P1606">
            <v>9.4334839200000005</v>
          </cell>
          <cell r="Q1606">
            <v>61.3</v>
          </cell>
          <cell r="R1606">
            <v>34.03003519</v>
          </cell>
          <cell r="S1606">
            <v>15.9</v>
          </cell>
          <cell r="T1606">
            <v>9.4334839200000005</v>
          </cell>
          <cell r="U1606">
            <v>8.6550402599999998</v>
          </cell>
          <cell r="V1606">
            <v>8.6550402599999998</v>
          </cell>
          <cell r="W1606">
            <v>51</v>
          </cell>
          <cell r="X1606">
            <v>79</v>
          </cell>
          <cell r="Y1606">
            <v>37.299999999999997</v>
          </cell>
          <cell r="Z1606">
            <v>35.5</v>
          </cell>
          <cell r="AA1606">
            <v>26.5</v>
          </cell>
          <cell r="AB1606">
            <v>9.3092803199999992</v>
          </cell>
          <cell r="AC1606">
            <v>1</v>
          </cell>
          <cell r="AD1606">
            <v>271.99</v>
          </cell>
          <cell r="AE1606">
            <v>62.70542816999999</v>
          </cell>
          <cell r="AF1606">
            <v>66.385499999999993</v>
          </cell>
          <cell r="AG1606">
            <v>0.30127160951660736</v>
          </cell>
          <cell r="AH1606">
            <v>6.3</v>
          </cell>
          <cell r="AI1606">
            <v>55260</v>
          </cell>
          <cell r="AJ1606">
            <v>11.5</v>
          </cell>
        </row>
        <row r="1607">
          <cell r="A1607" t="str">
            <v>2454</v>
          </cell>
          <cell r="B1607" t="str">
            <v>245402501</v>
          </cell>
          <cell r="D1607" t="str">
            <v>2454025</v>
          </cell>
          <cell r="E1607" t="str">
            <v>2435</v>
          </cell>
          <cell r="F1607" t="str">
            <v>24</v>
          </cell>
          <cell r="G1607">
            <v>524.52810735000003</v>
          </cell>
          <cell r="H1607">
            <v>536.46403792000001</v>
          </cell>
          <cell r="I1607">
            <v>530.24108190000004</v>
          </cell>
          <cell r="J1607">
            <v>35.496688740000003</v>
          </cell>
          <cell r="K1607">
            <v>23.27552987</v>
          </cell>
          <cell r="L1607">
            <v>7.3951075500000005</v>
          </cell>
          <cell r="M1607">
            <v>9.4334839200000005</v>
          </cell>
          <cell r="N1607">
            <v>17.94227678</v>
          </cell>
          <cell r="O1607">
            <v>50.307000000000002</v>
          </cell>
          <cell r="P1607">
            <v>9.3800831500000008</v>
          </cell>
          <cell r="Q1607">
            <v>61.3</v>
          </cell>
          <cell r="R1607">
            <v>34.03003519</v>
          </cell>
          <cell r="S1607">
            <v>15.9</v>
          </cell>
          <cell r="T1607">
            <v>7.3951075500000005</v>
          </cell>
          <cell r="U1607">
            <v>7.3951075500000005</v>
          </cell>
          <cell r="V1607">
            <v>7.3951075500000005</v>
          </cell>
          <cell r="W1607">
            <v>51</v>
          </cell>
          <cell r="X1607">
            <v>79</v>
          </cell>
          <cell r="Y1607">
            <v>37.299999999999997</v>
          </cell>
          <cell r="Z1607">
            <v>35.5</v>
          </cell>
          <cell r="AA1607">
            <v>26.5</v>
          </cell>
          <cell r="AB1607">
            <v>7.3951075500000005</v>
          </cell>
          <cell r="AC1607">
            <v>1</v>
          </cell>
          <cell r="AD1607">
            <v>271.99</v>
          </cell>
          <cell r="AE1607">
            <v>62.70542816999999</v>
          </cell>
          <cell r="AF1607">
            <v>66.385499999999993</v>
          </cell>
          <cell r="AG1607">
            <v>0.28631421993486683</v>
          </cell>
          <cell r="AH1607">
            <v>6.3</v>
          </cell>
          <cell r="AI1607">
            <v>55260</v>
          </cell>
          <cell r="AJ1607">
            <v>11.5</v>
          </cell>
        </row>
        <row r="1608">
          <cell r="A1608" t="str">
            <v>2454</v>
          </cell>
          <cell r="B1608" t="str">
            <v>245403001</v>
          </cell>
          <cell r="D1608" t="str">
            <v>2454030</v>
          </cell>
          <cell r="E1608" t="str">
            <v>2435</v>
          </cell>
          <cell r="F1608" t="str">
            <v>24</v>
          </cell>
          <cell r="G1608">
            <v>524.52810735000003</v>
          </cell>
          <cell r="H1608">
            <v>536.46403792000001</v>
          </cell>
          <cell r="I1608">
            <v>530.24108190000004</v>
          </cell>
          <cell r="J1608">
            <v>35.496688740000003</v>
          </cell>
          <cell r="K1608">
            <v>23.27552987</v>
          </cell>
          <cell r="L1608">
            <v>8.0995542799999996</v>
          </cell>
          <cell r="M1608">
            <v>9.2792132400000007</v>
          </cell>
          <cell r="N1608">
            <v>17.94227678</v>
          </cell>
          <cell r="O1608">
            <v>50.307000000000002</v>
          </cell>
          <cell r="P1608">
            <v>9.1886058800000008</v>
          </cell>
          <cell r="Q1608">
            <v>61.3</v>
          </cell>
          <cell r="R1608">
            <v>34.03003519</v>
          </cell>
          <cell r="S1608">
            <v>15.9</v>
          </cell>
          <cell r="T1608">
            <v>8.2872767599999992</v>
          </cell>
          <cell r="U1608">
            <v>7.7748557700000003</v>
          </cell>
          <cell r="V1608">
            <v>8.1086232700000007</v>
          </cell>
          <cell r="W1608">
            <v>51</v>
          </cell>
          <cell r="X1608">
            <v>79</v>
          </cell>
          <cell r="Y1608">
            <v>37.299999999999997</v>
          </cell>
          <cell r="Z1608">
            <v>35.5</v>
          </cell>
          <cell r="AA1608">
            <v>26.5</v>
          </cell>
          <cell r="AB1608">
            <v>8.1125277600000008</v>
          </cell>
          <cell r="AC1608">
            <v>1</v>
          </cell>
          <cell r="AD1608">
            <v>271.99</v>
          </cell>
          <cell r="AE1608">
            <v>62.70542816999999</v>
          </cell>
          <cell r="AF1608">
            <v>66.559043389999999</v>
          </cell>
          <cell r="AG1608">
            <v>0.2606839073100134</v>
          </cell>
          <cell r="AH1608">
            <v>6.3</v>
          </cell>
          <cell r="AI1608">
            <v>55260</v>
          </cell>
          <cell r="AJ1608">
            <v>11.5</v>
          </cell>
        </row>
        <row r="1609">
          <cell r="A1609" t="str">
            <v>2454</v>
          </cell>
          <cell r="B1609" t="str">
            <v>245403501</v>
          </cell>
          <cell r="C1609" t="str">
            <v>452</v>
          </cell>
          <cell r="D1609" t="str">
            <v>2454035</v>
          </cell>
          <cell r="E1609" t="str">
            <v>2435</v>
          </cell>
          <cell r="F1609" t="str">
            <v>24</v>
          </cell>
          <cell r="G1609">
            <v>524.52810735000003</v>
          </cell>
          <cell r="H1609">
            <v>536.46403792000001</v>
          </cell>
          <cell r="I1609">
            <v>530.24108190000004</v>
          </cell>
          <cell r="J1609">
            <v>35.496688740000003</v>
          </cell>
          <cell r="K1609">
            <v>23.27552987</v>
          </cell>
          <cell r="L1609">
            <v>8.3861729300000007</v>
          </cell>
          <cell r="M1609">
            <v>9.3456576699999996</v>
          </cell>
          <cell r="N1609">
            <v>17.94227678</v>
          </cell>
          <cell r="O1609">
            <v>50.307000000000002</v>
          </cell>
          <cell r="P1609">
            <v>9.3032841200000007</v>
          </cell>
          <cell r="Q1609">
            <v>61.3</v>
          </cell>
          <cell r="R1609">
            <v>34.03003519</v>
          </cell>
          <cell r="S1609">
            <v>15.9</v>
          </cell>
          <cell r="T1609">
            <v>9.3219711899999993</v>
          </cell>
          <cell r="U1609">
            <v>8.87514732</v>
          </cell>
          <cell r="V1609">
            <v>9.1480393499999995</v>
          </cell>
          <cell r="W1609">
            <v>51</v>
          </cell>
          <cell r="X1609">
            <v>79</v>
          </cell>
          <cell r="Y1609">
            <v>37.299999999999997</v>
          </cell>
          <cell r="Z1609">
            <v>35.5</v>
          </cell>
          <cell r="AA1609">
            <v>26.5</v>
          </cell>
          <cell r="AB1609">
            <v>8.7145675499999999</v>
          </cell>
          <cell r="AC1609">
            <v>0.89399335999999996</v>
          </cell>
          <cell r="AD1609">
            <v>271.99</v>
          </cell>
          <cell r="AE1609">
            <v>62.70542816999999</v>
          </cell>
          <cell r="AF1609">
            <v>66.532296770000002</v>
          </cell>
          <cell r="AG1609">
            <v>0.26864006475503582</v>
          </cell>
          <cell r="AH1609">
            <v>6.3</v>
          </cell>
          <cell r="AI1609">
            <v>55260</v>
          </cell>
          <cell r="AJ1609">
            <v>11.5</v>
          </cell>
        </row>
        <row r="1610">
          <cell r="A1610" t="str">
            <v>2454</v>
          </cell>
          <cell r="B1610" t="str">
            <v>245404801</v>
          </cell>
          <cell r="C1610" t="str">
            <v>452</v>
          </cell>
          <cell r="D1610" t="str">
            <v>2454048</v>
          </cell>
          <cell r="E1610" t="str">
            <v>2435</v>
          </cell>
          <cell r="F1610" t="str">
            <v>24</v>
          </cell>
          <cell r="G1610">
            <v>524.52810735000003</v>
          </cell>
          <cell r="H1610">
            <v>536.46403792000001</v>
          </cell>
          <cell r="I1610">
            <v>530.24108190000004</v>
          </cell>
          <cell r="J1610">
            <v>35.496688740000003</v>
          </cell>
          <cell r="K1610">
            <v>23.27552987</v>
          </cell>
          <cell r="L1610">
            <v>8.5004538699999994</v>
          </cell>
          <cell r="M1610">
            <v>9.03312575</v>
          </cell>
          <cell r="N1610">
            <v>17.94227678</v>
          </cell>
          <cell r="O1610">
            <v>50.307000000000002</v>
          </cell>
          <cell r="P1610">
            <v>9.1539816399999996</v>
          </cell>
          <cell r="Q1610">
            <v>61.3</v>
          </cell>
          <cell r="R1610">
            <v>34.03003519</v>
          </cell>
          <cell r="S1610">
            <v>15.9</v>
          </cell>
          <cell r="T1610">
            <v>9.1836883399999998</v>
          </cell>
          <cell r="U1610">
            <v>8.5004538699999994</v>
          </cell>
          <cell r="V1610">
            <v>8.6406489999999998</v>
          </cell>
          <cell r="W1610">
            <v>51</v>
          </cell>
          <cell r="X1610">
            <v>79</v>
          </cell>
          <cell r="Y1610">
            <v>37.299999999999997</v>
          </cell>
          <cell r="Z1610">
            <v>35.5</v>
          </cell>
          <cell r="AA1610">
            <v>26.5</v>
          </cell>
          <cell r="AB1610">
            <v>8.5004538699999994</v>
          </cell>
          <cell r="AC1610">
            <v>0.44731111000000007</v>
          </cell>
          <cell r="AD1610">
            <v>271.99</v>
          </cell>
          <cell r="AE1610">
            <v>62.70542816999999</v>
          </cell>
          <cell r="AF1610">
            <v>66.385499999999993</v>
          </cell>
          <cell r="AG1610">
            <v>0.29405906565613621</v>
          </cell>
          <cell r="AH1610">
            <v>6.3</v>
          </cell>
          <cell r="AI1610">
            <v>55260</v>
          </cell>
          <cell r="AJ1610">
            <v>11.5</v>
          </cell>
        </row>
        <row r="1611">
          <cell r="A1611" t="str">
            <v>2454</v>
          </cell>
          <cell r="B1611" t="str">
            <v>245404802</v>
          </cell>
          <cell r="C1611" t="str">
            <v>452</v>
          </cell>
          <cell r="D1611" t="str">
            <v>2454048</v>
          </cell>
          <cell r="E1611" t="str">
            <v>2435</v>
          </cell>
          <cell r="F1611" t="str">
            <v>24</v>
          </cell>
          <cell r="G1611">
            <v>524.52810735000003</v>
          </cell>
          <cell r="H1611">
            <v>536.46403792000001</v>
          </cell>
          <cell r="I1611">
            <v>530.24108190000004</v>
          </cell>
          <cell r="J1611">
            <v>35.496688740000003</v>
          </cell>
          <cell r="K1611">
            <v>23.27552987</v>
          </cell>
          <cell r="L1611">
            <v>7.1831117000000004</v>
          </cell>
          <cell r="M1611">
            <v>7.597897950000001</v>
          </cell>
          <cell r="N1611">
            <v>17.94227678</v>
          </cell>
          <cell r="O1611">
            <v>50.307000000000002</v>
          </cell>
          <cell r="P1611">
            <v>8.0251893200000008</v>
          </cell>
          <cell r="Q1611">
            <v>61.3</v>
          </cell>
          <cell r="R1611">
            <v>34.03003519</v>
          </cell>
          <cell r="S1611">
            <v>15.9</v>
          </cell>
          <cell r="T1611">
            <v>7.8351837599999996</v>
          </cell>
          <cell r="U1611">
            <v>7.1800698699999996</v>
          </cell>
          <cell r="V1611">
            <v>7.2413662799999994</v>
          </cell>
          <cell r="W1611">
            <v>51</v>
          </cell>
          <cell r="X1611">
            <v>79</v>
          </cell>
          <cell r="Y1611">
            <v>37.299999999999997</v>
          </cell>
          <cell r="Z1611">
            <v>35.5</v>
          </cell>
          <cell r="AA1611">
            <v>26.5</v>
          </cell>
          <cell r="AB1611">
            <v>7.204149290000001</v>
          </cell>
          <cell r="AC1611">
            <v>1</v>
          </cell>
          <cell r="AD1611">
            <v>271.99</v>
          </cell>
          <cell r="AE1611">
            <v>62.70542816999999</v>
          </cell>
          <cell r="AF1611">
            <v>66.385499999999993</v>
          </cell>
          <cell r="AG1611">
            <v>0.30695372226627127</v>
          </cell>
          <cell r="AH1611">
            <v>6.3</v>
          </cell>
          <cell r="AI1611">
            <v>55260</v>
          </cell>
          <cell r="AJ1611">
            <v>11.5</v>
          </cell>
        </row>
        <row r="1612">
          <cell r="A1612" t="str">
            <v>2454</v>
          </cell>
          <cell r="B1612" t="str">
            <v>245404803</v>
          </cell>
          <cell r="C1612" t="str">
            <v>452</v>
          </cell>
          <cell r="D1612" t="str">
            <v>2454048</v>
          </cell>
          <cell r="E1612" t="str">
            <v>2435</v>
          </cell>
          <cell r="F1612" t="str">
            <v>24</v>
          </cell>
          <cell r="G1612">
            <v>524.52810735000003</v>
          </cell>
          <cell r="H1612">
            <v>536.46403792000001</v>
          </cell>
          <cell r="I1612">
            <v>530.24108190000004</v>
          </cell>
          <cell r="J1612">
            <v>35.496688740000003</v>
          </cell>
          <cell r="K1612">
            <v>23.27552987</v>
          </cell>
          <cell r="L1612">
            <v>8.0381891799999998</v>
          </cell>
          <cell r="M1612">
            <v>8.5494667500000006</v>
          </cell>
          <cell r="N1612">
            <v>17.94227678</v>
          </cell>
          <cell r="O1612">
            <v>50.307000000000002</v>
          </cell>
          <cell r="P1612">
            <v>8.8113542299999992</v>
          </cell>
          <cell r="Q1612">
            <v>61.3</v>
          </cell>
          <cell r="R1612">
            <v>34.03003519</v>
          </cell>
          <cell r="S1612">
            <v>15.9</v>
          </cell>
          <cell r="T1612">
            <v>8.8113542299999992</v>
          </cell>
          <cell r="U1612">
            <v>7.9946323100000001</v>
          </cell>
          <cell r="V1612">
            <v>8.1752661</v>
          </cell>
          <cell r="W1612">
            <v>51</v>
          </cell>
          <cell r="X1612">
            <v>79</v>
          </cell>
          <cell r="Y1612">
            <v>37.299999999999997</v>
          </cell>
          <cell r="Z1612">
            <v>35.5</v>
          </cell>
          <cell r="AA1612">
            <v>26.5</v>
          </cell>
          <cell r="AB1612">
            <v>8.2214789499999998</v>
          </cell>
          <cell r="AC1612">
            <v>0.96482201000000001</v>
          </cell>
          <cell r="AD1612">
            <v>271.99</v>
          </cell>
          <cell r="AE1612">
            <v>62.70542816999999</v>
          </cell>
          <cell r="AF1612">
            <v>66.385499999999993</v>
          </cell>
          <cell r="AG1612">
            <v>0.30215020319712871</v>
          </cell>
          <cell r="AH1612">
            <v>6.3</v>
          </cell>
          <cell r="AI1612">
            <v>55260</v>
          </cell>
          <cell r="AJ1612">
            <v>11.5</v>
          </cell>
        </row>
        <row r="1613">
          <cell r="A1613" t="str">
            <v>2454</v>
          </cell>
          <cell r="B1613" t="str">
            <v>245404804</v>
          </cell>
          <cell r="C1613" t="str">
            <v>452</v>
          </cell>
          <cell r="D1613" t="str">
            <v>2454048</v>
          </cell>
          <cell r="E1613" t="str">
            <v>2435</v>
          </cell>
          <cell r="F1613" t="str">
            <v>24</v>
          </cell>
          <cell r="G1613">
            <v>524.52810735000003</v>
          </cell>
          <cell r="H1613">
            <v>536.46403792000001</v>
          </cell>
          <cell r="I1613">
            <v>530.24108190000004</v>
          </cell>
          <cell r="J1613">
            <v>35.496688740000003</v>
          </cell>
          <cell r="K1613">
            <v>23.27552987</v>
          </cell>
          <cell r="L1613">
            <v>7.6732231200000003</v>
          </cell>
          <cell r="M1613">
            <v>8.6857538299999995</v>
          </cell>
          <cell r="N1613">
            <v>17.94227678</v>
          </cell>
          <cell r="O1613">
            <v>50.307000000000002</v>
          </cell>
          <cell r="P1613">
            <v>8.7536872300000006</v>
          </cell>
          <cell r="Q1613">
            <v>61.3</v>
          </cell>
          <cell r="R1613">
            <v>34.03003519</v>
          </cell>
          <cell r="S1613">
            <v>15.9</v>
          </cell>
          <cell r="T1613">
            <v>8.8428933300000008</v>
          </cell>
          <cell r="U1613">
            <v>7.7527648100000004</v>
          </cell>
          <cell r="V1613">
            <v>8.7626460300000009</v>
          </cell>
          <cell r="W1613">
            <v>51</v>
          </cell>
          <cell r="X1613">
            <v>79</v>
          </cell>
          <cell r="Y1613">
            <v>37.299999999999997</v>
          </cell>
          <cell r="Z1613">
            <v>35.5</v>
          </cell>
          <cell r="AA1613">
            <v>26.5</v>
          </cell>
          <cell r="AB1613">
            <v>7.6304612599999997</v>
          </cell>
          <cell r="AC1613">
            <v>0.97286726999999984</v>
          </cell>
          <cell r="AD1613">
            <v>271.99</v>
          </cell>
          <cell r="AE1613">
            <v>62.70542816999999</v>
          </cell>
          <cell r="AF1613">
            <v>66.385499999999993</v>
          </cell>
          <cell r="AG1613">
            <v>0.26678753515937786</v>
          </cell>
          <cell r="AH1613">
            <v>6.3</v>
          </cell>
          <cell r="AI1613">
            <v>55260</v>
          </cell>
          <cell r="AJ1613">
            <v>11.5</v>
          </cell>
        </row>
        <row r="1614">
          <cell r="A1614" t="str">
            <v>2454</v>
          </cell>
          <cell r="B1614" t="str">
            <v>245404805</v>
          </cell>
          <cell r="C1614" t="str">
            <v>452</v>
          </cell>
          <cell r="D1614" t="str">
            <v>2454048</v>
          </cell>
          <cell r="E1614" t="str">
            <v>2435</v>
          </cell>
          <cell r="F1614" t="str">
            <v>24</v>
          </cell>
          <cell r="G1614">
            <v>524.52810735000003</v>
          </cell>
          <cell r="H1614">
            <v>536.46403792000001</v>
          </cell>
          <cell r="I1614">
            <v>530.24108190000004</v>
          </cell>
          <cell r="J1614">
            <v>35.496688740000003</v>
          </cell>
          <cell r="K1614">
            <v>23.27552987</v>
          </cell>
          <cell r="L1614">
            <v>8.1478671299999998</v>
          </cell>
          <cell r="M1614">
            <v>9.1114036200000008</v>
          </cell>
          <cell r="N1614">
            <v>17.94227678</v>
          </cell>
          <cell r="O1614">
            <v>50.307000000000002</v>
          </cell>
          <cell r="P1614">
            <v>8.9886956999999992</v>
          </cell>
          <cell r="Q1614">
            <v>61.3</v>
          </cell>
          <cell r="R1614">
            <v>34.03003519</v>
          </cell>
          <cell r="S1614">
            <v>15.9</v>
          </cell>
          <cell r="T1614">
            <v>9.1468679500000007</v>
          </cell>
          <cell r="U1614">
            <v>8.5665546199999998</v>
          </cell>
          <cell r="V1614">
            <v>8.3402173200000007</v>
          </cell>
          <cell r="W1614">
            <v>51</v>
          </cell>
          <cell r="X1614">
            <v>79</v>
          </cell>
          <cell r="Y1614">
            <v>37.299999999999997</v>
          </cell>
          <cell r="Z1614">
            <v>35.5</v>
          </cell>
          <cell r="AA1614">
            <v>26.5</v>
          </cell>
          <cell r="AB1614">
            <v>8.6993480699999992</v>
          </cell>
          <cell r="AC1614">
            <v>0.80700198000000012</v>
          </cell>
          <cell r="AD1614">
            <v>271.99</v>
          </cell>
          <cell r="AE1614">
            <v>62.70542816999999</v>
          </cell>
          <cell r="AF1614">
            <v>66.385499999999993</v>
          </cell>
          <cell r="AG1614">
            <v>0.28598883810413334</v>
          </cell>
          <cell r="AH1614">
            <v>6.3</v>
          </cell>
          <cell r="AI1614">
            <v>55260</v>
          </cell>
          <cell r="AJ1614">
            <v>11.5</v>
          </cell>
        </row>
        <row r="1615">
          <cell r="A1615" t="str">
            <v>2454</v>
          </cell>
          <cell r="B1615" t="str">
            <v>245404806</v>
          </cell>
          <cell r="C1615" t="str">
            <v>452</v>
          </cell>
          <cell r="D1615" t="str">
            <v>2454048</v>
          </cell>
          <cell r="E1615" t="str">
            <v>2435</v>
          </cell>
          <cell r="F1615" t="str">
            <v>24</v>
          </cell>
          <cell r="G1615">
            <v>524.52810735000003</v>
          </cell>
          <cell r="H1615">
            <v>536.46403792000001</v>
          </cell>
          <cell r="I1615">
            <v>530.24108190000004</v>
          </cell>
          <cell r="J1615">
            <v>35.496688740000003</v>
          </cell>
          <cell r="K1615">
            <v>23.27552987</v>
          </cell>
          <cell r="L1615">
            <v>7.1631723899999997</v>
          </cell>
          <cell r="M1615">
            <v>8.5149907700000007</v>
          </cell>
          <cell r="N1615">
            <v>17.94227678</v>
          </cell>
          <cell r="O1615">
            <v>50.307000000000002</v>
          </cell>
          <cell r="P1615">
            <v>8.74033674</v>
          </cell>
          <cell r="Q1615">
            <v>61.3</v>
          </cell>
          <cell r="R1615">
            <v>34.03003519</v>
          </cell>
          <cell r="S1615">
            <v>15.9</v>
          </cell>
          <cell r="T1615">
            <v>8.74033674</v>
          </cell>
          <cell r="U1615">
            <v>7.43189192</v>
          </cell>
          <cell r="V1615">
            <v>7.5218592500000003</v>
          </cell>
          <cell r="W1615">
            <v>51</v>
          </cell>
          <cell r="X1615">
            <v>79</v>
          </cell>
          <cell r="Y1615">
            <v>37.299999999999997</v>
          </cell>
          <cell r="Z1615">
            <v>35.5</v>
          </cell>
          <cell r="AA1615">
            <v>26.5</v>
          </cell>
          <cell r="AB1615">
            <v>7.6722924599999995</v>
          </cell>
          <cell r="AC1615">
            <v>1</v>
          </cell>
          <cell r="AD1615">
            <v>271.99</v>
          </cell>
          <cell r="AE1615">
            <v>62.70542816999999</v>
          </cell>
          <cell r="AF1615">
            <v>66.385499999999993</v>
          </cell>
          <cell r="AG1615">
            <v>0.29104533792052345</v>
          </cell>
          <cell r="AH1615">
            <v>6.3</v>
          </cell>
          <cell r="AI1615">
            <v>55260</v>
          </cell>
          <cell r="AJ1615">
            <v>11.5</v>
          </cell>
        </row>
        <row r="1616">
          <cell r="A1616" t="str">
            <v>2454</v>
          </cell>
          <cell r="B1616" t="str">
            <v>245406001</v>
          </cell>
          <cell r="D1616" t="str">
            <v>2454060</v>
          </cell>
          <cell r="E1616" t="str">
            <v>2435</v>
          </cell>
          <cell r="F1616" t="str">
            <v>24</v>
          </cell>
          <cell r="G1616">
            <v>524.52810735000003</v>
          </cell>
          <cell r="H1616">
            <v>536.46403792000001</v>
          </cell>
          <cell r="I1616">
            <v>530.24108190000004</v>
          </cell>
          <cell r="J1616">
            <v>35.496688740000003</v>
          </cell>
          <cell r="K1616">
            <v>23.27552987</v>
          </cell>
          <cell r="L1616">
            <v>7.9641557199999991</v>
          </cell>
          <cell r="M1616">
            <v>9.4825026300000008</v>
          </cell>
          <cell r="N1616">
            <v>17.94227678</v>
          </cell>
          <cell r="O1616">
            <v>50.307000000000002</v>
          </cell>
          <cell r="P1616">
            <v>9.3831165199999997</v>
          </cell>
          <cell r="Q1616">
            <v>61.3</v>
          </cell>
          <cell r="R1616">
            <v>34.03003519</v>
          </cell>
          <cell r="S1616">
            <v>15.9</v>
          </cell>
          <cell r="T1616">
            <v>9.4408169700000002</v>
          </cell>
          <cell r="U1616">
            <v>7.8442407200000002</v>
          </cell>
          <cell r="V1616">
            <v>7.9717761199999995</v>
          </cell>
          <cell r="W1616">
            <v>51</v>
          </cell>
          <cell r="X1616">
            <v>79</v>
          </cell>
          <cell r="Y1616">
            <v>37.299999999999997</v>
          </cell>
          <cell r="Z1616">
            <v>35.5</v>
          </cell>
          <cell r="AA1616">
            <v>26.5</v>
          </cell>
          <cell r="AB1616">
            <v>9.3909938700000009</v>
          </cell>
          <cell r="AC1616">
            <v>0.91217325000000005</v>
          </cell>
          <cell r="AD1616">
            <v>271.99</v>
          </cell>
          <cell r="AE1616">
            <v>62.70542816999999</v>
          </cell>
          <cell r="AF1616">
            <v>66.385499999999993</v>
          </cell>
          <cell r="AG1616">
            <v>0.30035336472511626</v>
          </cell>
          <cell r="AH1616">
            <v>6.3</v>
          </cell>
          <cell r="AI1616">
            <v>55260</v>
          </cell>
          <cell r="AJ1616">
            <v>11.5</v>
          </cell>
        </row>
        <row r="1617">
          <cell r="A1617" t="str">
            <v>2454</v>
          </cell>
          <cell r="B1617" t="str">
            <v>245406501</v>
          </cell>
          <cell r="D1617" t="str">
            <v>2454065</v>
          </cell>
          <cell r="E1617" t="str">
            <v>2435</v>
          </cell>
          <cell r="F1617" t="str">
            <v>24</v>
          </cell>
          <cell r="G1617">
            <v>524.52810735000003</v>
          </cell>
          <cell r="H1617">
            <v>536.46403792000001</v>
          </cell>
          <cell r="I1617">
            <v>530.24108190000004</v>
          </cell>
          <cell r="J1617">
            <v>35.496688740000003</v>
          </cell>
          <cell r="K1617">
            <v>23.27552987</v>
          </cell>
          <cell r="L1617">
            <v>8.3074593300000004</v>
          </cell>
          <cell r="M1617">
            <v>9.8903009900000001</v>
          </cell>
          <cell r="N1617">
            <v>17.94227678</v>
          </cell>
          <cell r="O1617">
            <v>50.307000000000002</v>
          </cell>
          <cell r="P1617">
            <v>9.4850131900000001</v>
          </cell>
          <cell r="Q1617">
            <v>61.3</v>
          </cell>
          <cell r="R1617">
            <v>34.03003519</v>
          </cell>
          <cell r="S1617">
            <v>15.9</v>
          </cell>
          <cell r="T1617">
            <v>9.7512683399999993</v>
          </cell>
          <cell r="U1617">
            <v>8.9269158900000001</v>
          </cell>
          <cell r="V1617">
            <v>8.35137471</v>
          </cell>
          <cell r="W1617">
            <v>51</v>
          </cell>
          <cell r="X1617">
            <v>79</v>
          </cell>
          <cell r="Y1617">
            <v>37.299999999999997</v>
          </cell>
          <cell r="Z1617">
            <v>35.5</v>
          </cell>
          <cell r="AA1617">
            <v>26.5</v>
          </cell>
          <cell r="AB1617">
            <v>9.3382057399999994</v>
          </cell>
          <cell r="AC1617">
            <v>0.47088327000000002</v>
          </cell>
          <cell r="AD1617">
            <v>271.99</v>
          </cell>
          <cell r="AE1617">
            <v>62.70542816999999</v>
          </cell>
          <cell r="AF1617">
            <v>66.401645959999996</v>
          </cell>
          <cell r="AG1617">
            <v>0.29040737501557795</v>
          </cell>
          <cell r="AH1617">
            <v>6.3</v>
          </cell>
          <cell r="AI1617">
            <v>55260</v>
          </cell>
          <cell r="AJ1617">
            <v>11.5</v>
          </cell>
        </row>
        <row r="1618">
          <cell r="A1618" t="str">
            <v>2454</v>
          </cell>
          <cell r="B1618" t="str">
            <v>245407201</v>
          </cell>
          <cell r="D1618" t="str">
            <v>2454072</v>
          </cell>
          <cell r="E1618" t="str">
            <v>2435</v>
          </cell>
          <cell r="F1618" t="str">
            <v>24</v>
          </cell>
          <cell r="G1618">
            <v>524.52810735000003</v>
          </cell>
          <cell r="H1618">
            <v>536.46403792000001</v>
          </cell>
          <cell r="I1618">
            <v>530.24108190000004</v>
          </cell>
          <cell r="J1618">
            <v>35.496688740000003</v>
          </cell>
          <cell r="K1618">
            <v>23.27552987</v>
          </cell>
          <cell r="L1618">
            <v>7.8379489199999997</v>
          </cell>
          <cell r="M1618">
            <v>9.8284406799999999</v>
          </cell>
          <cell r="N1618">
            <v>17.94227678</v>
          </cell>
          <cell r="O1618">
            <v>50.307000000000002</v>
          </cell>
          <cell r="P1618">
            <v>8.8637571899999994</v>
          </cell>
          <cell r="Q1618">
            <v>61.3</v>
          </cell>
          <cell r="R1618">
            <v>34.03003519</v>
          </cell>
          <cell r="S1618">
            <v>15.9</v>
          </cell>
          <cell r="T1618">
            <v>9.8319915499999997</v>
          </cell>
          <cell r="U1618">
            <v>8.0497462899999999</v>
          </cell>
          <cell r="V1618">
            <v>8.0662075699999995</v>
          </cell>
          <cell r="W1618">
            <v>51</v>
          </cell>
          <cell r="X1618">
            <v>79</v>
          </cell>
          <cell r="Y1618">
            <v>37.299999999999997</v>
          </cell>
          <cell r="Z1618">
            <v>35.5</v>
          </cell>
          <cell r="AA1618">
            <v>26.5</v>
          </cell>
          <cell r="AB1618">
            <v>8.8261474</v>
          </cell>
          <cell r="AC1618">
            <v>0.80337259999999999</v>
          </cell>
          <cell r="AD1618">
            <v>271.99</v>
          </cell>
          <cell r="AE1618">
            <v>62.70542816999999</v>
          </cell>
          <cell r="AF1618">
            <v>66.385499999999993</v>
          </cell>
          <cell r="AG1618">
            <v>0.29148973237336528</v>
          </cell>
          <cell r="AH1618">
            <v>6.3</v>
          </cell>
          <cell r="AI1618">
            <v>55260</v>
          </cell>
          <cell r="AJ1618">
            <v>11.5</v>
          </cell>
        </row>
        <row r="1619">
          <cell r="A1619" t="str">
            <v>2454</v>
          </cell>
          <cell r="B1619" t="str">
            <v>245409001</v>
          </cell>
          <cell r="C1619" t="str">
            <v>452</v>
          </cell>
          <cell r="D1619" t="str">
            <v>2454090</v>
          </cell>
          <cell r="E1619" t="str">
            <v>2435</v>
          </cell>
          <cell r="F1619" t="str">
            <v>24</v>
          </cell>
          <cell r="G1619">
            <v>524.52810735000003</v>
          </cell>
          <cell r="H1619">
            <v>536.46403792000001</v>
          </cell>
          <cell r="I1619">
            <v>530.24108190000004</v>
          </cell>
          <cell r="J1619">
            <v>35.496688740000003</v>
          </cell>
          <cell r="K1619">
            <v>23.27552987</v>
          </cell>
          <cell r="L1619">
            <v>8.0986428400000001</v>
          </cell>
          <cell r="M1619">
            <v>9.5832134199999999</v>
          </cell>
          <cell r="N1619">
            <v>17.94227678</v>
          </cell>
          <cell r="O1619">
            <v>50.307000000000002</v>
          </cell>
          <cell r="P1619">
            <v>9.48956175</v>
          </cell>
          <cell r="Q1619">
            <v>61.3</v>
          </cell>
          <cell r="R1619">
            <v>34.03003519</v>
          </cell>
          <cell r="S1619">
            <v>15.9</v>
          </cell>
          <cell r="T1619">
            <v>9.6781541099999995</v>
          </cell>
          <cell r="U1619">
            <v>9.3212554300000008</v>
          </cell>
          <cell r="V1619">
            <v>8.6090428499999998</v>
          </cell>
          <cell r="W1619">
            <v>51</v>
          </cell>
          <cell r="X1619">
            <v>79</v>
          </cell>
          <cell r="Y1619">
            <v>37.299999999999997</v>
          </cell>
          <cell r="Z1619">
            <v>35.5</v>
          </cell>
          <cell r="AA1619">
            <v>26.5</v>
          </cell>
          <cell r="AB1619">
            <v>9.3778020699999995</v>
          </cell>
          <cell r="AC1619">
            <v>0.11036201999999999</v>
          </cell>
          <cell r="AD1619">
            <v>271.99</v>
          </cell>
          <cell r="AE1619">
            <v>62.70542816999999</v>
          </cell>
          <cell r="AF1619">
            <v>66.385499999999993</v>
          </cell>
          <cell r="AG1619">
            <v>0.28282705251006451</v>
          </cell>
          <cell r="AH1619">
            <v>6.3</v>
          </cell>
          <cell r="AI1619">
            <v>55260</v>
          </cell>
          <cell r="AJ1619">
            <v>11.5</v>
          </cell>
        </row>
        <row r="1620">
          <cell r="A1620" t="str">
            <v>2454</v>
          </cell>
          <cell r="B1620" t="str">
            <v>245409501</v>
          </cell>
          <cell r="D1620" t="str">
            <v>2454095</v>
          </cell>
          <cell r="E1620" t="str">
            <v>2435</v>
          </cell>
          <cell r="F1620" t="str">
            <v>24</v>
          </cell>
          <cell r="G1620">
            <v>524.52810735000003</v>
          </cell>
          <cell r="H1620">
            <v>536.46403792000001</v>
          </cell>
          <cell r="I1620">
            <v>530.24108190000004</v>
          </cell>
          <cell r="J1620">
            <v>35.496688740000003</v>
          </cell>
          <cell r="K1620">
            <v>23.27552987</v>
          </cell>
          <cell r="L1620">
            <v>7.9854843599999992</v>
          </cell>
          <cell r="M1620">
            <v>10.098725330000001</v>
          </cell>
          <cell r="N1620">
            <v>17.94227678</v>
          </cell>
          <cell r="O1620">
            <v>50.307000000000002</v>
          </cell>
          <cell r="P1620">
            <v>9.7973489600000008</v>
          </cell>
          <cell r="Q1620">
            <v>61.3</v>
          </cell>
          <cell r="R1620">
            <v>34.03003519</v>
          </cell>
          <cell r="S1620">
            <v>15.9</v>
          </cell>
          <cell r="T1620">
            <v>9.5973020099999999</v>
          </cell>
          <cell r="U1620">
            <v>9.4077147300000004</v>
          </cell>
          <cell r="V1620">
            <v>8.0668353100000001</v>
          </cell>
          <cell r="W1620">
            <v>51</v>
          </cell>
          <cell r="X1620">
            <v>79</v>
          </cell>
          <cell r="Y1620">
            <v>37.299999999999997</v>
          </cell>
          <cell r="Z1620">
            <v>35.5</v>
          </cell>
          <cell r="AA1620">
            <v>26.5</v>
          </cell>
          <cell r="AB1620">
            <v>8.1253350900000001</v>
          </cell>
          <cell r="AC1620">
            <v>0</v>
          </cell>
          <cell r="AD1620">
            <v>271.99</v>
          </cell>
          <cell r="AE1620">
            <v>62.70542816999999</v>
          </cell>
          <cell r="AF1620">
            <v>66.385499999999993</v>
          </cell>
          <cell r="AG1620">
            <v>0.29623361487574529</v>
          </cell>
          <cell r="AH1620">
            <v>6.3</v>
          </cell>
          <cell r="AI1620">
            <v>55260</v>
          </cell>
          <cell r="AJ1620">
            <v>11.5</v>
          </cell>
        </row>
        <row r="1621">
          <cell r="A1621" t="str">
            <v>2454</v>
          </cell>
          <cell r="B1621" t="str">
            <v>245410001</v>
          </cell>
          <cell r="D1621" t="str">
            <v>2454100</v>
          </cell>
          <cell r="E1621" t="str">
            <v>2435</v>
          </cell>
          <cell r="F1621" t="str">
            <v>24</v>
          </cell>
          <cell r="G1621">
            <v>524.52810735000003</v>
          </cell>
          <cell r="H1621">
            <v>536.46403792000001</v>
          </cell>
          <cell r="I1621">
            <v>530.24108190000004</v>
          </cell>
          <cell r="J1621">
            <v>35.496688740000003</v>
          </cell>
          <cell r="K1621">
            <v>23.27552987</v>
          </cell>
          <cell r="L1621">
            <v>7.9359450999999996</v>
          </cell>
          <cell r="M1621">
            <v>10.063989449999999</v>
          </cell>
          <cell r="N1621">
            <v>17.94227678</v>
          </cell>
          <cell r="O1621">
            <v>50.307000000000002</v>
          </cell>
          <cell r="P1621">
            <v>9.9050363499999996</v>
          </cell>
          <cell r="Q1621">
            <v>61.3</v>
          </cell>
          <cell r="R1621">
            <v>34.03003519</v>
          </cell>
          <cell r="S1621">
            <v>15.9</v>
          </cell>
          <cell r="T1621">
            <v>10.07643195</v>
          </cell>
          <cell r="U1621">
            <v>9.4693914600000006</v>
          </cell>
          <cell r="V1621">
            <v>9.2653965800000009</v>
          </cell>
          <cell r="W1621">
            <v>51</v>
          </cell>
          <cell r="X1621">
            <v>79</v>
          </cell>
          <cell r="Y1621">
            <v>37.299999999999997</v>
          </cell>
          <cell r="Z1621">
            <v>35.5</v>
          </cell>
          <cell r="AA1621">
            <v>26.5</v>
          </cell>
          <cell r="AB1621">
            <v>9.4572785699999997</v>
          </cell>
          <cell r="AC1621">
            <v>0.66055788000000004</v>
          </cell>
          <cell r="AD1621">
            <v>271.99</v>
          </cell>
          <cell r="AE1621">
            <v>62.70542816999999</v>
          </cell>
          <cell r="AF1621">
            <v>66.385499999999993</v>
          </cell>
          <cell r="AG1621">
            <v>0.2835407480158203</v>
          </cell>
          <cell r="AH1621">
            <v>6.3</v>
          </cell>
          <cell r="AI1621">
            <v>55260</v>
          </cell>
          <cell r="AJ1621">
            <v>11.5</v>
          </cell>
        </row>
        <row r="1622">
          <cell r="A1622" t="str">
            <v>2454</v>
          </cell>
          <cell r="B1622" t="str">
            <v>245410501</v>
          </cell>
          <cell r="C1622" t="str">
            <v>452</v>
          </cell>
          <cell r="D1622" t="str">
            <v>2454105</v>
          </cell>
          <cell r="E1622" t="str">
            <v>2435</v>
          </cell>
          <cell r="F1622" t="str">
            <v>24</v>
          </cell>
          <cell r="G1622">
            <v>524.52810735000003</v>
          </cell>
          <cell r="H1622">
            <v>536.46403792000001</v>
          </cell>
          <cell r="I1622">
            <v>530.24108190000004</v>
          </cell>
          <cell r="J1622">
            <v>35.496688740000003</v>
          </cell>
          <cell r="K1622">
            <v>23.27552987</v>
          </cell>
          <cell r="L1622">
            <v>8.6976797300000008</v>
          </cell>
          <cell r="M1622">
            <v>9.4654475999999992</v>
          </cell>
          <cell r="N1622">
            <v>17.94227678</v>
          </cell>
          <cell r="O1622">
            <v>50.307000000000002</v>
          </cell>
          <cell r="P1622">
            <v>9.5800401199999996</v>
          </cell>
          <cell r="Q1622">
            <v>61.3</v>
          </cell>
          <cell r="R1622">
            <v>34.03003519</v>
          </cell>
          <cell r="S1622">
            <v>15.9</v>
          </cell>
          <cell r="T1622">
            <v>9.5800401199999996</v>
          </cell>
          <cell r="U1622">
            <v>9.3444341099999999</v>
          </cell>
          <cell r="V1622">
            <v>9.2529208199999999</v>
          </cell>
          <cell r="W1622">
            <v>51</v>
          </cell>
          <cell r="X1622">
            <v>79</v>
          </cell>
          <cell r="Y1622">
            <v>37.299999999999997</v>
          </cell>
          <cell r="Z1622">
            <v>35.5</v>
          </cell>
          <cell r="AA1622">
            <v>26.5</v>
          </cell>
          <cell r="AB1622">
            <v>9.3039217900000004</v>
          </cell>
          <cell r="AC1622">
            <v>0.1827927</v>
          </cell>
          <cell r="AD1622">
            <v>271.99</v>
          </cell>
          <cell r="AE1622">
            <v>62.70542816999999</v>
          </cell>
          <cell r="AF1622">
            <v>66.385499999999993</v>
          </cell>
          <cell r="AG1622">
            <v>0.33147154542671475</v>
          </cell>
          <cell r="AH1622">
            <v>6.3</v>
          </cell>
          <cell r="AI1622">
            <v>55260</v>
          </cell>
          <cell r="AJ1622">
            <v>11.5</v>
          </cell>
        </row>
        <row r="1623">
          <cell r="A1623" t="str">
            <v>2454</v>
          </cell>
          <cell r="B1623" t="str">
            <v>245411001</v>
          </cell>
          <cell r="D1623" t="str">
            <v>2454110</v>
          </cell>
          <cell r="E1623" t="str">
            <v>2435</v>
          </cell>
          <cell r="F1623" t="str">
            <v>24</v>
          </cell>
          <cell r="G1623">
            <v>524.52810735000003</v>
          </cell>
          <cell r="H1623">
            <v>536.46403792000001</v>
          </cell>
          <cell r="I1623">
            <v>530.24108190000004</v>
          </cell>
          <cell r="J1623">
            <v>35.496688740000003</v>
          </cell>
          <cell r="K1623">
            <v>23.27552987</v>
          </cell>
          <cell r="L1623">
            <v>8.1909088800000003</v>
          </cell>
          <cell r="M1623">
            <v>9.8339230900000008</v>
          </cell>
          <cell r="N1623">
            <v>17.94227678</v>
          </cell>
          <cell r="O1623">
            <v>50.307000000000002</v>
          </cell>
          <cell r="P1623">
            <v>9.8776567899999996</v>
          </cell>
          <cell r="Q1623">
            <v>61.3</v>
          </cell>
          <cell r="R1623">
            <v>34.03003519</v>
          </cell>
          <cell r="S1623">
            <v>15.9</v>
          </cell>
          <cell r="T1623">
            <v>9.8776567899999996</v>
          </cell>
          <cell r="U1623">
            <v>9.7331736099999997</v>
          </cell>
          <cell r="V1623">
            <v>8.8379714899999993</v>
          </cell>
          <cell r="W1623">
            <v>51</v>
          </cell>
          <cell r="X1623">
            <v>79</v>
          </cell>
          <cell r="Y1623">
            <v>37.299999999999997</v>
          </cell>
          <cell r="Z1623">
            <v>35.5</v>
          </cell>
          <cell r="AA1623">
            <v>26.5</v>
          </cell>
          <cell r="AB1623">
            <v>9.0902045699999992</v>
          </cell>
          <cell r="AC1623">
            <v>0</v>
          </cell>
          <cell r="AD1623">
            <v>271.99</v>
          </cell>
          <cell r="AE1623">
            <v>62.70542816999999</v>
          </cell>
          <cell r="AF1623">
            <v>66.385499999999993</v>
          </cell>
          <cell r="AG1623">
            <v>0.31907002649177219</v>
          </cell>
          <cell r="AH1623">
            <v>6.3</v>
          </cell>
          <cell r="AI1623">
            <v>55260</v>
          </cell>
          <cell r="AJ1623">
            <v>11.5</v>
          </cell>
        </row>
        <row r="1624">
          <cell r="A1624" t="str">
            <v>2454</v>
          </cell>
          <cell r="B1624" t="str">
            <v>245411501</v>
          </cell>
          <cell r="D1624" t="str">
            <v>2454115</v>
          </cell>
          <cell r="E1624" t="str">
            <v>2435</v>
          </cell>
          <cell r="F1624" t="str">
            <v>24</v>
          </cell>
          <cell r="G1624">
            <v>524.52810735000003</v>
          </cell>
          <cell r="H1624">
            <v>536.46403792000001</v>
          </cell>
          <cell r="I1624">
            <v>530.24108190000004</v>
          </cell>
          <cell r="J1624">
            <v>35.496688740000003</v>
          </cell>
          <cell r="K1624">
            <v>23.27552987</v>
          </cell>
          <cell r="L1624">
            <v>9.2208845900000007</v>
          </cell>
          <cell r="M1624">
            <v>10.09009159</v>
          </cell>
          <cell r="N1624">
            <v>17.94227678</v>
          </cell>
          <cell r="O1624">
            <v>50.307000000000002</v>
          </cell>
          <cell r="P1624">
            <v>10.104221880000001</v>
          </cell>
          <cell r="Q1624">
            <v>61.3</v>
          </cell>
          <cell r="R1624">
            <v>34.03003519</v>
          </cell>
          <cell r="S1624">
            <v>15.9</v>
          </cell>
          <cell r="T1624">
            <v>10.187500399999999</v>
          </cell>
          <cell r="U1624">
            <v>9.2309270100000003</v>
          </cell>
          <cell r="V1624">
            <v>8.8252659500000004</v>
          </cell>
          <cell r="W1624">
            <v>51</v>
          </cell>
          <cell r="X1624">
            <v>79</v>
          </cell>
          <cell r="Y1624">
            <v>37.299999999999997</v>
          </cell>
          <cell r="Z1624">
            <v>35.5</v>
          </cell>
          <cell r="AA1624">
            <v>26.5</v>
          </cell>
          <cell r="AB1624">
            <v>8.9414146300000006</v>
          </cell>
          <cell r="AC1624">
            <v>0</v>
          </cell>
          <cell r="AD1624">
            <v>271.99</v>
          </cell>
          <cell r="AE1624">
            <v>62.70542816999999</v>
          </cell>
          <cell r="AF1624">
            <v>66.605846189999994</v>
          </cell>
          <cell r="AG1624">
            <v>0.29067009698087354</v>
          </cell>
          <cell r="AH1624">
            <v>6.3</v>
          </cell>
          <cell r="AI1624">
            <v>55260</v>
          </cell>
          <cell r="AJ1624">
            <v>11.5</v>
          </cell>
        </row>
        <row r="1625">
          <cell r="A1625" t="str">
            <v>2454</v>
          </cell>
          <cell r="B1625" t="str">
            <v>245412001</v>
          </cell>
          <cell r="D1625" t="str">
            <v>2454120</v>
          </cell>
          <cell r="E1625" t="str">
            <v>2435</v>
          </cell>
          <cell r="F1625" t="str">
            <v>24</v>
          </cell>
          <cell r="G1625">
            <v>524.52810735000003</v>
          </cell>
          <cell r="H1625">
            <v>536.46403792000001</v>
          </cell>
          <cell r="I1625">
            <v>530.24108190000004</v>
          </cell>
          <cell r="J1625">
            <v>35.496688740000003</v>
          </cell>
          <cell r="K1625">
            <v>23.27552987</v>
          </cell>
          <cell r="L1625">
            <v>8.9829377600000004</v>
          </cell>
          <cell r="M1625">
            <v>10.081215240000001</v>
          </cell>
          <cell r="N1625">
            <v>17.94227678</v>
          </cell>
          <cell r="O1625">
            <v>50.307000000000002</v>
          </cell>
          <cell r="P1625">
            <v>10.10638758</v>
          </cell>
          <cell r="Q1625">
            <v>61.3</v>
          </cell>
          <cell r="R1625">
            <v>34.03003519</v>
          </cell>
          <cell r="S1625">
            <v>15.9</v>
          </cell>
          <cell r="T1625">
            <v>10.40728856</v>
          </cell>
          <cell r="U1625">
            <v>9.5779651500000007</v>
          </cell>
          <cell r="V1625">
            <v>8.3914031900000001</v>
          </cell>
          <cell r="W1625">
            <v>51</v>
          </cell>
          <cell r="X1625">
            <v>79</v>
          </cell>
          <cell r="Y1625">
            <v>37.299999999999997</v>
          </cell>
          <cell r="Z1625">
            <v>35.5</v>
          </cell>
          <cell r="AA1625">
            <v>26.5</v>
          </cell>
          <cell r="AB1625">
            <v>8.3593691099999994</v>
          </cell>
          <cell r="AC1625">
            <v>0</v>
          </cell>
          <cell r="AD1625">
            <v>271.99</v>
          </cell>
          <cell r="AE1625">
            <v>62.70542816999999</v>
          </cell>
          <cell r="AF1625">
            <v>66.389873140000006</v>
          </cell>
          <cell r="AG1625">
            <v>0.29660844514922113</v>
          </cell>
          <cell r="AH1625">
            <v>6.3</v>
          </cell>
          <cell r="AI1625">
            <v>55260</v>
          </cell>
          <cell r="AJ1625">
            <v>11.5</v>
          </cell>
        </row>
        <row r="1626">
          <cell r="A1626" t="str">
            <v>2454</v>
          </cell>
          <cell r="B1626" t="str">
            <v>245412501</v>
          </cell>
          <cell r="D1626" t="str">
            <v>2454125</v>
          </cell>
          <cell r="E1626" t="str">
            <v>2435</v>
          </cell>
          <cell r="F1626" t="str">
            <v>24</v>
          </cell>
          <cell r="G1626">
            <v>524.52810735000003</v>
          </cell>
          <cell r="H1626">
            <v>536.46403792000001</v>
          </cell>
          <cell r="I1626">
            <v>530.24108190000004</v>
          </cell>
          <cell r="J1626">
            <v>35.496688740000003</v>
          </cell>
          <cell r="K1626">
            <v>23.27552987</v>
          </cell>
          <cell r="L1626">
            <v>8.4186979399999995</v>
          </cell>
          <cell r="M1626">
            <v>10.443716630000001</v>
          </cell>
          <cell r="N1626">
            <v>17.94227678</v>
          </cell>
          <cell r="O1626">
            <v>50.307000000000002</v>
          </cell>
          <cell r="P1626">
            <v>10.432791399999999</v>
          </cell>
          <cell r="Q1626">
            <v>61.3</v>
          </cell>
          <cell r="R1626">
            <v>34.03003519</v>
          </cell>
          <cell r="S1626">
            <v>15.9</v>
          </cell>
          <cell r="T1626">
            <v>10.52115659</v>
          </cell>
          <cell r="U1626">
            <v>9.5111114099999998</v>
          </cell>
          <cell r="V1626">
            <v>9.2986259400000009</v>
          </cell>
          <cell r="W1626">
            <v>51</v>
          </cell>
          <cell r="X1626">
            <v>79</v>
          </cell>
          <cell r="Y1626">
            <v>37.299999999999997</v>
          </cell>
          <cell r="Z1626">
            <v>35.5</v>
          </cell>
          <cell r="AA1626">
            <v>26.5</v>
          </cell>
          <cell r="AB1626">
            <v>9.2795865400000004</v>
          </cell>
          <cell r="AC1626">
            <v>2.9852869999999997E-2</v>
          </cell>
          <cell r="AD1626">
            <v>271.99</v>
          </cell>
          <cell r="AE1626">
            <v>62.70542816999999</v>
          </cell>
          <cell r="AF1626">
            <v>66.366469390000006</v>
          </cell>
          <cell r="AG1626">
            <v>0.30992982390458845</v>
          </cell>
          <cell r="AH1626">
            <v>6.3</v>
          </cell>
          <cell r="AI1626">
            <v>55260</v>
          </cell>
          <cell r="AJ1626">
            <v>11.5</v>
          </cell>
        </row>
        <row r="1627">
          <cell r="A1627" t="str">
            <v>2455</v>
          </cell>
          <cell r="B1627" t="str">
            <v>245500801</v>
          </cell>
          <cell r="D1627" t="str">
            <v>2455008</v>
          </cell>
          <cell r="E1627" t="str">
            <v>2435</v>
          </cell>
          <cell r="F1627" t="str">
            <v>24</v>
          </cell>
          <cell r="G1627">
            <v>524.52810735000003</v>
          </cell>
          <cell r="H1627">
            <v>536.46403792000001</v>
          </cell>
          <cell r="I1627">
            <v>530.24108190000004</v>
          </cell>
          <cell r="J1627">
            <v>35.496688740000003</v>
          </cell>
          <cell r="K1627">
            <v>23.27552987</v>
          </cell>
          <cell r="L1627">
            <v>8.6612935400000008</v>
          </cell>
          <cell r="M1627">
            <v>9.4103381099999996</v>
          </cell>
          <cell r="N1627">
            <v>17.94227678</v>
          </cell>
          <cell r="O1627">
            <v>50.307000000000002</v>
          </cell>
          <cell r="P1627">
            <v>9.4197094900000007</v>
          </cell>
          <cell r="Q1627">
            <v>61.3</v>
          </cell>
          <cell r="R1627">
            <v>34.03003519</v>
          </cell>
          <cell r="S1627">
            <v>15.9</v>
          </cell>
          <cell r="T1627">
            <v>9.4285919800000002</v>
          </cell>
          <cell r="U1627">
            <v>8.6612935400000008</v>
          </cell>
          <cell r="V1627">
            <v>8.6913145499999995</v>
          </cell>
          <cell r="W1627">
            <v>51</v>
          </cell>
          <cell r="X1627">
            <v>79</v>
          </cell>
          <cell r="Y1627">
            <v>37.299999999999997</v>
          </cell>
          <cell r="Z1627">
            <v>35.5</v>
          </cell>
          <cell r="AA1627">
            <v>26.5</v>
          </cell>
          <cell r="AB1627">
            <v>9.3907434199999997</v>
          </cell>
          <cell r="AC1627">
            <v>0.75144498999999998</v>
          </cell>
          <cell r="AD1627">
            <v>271.99</v>
          </cell>
          <cell r="AE1627">
            <v>62.70542816999999</v>
          </cell>
          <cell r="AF1627">
            <v>66.749600000000001</v>
          </cell>
          <cell r="AG1627">
            <v>0.32661668204140881</v>
          </cell>
          <cell r="AH1627">
            <v>6.3</v>
          </cell>
          <cell r="AI1627">
            <v>55260</v>
          </cell>
          <cell r="AJ1627">
            <v>11.5</v>
          </cell>
        </row>
        <row r="1628">
          <cell r="A1628" t="str">
            <v>2455</v>
          </cell>
          <cell r="B1628" t="str">
            <v>245500802</v>
          </cell>
          <cell r="D1628" t="str">
            <v>2455008</v>
          </cell>
          <cell r="E1628" t="str">
            <v>2435</v>
          </cell>
          <cell r="F1628" t="str">
            <v>24</v>
          </cell>
          <cell r="G1628">
            <v>524.52810735000003</v>
          </cell>
          <cell r="H1628">
            <v>536.46403792000001</v>
          </cell>
          <cell r="I1628">
            <v>530.24108190000004</v>
          </cell>
          <cell r="J1628">
            <v>35.496688740000003</v>
          </cell>
          <cell r="K1628">
            <v>23.27552987</v>
          </cell>
          <cell r="L1628">
            <v>8.74033674</v>
          </cell>
          <cell r="M1628">
            <v>9.4334839200000005</v>
          </cell>
          <cell r="N1628">
            <v>17.94227678</v>
          </cell>
          <cell r="O1628">
            <v>50.307000000000002</v>
          </cell>
          <cell r="P1628">
            <v>9.4334839200000005</v>
          </cell>
          <cell r="Q1628">
            <v>61.3</v>
          </cell>
          <cell r="R1628">
            <v>34.03003519</v>
          </cell>
          <cell r="S1628">
            <v>15.9</v>
          </cell>
          <cell r="T1628">
            <v>9.4334839200000005</v>
          </cell>
          <cell r="U1628">
            <v>8.74033674</v>
          </cell>
          <cell r="V1628">
            <v>8.74033674</v>
          </cell>
          <cell r="W1628">
            <v>51</v>
          </cell>
          <cell r="X1628">
            <v>79</v>
          </cell>
          <cell r="Y1628">
            <v>37.299999999999997</v>
          </cell>
          <cell r="Z1628">
            <v>35.5</v>
          </cell>
          <cell r="AA1628">
            <v>26.5</v>
          </cell>
          <cell r="AB1628">
            <v>9.3228651599999992</v>
          </cell>
          <cell r="AC1628">
            <v>1</v>
          </cell>
          <cell r="AD1628">
            <v>271.99</v>
          </cell>
          <cell r="AE1628">
            <v>62.70542816999999</v>
          </cell>
          <cell r="AF1628">
            <v>66.749600000000001</v>
          </cell>
          <cell r="AG1628">
            <v>0.30281885333917863</v>
          </cell>
          <cell r="AH1628">
            <v>6.3</v>
          </cell>
          <cell r="AI1628">
            <v>55260</v>
          </cell>
          <cell r="AJ1628">
            <v>11.5</v>
          </cell>
        </row>
        <row r="1629">
          <cell r="A1629" t="str">
            <v>2455</v>
          </cell>
          <cell r="B1629" t="str">
            <v>245501501</v>
          </cell>
          <cell r="D1629" t="str">
            <v>2455015</v>
          </cell>
          <cell r="E1629" t="str">
            <v>2435</v>
          </cell>
          <cell r="F1629" t="str">
            <v>24</v>
          </cell>
          <cell r="G1629">
            <v>524.52810735000003</v>
          </cell>
          <cell r="H1629">
            <v>536.46403792000001</v>
          </cell>
          <cell r="I1629">
            <v>530.24108190000004</v>
          </cell>
          <cell r="J1629">
            <v>35.496688740000003</v>
          </cell>
          <cell r="K1629">
            <v>23.27552987</v>
          </cell>
          <cell r="L1629">
            <v>8.4898219899999994</v>
          </cell>
          <cell r="M1629">
            <v>9.5156167499999995</v>
          </cell>
          <cell r="N1629">
            <v>17.94227678</v>
          </cell>
          <cell r="O1629">
            <v>50.307000000000002</v>
          </cell>
          <cell r="P1629">
            <v>9.55180015</v>
          </cell>
          <cell r="Q1629">
            <v>61.3</v>
          </cell>
          <cell r="R1629">
            <v>34.03003519</v>
          </cell>
          <cell r="S1629">
            <v>15.9</v>
          </cell>
          <cell r="T1629">
            <v>9.1957342200000003</v>
          </cell>
          <cell r="U1629">
            <v>8.7101249299999992</v>
          </cell>
          <cell r="V1629">
            <v>8.7281022099999994</v>
          </cell>
          <cell r="W1629">
            <v>51</v>
          </cell>
          <cell r="X1629">
            <v>79</v>
          </cell>
          <cell r="Y1629">
            <v>37.299999999999997</v>
          </cell>
          <cell r="Z1629">
            <v>35.5</v>
          </cell>
          <cell r="AA1629">
            <v>26.5</v>
          </cell>
          <cell r="AB1629">
            <v>8.9945447600000001</v>
          </cell>
          <cell r="AC1629">
            <v>0.69409668000000002</v>
          </cell>
          <cell r="AD1629">
            <v>271.99</v>
          </cell>
          <cell r="AE1629">
            <v>62.70542816999999</v>
          </cell>
          <cell r="AF1629">
            <v>66.737667680000001</v>
          </cell>
          <cell r="AG1629">
            <v>0.28816900179872185</v>
          </cell>
          <cell r="AH1629">
            <v>6.3</v>
          </cell>
          <cell r="AI1629">
            <v>55260</v>
          </cell>
          <cell r="AJ1629">
            <v>11.5</v>
          </cell>
        </row>
        <row r="1630">
          <cell r="A1630" t="str">
            <v>2455</v>
          </cell>
          <cell r="B1630" t="str">
            <v>245502301</v>
          </cell>
          <cell r="D1630" t="str">
            <v>2455023</v>
          </cell>
          <cell r="E1630" t="str">
            <v>2435</v>
          </cell>
          <cell r="F1630" t="str">
            <v>24</v>
          </cell>
          <cell r="G1630">
            <v>524.52810735000003</v>
          </cell>
          <cell r="H1630">
            <v>536.46403792000001</v>
          </cell>
          <cell r="I1630">
            <v>530.24108190000004</v>
          </cell>
          <cell r="J1630">
            <v>35.496688740000003</v>
          </cell>
          <cell r="K1630">
            <v>23.27552987</v>
          </cell>
          <cell r="L1630">
            <v>8.2377438000000005</v>
          </cell>
          <cell r="M1630">
            <v>9.7063771800000005</v>
          </cell>
          <cell r="N1630">
            <v>17.94227678</v>
          </cell>
          <cell r="O1630">
            <v>50.307000000000002</v>
          </cell>
          <cell r="P1630">
            <v>9.6827161900000007</v>
          </cell>
          <cell r="Q1630">
            <v>61.3</v>
          </cell>
          <cell r="R1630">
            <v>34.03003519</v>
          </cell>
          <cell r="S1630">
            <v>15.9</v>
          </cell>
          <cell r="T1630">
            <v>9.6219200800000007</v>
          </cell>
          <cell r="U1630">
            <v>8.4377169900000002</v>
          </cell>
          <cell r="V1630">
            <v>8.7801726500000008</v>
          </cell>
          <cell r="W1630">
            <v>51</v>
          </cell>
          <cell r="X1630">
            <v>79</v>
          </cell>
          <cell r="Y1630">
            <v>37.299999999999997</v>
          </cell>
          <cell r="Z1630">
            <v>35.5</v>
          </cell>
          <cell r="AA1630">
            <v>26.5</v>
          </cell>
          <cell r="AB1630">
            <v>8.7202972899999995</v>
          </cell>
          <cell r="AC1630">
            <v>0.76262870000000005</v>
          </cell>
          <cell r="AD1630">
            <v>271.99</v>
          </cell>
          <cell r="AE1630">
            <v>62.70542816999999</v>
          </cell>
          <cell r="AF1630">
            <v>66.711738670000003</v>
          </cell>
          <cell r="AG1630">
            <v>0.29821058531597716</v>
          </cell>
          <cell r="AH1630">
            <v>6.3</v>
          </cell>
          <cell r="AI1630">
            <v>55260</v>
          </cell>
          <cell r="AJ1630">
            <v>11.5</v>
          </cell>
        </row>
        <row r="1631">
          <cell r="A1631" t="str">
            <v>2455</v>
          </cell>
          <cell r="B1631" t="str">
            <v>245502302</v>
          </cell>
          <cell r="D1631" t="str">
            <v>2455023</v>
          </cell>
          <cell r="E1631" t="str">
            <v>2435</v>
          </cell>
          <cell r="F1631" t="str">
            <v>24</v>
          </cell>
          <cell r="G1631">
            <v>524.52810735000003</v>
          </cell>
          <cell r="H1631">
            <v>536.46403792000001</v>
          </cell>
          <cell r="I1631">
            <v>530.24108190000004</v>
          </cell>
          <cell r="J1631">
            <v>35.496688740000003</v>
          </cell>
          <cell r="K1631">
            <v>23.27552987</v>
          </cell>
          <cell r="L1631">
            <v>7.273786320000001</v>
          </cell>
          <cell r="M1631">
            <v>9.8389490300000002</v>
          </cell>
          <cell r="N1631">
            <v>17.94227678</v>
          </cell>
          <cell r="O1631">
            <v>50.307000000000002</v>
          </cell>
          <cell r="P1631">
            <v>9.8389490300000002</v>
          </cell>
          <cell r="Q1631">
            <v>61.3</v>
          </cell>
          <cell r="R1631">
            <v>34.03003519</v>
          </cell>
          <cell r="S1631">
            <v>15.9</v>
          </cell>
          <cell r="T1631">
            <v>9.8389490300000002</v>
          </cell>
          <cell r="U1631">
            <v>7.3498737000000007</v>
          </cell>
          <cell r="V1631">
            <v>8.0699681499999993</v>
          </cell>
          <cell r="W1631">
            <v>51</v>
          </cell>
          <cell r="X1631">
            <v>79</v>
          </cell>
          <cell r="Y1631">
            <v>37.299999999999997</v>
          </cell>
          <cell r="Z1631">
            <v>35.5</v>
          </cell>
          <cell r="AA1631">
            <v>26.5</v>
          </cell>
          <cell r="AB1631">
            <v>8.0699681499999993</v>
          </cell>
          <cell r="AC1631">
            <v>1</v>
          </cell>
          <cell r="AD1631">
            <v>271.99</v>
          </cell>
          <cell r="AE1631">
            <v>62.70542816999999</v>
          </cell>
          <cell r="AF1631">
            <v>66.749600000000001</v>
          </cell>
          <cell r="AG1631">
            <v>0.30303860067895544</v>
          </cell>
          <cell r="AH1631">
            <v>6.3</v>
          </cell>
          <cell r="AI1631">
            <v>55260</v>
          </cell>
          <cell r="AJ1631">
            <v>11.5</v>
          </cell>
        </row>
        <row r="1632">
          <cell r="A1632" t="str">
            <v>2455</v>
          </cell>
          <cell r="B1632" t="str">
            <v>245503001</v>
          </cell>
          <cell r="D1632" t="str">
            <v>2455030</v>
          </cell>
          <cell r="E1632" t="str">
            <v>2435</v>
          </cell>
          <cell r="F1632" t="str">
            <v>24</v>
          </cell>
          <cell r="G1632">
            <v>524.52810735000003</v>
          </cell>
          <cell r="H1632">
            <v>536.46403792000001</v>
          </cell>
          <cell r="I1632">
            <v>530.24108190000004</v>
          </cell>
          <cell r="J1632">
            <v>35.496688740000003</v>
          </cell>
          <cell r="K1632">
            <v>23.27552987</v>
          </cell>
          <cell r="L1632">
            <v>8.0381891799999998</v>
          </cell>
          <cell r="M1632">
            <v>9.7646277000000001</v>
          </cell>
          <cell r="N1632">
            <v>17.94227678</v>
          </cell>
          <cell r="O1632">
            <v>50.307000000000002</v>
          </cell>
          <cell r="P1632">
            <v>9.7183620699999995</v>
          </cell>
          <cell r="Q1632">
            <v>61.3</v>
          </cell>
          <cell r="R1632">
            <v>34.03003519</v>
          </cell>
          <cell r="S1632">
            <v>15.9</v>
          </cell>
          <cell r="T1632">
            <v>9.7819976499999992</v>
          </cell>
          <cell r="U1632">
            <v>8.7810947400000003</v>
          </cell>
          <cell r="V1632">
            <v>8.4721958300000004</v>
          </cell>
          <cell r="W1632">
            <v>51</v>
          </cell>
          <cell r="X1632">
            <v>79</v>
          </cell>
          <cell r="Y1632">
            <v>37.299999999999997</v>
          </cell>
          <cell r="Z1632">
            <v>35.5</v>
          </cell>
          <cell r="AA1632">
            <v>26.5</v>
          </cell>
          <cell r="AB1632">
            <v>8.7076482500000001</v>
          </cell>
          <cell r="AC1632">
            <v>1</v>
          </cell>
          <cell r="AD1632">
            <v>271.99</v>
          </cell>
          <cell r="AE1632">
            <v>62.70542816999999</v>
          </cell>
          <cell r="AF1632">
            <v>66.853057730000003</v>
          </cell>
          <cell r="AG1632">
            <v>0.31664970847107476</v>
          </cell>
          <cell r="AH1632">
            <v>6.3</v>
          </cell>
          <cell r="AI1632">
            <v>55260</v>
          </cell>
          <cell r="AJ1632">
            <v>11.5</v>
          </cell>
        </row>
        <row r="1633">
          <cell r="A1633" t="str">
            <v>2455</v>
          </cell>
          <cell r="B1633" t="str">
            <v>245503701</v>
          </cell>
          <cell r="D1633" t="str">
            <v>2455037</v>
          </cell>
          <cell r="E1633" t="str">
            <v>2435</v>
          </cell>
          <cell r="F1633" t="str">
            <v>24</v>
          </cell>
          <cell r="G1633">
            <v>524.52810735000003</v>
          </cell>
          <cell r="H1633">
            <v>536.46403792000001</v>
          </cell>
          <cell r="I1633">
            <v>530.24108190000004</v>
          </cell>
          <cell r="J1633">
            <v>35.496688740000003</v>
          </cell>
          <cell r="K1633">
            <v>23.27552987</v>
          </cell>
          <cell r="L1633">
            <v>8.0564267699999998</v>
          </cell>
          <cell r="M1633">
            <v>9.6010301899999995</v>
          </cell>
          <cell r="N1633">
            <v>17.94227678</v>
          </cell>
          <cell r="O1633">
            <v>50.307000000000002</v>
          </cell>
          <cell r="P1633">
            <v>9.7779243299999994</v>
          </cell>
          <cell r="Q1633">
            <v>61.3</v>
          </cell>
          <cell r="R1633">
            <v>34.03003519</v>
          </cell>
          <cell r="S1633">
            <v>15.9</v>
          </cell>
          <cell r="T1633">
            <v>9.8389490300000002</v>
          </cell>
          <cell r="U1633">
            <v>8.0381891799999998</v>
          </cell>
          <cell r="V1633">
            <v>8.0959035299999993</v>
          </cell>
          <cell r="W1633">
            <v>51</v>
          </cell>
          <cell r="X1633">
            <v>79</v>
          </cell>
          <cell r="Y1633">
            <v>37.299999999999997</v>
          </cell>
          <cell r="Z1633">
            <v>35.5</v>
          </cell>
          <cell r="AA1633">
            <v>26.5</v>
          </cell>
          <cell r="AB1633">
            <v>8.8088174800000001</v>
          </cell>
          <cell r="AC1633">
            <v>1</v>
          </cell>
          <cell r="AD1633">
            <v>271.99</v>
          </cell>
          <cell r="AE1633">
            <v>62.70542816999999</v>
          </cell>
          <cell r="AF1633">
            <v>66.934358410000002</v>
          </cell>
          <cell r="AG1633">
            <v>0.29156711911079791</v>
          </cell>
          <cell r="AH1633">
            <v>6.3</v>
          </cell>
          <cell r="AI1633">
            <v>55260</v>
          </cell>
          <cell r="AJ1633">
            <v>11.5</v>
          </cell>
        </row>
        <row r="1634">
          <cell r="A1634" t="str">
            <v>2455</v>
          </cell>
          <cell r="B1634" t="str">
            <v>245503702</v>
          </cell>
          <cell r="D1634" t="str">
            <v>2455037</v>
          </cell>
          <cell r="E1634" t="str">
            <v>2435</v>
          </cell>
          <cell r="F1634" t="str">
            <v>24</v>
          </cell>
          <cell r="G1634">
            <v>524.52810735000003</v>
          </cell>
          <cell r="H1634">
            <v>536.46403792000001</v>
          </cell>
          <cell r="I1634">
            <v>530.24108190000004</v>
          </cell>
          <cell r="J1634">
            <v>35.496688740000003</v>
          </cell>
          <cell r="K1634">
            <v>23.27552987</v>
          </cell>
          <cell r="L1634">
            <v>7.1800698699999996</v>
          </cell>
          <cell r="M1634">
            <v>9.7907666800000008</v>
          </cell>
          <cell r="N1634">
            <v>17.94227678</v>
          </cell>
          <cell r="O1634">
            <v>50.307000000000002</v>
          </cell>
          <cell r="P1634">
            <v>9.8389490300000002</v>
          </cell>
          <cell r="Q1634">
            <v>61.3</v>
          </cell>
          <cell r="R1634">
            <v>34.03003519</v>
          </cell>
          <cell r="S1634">
            <v>15.9</v>
          </cell>
          <cell r="T1634">
            <v>9.8389490300000002</v>
          </cell>
          <cell r="U1634">
            <v>7.1800698699999996</v>
          </cell>
          <cell r="V1634">
            <v>7.1800698699999996</v>
          </cell>
          <cell r="W1634">
            <v>51</v>
          </cell>
          <cell r="X1634">
            <v>79</v>
          </cell>
          <cell r="Y1634">
            <v>37.299999999999997</v>
          </cell>
          <cell r="Z1634">
            <v>35.5</v>
          </cell>
          <cell r="AA1634">
            <v>26.5</v>
          </cell>
          <cell r="AB1634">
            <v>8.74033674</v>
          </cell>
          <cell r="AC1634">
            <v>1</v>
          </cell>
          <cell r="AD1634">
            <v>271.99</v>
          </cell>
          <cell r="AE1634">
            <v>62.70542816999999</v>
          </cell>
          <cell r="AF1634">
            <v>66.749600000000001</v>
          </cell>
          <cell r="AG1634">
            <v>0.28118213643227674</v>
          </cell>
          <cell r="AH1634">
            <v>6.3</v>
          </cell>
          <cell r="AI1634">
            <v>55260</v>
          </cell>
          <cell r="AJ1634">
            <v>11.5</v>
          </cell>
        </row>
        <row r="1635">
          <cell r="A1635" t="str">
            <v>2455</v>
          </cell>
          <cell r="B1635" t="str">
            <v>245504801</v>
          </cell>
          <cell r="D1635" t="str">
            <v>2455048</v>
          </cell>
          <cell r="E1635" t="str">
            <v>2435</v>
          </cell>
          <cell r="F1635" t="str">
            <v>24</v>
          </cell>
          <cell r="G1635">
            <v>524.52810735000003</v>
          </cell>
          <cell r="H1635">
            <v>536.46403792000001</v>
          </cell>
          <cell r="I1635">
            <v>530.24108190000004</v>
          </cell>
          <cell r="J1635">
            <v>35.496688740000003</v>
          </cell>
          <cell r="K1635">
            <v>23.27552987</v>
          </cell>
          <cell r="L1635">
            <v>8.1432267500000002</v>
          </cell>
          <cell r="M1635">
            <v>9.4580594599999994</v>
          </cell>
          <cell r="N1635">
            <v>17.94227678</v>
          </cell>
          <cell r="O1635">
            <v>50.307000000000002</v>
          </cell>
          <cell r="P1635">
            <v>9.2035171499999997</v>
          </cell>
          <cell r="Q1635">
            <v>61.3</v>
          </cell>
          <cell r="R1635">
            <v>34.03003519</v>
          </cell>
          <cell r="S1635">
            <v>15.9</v>
          </cell>
          <cell r="T1635">
            <v>9.8172213500000005</v>
          </cell>
          <cell r="U1635">
            <v>8.0900957800000004</v>
          </cell>
          <cell r="V1635">
            <v>8.3323083499999999</v>
          </cell>
          <cell r="W1635">
            <v>51</v>
          </cell>
          <cell r="X1635">
            <v>79</v>
          </cell>
          <cell r="Y1635">
            <v>37.299999999999997</v>
          </cell>
          <cell r="Z1635">
            <v>35.5</v>
          </cell>
          <cell r="AA1635">
            <v>26.5</v>
          </cell>
          <cell r="AB1635">
            <v>8.1875774000000003</v>
          </cell>
          <cell r="AC1635">
            <v>1</v>
          </cell>
          <cell r="AD1635">
            <v>271.99</v>
          </cell>
          <cell r="AE1635">
            <v>62.70542816999999</v>
          </cell>
          <cell r="AF1635">
            <v>70.30252668</v>
          </cell>
          <cell r="AG1635">
            <v>0.26683864915918376</v>
          </cell>
          <cell r="AH1635">
            <v>6.3</v>
          </cell>
          <cell r="AI1635">
            <v>55260</v>
          </cell>
          <cell r="AJ1635">
            <v>11.5</v>
          </cell>
        </row>
        <row r="1636">
          <cell r="A1636" t="str">
            <v>2455</v>
          </cell>
          <cell r="B1636" t="str">
            <v>245504802</v>
          </cell>
          <cell r="D1636" t="str">
            <v>2455048</v>
          </cell>
          <cell r="E1636" t="str">
            <v>2435</v>
          </cell>
          <cell r="F1636" t="str">
            <v>24</v>
          </cell>
          <cell r="G1636">
            <v>524.52810735000003</v>
          </cell>
          <cell r="H1636">
            <v>536.46403792000001</v>
          </cell>
          <cell r="I1636">
            <v>530.24108190000004</v>
          </cell>
          <cell r="J1636">
            <v>35.496688740000003</v>
          </cell>
          <cell r="K1636">
            <v>23.27552987</v>
          </cell>
          <cell r="L1636">
            <v>7.14440718</v>
          </cell>
          <cell r="M1636">
            <v>9.4334839200000005</v>
          </cell>
          <cell r="N1636">
            <v>17.94227678</v>
          </cell>
          <cell r="O1636">
            <v>50.307000000000002</v>
          </cell>
          <cell r="P1636">
            <v>9.4334839200000005</v>
          </cell>
          <cell r="Q1636">
            <v>61.3</v>
          </cell>
          <cell r="R1636">
            <v>34.03003519</v>
          </cell>
          <cell r="S1636">
            <v>15.9</v>
          </cell>
          <cell r="T1636">
            <v>9.8389490300000002</v>
          </cell>
          <cell r="U1636">
            <v>7.1308988299999996</v>
          </cell>
          <cell r="V1636">
            <v>7.2435129700000003</v>
          </cell>
          <cell r="W1636">
            <v>51</v>
          </cell>
          <cell r="X1636">
            <v>79</v>
          </cell>
          <cell r="Y1636">
            <v>37.299999999999997</v>
          </cell>
          <cell r="Z1636">
            <v>35.5</v>
          </cell>
          <cell r="AA1636">
            <v>26.5</v>
          </cell>
          <cell r="AB1636">
            <v>7.3827464500000008</v>
          </cell>
          <cell r="AC1636">
            <v>1</v>
          </cell>
          <cell r="AD1636">
            <v>271.99</v>
          </cell>
          <cell r="AE1636">
            <v>62.70542816999999</v>
          </cell>
          <cell r="AF1636">
            <v>70.406700000000001</v>
          </cell>
          <cell r="AG1636">
            <v>0.2571370792588118</v>
          </cell>
          <cell r="AH1636">
            <v>6.3</v>
          </cell>
          <cell r="AI1636">
            <v>55260</v>
          </cell>
          <cell r="AJ1636">
            <v>11.5</v>
          </cell>
        </row>
        <row r="1637">
          <cell r="A1637" t="str">
            <v>2455</v>
          </cell>
          <cell r="B1637" t="str">
            <v>245505701</v>
          </cell>
          <cell r="C1637" t="str">
            <v>462</v>
          </cell>
          <cell r="D1637" t="str">
            <v>2455057</v>
          </cell>
          <cell r="E1637" t="str">
            <v>2435</v>
          </cell>
          <cell r="F1637" t="str">
            <v>24</v>
          </cell>
          <cell r="G1637">
            <v>524.52810735000003</v>
          </cell>
          <cell r="H1637">
            <v>536.46403792000001</v>
          </cell>
          <cell r="I1637">
            <v>530.24108190000004</v>
          </cell>
          <cell r="J1637">
            <v>35.496688740000003</v>
          </cell>
          <cell r="K1637">
            <v>23.27552987</v>
          </cell>
          <cell r="L1637">
            <v>7.621195160000001</v>
          </cell>
          <cell r="M1637">
            <v>9.4036842899999993</v>
          </cell>
          <cell r="N1637">
            <v>17.94227678</v>
          </cell>
          <cell r="O1637">
            <v>51.878999999999998</v>
          </cell>
          <cell r="P1637">
            <v>8.0658935500000002</v>
          </cell>
          <cell r="Q1637">
            <v>61.3</v>
          </cell>
          <cell r="R1637">
            <v>32.510973800000002</v>
          </cell>
          <cell r="S1637">
            <v>15.9</v>
          </cell>
          <cell r="T1637">
            <v>9.5074033100000008</v>
          </cell>
          <cell r="U1637">
            <v>7.5908521199999992</v>
          </cell>
          <cell r="V1637">
            <v>7.6226639500000006</v>
          </cell>
          <cell r="W1637">
            <v>51</v>
          </cell>
          <cell r="X1637">
            <v>79</v>
          </cell>
          <cell r="Y1637">
            <v>37.299999999999997</v>
          </cell>
          <cell r="Z1637">
            <v>35.5</v>
          </cell>
          <cell r="AA1637">
            <v>26.5</v>
          </cell>
          <cell r="AB1637">
            <v>8.1356398999999993</v>
          </cell>
          <cell r="AC1637">
            <v>1</v>
          </cell>
          <cell r="AD1637">
            <v>271.99</v>
          </cell>
          <cell r="AE1637">
            <v>62.70542816999999</v>
          </cell>
          <cell r="AF1637">
            <v>70.360824949999994</v>
          </cell>
          <cell r="AG1637">
            <v>0.25931698912941714</v>
          </cell>
          <cell r="AH1637">
            <v>6.3</v>
          </cell>
          <cell r="AI1637">
            <v>55260</v>
          </cell>
          <cell r="AJ1637">
            <v>9.8000000000000007</v>
          </cell>
        </row>
        <row r="1638">
          <cell r="A1638" t="str">
            <v>2455</v>
          </cell>
          <cell r="B1638" t="str">
            <v>245506501</v>
          </cell>
          <cell r="C1638" t="str">
            <v>462</v>
          </cell>
          <cell r="D1638" t="str">
            <v>2455065</v>
          </cell>
          <cell r="E1638" t="str">
            <v>2435</v>
          </cell>
          <cell r="F1638" t="str">
            <v>24</v>
          </cell>
          <cell r="G1638">
            <v>524.52810735000003</v>
          </cell>
          <cell r="H1638">
            <v>536.46403792000001</v>
          </cell>
          <cell r="I1638">
            <v>530.24108190000004</v>
          </cell>
          <cell r="J1638">
            <v>35.496688740000003</v>
          </cell>
          <cell r="K1638">
            <v>23.27552987</v>
          </cell>
          <cell r="L1638">
            <v>8.0083655700000005</v>
          </cell>
          <cell r="M1638">
            <v>9.1873787599999996</v>
          </cell>
          <cell r="N1638">
            <v>17.94227678</v>
          </cell>
          <cell r="O1638">
            <v>51.878999999999998</v>
          </cell>
          <cell r="P1638">
            <v>8.5885831899999996</v>
          </cell>
          <cell r="Q1638">
            <v>61.3</v>
          </cell>
          <cell r="R1638">
            <v>32.510973800000002</v>
          </cell>
          <cell r="S1638">
            <v>15.9</v>
          </cell>
          <cell r="T1638">
            <v>9.4431173699999995</v>
          </cell>
          <cell r="U1638">
            <v>8.2297777500000002</v>
          </cell>
          <cell r="V1638">
            <v>8.0123496400000001</v>
          </cell>
          <cell r="W1638">
            <v>51</v>
          </cell>
          <cell r="X1638">
            <v>79</v>
          </cell>
          <cell r="Y1638">
            <v>37.299999999999997</v>
          </cell>
          <cell r="Z1638">
            <v>35.5</v>
          </cell>
          <cell r="AA1638">
            <v>26.5</v>
          </cell>
          <cell r="AB1638">
            <v>8.5403236099999997</v>
          </cell>
          <cell r="AC1638">
            <v>1</v>
          </cell>
          <cell r="AD1638">
            <v>271.99</v>
          </cell>
          <cell r="AE1638">
            <v>62.70542816999999</v>
          </cell>
          <cell r="AF1638">
            <v>70.406700000000001</v>
          </cell>
          <cell r="AG1638">
            <v>0.26304120690678634</v>
          </cell>
          <cell r="AH1638">
            <v>6.3</v>
          </cell>
          <cell r="AI1638">
            <v>55260</v>
          </cell>
          <cell r="AJ1638">
            <v>9.8000000000000007</v>
          </cell>
        </row>
        <row r="1639">
          <cell r="A1639" t="str">
            <v>2456</v>
          </cell>
          <cell r="B1639" t="str">
            <v>245600501</v>
          </cell>
          <cell r="D1639" t="str">
            <v>2456005</v>
          </cell>
          <cell r="E1639" t="str">
            <v>2435</v>
          </cell>
          <cell r="F1639" t="str">
            <v>24</v>
          </cell>
          <cell r="G1639">
            <v>524.52810735000003</v>
          </cell>
          <cell r="H1639">
            <v>536.46403792000001</v>
          </cell>
          <cell r="I1639">
            <v>530.24108190000004</v>
          </cell>
          <cell r="J1639">
            <v>35.496688740000003</v>
          </cell>
          <cell r="K1639">
            <v>23.27552987</v>
          </cell>
          <cell r="L1639">
            <v>8.6833853699999999</v>
          </cell>
          <cell r="M1639">
            <v>10.703693810000001</v>
          </cell>
          <cell r="N1639">
            <v>17.94227678</v>
          </cell>
          <cell r="O1639">
            <v>50.307000000000002</v>
          </cell>
          <cell r="P1639">
            <v>10.752013229999999</v>
          </cell>
          <cell r="Q1639">
            <v>61.3</v>
          </cell>
          <cell r="R1639">
            <v>34.03003519</v>
          </cell>
          <cell r="S1639">
            <v>15.9</v>
          </cell>
          <cell r="T1639">
            <v>8.7300439500000007</v>
          </cell>
          <cell r="U1639">
            <v>8.7300439500000007</v>
          </cell>
          <cell r="V1639">
            <v>7.74716497</v>
          </cell>
          <cell r="W1639">
            <v>51</v>
          </cell>
          <cell r="X1639">
            <v>79</v>
          </cell>
          <cell r="Y1639">
            <v>37.299999999999997</v>
          </cell>
          <cell r="Z1639">
            <v>35.5</v>
          </cell>
          <cell r="AA1639">
            <v>26.5</v>
          </cell>
          <cell r="AB1639">
            <v>8.9399741800000001</v>
          </cell>
          <cell r="AC1639">
            <v>0</v>
          </cell>
          <cell r="AD1639">
            <v>271.99</v>
          </cell>
          <cell r="AE1639">
            <v>62.70542816999999</v>
          </cell>
          <cell r="AF1639">
            <v>66.237399999999994</v>
          </cell>
          <cell r="AG1639">
            <v>0.29802666132579642</v>
          </cell>
          <cell r="AH1639">
            <v>6.3</v>
          </cell>
          <cell r="AI1639">
            <v>55260</v>
          </cell>
          <cell r="AJ1639">
            <v>11.5</v>
          </cell>
        </row>
        <row r="1640">
          <cell r="A1640" t="str">
            <v>2456</v>
          </cell>
          <cell r="B1640" t="str">
            <v>245601001</v>
          </cell>
          <cell r="D1640" t="str">
            <v>2456010</v>
          </cell>
          <cell r="E1640" t="str">
            <v>2435</v>
          </cell>
          <cell r="F1640" t="str">
            <v>24</v>
          </cell>
          <cell r="G1640">
            <v>524.52810735000003</v>
          </cell>
          <cell r="H1640">
            <v>536.46403792000001</v>
          </cell>
          <cell r="I1640">
            <v>530.24108190000004</v>
          </cell>
          <cell r="J1640">
            <v>35.496688740000003</v>
          </cell>
          <cell r="K1640">
            <v>23.27552987</v>
          </cell>
          <cell r="L1640">
            <v>8.1146238900000007</v>
          </cell>
          <cell r="M1640">
            <v>10.80134951</v>
          </cell>
          <cell r="N1640">
            <v>17.94227678</v>
          </cell>
          <cell r="O1640">
            <v>50.307000000000002</v>
          </cell>
          <cell r="P1640">
            <v>10.80134951</v>
          </cell>
          <cell r="Q1640">
            <v>61.3</v>
          </cell>
          <cell r="R1640">
            <v>34.03003519</v>
          </cell>
          <cell r="S1640">
            <v>15.9</v>
          </cell>
          <cell r="T1640">
            <v>8.2837467500000006</v>
          </cell>
          <cell r="U1640">
            <v>8.2837467500000006</v>
          </cell>
          <cell r="V1640">
            <v>8.0655794299999997</v>
          </cell>
          <cell r="W1640">
            <v>51</v>
          </cell>
          <cell r="X1640">
            <v>79</v>
          </cell>
          <cell r="Y1640">
            <v>37.299999999999997</v>
          </cell>
          <cell r="Z1640">
            <v>35.5</v>
          </cell>
          <cell r="AA1640">
            <v>26.5</v>
          </cell>
          <cell r="AB1640">
            <v>9.5568336600000006</v>
          </cell>
          <cell r="AC1640">
            <v>0</v>
          </cell>
          <cell r="AD1640">
            <v>271.99</v>
          </cell>
          <cell r="AE1640">
            <v>62.70542816999999</v>
          </cell>
          <cell r="AF1640">
            <v>66.237399999999994</v>
          </cell>
          <cell r="AG1640">
            <v>0.30143187716351372</v>
          </cell>
          <cell r="AH1640">
            <v>6.3</v>
          </cell>
          <cell r="AI1640">
            <v>55260</v>
          </cell>
          <cell r="AJ1640">
            <v>11.5</v>
          </cell>
        </row>
        <row r="1641">
          <cell r="A1641" t="str">
            <v>2456</v>
          </cell>
          <cell r="B1641" t="str">
            <v>245601501</v>
          </cell>
          <cell r="D1641" t="str">
            <v>2456015</v>
          </cell>
          <cell r="E1641" t="str">
            <v>2435</v>
          </cell>
          <cell r="F1641" t="str">
            <v>24</v>
          </cell>
          <cell r="G1641">
            <v>524.52810735000003</v>
          </cell>
          <cell r="H1641">
            <v>536.46403792000001</v>
          </cell>
          <cell r="I1641">
            <v>530.24108190000004</v>
          </cell>
          <cell r="J1641">
            <v>35.496688740000003</v>
          </cell>
          <cell r="K1641">
            <v>23.27552987</v>
          </cell>
          <cell r="L1641">
            <v>8.3454554299999995</v>
          </cell>
          <cell r="M1641">
            <v>10.7005442</v>
          </cell>
          <cell r="N1641">
            <v>17.94227678</v>
          </cell>
          <cell r="O1641">
            <v>50.307000000000002</v>
          </cell>
          <cell r="P1641">
            <v>10.7005442</v>
          </cell>
          <cell r="Q1641">
            <v>61.3</v>
          </cell>
          <cell r="R1641">
            <v>34.03003519</v>
          </cell>
          <cell r="S1641">
            <v>15.9</v>
          </cell>
          <cell r="T1641">
            <v>9.3170399899999996</v>
          </cell>
          <cell r="U1641">
            <v>8.3726297400000007</v>
          </cell>
          <cell r="V1641">
            <v>9.12489141</v>
          </cell>
          <cell r="W1641">
            <v>51</v>
          </cell>
          <cell r="X1641">
            <v>79</v>
          </cell>
          <cell r="Y1641">
            <v>37.299999999999997</v>
          </cell>
          <cell r="Z1641">
            <v>35.5</v>
          </cell>
          <cell r="AA1641">
            <v>26.5</v>
          </cell>
          <cell r="AB1641">
            <v>9.3936614299999999</v>
          </cell>
          <cell r="AC1641">
            <v>2.6246500000000001E-3</v>
          </cell>
          <cell r="AD1641">
            <v>271.99</v>
          </cell>
          <cell r="AE1641">
            <v>62.70542816999999</v>
          </cell>
          <cell r="AF1641">
            <v>66.237399999999994</v>
          </cell>
          <cell r="AG1641">
            <v>0.29087159592882678</v>
          </cell>
          <cell r="AH1641">
            <v>6.3</v>
          </cell>
          <cell r="AI1641">
            <v>55260</v>
          </cell>
          <cell r="AJ1641">
            <v>11.5</v>
          </cell>
        </row>
        <row r="1642">
          <cell r="A1642" t="str">
            <v>2456</v>
          </cell>
          <cell r="B1642" t="str">
            <v>245602301</v>
          </cell>
          <cell r="D1642" t="str">
            <v>2456023</v>
          </cell>
          <cell r="E1642" t="str">
            <v>2435</v>
          </cell>
          <cell r="F1642" t="str">
            <v>24</v>
          </cell>
          <cell r="G1642">
            <v>524.52810735000003</v>
          </cell>
          <cell r="H1642">
            <v>536.46403792000001</v>
          </cell>
          <cell r="I1642">
            <v>530.24108190000004</v>
          </cell>
          <cell r="J1642">
            <v>35.496688740000003</v>
          </cell>
          <cell r="K1642">
            <v>23.27552987</v>
          </cell>
          <cell r="L1642">
            <v>8.3728608199999996</v>
          </cell>
          <cell r="M1642">
            <v>10.744860750000001</v>
          </cell>
          <cell r="N1642">
            <v>17.94227678</v>
          </cell>
          <cell r="O1642">
            <v>50.307000000000002</v>
          </cell>
          <cell r="P1642">
            <v>10.744860750000001</v>
          </cell>
          <cell r="Q1642">
            <v>61.3</v>
          </cell>
          <cell r="R1642">
            <v>34.03003519</v>
          </cell>
          <cell r="S1642">
            <v>15.9</v>
          </cell>
          <cell r="T1642">
            <v>9.1120657999999999</v>
          </cell>
          <cell r="U1642">
            <v>8.3728608199999996</v>
          </cell>
          <cell r="V1642">
            <v>8.7217653599999991</v>
          </cell>
          <cell r="W1642">
            <v>51</v>
          </cell>
          <cell r="X1642">
            <v>79</v>
          </cell>
          <cell r="Y1642">
            <v>37.299999999999997</v>
          </cell>
          <cell r="Z1642">
            <v>35.5</v>
          </cell>
          <cell r="AA1642">
            <v>26.5</v>
          </cell>
          <cell r="AB1642">
            <v>9.4587617300000009</v>
          </cell>
          <cell r="AC1642">
            <v>0.50868800000000003</v>
          </cell>
          <cell r="AD1642">
            <v>271.99</v>
          </cell>
          <cell r="AE1642">
            <v>62.70542816999999</v>
          </cell>
          <cell r="AF1642">
            <v>66.18679985</v>
          </cell>
          <cell r="AG1642">
            <v>0.30516893684451596</v>
          </cell>
          <cell r="AH1642">
            <v>6.3</v>
          </cell>
          <cell r="AI1642">
            <v>55260</v>
          </cell>
          <cell r="AJ1642">
            <v>11.5</v>
          </cell>
        </row>
        <row r="1643">
          <cell r="A1643" t="str">
            <v>2456</v>
          </cell>
          <cell r="B1643" t="str">
            <v>245602302</v>
          </cell>
          <cell r="D1643" t="str">
            <v>2456023</v>
          </cell>
          <cell r="E1643" t="str">
            <v>2435</v>
          </cell>
          <cell r="F1643" t="str">
            <v>24</v>
          </cell>
          <cell r="G1643">
            <v>524.52810735000003</v>
          </cell>
          <cell r="H1643">
            <v>536.46403792000001</v>
          </cell>
          <cell r="I1643">
            <v>530.24108190000004</v>
          </cell>
          <cell r="J1643">
            <v>35.496688740000003</v>
          </cell>
          <cell r="K1643">
            <v>23.27552987</v>
          </cell>
          <cell r="L1643">
            <v>7.2019163199999996</v>
          </cell>
          <cell r="M1643">
            <v>10.63530241</v>
          </cell>
          <cell r="N1643">
            <v>17.94227678</v>
          </cell>
          <cell r="O1643">
            <v>50.307000000000002</v>
          </cell>
          <cell r="P1643">
            <v>10.63530241</v>
          </cell>
          <cell r="Q1643">
            <v>61.3</v>
          </cell>
          <cell r="R1643">
            <v>34.03003519</v>
          </cell>
          <cell r="S1643">
            <v>15.9</v>
          </cell>
          <cell r="T1643">
            <v>8.74033674</v>
          </cell>
          <cell r="U1643">
            <v>7.2019163199999996</v>
          </cell>
          <cell r="V1643">
            <v>7.2019163199999996</v>
          </cell>
          <cell r="W1643">
            <v>51</v>
          </cell>
          <cell r="X1643">
            <v>79</v>
          </cell>
          <cell r="Y1643">
            <v>37.299999999999997</v>
          </cell>
          <cell r="Z1643">
            <v>35.5</v>
          </cell>
          <cell r="AA1643">
            <v>26.5</v>
          </cell>
          <cell r="AB1643">
            <v>9.5802473799999994</v>
          </cell>
          <cell r="AC1643">
            <v>1</v>
          </cell>
          <cell r="AD1643">
            <v>271.99</v>
          </cell>
          <cell r="AE1643">
            <v>62.70542816999999</v>
          </cell>
          <cell r="AF1643">
            <v>66.1751</v>
          </cell>
          <cell r="AG1643">
            <v>0.28093042445582511</v>
          </cell>
          <cell r="AH1643">
            <v>6.3</v>
          </cell>
          <cell r="AI1643">
            <v>55260</v>
          </cell>
          <cell r="AJ1643">
            <v>11.5</v>
          </cell>
        </row>
        <row r="1644">
          <cell r="A1644" t="str">
            <v>2456</v>
          </cell>
          <cell r="B1644" t="str">
            <v>245603001</v>
          </cell>
          <cell r="D1644" t="str">
            <v>2456030</v>
          </cell>
          <cell r="E1644" t="str">
            <v>2435</v>
          </cell>
          <cell r="F1644" t="str">
            <v>24</v>
          </cell>
          <cell r="G1644">
            <v>524.52810735000003</v>
          </cell>
          <cell r="H1644">
            <v>536.46403792000001</v>
          </cell>
          <cell r="I1644">
            <v>530.24108190000004</v>
          </cell>
          <cell r="J1644">
            <v>35.496688740000003</v>
          </cell>
          <cell r="K1644">
            <v>23.27552987</v>
          </cell>
          <cell r="L1644">
            <v>8.6141383999999999</v>
          </cell>
          <cell r="M1644">
            <v>10.11956621</v>
          </cell>
          <cell r="N1644">
            <v>17.94227678</v>
          </cell>
          <cell r="O1644">
            <v>50.307000000000002</v>
          </cell>
          <cell r="P1644">
            <v>10.126631100000001</v>
          </cell>
          <cell r="Q1644">
            <v>61.3</v>
          </cell>
          <cell r="R1644">
            <v>34.03003519</v>
          </cell>
          <cell r="S1644">
            <v>15.9</v>
          </cell>
          <cell r="T1644">
            <v>8.4403121500000005</v>
          </cell>
          <cell r="U1644">
            <v>8.9162377300000006</v>
          </cell>
          <cell r="V1644">
            <v>8.9654623299999994</v>
          </cell>
          <cell r="W1644">
            <v>51</v>
          </cell>
          <cell r="X1644">
            <v>79</v>
          </cell>
          <cell r="Y1644">
            <v>37.299999999999997</v>
          </cell>
          <cell r="Z1644">
            <v>35.5</v>
          </cell>
          <cell r="AA1644">
            <v>26.5</v>
          </cell>
          <cell r="AB1644">
            <v>8.7892030900000009</v>
          </cell>
          <cell r="AC1644">
            <v>0.24442471000000002</v>
          </cell>
          <cell r="AD1644">
            <v>271.99</v>
          </cell>
          <cell r="AE1644">
            <v>62.70542816999999</v>
          </cell>
          <cell r="AF1644">
            <v>66.1751</v>
          </cell>
          <cell r="AG1644">
            <v>0.28868270154999759</v>
          </cell>
          <cell r="AH1644">
            <v>6.3</v>
          </cell>
          <cell r="AI1644">
            <v>55260</v>
          </cell>
          <cell r="AJ1644">
            <v>11.5</v>
          </cell>
        </row>
        <row r="1645">
          <cell r="A1645" t="str">
            <v>2456</v>
          </cell>
          <cell r="B1645" t="str">
            <v>245603501</v>
          </cell>
          <cell r="D1645" t="str">
            <v>2456035</v>
          </cell>
          <cell r="E1645" t="str">
            <v>2435</v>
          </cell>
          <cell r="F1645" t="str">
            <v>24</v>
          </cell>
          <cell r="G1645">
            <v>524.52810735000003</v>
          </cell>
          <cell r="H1645">
            <v>536.46403792000001</v>
          </cell>
          <cell r="I1645">
            <v>530.24108190000004</v>
          </cell>
          <cell r="J1645">
            <v>35.496688740000003</v>
          </cell>
          <cell r="K1645">
            <v>23.27552987</v>
          </cell>
          <cell r="L1645">
            <v>8.3990851000000006</v>
          </cell>
          <cell r="M1645">
            <v>10.23756406</v>
          </cell>
          <cell r="N1645">
            <v>17.94227678</v>
          </cell>
          <cell r="O1645">
            <v>50.307000000000002</v>
          </cell>
          <cell r="P1645">
            <v>10.31668932</v>
          </cell>
          <cell r="Q1645">
            <v>61.3</v>
          </cell>
          <cell r="R1645">
            <v>34.03003519</v>
          </cell>
          <cell r="S1645">
            <v>15.9</v>
          </cell>
          <cell r="T1645">
            <v>8.7364893499999994</v>
          </cell>
          <cell r="U1645">
            <v>8.7681075400000008</v>
          </cell>
          <cell r="V1645">
            <v>9.0236492800000008</v>
          </cell>
          <cell r="W1645">
            <v>51</v>
          </cell>
          <cell r="X1645">
            <v>79</v>
          </cell>
          <cell r="Y1645">
            <v>37.299999999999997</v>
          </cell>
          <cell r="Z1645">
            <v>35.5</v>
          </cell>
          <cell r="AA1645">
            <v>26.5</v>
          </cell>
          <cell r="AB1645">
            <v>8.6630236400000005</v>
          </cell>
          <cell r="AC1645">
            <v>0.42671435999999996</v>
          </cell>
          <cell r="AD1645">
            <v>271.99</v>
          </cell>
          <cell r="AE1645">
            <v>62.70542816999999</v>
          </cell>
          <cell r="AF1645">
            <v>66.1751</v>
          </cell>
          <cell r="AG1645">
            <v>0.27113686914266183</v>
          </cell>
          <cell r="AH1645">
            <v>6.3</v>
          </cell>
          <cell r="AI1645">
            <v>55260</v>
          </cell>
          <cell r="AJ1645">
            <v>11.5</v>
          </cell>
        </row>
        <row r="1646">
          <cell r="A1646" t="str">
            <v>2456</v>
          </cell>
          <cell r="B1646" t="str">
            <v>245604201</v>
          </cell>
          <cell r="D1646" t="str">
            <v>2456042</v>
          </cell>
          <cell r="E1646" t="str">
            <v>2435</v>
          </cell>
          <cell r="F1646" t="str">
            <v>24</v>
          </cell>
          <cell r="G1646">
            <v>524.52810735000003</v>
          </cell>
          <cell r="H1646">
            <v>536.46403792000001</v>
          </cell>
          <cell r="I1646">
            <v>530.24108190000004</v>
          </cell>
          <cell r="J1646">
            <v>35.496688740000003</v>
          </cell>
          <cell r="K1646">
            <v>23.27552987</v>
          </cell>
          <cell r="L1646">
            <v>8.04141291</v>
          </cell>
          <cell r="M1646">
            <v>10.087349590000001</v>
          </cell>
          <cell r="N1646">
            <v>17.94227678</v>
          </cell>
          <cell r="O1646">
            <v>50.307000000000002</v>
          </cell>
          <cell r="P1646">
            <v>10.097572980000001</v>
          </cell>
          <cell r="Q1646">
            <v>61.3</v>
          </cell>
          <cell r="R1646">
            <v>34.03003519</v>
          </cell>
          <cell r="S1646">
            <v>15.9</v>
          </cell>
          <cell r="T1646">
            <v>8.6985142500000006</v>
          </cell>
          <cell r="U1646">
            <v>8.9908152700000006</v>
          </cell>
          <cell r="V1646">
            <v>9.2849839099999993</v>
          </cell>
          <cell r="W1646">
            <v>51</v>
          </cell>
          <cell r="X1646">
            <v>79</v>
          </cell>
          <cell r="Y1646">
            <v>37.299999999999997</v>
          </cell>
          <cell r="Z1646">
            <v>35.5</v>
          </cell>
          <cell r="AA1646">
            <v>26.5</v>
          </cell>
          <cell r="AB1646">
            <v>8.6466412600000009</v>
          </cell>
          <cell r="AC1646">
            <v>0.22120253000000001</v>
          </cell>
          <cell r="AD1646">
            <v>271.99</v>
          </cell>
          <cell r="AE1646">
            <v>62.70542816999999</v>
          </cell>
          <cell r="AF1646">
            <v>66.237083659999996</v>
          </cell>
          <cell r="AG1646">
            <v>0.29896674249759425</v>
          </cell>
          <cell r="AH1646">
            <v>6.3</v>
          </cell>
          <cell r="AI1646">
            <v>55260</v>
          </cell>
          <cell r="AJ1646">
            <v>11.5</v>
          </cell>
        </row>
        <row r="1647">
          <cell r="A1647" t="str">
            <v>2456</v>
          </cell>
          <cell r="B1647" t="str">
            <v>245604202</v>
          </cell>
          <cell r="D1647" t="str">
            <v>2456042</v>
          </cell>
          <cell r="E1647" t="str">
            <v>2435</v>
          </cell>
          <cell r="F1647" t="str">
            <v>24</v>
          </cell>
          <cell r="G1647">
            <v>524.52810735000003</v>
          </cell>
          <cell r="H1647">
            <v>536.46403792000001</v>
          </cell>
          <cell r="I1647">
            <v>530.24108190000004</v>
          </cell>
          <cell r="J1647">
            <v>35.496688740000003</v>
          </cell>
          <cell r="K1647">
            <v>23.27552987</v>
          </cell>
          <cell r="L1647">
            <v>7.2334554200000003</v>
          </cell>
          <cell r="M1647">
            <v>9.9090222099999998</v>
          </cell>
          <cell r="N1647">
            <v>17.94227678</v>
          </cell>
          <cell r="O1647">
            <v>50.307000000000002</v>
          </cell>
          <cell r="P1647">
            <v>10.126631100000001</v>
          </cell>
          <cell r="Q1647">
            <v>61.3</v>
          </cell>
          <cell r="R1647">
            <v>34.03003519</v>
          </cell>
          <cell r="S1647">
            <v>15.9</v>
          </cell>
          <cell r="T1647">
            <v>8.74033674</v>
          </cell>
          <cell r="U1647">
            <v>8.74033674</v>
          </cell>
          <cell r="V1647">
            <v>9.2472507299999993</v>
          </cell>
          <cell r="W1647">
            <v>51</v>
          </cell>
          <cell r="X1647">
            <v>79</v>
          </cell>
          <cell r="Y1647">
            <v>37.299999999999997</v>
          </cell>
          <cell r="Z1647">
            <v>35.5</v>
          </cell>
          <cell r="AA1647">
            <v>26.5</v>
          </cell>
          <cell r="AB1647">
            <v>9.0768089799999991</v>
          </cell>
          <cell r="AC1647">
            <v>1</v>
          </cell>
          <cell r="AD1647">
            <v>271.99</v>
          </cell>
          <cell r="AE1647">
            <v>62.70542816999999</v>
          </cell>
          <cell r="AF1647">
            <v>66.237399999999994</v>
          </cell>
          <cell r="AG1647">
            <v>0.2660203981549385</v>
          </cell>
          <cell r="AH1647">
            <v>6.3</v>
          </cell>
          <cell r="AI1647">
            <v>55260</v>
          </cell>
          <cell r="AJ1647">
            <v>11.5</v>
          </cell>
        </row>
        <row r="1648">
          <cell r="A1648" t="str">
            <v>2456</v>
          </cell>
          <cell r="B1648" t="str">
            <v>245605001</v>
          </cell>
          <cell r="D1648" t="str">
            <v>2456050</v>
          </cell>
          <cell r="E1648" t="str">
            <v>2435</v>
          </cell>
          <cell r="F1648" t="str">
            <v>24</v>
          </cell>
          <cell r="G1648">
            <v>524.52810735000003</v>
          </cell>
          <cell r="H1648">
            <v>536.46403792000001</v>
          </cell>
          <cell r="I1648">
            <v>530.24108190000004</v>
          </cell>
          <cell r="J1648">
            <v>35.496688740000003</v>
          </cell>
          <cell r="K1648">
            <v>23.27552987</v>
          </cell>
          <cell r="L1648">
            <v>8.7271299199999994</v>
          </cell>
          <cell r="M1648">
            <v>10.10614264</v>
          </cell>
          <cell r="N1648">
            <v>17.94227678</v>
          </cell>
          <cell r="O1648">
            <v>50.307000000000002</v>
          </cell>
          <cell r="P1648">
            <v>10.10614264</v>
          </cell>
          <cell r="Q1648">
            <v>61.3</v>
          </cell>
          <cell r="R1648">
            <v>34.03003519</v>
          </cell>
          <cell r="S1648">
            <v>15.9</v>
          </cell>
          <cell r="T1648">
            <v>9.2251304600000008</v>
          </cell>
          <cell r="U1648">
            <v>9.1577831199999995</v>
          </cell>
          <cell r="V1648">
            <v>8.5225786600000006</v>
          </cell>
          <cell r="W1648">
            <v>51</v>
          </cell>
          <cell r="X1648">
            <v>79</v>
          </cell>
          <cell r="Y1648">
            <v>37.299999999999997</v>
          </cell>
          <cell r="Z1648">
            <v>35.5</v>
          </cell>
          <cell r="AA1648">
            <v>26.5</v>
          </cell>
          <cell r="AB1648">
            <v>9.1715995400000008</v>
          </cell>
          <cell r="AC1648">
            <v>0.50688454000000005</v>
          </cell>
          <cell r="AD1648">
            <v>271.99</v>
          </cell>
          <cell r="AE1648">
            <v>62.70542816999999</v>
          </cell>
          <cell r="AF1648">
            <v>66.237399999999994</v>
          </cell>
          <cell r="AG1648">
            <v>0.34153595799666792</v>
          </cell>
          <cell r="AH1648">
            <v>6.3</v>
          </cell>
          <cell r="AI1648">
            <v>55260</v>
          </cell>
          <cell r="AJ1648">
            <v>11.5</v>
          </cell>
        </row>
        <row r="1649">
          <cell r="A1649" t="str">
            <v>2456</v>
          </cell>
          <cell r="B1649" t="str">
            <v>245605501</v>
          </cell>
          <cell r="D1649" t="str">
            <v>2456055</v>
          </cell>
          <cell r="E1649" t="str">
            <v>2435</v>
          </cell>
          <cell r="F1649" t="str">
            <v>24</v>
          </cell>
          <cell r="G1649">
            <v>524.52810735000003</v>
          </cell>
          <cell r="H1649">
            <v>536.46403792000001</v>
          </cell>
          <cell r="I1649">
            <v>530.24108190000004</v>
          </cell>
          <cell r="J1649">
            <v>35.496688740000003</v>
          </cell>
          <cell r="K1649">
            <v>23.27552987</v>
          </cell>
          <cell r="L1649">
            <v>7.8849529500000006</v>
          </cell>
          <cell r="M1649">
            <v>9.4796038599999992</v>
          </cell>
          <cell r="N1649">
            <v>17.94227678</v>
          </cell>
          <cell r="O1649">
            <v>50.307000000000002</v>
          </cell>
          <cell r="P1649">
            <v>9.5565507499999995</v>
          </cell>
          <cell r="Q1649">
            <v>61.3</v>
          </cell>
          <cell r="R1649">
            <v>34.03003519</v>
          </cell>
          <cell r="S1649">
            <v>15.9</v>
          </cell>
          <cell r="T1649">
            <v>9.4213303699999997</v>
          </cell>
          <cell r="U1649">
            <v>9.4032721099999996</v>
          </cell>
          <cell r="V1649">
            <v>8.7101249299999992</v>
          </cell>
          <cell r="W1649">
            <v>51</v>
          </cell>
          <cell r="X1649">
            <v>79</v>
          </cell>
          <cell r="Y1649">
            <v>37.299999999999997</v>
          </cell>
          <cell r="Z1649">
            <v>35.5</v>
          </cell>
          <cell r="AA1649">
            <v>26.5</v>
          </cell>
          <cell r="AB1649">
            <v>9.2678542799999999</v>
          </cell>
          <cell r="AC1649">
            <v>0.93479612999999995</v>
          </cell>
          <cell r="AD1649">
            <v>271.99</v>
          </cell>
          <cell r="AE1649">
            <v>62.70542816999999</v>
          </cell>
          <cell r="AF1649">
            <v>66.176454070000005</v>
          </cell>
          <cell r="AG1649">
            <v>0.29676424940764962</v>
          </cell>
          <cell r="AH1649">
            <v>6.3</v>
          </cell>
          <cell r="AI1649">
            <v>55260</v>
          </cell>
          <cell r="AJ1649">
            <v>11.5</v>
          </cell>
        </row>
        <row r="1650">
          <cell r="A1650" t="str">
            <v>2456</v>
          </cell>
          <cell r="B1650" t="str">
            <v>245606001</v>
          </cell>
          <cell r="D1650" t="str">
            <v>2456060</v>
          </cell>
          <cell r="E1650" t="str">
            <v>2435</v>
          </cell>
          <cell r="F1650" t="str">
            <v>24</v>
          </cell>
          <cell r="G1650">
            <v>524.52810735000003</v>
          </cell>
          <cell r="H1650">
            <v>536.46403792000001</v>
          </cell>
          <cell r="I1650">
            <v>530.24108190000004</v>
          </cell>
          <cell r="J1650">
            <v>35.496688740000003</v>
          </cell>
          <cell r="K1650">
            <v>23.27552987</v>
          </cell>
          <cell r="L1650">
            <v>8.1394405200000008</v>
          </cell>
          <cell r="M1650">
            <v>9.4590736900000003</v>
          </cell>
          <cell r="N1650">
            <v>17.94227678</v>
          </cell>
          <cell r="O1650">
            <v>50.307000000000002</v>
          </cell>
          <cell r="P1650">
            <v>9.4665317800000004</v>
          </cell>
          <cell r="Q1650">
            <v>61.3</v>
          </cell>
          <cell r="R1650">
            <v>34.03003519</v>
          </cell>
          <cell r="S1650">
            <v>15.9</v>
          </cell>
          <cell r="T1650">
            <v>8.8835015800000008</v>
          </cell>
          <cell r="U1650">
            <v>8.7628024900000003</v>
          </cell>
          <cell r="V1650">
            <v>8.8217323800000003</v>
          </cell>
          <cell r="W1650">
            <v>51</v>
          </cell>
          <cell r="X1650">
            <v>79</v>
          </cell>
          <cell r="Y1650">
            <v>37.299999999999997</v>
          </cell>
          <cell r="Z1650">
            <v>35.5</v>
          </cell>
          <cell r="AA1650">
            <v>26.5</v>
          </cell>
          <cell r="AB1650">
            <v>8.7094650799999993</v>
          </cell>
          <cell r="AC1650">
            <v>0.51149157000000001</v>
          </cell>
          <cell r="AD1650">
            <v>271.99</v>
          </cell>
          <cell r="AE1650">
            <v>62.70542816999999</v>
          </cell>
          <cell r="AF1650">
            <v>66.175253299999994</v>
          </cell>
          <cell r="AG1650">
            <v>0.26444219237503513</v>
          </cell>
          <cell r="AH1650">
            <v>6.3</v>
          </cell>
          <cell r="AI1650">
            <v>55260</v>
          </cell>
          <cell r="AJ1650">
            <v>11.5</v>
          </cell>
        </row>
        <row r="1651">
          <cell r="A1651" t="str">
            <v>2456</v>
          </cell>
          <cell r="B1651" t="str">
            <v>245606501</v>
          </cell>
          <cell r="D1651" t="str">
            <v>2456065</v>
          </cell>
          <cell r="E1651" t="str">
            <v>2435</v>
          </cell>
          <cell r="F1651" t="str">
            <v>24</v>
          </cell>
          <cell r="G1651">
            <v>524.52810735000003</v>
          </cell>
          <cell r="H1651">
            <v>536.46403792000001</v>
          </cell>
          <cell r="I1651">
            <v>530.24108190000004</v>
          </cell>
          <cell r="J1651">
            <v>35.496688740000003</v>
          </cell>
          <cell r="K1651">
            <v>23.27552987</v>
          </cell>
          <cell r="L1651">
            <v>8.3194736900000006</v>
          </cell>
          <cell r="M1651">
            <v>9.4633533599999993</v>
          </cell>
          <cell r="N1651">
            <v>17.94227678</v>
          </cell>
          <cell r="O1651">
            <v>50.307000000000002</v>
          </cell>
          <cell r="P1651">
            <v>9.4944661299999993</v>
          </cell>
          <cell r="Q1651">
            <v>61.3</v>
          </cell>
          <cell r="R1651">
            <v>34.03003519</v>
          </cell>
          <cell r="S1651">
            <v>15.9</v>
          </cell>
          <cell r="T1651">
            <v>9.1156999699999997</v>
          </cell>
          <cell r="U1651">
            <v>8.6161331400000005</v>
          </cell>
          <cell r="V1651">
            <v>8.6294498700000002</v>
          </cell>
          <cell r="W1651">
            <v>51</v>
          </cell>
          <cell r="X1651">
            <v>79</v>
          </cell>
          <cell r="Y1651">
            <v>37.299999999999997</v>
          </cell>
          <cell r="Z1651">
            <v>35.5</v>
          </cell>
          <cell r="AA1651">
            <v>26.5</v>
          </cell>
          <cell r="AB1651">
            <v>8.9347186099999991</v>
          </cell>
          <cell r="AC1651">
            <v>0.63063318999999995</v>
          </cell>
          <cell r="AD1651">
            <v>271.99</v>
          </cell>
          <cell r="AE1651">
            <v>62.70542816999999</v>
          </cell>
          <cell r="AF1651">
            <v>66.1751</v>
          </cell>
          <cell r="AG1651">
            <v>0.33200273966253752</v>
          </cell>
          <cell r="AH1651">
            <v>6.3</v>
          </cell>
          <cell r="AI1651">
            <v>55260</v>
          </cell>
          <cell r="AJ1651">
            <v>11.5</v>
          </cell>
        </row>
        <row r="1652">
          <cell r="A1652" t="str">
            <v>2456</v>
          </cell>
          <cell r="B1652" t="str">
            <v>245608301</v>
          </cell>
          <cell r="C1652" t="str">
            <v>459</v>
          </cell>
          <cell r="D1652" t="str">
            <v>2456083</v>
          </cell>
          <cell r="E1652" t="str">
            <v>2435</v>
          </cell>
          <cell r="F1652" t="str">
            <v>24</v>
          </cell>
          <cell r="G1652">
            <v>524.52810735000003</v>
          </cell>
          <cell r="H1652">
            <v>536.46403792000001</v>
          </cell>
          <cell r="I1652">
            <v>530.24108190000004</v>
          </cell>
          <cell r="J1652">
            <v>35.496688740000003</v>
          </cell>
          <cell r="K1652">
            <v>23.27552987</v>
          </cell>
          <cell r="L1652">
            <v>7.1340937200000001</v>
          </cell>
          <cell r="M1652">
            <v>7.4518222400000003</v>
          </cell>
          <cell r="N1652">
            <v>17.94227678</v>
          </cell>
          <cell r="O1652">
            <v>50.307000000000002</v>
          </cell>
          <cell r="P1652">
            <v>8.3363904800000004</v>
          </cell>
          <cell r="Q1652">
            <v>61.3</v>
          </cell>
          <cell r="R1652">
            <v>34.03003519</v>
          </cell>
          <cell r="S1652">
            <v>15.9</v>
          </cell>
          <cell r="T1652">
            <v>7.8296303900000002</v>
          </cell>
          <cell r="U1652">
            <v>7.2034055199999996</v>
          </cell>
          <cell r="V1652">
            <v>7.2218358300000007</v>
          </cell>
          <cell r="W1652">
            <v>51</v>
          </cell>
          <cell r="X1652">
            <v>79</v>
          </cell>
          <cell r="Y1652">
            <v>37.299999999999997</v>
          </cell>
          <cell r="Z1652">
            <v>35.5</v>
          </cell>
          <cell r="AA1652">
            <v>26.5</v>
          </cell>
          <cell r="AB1652">
            <v>7.1631723899999997</v>
          </cell>
          <cell r="AC1652">
            <v>1</v>
          </cell>
          <cell r="AD1652">
            <v>271.99</v>
          </cell>
          <cell r="AE1652">
            <v>62.70542816999999</v>
          </cell>
          <cell r="AF1652">
            <v>66.1751</v>
          </cell>
          <cell r="AG1652">
            <v>0.26009341191891278</v>
          </cell>
          <cell r="AH1652">
            <v>6.3</v>
          </cell>
          <cell r="AI1652">
            <v>55260</v>
          </cell>
          <cell r="AJ1652">
            <v>11.5</v>
          </cell>
        </row>
        <row r="1653">
          <cell r="A1653" t="str">
            <v>2456</v>
          </cell>
          <cell r="B1653" t="str">
            <v>245608302</v>
          </cell>
          <cell r="C1653" t="str">
            <v>459</v>
          </cell>
          <cell r="D1653" t="str">
            <v>2456083</v>
          </cell>
          <cell r="E1653" t="str">
            <v>2435</v>
          </cell>
          <cell r="F1653" t="str">
            <v>24</v>
          </cell>
          <cell r="G1653">
            <v>524.52810735000003</v>
          </cell>
          <cell r="H1653">
            <v>536.46403792000001</v>
          </cell>
          <cell r="I1653">
            <v>530.24108190000004</v>
          </cell>
          <cell r="J1653">
            <v>35.496688740000003</v>
          </cell>
          <cell r="K1653">
            <v>23.27552987</v>
          </cell>
          <cell r="L1653">
            <v>8.3435538400000002</v>
          </cell>
          <cell r="M1653">
            <v>9.1620950600000004</v>
          </cell>
          <cell r="N1653">
            <v>17.94227678</v>
          </cell>
          <cell r="O1653">
            <v>50.307000000000002</v>
          </cell>
          <cell r="P1653">
            <v>9.1620950600000004</v>
          </cell>
          <cell r="Q1653">
            <v>61.3</v>
          </cell>
          <cell r="R1653">
            <v>34.03003519</v>
          </cell>
          <cell r="S1653">
            <v>15.9</v>
          </cell>
          <cell r="T1653">
            <v>9.2060311000000006</v>
          </cell>
          <cell r="U1653">
            <v>8.5690263400000006</v>
          </cell>
          <cell r="V1653">
            <v>8.7863038800000002</v>
          </cell>
          <cell r="W1653">
            <v>51</v>
          </cell>
          <cell r="X1653">
            <v>79</v>
          </cell>
          <cell r="Y1653">
            <v>37.299999999999997</v>
          </cell>
          <cell r="Z1653">
            <v>35.5</v>
          </cell>
          <cell r="AA1653">
            <v>26.5</v>
          </cell>
          <cell r="AB1653">
            <v>8.3452179300000005</v>
          </cell>
          <cell r="AC1653">
            <v>0.97416236</v>
          </cell>
          <cell r="AD1653">
            <v>271.99</v>
          </cell>
          <cell r="AE1653">
            <v>62.70542816999999</v>
          </cell>
          <cell r="AF1653">
            <v>66.178466720000003</v>
          </cell>
          <cell r="AG1653">
            <v>0.27822639860227133</v>
          </cell>
          <cell r="AH1653">
            <v>6.3</v>
          </cell>
          <cell r="AI1653">
            <v>55260</v>
          </cell>
          <cell r="AJ1653">
            <v>11.5</v>
          </cell>
        </row>
        <row r="1654">
          <cell r="A1654" t="str">
            <v>2456</v>
          </cell>
          <cell r="B1654" t="str">
            <v>245608303</v>
          </cell>
          <cell r="C1654" t="str">
            <v>459</v>
          </cell>
          <cell r="D1654" t="str">
            <v>2456083</v>
          </cell>
          <cell r="E1654" t="str">
            <v>2435</v>
          </cell>
          <cell r="F1654" t="str">
            <v>24</v>
          </cell>
          <cell r="G1654">
            <v>524.52810735000003</v>
          </cell>
          <cell r="H1654">
            <v>536.46403792000001</v>
          </cell>
          <cell r="I1654">
            <v>530.24108190000004</v>
          </cell>
          <cell r="J1654">
            <v>35.496688740000003</v>
          </cell>
          <cell r="K1654">
            <v>23.27552987</v>
          </cell>
          <cell r="L1654">
            <v>7.6998424099999996</v>
          </cell>
          <cell r="M1654">
            <v>8.3148321799999998</v>
          </cell>
          <cell r="N1654">
            <v>17.94227678</v>
          </cell>
          <cell r="O1654">
            <v>50.307000000000002</v>
          </cell>
          <cell r="P1654">
            <v>8.6711152699999996</v>
          </cell>
          <cell r="Q1654">
            <v>61.3</v>
          </cell>
          <cell r="R1654">
            <v>34.03003519</v>
          </cell>
          <cell r="S1654">
            <v>15.9</v>
          </cell>
          <cell r="T1654">
            <v>8.6152269300000004</v>
          </cell>
          <cell r="U1654">
            <v>7.9658927399999993</v>
          </cell>
          <cell r="V1654">
            <v>7.8473718399999992</v>
          </cell>
          <cell r="W1654">
            <v>51</v>
          </cell>
          <cell r="X1654">
            <v>79</v>
          </cell>
          <cell r="Y1654">
            <v>37.299999999999997</v>
          </cell>
          <cell r="Z1654">
            <v>35.5</v>
          </cell>
          <cell r="AA1654">
            <v>26.5</v>
          </cell>
          <cell r="AB1654">
            <v>7.7748557700000003</v>
          </cell>
          <cell r="AC1654">
            <v>1</v>
          </cell>
          <cell r="AD1654">
            <v>271.99</v>
          </cell>
          <cell r="AE1654">
            <v>62.70542816999999</v>
          </cell>
          <cell r="AF1654">
            <v>66.210077389999995</v>
          </cell>
          <cell r="AG1654">
            <v>0.29150360775458972</v>
          </cell>
          <cell r="AH1654">
            <v>6.3</v>
          </cell>
          <cell r="AI1654">
            <v>55260</v>
          </cell>
          <cell r="AJ1654">
            <v>11.5</v>
          </cell>
        </row>
        <row r="1655">
          <cell r="A1655" t="str">
            <v>2456</v>
          </cell>
          <cell r="B1655" t="str">
            <v>245608304</v>
          </cell>
          <cell r="C1655" t="str">
            <v>459</v>
          </cell>
          <cell r="D1655" t="str">
            <v>2456083</v>
          </cell>
          <cell r="E1655" t="str">
            <v>2435</v>
          </cell>
          <cell r="F1655" t="str">
            <v>24</v>
          </cell>
          <cell r="G1655">
            <v>524.52810735000003</v>
          </cell>
          <cell r="H1655">
            <v>536.46403792000001</v>
          </cell>
          <cell r="I1655">
            <v>530.24108190000004</v>
          </cell>
          <cell r="J1655">
            <v>35.496688740000003</v>
          </cell>
          <cell r="K1655">
            <v>23.27552987</v>
          </cell>
          <cell r="L1655">
            <v>7.197435350000001</v>
          </cell>
          <cell r="M1655">
            <v>7.7341213</v>
          </cell>
          <cell r="N1655">
            <v>17.94227678</v>
          </cell>
          <cell r="O1655">
            <v>50.307000000000002</v>
          </cell>
          <cell r="P1655">
            <v>7.9919305199999995</v>
          </cell>
          <cell r="Q1655">
            <v>61.3</v>
          </cell>
          <cell r="R1655">
            <v>34.03003519</v>
          </cell>
          <cell r="S1655">
            <v>15.9</v>
          </cell>
          <cell r="T1655">
            <v>8.2842517999999998</v>
          </cell>
          <cell r="U1655">
            <v>7.3581937499999999</v>
          </cell>
          <cell r="V1655">
            <v>7.2793188400000002</v>
          </cell>
          <cell r="W1655">
            <v>51</v>
          </cell>
          <cell r="X1655">
            <v>79</v>
          </cell>
          <cell r="Y1655">
            <v>37.299999999999997</v>
          </cell>
          <cell r="Z1655">
            <v>35.5</v>
          </cell>
          <cell r="AA1655">
            <v>26.5</v>
          </cell>
          <cell r="AB1655">
            <v>7.2751723200000002</v>
          </cell>
          <cell r="AC1655">
            <v>0.98548790000000008</v>
          </cell>
          <cell r="AD1655">
            <v>271.99</v>
          </cell>
          <cell r="AE1655">
            <v>62.70542816999999</v>
          </cell>
          <cell r="AF1655">
            <v>66.1751</v>
          </cell>
          <cell r="AG1655">
            <v>0.27809023320136228</v>
          </cell>
          <cell r="AH1655">
            <v>6.3</v>
          </cell>
          <cell r="AI1655">
            <v>55260</v>
          </cell>
          <cell r="AJ1655">
            <v>11.5</v>
          </cell>
        </row>
        <row r="1656">
          <cell r="A1656" t="str">
            <v>2456</v>
          </cell>
          <cell r="B1656" t="str">
            <v>245608305</v>
          </cell>
          <cell r="C1656" t="str">
            <v>459</v>
          </cell>
          <cell r="D1656" t="str">
            <v>2456083</v>
          </cell>
          <cell r="E1656" t="str">
            <v>2435</v>
          </cell>
          <cell r="F1656" t="str">
            <v>24</v>
          </cell>
          <cell r="G1656">
            <v>524.52810735000003</v>
          </cell>
          <cell r="H1656">
            <v>536.46403792000001</v>
          </cell>
          <cell r="I1656">
            <v>530.24108190000004</v>
          </cell>
          <cell r="J1656">
            <v>35.496688740000003</v>
          </cell>
          <cell r="K1656">
            <v>23.27552987</v>
          </cell>
          <cell r="L1656">
            <v>7.7911095100000001</v>
          </cell>
          <cell r="M1656">
            <v>8.5358186600000003</v>
          </cell>
          <cell r="N1656">
            <v>17.94227678</v>
          </cell>
          <cell r="O1656">
            <v>50.307000000000002</v>
          </cell>
          <cell r="P1656">
            <v>8.5602526799999996</v>
          </cell>
          <cell r="Q1656">
            <v>61.3</v>
          </cell>
          <cell r="R1656">
            <v>34.03003519</v>
          </cell>
          <cell r="S1656">
            <v>15.9</v>
          </cell>
          <cell r="T1656">
            <v>9.1059793599999992</v>
          </cell>
          <cell r="U1656">
            <v>7.8399193599999988</v>
          </cell>
          <cell r="V1656">
            <v>7.83241093</v>
          </cell>
          <cell r="W1656">
            <v>51</v>
          </cell>
          <cell r="X1656">
            <v>79</v>
          </cell>
          <cell r="Y1656">
            <v>37.299999999999997</v>
          </cell>
          <cell r="Z1656">
            <v>35.5</v>
          </cell>
          <cell r="AA1656">
            <v>26.5</v>
          </cell>
          <cell r="AB1656">
            <v>7.8079166299999994</v>
          </cell>
          <cell r="AC1656">
            <v>1</v>
          </cell>
          <cell r="AD1656">
            <v>271.99</v>
          </cell>
          <cell r="AE1656">
            <v>62.70542816999999</v>
          </cell>
          <cell r="AF1656">
            <v>66.204162030000006</v>
          </cell>
          <cell r="AG1656">
            <v>0.2864623763542356</v>
          </cell>
          <cell r="AH1656">
            <v>6.3</v>
          </cell>
          <cell r="AI1656">
            <v>55260</v>
          </cell>
          <cell r="AJ1656">
            <v>11.5</v>
          </cell>
        </row>
        <row r="1657">
          <cell r="A1657" t="str">
            <v>2456</v>
          </cell>
          <cell r="B1657" t="str">
            <v>245609701</v>
          </cell>
          <cell r="D1657" t="str">
            <v>2456097</v>
          </cell>
          <cell r="E1657" t="str">
            <v>2435</v>
          </cell>
          <cell r="F1657" t="str">
            <v>24</v>
          </cell>
          <cell r="G1657">
            <v>524.52810735000003</v>
          </cell>
          <cell r="H1657">
            <v>536.46403792000001</v>
          </cell>
          <cell r="I1657">
            <v>530.24108190000004</v>
          </cell>
          <cell r="J1657">
            <v>35.496688740000003</v>
          </cell>
          <cell r="K1657">
            <v>23.27552987</v>
          </cell>
          <cell r="L1657">
            <v>8.3354314800000004</v>
          </cell>
          <cell r="M1657">
            <v>9.3537478400000005</v>
          </cell>
          <cell r="N1657">
            <v>17.94227678</v>
          </cell>
          <cell r="O1657">
            <v>50.307000000000002</v>
          </cell>
          <cell r="P1657">
            <v>9.3744130899999991</v>
          </cell>
          <cell r="Q1657">
            <v>61.3</v>
          </cell>
          <cell r="R1657">
            <v>34.03003519</v>
          </cell>
          <cell r="S1657">
            <v>15.9</v>
          </cell>
          <cell r="T1657">
            <v>9.4109928899999993</v>
          </cell>
          <cell r="U1657">
            <v>9.2834049400000005</v>
          </cell>
          <cell r="V1657">
            <v>8.3705476099999991</v>
          </cell>
          <cell r="W1657">
            <v>51</v>
          </cell>
          <cell r="X1657">
            <v>79</v>
          </cell>
          <cell r="Y1657">
            <v>37.299999999999997</v>
          </cell>
          <cell r="Z1657">
            <v>35.5</v>
          </cell>
          <cell r="AA1657">
            <v>26.5</v>
          </cell>
          <cell r="AB1657">
            <v>8.3751686900000006</v>
          </cell>
          <cell r="AC1657">
            <v>0.92575554000000015</v>
          </cell>
          <cell r="AD1657">
            <v>271.99</v>
          </cell>
          <cell r="AE1657">
            <v>62.70542816999999</v>
          </cell>
          <cell r="AF1657">
            <v>66.186017489999998</v>
          </cell>
          <cell r="AG1657">
            <v>0.2923363981216105</v>
          </cell>
          <cell r="AH1657">
            <v>6.3</v>
          </cell>
          <cell r="AI1657">
            <v>55260</v>
          </cell>
          <cell r="AJ1657">
            <v>11.5</v>
          </cell>
        </row>
        <row r="1658">
          <cell r="A1658" t="str">
            <v>2456</v>
          </cell>
          <cell r="B1658" t="str">
            <v>245610501</v>
          </cell>
          <cell r="D1658" t="str">
            <v>2456105</v>
          </cell>
          <cell r="E1658" t="str">
            <v>2435</v>
          </cell>
          <cell r="F1658" t="str">
            <v>24</v>
          </cell>
          <cell r="G1658">
            <v>524.52810735000003</v>
          </cell>
          <cell r="H1658">
            <v>536.46403792000001</v>
          </cell>
          <cell r="I1658">
            <v>530.24108190000004</v>
          </cell>
          <cell r="J1658">
            <v>35.496688740000003</v>
          </cell>
          <cell r="K1658">
            <v>23.27552987</v>
          </cell>
          <cell r="L1658">
            <v>8.1176107500000008</v>
          </cell>
          <cell r="M1658">
            <v>9.46063206</v>
          </cell>
          <cell r="N1658">
            <v>17.94227678</v>
          </cell>
          <cell r="O1658">
            <v>50.307000000000002</v>
          </cell>
          <cell r="P1658">
            <v>9.3336193900000008</v>
          </cell>
          <cell r="Q1658">
            <v>61.3</v>
          </cell>
          <cell r="R1658">
            <v>34.03003519</v>
          </cell>
          <cell r="S1658">
            <v>15.9</v>
          </cell>
          <cell r="T1658">
            <v>9.4861522699999998</v>
          </cell>
          <cell r="U1658">
            <v>9.1570450700000006</v>
          </cell>
          <cell r="V1658">
            <v>8.3430778700000001</v>
          </cell>
          <cell r="W1658">
            <v>51</v>
          </cell>
          <cell r="X1658">
            <v>79</v>
          </cell>
          <cell r="Y1658">
            <v>37.299999999999997</v>
          </cell>
          <cell r="Z1658">
            <v>35.5</v>
          </cell>
          <cell r="AA1658">
            <v>26.5</v>
          </cell>
          <cell r="AB1658">
            <v>8.8839174700000001</v>
          </cell>
          <cell r="AC1658">
            <v>0.49669752</v>
          </cell>
          <cell r="AD1658">
            <v>271.99</v>
          </cell>
          <cell r="AE1658">
            <v>62.70542816999999</v>
          </cell>
          <cell r="AF1658">
            <v>66.208545959999995</v>
          </cell>
          <cell r="AG1658">
            <v>0.29988137977227519</v>
          </cell>
          <cell r="AH1658">
            <v>6.3</v>
          </cell>
          <cell r="AI1658">
            <v>55260</v>
          </cell>
          <cell r="AJ1658">
            <v>11.5</v>
          </cell>
        </row>
        <row r="1659">
          <cell r="A1659" t="str">
            <v>2457</v>
          </cell>
          <cell r="B1659" t="str">
            <v>245700501</v>
          </cell>
          <cell r="C1659" t="str">
            <v>462</v>
          </cell>
          <cell r="D1659" t="str">
            <v>2457005</v>
          </cell>
          <cell r="E1659" t="str">
            <v>2435</v>
          </cell>
          <cell r="F1659" t="str">
            <v>24</v>
          </cell>
          <cell r="G1659">
            <v>524.52810735000003</v>
          </cell>
          <cell r="H1659">
            <v>536.46403792000001</v>
          </cell>
          <cell r="I1659">
            <v>530.24108190000004</v>
          </cell>
          <cell r="J1659">
            <v>35.496688740000003</v>
          </cell>
          <cell r="K1659">
            <v>23.27552987</v>
          </cell>
          <cell r="L1659">
            <v>7.3098814900000004</v>
          </cell>
          <cell r="M1659">
            <v>9.4334839200000005</v>
          </cell>
          <cell r="N1659">
            <v>17.94227678</v>
          </cell>
          <cell r="O1659">
            <v>51.878999999999998</v>
          </cell>
          <cell r="P1659">
            <v>8.2723151500000007</v>
          </cell>
          <cell r="Q1659">
            <v>61.3</v>
          </cell>
          <cell r="R1659">
            <v>32.510973800000002</v>
          </cell>
          <cell r="S1659">
            <v>15.9</v>
          </cell>
          <cell r="T1659">
            <v>9.4370774599999994</v>
          </cell>
          <cell r="U1659">
            <v>7.7553388099999996</v>
          </cell>
          <cell r="V1659">
            <v>7.3802557899999996</v>
          </cell>
          <cell r="W1659">
            <v>51</v>
          </cell>
          <cell r="X1659">
            <v>79</v>
          </cell>
          <cell r="Y1659">
            <v>37.299999999999997</v>
          </cell>
          <cell r="Z1659">
            <v>35.5</v>
          </cell>
          <cell r="AA1659">
            <v>26.5</v>
          </cell>
          <cell r="AB1659">
            <v>7.3505161700000006</v>
          </cell>
          <cell r="AC1659">
            <v>1</v>
          </cell>
          <cell r="AD1659">
            <v>271.99</v>
          </cell>
          <cell r="AE1659">
            <v>62.70542816999999</v>
          </cell>
          <cell r="AF1659">
            <v>70.402557040000005</v>
          </cell>
          <cell r="AG1659">
            <v>0.29762933066453745</v>
          </cell>
          <cell r="AH1659">
            <v>6.3</v>
          </cell>
          <cell r="AI1659">
            <v>55260</v>
          </cell>
          <cell r="AJ1659">
            <v>9.8000000000000007</v>
          </cell>
        </row>
        <row r="1660">
          <cell r="A1660" t="str">
            <v>2457</v>
          </cell>
          <cell r="B1660" t="str">
            <v>245701001</v>
          </cell>
          <cell r="C1660" t="str">
            <v>462</v>
          </cell>
          <cell r="D1660" t="str">
            <v>2457010</v>
          </cell>
          <cell r="E1660" t="str">
            <v>2435</v>
          </cell>
          <cell r="F1660" t="str">
            <v>24</v>
          </cell>
          <cell r="G1660">
            <v>524.52810735000003</v>
          </cell>
          <cell r="H1660">
            <v>536.46403792000001</v>
          </cell>
          <cell r="I1660">
            <v>530.24108190000004</v>
          </cell>
          <cell r="J1660">
            <v>35.496688740000003</v>
          </cell>
          <cell r="K1660">
            <v>23.27552987</v>
          </cell>
          <cell r="L1660">
            <v>8.0080328499999993</v>
          </cell>
          <cell r="M1660">
            <v>9.3205391599999992</v>
          </cell>
          <cell r="N1660">
            <v>17.94227678</v>
          </cell>
          <cell r="O1660">
            <v>51.878999999999998</v>
          </cell>
          <cell r="P1660">
            <v>8.9675041899999997</v>
          </cell>
          <cell r="Q1660">
            <v>61.3</v>
          </cell>
          <cell r="R1660">
            <v>32.510973800000002</v>
          </cell>
          <cell r="S1660">
            <v>15.9</v>
          </cell>
          <cell r="T1660">
            <v>9.4026947599999993</v>
          </cell>
          <cell r="U1660">
            <v>8.4446224999999995</v>
          </cell>
          <cell r="V1660">
            <v>8.2822300599999998</v>
          </cell>
          <cell r="W1660">
            <v>51</v>
          </cell>
          <cell r="X1660">
            <v>79</v>
          </cell>
          <cell r="Y1660">
            <v>37.299999999999997</v>
          </cell>
          <cell r="Z1660">
            <v>35.5</v>
          </cell>
          <cell r="AA1660">
            <v>26.5</v>
          </cell>
          <cell r="AB1660">
            <v>8.4631592999999992</v>
          </cell>
          <cell r="AC1660">
            <v>1</v>
          </cell>
          <cell r="AD1660">
            <v>271.99</v>
          </cell>
          <cell r="AE1660">
            <v>62.70542816999999</v>
          </cell>
          <cell r="AF1660">
            <v>70.334676740000006</v>
          </cell>
          <cell r="AG1660">
            <v>0.25592006130748696</v>
          </cell>
          <cell r="AH1660">
            <v>6.3</v>
          </cell>
          <cell r="AI1660">
            <v>55260</v>
          </cell>
          <cell r="AJ1660">
            <v>9.8000000000000007</v>
          </cell>
        </row>
        <row r="1661">
          <cell r="A1661" t="str">
            <v>2457</v>
          </cell>
          <cell r="B1661" t="str">
            <v>245702001</v>
          </cell>
          <cell r="C1661" t="str">
            <v>462</v>
          </cell>
          <cell r="D1661" t="str">
            <v>2457020</v>
          </cell>
          <cell r="E1661" t="str">
            <v>2435</v>
          </cell>
          <cell r="F1661" t="str">
            <v>24</v>
          </cell>
          <cell r="G1661">
            <v>524.52810735000003</v>
          </cell>
          <cell r="H1661">
            <v>536.46403792000001</v>
          </cell>
          <cell r="I1661">
            <v>530.24108190000004</v>
          </cell>
          <cell r="J1661">
            <v>35.496688740000003</v>
          </cell>
          <cell r="K1661">
            <v>23.27552987</v>
          </cell>
          <cell r="L1661">
            <v>7.2991214600000003</v>
          </cell>
          <cell r="M1661">
            <v>7.8430640199999999</v>
          </cell>
          <cell r="N1661">
            <v>17.94227678</v>
          </cell>
          <cell r="O1661">
            <v>51.878999999999998</v>
          </cell>
          <cell r="P1661">
            <v>7.8777763300000005</v>
          </cell>
          <cell r="Q1661">
            <v>61.3</v>
          </cell>
          <cell r="R1661">
            <v>32.510973800000002</v>
          </cell>
          <cell r="S1661">
            <v>15.9</v>
          </cell>
          <cell r="T1661">
            <v>8.7502078599999997</v>
          </cell>
          <cell r="U1661">
            <v>7.3065313999999999</v>
          </cell>
          <cell r="V1661">
            <v>7.4781696899999996</v>
          </cell>
          <cell r="W1661">
            <v>51</v>
          </cell>
          <cell r="X1661">
            <v>79</v>
          </cell>
          <cell r="Y1661">
            <v>37.299999999999997</v>
          </cell>
          <cell r="Z1661">
            <v>35.5</v>
          </cell>
          <cell r="AA1661">
            <v>26.5</v>
          </cell>
          <cell r="AB1661">
            <v>8.7121018600000006</v>
          </cell>
          <cell r="AC1661">
            <v>1</v>
          </cell>
          <cell r="AD1661">
            <v>271.99</v>
          </cell>
          <cell r="AE1661">
            <v>62.70542816999999</v>
          </cell>
          <cell r="AF1661">
            <v>70.393655570000007</v>
          </cell>
          <cell r="AG1661">
            <v>0.27153669118679469</v>
          </cell>
          <cell r="AH1661">
            <v>6.3</v>
          </cell>
          <cell r="AI1661">
            <v>55260</v>
          </cell>
          <cell r="AJ1661">
            <v>9.8000000000000007</v>
          </cell>
        </row>
        <row r="1662">
          <cell r="A1662" t="str">
            <v>2457</v>
          </cell>
          <cell r="B1662" t="str">
            <v>245702501</v>
          </cell>
          <cell r="C1662" t="str">
            <v>462</v>
          </cell>
          <cell r="D1662" t="str">
            <v>2457025</v>
          </cell>
          <cell r="E1662" t="str">
            <v>2435</v>
          </cell>
          <cell r="F1662" t="str">
            <v>24</v>
          </cell>
          <cell r="G1662">
            <v>524.52810735000003</v>
          </cell>
          <cell r="H1662">
            <v>536.46403792000001</v>
          </cell>
          <cell r="I1662">
            <v>530.24108190000004</v>
          </cell>
          <cell r="J1662">
            <v>35.496688740000003</v>
          </cell>
          <cell r="K1662">
            <v>23.27552987</v>
          </cell>
          <cell r="L1662">
            <v>7.1380730299999993</v>
          </cell>
          <cell r="M1662">
            <v>7.6078780699999999</v>
          </cell>
          <cell r="N1662">
            <v>17.94227678</v>
          </cell>
          <cell r="O1662">
            <v>51.878999999999998</v>
          </cell>
          <cell r="P1662">
            <v>7.8240460100000009</v>
          </cell>
          <cell r="Q1662">
            <v>61.3</v>
          </cell>
          <cell r="R1662">
            <v>32.510973800000002</v>
          </cell>
          <cell r="S1662">
            <v>15.9</v>
          </cell>
          <cell r="T1662">
            <v>9.4334839200000005</v>
          </cell>
          <cell r="U1662">
            <v>7.4181808200000008</v>
          </cell>
          <cell r="V1662">
            <v>7.4169796200000011</v>
          </cell>
          <cell r="W1662">
            <v>51</v>
          </cell>
          <cell r="X1662">
            <v>79</v>
          </cell>
          <cell r="Y1662">
            <v>37.299999999999997</v>
          </cell>
          <cell r="Z1662">
            <v>35.5</v>
          </cell>
          <cell r="AA1662">
            <v>26.5</v>
          </cell>
          <cell r="AB1662">
            <v>7.1380730299999993</v>
          </cell>
          <cell r="AC1662">
            <v>1</v>
          </cell>
          <cell r="AD1662">
            <v>271.99</v>
          </cell>
          <cell r="AE1662">
            <v>62.70542816999999</v>
          </cell>
          <cell r="AF1662">
            <v>70.406700000000001</v>
          </cell>
          <cell r="AG1662">
            <v>0.28201794362611632</v>
          </cell>
          <cell r="AH1662">
            <v>6.3</v>
          </cell>
          <cell r="AI1662">
            <v>55260</v>
          </cell>
          <cell r="AJ1662">
            <v>9.8000000000000007</v>
          </cell>
        </row>
        <row r="1663">
          <cell r="A1663" t="str">
            <v>2457</v>
          </cell>
          <cell r="B1663" t="str">
            <v>245703001</v>
          </cell>
          <cell r="C1663" t="str">
            <v>462</v>
          </cell>
          <cell r="D1663" t="str">
            <v>2457030</v>
          </cell>
          <cell r="E1663" t="str">
            <v>2435</v>
          </cell>
          <cell r="F1663" t="str">
            <v>24</v>
          </cell>
          <cell r="G1663">
            <v>524.52810735000003</v>
          </cell>
          <cell r="H1663">
            <v>536.46403792000001</v>
          </cell>
          <cell r="I1663">
            <v>530.24108190000004</v>
          </cell>
          <cell r="J1663">
            <v>35.496688740000003</v>
          </cell>
          <cell r="K1663">
            <v>23.27552987</v>
          </cell>
          <cell r="L1663">
            <v>7.1340937200000001</v>
          </cell>
          <cell r="M1663">
            <v>7.6893711099999988</v>
          </cell>
          <cell r="N1663">
            <v>17.94227678</v>
          </cell>
          <cell r="O1663">
            <v>51.878999999999998</v>
          </cell>
          <cell r="P1663">
            <v>7.8272408999999996</v>
          </cell>
          <cell r="Q1663">
            <v>61.3</v>
          </cell>
          <cell r="R1663">
            <v>32.510973800000002</v>
          </cell>
          <cell r="S1663">
            <v>15.9</v>
          </cell>
          <cell r="T1663">
            <v>9.4334839200000005</v>
          </cell>
          <cell r="U1663">
            <v>7.1340937200000001</v>
          </cell>
          <cell r="V1663">
            <v>7.2145044100000009</v>
          </cell>
          <cell r="W1663">
            <v>51</v>
          </cell>
          <cell r="X1663">
            <v>79</v>
          </cell>
          <cell r="Y1663">
            <v>37.299999999999997</v>
          </cell>
          <cell r="Z1663">
            <v>35.5</v>
          </cell>
          <cell r="AA1663">
            <v>26.5</v>
          </cell>
          <cell r="AB1663">
            <v>7.4747721800000004</v>
          </cell>
          <cell r="AC1663">
            <v>1</v>
          </cell>
          <cell r="AD1663">
            <v>271.99</v>
          </cell>
          <cell r="AE1663">
            <v>62.70542816999999</v>
          </cell>
          <cell r="AF1663">
            <v>70.406700000000001</v>
          </cell>
          <cell r="AG1663">
            <v>0.26553604705816358</v>
          </cell>
          <cell r="AH1663">
            <v>6.3</v>
          </cell>
          <cell r="AI1663">
            <v>55260</v>
          </cell>
          <cell r="AJ1663">
            <v>9.8000000000000007</v>
          </cell>
        </row>
        <row r="1664">
          <cell r="A1664" t="str">
            <v>2457</v>
          </cell>
          <cell r="B1664" t="str">
            <v>245703301</v>
          </cell>
          <cell r="D1664" t="str">
            <v>2457033</v>
          </cell>
          <cell r="E1664" t="str">
            <v>2435</v>
          </cell>
          <cell r="F1664" t="str">
            <v>24</v>
          </cell>
          <cell r="G1664">
            <v>524.52810735000003</v>
          </cell>
          <cell r="H1664">
            <v>536.46403792000001</v>
          </cell>
          <cell r="I1664">
            <v>530.24108190000004</v>
          </cell>
          <cell r="J1664">
            <v>35.496688740000003</v>
          </cell>
          <cell r="K1664">
            <v>23.27552987</v>
          </cell>
          <cell r="L1664">
            <v>7.9226235700000007</v>
          </cell>
          <cell r="M1664">
            <v>8.7767843800000005</v>
          </cell>
          <cell r="N1664">
            <v>17.94227678</v>
          </cell>
          <cell r="O1664">
            <v>50.307000000000002</v>
          </cell>
          <cell r="P1664">
            <v>9.1410974700000001</v>
          </cell>
          <cell r="Q1664">
            <v>61.3</v>
          </cell>
          <cell r="R1664">
            <v>34.03003519</v>
          </cell>
          <cell r="S1664">
            <v>15.9</v>
          </cell>
          <cell r="T1664">
            <v>9.4359608500000007</v>
          </cell>
          <cell r="U1664">
            <v>9.0256961199999992</v>
          </cell>
          <cell r="V1664">
            <v>7.9448467100000002</v>
          </cell>
          <cell r="W1664">
            <v>51</v>
          </cell>
          <cell r="X1664">
            <v>79</v>
          </cell>
          <cell r="Y1664">
            <v>37.299999999999997</v>
          </cell>
          <cell r="Z1664">
            <v>35.5</v>
          </cell>
          <cell r="AA1664">
            <v>26.5</v>
          </cell>
          <cell r="AB1664">
            <v>8.29029259</v>
          </cell>
          <cell r="AC1664">
            <v>1</v>
          </cell>
          <cell r="AD1664">
            <v>271.99</v>
          </cell>
          <cell r="AE1664">
            <v>62.70542816999999</v>
          </cell>
          <cell r="AF1664">
            <v>70.288490909999993</v>
          </cell>
          <cell r="AG1664">
            <v>0.26827238671558573</v>
          </cell>
          <cell r="AH1664">
            <v>6.3</v>
          </cell>
          <cell r="AI1664">
            <v>55260</v>
          </cell>
          <cell r="AJ1664">
            <v>11.5</v>
          </cell>
        </row>
        <row r="1665">
          <cell r="A1665" t="str">
            <v>2457</v>
          </cell>
          <cell r="B1665" t="str">
            <v>245703501</v>
          </cell>
          <cell r="C1665" t="str">
            <v>462</v>
          </cell>
          <cell r="D1665" t="str">
            <v>2457035</v>
          </cell>
          <cell r="E1665" t="str">
            <v>2435</v>
          </cell>
          <cell r="F1665" t="str">
            <v>24</v>
          </cell>
          <cell r="G1665">
            <v>524.52810735000003</v>
          </cell>
          <cell r="H1665">
            <v>536.46403792000001</v>
          </cell>
          <cell r="I1665">
            <v>530.24108190000004</v>
          </cell>
          <cell r="J1665">
            <v>35.496688740000003</v>
          </cell>
          <cell r="K1665">
            <v>23.27552987</v>
          </cell>
          <cell r="L1665">
            <v>7.3492308199999998</v>
          </cell>
          <cell r="M1665">
            <v>8.5600610899999996</v>
          </cell>
          <cell r="N1665">
            <v>17.94227678</v>
          </cell>
          <cell r="O1665">
            <v>51.878999999999998</v>
          </cell>
          <cell r="P1665">
            <v>8.2602342899999996</v>
          </cell>
          <cell r="Q1665">
            <v>61.3</v>
          </cell>
          <cell r="R1665">
            <v>32.510973800000002</v>
          </cell>
          <cell r="S1665">
            <v>15.9</v>
          </cell>
          <cell r="T1665">
            <v>9.4128729700000004</v>
          </cell>
          <cell r="U1665">
            <v>7.5878172199999998</v>
          </cell>
          <cell r="V1665">
            <v>7.6138186799999996</v>
          </cell>
          <cell r="W1665">
            <v>51</v>
          </cell>
          <cell r="X1665">
            <v>79</v>
          </cell>
          <cell r="Y1665">
            <v>37.299999999999997</v>
          </cell>
          <cell r="Z1665">
            <v>35.5</v>
          </cell>
          <cell r="AA1665">
            <v>26.5</v>
          </cell>
          <cell r="AB1665">
            <v>7.4133673399999989</v>
          </cell>
          <cell r="AC1665">
            <v>0.99942281000000011</v>
          </cell>
          <cell r="AD1665">
            <v>271.99</v>
          </cell>
          <cell r="AE1665">
            <v>62.70542816999999</v>
          </cell>
          <cell r="AF1665">
            <v>70.404336049999998</v>
          </cell>
          <cell r="AG1665">
            <v>0.27197731142732773</v>
          </cell>
          <cell r="AH1665">
            <v>6.3</v>
          </cell>
          <cell r="AI1665">
            <v>55260</v>
          </cell>
          <cell r="AJ1665">
            <v>9.8000000000000007</v>
          </cell>
        </row>
        <row r="1666">
          <cell r="A1666" t="str">
            <v>2457</v>
          </cell>
          <cell r="B1666" t="str">
            <v>245704001</v>
          </cell>
          <cell r="C1666" t="str">
            <v>462</v>
          </cell>
          <cell r="D1666" t="str">
            <v>2457040</v>
          </cell>
          <cell r="E1666" t="str">
            <v>2435</v>
          </cell>
          <cell r="F1666" t="str">
            <v>24</v>
          </cell>
          <cell r="G1666">
            <v>524.52810735000003</v>
          </cell>
          <cell r="H1666">
            <v>536.46403792000001</v>
          </cell>
          <cell r="I1666">
            <v>530.24108190000004</v>
          </cell>
          <cell r="J1666">
            <v>35.496688740000003</v>
          </cell>
          <cell r="K1666">
            <v>23.27552987</v>
          </cell>
          <cell r="L1666">
            <v>7.1708884800000003</v>
          </cell>
          <cell r="M1666">
            <v>8.54888564</v>
          </cell>
          <cell r="N1666">
            <v>17.94227678</v>
          </cell>
          <cell r="O1666">
            <v>51.878999999999998</v>
          </cell>
          <cell r="P1666">
            <v>8.3361508200000003</v>
          </cell>
          <cell r="Q1666">
            <v>61.3</v>
          </cell>
          <cell r="R1666">
            <v>32.510973800000002</v>
          </cell>
          <cell r="S1666">
            <v>15.9</v>
          </cell>
          <cell r="T1666">
            <v>9.4334839200000005</v>
          </cell>
          <cell r="U1666">
            <v>7.3517998699999989</v>
          </cell>
          <cell r="V1666">
            <v>7.4593389000000005</v>
          </cell>
          <cell r="W1666">
            <v>51</v>
          </cell>
          <cell r="X1666">
            <v>79</v>
          </cell>
          <cell r="Y1666">
            <v>37.299999999999997</v>
          </cell>
          <cell r="Z1666">
            <v>35.5</v>
          </cell>
          <cell r="AA1666">
            <v>26.5</v>
          </cell>
          <cell r="AB1666">
            <v>7.3777589099999998</v>
          </cell>
          <cell r="AC1666">
            <v>0.99898729999999991</v>
          </cell>
          <cell r="AD1666">
            <v>271.99</v>
          </cell>
          <cell r="AE1666">
            <v>62.70542816999999</v>
          </cell>
          <cell r="AF1666">
            <v>70.406700000000001</v>
          </cell>
          <cell r="AG1666">
            <v>0.28506798583252962</v>
          </cell>
          <cell r="AH1666">
            <v>6.3</v>
          </cell>
          <cell r="AI1666">
            <v>55260</v>
          </cell>
          <cell r="AJ1666">
            <v>9.8000000000000007</v>
          </cell>
        </row>
        <row r="1667">
          <cell r="A1667" t="str">
            <v>2457</v>
          </cell>
          <cell r="B1667" t="str">
            <v>245704501</v>
          </cell>
          <cell r="C1667" t="str">
            <v>462</v>
          </cell>
          <cell r="D1667" t="str">
            <v>2457045</v>
          </cell>
          <cell r="E1667" t="str">
            <v>2435</v>
          </cell>
          <cell r="F1667" t="str">
            <v>24</v>
          </cell>
          <cell r="G1667">
            <v>524.52810735000003</v>
          </cell>
          <cell r="H1667">
            <v>536.46403792000001</v>
          </cell>
          <cell r="I1667">
            <v>530.24108190000004</v>
          </cell>
          <cell r="J1667">
            <v>35.496688740000003</v>
          </cell>
          <cell r="K1667">
            <v>23.27552987</v>
          </cell>
          <cell r="L1667">
            <v>8.5061322399999995</v>
          </cell>
          <cell r="M1667">
            <v>9.0008531499999993</v>
          </cell>
          <cell r="N1667">
            <v>17.94227678</v>
          </cell>
          <cell r="O1667">
            <v>51.878999999999998</v>
          </cell>
          <cell r="P1667">
            <v>8.3221510700000003</v>
          </cell>
          <cell r="Q1667">
            <v>61.3</v>
          </cell>
          <cell r="R1667">
            <v>32.510973800000002</v>
          </cell>
          <cell r="S1667">
            <v>15.9</v>
          </cell>
          <cell r="T1667">
            <v>9.4377149599999992</v>
          </cell>
          <cell r="U1667">
            <v>8.7000146199999993</v>
          </cell>
          <cell r="V1667">
            <v>8.7321432699999999</v>
          </cell>
          <cell r="W1667">
            <v>51</v>
          </cell>
          <cell r="X1667">
            <v>79</v>
          </cell>
          <cell r="Y1667">
            <v>37.299999999999997</v>
          </cell>
          <cell r="Z1667">
            <v>35.5</v>
          </cell>
          <cell r="AA1667">
            <v>26.5</v>
          </cell>
          <cell r="AB1667">
            <v>8.6960086099999998</v>
          </cell>
          <cell r="AC1667">
            <v>0.98857163999999997</v>
          </cell>
          <cell r="AD1667">
            <v>271.99</v>
          </cell>
          <cell r="AE1667">
            <v>62.70542816999999</v>
          </cell>
          <cell r="AF1667">
            <v>70.422068249999995</v>
          </cell>
          <cell r="AG1667">
            <v>0.26579400419677113</v>
          </cell>
          <cell r="AH1667">
            <v>6.3</v>
          </cell>
          <cell r="AI1667">
            <v>55260</v>
          </cell>
          <cell r="AJ1667">
            <v>9.8000000000000007</v>
          </cell>
        </row>
        <row r="1668">
          <cell r="A1668" t="str">
            <v>2457</v>
          </cell>
          <cell r="B1668" t="str">
            <v>245705001</v>
          </cell>
          <cell r="D1668" t="str">
            <v>2457050</v>
          </cell>
          <cell r="E1668" t="str">
            <v>2435</v>
          </cell>
          <cell r="F1668" t="str">
            <v>24</v>
          </cell>
          <cell r="G1668">
            <v>524.52810735000003</v>
          </cell>
          <cell r="H1668">
            <v>536.46403792000001</v>
          </cell>
          <cell r="I1668">
            <v>530.24108190000004</v>
          </cell>
          <cell r="J1668">
            <v>35.496688740000003</v>
          </cell>
          <cell r="K1668">
            <v>23.27552987</v>
          </cell>
          <cell r="L1668">
            <v>8.4751204100000006</v>
          </cell>
          <cell r="M1668">
            <v>9.6855180900000004</v>
          </cell>
          <cell r="N1668">
            <v>17.94227678</v>
          </cell>
          <cell r="O1668">
            <v>50.307000000000002</v>
          </cell>
          <cell r="P1668">
            <v>9.5908294900000008</v>
          </cell>
          <cell r="Q1668">
            <v>61.3</v>
          </cell>
          <cell r="R1668">
            <v>34.03003519</v>
          </cell>
          <cell r="S1668">
            <v>15.9</v>
          </cell>
          <cell r="T1668">
            <v>9.3988096599999995</v>
          </cell>
          <cell r="U1668">
            <v>9.2880418799999998</v>
          </cell>
          <cell r="V1668">
            <v>8.8251189700000001</v>
          </cell>
          <cell r="W1668">
            <v>51</v>
          </cell>
          <cell r="X1668">
            <v>79</v>
          </cell>
          <cell r="Y1668">
            <v>37.299999999999997</v>
          </cell>
          <cell r="Z1668">
            <v>35.5</v>
          </cell>
          <cell r="AA1668">
            <v>26.5</v>
          </cell>
          <cell r="AB1668">
            <v>9.2078372399999999</v>
          </cell>
          <cell r="AC1668">
            <v>0.49914297000000002</v>
          </cell>
          <cell r="AD1668">
            <v>271.99</v>
          </cell>
          <cell r="AE1668">
            <v>62.70542816999999</v>
          </cell>
          <cell r="AF1668">
            <v>72.094203579999999</v>
          </cell>
          <cell r="AG1668">
            <v>0.24225376827340153</v>
          </cell>
          <cell r="AH1668">
            <v>6.3</v>
          </cell>
          <cell r="AI1668">
            <v>55260</v>
          </cell>
          <cell r="AJ1668">
            <v>11.5</v>
          </cell>
        </row>
        <row r="1669">
          <cell r="A1669" t="str">
            <v>2457</v>
          </cell>
          <cell r="B1669" t="str">
            <v>245705701</v>
          </cell>
          <cell r="D1669" t="str">
            <v>2457057</v>
          </cell>
          <cell r="E1669" t="str">
            <v>2435</v>
          </cell>
          <cell r="F1669" t="str">
            <v>24</v>
          </cell>
          <cell r="G1669">
            <v>524.52810735000003</v>
          </cell>
          <cell r="H1669">
            <v>536.46403792000001</v>
          </cell>
          <cell r="I1669">
            <v>530.24108190000004</v>
          </cell>
          <cell r="J1669">
            <v>35.496688740000003</v>
          </cell>
          <cell r="K1669">
            <v>23.27552987</v>
          </cell>
          <cell r="L1669">
            <v>8.3990851000000006</v>
          </cell>
          <cell r="M1669">
            <v>9.6714924399999997</v>
          </cell>
          <cell r="N1669">
            <v>17.94227678</v>
          </cell>
          <cell r="O1669">
            <v>50.307000000000002</v>
          </cell>
          <cell r="P1669">
            <v>9.6612248899999997</v>
          </cell>
          <cell r="Q1669">
            <v>61.3</v>
          </cell>
          <cell r="R1669">
            <v>34.03003519</v>
          </cell>
          <cell r="S1669">
            <v>15.9</v>
          </cell>
          <cell r="T1669">
            <v>9.3460942899999999</v>
          </cell>
          <cell r="U1669">
            <v>9.2418390400000003</v>
          </cell>
          <cell r="V1669">
            <v>8.8934354399999993</v>
          </cell>
          <cell r="W1669">
            <v>51</v>
          </cell>
          <cell r="X1669">
            <v>79</v>
          </cell>
          <cell r="Y1669">
            <v>37.299999999999997</v>
          </cell>
          <cell r="Z1669">
            <v>35.5</v>
          </cell>
          <cell r="AA1669">
            <v>26.5</v>
          </cell>
          <cell r="AB1669">
            <v>9.2614136400000007</v>
          </cell>
          <cell r="AC1669">
            <v>0.72412878000000003</v>
          </cell>
          <cell r="AD1669">
            <v>271.99</v>
          </cell>
          <cell r="AE1669">
            <v>62.70542816999999</v>
          </cell>
          <cell r="AF1669">
            <v>71.711682139999994</v>
          </cell>
          <cell r="AG1669">
            <v>0.23585442402678641</v>
          </cell>
          <cell r="AH1669">
            <v>6.3</v>
          </cell>
          <cell r="AI1669">
            <v>55260</v>
          </cell>
          <cell r="AJ1669">
            <v>11.5</v>
          </cell>
        </row>
        <row r="1670">
          <cell r="A1670" t="str">
            <v>2457</v>
          </cell>
          <cell r="B1670" t="str">
            <v>245706801</v>
          </cell>
          <cell r="D1670" t="str">
            <v>2457068</v>
          </cell>
          <cell r="E1670" t="str">
            <v>2435</v>
          </cell>
          <cell r="F1670" t="str">
            <v>24</v>
          </cell>
          <cell r="G1670">
            <v>524.52810735000003</v>
          </cell>
          <cell r="H1670">
            <v>536.46403792000001</v>
          </cell>
          <cell r="I1670">
            <v>530.24108190000004</v>
          </cell>
          <cell r="J1670">
            <v>35.496688740000003</v>
          </cell>
          <cell r="K1670">
            <v>23.27552987</v>
          </cell>
          <cell r="L1670">
            <v>8.4093852400000006</v>
          </cell>
          <cell r="M1670">
            <v>10.041160359999999</v>
          </cell>
          <cell r="N1670">
            <v>17.94227678</v>
          </cell>
          <cell r="O1670">
            <v>50.307000000000002</v>
          </cell>
          <cell r="P1670">
            <v>10.032012679999999</v>
          </cell>
          <cell r="Q1670">
            <v>61.3</v>
          </cell>
          <cell r="R1670">
            <v>34.03003519</v>
          </cell>
          <cell r="S1670">
            <v>15.9</v>
          </cell>
          <cell r="T1670">
            <v>9.8327968099999996</v>
          </cell>
          <cell r="U1670">
            <v>8.8204040700000004</v>
          </cell>
          <cell r="V1670">
            <v>8.47386807</v>
          </cell>
          <cell r="W1670">
            <v>51</v>
          </cell>
          <cell r="X1670">
            <v>79</v>
          </cell>
          <cell r="Y1670">
            <v>37.299999999999997</v>
          </cell>
          <cell r="Z1670">
            <v>35.5</v>
          </cell>
          <cell r="AA1670">
            <v>26.5</v>
          </cell>
          <cell r="AB1670">
            <v>8.78569244</v>
          </cell>
          <cell r="AC1670">
            <v>0.41441398000000007</v>
          </cell>
          <cell r="AD1670">
            <v>271.99</v>
          </cell>
          <cell r="AE1670">
            <v>62.70542816999999</v>
          </cell>
          <cell r="AF1670">
            <v>72.012084299999998</v>
          </cell>
          <cell r="AG1670">
            <v>0.23987563509477763</v>
          </cell>
          <cell r="AH1670">
            <v>6.3</v>
          </cell>
          <cell r="AI1670">
            <v>55260</v>
          </cell>
          <cell r="AJ1670">
            <v>11.5</v>
          </cell>
        </row>
        <row r="1671">
          <cell r="A1671" t="str">
            <v>2457</v>
          </cell>
          <cell r="B1671" t="str">
            <v>245706802</v>
          </cell>
          <cell r="D1671" t="str">
            <v>2457068</v>
          </cell>
          <cell r="E1671" t="str">
            <v>2435</v>
          </cell>
          <cell r="F1671" t="str">
            <v>24</v>
          </cell>
          <cell r="G1671">
            <v>524.52810735000003</v>
          </cell>
          <cell r="H1671">
            <v>536.46403792000001</v>
          </cell>
          <cell r="I1671">
            <v>530.24108190000004</v>
          </cell>
          <cell r="J1671">
            <v>35.496688740000003</v>
          </cell>
          <cell r="K1671">
            <v>23.27552987</v>
          </cell>
          <cell r="L1671">
            <v>7.1308988299999996</v>
          </cell>
          <cell r="M1671">
            <v>10.126631100000001</v>
          </cell>
          <cell r="N1671">
            <v>17.94227678</v>
          </cell>
          <cell r="O1671">
            <v>50.307000000000002</v>
          </cell>
          <cell r="P1671">
            <v>10.126631100000001</v>
          </cell>
          <cell r="Q1671">
            <v>61.3</v>
          </cell>
          <cell r="R1671">
            <v>34.03003519</v>
          </cell>
          <cell r="S1671">
            <v>15.9</v>
          </cell>
          <cell r="T1671">
            <v>9.8389490300000002</v>
          </cell>
          <cell r="U1671">
            <v>7.1308988299999996</v>
          </cell>
          <cell r="V1671">
            <v>7.1308988299999996</v>
          </cell>
          <cell r="W1671">
            <v>51</v>
          </cell>
          <cell r="X1671">
            <v>79</v>
          </cell>
          <cell r="Y1671">
            <v>37.299999999999997</v>
          </cell>
          <cell r="Z1671">
            <v>35.5</v>
          </cell>
          <cell r="AA1671">
            <v>26.5</v>
          </cell>
          <cell r="AB1671">
            <v>7.1308988299999996</v>
          </cell>
          <cell r="AC1671">
            <v>1</v>
          </cell>
          <cell r="AD1671">
            <v>271.99</v>
          </cell>
          <cell r="AE1671">
            <v>62.70542816999999</v>
          </cell>
          <cell r="AF1671">
            <v>72.129400000000004</v>
          </cell>
          <cell r="AG1671">
            <v>0.26877797568096506</v>
          </cell>
          <cell r="AH1671">
            <v>6.3</v>
          </cell>
          <cell r="AI1671">
            <v>55260</v>
          </cell>
          <cell r="AJ1671">
            <v>11.5</v>
          </cell>
        </row>
        <row r="1672">
          <cell r="A1672" t="str">
            <v>2457</v>
          </cell>
          <cell r="B1672" t="str">
            <v>245707501</v>
          </cell>
          <cell r="D1672" t="str">
            <v>2457075</v>
          </cell>
          <cell r="E1672" t="str">
            <v>2435</v>
          </cell>
          <cell r="F1672" t="str">
            <v>24</v>
          </cell>
          <cell r="G1672">
            <v>524.52810735000003</v>
          </cell>
          <cell r="H1672">
            <v>536.46403792000001</v>
          </cell>
          <cell r="I1672">
            <v>530.24108190000004</v>
          </cell>
          <cell r="J1672">
            <v>35.496688740000003</v>
          </cell>
          <cell r="K1672">
            <v>23.27552987</v>
          </cell>
          <cell r="L1672">
            <v>8.1238542599999999</v>
          </cell>
          <cell r="M1672">
            <v>9.9531344900000001</v>
          </cell>
          <cell r="N1672">
            <v>17.94227678</v>
          </cell>
          <cell r="O1672">
            <v>50.307000000000002</v>
          </cell>
          <cell r="P1672">
            <v>10.05565054</v>
          </cell>
          <cell r="Q1672">
            <v>61.3</v>
          </cell>
          <cell r="R1672">
            <v>34.03003519</v>
          </cell>
          <cell r="S1672">
            <v>15.9</v>
          </cell>
          <cell r="T1672">
            <v>9.7515593999999997</v>
          </cell>
          <cell r="U1672">
            <v>8.5589107799999997</v>
          </cell>
          <cell r="V1672">
            <v>7.9135210200000001</v>
          </cell>
          <cell r="W1672">
            <v>51</v>
          </cell>
          <cell r="X1672">
            <v>79</v>
          </cell>
          <cell r="Y1672">
            <v>37.299999999999997</v>
          </cell>
          <cell r="Z1672">
            <v>35.5</v>
          </cell>
          <cell r="AA1672">
            <v>26.5</v>
          </cell>
          <cell r="AB1672">
            <v>8.2300443100000003</v>
          </cell>
          <cell r="AC1672">
            <v>0.24965454000000001</v>
          </cell>
          <cell r="AD1672">
            <v>271.99</v>
          </cell>
          <cell r="AE1672">
            <v>62.70542816999999</v>
          </cell>
          <cell r="AF1672">
            <v>72.044260919999999</v>
          </cell>
          <cell r="AG1672">
            <v>0.26389139321627353</v>
          </cell>
          <cell r="AH1672">
            <v>6.3</v>
          </cell>
          <cell r="AI1672">
            <v>55260</v>
          </cell>
          <cell r="AJ1672">
            <v>11.5</v>
          </cell>
        </row>
        <row r="1673">
          <cell r="A1673" t="str">
            <v>2458</v>
          </cell>
          <cell r="B1673" t="str">
            <v>245800701</v>
          </cell>
          <cell r="C1673" t="str">
            <v>462</v>
          </cell>
          <cell r="D1673" t="str">
            <v>2458007</v>
          </cell>
          <cell r="E1673" t="str">
            <v>2435</v>
          </cell>
          <cell r="F1673" t="str">
            <v>24</v>
          </cell>
          <cell r="G1673">
            <v>524.52810735000003</v>
          </cell>
          <cell r="H1673">
            <v>536.46403792000001</v>
          </cell>
          <cell r="I1673">
            <v>530.24108190000004</v>
          </cell>
          <cell r="J1673">
            <v>35.496688740000003</v>
          </cell>
          <cell r="K1673">
            <v>23.27552987</v>
          </cell>
          <cell r="L1673">
            <v>7.1951873199999996</v>
          </cell>
          <cell r="M1673">
            <v>7.7124438299999998</v>
          </cell>
          <cell r="N1673">
            <v>17.94227678</v>
          </cell>
          <cell r="O1673">
            <v>51.878999999999998</v>
          </cell>
          <cell r="P1673">
            <v>7.8898337499999993</v>
          </cell>
          <cell r="Q1673">
            <v>61.3</v>
          </cell>
          <cell r="R1673">
            <v>32.510973800000002</v>
          </cell>
          <cell r="S1673">
            <v>15.9</v>
          </cell>
          <cell r="T1673">
            <v>7.9124231199999997</v>
          </cell>
          <cell r="U1673">
            <v>7.2896105199999992</v>
          </cell>
          <cell r="V1673">
            <v>7.3277805400000009</v>
          </cell>
          <cell r="W1673">
            <v>51</v>
          </cell>
          <cell r="X1673">
            <v>79</v>
          </cell>
          <cell r="Y1673">
            <v>37.299999999999997</v>
          </cell>
          <cell r="Z1673">
            <v>35.5</v>
          </cell>
          <cell r="AA1673">
            <v>26.5</v>
          </cell>
          <cell r="AB1673">
            <v>7.3375877400000009</v>
          </cell>
          <cell r="AC1673">
            <v>1</v>
          </cell>
          <cell r="AD1673">
            <v>271.99</v>
          </cell>
          <cell r="AE1673">
            <v>62.70542816999999</v>
          </cell>
          <cell r="AF1673">
            <v>67.035802820000001</v>
          </cell>
          <cell r="AG1673">
            <v>0.27190833416440946</v>
          </cell>
          <cell r="AH1673">
            <v>6.3</v>
          </cell>
          <cell r="AI1673">
            <v>55260</v>
          </cell>
          <cell r="AJ1673">
            <v>9.8000000000000007</v>
          </cell>
        </row>
        <row r="1674">
          <cell r="A1674" t="str">
            <v>2458</v>
          </cell>
          <cell r="B1674" t="str">
            <v>245801201</v>
          </cell>
          <cell r="C1674" t="str">
            <v>462</v>
          </cell>
          <cell r="D1674" t="str">
            <v>2458012</v>
          </cell>
          <cell r="E1674" t="str">
            <v>2435</v>
          </cell>
          <cell r="F1674" t="str">
            <v>24</v>
          </cell>
          <cell r="G1674">
            <v>524.52810735000003</v>
          </cell>
          <cell r="H1674">
            <v>536.46403792000001</v>
          </cell>
          <cell r="I1674">
            <v>530.24108190000004</v>
          </cell>
          <cell r="J1674">
            <v>35.496688740000003</v>
          </cell>
          <cell r="K1674">
            <v>23.27552987</v>
          </cell>
          <cell r="L1674">
            <v>7.1364832099999997</v>
          </cell>
          <cell r="M1674">
            <v>7.8268421000000004</v>
          </cell>
          <cell r="N1674">
            <v>17.94227678</v>
          </cell>
          <cell r="O1674">
            <v>51.878999999999998</v>
          </cell>
          <cell r="P1674">
            <v>7.9939575500000002</v>
          </cell>
          <cell r="Q1674">
            <v>61.3</v>
          </cell>
          <cell r="R1674">
            <v>32.510973800000002</v>
          </cell>
          <cell r="S1674">
            <v>15.9</v>
          </cell>
          <cell r="T1674">
            <v>7.94661756</v>
          </cell>
          <cell r="U1674">
            <v>7.1929342199999997</v>
          </cell>
          <cell r="V1674">
            <v>7.1459844700000001</v>
          </cell>
          <cell r="W1674">
            <v>51</v>
          </cell>
          <cell r="X1674">
            <v>79</v>
          </cell>
          <cell r="Y1674">
            <v>37.299999999999997</v>
          </cell>
          <cell r="Z1674">
            <v>35.5</v>
          </cell>
          <cell r="AA1674">
            <v>26.5</v>
          </cell>
          <cell r="AB1674">
            <v>7.1944368499999998</v>
          </cell>
          <cell r="AC1674">
            <v>1</v>
          </cell>
          <cell r="AD1674">
            <v>271.99</v>
          </cell>
          <cell r="AE1674">
            <v>62.70542816999999</v>
          </cell>
          <cell r="AF1674">
            <v>62.331393540000001</v>
          </cell>
          <cell r="AG1674">
            <v>0.33360752435692342</v>
          </cell>
          <cell r="AH1674">
            <v>6.3</v>
          </cell>
          <cell r="AI1674">
            <v>55260</v>
          </cell>
          <cell r="AJ1674">
            <v>9.8000000000000007</v>
          </cell>
        </row>
        <row r="1675">
          <cell r="A1675" t="str">
            <v>2458</v>
          </cell>
          <cell r="B1675" t="str">
            <v>245803301</v>
          </cell>
          <cell r="C1675" t="str">
            <v>462</v>
          </cell>
          <cell r="D1675" t="str">
            <v>2458033</v>
          </cell>
          <cell r="E1675" t="str">
            <v>2435</v>
          </cell>
          <cell r="F1675" t="str">
            <v>24</v>
          </cell>
          <cell r="G1675">
            <v>524.52810735000003</v>
          </cell>
          <cell r="H1675">
            <v>536.46403792000001</v>
          </cell>
          <cell r="I1675">
            <v>530.24108190000004</v>
          </cell>
          <cell r="J1675">
            <v>35.496688740000003</v>
          </cell>
          <cell r="K1675">
            <v>23.27552987</v>
          </cell>
          <cell r="L1675">
            <v>7.2772477300000009</v>
          </cell>
          <cell r="M1675">
            <v>7.8284363600000004</v>
          </cell>
          <cell r="N1675">
            <v>17.94227678</v>
          </cell>
          <cell r="O1675">
            <v>51.878999999999998</v>
          </cell>
          <cell r="P1675">
            <v>7.9171719899999999</v>
          </cell>
          <cell r="Q1675">
            <v>61.3</v>
          </cell>
          <cell r="R1675">
            <v>32.510973800000002</v>
          </cell>
          <cell r="S1675">
            <v>15.9</v>
          </cell>
          <cell r="T1675">
            <v>8.5026885100000005</v>
          </cell>
          <cell r="U1675">
            <v>7.3277805400000009</v>
          </cell>
          <cell r="V1675">
            <v>7.4949862300000003</v>
          </cell>
          <cell r="W1675">
            <v>51</v>
          </cell>
          <cell r="X1675">
            <v>79</v>
          </cell>
          <cell r="Y1675">
            <v>37.299999999999997</v>
          </cell>
          <cell r="Z1675">
            <v>35.5</v>
          </cell>
          <cell r="AA1675">
            <v>26.5</v>
          </cell>
          <cell r="AB1675">
            <v>7.3511582300000002</v>
          </cell>
          <cell r="AC1675">
            <v>0.99876617000000001</v>
          </cell>
          <cell r="AD1675">
            <v>271.99</v>
          </cell>
          <cell r="AE1675">
            <v>62.70542816999999</v>
          </cell>
          <cell r="AF1675">
            <v>68.705284199999994</v>
          </cell>
          <cell r="AG1675">
            <v>0.30938005083062226</v>
          </cell>
          <cell r="AH1675">
            <v>6.3</v>
          </cell>
          <cell r="AI1675">
            <v>55260</v>
          </cell>
          <cell r="AJ1675">
            <v>9.8000000000000007</v>
          </cell>
        </row>
        <row r="1676">
          <cell r="A1676" t="str">
            <v>2458</v>
          </cell>
          <cell r="B1676" t="str">
            <v>245803701</v>
          </cell>
          <cell r="C1676" t="str">
            <v>462</v>
          </cell>
          <cell r="D1676" t="str">
            <v>2458037</v>
          </cell>
          <cell r="E1676" t="str">
            <v>2435</v>
          </cell>
          <cell r="F1676" t="str">
            <v>24</v>
          </cell>
          <cell r="G1676">
            <v>524.52810735000003</v>
          </cell>
          <cell r="H1676">
            <v>536.46403792000001</v>
          </cell>
          <cell r="I1676">
            <v>530.24108190000004</v>
          </cell>
          <cell r="J1676">
            <v>35.496688740000003</v>
          </cell>
          <cell r="K1676">
            <v>23.27552987</v>
          </cell>
          <cell r="L1676">
            <v>7.2283884499999997</v>
          </cell>
          <cell r="M1676">
            <v>8.7073175599999999</v>
          </cell>
          <cell r="N1676">
            <v>17.94227678</v>
          </cell>
          <cell r="O1676">
            <v>51.878999999999998</v>
          </cell>
          <cell r="P1676">
            <v>8.7081440699999995</v>
          </cell>
          <cell r="Q1676">
            <v>61.3</v>
          </cell>
          <cell r="R1676">
            <v>32.510973800000002</v>
          </cell>
          <cell r="S1676">
            <v>15.9</v>
          </cell>
          <cell r="T1676">
            <v>7.9497972199999989</v>
          </cell>
          <cell r="U1676">
            <v>7.3382381499999996</v>
          </cell>
          <cell r="V1676">
            <v>7.6048944800000005</v>
          </cell>
          <cell r="W1676">
            <v>51</v>
          </cell>
          <cell r="X1676">
            <v>79</v>
          </cell>
          <cell r="Y1676">
            <v>37.299999999999997</v>
          </cell>
          <cell r="Z1676">
            <v>35.5</v>
          </cell>
          <cell r="AA1676">
            <v>26.5</v>
          </cell>
          <cell r="AB1676">
            <v>7.3752557800000007</v>
          </cell>
          <cell r="AC1676">
            <v>0.98358350000000017</v>
          </cell>
          <cell r="AD1676">
            <v>271.99</v>
          </cell>
          <cell r="AE1676">
            <v>62.70542816999999</v>
          </cell>
          <cell r="AF1676">
            <v>68.040436790000001</v>
          </cell>
          <cell r="AG1676">
            <v>0.27935019836897818</v>
          </cell>
          <cell r="AH1676">
            <v>6.3</v>
          </cell>
          <cell r="AI1676">
            <v>55260</v>
          </cell>
          <cell r="AJ1676">
            <v>9.8000000000000007</v>
          </cell>
        </row>
        <row r="1677">
          <cell r="A1677" t="str">
            <v>2458</v>
          </cell>
          <cell r="B1677" t="str">
            <v>245822701</v>
          </cell>
          <cell r="C1677" t="str">
            <v>462</v>
          </cell>
          <cell r="D1677" t="str">
            <v>2458227</v>
          </cell>
          <cell r="E1677" t="str">
            <v>2435</v>
          </cell>
          <cell r="F1677" t="str">
            <v>24</v>
          </cell>
          <cell r="G1677">
            <v>524.52810735000003</v>
          </cell>
          <cell r="H1677">
            <v>536.46403792000001</v>
          </cell>
          <cell r="I1677">
            <v>530.24108190000004</v>
          </cell>
          <cell r="J1677">
            <v>35.496688740000003</v>
          </cell>
          <cell r="K1677">
            <v>23.27552987</v>
          </cell>
          <cell r="L1677">
            <v>7.1308988299999996</v>
          </cell>
          <cell r="M1677">
            <v>7.7389237600000005</v>
          </cell>
          <cell r="N1677">
            <v>17.94227678</v>
          </cell>
          <cell r="O1677">
            <v>51.878999999999998</v>
          </cell>
          <cell r="P1677">
            <v>7.8240460100000009</v>
          </cell>
          <cell r="Q1677">
            <v>61.3</v>
          </cell>
          <cell r="R1677">
            <v>32.510973800000002</v>
          </cell>
          <cell r="S1677">
            <v>15.9</v>
          </cell>
          <cell r="T1677">
            <v>7.8838232100000001</v>
          </cell>
          <cell r="U1677">
            <v>7.1308988299999996</v>
          </cell>
          <cell r="V1677">
            <v>7.1308988299999996</v>
          </cell>
          <cell r="W1677">
            <v>51</v>
          </cell>
          <cell r="X1677">
            <v>79</v>
          </cell>
          <cell r="Y1677">
            <v>37.299999999999997</v>
          </cell>
          <cell r="Z1677">
            <v>35.5</v>
          </cell>
          <cell r="AA1677">
            <v>26.5</v>
          </cell>
          <cell r="AB1677">
            <v>7.1451961300000004</v>
          </cell>
          <cell r="AC1677">
            <v>1</v>
          </cell>
          <cell r="AD1677">
            <v>271.99</v>
          </cell>
          <cell r="AE1677">
            <v>62.70542816999999</v>
          </cell>
          <cell r="AF1677">
            <v>62.426052159999998</v>
          </cell>
          <cell r="AG1677">
            <v>0.28805346433092005</v>
          </cell>
          <cell r="AH1677">
            <v>6.3</v>
          </cell>
          <cell r="AI1677">
            <v>55260</v>
          </cell>
          <cell r="AJ1677">
            <v>9.8000000000000007</v>
          </cell>
        </row>
        <row r="1678">
          <cell r="A1678" t="str">
            <v>2458</v>
          </cell>
          <cell r="B1678" t="str">
            <v>245822702</v>
          </cell>
          <cell r="C1678" t="str">
            <v>462</v>
          </cell>
          <cell r="D1678" t="str">
            <v>2458227</v>
          </cell>
          <cell r="E1678" t="str">
            <v>2435</v>
          </cell>
          <cell r="F1678" t="str">
            <v>24</v>
          </cell>
          <cell r="G1678">
            <v>524.52810735000003</v>
          </cell>
          <cell r="H1678">
            <v>536.46403792000001</v>
          </cell>
          <cell r="I1678">
            <v>530.24108190000004</v>
          </cell>
          <cell r="J1678">
            <v>35.496688740000003</v>
          </cell>
          <cell r="K1678">
            <v>23.27552987</v>
          </cell>
          <cell r="L1678">
            <v>7.1308988299999996</v>
          </cell>
          <cell r="M1678">
            <v>7.3870902400000009</v>
          </cell>
          <cell r="N1678">
            <v>17.94227678</v>
          </cell>
          <cell r="O1678">
            <v>51.878999999999998</v>
          </cell>
          <cell r="P1678">
            <v>7.8240460100000009</v>
          </cell>
          <cell r="Q1678">
            <v>61.3</v>
          </cell>
          <cell r="R1678">
            <v>32.510973800000002</v>
          </cell>
          <cell r="S1678">
            <v>15.9</v>
          </cell>
          <cell r="T1678">
            <v>7.7693786100000013</v>
          </cell>
          <cell r="U1678">
            <v>7.1308988299999996</v>
          </cell>
          <cell r="V1678">
            <v>7.1308988299999996</v>
          </cell>
          <cell r="W1678">
            <v>51</v>
          </cell>
          <cell r="X1678">
            <v>79</v>
          </cell>
          <cell r="Y1678">
            <v>37.299999999999997</v>
          </cell>
          <cell r="Z1678">
            <v>35.5</v>
          </cell>
          <cell r="AA1678">
            <v>26.5</v>
          </cell>
          <cell r="AB1678">
            <v>7.1308988299999996</v>
          </cell>
          <cell r="AC1678">
            <v>1</v>
          </cell>
          <cell r="AD1678">
            <v>271.99</v>
          </cell>
          <cell r="AE1678">
            <v>62.70542816999999</v>
          </cell>
          <cell r="AF1678">
            <v>62.374655220000001</v>
          </cell>
          <cell r="AG1678">
            <v>0.32387908489674733</v>
          </cell>
          <cell r="AH1678">
            <v>6.3</v>
          </cell>
          <cell r="AI1678">
            <v>55260</v>
          </cell>
          <cell r="AJ1678">
            <v>9.8000000000000007</v>
          </cell>
        </row>
        <row r="1679">
          <cell r="A1679" t="str">
            <v>2458</v>
          </cell>
          <cell r="B1679" t="str">
            <v>245822703</v>
          </cell>
          <cell r="C1679" t="str">
            <v>462</v>
          </cell>
          <cell r="D1679" t="str">
            <v>2458227</v>
          </cell>
          <cell r="E1679" t="str">
            <v>2435</v>
          </cell>
          <cell r="F1679" t="str">
            <v>24</v>
          </cell>
          <cell r="G1679">
            <v>524.52810735000003</v>
          </cell>
          <cell r="H1679">
            <v>536.46403792000001</v>
          </cell>
          <cell r="I1679">
            <v>530.24108190000004</v>
          </cell>
          <cell r="J1679">
            <v>35.496688740000003</v>
          </cell>
          <cell r="K1679">
            <v>23.27552987</v>
          </cell>
          <cell r="L1679">
            <v>7.1831117000000004</v>
          </cell>
          <cell r="M1679">
            <v>7.7777926300000004</v>
          </cell>
          <cell r="N1679">
            <v>17.94227678</v>
          </cell>
          <cell r="O1679">
            <v>51.878999999999998</v>
          </cell>
          <cell r="P1679">
            <v>7.8363697599999993</v>
          </cell>
          <cell r="Q1679">
            <v>61.3</v>
          </cell>
          <cell r="R1679">
            <v>32.510973800000002</v>
          </cell>
          <cell r="S1679">
            <v>15.9</v>
          </cell>
          <cell r="T1679">
            <v>8.1972633699999999</v>
          </cell>
          <cell r="U1679">
            <v>7.1491315999999996</v>
          </cell>
          <cell r="V1679">
            <v>7.2668273499999998</v>
          </cell>
          <cell r="W1679">
            <v>51</v>
          </cell>
          <cell r="X1679">
            <v>79</v>
          </cell>
          <cell r="Y1679">
            <v>37.299999999999997</v>
          </cell>
          <cell r="Z1679">
            <v>35.5</v>
          </cell>
          <cell r="AA1679">
            <v>26.5</v>
          </cell>
          <cell r="AB1679">
            <v>7.2122944700000007</v>
          </cell>
          <cell r="AC1679">
            <v>1</v>
          </cell>
          <cell r="AD1679">
            <v>271.99</v>
          </cell>
          <cell r="AE1679">
            <v>62.70542816999999</v>
          </cell>
          <cell r="AF1679">
            <v>64.404962769999997</v>
          </cell>
          <cell r="AG1679">
            <v>0.29234645050308755</v>
          </cell>
          <cell r="AH1679">
            <v>6.3</v>
          </cell>
          <cell r="AI1679">
            <v>55260</v>
          </cell>
          <cell r="AJ1679">
            <v>9.8000000000000007</v>
          </cell>
        </row>
        <row r="1680">
          <cell r="A1680" t="str">
            <v>2458</v>
          </cell>
          <cell r="B1680" t="str">
            <v>245822704</v>
          </cell>
          <cell r="C1680" t="str">
            <v>462</v>
          </cell>
          <cell r="D1680" t="str">
            <v>2458227</v>
          </cell>
          <cell r="E1680" t="str">
            <v>2435</v>
          </cell>
          <cell r="F1680" t="str">
            <v>24</v>
          </cell>
          <cell r="G1680">
            <v>524.52810735000003</v>
          </cell>
          <cell r="H1680">
            <v>536.46403792000001</v>
          </cell>
          <cell r="I1680">
            <v>530.24108190000004</v>
          </cell>
          <cell r="J1680">
            <v>35.496688740000003</v>
          </cell>
          <cell r="K1680">
            <v>23.27552987</v>
          </cell>
          <cell r="L1680">
            <v>7.1869010199999988</v>
          </cell>
          <cell r="M1680">
            <v>7.9200831999999988</v>
          </cell>
          <cell r="N1680">
            <v>17.94227678</v>
          </cell>
          <cell r="O1680">
            <v>51.878999999999998</v>
          </cell>
          <cell r="P1680">
            <v>8.0934622699999998</v>
          </cell>
          <cell r="Q1680">
            <v>61.3</v>
          </cell>
          <cell r="R1680">
            <v>32.510973800000002</v>
          </cell>
          <cell r="S1680">
            <v>15.9</v>
          </cell>
          <cell r="T1680">
            <v>8.1839557200000002</v>
          </cell>
          <cell r="U1680">
            <v>7.3277805400000009</v>
          </cell>
          <cell r="V1680">
            <v>7.26403014</v>
          </cell>
          <cell r="W1680">
            <v>51</v>
          </cell>
          <cell r="X1680">
            <v>79</v>
          </cell>
          <cell r="Y1680">
            <v>37.299999999999997</v>
          </cell>
          <cell r="Z1680">
            <v>35.5</v>
          </cell>
          <cell r="AA1680">
            <v>26.5</v>
          </cell>
          <cell r="AB1680">
            <v>7.3975615399999999</v>
          </cell>
          <cell r="AC1680">
            <v>1</v>
          </cell>
          <cell r="AD1680">
            <v>271.99</v>
          </cell>
          <cell r="AE1680">
            <v>62.70542816999999</v>
          </cell>
          <cell r="AF1680">
            <v>67.883523659999994</v>
          </cell>
          <cell r="AG1680">
            <v>0.3072735649476831</v>
          </cell>
          <cell r="AH1680">
            <v>6.3</v>
          </cell>
          <cell r="AI1680">
            <v>55260</v>
          </cell>
          <cell r="AJ1680">
            <v>9.8000000000000007</v>
          </cell>
        </row>
        <row r="1681">
          <cell r="A1681" t="str">
            <v>2459</v>
          </cell>
          <cell r="B1681" t="str">
            <v>245901001</v>
          </cell>
          <cell r="C1681" t="str">
            <v>462</v>
          </cell>
          <cell r="D1681" t="str">
            <v>2459010</v>
          </cell>
          <cell r="E1681" t="str">
            <v>2435</v>
          </cell>
          <cell r="F1681" t="str">
            <v>24</v>
          </cell>
          <cell r="G1681">
            <v>524.52810735000003</v>
          </cell>
          <cell r="H1681">
            <v>536.46403792000001</v>
          </cell>
          <cell r="I1681">
            <v>530.24108190000004</v>
          </cell>
          <cell r="J1681">
            <v>35.496688740000003</v>
          </cell>
          <cell r="K1681">
            <v>23.27552987</v>
          </cell>
          <cell r="L1681">
            <v>7.2449415500000001</v>
          </cell>
          <cell r="M1681">
            <v>8.75352934</v>
          </cell>
          <cell r="N1681">
            <v>17.94227678</v>
          </cell>
          <cell r="O1681">
            <v>51.878999999999998</v>
          </cell>
          <cell r="P1681">
            <v>8.0796180300000007</v>
          </cell>
          <cell r="Q1681">
            <v>61.3</v>
          </cell>
          <cell r="R1681">
            <v>32.510973800000002</v>
          </cell>
          <cell r="S1681">
            <v>15.9</v>
          </cell>
          <cell r="T1681">
            <v>9.0350341499999995</v>
          </cell>
          <cell r="U1681">
            <v>7.3085427999999997</v>
          </cell>
          <cell r="V1681">
            <v>7.506591779999999</v>
          </cell>
          <cell r="W1681">
            <v>51</v>
          </cell>
          <cell r="X1681">
            <v>79</v>
          </cell>
          <cell r="Y1681">
            <v>37.299999999999997</v>
          </cell>
          <cell r="Z1681">
            <v>35.5</v>
          </cell>
          <cell r="AA1681">
            <v>26.5</v>
          </cell>
          <cell r="AB1681">
            <v>8.0455882800000005</v>
          </cell>
          <cell r="AC1681">
            <v>0.92511431</v>
          </cell>
          <cell r="AD1681">
            <v>271.99</v>
          </cell>
          <cell r="AE1681">
            <v>62.70542816999999</v>
          </cell>
          <cell r="AF1681">
            <v>72.116759049999999</v>
          </cell>
          <cell r="AG1681">
            <v>0.24540998160768232</v>
          </cell>
          <cell r="AH1681">
            <v>6.3</v>
          </cell>
          <cell r="AI1681">
            <v>55260</v>
          </cell>
          <cell r="AJ1681">
            <v>9.8000000000000007</v>
          </cell>
        </row>
        <row r="1682">
          <cell r="A1682" t="str">
            <v>2459</v>
          </cell>
          <cell r="B1682" t="str">
            <v>245901501</v>
          </cell>
          <cell r="C1682" t="str">
            <v>462</v>
          </cell>
          <cell r="D1682" t="str">
            <v>2459015</v>
          </cell>
          <cell r="E1682" t="str">
            <v>2435</v>
          </cell>
          <cell r="F1682" t="str">
            <v>24</v>
          </cell>
          <cell r="G1682">
            <v>524.52810735000003</v>
          </cell>
          <cell r="H1682">
            <v>536.46403792000001</v>
          </cell>
          <cell r="I1682">
            <v>530.24108190000004</v>
          </cell>
          <cell r="J1682">
            <v>35.496688740000003</v>
          </cell>
          <cell r="K1682">
            <v>23.27552987</v>
          </cell>
          <cell r="L1682">
            <v>7.5490827100000004</v>
          </cell>
          <cell r="M1682">
            <v>9.2807056299999999</v>
          </cell>
          <cell r="N1682">
            <v>17.94227678</v>
          </cell>
          <cell r="O1682">
            <v>51.878999999999998</v>
          </cell>
          <cell r="P1682">
            <v>9.2430011499999996</v>
          </cell>
          <cell r="Q1682">
            <v>61.3</v>
          </cell>
          <cell r="R1682">
            <v>32.510973800000002</v>
          </cell>
          <cell r="S1682">
            <v>15.9</v>
          </cell>
          <cell r="T1682">
            <v>9.4213303699999997</v>
          </cell>
          <cell r="U1682">
            <v>7.7972912699999997</v>
          </cell>
          <cell r="V1682">
            <v>7.8123782100000003</v>
          </cell>
          <cell r="W1682">
            <v>51</v>
          </cell>
          <cell r="X1682">
            <v>79</v>
          </cell>
          <cell r="Y1682">
            <v>37.299999999999997</v>
          </cell>
          <cell r="Z1682">
            <v>35.5</v>
          </cell>
          <cell r="AA1682">
            <v>26.5</v>
          </cell>
          <cell r="AB1682">
            <v>8.9950409699999998</v>
          </cell>
          <cell r="AC1682">
            <v>1</v>
          </cell>
          <cell r="AD1682">
            <v>271.99</v>
          </cell>
          <cell r="AE1682">
            <v>62.70542816999999</v>
          </cell>
          <cell r="AF1682">
            <v>72.129400000000004</v>
          </cell>
          <cell r="AG1682">
            <v>0.24814643359530458</v>
          </cell>
          <cell r="AH1682">
            <v>6.3</v>
          </cell>
          <cell r="AI1682">
            <v>55260</v>
          </cell>
          <cell r="AJ1682">
            <v>9.8000000000000007</v>
          </cell>
        </row>
        <row r="1683">
          <cell r="A1683" t="str">
            <v>2459</v>
          </cell>
          <cell r="B1683" t="str">
            <v>245902001</v>
          </cell>
          <cell r="C1683" t="str">
            <v>462</v>
          </cell>
          <cell r="D1683" t="str">
            <v>2459020</v>
          </cell>
          <cell r="E1683" t="str">
            <v>2435</v>
          </cell>
          <cell r="F1683" t="str">
            <v>24</v>
          </cell>
          <cell r="G1683">
            <v>524.52810735000003</v>
          </cell>
          <cell r="H1683">
            <v>536.46403792000001</v>
          </cell>
          <cell r="I1683">
            <v>530.24108190000004</v>
          </cell>
          <cell r="J1683">
            <v>35.496688740000003</v>
          </cell>
          <cell r="K1683">
            <v>23.27552987</v>
          </cell>
          <cell r="L1683">
            <v>7.449498010000001</v>
          </cell>
          <cell r="M1683">
            <v>8.1056094000000005</v>
          </cell>
          <cell r="N1683">
            <v>17.94227678</v>
          </cell>
          <cell r="O1683">
            <v>51.878999999999998</v>
          </cell>
          <cell r="P1683">
            <v>8.3243363299999995</v>
          </cell>
          <cell r="Q1683">
            <v>61.3</v>
          </cell>
          <cell r="R1683">
            <v>32.510973800000002</v>
          </cell>
          <cell r="S1683">
            <v>15.9</v>
          </cell>
          <cell r="T1683">
            <v>8.1092249499999998</v>
          </cell>
          <cell r="U1683">
            <v>7.3613754299999998</v>
          </cell>
          <cell r="V1683">
            <v>8.1593747400000005</v>
          </cell>
          <cell r="W1683">
            <v>51</v>
          </cell>
          <cell r="X1683">
            <v>79</v>
          </cell>
          <cell r="Y1683">
            <v>37.299999999999997</v>
          </cell>
          <cell r="Z1683">
            <v>35.5</v>
          </cell>
          <cell r="AA1683">
            <v>26.5</v>
          </cell>
          <cell r="AB1683">
            <v>7.8272408999999996</v>
          </cell>
          <cell r="AC1683">
            <v>1</v>
          </cell>
          <cell r="AD1683">
            <v>271.99</v>
          </cell>
          <cell r="AE1683">
            <v>62.70542816999999</v>
          </cell>
          <cell r="AF1683">
            <v>72.129400000000004</v>
          </cell>
          <cell r="AG1683">
            <v>0.28002594791880442</v>
          </cell>
          <cell r="AH1683">
            <v>6.3</v>
          </cell>
          <cell r="AI1683">
            <v>55260</v>
          </cell>
          <cell r="AJ1683">
            <v>9.8000000000000007</v>
          </cell>
        </row>
        <row r="1684">
          <cell r="A1684" t="str">
            <v>2459</v>
          </cell>
          <cell r="B1684" t="str">
            <v>245902501</v>
          </cell>
          <cell r="C1684" t="str">
            <v>462</v>
          </cell>
          <cell r="D1684" t="str">
            <v>2459025</v>
          </cell>
          <cell r="E1684" t="str">
            <v>2435</v>
          </cell>
          <cell r="F1684" t="str">
            <v>24</v>
          </cell>
          <cell r="G1684">
            <v>524.52810735000003</v>
          </cell>
          <cell r="H1684">
            <v>536.46403792000001</v>
          </cell>
          <cell r="I1684">
            <v>530.24108190000004</v>
          </cell>
          <cell r="J1684">
            <v>35.496688740000003</v>
          </cell>
          <cell r="K1684">
            <v>23.27552987</v>
          </cell>
          <cell r="L1684">
            <v>7.6596429500000003</v>
          </cell>
          <cell r="M1684">
            <v>8.8723469799999997</v>
          </cell>
          <cell r="N1684">
            <v>17.94227678</v>
          </cell>
          <cell r="O1684">
            <v>51.878999999999998</v>
          </cell>
          <cell r="P1684">
            <v>8.9713214699999995</v>
          </cell>
          <cell r="Q1684">
            <v>61.3</v>
          </cell>
          <cell r="R1684">
            <v>32.510973800000002</v>
          </cell>
          <cell r="S1684">
            <v>15.9</v>
          </cell>
          <cell r="T1684">
            <v>8.7258320600000001</v>
          </cell>
          <cell r="U1684">
            <v>7.4955419399999998</v>
          </cell>
          <cell r="V1684">
            <v>8.6805018100000009</v>
          </cell>
          <cell r="W1684">
            <v>51</v>
          </cell>
          <cell r="X1684">
            <v>79</v>
          </cell>
          <cell r="Y1684">
            <v>37.299999999999997</v>
          </cell>
          <cell r="Z1684">
            <v>35.5</v>
          </cell>
          <cell r="AA1684">
            <v>26.5</v>
          </cell>
          <cell r="AB1684">
            <v>8.74512526</v>
          </cell>
          <cell r="AC1684">
            <v>0.88532619999999995</v>
          </cell>
          <cell r="AD1684">
            <v>271.99</v>
          </cell>
          <cell r="AE1684">
            <v>62.70542816999999</v>
          </cell>
          <cell r="AF1684">
            <v>72.129400000000004</v>
          </cell>
          <cell r="AG1684">
            <v>0.2646539763891313</v>
          </cell>
          <cell r="AH1684">
            <v>6.3</v>
          </cell>
          <cell r="AI1684">
            <v>55260</v>
          </cell>
          <cell r="AJ1684">
            <v>9.8000000000000007</v>
          </cell>
        </row>
        <row r="1685">
          <cell r="A1685" t="str">
            <v>2459</v>
          </cell>
          <cell r="B1685" t="str">
            <v>245903001</v>
          </cell>
          <cell r="D1685" t="str">
            <v>2459030</v>
          </cell>
          <cell r="E1685" t="str">
            <v>2435</v>
          </cell>
          <cell r="F1685" t="str">
            <v>24</v>
          </cell>
          <cell r="G1685">
            <v>524.52810735000003</v>
          </cell>
          <cell r="H1685">
            <v>536.46403792000001</v>
          </cell>
          <cell r="I1685">
            <v>530.24108190000004</v>
          </cell>
          <cell r="J1685">
            <v>35.496688740000003</v>
          </cell>
          <cell r="K1685">
            <v>23.27552987</v>
          </cell>
          <cell r="L1685">
            <v>8.7954308099999992</v>
          </cell>
          <cell r="M1685">
            <v>9.60629372</v>
          </cell>
          <cell r="N1685">
            <v>17.94227678</v>
          </cell>
          <cell r="O1685">
            <v>50.307000000000002</v>
          </cell>
          <cell r="P1685">
            <v>9.6339727800000006</v>
          </cell>
          <cell r="Q1685">
            <v>61.3</v>
          </cell>
          <cell r="R1685">
            <v>34.03003519</v>
          </cell>
          <cell r="S1685">
            <v>15.9</v>
          </cell>
          <cell r="T1685">
            <v>8.87388814</v>
          </cell>
          <cell r="U1685">
            <v>8.8421710499999993</v>
          </cell>
          <cell r="V1685">
            <v>8.8539510999999997</v>
          </cell>
          <cell r="W1685">
            <v>51</v>
          </cell>
          <cell r="X1685">
            <v>79</v>
          </cell>
          <cell r="Y1685">
            <v>37.299999999999997</v>
          </cell>
          <cell r="Z1685">
            <v>35.5</v>
          </cell>
          <cell r="AA1685">
            <v>26.5</v>
          </cell>
          <cell r="AB1685">
            <v>8.19781403</v>
          </cell>
          <cell r="AC1685">
            <v>6.5737680000000007E-2</v>
          </cell>
          <cell r="AD1685">
            <v>271.99</v>
          </cell>
          <cell r="AE1685">
            <v>62.70542816999999</v>
          </cell>
          <cell r="AF1685">
            <v>72.129400000000004</v>
          </cell>
          <cell r="AG1685">
            <v>0.25042972345001252</v>
          </cell>
          <cell r="AH1685">
            <v>6.3</v>
          </cell>
          <cell r="AI1685">
            <v>55260</v>
          </cell>
          <cell r="AJ1685">
            <v>11.5</v>
          </cell>
        </row>
        <row r="1686">
          <cell r="A1686" t="str">
            <v>2459</v>
          </cell>
          <cell r="B1686" t="str">
            <v>245903501</v>
          </cell>
          <cell r="C1686" t="str">
            <v>454</v>
          </cell>
          <cell r="D1686" t="str">
            <v>2459035</v>
          </cell>
          <cell r="E1686" t="str">
            <v>2435</v>
          </cell>
          <cell r="F1686" t="str">
            <v>24</v>
          </cell>
          <cell r="G1686">
            <v>524.52810735000003</v>
          </cell>
          <cell r="H1686">
            <v>536.46403792000001</v>
          </cell>
          <cell r="I1686">
            <v>530.24108190000004</v>
          </cell>
          <cell r="J1686">
            <v>35.496688740000003</v>
          </cell>
          <cell r="K1686">
            <v>23.27552987</v>
          </cell>
          <cell r="L1686">
            <v>7.9990072100000003</v>
          </cell>
          <cell r="M1686">
            <v>9.7899828499999995</v>
          </cell>
          <cell r="N1686">
            <v>17.94227678</v>
          </cell>
          <cell r="O1686">
            <v>50.307000000000002</v>
          </cell>
          <cell r="P1686">
            <v>9.8792460900000005</v>
          </cell>
          <cell r="Q1686">
            <v>61.3</v>
          </cell>
          <cell r="R1686">
            <v>34.03003519</v>
          </cell>
          <cell r="S1686">
            <v>15.9</v>
          </cell>
          <cell r="T1686">
            <v>9.8473932800000004</v>
          </cell>
          <cell r="U1686">
            <v>7.9620673100000001</v>
          </cell>
          <cell r="V1686">
            <v>7.8244459300000004</v>
          </cell>
          <cell r="W1686">
            <v>51</v>
          </cell>
          <cell r="X1686">
            <v>79</v>
          </cell>
          <cell r="Y1686">
            <v>37.299999999999997</v>
          </cell>
          <cell r="Z1686">
            <v>35.5</v>
          </cell>
          <cell r="AA1686">
            <v>26.5</v>
          </cell>
          <cell r="AB1686">
            <v>8.7963389299999992</v>
          </cell>
          <cell r="AC1686">
            <v>0.93872613999999999</v>
          </cell>
          <cell r="AD1686">
            <v>271.99</v>
          </cell>
          <cell r="AE1686">
            <v>62.70542816999999</v>
          </cell>
          <cell r="AF1686">
            <v>72.06870936</v>
          </cell>
          <cell r="AG1686">
            <v>0.25339235301633478</v>
          </cell>
          <cell r="AH1686">
            <v>6.3</v>
          </cell>
          <cell r="AI1686">
            <v>55260</v>
          </cell>
          <cell r="AJ1686">
            <v>11.5</v>
          </cell>
        </row>
        <row r="1687">
          <cell r="A1687" t="str">
            <v>2460</v>
          </cell>
          <cell r="B1687" t="str">
            <v>246000501</v>
          </cell>
          <cell r="C1687" t="str">
            <v>462</v>
          </cell>
          <cell r="D1687" t="str">
            <v>2460005</v>
          </cell>
          <cell r="E1687" t="str">
            <v>2450</v>
          </cell>
          <cell r="F1687" t="str">
            <v>24</v>
          </cell>
          <cell r="G1687">
            <v>524.52810735000003</v>
          </cell>
          <cell r="H1687">
            <v>536.46403792000001</v>
          </cell>
          <cell r="I1687">
            <v>530.24108190000004</v>
          </cell>
          <cell r="J1687">
            <v>42.666666669999998</v>
          </cell>
          <cell r="K1687">
            <v>20.076077770000001</v>
          </cell>
          <cell r="L1687">
            <v>7.3581937499999999</v>
          </cell>
          <cell r="M1687">
            <v>7.6732231200000003</v>
          </cell>
          <cell r="N1687">
            <v>14.741246719999998</v>
          </cell>
          <cell r="O1687">
            <v>51.878999999999998</v>
          </cell>
          <cell r="P1687">
            <v>7.8240460100000009</v>
          </cell>
          <cell r="Q1687">
            <v>53.3</v>
          </cell>
          <cell r="R1687">
            <v>32.510973800000002</v>
          </cell>
          <cell r="S1687">
            <v>13.1</v>
          </cell>
          <cell r="T1687">
            <v>7.3581937499999999</v>
          </cell>
          <cell r="U1687">
            <v>7.3408355499999995</v>
          </cell>
          <cell r="V1687">
            <v>7.3045159499999999</v>
          </cell>
          <cell r="W1687">
            <v>58.4</v>
          </cell>
          <cell r="X1687">
            <v>83.4</v>
          </cell>
          <cell r="Y1687">
            <v>46.7</v>
          </cell>
          <cell r="Z1687">
            <v>50.7</v>
          </cell>
          <cell r="AA1687">
            <v>25</v>
          </cell>
          <cell r="AB1687">
            <v>7.8058820400000002</v>
          </cell>
          <cell r="AC1687">
            <v>1</v>
          </cell>
          <cell r="AD1687">
            <v>269.86</v>
          </cell>
          <cell r="AE1687">
            <v>59.107640519999997</v>
          </cell>
          <cell r="AF1687">
            <v>67.420469089999997</v>
          </cell>
          <cell r="AG1687">
            <v>0.27706908922308848</v>
          </cell>
          <cell r="AH1687">
            <v>4.5</v>
          </cell>
          <cell r="AI1687">
            <v>51500</v>
          </cell>
          <cell r="AJ1687">
            <v>9.8000000000000007</v>
          </cell>
        </row>
        <row r="1688">
          <cell r="A1688" t="str">
            <v>2460</v>
          </cell>
          <cell r="B1688" t="str">
            <v>246001301</v>
          </cell>
          <cell r="C1688" t="str">
            <v>462</v>
          </cell>
          <cell r="D1688" t="str">
            <v>2460013</v>
          </cell>
          <cell r="E1688" t="str">
            <v>2450</v>
          </cell>
          <cell r="F1688" t="str">
            <v>24</v>
          </cell>
          <cell r="G1688">
            <v>524.52810735000003</v>
          </cell>
          <cell r="H1688">
            <v>536.46403792000001</v>
          </cell>
          <cell r="I1688">
            <v>530.24108190000004</v>
          </cell>
          <cell r="J1688">
            <v>42.666666669999998</v>
          </cell>
          <cell r="K1688">
            <v>20.076077770000001</v>
          </cell>
          <cell r="L1688">
            <v>7.3362856599999997</v>
          </cell>
          <cell r="M1688">
            <v>8.2779202600000001</v>
          </cell>
          <cell r="N1688">
            <v>14.741246719999998</v>
          </cell>
          <cell r="O1688">
            <v>51.878999999999998</v>
          </cell>
          <cell r="P1688">
            <v>8.5579511799999999</v>
          </cell>
          <cell r="Q1688">
            <v>53.3</v>
          </cell>
          <cell r="R1688">
            <v>32.510973800000002</v>
          </cell>
          <cell r="S1688">
            <v>13.1</v>
          </cell>
          <cell r="T1688">
            <v>8.6195692600000005</v>
          </cell>
          <cell r="U1688">
            <v>7.28207366</v>
          </cell>
          <cell r="V1688">
            <v>7.8461988199999997</v>
          </cell>
          <cell r="W1688">
            <v>58.4</v>
          </cell>
          <cell r="X1688">
            <v>83.4</v>
          </cell>
          <cell r="Y1688">
            <v>46.7</v>
          </cell>
          <cell r="Z1688">
            <v>50.7</v>
          </cell>
          <cell r="AA1688">
            <v>25</v>
          </cell>
          <cell r="AB1688">
            <v>7.3721180300000002</v>
          </cell>
          <cell r="AC1688">
            <v>1</v>
          </cell>
          <cell r="AD1688">
            <v>269.86</v>
          </cell>
          <cell r="AE1688">
            <v>59.107640519999997</v>
          </cell>
          <cell r="AF1688">
            <v>67.455399999999997</v>
          </cell>
          <cell r="AG1688">
            <v>0</v>
          </cell>
          <cell r="AH1688">
            <v>4.5</v>
          </cell>
          <cell r="AI1688">
            <v>51500</v>
          </cell>
          <cell r="AJ1688">
            <v>9.8000000000000007</v>
          </cell>
        </row>
        <row r="1689">
          <cell r="A1689" t="str">
            <v>2460</v>
          </cell>
          <cell r="B1689" t="str">
            <v>246001302</v>
          </cell>
          <cell r="C1689" t="str">
            <v>462</v>
          </cell>
          <cell r="D1689" t="str">
            <v>2460013</v>
          </cell>
          <cell r="E1689" t="str">
            <v>2450</v>
          </cell>
          <cell r="F1689" t="str">
            <v>24</v>
          </cell>
          <cell r="G1689">
            <v>524.52810735000003</v>
          </cell>
          <cell r="H1689">
            <v>536.46403792000001</v>
          </cell>
          <cell r="I1689">
            <v>530.24108190000004</v>
          </cell>
          <cell r="J1689">
            <v>42.666666669999998</v>
          </cell>
          <cell r="K1689">
            <v>20.076077770000001</v>
          </cell>
          <cell r="L1689">
            <v>7.146772180000001</v>
          </cell>
          <cell r="M1689">
            <v>8.00936308</v>
          </cell>
          <cell r="N1689">
            <v>14.741246719999998</v>
          </cell>
          <cell r="O1689">
            <v>51.878999999999998</v>
          </cell>
          <cell r="P1689">
            <v>8.0462290999999997</v>
          </cell>
          <cell r="Q1689">
            <v>53.3</v>
          </cell>
          <cell r="R1689">
            <v>32.510973800000002</v>
          </cell>
          <cell r="S1689">
            <v>13.1</v>
          </cell>
          <cell r="T1689">
            <v>8.1461295099999997</v>
          </cell>
          <cell r="U1689">
            <v>7.2019163199999996</v>
          </cell>
          <cell r="V1689">
            <v>7.2806972000000005</v>
          </cell>
          <cell r="W1689">
            <v>58.4</v>
          </cell>
          <cell r="X1689">
            <v>83.4</v>
          </cell>
          <cell r="Y1689">
            <v>46.7</v>
          </cell>
          <cell r="Z1689">
            <v>50.7</v>
          </cell>
          <cell r="AA1689">
            <v>25</v>
          </cell>
          <cell r="AB1689">
            <v>7.2232956799999997</v>
          </cell>
          <cell r="AC1689">
            <v>1</v>
          </cell>
          <cell r="AD1689">
            <v>269.86</v>
          </cell>
          <cell r="AE1689">
            <v>59.107640519999997</v>
          </cell>
          <cell r="AF1689">
            <v>67.455399999999997</v>
          </cell>
          <cell r="AG1689">
            <v>0.33333332999999998</v>
          </cell>
          <cell r="AH1689">
            <v>4.5</v>
          </cell>
          <cell r="AI1689">
            <v>51500</v>
          </cell>
          <cell r="AJ1689">
            <v>9.8000000000000007</v>
          </cell>
        </row>
        <row r="1690">
          <cell r="A1690" t="str">
            <v>2460</v>
          </cell>
          <cell r="B1690" t="str">
            <v>246002001</v>
          </cell>
          <cell r="C1690" t="str">
            <v>462</v>
          </cell>
          <cell r="D1690" t="str">
            <v>2460020</v>
          </cell>
          <cell r="E1690" t="str">
            <v>2450</v>
          </cell>
          <cell r="F1690" t="str">
            <v>24</v>
          </cell>
          <cell r="G1690">
            <v>524.52810735000003</v>
          </cell>
          <cell r="H1690">
            <v>536.46403792000001</v>
          </cell>
          <cell r="I1690">
            <v>530.24108190000004</v>
          </cell>
          <cell r="J1690">
            <v>42.666666669999998</v>
          </cell>
          <cell r="K1690">
            <v>20.076077770000001</v>
          </cell>
          <cell r="L1690">
            <v>7.4871736900000005</v>
          </cell>
          <cell r="M1690">
            <v>8.7698178700000007</v>
          </cell>
          <cell r="N1690">
            <v>14.741246719999998</v>
          </cell>
          <cell r="O1690">
            <v>51.878999999999998</v>
          </cell>
          <cell r="P1690">
            <v>9.3891557900000002</v>
          </cell>
          <cell r="Q1690">
            <v>53.3</v>
          </cell>
          <cell r="R1690">
            <v>32.510973800000002</v>
          </cell>
          <cell r="S1690">
            <v>13.1</v>
          </cell>
          <cell r="T1690">
            <v>8.7757038900000008</v>
          </cell>
          <cell r="U1690">
            <v>7.2909747800000009</v>
          </cell>
          <cell r="V1690">
            <v>7.6582275299999996</v>
          </cell>
          <cell r="W1690">
            <v>58.4</v>
          </cell>
          <cell r="X1690">
            <v>83.4</v>
          </cell>
          <cell r="Y1690">
            <v>46.7</v>
          </cell>
          <cell r="Z1690">
            <v>50.7</v>
          </cell>
          <cell r="AA1690">
            <v>25</v>
          </cell>
          <cell r="AB1690">
            <v>8.7097950599999994</v>
          </cell>
          <cell r="AC1690">
            <v>1</v>
          </cell>
          <cell r="AD1690">
            <v>269.86</v>
          </cell>
          <cell r="AE1690">
            <v>59.107640519999997</v>
          </cell>
          <cell r="AF1690">
            <v>67.430188700000002</v>
          </cell>
          <cell r="AG1690">
            <v>0.32385435066769741</v>
          </cell>
          <cell r="AH1690">
            <v>4.5</v>
          </cell>
          <cell r="AI1690">
            <v>51500</v>
          </cell>
          <cell r="AJ1690">
            <v>9.8000000000000007</v>
          </cell>
        </row>
        <row r="1691">
          <cell r="A1691" t="str">
            <v>2460</v>
          </cell>
          <cell r="B1691" t="str">
            <v>246002801</v>
          </cell>
          <cell r="C1691" t="str">
            <v>462</v>
          </cell>
          <cell r="D1691" t="str">
            <v>2460028</v>
          </cell>
          <cell r="E1691" t="str">
            <v>2450</v>
          </cell>
          <cell r="F1691" t="str">
            <v>24</v>
          </cell>
          <cell r="G1691">
            <v>524.52810735000003</v>
          </cell>
          <cell r="H1691">
            <v>536.46403792000001</v>
          </cell>
          <cell r="I1691">
            <v>530.24108190000004</v>
          </cell>
          <cell r="J1691">
            <v>42.666666669999998</v>
          </cell>
          <cell r="K1691">
            <v>20.076077770000001</v>
          </cell>
          <cell r="L1691">
            <v>7.2555912699999991</v>
          </cell>
          <cell r="M1691">
            <v>7.7727527199999997</v>
          </cell>
          <cell r="N1691">
            <v>14.741246719999998</v>
          </cell>
          <cell r="O1691">
            <v>51.878999999999998</v>
          </cell>
          <cell r="P1691">
            <v>8.6478705199999997</v>
          </cell>
          <cell r="Q1691">
            <v>53.3</v>
          </cell>
          <cell r="R1691">
            <v>32.510973800000002</v>
          </cell>
          <cell r="S1691">
            <v>13.1</v>
          </cell>
          <cell r="T1691">
            <v>7.8489337300000006</v>
          </cell>
          <cell r="U1691">
            <v>7.3401868399999994</v>
          </cell>
          <cell r="V1691">
            <v>8.0356026899999993</v>
          </cell>
          <cell r="W1691">
            <v>58.4</v>
          </cell>
          <cell r="X1691">
            <v>83.4</v>
          </cell>
          <cell r="Y1691">
            <v>46.7</v>
          </cell>
          <cell r="Z1691">
            <v>50.7</v>
          </cell>
          <cell r="AA1691">
            <v>25</v>
          </cell>
          <cell r="AB1691">
            <v>7.3198649299999996</v>
          </cell>
          <cell r="AC1691">
            <v>1</v>
          </cell>
          <cell r="AD1691">
            <v>269.86</v>
          </cell>
          <cell r="AE1691">
            <v>59.107640519999997</v>
          </cell>
          <cell r="AF1691">
            <v>67.443784010000002</v>
          </cell>
          <cell r="AG1691">
            <v>0.30523638401465347</v>
          </cell>
          <cell r="AH1691">
            <v>4.5</v>
          </cell>
          <cell r="AI1691">
            <v>51500</v>
          </cell>
          <cell r="AJ1691">
            <v>9.8000000000000007</v>
          </cell>
        </row>
        <row r="1692">
          <cell r="A1692" t="str">
            <v>2460</v>
          </cell>
          <cell r="B1692" t="str">
            <v>246002802</v>
          </cell>
          <cell r="C1692" t="str">
            <v>462</v>
          </cell>
          <cell r="D1692" t="str">
            <v>2460028</v>
          </cell>
          <cell r="E1692" t="str">
            <v>2450</v>
          </cell>
          <cell r="F1692" t="str">
            <v>24</v>
          </cell>
          <cell r="G1692">
            <v>524.52810735000003</v>
          </cell>
          <cell r="H1692">
            <v>536.46403792000001</v>
          </cell>
          <cell r="I1692">
            <v>530.24108190000004</v>
          </cell>
          <cell r="J1692">
            <v>42.666666669999998</v>
          </cell>
          <cell r="K1692">
            <v>20.076077770000001</v>
          </cell>
          <cell r="L1692">
            <v>7.4181808200000008</v>
          </cell>
          <cell r="M1692">
            <v>8.9942965600000004</v>
          </cell>
          <cell r="N1692">
            <v>14.741246719999998</v>
          </cell>
          <cell r="O1692">
            <v>51.878999999999998</v>
          </cell>
          <cell r="P1692">
            <v>9.0543880699999999</v>
          </cell>
          <cell r="Q1692">
            <v>53.3</v>
          </cell>
          <cell r="R1692">
            <v>32.510973800000002</v>
          </cell>
          <cell r="S1692">
            <v>13.1</v>
          </cell>
          <cell r="T1692">
            <v>8.9551900199999999</v>
          </cell>
          <cell r="U1692">
            <v>7.4401466799999998</v>
          </cell>
          <cell r="V1692">
            <v>8.3873122700000007</v>
          </cell>
          <cell r="W1692">
            <v>58.4</v>
          </cell>
          <cell r="X1692">
            <v>83.4</v>
          </cell>
          <cell r="Y1692">
            <v>46.7</v>
          </cell>
          <cell r="Z1692">
            <v>50.7</v>
          </cell>
          <cell r="AA1692">
            <v>25</v>
          </cell>
          <cell r="AB1692">
            <v>8.0916274099999992</v>
          </cell>
          <cell r="AC1692">
            <v>1</v>
          </cell>
          <cell r="AD1692">
            <v>269.86</v>
          </cell>
          <cell r="AE1692">
            <v>59.107640519999997</v>
          </cell>
          <cell r="AF1692">
            <v>67.424205439999994</v>
          </cell>
          <cell r="AG1692">
            <v>0.30949153693994724</v>
          </cell>
          <cell r="AH1692">
            <v>4.5</v>
          </cell>
          <cell r="AI1692">
            <v>51500</v>
          </cell>
          <cell r="AJ1692">
            <v>9.8000000000000007</v>
          </cell>
        </row>
        <row r="1693">
          <cell r="A1693" t="str">
            <v>2460</v>
          </cell>
          <cell r="B1693" t="str">
            <v>246003501</v>
          </cell>
          <cell r="C1693" t="str">
            <v>462</v>
          </cell>
          <cell r="D1693" t="str">
            <v>2460035</v>
          </cell>
          <cell r="E1693" t="str">
            <v>2450</v>
          </cell>
          <cell r="F1693" t="str">
            <v>24</v>
          </cell>
          <cell r="G1693">
            <v>524.52810735000003</v>
          </cell>
          <cell r="H1693">
            <v>536.46403792000001</v>
          </cell>
          <cell r="I1693">
            <v>530.24108190000004</v>
          </cell>
          <cell r="J1693">
            <v>42.666666669999998</v>
          </cell>
          <cell r="K1693">
            <v>20.076077770000001</v>
          </cell>
          <cell r="L1693">
            <v>7.1708884800000003</v>
          </cell>
          <cell r="M1693">
            <v>8.98594604</v>
          </cell>
          <cell r="N1693">
            <v>14.741246719999998</v>
          </cell>
          <cell r="O1693">
            <v>51.878999999999998</v>
          </cell>
          <cell r="P1693">
            <v>8.74033674</v>
          </cell>
          <cell r="Q1693">
            <v>53.3</v>
          </cell>
          <cell r="R1693">
            <v>32.510973800000002</v>
          </cell>
          <cell r="S1693">
            <v>13.1</v>
          </cell>
          <cell r="T1693">
            <v>7.2584121499999998</v>
          </cell>
          <cell r="U1693">
            <v>7.2584121499999998</v>
          </cell>
          <cell r="V1693">
            <v>7.1708884800000003</v>
          </cell>
          <cell r="W1693">
            <v>58.4</v>
          </cell>
          <cell r="X1693">
            <v>83.4</v>
          </cell>
          <cell r="Y1693">
            <v>46.7</v>
          </cell>
          <cell r="Z1693">
            <v>50.7</v>
          </cell>
          <cell r="AA1693">
            <v>25</v>
          </cell>
          <cell r="AB1693">
            <v>8.74033674</v>
          </cell>
          <cell r="AC1693">
            <v>1</v>
          </cell>
          <cell r="AD1693">
            <v>269.86</v>
          </cell>
          <cell r="AE1693">
            <v>59.107640519999997</v>
          </cell>
          <cell r="AF1693">
            <v>67.455399999999997</v>
          </cell>
          <cell r="AG1693">
            <v>0.27780416735450214</v>
          </cell>
          <cell r="AH1693">
            <v>4.5</v>
          </cell>
          <cell r="AI1693">
            <v>51500</v>
          </cell>
          <cell r="AJ1693">
            <v>9.8000000000000007</v>
          </cell>
        </row>
        <row r="1694">
          <cell r="A1694" t="str">
            <v>2460</v>
          </cell>
          <cell r="B1694" t="str">
            <v>246004001</v>
          </cell>
          <cell r="C1694" t="str">
            <v>462</v>
          </cell>
          <cell r="D1694" t="str">
            <v>2460040</v>
          </cell>
          <cell r="E1694" t="str">
            <v>2450</v>
          </cell>
          <cell r="F1694" t="str">
            <v>24</v>
          </cell>
          <cell r="G1694">
            <v>524.52810735000003</v>
          </cell>
          <cell r="H1694">
            <v>536.46403792000001</v>
          </cell>
          <cell r="I1694">
            <v>530.24108190000004</v>
          </cell>
          <cell r="J1694">
            <v>42.666666669999998</v>
          </cell>
          <cell r="K1694">
            <v>20.076077770000001</v>
          </cell>
          <cell r="L1694">
            <v>8.35255437</v>
          </cell>
          <cell r="M1694">
            <v>9.3711829000000009</v>
          </cell>
          <cell r="N1694">
            <v>14.741246719999998</v>
          </cell>
          <cell r="O1694">
            <v>51.878999999999998</v>
          </cell>
          <cell r="P1694">
            <v>8.99714715</v>
          </cell>
          <cell r="Q1694">
            <v>53.3</v>
          </cell>
          <cell r="R1694">
            <v>32.510973800000002</v>
          </cell>
          <cell r="S1694">
            <v>13.1</v>
          </cell>
          <cell r="T1694">
            <v>8.41072095</v>
          </cell>
          <cell r="U1694">
            <v>8.40491995</v>
          </cell>
          <cell r="V1694">
            <v>8.3749381399999994</v>
          </cell>
          <cell r="W1694">
            <v>58.4</v>
          </cell>
          <cell r="X1694">
            <v>83.4</v>
          </cell>
          <cell r="Y1694">
            <v>46.7</v>
          </cell>
          <cell r="Z1694">
            <v>50.7</v>
          </cell>
          <cell r="AA1694">
            <v>25</v>
          </cell>
          <cell r="AB1694">
            <v>8.8011683999999999</v>
          </cell>
          <cell r="AC1694">
            <v>1</v>
          </cell>
          <cell r="AD1694">
            <v>269.86</v>
          </cell>
          <cell r="AE1694">
            <v>59.107640519999997</v>
          </cell>
          <cell r="AF1694">
            <v>67.428677030000003</v>
          </cell>
          <cell r="AG1694">
            <v>0.29934785485180898</v>
          </cell>
          <cell r="AH1694">
            <v>4.5</v>
          </cell>
          <cell r="AI1694">
            <v>51500</v>
          </cell>
          <cell r="AJ1694">
            <v>9.8000000000000007</v>
          </cell>
        </row>
        <row r="1695">
          <cell r="A1695" t="str">
            <v>2461</v>
          </cell>
          <cell r="B1695" t="str">
            <v>246100501</v>
          </cell>
          <cell r="C1695" t="str">
            <v>456</v>
          </cell>
          <cell r="D1695" t="str">
            <v>2461005</v>
          </cell>
          <cell r="E1695" t="str">
            <v>2450</v>
          </cell>
          <cell r="F1695" t="str">
            <v>24</v>
          </cell>
          <cell r="G1695">
            <v>524.52810735000003</v>
          </cell>
          <cell r="H1695">
            <v>536.46403792000001</v>
          </cell>
          <cell r="I1695">
            <v>530.24108190000004</v>
          </cell>
          <cell r="J1695">
            <v>42.666666669999998</v>
          </cell>
          <cell r="K1695">
            <v>20.076077770000001</v>
          </cell>
          <cell r="L1695">
            <v>8.0202704699999998</v>
          </cell>
          <cell r="M1695">
            <v>9.0792061000000004</v>
          </cell>
          <cell r="N1695">
            <v>14.741246719999998</v>
          </cell>
          <cell r="O1695">
            <v>50.307000000000002</v>
          </cell>
          <cell r="P1695">
            <v>9.0934694199999999</v>
          </cell>
          <cell r="Q1695">
            <v>53.3</v>
          </cell>
          <cell r="R1695">
            <v>34.03003519</v>
          </cell>
          <cell r="S1695">
            <v>16.5</v>
          </cell>
          <cell r="T1695">
            <v>9.0879467199999997</v>
          </cell>
          <cell r="U1695">
            <v>8.5314905000000003</v>
          </cell>
          <cell r="V1695">
            <v>8.5481102900000003</v>
          </cell>
          <cell r="W1695">
            <v>58.4</v>
          </cell>
          <cell r="X1695">
            <v>83.4</v>
          </cell>
          <cell r="Y1695">
            <v>46.7</v>
          </cell>
          <cell r="Z1695">
            <v>50.7</v>
          </cell>
          <cell r="AA1695">
            <v>23.2</v>
          </cell>
          <cell r="AB1695">
            <v>8.3943473599999994</v>
          </cell>
          <cell r="AC1695">
            <v>1</v>
          </cell>
          <cell r="AD1695">
            <v>269.86</v>
          </cell>
          <cell r="AE1695">
            <v>59.107640519999997</v>
          </cell>
          <cell r="AF1695">
            <v>63.76883604999999</v>
          </cell>
          <cell r="AG1695">
            <v>0.35245416690310999</v>
          </cell>
          <cell r="AH1695">
            <v>4.5</v>
          </cell>
          <cell r="AI1695">
            <v>51500</v>
          </cell>
          <cell r="AJ1695">
            <v>11.5</v>
          </cell>
        </row>
        <row r="1696">
          <cell r="A1696" t="str">
            <v>2461</v>
          </cell>
          <cell r="B1696" t="str">
            <v>246101301</v>
          </cell>
          <cell r="D1696" t="str">
            <v>2461013</v>
          </cell>
          <cell r="E1696" t="str">
            <v>2450</v>
          </cell>
          <cell r="F1696" t="str">
            <v>24</v>
          </cell>
          <cell r="G1696">
            <v>524.52810735000003</v>
          </cell>
          <cell r="H1696">
            <v>536.46403792000001</v>
          </cell>
          <cell r="I1696">
            <v>530.24108190000004</v>
          </cell>
          <cell r="J1696">
            <v>42.666666669999998</v>
          </cell>
          <cell r="K1696">
            <v>20.076077770000001</v>
          </cell>
          <cell r="L1696">
            <v>8.0864102800000008</v>
          </cell>
          <cell r="M1696">
            <v>9.2717176499999994</v>
          </cell>
          <cell r="N1696">
            <v>14.741246719999998</v>
          </cell>
          <cell r="O1696">
            <v>50.307000000000002</v>
          </cell>
          <cell r="P1696">
            <v>9.3190153900000006</v>
          </cell>
          <cell r="Q1696">
            <v>53.3</v>
          </cell>
          <cell r="R1696">
            <v>34.03003519</v>
          </cell>
          <cell r="S1696">
            <v>16.5</v>
          </cell>
          <cell r="T1696">
            <v>9.3190153900000006</v>
          </cell>
          <cell r="U1696">
            <v>7.9124231199999997</v>
          </cell>
          <cell r="V1696">
            <v>8.1199938300000003</v>
          </cell>
          <cell r="W1696">
            <v>58.4</v>
          </cell>
          <cell r="X1696">
            <v>83.4</v>
          </cell>
          <cell r="Y1696">
            <v>46.7</v>
          </cell>
          <cell r="Z1696">
            <v>50.7</v>
          </cell>
          <cell r="AA1696">
            <v>23.2</v>
          </cell>
          <cell r="AB1696">
            <v>8.7760127200000007</v>
          </cell>
          <cell r="AC1696">
            <v>0.93398830999999993</v>
          </cell>
          <cell r="AD1696">
            <v>269.86</v>
          </cell>
          <cell r="AE1696">
            <v>59.107640519999997</v>
          </cell>
          <cell r="AF1696">
            <v>63.760162909999998</v>
          </cell>
          <cell r="AG1696">
            <v>0.3310281455895312</v>
          </cell>
          <cell r="AH1696">
            <v>4.5</v>
          </cell>
          <cell r="AI1696">
            <v>51500</v>
          </cell>
          <cell r="AJ1696">
            <v>11.5</v>
          </cell>
        </row>
        <row r="1697">
          <cell r="A1697" t="str">
            <v>2461</v>
          </cell>
          <cell r="B1697" t="str">
            <v>246101302</v>
          </cell>
          <cell r="D1697" t="str">
            <v>2461013</v>
          </cell>
          <cell r="E1697" t="str">
            <v>2450</v>
          </cell>
          <cell r="F1697" t="str">
            <v>24</v>
          </cell>
          <cell r="G1697">
            <v>524.52810735000003</v>
          </cell>
          <cell r="H1697">
            <v>536.46403792000001</v>
          </cell>
          <cell r="I1697">
            <v>530.24108190000004</v>
          </cell>
          <cell r="J1697">
            <v>42.666666669999998</v>
          </cell>
          <cell r="K1697">
            <v>20.076077770000001</v>
          </cell>
          <cell r="L1697">
            <v>7.1436176000000007</v>
          </cell>
          <cell r="M1697">
            <v>9.4334839200000005</v>
          </cell>
          <cell r="N1697">
            <v>14.741246719999998</v>
          </cell>
          <cell r="O1697">
            <v>50.307000000000002</v>
          </cell>
          <cell r="P1697">
            <v>9.4334839200000005</v>
          </cell>
          <cell r="Q1697">
            <v>53.3</v>
          </cell>
          <cell r="R1697">
            <v>34.03003519</v>
          </cell>
          <cell r="S1697">
            <v>16.5</v>
          </cell>
          <cell r="T1697">
            <v>9.4334839200000005</v>
          </cell>
          <cell r="U1697">
            <v>7.1308988299999996</v>
          </cell>
          <cell r="V1697">
            <v>7.6377164300000002</v>
          </cell>
          <cell r="W1697">
            <v>58.4</v>
          </cell>
          <cell r="X1697">
            <v>83.4</v>
          </cell>
          <cell r="Y1697">
            <v>46.7</v>
          </cell>
          <cell r="Z1697">
            <v>50.7</v>
          </cell>
          <cell r="AA1697">
            <v>23.2</v>
          </cell>
          <cell r="AB1697">
            <v>8.74033674</v>
          </cell>
          <cell r="AC1697">
            <v>1</v>
          </cell>
          <cell r="AD1697">
            <v>269.86</v>
          </cell>
          <cell r="AE1697">
            <v>59.107640519999997</v>
          </cell>
          <cell r="AF1697">
            <v>63.767800000000001</v>
          </cell>
          <cell r="AG1697">
            <v>0.28734385852613636</v>
          </cell>
          <cell r="AH1697">
            <v>4.5</v>
          </cell>
          <cell r="AI1697">
            <v>51500</v>
          </cell>
          <cell r="AJ1697">
            <v>11.5</v>
          </cell>
        </row>
        <row r="1698">
          <cell r="A1698" t="str">
            <v>2461</v>
          </cell>
          <cell r="B1698" t="str">
            <v>246102001</v>
          </cell>
          <cell r="C1698" t="str">
            <v>456</v>
          </cell>
          <cell r="D1698" t="str">
            <v>2461020</v>
          </cell>
          <cell r="E1698" t="str">
            <v>2450</v>
          </cell>
          <cell r="F1698" t="str">
            <v>24</v>
          </cell>
          <cell r="G1698">
            <v>524.52810735000003</v>
          </cell>
          <cell r="H1698">
            <v>536.46403792000001</v>
          </cell>
          <cell r="I1698">
            <v>530.24108190000004</v>
          </cell>
          <cell r="J1698">
            <v>42.666666669999998</v>
          </cell>
          <cell r="K1698">
            <v>20.076077770000001</v>
          </cell>
          <cell r="L1698">
            <v>8.1504679099999997</v>
          </cell>
          <cell r="M1698">
            <v>8.4709398100000008</v>
          </cell>
          <cell r="N1698">
            <v>14.741246719999998</v>
          </cell>
          <cell r="O1698">
            <v>50.307000000000002</v>
          </cell>
          <cell r="P1698">
            <v>8.5928570999999998</v>
          </cell>
          <cell r="Q1698">
            <v>53.3</v>
          </cell>
          <cell r="R1698">
            <v>34.03003519</v>
          </cell>
          <cell r="S1698">
            <v>16.5</v>
          </cell>
          <cell r="T1698">
            <v>8.5928570999999998</v>
          </cell>
          <cell r="U1698">
            <v>7.9796813000000002</v>
          </cell>
          <cell r="V1698">
            <v>8.2573856600000006</v>
          </cell>
          <cell r="W1698">
            <v>58.4</v>
          </cell>
          <cell r="X1698">
            <v>83.4</v>
          </cell>
          <cell r="Y1698">
            <v>46.7</v>
          </cell>
          <cell r="Z1698">
            <v>50.7</v>
          </cell>
          <cell r="AA1698">
            <v>23.2</v>
          </cell>
          <cell r="AB1698">
            <v>8.1504679099999997</v>
          </cell>
          <cell r="AC1698">
            <v>1</v>
          </cell>
          <cell r="AD1698">
            <v>269.86</v>
          </cell>
          <cell r="AE1698">
            <v>59.107640519999997</v>
          </cell>
          <cell r="AF1698">
            <v>63.767800000000001</v>
          </cell>
          <cell r="AG1698">
            <v>0.35034682744648754</v>
          </cell>
          <cell r="AH1698">
            <v>4.5</v>
          </cell>
          <cell r="AI1698">
            <v>51500</v>
          </cell>
          <cell r="AJ1698">
            <v>11.5</v>
          </cell>
        </row>
        <row r="1699">
          <cell r="A1699" t="str">
            <v>2461</v>
          </cell>
          <cell r="B1699" t="str">
            <v>246102501</v>
          </cell>
          <cell r="C1699" t="str">
            <v>456</v>
          </cell>
          <cell r="D1699" t="str">
            <v>2461025</v>
          </cell>
          <cell r="E1699" t="str">
            <v>2450</v>
          </cell>
          <cell r="F1699" t="str">
            <v>24</v>
          </cell>
          <cell r="G1699">
            <v>524.52810735000003</v>
          </cell>
          <cell r="H1699">
            <v>536.46403792000001</v>
          </cell>
          <cell r="I1699">
            <v>530.24108190000004</v>
          </cell>
          <cell r="J1699">
            <v>42.666666669999998</v>
          </cell>
          <cell r="K1699">
            <v>20.076077770000001</v>
          </cell>
          <cell r="L1699">
            <v>7.2717037099999997</v>
          </cell>
          <cell r="M1699">
            <v>7.719129839999999</v>
          </cell>
          <cell r="N1699">
            <v>14.741246719999998</v>
          </cell>
          <cell r="O1699">
            <v>50.307000000000002</v>
          </cell>
          <cell r="P1699">
            <v>8.0199416899999996</v>
          </cell>
          <cell r="Q1699">
            <v>53.3</v>
          </cell>
          <cell r="R1699">
            <v>34.03003519</v>
          </cell>
          <cell r="S1699">
            <v>16.5</v>
          </cell>
          <cell r="T1699">
            <v>7.7919359600000009</v>
          </cell>
          <cell r="U1699">
            <v>7.1693500200000004</v>
          </cell>
          <cell r="V1699">
            <v>7.2936977199999999</v>
          </cell>
          <cell r="W1699">
            <v>58.4</v>
          </cell>
          <cell r="X1699">
            <v>83.4</v>
          </cell>
          <cell r="Y1699">
            <v>46.7</v>
          </cell>
          <cell r="Z1699">
            <v>50.7</v>
          </cell>
          <cell r="AA1699">
            <v>23.2</v>
          </cell>
          <cell r="AB1699">
            <v>7.3932630899999996</v>
          </cell>
          <cell r="AC1699">
            <v>1</v>
          </cell>
          <cell r="AD1699">
            <v>269.86</v>
          </cell>
          <cell r="AE1699">
            <v>59.107640519999997</v>
          </cell>
          <cell r="AF1699">
            <v>63.767800000000001</v>
          </cell>
          <cell r="AG1699">
            <v>0.3263480321044131</v>
          </cell>
          <cell r="AH1699">
            <v>4.5</v>
          </cell>
          <cell r="AI1699">
            <v>51500</v>
          </cell>
          <cell r="AJ1699">
            <v>11.5</v>
          </cell>
        </row>
        <row r="1700">
          <cell r="A1700" t="str">
            <v>2461</v>
          </cell>
          <cell r="B1700" t="str">
            <v>246102701</v>
          </cell>
          <cell r="D1700" t="str">
            <v>2461027</v>
          </cell>
          <cell r="E1700" t="str">
            <v>2450</v>
          </cell>
          <cell r="F1700" t="str">
            <v>24</v>
          </cell>
          <cell r="G1700">
            <v>524.52810735000003</v>
          </cell>
          <cell r="H1700">
            <v>536.46403792000001</v>
          </cell>
          <cell r="I1700">
            <v>530.24108190000004</v>
          </cell>
          <cell r="J1700">
            <v>42.666666669999998</v>
          </cell>
          <cell r="K1700">
            <v>20.076077770000001</v>
          </cell>
          <cell r="L1700">
            <v>8.1408984600000007</v>
          </cell>
          <cell r="M1700">
            <v>9.2964263200000001</v>
          </cell>
          <cell r="N1700">
            <v>14.741246719999998</v>
          </cell>
          <cell r="O1700">
            <v>50.307000000000002</v>
          </cell>
          <cell r="P1700">
            <v>9.3315840800000007</v>
          </cell>
          <cell r="Q1700">
            <v>53.3</v>
          </cell>
          <cell r="R1700">
            <v>34.03003519</v>
          </cell>
          <cell r="S1700">
            <v>16.5</v>
          </cell>
          <cell r="T1700">
            <v>9.3381177399999995</v>
          </cell>
          <cell r="U1700">
            <v>8.9245232300000001</v>
          </cell>
          <cell r="V1700">
            <v>8.6943346899999998</v>
          </cell>
          <cell r="W1700">
            <v>58.4</v>
          </cell>
          <cell r="X1700">
            <v>83.4</v>
          </cell>
          <cell r="Y1700">
            <v>46.7</v>
          </cell>
          <cell r="Z1700">
            <v>50.7</v>
          </cell>
          <cell r="AA1700">
            <v>23.2</v>
          </cell>
          <cell r="AB1700">
            <v>8.7674848700000005</v>
          </cell>
          <cell r="AC1700">
            <v>0.95445802000000002</v>
          </cell>
          <cell r="AD1700">
            <v>269.86</v>
          </cell>
          <cell r="AE1700">
            <v>59.107640519999997</v>
          </cell>
          <cell r="AF1700">
            <v>63.771342740000001</v>
          </cell>
          <cell r="AG1700">
            <v>0.36220288540669532</v>
          </cell>
          <cell r="AH1700">
            <v>4.5</v>
          </cell>
          <cell r="AI1700">
            <v>51500</v>
          </cell>
          <cell r="AJ1700">
            <v>11.5</v>
          </cell>
        </row>
        <row r="1701">
          <cell r="A1701" t="str">
            <v>2461</v>
          </cell>
          <cell r="B1701" t="str">
            <v>246103001</v>
          </cell>
          <cell r="C1701" t="str">
            <v>456</v>
          </cell>
          <cell r="D1701" t="str">
            <v>2461030</v>
          </cell>
          <cell r="E1701" t="str">
            <v>2450</v>
          </cell>
          <cell r="F1701" t="str">
            <v>24</v>
          </cell>
          <cell r="G1701">
            <v>524.52810735000003</v>
          </cell>
          <cell r="H1701">
            <v>536.46403792000001</v>
          </cell>
          <cell r="I1701">
            <v>530.24108190000004</v>
          </cell>
          <cell r="J1701">
            <v>42.666666669999998</v>
          </cell>
          <cell r="K1701">
            <v>20.076077770000001</v>
          </cell>
          <cell r="L1701">
            <v>7.5352967000000008</v>
          </cell>
          <cell r="M1701">
            <v>8.35255437</v>
          </cell>
          <cell r="N1701">
            <v>14.741246719999998</v>
          </cell>
          <cell r="O1701">
            <v>50.307000000000002</v>
          </cell>
          <cell r="P1701">
            <v>8.3988600000000009</v>
          </cell>
          <cell r="Q1701">
            <v>53.3</v>
          </cell>
          <cell r="R1701">
            <v>34.03003519</v>
          </cell>
          <cell r="S1701">
            <v>16.5</v>
          </cell>
          <cell r="T1701">
            <v>8.369389</v>
          </cell>
          <cell r="U1701">
            <v>7.4036702899999991</v>
          </cell>
          <cell r="V1701">
            <v>7.3969486</v>
          </cell>
          <cell r="W1701">
            <v>58.4</v>
          </cell>
          <cell r="X1701">
            <v>83.4</v>
          </cell>
          <cell r="Y1701">
            <v>46.7</v>
          </cell>
          <cell r="Z1701">
            <v>50.7</v>
          </cell>
          <cell r="AA1701">
            <v>23.2</v>
          </cell>
          <cell r="AB1701">
            <v>7.5559050900000004</v>
          </cell>
          <cell r="AC1701">
            <v>0.89398765999999996</v>
          </cell>
          <cell r="AD1701">
            <v>269.86</v>
          </cell>
          <cell r="AE1701">
            <v>59.107640519999997</v>
          </cell>
          <cell r="AF1701">
            <v>63.768171559999999</v>
          </cell>
          <cell r="AG1701">
            <v>0.35811906604208621</v>
          </cell>
          <cell r="AH1701">
            <v>4.5</v>
          </cell>
          <cell r="AI1701">
            <v>51500</v>
          </cell>
          <cell r="AJ1701">
            <v>11.5</v>
          </cell>
        </row>
        <row r="1702">
          <cell r="A1702" t="str">
            <v>2461</v>
          </cell>
          <cell r="B1702" t="str">
            <v>246103501</v>
          </cell>
          <cell r="C1702" t="str">
            <v>456</v>
          </cell>
          <cell r="D1702" t="str">
            <v>2461035</v>
          </cell>
          <cell r="E1702" t="str">
            <v>2450</v>
          </cell>
          <cell r="F1702" t="str">
            <v>24</v>
          </cell>
          <cell r="G1702">
            <v>524.52810735000003</v>
          </cell>
          <cell r="H1702">
            <v>536.46403792000001</v>
          </cell>
          <cell r="I1702">
            <v>530.24108190000004</v>
          </cell>
          <cell r="J1702">
            <v>42.666666669999998</v>
          </cell>
          <cell r="K1702">
            <v>20.076077770000001</v>
          </cell>
          <cell r="L1702">
            <v>7.7151236000000001</v>
          </cell>
          <cell r="M1702">
            <v>8.3294167800000007</v>
          </cell>
          <cell r="N1702">
            <v>14.741246719999998</v>
          </cell>
          <cell r="O1702">
            <v>50.307000000000002</v>
          </cell>
          <cell r="P1702">
            <v>8.5405190199999996</v>
          </cell>
          <cell r="Q1702">
            <v>53.3</v>
          </cell>
          <cell r="R1702">
            <v>34.03003519</v>
          </cell>
          <cell r="S1702">
            <v>16.5</v>
          </cell>
          <cell r="T1702">
            <v>8.5703547400000009</v>
          </cell>
          <cell r="U1702">
            <v>7.4109518800000007</v>
          </cell>
          <cell r="V1702">
            <v>7.3065313999999999</v>
          </cell>
          <cell r="W1702">
            <v>58.4</v>
          </cell>
          <cell r="X1702">
            <v>83.4</v>
          </cell>
          <cell r="Y1702">
            <v>46.7</v>
          </cell>
          <cell r="Z1702">
            <v>50.7</v>
          </cell>
          <cell r="AA1702">
            <v>23.2</v>
          </cell>
          <cell r="AB1702">
            <v>8.2482674500000002</v>
          </cell>
          <cell r="AC1702">
            <v>1</v>
          </cell>
          <cell r="AD1702">
            <v>269.86</v>
          </cell>
          <cell r="AE1702">
            <v>59.107640519999997</v>
          </cell>
          <cell r="AF1702">
            <v>63.767800000000001</v>
          </cell>
          <cell r="AG1702">
            <v>0.30657711032238222</v>
          </cell>
          <cell r="AH1702">
            <v>4.5</v>
          </cell>
          <cell r="AI1702">
            <v>51500</v>
          </cell>
          <cell r="AJ1702">
            <v>11.5</v>
          </cell>
        </row>
        <row r="1703">
          <cell r="A1703" t="str">
            <v>2461</v>
          </cell>
          <cell r="B1703" t="str">
            <v>246104001</v>
          </cell>
          <cell r="D1703" t="str">
            <v>2461040</v>
          </cell>
          <cell r="E1703" t="str">
            <v>2450</v>
          </cell>
          <cell r="F1703" t="str">
            <v>24</v>
          </cell>
          <cell r="G1703">
            <v>524.52810735000003</v>
          </cell>
          <cell r="H1703">
            <v>536.46403792000001</v>
          </cell>
          <cell r="I1703">
            <v>530.24108190000004</v>
          </cell>
          <cell r="J1703">
            <v>42.666666669999998</v>
          </cell>
          <cell r="K1703">
            <v>20.076077770000001</v>
          </cell>
          <cell r="L1703">
            <v>8.4140524299999999</v>
          </cell>
          <cell r="M1703">
            <v>9.4281899300000003</v>
          </cell>
          <cell r="N1703">
            <v>14.741246719999998</v>
          </cell>
          <cell r="O1703">
            <v>50.307000000000002</v>
          </cell>
          <cell r="P1703">
            <v>8.5269454800000002</v>
          </cell>
          <cell r="Q1703">
            <v>53.3</v>
          </cell>
          <cell r="R1703">
            <v>34.03003519</v>
          </cell>
          <cell r="S1703">
            <v>16.5</v>
          </cell>
          <cell r="T1703">
            <v>9.4738578199999992</v>
          </cell>
          <cell r="U1703">
            <v>9.0118894300000001</v>
          </cell>
          <cell r="V1703">
            <v>8.0439844300000001</v>
          </cell>
          <cell r="W1703">
            <v>58.4</v>
          </cell>
          <cell r="X1703">
            <v>83.4</v>
          </cell>
          <cell r="Y1703">
            <v>46.7</v>
          </cell>
          <cell r="Z1703">
            <v>50.7</v>
          </cell>
          <cell r="AA1703">
            <v>23.2</v>
          </cell>
          <cell r="AB1703">
            <v>8.7331106999999992</v>
          </cell>
          <cell r="AC1703">
            <v>0.67707742999999998</v>
          </cell>
          <cell r="AD1703">
            <v>269.86</v>
          </cell>
          <cell r="AE1703">
            <v>59.107640519999997</v>
          </cell>
          <cell r="AF1703">
            <v>63.76526844</v>
          </cell>
          <cell r="AG1703">
            <v>0.33711724108245716</v>
          </cell>
          <cell r="AH1703">
            <v>4.5</v>
          </cell>
          <cell r="AI1703">
            <v>51500</v>
          </cell>
          <cell r="AJ1703">
            <v>11.5</v>
          </cell>
        </row>
        <row r="1704">
          <cell r="A1704" t="str">
            <v>2461</v>
          </cell>
          <cell r="B1704" t="str">
            <v>246104501</v>
          </cell>
          <cell r="D1704" t="str">
            <v>2461045</v>
          </cell>
          <cell r="E1704" t="str">
            <v>2450</v>
          </cell>
          <cell r="F1704" t="str">
            <v>24</v>
          </cell>
          <cell r="G1704">
            <v>524.52810735000003</v>
          </cell>
          <cell r="H1704">
            <v>536.46403792000001</v>
          </cell>
          <cell r="I1704">
            <v>530.24108190000004</v>
          </cell>
          <cell r="J1704">
            <v>42.666666669999998</v>
          </cell>
          <cell r="K1704">
            <v>20.076077770000001</v>
          </cell>
          <cell r="L1704">
            <v>8.5676961699999996</v>
          </cell>
          <cell r="M1704">
            <v>9.2214781200000004</v>
          </cell>
          <cell r="N1704">
            <v>14.741246719999998</v>
          </cell>
          <cell r="O1704">
            <v>50.307000000000002</v>
          </cell>
          <cell r="P1704">
            <v>8.6072166899999996</v>
          </cell>
          <cell r="Q1704">
            <v>53.3</v>
          </cell>
          <cell r="R1704">
            <v>34.03003519</v>
          </cell>
          <cell r="S1704">
            <v>16.5</v>
          </cell>
          <cell r="T1704">
            <v>9.3382937399999992</v>
          </cell>
          <cell r="U1704">
            <v>8.7500494199999999</v>
          </cell>
          <cell r="V1704">
            <v>7.8586406600000007</v>
          </cell>
          <cell r="W1704">
            <v>58.4</v>
          </cell>
          <cell r="X1704">
            <v>83.4</v>
          </cell>
          <cell r="Y1704">
            <v>46.7</v>
          </cell>
          <cell r="Z1704">
            <v>50.7</v>
          </cell>
          <cell r="AA1704">
            <v>23.2</v>
          </cell>
          <cell r="AB1704">
            <v>8.3756296300000006</v>
          </cell>
          <cell r="AC1704">
            <v>0.18919114000000001</v>
          </cell>
          <cell r="AD1704">
            <v>269.86</v>
          </cell>
          <cell r="AE1704">
            <v>59.107640519999997</v>
          </cell>
          <cell r="AF1704">
            <v>63.76877992</v>
          </cell>
          <cell r="AG1704">
            <v>0.33157309616521757</v>
          </cell>
          <cell r="AH1704">
            <v>4.5</v>
          </cell>
          <cell r="AI1704">
            <v>51500</v>
          </cell>
          <cell r="AJ1704">
            <v>11.5</v>
          </cell>
        </row>
        <row r="1705">
          <cell r="A1705" t="str">
            <v>2461</v>
          </cell>
          <cell r="B1705" t="str">
            <v>246105001</v>
          </cell>
          <cell r="D1705" t="str">
            <v>2461050</v>
          </cell>
          <cell r="E1705" t="str">
            <v>2450</v>
          </cell>
          <cell r="F1705" t="str">
            <v>24</v>
          </cell>
          <cell r="G1705">
            <v>524.52810735000003</v>
          </cell>
          <cell r="H1705">
            <v>536.46403792000001</v>
          </cell>
          <cell r="I1705">
            <v>530.24108190000004</v>
          </cell>
          <cell r="J1705">
            <v>42.666666669999998</v>
          </cell>
          <cell r="K1705">
            <v>20.076077770000001</v>
          </cell>
          <cell r="L1705">
            <v>8.4614690400000008</v>
          </cell>
          <cell r="M1705">
            <v>9.6701673899999996</v>
          </cell>
          <cell r="N1705">
            <v>14.741246719999998</v>
          </cell>
          <cell r="O1705">
            <v>50.307000000000002</v>
          </cell>
          <cell r="P1705">
            <v>9.1021982099999992</v>
          </cell>
          <cell r="Q1705">
            <v>53.3</v>
          </cell>
          <cell r="R1705">
            <v>34.03003519</v>
          </cell>
          <cell r="S1705">
            <v>16.5</v>
          </cell>
          <cell r="T1705">
            <v>9.4301985300000002</v>
          </cell>
          <cell r="U1705">
            <v>9.1025324199999993</v>
          </cell>
          <cell r="V1705">
            <v>8.2834941299999993</v>
          </cell>
          <cell r="W1705">
            <v>58.4</v>
          </cell>
          <cell r="X1705">
            <v>83.4</v>
          </cell>
          <cell r="Y1705">
            <v>46.7</v>
          </cell>
          <cell r="Z1705">
            <v>50.7</v>
          </cell>
          <cell r="AA1705">
            <v>23.2</v>
          </cell>
          <cell r="AB1705">
            <v>8.8905482500000002</v>
          </cell>
          <cell r="AC1705">
            <v>0.17337350000000001</v>
          </cell>
          <cell r="AD1705">
            <v>269.86</v>
          </cell>
          <cell r="AE1705">
            <v>59.107640519999997</v>
          </cell>
          <cell r="AF1705">
            <v>63.767800000000001</v>
          </cell>
          <cell r="AG1705">
            <v>0.33737313678887626</v>
          </cell>
          <cell r="AH1705">
            <v>4.5</v>
          </cell>
          <cell r="AI1705">
            <v>51500</v>
          </cell>
          <cell r="AJ1705">
            <v>11.5</v>
          </cell>
        </row>
        <row r="1706">
          <cell r="A1706" t="str">
            <v>2462</v>
          </cell>
          <cell r="B1706" t="str">
            <v>246200701</v>
          </cell>
          <cell r="D1706" t="str">
            <v>2462007</v>
          </cell>
          <cell r="E1706" t="str">
            <v>2450</v>
          </cell>
          <cell r="F1706" t="str">
            <v>24</v>
          </cell>
          <cell r="G1706">
            <v>524.52810735000003</v>
          </cell>
          <cell r="H1706">
            <v>536.46403792000001</v>
          </cell>
          <cell r="I1706">
            <v>530.24108190000004</v>
          </cell>
          <cell r="J1706">
            <v>42.666666669999998</v>
          </cell>
          <cell r="K1706">
            <v>20.076077770000001</v>
          </cell>
          <cell r="L1706">
            <v>8.0998579100000008</v>
          </cell>
          <cell r="M1706">
            <v>9.8138910199999998</v>
          </cell>
          <cell r="N1706">
            <v>14.741246719999998</v>
          </cell>
          <cell r="O1706">
            <v>50.307000000000002</v>
          </cell>
          <cell r="P1706">
            <v>9.2961510300000008</v>
          </cell>
          <cell r="Q1706">
            <v>53.3</v>
          </cell>
          <cell r="R1706">
            <v>34.03003519</v>
          </cell>
          <cell r="S1706">
            <v>16.5</v>
          </cell>
          <cell r="T1706">
            <v>9.2480214400000005</v>
          </cell>
          <cell r="U1706">
            <v>8.1701856500000005</v>
          </cell>
          <cell r="V1706">
            <v>8.2220164400000009</v>
          </cell>
          <cell r="W1706">
            <v>58.4</v>
          </cell>
          <cell r="X1706">
            <v>83.4</v>
          </cell>
          <cell r="Y1706">
            <v>46.7</v>
          </cell>
          <cell r="Z1706">
            <v>50.7</v>
          </cell>
          <cell r="AA1706">
            <v>23.2</v>
          </cell>
          <cell r="AB1706">
            <v>8.5889555600000005</v>
          </cell>
          <cell r="AC1706">
            <v>0.51950039000000003</v>
          </cell>
          <cell r="AD1706">
            <v>269.86</v>
          </cell>
          <cell r="AE1706">
            <v>59.107640519999997</v>
          </cell>
          <cell r="AF1706">
            <v>63.770472099999992</v>
          </cell>
          <cell r="AG1706">
            <v>0.32599376150757087</v>
          </cell>
          <cell r="AH1706">
            <v>4.5</v>
          </cell>
          <cell r="AI1706">
            <v>51500</v>
          </cell>
          <cell r="AJ1706">
            <v>11.5</v>
          </cell>
        </row>
        <row r="1707">
          <cell r="A1707" t="str">
            <v>2462</v>
          </cell>
          <cell r="B1707" t="str">
            <v>246200702</v>
          </cell>
          <cell r="D1707" t="str">
            <v>2462007</v>
          </cell>
          <cell r="E1707" t="str">
            <v>2450</v>
          </cell>
          <cell r="F1707" t="str">
            <v>24</v>
          </cell>
          <cell r="G1707">
            <v>524.52810735000003</v>
          </cell>
          <cell r="H1707">
            <v>536.46403792000001</v>
          </cell>
          <cell r="I1707">
            <v>530.24108190000004</v>
          </cell>
          <cell r="J1707">
            <v>42.666666669999998</v>
          </cell>
          <cell r="K1707">
            <v>20.076077770000001</v>
          </cell>
          <cell r="L1707">
            <v>7.1308988299999996</v>
          </cell>
          <cell r="M1707">
            <v>9.8389490300000002</v>
          </cell>
          <cell r="N1707">
            <v>14.741246719999998</v>
          </cell>
          <cell r="O1707">
            <v>50.307000000000002</v>
          </cell>
          <cell r="P1707">
            <v>9.4334839200000005</v>
          </cell>
          <cell r="Q1707">
            <v>53.3</v>
          </cell>
          <cell r="R1707">
            <v>34.03003519</v>
          </cell>
          <cell r="S1707">
            <v>16.5</v>
          </cell>
          <cell r="T1707">
            <v>9.4334839200000005</v>
          </cell>
          <cell r="U1707">
            <v>7.1762545299999996</v>
          </cell>
          <cell r="V1707">
            <v>7.1762545299999996</v>
          </cell>
          <cell r="W1707">
            <v>58.4</v>
          </cell>
          <cell r="X1707">
            <v>83.4</v>
          </cell>
          <cell r="Y1707">
            <v>46.7</v>
          </cell>
          <cell r="Z1707">
            <v>50.7</v>
          </cell>
          <cell r="AA1707">
            <v>23.2</v>
          </cell>
          <cell r="AB1707">
            <v>7.8465899800000001</v>
          </cell>
          <cell r="AC1707">
            <v>1</v>
          </cell>
          <cell r="AD1707">
            <v>269.86</v>
          </cell>
          <cell r="AE1707">
            <v>59.107640519999997</v>
          </cell>
          <cell r="AF1707">
            <v>63.767800000000001</v>
          </cell>
          <cell r="AG1707">
            <v>0.29858851296145511</v>
          </cell>
          <cell r="AH1707">
            <v>4.5</v>
          </cell>
          <cell r="AI1707">
            <v>51500</v>
          </cell>
          <cell r="AJ1707">
            <v>11.5</v>
          </cell>
        </row>
        <row r="1708">
          <cell r="A1708" t="str">
            <v>2462</v>
          </cell>
          <cell r="B1708" t="str">
            <v>246201501</v>
          </cell>
          <cell r="D1708" t="str">
            <v>2462015</v>
          </cell>
          <cell r="E1708" t="str">
            <v>2450</v>
          </cell>
          <cell r="F1708" t="str">
            <v>24</v>
          </cell>
          <cell r="G1708">
            <v>524.52810735000003</v>
          </cell>
          <cell r="H1708">
            <v>536.46403792000001</v>
          </cell>
          <cell r="I1708">
            <v>530.24108190000004</v>
          </cell>
          <cell r="J1708">
            <v>42.666666669999998</v>
          </cell>
          <cell r="K1708">
            <v>20.076077770000001</v>
          </cell>
          <cell r="L1708">
            <v>8.6522484199999994</v>
          </cell>
          <cell r="M1708">
            <v>10.58653389</v>
          </cell>
          <cell r="N1708">
            <v>14.741246719999998</v>
          </cell>
          <cell r="O1708">
            <v>50.307000000000002</v>
          </cell>
          <cell r="P1708">
            <v>9.9590168600000002</v>
          </cell>
          <cell r="Q1708">
            <v>53.3</v>
          </cell>
          <cell r="R1708">
            <v>34.03003519</v>
          </cell>
          <cell r="S1708">
            <v>16.5</v>
          </cell>
          <cell r="T1708">
            <v>9.1171279900000002</v>
          </cell>
          <cell r="U1708">
            <v>8.3749381399999994</v>
          </cell>
          <cell r="V1708">
            <v>8.9749977100000002</v>
          </cell>
          <cell r="W1708">
            <v>58.4</v>
          </cell>
          <cell r="X1708">
            <v>83.4</v>
          </cell>
          <cell r="Y1708">
            <v>46.7</v>
          </cell>
          <cell r="Z1708">
            <v>50.7</v>
          </cell>
          <cell r="AA1708">
            <v>23.2</v>
          </cell>
          <cell r="AB1708">
            <v>9.0478214399999999</v>
          </cell>
          <cell r="AC1708">
            <v>0.38810673000000001</v>
          </cell>
          <cell r="AD1708">
            <v>269.86</v>
          </cell>
          <cell r="AE1708">
            <v>59.107640519999997</v>
          </cell>
          <cell r="AF1708">
            <v>63.767800000000001</v>
          </cell>
          <cell r="AG1708">
            <v>0.32908004491355941</v>
          </cell>
          <cell r="AH1708">
            <v>4.5</v>
          </cell>
          <cell r="AI1708">
            <v>51500</v>
          </cell>
          <cell r="AJ1708">
            <v>11.5</v>
          </cell>
        </row>
        <row r="1709">
          <cell r="A1709" t="str">
            <v>2462</v>
          </cell>
          <cell r="B1709" t="str">
            <v>246202001</v>
          </cell>
          <cell r="D1709" t="str">
            <v>2462020</v>
          </cell>
          <cell r="E1709" t="str">
            <v>2450</v>
          </cell>
          <cell r="F1709" t="str">
            <v>24</v>
          </cell>
          <cell r="G1709">
            <v>524.52810735000003</v>
          </cell>
          <cell r="H1709">
            <v>536.46403792000001</v>
          </cell>
          <cell r="I1709">
            <v>530.24108190000004</v>
          </cell>
          <cell r="J1709">
            <v>42.666666669999998</v>
          </cell>
          <cell r="K1709">
            <v>20.076077770000001</v>
          </cell>
          <cell r="L1709">
            <v>8.3286925800000002</v>
          </cell>
          <cell r="M1709">
            <v>9.9330949000000004</v>
          </cell>
          <cell r="N1709">
            <v>14.741246719999998</v>
          </cell>
          <cell r="O1709">
            <v>50.307000000000002</v>
          </cell>
          <cell r="P1709">
            <v>9.7499283600000002</v>
          </cell>
          <cell r="Q1709">
            <v>53.3</v>
          </cell>
          <cell r="R1709">
            <v>34.03003519</v>
          </cell>
          <cell r="S1709">
            <v>16.5</v>
          </cell>
          <cell r="T1709">
            <v>9.5630374099999997</v>
          </cell>
          <cell r="U1709">
            <v>8.3442673599999999</v>
          </cell>
          <cell r="V1709">
            <v>8.0343069400000005</v>
          </cell>
          <cell r="W1709">
            <v>58.4</v>
          </cell>
          <cell r="X1709">
            <v>83.4</v>
          </cell>
          <cell r="Y1709">
            <v>46.7</v>
          </cell>
          <cell r="Z1709">
            <v>50.7</v>
          </cell>
          <cell r="AA1709">
            <v>23.2</v>
          </cell>
          <cell r="AB1709">
            <v>9.1180057600000008</v>
          </cell>
          <cell r="AC1709">
            <v>2.023807E-2</v>
          </cell>
          <cell r="AD1709">
            <v>269.86</v>
          </cell>
          <cell r="AE1709">
            <v>59.107640519999997</v>
          </cell>
          <cell r="AF1709">
            <v>63.767800000000001</v>
          </cell>
          <cell r="AG1709">
            <v>0.32338781401569083</v>
          </cell>
          <cell r="AH1709">
            <v>4.5</v>
          </cell>
          <cell r="AI1709">
            <v>51500</v>
          </cell>
          <cell r="AJ1709">
            <v>11.5</v>
          </cell>
        </row>
        <row r="1710">
          <cell r="A1710" t="str">
            <v>2462</v>
          </cell>
          <cell r="B1710" t="str">
            <v>246202501</v>
          </cell>
          <cell r="D1710" t="str">
            <v>2462025</v>
          </cell>
          <cell r="E1710" t="str">
            <v>2450</v>
          </cell>
          <cell r="F1710" t="str">
            <v>24</v>
          </cell>
          <cell r="G1710">
            <v>524.52810735000003</v>
          </cell>
          <cell r="H1710">
            <v>536.46403792000001</v>
          </cell>
          <cell r="I1710">
            <v>530.24108190000004</v>
          </cell>
          <cell r="J1710">
            <v>42.666666669999998</v>
          </cell>
          <cell r="K1710">
            <v>20.076077770000001</v>
          </cell>
          <cell r="L1710">
            <v>8.4195803599999994</v>
          </cell>
          <cell r="M1710">
            <v>9.7309777000000004</v>
          </cell>
          <cell r="N1710">
            <v>14.741246719999998</v>
          </cell>
          <cell r="O1710">
            <v>50.307000000000002</v>
          </cell>
          <cell r="P1710">
            <v>9.8420907599999996</v>
          </cell>
          <cell r="Q1710">
            <v>53.3</v>
          </cell>
          <cell r="R1710">
            <v>34.03003519</v>
          </cell>
          <cell r="S1710">
            <v>16.5</v>
          </cell>
          <cell r="T1710">
            <v>9.8831828000000002</v>
          </cell>
          <cell r="U1710">
            <v>8.7981527199999991</v>
          </cell>
          <cell r="V1710">
            <v>8.5279352900000003</v>
          </cell>
          <cell r="W1710">
            <v>58.4</v>
          </cell>
          <cell r="X1710">
            <v>83.4</v>
          </cell>
          <cell r="Y1710">
            <v>46.7</v>
          </cell>
          <cell r="Z1710">
            <v>50.7</v>
          </cell>
          <cell r="AA1710">
            <v>23.2</v>
          </cell>
          <cell r="AB1710">
            <v>9.1541932100000007</v>
          </cell>
          <cell r="AC1710">
            <v>0.35822699000000002</v>
          </cell>
          <cell r="AD1710">
            <v>269.86</v>
          </cell>
          <cell r="AE1710">
            <v>59.107640519999997</v>
          </cell>
          <cell r="AF1710">
            <v>63.767800000000001</v>
          </cell>
          <cell r="AG1710">
            <v>0.3151020819238326</v>
          </cell>
          <cell r="AH1710">
            <v>4.5</v>
          </cell>
          <cell r="AI1710">
            <v>51500</v>
          </cell>
          <cell r="AJ1710">
            <v>11.5</v>
          </cell>
        </row>
        <row r="1711">
          <cell r="A1711" t="str">
            <v>2462</v>
          </cell>
          <cell r="B1711" t="str">
            <v>246203001</v>
          </cell>
          <cell r="D1711" t="str">
            <v>2462030</v>
          </cell>
          <cell r="E1711" t="str">
            <v>2450</v>
          </cell>
          <cell r="F1711" t="str">
            <v>24</v>
          </cell>
          <cell r="G1711">
            <v>524.52810735000003</v>
          </cell>
          <cell r="H1711">
            <v>536.46403792000001</v>
          </cell>
          <cell r="I1711">
            <v>530.24108190000004</v>
          </cell>
          <cell r="J1711">
            <v>42.666666669999998</v>
          </cell>
          <cell r="K1711">
            <v>20.076077770000001</v>
          </cell>
          <cell r="L1711">
            <v>8.1047034700000005</v>
          </cell>
          <cell r="M1711">
            <v>9.5407226699999992</v>
          </cell>
          <cell r="N1711">
            <v>14.741246719999998</v>
          </cell>
          <cell r="O1711">
            <v>50.307000000000002</v>
          </cell>
          <cell r="P1711">
            <v>9.2830330599999993</v>
          </cell>
          <cell r="Q1711">
            <v>53.3</v>
          </cell>
          <cell r="R1711">
            <v>34.03003519</v>
          </cell>
          <cell r="S1711">
            <v>16.5</v>
          </cell>
          <cell r="T1711">
            <v>9.8254719599999998</v>
          </cell>
          <cell r="U1711">
            <v>9.2584636499999995</v>
          </cell>
          <cell r="V1711">
            <v>8.2361556599999997</v>
          </cell>
          <cell r="W1711">
            <v>58.4</v>
          </cell>
          <cell r="X1711">
            <v>83.4</v>
          </cell>
          <cell r="Y1711">
            <v>46.7</v>
          </cell>
          <cell r="Z1711">
            <v>50.7</v>
          </cell>
          <cell r="AA1711">
            <v>23.2</v>
          </cell>
          <cell r="AB1711">
            <v>8.3744768900000004</v>
          </cell>
          <cell r="AC1711">
            <v>0</v>
          </cell>
          <cell r="AD1711">
            <v>269.86</v>
          </cell>
          <cell r="AE1711">
            <v>59.107640519999997</v>
          </cell>
          <cell r="AF1711">
            <v>63.767800000000001</v>
          </cell>
          <cell r="AG1711">
            <v>0.29951836482075606</v>
          </cell>
          <cell r="AH1711">
            <v>4.5</v>
          </cell>
          <cell r="AI1711">
            <v>51500</v>
          </cell>
          <cell r="AJ1711">
            <v>11.5</v>
          </cell>
        </row>
        <row r="1712">
          <cell r="A1712" t="str">
            <v>2462</v>
          </cell>
          <cell r="B1712" t="str">
            <v>246203701</v>
          </cell>
          <cell r="D1712" t="str">
            <v>2462037</v>
          </cell>
          <cell r="E1712" t="str">
            <v>2450</v>
          </cell>
          <cell r="F1712" t="str">
            <v>24</v>
          </cell>
          <cell r="G1712">
            <v>524.52810735000003</v>
          </cell>
          <cell r="H1712">
            <v>536.46403792000001</v>
          </cell>
          <cell r="I1712">
            <v>530.24108190000004</v>
          </cell>
          <cell r="J1712">
            <v>42.666666669999998</v>
          </cell>
          <cell r="K1712">
            <v>20.076077770000001</v>
          </cell>
          <cell r="L1712">
            <v>8.1562233200000005</v>
          </cell>
          <cell r="M1712">
            <v>8.7343991499999998</v>
          </cell>
          <cell r="N1712">
            <v>14.741246719999998</v>
          </cell>
          <cell r="O1712">
            <v>50.307000000000002</v>
          </cell>
          <cell r="P1712">
            <v>9.9368256099999996</v>
          </cell>
          <cell r="Q1712">
            <v>53.3</v>
          </cell>
          <cell r="R1712">
            <v>34.03003519</v>
          </cell>
          <cell r="S1712">
            <v>16.5</v>
          </cell>
          <cell r="T1712">
            <v>10.39500803</v>
          </cell>
          <cell r="U1712">
            <v>8.1642256500000006</v>
          </cell>
          <cell r="V1712">
            <v>8.6242522600000004</v>
          </cell>
          <cell r="W1712">
            <v>58.4</v>
          </cell>
          <cell r="X1712">
            <v>83.4</v>
          </cell>
          <cell r="Y1712">
            <v>46.7</v>
          </cell>
          <cell r="Z1712">
            <v>50.7</v>
          </cell>
          <cell r="AA1712">
            <v>23.2</v>
          </cell>
          <cell r="AB1712">
            <v>8.4022311700000003</v>
          </cell>
          <cell r="AC1712">
            <v>0.46954467999999999</v>
          </cell>
          <cell r="AD1712">
            <v>269.86</v>
          </cell>
          <cell r="AE1712">
            <v>59.107640519999997</v>
          </cell>
          <cell r="AF1712">
            <v>63.767180469999992</v>
          </cell>
          <cell r="AG1712">
            <v>0.33883715337512682</v>
          </cell>
          <cell r="AH1712">
            <v>4.5</v>
          </cell>
          <cell r="AI1712">
            <v>51500</v>
          </cell>
          <cell r="AJ1712">
            <v>11.5</v>
          </cell>
        </row>
        <row r="1713">
          <cell r="A1713" t="str">
            <v>2462</v>
          </cell>
          <cell r="B1713" t="str">
            <v>246203702</v>
          </cell>
          <cell r="D1713" t="str">
            <v>2462037</v>
          </cell>
          <cell r="E1713" t="str">
            <v>2450</v>
          </cell>
          <cell r="F1713" t="str">
            <v>24</v>
          </cell>
          <cell r="G1713">
            <v>524.52810735000003</v>
          </cell>
          <cell r="H1713">
            <v>536.46403792000001</v>
          </cell>
          <cell r="I1713">
            <v>530.24108190000004</v>
          </cell>
          <cell r="J1713">
            <v>42.666666669999998</v>
          </cell>
          <cell r="K1713">
            <v>20.076077770000001</v>
          </cell>
          <cell r="L1713">
            <v>7.2654297200000002</v>
          </cell>
          <cell r="M1713">
            <v>7.8244459300000004</v>
          </cell>
          <cell r="N1713">
            <v>14.741246719999998</v>
          </cell>
          <cell r="O1713">
            <v>50.307000000000002</v>
          </cell>
          <cell r="P1713">
            <v>9.7100241599999997</v>
          </cell>
          <cell r="Q1713">
            <v>53.3</v>
          </cell>
          <cell r="R1713">
            <v>34.03003519</v>
          </cell>
          <cell r="S1713">
            <v>16.5</v>
          </cell>
          <cell r="T1713">
            <v>10.12595087</v>
          </cell>
          <cell r="U1713">
            <v>7.2086003400000012</v>
          </cell>
          <cell r="V1713">
            <v>8.5688364200000002</v>
          </cell>
          <cell r="W1713">
            <v>58.4</v>
          </cell>
          <cell r="X1713">
            <v>83.4</v>
          </cell>
          <cell r="Y1713">
            <v>46.7</v>
          </cell>
          <cell r="Z1713">
            <v>50.7</v>
          </cell>
          <cell r="AA1713">
            <v>23.2</v>
          </cell>
          <cell r="AB1713">
            <v>7.4690838800000012</v>
          </cell>
          <cell r="AC1713">
            <v>0.99735370999999995</v>
          </cell>
          <cell r="AD1713">
            <v>269.86</v>
          </cell>
          <cell r="AE1713">
            <v>59.107640519999997</v>
          </cell>
          <cell r="AF1713">
            <v>63.767800000000001</v>
          </cell>
          <cell r="AG1713">
            <v>0.3389987884821134</v>
          </cell>
          <cell r="AH1713">
            <v>4.5</v>
          </cell>
          <cell r="AI1713">
            <v>51500</v>
          </cell>
          <cell r="AJ1713">
            <v>11.5</v>
          </cell>
        </row>
        <row r="1714">
          <cell r="A1714" t="str">
            <v>2462</v>
          </cell>
          <cell r="B1714" t="str">
            <v>246204701</v>
          </cell>
          <cell r="D1714" t="str">
            <v>2462047</v>
          </cell>
          <cell r="E1714" t="str">
            <v>2450</v>
          </cell>
          <cell r="F1714" t="str">
            <v>24</v>
          </cell>
          <cell r="G1714">
            <v>524.52810735000003</v>
          </cell>
          <cell r="H1714">
            <v>536.46403792000001</v>
          </cell>
          <cell r="I1714">
            <v>530.24108190000004</v>
          </cell>
          <cell r="J1714">
            <v>42.666666669999998</v>
          </cell>
          <cell r="K1714">
            <v>20.076077770000001</v>
          </cell>
          <cell r="L1714">
            <v>9.2108402500000004</v>
          </cell>
          <cell r="M1714">
            <v>9.7540590399999996</v>
          </cell>
          <cell r="N1714">
            <v>14.741246719999998</v>
          </cell>
          <cell r="O1714">
            <v>50.307000000000002</v>
          </cell>
          <cell r="P1714">
            <v>10.67484499</v>
          </cell>
          <cell r="Q1714">
            <v>53.3</v>
          </cell>
          <cell r="R1714">
            <v>34.03003519</v>
          </cell>
          <cell r="S1714">
            <v>16.5</v>
          </cell>
          <cell r="T1714">
            <v>10.568878059999999</v>
          </cell>
          <cell r="U1714">
            <v>8.68895923</v>
          </cell>
          <cell r="V1714">
            <v>8.6464655300000004</v>
          </cell>
          <cell r="W1714">
            <v>58.4</v>
          </cell>
          <cell r="X1714">
            <v>83.4</v>
          </cell>
          <cell r="Y1714">
            <v>46.7</v>
          </cell>
          <cell r="Z1714">
            <v>50.7</v>
          </cell>
          <cell r="AA1714">
            <v>23.2</v>
          </cell>
          <cell r="AB1714">
            <v>9.6093178100000003</v>
          </cell>
          <cell r="AC1714">
            <v>0.26294444</v>
          </cell>
          <cell r="AD1714">
            <v>269.86</v>
          </cell>
          <cell r="AE1714">
            <v>59.107640519999997</v>
          </cell>
          <cell r="AF1714">
            <v>63.766163110000001</v>
          </cell>
          <cell r="AG1714">
            <v>0.34880476432899565</v>
          </cell>
          <cell r="AH1714">
            <v>4.5</v>
          </cell>
          <cell r="AI1714">
            <v>51500</v>
          </cell>
          <cell r="AJ1714">
            <v>11.5</v>
          </cell>
        </row>
        <row r="1715">
          <cell r="A1715" t="str">
            <v>2462</v>
          </cell>
          <cell r="B1715" t="str">
            <v>246205301</v>
          </cell>
          <cell r="D1715" t="str">
            <v>2462053</v>
          </cell>
          <cell r="E1715" t="str">
            <v>2450</v>
          </cell>
          <cell r="F1715" t="str">
            <v>24</v>
          </cell>
          <cell r="G1715">
            <v>524.52810735000003</v>
          </cell>
          <cell r="H1715">
            <v>536.46403792000001</v>
          </cell>
          <cell r="I1715">
            <v>530.24108190000004</v>
          </cell>
          <cell r="J1715">
            <v>42.666666669999998</v>
          </cell>
          <cell r="K1715">
            <v>20.076077770000001</v>
          </cell>
          <cell r="L1715">
            <v>8.1232613199999992</v>
          </cell>
          <cell r="M1715">
            <v>9.9004830399999992</v>
          </cell>
          <cell r="N1715">
            <v>14.741246719999998</v>
          </cell>
          <cell r="O1715">
            <v>50.307000000000002</v>
          </cell>
          <cell r="P1715">
            <v>10.559088620000001</v>
          </cell>
          <cell r="Q1715">
            <v>53.3</v>
          </cell>
          <cell r="R1715">
            <v>34.03003519</v>
          </cell>
          <cell r="S1715">
            <v>16.5</v>
          </cell>
          <cell r="T1715">
            <v>10.09522299</v>
          </cell>
          <cell r="U1715">
            <v>8.4340289500000001</v>
          </cell>
          <cell r="V1715">
            <v>8.4616804800000001</v>
          </cell>
          <cell r="W1715">
            <v>58.4</v>
          </cell>
          <cell r="X1715">
            <v>83.4</v>
          </cell>
          <cell r="Y1715">
            <v>46.7</v>
          </cell>
          <cell r="Z1715">
            <v>50.7</v>
          </cell>
          <cell r="AA1715">
            <v>23.2</v>
          </cell>
          <cell r="AB1715">
            <v>9.9711929300000008</v>
          </cell>
          <cell r="AC1715">
            <v>0</v>
          </cell>
          <cell r="AD1715">
            <v>269.86</v>
          </cell>
          <cell r="AE1715">
            <v>59.107640519999997</v>
          </cell>
          <cell r="AF1715">
            <v>63.724890960000003</v>
          </cell>
          <cell r="AG1715">
            <v>0.32133676611007428</v>
          </cell>
          <cell r="AH1715">
            <v>4.5</v>
          </cell>
          <cell r="AI1715">
            <v>51500</v>
          </cell>
          <cell r="AJ1715">
            <v>11.5</v>
          </cell>
        </row>
        <row r="1716">
          <cell r="A1716" t="str">
            <v>2462</v>
          </cell>
          <cell r="B1716" t="str">
            <v>246205501</v>
          </cell>
          <cell r="D1716" t="str">
            <v>2462055</v>
          </cell>
          <cell r="E1716" t="str">
            <v>2450</v>
          </cell>
          <cell r="F1716" t="str">
            <v>24</v>
          </cell>
          <cell r="G1716">
            <v>524.52810735000003</v>
          </cell>
          <cell r="H1716">
            <v>536.46403792000001</v>
          </cell>
          <cell r="I1716">
            <v>530.24108190000004</v>
          </cell>
          <cell r="J1716">
            <v>42.666666669999998</v>
          </cell>
          <cell r="K1716">
            <v>20.076077770000001</v>
          </cell>
          <cell r="L1716">
            <v>8.7343991499999998</v>
          </cell>
          <cell r="M1716">
            <v>9.7126296599999993</v>
          </cell>
          <cell r="N1716">
            <v>14.741246719999998</v>
          </cell>
          <cell r="O1716">
            <v>50.307000000000002</v>
          </cell>
          <cell r="P1716">
            <v>10.81977828</v>
          </cell>
          <cell r="Q1716">
            <v>53.3</v>
          </cell>
          <cell r="R1716">
            <v>34.03003519</v>
          </cell>
          <cell r="S1716">
            <v>16.5</v>
          </cell>
          <cell r="T1716">
            <v>10.758498449999999</v>
          </cell>
          <cell r="U1716">
            <v>9.6033279599999997</v>
          </cell>
          <cell r="V1716">
            <v>9.3404032600000004</v>
          </cell>
          <cell r="W1716">
            <v>58.4</v>
          </cell>
          <cell r="X1716">
            <v>83.4</v>
          </cell>
          <cell r="Y1716">
            <v>46.7</v>
          </cell>
          <cell r="Z1716">
            <v>50.7</v>
          </cell>
          <cell r="AA1716">
            <v>23.2</v>
          </cell>
          <cell r="AB1716">
            <v>10.741816740000001</v>
          </cell>
          <cell r="AC1716">
            <v>0</v>
          </cell>
          <cell r="AD1716">
            <v>269.86</v>
          </cell>
          <cell r="AE1716">
            <v>59.107640519999997</v>
          </cell>
          <cell r="AF1716">
            <v>63.757801329999992</v>
          </cell>
          <cell r="AG1716">
            <v>0.31871545692929348</v>
          </cell>
          <cell r="AH1716">
            <v>4.5</v>
          </cell>
          <cell r="AI1716">
            <v>51500</v>
          </cell>
          <cell r="AJ1716">
            <v>11.5</v>
          </cell>
        </row>
        <row r="1717">
          <cell r="A1717" t="str">
            <v>2462</v>
          </cell>
          <cell r="B1717" t="str">
            <v>246206001</v>
          </cell>
          <cell r="D1717" t="str">
            <v>2462060</v>
          </cell>
          <cell r="E1717" t="str">
            <v>2450</v>
          </cell>
          <cell r="F1717" t="str">
            <v>24</v>
          </cell>
          <cell r="G1717">
            <v>524.52810735000003</v>
          </cell>
          <cell r="H1717">
            <v>536.46403792000001</v>
          </cell>
          <cell r="I1717">
            <v>530.24108190000004</v>
          </cell>
          <cell r="J1717">
            <v>42.666666669999998</v>
          </cell>
          <cell r="K1717">
            <v>20.076077770000001</v>
          </cell>
          <cell r="L1717">
            <v>8.2892883200000007</v>
          </cell>
          <cell r="M1717">
            <v>9.8160761000000001</v>
          </cell>
          <cell r="N1717">
            <v>14.741246719999998</v>
          </cell>
          <cell r="O1717">
            <v>50.307000000000002</v>
          </cell>
          <cell r="P1717">
            <v>10.80289659</v>
          </cell>
          <cell r="Q1717">
            <v>53.3</v>
          </cell>
          <cell r="R1717">
            <v>34.03003519</v>
          </cell>
          <cell r="S1717">
            <v>16.5</v>
          </cell>
          <cell r="T1717">
            <v>10.79419377</v>
          </cell>
          <cell r="U1717">
            <v>8.6550402599999998</v>
          </cell>
          <cell r="V1717">
            <v>8.51298435</v>
          </cell>
          <cell r="W1717">
            <v>58.4</v>
          </cell>
          <cell r="X1717">
            <v>83.4</v>
          </cell>
          <cell r="Y1717">
            <v>46.7</v>
          </cell>
          <cell r="Z1717">
            <v>50.7</v>
          </cell>
          <cell r="AA1717">
            <v>23.2</v>
          </cell>
          <cell r="AB1717">
            <v>10.723553689999999</v>
          </cell>
          <cell r="AC1717">
            <v>0.45765703000000002</v>
          </cell>
          <cell r="AD1717">
            <v>269.86</v>
          </cell>
          <cell r="AE1717">
            <v>59.107640519999997</v>
          </cell>
          <cell r="AF1717">
            <v>63.767800000000001</v>
          </cell>
          <cell r="AG1717">
            <v>0.31306926831860243</v>
          </cell>
          <cell r="AH1717">
            <v>4.5</v>
          </cell>
          <cell r="AI1717">
            <v>51500</v>
          </cell>
          <cell r="AJ1717">
            <v>11.5</v>
          </cell>
        </row>
        <row r="1718">
          <cell r="A1718" t="str">
            <v>2462</v>
          </cell>
          <cell r="B1718" t="str">
            <v>246206501</v>
          </cell>
          <cell r="D1718" t="str">
            <v>2462065</v>
          </cell>
          <cell r="E1718" t="str">
            <v>2450</v>
          </cell>
          <cell r="F1718" t="str">
            <v>24</v>
          </cell>
          <cell r="G1718">
            <v>524.52810735000003</v>
          </cell>
          <cell r="H1718">
            <v>536.46403792000001</v>
          </cell>
          <cell r="I1718">
            <v>530.24108190000004</v>
          </cell>
          <cell r="J1718">
            <v>42.666666669999998</v>
          </cell>
          <cell r="K1718">
            <v>20.076077770000001</v>
          </cell>
          <cell r="L1718">
            <v>9.0051595199999994</v>
          </cell>
          <cell r="M1718">
            <v>10.7124603</v>
          </cell>
          <cell r="N1718">
            <v>14.741246719999998</v>
          </cell>
          <cell r="O1718">
            <v>50.307000000000002</v>
          </cell>
          <cell r="P1718">
            <v>10.80780691</v>
          </cell>
          <cell r="Q1718">
            <v>53.3</v>
          </cell>
          <cell r="R1718">
            <v>34.03003519</v>
          </cell>
          <cell r="S1718">
            <v>16.5</v>
          </cell>
          <cell r="T1718">
            <v>10.453831920000001</v>
          </cell>
          <cell r="U1718">
            <v>8.6625049199999999</v>
          </cell>
          <cell r="V1718">
            <v>8.5281331300000005</v>
          </cell>
          <cell r="W1718">
            <v>58.4</v>
          </cell>
          <cell r="X1718">
            <v>83.4</v>
          </cell>
          <cell r="Y1718">
            <v>46.7</v>
          </cell>
          <cell r="Z1718">
            <v>50.7</v>
          </cell>
          <cell r="AA1718">
            <v>23.2</v>
          </cell>
          <cell r="AB1718">
            <v>10.3211447</v>
          </cell>
          <cell r="AC1718">
            <v>0.47648714999999997</v>
          </cell>
          <cell r="AD1718">
            <v>269.86</v>
          </cell>
          <cell r="AE1718">
            <v>59.107640519999997</v>
          </cell>
          <cell r="AF1718">
            <v>63.767800000000001</v>
          </cell>
          <cell r="AG1718">
            <v>0.30875257494254826</v>
          </cell>
          <cell r="AH1718">
            <v>4.5</v>
          </cell>
          <cell r="AI1718">
            <v>51500</v>
          </cell>
          <cell r="AJ1718">
            <v>11.5</v>
          </cell>
        </row>
        <row r="1719">
          <cell r="A1719" t="str">
            <v>2462</v>
          </cell>
          <cell r="B1719" t="str">
            <v>246207001</v>
          </cell>
          <cell r="D1719" t="str">
            <v>2462070</v>
          </cell>
          <cell r="E1719" t="str">
            <v>2450</v>
          </cell>
          <cell r="F1719" t="str">
            <v>24</v>
          </cell>
          <cell r="G1719">
            <v>524.52810735000003</v>
          </cell>
          <cell r="H1719">
            <v>536.46403792000001</v>
          </cell>
          <cell r="I1719">
            <v>530.24108190000004</v>
          </cell>
          <cell r="J1719">
            <v>42.666666669999998</v>
          </cell>
          <cell r="K1719">
            <v>20.076077770000001</v>
          </cell>
          <cell r="L1719">
            <v>8.5195903200000007</v>
          </cell>
          <cell r="M1719">
            <v>10.81977828</v>
          </cell>
          <cell r="N1719">
            <v>14.741246719999998</v>
          </cell>
          <cell r="O1719">
            <v>50.307000000000002</v>
          </cell>
          <cell r="P1719">
            <v>10.691990369999999</v>
          </cell>
          <cell r="Q1719">
            <v>53.3</v>
          </cell>
          <cell r="R1719">
            <v>34.03003519</v>
          </cell>
          <cell r="S1719">
            <v>16.5</v>
          </cell>
          <cell r="T1719">
            <v>10.03499815</v>
          </cell>
          <cell r="U1719">
            <v>9.1386295200000003</v>
          </cell>
          <cell r="V1719">
            <v>8.4869401500000006</v>
          </cell>
          <cell r="W1719">
            <v>58.4</v>
          </cell>
          <cell r="X1719">
            <v>83.4</v>
          </cell>
          <cell r="Y1719">
            <v>46.7</v>
          </cell>
          <cell r="Z1719">
            <v>50.7</v>
          </cell>
          <cell r="AA1719">
            <v>23.2</v>
          </cell>
          <cell r="AB1719">
            <v>10.01261098</v>
          </cell>
          <cell r="AC1719">
            <v>0</v>
          </cell>
          <cell r="AD1719">
            <v>269.86</v>
          </cell>
          <cell r="AE1719">
            <v>59.107640519999997</v>
          </cell>
          <cell r="AF1719">
            <v>63.767800000000001</v>
          </cell>
          <cell r="AG1719">
            <v>0.3455031862483714</v>
          </cell>
          <cell r="AH1719">
            <v>4.5</v>
          </cell>
          <cell r="AI1719">
            <v>51500</v>
          </cell>
          <cell r="AJ1719">
            <v>11.5</v>
          </cell>
        </row>
        <row r="1720">
          <cell r="A1720" t="str">
            <v>2462</v>
          </cell>
          <cell r="B1720" t="str">
            <v>246207501</v>
          </cell>
          <cell r="D1720" t="str">
            <v>2462075</v>
          </cell>
          <cell r="E1720" t="str">
            <v>2450</v>
          </cell>
          <cell r="F1720" t="str">
            <v>24</v>
          </cell>
          <cell r="G1720">
            <v>524.52810735000003</v>
          </cell>
          <cell r="H1720">
            <v>536.46403792000001</v>
          </cell>
          <cell r="I1720">
            <v>530.24108190000004</v>
          </cell>
          <cell r="J1720">
            <v>42.666666669999998</v>
          </cell>
          <cell r="K1720">
            <v>20.076077770000001</v>
          </cell>
          <cell r="L1720">
            <v>8.7502078599999997</v>
          </cell>
          <cell r="M1720">
            <v>10.81977828</v>
          </cell>
          <cell r="N1720">
            <v>14.741246719999998</v>
          </cell>
          <cell r="O1720">
            <v>50.307000000000002</v>
          </cell>
          <cell r="P1720">
            <v>10.59898198</v>
          </cell>
          <cell r="Q1720">
            <v>53.3</v>
          </cell>
          <cell r="R1720">
            <v>34.03003519</v>
          </cell>
          <cell r="S1720">
            <v>16.5</v>
          </cell>
          <cell r="T1720">
            <v>9.5554891400000006</v>
          </cell>
          <cell r="U1720">
            <v>8.8706630000000004</v>
          </cell>
          <cell r="V1720">
            <v>8.7552647599999993</v>
          </cell>
          <cell r="W1720">
            <v>58.4</v>
          </cell>
          <cell r="X1720">
            <v>83.4</v>
          </cell>
          <cell r="Y1720">
            <v>46.7</v>
          </cell>
          <cell r="Z1720">
            <v>50.7</v>
          </cell>
          <cell r="AA1720">
            <v>23.2</v>
          </cell>
          <cell r="AB1720">
            <v>9.6857667700000007</v>
          </cell>
          <cell r="AC1720">
            <v>4.7777750000000001E-2</v>
          </cell>
          <cell r="AD1720">
            <v>269.86</v>
          </cell>
          <cell r="AE1720">
            <v>59.107640519999997</v>
          </cell>
          <cell r="AF1720">
            <v>63.768199080000002</v>
          </cell>
          <cell r="AG1720">
            <v>0.32122813539270156</v>
          </cell>
          <cell r="AH1720">
            <v>4.5</v>
          </cell>
          <cell r="AI1720">
            <v>51500</v>
          </cell>
          <cell r="AJ1720">
            <v>11.5</v>
          </cell>
        </row>
        <row r="1721">
          <cell r="A1721" t="str">
            <v>2462</v>
          </cell>
          <cell r="B1721" t="str">
            <v>246208001</v>
          </cell>
          <cell r="D1721" t="str">
            <v>2462080</v>
          </cell>
          <cell r="E1721" t="str">
            <v>2450</v>
          </cell>
          <cell r="F1721" t="str">
            <v>24</v>
          </cell>
          <cell r="G1721">
            <v>524.52810735000003</v>
          </cell>
          <cell r="H1721">
            <v>536.46403792000001</v>
          </cell>
          <cell r="I1721">
            <v>530.24108190000004</v>
          </cell>
          <cell r="J1721">
            <v>42.666666669999998</v>
          </cell>
          <cell r="K1721">
            <v>20.076077770000001</v>
          </cell>
          <cell r="L1721">
            <v>8.7612368099999998</v>
          </cell>
          <cell r="M1721">
            <v>11.083510840000001</v>
          </cell>
          <cell r="N1721">
            <v>14.741246719999998</v>
          </cell>
          <cell r="O1721">
            <v>50.307000000000002</v>
          </cell>
          <cell r="P1721">
            <v>11.134574430000001</v>
          </cell>
          <cell r="Q1721">
            <v>53.3</v>
          </cell>
          <cell r="R1721">
            <v>34.03003519</v>
          </cell>
          <cell r="S1721">
            <v>16.5</v>
          </cell>
          <cell r="T1721">
            <v>10.88558475</v>
          </cell>
          <cell r="U1721">
            <v>9.7595016999999995</v>
          </cell>
          <cell r="V1721">
            <v>9.0691223700000005</v>
          </cell>
          <cell r="W1721">
            <v>58.4</v>
          </cell>
          <cell r="X1721">
            <v>83.4</v>
          </cell>
          <cell r="Y1721">
            <v>46.7</v>
          </cell>
          <cell r="Z1721">
            <v>50.7</v>
          </cell>
          <cell r="AA1721">
            <v>23.2</v>
          </cell>
          <cell r="AB1721">
            <v>10.94889244</v>
          </cell>
          <cell r="AC1721">
            <v>0.16222117</v>
          </cell>
          <cell r="AD1721">
            <v>269.86</v>
          </cell>
          <cell r="AE1721">
            <v>59.107640519999997</v>
          </cell>
          <cell r="AF1721">
            <v>63.767800000000001</v>
          </cell>
          <cell r="AG1721">
            <v>0.30839366274947561</v>
          </cell>
          <cell r="AH1721">
            <v>4.5</v>
          </cell>
          <cell r="AI1721">
            <v>51500</v>
          </cell>
          <cell r="AJ1721">
            <v>11.5</v>
          </cell>
        </row>
        <row r="1722">
          <cell r="A1722" t="str">
            <v>2462</v>
          </cell>
          <cell r="B1722" t="str">
            <v>246208501</v>
          </cell>
          <cell r="D1722" t="str">
            <v>2462085</v>
          </cell>
          <cell r="E1722" t="str">
            <v>2450</v>
          </cell>
          <cell r="F1722" t="str">
            <v>24</v>
          </cell>
          <cell r="G1722">
            <v>524.52810735000003</v>
          </cell>
          <cell r="H1722">
            <v>536.46403792000001</v>
          </cell>
          <cell r="I1722">
            <v>530.24108190000004</v>
          </cell>
          <cell r="J1722">
            <v>42.666666669999998</v>
          </cell>
          <cell r="K1722">
            <v>20.076077770000001</v>
          </cell>
          <cell r="L1722">
            <v>8.8340456399999994</v>
          </cell>
          <cell r="M1722">
            <v>11.223415060000001</v>
          </cell>
          <cell r="N1722">
            <v>14.741246719999998</v>
          </cell>
          <cell r="O1722">
            <v>50.307000000000002</v>
          </cell>
          <cell r="P1722">
            <v>11.31570548</v>
          </cell>
          <cell r="Q1722">
            <v>53.3</v>
          </cell>
          <cell r="R1722">
            <v>34.03003519</v>
          </cell>
          <cell r="S1722">
            <v>16.5</v>
          </cell>
          <cell r="T1722">
            <v>11.225243389999999</v>
          </cell>
          <cell r="U1722">
            <v>8.5087577099999994</v>
          </cell>
          <cell r="V1722">
            <v>8.8340456399999994</v>
          </cell>
          <cell r="W1722">
            <v>58.4</v>
          </cell>
          <cell r="X1722">
            <v>83.4</v>
          </cell>
          <cell r="Y1722">
            <v>46.7</v>
          </cell>
          <cell r="Z1722">
            <v>50.7</v>
          </cell>
          <cell r="AA1722">
            <v>23.2</v>
          </cell>
          <cell r="AB1722">
            <v>11.17682316</v>
          </cell>
          <cell r="AC1722">
            <v>0.40489972000000007</v>
          </cell>
          <cell r="AD1722">
            <v>269.86</v>
          </cell>
          <cell r="AE1722">
            <v>59.107640519999997</v>
          </cell>
          <cell r="AF1722">
            <v>63.767800000000001</v>
          </cell>
          <cell r="AG1722">
            <v>0.31725673313598862</v>
          </cell>
          <cell r="AH1722">
            <v>4.5</v>
          </cell>
          <cell r="AI1722">
            <v>51500</v>
          </cell>
          <cell r="AJ1722">
            <v>11.5</v>
          </cell>
        </row>
        <row r="1723">
          <cell r="A1723" t="str">
            <v>2462</v>
          </cell>
          <cell r="B1723" t="str">
            <v>246290201</v>
          </cell>
          <cell r="D1723" t="str">
            <v>2462902</v>
          </cell>
          <cell r="E1723" t="str">
            <v>2450</v>
          </cell>
          <cell r="F1723" t="str">
            <v>24</v>
          </cell>
          <cell r="G1723">
            <v>524.52810735000003</v>
          </cell>
          <cell r="H1723">
            <v>536.46403792000001</v>
          </cell>
          <cell r="I1723">
            <v>530.24108190000004</v>
          </cell>
          <cell r="J1723">
            <v>42.666666669999998</v>
          </cell>
          <cell r="K1723">
            <v>20.076077770000001</v>
          </cell>
          <cell r="L1723">
            <v>0</v>
          </cell>
          <cell r="M1723">
            <v>0</v>
          </cell>
          <cell r="N1723">
            <v>14.741246719999998</v>
          </cell>
          <cell r="O1723">
            <v>50.307000000000002</v>
          </cell>
          <cell r="P1723">
            <v>0</v>
          </cell>
          <cell r="Q1723">
            <v>53.3</v>
          </cell>
          <cell r="R1723">
            <v>34.03003519</v>
          </cell>
          <cell r="S1723">
            <v>16.5</v>
          </cell>
          <cell r="T1723">
            <v>0</v>
          </cell>
          <cell r="U1723">
            <v>0</v>
          </cell>
          <cell r="V1723">
            <v>0</v>
          </cell>
          <cell r="W1723">
            <v>58.4</v>
          </cell>
          <cell r="X1723">
            <v>83.4</v>
          </cell>
          <cell r="Y1723">
            <v>46.7</v>
          </cell>
          <cell r="Z1723">
            <v>50.7</v>
          </cell>
          <cell r="AA1723">
            <v>23.2</v>
          </cell>
          <cell r="AB1723">
            <v>0</v>
          </cell>
          <cell r="AC1723">
            <v>0</v>
          </cell>
          <cell r="AD1723">
            <v>269.86</v>
          </cell>
          <cell r="AE1723">
            <v>59.107640519999997</v>
          </cell>
          <cell r="AF1723">
            <v>64.00395958</v>
          </cell>
          <cell r="AG1723">
            <v>0</v>
          </cell>
          <cell r="AH1723">
            <v>4.5</v>
          </cell>
          <cell r="AI1723">
            <v>51500</v>
          </cell>
          <cell r="AJ1723">
            <v>11.5</v>
          </cell>
        </row>
        <row r="1724">
          <cell r="A1724" t="str">
            <v>2462</v>
          </cell>
          <cell r="B1724" t="str">
            <v>246290401</v>
          </cell>
          <cell r="D1724" t="str">
            <v>2462904</v>
          </cell>
          <cell r="E1724" t="str">
            <v>2450</v>
          </cell>
          <cell r="F1724" t="str">
            <v>24</v>
          </cell>
          <cell r="G1724">
            <v>524.52810735000003</v>
          </cell>
          <cell r="H1724">
            <v>536.46403792000001</v>
          </cell>
          <cell r="I1724">
            <v>530.24108190000004</v>
          </cell>
          <cell r="J1724">
            <v>42.666666669999998</v>
          </cell>
          <cell r="K1724">
            <v>20.076077770000001</v>
          </cell>
          <cell r="L1724">
            <v>0</v>
          </cell>
          <cell r="M1724">
            <v>0</v>
          </cell>
          <cell r="N1724">
            <v>14.741246719999998</v>
          </cell>
          <cell r="O1724">
            <v>50.307000000000002</v>
          </cell>
          <cell r="P1724">
            <v>0</v>
          </cell>
          <cell r="Q1724">
            <v>53.3</v>
          </cell>
          <cell r="R1724">
            <v>34.03003519</v>
          </cell>
          <cell r="S1724">
            <v>16.5</v>
          </cell>
          <cell r="T1724">
            <v>0</v>
          </cell>
          <cell r="U1724">
            <v>0</v>
          </cell>
          <cell r="V1724">
            <v>0</v>
          </cell>
          <cell r="W1724">
            <v>58.4</v>
          </cell>
          <cell r="X1724">
            <v>83.4</v>
          </cell>
          <cell r="Y1724">
            <v>46.7</v>
          </cell>
          <cell r="Z1724">
            <v>50.7</v>
          </cell>
          <cell r="AA1724">
            <v>23.2</v>
          </cell>
          <cell r="AB1724">
            <v>0</v>
          </cell>
          <cell r="AC1724">
            <v>0</v>
          </cell>
          <cell r="AD1724">
            <v>269.86</v>
          </cell>
          <cell r="AE1724">
            <v>59.107640519999997</v>
          </cell>
          <cell r="AF1724">
            <v>64.00395958</v>
          </cell>
          <cell r="AG1724">
            <v>0</v>
          </cell>
          <cell r="AH1724">
            <v>4.5</v>
          </cell>
          <cell r="AI1724">
            <v>51500</v>
          </cell>
          <cell r="AJ1724">
            <v>11.5</v>
          </cell>
        </row>
        <row r="1725">
          <cell r="A1725" t="str">
            <v>2462</v>
          </cell>
          <cell r="B1725" t="str">
            <v>246290601</v>
          </cell>
          <cell r="D1725" t="str">
            <v>2462906</v>
          </cell>
          <cell r="E1725" t="str">
            <v>2450</v>
          </cell>
          <cell r="F1725" t="str">
            <v>24</v>
          </cell>
          <cell r="G1725">
            <v>524.52810735000003</v>
          </cell>
          <cell r="H1725">
            <v>536.46403792000001</v>
          </cell>
          <cell r="I1725">
            <v>530.24108190000004</v>
          </cell>
          <cell r="J1725">
            <v>42.666666669999998</v>
          </cell>
          <cell r="K1725">
            <v>20.076077770000001</v>
          </cell>
          <cell r="L1725">
            <v>10.07861664</v>
          </cell>
          <cell r="M1725">
            <v>10.280793210000001</v>
          </cell>
          <cell r="N1725">
            <v>14.741246719999998</v>
          </cell>
          <cell r="O1725">
            <v>50.307000000000002</v>
          </cell>
          <cell r="P1725">
            <v>11.606607049999999</v>
          </cell>
          <cell r="Q1725">
            <v>53.3</v>
          </cell>
          <cell r="R1725">
            <v>34.03003519</v>
          </cell>
          <cell r="S1725">
            <v>16.5</v>
          </cell>
          <cell r="T1725">
            <v>11.57806693</v>
          </cell>
          <cell r="U1725">
            <v>9.9675884799999999</v>
          </cell>
          <cell r="V1725">
            <v>11.091711999999999</v>
          </cell>
          <cell r="W1725">
            <v>58.4</v>
          </cell>
          <cell r="X1725">
            <v>83.4</v>
          </cell>
          <cell r="Y1725">
            <v>46.7</v>
          </cell>
          <cell r="Z1725">
            <v>50.7</v>
          </cell>
          <cell r="AA1725">
            <v>23.2</v>
          </cell>
          <cell r="AB1725">
            <v>11.56991998</v>
          </cell>
          <cell r="AC1725">
            <v>0</v>
          </cell>
          <cell r="AD1725">
            <v>269.86</v>
          </cell>
          <cell r="AE1725">
            <v>59.107640519999997</v>
          </cell>
          <cell r="AF1725">
            <v>63.767800000000001</v>
          </cell>
          <cell r="AG1725">
            <v>0.37426921950734982</v>
          </cell>
          <cell r="AH1725">
            <v>4.5</v>
          </cell>
          <cell r="AI1725">
            <v>51500</v>
          </cell>
          <cell r="AJ1725">
            <v>11.5</v>
          </cell>
        </row>
        <row r="1726">
          <cell r="A1726" t="str">
            <v>2462</v>
          </cell>
          <cell r="B1726" t="str">
            <v>246290801</v>
          </cell>
          <cell r="D1726" t="str">
            <v>2462908</v>
          </cell>
          <cell r="E1726" t="str">
            <v>2450</v>
          </cell>
          <cell r="F1726" t="str">
            <v>24</v>
          </cell>
          <cell r="G1726">
            <v>524.52810735000003</v>
          </cell>
          <cell r="H1726">
            <v>536.46403792000001</v>
          </cell>
          <cell r="I1726">
            <v>530.24108190000004</v>
          </cell>
          <cell r="J1726">
            <v>42.666666669999998</v>
          </cell>
          <cell r="K1726">
            <v>20.076077770000001</v>
          </cell>
          <cell r="L1726">
            <v>10.15401278</v>
          </cell>
          <cell r="M1726">
            <v>10.39858006</v>
          </cell>
          <cell r="N1726">
            <v>14.741246719999998</v>
          </cell>
          <cell r="O1726">
            <v>50.307000000000002</v>
          </cell>
          <cell r="P1726">
            <v>11.51292546</v>
          </cell>
          <cell r="Q1726">
            <v>53.3</v>
          </cell>
          <cell r="R1726">
            <v>34.03003519</v>
          </cell>
          <cell r="S1726">
            <v>16.5</v>
          </cell>
          <cell r="T1726">
            <v>11.56171563</v>
          </cell>
          <cell r="U1726">
            <v>10.15401278</v>
          </cell>
          <cell r="V1726">
            <v>10.93756132</v>
          </cell>
          <cell r="W1726">
            <v>58.4</v>
          </cell>
          <cell r="X1726">
            <v>83.4</v>
          </cell>
          <cell r="Y1726">
            <v>46.7</v>
          </cell>
          <cell r="Z1726">
            <v>50.7</v>
          </cell>
          <cell r="AA1726">
            <v>23.2</v>
          </cell>
          <cell r="AB1726">
            <v>11.525347979999999</v>
          </cell>
          <cell r="AC1726">
            <v>0</v>
          </cell>
          <cell r="AD1726">
            <v>269.86</v>
          </cell>
          <cell r="AE1726">
            <v>59.107640519999997</v>
          </cell>
          <cell r="AF1726">
            <v>63.677623080000004</v>
          </cell>
          <cell r="AG1726">
            <v>0.32957512727293053</v>
          </cell>
          <cell r="AH1726">
            <v>4.5</v>
          </cell>
          <cell r="AI1726">
            <v>51500</v>
          </cell>
          <cell r="AJ1726">
            <v>11.5</v>
          </cell>
        </row>
        <row r="1727">
          <cell r="A1727" t="str">
            <v>2462</v>
          </cell>
          <cell r="B1727" t="str">
            <v>246291001</v>
          </cell>
          <cell r="D1727" t="str">
            <v>2462910</v>
          </cell>
          <cell r="E1727" t="str">
            <v>2450</v>
          </cell>
          <cell r="F1727" t="str">
            <v>24</v>
          </cell>
          <cell r="G1727">
            <v>524.52810735000003</v>
          </cell>
          <cell r="H1727">
            <v>536.46403792000001</v>
          </cell>
          <cell r="I1727">
            <v>530.24108190000004</v>
          </cell>
          <cell r="J1727">
            <v>42.666666669999998</v>
          </cell>
          <cell r="K1727">
            <v>20.076077770000001</v>
          </cell>
          <cell r="L1727">
            <v>10.81977828</v>
          </cell>
          <cell r="M1727">
            <v>11.04292184</v>
          </cell>
          <cell r="N1727">
            <v>14.741246719999998</v>
          </cell>
          <cell r="O1727">
            <v>50.307000000000002</v>
          </cell>
          <cell r="P1727">
            <v>11.04292184</v>
          </cell>
          <cell r="Q1727">
            <v>53.3</v>
          </cell>
          <cell r="R1727">
            <v>34.03003519</v>
          </cell>
          <cell r="S1727">
            <v>16.5</v>
          </cell>
          <cell r="T1727">
            <v>11.04292184</v>
          </cell>
          <cell r="U1727">
            <v>10.81977828</v>
          </cell>
          <cell r="V1727">
            <v>10.81977828</v>
          </cell>
          <cell r="W1727">
            <v>58.4</v>
          </cell>
          <cell r="X1727">
            <v>83.4</v>
          </cell>
          <cell r="Y1727">
            <v>46.7</v>
          </cell>
          <cell r="Z1727">
            <v>50.7</v>
          </cell>
          <cell r="AA1727">
            <v>23.2</v>
          </cell>
          <cell r="AB1727">
            <v>11.173950100000001</v>
          </cell>
          <cell r="AC1727">
            <v>0.5</v>
          </cell>
          <cell r="AD1727">
            <v>269.86</v>
          </cell>
          <cell r="AE1727">
            <v>59.107640519999997</v>
          </cell>
          <cell r="AF1727">
            <v>63.767800000000001</v>
          </cell>
          <cell r="AG1727">
            <v>0.36060949163170292</v>
          </cell>
          <cell r="AH1727">
            <v>4.5</v>
          </cell>
          <cell r="AI1727">
            <v>51500</v>
          </cell>
          <cell r="AJ1727">
            <v>11.5</v>
          </cell>
        </row>
        <row r="1728">
          <cell r="A1728" t="str">
            <v>2462</v>
          </cell>
          <cell r="B1728" t="str">
            <v>246291201</v>
          </cell>
          <cell r="D1728" t="str">
            <v>2462912</v>
          </cell>
          <cell r="E1728" t="str">
            <v>2450</v>
          </cell>
          <cell r="F1728" t="str">
            <v>24</v>
          </cell>
          <cell r="G1728">
            <v>524.52810735000003</v>
          </cell>
          <cell r="H1728">
            <v>536.46403792000001</v>
          </cell>
          <cell r="I1728">
            <v>530.24108190000004</v>
          </cell>
          <cell r="J1728">
            <v>42.666666669999998</v>
          </cell>
          <cell r="K1728">
            <v>20.076077770000001</v>
          </cell>
          <cell r="L1728">
            <v>9.8093966300000002</v>
          </cell>
          <cell r="M1728">
            <v>10.84012978</v>
          </cell>
          <cell r="N1728">
            <v>14.741246719999998</v>
          </cell>
          <cell r="O1728">
            <v>50.307000000000002</v>
          </cell>
          <cell r="P1728">
            <v>11.151094390000001</v>
          </cell>
          <cell r="Q1728">
            <v>53.3</v>
          </cell>
          <cell r="R1728">
            <v>34.03003519</v>
          </cell>
          <cell r="S1728">
            <v>16.5</v>
          </cell>
          <cell r="T1728">
            <v>11.151094390000001</v>
          </cell>
          <cell r="U1728">
            <v>9.9228979499999994</v>
          </cell>
          <cell r="V1728">
            <v>9.8325821399999995</v>
          </cell>
          <cell r="W1728">
            <v>58.4</v>
          </cell>
          <cell r="X1728">
            <v>83.4</v>
          </cell>
          <cell r="Y1728">
            <v>46.7</v>
          </cell>
          <cell r="Z1728">
            <v>50.7</v>
          </cell>
          <cell r="AA1728">
            <v>23.2</v>
          </cell>
          <cell r="AB1728">
            <v>11.09574196</v>
          </cell>
          <cell r="AC1728">
            <v>0</v>
          </cell>
          <cell r="AD1728">
            <v>269.86</v>
          </cell>
          <cell r="AE1728">
            <v>59.107640519999997</v>
          </cell>
          <cell r="AF1728">
            <v>63.767800000000001</v>
          </cell>
          <cell r="AG1728">
            <v>0.32646730633051524</v>
          </cell>
          <cell r="AH1728">
            <v>4.5</v>
          </cell>
          <cell r="AI1728">
            <v>51500</v>
          </cell>
          <cell r="AJ1728">
            <v>11.5</v>
          </cell>
        </row>
        <row r="1729">
          <cell r="A1729" t="str">
            <v>2462</v>
          </cell>
          <cell r="B1729" t="str">
            <v>246291401</v>
          </cell>
          <cell r="D1729" t="str">
            <v>2462914</v>
          </cell>
          <cell r="E1729" t="str">
            <v>2450</v>
          </cell>
          <cell r="F1729" t="str">
            <v>24</v>
          </cell>
          <cell r="G1729">
            <v>524.52810735000003</v>
          </cell>
          <cell r="H1729">
            <v>536.46403792000001</v>
          </cell>
          <cell r="I1729">
            <v>530.24108190000004</v>
          </cell>
          <cell r="J1729">
            <v>42.666666669999998</v>
          </cell>
          <cell r="K1729">
            <v>20.076077770000001</v>
          </cell>
          <cell r="L1729">
            <v>8.74033674</v>
          </cell>
          <cell r="M1729">
            <v>10.126631100000001</v>
          </cell>
          <cell r="N1729">
            <v>14.741246719999998</v>
          </cell>
          <cell r="O1729">
            <v>50.307000000000002</v>
          </cell>
          <cell r="P1729">
            <v>10.81977828</v>
          </cell>
          <cell r="Q1729">
            <v>53.3</v>
          </cell>
          <cell r="R1729">
            <v>34.03003519</v>
          </cell>
          <cell r="S1729">
            <v>16.5</v>
          </cell>
          <cell r="T1729">
            <v>10.81977828</v>
          </cell>
          <cell r="U1729">
            <v>9.4334839200000005</v>
          </cell>
          <cell r="V1729">
            <v>9.4334839200000005</v>
          </cell>
          <cell r="W1729">
            <v>58.4</v>
          </cell>
          <cell r="X1729">
            <v>83.4</v>
          </cell>
          <cell r="Y1729">
            <v>46.7</v>
          </cell>
          <cell r="Z1729">
            <v>50.7</v>
          </cell>
          <cell r="AA1729">
            <v>23.2</v>
          </cell>
          <cell r="AB1729">
            <v>10.741816740000001</v>
          </cell>
          <cell r="AC1729">
            <v>0</v>
          </cell>
          <cell r="AD1729">
            <v>269.86</v>
          </cell>
          <cell r="AE1729">
            <v>59.107640519999997</v>
          </cell>
          <cell r="AF1729">
            <v>63.767800000000001</v>
          </cell>
          <cell r="AG1729">
            <v>0.34699188892673166</v>
          </cell>
          <cell r="AH1729">
            <v>4.5</v>
          </cell>
          <cell r="AI1729">
            <v>51500</v>
          </cell>
          <cell r="AJ1729">
            <v>11.5</v>
          </cell>
        </row>
        <row r="1730">
          <cell r="A1730" t="str">
            <v>2462</v>
          </cell>
          <cell r="B1730" t="str">
            <v>246291601</v>
          </cell>
          <cell r="D1730" t="str">
            <v>2462916</v>
          </cell>
          <cell r="E1730" t="str">
            <v>2450</v>
          </cell>
          <cell r="F1730" t="str">
            <v>24</v>
          </cell>
          <cell r="G1730">
            <v>524.52810735000003</v>
          </cell>
          <cell r="H1730">
            <v>536.46403792000001</v>
          </cell>
          <cell r="I1730">
            <v>530.24108190000004</v>
          </cell>
          <cell r="J1730">
            <v>42.666666669999998</v>
          </cell>
          <cell r="K1730">
            <v>20.076077770000001</v>
          </cell>
          <cell r="L1730">
            <v>10.81977828</v>
          </cell>
          <cell r="M1730">
            <v>11.225243389999999</v>
          </cell>
          <cell r="N1730">
            <v>14.741246719999998</v>
          </cell>
          <cell r="O1730">
            <v>50.307000000000002</v>
          </cell>
          <cell r="P1730">
            <v>10.81977828</v>
          </cell>
          <cell r="Q1730">
            <v>53.3</v>
          </cell>
          <cell r="R1730">
            <v>34.03003519</v>
          </cell>
          <cell r="S1730">
            <v>16.5</v>
          </cell>
          <cell r="T1730">
            <v>10.81977828</v>
          </cell>
          <cell r="U1730">
            <v>10.81977828</v>
          </cell>
          <cell r="V1730">
            <v>10.81977828</v>
          </cell>
          <cell r="W1730">
            <v>58.4</v>
          </cell>
          <cell r="X1730">
            <v>83.4</v>
          </cell>
          <cell r="Y1730">
            <v>46.7</v>
          </cell>
          <cell r="Z1730">
            <v>50.7</v>
          </cell>
          <cell r="AA1730">
            <v>23.2</v>
          </cell>
          <cell r="AB1730">
            <v>11.173950100000001</v>
          </cell>
          <cell r="AC1730">
            <v>1</v>
          </cell>
          <cell r="AD1730">
            <v>269.86</v>
          </cell>
          <cell r="AE1730">
            <v>59.107640519999997</v>
          </cell>
          <cell r="AF1730">
            <v>63.767800000000001</v>
          </cell>
          <cell r="AG1730">
            <v>0.32783406722652014</v>
          </cell>
          <cell r="AH1730">
            <v>4.5</v>
          </cell>
          <cell r="AI1730">
            <v>51500</v>
          </cell>
          <cell r="AJ1730">
            <v>11.5</v>
          </cell>
        </row>
        <row r="1731">
          <cell r="A1731" t="str">
            <v>2462</v>
          </cell>
          <cell r="B1731" t="str">
            <v>246291801</v>
          </cell>
          <cell r="D1731" t="str">
            <v>2462918</v>
          </cell>
          <cell r="E1731" t="str">
            <v>2450</v>
          </cell>
          <cell r="F1731" t="str">
            <v>24</v>
          </cell>
          <cell r="G1731">
            <v>524.52810735000003</v>
          </cell>
          <cell r="H1731">
            <v>536.46403792000001</v>
          </cell>
          <cell r="I1731">
            <v>530.24108190000004</v>
          </cell>
          <cell r="J1731">
            <v>42.666666669999998</v>
          </cell>
          <cell r="K1731">
            <v>20.076077770000001</v>
          </cell>
          <cell r="L1731">
            <v>10.66658048</v>
          </cell>
          <cell r="M1731">
            <v>10.79569049</v>
          </cell>
          <cell r="N1731">
            <v>14.741246719999998</v>
          </cell>
          <cell r="O1731">
            <v>50.307000000000002</v>
          </cell>
          <cell r="P1731">
            <v>11.90514321</v>
          </cell>
          <cell r="Q1731">
            <v>53.3</v>
          </cell>
          <cell r="R1731">
            <v>34.03003519</v>
          </cell>
          <cell r="S1731">
            <v>16.5</v>
          </cell>
          <cell r="T1731">
            <v>11.698533279999999</v>
          </cell>
          <cell r="U1731">
            <v>10.66658048</v>
          </cell>
          <cell r="V1731">
            <v>11.543697119999999</v>
          </cell>
          <cell r="W1731">
            <v>58.4</v>
          </cell>
          <cell r="X1731">
            <v>83.4</v>
          </cell>
          <cell r="Y1731">
            <v>46.7</v>
          </cell>
          <cell r="Z1731">
            <v>50.7</v>
          </cell>
          <cell r="AA1731">
            <v>23.2</v>
          </cell>
          <cell r="AB1731">
            <v>11.630708500000001</v>
          </cell>
          <cell r="AC1731">
            <v>0</v>
          </cell>
          <cell r="AD1731">
            <v>269.86</v>
          </cell>
          <cell r="AE1731">
            <v>59.107640519999997</v>
          </cell>
          <cell r="AF1731">
            <v>63.59180645</v>
          </cell>
          <cell r="AG1731">
            <v>0.32041027314492199</v>
          </cell>
          <cell r="AH1731">
            <v>4.5</v>
          </cell>
          <cell r="AI1731">
            <v>51500</v>
          </cell>
          <cell r="AJ1731">
            <v>11.5</v>
          </cell>
        </row>
        <row r="1732">
          <cell r="A1732" t="str">
            <v>2462</v>
          </cell>
          <cell r="B1732" t="str">
            <v>246291901</v>
          </cell>
          <cell r="D1732" t="str">
            <v>2462919</v>
          </cell>
          <cell r="E1732" t="str">
            <v>2450</v>
          </cell>
          <cell r="F1732" t="str">
            <v>24</v>
          </cell>
          <cell r="G1732">
            <v>524.52810735000003</v>
          </cell>
          <cell r="H1732">
            <v>536.46403792000001</v>
          </cell>
          <cell r="I1732">
            <v>530.24108190000004</v>
          </cell>
          <cell r="J1732">
            <v>42.666666669999998</v>
          </cell>
          <cell r="K1732">
            <v>20.076077770000001</v>
          </cell>
          <cell r="L1732">
            <v>0</v>
          </cell>
          <cell r="M1732">
            <v>0</v>
          </cell>
          <cell r="N1732">
            <v>14.741246719999998</v>
          </cell>
          <cell r="O1732">
            <v>50.307000000000002</v>
          </cell>
          <cell r="P1732">
            <v>0</v>
          </cell>
          <cell r="Q1732">
            <v>53.3</v>
          </cell>
          <cell r="R1732">
            <v>34.03003519</v>
          </cell>
          <cell r="S1732">
            <v>16.5</v>
          </cell>
          <cell r="T1732">
            <v>0</v>
          </cell>
          <cell r="U1732">
            <v>0</v>
          </cell>
          <cell r="V1732">
            <v>0</v>
          </cell>
          <cell r="W1732">
            <v>58.4</v>
          </cell>
          <cell r="X1732">
            <v>83.4</v>
          </cell>
          <cell r="Y1732">
            <v>46.7</v>
          </cell>
          <cell r="Z1732">
            <v>50.7</v>
          </cell>
          <cell r="AA1732">
            <v>23.2</v>
          </cell>
          <cell r="AB1732">
            <v>0</v>
          </cell>
          <cell r="AC1732">
            <v>0</v>
          </cell>
          <cell r="AD1732">
            <v>269.86</v>
          </cell>
          <cell r="AE1732">
            <v>59.107640519999997</v>
          </cell>
          <cell r="AF1732">
            <v>64.00395958</v>
          </cell>
          <cell r="AG1732">
            <v>0</v>
          </cell>
          <cell r="AH1732">
            <v>4.5</v>
          </cell>
          <cell r="AI1732">
            <v>51500</v>
          </cell>
          <cell r="AJ1732">
            <v>11.5</v>
          </cell>
        </row>
        <row r="1733">
          <cell r="A1733" t="str">
            <v>2462</v>
          </cell>
          <cell r="B1733" t="str">
            <v>246292001</v>
          </cell>
          <cell r="D1733" t="str">
            <v>2462920</v>
          </cell>
          <cell r="E1733" t="str">
            <v>2450</v>
          </cell>
          <cell r="F1733" t="str">
            <v>24</v>
          </cell>
          <cell r="G1733">
            <v>524.52810735000003</v>
          </cell>
          <cell r="H1733">
            <v>536.46403792000001</v>
          </cell>
          <cell r="I1733">
            <v>530.24108190000004</v>
          </cell>
          <cell r="J1733">
            <v>42.666666669999998</v>
          </cell>
          <cell r="K1733">
            <v>20.076077770000001</v>
          </cell>
          <cell r="L1733">
            <v>9.3942440099999995</v>
          </cell>
          <cell r="M1733">
            <v>9.3942440099999995</v>
          </cell>
          <cell r="N1733">
            <v>14.741246719999998</v>
          </cell>
          <cell r="O1733">
            <v>50.307000000000002</v>
          </cell>
          <cell r="P1733">
            <v>11.630708500000001</v>
          </cell>
          <cell r="Q1733">
            <v>53.3</v>
          </cell>
          <cell r="R1733">
            <v>34.03003519</v>
          </cell>
          <cell r="S1733">
            <v>16.5</v>
          </cell>
          <cell r="T1733">
            <v>11.630708500000001</v>
          </cell>
          <cell r="U1733">
            <v>9.3942440099999995</v>
          </cell>
          <cell r="V1733">
            <v>11.225243389999999</v>
          </cell>
          <cell r="W1733">
            <v>58.4</v>
          </cell>
          <cell r="X1733">
            <v>83.4</v>
          </cell>
          <cell r="Y1733">
            <v>46.7</v>
          </cell>
          <cell r="Z1733">
            <v>50.7</v>
          </cell>
          <cell r="AA1733">
            <v>23.2</v>
          </cell>
          <cell r="AB1733">
            <v>11.498045299999999</v>
          </cell>
          <cell r="AC1733">
            <v>0</v>
          </cell>
          <cell r="AD1733">
            <v>269.86</v>
          </cell>
          <cell r="AE1733">
            <v>59.107640519999997</v>
          </cell>
          <cell r="AF1733">
            <v>63.767800000000001</v>
          </cell>
          <cell r="AG1733">
            <v>0.32217225948222689</v>
          </cell>
          <cell r="AH1733">
            <v>4.5</v>
          </cell>
          <cell r="AI1733">
            <v>51500</v>
          </cell>
          <cell r="AJ1733">
            <v>11.5</v>
          </cell>
        </row>
        <row r="1734">
          <cell r="A1734" t="str">
            <v>2462</v>
          </cell>
          <cell r="B1734" t="str">
            <v>246292201</v>
          </cell>
          <cell r="D1734" t="str">
            <v>2462922</v>
          </cell>
          <cell r="E1734" t="str">
            <v>2450</v>
          </cell>
          <cell r="F1734" t="str">
            <v>24</v>
          </cell>
          <cell r="G1734">
            <v>524.52810735000003</v>
          </cell>
          <cell r="H1734">
            <v>536.46403792000001</v>
          </cell>
          <cell r="I1734">
            <v>530.24108190000004</v>
          </cell>
          <cell r="J1734">
            <v>42.666666669999998</v>
          </cell>
          <cell r="K1734">
            <v>20.076077770000001</v>
          </cell>
          <cell r="L1734">
            <v>9.8389490300000002</v>
          </cell>
          <cell r="M1734">
            <v>9.8389490300000002</v>
          </cell>
          <cell r="N1734">
            <v>14.741246719999998</v>
          </cell>
          <cell r="O1734">
            <v>50.307000000000002</v>
          </cell>
          <cell r="P1734">
            <v>11.630708500000001</v>
          </cell>
          <cell r="Q1734">
            <v>53.3</v>
          </cell>
          <cell r="R1734">
            <v>34.03003519</v>
          </cell>
          <cell r="S1734">
            <v>16.5</v>
          </cell>
          <cell r="T1734">
            <v>11.630708500000001</v>
          </cell>
          <cell r="U1734">
            <v>9.8389490300000002</v>
          </cell>
          <cell r="V1734">
            <v>11.225243389999999</v>
          </cell>
          <cell r="W1734">
            <v>58.4</v>
          </cell>
          <cell r="X1734">
            <v>83.4</v>
          </cell>
          <cell r="Y1734">
            <v>46.7</v>
          </cell>
          <cell r="Z1734">
            <v>50.7</v>
          </cell>
          <cell r="AA1734">
            <v>23.2</v>
          </cell>
          <cell r="AB1734">
            <v>11.173950100000001</v>
          </cell>
          <cell r="AC1734">
            <v>0</v>
          </cell>
          <cell r="AD1734">
            <v>269.86</v>
          </cell>
          <cell r="AE1734">
            <v>59.107640519999997</v>
          </cell>
          <cell r="AF1734">
            <v>63.767800000000001</v>
          </cell>
          <cell r="AG1734">
            <v>0.33106651065427933</v>
          </cell>
          <cell r="AH1734">
            <v>4.5</v>
          </cell>
          <cell r="AI1734">
            <v>51500</v>
          </cell>
          <cell r="AJ1734">
            <v>11.5</v>
          </cell>
        </row>
        <row r="1735">
          <cell r="A1735" t="str">
            <v>2463</v>
          </cell>
          <cell r="B1735" t="str">
            <v>246300501</v>
          </cell>
          <cell r="D1735" t="str">
            <v>2463005</v>
          </cell>
          <cell r="E1735" t="str">
            <v>2450</v>
          </cell>
          <cell r="F1735" t="str">
            <v>24</v>
          </cell>
          <cell r="G1735">
            <v>524.52810735000003</v>
          </cell>
          <cell r="H1735">
            <v>536.46403792000001</v>
          </cell>
          <cell r="I1735">
            <v>530.24108190000004</v>
          </cell>
          <cell r="J1735">
            <v>42.666666669999998</v>
          </cell>
          <cell r="K1735">
            <v>20.076077770000001</v>
          </cell>
          <cell r="L1735">
            <v>8.0989467499999996</v>
          </cell>
          <cell r="M1735">
            <v>9.4614881200000003</v>
          </cell>
          <cell r="N1735">
            <v>14.741246719999998</v>
          </cell>
          <cell r="O1735">
            <v>50.307000000000002</v>
          </cell>
          <cell r="P1735">
            <v>9.4693914600000006</v>
          </cell>
          <cell r="Q1735">
            <v>53.3</v>
          </cell>
          <cell r="R1735">
            <v>34.03003519</v>
          </cell>
          <cell r="S1735">
            <v>16.5</v>
          </cell>
          <cell r="T1735">
            <v>9.3469669700000004</v>
          </cell>
          <cell r="U1735">
            <v>8.7920939300000001</v>
          </cell>
          <cell r="V1735">
            <v>8.2651356299999996</v>
          </cell>
          <cell r="W1735">
            <v>58.4</v>
          </cell>
          <cell r="X1735">
            <v>83.4</v>
          </cell>
          <cell r="Y1735">
            <v>46.7</v>
          </cell>
          <cell r="Z1735">
            <v>50.7</v>
          </cell>
          <cell r="AA1735">
            <v>23.2</v>
          </cell>
          <cell r="AB1735">
            <v>9.33034316</v>
          </cell>
          <cell r="AC1735">
            <v>1</v>
          </cell>
          <cell r="AD1735">
            <v>269.86</v>
          </cell>
          <cell r="AE1735">
            <v>59.107640519999997</v>
          </cell>
          <cell r="AF1735">
            <v>63.653772529999991</v>
          </cell>
          <cell r="AG1735">
            <v>0.29511105117192826</v>
          </cell>
          <cell r="AH1735">
            <v>4.5</v>
          </cell>
          <cell r="AI1735">
            <v>51500</v>
          </cell>
          <cell r="AJ1735">
            <v>11.5</v>
          </cell>
        </row>
        <row r="1736">
          <cell r="A1736" t="str">
            <v>2463</v>
          </cell>
          <cell r="B1736" t="str">
            <v>246301301</v>
          </cell>
          <cell r="D1736" t="str">
            <v>2463013</v>
          </cell>
          <cell r="E1736" t="str">
            <v>2450</v>
          </cell>
          <cell r="F1736" t="str">
            <v>24</v>
          </cell>
          <cell r="G1736">
            <v>524.52810735000003</v>
          </cell>
          <cell r="H1736">
            <v>536.46403792000001</v>
          </cell>
          <cell r="I1736">
            <v>530.24108190000004</v>
          </cell>
          <cell r="J1736">
            <v>42.666666669999998</v>
          </cell>
          <cell r="K1736">
            <v>20.076077770000001</v>
          </cell>
          <cell r="L1736">
            <v>8.3714735400000002</v>
          </cell>
          <cell r="M1736">
            <v>9.6184021099999999</v>
          </cell>
          <cell r="N1736">
            <v>14.741246719999998</v>
          </cell>
          <cell r="O1736">
            <v>50.307000000000002</v>
          </cell>
          <cell r="P1736">
            <v>9.5586705999999992</v>
          </cell>
          <cell r="Q1736">
            <v>53.3</v>
          </cell>
          <cell r="R1736">
            <v>34.03003519</v>
          </cell>
          <cell r="S1736">
            <v>16.5</v>
          </cell>
          <cell r="T1736">
            <v>9.5632482299999992</v>
          </cell>
          <cell r="U1736">
            <v>8.8772424399999998</v>
          </cell>
          <cell r="V1736">
            <v>8.3459302599999994</v>
          </cell>
          <cell r="W1736">
            <v>58.4</v>
          </cell>
          <cell r="X1736">
            <v>83.4</v>
          </cell>
          <cell r="Y1736">
            <v>46.7</v>
          </cell>
          <cell r="Z1736">
            <v>50.7</v>
          </cell>
          <cell r="AA1736">
            <v>23.2</v>
          </cell>
          <cell r="AB1736">
            <v>9.1552504100000007</v>
          </cell>
          <cell r="AC1736">
            <v>0.63057046000000005</v>
          </cell>
          <cell r="AD1736">
            <v>269.86</v>
          </cell>
          <cell r="AE1736">
            <v>59.107640519999997</v>
          </cell>
          <cell r="AF1736">
            <v>63.647539610000003</v>
          </cell>
          <cell r="AG1736">
            <v>0.27624799382008403</v>
          </cell>
          <cell r="AH1736">
            <v>4.5</v>
          </cell>
          <cell r="AI1736">
            <v>51500</v>
          </cell>
          <cell r="AJ1736">
            <v>11.5</v>
          </cell>
        </row>
        <row r="1737">
          <cell r="A1737" t="str">
            <v>2463</v>
          </cell>
          <cell r="B1737" t="str">
            <v>246301302</v>
          </cell>
          <cell r="D1737" t="str">
            <v>2463013</v>
          </cell>
          <cell r="E1737" t="str">
            <v>2450</v>
          </cell>
          <cell r="F1737" t="str">
            <v>24</v>
          </cell>
          <cell r="G1737">
            <v>524.52810735000003</v>
          </cell>
          <cell r="H1737">
            <v>536.46403792000001</v>
          </cell>
          <cell r="I1737">
            <v>530.24108190000004</v>
          </cell>
          <cell r="J1737">
            <v>42.666666669999998</v>
          </cell>
          <cell r="K1737">
            <v>20.076077770000001</v>
          </cell>
          <cell r="L1737">
            <v>7.264730179999999</v>
          </cell>
          <cell r="M1737">
            <v>9.7725242899999998</v>
          </cell>
          <cell r="N1737">
            <v>14.741246719999998</v>
          </cell>
          <cell r="O1737">
            <v>50.307000000000002</v>
          </cell>
          <cell r="P1737">
            <v>9.8288178800000008</v>
          </cell>
          <cell r="Q1737">
            <v>53.3</v>
          </cell>
          <cell r="R1737">
            <v>34.03003519</v>
          </cell>
          <cell r="S1737">
            <v>16.5</v>
          </cell>
          <cell r="T1737">
            <v>9.5475266399999992</v>
          </cell>
          <cell r="U1737">
            <v>8.5053230200000005</v>
          </cell>
          <cell r="V1737">
            <v>7.264730179999999</v>
          </cell>
          <cell r="W1737">
            <v>58.4</v>
          </cell>
          <cell r="X1737">
            <v>83.4</v>
          </cell>
          <cell r="Y1737">
            <v>46.7</v>
          </cell>
          <cell r="Z1737">
            <v>50.7</v>
          </cell>
          <cell r="AA1737">
            <v>23.2</v>
          </cell>
          <cell r="AB1737">
            <v>9.6134026000000006</v>
          </cell>
          <cell r="AC1737">
            <v>1</v>
          </cell>
          <cell r="AD1737">
            <v>269.86</v>
          </cell>
          <cell r="AE1737">
            <v>59.107640519999997</v>
          </cell>
          <cell r="AF1737">
            <v>63.591899999999995</v>
          </cell>
          <cell r="AG1737">
            <v>0.29946354584588464</v>
          </cell>
          <cell r="AH1737">
            <v>4.5</v>
          </cell>
          <cell r="AI1737">
            <v>51500</v>
          </cell>
          <cell r="AJ1737">
            <v>11.5</v>
          </cell>
        </row>
        <row r="1738">
          <cell r="A1738" t="str">
            <v>2463</v>
          </cell>
          <cell r="B1738" t="str">
            <v>246302001</v>
          </cell>
          <cell r="D1738" t="str">
            <v>2463020</v>
          </cell>
          <cell r="E1738" t="str">
            <v>2450</v>
          </cell>
          <cell r="F1738" t="str">
            <v>24</v>
          </cell>
          <cell r="G1738">
            <v>524.52810735000003</v>
          </cell>
          <cell r="H1738">
            <v>536.46403792000001</v>
          </cell>
          <cell r="I1738">
            <v>530.24108190000004</v>
          </cell>
          <cell r="J1738">
            <v>42.666666669999998</v>
          </cell>
          <cell r="K1738">
            <v>20.076077770000001</v>
          </cell>
          <cell r="L1738">
            <v>7.5781454699999999</v>
          </cell>
          <cell r="M1738">
            <v>9.8389490300000002</v>
          </cell>
          <cell r="N1738">
            <v>14.741246719999998</v>
          </cell>
          <cell r="O1738">
            <v>50.307000000000002</v>
          </cell>
          <cell r="P1738">
            <v>9.8389490300000002</v>
          </cell>
          <cell r="Q1738">
            <v>53.3</v>
          </cell>
          <cell r="R1738">
            <v>34.03003519</v>
          </cell>
          <cell r="S1738">
            <v>16.5</v>
          </cell>
          <cell r="T1738">
            <v>9.8389490300000002</v>
          </cell>
          <cell r="U1738">
            <v>8.74033674</v>
          </cell>
          <cell r="V1738">
            <v>7.432483809999999</v>
          </cell>
          <cell r="W1738">
            <v>58.4</v>
          </cell>
          <cell r="X1738">
            <v>83.4</v>
          </cell>
          <cell r="Y1738">
            <v>46.7</v>
          </cell>
          <cell r="Z1738">
            <v>50.7</v>
          </cell>
          <cell r="AA1738">
            <v>23.2</v>
          </cell>
          <cell r="AB1738">
            <v>9.4321230000000007</v>
          </cell>
          <cell r="AC1738">
            <v>0.43439785999999997</v>
          </cell>
          <cell r="AD1738">
            <v>269.86</v>
          </cell>
          <cell r="AE1738">
            <v>59.107640519999997</v>
          </cell>
          <cell r="AF1738">
            <v>63.591899999999995</v>
          </cell>
          <cell r="AG1738">
            <v>0.30983143403558538</v>
          </cell>
          <cell r="AH1738">
            <v>4.5</v>
          </cell>
          <cell r="AI1738">
            <v>51500</v>
          </cell>
          <cell r="AJ1738">
            <v>11.5</v>
          </cell>
        </row>
        <row r="1739">
          <cell r="A1739" t="str">
            <v>2463</v>
          </cell>
          <cell r="B1739" t="str">
            <v>246302501</v>
          </cell>
          <cell r="D1739" t="str">
            <v>2463025</v>
          </cell>
          <cell r="E1739" t="str">
            <v>2450</v>
          </cell>
          <cell r="F1739" t="str">
            <v>24</v>
          </cell>
          <cell r="G1739">
            <v>524.52810735000003</v>
          </cell>
          <cell r="H1739">
            <v>536.46403792000001</v>
          </cell>
          <cell r="I1739">
            <v>530.24108190000004</v>
          </cell>
          <cell r="J1739">
            <v>42.666666669999998</v>
          </cell>
          <cell r="K1739">
            <v>20.076077770000001</v>
          </cell>
          <cell r="L1739">
            <v>8.1373958300000009</v>
          </cell>
          <cell r="M1739">
            <v>9.6762104699999991</v>
          </cell>
          <cell r="N1739">
            <v>14.741246719999998</v>
          </cell>
          <cell r="O1739">
            <v>50.307000000000002</v>
          </cell>
          <cell r="P1739">
            <v>9.8270383799999994</v>
          </cell>
          <cell r="Q1739">
            <v>53.3</v>
          </cell>
          <cell r="R1739">
            <v>34.03003519</v>
          </cell>
          <cell r="S1739">
            <v>16.5</v>
          </cell>
          <cell r="T1739">
            <v>9.8940935700000008</v>
          </cell>
          <cell r="U1739">
            <v>9.0172409400000006</v>
          </cell>
          <cell r="V1739">
            <v>8.5636950299999999</v>
          </cell>
          <cell r="W1739">
            <v>58.4</v>
          </cell>
          <cell r="X1739">
            <v>83.4</v>
          </cell>
          <cell r="Y1739">
            <v>46.7</v>
          </cell>
          <cell r="Z1739">
            <v>50.7</v>
          </cell>
          <cell r="AA1739">
            <v>23.2</v>
          </cell>
          <cell r="AB1739">
            <v>8.9711944599999995</v>
          </cell>
          <cell r="AC1739">
            <v>0.38644254</v>
          </cell>
          <cell r="AD1739">
            <v>269.86</v>
          </cell>
          <cell r="AE1739">
            <v>59.107640519999997</v>
          </cell>
          <cell r="AF1739">
            <v>63.591899999999995</v>
          </cell>
          <cell r="AG1739">
            <v>0.33033742464562882</v>
          </cell>
          <cell r="AH1739">
            <v>4.5</v>
          </cell>
          <cell r="AI1739">
            <v>51500</v>
          </cell>
          <cell r="AJ1739">
            <v>11.5</v>
          </cell>
        </row>
        <row r="1740">
          <cell r="A1740" t="str">
            <v>2463</v>
          </cell>
          <cell r="B1740" t="str">
            <v>246303001</v>
          </cell>
          <cell r="D1740" t="str">
            <v>2463030</v>
          </cell>
          <cell r="E1740" t="str">
            <v>2450</v>
          </cell>
          <cell r="F1740" t="str">
            <v>24</v>
          </cell>
          <cell r="G1740">
            <v>524.52810735000003</v>
          </cell>
          <cell r="H1740">
            <v>536.46403792000001</v>
          </cell>
          <cell r="I1740">
            <v>530.24108190000004</v>
          </cell>
          <cell r="J1740">
            <v>42.666666669999998</v>
          </cell>
          <cell r="K1740">
            <v>20.076077770000001</v>
          </cell>
          <cell r="L1740">
            <v>7.9783109699999999</v>
          </cell>
          <cell r="M1740">
            <v>9.8372943300000006</v>
          </cell>
          <cell r="N1740">
            <v>14.741246719999998</v>
          </cell>
          <cell r="O1740">
            <v>50.307000000000002</v>
          </cell>
          <cell r="P1740">
            <v>9.9095690199999993</v>
          </cell>
          <cell r="Q1740">
            <v>53.3</v>
          </cell>
          <cell r="R1740">
            <v>34.03003519</v>
          </cell>
          <cell r="S1740">
            <v>16.5</v>
          </cell>
          <cell r="T1740">
            <v>9.8511410700000006</v>
          </cell>
          <cell r="U1740">
            <v>8.0320353099999995</v>
          </cell>
          <cell r="V1740">
            <v>7.9841219600000004</v>
          </cell>
          <cell r="W1740">
            <v>58.4</v>
          </cell>
          <cell r="X1740">
            <v>83.4</v>
          </cell>
          <cell r="Y1740">
            <v>46.7</v>
          </cell>
          <cell r="Z1740">
            <v>50.7</v>
          </cell>
          <cell r="AA1740">
            <v>23.2</v>
          </cell>
          <cell r="AB1740">
            <v>8.9634162899999996</v>
          </cell>
          <cell r="AC1740">
            <v>1.7303800000000001E-2</v>
          </cell>
          <cell r="AD1740">
            <v>269.86</v>
          </cell>
          <cell r="AE1740">
            <v>59.107640519999997</v>
          </cell>
          <cell r="AF1740">
            <v>63.591899999999995</v>
          </cell>
          <cell r="AG1740">
            <v>0.34511252023555583</v>
          </cell>
          <cell r="AH1740">
            <v>4.5</v>
          </cell>
          <cell r="AI1740">
            <v>51500</v>
          </cell>
          <cell r="AJ1740">
            <v>11.5</v>
          </cell>
        </row>
        <row r="1741">
          <cell r="A1741" t="str">
            <v>2463</v>
          </cell>
          <cell r="B1741" t="str">
            <v>246303501</v>
          </cell>
          <cell r="D1741" t="str">
            <v>2463035</v>
          </cell>
          <cell r="E1741" t="str">
            <v>2450</v>
          </cell>
          <cell r="F1741" t="str">
            <v>24</v>
          </cell>
          <cell r="G1741">
            <v>524.52810735000003</v>
          </cell>
          <cell r="H1741">
            <v>536.46403792000001</v>
          </cell>
          <cell r="I1741">
            <v>530.24108190000004</v>
          </cell>
          <cell r="J1741">
            <v>42.666666669999998</v>
          </cell>
          <cell r="K1741">
            <v>20.076077770000001</v>
          </cell>
          <cell r="L1741">
            <v>8.0481490999999998</v>
          </cell>
          <cell r="M1741">
            <v>9.4648275399999999</v>
          </cell>
          <cell r="N1741">
            <v>14.741246719999998</v>
          </cell>
          <cell r="O1741">
            <v>50.307000000000002</v>
          </cell>
          <cell r="P1741">
            <v>9.4377149599999992</v>
          </cell>
          <cell r="Q1741">
            <v>53.3</v>
          </cell>
          <cell r="R1741">
            <v>34.03003519</v>
          </cell>
          <cell r="S1741">
            <v>16.5</v>
          </cell>
          <cell r="T1741">
            <v>9.4145864899999996</v>
          </cell>
          <cell r="U1741">
            <v>8.7040046499999999</v>
          </cell>
          <cell r="V1741">
            <v>8.6650958199999994</v>
          </cell>
          <cell r="W1741">
            <v>58.4</v>
          </cell>
          <cell r="X1741">
            <v>83.4</v>
          </cell>
          <cell r="Y1741">
            <v>46.7</v>
          </cell>
          <cell r="Z1741">
            <v>50.7</v>
          </cell>
          <cell r="AA1741">
            <v>23.2</v>
          </cell>
          <cell r="AB1741">
            <v>8.1080212199999995</v>
          </cell>
          <cell r="AC1741">
            <v>0.99388942000000002</v>
          </cell>
          <cell r="AD1741">
            <v>269.86</v>
          </cell>
          <cell r="AE1741">
            <v>59.107640519999997</v>
          </cell>
          <cell r="AF1741">
            <v>63.645775760000006</v>
          </cell>
          <cell r="AG1741">
            <v>0.29581471303301499</v>
          </cell>
          <cell r="AH1741">
            <v>4.5</v>
          </cell>
          <cell r="AI1741">
            <v>51500</v>
          </cell>
          <cell r="AJ1741">
            <v>11.5</v>
          </cell>
        </row>
        <row r="1742">
          <cell r="A1742" t="str">
            <v>2463</v>
          </cell>
          <cell r="B1742" t="str">
            <v>246304001</v>
          </cell>
          <cell r="D1742" t="str">
            <v>2463040</v>
          </cell>
          <cell r="E1742" t="str">
            <v>2450</v>
          </cell>
          <cell r="F1742" t="str">
            <v>24</v>
          </cell>
          <cell r="G1742">
            <v>524.52810735000003</v>
          </cell>
          <cell r="H1742">
            <v>536.46403792000001</v>
          </cell>
          <cell r="I1742">
            <v>530.24108190000004</v>
          </cell>
          <cell r="J1742">
            <v>42.666666669999998</v>
          </cell>
          <cell r="K1742">
            <v>20.076077770000001</v>
          </cell>
          <cell r="L1742">
            <v>8.5157922100000008</v>
          </cell>
          <cell r="M1742">
            <v>9.7030834899999991</v>
          </cell>
          <cell r="N1742">
            <v>14.741246719999998</v>
          </cell>
          <cell r="O1742">
            <v>50.307000000000002</v>
          </cell>
          <cell r="P1742">
            <v>9.6035979400000002</v>
          </cell>
          <cell r="Q1742">
            <v>53.3</v>
          </cell>
          <cell r="R1742">
            <v>34.03003519</v>
          </cell>
          <cell r="S1742">
            <v>16.5</v>
          </cell>
          <cell r="T1742">
            <v>9.7085062000000004</v>
          </cell>
          <cell r="U1742">
            <v>8.4501983200000002</v>
          </cell>
          <cell r="V1742">
            <v>8.4501983200000002</v>
          </cell>
          <cell r="W1742">
            <v>58.4</v>
          </cell>
          <cell r="X1742">
            <v>83.4</v>
          </cell>
          <cell r="Y1742">
            <v>46.7</v>
          </cell>
          <cell r="Z1742">
            <v>50.7</v>
          </cell>
          <cell r="AA1742">
            <v>23.2</v>
          </cell>
          <cell r="AB1742">
            <v>8.8254129199999998</v>
          </cell>
          <cell r="AC1742">
            <v>0.58399243999999995</v>
          </cell>
          <cell r="AD1742">
            <v>269.86</v>
          </cell>
          <cell r="AE1742">
            <v>59.107640519999997</v>
          </cell>
          <cell r="AF1742">
            <v>63.591899999999995</v>
          </cell>
          <cell r="AG1742">
            <v>0.29413495338961038</v>
          </cell>
          <cell r="AH1742">
            <v>4.5</v>
          </cell>
          <cell r="AI1742">
            <v>51500</v>
          </cell>
          <cell r="AJ1742">
            <v>11.5</v>
          </cell>
        </row>
        <row r="1743">
          <cell r="A1743" t="str">
            <v>2463</v>
          </cell>
          <cell r="B1743" t="str">
            <v>246304801</v>
          </cell>
          <cell r="D1743" t="str">
            <v>2463048</v>
          </cell>
          <cell r="E1743" t="str">
            <v>2450</v>
          </cell>
          <cell r="F1743" t="str">
            <v>24</v>
          </cell>
          <cell r="G1743">
            <v>524.52810735000003</v>
          </cell>
          <cell r="H1743">
            <v>536.46403792000001</v>
          </cell>
          <cell r="I1743">
            <v>530.24108190000004</v>
          </cell>
          <cell r="J1743">
            <v>42.666666669999998</v>
          </cell>
          <cell r="K1743">
            <v>20.076077770000001</v>
          </cell>
          <cell r="L1743">
            <v>8.0802374199999996</v>
          </cell>
          <cell r="M1743">
            <v>9.7341809300000008</v>
          </cell>
          <cell r="N1743">
            <v>14.741246719999998</v>
          </cell>
          <cell r="O1743">
            <v>50.307000000000002</v>
          </cell>
          <cell r="P1743">
            <v>9.9659457899999992</v>
          </cell>
          <cell r="Q1743">
            <v>53.3</v>
          </cell>
          <cell r="R1743">
            <v>34.03003519</v>
          </cell>
          <cell r="S1743">
            <v>16.5</v>
          </cell>
          <cell r="T1743">
            <v>10.000387379999999</v>
          </cell>
          <cell r="U1743">
            <v>8.2809644000000002</v>
          </cell>
          <cell r="V1743">
            <v>8.7332718499999995</v>
          </cell>
          <cell r="W1743">
            <v>58.4</v>
          </cell>
          <cell r="X1743">
            <v>83.4</v>
          </cell>
          <cell r="Y1743">
            <v>46.7</v>
          </cell>
          <cell r="Z1743">
            <v>50.7</v>
          </cell>
          <cell r="AA1743">
            <v>23.2</v>
          </cell>
          <cell r="AB1743">
            <v>8.52058742</v>
          </cell>
          <cell r="AC1743">
            <v>0.66620000999999995</v>
          </cell>
          <cell r="AD1743">
            <v>269.86</v>
          </cell>
          <cell r="AE1743">
            <v>59.107640519999997</v>
          </cell>
          <cell r="AF1743">
            <v>63.583328119999997</v>
          </cell>
          <cell r="AG1743">
            <v>0.34708886705975039</v>
          </cell>
          <cell r="AH1743">
            <v>4.5</v>
          </cell>
          <cell r="AI1743">
            <v>51500</v>
          </cell>
          <cell r="AJ1743">
            <v>11.5</v>
          </cell>
        </row>
        <row r="1744">
          <cell r="A1744" t="str">
            <v>2463</v>
          </cell>
          <cell r="B1744" t="str">
            <v>246304802</v>
          </cell>
          <cell r="D1744" t="str">
            <v>2463048</v>
          </cell>
          <cell r="E1744" t="str">
            <v>2450</v>
          </cell>
          <cell r="F1744" t="str">
            <v>24</v>
          </cell>
          <cell r="G1744">
            <v>524.52810735000003</v>
          </cell>
          <cell r="H1744">
            <v>536.46403792000001</v>
          </cell>
          <cell r="I1744">
            <v>530.24108190000004</v>
          </cell>
          <cell r="J1744">
            <v>42.666666669999998</v>
          </cell>
          <cell r="K1744">
            <v>20.076077770000001</v>
          </cell>
          <cell r="L1744">
            <v>7.2399325899999996</v>
          </cell>
          <cell r="M1744">
            <v>9.8364392200000008</v>
          </cell>
          <cell r="N1744">
            <v>14.741246719999998</v>
          </cell>
          <cell r="O1744">
            <v>50.307000000000002</v>
          </cell>
          <cell r="P1744">
            <v>9.8389490300000002</v>
          </cell>
          <cell r="Q1744">
            <v>53.3</v>
          </cell>
          <cell r="R1744">
            <v>34.03003519</v>
          </cell>
          <cell r="S1744">
            <v>16.5</v>
          </cell>
          <cell r="T1744">
            <v>10.12474933</v>
          </cell>
          <cell r="U1744">
            <v>7.1459844700000001</v>
          </cell>
          <cell r="V1744">
            <v>7.2598196099999992</v>
          </cell>
          <cell r="W1744">
            <v>58.4</v>
          </cell>
          <cell r="X1744">
            <v>83.4</v>
          </cell>
          <cell r="Y1744">
            <v>46.7</v>
          </cell>
          <cell r="Z1744">
            <v>50.7</v>
          </cell>
          <cell r="AA1744">
            <v>23.2</v>
          </cell>
          <cell r="AB1744">
            <v>7.2254814700000001</v>
          </cell>
          <cell r="AC1744">
            <v>1</v>
          </cell>
          <cell r="AD1744">
            <v>269.86</v>
          </cell>
          <cell r="AE1744">
            <v>59.107640519999997</v>
          </cell>
          <cell r="AF1744">
            <v>63.591899999999995</v>
          </cell>
          <cell r="AG1744">
            <v>0.3322919446707232</v>
          </cell>
          <cell r="AH1744">
            <v>4.5</v>
          </cell>
          <cell r="AI1744">
            <v>51500</v>
          </cell>
          <cell r="AJ1744">
            <v>11.5</v>
          </cell>
        </row>
        <row r="1745">
          <cell r="A1745" t="str">
            <v>2463</v>
          </cell>
          <cell r="B1745" t="str">
            <v>246305501</v>
          </cell>
          <cell r="D1745" t="str">
            <v>2463055</v>
          </cell>
          <cell r="E1745" t="str">
            <v>2450</v>
          </cell>
          <cell r="F1745" t="str">
            <v>24</v>
          </cell>
          <cell r="G1745">
            <v>524.52810735000003</v>
          </cell>
          <cell r="H1745">
            <v>536.46403792000001</v>
          </cell>
          <cell r="I1745">
            <v>530.24108190000004</v>
          </cell>
          <cell r="J1745">
            <v>42.666666669999998</v>
          </cell>
          <cell r="K1745">
            <v>20.076077770000001</v>
          </cell>
          <cell r="L1745">
            <v>8.5711130299999994</v>
          </cell>
          <cell r="M1745">
            <v>9.8183653</v>
          </cell>
          <cell r="N1745">
            <v>14.741246719999998</v>
          </cell>
          <cell r="O1745">
            <v>50.307000000000002</v>
          </cell>
          <cell r="P1745">
            <v>10.28168423</v>
          </cell>
          <cell r="Q1745">
            <v>53.3</v>
          </cell>
          <cell r="R1745">
            <v>34.03003519</v>
          </cell>
          <cell r="S1745">
            <v>16.5</v>
          </cell>
          <cell r="T1745">
            <v>9.9886555599999998</v>
          </cell>
          <cell r="U1745">
            <v>8.3758600199999993</v>
          </cell>
          <cell r="V1745">
            <v>8.73101342</v>
          </cell>
          <cell r="W1745">
            <v>58.4</v>
          </cell>
          <cell r="X1745">
            <v>83.4</v>
          </cell>
          <cell r="Y1745">
            <v>46.7</v>
          </cell>
          <cell r="Z1745">
            <v>50.7</v>
          </cell>
          <cell r="AA1745">
            <v>23.2</v>
          </cell>
          <cell r="AB1745">
            <v>9.3041949499999994</v>
          </cell>
          <cell r="AC1745">
            <v>0.39038773999999998</v>
          </cell>
          <cell r="AD1745">
            <v>269.86</v>
          </cell>
          <cell r="AE1745">
            <v>59.107640519999997</v>
          </cell>
          <cell r="AF1745">
            <v>63.589319570000001</v>
          </cell>
          <cell r="AG1745">
            <v>0.3054198157381256</v>
          </cell>
          <cell r="AH1745">
            <v>4.5</v>
          </cell>
          <cell r="AI1745">
            <v>51500</v>
          </cell>
          <cell r="AJ1745">
            <v>11.5</v>
          </cell>
        </row>
        <row r="1746">
          <cell r="A1746" t="str">
            <v>2463</v>
          </cell>
          <cell r="B1746" t="str">
            <v>246306001</v>
          </cell>
          <cell r="D1746" t="str">
            <v>2463060</v>
          </cell>
          <cell r="E1746" t="str">
            <v>2450</v>
          </cell>
          <cell r="F1746" t="str">
            <v>24</v>
          </cell>
          <cell r="G1746">
            <v>524.52810735000003</v>
          </cell>
          <cell r="H1746">
            <v>536.46403792000001</v>
          </cell>
          <cell r="I1746">
            <v>530.24108190000004</v>
          </cell>
          <cell r="J1746">
            <v>42.666666669999998</v>
          </cell>
          <cell r="K1746">
            <v>20.076077770000001</v>
          </cell>
          <cell r="L1746">
            <v>8.3882228100000003</v>
          </cell>
          <cell r="M1746">
            <v>9.3983954599999997</v>
          </cell>
          <cell r="N1746">
            <v>14.741246719999998</v>
          </cell>
          <cell r="O1746">
            <v>50.307000000000002</v>
          </cell>
          <cell r="P1746">
            <v>9.93435618</v>
          </cell>
          <cell r="Q1746">
            <v>53.3</v>
          </cell>
          <cell r="R1746">
            <v>34.03003519</v>
          </cell>
          <cell r="S1746">
            <v>16.5</v>
          </cell>
          <cell r="T1746">
            <v>10.14933149</v>
          </cell>
          <cell r="U1746">
            <v>8.9502734700000008</v>
          </cell>
          <cell r="V1746">
            <v>9.1084183799999998</v>
          </cell>
          <cell r="W1746">
            <v>58.4</v>
          </cell>
          <cell r="X1746">
            <v>83.4</v>
          </cell>
          <cell r="Y1746">
            <v>46.7</v>
          </cell>
          <cell r="Z1746">
            <v>50.7</v>
          </cell>
          <cell r="AA1746">
            <v>23.2</v>
          </cell>
          <cell r="AB1746">
            <v>8.5024855600000002</v>
          </cell>
          <cell r="AC1746">
            <v>0.63164593999999996</v>
          </cell>
          <cell r="AD1746">
            <v>269.86</v>
          </cell>
          <cell r="AE1746">
            <v>59.107640519999997</v>
          </cell>
          <cell r="AF1746">
            <v>63.592434930000003</v>
          </cell>
          <cell r="AG1746">
            <v>0.31438136359317531</v>
          </cell>
          <cell r="AH1746">
            <v>4.5</v>
          </cell>
          <cell r="AI1746">
            <v>51500</v>
          </cell>
          <cell r="AJ1746">
            <v>11.5</v>
          </cell>
        </row>
        <row r="1747">
          <cell r="A1747" t="str">
            <v>2463</v>
          </cell>
          <cell r="B1747" t="str">
            <v>246306501</v>
          </cell>
          <cell r="D1747" t="str">
            <v>2463065</v>
          </cell>
          <cell r="E1747" t="str">
            <v>2450</v>
          </cell>
          <cell r="F1747" t="str">
            <v>24</v>
          </cell>
          <cell r="G1747">
            <v>524.52810735000003</v>
          </cell>
          <cell r="H1747">
            <v>536.46403792000001</v>
          </cell>
          <cell r="I1747">
            <v>530.24108190000004</v>
          </cell>
          <cell r="J1747">
            <v>42.666666669999998</v>
          </cell>
          <cell r="K1747">
            <v>20.076077770000001</v>
          </cell>
          <cell r="L1747">
            <v>8.0774471499999994</v>
          </cell>
          <cell r="M1747">
            <v>9.4226251800000007</v>
          </cell>
          <cell r="N1747">
            <v>14.741246719999998</v>
          </cell>
          <cell r="O1747">
            <v>50.307000000000002</v>
          </cell>
          <cell r="P1747">
            <v>9.3819379699999992</v>
          </cell>
          <cell r="Q1747">
            <v>53.3</v>
          </cell>
          <cell r="R1747">
            <v>34.03003519</v>
          </cell>
          <cell r="S1747">
            <v>16.5</v>
          </cell>
          <cell r="T1747">
            <v>9.5696917300000006</v>
          </cell>
          <cell r="U1747">
            <v>8.9533814700000001</v>
          </cell>
          <cell r="V1747">
            <v>8.5285287000000007</v>
          </cell>
          <cell r="W1747">
            <v>58.4</v>
          </cell>
          <cell r="X1747">
            <v>83.4</v>
          </cell>
          <cell r="Y1747">
            <v>46.7</v>
          </cell>
          <cell r="Z1747">
            <v>50.7</v>
          </cell>
          <cell r="AA1747">
            <v>23.2</v>
          </cell>
          <cell r="AB1747">
            <v>8.6292710899999996</v>
          </cell>
          <cell r="AC1747">
            <v>0.66419273000000001</v>
          </cell>
          <cell r="AD1747">
            <v>269.86</v>
          </cell>
          <cell r="AE1747">
            <v>59.107640519999997</v>
          </cell>
          <cell r="AF1747">
            <v>63.595630549999996</v>
          </cell>
          <cell r="AG1747">
            <v>0.32287730211396071</v>
          </cell>
          <cell r="AH1747">
            <v>4.5</v>
          </cell>
          <cell r="AI1747">
            <v>51500</v>
          </cell>
          <cell r="AJ1747">
            <v>11.5</v>
          </cell>
        </row>
        <row r="1748">
          <cell r="A1748" t="str">
            <v>2464</v>
          </cell>
          <cell r="B1748" t="str">
            <v>246400801</v>
          </cell>
          <cell r="C1748" t="str">
            <v>462</v>
          </cell>
          <cell r="D1748" t="str">
            <v>2464008</v>
          </cell>
          <cell r="E1748" t="str">
            <v>2450</v>
          </cell>
          <cell r="F1748" t="str">
            <v>24</v>
          </cell>
          <cell r="G1748">
            <v>524.52810735000003</v>
          </cell>
          <cell r="H1748">
            <v>536.46403792000001</v>
          </cell>
          <cell r="I1748">
            <v>530.24108190000004</v>
          </cell>
          <cell r="J1748">
            <v>42.666666669999998</v>
          </cell>
          <cell r="K1748">
            <v>20.076077770000001</v>
          </cell>
          <cell r="L1748">
            <v>7.4471683600000009</v>
          </cell>
          <cell r="M1748">
            <v>8.7590407300000006</v>
          </cell>
          <cell r="N1748">
            <v>14.741246719999998</v>
          </cell>
          <cell r="O1748">
            <v>51.878999999999998</v>
          </cell>
          <cell r="P1748">
            <v>8.74033674</v>
          </cell>
          <cell r="Q1748">
            <v>53.3</v>
          </cell>
          <cell r="R1748">
            <v>32.510973800000002</v>
          </cell>
          <cell r="S1748">
            <v>13.1</v>
          </cell>
          <cell r="T1748">
            <v>7.5832475199999987</v>
          </cell>
          <cell r="U1748">
            <v>7.1308988299999996</v>
          </cell>
          <cell r="V1748">
            <v>7.1308988299999996</v>
          </cell>
          <cell r="W1748">
            <v>58.4</v>
          </cell>
          <cell r="X1748">
            <v>83.4</v>
          </cell>
          <cell r="Y1748">
            <v>46.7</v>
          </cell>
          <cell r="Z1748">
            <v>50.7</v>
          </cell>
          <cell r="AA1748">
            <v>25</v>
          </cell>
          <cell r="AB1748">
            <v>7.1308988299999996</v>
          </cell>
          <cell r="AC1748">
            <v>1</v>
          </cell>
          <cell r="AD1748">
            <v>269.86</v>
          </cell>
          <cell r="AE1748">
            <v>59.107640519999997</v>
          </cell>
          <cell r="AF1748">
            <v>66.589699999999993</v>
          </cell>
          <cell r="AG1748">
            <v>0.27642406752276211</v>
          </cell>
          <cell r="AH1748">
            <v>4.5</v>
          </cell>
          <cell r="AI1748">
            <v>51500</v>
          </cell>
          <cell r="AJ1748">
            <v>9.8000000000000007</v>
          </cell>
        </row>
        <row r="1749">
          <cell r="A1749" t="str">
            <v>2464</v>
          </cell>
          <cell r="B1749" t="str">
            <v>246400802</v>
          </cell>
          <cell r="C1749" t="str">
            <v>462</v>
          </cell>
          <cell r="D1749" t="str">
            <v>2464008</v>
          </cell>
          <cell r="E1749" t="str">
            <v>2450</v>
          </cell>
          <cell r="F1749" t="str">
            <v>24</v>
          </cell>
          <cell r="G1749">
            <v>524.52810735000003</v>
          </cell>
          <cell r="H1749">
            <v>536.46403792000001</v>
          </cell>
          <cell r="I1749">
            <v>530.24108190000004</v>
          </cell>
          <cell r="J1749">
            <v>42.666666669999998</v>
          </cell>
          <cell r="K1749">
            <v>20.076077770000001</v>
          </cell>
          <cell r="L1749">
            <v>7.2991214600000003</v>
          </cell>
          <cell r="M1749">
            <v>8.8730478000000002</v>
          </cell>
          <cell r="N1749">
            <v>14.741246719999998</v>
          </cell>
          <cell r="O1749">
            <v>51.878999999999998</v>
          </cell>
          <cell r="P1749">
            <v>9.4819692799999995</v>
          </cell>
          <cell r="Q1749">
            <v>53.3</v>
          </cell>
          <cell r="R1749">
            <v>32.510973800000002</v>
          </cell>
          <cell r="S1749">
            <v>13.1</v>
          </cell>
          <cell r="T1749">
            <v>9.4964962800000006</v>
          </cell>
          <cell r="U1749">
            <v>7.6801756399999999</v>
          </cell>
          <cell r="V1749">
            <v>8.6432970699999991</v>
          </cell>
          <cell r="W1749">
            <v>58.4</v>
          </cell>
          <cell r="X1749">
            <v>83.4</v>
          </cell>
          <cell r="Y1749">
            <v>46.7</v>
          </cell>
          <cell r="Z1749">
            <v>50.7</v>
          </cell>
          <cell r="AA1749">
            <v>25</v>
          </cell>
          <cell r="AB1749">
            <v>8.7306903699999996</v>
          </cell>
          <cell r="AC1749">
            <v>0.96662388999999993</v>
          </cell>
          <cell r="AD1749">
            <v>269.86</v>
          </cell>
          <cell r="AE1749">
            <v>59.107640519999997</v>
          </cell>
          <cell r="AF1749">
            <v>63.647676909999994</v>
          </cell>
          <cell r="AG1749">
            <v>0.33565041513698962</v>
          </cell>
          <cell r="AH1749">
            <v>4.5</v>
          </cell>
          <cell r="AI1749">
            <v>51500</v>
          </cell>
          <cell r="AJ1749">
            <v>9.8000000000000007</v>
          </cell>
        </row>
        <row r="1750">
          <cell r="A1750" t="str">
            <v>2464</v>
          </cell>
          <cell r="B1750" t="str">
            <v>246400803</v>
          </cell>
          <cell r="C1750" t="str">
            <v>462</v>
          </cell>
          <cell r="D1750" t="str">
            <v>2464008</v>
          </cell>
          <cell r="E1750" t="str">
            <v>2450</v>
          </cell>
          <cell r="F1750" t="str">
            <v>24</v>
          </cell>
          <cell r="G1750">
            <v>524.52810735000003</v>
          </cell>
          <cell r="H1750">
            <v>536.46403792000001</v>
          </cell>
          <cell r="I1750">
            <v>530.24108190000004</v>
          </cell>
          <cell r="J1750">
            <v>42.666666669999998</v>
          </cell>
          <cell r="K1750">
            <v>20.076077770000001</v>
          </cell>
          <cell r="L1750">
            <v>7.2703128899999996</v>
          </cell>
          <cell r="M1750">
            <v>8.5512080699999995</v>
          </cell>
          <cell r="N1750">
            <v>14.741246719999998</v>
          </cell>
          <cell r="O1750">
            <v>51.878999999999998</v>
          </cell>
          <cell r="P1750">
            <v>8.3781609800000005</v>
          </cell>
          <cell r="Q1750">
            <v>53.3</v>
          </cell>
          <cell r="R1750">
            <v>32.510973800000002</v>
          </cell>
          <cell r="S1750">
            <v>13.1</v>
          </cell>
          <cell r="T1750">
            <v>8.3686931799999993</v>
          </cell>
          <cell r="U1750">
            <v>7.2970910099999999</v>
          </cell>
          <cell r="V1750">
            <v>8.1285851999999998</v>
          </cell>
          <cell r="W1750">
            <v>58.4</v>
          </cell>
          <cell r="X1750">
            <v>83.4</v>
          </cell>
          <cell r="Y1750">
            <v>46.7</v>
          </cell>
          <cell r="Z1750">
            <v>50.7</v>
          </cell>
          <cell r="AA1750">
            <v>25</v>
          </cell>
          <cell r="AB1750">
            <v>8.1388567500000004</v>
          </cell>
          <cell r="AC1750">
            <v>1</v>
          </cell>
          <cell r="AD1750">
            <v>269.86</v>
          </cell>
          <cell r="AE1750">
            <v>59.107640519999997</v>
          </cell>
          <cell r="AF1750">
            <v>63.711128219999999</v>
          </cell>
          <cell r="AG1750">
            <v>1</v>
          </cell>
          <cell r="AH1750">
            <v>4.5</v>
          </cell>
          <cell r="AI1750">
            <v>51500</v>
          </cell>
          <cell r="AJ1750">
            <v>9.8000000000000007</v>
          </cell>
        </row>
        <row r="1751">
          <cell r="A1751" t="str">
            <v>2464</v>
          </cell>
          <cell r="B1751" t="str">
            <v>246400804</v>
          </cell>
          <cell r="C1751" t="str">
            <v>462</v>
          </cell>
          <cell r="D1751" t="str">
            <v>2464008</v>
          </cell>
          <cell r="E1751" t="str">
            <v>2450</v>
          </cell>
          <cell r="F1751" t="str">
            <v>24</v>
          </cell>
          <cell r="G1751">
            <v>524.52810735000003</v>
          </cell>
          <cell r="H1751">
            <v>536.46403792000001</v>
          </cell>
          <cell r="I1751">
            <v>530.24108190000004</v>
          </cell>
          <cell r="J1751">
            <v>42.666666669999998</v>
          </cell>
          <cell r="K1751">
            <v>20.076077770000001</v>
          </cell>
          <cell r="L1751">
            <v>7.295735070000001</v>
          </cell>
          <cell r="M1751">
            <v>8.7372921100000003</v>
          </cell>
          <cell r="N1751">
            <v>14.741246719999998</v>
          </cell>
          <cell r="O1751">
            <v>51.878999999999998</v>
          </cell>
          <cell r="P1751">
            <v>8.7914860299999997</v>
          </cell>
          <cell r="Q1751">
            <v>53.3</v>
          </cell>
          <cell r="R1751">
            <v>32.510973800000002</v>
          </cell>
          <cell r="S1751">
            <v>13.1</v>
          </cell>
          <cell r="T1751">
            <v>8.7781718800000004</v>
          </cell>
          <cell r="U1751">
            <v>7.9305658499999989</v>
          </cell>
          <cell r="V1751">
            <v>7.6634076599999998</v>
          </cell>
          <cell r="W1751">
            <v>58.4</v>
          </cell>
          <cell r="X1751">
            <v>83.4</v>
          </cell>
          <cell r="Y1751">
            <v>46.7</v>
          </cell>
          <cell r="Z1751">
            <v>50.7</v>
          </cell>
          <cell r="AA1751">
            <v>25</v>
          </cell>
          <cell r="AB1751">
            <v>7.6638772599999996</v>
          </cell>
          <cell r="AC1751">
            <v>1</v>
          </cell>
          <cell r="AD1751">
            <v>269.86</v>
          </cell>
          <cell r="AE1751">
            <v>59.107640519999997</v>
          </cell>
          <cell r="AF1751">
            <v>66.571445310000001</v>
          </cell>
          <cell r="AG1751">
            <v>1</v>
          </cell>
          <cell r="AH1751">
            <v>4.5</v>
          </cell>
          <cell r="AI1751">
            <v>51500</v>
          </cell>
          <cell r="AJ1751">
            <v>9.8000000000000007</v>
          </cell>
        </row>
        <row r="1752">
          <cell r="A1752" t="str">
            <v>2464</v>
          </cell>
          <cell r="B1752" t="str">
            <v>246401501</v>
          </cell>
          <cell r="C1752" t="str">
            <v>462</v>
          </cell>
          <cell r="D1752" t="str">
            <v>2464015</v>
          </cell>
          <cell r="E1752" t="str">
            <v>2450</v>
          </cell>
          <cell r="F1752" t="str">
            <v>24</v>
          </cell>
          <cell r="G1752">
            <v>524.52810735000003</v>
          </cell>
          <cell r="H1752">
            <v>536.46403792000001</v>
          </cell>
          <cell r="I1752">
            <v>530.24108190000004</v>
          </cell>
          <cell r="J1752">
            <v>42.666666669999998</v>
          </cell>
          <cell r="K1752">
            <v>20.076077770000001</v>
          </cell>
          <cell r="L1752">
            <v>7.4471683600000009</v>
          </cell>
          <cell r="M1752">
            <v>8.3136071400000002</v>
          </cell>
          <cell r="N1752">
            <v>14.741246719999998</v>
          </cell>
          <cell r="O1752">
            <v>51.878999999999998</v>
          </cell>
          <cell r="P1752">
            <v>8.4318531399999994</v>
          </cell>
          <cell r="Q1752">
            <v>53.3</v>
          </cell>
          <cell r="R1752">
            <v>32.510973800000002</v>
          </cell>
          <cell r="S1752">
            <v>13.1</v>
          </cell>
          <cell r="T1752">
            <v>9.15503906</v>
          </cell>
          <cell r="U1752">
            <v>7.5913570500000009</v>
          </cell>
          <cell r="V1752">
            <v>7.55851674</v>
          </cell>
          <cell r="W1752">
            <v>58.4</v>
          </cell>
          <cell r="X1752">
            <v>83.4</v>
          </cell>
          <cell r="Y1752">
            <v>46.7</v>
          </cell>
          <cell r="Z1752">
            <v>50.7</v>
          </cell>
          <cell r="AA1752">
            <v>25</v>
          </cell>
          <cell r="AB1752">
            <v>8.1016777500000003</v>
          </cell>
          <cell r="AC1752">
            <v>1</v>
          </cell>
          <cell r="AD1752">
            <v>269.86</v>
          </cell>
          <cell r="AE1752">
            <v>59.107640519999997</v>
          </cell>
          <cell r="AF1752">
            <v>63.604157150000006</v>
          </cell>
          <cell r="AG1752">
            <v>0</v>
          </cell>
          <cell r="AH1752">
            <v>4.5</v>
          </cell>
          <cell r="AI1752">
            <v>51500</v>
          </cell>
          <cell r="AJ1752">
            <v>9.8000000000000007</v>
          </cell>
        </row>
        <row r="1753">
          <cell r="A1753" t="str">
            <v>2465</v>
          </cell>
          <cell r="B1753" t="str">
            <v>246500501</v>
          </cell>
          <cell r="C1753" t="str">
            <v>462</v>
          </cell>
          <cell r="D1753" t="str">
            <v>2465005</v>
          </cell>
          <cell r="E1753" t="str">
            <v>2445</v>
          </cell>
          <cell r="F1753" t="str">
            <v>24</v>
          </cell>
          <cell r="G1753">
            <v>524.52810735000003</v>
          </cell>
          <cell r="H1753">
            <v>536.46403792000001</v>
          </cell>
          <cell r="I1753">
            <v>530.24108190000004</v>
          </cell>
          <cell r="J1753">
            <v>45.531914890000003</v>
          </cell>
          <cell r="K1753">
            <v>29.105211409999999</v>
          </cell>
          <cell r="L1753">
            <v>7.1876571599999988</v>
          </cell>
          <cell r="M1753">
            <v>8.3197173899999992</v>
          </cell>
          <cell r="N1753">
            <v>23.90761178</v>
          </cell>
          <cell r="O1753">
            <v>51.878999999999998</v>
          </cell>
          <cell r="P1753">
            <v>8.2027563800000003</v>
          </cell>
          <cell r="Q1753">
            <v>38.4</v>
          </cell>
          <cell r="R1753">
            <v>32.510973800000002</v>
          </cell>
          <cell r="S1753">
            <v>13.1</v>
          </cell>
          <cell r="T1753">
            <v>8.6161331400000005</v>
          </cell>
          <cell r="U1753">
            <v>7.2534703800000004</v>
          </cell>
          <cell r="V1753">
            <v>7.3607399000000004</v>
          </cell>
          <cell r="W1753">
            <v>63.6</v>
          </cell>
          <cell r="X1753">
            <v>71.8</v>
          </cell>
          <cell r="Y1753">
            <v>36.5</v>
          </cell>
          <cell r="Z1753">
            <v>38.299999999999997</v>
          </cell>
          <cell r="AA1753">
            <v>25</v>
          </cell>
          <cell r="AB1753">
            <v>7.3613754299999998</v>
          </cell>
          <cell r="AC1753">
            <v>0.98927136000000004</v>
          </cell>
          <cell r="AD1753">
            <v>270.47000000000003</v>
          </cell>
          <cell r="AE1753">
            <v>58.248688440000002</v>
          </cell>
          <cell r="AF1753">
            <v>65.315127849999996</v>
          </cell>
          <cell r="AG1753">
            <v>0.30769231000000002</v>
          </cell>
          <cell r="AH1753">
            <v>5.6</v>
          </cell>
          <cell r="AI1753">
            <v>55900</v>
          </cell>
          <cell r="AJ1753">
            <v>9.8000000000000007</v>
          </cell>
        </row>
        <row r="1754">
          <cell r="A1754" t="str">
            <v>2466</v>
          </cell>
          <cell r="B1754" t="str">
            <v>246600701</v>
          </cell>
          <cell r="C1754" t="str">
            <v>462</v>
          </cell>
          <cell r="D1754" t="str">
            <v>2466007</v>
          </cell>
          <cell r="E1754" t="str">
            <v>2440</v>
          </cell>
          <cell r="F1754" t="str">
            <v>24</v>
          </cell>
          <cell r="G1754">
            <v>524.52810735000003</v>
          </cell>
          <cell r="H1754">
            <v>536.46403792000001</v>
          </cell>
          <cell r="I1754">
            <v>530.24108190000004</v>
          </cell>
          <cell r="J1754">
            <v>53.552971579999998</v>
          </cell>
          <cell r="K1754">
            <v>39.767913059999998</v>
          </cell>
          <cell r="L1754">
            <v>7.1989312400000003</v>
          </cell>
          <cell r="M1754">
            <v>8.6482214499999994</v>
          </cell>
          <cell r="N1754">
            <v>22.204499569999999</v>
          </cell>
          <cell r="O1754">
            <v>51.878999999999998</v>
          </cell>
          <cell r="P1754">
            <v>8.6919864800000006</v>
          </cell>
          <cell r="Q1754">
            <v>49.8</v>
          </cell>
          <cell r="R1754">
            <v>32.510973800000002</v>
          </cell>
          <cell r="S1754">
            <v>13.5</v>
          </cell>
          <cell r="T1754">
            <v>7.7128909600000002</v>
          </cell>
          <cell r="U1754">
            <v>7.1724245800000004</v>
          </cell>
          <cell r="V1754">
            <v>7.204149290000001</v>
          </cell>
          <cell r="W1754">
            <v>56.5</v>
          </cell>
          <cell r="X1754">
            <v>72.7</v>
          </cell>
          <cell r="Y1754">
            <v>31.4</v>
          </cell>
          <cell r="Z1754">
            <v>37.4</v>
          </cell>
          <cell r="AA1754">
            <v>24.8</v>
          </cell>
          <cell r="AB1754">
            <v>7.3395376999999993</v>
          </cell>
          <cell r="AC1754">
            <v>1</v>
          </cell>
          <cell r="AD1754">
            <v>267.79000000000002</v>
          </cell>
          <cell r="AE1754">
            <v>61.336535720000008</v>
          </cell>
          <cell r="AF1754">
            <v>62.359730760000005</v>
          </cell>
          <cell r="AG1754">
            <v>0.35294118000000002</v>
          </cell>
          <cell r="AH1754">
            <v>9</v>
          </cell>
          <cell r="AI1754">
            <v>48900</v>
          </cell>
          <cell r="AJ1754">
            <v>9.8000000000000007</v>
          </cell>
        </row>
        <row r="1755">
          <cell r="A1755" t="str">
            <v>2466</v>
          </cell>
          <cell r="B1755" t="str">
            <v>246602301</v>
          </cell>
          <cell r="C1755" t="str">
            <v>462</v>
          </cell>
          <cell r="D1755" t="str">
            <v>2466023</v>
          </cell>
          <cell r="E1755" t="str">
            <v>2440</v>
          </cell>
          <cell r="F1755" t="str">
            <v>24</v>
          </cell>
          <cell r="G1755">
            <v>524.52810735000003</v>
          </cell>
          <cell r="H1755">
            <v>536.46403792000001</v>
          </cell>
          <cell r="I1755">
            <v>530.24108190000004</v>
          </cell>
          <cell r="J1755">
            <v>53.552971579999998</v>
          </cell>
          <cell r="K1755">
            <v>39.767913059999998</v>
          </cell>
          <cell r="L1755">
            <v>0</v>
          </cell>
          <cell r="M1755">
            <v>0</v>
          </cell>
          <cell r="N1755">
            <v>22.204499569999999</v>
          </cell>
          <cell r="O1755">
            <v>51.878999999999998</v>
          </cell>
          <cell r="P1755">
            <v>0</v>
          </cell>
          <cell r="Q1755">
            <v>49.8</v>
          </cell>
          <cell r="R1755">
            <v>32.510973800000002</v>
          </cell>
          <cell r="S1755">
            <v>13.5</v>
          </cell>
          <cell r="T1755">
            <v>0</v>
          </cell>
          <cell r="U1755">
            <v>0</v>
          </cell>
          <cell r="V1755">
            <v>0</v>
          </cell>
          <cell r="W1755">
            <v>56.5</v>
          </cell>
          <cell r="X1755">
            <v>72.7</v>
          </cell>
          <cell r="Y1755">
            <v>31.4</v>
          </cell>
          <cell r="Z1755">
            <v>37.4</v>
          </cell>
          <cell r="AA1755">
            <v>24.8</v>
          </cell>
          <cell r="AB1755">
            <v>0</v>
          </cell>
          <cell r="AC1755">
            <v>0</v>
          </cell>
          <cell r="AD1755">
            <v>267.79000000000002</v>
          </cell>
          <cell r="AE1755">
            <v>61.336535720000008</v>
          </cell>
          <cell r="AF1755">
            <v>64.490760480000006</v>
          </cell>
          <cell r="AG1755">
            <v>0</v>
          </cell>
          <cell r="AH1755">
            <v>9</v>
          </cell>
          <cell r="AI1755">
            <v>48900</v>
          </cell>
          <cell r="AJ1755">
            <v>9.8000000000000007</v>
          </cell>
        </row>
        <row r="1756">
          <cell r="A1756" t="str">
            <v>2466</v>
          </cell>
          <cell r="B1756" t="str">
            <v>246602302</v>
          </cell>
          <cell r="C1756" t="str">
            <v>462</v>
          </cell>
          <cell r="D1756" t="str">
            <v>2466023</v>
          </cell>
          <cell r="E1756" t="str">
            <v>2440</v>
          </cell>
          <cell r="F1756" t="str">
            <v>24</v>
          </cell>
          <cell r="G1756">
            <v>524.52810735000003</v>
          </cell>
          <cell r="H1756">
            <v>536.46403792000001</v>
          </cell>
          <cell r="I1756">
            <v>530.24108190000004</v>
          </cell>
          <cell r="J1756">
            <v>53.552971579999998</v>
          </cell>
          <cell r="K1756">
            <v>39.767913059999998</v>
          </cell>
          <cell r="L1756">
            <v>7.1869010199999988</v>
          </cell>
          <cell r="M1756">
            <v>7.72444665</v>
          </cell>
          <cell r="N1756">
            <v>22.204499569999999</v>
          </cell>
          <cell r="O1756">
            <v>51.878999999999998</v>
          </cell>
          <cell r="P1756">
            <v>8.3490111999999996</v>
          </cell>
          <cell r="Q1756">
            <v>49.8</v>
          </cell>
          <cell r="R1756">
            <v>32.510973800000002</v>
          </cell>
          <cell r="S1756">
            <v>13.5</v>
          </cell>
          <cell r="T1756">
            <v>7.6718267999999998</v>
          </cell>
          <cell r="U1756">
            <v>7.1348908499999997</v>
          </cell>
          <cell r="V1756">
            <v>7.1815919399999997</v>
          </cell>
          <cell r="W1756">
            <v>56.5</v>
          </cell>
          <cell r="X1756">
            <v>72.7</v>
          </cell>
          <cell r="Y1756">
            <v>31.4</v>
          </cell>
          <cell r="Z1756">
            <v>37.4</v>
          </cell>
          <cell r="AA1756">
            <v>24.8</v>
          </cell>
          <cell r="AB1756">
            <v>7.1396603400000007</v>
          </cell>
          <cell r="AC1756">
            <v>1</v>
          </cell>
          <cell r="AD1756">
            <v>267.79000000000002</v>
          </cell>
          <cell r="AE1756">
            <v>61.336535720000008</v>
          </cell>
          <cell r="AF1756">
            <v>64.795493070000006</v>
          </cell>
          <cell r="AG1756">
            <v>0.32786884999999999</v>
          </cell>
          <cell r="AH1756">
            <v>9</v>
          </cell>
          <cell r="AI1756">
            <v>48900</v>
          </cell>
          <cell r="AJ1756">
            <v>9.8000000000000007</v>
          </cell>
        </row>
        <row r="1757">
          <cell r="A1757" t="str">
            <v>2466</v>
          </cell>
          <cell r="B1757" t="str">
            <v>246602303</v>
          </cell>
          <cell r="C1757" t="str">
            <v>462</v>
          </cell>
          <cell r="D1757" t="str">
            <v>2466023</v>
          </cell>
          <cell r="E1757" t="str">
            <v>2440</v>
          </cell>
          <cell r="F1757" t="str">
            <v>24</v>
          </cell>
          <cell r="G1757">
            <v>524.52810735000003</v>
          </cell>
          <cell r="H1757">
            <v>536.46403792000001</v>
          </cell>
          <cell r="I1757">
            <v>530.24108190000004</v>
          </cell>
          <cell r="J1757">
            <v>53.552971579999998</v>
          </cell>
          <cell r="K1757">
            <v>39.767913059999998</v>
          </cell>
          <cell r="L1757">
            <v>7.597897950000001</v>
          </cell>
          <cell r="M1757">
            <v>8.2687318300000001</v>
          </cell>
          <cell r="N1757">
            <v>22.204499569999999</v>
          </cell>
          <cell r="O1757">
            <v>51.878999999999998</v>
          </cell>
          <cell r="P1757">
            <v>8.1092249499999998</v>
          </cell>
          <cell r="Q1757">
            <v>49.8</v>
          </cell>
          <cell r="R1757">
            <v>32.510973800000002</v>
          </cell>
          <cell r="S1757">
            <v>13.5</v>
          </cell>
          <cell r="T1757">
            <v>8.1208860200000004</v>
          </cell>
          <cell r="U1757">
            <v>7.7989333099999998</v>
          </cell>
          <cell r="V1757">
            <v>7.745868230000001</v>
          </cell>
          <cell r="W1757">
            <v>56.5</v>
          </cell>
          <cell r="X1757">
            <v>72.7</v>
          </cell>
          <cell r="Y1757">
            <v>31.4</v>
          </cell>
          <cell r="Z1757">
            <v>37.4</v>
          </cell>
          <cell r="AA1757">
            <v>24.8</v>
          </cell>
          <cell r="AB1757">
            <v>8.0090306899999995</v>
          </cell>
          <cell r="AC1757">
            <v>1</v>
          </cell>
          <cell r="AD1757">
            <v>267.79000000000002</v>
          </cell>
          <cell r="AE1757">
            <v>61.336535720000008</v>
          </cell>
          <cell r="AF1757">
            <v>59.889499999999998</v>
          </cell>
          <cell r="AG1757">
            <v>0.27173913</v>
          </cell>
          <cell r="AH1757">
            <v>9</v>
          </cell>
          <cell r="AI1757">
            <v>48900</v>
          </cell>
          <cell r="AJ1757">
            <v>9.8000000000000007</v>
          </cell>
        </row>
        <row r="1758">
          <cell r="A1758" t="str">
            <v>2466</v>
          </cell>
          <cell r="B1758" t="str">
            <v>246602304</v>
          </cell>
          <cell r="C1758" t="str">
            <v>462</v>
          </cell>
          <cell r="D1758" t="str">
            <v>2466023</v>
          </cell>
          <cell r="E1758" t="str">
            <v>2440</v>
          </cell>
          <cell r="F1758" t="str">
            <v>24</v>
          </cell>
          <cell r="G1758">
            <v>524.52810735000003</v>
          </cell>
          <cell r="H1758">
            <v>536.46403792000001</v>
          </cell>
          <cell r="I1758">
            <v>530.24108190000004</v>
          </cell>
          <cell r="J1758">
            <v>53.552971579999998</v>
          </cell>
          <cell r="K1758">
            <v>39.767913059999998</v>
          </cell>
          <cell r="L1758">
            <v>7.1616219999999995</v>
          </cell>
          <cell r="M1758">
            <v>7.4804283099999989</v>
          </cell>
          <cell r="N1758">
            <v>22.204499569999999</v>
          </cell>
          <cell r="O1758">
            <v>51.878999999999998</v>
          </cell>
          <cell r="P1758">
            <v>7.8590269800000003</v>
          </cell>
          <cell r="Q1758">
            <v>49.8</v>
          </cell>
          <cell r="R1758">
            <v>32.510973800000002</v>
          </cell>
          <cell r="S1758">
            <v>13.5</v>
          </cell>
          <cell r="T1758">
            <v>8.5796044499999997</v>
          </cell>
          <cell r="U1758">
            <v>7.2413662799999994</v>
          </cell>
          <cell r="V1758">
            <v>7.204149290000001</v>
          </cell>
          <cell r="W1758">
            <v>56.5</v>
          </cell>
          <cell r="X1758">
            <v>72.7</v>
          </cell>
          <cell r="Y1758">
            <v>31.4</v>
          </cell>
          <cell r="Z1758">
            <v>37.4</v>
          </cell>
          <cell r="AA1758">
            <v>24.8</v>
          </cell>
          <cell r="AB1758">
            <v>7.2813856599999998</v>
          </cell>
          <cell r="AC1758">
            <v>0.98865911000000006</v>
          </cell>
          <cell r="AD1758">
            <v>267.79000000000002</v>
          </cell>
          <cell r="AE1758">
            <v>61.336535720000008</v>
          </cell>
          <cell r="AF1758">
            <v>60.82040164</v>
          </cell>
          <cell r="AG1758">
            <v>0.37572253999999999</v>
          </cell>
          <cell r="AH1758">
            <v>9</v>
          </cell>
          <cell r="AI1758">
            <v>48900</v>
          </cell>
          <cell r="AJ1758">
            <v>9.8000000000000007</v>
          </cell>
        </row>
        <row r="1759">
          <cell r="A1759" t="str">
            <v>2466</v>
          </cell>
          <cell r="B1759" t="str">
            <v>246602305</v>
          </cell>
          <cell r="C1759" t="str">
            <v>462</v>
          </cell>
          <cell r="D1759" t="str">
            <v>2466023</v>
          </cell>
          <cell r="E1759" t="str">
            <v>2440</v>
          </cell>
          <cell r="F1759" t="str">
            <v>24</v>
          </cell>
          <cell r="G1759">
            <v>524.52810735000003</v>
          </cell>
          <cell r="H1759">
            <v>536.46403792000001</v>
          </cell>
          <cell r="I1759">
            <v>530.24108190000004</v>
          </cell>
          <cell r="J1759">
            <v>53.552971579999998</v>
          </cell>
          <cell r="K1759">
            <v>39.767913059999998</v>
          </cell>
          <cell r="L1759">
            <v>7.1428273999999998</v>
          </cell>
          <cell r="M1759">
            <v>7.3277805400000009</v>
          </cell>
          <cell r="N1759">
            <v>22.204499569999999</v>
          </cell>
          <cell r="O1759">
            <v>51.878999999999998</v>
          </cell>
          <cell r="P1759">
            <v>8.4877643799999998</v>
          </cell>
          <cell r="Q1759">
            <v>49.8</v>
          </cell>
          <cell r="R1759">
            <v>32.510973800000002</v>
          </cell>
          <cell r="S1759">
            <v>13.5</v>
          </cell>
          <cell r="T1759">
            <v>7.6884553600000007</v>
          </cell>
          <cell r="U1759">
            <v>7.1308988299999996</v>
          </cell>
          <cell r="V1759">
            <v>7.1592919000000013</v>
          </cell>
          <cell r="W1759">
            <v>56.5</v>
          </cell>
          <cell r="X1759">
            <v>72.7</v>
          </cell>
          <cell r="Y1759">
            <v>31.4</v>
          </cell>
          <cell r="Z1759">
            <v>37.4</v>
          </cell>
          <cell r="AA1759">
            <v>24.8</v>
          </cell>
          <cell r="AB1759">
            <v>7.2298387799999997</v>
          </cell>
          <cell r="AC1759">
            <v>1</v>
          </cell>
          <cell r="AD1759">
            <v>267.79000000000002</v>
          </cell>
          <cell r="AE1759">
            <v>61.336535720000008</v>
          </cell>
          <cell r="AF1759">
            <v>62.087548390000009</v>
          </cell>
          <cell r="AG1759">
            <v>0.33196721000000001</v>
          </cell>
          <cell r="AH1759">
            <v>9</v>
          </cell>
          <cell r="AI1759">
            <v>48900</v>
          </cell>
          <cell r="AJ1759">
            <v>9.8000000000000007</v>
          </cell>
        </row>
        <row r="1760">
          <cell r="A1760" t="str">
            <v>2466</v>
          </cell>
          <cell r="B1760" t="str">
            <v>246602306</v>
          </cell>
          <cell r="C1760" t="str">
            <v>462</v>
          </cell>
          <cell r="D1760" t="str">
            <v>2466023</v>
          </cell>
          <cell r="E1760" t="str">
            <v>2440</v>
          </cell>
          <cell r="F1760" t="str">
            <v>24</v>
          </cell>
          <cell r="G1760">
            <v>524.52810735000003</v>
          </cell>
          <cell r="H1760">
            <v>536.46403792000001</v>
          </cell>
          <cell r="I1760">
            <v>530.24108190000004</v>
          </cell>
          <cell r="J1760">
            <v>53.552971579999998</v>
          </cell>
          <cell r="K1760">
            <v>39.767913059999998</v>
          </cell>
          <cell r="L1760">
            <v>7.1585139999999994</v>
          </cell>
          <cell r="M1760">
            <v>7.6525456899999993</v>
          </cell>
          <cell r="N1760">
            <v>22.204499569999999</v>
          </cell>
          <cell r="O1760">
            <v>51.878999999999998</v>
          </cell>
          <cell r="P1760">
            <v>8.1362255500000007</v>
          </cell>
          <cell r="Q1760">
            <v>49.8</v>
          </cell>
          <cell r="R1760">
            <v>32.510973800000002</v>
          </cell>
          <cell r="S1760">
            <v>13.5</v>
          </cell>
          <cell r="T1760">
            <v>8.0677762000000008</v>
          </cell>
          <cell r="U1760">
            <v>7.1514854600000008</v>
          </cell>
          <cell r="V1760">
            <v>7.2093402600000003</v>
          </cell>
          <cell r="W1760">
            <v>56.5</v>
          </cell>
          <cell r="X1760">
            <v>72.7</v>
          </cell>
          <cell r="Y1760">
            <v>31.4</v>
          </cell>
          <cell r="Z1760">
            <v>37.4</v>
          </cell>
          <cell r="AA1760">
            <v>24.8</v>
          </cell>
          <cell r="AB1760">
            <v>7.2056351799999998</v>
          </cell>
          <cell r="AC1760">
            <v>0.99504982999999991</v>
          </cell>
          <cell r="AD1760">
            <v>267.79000000000002</v>
          </cell>
          <cell r="AE1760">
            <v>61.336535720000008</v>
          </cell>
          <cell r="AF1760">
            <v>60.778282339999997</v>
          </cell>
          <cell r="AG1760">
            <v>0.27859516000000001</v>
          </cell>
          <cell r="AH1760">
            <v>9</v>
          </cell>
          <cell r="AI1760">
            <v>48900</v>
          </cell>
          <cell r="AJ1760">
            <v>9.8000000000000007</v>
          </cell>
        </row>
        <row r="1761">
          <cell r="A1761" t="str">
            <v>2466</v>
          </cell>
          <cell r="B1761" t="str">
            <v>246602307</v>
          </cell>
          <cell r="C1761" t="str">
            <v>462</v>
          </cell>
          <cell r="D1761" t="str">
            <v>2466023</v>
          </cell>
          <cell r="E1761" t="str">
            <v>2440</v>
          </cell>
          <cell r="F1761" t="str">
            <v>24</v>
          </cell>
          <cell r="G1761">
            <v>524.52810735000003</v>
          </cell>
          <cell r="H1761">
            <v>536.46403792000001</v>
          </cell>
          <cell r="I1761">
            <v>530.24108190000004</v>
          </cell>
          <cell r="J1761">
            <v>53.552971579999998</v>
          </cell>
          <cell r="K1761">
            <v>39.767913059999998</v>
          </cell>
          <cell r="L1761">
            <v>7.1308988299999996</v>
          </cell>
          <cell r="M1761">
            <v>7.4673710700000004</v>
          </cell>
          <cell r="N1761">
            <v>22.204499569999999</v>
          </cell>
          <cell r="O1761">
            <v>51.878999999999998</v>
          </cell>
          <cell r="P1761">
            <v>7.8422787799999991</v>
          </cell>
          <cell r="Q1761">
            <v>49.8</v>
          </cell>
          <cell r="R1761">
            <v>32.510973800000002</v>
          </cell>
          <cell r="S1761">
            <v>13.5</v>
          </cell>
          <cell r="T1761">
            <v>7.6221745900000002</v>
          </cell>
          <cell r="U1761">
            <v>7.1308988299999996</v>
          </cell>
          <cell r="V1761">
            <v>7.1308988299999996</v>
          </cell>
          <cell r="W1761">
            <v>56.5</v>
          </cell>
          <cell r="X1761">
            <v>72.7</v>
          </cell>
          <cell r="Y1761">
            <v>31.4</v>
          </cell>
          <cell r="Z1761">
            <v>37.4</v>
          </cell>
          <cell r="AA1761">
            <v>24.8</v>
          </cell>
          <cell r="AB1761">
            <v>7.1538337999999992</v>
          </cell>
          <cell r="AC1761">
            <v>1</v>
          </cell>
          <cell r="AD1761">
            <v>267.79000000000002</v>
          </cell>
          <cell r="AE1761">
            <v>61.336535720000008</v>
          </cell>
          <cell r="AF1761">
            <v>59.701309670000001</v>
          </cell>
          <cell r="AG1761">
            <v>0.32327992</v>
          </cell>
          <cell r="AH1761">
            <v>9</v>
          </cell>
          <cell r="AI1761">
            <v>48900</v>
          </cell>
          <cell r="AJ1761">
            <v>9.8000000000000007</v>
          </cell>
        </row>
        <row r="1762">
          <cell r="A1762" t="str">
            <v>2466</v>
          </cell>
          <cell r="B1762" t="str">
            <v>246602308</v>
          </cell>
          <cell r="C1762" t="str">
            <v>462</v>
          </cell>
          <cell r="D1762" t="str">
            <v>2466023</v>
          </cell>
          <cell r="E1762" t="str">
            <v>2440</v>
          </cell>
          <cell r="F1762" t="str">
            <v>24</v>
          </cell>
          <cell r="G1762">
            <v>524.52810735000003</v>
          </cell>
          <cell r="H1762">
            <v>536.46403792000001</v>
          </cell>
          <cell r="I1762">
            <v>530.24108190000004</v>
          </cell>
          <cell r="J1762">
            <v>53.552971579999998</v>
          </cell>
          <cell r="K1762">
            <v>39.767913059999998</v>
          </cell>
          <cell r="L1762">
            <v>7.1308988299999996</v>
          </cell>
          <cell r="M1762">
            <v>7.1308988299999996</v>
          </cell>
          <cell r="N1762">
            <v>22.204499569999999</v>
          </cell>
          <cell r="O1762">
            <v>51.878999999999998</v>
          </cell>
          <cell r="P1762">
            <v>7.8240460100000009</v>
          </cell>
          <cell r="Q1762">
            <v>49.8</v>
          </cell>
          <cell r="R1762">
            <v>32.510973800000002</v>
          </cell>
          <cell r="S1762">
            <v>13.5</v>
          </cell>
          <cell r="T1762">
            <v>7.1592919000000013</v>
          </cell>
          <cell r="U1762">
            <v>7.1308988299999996</v>
          </cell>
          <cell r="V1762">
            <v>7.1308988299999996</v>
          </cell>
          <cell r="W1762">
            <v>56.5</v>
          </cell>
          <cell r="X1762">
            <v>72.7</v>
          </cell>
          <cell r="Y1762">
            <v>31.4</v>
          </cell>
          <cell r="Z1762">
            <v>37.4</v>
          </cell>
          <cell r="AA1762">
            <v>24.8</v>
          </cell>
          <cell r="AB1762">
            <v>7.1308988299999996</v>
          </cell>
          <cell r="AC1762">
            <v>1</v>
          </cell>
          <cell r="AD1762">
            <v>267.79000000000002</v>
          </cell>
          <cell r="AE1762">
            <v>61.336535720000008</v>
          </cell>
          <cell r="AF1762">
            <v>60.723069529999997</v>
          </cell>
          <cell r="AG1762">
            <v>0.42222221999999998</v>
          </cell>
          <cell r="AH1762">
            <v>9</v>
          </cell>
          <cell r="AI1762">
            <v>48900</v>
          </cell>
          <cell r="AJ1762">
            <v>9.8000000000000007</v>
          </cell>
        </row>
        <row r="1763">
          <cell r="A1763" t="str">
            <v>2466</v>
          </cell>
          <cell r="B1763" t="str">
            <v>246602309</v>
          </cell>
          <cell r="C1763" t="str">
            <v>462</v>
          </cell>
          <cell r="D1763" t="str">
            <v>2466023</v>
          </cell>
          <cell r="E1763" t="str">
            <v>2440</v>
          </cell>
          <cell r="F1763" t="str">
            <v>24</v>
          </cell>
          <cell r="G1763">
            <v>524.52810735000003</v>
          </cell>
          <cell r="H1763">
            <v>536.46403792000001</v>
          </cell>
          <cell r="I1763">
            <v>530.24108190000004</v>
          </cell>
          <cell r="J1763">
            <v>53.552971579999998</v>
          </cell>
          <cell r="K1763">
            <v>39.767913059999998</v>
          </cell>
          <cell r="L1763">
            <v>7.1747243100000002</v>
          </cell>
          <cell r="M1763">
            <v>7.6591713700000001</v>
          </cell>
          <cell r="N1763">
            <v>22.204499569999999</v>
          </cell>
          <cell r="O1763">
            <v>51.878999999999998</v>
          </cell>
          <cell r="P1763">
            <v>8.2204031000000004</v>
          </cell>
          <cell r="Q1763">
            <v>49.8</v>
          </cell>
          <cell r="R1763">
            <v>32.510973800000002</v>
          </cell>
          <cell r="S1763">
            <v>13.5</v>
          </cell>
          <cell r="T1763">
            <v>7.8268421000000004</v>
          </cell>
          <cell r="U1763">
            <v>7.2964132700000004</v>
          </cell>
          <cell r="V1763">
            <v>7.1815919399999997</v>
          </cell>
          <cell r="W1763">
            <v>56.5</v>
          </cell>
          <cell r="X1763">
            <v>72.7</v>
          </cell>
          <cell r="Y1763">
            <v>31.4</v>
          </cell>
          <cell r="Z1763">
            <v>37.4</v>
          </cell>
          <cell r="AA1763">
            <v>24.8</v>
          </cell>
          <cell r="AB1763">
            <v>7.4295208400000003</v>
          </cell>
          <cell r="AC1763">
            <v>0.99295775000000008</v>
          </cell>
          <cell r="AD1763">
            <v>267.79000000000002</v>
          </cell>
          <cell r="AE1763">
            <v>61.336535720000008</v>
          </cell>
          <cell r="AF1763">
            <v>62.52111219999999</v>
          </cell>
          <cell r="AG1763">
            <v>0.30985915000000003</v>
          </cell>
          <cell r="AH1763">
            <v>9</v>
          </cell>
          <cell r="AI1763">
            <v>48900</v>
          </cell>
          <cell r="AJ1763">
            <v>9.8000000000000007</v>
          </cell>
        </row>
        <row r="1764">
          <cell r="A1764" t="str">
            <v>2466</v>
          </cell>
          <cell r="B1764" t="str">
            <v>246602310</v>
          </cell>
          <cell r="C1764" t="str">
            <v>462</v>
          </cell>
          <cell r="D1764" t="str">
            <v>2466023</v>
          </cell>
          <cell r="E1764" t="str">
            <v>2440</v>
          </cell>
          <cell r="F1764" t="str">
            <v>24</v>
          </cell>
          <cell r="G1764">
            <v>524.52810735000003</v>
          </cell>
          <cell r="H1764">
            <v>536.46403792000001</v>
          </cell>
          <cell r="I1764">
            <v>530.24108190000004</v>
          </cell>
          <cell r="J1764">
            <v>53.552971579999998</v>
          </cell>
          <cell r="K1764">
            <v>39.767913059999998</v>
          </cell>
          <cell r="L1764">
            <v>7.1308988299999996</v>
          </cell>
          <cell r="M1764">
            <v>7.3472996999999989</v>
          </cell>
          <cell r="N1764">
            <v>22.204499569999999</v>
          </cell>
          <cell r="O1764">
            <v>51.878999999999998</v>
          </cell>
          <cell r="P1764">
            <v>7.8240460100000009</v>
          </cell>
          <cell r="Q1764">
            <v>49.8</v>
          </cell>
          <cell r="R1764">
            <v>32.510973800000002</v>
          </cell>
          <cell r="S1764">
            <v>13.5</v>
          </cell>
          <cell r="T1764">
            <v>7.2247534099999999</v>
          </cell>
          <cell r="U1764">
            <v>7.1308988299999996</v>
          </cell>
          <cell r="V1764">
            <v>7.1308988299999996</v>
          </cell>
          <cell r="W1764">
            <v>56.5</v>
          </cell>
          <cell r="X1764">
            <v>72.7</v>
          </cell>
          <cell r="Y1764">
            <v>31.4</v>
          </cell>
          <cell r="Z1764">
            <v>37.4</v>
          </cell>
          <cell r="AA1764">
            <v>24.8</v>
          </cell>
          <cell r="AB1764">
            <v>7.1308988299999996</v>
          </cell>
          <cell r="AC1764">
            <v>1</v>
          </cell>
          <cell r="AD1764">
            <v>267.79000000000002</v>
          </cell>
          <cell r="AE1764">
            <v>61.336535720000008</v>
          </cell>
          <cell r="AF1764">
            <v>59.889499999999998</v>
          </cell>
          <cell r="AG1764">
            <v>0.27906976999999999</v>
          </cell>
          <cell r="AH1764">
            <v>9</v>
          </cell>
          <cell r="AI1764">
            <v>48900</v>
          </cell>
          <cell r="AJ1764">
            <v>9.8000000000000007</v>
          </cell>
        </row>
        <row r="1765">
          <cell r="A1765" t="str">
            <v>2466</v>
          </cell>
          <cell r="B1765" t="str">
            <v>246602311</v>
          </cell>
          <cell r="C1765" t="str">
            <v>462</v>
          </cell>
          <cell r="D1765" t="str">
            <v>2466023</v>
          </cell>
          <cell r="E1765" t="str">
            <v>2440</v>
          </cell>
          <cell r="F1765" t="str">
            <v>24</v>
          </cell>
          <cell r="G1765">
            <v>524.52810735000003</v>
          </cell>
          <cell r="H1765">
            <v>536.46403792000001</v>
          </cell>
          <cell r="I1765">
            <v>530.24108190000004</v>
          </cell>
          <cell r="J1765">
            <v>53.552971579999998</v>
          </cell>
          <cell r="K1765">
            <v>39.767913059999998</v>
          </cell>
          <cell r="L1765">
            <v>7.3211885600000004</v>
          </cell>
          <cell r="M1765">
            <v>7.6934816399999999</v>
          </cell>
          <cell r="N1765">
            <v>22.204499569999999</v>
          </cell>
          <cell r="O1765">
            <v>51.878999999999998</v>
          </cell>
          <cell r="P1765">
            <v>7.8928255299999988</v>
          </cell>
          <cell r="Q1765">
            <v>49.8</v>
          </cell>
          <cell r="R1765">
            <v>32.510973800000002</v>
          </cell>
          <cell r="S1765">
            <v>13.5</v>
          </cell>
          <cell r="T1765">
            <v>8.0983388499999993</v>
          </cell>
          <cell r="U1765">
            <v>7.2254814700000001</v>
          </cell>
          <cell r="V1765">
            <v>7.4454175600000001</v>
          </cell>
          <cell r="W1765">
            <v>56.5</v>
          </cell>
          <cell r="X1765">
            <v>72.7</v>
          </cell>
          <cell r="Y1765">
            <v>31.4</v>
          </cell>
          <cell r="Z1765">
            <v>37.4</v>
          </cell>
          <cell r="AA1765">
            <v>24.8</v>
          </cell>
          <cell r="AB1765">
            <v>7.3466551600000001</v>
          </cell>
          <cell r="AC1765">
            <v>0.89988829999999997</v>
          </cell>
          <cell r="AD1765">
            <v>267.79000000000002</v>
          </cell>
          <cell r="AE1765">
            <v>61.336535720000008</v>
          </cell>
          <cell r="AF1765">
            <v>55.357261819999998</v>
          </cell>
          <cell r="AG1765">
            <v>0.39227642000000001</v>
          </cell>
          <cell r="AH1765">
            <v>9</v>
          </cell>
          <cell r="AI1765">
            <v>48900</v>
          </cell>
          <cell r="AJ1765">
            <v>9.8000000000000007</v>
          </cell>
        </row>
        <row r="1766">
          <cell r="A1766" t="str">
            <v>2466</v>
          </cell>
          <cell r="B1766" t="str">
            <v>246602312</v>
          </cell>
          <cell r="C1766" t="str">
            <v>462</v>
          </cell>
          <cell r="D1766" t="str">
            <v>2466023</v>
          </cell>
          <cell r="E1766" t="str">
            <v>2440</v>
          </cell>
          <cell r="F1766" t="str">
            <v>24</v>
          </cell>
          <cell r="G1766">
            <v>524.52810735000003</v>
          </cell>
          <cell r="H1766">
            <v>536.46403792000001</v>
          </cell>
          <cell r="I1766">
            <v>530.24108190000004</v>
          </cell>
          <cell r="J1766">
            <v>53.552971579999998</v>
          </cell>
          <cell r="K1766">
            <v>39.767913059999998</v>
          </cell>
          <cell r="L1766">
            <v>7.1372784400000002</v>
          </cell>
          <cell r="M1766">
            <v>7.7836406</v>
          </cell>
          <cell r="N1766">
            <v>22.204499569999999</v>
          </cell>
          <cell r="O1766">
            <v>51.878999999999998</v>
          </cell>
          <cell r="P1766">
            <v>7.8355792500000003</v>
          </cell>
          <cell r="Q1766">
            <v>49.8</v>
          </cell>
          <cell r="R1766">
            <v>32.510973800000002</v>
          </cell>
          <cell r="S1766">
            <v>13.5</v>
          </cell>
          <cell r="T1766">
            <v>7.5390270599999996</v>
          </cell>
          <cell r="U1766">
            <v>7.1308988299999996</v>
          </cell>
          <cell r="V1766">
            <v>7.1404530399999997</v>
          </cell>
          <cell r="W1766">
            <v>56.5</v>
          </cell>
          <cell r="X1766">
            <v>72.7</v>
          </cell>
          <cell r="Y1766">
            <v>31.4</v>
          </cell>
          <cell r="Z1766">
            <v>37.4</v>
          </cell>
          <cell r="AA1766">
            <v>24.8</v>
          </cell>
          <cell r="AB1766">
            <v>7.2772477300000009</v>
          </cell>
          <cell r="AC1766">
            <v>1</v>
          </cell>
          <cell r="AD1766">
            <v>267.79000000000002</v>
          </cell>
          <cell r="AE1766">
            <v>61.336535720000008</v>
          </cell>
          <cell r="AF1766">
            <v>57.015158900000003</v>
          </cell>
          <cell r="AG1766">
            <v>0.19060773</v>
          </cell>
          <cell r="AH1766">
            <v>9</v>
          </cell>
          <cell r="AI1766">
            <v>48900</v>
          </cell>
          <cell r="AJ1766">
            <v>9.8000000000000007</v>
          </cell>
        </row>
        <row r="1767">
          <cell r="A1767" t="str">
            <v>2466</v>
          </cell>
          <cell r="B1767" t="str">
            <v>246602313</v>
          </cell>
          <cell r="C1767" t="str">
            <v>462</v>
          </cell>
          <cell r="D1767" t="str">
            <v>2466023</v>
          </cell>
          <cell r="E1767" t="str">
            <v>2440</v>
          </cell>
          <cell r="F1767" t="str">
            <v>24</v>
          </cell>
          <cell r="G1767">
            <v>524.52810735000003</v>
          </cell>
          <cell r="H1767">
            <v>536.46403792000001</v>
          </cell>
          <cell r="I1767">
            <v>530.24108190000004</v>
          </cell>
          <cell r="J1767">
            <v>53.552971579999998</v>
          </cell>
          <cell r="K1767">
            <v>39.767913059999998</v>
          </cell>
          <cell r="L1767">
            <v>7.1308988299999996</v>
          </cell>
          <cell r="M1767">
            <v>7.1308988299999996</v>
          </cell>
          <cell r="N1767">
            <v>22.204499569999999</v>
          </cell>
          <cell r="O1767">
            <v>51.878999999999998</v>
          </cell>
          <cell r="P1767">
            <v>7.8240460100000009</v>
          </cell>
          <cell r="Q1767">
            <v>49.8</v>
          </cell>
          <cell r="R1767">
            <v>32.510973800000002</v>
          </cell>
          <cell r="S1767">
            <v>13.5</v>
          </cell>
          <cell r="T1767">
            <v>7.294377299999999</v>
          </cell>
          <cell r="U1767">
            <v>7.1308988299999996</v>
          </cell>
          <cell r="V1767">
            <v>7.1308988299999996</v>
          </cell>
          <cell r="W1767">
            <v>56.5</v>
          </cell>
          <cell r="X1767">
            <v>72.7</v>
          </cell>
          <cell r="Y1767">
            <v>31.4</v>
          </cell>
          <cell r="Z1767">
            <v>37.4</v>
          </cell>
          <cell r="AA1767">
            <v>24.8</v>
          </cell>
          <cell r="AB1767">
            <v>7.2320103299999996</v>
          </cell>
          <cell r="AC1767">
            <v>1</v>
          </cell>
          <cell r="AD1767">
            <v>267.79000000000002</v>
          </cell>
          <cell r="AE1767">
            <v>61.336535720000008</v>
          </cell>
          <cell r="AF1767">
            <v>60.861800000000002</v>
          </cell>
          <cell r="AG1767">
            <v>0.35135135000000001</v>
          </cell>
          <cell r="AH1767">
            <v>9</v>
          </cell>
          <cell r="AI1767">
            <v>48900</v>
          </cell>
          <cell r="AJ1767">
            <v>9.8000000000000007</v>
          </cell>
        </row>
        <row r="1768">
          <cell r="A1768" t="str">
            <v>2466</v>
          </cell>
          <cell r="B1768" t="str">
            <v>246602314</v>
          </cell>
          <cell r="C1768" t="str">
            <v>462</v>
          </cell>
          <cell r="D1768" t="str">
            <v>2466023</v>
          </cell>
          <cell r="E1768" t="str">
            <v>2440</v>
          </cell>
          <cell r="F1768" t="str">
            <v>24</v>
          </cell>
          <cell r="G1768">
            <v>524.52810735000003</v>
          </cell>
          <cell r="H1768">
            <v>536.46403792000001</v>
          </cell>
          <cell r="I1768">
            <v>530.24108190000004</v>
          </cell>
          <cell r="J1768">
            <v>53.552971579999998</v>
          </cell>
          <cell r="K1768">
            <v>39.767913059999998</v>
          </cell>
          <cell r="L1768">
            <v>7.1308988299999996</v>
          </cell>
          <cell r="M1768">
            <v>7.1308988299999996</v>
          </cell>
          <cell r="N1768">
            <v>22.204499569999999</v>
          </cell>
          <cell r="O1768">
            <v>51.878999999999998</v>
          </cell>
          <cell r="P1768">
            <v>7.8240460100000009</v>
          </cell>
          <cell r="Q1768">
            <v>49.8</v>
          </cell>
          <cell r="R1768">
            <v>32.510973800000002</v>
          </cell>
          <cell r="S1768">
            <v>13.5</v>
          </cell>
          <cell r="T1768">
            <v>7.1308988299999996</v>
          </cell>
          <cell r="U1768">
            <v>7.1308988299999996</v>
          </cell>
          <cell r="V1768">
            <v>7.1308988299999996</v>
          </cell>
          <cell r="W1768">
            <v>56.5</v>
          </cell>
          <cell r="X1768">
            <v>72.7</v>
          </cell>
          <cell r="Y1768">
            <v>31.4</v>
          </cell>
          <cell r="Z1768">
            <v>37.4</v>
          </cell>
          <cell r="AA1768">
            <v>24.8</v>
          </cell>
          <cell r="AB1768">
            <v>7.1308988299999996</v>
          </cell>
          <cell r="AC1768">
            <v>1</v>
          </cell>
          <cell r="AD1768">
            <v>267.79000000000002</v>
          </cell>
          <cell r="AE1768">
            <v>61.336535720000008</v>
          </cell>
          <cell r="AF1768">
            <v>64.191663599999998</v>
          </cell>
          <cell r="AG1768">
            <v>0.4</v>
          </cell>
          <cell r="AH1768">
            <v>9</v>
          </cell>
          <cell r="AI1768">
            <v>48900</v>
          </cell>
          <cell r="AJ1768">
            <v>9.8000000000000007</v>
          </cell>
        </row>
        <row r="1769">
          <cell r="A1769" t="str">
            <v>2466</v>
          </cell>
          <cell r="B1769" t="str">
            <v>246602315</v>
          </cell>
          <cell r="C1769" t="str">
            <v>462</v>
          </cell>
          <cell r="D1769" t="str">
            <v>2466023</v>
          </cell>
          <cell r="E1769" t="str">
            <v>2440</v>
          </cell>
          <cell r="F1769" t="str">
            <v>24</v>
          </cell>
          <cell r="G1769">
            <v>524.52810735000003</v>
          </cell>
          <cell r="H1769">
            <v>536.46403792000001</v>
          </cell>
          <cell r="I1769">
            <v>530.24108190000004</v>
          </cell>
          <cell r="J1769">
            <v>53.552971579999998</v>
          </cell>
          <cell r="K1769">
            <v>39.767913059999998</v>
          </cell>
          <cell r="L1769">
            <v>7.1308988299999996</v>
          </cell>
          <cell r="M1769">
            <v>7.5384950000000002</v>
          </cell>
          <cell r="N1769">
            <v>22.204499569999999</v>
          </cell>
          <cell r="O1769">
            <v>51.878999999999998</v>
          </cell>
          <cell r="P1769">
            <v>8.5548742600000001</v>
          </cell>
          <cell r="Q1769">
            <v>49.8</v>
          </cell>
          <cell r="R1769">
            <v>32.510973800000002</v>
          </cell>
          <cell r="S1769">
            <v>13.5</v>
          </cell>
          <cell r="T1769">
            <v>8.2022084399999997</v>
          </cell>
          <cell r="U1769">
            <v>7.1308988299999996</v>
          </cell>
          <cell r="V1769">
            <v>7.2048925099999988</v>
          </cell>
          <cell r="W1769">
            <v>56.5</v>
          </cell>
          <cell r="X1769">
            <v>72.7</v>
          </cell>
          <cell r="Y1769">
            <v>31.4</v>
          </cell>
          <cell r="Z1769">
            <v>37.4</v>
          </cell>
          <cell r="AA1769">
            <v>24.8</v>
          </cell>
          <cell r="AB1769">
            <v>7.1546153599999993</v>
          </cell>
          <cell r="AC1769">
            <v>1</v>
          </cell>
          <cell r="AD1769">
            <v>267.79000000000002</v>
          </cell>
          <cell r="AE1769">
            <v>61.336535720000008</v>
          </cell>
          <cell r="AF1769">
            <v>58.950932960000003</v>
          </cell>
          <cell r="AG1769">
            <v>0.34008096999999998</v>
          </cell>
          <cell r="AH1769">
            <v>9</v>
          </cell>
          <cell r="AI1769">
            <v>48900</v>
          </cell>
          <cell r="AJ1769">
            <v>9.8000000000000007</v>
          </cell>
        </row>
        <row r="1770">
          <cell r="A1770" t="str">
            <v>2466</v>
          </cell>
          <cell r="B1770" t="str">
            <v>246603201</v>
          </cell>
          <cell r="C1770" t="str">
            <v>462</v>
          </cell>
          <cell r="D1770" t="str">
            <v>2466032</v>
          </cell>
          <cell r="E1770" t="str">
            <v>2440</v>
          </cell>
          <cell r="F1770" t="str">
            <v>24</v>
          </cell>
          <cell r="G1770">
            <v>524.52810735000003</v>
          </cell>
          <cell r="H1770">
            <v>536.46403792000001</v>
          </cell>
          <cell r="I1770">
            <v>530.24108190000004</v>
          </cell>
          <cell r="J1770">
            <v>53.552971579999998</v>
          </cell>
          <cell r="K1770">
            <v>39.767913059999998</v>
          </cell>
          <cell r="L1770">
            <v>7.1308988299999996</v>
          </cell>
          <cell r="M1770">
            <v>7.1308988299999996</v>
          </cell>
          <cell r="N1770">
            <v>22.204499569999999</v>
          </cell>
          <cell r="O1770">
            <v>51.878999999999998</v>
          </cell>
          <cell r="P1770">
            <v>7.8240460100000009</v>
          </cell>
          <cell r="Q1770">
            <v>49.8</v>
          </cell>
          <cell r="R1770">
            <v>32.510973800000002</v>
          </cell>
          <cell r="S1770">
            <v>13.5</v>
          </cell>
          <cell r="T1770">
            <v>7.3702306399999999</v>
          </cell>
          <cell r="U1770">
            <v>7.1308988299999996</v>
          </cell>
          <cell r="V1770">
            <v>7.1308988299999996</v>
          </cell>
          <cell r="W1770">
            <v>56.5</v>
          </cell>
          <cell r="X1770">
            <v>72.7</v>
          </cell>
          <cell r="Y1770">
            <v>31.4</v>
          </cell>
          <cell r="Z1770">
            <v>37.4</v>
          </cell>
          <cell r="AA1770">
            <v>24.8</v>
          </cell>
          <cell r="AB1770">
            <v>7.1308988299999996</v>
          </cell>
          <cell r="AC1770">
            <v>1</v>
          </cell>
          <cell r="AD1770">
            <v>267.79000000000002</v>
          </cell>
          <cell r="AE1770">
            <v>61.336535720000008</v>
          </cell>
          <cell r="AF1770">
            <v>53.838855979999991</v>
          </cell>
          <cell r="AG1770">
            <v>0.19480518999999999</v>
          </cell>
          <cell r="AH1770">
            <v>9</v>
          </cell>
          <cell r="AI1770">
            <v>48900</v>
          </cell>
          <cell r="AJ1770">
            <v>9.8000000000000007</v>
          </cell>
        </row>
        <row r="1771">
          <cell r="A1771" t="str">
            <v>2466</v>
          </cell>
          <cell r="B1771" t="str">
            <v>246604701</v>
          </cell>
          <cell r="C1771" t="str">
            <v>462</v>
          </cell>
          <cell r="D1771" t="str">
            <v>2466047</v>
          </cell>
          <cell r="E1771" t="str">
            <v>2440</v>
          </cell>
          <cell r="F1771" t="str">
            <v>24</v>
          </cell>
          <cell r="G1771">
            <v>524.52810735000003</v>
          </cell>
          <cell r="H1771">
            <v>536.46403792000001</v>
          </cell>
          <cell r="I1771">
            <v>530.24108190000004</v>
          </cell>
          <cell r="J1771">
            <v>53.552971579999998</v>
          </cell>
          <cell r="K1771">
            <v>39.767913059999998</v>
          </cell>
          <cell r="L1771">
            <v>7.1308988299999996</v>
          </cell>
          <cell r="M1771">
            <v>7.1308988299999996</v>
          </cell>
          <cell r="N1771">
            <v>22.204499569999999</v>
          </cell>
          <cell r="O1771">
            <v>51.878999999999998</v>
          </cell>
          <cell r="P1771">
            <v>7.8240460100000009</v>
          </cell>
          <cell r="Q1771">
            <v>49.8</v>
          </cell>
          <cell r="R1771">
            <v>32.510973800000002</v>
          </cell>
          <cell r="S1771">
            <v>13.5</v>
          </cell>
          <cell r="T1771">
            <v>7.2026611999999997</v>
          </cell>
          <cell r="U1771">
            <v>7.1308988299999996</v>
          </cell>
          <cell r="V1771">
            <v>7.1308988299999996</v>
          </cell>
          <cell r="W1771">
            <v>56.5</v>
          </cell>
          <cell r="X1771">
            <v>72.7</v>
          </cell>
          <cell r="Y1771">
            <v>31.4</v>
          </cell>
          <cell r="Z1771">
            <v>37.4</v>
          </cell>
          <cell r="AA1771">
            <v>24.8</v>
          </cell>
          <cell r="AB1771">
            <v>7.2406496899999997</v>
          </cell>
          <cell r="AC1771">
            <v>1</v>
          </cell>
          <cell r="AD1771">
            <v>267.79000000000002</v>
          </cell>
          <cell r="AE1771">
            <v>61.336535720000008</v>
          </cell>
          <cell r="AF1771">
            <v>60.650874659999999</v>
          </cell>
          <cell r="AG1771">
            <v>0.17142857</v>
          </cell>
          <cell r="AH1771">
            <v>9</v>
          </cell>
          <cell r="AI1771">
            <v>48900</v>
          </cell>
          <cell r="AJ1771">
            <v>9.8000000000000007</v>
          </cell>
        </row>
        <row r="1772">
          <cell r="A1772" t="str">
            <v>2466</v>
          </cell>
          <cell r="B1772" t="str">
            <v>246605801</v>
          </cell>
          <cell r="C1772" t="str">
            <v>462</v>
          </cell>
          <cell r="D1772" t="str">
            <v>2466058</v>
          </cell>
          <cell r="E1772" t="str">
            <v>2440</v>
          </cell>
          <cell r="F1772" t="str">
            <v>24</v>
          </cell>
          <cell r="G1772">
            <v>524.52810735000003</v>
          </cell>
          <cell r="H1772">
            <v>536.46403792000001</v>
          </cell>
          <cell r="I1772">
            <v>530.24108190000004</v>
          </cell>
          <cell r="J1772">
            <v>53.552971579999998</v>
          </cell>
          <cell r="K1772">
            <v>39.767913059999998</v>
          </cell>
          <cell r="L1772">
            <v>7.1670378799999996</v>
          </cell>
          <cell r="M1772">
            <v>7.3330230099999998</v>
          </cell>
          <cell r="N1772">
            <v>22.204499569999999</v>
          </cell>
          <cell r="O1772">
            <v>51.878999999999998</v>
          </cell>
          <cell r="P1772">
            <v>7.8240460100000009</v>
          </cell>
          <cell r="Q1772">
            <v>49.8</v>
          </cell>
          <cell r="R1772">
            <v>32.510973800000002</v>
          </cell>
          <cell r="S1772">
            <v>13.5</v>
          </cell>
          <cell r="T1772">
            <v>7.4289271899999987</v>
          </cell>
          <cell r="U1772">
            <v>7.1364832099999997</v>
          </cell>
          <cell r="V1772">
            <v>7.1308988299999996</v>
          </cell>
          <cell r="W1772">
            <v>56.5</v>
          </cell>
          <cell r="X1772">
            <v>72.7</v>
          </cell>
          <cell r="Y1772">
            <v>31.4</v>
          </cell>
          <cell r="Z1772">
            <v>37.4</v>
          </cell>
          <cell r="AA1772">
            <v>24.8</v>
          </cell>
          <cell r="AB1772">
            <v>7.38150189</v>
          </cell>
          <cell r="AC1772">
            <v>0.99476555</v>
          </cell>
          <cell r="AD1772">
            <v>267.79000000000002</v>
          </cell>
          <cell r="AE1772">
            <v>61.336535720000008</v>
          </cell>
          <cell r="AF1772">
            <v>52.975895059999992</v>
          </cell>
          <cell r="AG1772">
            <v>0.36477987000000001</v>
          </cell>
          <cell r="AH1772">
            <v>9</v>
          </cell>
          <cell r="AI1772">
            <v>48900</v>
          </cell>
          <cell r="AJ1772">
            <v>9.8000000000000007</v>
          </cell>
        </row>
        <row r="1773">
          <cell r="A1773" t="str">
            <v>2466</v>
          </cell>
          <cell r="B1773" t="str">
            <v>246606201</v>
          </cell>
          <cell r="C1773" t="str">
            <v>462</v>
          </cell>
          <cell r="D1773" t="str">
            <v>2466062</v>
          </cell>
          <cell r="E1773" t="str">
            <v>2440</v>
          </cell>
          <cell r="F1773" t="str">
            <v>24</v>
          </cell>
          <cell r="G1773">
            <v>524.52810735000003</v>
          </cell>
          <cell r="H1773">
            <v>536.46403792000001</v>
          </cell>
          <cell r="I1773">
            <v>530.24108190000004</v>
          </cell>
          <cell r="J1773">
            <v>53.552971579999998</v>
          </cell>
          <cell r="K1773">
            <v>39.767913059999998</v>
          </cell>
          <cell r="L1773">
            <v>7.1308988299999996</v>
          </cell>
          <cell r="M1773">
            <v>7.1356873500000004</v>
          </cell>
          <cell r="N1773">
            <v>22.204499569999999</v>
          </cell>
          <cell r="O1773">
            <v>51.878999999999998</v>
          </cell>
          <cell r="P1773">
            <v>7.8240460100000009</v>
          </cell>
          <cell r="Q1773">
            <v>49.8</v>
          </cell>
          <cell r="R1773">
            <v>32.510973800000002</v>
          </cell>
          <cell r="S1773">
            <v>13.5</v>
          </cell>
          <cell r="T1773">
            <v>7.42476176</v>
          </cell>
          <cell r="U1773">
            <v>7.1308988299999996</v>
          </cell>
          <cell r="V1773">
            <v>7.1308988299999996</v>
          </cell>
          <cell r="W1773">
            <v>56.5</v>
          </cell>
          <cell r="X1773">
            <v>72.7</v>
          </cell>
          <cell r="Y1773">
            <v>31.4</v>
          </cell>
          <cell r="Z1773">
            <v>37.4</v>
          </cell>
          <cell r="AA1773">
            <v>24.8</v>
          </cell>
          <cell r="AB1773">
            <v>7.1308988299999996</v>
          </cell>
          <cell r="AC1773">
            <v>1</v>
          </cell>
          <cell r="AD1773">
            <v>267.79000000000002</v>
          </cell>
          <cell r="AE1773">
            <v>61.336535720000008</v>
          </cell>
          <cell r="AF1773">
            <v>52.992074340000002</v>
          </cell>
          <cell r="AG1773">
            <v>0.29411765000000001</v>
          </cell>
          <cell r="AH1773">
            <v>9</v>
          </cell>
          <cell r="AI1773">
            <v>48900</v>
          </cell>
          <cell r="AJ1773">
            <v>9.8000000000000007</v>
          </cell>
        </row>
        <row r="1774">
          <cell r="A1774" t="str">
            <v>2466</v>
          </cell>
          <cell r="B1774" t="str">
            <v>246607201</v>
          </cell>
          <cell r="C1774" t="str">
            <v>462</v>
          </cell>
          <cell r="D1774" t="str">
            <v>2466072</v>
          </cell>
          <cell r="E1774" t="str">
            <v>2440</v>
          </cell>
          <cell r="F1774" t="str">
            <v>24</v>
          </cell>
          <cell r="G1774">
            <v>524.52810735000003</v>
          </cell>
          <cell r="H1774">
            <v>536.46403792000001</v>
          </cell>
          <cell r="I1774">
            <v>530.24108190000004</v>
          </cell>
          <cell r="J1774">
            <v>53.552971579999998</v>
          </cell>
          <cell r="K1774">
            <v>39.767913059999998</v>
          </cell>
          <cell r="L1774">
            <v>7.1538337999999992</v>
          </cell>
          <cell r="M1774">
            <v>7.3472996999999989</v>
          </cell>
          <cell r="N1774">
            <v>22.204499569999999</v>
          </cell>
          <cell r="O1774">
            <v>51.878999999999998</v>
          </cell>
          <cell r="P1774">
            <v>7.82883453</v>
          </cell>
          <cell r="Q1774">
            <v>49.8</v>
          </cell>
          <cell r="R1774">
            <v>32.510973800000002</v>
          </cell>
          <cell r="S1774">
            <v>13.5</v>
          </cell>
          <cell r="T1774">
            <v>7.4067107300000004</v>
          </cell>
          <cell r="U1774">
            <v>7.1308988299999996</v>
          </cell>
          <cell r="V1774">
            <v>7.1308988299999996</v>
          </cell>
          <cell r="W1774">
            <v>56.5</v>
          </cell>
          <cell r="X1774">
            <v>72.7</v>
          </cell>
          <cell r="Y1774">
            <v>31.4</v>
          </cell>
          <cell r="Z1774">
            <v>37.4</v>
          </cell>
          <cell r="AA1774">
            <v>24.8</v>
          </cell>
          <cell r="AB1774">
            <v>7.1693500200000004</v>
          </cell>
          <cell r="AC1774">
            <v>1</v>
          </cell>
          <cell r="AD1774">
            <v>267.79000000000002</v>
          </cell>
          <cell r="AE1774">
            <v>61.336535720000008</v>
          </cell>
          <cell r="AF1774">
            <v>52.918123790000003</v>
          </cell>
          <cell r="AG1774">
            <v>0.22826087</v>
          </cell>
          <cell r="AH1774">
            <v>9</v>
          </cell>
          <cell r="AI1774">
            <v>48900</v>
          </cell>
          <cell r="AJ1774">
            <v>9.8000000000000007</v>
          </cell>
        </row>
        <row r="1775">
          <cell r="A1775" t="str">
            <v>2466</v>
          </cell>
          <cell r="B1775" t="str">
            <v>246608701</v>
          </cell>
          <cell r="C1775" t="str">
            <v>462</v>
          </cell>
          <cell r="D1775" t="str">
            <v>2466087</v>
          </cell>
          <cell r="E1775" t="str">
            <v>2440</v>
          </cell>
          <cell r="F1775" t="str">
            <v>24</v>
          </cell>
          <cell r="G1775">
            <v>524.52810735000003</v>
          </cell>
          <cell r="H1775">
            <v>536.46403792000001</v>
          </cell>
          <cell r="I1775">
            <v>530.24108190000004</v>
          </cell>
          <cell r="J1775">
            <v>53.552971579999998</v>
          </cell>
          <cell r="K1775">
            <v>39.767913059999998</v>
          </cell>
          <cell r="L1775">
            <v>7.2034055199999996</v>
          </cell>
          <cell r="M1775">
            <v>8.4078246500000002</v>
          </cell>
          <cell r="N1775">
            <v>22.204499569999999</v>
          </cell>
          <cell r="O1775">
            <v>51.878999999999998</v>
          </cell>
          <cell r="P1775">
            <v>7.8280380300000001</v>
          </cell>
          <cell r="Q1775">
            <v>49.8</v>
          </cell>
          <cell r="R1775">
            <v>32.510973800000002</v>
          </cell>
          <cell r="S1775">
            <v>13.5</v>
          </cell>
          <cell r="T1775">
            <v>7.8984110899999989</v>
          </cell>
          <cell r="U1775">
            <v>7.1914293300000001</v>
          </cell>
          <cell r="V1775">
            <v>7.3225104299999995</v>
          </cell>
          <cell r="W1775">
            <v>56.5</v>
          </cell>
          <cell r="X1775">
            <v>72.7</v>
          </cell>
          <cell r="Y1775">
            <v>31.4</v>
          </cell>
          <cell r="Z1775">
            <v>37.4</v>
          </cell>
          <cell r="AA1775">
            <v>24.8</v>
          </cell>
          <cell r="AB1775">
            <v>7.4465851000000001</v>
          </cell>
          <cell r="AC1775">
            <v>0.99934045999999999</v>
          </cell>
          <cell r="AD1775">
            <v>267.79000000000002</v>
          </cell>
          <cell r="AE1775">
            <v>61.336535720000008</v>
          </cell>
          <cell r="AF1775">
            <v>60.79602525</v>
          </cell>
          <cell r="AG1775">
            <v>0.24358974</v>
          </cell>
          <cell r="AH1775">
            <v>9</v>
          </cell>
          <cell r="AI1775">
            <v>48900</v>
          </cell>
          <cell r="AJ1775">
            <v>9.8000000000000007</v>
          </cell>
        </row>
        <row r="1776">
          <cell r="A1776" t="str">
            <v>2466</v>
          </cell>
          <cell r="B1776" t="str">
            <v>246609201</v>
          </cell>
          <cell r="C1776" t="str">
            <v>462</v>
          </cell>
          <cell r="D1776" t="str">
            <v>2466092</v>
          </cell>
          <cell r="E1776" t="str">
            <v>2440</v>
          </cell>
          <cell r="F1776" t="str">
            <v>24</v>
          </cell>
          <cell r="G1776">
            <v>524.52810735000003</v>
          </cell>
          <cell r="H1776">
            <v>536.46403792000001</v>
          </cell>
          <cell r="I1776">
            <v>530.24108190000004</v>
          </cell>
          <cell r="J1776">
            <v>53.552971579999998</v>
          </cell>
          <cell r="K1776">
            <v>39.767913059999998</v>
          </cell>
          <cell r="L1776">
            <v>0</v>
          </cell>
          <cell r="M1776">
            <v>0</v>
          </cell>
          <cell r="N1776">
            <v>22.204499569999999</v>
          </cell>
          <cell r="O1776">
            <v>51.878999999999998</v>
          </cell>
          <cell r="P1776">
            <v>0</v>
          </cell>
          <cell r="Q1776">
            <v>49.8</v>
          </cell>
          <cell r="R1776">
            <v>32.510973800000002</v>
          </cell>
          <cell r="S1776">
            <v>13.5</v>
          </cell>
          <cell r="T1776">
            <v>0</v>
          </cell>
          <cell r="U1776">
            <v>0</v>
          </cell>
          <cell r="V1776">
            <v>0</v>
          </cell>
          <cell r="W1776">
            <v>56.5</v>
          </cell>
          <cell r="X1776">
            <v>72.7</v>
          </cell>
          <cell r="Y1776">
            <v>31.4</v>
          </cell>
          <cell r="Z1776">
            <v>37.4</v>
          </cell>
          <cell r="AA1776">
            <v>24.8</v>
          </cell>
          <cell r="AB1776">
            <v>0</v>
          </cell>
          <cell r="AC1776">
            <v>0</v>
          </cell>
          <cell r="AD1776">
            <v>267.79000000000002</v>
          </cell>
          <cell r="AE1776">
            <v>61.336535720000008</v>
          </cell>
          <cell r="AF1776">
            <v>64.490760480000006</v>
          </cell>
          <cell r="AG1776">
            <v>0</v>
          </cell>
          <cell r="AH1776">
            <v>9</v>
          </cell>
          <cell r="AI1776">
            <v>48900</v>
          </cell>
          <cell r="AJ1776">
            <v>9.8000000000000007</v>
          </cell>
        </row>
        <row r="1777">
          <cell r="A1777" t="str">
            <v>2466</v>
          </cell>
          <cell r="B1777" t="str">
            <v>246609701</v>
          </cell>
          <cell r="C1777" t="str">
            <v>462</v>
          </cell>
          <cell r="D1777" t="str">
            <v>2466097</v>
          </cell>
          <cell r="E1777" t="str">
            <v>2440</v>
          </cell>
          <cell r="F1777" t="str">
            <v>24</v>
          </cell>
          <cell r="G1777">
            <v>524.52810735000003</v>
          </cell>
          <cell r="H1777">
            <v>536.46403792000001</v>
          </cell>
          <cell r="I1777">
            <v>530.24108190000004</v>
          </cell>
          <cell r="J1777">
            <v>53.552971579999998</v>
          </cell>
          <cell r="K1777">
            <v>39.767913059999998</v>
          </cell>
          <cell r="L1777">
            <v>7.1600692100000005</v>
          </cell>
          <cell r="M1777">
            <v>8.0426994999999994</v>
          </cell>
          <cell r="N1777">
            <v>22.204499569999999</v>
          </cell>
          <cell r="O1777">
            <v>51.878999999999998</v>
          </cell>
          <cell r="P1777">
            <v>7.8697838999999998</v>
          </cell>
          <cell r="Q1777">
            <v>49.8</v>
          </cell>
          <cell r="R1777">
            <v>32.510973800000002</v>
          </cell>
          <cell r="S1777">
            <v>13.5</v>
          </cell>
          <cell r="T1777">
            <v>7.9648508899999992</v>
          </cell>
          <cell r="U1777">
            <v>7.3125534999999999</v>
          </cell>
          <cell r="V1777">
            <v>7.2240248100000004</v>
          </cell>
          <cell r="W1777">
            <v>56.5</v>
          </cell>
          <cell r="X1777">
            <v>72.7</v>
          </cell>
          <cell r="Y1777">
            <v>31.4</v>
          </cell>
          <cell r="Z1777">
            <v>37.4</v>
          </cell>
          <cell r="AA1777">
            <v>24.8</v>
          </cell>
          <cell r="AB1777">
            <v>7.3152183900000001</v>
          </cell>
          <cell r="AC1777">
            <v>1</v>
          </cell>
          <cell r="AD1777">
            <v>267.79000000000002</v>
          </cell>
          <cell r="AE1777">
            <v>61.336535720000008</v>
          </cell>
          <cell r="AF1777">
            <v>66.065544410000001</v>
          </cell>
          <cell r="AG1777">
            <v>0.26415094</v>
          </cell>
          <cell r="AH1777">
            <v>9</v>
          </cell>
          <cell r="AI1777">
            <v>48900</v>
          </cell>
          <cell r="AJ1777">
            <v>9.8000000000000007</v>
          </cell>
        </row>
        <row r="1778">
          <cell r="A1778" t="str">
            <v>2466</v>
          </cell>
          <cell r="B1778" t="str">
            <v>246610201</v>
          </cell>
          <cell r="C1778" t="str">
            <v>462</v>
          </cell>
          <cell r="D1778" t="str">
            <v>2466102</v>
          </cell>
          <cell r="E1778" t="str">
            <v>2440</v>
          </cell>
          <cell r="F1778" t="str">
            <v>24</v>
          </cell>
          <cell r="G1778">
            <v>524.52810735000003</v>
          </cell>
          <cell r="H1778">
            <v>536.46403792000001</v>
          </cell>
          <cell r="I1778">
            <v>530.24108190000004</v>
          </cell>
          <cell r="J1778">
            <v>53.552971579999998</v>
          </cell>
          <cell r="K1778">
            <v>39.767913059999998</v>
          </cell>
          <cell r="L1778">
            <v>7.2813856599999998</v>
          </cell>
          <cell r="M1778">
            <v>7.5164333000000001</v>
          </cell>
          <cell r="N1778">
            <v>22.204499569999999</v>
          </cell>
          <cell r="O1778">
            <v>51.878999999999998</v>
          </cell>
          <cell r="P1778">
            <v>8.33158624</v>
          </cell>
          <cell r="Q1778">
            <v>49.8</v>
          </cell>
          <cell r="R1778">
            <v>32.510973800000002</v>
          </cell>
          <cell r="S1778">
            <v>13.5</v>
          </cell>
          <cell r="T1778">
            <v>7.9359450999999996</v>
          </cell>
          <cell r="U1778">
            <v>7.4187808799999999</v>
          </cell>
          <cell r="V1778">
            <v>7.5490827100000004</v>
          </cell>
          <cell r="W1778">
            <v>56.5</v>
          </cell>
          <cell r="X1778">
            <v>72.7</v>
          </cell>
          <cell r="Y1778">
            <v>31.4</v>
          </cell>
          <cell r="Z1778">
            <v>37.4</v>
          </cell>
          <cell r="AA1778">
            <v>24.8</v>
          </cell>
          <cell r="AB1778">
            <v>7.6666901999999997</v>
          </cell>
          <cell r="AC1778">
            <v>1</v>
          </cell>
          <cell r="AD1778">
            <v>267.79000000000002</v>
          </cell>
          <cell r="AE1778">
            <v>61.336535720000008</v>
          </cell>
          <cell r="AF1778">
            <v>66.294761500000007</v>
          </cell>
          <cell r="AG1778">
            <v>0.13907285</v>
          </cell>
          <cell r="AH1778">
            <v>9</v>
          </cell>
          <cell r="AI1778">
            <v>48900</v>
          </cell>
          <cell r="AJ1778">
            <v>9.8000000000000007</v>
          </cell>
        </row>
        <row r="1779">
          <cell r="A1779" t="str">
            <v>2466</v>
          </cell>
          <cell r="B1779" t="str">
            <v>246610701</v>
          </cell>
          <cell r="C1779" t="str">
            <v>462</v>
          </cell>
          <cell r="D1779" t="str">
            <v>2466107</v>
          </cell>
          <cell r="E1779" t="str">
            <v>2440</v>
          </cell>
          <cell r="F1779" t="str">
            <v>24</v>
          </cell>
          <cell r="G1779">
            <v>524.52810735000003</v>
          </cell>
          <cell r="H1779">
            <v>536.46403792000001</v>
          </cell>
          <cell r="I1779">
            <v>530.24108190000004</v>
          </cell>
          <cell r="J1779">
            <v>53.552971579999998</v>
          </cell>
          <cell r="K1779">
            <v>39.767913059999998</v>
          </cell>
          <cell r="L1779">
            <v>7.1436176000000007</v>
          </cell>
          <cell r="M1779">
            <v>7.5137092499999998</v>
          </cell>
          <cell r="N1779">
            <v>22.204499569999999</v>
          </cell>
          <cell r="O1779">
            <v>51.878999999999998</v>
          </cell>
          <cell r="P1779">
            <v>8.1763916000000005</v>
          </cell>
          <cell r="Q1779">
            <v>49.8</v>
          </cell>
          <cell r="R1779">
            <v>32.510973800000002</v>
          </cell>
          <cell r="S1779">
            <v>13.5</v>
          </cell>
          <cell r="T1779">
            <v>7.4518222400000003</v>
          </cell>
          <cell r="U1779">
            <v>7.3932630899999996</v>
          </cell>
          <cell r="V1779">
            <v>7.2348984200000004</v>
          </cell>
          <cell r="W1779">
            <v>56.5</v>
          </cell>
          <cell r="X1779">
            <v>72.7</v>
          </cell>
          <cell r="Y1779">
            <v>31.4</v>
          </cell>
          <cell r="Z1779">
            <v>37.4</v>
          </cell>
          <cell r="AA1779">
            <v>24.8</v>
          </cell>
          <cell r="AB1779">
            <v>7.4599147700000001</v>
          </cell>
          <cell r="AC1779">
            <v>1</v>
          </cell>
          <cell r="AD1779">
            <v>267.79000000000002</v>
          </cell>
          <cell r="AE1779">
            <v>61.336535720000008</v>
          </cell>
          <cell r="AF1779">
            <v>66.303299999999993</v>
          </cell>
          <cell r="AG1779">
            <v>0.27368420999999998</v>
          </cell>
          <cell r="AH1779">
            <v>9</v>
          </cell>
          <cell r="AI1779">
            <v>48900</v>
          </cell>
          <cell r="AJ1779">
            <v>9.8000000000000007</v>
          </cell>
        </row>
        <row r="1780">
          <cell r="A1780" t="str">
            <v>2466</v>
          </cell>
          <cell r="B1780" t="str">
            <v>246611201</v>
          </cell>
          <cell r="C1780" t="str">
            <v>462</v>
          </cell>
          <cell r="D1780" t="str">
            <v>2466112</v>
          </cell>
          <cell r="E1780" t="str">
            <v>2440</v>
          </cell>
          <cell r="F1780" t="str">
            <v>24</v>
          </cell>
          <cell r="G1780">
            <v>524.52810735000003</v>
          </cell>
          <cell r="H1780">
            <v>536.46403792000001</v>
          </cell>
          <cell r="I1780">
            <v>530.24108190000004</v>
          </cell>
          <cell r="J1780">
            <v>53.552971579999998</v>
          </cell>
          <cell r="K1780">
            <v>39.767913059999998</v>
          </cell>
          <cell r="L1780">
            <v>7.1522688600000013</v>
          </cell>
          <cell r="M1780">
            <v>7.8143996299999996</v>
          </cell>
          <cell r="N1780">
            <v>22.204499569999999</v>
          </cell>
          <cell r="O1780">
            <v>51.878999999999998</v>
          </cell>
          <cell r="P1780">
            <v>9.0322896799999999</v>
          </cell>
          <cell r="Q1780">
            <v>49.8</v>
          </cell>
          <cell r="R1780">
            <v>32.510973800000002</v>
          </cell>
          <cell r="S1780">
            <v>13.5</v>
          </cell>
          <cell r="T1780">
            <v>7.7488913400000001</v>
          </cell>
          <cell r="U1780">
            <v>7.1600692100000005</v>
          </cell>
          <cell r="V1780">
            <v>7.46221494</v>
          </cell>
          <cell r="W1780">
            <v>56.5</v>
          </cell>
          <cell r="X1780">
            <v>72.7</v>
          </cell>
          <cell r="Y1780">
            <v>31.4</v>
          </cell>
          <cell r="Z1780">
            <v>37.4</v>
          </cell>
          <cell r="AA1780">
            <v>24.8</v>
          </cell>
          <cell r="AB1780">
            <v>7.3112183799999997</v>
          </cell>
          <cell r="AC1780">
            <v>1</v>
          </cell>
          <cell r="AD1780">
            <v>267.79000000000002</v>
          </cell>
          <cell r="AE1780">
            <v>61.336535720000008</v>
          </cell>
          <cell r="AF1780">
            <v>66.303299999999993</v>
          </cell>
          <cell r="AG1780">
            <v>0.22222222</v>
          </cell>
          <cell r="AH1780">
            <v>9</v>
          </cell>
          <cell r="AI1780">
            <v>48900</v>
          </cell>
          <cell r="AJ1780">
            <v>9.8000000000000007</v>
          </cell>
        </row>
        <row r="1781">
          <cell r="A1781" t="str">
            <v>2466</v>
          </cell>
          <cell r="B1781" t="str">
            <v>246611701</v>
          </cell>
          <cell r="C1781" t="str">
            <v>462</v>
          </cell>
          <cell r="D1781" t="str">
            <v>2466117</v>
          </cell>
          <cell r="E1781" t="str">
            <v>2440</v>
          </cell>
          <cell r="F1781" t="str">
            <v>24</v>
          </cell>
          <cell r="G1781">
            <v>524.52810735000003</v>
          </cell>
          <cell r="H1781">
            <v>536.46403792000001</v>
          </cell>
          <cell r="I1781">
            <v>530.24108190000004</v>
          </cell>
          <cell r="J1781">
            <v>53.552971579999998</v>
          </cell>
          <cell r="K1781">
            <v>39.767913059999998</v>
          </cell>
          <cell r="L1781">
            <v>7.1869010199999988</v>
          </cell>
          <cell r="M1781">
            <v>7.7288558199999997</v>
          </cell>
          <cell r="N1781">
            <v>22.204499569999999</v>
          </cell>
          <cell r="O1781">
            <v>51.878999999999998</v>
          </cell>
          <cell r="P1781">
            <v>9.3770405500000003</v>
          </cell>
          <cell r="Q1781">
            <v>49.8</v>
          </cell>
          <cell r="R1781">
            <v>32.510973800000002</v>
          </cell>
          <cell r="S1781">
            <v>13.5</v>
          </cell>
          <cell r="T1781">
            <v>8.1092249499999998</v>
          </cell>
          <cell r="U1781">
            <v>7.5180641799999988</v>
          </cell>
          <cell r="V1781">
            <v>7.3511582300000002</v>
          </cell>
          <cell r="W1781">
            <v>56.5</v>
          </cell>
          <cell r="X1781">
            <v>72.7</v>
          </cell>
          <cell r="Y1781">
            <v>31.4</v>
          </cell>
          <cell r="Z1781">
            <v>37.4</v>
          </cell>
          <cell r="AA1781">
            <v>24.8</v>
          </cell>
          <cell r="AB1781">
            <v>7.3613754299999998</v>
          </cell>
          <cell r="AC1781">
            <v>1</v>
          </cell>
          <cell r="AD1781">
            <v>267.79000000000002</v>
          </cell>
          <cell r="AE1781">
            <v>61.336535720000008</v>
          </cell>
          <cell r="AF1781">
            <v>66.303299999999993</v>
          </cell>
          <cell r="AG1781">
            <v>0.37931034000000002</v>
          </cell>
          <cell r="AH1781">
            <v>9</v>
          </cell>
          <cell r="AI1781">
            <v>48900</v>
          </cell>
          <cell r="AJ1781">
            <v>9.8000000000000007</v>
          </cell>
        </row>
        <row r="1782">
          <cell r="A1782" t="str">
            <v>2466</v>
          </cell>
          <cell r="B1782" t="str">
            <v>246612701</v>
          </cell>
          <cell r="C1782" t="str">
            <v>462</v>
          </cell>
          <cell r="D1782" t="str">
            <v>2466127</v>
          </cell>
          <cell r="E1782" t="str">
            <v>2440</v>
          </cell>
          <cell r="F1782" t="str">
            <v>24</v>
          </cell>
          <cell r="G1782">
            <v>524.52810735000003</v>
          </cell>
          <cell r="H1782">
            <v>536.46403792000001</v>
          </cell>
          <cell r="I1782">
            <v>530.24108190000004</v>
          </cell>
          <cell r="J1782">
            <v>53.552971579999998</v>
          </cell>
          <cell r="K1782">
            <v>39.767913059999998</v>
          </cell>
          <cell r="L1782">
            <v>7.8135915499999999</v>
          </cell>
          <cell r="M1782">
            <v>8.1831180799999998</v>
          </cell>
          <cell r="N1782">
            <v>22.204499569999999</v>
          </cell>
          <cell r="O1782">
            <v>51.878999999999998</v>
          </cell>
          <cell r="P1782">
            <v>9.4334839200000005</v>
          </cell>
          <cell r="Q1782">
            <v>49.8</v>
          </cell>
          <cell r="R1782">
            <v>32.510973800000002</v>
          </cell>
          <cell r="S1782">
            <v>13.5</v>
          </cell>
          <cell r="T1782">
            <v>8.3909494599999999</v>
          </cell>
          <cell r="U1782">
            <v>8.2987883900000003</v>
          </cell>
          <cell r="V1782">
            <v>7.7744355100000009</v>
          </cell>
          <cell r="W1782">
            <v>56.5</v>
          </cell>
          <cell r="X1782">
            <v>72.7</v>
          </cell>
          <cell r="Y1782">
            <v>31.4</v>
          </cell>
          <cell r="Z1782">
            <v>37.4</v>
          </cell>
          <cell r="AA1782">
            <v>24.8</v>
          </cell>
          <cell r="AB1782">
            <v>7.6857030599999998</v>
          </cell>
          <cell r="AC1782">
            <v>1</v>
          </cell>
          <cell r="AD1782">
            <v>267.79000000000002</v>
          </cell>
          <cell r="AE1782">
            <v>61.336535720000008</v>
          </cell>
          <cell r="AF1782">
            <v>66.303299999999993</v>
          </cell>
          <cell r="AG1782">
            <v>0.66666667000000002</v>
          </cell>
          <cell r="AH1782">
            <v>9</v>
          </cell>
          <cell r="AI1782">
            <v>48900</v>
          </cell>
          <cell r="AJ1782">
            <v>9.8000000000000007</v>
          </cell>
        </row>
        <row r="1783">
          <cell r="A1783" t="str">
            <v>2466</v>
          </cell>
          <cell r="B1783" t="str">
            <v>246614201</v>
          </cell>
          <cell r="C1783" t="str">
            <v>462</v>
          </cell>
          <cell r="D1783" t="str">
            <v>2466142</v>
          </cell>
          <cell r="E1783" t="str">
            <v>2440</v>
          </cell>
          <cell r="F1783" t="str">
            <v>24</v>
          </cell>
          <cell r="G1783">
            <v>524.52810735000003</v>
          </cell>
          <cell r="H1783">
            <v>536.46403792000001</v>
          </cell>
          <cell r="I1783">
            <v>530.24108190000004</v>
          </cell>
          <cell r="J1783">
            <v>53.552971579999998</v>
          </cell>
          <cell r="K1783">
            <v>39.767913059999998</v>
          </cell>
          <cell r="L1783">
            <v>7.1308988299999996</v>
          </cell>
          <cell r="M1783">
            <v>7.4702241400000009</v>
          </cell>
          <cell r="N1783">
            <v>22.204499569999999</v>
          </cell>
          <cell r="O1783">
            <v>51.878999999999998</v>
          </cell>
          <cell r="P1783">
            <v>7.8252452899999998</v>
          </cell>
          <cell r="Q1783">
            <v>49.8</v>
          </cell>
          <cell r="R1783">
            <v>32.510973800000002</v>
          </cell>
          <cell r="S1783">
            <v>13.5</v>
          </cell>
          <cell r="T1783">
            <v>7.8800482000000001</v>
          </cell>
          <cell r="U1783">
            <v>7.261225089999999</v>
          </cell>
          <cell r="V1783">
            <v>7.2370590300000002</v>
          </cell>
          <cell r="W1783">
            <v>56.5</v>
          </cell>
          <cell r="X1783">
            <v>72.7</v>
          </cell>
          <cell r="Y1783">
            <v>31.4</v>
          </cell>
          <cell r="Z1783">
            <v>37.4</v>
          </cell>
          <cell r="AA1783">
            <v>24.8</v>
          </cell>
          <cell r="AB1783">
            <v>7.1838707199999998</v>
          </cell>
          <cell r="AC1783">
            <v>1</v>
          </cell>
          <cell r="AD1783">
            <v>267.79000000000002</v>
          </cell>
          <cell r="AE1783">
            <v>61.336535720000008</v>
          </cell>
          <cell r="AF1783">
            <v>59.917564710000001</v>
          </cell>
          <cell r="AG1783">
            <v>0.36956522000000003</v>
          </cell>
          <cell r="AH1783">
            <v>9</v>
          </cell>
          <cell r="AI1783">
            <v>48900</v>
          </cell>
          <cell r="AJ1783">
            <v>9.8000000000000007</v>
          </cell>
        </row>
        <row r="1784">
          <cell r="A1784" t="str">
            <v>2467</v>
          </cell>
          <cell r="B1784" t="str">
            <v>246700501</v>
          </cell>
          <cell r="C1784" t="str">
            <v>462</v>
          </cell>
          <cell r="D1784" t="str">
            <v>2467005</v>
          </cell>
          <cell r="E1784" t="str">
            <v>2435</v>
          </cell>
          <cell r="F1784" t="str">
            <v>24</v>
          </cell>
          <cell r="G1784">
            <v>524.52810735000003</v>
          </cell>
          <cell r="H1784">
            <v>536.46403792000001</v>
          </cell>
          <cell r="I1784">
            <v>530.24108190000004</v>
          </cell>
          <cell r="J1784">
            <v>35.496688740000003</v>
          </cell>
          <cell r="K1784">
            <v>23.27552987</v>
          </cell>
          <cell r="L1784">
            <v>8.2348302800000006</v>
          </cell>
          <cell r="M1784">
            <v>9.4334839200000005</v>
          </cell>
          <cell r="N1784">
            <v>17.94227678</v>
          </cell>
          <cell r="O1784">
            <v>51.878999999999998</v>
          </cell>
          <cell r="P1784">
            <v>8.9685235599999995</v>
          </cell>
          <cell r="Q1784">
            <v>61.3</v>
          </cell>
          <cell r="R1784">
            <v>32.510973800000002</v>
          </cell>
          <cell r="S1784">
            <v>15.9</v>
          </cell>
          <cell r="T1784">
            <v>8.9671216600000001</v>
          </cell>
          <cell r="U1784">
            <v>8.7214393099999992</v>
          </cell>
          <cell r="V1784">
            <v>8.7591977500000002</v>
          </cell>
          <cell r="W1784">
            <v>51</v>
          </cell>
          <cell r="X1784">
            <v>79</v>
          </cell>
          <cell r="Y1784">
            <v>37.299999999999997</v>
          </cell>
          <cell r="Z1784">
            <v>35.5</v>
          </cell>
          <cell r="AA1784">
            <v>26.5</v>
          </cell>
          <cell r="AB1784">
            <v>8.7665501500000005</v>
          </cell>
          <cell r="AC1784">
            <v>1.481057E-2</v>
          </cell>
          <cell r="AD1784">
            <v>271.99</v>
          </cell>
          <cell r="AE1784">
            <v>62.70542816999999</v>
          </cell>
          <cell r="AF1784">
            <v>67.916079049999993</v>
          </cell>
          <cell r="AG1784">
            <v>0.27073119274820001</v>
          </cell>
          <cell r="AH1784">
            <v>6.3</v>
          </cell>
          <cell r="AI1784">
            <v>55260</v>
          </cell>
          <cell r="AJ1784">
            <v>9.8000000000000007</v>
          </cell>
        </row>
        <row r="1785">
          <cell r="A1785" t="str">
            <v>2467</v>
          </cell>
          <cell r="B1785" t="str">
            <v>246701001</v>
          </cell>
          <cell r="C1785" t="str">
            <v>462</v>
          </cell>
          <cell r="D1785" t="str">
            <v>2467010</v>
          </cell>
          <cell r="E1785" t="str">
            <v>2435</v>
          </cell>
          <cell r="F1785" t="str">
            <v>24</v>
          </cell>
          <cell r="G1785">
            <v>524.52810735000003</v>
          </cell>
          <cell r="H1785">
            <v>536.46403792000001</v>
          </cell>
          <cell r="I1785">
            <v>530.24108190000004</v>
          </cell>
          <cell r="J1785">
            <v>35.496688740000003</v>
          </cell>
          <cell r="K1785">
            <v>23.27552987</v>
          </cell>
          <cell r="L1785">
            <v>7.9631120600000003</v>
          </cell>
          <cell r="M1785">
            <v>9.4609434399999994</v>
          </cell>
          <cell r="N1785">
            <v>17.94227678</v>
          </cell>
          <cell r="O1785">
            <v>51.878999999999998</v>
          </cell>
          <cell r="P1785">
            <v>8.8533796700000007</v>
          </cell>
          <cell r="Q1785">
            <v>61.3</v>
          </cell>
          <cell r="R1785">
            <v>32.510973800000002</v>
          </cell>
          <cell r="S1785">
            <v>15.9</v>
          </cell>
          <cell r="T1785">
            <v>9.0218397600000007</v>
          </cell>
          <cell r="U1785">
            <v>8.3717048799999993</v>
          </cell>
          <cell r="V1785">
            <v>8.2882830500000004</v>
          </cell>
          <cell r="W1785">
            <v>51</v>
          </cell>
          <cell r="X1785">
            <v>79</v>
          </cell>
          <cell r="Y1785">
            <v>37.299999999999997</v>
          </cell>
          <cell r="Z1785">
            <v>35.5</v>
          </cell>
          <cell r="AA1785">
            <v>26.5</v>
          </cell>
          <cell r="AB1785">
            <v>8.7618633700000004</v>
          </cell>
          <cell r="AC1785">
            <v>0.74408485999999996</v>
          </cell>
          <cell r="AD1785">
            <v>271.99</v>
          </cell>
          <cell r="AE1785">
            <v>62.70542816999999</v>
          </cell>
          <cell r="AF1785">
            <v>67.051288830000004</v>
          </cell>
          <cell r="AG1785">
            <v>0.25603100609558488</v>
          </cell>
          <cell r="AH1785">
            <v>6.3</v>
          </cell>
          <cell r="AI1785">
            <v>55260</v>
          </cell>
          <cell r="AJ1785">
            <v>9.8000000000000007</v>
          </cell>
        </row>
        <row r="1786">
          <cell r="A1786" t="str">
            <v>2467</v>
          </cell>
          <cell r="B1786" t="str">
            <v>246701501</v>
          </cell>
          <cell r="C1786" t="str">
            <v>462</v>
          </cell>
          <cell r="D1786" t="str">
            <v>2467015</v>
          </cell>
          <cell r="E1786" t="str">
            <v>2435</v>
          </cell>
          <cell r="F1786" t="str">
            <v>24</v>
          </cell>
          <cell r="G1786">
            <v>524.52810735000003</v>
          </cell>
          <cell r="H1786">
            <v>536.46403792000001</v>
          </cell>
          <cell r="I1786">
            <v>530.24108190000004</v>
          </cell>
          <cell r="J1786">
            <v>35.496688740000003</v>
          </cell>
          <cell r="K1786">
            <v>23.27552987</v>
          </cell>
          <cell r="L1786">
            <v>7.2779385700000008</v>
          </cell>
          <cell r="M1786">
            <v>8.7749313900000008</v>
          </cell>
          <cell r="N1786">
            <v>17.94227678</v>
          </cell>
          <cell r="O1786">
            <v>51.878999999999998</v>
          </cell>
          <cell r="P1786">
            <v>8.5531393199999997</v>
          </cell>
          <cell r="Q1786">
            <v>61.3</v>
          </cell>
          <cell r="R1786">
            <v>32.510973800000002</v>
          </cell>
          <cell r="S1786">
            <v>15.9</v>
          </cell>
          <cell r="T1786">
            <v>8.1461295099999997</v>
          </cell>
          <cell r="U1786">
            <v>7.5342283300000004</v>
          </cell>
          <cell r="V1786">
            <v>7.4696541700000001</v>
          </cell>
          <cell r="W1786">
            <v>51</v>
          </cell>
          <cell r="X1786">
            <v>79</v>
          </cell>
          <cell r="Y1786">
            <v>37.299999999999997</v>
          </cell>
          <cell r="Z1786">
            <v>35.5</v>
          </cell>
          <cell r="AA1786">
            <v>26.5</v>
          </cell>
          <cell r="AB1786">
            <v>7.4301141399999988</v>
          </cell>
          <cell r="AC1786">
            <v>1</v>
          </cell>
          <cell r="AD1786">
            <v>271.99</v>
          </cell>
          <cell r="AE1786">
            <v>62.70542816999999</v>
          </cell>
          <cell r="AF1786">
            <v>67.053532300000001</v>
          </cell>
          <cell r="AG1786">
            <v>0.279636045863489</v>
          </cell>
          <cell r="AH1786">
            <v>6.3</v>
          </cell>
          <cell r="AI1786">
            <v>55260</v>
          </cell>
          <cell r="AJ1786">
            <v>9.8000000000000007</v>
          </cell>
        </row>
        <row r="1787">
          <cell r="A1787" t="str">
            <v>2467</v>
          </cell>
          <cell r="B1787" t="str">
            <v>246702001</v>
          </cell>
          <cell r="C1787" t="str">
            <v>462</v>
          </cell>
          <cell r="D1787" t="str">
            <v>2467020</v>
          </cell>
          <cell r="E1787" t="str">
            <v>2435</v>
          </cell>
          <cell r="F1787" t="str">
            <v>24</v>
          </cell>
          <cell r="G1787">
            <v>524.52810735000003</v>
          </cell>
          <cell r="H1787">
            <v>536.46403792000001</v>
          </cell>
          <cell r="I1787">
            <v>530.24108190000004</v>
          </cell>
          <cell r="J1787">
            <v>35.496688740000003</v>
          </cell>
          <cell r="K1787">
            <v>23.27552987</v>
          </cell>
          <cell r="L1787">
            <v>7.2320103299999996</v>
          </cell>
          <cell r="M1787">
            <v>8.6215532100000001</v>
          </cell>
          <cell r="N1787">
            <v>17.94227678</v>
          </cell>
          <cell r="O1787">
            <v>51.878999999999998</v>
          </cell>
          <cell r="P1787">
            <v>7.8739783799999996</v>
          </cell>
          <cell r="Q1787">
            <v>61.3</v>
          </cell>
          <cell r="R1787">
            <v>32.510973800000002</v>
          </cell>
          <cell r="S1787">
            <v>15.9</v>
          </cell>
          <cell r="T1787">
            <v>7.9462636399999997</v>
          </cell>
          <cell r="U1787">
            <v>7.531552379999999</v>
          </cell>
          <cell r="V1787">
            <v>7.5267175599999998</v>
          </cell>
          <cell r="W1787">
            <v>51</v>
          </cell>
          <cell r="X1787">
            <v>79</v>
          </cell>
          <cell r="Y1787">
            <v>37.299999999999997</v>
          </cell>
          <cell r="Z1787">
            <v>35.5</v>
          </cell>
          <cell r="AA1787">
            <v>26.5</v>
          </cell>
          <cell r="AB1787">
            <v>7.5390270599999996</v>
          </cell>
          <cell r="AC1787">
            <v>0.99809140000000007</v>
          </cell>
          <cell r="AD1787">
            <v>271.99</v>
          </cell>
          <cell r="AE1787">
            <v>62.70542816999999</v>
          </cell>
          <cell r="AF1787">
            <v>67.060236720000006</v>
          </cell>
          <cell r="AG1787">
            <v>0.29736054922356364</v>
          </cell>
          <cell r="AH1787">
            <v>6.3</v>
          </cell>
          <cell r="AI1787">
            <v>55260</v>
          </cell>
          <cell r="AJ1787">
            <v>9.8000000000000007</v>
          </cell>
        </row>
        <row r="1788">
          <cell r="A1788" t="str">
            <v>2467</v>
          </cell>
          <cell r="B1788" t="str">
            <v>246702501</v>
          </cell>
          <cell r="C1788" t="str">
            <v>462</v>
          </cell>
          <cell r="D1788" t="str">
            <v>2467025</v>
          </cell>
          <cell r="E1788" t="str">
            <v>2435</v>
          </cell>
          <cell r="F1788" t="str">
            <v>24</v>
          </cell>
          <cell r="G1788">
            <v>524.52810735000003</v>
          </cell>
          <cell r="H1788">
            <v>536.46403792000001</v>
          </cell>
          <cell r="I1788">
            <v>530.24108190000004</v>
          </cell>
          <cell r="J1788">
            <v>35.496688740000003</v>
          </cell>
          <cell r="K1788">
            <v>23.27552987</v>
          </cell>
          <cell r="L1788">
            <v>7.4673710700000004</v>
          </cell>
          <cell r="M1788">
            <v>8.4298908600000004</v>
          </cell>
          <cell r="N1788">
            <v>17.94227678</v>
          </cell>
          <cell r="O1788">
            <v>51.878999999999998</v>
          </cell>
          <cell r="P1788">
            <v>8.50956416</v>
          </cell>
          <cell r="Q1788">
            <v>61.3</v>
          </cell>
          <cell r="R1788">
            <v>32.510973800000002</v>
          </cell>
          <cell r="S1788">
            <v>15.9</v>
          </cell>
          <cell r="T1788">
            <v>7.6197242099999993</v>
          </cell>
          <cell r="U1788">
            <v>7.4736371100000003</v>
          </cell>
          <cell r="V1788">
            <v>7.5142546499999998</v>
          </cell>
          <cell r="W1788">
            <v>51</v>
          </cell>
          <cell r="X1788">
            <v>79</v>
          </cell>
          <cell r="Y1788">
            <v>37.299999999999997</v>
          </cell>
          <cell r="Z1788">
            <v>35.5</v>
          </cell>
          <cell r="AA1788">
            <v>26.5</v>
          </cell>
          <cell r="AB1788">
            <v>7.4079243200000011</v>
          </cell>
          <cell r="AC1788">
            <v>1</v>
          </cell>
          <cell r="AD1788">
            <v>271.99</v>
          </cell>
          <cell r="AE1788">
            <v>62.70542816999999</v>
          </cell>
          <cell r="AF1788">
            <v>67.941685800000002</v>
          </cell>
          <cell r="AG1788">
            <v>0.26235435835608623</v>
          </cell>
          <cell r="AH1788">
            <v>6.3</v>
          </cell>
          <cell r="AI1788">
            <v>55260</v>
          </cell>
          <cell r="AJ1788">
            <v>9.8000000000000007</v>
          </cell>
        </row>
        <row r="1789">
          <cell r="A1789" t="str">
            <v>2467</v>
          </cell>
          <cell r="B1789" t="str">
            <v>246703001</v>
          </cell>
          <cell r="C1789" t="str">
            <v>462</v>
          </cell>
          <cell r="D1789" t="str">
            <v>2467030</v>
          </cell>
          <cell r="E1789" t="str">
            <v>2435</v>
          </cell>
          <cell r="F1789" t="str">
            <v>24</v>
          </cell>
          <cell r="G1789">
            <v>524.52810735000003</v>
          </cell>
          <cell r="H1789">
            <v>536.46403792000001</v>
          </cell>
          <cell r="I1789">
            <v>530.24108190000004</v>
          </cell>
          <cell r="J1789">
            <v>35.496688740000003</v>
          </cell>
          <cell r="K1789">
            <v>23.27552987</v>
          </cell>
          <cell r="L1789">
            <v>7.1959372300000002</v>
          </cell>
          <cell r="M1789">
            <v>7.5903469499999998</v>
          </cell>
          <cell r="N1789">
            <v>17.94227678</v>
          </cell>
          <cell r="O1789">
            <v>51.878999999999998</v>
          </cell>
          <cell r="P1789">
            <v>8.7987565799999992</v>
          </cell>
          <cell r="Q1789">
            <v>61.3</v>
          </cell>
          <cell r="R1789">
            <v>32.510973800000002</v>
          </cell>
          <cell r="S1789">
            <v>15.9</v>
          </cell>
          <cell r="T1789">
            <v>8.4580799300000002</v>
          </cell>
          <cell r="U1789">
            <v>7.1662659700000004</v>
          </cell>
          <cell r="V1789">
            <v>8.3030093800000007</v>
          </cell>
          <cell r="W1789">
            <v>51</v>
          </cell>
          <cell r="X1789">
            <v>79</v>
          </cell>
          <cell r="Y1789">
            <v>37.299999999999997</v>
          </cell>
          <cell r="Z1789">
            <v>35.5</v>
          </cell>
          <cell r="AA1789">
            <v>26.5</v>
          </cell>
          <cell r="AB1789">
            <v>7.5517122200000006</v>
          </cell>
          <cell r="AC1789">
            <v>1</v>
          </cell>
          <cell r="AD1789">
            <v>271.99</v>
          </cell>
          <cell r="AE1789">
            <v>62.70542816999999</v>
          </cell>
          <cell r="AF1789">
            <v>67.948024899999993</v>
          </cell>
          <cell r="AG1789">
            <v>0.29471306353883364</v>
          </cell>
          <cell r="AH1789">
            <v>6.3</v>
          </cell>
          <cell r="AI1789">
            <v>55260</v>
          </cell>
          <cell r="AJ1789">
            <v>9.8000000000000007</v>
          </cell>
        </row>
        <row r="1790">
          <cell r="A1790" t="str">
            <v>2467</v>
          </cell>
          <cell r="B1790" t="str">
            <v>246703501</v>
          </cell>
          <cell r="C1790" t="str">
            <v>462</v>
          </cell>
          <cell r="D1790" t="str">
            <v>2467035</v>
          </cell>
          <cell r="E1790" t="str">
            <v>2435</v>
          </cell>
          <cell r="F1790" t="str">
            <v>24</v>
          </cell>
          <cell r="G1790">
            <v>524.52810735000003</v>
          </cell>
          <cell r="H1790">
            <v>536.46403792000001</v>
          </cell>
          <cell r="I1790">
            <v>530.24108190000004</v>
          </cell>
          <cell r="J1790">
            <v>35.496688740000003</v>
          </cell>
          <cell r="K1790">
            <v>23.27552987</v>
          </cell>
          <cell r="L1790">
            <v>7.2896105199999992</v>
          </cell>
          <cell r="M1790">
            <v>8.6356870899999993</v>
          </cell>
          <cell r="N1790">
            <v>17.94227678</v>
          </cell>
          <cell r="O1790">
            <v>51.878999999999998</v>
          </cell>
          <cell r="P1790">
            <v>8.8983656100000008</v>
          </cell>
          <cell r="Q1790">
            <v>61.3</v>
          </cell>
          <cell r="R1790">
            <v>32.510973800000002</v>
          </cell>
          <cell r="S1790">
            <v>15.9</v>
          </cell>
          <cell r="T1790">
            <v>8.5872788</v>
          </cell>
          <cell r="U1790">
            <v>7.3304052100000003</v>
          </cell>
          <cell r="V1790">
            <v>7.4570320900000002</v>
          </cell>
          <cell r="W1790">
            <v>51</v>
          </cell>
          <cell r="X1790">
            <v>79</v>
          </cell>
          <cell r="Y1790">
            <v>37.299999999999997</v>
          </cell>
          <cell r="Z1790">
            <v>35.5</v>
          </cell>
          <cell r="AA1790">
            <v>26.5</v>
          </cell>
          <cell r="AB1790">
            <v>7.2744795600000005</v>
          </cell>
          <cell r="AC1790">
            <v>0.99608743</v>
          </cell>
          <cell r="AD1790">
            <v>271.99</v>
          </cell>
          <cell r="AE1790">
            <v>62.70542816999999</v>
          </cell>
          <cell r="AF1790">
            <v>67.948605200000003</v>
          </cell>
          <cell r="AG1790">
            <v>0</v>
          </cell>
          <cell r="AH1790">
            <v>6.3</v>
          </cell>
          <cell r="AI1790">
            <v>55260</v>
          </cell>
          <cell r="AJ1790">
            <v>9.8000000000000007</v>
          </cell>
        </row>
        <row r="1791">
          <cell r="A1791" t="str">
            <v>2467</v>
          </cell>
          <cell r="B1791" t="str">
            <v>246704001</v>
          </cell>
          <cell r="C1791" t="str">
            <v>462</v>
          </cell>
          <cell r="D1791" t="str">
            <v>2467040</v>
          </cell>
          <cell r="E1791" t="str">
            <v>2435</v>
          </cell>
          <cell r="F1791" t="str">
            <v>24</v>
          </cell>
          <cell r="G1791">
            <v>524.52810735000003</v>
          </cell>
          <cell r="H1791">
            <v>536.46403792000001</v>
          </cell>
          <cell r="I1791">
            <v>530.24108190000004</v>
          </cell>
          <cell r="J1791">
            <v>35.496688740000003</v>
          </cell>
          <cell r="K1791">
            <v>23.27552987</v>
          </cell>
          <cell r="L1791">
            <v>8.41072095</v>
          </cell>
          <cell r="M1791">
            <v>9.3460069800000003</v>
          </cell>
          <cell r="N1791">
            <v>17.94227678</v>
          </cell>
          <cell r="O1791">
            <v>51.878999999999998</v>
          </cell>
          <cell r="P1791">
            <v>8.8178902000000008</v>
          </cell>
          <cell r="Q1791">
            <v>61.3</v>
          </cell>
          <cell r="R1791">
            <v>32.510973800000002</v>
          </cell>
          <cell r="S1791">
            <v>15.9</v>
          </cell>
          <cell r="T1791">
            <v>9.0094474299999998</v>
          </cell>
          <cell r="U1791">
            <v>8.8810026200000003</v>
          </cell>
          <cell r="V1791">
            <v>8.7618633700000004</v>
          </cell>
          <cell r="W1791">
            <v>51</v>
          </cell>
          <cell r="X1791">
            <v>79</v>
          </cell>
          <cell r="Y1791">
            <v>37.299999999999997</v>
          </cell>
          <cell r="Z1791">
            <v>35.5</v>
          </cell>
          <cell r="AA1791">
            <v>26.5</v>
          </cell>
          <cell r="AB1791">
            <v>8.7023440799999996</v>
          </cell>
          <cell r="AC1791">
            <v>1</v>
          </cell>
          <cell r="AD1791">
            <v>271.99</v>
          </cell>
          <cell r="AE1791">
            <v>62.70542816999999</v>
          </cell>
          <cell r="AF1791">
            <v>67.887602349999995</v>
          </cell>
          <cell r="AG1791">
            <v>0.25942924652757887</v>
          </cell>
          <cell r="AH1791">
            <v>6.3</v>
          </cell>
          <cell r="AI1791">
            <v>55260</v>
          </cell>
          <cell r="AJ1791">
            <v>9.8000000000000007</v>
          </cell>
        </row>
        <row r="1792">
          <cell r="A1792" t="str">
            <v>2467</v>
          </cell>
          <cell r="B1792" t="str">
            <v>246704501</v>
          </cell>
          <cell r="C1792" t="str">
            <v>462</v>
          </cell>
          <cell r="D1792" t="str">
            <v>2467045</v>
          </cell>
          <cell r="E1792" t="str">
            <v>2435</v>
          </cell>
          <cell r="F1792" t="str">
            <v>24</v>
          </cell>
          <cell r="G1792">
            <v>524.52810735000003</v>
          </cell>
          <cell r="H1792">
            <v>536.46403792000001</v>
          </cell>
          <cell r="I1792">
            <v>530.24108190000004</v>
          </cell>
          <cell r="J1792">
            <v>35.496688740000003</v>
          </cell>
          <cell r="K1792">
            <v>23.27552987</v>
          </cell>
          <cell r="L1792">
            <v>7.3118861600000002</v>
          </cell>
          <cell r="M1792">
            <v>8.5928570999999998</v>
          </cell>
          <cell r="N1792">
            <v>17.94227678</v>
          </cell>
          <cell r="O1792">
            <v>51.878999999999998</v>
          </cell>
          <cell r="P1792">
            <v>8.7817089900000003</v>
          </cell>
          <cell r="Q1792">
            <v>61.3</v>
          </cell>
          <cell r="R1792">
            <v>32.510973800000002</v>
          </cell>
          <cell r="S1792">
            <v>15.9</v>
          </cell>
          <cell r="T1792">
            <v>7.5616417499999997</v>
          </cell>
          <cell r="U1792">
            <v>7.3172124099999989</v>
          </cell>
          <cell r="V1792">
            <v>7.4690838800000012</v>
          </cell>
          <cell r="W1792">
            <v>51</v>
          </cell>
          <cell r="X1792">
            <v>79</v>
          </cell>
          <cell r="Y1792">
            <v>37.299999999999997</v>
          </cell>
          <cell r="Z1792">
            <v>35.5</v>
          </cell>
          <cell r="AA1792">
            <v>26.5</v>
          </cell>
          <cell r="AB1792">
            <v>7.5071410799999994</v>
          </cell>
          <cell r="AC1792">
            <v>0.96836127000000016</v>
          </cell>
          <cell r="AD1792">
            <v>271.99</v>
          </cell>
          <cell r="AE1792">
            <v>62.70542816999999</v>
          </cell>
          <cell r="AF1792">
            <v>67.936613289999997</v>
          </cell>
          <cell r="AG1792">
            <v>0.31485427420973416</v>
          </cell>
          <cell r="AH1792">
            <v>6.3</v>
          </cell>
          <cell r="AI1792">
            <v>55260</v>
          </cell>
          <cell r="AJ1792">
            <v>9.8000000000000007</v>
          </cell>
        </row>
        <row r="1793">
          <cell r="A1793" t="str">
            <v>2467</v>
          </cell>
          <cell r="B1793" t="str">
            <v>246705001</v>
          </cell>
          <cell r="C1793" t="str">
            <v>462</v>
          </cell>
          <cell r="D1793" t="str">
            <v>2467050</v>
          </cell>
          <cell r="E1793" t="str">
            <v>2435</v>
          </cell>
          <cell r="F1793" t="str">
            <v>24</v>
          </cell>
          <cell r="G1793">
            <v>524.52810735000003</v>
          </cell>
          <cell r="H1793">
            <v>536.46403792000001</v>
          </cell>
          <cell r="I1793">
            <v>530.24108190000004</v>
          </cell>
          <cell r="J1793">
            <v>35.496688740000003</v>
          </cell>
          <cell r="K1793">
            <v>23.27552987</v>
          </cell>
          <cell r="L1793">
            <v>7.1853870200000003</v>
          </cell>
          <cell r="M1793">
            <v>8.0652652099999997</v>
          </cell>
          <cell r="N1793">
            <v>17.94227678</v>
          </cell>
          <cell r="O1793">
            <v>51.878999999999998</v>
          </cell>
          <cell r="P1793">
            <v>8.5020795499999995</v>
          </cell>
          <cell r="Q1793">
            <v>61.3</v>
          </cell>
          <cell r="R1793">
            <v>32.510973800000002</v>
          </cell>
          <cell r="S1793">
            <v>15.9</v>
          </cell>
          <cell r="T1793">
            <v>7.9032268099999996</v>
          </cell>
          <cell r="U1793">
            <v>7.2710085399999995</v>
          </cell>
          <cell r="V1793">
            <v>7.1914293300000001</v>
          </cell>
          <cell r="W1793">
            <v>51</v>
          </cell>
          <cell r="X1793">
            <v>79</v>
          </cell>
          <cell r="Y1793">
            <v>37.299999999999997</v>
          </cell>
          <cell r="Z1793">
            <v>35.5</v>
          </cell>
          <cell r="AA1793">
            <v>26.5</v>
          </cell>
          <cell r="AB1793">
            <v>7.6038979700000002</v>
          </cell>
          <cell r="AC1793">
            <v>0.97811822000000004</v>
          </cell>
          <cell r="AD1793">
            <v>271.99</v>
          </cell>
          <cell r="AE1793">
            <v>62.70542816999999</v>
          </cell>
          <cell r="AF1793">
            <v>67.949399999999997</v>
          </cell>
          <cell r="AG1793">
            <v>0.29241179064678879</v>
          </cell>
          <cell r="AH1793">
            <v>6.3</v>
          </cell>
          <cell r="AI1793">
            <v>55260</v>
          </cell>
          <cell r="AJ1793">
            <v>9.8000000000000007</v>
          </cell>
        </row>
        <row r="1794">
          <cell r="A1794" t="str">
            <v>2467</v>
          </cell>
          <cell r="B1794" t="str">
            <v>246705501</v>
          </cell>
          <cell r="C1794" t="str">
            <v>462</v>
          </cell>
          <cell r="D1794" t="str">
            <v>2467055</v>
          </cell>
          <cell r="E1794" t="str">
            <v>2435</v>
          </cell>
          <cell r="F1794" t="str">
            <v>24</v>
          </cell>
          <cell r="G1794">
            <v>524.52810735000003</v>
          </cell>
          <cell r="H1794">
            <v>536.46403792000001</v>
          </cell>
          <cell r="I1794">
            <v>530.24108190000004</v>
          </cell>
          <cell r="J1794">
            <v>35.496688740000003</v>
          </cell>
          <cell r="K1794">
            <v>23.27552987</v>
          </cell>
          <cell r="L1794">
            <v>7.7240046600000003</v>
          </cell>
          <cell r="M1794">
            <v>9.00233171</v>
          </cell>
          <cell r="N1794">
            <v>17.94227678</v>
          </cell>
          <cell r="O1794">
            <v>51.878999999999998</v>
          </cell>
          <cell r="P1794">
            <v>9.4013738700000005</v>
          </cell>
          <cell r="Q1794">
            <v>61.3</v>
          </cell>
          <cell r="R1794">
            <v>32.510973800000002</v>
          </cell>
          <cell r="S1794">
            <v>15.9</v>
          </cell>
          <cell r="T1794">
            <v>8.74033674</v>
          </cell>
          <cell r="U1794">
            <v>8.6574767399999999</v>
          </cell>
          <cell r="V1794">
            <v>7.58680354</v>
          </cell>
          <cell r="W1794">
            <v>51</v>
          </cell>
          <cell r="X1794">
            <v>79</v>
          </cell>
          <cell r="Y1794">
            <v>37.299999999999997</v>
          </cell>
          <cell r="Z1794">
            <v>35.5</v>
          </cell>
          <cell r="AA1794">
            <v>26.5</v>
          </cell>
          <cell r="AB1794">
            <v>8.74033674</v>
          </cell>
          <cell r="AC1794">
            <v>0.62854701000000002</v>
          </cell>
          <cell r="AD1794">
            <v>271.99</v>
          </cell>
          <cell r="AE1794">
            <v>62.70542816999999</v>
          </cell>
          <cell r="AF1794">
            <v>67.944820579999998</v>
          </cell>
          <cell r="AG1794">
            <v>0.25410226402137109</v>
          </cell>
          <cell r="AH1794">
            <v>6.3</v>
          </cell>
          <cell r="AI1794">
            <v>55260</v>
          </cell>
          <cell r="AJ1794">
            <v>9.8000000000000007</v>
          </cell>
        </row>
        <row r="1795">
          <cell r="A1795" t="str">
            <v>2468</v>
          </cell>
          <cell r="B1795" t="str">
            <v>246800501</v>
          </cell>
          <cell r="D1795" t="str">
            <v>2468005</v>
          </cell>
          <cell r="E1795" t="str">
            <v>2435</v>
          </cell>
          <cell r="F1795" t="str">
            <v>24</v>
          </cell>
          <cell r="G1795">
            <v>524.52810735000003</v>
          </cell>
          <cell r="H1795">
            <v>536.46403792000001</v>
          </cell>
          <cell r="I1795">
            <v>530.24108190000004</v>
          </cell>
          <cell r="J1795">
            <v>35.496688740000003</v>
          </cell>
          <cell r="K1795">
            <v>23.27552987</v>
          </cell>
          <cell r="L1795">
            <v>8.8891704600000008</v>
          </cell>
          <cell r="M1795">
            <v>10.779955790000001</v>
          </cell>
          <cell r="N1795">
            <v>17.94227678</v>
          </cell>
          <cell r="O1795">
            <v>50.307000000000002</v>
          </cell>
          <cell r="P1795">
            <v>10.779955790000001</v>
          </cell>
          <cell r="Q1795">
            <v>61.3</v>
          </cell>
          <cell r="R1795">
            <v>34.03003519</v>
          </cell>
          <cell r="S1795">
            <v>15.9</v>
          </cell>
          <cell r="T1795">
            <v>8.9186502799999996</v>
          </cell>
          <cell r="U1795">
            <v>8.9059867700000002</v>
          </cell>
          <cell r="V1795">
            <v>9.3140695600000001</v>
          </cell>
          <cell r="W1795">
            <v>51</v>
          </cell>
          <cell r="X1795">
            <v>79</v>
          </cell>
          <cell r="Y1795">
            <v>37.299999999999997</v>
          </cell>
          <cell r="Z1795">
            <v>35.5</v>
          </cell>
          <cell r="AA1795">
            <v>26.5</v>
          </cell>
          <cell r="AB1795">
            <v>9.9714265399999995</v>
          </cell>
          <cell r="AC1795">
            <v>0.13001172</v>
          </cell>
          <cell r="AD1795">
            <v>271.99</v>
          </cell>
          <cell r="AE1795">
            <v>62.70542816999999</v>
          </cell>
          <cell r="AF1795">
            <v>66.394235159999994</v>
          </cell>
          <cell r="AG1795">
            <v>0.3177939536718008</v>
          </cell>
          <cell r="AH1795">
            <v>6.3</v>
          </cell>
          <cell r="AI1795">
            <v>55260</v>
          </cell>
          <cell r="AJ1795">
            <v>11.5</v>
          </cell>
        </row>
        <row r="1796">
          <cell r="A1796" t="str">
            <v>2468</v>
          </cell>
          <cell r="B1796" t="str">
            <v>246801001</v>
          </cell>
          <cell r="D1796" t="str">
            <v>2468010</v>
          </cell>
          <cell r="E1796" t="str">
            <v>2435</v>
          </cell>
          <cell r="F1796" t="str">
            <v>24</v>
          </cell>
          <cell r="G1796">
            <v>524.52810735000003</v>
          </cell>
          <cell r="H1796">
            <v>536.46403792000001</v>
          </cell>
          <cell r="I1796">
            <v>530.24108190000004</v>
          </cell>
          <cell r="J1796">
            <v>35.496688740000003</v>
          </cell>
          <cell r="K1796">
            <v>23.27552987</v>
          </cell>
          <cell r="L1796">
            <v>8.74033674</v>
          </cell>
          <cell r="M1796">
            <v>10.81977828</v>
          </cell>
          <cell r="N1796">
            <v>17.94227678</v>
          </cell>
          <cell r="O1796">
            <v>50.307000000000002</v>
          </cell>
          <cell r="P1796">
            <v>10.81977828</v>
          </cell>
          <cell r="Q1796">
            <v>61.3</v>
          </cell>
          <cell r="R1796">
            <v>34.03003519</v>
          </cell>
          <cell r="S1796">
            <v>15.9</v>
          </cell>
          <cell r="T1796">
            <v>9.4334839200000005</v>
          </cell>
          <cell r="U1796">
            <v>9.4334839200000005</v>
          </cell>
          <cell r="V1796">
            <v>9.4334839200000005</v>
          </cell>
          <cell r="W1796">
            <v>51</v>
          </cell>
          <cell r="X1796">
            <v>79</v>
          </cell>
          <cell r="Y1796">
            <v>37.299999999999997</v>
          </cell>
          <cell r="Z1796">
            <v>35.5</v>
          </cell>
          <cell r="AA1796">
            <v>26.5</v>
          </cell>
          <cell r="AB1796">
            <v>10.68079204</v>
          </cell>
          <cell r="AC1796">
            <v>0.71942841000000002</v>
          </cell>
          <cell r="AD1796">
            <v>271.99</v>
          </cell>
          <cell r="AE1796">
            <v>62.70542816999999</v>
          </cell>
          <cell r="AF1796">
            <v>66.401399999999995</v>
          </cell>
          <cell r="AG1796">
            <v>0.29560292784085734</v>
          </cell>
          <cell r="AH1796">
            <v>6.3</v>
          </cell>
          <cell r="AI1796">
            <v>55260</v>
          </cell>
          <cell r="AJ1796">
            <v>11.5</v>
          </cell>
        </row>
        <row r="1797">
          <cell r="A1797" t="str">
            <v>2468</v>
          </cell>
          <cell r="B1797" t="str">
            <v>246801501</v>
          </cell>
          <cell r="D1797" t="str">
            <v>2468015</v>
          </cell>
          <cell r="E1797" t="str">
            <v>2435</v>
          </cell>
          <cell r="F1797" t="str">
            <v>24</v>
          </cell>
          <cell r="G1797">
            <v>524.52810735000003</v>
          </cell>
          <cell r="H1797">
            <v>536.46403792000001</v>
          </cell>
          <cell r="I1797">
            <v>530.24108190000004</v>
          </cell>
          <cell r="J1797">
            <v>35.496688740000003</v>
          </cell>
          <cell r="K1797">
            <v>23.27552987</v>
          </cell>
          <cell r="L1797">
            <v>8.8747277699999998</v>
          </cell>
          <cell r="M1797">
            <v>10.81977828</v>
          </cell>
          <cell r="N1797">
            <v>17.94227678</v>
          </cell>
          <cell r="O1797">
            <v>50.307000000000002</v>
          </cell>
          <cell r="P1797">
            <v>10.81977828</v>
          </cell>
          <cell r="Q1797">
            <v>61.3</v>
          </cell>
          <cell r="R1797">
            <v>34.03003519</v>
          </cell>
          <cell r="S1797">
            <v>15.9</v>
          </cell>
          <cell r="T1797">
            <v>9.1292387700000006</v>
          </cell>
          <cell r="U1797">
            <v>9.2110401300000007</v>
          </cell>
          <cell r="V1797">
            <v>9.1292387700000006</v>
          </cell>
          <cell r="W1797">
            <v>51</v>
          </cell>
          <cell r="X1797">
            <v>79</v>
          </cell>
          <cell r="Y1797">
            <v>37.299999999999997</v>
          </cell>
          <cell r="Z1797">
            <v>35.5</v>
          </cell>
          <cell r="AA1797">
            <v>26.5</v>
          </cell>
          <cell r="AB1797">
            <v>10.12515001</v>
          </cell>
          <cell r="AC1797">
            <v>0.22756188999999999</v>
          </cell>
          <cell r="AD1797">
            <v>271.99</v>
          </cell>
          <cell r="AE1797">
            <v>62.70542816999999</v>
          </cell>
          <cell r="AF1797">
            <v>66.401399999999995</v>
          </cell>
          <cell r="AG1797">
            <v>0.28945561279341431</v>
          </cell>
          <cell r="AH1797">
            <v>6.3</v>
          </cell>
          <cell r="AI1797">
            <v>55260</v>
          </cell>
          <cell r="AJ1797">
            <v>11.5</v>
          </cell>
        </row>
        <row r="1798">
          <cell r="A1798" t="str">
            <v>2468</v>
          </cell>
          <cell r="B1798" t="str">
            <v>246802001</v>
          </cell>
          <cell r="D1798" t="str">
            <v>2468020</v>
          </cell>
          <cell r="E1798" t="str">
            <v>2435</v>
          </cell>
          <cell r="F1798" t="str">
            <v>24</v>
          </cell>
          <cell r="G1798">
            <v>524.52810735000003</v>
          </cell>
          <cell r="H1798">
            <v>536.46403792000001</v>
          </cell>
          <cell r="I1798">
            <v>530.24108190000004</v>
          </cell>
          <cell r="J1798">
            <v>35.496688740000003</v>
          </cell>
          <cell r="K1798">
            <v>23.27552987</v>
          </cell>
          <cell r="L1798">
            <v>8.1028891299999994</v>
          </cell>
          <cell r="M1798">
            <v>10.217202800000001</v>
          </cell>
          <cell r="N1798">
            <v>17.94227678</v>
          </cell>
          <cell r="O1798">
            <v>50.307000000000002</v>
          </cell>
          <cell r="P1798">
            <v>10.17945123</v>
          </cell>
          <cell r="Q1798">
            <v>61.3</v>
          </cell>
          <cell r="R1798">
            <v>34.03003519</v>
          </cell>
          <cell r="S1798">
            <v>15.9</v>
          </cell>
          <cell r="T1798">
            <v>9.3533145399999995</v>
          </cell>
          <cell r="U1798">
            <v>8.2728260000000002</v>
          </cell>
          <cell r="V1798">
            <v>8.0665214899999995</v>
          </cell>
          <cell r="W1798">
            <v>51</v>
          </cell>
          <cell r="X1798">
            <v>79</v>
          </cell>
          <cell r="Y1798">
            <v>37.299999999999997</v>
          </cell>
          <cell r="Z1798">
            <v>35.5</v>
          </cell>
          <cell r="AA1798">
            <v>26.5</v>
          </cell>
          <cell r="AB1798">
            <v>9.5403632799999993</v>
          </cell>
          <cell r="AC1798">
            <v>0</v>
          </cell>
          <cell r="AD1798">
            <v>271.99</v>
          </cell>
          <cell r="AE1798">
            <v>62.70542816999999</v>
          </cell>
          <cell r="AF1798">
            <v>66.401399999999995</v>
          </cell>
          <cell r="AG1798">
            <v>0.25565384764297039</v>
          </cell>
          <cell r="AH1798">
            <v>6.3</v>
          </cell>
          <cell r="AI1798">
            <v>55260</v>
          </cell>
          <cell r="AJ1798">
            <v>11.5</v>
          </cell>
        </row>
        <row r="1799">
          <cell r="A1799" t="str">
            <v>2468</v>
          </cell>
          <cell r="B1799" t="str">
            <v>246802501</v>
          </cell>
          <cell r="D1799" t="str">
            <v>2468025</v>
          </cell>
          <cell r="E1799" t="str">
            <v>2435</v>
          </cell>
          <cell r="F1799" t="str">
            <v>24</v>
          </cell>
          <cell r="G1799">
            <v>524.52810735000003</v>
          </cell>
          <cell r="H1799">
            <v>536.46403792000001</v>
          </cell>
          <cell r="I1799">
            <v>530.24108190000004</v>
          </cell>
          <cell r="J1799">
            <v>35.496688740000003</v>
          </cell>
          <cell r="K1799">
            <v>23.27552987</v>
          </cell>
          <cell r="L1799">
            <v>8.2591993600000002</v>
          </cell>
          <cell r="M1799">
            <v>10.447931690000001</v>
          </cell>
          <cell r="N1799">
            <v>17.94227678</v>
          </cell>
          <cell r="O1799">
            <v>50.307000000000002</v>
          </cell>
          <cell r="P1799">
            <v>10.23469596</v>
          </cell>
          <cell r="Q1799">
            <v>61.3</v>
          </cell>
          <cell r="R1799">
            <v>34.03003519</v>
          </cell>
          <cell r="S1799">
            <v>15.9</v>
          </cell>
          <cell r="T1799">
            <v>9.3075578199999995</v>
          </cell>
          <cell r="U1799">
            <v>9.3782248799999994</v>
          </cell>
          <cell r="V1799">
            <v>9.0557896099999997</v>
          </cell>
          <cell r="W1799">
            <v>51</v>
          </cell>
          <cell r="X1799">
            <v>79</v>
          </cell>
          <cell r="Y1799">
            <v>37.299999999999997</v>
          </cell>
          <cell r="Z1799">
            <v>35.5</v>
          </cell>
          <cell r="AA1799">
            <v>26.5</v>
          </cell>
          <cell r="AB1799">
            <v>9.5960788499999996</v>
          </cell>
          <cell r="AC1799">
            <v>2.6738370000000001E-2</v>
          </cell>
          <cell r="AD1799">
            <v>271.99</v>
          </cell>
          <cell r="AE1799">
            <v>62.70542816999999</v>
          </cell>
          <cell r="AF1799">
            <v>66.401399999999995</v>
          </cell>
          <cell r="AG1799">
            <v>0.29356050296371683</v>
          </cell>
          <cell r="AH1799">
            <v>6.3</v>
          </cell>
          <cell r="AI1799">
            <v>55260</v>
          </cell>
          <cell r="AJ1799">
            <v>11.5</v>
          </cell>
        </row>
        <row r="1800">
          <cell r="A1800" t="str">
            <v>2468</v>
          </cell>
          <cell r="B1800" t="str">
            <v>246803001</v>
          </cell>
          <cell r="D1800" t="str">
            <v>2468030</v>
          </cell>
          <cell r="E1800" t="str">
            <v>2435</v>
          </cell>
          <cell r="F1800" t="str">
            <v>24</v>
          </cell>
          <cell r="G1800">
            <v>524.52810735000003</v>
          </cell>
          <cell r="H1800">
            <v>536.46403792000001</v>
          </cell>
          <cell r="I1800">
            <v>530.24108190000004</v>
          </cell>
          <cell r="J1800">
            <v>35.496688740000003</v>
          </cell>
          <cell r="K1800">
            <v>23.27552987</v>
          </cell>
          <cell r="L1800">
            <v>7.1420365700000001</v>
          </cell>
          <cell r="M1800">
            <v>9.8389490300000002</v>
          </cell>
          <cell r="N1800">
            <v>17.94227678</v>
          </cell>
          <cell r="O1800">
            <v>50.307000000000002</v>
          </cell>
          <cell r="P1800">
            <v>9.8389490300000002</v>
          </cell>
          <cell r="Q1800">
            <v>61.3</v>
          </cell>
          <cell r="R1800">
            <v>34.03003519</v>
          </cell>
          <cell r="S1800">
            <v>15.9</v>
          </cell>
          <cell r="T1800">
            <v>7.1420365700000001</v>
          </cell>
          <cell r="U1800">
            <v>7.1420365700000001</v>
          </cell>
          <cell r="V1800">
            <v>7.1420365700000001</v>
          </cell>
          <cell r="W1800">
            <v>51</v>
          </cell>
          <cell r="X1800">
            <v>79</v>
          </cell>
          <cell r="Y1800">
            <v>37.299999999999997</v>
          </cell>
          <cell r="Z1800">
            <v>35.5</v>
          </cell>
          <cell r="AA1800">
            <v>26.5</v>
          </cell>
          <cell r="AB1800">
            <v>9.0942558899999995</v>
          </cell>
          <cell r="AC1800">
            <v>1</v>
          </cell>
          <cell r="AD1800">
            <v>271.99</v>
          </cell>
          <cell r="AE1800">
            <v>62.70542816999999</v>
          </cell>
          <cell r="AF1800">
            <v>66.401399999999995</v>
          </cell>
          <cell r="AG1800">
            <v>0.26813909903519045</v>
          </cell>
          <cell r="AH1800">
            <v>6.3</v>
          </cell>
          <cell r="AI1800">
            <v>55260</v>
          </cell>
          <cell r="AJ1800">
            <v>11.5</v>
          </cell>
        </row>
        <row r="1801">
          <cell r="A1801" t="str">
            <v>2468</v>
          </cell>
          <cell r="B1801" t="str">
            <v>246803501</v>
          </cell>
          <cell r="D1801" t="str">
            <v>2468035</v>
          </cell>
          <cell r="E1801" t="str">
            <v>2435</v>
          </cell>
          <cell r="F1801" t="str">
            <v>24</v>
          </cell>
          <cell r="G1801">
            <v>524.52810735000003</v>
          </cell>
          <cell r="H1801">
            <v>536.46403792000001</v>
          </cell>
          <cell r="I1801">
            <v>530.24108190000004</v>
          </cell>
          <cell r="J1801">
            <v>35.496688740000003</v>
          </cell>
          <cell r="K1801">
            <v>23.27552987</v>
          </cell>
          <cell r="L1801">
            <v>8.2300443100000003</v>
          </cell>
          <cell r="M1801">
            <v>9.9159594500000008</v>
          </cell>
          <cell r="N1801">
            <v>17.94227678</v>
          </cell>
          <cell r="O1801">
            <v>50.307000000000002</v>
          </cell>
          <cell r="P1801">
            <v>9.9159594500000008</v>
          </cell>
          <cell r="Q1801">
            <v>61.3</v>
          </cell>
          <cell r="R1801">
            <v>34.03003519</v>
          </cell>
          <cell r="S1801">
            <v>15.9</v>
          </cell>
          <cell r="T1801">
            <v>8.3767810399999991</v>
          </cell>
          <cell r="U1801">
            <v>8.41516047</v>
          </cell>
          <cell r="V1801">
            <v>8.3822894300000002</v>
          </cell>
          <cell r="W1801">
            <v>51</v>
          </cell>
          <cell r="X1801">
            <v>79</v>
          </cell>
          <cell r="Y1801">
            <v>37.299999999999997</v>
          </cell>
          <cell r="Z1801">
            <v>35.5</v>
          </cell>
          <cell r="AA1801">
            <v>26.5</v>
          </cell>
          <cell r="AB1801">
            <v>9.26634256</v>
          </cell>
          <cell r="AC1801">
            <v>0.51763548000000004</v>
          </cell>
          <cell r="AD1801">
            <v>271.99</v>
          </cell>
          <cell r="AE1801">
            <v>62.70542816999999</v>
          </cell>
          <cell r="AF1801">
            <v>66.394831449999998</v>
          </cell>
          <cell r="AG1801">
            <v>0.28468747101401226</v>
          </cell>
          <cell r="AH1801">
            <v>6.3</v>
          </cell>
          <cell r="AI1801">
            <v>55260</v>
          </cell>
          <cell r="AJ1801">
            <v>11.5</v>
          </cell>
        </row>
        <row r="1802">
          <cell r="A1802" t="str">
            <v>2468</v>
          </cell>
          <cell r="B1802" t="str">
            <v>246804001</v>
          </cell>
          <cell r="D1802" t="str">
            <v>2468040</v>
          </cell>
          <cell r="E1802" t="str">
            <v>2435</v>
          </cell>
          <cell r="F1802" t="str">
            <v>24</v>
          </cell>
          <cell r="G1802">
            <v>524.52810735000003</v>
          </cell>
          <cell r="H1802">
            <v>536.46403792000001</v>
          </cell>
          <cell r="I1802">
            <v>530.24108190000004</v>
          </cell>
          <cell r="J1802">
            <v>35.496688740000003</v>
          </cell>
          <cell r="K1802">
            <v>23.27552987</v>
          </cell>
          <cell r="L1802">
            <v>8.4186979399999995</v>
          </cell>
          <cell r="M1802">
            <v>9.6984294700000007</v>
          </cell>
          <cell r="N1802">
            <v>17.94227678</v>
          </cell>
          <cell r="O1802">
            <v>50.307000000000002</v>
          </cell>
          <cell r="P1802">
            <v>9.6237736500000004</v>
          </cell>
          <cell r="Q1802">
            <v>61.3</v>
          </cell>
          <cell r="R1802">
            <v>34.03003519</v>
          </cell>
          <cell r="S1802">
            <v>15.9</v>
          </cell>
          <cell r="T1802">
            <v>9.3071948100000004</v>
          </cell>
          <cell r="U1802">
            <v>9.2753787699999997</v>
          </cell>
          <cell r="V1802">
            <v>8.3461675900000003</v>
          </cell>
          <cell r="W1802">
            <v>51</v>
          </cell>
          <cell r="X1802">
            <v>79</v>
          </cell>
          <cell r="Y1802">
            <v>37.299999999999997</v>
          </cell>
          <cell r="Z1802">
            <v>35.5</v>
          </cell>
          <cell r="AA1802">
            <v>26.5</v>
          </cell>
          <cell r="AB1802">
            <v>8.9772727400000001</v>
          </cell>
          <cell r="AC1802">
            <v>0.19953164000000001</v>
          </cell>
          <cell r="AD1802">
            <v>271.99</v>
          </cell>
          <cell r="AE1802">
            <v>62.70542816999999</v>
          </cell>
          <cell r="AF1802">
            <v>66.417329249999995</v>
          </cell>
          <cell r="AG1802">
            <v>0.30427585335093593</v>
          </cell>
          <cell r="AH1802">
            <v>6.3</v>
          </cell>
          <cell r="AI1802">
            <v>55260</v>
          </cell>
          <cell r="AJ1802">
            <v>11.5</v>
          </cell>
        </row>
        <row r="1803">
          <cell r="A1803" t="str">
            <v>2468</v>
          </cell>
          <cell r="B1803" t="str">
            <v>246804501</v>
          </cell>
          <cell r="D1803" t="str">
            <v>2468045</v>
          </cell>
          <cell r="E1803" t="str">
            <v>2435</v>
          </cell>
          <cell r="F1803" t="str">
            <v>24</v>
          </cell>
          <cell r="G1803">
            <v>524.52810735000003</v>
          </cell>
          <cell r="H1803">
            <v>536.46403792000001</v>
          </cell>
          <cell r="I1803">
            <v>530.24108190000004</v>
          </cell>
          <cell r="J1803">
            <v>35.496688740000003</v>
          </cell>
          <cell r="K1803">
            <v>23.27552987</v>
          </cell>
          <cell r="L1803">
            <v>8.9373498500000004</v>
          </cell>
          <cell r="M1803">
            <v>9.9029374000000008</v>
          </cell>
          <cell r="N1803">
            <v>17.94227678</v>
          </cell>
          <cell r="O1803">
            <v>50.307000000000002</v>
          </cell>
          <cell r="P1803">
            <v>9.8277397799999999</v>
          </cell>
          <cell r="Q1803">
            <v>61.3</v>
          </cell>
          <cell r="R1803">
            <v>34.03003519</v>
          </cell>
          <cell r="S1803">
            <v>15.9</v>
          </cell>
          <cell r="T1803">
            <v>9.4047551800000004</v>
          </cell>
          <cell r="U1803">
            <v>9.2915516300000007</v>
          </cell>
          <cell r="V1803">
            <v>8.5627400100000006</v>
          </cell>
          <cell r="W1803">
            <v>51</v>
          </cell>
          <cell r="X1803">
            <v>79</v>
          </cell>
          <cell r="Y1803">
            <v>37.299999999999997</v>
          </cell>
          <cell r="Z1803">
            <v>35.5</v>
          </cell>
          <cell r="AA1803">
            <v>26.5</v>
          </cell>
          <cell r="AB1803">
            <v>9.3481003099999995</v>
          </cell>
          <cell r="AC1803">
            <v>0</v>
          </cell>
          <cell r="AD1803">
            <v>271.99</v>
          </cell>
          <cell r="AE1803">
            <v>62.70542816999999</v>
          </cell>
          <cell r="AF1803">
            <v>66.421374400000005</v>
          </cell>
          <cell r="AG1803">
            <v>0.26929195268885719</v>
          </cell>
          <cell r="AH1803">
            <v>6.3</v>
          </cell>
          <cell r="AI1803">
            <v>55260</v>
          </cell>
          <cell r="AJ1803">
            <v>11.5</v>
          </cell>
        </row>
        <row r="1804">
          <cell r="A1804" t="str">
            <v>2468</v>
          </cell>
          <cell r="B1804" t="str">
            <v>246805001</v>
          </cell>
          <cell r="D1804" t="str">
            <v>2468050</v>
          </cell>
          <cell r="E1804" t="str">
            <v>2435</v>
          </cell>
          <cell r="F1804" t="str">
            <v>24</v>
          </cell>
          <cell r="G1804">
            <v>524.52810735000003</v>
          </cell>
          <cell r="H1804">
            <v>536.46403792000001</v>
          </cell>
          <cell r="I1804">
            <v>530.24108190000004</v>
          </cell>
          <cell r="J1804">
            <v>35.496688740000003</v>
          </cell>
          <cell r="K1804">
            <v>23.27552987</v>
          </cell>
          <cell r="L1804">
            <v>7.8995244700000002</v>
          </cell>
          <cell r="M1804">
            <v>9.8776567899999996</v>
          </cell>
          <cell r="N1804">
            <v>17.94227678</v>
          </cell>
          <cell r="O1804">
            <v>50.307000000000002</v>
          </cell>
          <cell r="P1804">
            <v>9.8595879100000001</v>
          </cell>
          <cell r="Q1804">
            <v>61.3</v>
          </cell>
          <cell r="R1804">
            <v>34.03003519</v>
          </cell>
          <cell r="S1804">
            <v>15.9</v>
          </cell>
          <cell r="T1804">
            <v>9.7726952600000008</v>
          </cell>
          <cell r="U1804">
            <v>8.0426994999999994</v>
          </cell>
          <cell r="V1804">
            <v>8.8430377199999999</v>
          </cell>
          <cell r="W1804">
            <v>51</v>
          </cell>
          <cell r="X1804">
            <v>79</v>
          </cell>
          <cell r="Y1804">
            <v>37.299999999999997</v>
          </cell>
          <cell r="Z1804">
            <v>35.5</v>
          </cell>
          <cell r="AA1804">
            <v>26.5</v>
          </cell>
          <cell r="AB1804">
            <v>8.7695071200000001</v>
          </cell>
          <cell r="AC1804">
            <v>0.17564394999999999</v>
          </cell>
          <cell r="AD1804">
            <v>271.99</v>
          </cell>
          <cell r="AE1804">
            <v>62.70542816999999</v>
          </cell>
          <cell r="AF1804">
            <v>66.412182619999996</v>
          </cell>
          <cell r="AG1804">
            <v>0.26664708455363617</v>
          </cell>
          <cell r="AH1804">
            <v>6.3</v>
          </cell>
          <cell r="AI1804">
            <v>55260</v>
          </cell>
          <cell r="AJ1804">
            <v>11.5</v>
          </cell>
        </row>
        <row r="1805">
          <cell r="A1805" t="str">
            <v>2468</v>
          </cell>
          <cell r="B1805" t="str">
            <v>246805501</v>
          </cell>
          <cell r="D1805" t="str">
            <v>2468055</v>
          </cell>
          <cell r="E1805" t="str">
            <v>2435</v>
          </cell>
          <cell r="F1805" t="str">
            <v>24</v>
          </cell>
          <cell r="G1805">
            <v>524.52810735000003</v>
          </cell>
          <cell r="H1805">
            <v>536.46403792000001</v>
          </cell>
          <cell r="I1805">
            <v>530.24108190000004</v>
          </cell>
          <cell r="J1805">
            <v>35.496688740000003</v>
          </cell>
          <cell r="K1805">
            <v>23.27552987</v>
          </cell>
          <cell r="L1805">
            <v>7.3771337099999998</v>
          </cell>
          <cell r="M1805">
            <v>9.8195079399999994</v>
          </cell>
          <cell r="N1805">
            <v>17.94227678</v>
          </cell>
          <cell r="O1805">
            <v>50.307000000000002</v>
          </cell>
          <cell r="P1805">
            <v>9.4610990899999994</v>
          </cell>
          <cell r="Q1805">
            <v>61.3</v>
          </cell>
          <cell r="R1805">
            <v>34.03003519</v>
          </cell>
          <cell r="S1805">
            <v>15.9</v>
          </cell>
          <cell r="T1805">
            <v>9.4484119399999997</v>
          </cell>
          <cell r="U1805">
            <v>7.2661287799999998</v>
          </cell>
          <cell r="V1805">
            <v>8.0882547299999992</v>
          </cell>
          <cell r="W1805">
            <v>51</v>
          </cell>
          <cell r="X1805">
            <v>79</v>
          </cell>
          <cell r="Y1805">
            <v>37.299999999999997</v>
          </cell>
          <cell r="Z1805">
            <v>35.5</v>
          </cell>
          <cell r="AA1805">
            <v>26.5</v>
          </cell>
          <cell r="AB1805">
            <v>8.0120182399999997</v>
          </cell>
          <cell r="AC1805">
            <v>0.99462583000000004</v>
          </cell>
          <cell r="AD1805">
            <v>271.99</v>
          </cell>
          <cell r="AE1805">
            <v>62.70542816999999</v>
          </cell>
          <cell r="AF1805">
            <v>66.406728700000002</v>
          </cell>
          <cell r="AG1805">
            <v>0.29033325196990351</v>
          </cell>
          <cell r="AH1805">
            <v>6.3</v>
          </cell>
          <cell r="AI1805">
            <v>55260</v>
          </cell>
          <cell r="AJ1805">
            <v>11.5</v>
          </cell>
        </row>
        <row r="1806">
          <cell r="A1806" t="str">
            <v>2469</v>
          </cell>
          <cell r="B1806" t="str">
            <v>246900501</v>
          </cell>
          <cell r="D1806" t="str">
            <v>2469005</v>
          </cell>
          <cell r="E1806" t="str">
            <v>2435</v>
          </cell>
          <cell r="F1806" t="str">
            <v>24</v>
          </cell>
          <cell r="G1806">
            <v>524.52810735000003</v>
          </cell>
          <cell r="H1806">
            <v>536.46403792000001</v>
          </cell>
          <cell r="I1806">
            <v>530.24108190000004</v>
          </cell>
          <cell r="J1806">
            <v>35.496688740000003</v>
          </cell>
          <cell r="K1806">
            <v>23.27552987</v>
          </cell>
          <cell r="L1806">
            <v>9.1337832500000005</v>
          </cell>
          <cell r="M1806">
            <v>10.81977828</v>
          </cell>
          <cell r="N1806">
            <v>17.94227678</v>
          </cell>
          <cell r="O1806">
            <v>50.307000000000002</v>
          </cell>
          <cell r="P1806">
            <v>10.81977828</v>
          </cell>
          <cell r="Q1806">
            <v>61.3</v>
          </cell>
          <cell r="R1806">
            <v>34.03003519</v>
          </cell>
          <cell r="S1806">
            <v>15.9</v>
          </cell>
          <cell r="T1806">
            <v>9.6134026000000006</v>
          </cell>
          <cell r="U1806">
            <v>9.2225653399999992</v>
          </cell>
          <cell r="V1806">
            <v>8.8761255899999991</v>
          </cell>
          <cell r="W1806">
            <v>51</v>
          </cell>
          <cell r="X1806">
            <v>79</v>
          </cell>
          <cell r="Y1806">
            <v>37.299999999999997</v>
          </cell>
          <cell r="Z1806">
            <v>35.5</v>
          </cell>
          <cell r="AA1806">
            <v>26.5</v>
          </cell>
          <cell r="AB1806">
            <v>9.7938958800000009</v>
          </cell>
          <cell r="AC1806">
            <v>0</v>
          </cell>
          <cell r="AD1806">
            <v>271.99</v>
          </cell>
          <cell r="AE1806">
            <v>62.70542816999999</v>
          </cell>
          <cell r="AF1806">
            <v>66.401399999999995</v>
          </cell>
          <cell r="AG1806">
            <v>0.3059838874330354</v>
          </cell>
          <cell r="AH1806">
            <v>6.3</v>
          </cell>
          <cell r="AI1806">
            <v>55260</v>
          </cell>
          <cell r="AJ1806">
            <v>11.5</v>
          </cell>
        </row>
        <row r="1807">
          <cell r="A1807" t="str">
            <v>2469</v>
          </cell>
          <cell r="B1807" t="str">
            <v>246901001</v>
          </cell>
          <cell r="D1807" t="str">
            <v>2469010</v>
          </cell>
          <cell r="E1807" t="str">
            <v>2435</v>
          </cell>
          <cell r="F1807" t="str">
            <v>24</v>
          </cell>
          <cell r="G1807">
            <v>524.52810735000003</v>
          </cell>
          <cell r="H1807">
            <v>536.46403792000001</v>
          </cell>
          <cell r="I1807">
            <v>530.24108190000004</v>
          </cell>
          <cell r="J1807">
            <v>35.496688740000003</v>
          </cell>
          <cell r="K1807">
            <v>23.27552987</v>
          </cell>
          <cell r="L1807">
            <v>8.4084937699999998</v>
          </cell>
          <cell r="M1807">
            <v>10.756455020000001</v>
          </cell>
          <cell r="N1807">
            <v>17.94227678</v>
          </cell>
          <cell r="O1807">
            <v>50.307000000000002</v>
          </cell>
          <cell r="P1807">
            <v>10.81977828</v>
          </cell>
          <cell r="Q1807">
            <v>61.3</v>
          </cell>
          <cell r="R1807">
            <v>34.03003519</v>
          </cell>
          <cell r="S1807">
            <v>15.9</v>
          </cell>
          <cell r="T1807">
            <v>9.5020393700000003</v>
          </cell>
          <cell r="U1807">
            <v>9.3041949499999994</v>
          </cell>
          <cell r="V1807">
            <v>8.3262747899999994</v>
          </cell>
          <cell r="W1807">
            <v>51</v>
          </cell>
          <cell r="X1807">
            <v>79</v>
          </cell>
          <cell r="Y1807">
            <v>37.299999999999997</v>
          </cell>
          <cell r="Z1807">
            <v>35.5</v>
          </cell>
          <cell r="AA1807">
            <v>26.5</v>
          </cell>
          <cell r="AB1807">
            <v>9.2628379400000007</v>
          </cell>
          <cell r="AC1807">
            <v>8.2989199999999996E-3</v>
          </cell>
          <cell r="AD1807">
            <v>271.99</v>
          </cell>
          <cell r="AE1807">
            <v>62.70542816999999</v>
          </cell>
          <cell r="AF1807">
            <v>66.401399999999995</v>
          </cell>
          <cell r="AG1807">
            <v>0.30863739972430793</v>
          </cell>
          <cell r="AH1807">
            <v>6.3</v>
          </cell>
          <cell r="AI1807">
            <v>55260</v>
          </cell>
          <cell r="AJ1807">
            <v>11.5</v>
          </cell>
        </row>
        <row r="1808">
          <cell r="A1808" t="str">
            <v>2469</v>
          </cell>
          <cell r="B1808" t="str">
            <v>246901701</v>
          </cell>
          <cell r="D1808" t="str">
            <v>2469017</v>
          </cell>
          <cell r="E1808" t="str">
            <v>2435</v>
          </cell>
          <cell r="F1808" t="str">
            <v>24</v>
          </cell>
          <cell r="G1808">
            <v>524.52810735000003</v>
          </cell>
          <cell r="H1808">
            <v>536.46403792000001</v>
          </cell>
          <cell r="I1808">
            <v>530.24108190000004</v>
          </cell>
          <cell r="J1808">
            <v>35.496688740000003</v>
          </cell>
          <cell r="K1808">
            <v>23.27552987</v>
          </cell>
          <cell r="L1808">
            <v>8.1542126899999996</v>
          </cell>
          <cell r="M1808">
            <v>10.723927959999999</v>
          </cell>
          <cell r="N1808">
            <v>17.94227678</v>
          </cell>
          <cell r="O1808">
            <v>50.307000000000002</v>
          </cell>
          <cell r="P1808">
            <v>10.72315725</v>
          </cell>
          <cell r="Q1808">
            <v>61.3</v>
          </cell>
          <cell r="R1808">
            <v>34.03003519</v>
          </cell>
          <cell r="S1808">
            <v>15.9</v>
          </cell>
          <cell r="T1808">
            <v>9.5112594500000007</v>
          </cell>
          <cell r="U1808">
            <v>8.0974263000000004</v>
          </cell>
          <cell r="V1808">
            <v>8.1490238700000006</v>
          </cell>
          <cell r="W1808">
            <v>51</v>
          </cell>
          <cell r="X1808">
            <v>79</v>
          </cell>
          <cell r="Y1808">
            <v>37.299999999999997</v>
          </cell>
          <cell r="Z1808">
            <v>35.5</v>
          </cell>
          <cell r="AA1808">
            <v>26.5</v>
          </cell>
          <cell r="AB1808">
            <v>9.6408232399999996</v>
          </cell>
          <cell r="AC1808">
            <v>0</v>
          </cell>
          <cell r="AD1808">
            <v>271.99</v>
          </cell>
          <cell r="AE1808">
            <v>62.70542816999999</v>
          </cell>
          <cell r="AF1808">
            <v>66.401399999999995</v>
          </cell>
          <cell r="AG1808">
            <v>0.2895005997525647</v>
          </cell>
          <cell r="AH1808">
            <v>6.3</v>
          </cell>
          <cell r="AI1808">
            <v>55260</v>
          </cell>
          <cell r="AJ1808">
            <v>11.5</v>
          </cell>
        </row>
        <row r="1809">
          <cell r="A1809" t="str">
            <v>2469</v>
          </cell>
          <cell r="B1809" t="str">
            <v>246901702</v>
          </cell>
          <cell r="D1809" t="str">
            <v>2469017</v>
          </cell>
          <cell r="E1809" t="str">
            <v>2435</v>
          </cell>
          <cell r="F1809" t="str">
            <v>24</v>
          </cell>
          <cell r="G1809">
            <v>524.52810735000003</v>
          </cell>
          <cell r="H1809">
            <v>536.46403792000001</v>
          </cell>
          <cell r="I1809">
            <v>530.24108190000004</v>
          </cell>
          <cell r="J1809">
            <v>35.496688740000003</v>
          </cell>
          <cell r="K1809">
            <v>23.27552987</v>
          </cell>
          <cell r="L1809">
            <v>7.1308988299999996</v>
          </cell>
          <cell r="M1809">
            <v>10.81977828</v>
          </cell>
          <cell r="N1809">
            <v>17.94227678</v>
          </cell>
          <cell r="O1809">
            <v>50.307000000000002</v>
          </cell>
          <cell r="P1809">
            <v>10.81977828</v>
          </cell>
          <cell r="Q1809">
            <v>61.3</v>
          </cell>
          <cell r="R1809">
            <v>34.03003519</v>
          </cell>
          <cell r="S1809">
            <v>15.9</v>
          </cell>
          <cell r="T1809">
            <v>9.4334839200000005</v>
          </cell>
          <cell r="U1809">
            <v>7.1308988299999996</v>
          </cell>
          <cell r="V1809">
            <v>7.1308988299999996</v>
          </cell>
          <cell r="W1809">
            <v>51</v>
          </cell>
          <cell r="X1809">
            <v>79</v>
          </cell>
          <cell r="Y1809">
            <v>37.299999999999997</v>
          </cell>
          <cell r="Z1809">
            <v>35.5</v>
          </cell>
          <cell r="AA1809">
            <v>26.5</v>
          </cell>
          <cell r="AB1809">
            <v>9.6158054800000006</v>
          </cell>
          <cell r="AC1809">
            <v>0</v>
          </cell>
          <cell r="AD1809">
            <v>271.99</v>
          </cell>
          <cell r="AE1809">
            <v>62.70542816999999</v>
          </cell>
          <cell r="AF1809">
            <v>66.401399999999995</v>
          </cell>
          <cell r="AG1809">
            <v>0.29712744638356109</v>
          </cell>
          <cell r="AH1809">
            <v>6.3</v>
          </cell>
          <cell r="AI1809">
            <v>55260</v>
          </cell>
          <cell r="AJ1809">
            <v>11.5</v>
          </cell>
        </row>
        <row r="1810">
          <cell r="A1810" t="str">
            <v>2469</v>
          </cell>
          <cell r="B1810" t="str">
            <v>246902501</v>
          </cell>
          <cell r="D1810" t="str">
            <v>2469025</v>
          </cell>
          <cell r="E1810" t="str">
            <v>2435</v>
          </cell>
          <cell r="F1810" t="str">
            <v>24</v>
          </cell>
          <cell r="G1810">
            <v>524.52810735000003</v>
          </cell>
          <cell r="H1810">
            <v>536.46403792000001</v>
          </cell>
          <cell r="I1810">
            <v>530.24108190000004</v>
          </cell>
          <cell r="J1810">
            <v>35.496688740000003</v>
          </cell>
          <cell r="K1810">
            <v>23.27552987</v>
          </cell>
          <cell r="L1810">
            <v>7.2406496899999997</v>
          </cell>
          <cell r="M1810">
            <v>10.126631100000001</v>
          </cell>
          <cell r="N1810">
            <v>17.94227678</v>
          </cell>
          <cell r="O1810">
            <v>50.307000000000002</v>
          </cell>
          <cell r="P1810">
            <v>10.126631100000001</v>
          </cell>
          <cell r="Q1810">
            <v>61.3</v>
          </cell>
          <cell r="R1810">
            <v>34.03003519</v>
          </cell>
          <cell r="S1810">
            <v>15.9</v>
          </cell>
          <cell r="T1810">
            <v>9.7980159199999992</v>
          </cell>
          <cell r="U1810">
            <v>7.2406496899999997</v>
          </cell>
          <cell r="V1810">
            <v>7.2406496899999997</v>
          </cell>
          <cell r="W1810">
            <v>51</v>
          </cell>
          <cell r="X1810">
            <v>79</v>
          </cell>
          <cell r="Y1810">
            <v>37.299999999999997</v>
          </cell>
          <cell r="Z1810">
            <v>35.5</v>
          </cell>
          <cell r="AA1810">
            <v>26.5</v>
          </cell>
          <cell r="AB1810">
            <v>9.6158054800000006</v>
          </cell>
          <cell r="AC1810">
            <v>1</v>
          </cell>
          <cell r="AD1810">
            <v>271.99</v>
          </cell>
          <cell r="AE1810">
            <v>62.70542816999999</v>
          </cell>
          <cell r="AF1810">
            <v>66.401399999999995</v>
          </cell>
          <cell r="AG1810">
            <v>0.25683758478537239</v>
          </cell>
          <cell r="AH1810">
            <v>6.3</v>
          </cell>
          <cell r="AI1810">
            <v>55260</v>
          </cell>
          <cell r="AJ1810">
            <v>11.5</v>
          </cell>
        </row>
        <row r="1811">
          <cell r="A1811" t="str">
            <v>2469</v>
          </cell>
          <cell r="B1811" t="str">
            <v>246903001</v>
          </cell>
          <cell r="D1811" t="str">
            <v>2469030</v>
          </cell>
          <cell r="E1811" t="str">
            <v>2435</v>
          </cell>
          <cell r="F1811" t="str">
            <v>24</v>
          </cell>
          <cell r="G1811">
            <v>524.52810735000003</v>
          </cell>
          <cell r="H1811">
            <v>536.46403792000001</v>
          </cell>
          <cell r="I1811">
            <v>530.24108190000004</v>
          </cell>
          <cell r="J1811">
            <v>35.496688740000003</v>
          </cell>
          <cell r="K1811">
            <v>23.27552987</v>
          </cell>
          <cell r="L1811">
            <v>8.3861729300000007</v>
          </cell>
          <cell r="M1811">
            <v>10.12021054</v>
          </cell>
          <cell r="N1811">
            <v>17.94227678</v>
          </cell>
          <cell r="O1811">
            <v>50.307000000000002</v>
          </cell>
          <cell r="P1811">
            <v>10.21130308</v>
          </cell>
          <cell r="Q1811">
            <v>61.3</v>
          </cell>
          <cell r="R1811">
            <v>34.03003519</v>
          </cell>
          <cell r="S1811">
            <v>15.9</v>
          </cell>
          <cell r="T1811">
            <v>9.5964867399999996</v>
          </cell>
          <cell r="U1811">
            <v>8.5101685800000002</v>
          </cell>
          <cell r="V1811">
            <v>8.5615927799999998</v>
          </cell>
          <cell r="W1811">
            <v>51</v>
          </cell>
          <cell r="X1811">
            <v>79</v>
          </cell>
          <cell r="Y1811">
            <v>37.299999999999997</v>
          </cell>
          <cell r="Z1811">
            <v>35.5</v>
          </cell>
          <cell r="AA1811">
            <v>26.5</v>
          </cell>
          <cell r="AB1811">
            <v>9.4137708900000003</v>
          </cell>
          <cell r="AC1811">
            <v>0.88249796999999996</v>
          </cell>
          <cell r="AD1811">
            <v>271.99</v>
          </cell>
          <cell r="AE1811">
            <v>62.70542816999999</v>
          </cell>
          <cell r="AF1811">
            <v>66.401399999999995</v>
          </cell>
          <cell r="AG1811">
            <v>0.26312318412808589</v>
          </cell>
          <cell r="AH1811">
            <v>6.3</v>
          </cell>
          <cell r="AI1811">
            <v>55260</v>
          </cell>
          <cell r="AJ1811">
            <v>11.5</v>
          </cell>
        </row>
        <row r="1812">
          <cell r="A1812" t="str">
            <v>2469</v>
          </cell>
          <cell r="B1812" t="str">
            <v>246903701</v>
          </cell>
          <cell r="D1812" t="str">
            <v>2469037</v>
          </cell>
          <cell r="E1812" t="str">
            <v>2435</v>
          </cell>
          <cell r="F1812" t="str">
            <v>24</v>
          </cell>
          <cell r="G1812">
            <v>524.52810735000003</v>
          </cell>
          <cell r="H1812">
            <v>536.46403792000001</v>
          </cell>
          <cell r="I1812">
            <v>530.24108190000004</v>
          </cell>
          <cell r="J1812">
            <v>35.496688740000003</v>
          </cell>
          <cell r="K1812">
            <v>23.27552987</v>
          </cell>
          <cell r="L1812">
            <v>8.2390653300000007</v>
          </cell>
          <cell r="M1812">
            <v>10.156733450000001</v>
          </cell>
          <cell r="N1812">
            <v>17.94227678</v>
          </cell>
          <cell r="O1812">
            <v>50.307000000000002</v>
          </cell>
          <cell r="P1812">
            <v>10.43423344</v>
          </cell>
          <cell r="Q1812">
            <v>61.3</v>
          </cell>
          <cell r="R1812">
            <v>34.03003519</v>
          </cell>
          <cell r="S1812">
            <v>15.9</v>
          </cell>
          <cell r="T1812">
            <v>8.7048339099999996</v>
          </cell>
          <cell r="U1812">
            <v>8.6081301900000007</v>
          </cell>
          <cell r="V1812">
            <v>8.6690555400000004</v>
          </cell>
          <cell r="W1812">
            <v>51</v>
          </cell>
          <cell r="X1812">
            <v>79</v>
          </cell>
          <cell r="Y1812">
            <v>37.299999999999997</v>
          </cell>
          <cell r="Z1812">
            <v>35.5</v>
          </cell>
          <cell r="AA1812">
            <v>26.5</v>
          </cell>
          <cell r="AB1812">
            <v>8.9643119500000008</v>
          </cell>
          <cell r="AC1812">
            <v>0.64359906</v>
          </cell>
          <cell r="AD1812">
            <v>271.99</v>
          </cell>
          <cell r="AE1812">
            <v>62.70542816999999</v>
          </cell>
          <cell r="AF1812">
            <v>66.401399999999995</v>
          </cell>
          <cell r="AG1812">
            <v>0.26473319339430357</v>
          </cell>
          <cell r="AH1812">
            <v>6.3</v>
          </cell>
          <cell r="AI1812">
            <v>55260</v>
          </cell>
          <cell r="AJ1812">
            <v>11.5</v>
          </cell>
        </row>
        <row r="1813">
          <cell r="A1813" t="str">
            <v>2469</v>
          </cell>
          <cell r="B1813" t="str">
            <v>246903702</v>
          </cell>
          <cell r="D1813" t="str">
            <v>2469037</v>
          </cell>
          <cell r="E1813" t="str">
            <v>2435</v>
          </cell>
          <cell r="F1813" t="str">
            <v>24</v>
          </cell>
          <cell r="G1813">
            <v>524.52810735000003</v>
          </cell>
          <cell r="H1813">
            <v>536.46403792000001</v>
          </cell>
          <cell r="I1813">
            <v>530.24108190000004</v>
          </cell>
          <cell r="J1813">
            <v>35.496688740000003</v>
          </cell>
          <cell r="K1813">
            <v>23.27552987</v>
          </cell>
          <cell r="L1813">
            <v>7.1592919000000013</v>
          </cell>
          <cell r="M1813">
            <v>9.8805259400000001</v>
          </cell>
          <cell r="N1813">
            <v>17.94227678</v>
          </cell>
          <cell r="O1813">
            <v>50.307000000000002</v>
          </cell>
          <cell r="P1813">
            <v>10.126631100000001</v>
          </cell>
          <cell r="Q1813">
            <v>61.3</v>
          </cell>
          <cell r="R1813">
            <v>34.03003519</v>
          </cell>
          <cell r="S1813">
            <v>15.9</v>
          </cell>
          <cell r="T1813">
            <v>7.3689704000000003</v>
          </cell>
          <cell r="U1813">
            <v>7.6453977000000011</v>
          </cell>
          <cell r="V1813">
            <v>7.621195160000001</v>
          </cell>
          <cell r="W1813">
            <v>51</v>
          </cell>
          <cell r="X1813">
            <v>79</v>
          </cell>
          <cell r="Y1813">
            <v>37.299999999999997</v>
          </cell>
          <cell r="Z1813">
            <v>35.5</v>
          </cell>
          <cell r="AA1813">
            <v>26.5</v>
          </cell>
          <cell r="AB1813">
            <v>8.74033674</v>
          </cell>
          <cell r="AC1813">
            <v>1</v>
          </cell>
          <cell r="AD1813">
            <v>271.99</v>
          </cell>
          <cell r="AE1813">
            <v>62.70542816999999</v>
          </cell>
          <cell r="AF1813">
            <v>66.401399999999995</v>
          </cell>
          <cell r="AG1813">
            <v>0.30616800299398911</v>
          </cell>
          <cell r="AH1813">
            <v>6.3</v>
          </cell>
          <cell r="AI1813">
            <v>55260</v>
          </cell>
          <cell r="AJ1813">
            <v>11.5</v>
          </cell>
        </row>
        <row r="1814">
          <cell r="A1814" t="str">
            <v>2469</v>
          </cell>
          <cell r="B1814" t="str">
            <v>246904501</v>
          </cell>
          <cell r="D1814" t="str">
            <v>2469045</v>
          </cell>
          <cell r="E1814" t="str">
            <v>2435</v>
          </cell>
          <cell r="F1814" t="str">
            <v>24</v>
          </cell>
          <cell r="G1814">
            <v>524.52810735000003</v>
          </cell>
          <cell r="H1814">
            <v>536.46403792000001</v>
          </cell>
          <cell r="I1814">
            <v>530.24108190000004</v>
          </cell>
          <cell r="J1814">
            <v>35.496688740000003</v>
          </cell>
          <cell r="K1814">
            <v>23.27552987</v>
          </cell>
          <cell r="L1814">
            <v>9.0481743199999993</v>
          </cell>
          <cell r="M1814">
            <v>10.56663934</v>
          </cell>
          <cell r="N1814">
            <v>17.94227678</v>
          </cell>
          <cell r="O1814">
            <v>50.307000000000002</v>
          </cell>
          <cell r="P1814">
            <v>10.61388509</v>
          </cell>
          <cell r="Q1814">
            <v>61.3</v>
          </cell>
          <cell r="R1814">
            <v>34.03003519</v>
          </cell>
          <cell r="S1814">
            <v>15.9</v>
          </cell>
          <cell r="T1814">
            <v>9.1544047400000004</v>
          </cell>
          <cell r="U1814">
            <v>9.14761354</v>
          </cell>
          <cell r="V1814">
            <v>9.09110628</v>
          </cell>
          <cell r="W1814">
            <v>51</v>
          </cell>
          <cell r="X1814">
            <v>79</v>
          </cell>
          <cell r="Y1814">
            <v>37.299999999999997</v>
          </cell>
          <cell r="Z1814">
            <v>35.5</v>
          </cell>
          <cell r="AA1814">
            <v>26.5</v>
          </cell>
          <cell r="AB1814">
            <v>9.9274970000000007</v>
          </cell>
          <cell r="AC1814">
            <v>0.13929983000000001</v>
          </cell>
          <cell r="AD1814">
            <v>271.99</v>
          </cell>
          <cell r="AE1814">
            <v>62.70542816999999</v>
          </cell>
          <cell r="AF1814">
            <v>66.401399999999995</v>
          </cell>
          <cell r="AG1814">
            <v>0.29110188045279406</v>
          </cell>
          <cell r="AH1814">
            <v>6.3</v>
          </cell>
          <cell r="AI1814">
            <v>55260</v>
          </cell>
          <cell r="AJ1814">
            <v>11.5</v>
          </cell>
        </row>
        <row r="1815">
          <cell r="A1815" t="str">
            <v>2469</v>
          </cell>
          <cell r="B1815" t="str">
            <v>246905001</v>
          </cell>
          <cell r="D1815" t="str">
            <v>2469050</v>
          </cell>
          <cell r="E1815" t="str">
            <v>2435</v>
          </cell>
          <cell r="F1815" t="str">
            <v>24</v>
          </cell>
          <cell r="G1815">
            <v>524.52810735000003</v>
          </cell>
          <cell r="H1815">
            <v>536.46403792000001</v>
          </cell>
          <cell r="I1815">
            <v>530.24108190000004</v>
          </cell>
          <cell r="J1815">
            <v>35.496688740000003</v>
          </cell>
          <cell r="K1815">
            <v>23.27552987</v>
          </cell>
          <cell r="L1815">
            <v>9.34128091</v>
          </cell>
          <cell r="M1815">
            <v>10.679757309999999</v>
          </cell>
          <cell r="N1815">
            <v>17.94227678</v>
          </cell>
          <cell r="O1815">
            <v>50.307000000000002</v>
          </cell>
          <cell r="P1815">
            <v>10.351692809999999</v>
          </cell>
          <cell r="Q1815">
            <v>61.3</v>
          </cell>
          <cell r="R1815">
            <v>34.03003519</v>
          </cell>
          <cell r="S1815">
            <v>15.9</v>
          </cell>
          <cell r="T1815">
            <v>9.34128091</v>
          </cell>
          <cell r="U1815">
            <v>9.0247334200000005</v>
          </cell>
          <cell r="V1815">
            <v>9.3115422500000005</v>
          </cell>
          <cell r="W1815">
            <v>51</v>
          </cell>
          <cell r="X1815">
            <v>79</v>
          </cell>
          <cell r="Y1815">
            <v>37.299999999999997</v>
          </cell>
          <cell r="Z1815">
            <v>35.5</v>
          </cell>
          <cell r="AA1815">
            <v>26.5</v>
          </cell>
          <cell r="AB1815">
            <v>10.046981649999999</v>
          </cell>
          <cell r="AC1815">
            <v>0</v>
          </cell>
          <cell r="AD1815">
            <v>271.99</v>
          </cell>
          <cell r="AE1815">
            <v>62.70542816999999</v>
          </cell>
          <cell r="AF1815">
            <v>66.401399999999995</v>
          </cell>
          <cell r="AG1815">
            <v>0.30840376024849958</v>
          </cell>
          <cell r="AH1815">
            <v>6.3</v>
          </cell>
          <cell r="AI1815">
            <v>55260</v>
          </cell>
          <cell r="AJ1815">
            <v>11.5</v>
          </cell>
        </row>
        <row r="1816">
          <cell r="A1816" t="str">
            <v>2469</v>
          </cell>
          <cell r="B1816" t="str">
            <v>246905501</v>
          </cell>
          <cell r="D1816" t="str">
            <v>2469055</v>
          </cell>
          <cell r="E1816" t="str">
            <v>2435</v>
          </cell>
          <cell r="F1816" t="str">
            <v>24</v>
          </cell>
          <cell r="G1816">
            <v>524.52810735000003</v>
          </cell>
          <cell r="H1816">
            <v>536.46403792000001</v>
          </cell>
          <cell r="I1816">
            <v>530.24108190000004</v>
          </cell>
          <cell r="J1816">
            <v>35.496688740000003</v>
          </cell>
          <cell r="K1816">
            <v>23.27552987</v>
          </cell>
          <cell r="L1816">
            <v>7.1693500200000004</v>
          </cell>
          <cell r="M1816">
            <v>10.02091497</v>
          </cell>
          <cell r="N1816">
            <v>17.94227678</v>
          </cell>
          <cell r="O1816">
            <v>50.307000000000002</v>
          </cell>
          <cell r="P1816">
            <v>10.073061539999999</v>
          </cell>
          <cell r="Q1816">
            <v>61.3</v>
          </cell>
          <cell r="R1816">
            <v>34.03003519</v>
          </cell>
          <cell r="S1816">
            <v>15.9</v>
          </cell>
          <cell r="T1816">
            <v>7.2406496899999997</v>
          </cell>
          <cell r="U1816">
            <v>7.1693500200000004</v>
          </cell>
          <cell r="V1816">
            <v>7.2406496899999997</v>
          </cell>
          <cell r="W1816">
            <v>51</v>
          </cell>
          <cell r="X1816">
            <v>79</v>
          </cell>
          <cell r="Y1816">
            <v>37.299999999999997</v>
          </cell>
          <cell r="Z1816">
            <v>35.5</v>
          </cell>
          <cell r="AA1816">
            <v>26.5</v>
          </cell>
          <cell r="AB1816">
            <v>9.9641121699999999</v>
          </cell>
          <cell r="AC1816">
            <v>0</v>
          </cell>
          <cell r="AD1816">
            <v>271.99</v>
          </cell>
          <cell r="AE1816">
            <v>62.70542816999999</v>
          </cell>
          <cell r="AF1816">
            <v>66.401399999999995</v>
          </cell>
          <cell r="AG1816">
            <v>0.2919245498365205</v>
          </cell>
          <cell r="AH1816">
            <v>6.3</v>
          </cell>
          <cell r="AI1816">
            <v>55260</v>
          </cell>
          <cell r="AJ1816">
            <v>11.5</v>
          </cell>
        </row>
        <row r="1817">
          <cell r="A1817" t="str">
            <v>2469</v>
          </cell>
          <cell r="B1817" t="str">
            <v>246906001</v>
          </cell>
          <cell r="D1817" t="str">
            <v>2469060</v>
          </cell>
          <cell r="E1817" t="str">
            <v>2435</v>
          </cell>
          <cell r="F1817" t="str">
            <v>24</v>
          </cell>
          <cell r="G1817">
            <v>524.52810735000003</v>
          </cell>
          <cell r="H1817">
            <v>536.46403792000001</v>
          </cell>
          <cell r="I1817">
            <v>530.24108190000004</v>
          </cell>
          <cell r="J1817">
            <v>35.496688740000003</v>
          </cell>
          <cell r="K1817">
            <v>23.27552987</v>
          </cell>
          <cell r="L1817">
            <v>8.9749977100000002</v>
          </cell>
          <cell r="M1817">
            <v>10.147727010000001</v>
          </cell>
          <cell r="N1817">
            <v>17.94227678</v>
          </cell>
          <cell r="O1817">
            <v>50.307000000000002</v>
          </cell>
          <cell r="P1817">
            <v>9.9374541000000001</v>
          </cell>
          <cell r="Q1817">
            <v>61.3</v>
          </cell>
          <cell r="R1817">
            <v>34.03003519</v>
          </cell>
          <cell r="S1817">
            <v>15.9</v>
          </cell>
          <cell r="T1817">
            <v>9.1469745000000007</v>
          </cell>
          <cell r="U1817">
            <v>8.9444197899999995</v>
          </cell>
          <cell r="V1817">
            <v>9.0351532999999993</v>
          </cell>
          <cell r="W1817">
            <v>51</v>
          </cell>
          <cell r="X1817">
            <v>79</v>
          </cell>
          <cell r="Y1817">
            <v>37.299999999999997</v>
          </cell>
          <cell r="Z1817">
            <v>35.5</v>
          </cell>
          <cell r="AA1817">
            <v>26.5</v>
          </cell>
          <cell r="AB1817">
            <v>9.7311559299999999</v>
          </cell>
          <cell r="AC1817">
            <v>0.31490877</v>
          </cell>
          <cell r="AD1817">
            <v>271.99</v>
          </cell>
          <cell r="AE1817">
            <v>62.70542816999999</v>
          </cell>
          <cell r="AF1817">
            <v>66.401399999999995</v>
          </cell>
          <cell r="AG1817">
            <v>0.35892225564216562</v>
          </cell>
          <cell r="AH1817">
            <v>6.3</v>
          </cell>
          <cell r="AI1817">
            <v>55260</v>
          </cell>
          <cell r="AJ1817">
            <v>11.5</v>
          </cell>
        </row>
        <row r="1818">
          <cell r="A1818" t="str">
            <v>2469</v>
          </cell>
          <cell r="B1818" t="str">
            <v>246906501</v>
          </cell>
          <cell r="D1818" t="str">
            <v>2469065</v>
          </cell>
          <cell r="E1818" t="str">
            <v>2435</v>
          </cell>
          <cell r="F1818" t="str">
            <v>24</v>
          </cell>
          <cell r="G1818">
            <v>524.52810735000003</v>
          </cell>
          <cell r="H1818">
            <v>536.46403792000001</v>
          </cell>
          <cell r="I1818">
            <v>530.24108190000004</v>
          </cell>
          <cell r="J1818">
            <v>35.496688740000003</v>
          </cell>
          <cell r="K1818">
            <v>23.27552987</v>
          </cell>
          <cell r="L1818">
            <v>9.1573614499999998</v>
          </cell>
          <cell r="M1818">
            <v>9.63808869</v>
          </cell>
          <cell r="N1818">
            <v>17.94227678</v>
          </cell>
          <cell r="O1818">
            <v>50.307000000000002</v>
          </cell>
          <cell r="P1818">
            <v>9.4812831200000005</v>
          </cell>
          <cell r="Q1818">
            <v>61.3</v>
          </cell>
          <cell r="R1818">
            <v>34.03003519</v>
          </cell>
          <cell r="S1818">
            <v>15.9</v>
          </cell>
          <cell r="T1818">
            <v>9.4334839200000005</v>
          </cell>
          <cell r="U1818">
            <v>8.4623145300000004</v>
          </cell>
          <cell r="V1818">
            <v>8.4623145300000004</v>
          </cell>
          <cell r="W1818">
            <v>51</v>
          </cell>
          <cell r="X1818">
            <v>79</v>
          </cell>
          <cell r="Y1818">
            <v>37.299999999999997</v>
          </cell>
          <cell r="Z1818">
            <v>35.5</v>
          </cell>
          <cell r="AA1818">
            <v>26.5</v>
          </cell>
          <cell r="AB1818">
            <v>9.5094815399999995</v>
          </cell>
          <cell r="AC1818">
            <v>1</v>
          </cell>
          <cell r="AD1818">
            <v>271.99</v>
          </cell>
          <cell r="AE1818">
            <v>62.70542816999999</v>
          </cell>
          <cell r="AF1818">
            <v>66.401399999999995</v>
          </cell>
          <cell r="AG1818">
            <v>0.27983631459138131</v>
          </cell>
          <cell r="AH1818">
            <v>6.3</v>
          </cell>
          <cell r="AI1818">
            <v>55260</v>
          </cell>
          <cell r="AJ1818">
            <v>11.5</v>
          </cell>
        </row>
        <row r="1819">
          <cell r="A1819" t="str">
            <v>2469</v>
          </cell>
          <cell r="B1819" t="str">
            <v>246907001</v>
          </cell>
          <cell r="D1819" t="str">
            <v>2469070</v>
          </cell>
          <cell r="E1819" t="str">
            <v>2435</v>
          </cell>
          <cell r="F1819" t="str">
            <v>24</v>
          </cell>
          <cell r="G1819">
            <v>524.52810735000003</v>
          </cell>
          <cell r="H1819">
            <v>536.46403792000001</v>
          </cell>
          <cell r="I1819">
            <v>530.24108190000004</v>
          </cell>
          <cell r="J1819">
            <v>35.496688740000003</v>
          </cell>
          <cell r="K1819">
            <v>23.27552987</v>
          </cell>
          <cell r="L1819">
            <v>8.9150292699999998</v>
          </cell>
          <cell r="M1819">
            <v>10.141834940000001</v>
          </cell>
          <cell r="N1819">
            <v>17.94227678</v>
          </cell>
          <cell r="O1819">
            <v>50.307000000000002</v>
          </cell>
          <cell r="P1819">
            <v>9.6665619599999992</v>
          </cell>
          <cell r="Q1819">
            <v>61.3</v>
          </cell>
          <cell r="R1819">
            <v>34.03003519</v>
          </cell>
          <cell r="S1819">
            <v>15.9</v>
          </cell>
          <cell r="T1819">
            <v>9.8473932800000004</v>
          </cell>
          <cell r="U1819">
            <v>9.2298488400000007</v>
          </cell>
          <cell r="V1819">
            <v>8.7872203300000002</v>
          </cell>
          <cell r="W1819">
            <v>51</v>
          </cell>
          <cell r="X1819">
            <v>79</v>
          </cell>
          <cell r="Y1819">
            <v>37.299999999999997</v>
          </cell>
          <cell r="Z1819">
            <v>35.5</v>
          </cell>
          <cell r="AA1819">
            <v>26.5</v>
          </cell>
          <cell r="AB1819">
            <v>8.9676316699999994</v>
          </cell>
          <cell r="AC1819">
            <v>6.5707169999999995E-2</v>
          </cell>
          <cell r="AD1819">
            <v>271.99</v>
          </cell>
          <cell r="AE1819">
            <v>62.70542816999999</v>
          </cell>
          <cell r="AF1819">
            <v>66.401399999999995</v>
          </cell>
          <cell r="AG1819">
            <v>0.28358726605757989</v>
          </cell>
          <cell r="AH1819">
            <v>6.3</v>
          </cell>
          <cell r="AI1819">
            <v>55260</v>
          </cell>
          <cell r="AJ1819">
            <v>11.5</v>
          </cell>
        </row>
        <row r="1820">
          <cell r="A1820" t="str">
            <v>2469</v>
          </cell>
          <cell r="B1820" t="str">
            <v>246907501</v>
          </cell>
          <cell r="D1820" t="str">
            <v>2469075</v>
          </cell>
          <cell r="E1820" t="str">
            <v>2435</v>
          </cell>
          <cell r="F1820" t="str">
            <v>24</v>
          </cell>
          <cell r="G1820">
            <v>524.52810735000003</v>
          </cell>
          <cell r="H1820">
            <v>536.46403792000001</v>
          </cell>
          <cell r="I1820">
            <v>530.24108190000004</v>
          </cell>
          <cell r="J1820">
            <v>35.496688740000003</v>
          </cell>
          <cell r="K1820">
            <v>23.27552987</v>
          </cell>
          <cell r="L1820">
            <v>9.6161387600000001</v>
          </cell>
          <cell r="M1820">
            <v>10.112775559999999</v>
          </cell>
          <cell r="N1820">
            <v>17.94227678</v>
          </cell>
          <cell r="O1820">
            <v>50.307000000000002</v>
          </cell>
          <cell r="P1820">
            <v>9.4291545699999997</v>
          </cell>
          <cell r="Q1820">
            <v>61.3</v>
          </cell>
          <cell r="R1820">
            <v>34.03003519</v>
          </cell>
          <cell r="S1820">
            <v>15.9</v>
          </cell>
          <cell r="T1820">
            <v>10.06726319</v>
          </cell>
          <cell r="U1820">
            <v>9.4894104699999993</v>
          </cell>
          <cell r="V1820">
            <v>9.2621735199999993</v>
          </cell>
          <cell r="W1820">
            <v>51</v>
          </cell>
          <cell r="X1820">
            <v>79</v>
          </cell>
          <cell r="Y1820">
            <v>37.299999999999997</v>
          </cell>
          <cell r="Z1820">
            <v>35.5</v>
          </cell>
          <cell r="AA1820">
            <v>26.5</v>
          </cell>
          <cell r="AB1820">
            <v>9.4423247299999993</v>
          </cell>
          <cell r="AC1820">
            <v>0</v>
          </cell>
          <cell r="AD1820">
            <v>271.99</v>
          </cell>
          <cell r="AE1820">
            <v>62.70542816999999</v>
          </cell>
          <cell r="AF1820">
            <v>66.401399999999995</v>
          </cell>
          <cell r="AG1820">
            <v>0.29787607310690356</v>
          </cell>
          <cell r="AH1820">
            <v>6.3</v>
          </cell>
          <cell r="AI1820">
            <v>55260</v>
          </cell>
          <cell r="AJ1820">
            <v>11.5</v>
          </cell>
        </row>
        <row r="1821">
          <cell r="A1821" t="str">
            <v>2470</v>
          </cell>
          <cell r="B1821" t="str">
            <v>247000501</v>
          </cell>
          <cell r="D1821" t="str">
            <v>2470005</v>
          </cell>
          <cell r="E1821" t="str">
            <v>2435</v>
          </cell>
          <cell r="F1821" t="str">
            <v>24</v>
          </cell>
          <cell r="G1821">
            <v>524.52810735000003</v>
          </cell>
          <cell r="H1821">
            <v>536.46403792000001</v>
          </cell>
          <cell r="I1821">
            <v>530.24108190000004</v>
          </cell>
          <cell r="J1821">
            <v>35.496688740000003</v>
          </cell>
          <cell r="K1821">
            <v>23.27552987</v>
          </cell>
          <cell r="L1821">
            <v>8.3128713899999997</v>
          </cell>
          <cell r="M1821">
            <v>9.8101105000000004</v>
          </cell>
          <cell r="N1821">
            <v>17.94227678</v>
          </cell>
          <cell r="O1821">
            <v>50.307000000000002</v>
          </cell>
          <cell r="P1821">
            <v>9.7560890300000001</v>
          </cell>
          <cell r="Q1821">
            <v>61.3</v>
          </cell>
          <cell r="R1821">
            <v>34.03003519</v>
          </cell>
          <cell r="S1821">
            <v>15.9</v>
          </cell>
          <cell r="T1821">
            <v>9.4856967900000004</v>
          </cell>
          <cell r="U1821">
            <v>9.3794922500000002</v>
          </cell>
          <cell r="V1821">
            <v>8.7774012900000002</v>
          </cell>
          <cell r="W1821">
            <v>51</v>
          </cell>
          <cell r="X1821">
            <v>79</v>
          </cell>
          <cell r="Y1821">
            <v>37.299999999999997</v>
          </cell>
          <cell r="Z1821">
            <v>35.5</v>
          </cell>
          <cell r="AA1821">
            <v>26.5</v>
          </cell>
          <cell r="AB1821">
            <v>9.3572074500000006</v>
          </cell>
          <cell r="AC1821">
            <v>0.69875622999999998</v>
          </cell>
          <cell r="AD1821">
            <v>271.99</v>
          </cell>
          <cell r="AE1821">
            <v>62.70542816999999</v>
          </cell>
          <cell r="AF1821">
            <v>66.486485669999993</v>
          </cell>
          <cell r="AG1821">
            <v>0.23840152122409136</v>
          </cell>
          <cell r="AH1821">
            <v>6.3</v>
          </cell>
          <cell r="AI1821">
            <v>55260</v>
          </cell>
          <cell r="AJ1821">
            <v>11.5</v>
          </cell>
        </row>
        <row r="1822">
          <cell r="A1822" t="str">
            <v>2470</v>
          </cell>
          <cell r="B1822" t="str">
            <v>247001201</v>
          </cell>
          <cell r="D1822" t="str">
            <v>2470012</v>
          </cell>
          <cell r="E1822" t="str">
            <v>2435</v>
          </cell>
          <cell r="F1822" t="str">
            <v>24</v>
          </cell>
          <cell r="G1822">
            <v>524.52810735000003</v>
          </cell>
          <cell r="H1822">
            <v>536.46403792000001</v>
          </cell>
          <cell r="I1822">
            <v>530.24108190000004</v>
          </cell>
          <cell r="J1822">
            <v>35.496688740000003</v>
          </cell>
          <cell r="K1822">
            <v>23.27552987</v>
          </cell>
          <cell r="L1822">
            <v>8.3918566999999999</v>
          </cell>
          <cell r="M1822">
            <v>9.6914075700000009</v>
          </cell>
          <cell r="N1822">
            <v>17.94227678</v>
          </cell>
          <cell r="O1822">
            <v>50.307000000000002</v>
          </cell>
          <cell r="P1822">
            <v>9.7098421199999994</v>
          </cell>
          <cell r="Q1822">
            <v>61.3</v>
          </cell>
          <cell r="R1822">
            <v>34.03003519</v>
          </cell>
          <cell r="S1822">
            <v>15.9</v>
          </cell>
          <cell r="T1822">
            <v>9.2488877800000004</v>
          </cell>
          <cell r="U1822">
            <v>9.0332451299999992</v>
          </cell>
          <cell r="V1822">
            <v>8.52158354</v>
          </cell>
          <cell r="W1822">
            <v>51</v>
          </cell>
          <cell r="X1822">
            <v>79</v>
          </cell>
          <cell r="Y1822">
            <v>37.299999999999997</v>
          </cell>
          <cell r="Z1822">
            <v>35.5</v>
          </cell>
          <cell r="AA1822">
            <v>26.5</v>
          </cell>
          <cell r="AB1822">
            <v>9.2179116400000005</v>
          </cell>
          <cell r="AC1822">
            <v>0.70174729000000002</v>
          </cell>
          <cell r="AD1822">
            <v>271.99</v>
          </cell>
          <cell r="AE1822">
            <v>62.70542816999999</v>
          </cell>
          <cell r="AF1822">
            <v>66.463332089999994</v>
          </cell>
          <cell r="AG1822">
            <v>0.27110983508106556</v>
          </cell>
          <cell r="AH1822">
            <v>6.3</v>
          </cell>
          <cell r="AI1822">
            <v>55260</v>
          </cell>
          <cell r="AJ1822">
            <v>11.5</v>
          </cell>
        </row>
        <row r="1823">
          <cell r="A1823" t="str">
            <v>2470</v>
          </cell>
          <cell r="B1823" t="str">
            <v>247001202</v>
          </cell>
          <cell r="D1823" t="str">
            <v>2470012</v>
          </cell>
          <cell r="E1823" t="str">
            <v>2435</v>
          </cell>
          <cell r="F1823" t="str">
            <v>24</v>
          </cell>
          <cell r="G1823">
            <v>524.52810735000003</v>
          </cell>
          <cell r="H1823">
            <v>536.46403792000001</v>
          </cell>
          <cell r="I1823">
            <v>530.24108190000004</v>
          </cell>
          <cell r="J1823">
            <v>35.496688740000003</v>
          </cell>
          <cell r="K1823">
            <v>23.27552987</v>
          </cell>
          <cell r="L1823">
            <v>8.0867179199999999</v>
          </cell>
          <cell r="M1823">
            <v>9.6297083899999993</v>
          </cell>
          <cell r="N1823">
            <v>17.94227678</v>
          </cell>
          <cell r="O1823">
            <v>50.307000000000002</v>
          </cell>
          <cell r="P1823">
            <v>9.6418630099999998</v>
          </cell>
          <cell r="Q1823">
            <v>61.3</v>
          </cell>
          <cell r="R1823">
            <v>34.03003519</v>
          </cell>
          <cell r="S1823">
            <v>15.9</v>
          </cell>
          <cell r="T1823">
            <v>9.3673441200000003</v>
          </cell>
          <cell r="U1823">
            <v>9.1210719000000005</v>
          </cell>
          <cell r="V1823">
            <v>8.7305288000000001</v>
          </cell>
          <cell r="W1823">
            <v>51</v>
          </cell>
          <cell r="X1823">
            <v>79</v>
          </cell>
          <cell r="Y1823">
            <v>37.299999999999997</v>
          </cell>
          <cell r="Z1823">
            <v>35.5</v>
          </cell>
          <cell r="AA1823">
            <v>26.5</v>
          </cell>
          <cell r="AB1823">
            <v>9.1794687100000001</v>
          </cell>
          <cell r="AC1823">
            <v>1</v>
          </cell>
          <cell r="AD1823">
            <v>271.99</v>
          </cell>
          <cell r="AE1823">
            <v>62.70542816999999</v>
          </cell>
          <cell r="AF1823">
            <v>66.401399999999995</v>
          </cell>
          <cell r="AG1823">
            <v>0.28461485750193161</v>
          </cell>
          <cell r="AH1823">
            <v>6.3</v>
          </cell>
          <cell r="AI1823">
            <v>55260</v>
          </cell>
          <cell r="AJ1823">
            <v>11.5</v>
          </cell>
        </row>
        <row r="1824">
          <cell r="A1824" t="str">
            <v>2470</v>
          </cell>
          <cell r="B1824" t="str">
            <v>247002201</v>
          </cell>
          <cell r="C1824" t="str">
            <v>462</v>
          </cell>
          <cell r="D1824" t="str">
            <v>2470022</v>
          </cell>
          <cell r="E1824" t="str">
            <v>2435</v>
          </cell>
          <cell r="F1824" t="str">
            <v>24</v>
          </cell>
          <cell r="G1824">
            <v>524.52810735000003</v>
          </cell>
          <cell r="H1824">
            <v>536.46403792000001</v>
          </cell>
          <cell r="I1824">
            <v>530.24108190000004</v>
          </cell>
          <cell r="J1824">
            <v>35.496688740000003</v>
          </cell>
          <cell r="K1824">
            <v>23.27552987</v>
          </cell>
          <cell r="L1824">
            <v>7.2916562100000011</v>
          </cell>
          <cell r="M1824">
            <v>9.5018152400000009</v>
          </cell>
          <cell r="N1824">
            <v>17.94227678</v>
          </cell>
          <cell r="O1824">
            <v>51.878999999999998</v>
          </cell>
          <cell r="P1824">
            <v>9.8342982299999999</v>
          </cell>
          <cell r="Q1824">
            <v>61.3</v>
          </cell>
          <cell r="R1824">
            <v>32.510973800000002</v>
          </cell>
          <cell r="S1824">
            <v>15.9</v>
          </cell>
          <cell r="T1824">
            <v>7.8018004000000003</v>
          </cell>
          <cell r="U1824">
            <v>7.4759059700000012</v>
          </cell>
          <cell r="V1824">
            <v>7.3511582300000002</v>
          </cell>
          <cell r="W1824">
            <v>51</v>
          </cell>
          <cell r="X1824">
            <v>79</v>
          </cell>
          <cell r="Y1824">
            <v>37.299999999999997</v>
          </cell>
          <cell r="Z1824">
            <v>35.5</v>
          </cell>
          <cell r="AA1824">
            <v>26.5</v>
          </cell>
          <cell r="AB1824">
            <v>7.7668405399999996</v>
          </cell>
          <cell r="AC1824">
            <v>0.99539484</v>
          </cell>
          <cell r="AD1824">
            <v>271.99</v>
          </cell>
          <cell r="AE1824">
            <v>62.70542816999999</v>
          </cell>
          <cell r="AF1824">
            <v>66.401399999999995</v>
          </cell>
          <cell r="AG1824">
            <v>0.28628669966847753</v>
          </cell>
          <cell r="AH1824">
            <v>6.3</v>
          </cell>
          <cell r="AI1824">
            <v>55260</v>
          </cell>
          <cell r="AJ1824">
            <v>9.8000000000000007</v>
          </cell>
        </row>
        <row r="1825">
          <cell r="A1825" t="str">
            <v>2470</v>
          </cell>
          <cell r="B1825" t="str">
            <v>247002202</v>
          </cell>
          <cell r="C1825" t="str">
            <v>462</v>
          </cell>
          <cell r="D1825" t="str">
            <v>2470022</v>
          </cell>
          <cell r="E1825" t="str">
            <v>2435</v>
          </cell>
          <cell r="F1825" t="str">
            <v>24</v>
          </cell>
          <cell r="G1825">
            <v>524.52810735000003</v>
          </cell>
          <cell r="H1825">
            <v>536.46403792000001</v>
          </cell>
          <cell r="I1825">
            <v>530.24108190000004</v>
          </cell>
          <cell r="J1825">
            <v>35.496688740000003</v>
          </cell>
          <cell r="K1825">
            <v>23.27552987</v>
          </cell>
          <cell r="L1825">
            <v>7.177018770000001</v>
          </cell>
          <cell r="M1825">
            <v>9.4334839200000005</v>
          </cell>
          <cell r="N1825">
            <v>17.94227678</v>
          </cell>
          <cell r="O1825">
            <v>51.878999999999998</v>
          </cell>
          <cell r="P1825">
            <v>9.6127341000000008</v>
          </cell>
          <cell r="Q1825">
            <v>61.3</v>
          </cell>
          <cell r="R1825">
            <v>32.510973800000002</v>
          </cell>
          <cell r="S1825">
            <v>15.9</v>
          </cell>
          <cell r="T1825">
            <v>8.0749603600000004</v>
          </cell>
          <cell r="U1825">
            <v>8.0749603600000004</v>
          </cell>
          <cell r="V1825">
            <v>7.1823521099999992</v>
          </cell>
          <cell r="W1825">
            <v>51</v>
          </cell>
          <cell r="X1825">
            <v>79</v>
          </cell>
          <cell r="Y1825">
            <v>37.299999999999997</v>
          </cell>
          <cell r="Z1825">
            <v>35.5</v>
          </cell>
          <cell r="AA1825">
            <v>26.5</v>
          </cell>
          <cell r="AB1825">
            <v>8.0749603600000004</v>
          </cell>
          <cell r="AC1825">
            <v>1</v>
          </cell>
          <cell r="AD1825">
            <v>271.99</v>
          </cell>
          <cell r="AE1825">
            <v>62.70542816999999</v>
          </cell>
          <cell r="AF1825">
            <v>66.401399999999995</v>
          </cell>
          <cell r="AG1825">
            <v>0.27338624378671811</v>
          </cell>
          <cell r="AH1825">
            <v>6.3</v>
          </cell>
          <cell r="AI1825">
            <v>55260</v>
          </cell>
          <cell r="AJ1825">
            <v>9.8000000000000007</v>
          </cell>
        </row>
        <row r="1826">
          <cell r="A1826" t="str">
            <v>2470</v>
          </cell>
          <cell r="B1826" t="str">
            <v>247002203</v>
          </cell>
          <cell r="C1826" t="str">
            <v>462</v>
          </cell>
          <cell r="D1826" t="str">
            <v>2470022</v>
          </cell>
          <cell r="E1826" t="str">
            <v>2435</v>
          </cell>
          <cell r="F1826" t="str">
            <v>24</v>
          </cell>
          <cell r="G1826">
            <v>524.52810735000003</v>
          </cell>
          <cell r="H1826">
            <v>536.46403792000001</v>
          </cell>
          <cell r="I1826">
            <v>530.24108190000004</v>
          </cell>
          <cell r="J1826">
            <v>35.496688740000003</v>
          </cell>
          <cell r="K1826">
            <v>23.27552987</v>
          </cell>
          <cell r="L1826">
            <v>7.9412955699999994</v>
          </cell>
          <cell r="M1826">
            <v>9.4417694999999995</v>
          </cell>
          <cell r="N1826">
            <v>17.94227678</v>
          </cell>
          <cell r="O1826">
            <v>51.878999999999998</v>
          </cell>
          <cell r="P1826">
            <v>9.6825914700000002</v>
          </cell>
          <cell r="Q1826">
            <v>61.3</v>
          </cell>
          <cell r="R1826">
            <v>32.510973800000002</v>
          </cell>
          <cell r="S1826">
            <v>15.9</v>
          </cell>
          <cell r="T1826">
            <v>8.9602109599999995</v>
          </cell>
          <cell r="U1826">
            <v>8.7112786199999999</v>
          </cell>
          <cell r="V1826">
            <v>7.9497972199999989</v>
          </cell>
          <cell r="W1826">
            <v>51</v>
          </cell>
          <cell r="X1826">
            <v>79</v>
          </cell>
          <cell r="Y1826">
            <v>37.299999999999997</v>
          </cell>
          <cell r="Z1826">
            <v>35.5</v>
          </cell>
          <cell r="AA1826">
            <v>26.5</v>
          </cell>
          <cell r="AB1826">
            <v>8.2935495199999991</v>
          </cell>
          <cell r="AC1826">
            <v>1</v>
          </cell>
          <cell r="AD1826">
            <v>271.99</v>
          </cell>
          <cell r="AE1826">
            <v>62.70542816999999</v>
          </cell>
          <cell r="AF1826">
            <v>66.401399999999995</v>
          </cell>
          <cell r="AG1826">
            <v>0.28308742911715357</v>
          </cell>
          <cell r="AH1826">
            <v>6.3</v>
          </cell>
          <cell r="AI1826">
            <v>55260</v>
          </cell>
          <cell r="AJ1826">
            <v>9.8000000000000007</v>
          </cell>
        </row>
        <row r="1827">
          <cell r="A1827" t="str">
            <v>2470</v>
          </cell>
          <cell r="B1827" t="str">
            <v>247003001</v>
          </cell>
          <cell r="D1827" t="str">
            <v>2470030</v>
          </cell>
          <cell r="E1827" t="str">
            <v>2435</v>
          </cell>
          <cell r="F1827" t="str">
            <v>24</v>
          </cell>
          <cell r="G1827">
            <v>524.52810735000003</v>
          </cell>
          <cell r="H1827">
            <v>536.46403792000001</v>
          </cell>
          <cell r="I1827">
            <v>530.24108190000004</v>
          </cell>
          <cell r="J1827">
            <v>35.496688740000003</v>
          </cell>
          <cell r="K1827">
            <v>23.27552987</v>
          </cell>
          <cell r="L1827">
            <v>7.7402295199999998</v>
          </cell>
          <cell r="M1827">
            <v>9.8622487999999997</v>
          </cell>
          <cell r="N1827">
            <v>17.94227678</v>
          </cell>
          <cell r="O1827">
            <v>50.307000000000002</v>
          </cell>
          <cell r="P1827">
            <v>9.8622487999999997</v>
          </cell>
          <cell r="Q1827">
            <v>61.3</v>
          </cell>
          <cell r="R1827">
            <v>34.03003519</v>
          </cell>
          <cell r="S1827">
            <v>15.9</v>
          </cell>
          <cell r="T1827">
            <v>9.4149940300000008</v>
          </cell>
          <cell r="U1827">
            <v>9.2833119800000006</v>
          </cell>
          <cell r="V1827">
            <v>7.8446326400000004</v>
          </cell>
          <cell r="W1827">
            <v>51</v>
          </cell>
          <cell r="X1827">
            <v>79</v>
          </cell>
          <cell r="Y1827">
            <v>37.299999999999997</v>
          </cell>
          <cell r="Z1827">
            <v>35.5</v>
          </cell>
          <cell r="AA1827">
            <v>26.5</v>
          </cell>
          <cell r="AB1827">
            <v>9.1687889400000007</v>
          </cell>
          <cell r="AC1827">
            <v>1</v>
          </cell>
          <cell r="AD1827">
            <v>271.99</v>
          </cell>
          <cell r="AE1827">
            <v>62.70542816999999</v>
          </cell>
          <cell r="AF1827">
            <v>66.401399999999995</v>
          </cell>
          <cell r="AG1827">
            <v>0.3150292894619538</v>
          </cell>
          <cell r="AH1827">
            <v>6.3</v>
          </cell>
          <cell r="AI1827">
            <v>55260</v>
          </cell>
          <cell r="AJ1827">
            <v>11.5</v>
          </cell>
        </row>
        <row r="1828">
          <cell r="A1828" t="str">
            <v>2470</v>
          </cell>
          <cell r="B1828" t="str">
            <v>247003501</v>
          </cell>
          <cell r="D1828" t="str">
            <v>2470035</v>
          </cell>
          <cell r="E1828" t="str">
            <v>2435</v>
          </cell>
          <cell r="F1828" t="str">
            <v>24</v>
          </cell>
          <cell r="G1828">
            <v>524.52810735000003</v>
          </cell>
          <cell r="H1828">
            <v>536.46403792000001</v>
          </cell>
          <cell r="I1828">
            <v>530.24108190000004</v>
          </cell>
          <cell r="J1828">
            <v>35.496688740000003</v>
          </cell>
          <cell r="K1828">
            <v>23.27552987</v>
          </cell>
          <cell r="L1828">
            <v>8.17751582</v>
          </cell>
          <cell r="M1828">
            <v>9.5085914000000002</v>
          </cell>
          <cell r="N1828">
            <v>17.94227678</v>
          </cell>
          <cell r="O1828">
            <v>50.307000000000002</v>
          </cell>
          <cell r="P1828">
            <v>9.8130156500000005</v>
          </cell>
          <cell r="Q1828">
            <v>61.3</v>
          </cell>
          <cell r="R1828">
            <v>34.03003519</v>
          </cell>
          <cell r="S1828">
            <v>15.9</v>
          </cell>
          <cell r="T1828">
            <v>9.4054958899999992</v>
          </cell>
          <cell r="U1828">
            <v>8.2131106999999997</v>
          </cell>
          <cell r="V1828">
            <v>8.1585162400000009</v>
          </cell>
          <cell r="W1828">
            <v>51</v>
          </cell>
          <cell r="X1828">
            <v>79</v>
          </cell>
          <cell r="Y1828">
            <v>37.299999999999997</v>
          </cell>
          <cell r="Z1828">
            <v>35.5</v>
          </cell>
          <cell r="AA1828">
            <v>26.5</v>
          </cell>
          <cell r="AB1828">
            <v>9.3443466500000003</v>
          </cell>
          <cell r="AC1828">
            <v>1</v>
          </cell>
          <cell r="AD1828">
            <v>271.99</v>
          </cell>
          <cell r="AE1828">
            <v>62.70542816999999</v>
          </cell>
          <cell r="AF1828">
            <v>66.401399999999995</v>
          </cell>
          <cell r="AG1828">
            <v>0.32857624060703705</v>
          </cell>
          <cell r="AH1828">
            <v>6.3</v>
          </cell>
          <cell r="AI1828">
            <v>55260</v>
          </cell>
          <cell r="AJ1828">
            <v>11.5</v>
          </cell>
        </row>
        <row r="1829">
          <cell r="A1829" t="str">
            <v>2470</v>
          </cell>
          <cell r="B1829" t="str">
            <v>247004001</v>
          </cell>
          <cell r="D1829" t="str">
            <v>2470040</v>
          </cell>
          <cell r="E1829" t="str">
            <v>2435</v>
          </cell>
          <cell r="F1829" t="str">
            <v>24</v>
          </cell>
          <cell r="G1829">
            <v>524.52810735000003</v>
          </cell>
          <cell r="H1829">
            <v>536.46403792000001</v>
          </cell>
          <cell r="I1829">
            <v>530.24108190000004</v>
          </cell>
          <cell r="J1829">
            <v>35.496688740000003</v>
          </cell>
          <cell r="K1829">
            <v>23.27552987</v>
          </cell>
          <cell r="L1829">
            <v>8.5018764900000008</v>
          </cell>
          <cell r="M1829">
            <v>9.2614136400000007</v>
          </cell>
          <cell r="N1829">
            <v>17.94227678</v>
          </cell>
          <cell r="O1829">
            <v>50.307000000000002</v>
          </cell>
          <cell r="P1829">
            <v>9.5008434600000005</v>
          </cell>
          <cell r="Q1829">
            <v>61.3</v>
          </cell>
          <cell r="R1829">
            <v>34.03003519</v>
          </cell>
          <cell r="S1829">
            <v>15.9</v>
          </cell>
          <cell r="T1829">
            <v>9.2568422100000003</v>
          </cell>
          <cell r="U1829">
            <v>9.08352921</v>
          </cell>
          <cell r="V1829">
            <v>9.0732598299999996</v>
          </cell>
          <cell r="W1829">
            <v>51</v>
          </cell>
          <cell r="X1829">
            <v>79</v>
          </cell>
          <cell r="Y1829">
            <v>37.299999999999997</v>
          </cell>
          <cell r="Z1829">
            <v>35.5</v>
          </cell>
          <cell r="AA1829">
            <v>26.5</v>
          </cell>
          <cell r="AB1829">
            <v>8.8602153599999998</v>
          </cell>
          <cell r="AC1829">
            <v>0.99095158000000017</v>
          </cell>
          <cell r="AD1829">
            <v>271.99</v>
          </cell>
          <cell r="AE1829">
            <v>62.70542816999999</v>
          </cell>
          <cell r="AF1829">
            <v>66.401399999999995</v>
          </cell>
          <cell r="AG1829">
            <v>0.29118326074004197</v>
          </cell>
          <cell r="AH1829">
            <v>6.3</v>
          </cell>
          <cell r="AI1829">
            <v>55260</v>
          </cell>
          <cell r="AJ1829">
            <v>11.5</v>
          </cell>
        </row>
        <row r="1830">
          <cell r="A1830" t="str">
            <v>2470</v>
          </cell>
          <cell r="B1830" t="str">
            <v>247005201</v>
          </cell>
          <cell r="C1830" t="str">
            <v>465</v>
          </cell>
          <cell r="D1830" t="str">
            <v>2470052</v>
          </cell>
          <cell r="E1830" t="str">
            <v>2435</v>
          </cell>
          <cell r="F1830" t="str">
            <v>24</v>
          </cell>
          <cell r="G1830">
            <v>524.52810735000003</v>
          </cell>
          <cell r="H1830">
            <v>536.46403792000001</v>
          </cell>
          <cell r="I1830">
            <v>530.24108190000004</v>
          </cell>
          <cell r="J1830">
            <v>35.496688740000003</v>
          </cell>
          <cell r="K1830">
            <v>23.27552987</v>
          </cell>
          <cell r="L1830">
            <v>7.3388881299999991</v>
          </cell>
          <cell r="M1830">
            <v>8.3067190400000008</v>
          </cell>
          <cell r="N1830">
            <v>17.94227678</v>
          </cell>
          <cell r="O1830">
            <v>50.307000000000002</v>
          </cell>
          <cell r="P1830">
            <v>9.33423801</v>
          </cell>
          <cell r="Q1830">
            <v>61.3</v>
          </cell>
          <cell r="R1830">
            <v>34.03003519</v>
          </cell>
          <cell r="S1830">
            <v>15.9</v>
          </cell>
          <cell r="T1830">
            <v>7.9462636399999997</v>
          </cell>
          <cell r="U1830">
            <v>7.5082387700000002</v>
          </cell>
          <cell r="V1830">
            <v>7.3864708500000003</v>
          </cell>
          <cell r="W1830">
            <v>51</v>
          </cell>
          <cell r="X1830">
            <v>79</v>
          </cell>
          <cell r="Y1830">
            <v>37.299999999999997</v>
          </cell>
          <cell r="Z1830">
            <v>35.5</v>
          </cell>
          <cell r="AA1830">
            <v>26.5</v>
          </cell>
          <cell r="AB1830">
            <v>7.9905768800000008</v>
          </cell>
          <cell r="AC1830">
            <v>0.81510294000000005</v>
          </cell>
          <cell r="AD1830">
            <v>271.99</v>
          </cell>
          <cell r="AE1830">
            <v>62.70542816999999</v>
          </cell>
          <cell r="AF1830">
            <v>66.401399999999995</v>
          </cell>
          <cell r="AG1830">
            <v>0.2699205765634638</v>
          </cell>
          <cell r="AH1830">
            <v>6.3</v>
          </cell>
          <cell r="AI1830">
            <v>55260</v>
          </cell>
          <cell r="AJ1830">
            <v>11.5</v>
          </cell>
        </row>
        <row r="1831">
          <cell r="A1831" t="str">
            <v>2471</v>
          </cell>
          <cell r="B1831" t="str">
            <v>247100501</v>
          </cell>
          <cell r="D1831" t="str">
            <v>2471005</v>
          </cell>
          <cell r="E1831" t="str">
            <v>2435</v>
          </cell>
          <cell r="F1831" t="str">
            <v>24</v>
          </cell>
          <cell r="G1831">
            <v>524.52810735000003</v>
          </cell>
          <cell r="H1831">
            <v>536.46403792000001</v>
          </cell>
          <cell r="I1831">
            <v>530.24108190000004</v>
          </cell>
          <cell r="J1831">
            <v>35.496688740000003</v>
          </cell>
          <cell r="K1831">
            <v>23.27552987</v>
          </cell>
          <cell r="L1831">
            <v>8.5000470299999993</v>
          </cell>
          <cell r="M1831">
            <v>9.8434721199999995</v>
          </cell>
          <cell r="N1831">
            <v>17.94227678</v>
          </cell>
          <cell r="O1831">
            <v>50.307000000000002</v>
          </cell>
          <cell r="P1831">
            <v>9.4334839200000005</v>
          </cell>
          <cell r="Q1831">
            <v>61.3</v>
          </cell>
          <cell r="R1831">
            <v>34.03003519</v>
          </cell>
          <cell r="S1831">
            <v>15.9</v>
          </cell>
          <cell r="T1831">
            <v>9.4402609099999992</v>
          </cell>
          <cell r="U1831">
            <v>7.8407064500000008</v>
          </cell>
          <cell r="V1831">
            <v>9.2334707900000002</v>
          </cell>
          <cell r="W1831">
            <v>51</v>
          </cell>
          <cell r="X1831">
            <v>79</v>
          </cell>
          <cell r="Y1831">
            <v>37.299999999999997</v>
          </cell>
          <cell r="Z1831">
            <v>35.5</v>
          </cell>
          <cell r="AA1831">
            <v>26.5</v>
          </cell>
          <cell r="AB1831">
            <v>9.6158054800000006</v>
          </cell>
          <cell r="AC1831">
            <v>1</v>
          </cell>
          <cell r="AD1831">
            <v>271.99</v>
          </cell>
          <cell r="AE1831">
            <v>62.70542816999999</v>
          </cell>
          <cell r="AF1831">
            <v>70.741</v>
          </cell>
          <cell r="AG1831">
            <v>0.29573605307909256</v>
          </cell>
          <cell r="AH1831">
            <v>6.3</v>
          </cell>
          <cell r="AI1831">
            <v>55260</v>
          </cell>
          <cell r="AJ1831">
            <v>11.5</v>
          </cell>
        </row>
        <row r="1832">
          <cell r="A1832" t="str">
            <v>2471</v>
          </cell>
          <cell r="B1832" t="str">
            <v>247101501</v>
          </cell>
          <cell r="D1832" t="str">
            <v>2471015</v>
          </cell>
          <cell r="E1832" t="str">
            <v>2435</v>
          </cell>
          <cell r="F1832" t="str">
            <v>24</v>
          </cell>
          <cell r="G1832">
            <v>524.52810735000003</v>
          </cell>
          <cell r="H1832">
            <v>536.46403792000001</v>
          </cell>
          <cell r="I1832">
            <v>530.24108190000004</v>
          </cell>
          <cell r="J1832">
            <v>35.496688740000003</v>
          </cell>
          <cell r="K1832">
            <v>23.27552987</v>
          </cell>
          <cell r="L1832">
            <v>8.6723148299999995</v>
          </cell>
          <cell r="M1832">
            <v>10.02844479</v>
          </cell>
          <cell r="N1832">
            <v>17.94227678</v>
          </cell>
          <cell r="O1832">
            <v>50.307000000000002</v>
          </cell>
          <cell r="P1832">
            <v>9.4044258000000003</v>
          </cell>
          <cell r="Q1832">
            <v>61.3</v>
          </cell>
          <cell r="R1832">
            <v>34.03003519</v>
          </cell>
          <cell r="S1832">
            <v>15.9</v>
          </cell>
          <cell r="T1832">
            <v>9.82730821</v>
          </cell>
          <cell r="U1832">
            <v>9.1634583900000006</v>
          </cell>
          <cell r="V1832">
            <v>8.6656131999999992</v>
          </cell>
          <cell r="W1832">
            <v>51</v>
          </cell>
          <cell r="X1832">
            <v>79</v>
          </cell>
          <cell r="Y1832">
            <v>37.299999999999997</v>
          </cell>
          <cell r="Z1832">
            <v>35.5</v>
          </cell>
          <cell r="AA1832">
            <v>26.5</v>
          </cell>
          <cell r="AB1832">
            <v>9.8146016899999999</v>
          </cell>
          <cell r="AC1832">
            <v>0.97906718999999998</v>
          </cell>
          <cell r="AD1832">
            <v>271.99</v>
          </cell>
          <cell r="AE1832">
            <v>62.70542816999999</v>
          </cell>
          <cell r="AF1832">
            <v>70.547983939999995</v>
          </cell>
          <cell r="AG1832">
            <v>0.23415745319994646</v>
          </cell>
          <cell r="AH1832">
            <v>6.3</v>
          </cell>
          <cell r="AI1832">
            <v>55260</v>
          </cell>
          <cell r="AJ1832">
            <v>11.5</v>
          </cell>
        </row>
        <row r="1833">
          <cell r="A1833" t="str">
            <v>2471</v>
          </cell>
          <cell r="B1833" t="str">
            <v>247102001</v>
          </cell>
          <cell r="D1833" t="str">
            <v>2471020</v>
          </cell>
          <cell r="E1833" t="str">
            <v>2435</v>
          </cell>
          <cell r="F1833" t="str">
            <v>24</v>
          </cell>
          <cell r="G1833">
            <v>524.52810735000003</v>
          </cell>
          <cell r="H1833">
            <v>536.46403792000001</v>
          </cell>
          <cell r="I1833">
            <v>530.24108190000004</v>
          </cell>
          <cell r="J1833">
            <v>35.496688740000003</v>
          </cell>
          <cell r="K1833">
            <v>23.27552987</v>
          </cell>
          <cell r="L1833">
            <v>8.0980347600000009</v>
          </cell>
          <cell r="M1833">
            <v>9.7748584100000002</v>
          </cell>
          <cell r="N1833">
            <v>17.94227678</v>
          </cell>
          <cell r="O1833">
            <v>50.307000000000002</v>
          </cell>
          <cell r="P1833">
            <v>9.3785629999999998</v>
          </cell>
          <cell r="Q1833">
            <v>61.3</v>
          </cell>
          <cell r="R1833">
            <v>34.03003519</v>
          </cell>
          <cell r="S1833">
            <v>15.9</v>
          </cell>
          <cell r="T1833">
            <v>9.3514058099999993</v>
          </cell>
          <cell r="U1833">
            <v>8.56140145</v>
          </cell>
          <cell r="V1833">
            <v>8.5213844000000005</v>
          </cell>
          <cell r="W1833">
            <v>51</v>
          </cell>
          <cell r="X1833">
            <v>79</v>
          </cell>
          <cell r="Y1833">
            <v>37.299999999999997</v>
          </cell>
          <cell r="Z1833">
            <v>35.5</v>
          </cell>
          <cell r="AA1833">
            <v>26.5</v>
          </cell>
          <cell r="AB1833">
            <v>9.5891876800000002</v>
          </cell>
          <cell r="AC1833">
            <v>0.64996030000000005</v>
          </cell>
          <cell r="AD1833">
            <v>271.99</v>
          </cell>
          <cell r="AE1833">
            <v>62.70542816999999</v>
          </cell>
          <cell r="AF1833">
            <v>70.741</v>
          </cell>
          <cell r="AG1833">
            <v>0.25151440997520802</v>
          </cell>
          <cell r="AH1833">
            <v>6.3</v>
          </cell>
          <cell r="AI1833">
            <v>55260</v>
          </cell>
          <cell r="AJ1833">
            <v>11.5</v>
          </cell>
        </row>
        <row r="1834">
          <cell r="A1834" t="str">
            <v>2471</v>
          </cell>
          <cell r="B1834" t="str">
            <v>247102501</v>
          </cell>
          <cell r="C1834" t="str">
            <v>462</v>
          </cell>
          <cell r="D1834" t="str">
            <v>2471025</v>
          </cell>
          <cell r="E1834" t="str">
            <v>2435</v>
          </cell>
          <cell r="F1834" t="str">
            <v>24</v>
          </cell>
          <cell r="G1834">
            <v>524.52810735000003</v>
          </cell>
          <cell r="H1834">
            <v>536.46403792000001</v>
          </cell>
          <cell r="I1834">
            <v>530.24108190000004</v>
          </cell>
          <cell r="J1834">
            <v>35.496688740000003</v>
          </cell>
          <cell r="K1834">
            <v>23.27552987</v>
          </cell>
          <cell r="L1834">
            <v>7.3689704000000003</v>
          </cell>
          <cell r="M1834">
            <v>9.5621233700000001</v>
          </cell>
          <cell r="N1834">
            <v>17.94227678</v>
          </cell>
          <cell r="O1834">
            <v>51.878999999999998</v>
          </cell>
          <cell r="P1834">
            <v>8.6328406100000006</v>
          </cell>
          <cell r="Q1834">
            <v>61.3</v>
          </cell>
          <cell r="R1834">
            <v>32.510973800000002</v>
          </cell>
          <cell r="S1834">
            <v>15.9</v>
          </cell>
          <cell r="T1834">
            <v>8.8677092099999992</v>
          </cell>
          <cell r="U1834">
            <v>8.5281331300000005</v>
          </cell>
          <cell r="V1834">
            <v>8.1119280600000003</v>
          </cell>
          <cell r="W1834">
            <v>51</v>
          </cell>
          <cell r="X1834">
            <v>79</v>
          </cell>
          <cell r="Y1834">
            <v>37.299999999999997</v>
          </cell>
          <cell r="Z1834">
            <v>35.5</v>
          </cell>
          <cell r="AA1834">
            <v>26.5</v>
          </cell>
          <cell r="AB1834">
            <v>9.3704163200000004</v>
          </cell>
          <cell r="AC1834">
            <v>0.70782917999999995</v>
          </cell>
          <cell r="AD1834">
            <v>271.99</v>
          </cell>
          <cell r="AE1834">
            <v>62.70542816999999</v>
          </cell>
          <cell r="AF1834">
            <v>70.741</v>
          </cell>
          <cell r="AG1834">
            <v>0.26527791513670784</v>
          </cell>
          <cell r="AH1834">
            <v>6.3</v>
          </cell>
          <cell r="AI1834">
            <v>55260</v>
          </cell>
          <cell r="AJ1834">
            <v>9.8000000000000007</v>
          </cell>
        </row>
        <row r="1835">
          <cell r="A1835" t="str">
            <v>2471</v>
          </cell>
          <cell r="B1835" t="str">
            <v>247103301</v>
          </cell>
          <cell r="C1835" t="str">
            <v>462</v>
          </cell>
          <cell r="D1835" t="str">
            <v>2471033</v>
          </cell>
          <cell r="E1835" t="str">
            <v>2435</v>
          </cell>
          <cell r="F1835" t="str">
            <v>24</v>
          </cell>
          <cell r="G1835">
            <v>524.52810735000003</v>
          </cell>
          <cell r="H1835">
            <v>536.46403792000001</v>
          </cell>
          <cell r="I1835">
            <v>530.24108190000004</v>
          </cell>
          <cell r="J1835">
            <v>35.496688740000003</v>
          </cell>
          <cell r="K1835">
            <v>23.27552987</v>
          </cell>
          <cell r="L1835">
            <v>7.8343923000000002</v>
          </cell>
          <cell r="M1835">
            <v>9.2839625100000003</v>
          </cell>
          <cell r="N1835">
            <v>17.94227678</v>
          </cell>
          <cell r="O1835">
            <v>51.878999999999998</v>
          </cell>
          <cell r="P1835">
            <v>7.9120568899999997</v>
          </cell>
          <cell r="Q1835">
            <v>61.3</v>
          </cell>
          <cell r="R1835">
            <v>32.510973800000002</v>
          </cell>
          <cell r="S1835">
            <v>15.9</v>
          </cell>
          <cell r="T1835">
            <v>7.8465899800000001</v>
          </cell>
          <cell r="U1835">
            <v>7.703910210000001</v>
          </cell>
          <cell r="V1835">
            <v>7.2449415500000001</v>
          </cell>
          <cell r="W1835">
            <v>51</v>
          </cell>
          <cell r="X1835">
            <v>79</v>
          </cell>
          <cell r="Y1835">
            <v>37.299999999999997</v>
          </cell>
          <cell r="Z1835">
            <v>35.5</v>
          </cell>
          <cell r="AA1835">
            <v>26.5</v>
          </cell>
          <cell r="AB1835">
            <v>8.8764049200000006</v>
          </cell>
          <cell r="AC1835">
            <v>0.9906995999999999</v>
          </cell>
          <cell r="AD1835">
            <v>271.99</v>
          </cell>
          <cell r="AE1835">
            <v>62.70542816999999</v>
          </cell>
          <cell r="AF1835">
            <v>70.741</v>
          </cell>
          <cell r="AG1835">
            <v>0.27794214538829409</v>
          </cell>
          <cell r="AH1835">
            <v>6.3</v>
          </cell>
          <cell r="AI1835">
            <v>55260</v>
          </cell>
          <cell r="AJ1835">
            <v>9.8000000000000007</v>
          </cell>
        </row>
        <row r="1836">
          <cell r="A1836" t="str">
            <v>2471</v>
          </cell>
          <cell r="B1836" t="str">
            <v>247104001</v>
          </cell>
          <cell r="C1836" t="str">
            <v>462</v>
          </cell>
          <cell r="D1836" t="str">
            <v>2471040</v>
          </cell>
          <cell r="E1836" t="str">
            <v>2435</v>
          </cell>
          <cell r="F1836" t="str">
            <v>24</v>
          </cell>
          <cell r="G1836">
            <v>524.52810735000003</v>
          </cell>
          <cell r="H1836">
            <v>536.46403792000001</v>
          </cell>
          <cell r="I1836">
            <v>530.24108190000004</v>
          </cell>
          <cell r="J1836">
            <v>35.496688740000003</v>
          </cell>
          <cell r="K1836">
            <v>23.27552987</v>
          </cell>
          <cell r="L1836">
            <v>7.5657932799999994</v>
          </cell>
          <cell r="M1836">
            <v>8.9269158900000001</v>
          </cell>
          <cell r="N1836">
            <v>17.94227678</v>
          </cell>
          <cell r="O1836">
            <v>51.878999999999998</v>
          </cell>
          <cell r="P1836">
            <v>8.8716456699999995</v>
          </cell>
          <cell r="Q1836">
            <v>61.3</v>
          </cell>
          <cell r="R1836">
            <v>32.510973800000002</v>
          </cell>
          <cell r="S1836">
            <v>15.9</v>
          </cell>
          <cell r="T1836">
            <v>8.7368105299999996</v>
          </cell>
          <cell r="U1836">
            <v>8.4610460300000003</v>
          </cell>
          <cell r="V1836">
            <v>7.9662397800000004</v>
          </cell>
          <cell r="W1836">
            <v>51</v>
          </cell>
          <cell r="X1836">
            <v>79</v>
          </cell>
          <cell r="Y1836">
            <v>37.299999999999997</v>
          </cell>
          <cell r="Z1836">
            <v>35.5</v>
          </cell>
          <cell r="AA1836">
            <v>26.5</v>
          </cell>
          <cell r="AB1836">
            <v>8.5833553899999995</v>
          </cell>
          <cell r="AC1836">
            <v>0.96001671</v>
          </cell>
          <cell r="AD1836">
            <v>271.99</v>
          </cell>
          <cell r="AE1836">
            <v>62.70542816999999</v>
          </cell>
          <cell r="AF1836">
            <v>70.741</v>
          </cell>
          <cell r="AG1836">
            <v>0.28799027123311016</v>
          </cell>
          <cell r="AH1836">
            <v>6.3</v>
          </cell>
          <cell r="AI1836">
            <v>55260</v>
          </cell>
          <cell r="AJ1836">
            <v>9.8000000000000007</v>
          </cell>
        </row>
        <row r="1837">
          <cell r="A1837" t="str">
            <v>2471</v>
          </cell>
          <cell r="B1837" t="str">
            <v>247104501</v>
          </cell>
          <cell r="D1837" t="str">
            <v>2471045</v>
          </cell>
          <cell r="E1837" t="str">
            <v>2435</v>
          </cell>
          <cell r="F1837" t="str">
            <v>24</v>
          </cell>
          <cell r="G1837">
            <v>524.52810735000003</v>
          </cell>
          <cell r="H1837">
            <v>536.46403792000001</v>
          </cell>
          <cell r="I1837">
            <v>530.24108190000004</v>
          </cell>
          <cell r="J1837">
            <v>35.496688740000003</v>
          </cell>
          <cell r="K1837">
            <v>23.27552987</v>
          </cell>
          <cell r="L1837">
            <v>7.7798851200000003</v>
          </cell>
          <cell r="M1837">
            <v>9.8043299800000003</v>
          </cell>
          <cell r="N1837">
            <v>17.94227678</v>
          </cell>
          <cell r="O1837">
            <v>50.307000000000002</v>
          </cell>
          <cell r="P1837">
            <v>9.4115654600000003</v>
          </cell>
          <cell r="Q1837">
            <v>61.3</v>
          </cell>
          <cell r="R1837">
            <v>34.03003519</v>
          </cell>
          <cell r="S1837">
            <v>15.9</v>
          </cell>
          <cell r="T1837">
            <v>7.6884553600000007</v>
          </cell>
          <cell r="U1837">
            <v>8.77043909</v>
          </cell>
          <cell r="V1837">
            <v>8.2228221300000008</v>
          </cell>
          <cell r="W1837">
            <v>51</v>
          </cell>
          <cell r="X1837">
            <v>79</v>
          </cell>
          <cell r="Y1837">
            <v>37.299999999999997</v>
          </cell>
          <cell r="Z1837">
            <v>35.5</v>
          </cell>
          <cell r="AA1837">
            <v>26.5</v>
          </cell>
          <cell r="AB1837">
            <v>8.7676405800000001</v>
          </cell>
          <cell r="AC1837">
            <v>0.8848971000000001</v>
          </cell>
          <cell r="AD1837">
            <v>271.99</v>
          </cell>
          <cell r="AE1837">
            <v>62.70542816999999</v>
          </cell>
          <cell r="AF1837">
            <v>70.741</v>
          </cell>
          <cell r="AG1837">
            <v>0.25047039387826109</v>
          </cell>
          <cell r="AH1837">
            <v>6.3</v>
          </cell>
          <cell r="AI1837">
            <v>55260</v>
          </cell>
          <cell r="AJ1837">
            <v>11.5</v>
          </cell>
        </row>
        <row r="1838">
          <cell r="A1838" t="str">
            <v>2471</v>
          </cell>
          <cell r="B1838" t="str">
            <v>247105001</v>
          </cell>
          <cell r="C1838" t="str">
            <v>462</v>
          </cell>
          <cell r="D1838" t="str">
            <v>2471050</v>
          </cell>
          <cell r="E1838" t="str">
            <v>2435</v>
          </cell>
          <cell r="F1838" t="str">
            <v>24</v>
          </cell>
          <cell r="G1838">
            <v>524.52810735000003</v>
          </cell>
          <cell r="H1838">
            <v>536.46403792000001</v>
          </cell>
          <cell r="I1838">
            <v>530.24108190000004</v>
          </cell>
          <cell r="J1838">
            <v>35.496688740000003</v>
          </cell>
          <cell r="K1838">
            <v>23.27552987</v>
          </cell>
          <cell r="L1838">
            <v>8.1727290999999997</v>
          </cell>
          <cell r="M1838">
            <v>9.4030247199999994</v>
          </cell>
          <cell r="N1838">
            <v>17.94227678</v>
          </cell>
          <cell r="O1838">
            <v>51.878999999999998</v>
          </cell>
          <cell r="P1838">
            <v>8.7653024899999998</v>
          </cell>
          <cell r="Q1838">
            <v>61.3</v>
          </cell>
          <cell r="R1838">
            <v>32.510973800000002</v>
          </cell>
          <cell r="S1838">
            <v>15.9</v>
          </cell>
          <cell r="T1838">
            <v>8.7476697899999998</v>
          </cell>
          <cell r="U1838">
            <v>8.7292353499999997</v>
          </cell>
          <cell r="V1838">
            <v>8.2910451300000005</v>
          </cell>
          <cell r="W1838">
            <v>51</v>
          </cell>
          <cell r="X1838">
            <v>79</v>
          </cell>
          <cell r="Y1838">
            <v>37.299999999999997</v>
          </cell>
          <cell r="Z1838">
            <v>35.5</v>
          </cell>
          <cell r="AA1838">
            <v>26.5</v>
          </cell>
          <cell r="AB1838">
            <v>8.9290379099999999</v>
          </cell>
          <cell r="AC1838">
            <v>0.88087338999999998</v>
          </cell>
          <cell r="AD1838">
            <v>271.99</v>
          </cell>
          <cell r="AE1838">
            <v>62.70542816999999</v>
          </cell>
          <cell r="AF1838">
            <v>70.741</v>
          </cell>
          <cell r="AG1838">
            <v>0.29834268581791384</v>
          </cell>
          <cell r="AH1838">
            <v>6.3</v>
          </cell>
          <cell r="AI1838">
            <v>55260</v>
          </cell>
          <cell r="AJ1838">
            <v>9.8000000000000007</v>
          </cell>
        </row>
        <row r="1839">
          <cell r="A1839" t="str">
            <v>2471</v>
          </cell>
          <cell r="B1839" t="str">
            <v>247105501</v>
          </cell>
          <cell r="C1839" t="str">
            <v>462</v>
          </cell>
          <cell r="D1839" t="str">
            <v>2471055</v>
          </cell>
          <cell r="E1839" t="str">
            <v>2435</v>
          </cell>
          <cell r="F1839" t="str">
            <v>24</v>
          </cell>
          <cell r="G1839">
            <v>524.52810735000003</v>
          </cell>
          <cell r="H1839">
            <v>536.46403792000001</v>
          </cell>
          <cell r="I1839">
            <v>530.24108190000004</v>
          </cell>
          <cell r="J1839">
            <v>35.496688740000003</v>
          </cell>
          <cell r="K1839">
            <v>23.27552987</v>
          </cell>
          <cell r="L1839">
            <v>8.7045022900000006</v>
          </cell>
          <cell r="M1839">
            <v>9.4334839200000005</v>
          </cell>
          <cell r="N1839">
            <v>17.94227678</v>
          </cell>
          <cell r="O1839">
            <v>51.878999999999998</v>
          </cell>
          <cell r="P1839">
            <v>9.4334839200000005</v>
          </cell>
          <cell r="Q1839">
            <v>61.3</v>
          </cell>
          <cell r="R1839">
            <v>32.510973800000002</v>
          </cell>
          <cell r="S1839">
            <v>15.9</v>
          </cell>
          <cell r="T1839">
            <v>8.74033674</v>
          </cell>
          <cell r="U1839">
            <v>8.74033674</v>
          </cell>
          <cell r="V1839">
            <v>8.7045022900000006</v>
          </cell>
          <cell r="W1839">
            <v>51</v>
          </cell>
          <cell r="X1839">
            <v>79</v>
          </cell>
          <cell r="Y1839">
            <v>37.299999999999997</v>
          </cell>
          <cell r="Z1839">
            <v>35.5</v>
          </cell>
          <cell r="AA1839">
            <v>26.5</v>
          </cell>
          <cell r="AB1839">
            <v>7.5438028700000004</v>
          </cell>
          <cell r="AC1839">
            <v>1</v>
          </cell>
          <cell r="AD1839">
            <v>271.99</v>
          </cell>
          <cell r="AE1839">
            <v>62.70542816999999</v>
          </cell>
          <cell r="AF1839">
            <v>70.741</v>
          </cell>
          <cell r="AG1839">
            <v>0.2890249929764076</v>
          </cell>
          <cell r="AH1839">
            <v>6.3</v>
          </cell>
          <cell r="AI1839">
            <v>55260</v>
          </cell>
          <cell r="AJ1839">
            <v>9.8000000000000007</v>
          </cell>
        </row>
        <row r="1840">
          <cell r="A1840" t="str">
            <v>2471</v>
          </cell>
          <cell r="B1840" t="str">
            <v>247106001</v>
          </cell>
          <cell r="C1840" t="str">
            <v>462</v>
          </cell>
          <cell r="D1840" t="str">
            <v>2471060</v>
          </cell>
          <cell r="E1840" t="str">
            <v>2435</v>
          </cell>
          <cell r="F1840" t="str">
            <v>24</v>
          </cell>
          <cell r="G1840">
            <v>524.52810735000003</v>
          </cell>
          <cell r="H1840">
            <v>536.46403792000001</v>
          </cell>
          <cell r="I1840">
            <v>530.24108190000004</v>
          </cell>
          <cell r="J1840">
            <v>35.496688740000003</v>
          </cell>
          <cell r="K1840">
            <v>23.27552987</v>
          </cell>
          <cell r="L1840">
            <v>7.1308988299999996</v>
          </cell>
          <cell r="M1840">
            <v>7.6957579899999997</v>
          </cell>
          <cell r="N1840">
            <v>17.94227678</v>
          </cell>
          <cell r="O1840">
            <v>51.878999999999998</v>
          </cell>
          <cell r="P1840">
            <v>9.4334839200000005</v>
          </cell>
          <cell r="Q1840">
            <v>61.3</v>
          </cell>
          <cell r="R1840">
            <v>32.510973800000002</v>
          </cell>
          <cell r="S1840">
            <v>15.9</v>
          </cell>
          <cell r="T1840">
            <v>7.4395593099999999</v>
          </cell>
          <cell r="U1840">
            <v>7.3777589099999998</v>
          </cell>
          <cell r="V1840">
            <v>7.1592919000000013</v>
          </cell>
          <cell r="W1840">
            <v>51</v>
          </cell>
          <cell r="X1840">
            <v>79</v>
          </cell>
          <cell r="Y1840">
            <v>37.299999999999997</v>
          </cell>
          <cell r="Z1840">
            <v>35.5</v>
          </cell>
          <cell r="AA1840">
            <v>26.5</v>
          </cell>
          <cell r="AB1840">
            <v>7.4241652799999995</v>
          </cell>
          <cell r="AC1840">
            <v>1</v>
          </cell>
          <cell r="AD1840">
            <v>271.99</v>
          </cell>
          <cell r="AE1840">
            <v>62.70542816999999</v>
          </cell>
          <cell r="AF1840">
            <v>70.741</v>
          </cell>
          <cell r="AG1840">
            <v>0.57142857000000002</v>
          </cell>
          <cell r="AH1840">
            <v>6.3</v>
          </cell>
          <cell r="AI1840">
            <v>55260</v>
          </cell>
          <cell r="AJ1840">
            <v>9.8000000000000007</v>
          </cell>
        </row>
        <row r="1841">
          <cell r="A1841" t="str">
            <v>2471</v>
          </cell>
          <cell r="B1841" t="str">
            <v>247106501</v>
          </cell>
          <cell r="C1841" t="str">
            <v>462</v>
          </cell>
          <cell r="D1841" t="str">
            <v>2471065</v>
          </cell>
          <cell r="E1841" t="str">
            <v>2435</v>
          </cell>
          <cell r="F1841" t="str">
            <v>24</v>
          </cell>
          <cell r="G1841">
            <v>524.52810735000003</v>
          </cell>
          <cell r="H1841">
            <v>536.46403792000001</v>
          </cell>
          <cell r="I1841">
            <v>530.24108190000004</v>
          </cell>
          <cell r="J1841">
            <v>35.496688740000003</v>
          </cell>
          <cell r="K1841">
            <v>23.27552987</v>
          </cell>
          <cell r="L1841">
            <v>7.71333789</v>
          </cell>
          <cell r="M1841">
            <v>8.6779505700000001</v>
          </cell>
          <cell r="N1841">
            <v>17.94227678</v>
          </cell>
          <cell r="O1841">
            <v>51.878999999999998</v>
          </cell>
          <cell r="P1841">
            <v>9.4073863200000005</v>
          </cell>
          <cell r="Q1841">
            <v>61.3</v>
          </cell>
          <cell r="R1841">
            <v>32.510973800000002</v>
          </cell>
          <cell r="S1841">
            <v>15.9</v>
          </cell>
          <cell r="T1841">
            <v>8.1250391000000004</v>
          </cell>
          <cell r="U1841">
            <v>8.0313853300000009</v>
          </cell>
          <cell r="V1841">
            <v>8.02845516</v>
          </cell>
          <cell r="W1841">
            <v>51</v>
          </cell>
          <cell r="X1841">
            <v>79</v>
          </cell>
          <cell r="Y1841">
            <v>37.299999999999997</v>
          </cell>
          <cell r="Z1841">
            <v>35.5</v>
          </cell>
          <cell r="AA1841">
            <v>26.5</v>
          </cell>
          <cell r="AB1841">
            <v>8.0202704699999998</v>
          </cell>
          <cell r="AC1841">
            <v>0.7669222</v>
          </cell>
          <cell r="AD1841">
            <v>271.99</v>
          </cell>
          <cell r="AE1841">
            <v>62.70542816999999</v>
          </cell>
          <cell r="AF1841">
            <v>70.741</v>
          </cell>
          <cell r="AG1841">
            <v>0.5</v>
          </cell>
          <cell r="AH1841">
            <v>6.3</v>
          </cell>
          <cell r="AI1841">
            <v>55260</v>
          </cell>
          <cell r="AJ1841">
            <v>9.8000000000000007</v>
          </cell>
        </row>
        <row r="1842">
          <cell r="A1842" t="str">
            <v>2471</v>
          </cell>
          <cell r="B1842" t="str">
            <v>247107001</v>
          </cell>
          <cell r="C1842" t="str">
            <v>462</v>
          </cell>
          <cell r="D1842" t="str">
            <v>2471070</v>
          </cell>
          <cell r="E1842" t="str">
            <v>2435</v>
          </cell>
          <cell r="F1842" t="str">
            <v>24</v>
          </cell>
          <cell r="G1842">
            <v>524.52810735000003</v>
          </cell>
          <cell r="H1842">
            <v>536.46403792000001</v>
          </cell>
          <cell r="I1842">
            <v>530.24108190000004</v>
          </cell>
          <cell r="J1842">
            <v>35.496688740000003</v>
          </cell>
          <cell r="K1842">
            <v>23.27552987</v>
          </cell>
          <cell r="L1842">
            <v>7.2984451000000004</v>
          </cell>
          <cell r="M1842">
            <v>8.72566971</v>
          </cell>
          <cell r="N1842">
            <v>17.94227678</v>
          </cell>
          <cell r="O1842">
            <v>51.878999999999998</v>
          </cell>
          <cell r="P1842">
            <v>9.4334839200000005</v>
          </cell>
          <cell r="Q1842">
            <v>61.3</v>
          </cell>
          <cell r="R1842">
            <v>32.510973800000002</v>
          </cell>
          <cell r="S1842">
            <v>15.9</v>
          </cell>
          <cell r="T1842">
            <v>7.40427912</v>
          </cell>
          <cell r="U1842">
            <v>7.9529667899999996</v>
          </cell>
          <cell r="V1842">
            <v>7.3072023099999992</v>
          </cell>
          <cell r="W1842">
            <v>51</v>
          </cell>
          <cell r="X1842">
            <v>79</v>
          </cell>
          <cell r="Y1842">
            <v>37.299999999999997</v>
          </cell>
          <cell r="Z1842">
            <v>35.5</v>
          </cell>
          <cell r="AA1842">
            <v>26.5</v>
          </cell>
          <cell r="AB1842">
            <v>7.9529667899999996</v>
          </cell>
          <cell r="AC1842">
            <v>1</v>
          </cell>
          <cell r="AD1842">
            <v>271.99</v>
          </cell>
          <cell r="AE1842">
            <v>62.70542816999999</v>
          </cell>
          <cell r="AF1842">
            <v>70.741</v>
          </cell>
          <cell r="AG1842">
            <v>0</v>
          </cell>
          <cell r="AH1842">
            <v>6.3</v>
          </cell>
          <cell r="AI1842">
            <v>55260</v>
          </cell>
          <cell r="AJ1842">
            <v>9.8000000000000007</v>
          </cell>
        </row>
        <row r="1843">
          <cell r="A1843" t="str">
            <v>2471</v>
          </cell>
          <cell r="B1843" t="str">
            <v>247107501</v>
          </cell>
          <cell r="C1843" t="str">
            <v>462</v>
          </cell>
          <cell r="D1843" t="str">
            <v>2471075</v>
          </cell>
          <cell r="E1843" t="str">
            <v>2435</v>
          </cell>
          <cell r="F1843" t="str">
            <v>24</v>
          </cell>
          <cell r="G1843">
            <v>524.52810735000003</v>
          </cell>
          <cell r="H1843">
            <v>536.46403792000001</v>
          </cell>
          <cell r="I1843">
            <v>530.24108190000004</v>
          </cell>
          <cell r="J1843">
            <v>35.496688740000003</v>
          </cell>
          <cell r="K1843">
            <v>23.27552987</v>
          </cell>
          <cell r="L1843">
            <v>7.1308988299999996</v>
          </cell>
          <cell r="M1843">
            <v>8.7121018600000006</v>
          </cell>
          <cell r="N1843">
            <v>17.94227678</v>
          </cell>
          <cell r="O1843">
            <v>51.878999999999998</v>
          </cell>
          <cell r="P1843">
            <v>9.4334839200000005</v>
          </cell>
          <cell r="Q1843">
            <v>61.3</v>
          </cell>
          <cell r="R1843">
            <v>32.510973800000002</v>
          </cell>
          <cell r="S1843">
            <v>15.9</v>
          </cell>
          <cell r="T1843">
            <v>7.8240460100000009</v>
          </cell>
          <cell r="U1843">
            <v>7.8240460100000009</v>
          </cell>
          <cell r="V1843">
            <v>7.3310603099999998</v>
          </cell>
          <cell r="W1843">
            <v>51</v>
          </cell>
          <cell r="X1843">
            <v>79</v>
          </cell>
          <cell r="Y1843">
            <v>37.299999999999997</v>
          </cell>
          <cell r="Z1843">
            <v>35.5</v>
          </cell>
          <cell r="AA1843">
            <v>26.5</v>
          </cell>
          <cell r="AB1843">
            <v>7.8240460100000009</v>
          </cell>
          <cell r="AC1843">
            <v>1</v>
          </cell>
          <cell r="AD1843">
            <v>271.99</v>
          </cell>
          <cell r="AE1843">
            <v>62.70542816999999</v>
          </cell>
          <cell r="AF1843">
            <v>70.741</v>
          </cell>
          <cell r="AG1843">
            <v>1</v>
          </cell>
          <cell r="AH1843">
            <v>6.3</v>
          </cell>
          <cell r="AI1843">
            <v>55260</v>
          </cell>
          <cell r="AJ1843">
            <v>9.8000000000000007</v>
          </cell>
        </row>
        <row r="1844">
          <cell r="A1844" t="str">
            <v>2471</v>
          </cell>
          <cell r="B1844" t="str">
            <v>247108301</v>
          </cell>
          <cell r="C1844" t="str">
            <v>462</v>
          </cell>
          <cell r="D1844" t="str">
            <v>2471083</v>
          </cell>
          <cell r="E1844" t="str">
            <v>2435</v>
          </cell>
          <cell r="F1844" t="str">
            <v>24</v>
          </cell>
          <cell r="G1844">
            <v>524.52810735000003</v>
          </cell>
          <cell r="H1844">
            <v>536.46403792000001</v>
          </cell>
          <cell r="I1844">
            <v>530.24108190000004</v>
          </cell>
          <cell r="J1844">
            <v>35.496688740000003</v>
          </cell>
          <cell r="K1844">
            <v>23.27552987</v>
          </cell>
          <cell r="L1844">
            <v>7.5933741900000005</v>
          </cell>
          <cell r="M1844">
            <v>8.4784523600000004</v>
          </cell>
          <cell r="N1844">
            <v>17.94227678</v>
          </cell>
          <cell r="O1844">
            <v>51.878999999999998</v>
          </cell>
          <cell r="P1844">
            <v>9.4450962399999998</v>
          </cell>
          <cell r="Q1844">
            <v>61.3</v>
          </cell>
          <cell r="R1844">
            <v>32.510973800000002</v>
          </cell>
          <cell r="S1844">
            <v>15.9</v>
          </cell>
          <cell r="T1844">
            <v>8.2303107999999998</v>
          </cell>
          <cell r="U1844">
            <v>7.6939373299999998</v>
          </cell>
          <cell r="V1844">
            <v>7.6764736500000001</v>
          </cell>
          <cell r="W1844">
            <v>51</v>
          </cell>
          <cell r="X1844">
            <v>79</v>
          </cell>
          <cell r="Y1844">
            <v>37.299999999999997</v>
          </cell>
          <cell r="Z1844">
            <v>35.5</v>
          </cell>
          <cell r="AA1844">
            <v>26.5</v>
          </cell>
          <cell r="AB1844">
            <v>7.8395255800000001</v>
          </cell>
          <cell r="AC1844">
            <v>0.98297345000000003</v>
          </cell>
          <cell r="AD1844">
            <v>271.99</v>
          </cell>
          <cell r="AE1844">
            <v>62.70542816999999</v>
          </cell>
          <cell r="AF1844">
            <v>70.741</v>
          </cell>
          <cell r="AG1844">
            <v>0.27142097975584117</v>
          </cell>
          <cell r="AH1844">
            <v>6.3</v>
          </cell>
          <cell r="AI1844">
            <v>55260</v>
          </cell>
          <cell r="AJ1844">
            <v>9.8000000000000007</v>
          </cell>
        </row>
        <row r="1845">
          <cell r="A1845" t="str">
            <v>2471</v>
          </cell>
          <cell r="B1845" t="str">
            <v>247109001</v>
          </cell>
          <cell r="C1845" t="str">
            <v>462</v>
          </cell>
          <cell r="D1845" t="str">
            <v>2471090</v>
          </cell>
          <cell r="E1845" t="str">
            <v>2435</v>
          </cell>
          <cell r="F1845" t="str">
            <v>24</v>
          </cell>
          <cell r="G1845">
            <v>524.52810735000003</v>
          </cell>
          <cell r="H1845">
            <v>536.46403792000001</v>
          </cell>
          <cell r="I1845">
            <v>530.24108190000004</v>
          </cell>
          <cell r="J1845">
            <v>35.496688740000003</v>
          </cell>
          <cell r="K1845">
            <v>23.27552987</v>
          </cell>
          <cell r="L1845">
            <v>7.7981126300000003</v>
          </cell>
          <cell r="M1845">
            <v>8.7089699100000004</v>
          </cell>
          <cell r="N1845">
            <v>17.94227678</v>
          </cell>
          <cell r="O1845">
            <v>51.878999999999998</v>
          </cell>
          <cell r="P1845">
            <v>9.4334839200000005</v>
          </cell>
          <cell r="Q1845">
            <v>61.3</v>
          </cell>
          <cell r="R1845">
            <v>32.510973800000002</v>
          </cell>
          <cell r="S1845">
            <v>15.9</v>
          </cell>
          <cell r="T1845">
            <v>8.7089699100000004</v>
          </cell>
          <cell r="U1845">
            <v>7.2211050999999999</v>
          </cell>
          <cell r="V1845">
            <v>7.7981126300000003</v>
          </cell>
          <cell r="W1845">
            <v>51</v>
          </cell>
          <cell r="X1845">
            <v>79</v>
          </cell>
          <cell r="Y1845">
            <v>37.299999999999997</v>
          </cell>
          <cell r="Z1845">
            <v>35.5</v>
          </cell>
          <cell r="AA1845">
            <v>26.5</v>
          </cell>
          <cell r="AB1845">
            <v>8.3423634999999994</v>
          </cell>
          <cell r="AC1845">
            <v>1</v>
          </cell>
          <cell r="AD1845">
            <v>271.99</v>
          </cell>
          <cell r="AE1845">
            <v>62.70542816999999</v>
          </cell>
          <cell r="AF1845">
            <v>70.741</v>
          </cell>
          <cell r="AG1845">
            <v>0.27241812463852877</v>
          </cell>
          <cell r="AH1845">
            <v>6.3</v>
          </cell>
          <cell r="AI1845">
            <v>55260</v>
          </cell>
          <cell r="AJ1845">
            <v>9.8000000000000007</v>
          </cell>
        </row>
        <row r="1846">
          <cell r="A1846" t="str">
            <v>2471</v>
          </cell>
          <cell r="B1846" t="str">
            <v>247109501</v>
          </cell>
          <cell r="C1846" t="str">
            <v>462</v>
          </cell>
          <cell r="D1846" t="str">
            <v>2471095</v>
          </cell>
          <cell r="E1846" t="str">
            <v>2435</v>
          </cell>
          <cell r="F1846" t="str">
            <v>24</v>
          </cell>
          <cell r="G1846">
            <v>524.52810735000003</v>
          </cell>
          <cell r="H1846">
            <v>536.46403792000001</v>
          </cell>
          <cell r="I1846">
            <v>530.24108190000004</v>
          </cell>
          <cell r="J1846">
            <v>35.496688740000003</v>
          </cell>
          <cell r="K1846">
            <v>23.27552987</v>
          </cell>
          <cell r="L1846">
            <v>8.3836618000000005</v>
          </cell>
          <cell r="M1846">
            <v>8.74033674</v>
          </cell>
          <cell r="N1846">
            <v>17.94227678</v>
          </cell>
          <cell r="O1846">
            <v>51.878999999999998</v>
          </cell>
          <cell r="P1846">
            <v>9.4334839200000005</v>
          </cell>
          <cell r="Q1846">
            <v>61.3</v>
          </cell>
          <cell r="R1846">
            <v>32.510973800000002</v>
          </cell>
          <cell r="S1846">
            <v>15.9</v>
          </cell>
          <cell r="T1846">
            <v>8.74033674</v>
          </cell>
          <cell r="U1846">
            <v>8.3836618000000005</v>
          </cell>
          <cell r="V1846">
            <v>8.3836618000000005</v>
          </cell>
          <cell r="W1846">
            <v>51</v>
          </cell>
          <cell r="X1846">
            <v>79</v>
          </cell>
          <cell r="Y1846">
            <v>37.299999999999997</v>
          </cell>
          <cell r="Z1846">
            <v>35.5</v>
          </cell>
          <cell r="AA1846">
            <v>26.5</v>
          </cell>
          <cell r="AB1846">
            <v>8.74033674</v>
          </cell>
          <cell r="AC1846">
            <v>1</v>
          </cell>
          <cell r="AD1846">
            <v>271.99</v>
          </cell>
          <cell r="AE1846">
            <v>62.70542816999999</v>
          </cell>
          <cell r="AF1846">
            <v>70.741</v>
          </cell>
          <cell r="AG1846">
            <v>0.30053341993814447</v>
          </cell>
          <cell r="AH1846">
            <v>6.3</v>
          </cell>
          <cell r="AI1846">
            <v>55260</v>
          </cell>
          <cell r="AJ1846">
            <v>9.8000000000000007</v>
          </cell>
        </row>
        <row r="1847">
          <cell r="A1847" t="str">
            <v>2471</v>
          </cell>
          <cell r="B1847" t="str">
            <v>247110001</v>
          </cell>
          <cell r="C1847" t="str">
            <v>462</v>
          </cell>
          <cell r="D1847" t="str">
            <v>2471100</v>
          </cell>
          <cell r="E1847" t="str">
            <v>2435</v>
          </cell>
          <cell r="F1847" t="str">
            <v>24</v>
          </cell>
          <cell r="G1847">
            <v>524.52810735000003</v>
          </cell>
          <cell r="H1847">
            <v>536.46403792000001</v>
          </cell>
          <cell r="I1847">
            <v>530.24108190000004</v>
          </cell>
          <cell r="J1847">
            <v>35.496688740000003</v>
          </cell>
          <cell r="K1847">
            <v>23.27552987</v>
          </cell>
          <cell r="L1847">
            <v>7.3004728099999996</v>
          </cell>
          <cell r="M1847">
            <v>9.4919037599999996</v>
          </cell>
          <cell r="N1847">
            <v>17.94227678</v>
          </cell>
          <cell r="O1847">
            <v>51.878999999999998</v>
          </cell>
          <cell r="P1847">
            <v>9.7531296699999999</v>
          </cell>
          <cell r="Q1847">
            <v>61.3</v>
          </cell>
          <cell r="R1847">
            <v>32.510973800000002</v>
          </cell>
          <cell r="S1847">
            <v>15.9</v>
          </cell>
          <cell r="T1847">
            <v>8.5407143899999998</v>
          </cell>
          <cell r="U1847">
            <v>7.8236459299999996</v>
          </cell>
          <cell r="V1847">
            <v>7.5245612300000007</v>
          </cell>
          <cell r="W1847">
            <v>51</v>
          </cell>
          <cell r="X1847">
            <v>79</v>
          </cell>
          <cell r="Y1847">
            <v>37.299999999999997</v>
          </cell>
          <cell r="Z1847">
            <v>35.5</v>
          </cell>
          <cell r="AA1847">
            <v>26.5</v>
          </cell>
          <cell r="AB1847">
            <v>7.6048944800000005</v>
          </cell>
          <cell r="AC1847">
            <v>0.97849774000000012</v>
          </cell>
          <cell r="AD1847">
            <v>271.99</v>
          </cell>
          <cell r="AE1847">
            <v>62.70542816999999</v>
          </cell>
          <cell r="AF1847">
            <v>70.741</v>
          </cell>
          <cell r="AG1847">
            <v>0.28560025362771607</v>
          </cell>
          <cell r="AH1847">
            <v>6.3</v>
          </cell>
          <cell r="AI1847">
            <v>55260</v>
          </cell>
          <cell r="AJ1847">
            <v>9.8000000000000007</v>
          </cell>
        </row>
        <row r="1848">
          <cell r="A1848" t="str">
            <v>2471</v>
          </cell>
          <cell r="B1848" t="str">
            <v>247110501</v>
          </cell>
          <cell r="C1848" t="str">
            <v>462</v>
          </cell>
          <cell r="D1848" t="str">
            <v>2471105</v>
          </cell>
          <cell r="E1848" t="str">
            <v>2435</v>
          </cell>
          <cell r="F1848" t="str">
            <v>24</v>
          </cell>
          <cell r="G1848">
            <v>524.52810735000003</v>
          </cell>
          <cell r="H1848">
            <v>536.46403792000001</v>
          </cell>
          <cell r="I1848">
            <v>530.24108190000004</v>
          </cell>
          <cell r="J1848">
            <v>35.496688740000003</v>
          </cell>
          <cell r="K1848">
            <v>23.27552987</v>
          </cell>
          <cell r="L1848">
            <v>7.5175208499999995</v>
          </cell>
          <cell r="M1848">
            <v>9.4256936600000003</v>
          </cell>
          <cell r="N1848">
            <v>17.94227678</v>
          </cell>
          <cell r="O1848">
            <v>51.878999999999998</v>
          </cell>
          <cell r="P1848">
            <v>9.3944935800000007</v>
          </cell>
          <cell r="Q1848">
            <v>61.3</v>
          </cell>
          <cell r="R1848">
            <v>32.510973800000002</v>
          </cell>
          <cell r="S1848">
            <v>15.9</v>
          </cell>
          <cell r="T1848">
            <v>8.3556150000000002</v>
          </cell>
          <cell r="U1848">
            <v>7.8280380300000001</v>
          </cell>
          <cell r="V1848">
            <v>8.2862694500000007</v>
          </cell>
          <cell r="W1848">
            <v>51</v>
          </cell>
          <cell r="X1848">
            <v>79</v>
          </cell>
          <cell r="Y1848">
            <v>37.299999999999997</v>
          </cell>
          <cell r="Z1848">
            <v>35.5</v>
          </cell>
          <cell r="AA1848">
            <v>26.5</v>
          </cell>
          <cell r="AB1848">
            <v>7.9779680900000001</v>
          </cell>
          <cell r="AC1848">
            <v>0.88961800999999985</v>
          </cell>
          <cell r="AD1848">
            <v>271.99</v>
          </cell>
          <cell r="AE1848">
            <v>62.70542816999999</v>
          </cell>
          <cell r="AF1848">
            <v>70.741</v>
          </cell>
          <cell r="AG1848">
            <v>0.26188726122825651</v>
          </cell>
          <cell r="AH1848">
            <v>6.3</v>
          </cell>
          <cell r="AI1848">
            <v>55260</v>
          </cell>
          <cell r="AJ1848">
            <v>9.8000000000000007</v>
          </cell>
        </row>
        <row r="1849">
          <cell r="A1849" t="str">
            <v>2471</v>
          </cell>
          <cell r="B1849" t="str">
            <v>247111001</v>
          </cell>
          <cell r="D1849" t="str">
            <v>2471110</v>
          </cell>
          <cell r="E1849" t="str">
            <v>2435</v>
          </cell>
          <cell r="F1849" t="str">
            <v>24</v>
          </cell>
          <cell r="G1849">
            <v>524.52810735000003</v>
          </cell>
          <cell r="H1849">
            <v>536.46403792000001</v>
          </cell>
          <cell r="I1849">
            <v>530.24108190000004</v>
          </cell>
          <cell r="J1849">
            <v>35.496688740000003</v>
          </cell>
          <cell r="K1849">
            <v>23.27552987</v>
          </cell>
          <cell r="L1849">
            <v>8.3600714400000005</v>
          </cell>
          <cell r="M1849">
            <v>9.3614292300000006</v>
          </cell>
          <cell r="N1849">
            <v>17.94227678</v>
          </cell>
          <cell r="O1849">
            <v>50.307000000000002</v>
          </cell>
          <cell r="P1849">
            <v>9.9141307100000002</v>
          </cell>
          <cell r="Q1849">
            <v>61.3</v>
          </cell>
          <cell r="R1849">
            <v>34.03003519</v>
          </cell>
          <cell r="S1849">
            <v>15.9</v>
          </cell>
          <cell r="T1849">
            <v>9.2851695099999993</v>
          </cell>
          <cell r="U1849">
            <v>9.1271761300000005</v>
          </cell>
          <cell r="V1849">
            <v>8.3760903500000001</v>
          </cell>
          <cell r="W1849">
            <v>51</v>
          </cell>
          <cell r="X1849">
            <v>79</v>
          </cell>
          <cell r="Y1849">
            <v>37.299999999999997</v>
          </cell>
          <cell r="Z1849">
            <v>35.5</v>
          </cell>
          <cell r="AA1849">
            <v>26.5</v>
          </cell>
          <cell r="AB1849">
            <v>9.1614652000000003</v>
          </cell>
          <cell r="AC1849">
            <v>0.53476908999999995</v>
          </cell>
          <cell r="AD1849">
            <v>271.99</v>
          </cell>
          <cell r="AE1849">
            <v>62.70542816999999</v>
          </cell>
          <cell r="AF1849">
            <v>70.741</v>
          </cell>
          <cell r="AG1849">
            <v>0.2788083472042987</v>
          </cell>
          <cell r="AH1849">
            <v>6.3</v>
          </cell>
          <cell r="AI1849">
            <v>55260</v>
          </cell>
          <cell r="AJ1849">
            <v>11.5</v>
          </cell>
        </row>
        <row r="1850">
          <cell r="A1850" t="str">
            <v>2471</v>
          </cell>
          <cell r="B1850" t="str">
            <v>247111501</v>
          </cell>
          <cell r="D1850" t="str">
            <v>2471115</v>
          </cell>
          <cell r="E1850" t="str">
            <v>2435</v>
          </cell>
          <cell r="F1850" t="str">
            <v>24</v>
          </cell>
          <cell r="G1850">
            <v>524.52810735000003</v>
          </cell>
          <cell r="H1850">
            <v>536.46403792000001</v>
          </cell>
          <cell r="I1850">
            <v>530.24108190000004</v>
          </cell>
          <cell r="J1850">
            <v>35.496688740000003</v>
          </cell>
          <cell r="K1850">
            <v>23.27552987</v>
          </cell>
          <cell r="L1850">
            <v>8.3497208399999998</v>
          </cell>
          <cell r="M1850">
            <v>9.6414082499999996</v>
          </cell>
          <cell r="N1850">
            <v>17.94227678</v>
          </cell>
          <cell r="O1850">
            <v>50.307000000000002</v>
          </cell>
          <cell r="P1850">
            <v>9.7317497900000003</v>
          </cell>
          <cell r="Q1850">
            <v>61.3</v>
          </cell>
          <cell r="R1850">
            <v>34.03003519</v>
          </cell>
          <cell r="S1850">
            <v>15.9</v>
          </cell>
          <cell r="T1850">
            <v>9.6785298599999994</v>
          </cell>
          <cell r="U1850">
            <v>9.2897059300000002</v>
          </cell>
          <cell r="V1850">
            <v>8.6752220599999994</v>
          </cell>
          <cell r="W1850">
            <v>51</v>
          </cell>
          <cell r="X1850">
            <v>79</v>
          </cell>
          <cell r="Y1850">
            <v>37.299999999999997</v>
          </cell>
          <cell r="Z1850">
            <v>35.5</v>
          </cell>
          <cell r="AA1850">
            <v>26.5</v>
          </cell>
          <cell r="AB1850">
            <v>9.6796562599999998</v>
          </cell>
          <cell r="AC1850">
            <v>0.32507834000000002</v>
          </cell>
          <cell r="AD1850">
            <v>271.99</v>
          </cell>
          <cell r="AE1850">
            <v>62.70542816999999</v>
          </cell>
          <cell r="AF1850">
            <v>70.69509884</v>
          </cell>
          <cell r="AG1850">
            <v>0.26638786052733099</v>
          </cell>
          <cell r="AH1850">
            <v>6.3</v>
          </cell>
          <cell r="AI1850">
            <v>55260</v>
          </cell>
          <cell r="AJ1850">
            <v>11.5</v>
          </cell>
        </row>
        <row r="1851">
          <cell r="A1851" t="str">
            <v>2471</v>
          </cell>
          <cell r="B1851" t="str">
            <v>247112501</v>
          </cell>
          <cell r="D1851" t="str">
            <v>2471125</v>
          </cell>
          <cell r="E1851" t="str">
            <v>2435</v>
          </cell>
          <cell r="F1851" t="str">
            <v>24</v>
          </cell>
          <cell r="G1851">
            <v>524.52810735000003</v>
          </cell>
          <cell r="H1851">
            <v>536.46403792000001</v>
          </cell>
          <cell r="I1851">
            <v>530.24108190000004</v>
          </cell>
          <cell r="J1851">
            <v>35.496688740000003</v>
          </cell>
          <cell r="K1851">
            <v>23.27552987</v>
          </cell>
          <cell r="L1851">
            <v>8.7755494299999999</v>
          </cell>
          <cell r="M1851">
            <v>8.7975484900000005</v>
          </cell>
          <cell r="N1851">
            <v>17.94227678</v>
          </cell>
          <cell r="O1851">
            <v>50.307000000000002</v>
          </cell>
          <cell r="P1851">
            <v>10.126631100000001</v>
          </cell>
          <cell r="Q1851">
            <v>61.3</v>
          </cell>
          <cell r="R1851">
            <v>34.03003519</v>
          </cell>
          <cell r="S1851">
            <v>15.9</v>
          </cell>
          <cell r="T1851">
            <v>8.8808636100000005</v>
          </cell>
          <cell r="U1851">
            <v>8.7975484900000005</v>
          </cell>
          <cell r="V1851">
            <v>8.7975484900000005</v>
          </cell>
          <cell r="W1851">
            <v>51</v>
          </cell>
          <cell r="X1851">
            <v>79</v>
          </cell>
          <cell r="Y1851">
            <v>37.299999999999997</v>
          </cell>
          <cell r="Z1851">
            <v>35.5</v>
          </cell>
          <cell r="AA1851">
            <v>26.5</v>
          </cell>
          <cell r="AB1851">
            <v>8.9266503200000002</v>
          </cell>
          <cell r="AC1851">
            <v>0.87460103</v>
          </cell>
          <cell r="AD1851">
            <v>271.99</v>
          </cell>
          <cell r="AE1851">
            <v>62.70542816999999</v>
          </cell>
          <cell r="AF1851">
            <v>70.749899020000001</v>
          </cell>
          <cell r="AG1851">
            <v>0.28301080985567045</v>
          </cell>
          <cell r="AH1851">
            <v>6.3</v>
          </cell>
          <cell r="AI1851">
            <v>55260</v>
          </cell>
          <cell r="AJ1851">
            <v>11.5</v>
          </cell>
        </row>
        <row r="1852">
          <cell r="A1852" t="str">
            <v>2471</v>
          </cell>
          <cell r="B1852" t="str">
            <v>247113301</v>
          </cell>
          <cell r="D1852" t="str">
            <v>2471133</v>
          </cell>
          <cell r="E1852" t="str">
            <v>2435</v>
          </cell>
          <cell r="F1852" t="str">
            <v>24</v>
          </cell>
          <cell r="G1852">
            <v>524.52810735000003</v>
          </cell>
          <cell r="H1852">
            <v>536.46403792000001</v>
          </cell>
          <cell r="I1852">
            <v>530.24108190000004</v>
          </cell>
          <cell r="J1852">
            <v>35.496688740000003</v>
          </cell>
          <cell r="K1852">
            <v>23.27552987</v>
          </cell>
          <cell r="L1852">
            <v>8.4705207799999993</v>
          </cell>
          <cell r="M1852">
            <v>9.0395520499999993</v>
          </cell>
          <cell r="N1852">
            <v>17.94227678</v>
          </cell>
          <cell r="O1852">
            <v>50.307000000000002</v>
          </cell>
          <cell r="P1852">
            <v>10.262838909999999</v>
          </cell>
          <cell r="Q1852">
            <v>61.3</v>
          </cell>
          <cell r="R1852">
            <v>34.03003519</v>
          </cell>
          <cell r="S1852">
            <v>15.9</v>
          </cell>
          <cell r="T1852">
            <v>8.6174004499999999</v>
          </cell>
          <cell r="U1852">
            <v>8.4495565399999997</v>
          </cell>
          <cell r="V1852">
            <v>8.3253060300000001</v>
          </cell>
          <cell r="W1852">
            <v>51</v>
          </cell>
          <cell r="X1852">
            <v>79</v>
          </cell>
          <cell r="Y1852">
            <v>37.299999999999997</v>
          </cell>
          <cell r="Z1852">
            <v>35.5</v>
          </cell>
          <cell r="AA1852">
            <v>26.5</v>
          </cell>
          <cell r="AB1852">
            <v>8.43923165</v>
          </cell>
          <cell r="AC1852">
            <v>0.79114494000000002</v>
          </cell>
          <cell r="AD1852">
            <v>271.99</v>
          </cell>
          <cell r="AE1852">
            <v>62.70542816999999</v>
          </cell>
          <cell r="AF1852">
            <v>70.744200190000001</v>
          </cell>
          <cell r="AG1852">
            <v>0.30284591307717734</v>
          </cell>
          <cell r="AH1852">
            <v>6.3</v>
          </cell>
          <cell r="AI1852">
            <v>55260</v>
          </cell>
          <cell r="AJ1852">
            <v>11.5</v>
          </cell>
        </row>
        <row r="1853">
          <cell r="A1853" t="str">
            <v>2471</v>
          </cell>
          <cell r="B1853" t="str">
            <v>247114001</v>
          </cell>
          <cell r="D1853" t="str">
            <v>2471140</v>
          </cell>
          <cell r="E1853" t="str">
            <v>2435</v>
          </cell>
          <cell r="F1853" t="str">
            <v>24</v>
          </cell>
          <cell r="G1853">
            <v>524.52810735000003</v>
          </cell>
          <cell r="H1853">
            <v>536.46403792000001</v>
          </cell>
          <cell r="I1853">
            <v>530.24108190000004</v>
          </cell>
          <cell r="J1853">
            <v>35.496688740000003</v>
          </cell>
          <cell r="K1853">
            <v>23.27552987</v>
          </cell>
          <cell r="L1853">
            <v>8.74033674</v>
          </cell>
          <cell r="M1853">
            <v>9.3579842099999997</v>
          </cell>
          <cell r="N1853">
            <v>17.94227678</v>
          </cell>
          <cell r="O1853">
            <v>50.307000000000002</v>
          </cell>
          <cell r="P1853">
            <v>10.81977828</v>
          </cell>
          <cell r="Q1853">
            <v>61.3</v>
          </cell>
          <cell r="R1853">
            <v>34.03003519</v>
          </cell>
          <cell r="S1853">
            <v>15.9</v>
          </cell>
          <cell r="T1853">
            <v>9.4334839200000005</v>
          </cell>
          <cell r="U1853">
            <v>9.3579842099999997</v>
          </cell>
          <cell r="V1853">
            <v>8.6367524299999996</v>
          </cell>
          <cell r="W1853">
            <v>51</v>
          </cell>
          <cell r="X1853">
            <v>79</v>
          </cell>
          <cell r="Y1853">
            <v>37.299999999999997</v>
          </cell>
          <cell r="Z1853">
            <v>35.5</v>
          </cell>
          <cell r="AA1853">
            <v>26.5</v>
          </cell>
          <cell r="AB1853">
            <v>9.3869791500000002</v>
          </cell>
          <cell r="AC1853">
            <v>0</v>
          </cell>
          <cell r="AD1853">
            <v>271.99</v>
          </cell>
          <cell r="AE1853">
            <v>62.70542816999999</v>
          </cell>
          <cell r="AF1853">
            <v>70.786268649999997</v>
          </cell>
          <cell r="AG1853">
            <v>0.27328821652544777</v>
          </cell>
          <cell r="AH1853">
            <v>6.3</v>
          </cell>
          <cell r="AI1853">
            <v>55260</v>
          </cell>
          <cell r="AJ1853">
            <v>11.5</v>
          </cell>
        </row>
        <row r="1854">
          <cell r="A1854" t="str">
            <v>2472</v>
          </cell>
          <cell r="B1854" t="str">
            <v>247200501</v>
          </cell>
          <cell r="C1854" t="str">
            <v>462</v>
          </cell>
          <cell r="D1854" t="str">
            <v>2472005</v>
          </cell>
          <cell r="E1854" t="str">
            <v>2455</v>
          </cell>
          <cell r="F1854" t="str">
            <v>24</v>
          </cell>
          <cell r="G1854">
            <v>524.52810735000003</v>
          </cell>
          <cell r="H1854">
            <v>536.46403792000001</v>
          </cell>
          <cell r="I1854">
            <v>530.24108190000004</v>
          </cell>
          <cell r="J1854">
            <v>27.054794520000002</v>
          </cell>
          <cell r="K1854">
            <v>20.503101310000002</v>
          </cell>
          <cell r="L1854">
            <v>7.2048925099999988</v>
          </cell>
          <cell r="M1854">
            <v>8.6294498700000002</v>
          </cell>
          <cell r="N1854">
            <v>18.091949240000002</v>
          </cell>
          <cell r="O1854">
            <v>51.878999999999998</v>
          </cell>
          <cell r="P1854">
            <v>8.0439844300000001</v>
          </cell>
          <cell r="Q1854">
            <v>36.1</v>
          </cell>
          <cell r="R1854">
            <v>32.510973800000002</v>
          </cell>
          <cell r="S1854">
            <v>13.1</v>
          </cell>
          <cell r="T1854">
            <v>8.4538273200000003</v>
          </cell>
          <cell r="U1854">
            <v>7.2916562100000011</v>
          </cell>
          <cell r="V1854">
            <v>7.3740018599999999</v>
          </cell>
          <cell r="W1854">
            <v>39</v>
          </cell>
          <cell r="X1854">
            <v>84.6</v>
          </cell>
          <cell r="Y1854">
            <v>29.2</v>
          </cell>
          <cell r="Z1854">
            <v>42.4</v>
          </cell>
          <cell r="AA1854">
            <v>25</v>
          </cell>
          <cell r="AB1854">
            <v>7.515344569999999</v>
          </cell>
          <cell r="AC1854">
            <v>0.99786025000000012</v>
          </cell>
          <cell r="AD1854">
            <v>264.25</v>
          </cell>
          <cell r="AE1854">
            <v>63.513195670000002</v>
          </cell>
          <cell r="AF1854">
            <v>67.530511669999996</v>
          </cell>
          <cell r="AG1854">
            <v>0.28561677474336283</v>
          </cell>
          <cell r="AH1854">
            <v>7</v>
          </cell>
          <cell r="AI1854">
            <v>53050</v>
          </cell>
          <cell r="AJ1854">
            <v>9.8000000000000007</v>
          </cell>
        </row>
        <row r="1855">
          <cell r="A1855" t="str">
            <v>2472</v>
          </cell>
          <cell r="B1855" t="str">
            <v>247201001</v>
          </cell>
          <cell r="C1855" t="str">
            <v>462</v>
          </cell>
          <cell r="D1855" t="str">
            <v>2472010</v>
          </cell>
          <cell r="E1855" t="str">
            <v>2455</v>
          </cell>
          <cell r="F1855" t="str">
            <v>24</v>
          </cell>
          <cell r="G1855">
            <v>524.52810735000003</v>
          </cell>
          <cell r="H1855">
            <v>536.46403792000001</v>
          </cell>
          <cell r="I1855">
            <v>530.24108190000004</v>
          </cell>
          <cell r="J1855">
            <v>27.054794520000002</v>
          </cell>
          <cell r="K1855">
            <v>20.503101310000002</v>
          </cell>
          <cell r="L1855">
            <v>7.1308988299999996</v>
          </cell>
          <cell r="M1855">
            <v>8.74033674</v>
          </cell>
          <cell r="N1855">
            <v>18.091949240000002</v>
          </cell>
          <cell r="O1855">
            <v>51.878999999999998</v>
          </cell>
          <cell r="P1855">
            <v>7.8320141799999998</v>
          </cell>
          <cell r="Q1855">
            <v>36.1</v>
          </cell>
          <cell r="R1855">
            <v>32.510973800000002</v>
          </cell>
          <cell r="S1855">
            <v>13.1</v>
          </cell>
          <cell r="T1855">
            <v>7.7088595999999994</v>
          </cell>
          <cell r="U1855">
            <v>7.1308988299999996</v>
          </cell>
          <cell r="V1855">
            <v>7.2334554200000003</v>
          </cell>
          <cell r="W1855">
            <v>39</v>
          </cell>
          <cell r="X1855">
            <v>84.6</v>
          </cell>
          <cell r="Y1855">
            <v>29.2</v>
          </cell>
          <cell r="Z1855">
            <v>42.4</v>
          </cell>
          <cell r="AA1855">
            <v>25</v>
          </cell>
          <cell r="AB1855">
            <v>7.5755846499999988</v>
          </cell>
          <cell r="AC1855">
            <v>1</v>
          </cell>
          <cell r="AD1855">
            <v>264.25</v>
          </cell>
          <cell r="AE1855">
            <v>63.513195670000002</v>
          </cell>
          <cell r="AF1855">
            <v>67.546199999999999</v>
          </cell>
          <cell r="AG1855">
            <v>0.27029894602099774</v>
          </cell>
          <cell r="AH1855">
            <v>7</v>
          </cell>
          <cell r="AI1855">
            <v>53050</v>
          </cell>
          <cell r="AJ1855">
            <v>9.8000000000000007</v>
          </cell>
        </row>
        <row r="1856">
          <cell r="A1856" t="str">
            <v>2472</v>
          </cell>
          <cell r="B1856" t="str">
            <v>247201501</v>
          </cell>
          <cell r="C1856" t="str">
            <v>462</v>
          </cell>
          <cell r="D1856" t="str">
            <v>2472015</v>
          </cell>
          <cell r="E1856" t="str">
            <v>2455</v>
          </cell>
          <cell r="F1856" t="str">
            <v>24</v>
          </cell>
          <cell r="G1856">
            <v>524.52810735000003</v>
          </cell>
          <cell r="H1856">
            <v>536.46403792000001</v>
          </cell>
          <cell r="I1856">
            <v>530.24108190000004</v>
          </cell>
          <cell r="J1856">
            <v>27.054794520000002</v>
          </cell>
          <cell r="K1856">
            <v>20.503101310000002</v>
          </cell>
          <cell r="L1856">
            <v>7.17319174</v>
          </cell>
          <cell r="M1856">
            <v>9.3627180499999998</v>
          </cell>
          <cell r="N1856">
            <v>18.091949240000002</v>
          </cell>
          <cell r="O1856">
            <v>51.878999999999998</v>
          </cell>
          <cell r="P1856">
            <v>8.7188270600000006</v>
          </cell>
          <cell r="Q1856">
            <v>36.1</v>
          </cell>
          <cell r="R1856">
            <v>32.510973800000002</v>
          </cell>
          <cell r="S1856">
            <v>13.1</v>
          </cell>
          <cell r="T1856">
            <v>7.5862963099999998</v>
          </cell>
          <cell r="U1856">
            <v>7.2534703800000004</v>
          </cell>
          <cell r="V1856">
            <v>7.5358304599999997</v>
          </cell>
          <cell r="W1856">
            <v>39</v>
          </cell>
          <cell r="X1856">
            <v>84.6</v>
          </cell>
          <cell r="Y1856">
            <v>29.2</v>
          </cell>
          <cell r="Z1856">
            <v>42.4</v>
          </cell>
          <cell r="AA1856">
            <v>25</v>
          </cell>
          <cell r="AB1856">
            <v>8.7150599599999996</v>
          </cell>
          <cell r="AC1856">
            <v>1</v>
          </cell>
          <cell r="AD1856">
            <v>264.25</v>
          </cell>
          <cell r="AE1856">
            <v>63.513195670000002</v>
          </cell>
          <cell r="AF1856">
            <v>67.502626329999998</v>
          </cell>
          <cell r="AG1856">
            <v>0.27985868426724592</v>
          </cell>
          <cell r="AH1856">
            <v>7</v>
          </cell>
          <cell r="AI1856">
            <v>53050</v>
          </cell>
          <cell r="AJ1856">
            <v>9.8000000000000007</v>
          </cell>
        </row>
        <row r="1857">
          <cell r="A1857" t="str">
            <v>2472</v>
          </cell>
          <cell r="B1857" t="str">
            <v>247202001</v>
          </cell>
          <cell r="C1857" t="str">
            <v>462</v>
          </cell>
          <cell r="D1857" t="str">
            <v>2472020</v>
          </cell>
          <cell r="E1857" t="str">
            <v>2455</v>
          </cell>
          <cell r="F1857" t="str">
            <v>24</v>
          </cell>
          <cell r="G1857">
            <v>524.52810735000003</v>
          </cell>
          <cell r="H1857">
            <v>536.46403792000001</v>
          </cell>
          <cell r="I1857">
            <v>530.24108190000004</v>
          </cell>
          <cell r="J1857">
            <v>27.054794520000002</v>
          </cell>
          <cell r="K1857">
            <v>20.503101310000002</v>
          </cell>
          <cell r="L1857">
            <v>7.2909747800000009</v>
          </cell>
          <cell r="M1857">
            <v>9.4334839200000005</v>
          </cell>
          <cell r="N1857">
            <v>18.091949240000002</v>
          </cell>
          <cell r="O1857">
            <v>51.878999999999998</v>
          </cell>
          <cell r="P1857">
            <v>9.3774636900000008</v>
          </cell>
          <cell r="Q1857">
            <v>36.1</v>
          </cell>
          <cell r="R1857">
            <v>32.510973800000002</v>
          </cell>
          <cell r="S1857">
            <v>13.1</v>
          </cell>
          <cell r="T1857">
            <v>8.7620199499999991</v>
          </cell>
          <cell r="U1857">
            <v>7.3683396900000009</v>
          </cell>
          <cell r="V1857">
            <v>7.4430783700000003</v>
          </cell>
          <cell r="W1857">
            <v>39</v>
          </cell>
          <cell r="X1857">
            <v>84.6</v>
          </cell>
          <cell r="Y1857">
            <v>29.2</v>
          </cell>
          <cell r="Z1857">
            <v>42.4</v>
          </cell>
          <cell r="AA1857">
            <v>25</v>
          </cell>
          <cell r="AB1857">
            <v>7.5699276600000003</v>
          </cell>
          <cell r="AC1857">
            <v>1</v>
          </cell>
          <cell r="AD1857">
            <v>264.25</v>
          </cell>
          <cell r="AE1857">
            <v>63.513195670000002</v>
          </cell>
          <cell r="AF1857">
            <v>62.658299999999997</v>
          </cell>
          <cell r="AG1857">
            <v>0.32449752350817967</v>
          </cell>
          <cell r="AH1857">
            <v>7</v>
          </cell>
          <cell r="AI1857">
            <v>53050</v>
          </cell>
          <cell r="AJ1857">
            <v>9.8000000000000007</v>
          </cell>
        </row>
        <row r="1858">
          <cell r="A1858" t="str">
            <v>2472</v>
          </cell>
          <cell r="B1858" t="str">
            <v>247202501</v>
          </cell>
          <cell r="C1858" t="str">
            <v>462</v>
          </cell>
          <cell r="D1858" t="str">
            <v>2472025</v>
          </cell>
          <cell r="E1858" t="str">
            <v>2455</v>
          </cell>
          <cell r="F1858" t="str">
            <v>24</v>
          </cell>
          <cell r="G1858">
            <v>524.52810735000003</v>
          </cell>
          <cell r="H1858">
            <v>536.46403792000001</v>
          </cell>
          <cell r="I1858">
            <v>530.24108190000004</v>
          </cell>
          <cell r="J1858">
            <v>27.054794520000002</v>
          </cell>
          <cell r="K1858">
            <v>20.503101310000002</v>
          </cell>
          <cell r="L1858">
            <v>7.3827464500000008</v>
          </cell>
          <cell r="M1858">
            <v>9.4877448100000006</v>
          </cell>
          <cell r="N1858">
            <v>18.091949240000002</v>
          </cell>
          <cell r="O1858">
            <v>51.878999999999998</v>
          </cell>
          <cell r="P1858">
            <v>9.1856377600000005</v>
          </cell>
          <cell r="Q1858">
            <v>36.1</v>
          </cell>
          <cell r="R1858">
            <v>32.510973800000002</v>
          </cell>
          <cell r="S1858">
            <v>13.1</v>
          </cell>
          <cell r="T1858">
            <v>8.8705225500000005</v>
          </cell>
          <cell r="U1858">
            <v>8.3645081000000001</v>
          </cell>
          <cell r="V1858">
            <v>8.3454554299999995</v>
          </cell>
          <cell r="W1858">
            <v>39</v>
          </cell>
          <cell r="X1858">
            <v>84.6</v>
          </cell>
          <cell r="Y1858">
            <v>29.2</v>
          </cell>
          <cell r="Z1858">
            <v>42.4</v>
          </cell>
          <cell r="AA1858">
            <v>25</v>
          </cell>
          <cell r="AB1858">
            <v>8.4561684899999996</v>
          </cell>
          <cell r="AC1858">
            <v>1</v>
          </cell>
          <cell r="AD1858">
            <v>264.25</v>
          </cell>
          <cell r="AE1858">
            <v>63.513195670000002</v>
          </cell>
          <cell r="AF1858">
            <v>62.658299999999997</v>
          </cell>
          <cell r="AG1858">
            <v>0.29578565456523842</v>
          </cell>
          <cell r="AH1858">
            <v>7</v>
          </cell>
          <cell r="AI1858">
            <v>53050</v>
          </cell>
          <cell r="AJ1858">
            <v>9.8000000000000007</v>
          </cell>
        </row>
        <row r="1859">
          <cell r="A1859" t="str">
            <v>2472</v>
          </cell>
          <cell r="B1859" t="str">
            <v>247203201</v>
          </cell>
          <cell r="C1859" t="str">
            <v>462</v>
          </cell>
          <cell r="D1859" t="str">
            <v>2472032</v>
          </cell>
          <cell r="E1859" t="str">
            <v>2455</v>
          </cell>
          <cell r="F1859" t="str">
            <v>24</v>
          </cell>
          <cell r="G1859">
            <v>524.52810735000003</v>
          </cell>
          <cell r="H1859">
            <v>536.46403792000001</v>
          </cell>
          <cell r="I1859">
            <v>530.24108190000004</v>
          </cell>
          <cell r="J1859">
            <v>27.054794520000002</v>
          </cell>
          <cell r="K1859">
            <v>20.503101310000002</v>
          </cell>
          <cell r="L1859">
            <v>7.9327210299999988</v>
          </cell>
          <cell r="M1859">
            <v>9.5524395999999996</v>
          </cell>
          <cell r="N1859">
            <v>18.091949240000002</v>
          </cell>
          <cell r="O1859">
            <v>51.878999999999998</v>
          </cell>
          <cell r="P1859">
            <v>9.8217350499999991</v>
          </cell>
          <cell r="Q1859">
            <v>36.1</v>
          </cell>
          <cell r="R1859">
            <v>32.510973800000002</v>
          </cell>
          <cell r="S1859">
            <v>13.1</v>
          </cell>
          <cell r="T1859">
            <v>8.8359377899999991</v>
          </cell>
          <cell r="U1859">
            <v>7.9596253099999998</v>
          </cell>
          <cell r="V1859">
            <v>8.5418857999999993</v>
          </cell>
          <cell r="W1859">
            <v>39</v>
          </cell>
          <cell r="X1859">
            <v>84.6</v>
          </cell>
          <cell r="Y1859">
            <v>29.2</v>
          </cell>
          <cell r="Z1859">
            <v>42.4</v>
          </cell>
          <cell r="AA1859">
            <v>25</v>
          </cell>
          <cell r="AB1859">
            <v>8.5767819799999998</v>
          </cell>
          <cell r="AC1859">
            <v>0.77387735999999996</v>
          </cell>
          <cell r="AD1859">
            <v>264.25</v>
          </cell>
          <cell r="AE1859">
            <v>63.513195670000002</v>
          </cell>
          <cell r="AF1859">
            <v>62.658299999999997</v>
          </cell>
          <cell r="AG1859">
            <v>0.26270671245746646</v>
          </cell>
          <cell r="AH1859">
            <v>7</v>
          </cell>
          <cell r="AI1859">
            <v>53050</v>
          </cell>
          <cell r="AJ1859">
            <v>9.8000000000000007</v>
          </cell>
        </row>
        <row r="1860">
          <cell r="A1860" t="str">
            <v>2472</v>
          </cell>
          <cell r="B1860" t="str">
            <v>247204301</v>
          </cell>
          <cell r="C1860" t="str">
            <v>462</v>
          </cell>
          <cell r="D1860" t="str">
            <v>2472043</v>
          </cell>
          <cell r="E1860" t="str">
            <v>2455</v>
          </cell>
          <cell r="F1860" t="str">
            <v>24</v>
          </cell>
          <cell r="G1860">
            <v>524.52810735000003</v>
          </cell>
          <cell r="H1860">
            <v>536.46403792000001</v>
          </cell>
          <cell r="I1860">
            <v>530.24108190000004</v>
          </cell>
          <cell r="J1860">
            <v>27.054794520000002</v>
          </cell>
          <cell r="K1860">
            <v>20.503101310000002</v>
          </cell>
          <cell r="L1860">
            <v>8.2819770599999991</v>
          </cell>
          <cell r="M1860">
            <v>9.7399681200000003</v>
          </cell>
          <cell r="N1860">
            <v>18.091949240000002</v>
          </cell>
          <cell r="O1860">
            <v>51.878999999999998</v>
          </cell>
          <cell r="P1860">
            <v>10.21727587</v>
          </cell>
          <cell r="Q1860">
            <v>36.1</v>
          </cell>
          <cell r="R1860">
            <v>32.510973800000002</v>
          </cell>
          <cell r="S1860">
            <v>13.1</v>
          </cell>
          <cell r="T1860">
            <v>9.4532865499999996</v>
          </cell>
          <cell r="U1860">
            <v>9.2729395100000005</v>
          </cell>
          <cell r="V1860">
            <v>8.8667226699999997</v>
          </cell>
          <cell r="W1860">
            <v>39</v>
          </cell>
          <cell r="X1860">
            <v>84.6</v>
          </cell>
          <cell r="Y1860">
            <v>29.2</v>
          </cell>
          <cell r="Z1860">
            <v>42.4</v>
          </cell>
          <cell r="AA1860">
            <v>25</v>
          </cell>
          <cell r="AB1860">
            <v>9.1122864299999993</v>
          </cell>
          <cell r="AC1860">
            <v>0</v>
          </cell>
          <cell r="AD1860">
            <v>264.25</v>
          </cell>
          <cell r="AE1860">
            <v>63.513195670000002</v>
          </cell>
          <cell r="AF1860">
            <v>62.658299999999997</v>
          </cell>
          <cell r="AG1860">
            <v>0.2874462184865062</v>
          </cell>
          <cell r="AH1860">
            <v>7</v>
          </cell>
          <cell r="AI1860">
            <v>53050</v>
          </cell>
          <cell r="AJ1860">
            <v>9.8000000000000007</v>
          </cell>
        </row>
        <row r="1861">
          <cell r="A1861" t="str">
            <v>2473</v>
          </cell>
          <cell r="B1861" t="str">
            <v>247300501</v>
          </cell>
          <cell r="C1861" t="str">
            <v>462</v>
          </cell>
          <cell r="D1861" t="str">
            <v>2473005</v>
          </cell>
          <cell r="E1861" t="str">
            <v>2455</v>
          </cell>
          <cell r="F1861" t="str">
            <v>24</v>
          </cell>
          <cell r="G1861">
            <v>524.52810735000003</v>
          </cell>
          <cell r="H1861">
            <v>536.46403792000001</v>
          </cell>
          <cell r="I1861">
            <v>530.24108190000004</v>
          </cell>
          <cell r="J1861">
            <v>27.054794520000002</v>
          </cell>
          <cell r="K1861">
            <v>20.503101310000002</v>
          </cell>
          <cell r="L1861">
            <v>7.2276624999999992</v>
          </cell>
          <cell r="M1861">
            <v>8.1922937299999994</v>
          </cell>
          <cell r="N1861">
            <v>18.091949240000002</v>
          </cell>
          <cell r="O1861">
            <v>51.878999999999998</v>
          </cell>
          <cell r="P1861">
            <v>7.8442407200000002</v>
          </cell>
          <cell r="Q1861">
            <v>36.1</v>
          </cell>
          <cell r="R1861">
            <v>32.510973800000002</v>
          </cell>
          <cell r="S1861">
            <v>13.1</v>
          </cell>
          <cell r="T1861">
            <v>7.8075100399999995</v>
          </cell>
          <cell r="U1861">
            <v>7.4460014999999995</v>
          </cell>
          <cell r="V1861">
            <v>7.7371800799999999</v>
          </cell>
          <cell r="W1861">
            <v>39</v>
          </cell>
          <cell r="X1861">
            <v>84.6</v>
          </cell>
          <cell r="Y1861">
            <v>29.2</v>
          </cell>
          <cell r="Z1861">
            <v>42.4</v>
          </cell>
          <cell r="AA1861">
            <v>25</v>
          </cell>
          <cell r="AB1861">
            <v>7.6666901999999997</v>
          </cell>
          <cell r="AC1861">
            <v>1</v>
          </cell>
          <cell r="AD1861">
            <v>264.25</v>
          </cell>
          <cell r="AE1861">
            <v>63.513195670000002</v>
          </cell>
          <cell r="AF1861">
            <v>67.538264870000006</v>
          </cell>
          <cell r="AG1861">
            <v>0.61538462000000005</v>
          </cell>
          <cell r="AH1861">
            <v>7</v>
          </cell>
          <cell r="AI1861">
            <v>53050</v>
          </cell>
          <cell r="AJ1861">
            <v>9.8000000000000007</v>
          </cell>
        </row>
        <row r="1862">
          <cell r="A1862" t="str">
            <v>2473</v>
          </cell>
          <cell r="B1862" t="str">
            <v>247301001</v>
          </cell>
          <cell r="C1862" t="str">
            <v>462</v>
          </cell>
          <cell r="D1862" t="str">
            <v>2473010</v>
          </cell>
          <cell r="E1862" t="str">
            <v>2455</v>
          </cell>
          <cell r="F1862" t="str">
            <v>24</v>
          </cell>
          <cell r="G1862">
            <v>524.52810735000003</v>
          </cell>
          <cell r="H1862">
            <v>536.46403792000001</v>
          </cell>
          <cell r="I1862">
            <v>530.24108190000004</v>
          </cell>
          <cell r="J1862">
            <v>27.054794520000002</v>
          </cell>
          <cell r="K1862">
            <v>20.503101310000002</v>
          </cell>
          <cell r="L1862">
            <v>7.1308988299999996</v>
          </cell>
          <cell r="M1862">
            <v>7.6902860200000003</v>
          </cell>
          <cell r="N1862">
            <v>18.091949240000002</v>
          </cell>
          <cell r="O1862">
            <v>51.878999999999998</v>
          </cell>
          <cell r="P1862">
            <v>7.8240460100000009</v>
          </cell>
          <cell r="Q1862">
            <v>36.1</v>
          </cell>
          <cell r="R1862">
            <v>32.510973800000002</v>
          </cell>
          <cell r="S1862">
            <v>13.1</v>
          </cell>
          <cell r="T1862">
            <v>8.6360423300000004</v>
          </cell>
          <cell r="U1862">
            <v>7.3218497100000004</v>
          </cell>
          <cell r="V1862">
            <v>7.3258074999999989</v>
          </cell>
          <cell r="W1862">
            <v>39</v>
          </cell>
          <cell r="X1862">
            <v>84.6</v>
          </cell>
          <cell r="Y1862">
            <v>29.2</v>
          </cell>
          <cell r="Z1862">
            <v>42.4</v>
          </cell>
          <cell r="AA1862">
            <v>25</v>
          </cell>
          <cell r="AB1862">
            <v>7.3440728500000008</v>
          </cell>
          <cell r="AC1862">
            <v>1</v>
          </cell>
          <cell r="AD1862">
            <v>264.25</v>
          </cell>
          <cell r="AE1862">
            <v>63.513195670000002</v>
          </cell>
          <cell r="AF1862">
            <v>68.425698060000002</v>
          </cell>
          <cell r="AG1862">
            <v>0.8</v>
          </cell>
          <cell r="AH1862">
            <v>7</v>
          </cell>
          <cell r="AI1862">
            <v>53050</v>
          </cell>
          <cell r="AJ1862">
            <v>9.8000000000000007</v>
          </cell>
        </row>
        <row r="1863">
          <cell r="A1863" t="str">
            <v>2473</v>
          </cell>
          <cell r="B1863" t="str">
            <v>247301501</v>
          </cell>
          <cell r="C1863" t="str">
            <v>462</v>
          </cell>
          <cell r="D1863" t="str">
            <v>2473015</v>
          </cell>
          <cell r="E1863" t="str">
            <v>2455</v>
          </cell>
          <cell r="F1863" t="str">
            <v>24</v>
          </cell>
          <cell r="G1863">
            <v>524.52810735000003</v>
          </cell>
          <cell r="H1863">
            <v>536.46403792000001</v>
          </cell>
          <cell r="I1863">
            <v>530.24108190000004</v>
          </cell>
          <cell r="J1863">
            <v>27.054794520000002</v>
          </cell>
          <cell r="K1863">
            <v>20.503101310000002</v>
          </cell>
          <cell r="L1863">
            <v>7.184629150000001</v>
          </cell>
          <cell r="M1863">
            <v>8.6798221099999999</v>
          </cell>
          <cell r="N1863">
            <v>18.091949240000002</v>
          </cell>
          <cell r="O1863">
            <v>51.878999999999998</v>
          </cell>
          <cell r="P1863">
            <v>7.9710857500000003</v>
          </cell>
          <cell r="Q1863">
            <v>36.1</v>
          </cell>
          <cell r="R1863">
            <v>32.510973800000002</v>
          </cell>
          <cell r="S1863">
            <v>13.1</v>
          </cell>
          <cell r="T1863">
            <v>8.2406488600000003</v>
          </cell>
          <cell r="U1863">
            <v>7.6113477200000004</v>
          </cell>
          <cell r="V1863">
            <v>7.7025561100000006</v>
          </cell>
          <cell r="W1863">
            <v>39</v>
          </cell>
          <cell r="X1863">
            <v>84.6</v>
          </cell>
          <cell r="Y1863">
            <v>29.2</v>
          </cell>
          <cell r="Z1863">
            <v>42.4</v>
          </cell>
          <cell r="AA1863">
            <v>25</v>
          </cell>
          <cell r="AB1863">
            <v>7.6063873900000001</v>
          </cell>
          <cell r="AC1863">
            <v>1</v>
          </cell>
          <cell r="AD1863">
            <v>264.25</v>
          </cell>
          <cell r="AE1863">
            <v>63.513195670000002</v>
          </cell>
          <cell r="AF1863">
            <v>66.600707409999998</v>
          </cell>
          <cell r="AG1863">
            <v>0.26347240490086066</v>
          </cell>
          <cell r="AH1863">
            <v>7</v>
          </cell>
          <cell r="AI1863">
            <v>53050</v>
          </cell>
          <cell r="AJ1863">
            <v>9.8000000000000007</v>
          </cell>
        </row>
        <row r="1864">
          <cell r="A1864" t="str">
            <v>2473</v>
          </cell>
          <cell r="B1864" t="str">
            <v>247302001</v>
          </cell>
          <cell r="C1864" t="str">
            <v>462</v>
          </cell>
          <cell r="D1864" t="str">
            <v>2473020</v>
          </cell>
          <cell r="E1864" t="str">
            <v>2455</v>
          </cell>
          <cell r="F1864" t="str">
            <v>24</v>
          </cell>
          <cell r="G1864">
            <v>524.52810735000003</v>
          </cell>
          <cell r="H1864">
            <v>536.46403792000001</v>
          </cell>
          <cell r="I1864">
            <v>530.24108190000004</v>
          </cell>
          <cell r="J1864">
            <v>27.054794520000002</v>
          </cell>
          <cell r="K1864">
            <v>20.503101310000002</v>
          </cell>
          <cell r="L1864">
            <v>7.1831117000000004</v>
          </cell>
          <cell r="M1864">
            <v>8.4980103699999994</v>
          </cell>
          <cell r="N1864">
            <v>18.091949240000002</v>
          </cell>
          <cell r="O1864">
            <v>51.878999999999998</v>
          </cell>
          <cell r="P1864">
            <v>7.8240460100000009</v>
          </cell>
          <cell r="Q1864">
            <v>36.1</v>
          </cell>
          <cell r="R1864">
            <v>32.510973800000002</v>
          </cell>
          <cell r="S1864">
            <v>13.1</v>
          </cell>
          <cell r="T1864">
            <v>8.7440099900000003</v>
          </cell>
          <cell r="U1864">
            <v>7.432483809999999</v>
          </cell>
          <cell r="V1864">
            <v>7.2356191399999998</v>
          </cell>
          <cell r="W1864">
            <v>39</v>
          </cell>
          <cell r="X1864">
            <v>84.6</v>
          </cell>
          <cell r="Y1864">
            <v>29.2</v>
          </cell>
          <cell r="Z1864">
            <v>42.4</v>
          </cell>
          <cell r="AA1864">
            <v>25</v>
          </cell>
          <cell r="AB1864">
            <v>7.1372784400000002</v>
          </cell>
          <cell r="AC1864">
            <v>1</v>
          </cell>
          <cell r="AD1864">
            <v>264.25</v>
          </cell>
          <cell r="AE1864">
            <v>63.513195670000002</v>
          </cell>
          <cell r="AF1864">
            <v>68.418196289999997</v>
          </cell>
          <cell r="AG1864">
            <v>0.25949421242420484</v>
          </cell>
          <cell r="AH1864">
            <v>7</v>
          </cell>
          <cell r="AI1864">
            <v>53050</v>
          </cell>
          <cell r="AJ1864">
            <v>9.8000000000000007</v>
          </cell>
        </row>
        <row r="1865">
          <cell r="A1865" t="str">
            <v>2473</v>
          </cell>
          <cell r="B1865" t="str">
            <v>247302501</v>
          </cell>
          <cell r="C1865" t="str">
            <v>462</v>
          </cell>
          <cell r="D1865" t="str">
            <v>2473025</v>
          </cell>
          <cell r="E1865" t="str">
            <v>2455</v>
          </cell>
          <cell r="F1865" t="str">
            <v>24</v>
          </cell>
          <cell r="G1865">
            <v>524.52810735000003</v>
          </cell>
          <cell r="H1865">
            <v>536.46403792000001</v>
          </cell>
          <cell r="I1865">
            <v>530.24108190000004</v>
          </cell>
          <cell r="J1865">
            <v>27.054794520000002</v>
          </cell>
          <cell r="K1865">
            <v>20.503101310000002</v>
          </cell>
          <cell r="L1865">
            <v>7.1308988299999996</v>
          </cell>
          <cell r="M1865">
            <v>8.74033674</v>
          </cell>
          <cell r="N1865">
            <v>18.091949240000002</v>
          </cell>
          <cell r="O1865">
            <v>51.878999999999998</v>
          </cell>
          <cell r="P1865">
            <v>8.6462897600000002</v>
          </cell>
          <cell r="Q1865">
            <v>36.1</v>
          </cell>
          <cell r="R1865">
            <v>32.510973800000002</v>
          </cell>
          <cell r="S1865">
            <v>13.1</v>
          </cell>
          <cell r="T1865">
            <v>9.4220589100000005</v>
          </cell>
          <cell r="U1865">
            <v>8.1758290099999993</v>
          </cell>
          <cell r="V1865">
            <v>8.1533497599999993</v>
          </cell>
          <cell r="W1865">
            <v>39</v>
          </cell>
          <cell r="X1865">
            <v>84.6</v>
          </cell>
          <cell r="Y1865">
            <v>29.2</v>
          </cell>
          <cell r="Z1865">
            <v>42.4</v>
          </cell>
          <cell r="AA1865">
            <v>25</v>
          </cell>
          <cell r="AB1865">
            <v>7.3517998699999989</v>
          </cell>
          <cell r="AC1865">
            <v>1</v>
          </cell>
          <cell r="AD1865">
            <v>264.25</v>
          </cell>
          <cell r="AE1865">
            <v>63.513195670000002</v>
          </cell>
          <cell r="AF1865">
            <v>68.424916949999997</v>
          </cell>
          <cell r="AG1865">
            <v>0.28405970395950431</v>
          </cell>
          <cell r="AH1865">
            <v>7</v>
          </cell>
          <cell r="AI1865">
            <v>53050</v>
          </cell>
          <cell r="AJ1865">
            <v>9.8000000000000007</v>
          </cell>
        </row>
        <row r="1866">
          <cell r="A1866" t="str">
            <v>2473</v>
          </cell>
          <cell r="B1866" t="str">
            <v>247303001</v>
          </cell>
          <cell r="C1866" t="str">
            <v>462</v>
          </cell>
          <cell r="D1866" t="str">
            <v>2473030</v>
          </cell>
          <cell r="E1866" t="str">
            <v>2455</v>
          </cell>
          <cell r="F1866" t="str">
            <v>24</v>
          </cell>
          <cell r="G1866">
            <v>524.52810735000003</v>
          </cell>
          <cell r="H1866">
            <v>536.46403792000001</v>
          </cell>
          <cell r="I1866">
            <v>530.24108190000004</v>
          </cell>
          <cell r="J1866">
            <v>27.054794520000002</v>
          </cell>
          <cell r="K1866">
            <v>20.503101310000002</v>
          </cell>
          <cell r="L1866">
            <v>7.1308988299999996</v>
          </cell>
          <cell r="M1866">
            <v>8.74033674</v>
          </cell>
          <cell r="N1866">
            <v>18.091949240000002</v>
          </cell>
          <cell r="O1866">
            <v>51.878999999999998</v>
          </cell>
          <cell r="P1866">
            <v>8.71259549</v>
          </cell>
          <cell r="Q1866">
            <v>36.1</v>
          </cell>
          <cell r="R1866">
            <v>32.510973800000002</v>
          </cell>
          <cell r="S1866">
            <v>13.1</v>
          </cell>
          <cell r="T1866">
            <v>9.4334839200000005</v>
          </cell>
          <cell r="U1866">
            <v>8.5974820199999993</v>
          </cell>
          <cell r="V1866">
            <v>7.4312996800000004</v>
          </cell>
          <cell r="W1866">
            <v>39</v>
          </cell>
          <cell r="X1866">
            <v>84.6</v>
          </cell>
          <cell r="Y1866">
            <v>29.2</v>
          </cell>
          <cell r="Z1866">
            <v>42.4</v>
          </cell>
          <cell r="AA1866">
            <v>25</v>
          </cell>
          <cell r="AB1866">
            <v>7.1308988299999996</v>
          </cell>
          <cell r="AC1866">
            <v>1</v>
          </cell>
          <cell r="AD1866">
            <v>264.25</v>
          </cell>
          <cell r="AE1866">
            <v>63.513195670000002</v>
          </cell>
          <cell r="AF1866">
            <v>68.412912910000003</v>
          </cell>
          <cell r="AG1866">
            <v>0.29331648784159342</v>
          </cell>
          <cell r="AH1866">
            <v>7</v>
          </cell>
          <cell r="AI1866">
            <v>53050</v>
          </cell>
          <cell r="AJ1866">
            <v>9.8000000000000007</v>
          </cell>
        </row>
        <row r="1867">
          <cell r="A1867" t="str">
            <v>2473</v>
          </cell>
          <cell r="B1867" t="str">
            <v>247303501</v>
          </cell>
          <cell r="C1867" t="str">
            <v>462</v>
          </cell>
          <cell r="D1867" t="str">
            <v>2473035</v>
          </cell>
          <cell r="E1867" t="str">
            <v>2455</v>
          </cell>
          <cell r="F1867" t="str">
            <v>24</v>
          </cell>
          <cell r="G1867">
            <v>524.52810735000003</v>
          </cell>
          <cell r="H1867">
            <v>536.46403792000001</v>
          </cell>
          <cell r="I1867">
            <v>530.24108190000004</v>
          </cell>
          <cell r="J1867">
            <v>27.054794520000002</v>
          </cell>
          <cell r="K1867">
            <v>20.503101310000002</v>
          </cell>
          <cell r="L1867">
            <v>7.5368971299999998</v>
          </cell>
          <cell r="M1867">
            <v>9.4006301000000008</v>
          </cell>
          <cell r="N1867">
            <v>18.091949240000002</v>
          </cell>
          <cell r="O1867">
            <v>51.878999999999998</v>
          </cell>
          <cell r="P1867">
            <v>9.4858486400000004</v>
          </cell>
          <cell r="Q1867">
            <v>36.1</v>
          </cell>
          <cell r="R1867">
            <v>32.510973800000002</v>
          </cell>
          <cell r="S1867">
            <v>13.1</v>
          </cell>
          <cell r="T1867">
            <v>9.4527373800000003</v>
          </cell>
          <cell r="U1867">
            <v>7.8026180600000004</v>
          </cell>
          <cell r="V1867">
            <v>8.6799920799999999</v>
          </cell>
          <cell r="W1867">
            <v>39</v>
          </cell>
          <cell r="X1867">
            <v>84.6</v>
          </cell>
          <cell r="Y1867">
            <v>29.2</v>
          </cell>
          <cell r="Z1867">
            <v>42.4</v>
          </cell>
          <cell r="AA1867">
            <v>25</v>
          </cell>
          <cell r="AB1867">
            <v>7.6727578999999988</v>
          </cell>
          <cell r="AC1867">
            <v>0.9965355600000001</v>
          </cell>
          <cell r="AD1867">
            <v>264.25</v>
          </cell>
          <cell r="AE1867">
            <v>63.513195670000002</v>
          </cell>
          <cell r="AF1867">
            <v>66.577697110000003</v>
          </cell>
          <cell r="AG1867">
            <v>0.26059077524442376</v>
          </cell>
          <cell r="AH1867">
            <v>7</v>
          </cell>
          <cell r="AI1867">
            <v>53050</v>
          </cell>
          <cell r="AJ1867">
            <v>9.8000000000000007</v>
          </cell>
        </row>
        <row r="1868">
          <cell r="A1868" t="str">
            <v>2474</v>
          </cell>
          <cell r="B1868" t="str">
            <v>247400501</v>
          </cell>
          <cell r="C1868" t="str">
            <v>462</v>
          </cell>
          <cell r="D1868" t="str">
            <v>2474005</v>
          </cell>
          <cell r="E1868" t="str">
            <v>2455</v>
          </cell>
          <cell r="F1868" t="str">
            <v>24</v>
          </cell>
          <cell r="G1868">
            <v>524.52810735000003</v>
          </cell>
          <cell r="H1868">
            <v>536.46403792000001</v>
          </cell>
          <cell r="I1868">
            <v>530.24108190000004</v>
          </cell>
          <cell r="J1868">
            <v>27.054794520000002</v>
          </cell>
          <cell r="K1868">
            <v>20.503101310000002</v>
          </cell>
          <cell r="L1868">
            <v>7.7651449000000001</v>
          </cell>
          <cell r="M1868">
            <v>9.2655858500000008</v>
          </cell>
          <cell r="N1868">
            <v>18.091949240000002</v>
          </cell>
          <cell r="O1868">
            <v>51.878999999999998</v>
          </cell>
          <cell r="P1868">
            <v>9.2568422100000003</v>
          </cell>
          <cell r="Q1868">
            <v>36.1</v>
          </cell>
          <cell r="R1868">
            <v>32.510973800000002</v>
          </cell>
          <cell r="S1868">
            <v>13.1</v>
          </cell>
          <cell r="T1868">
            <v>9.0737184899999992</v>
          </cell>
          <cell r="U1868">
            <v>8.4142741399999998</v>
          </cell>
          <cell r="V1868">
            <v>7.9888822500000005</v>
          </cell>
          <cell r="W1868">
            <v>39</v>
          </cell>
          <cell r="X1868">
            <v>84.6</v>
          </cell>
          <cell r="Y1868">
            <v>29.2</v>
          </cell>
          <cell r="Z1868">
            <v>42.4</v>
          </cell>
          <cell r="AA1868">
            <v>25</v>
          </cell>
          <cell r="AB1868">
            <v>8.6811810400000002</v>
          </cell>
          <cell r="AC1868">
            <v>0.89800795999999994</v>
          </cell>
          <cell r="AD1868">
            <v>264.25</v>
          </cell>
          <cell r="AE1868">
            <v>63.513195670000002</v>
          </cell>
          <cell r="AF1868">
            <v>62.700546639999992</v>
          </cell>
          <cell r="AG1868">
            <v>0.26555050579592332</v>
          </cell>
          <cell r="AH1868">
            <v>7</v>
          </cell>
          <cell r="AI1868">
            <v>53050</v>
          </cell>
          <cell r="AJ1868">
            <v>9.8000000000000007</v>
          </cell>
        </row>
        <row r="1869">
          <cell r="A1869" t="str">
            <v>2475</v>
          </cell>
          <cell r="B1869" t="str">
            <v>247500501</v>
          </cell>
          <cell r="C1869" t="str">
            <v>462</v>
          </cell>
          <cell r="D1869" t="str">
            <v>2475005</v>
          </cell>
          <cell r="E1869" t="str">
            <v>2455</v>
          </cell>
          <cell r="F1869" t="str">
            <v>24</v>
          </cell>
          <cell r="G1869">
            <v>524.52810735000003</v>
          </cell>
          <cell r="H1869">
            <v>536.46403792000001</v>
          </cell>
          <cell r="I1869">
            <v>530.24108190000004</v>
          </cell>
          <cell r="J1869">
            <v>27.054794520000002</v>
          </cell>
          <cell r="K1869">
            <v>20.503101310000002</v>
          </cell>
          <cell r="L1869">
            <v>7.8879593400000001</v>
          </cell>
          <cell r="M1869">
            <v>9.3475773899999997</v>
          </cell>
          <cell r="N1869">
            <v>18.091949240000002</v>
          </cell>
          <cell r="O1869">
            <v>51.878999999999998</v>
          </cell>
          <cell r="P1869">
            <v>9.2601776099999995</v>
          </cell>
          <cell r="Q1869">
            <v>36.1</v>
          </cell>
          <cell r="R1869">
            <v>32.510973800000002</v>
          </cell>
          <cell r="S1869">
            <v>13.1</v>
          </cell>
          <cell r="T1869">
            <v>9.2712473099999997</v>
          </cell>
          <cell r="U1869">
            <v>8.3133619500000009</v>
          </cell>
          <cell r="V1869">
            <v>8.5854124299999999</v>
          </cell>
          <cell r="W1869">
            <v>39</v>
          </cell>
          <cell r="X1869">
            <v>84.6</v>
          </cell>
          <cell r="Y1869">
            <v>29.2</v>
          </cell>
          <cell r="Z1869">
            <v>42.4</v>
          </cell>
          <cell r="AA1869">
            <v>25</v>
          </cell>
          <cell r="AB1869">
            <v>9.1953282499999993</v>
          </cell>
          <cell r="AC1869">
            <v>0.86313141000000004</v>
          </cell>
          <cell r="AD1869">
            <v>264.25</v>
          </cell>
          <cell r="AE1869">
            <v>63.513195670000002</v>
          </cell>
          <cell r="AF1869">
            <v>60.464092379999997</v>
          </cell>
          <cell r="AG1869">
            <v>0.33546521037765009</v>
          </cell>
          <cell r="AH1869">
            <v>7</v>
          </cell>
          <cell r="AI1869">
            <v>53050</v>
          </cell>
          <cell r="AJ1869">
            <v>9.8000000000000007</v>
          </cell>
        </row>
        <row r="1870">
          <cell r="A1870" t="str">
            <v>2475</v>
          </cell>
          <cell r="B1870" t="str">
            <v>247501701</v>
          </cell>
          <cell r="C1870" t="str">
            <v>462</v>
          </cell>
          <cell r="D1870" t="str">
            <v>2475017</v>
          </cell>
          <cell r="E1870" t="str">
            <v>2455</v>
          </cell>
          <cell r="F1870" t="str">
            <v>24</v>
          </cell>
          <cell r="G1870">
            <v>524.52810735000003</v>
          </cell>
          <cell r="H1870">
            <v>536.46403792000001</v>
          </cell>
          <cell r="I1870">
            <v>530.24108190000004</v>
          </cell>
          <cell r="J1870">
            <v>27.054794520000002</v>
          </cell>
          <cell r="K1870">
            <v>20.503101310000002</v>
          </cell>
          <cell r="L1870">
            <v>7.75961415</v>
          </cell>
          <cell r="M1870">
            <v>8.8706630000000004</v>
          </cell>
          <cell r="N1870">
            <v>18.091949240000002</v>
          </cell>
          <cell r="O1870">
            <v>51.878999999999998</v>
          </cell>
          <cell r="P1870">
            <v>8.7609233799999995</v>
          </cell>
          <cell r="Q1870">
            <v>36.1</v>
          </cell>
          <cell r="R1870">
            <v>32.510973800000002</v>
          </cell>
          <cell r="S1870">
            <v>13.1</v>
          </cell>
          <cell r="T1870">
            <v>8.2796971300000006</v>
          </cell>
          <cell r="U1870">
            <v>7.7266536599999993</v>
          </cell>
          <cell r="V1870">
            <v>8.2930491400000008</v>
          </cell>
          <cell r="W1870">
            <v>39</v>
          </cell>
          <cell r="X1870">
            <v>84.6</v>
          </cell>
          <cell r="Y1870">
            <v>29.2</v>
          </cell>
          <cell r="Z1870">
            <v>42.4</v>
          </cell>
          <cell r="AA1870">
            <v>25</v>
          </cell>
          <cell r="AB1870">
            <v>7.9703949100000004</v>
          </cell>
          <cell r="AC1870">
            <v>0.37210898999999997</v>
          </cell>
          <cell r="AD1870">
            <v>264.25</v>
          </cell>
          <cell r="AE1870">
            <v>63.513195670000002</v>
          </cell>
          <cell r="AF1870">
            <v>60.445751429999994</v>
          </cell>
          <cell r="AG1870">
            <v>0.31560724827072412</v>
          </cell>
          <cell r="AH1870">
            <v>7</v>
          </cell>
          <cell r="AI1870">
            <v>53050</v>
          </cell>
          <cell r="AJ1870">
            <v>9.8000000000000007</v>
          </cell>
        </row>
        <row r="1871">
          <cell r="A1871" t="str">
            <v>2475</v>
          </cell>
          <cell r="B1871" t="str">
            <v>247501702</v>
          </cell>
          <cell r="C1871" t="str">
            <v>462</v>
          </cell>
          <cell r="D1871" t="str">
            <v>2475017</v>
          </cell>
          <cell r="E1871" t="str">
            <v>2455</v>
          </cell>
          <cell r="F1871" t="str">
            <v>24</v>
          </cell>
          <cell r="G1871">
            <v>524.52810735000003</v>
          </cell>
          <cell r="H1871">
            <v>536.46403792000001</v>
          </cell>
          <cell r="I1871">
            <v>530.24108190000004</v>
          </cell>
          <cell r="J1871">
            <v>27.054794520000002</v>
          </cell>
          <cell r="K1871">
            <v>20.503101310000002</v>
          </cell>
          <cell r="L1871">
            <v>7.1647203800000003</v>
          </cell>
          <cell r="M1871">
            <v>8.3957032900000002</v>
          </cell>
          <cell r="N1871">
            <v>18.091949240000002</v>
          </cell>
          <cell r="O1871">
            <v>51.878999999999998</v>
          </cell>
          <cell r="P1871">
            <v>8.7327883199999992</v>
          </cell>
          <cell r="Q1871">
            <v>36.1</v>
          </cell>
          <cell r="R1871">
            <v>32.510973800000002</v>
          </cell>
          <cell r="S1871">
            <v>13.1</v>
          </cell>
          <cell r="T1871">
            <v>8.36543964</v>
          </cell>
          <cell r="U1871">
            <v>7.6615270800000008</v>
          </cell>
          <cell r="V1871">
            <v>7.4377951199999996</v>
          </cell>
          <cell r="W1871">
            <v>39</v>
          </cell>
          <cell r="X1871">
            <v>84.6</v>
          </cell>
          <cell r="Y1871">
            <v>29.2</v>
          </cell>
          <cell r="Z1871">
            <v>42.4</v>
          </cell>
          <cell r="AA1871">
            <v>25</v>
          </cell>
          <cell r="AB1871">
            <v>7.3721180300000002</v>
          </cell>
          <cell r="AC1871">
            <v>0.99051398000000002</v>
          </cell>
          <cell r="AD1871">
            <v>264.25</v>
          </cell>
          <cell r="AE1871">
            <v>63.513195670000002</v>
          </cell>
          <cell r="AF1871">
            <v>60.442899999999995</v>
          </cell>
          <cell r="AG1871">
            <v>0.3012407250405158</v>
          </cell>
          <cell r="AH1871">
            <v>7</v>
          </cell>
          <cell r="AI1871">
            <v>53050</v>
          </cell>
          <cell r="AJ1871">
            <v>9.8000000000000007</v>
          </cell>
        </row>
        <row r="1872">
          <cell r="A1872" t="str">
            <v>2475</v>
          </cell>
          <cell r="B1872" t="str">
            <v>247501703</v>
          </cell>
          <cell r="C1872" t="str">
            <v>462</v>
          </cell>
          <cell r="D1872" t="str">
            <v>2475017</v>
          </cell>
          <cell r="E1872" t="str">
            <v>2455</v>
          </cell>
          <cell r="F1872" t="str">
            <v>24</v>
          </cell>
          <cell r="G1872">
            <v>524.52810735000003</v>
          </cell>
          <cell r="H1872">
            <v>536.46403792000001</v>
          </cell>
          <cell r="I1872">
            <v>530.24108190000004</v>
          </cell>
          <cell r="J1872">
            <v>27.054794520000002</v>
          </cell>
          <cell r="K1872">
            <v>20.503101310000002</v>
          </cell>
          <cell r="L1872">
            <v>7.177018770000001</v>
          </cell>
          <cell r="M1872">
            <v>8.2952988600000008</v>
          </cell>
          <cell r="N1872">
            <v>18.091949240000002</v>
          </cell>
          <cell r="O1872">
            <v>51.878999999999998</v>
          </cell>
          <cell r="P1872">
            <v>8.2008372600000001</v>
          </cell>
          <cell r="Q1872">
            <v>36.1</v>
          </cell>
          <cell r="R1872">
            <v>32.510973800000002</v>
          </cell>
          <cell r="S1872">
            <v>13.1</v>
          </cell>
          <cell r="T1872">
            <v>7.5158890899999999</v>
          </cell>
          <cell r="U1872">
            <v>7.177018770000001</v>
          </cell>
          <cell r="V1872">
            <v>7.3901814300000002</v>
          </cell>
          <cell r="W1872">
            <v>39</v>
          </cell>
          <cell r="X1872">
            <v>84.6</v>
          </cell>
          <cell r="Y1872">
            <v>29.2</v>
          </cell>
          <cell r="Z1872">
            <v>42.4</v>
          </cell>
          <cell r="AA1872">
            <v>25</v>
          </cell>
          <cell r="AB1872">
            <v>7.3460102100000002</v>
          </cell>
          <cell r="AC1872">
            <v>1</v>
          </cell>
          <cell r="AD1872">
            <v>264.25</v>
          </cell>
          <cell r="AE1872">
            <v>63.513195670000002</v>
          </cell>
          <cell r="AF1872">
            <v>60.444712539999998</v>
          </cell>
          <cell r="AG1872">
            <v>0.30135765598498032</v>
          </cell>
          <cell r="AH1872">
            <v>7</v>
          </cell>
          <cell r="AI1872">
            <v>53050</v>
          </cell>
          <cell r="AJ1872">
            <v>9.8000000000000007</v>
          </cell>
        </row>
        <row r="1873">
          <cell r="A1873" t="str">
            <v>2475</v>
          </cell>
          <cell r="B1873" t="str">
            <v>247501704</v>
          </cell>
          <cell r="C1873" t="str">
            <v>462</v>
          </cell>
          <cell r="D1873" t="str">
            <v>2475017</v>
          </cell>
          <cell r="E1873" t="str">
            <v>2455</v>
          </cell>
          <cell r="F1873" t="str">
            <v>24</v>
          </cell>
          <cell r="G1873">
            <v>524.52810735000003</v>
          </cell>
          <cell r="H1873">
            <v>536.46403792000001</v>
          </cell>
          <cell r="I1873">
            <v>530.24108190000004</v>
          </cell>
          <cell r="J1873">
            <v>27.054794520000002</v>
          </cell>
          <cell r="K1873">
            <v>20.503101310000002</v>
          </cell>
          <cell r="L1873">
            <v>7.15617664</v>
          </cell>
          <cell r="M1873">
            <v>7.5443321100000009</v>
          </cell>
          <cell r="N1873">
            <v>18.091949240000002</v>
          </cell>
          <cell r="O1873">
            <v>51.878999999999998</v>
          </cell>
          <cell r="P1873">
            <v>7.9494444200000007</v>
          </cell>
          <cell r="Q1873">
            <v>36.1</v>
          </cell>
          <cell r="R1873">
            <v>32.510973800000002</v>
          </cell>
          <cell r="S1873">
            <v>13.1</v>
          </cell>
          <cell r="T1873">
            <v>7.5082387700000002</v>
          </cell>
          <cell r="U1873">
            <v>7.1459844700000001</v>
          </cell>
          <cell r="V1873">
            <v>7.2534703800000004</v>
          </cell>
          <cell r="W1873">
            <v>39</v>
          </cell>
          <cell r="X1873">
            <v>84.6</v>
          </cell>
          <cell r="Y1873">
            <v>29.2</v>
          </cell>
          <cell r="Z1873">
            <v>42.4</v>
          </cell>
          <cell r="AA1873">
            <v>25</v>
          </cell>
          <cell r="AB1873">
            <v>7.2765563999999996</v>
          </cell>
          <cell r="AC1873">
            <v>0.99539787000000002</v>
          </cell>
          <cell r="AD1873">
            <v>264.25</v>
          </cell>
          <cell r="AE1873">
            <v>63.513195670000002</v>
          </cell>
          <cell r="AF1873">
            <v>60.442899999999995</v>
          </cell>
          <cell r="AG1873">
            <v>0.32780493584384035</v>
          </cell>
          <cell r="AH1873">
            <v>7</v>
          </cell>
          <cell r="AI1873">
            <v>53050</v>
          </cell>
          <cell r="AJ1873">
            <v>9.8000000000000007</v>
          </cell>
        </row>
        <row r="1874">
          <cell r="A1874" t="str">
            <v>2475</v>
          </cell>
          <cell r="B1874" t="str">
            <v>247502801</v>
          </cell>
          <cell r="D1874" t="str">
            <v>2475028</v>
          </cell>
          <cell r="E1874" t="str">
            <v>2455</v>
          </cell>
          <cell r="F1874" t="str">
            <v>24</v>
          </cell>
          <cell r="G1874">
            <v>524.52810735000003</v>
          </cell>
          <cell r="H1874">
            <v>536.46403792000001</v>
          </cell>
          <cell r="I1874">
            <v>530.24108190000004</v>
          </cell>
          <cell r="J1874">
            <v>27.054794520000002</v>
          </cell>
          <cell r="K1874">
            <v>20.503101310000002</v>
          </cell>
          <cell r="L1874">
            <v>8.4340289500000001</v>
          </cell>
          <cell r="M1874">
            <v>9.2612235799999993</v>
          </cell>
          <cell r="N1874">
            <v>18.091949240000002</v>
          </cell>
          <cell r="O1874">
            <v>50.307000000000002</v>
          </cell>
          <cell r="P1874">
            <v>9.4178422299999998</v>
          </cell>
          <cell r="Q1874">
            <v>36.1</v>
          </cell>
          <cell r="R1874">
            <v>34.03003519</v>
          </cell>
          <cell r="S1874">
            <v>16.5</v>
          </cell>
          <cell r="T1874">
            <v>9.2451281999999999</v>
          </cell>
          <cell r="U1874">
            <v>8.6083127800000003</v>
          </cell>
          <cell r="V1874">
            <v>8.6425915999999994</v>
          </cell>
          <cell r="W1874">
            <v>39</v>
          </cell>
          <cell r="X1874">
            <v>84.6</v>
          </cell>
          <cell r="Y1874">
            <v>29.2</v>
          </cell>
          <cell r="Z1874">
            <v>42.4</v>
          </cell>
          <cell r="AA1874">
            <v>23.2</v>
          </cell>
          <cell r="AB1874">
            <v>8.3624089799999997</v>
          </cell>
          <cell r="AC1874">
            <v>0.71152835999999997</v>
          </cell>
          <cell r="AD1874">
            <v>264.25</v>
          </cell>
          <cell r="AE1874">
            <v>63.513195670000002</v>
          </cell>
          <cell r="AF1874">
            <v>60.453230259999998</v>
          </cell>
          <cell r="AG1874">
            <v>0.28995031288337886</v>
          </cell>
          <cell r="AH1874">
            <v>7</v>
          </cell>
          <cell r="AI1874">
            <v>53050</v>
          </cell>
          <cell r="AJ1874">
            <v>11.5</v>
          </cell>
        </row>
        <row r="1875">
          <cell r="A1875" t="str">
            <v>2475</v>
          </cell>
          <cell r="B1875" t="str">
            <v>247502802</v>
          </cell>
          <cell r="D1875" t="str">
            <v>2475028</v>
          </cell>
          <cell r="E1875" t="str">
            <v>2455</v>
          </cell>
          <cell r="F1875" t="str">
            <v>24</v>
          </cell>
          <cell r="G1875">
            <v>524.52810735000003</v>
          </cell>
          <cell r="H1875">
            <v>536.46403792000001</v>
          </cell>
          <cell r="I1875">
            <v>530.24108190000004</v>
          </cell>
          <cell r="J1875">
            <v>27.054794520000002</v>
          </cell>
          <cell r="K1875">
            <v>20.503101310000002</v>
          </cell>
          <cell r="L1875">
            <v>8.74033674</v>
          </cell>
          <cell r="M1875">
            <v>9.4334839200000005</v>
          </cell>
          <cell r="N1875">
            <v>18.091949240000002</v>
          </cell>
          <cell r="O1875">
            <v>50.307000000000002</v>
          </cell>
          <cell r="P1875">
            <v>9.7567840700000001</v>
          </cell>
          <cell r="Q1875">
            <v>36.1</v>
          </cell>
          <cell r="R1875">
            <v>34.03003519</v>
          </cell>
          <cell r="S1875">
            <v>16.5</v>
          </cell>
          <cell r="T1875">
            <v>9.4334839200000005</v>
          </cell>
          <cell r="U1875">
            <v>7.8240460100000009</v>
          </cell>
          <cell r="V1875">
            <v>8.74033674</v>
          </cell>
          <cell r="W1875">
            <v>39</v>
          </cell>
          <cell r="X1875">
            <v>84.6</v>
          </cell>
          <cell r="Y1875">
            <v>29.2</v>
          </cell>
          <cell r="Z1875">
            <v>42.4</v>
          </cell>
          <cell r="AA1875">
            <v>23.2</v>
          </cell>
          <cell r="AB1875">
            <v>9.0768089799999991</v>
          </cell>
          <cell r="AC1875">
            <v>0</v>
          </cell>
          <cell r="AD1875">
            <v>264.25</v>
          </cell>
          <cell r="AE1875">
            <v>63.513195670000002</v>
          </cell>
          <cell r="AF1875">
            <v>60.442899999999995</v>
          </cell>
          <cell r="AG1875">
            <v>0.31761469706532275</v>
          </cell>
          <cell r="AH1875">
            <v>7</v>
          </cell>
          <cell r="AI1875">
            <v>53050</v>
          </cell>
          <cell r="AJ1875">
            <v>11.5</v>
          </cell>
        </row>
        <row r="1876">
          <cell r="A1876" t="str">
            <v>2475</v>
          </cell>
          <cell r="B1876" t="str">
            <v>247504001</v>
          </cell>
          <cell r="D1876" t="str">
            <v>2475040</v>
          </cell>
          <cell r="E1876" t="str">
            <v>2455</v>
          </cell>
          <cell r="F1876" t="str">
            <v>24</v>
          </cell>
          <cell r="G1876">
            <v>524.52810735000003</v>
          </cell>
          <cell r="H1876">
            <v>536.46403792000001</v>
          </cell>
          <cell r="I1876">
            <v>530.24108190000004</v>
          </cell>
          <cell r="J1876">
            <v>27.054794520000002</v>
          </cell>
          <cell r="K1876">
            <v>20.503101310000002</v>
          </cell>
          <cell r="L1876">
            <v>7.5218592500000003</v>
          </cell>
          <cell r="M1876">
            <v>9.0363440599999993</v>
          </cell>
          <cell r="N1876">
            <v>18.091949240000002</v>
          </cell>
          <cell r="O1876">
            <v>50.307000000000002</v>
          </cell>
          <cell r="P1876">
            <v>9.5195882199999993</v>
          </cell>
          <cell r="Q1876">
            <v>36.1</v>
          </cell>
          <cell r="R1876">
            <v>34.03003519</v>
          </cell>
          <cell r="S1876">
            <v>16.5</v>
          </cell>
          <cell r="T1876">
            <v>8.3233656899999993</v>
          </cell>
          <cell r="U1876">
            <v>8.2214789499999998</v>
          </cell>
          <cell r="V1876">
            <v>8.3437917299999995</v>
          </cell>
          <cell r="W1876">
            <v>39</v>
          </cell>
          <cell r="X1876">
            <v>84.6</v>
          </cell>
          <cell r="Y1876">
            <v>29.2</v>
          </cell>
          <cell r="Z1876">
            <v>42.4</v>
          </cell>
          <cell r="AA1876">
            <v>23.2</v>
          </cell>
          <cell r="AB1876">
            <v>8.1484456699999992</v>
          </cell>
          <cell r="AC1876">
            <v>0.87029689999999993</v>
          </cell>
          <cell r="AD1876">
            <v>264.25</v>
          </cell>
          <cell r="AE1876">
            <v>63.513195670000002</v>
          </cell>
          <cell r="AF1876">
            <v>60.448505699999998</v>
          </cell>
          <cell r="AG1876">
            <v>0.29463245021210605</v>
          </cell>
          <cell r="AH1876">
            <v>7</v>
          </cell>
          <cell r="AI1876">
            <v>53050</v>
          </cell>
          <cell r="AJ1876">
            <v>11.5</v>
          </cell>
        </row>
        <row r="1877">
          <cell r="A1877" t="str">
            <v>2475</v>
          </cell>
          <cell r="B1877" t="str">
            <v>247504501</v>
          </cell>
          <cell r="D1877" t="str">
            <v>2475045</v>
          </cell>
          <cell r="E1877" t="str">
            <v>2455</v>
          </cell>
          <cell r="F1877" t="str">
            <v>24</v>
          </cell>
          <cell r="G1877">
            <v>524.52810735000003</v>
          </cell>
          <cell r="H1877">
            <v>536.46403792000001</v>
          </cell>
          <cell r="I1877">
            <v>530.24108190000004</v>
          </cell>
          <cell r="J1877">
            <v>27.054794520000002</v>
          </cell>
          <cell r="K1877">
            <v>20.503101310000002</v>
          </cell>
          <cell r="L1877">
            <v>8.6002467500000002</v>
          </cell>
          <cell r="M1877">
            <v>9.4819692799999995</v>
          </cell>
          <cell r="N1877">
            <v>18.091949240000002</v>
          </cell>
          <cell r="O1877">
            <v>50.307000000000002</v>
          </cell>
          <cell r="P1877">
            <v>9.8238489300000005</v>
          </cell>
          <cell r="Q1877">
            <v>36.1</v>
          </cell>
          <cell r="R1877">
            <v>34.03003519</v>
          </cell>
          <cell r="S1877">
            <v>16.5</v>
          </cell>
          <cell r="T1877">
            <v>9.2278855499999999</v>
          </cell>
          <cell r="U1877">
            <v>8.7967926900000002</v>
          </cell>
          <cell r="V1877">
            <v>8.5711130299999994</v>
          </cell>
          <cell r="W1877">
            <v>39</v>
          </cell>
          <cell r="X1877">
            <v>84.6</v>
          </cell>
          <cell r="Y1877">
            <v>29.2</v>
          </cell>
          <cell r="Z1877">
            <v>42.4</v>
          </cell>
          <cell r="AA1877">
            <v>23.2</v>
          </cell>
          <cell r="AB1877">
            <v>8.6579980699999997</v>
          </cell>
          <cell r="AC1877">
            <v>0.45352216000000001</v>
          </cell>
          <cell r="AD1877">
            <v>264.25</v>
          </cell>
          <cell r="AE1877">
            <v>63.513195670000002</v>
          </cell>
          <cell r="AF1877">
            <v>60.442899999999995</v>
          </cell>
          <cell r="AG1877">
            <v>0.2994048578300128</v>
          </cell>
          <cell r="AH1877">
            <v>7</v>
          </cell>
          <cell r="AI1877">
            <v>53050</v>
          </cell>
          <cell r="AJ1877">
            <v>11.5</v>
          </cell>
        </row>
        <row r="1878">
          <cell r="A1878" t="str">
            <v>2476</v>
          </cell>
          <cell r="B1878" t="str">
            <v>247600801</v>
          </cell>
          <cell r="D1878" t="str">
            <v>2476008</v>
          </cell>
          <cell r="E1878" t="str">
            <v>2455</v>
          </cell>
          <cell r="F1878" t="str">
            <v>24</v>
          </cell>
          <cell r="G1878">
            <v>524.52810735000003</v>
          </cell>
          <cell r="H1878">
            <v>536.46403792000001</v>
          </cell>
          <cell r="I1878">
            <v>530.24108190000004</v>
          </cell>
          <cell r="J1878">
            <v>27.054794520000002</v>
          </cell>
          <cell r="K1878">
            <v>20.503101310000002</v>
          </cell>
          <cell r="L1878">
            <v>8.3250636900000003</v>
          </cell>
          <cell r="M1878">
            <v>9.4723968999999997</v>
          </cell>
          <cell r="N1878">
            <v>18.091949240000002</v>
          </cell>
          <cell r="O1878">
            <v>50.307000000000002</v>
          </cell>
          <cell r="P1878">
            <v>10.79562902</v>
          </cell>
          <cell r="Q1878">
            <v>36.1</v>
          </cell>
          <cell r="R1878">
            <v>34.03003519</v>
          </cell>
          <cell r="S1878">
            <v>16.5</v>
          </cell>
          <cell r="T1878">
            <v>9.3182975100000007</v>
          </cell>
          <cell r="U1878">
            <v>9.2379555399999997</v>
          </cell>
          <cell r="V1878">
            <v>8.4646359400000009</v>
          </cell>
          <cell r="W1878">
            <v>39</v>
          </cell>
          <cell r="X1878">
            <v>84.6</v>
          </cell>
          <cell r="Y1878">
            <v>29.2</v>
          </cell>
          <cell r="Z1878">
            <v>42.4</v>
          </cell>
          <cell r="AA1878">
            <v>23.2</v>
          </cell>
          <cell r="AB1878">
            <v>9.3070132599999997</v>
          </cell>
          <cell r="AC1878">
            <v>0.57964521000000002</v>
          </cell>
          <cell r="AD1878">
            <v>264.25</v>
          </cell>
          <cell r="AE1878">
            <v>63.513195670000002</v>
          </cell>
          <cell r="AF1878">
            <v>62.658299999999997</v>
          </cell>
          <cell r="AG1878">
            <v>0.30393033501438582</v>
          </cell>
          <cell r="AH1878">
            <v>7</v>
          </cell>
          <cell r="AI1878">
            <v>53050</v>
          </cell>
          <cell r="AJ1878">
            <v>11.5</v>
          </cell>
        </row>
        <row r="1879">
          <cell r="A1879" t="str">
            <v>2476</v>
          </cell>
          <cell r="B1879" t="str">
            <v>247602001</v>
          </cell>
          <cell r="C1879" t="str">
            <v>468</v>
          </cell>
          <cell r="D1879" t="str">
            <v>2476020</v>
          </cell>
          <cell r="E1879" t="str">
            <v>2455</v>
          </cell>
          <cell r="F1879" t="str">
            <v>24</v>
          </cell>
          <cell r="G1879">
            <v>524.52810735000003</v>
          </cell>
          <cell r="H1879">
            <v>536.46403792000001</v>
          </cell>
          <cell r="I1879">
            <v>530.24108190000004</v>
          </cell>
          <cell r="J1879">
            <v>27.054794520000002</v>
          </cell>
          <cell r="K1879">
            <v>20.503101310000002</v>
          </cell>
          <cell r="L1879">
            <v>7.5480289699999998</v>
          </cell>
          <cell r="M1879">
            <v>9.2299468999999998</v>
          </cell>
          <cell r="N1879">
            <v>18.091949240000002</v>
          </cell>
          <cell r="O1879">
            <v>50.307000000000002</v>
          </cell>
          <cell r="P1879">
            <v>10.77373435</v>
          </cell>
          <cell r="Q1879">
            <v>36.1</v>
          </cell>
          <cell r="R1879">
            <v>34.03003519</v>
          </cell>
          <cell r="S1879">
            <v>16.5</v>
          </cell>
          <cell r="T1879">
            <v>8.0149968900000008</v>
          </cell>
          <cell r="U1879">
            <v>7.54009032</v>
          </cell>
          <cell r="V1879">
            <v>7.5943812399999997</v>
          </cell>
          <cell r="W1879">
            <v>39</v>
          </cell>
          <cell r="X1879">
            <v>84.6</v>
          </cell>
          <cell r="Y1879">
            <v>29.2</v>
          </cell>
          <cell r="Z1879">
            <v>42.4</v>
          </cell>
          <cell r="AA1879">
            <v>23.2</v>
          </cell>
          <cell r="AB1879">
            <v>7.649216319999999</v>
          </cell>
          <cell r="AC1879">
            <v>0.89071345000000002</v>
          </cell>
          <cell r="AD1879">
            <v>264.25</v>
          </cell>
          <cell r="AE1879">
            <v>63.513195670000002</v>
          </cell>
          <cell r="AF1879">
            <v>62.658299999999997</v>
          </cell>
          <cell r="AG1879">
            <v>0.27292515431336806</v>
          </cell>
          <cell r="AH1879">
            <v>7</v>
          </cell>
          <cell r="AI1879">
            <v>53050</v>
          </cell>
          <cell r="AJ1879">
            <v>11.5</v>
          </cell>
        </row>
        <row r="1880">
          <cell r="A1880" t="str">
            <v>2476</v>
          </cell>
          <cell r="B1880" t="str">
            <v>247602501</v>
          </cell>
          <cell r="C1880" t="str">
            <v>462</v>
          </cell>
          <cell r="D1880" t="str">
            <v>2476025</v>
          </cell>
          <cell r="E1880" t="str">
            <v>2455</v>
          </cell>
          <cell r="F1880" t="str">
            <v>24</v>
          </cell>
          <cell r="G1880">
            <v>524.52810735000003</v>
          </cell>
          <cell r="H1880">
            <v>536.46403792000001</v>
          </cell>
          <cell r="I1880">
            <v>530.24108190000004</v>
          </cell>
          <cell r="J1880">
            <v>27.054794520000002</v>
          </cell>
          <cell r="K1880">
            <v>20.503101310000002</v>
          </cell>
          <cell r="L1880">
            <v>8.5652211600000001</v>
          </cell>
          <cell r="M1880">
            <v>9.6095191</v>
          </cell>
          <cell r="N1880">
            <v>18.091949240000002</v>
          </cell>
          <cell r="O1880">
            <v>51.878999999999998</v>
          </cell>
          <cell r="P1880">
            <v>9.9483653099999998</v>
          </cell>
          <cell r="Q1880">
            <v>36.1</v>
          </cell>
          <cell r="R1880">
            <v>32.510973800000002</v>
          </cell>
          <cell r="S1880">
            <v>13.1</v>
          </cell>
          <cell r="T1880">
            <v>9.5810069700000007</v>
          </cell>
          <cell r="U1880">
            <v>8.8712246399999994</v>
          </cell>
          <cell r="V1880">
            <v>9.4233527800000001</v>
          </cell>
          <cell r="W1880">
            <v>39</v>
          </cell>
          <cell r="X1880">
            <v>84.6</v>
          </cell>
          <cell r="Y1880">
            <v>29.2</v>
          </cell>
          <cell r="Z1880">
            <v>42.4</v>
          </cell>
          <cell r="AA1880">
            <v>25</v>
          </cell>
          <cell r="AB1880">
            <v>9.5908294900000008</v>
          </cell>
          <cell r="AC1880">
            <v>0</v>
          </cell>
          <cell r="AD1880">
            <v>264.25</v>
          </cell>
          <cell r="AE1880">
            <v>63.513195670000002</v>
          </cell>
          <cell r="AF1880">
            <v>62.652483750000002</v>
          </cell>
          <cell r="AG1880">
            <v>0.27736780581019849</v>
          </cell>
          <cell r="AH1880">
            <v>7</v>
          </cell>
          <cell r="AI1880">
            <v>53050</v>
          </cell>
          <cell r="AJ1880">
            <v>9.8000000000000007</v>
          </cell>
        </row>
        <row r="1881">
          <cell r="A1881" t="str">
            <v>2476</v>
          </cell>
          <cell r="B1881" t="str">
            <v>247603001</v>
          </cell>
          <cell r="D1881" t="str">
            <v>2476030</v>
          </cell>
          <cell r="E1881" t="str">
            <v>2455</v>
          </cell>
          <cell r="F1881" t="str">
            <v>24</v>
          </cell>
          <cell r="G1881">
            <v>524.52810735000003</v>
          </cell>
          <cell r="H1881">
            <v>536.46403792000001</v>
          </cell>
          <cell r="I1881">
            <v>530.24108190000004</v>
          </cell>
          <cell r="J1881">
            <v>27.054794520000002</v>
          </cell>
          <cell r="K1881">
            <v>20.503101310000002</v>
          </cell>
          <cell r="L1881">
            <v>8.7902691100000006</v>
          </cell>
          <cell r="M1881">
            <v>9.3682838499999992</v>
          </cell>
          <cell r="N1881">
            <v>18.091949240000002</v>
          </cell>
          <cell r="O1881">
            <v>50.307000000000002</v>
          </cell>
          <cell r="P1881">
            <v>9.7466582899999992</v>
          </cell>
          <cell r="Q1881">
            <v>36.1</v>
          </cell>
          <cell r="R1881">
            <v>34.03003519</v>
          </cell>
          <cell r="S1881">
            <v>16.5</v>
          </cell>
          <cell r="T1881">
            <v>9.3182077400000001</v>
          </cell>
          <cell r="U1881">
            <v>8.8079206200000009</v>
          </cell>
          <cell r="V1881">
            <v>9.1354012900000008</v>
          </cell>
          <cell r="W1881">
            <v>39</v>
          </cell>
          <cell r="X1881">
            <v>84.6</v>
          </cell>
          <cell r="Y1881">
            <v>29.2</v>
          </cell>
          <cell r="Z1881">
            <v>42.4</v>
          </cell>
          <cell r="AA1881">
            <v>23.2</v>
          </cell>
          <cell r="AB1881">
            <v>8.9150292699999998</v>
          </cell>
          <cell r="AC1881">
            <v>0.24996136999999999</v>
          </cell>
          <cell r="AD1881">
            <v>264.25</v>
          </cell>
          <cell r="AE1881">
            <v>63.513195670000002</v>
          </cell>
          <cell r="AF1881">
            <v>62.623269860000008</v>
          </cell>
          <cell r="AG1881">
            <v>0.27430249717597072</v>
          </cell>
          <cell r="AH1881">
            <v>7</v>
          </cell>
          <cell r="AI1881">
            <v>53050</v>
          </cell>
          <cell r="AJ1881">
            <v>11.5</v>
          </cell>
        </row>
        <row r="1882">
          <cell r="A1882" t="str">
            <v>2476</v>
          </cell>
          <cell r="B1882" t="str">
            <v>247603501</v>
          </cell>
          <cell r="D1882" t="str">
            <v>2476035</v>
          </cell>
          <cell r="E1882" t="str">
            <v>2455</v>
          </cell>
          <cell r="F1882" t="str">
            <v>24</v>
          </cell>
          <cell r="G1882">
            <v>524.52810735000003</v>
          </cell>
          <cell r="H1882">
            <v>536.46403792000001</v>
          </cell>
          <cell r="I1882">
            <v>530.24108190000004</v>
          </cell>
          <cell r="J1882">
            <v>27.054794520000002</v>
          </cell>
          <cell r="K1882">
            <v>20.503101310000002</v>
          </cell>
          <cell r="L1882">
            <v>9.2868383399999992</v>
          </cell>
          <cell r="M1882">
            <v>9.5090365699999992</v>
          </cell>
          <cell r="N1882">
            <v>18.091949240000002</v>
          </cell>
          <cell r="O1882">
            <v>50.307000000000002</v>
          </cell>
          <cell r="P1882">
            <v>10.580505349999999</v>
          </cell>
          <cell r="Q1882">
            <v>36.1</v>
          </cell>
          <cell r="R1882">
            <v>34.03003519</v>
          </cell>
          <cell r="S1882">
            <v>16.5</v>
          </cell>
          <cell r="T1882">
            <v>9.5689933600000003</v>
          </cell>
          <cell r="U1882">
            <v>9.0308547899999994</v>
          </cell>
          <cell r="V1882">
            <v>9.3505369999999992</v>
          </cell>
          <cell r="W1882">
            <v>39</v>
          </cell>
          <cell r="X1882">
            <v>84.6</v>
          </cell>
          <cell r="Y1882">
            <v>29.2</v>
          </cell>
          <cell r="Z1882">
            <v>42.4</v>
          </cell>
          <cell r="AA1882">
            <v>23.2</v>
          </cell>
          <cell r="AB1882">
            <v>9.6200630700000005</v>
          </cell>
          <cell r="AC1882">
            <v>0</v>
          </cell>
          <cell r="AD1882">
            <v>264.25</v>
          </cell>
          <cell r="AE1882">
            <v>63.513195670000002</v>
          </cell>
          <cell r="AF1882">
            <v>62.658299999999997</v>
          </cell>
          <cell r="AG1882">
            <v>0.26830705339249616</v>
          </cell>
          <cell r="AH1882">
            <v>7</v>
          </cell>
          <cell r="AI1882">
            <v>53050</v>
          </cell>
          <cell r="AJ1882">
            <v>11.5</v>
          </cell>
        </row>
        <row r="1883">
          <cell r="A1883" t="str">
            <v>2476</v>
          </cell>
          <cell r="B1883" t="str">
            <v>247604301</v>
          </cell>
          <cell r="D1883" t="str">
            <v>2476043</v>
          </cell>
          <cell r="E1883" t="str">
            <v>2455</v>
          </cell>
          <cell r="F1883" t="str">
            <v>24</v>
          </cell>
          <cell r="G1883">
            <v>524.52810735000003</v>
          </cell>
          <cell r="H1883">
            <v>536.46403792000001</v>
          </cell>
          <cell r="I1883">
            <v>530.24108190000004</v>
          </cell>
          <cell r="J1883">
            <v>27.054794520000002</v>
          </cell>
          <cell r="K1883">
            <v>20.503101310000002</v>
          </cell>
          <cell r="L1883">
            <v>8.8773819500000002</v>
          </cell>
          <cell r="M1883">
            <v>9.0823933599999993</v>
          </cell>
          <cell r="N1883">
            <v>18.091949240000002</v>
          </cell>
          <cell r="O1883">
            <v>50.307000000000002</v>
          </cell>
          <cell r="P1883">
            <v>10.81410221</v>
          </cell>
          <cell r="Q1883">
            <v>36.1</v>
          </cell>
          <cell r="R1883">
            <v>34.03003519</v>
          </cell>
          <cell r="S1883">
            <v>16.5</v>
          </cell>
          <cell r="T1883">
            <v>9.3238476099999996</v>
          </cell>
          <cell r="U1883">
            <v>9.1748168200000002</v>
          </cell>
          <cell r="V1883">
            <v>8.5976665800000003</v>
          </cell>
          <cell r="W1883">
            <v>39</v>
          </cell>
          <cell r="X1883">
            <v>84.6</v>
          </cell>
          <cell r="Y1883">
            <v>29.2</v>
          </cell>
          <cell r="Z1883">
            <v>42.4</v>
          </cell>
          <cell r="AA1883">
            <v>23.2</v>
          </cell>
          <cell r="AB1883">
            <v>9.1814263599999997</v>
          </cell>
          <cell r="AC1883">
            <v>0.30307617999999997</v>
          </cell>
          <cell r="AD1883">
            <v>264.25</v>
          </cell>
          <cell r="AE1883">
            <v>63.513195670000002</v>
          </cell>
          <cell r="AF1883">
            <v>62.658299999999997</v>
          </cell>
          <cell r="AG1883">
            <v>0.26300004576183689</v>
          </cell>
          <cell r="AH1883">
            <v>7</v>
          </cell>
          <cell r="AI1883">
            <v>53050</v>
          </cell>
          <cell r="AJ1883">
            <v>11.5</v>
          </cell>
        </row>
        <row r="1884">
          <cell r="A1884" t="str">
            <v>2476</v>
          </cell>
          <cell r="B1884" t="str">
            <v>247604302</v>
          </cell>
          <cell r="D1884" t="str">
            <v>2476043</v>
          </cell>
          <cell r="E1884" t="str">
            <v>2455</v>
          </cell>
          <cell r="F1884" t="str">
            <v>24</v>
          </cell>
          <cell r="G1884">
            <v>524.52810735000003</v>
          </cell>
          <cell r="H1884">
            <v>536.46403792000001</v>
          </cell>
          <cell r="I1884">
            <v>530.24108190000004</v>
          </cell>
          <cell r="J1884">
            <v>27.054794520000002</v>
          </cell>
          <cell r="K1884">
            <v>20.503101310000002</v>
          </cell>
          <cell r="L1884">
            <v>7.2598196099999992</v>
          </cell>
          <cell r="M1884">
            <v>7.2598196099999992</v>
          </cell>
          <cell r="N1884">
            <v>18.091949240000002</v>
          </cell>
          <cell r="O1884">
            <v>50.307000000000002</v>
          </cell>
          <cell r="P1884">
            <v>10.81977828</v>
          </cell>
          <cell r="Q1884">
            <v>36.1</v>
          </cell>
          <cell r="R1884">
            <v>34.03003519</v>
          </cell>
          <cell r="S1884">
            <v>16.5</v>
          </cell>
          <cell r="T1884">
            <v>8.7505246700000008</v>
          </cell>
          <cell r="U1884">
            <v>8.74033674</v>
          </cell>
          <cell r="V1884">
            <v>7.2598196099999992</v>
          </cell>
          <cell r="W1884">
            <v>39</v>
          </cell>
          <cell r="X1884">
            <v>84.6</v>
          </cell>
          <cell r="Y1884">
            <v>29.2</v>
          </cell>
          <cell r="Z1884">
            <v>42.4</v>
          </cell>
          <cell r="AA1884">
            <v>23.2</v>
          </cell>
          <cell r="AB1884">
            <v>8.74033674</v>
          </cell>
          <cell r="AC1884">
            <v>1</v>
          </cell>
          <cell r="AD1884">
            <v>264.25</v>
          </cell>
          <cell r="AE1884">
            <v>63.513195670000002</v>
          </cell>
          <cell r="AF1884">
            <v>62.658299999999997</v>
          </cell>
          <cell r="AG1884">
            <v>0.29202226004784998</v>
          </cell>
          <cell r="AH1884">
            <v>7</v>
          </cell>
          <cell r="AI1884">
            <v>53050</v>
          </cell>
          <cell r="AJ1884">
            <v>11.5</v>
          </cell>
        </row>
        <row r="1885">
          <cell r="A1885" t="str">
            <v>2476</v>
          </cell>
          <cell r="B1885" t="str">
            <v>247605201</v>
          </cell>
          <cell r="D1885" t="str">
            <v>2476052</v>
          </cell>
          <cell r="E1885" t="str">
            <v>2455</v>
          </cell>
          <cell r="F1885" t="str">
            <v>24</v>
          </cell>
          <cell r="G1885">
            <v>524.52810735000003</v>
          </cell>
          <cell r="H1885">
            <v>536.46403792000001</v>
          </cell>
          <cell r="I1885">
            <v>530.24108190000004</v>
          </cell>
          <cell r="J1885">
            <v>27.054794520000002</v>
          </cell>
          <cell r="K1885">
            <v>20.503101310000002</v>
          </cell>
          <cell r="L1885">
            <v>9.0612601500000007</v>
          </cell>
          <cell r="M1885">
            <v>9.6331868800000002</v>
          </cell>
          <cell r="N1885">
            <v>18.091949240000002</v>
          </cell>
          <cell r="O1885">
            <v>50.307000000000002</v>
          </cell>
          <cell r="P1885">
            <v>10.85628378</v>
          </cell>
          <cell r="Q1885">
            <v>36.1</v>
          </cell>
          <cell r="R1885">
            <v>34.03003519</v>
          </cell>
          <cell r="S1885">
            <v>16.5</v>
          </cell>
          <cell r="T1885">
            <v>9.2200926600000006</v>
          </cell>
          <cell r="U1885">
            <v>9.3261659399999992</v>
          </cell>
          <cell r="V1885">
            <v>9.1680589799999996</v>
          </cell>
          <cell r="W1885">
            <v>39</v>
          </cell>
          <cell r="X1885">
            <v>84.6</v>
          </cell>
          <cell r="Y1885">
            <v>29.2</v>
          </cell>
          <cell r="Z1885">
            <v>42.4</v>
          </cell>
          <cell r="AA1885">
            <v>23.2</v>
          </cell>
          <cell r="AB1885">
            <v>9.3681984600000003</v>
          </cell>
          <cell r="AC1885">
            <v>0.63470097999999997</v>
          </cell>
          <cell r="AD1885">
            <v>264.25</v>
          </cell>
          <cell r="AE1885">
            <v>63.513195670000002</v>
          </cell>
          <cell r="AF1885">
            <v>62.658299999999997</v>
          </cell>
          <cell r="AG1885">
            <v>0.27519652577826359</v>
          </cell>
          <cell r="AH1885">
            <v>7</v>
          </cell>
          <cell r="AI1885">
            <v>53050</v>
          </cell>
          <cell r="AJ1885">
            <v>11.5</v>
          </cell>
        </row>
        <row r="1886">
          <cell r="A1886" t="str">
            <v>2476</v>
          </cell>
          <cell r="B1886" t="str">
            <v>247605202</v>
          </cell>
          <cell r="D1886" t="str">
            <v>2476052</v>
          </cell>
          <cell r="E1886" t="str">
            <v>2455</v>
          </cell>
          <cell r="F1886" t="str">
            <v>24</v>
          </cell>
          <cell r="G1886">
            <v>524.52810735000003</v>
          </cell>
          <cell r="H1886">
            <v>536.46403792000001</v>
          </cell>
          <cell r="I1886">
            <v>530.24108190000004</v>
          </cell>
          <cell r="J1886">
            <v>27.054794520000002</v>
          </cell>
          <cell r="K1886">
            <v>20.503101310000002</v>
          </cell>
          <cell r="L1886">
            <v>8.6663026100000007</v>
          </cell>
          <cell r="M1886">
            <v>8.97017782</v>
          </cell>
          <cell r="N1886">
            <v>18.091949240000002</v>
          </cell>
          <cell r="O1886">
            <v>50.307000000000002</v>
          </cell>
          <cell r="P1886">
            <v>10.81977828</v>
          </cell>
          <cell r="Q1886">
            <v>36.1</v>
          </cell>
          <cell r="R1886">
            <v>34.03003519</v>
          </cell>
          <cell r="S1886">
            <v>16.5</v>
          </cell>
          <cell r="T1886">
            <v>8.6813507800000007</v>
          </cell>
          <cell r="U1886">
            <v>8.74033674</v>
          </cell>
          <cell r="V1886">
            <v>8.74033674</v>
          </cell>
          <cell r="W1886">
            <v>39</v>
          </cell>
          <cell r="X1886">
            <v>84.6</v>
          </cell>
          <cell r="Y1886">
            <v>29.2</v>
          </cell>
          <cell r="Z1886">
            <v>42.4</v>
          </cell>
          <cell r="AA1886">
            <v>23.2</v>
          </cell>
          <cell r="AB1886">
            <v>7.8343923000000002</v>
          </cell>
          <cell r="AC1886">
            <v>1</v>
          </cell>
          <cell r="AD1886">
            <v>264.25</v>
          </cell>
          <cell r="AE1886">
            <v>63.513195670000002</v>
          </cell>
          <cell r="AF1886">
            <v>62.658299999999997</v>
          </cell>
          <cell r="AG1886">
            <v>0.2922774527976687</v>
          </cell>
          <cell r="AH1886">
            <v>7</v>
          </cell>
          <cell r="AI1886">
            <v>53050</v>
          </cell>
          <cell r="AJ1886">
            <v>11.5</v>
          </cell>
        </row>
        <row r="1887">
          <cell r="A1887" t="str">
            <v>2476</v>
          </cell>
          <cell r="B1887" t="str">
            <v>247605501</v>
          </cell>
          <cell r="C1887" t="str">
            <v>502</v>
          </cell>
          <cell r="D1887" t="str">
            <v>2476055</v>
          </cell>
          <cell r="E1887" t="str">
            <v>2455</v>
          </cell>
          <cell r="F1887" t="str">
            <v>24</v>
          </cell>
          <cell r="G1887">
            <v>524.52810735000003</v>
          </cell>
          <cell r="H1887">
            <v>536.46403792000001</v>
          </cell>
          <cell r="I1887">
            <v>530.24108190000004</v>
          </cell>
          <cell r="J1887">
            <v>27.054794520000002</v>
          </cell>
          <cell r="K1887">
            <v>20.503101310000002</v>
          </cell>
          <cell r="L1887">
            <v>7.1308988299999996</v>
          </cell>
          <cell r="M1887">
            <v>8.3214215899999999</v>
          </cell>
          <cell r="N1887">
            <v>18.091949240000002</v>
          </cell>
          <cell r="O1887">
            <v>50.307000000000002</v>
          </cell>
          <cell r="P1887">
            <v>10.81977828</v>
          </cell>
          <cell r="Q1887">
            <v>36.1</v>
          </cell>
          <cell r="R1887">
            <v>34.03003519</v>
          </cell>
          <cell r="S1887">
            <v>16.5</v>
          </cell>
          <cell r="T1887">
            <v>7.2174434300000003</v>
          </cell>
          <cell r="U1887">
            <v>7.2174434300000003</v>
          </cell>
          <cell r="V1887">
            <v>7.2174434300000003</v>
          </cell>
          <cell r="W1887">
            <v>39</v>
          </cell>
          <cell r="X1887">
            <v>84.6</v>
          </cell>
          <cell r="Y1887">
            <v>29.2</v>
          </cell>
          <cell r="Z1887">
            <v>42.4</v>
          </cell>
          <cell r="AA1887">
            <v>23.2</v>
          </cell>
          <cell r="AB1887">
            <v>8.1585162400000009</v>
          </cell>
          <cell r="AC1887">
            <v>1</v>
          </cell>
          <cell r="AD1887">
            <v>264.25</v>
          </cell>
          <cell r="AE1887">
            <v>63.513195670000002</v>
          </cell>
          <cell r="AF1887">
            <v>62.658299999999997</v>
          </cell>
          <cell r="AG1887">
            <v>0.30665605786162631</v>
          </cell>
          <cell r="AH1887">
            <v>7</v>
          </cell>
          <cell r="AI1887">
            <v>53050</v>
          </cell>
          <cell r="AJ1887">
            <v>11.5</v>
          </cell>
        </row>
        <row r="1888">
          <cell r="A1888" t="str">
            <v>2476</v>
          </cell>
          <cell r="B1888" t="str">
            <v>247606501</v>
          </cell>
          <cell r="D1888" t="str">
            <v>2476065</v>
          </cell>
          <cell r="E1888" t="str">
            <v>2455</v>
          </cell>
          <cell r="F1888" t="str">
            <v>24</v>
          </cell>
          <cell r="G1888">
            <v>524.52810735000003</v>
          </cell>
          <cell r="H1888">
            <v>536.46403792000001</v>
          </cell>
          <cell r="I1888">
            <v>530.24108190000004</v>
          </cell>
          <cell r="J1888">
            <v>27.054794520000002</v>
          </cell>
          <cell r="K1888">
            <v>20.503101310000002</v>
          </cell>
          <cell r="L1888">
            <v>9.5804545999999995</v>
          </cell>
          <cell r="M1888">
            <v>10.3837818</v>
          </cell>
          <cell r="N1888">
            <v>18.091949240000002</v>
          </cell>
          <cell r="O1888">
            <v>50.307000000000002</v>
          </cell>
          <cell r="P1888">
            <v>10.79896314</v>
          </cell>
          <cell r="Q1888">
            <v>36.1</v>
          </cell>
          <cell r="R1888">
            <v>34.03003519</v>
          </cell>
          <cell r="S1888">
            <v>16.5</v>
          </cell>
          <cell r="T1888">
            <v>10.047631190000001</v>
          </cell>
          <cell r="U1888">
            <v>9.9505142600000003</v>
          </cell>
          <cell r="V1888">
            <v>9.5002449700000007</v>
          </cell>
          <cell r="W1888">
            <v>39</v>
          </cell>
          <cell r="X1888">
            <v>84.6</v>
          </cell>
          <cell r="Y1888">
            <v>29.2</v>
          </cell>
          <cell r="Z1888">
            <v>42.4</v>
          </cell>
          <cell r="AA1888">
            <v>23.2</v>
          </cell>
          <cell r="AB1888">
            <v>8.8631913400000002</v>
          </cell>
          <cell r="AC1888">
            <v>2.6313409999999999E-2</v>
          </cell>
          <cell r="AD1888">
            <v>264.25</v>
          </cell>
          <cell r="AE1888">
            <v>63.513195670000002</v>
          </cell>
          <cell r="AF1888">
            <v>62.655881939999993</v>
          </cell>
          <cell r="AG1888">
            <v>0.31195182014598044</v>
          </cell>
          <cell r="AH1888">
            <v>7</v>
          </cell>
          <cell r="AI1888">
            <v>53050</v>
          </cell>
          <cell r="AJ1888">
            <v>11.5</v>
          </cell>
        </row>
        <row r="1889">
          <cell r="A1889" t="str">
            <v>2477</v>
          </cell>
          <cell r="B1889" t="str">
            <v>247701101</v>
          </cell>
          <cell r="D1889" t="str">
            <v>2477011</v>
          </cell>
          <cell r="E1889" t="str">
            <v>2455</v>
          </cell>
          <cell r="F1889" t="str">
            <v>24</v>
          </cell>
          <cell r="G1889">
            <v>524.52810735000003</v>
          </cell>
          <cell r="H1889">
            <v>536.46403792000001</v>
          </cell>
          <cell r="I1889">
            <v>530.24108190000004</v>
          </cell>
          <cell r="J1889">
            <v>27.054794520000002</v>
          </cell>
          <cell r="K1889">
            <v>20.503101310000002</v>
          </cell>
          <cell r="L1889">
            <v>8.4499844399999997</v>
          </cell>
          <cell r="M1889">
            <v>9.5252241000000009</v>
          </cell>
          <cell r="N1889">
            <v>18.091949240000002</v>
          </cell>
          <cell r="O1889">
            <v>50.307000000000002</v>
          </cell>
          <cell r="P1889">
            <v>10.126631100000001</v>
          </cell>
          <cell r="Q1889">
            <v>36.1</v>
          </cell>
          <cell r="R1889">
            <v>34.03003519</v>
          </cell>
          <cell r="S1889">
            <v>16.5</v>
          </cell>
          <cell r="T1889">
            <v>9.7302050199999996</v>
          </cell>
          <cell r="U1889">
            <v>8.6740259900000005</v>
          </cell>
          <cell r="V1889">
            <v>8.4499844399999997</v>
          </cell>
          <cell r="W1889">
            <v>39</v>
          </cell>
          <cell r="X1889">
            <v>84.6</v>
          </cell>
          <cell r="Y1889">
            <v>29.2</v>
          </cell>
          <cell r="Z1889">
            <v>42.4</v>
          </cell>
          <cell r="AA1889">
            <v>23.2</v>
          </cell>
          <cell r="AB1889">
            <v>9.6223837999999997</v>
          </cell>
          <cell r="AC1889">
            <v>0</v>
          </cell>
          <cell r="AD1889">
            <v>264.25</v>
          </cell>
          <cell r="AE1889">
            <v>63.513195670000002</v>
          </cell>
          <cell r="AF1889">
            <v>61.423199999999994</v>
          </cell>
          <cell r="AG1889">
            <v>0.2772333223782103</v>
          </cell>
          <cell r="AH1889">
            <v>7</v>
          </cell>
          <cell r="AI1889">
            <v>53050</v>
          </cell>
          <cell r="AJ1889">
            <v>11.5</v>
          </cell>
        </row>
        <row r="1890">
          <cell r="A1890" t="str">
            <v>2477</v>
          </cell>
          <cell r="B1890" t="str">
            <v>247701201</v>
          </cell>
          <cell r="D1890" t="str">
            <v>2477012</v>
          </cell>
          <cell r="E1890" t="str">
            <v>2455</v>
          </cell>
          <cell r="F1890" t="str">
            <v>24</v>
          </cell>
          <cell r="G1890">
            <v>524.52810735000003</v>
          </cell>
          <cell r="H1890">
            <v>536.46403792000001</v>
          </cell>
          <cell r="I1890">
            <v>530.24108190000004</v>
          </cell>
          <cell r="J1890">
            <v>27.054794520000002</v>
          </cell>
          <cell r="K1890">
            <v>20.503101310000002</v>
          </cell>
          <cell r="L1890">
            <v>8.2057647300000003</v>
          </cell>
          <cell r="M1890">
            <v>9.5100745300000007</v>
          </cell>
          <cell r="N1890">
            <v>18.091949240000002</v>
          </cell>
          <cell r="O1890">
            <v>50.307000000000002</v>
          </cell>
          <cell r="P1890">
            <v>9.9826683500000009</v>
          </cell>
          <cell r="Q1890">
            <v>36.1</v>
          </cell>
          <cell r="R1890">
            <v>34.03003519</v>
          </cell>
          <cell r="S1890">
            <v>16.5</v>
          </cell>
          <cell r="T1890">
            <v>9.6134694199999995</v>
          </cell>
          <cell r="U1890">
            <v>8.6028202799999995</v>
          </cell>
          <cell r="V1890">
            <v>8.4713586599999999</v>
          </cell>
          <cell r="W1890">
            <v>39</v>
          </cell>
          <cell r="X1890">
            <v>84.6</v>
          </cell>
          <cell r="Y1890">
            <v>29.2</v>
          </cell>
          <cell r="Z1890">
            <v>42.4</v>
          </cell>
          <cell r="AA1890">
            <v>23.2</v>
          </cell>
          <cell r="AB1890">
            <v>9.6647226199999992</v>
          </cell>
          <cell r="AC1890">
            <v>0</v>
          </cell>
          <cell r="AD1890">
            <v>264.25</v>
          </cell>
          <cell r="AE1890">
            <v>63.513195670000002</v>
          </cell>
          <cell r="AF1890">
            <v>61.443077940000002</v>
          </cell>
          <cell r="AG1890">
            <v>0.30589752502422468</v>
          </cell>
          <cell r="AH1890">
            <v>7</v>
          </cell>
          <cell r="AI1890">
            <v>53050</v>
          </cell>
          <cell r="AJ1890">
            <v>11.5</v>
          </cell>
        </row>
        <row r="1891">
          <cell r="A1891" t="str">
            <v>2477</v>
          </cell>
          <cell r="B1891" t="str">
            <v>247702201</v>
          </cell>
          <cell r="D1891" t="str">
            <v>2477022</v>
          </cell>
          <cell r="E1891" t="str">
            <v>2455</v>
          </cell>
          <cell r="F1891" t="str">
            <v>24</v>
          </cell>
          <cell r="G1891">
            <v>524.52810735000003</v>
          </cell>
          <cell r="H1891">
            <v>536.46403792000001</v>
          </cell>
          <cell r="I1891">
            <v>530.24108190000004</v>
          </cell>
          <cell r="J1891">
            <v>27.054794520000002</v>
          </cell>
          <cell r="K1891">
            <v>20.503101310000002</v>
          </cell>
          <cell r="L1891">
            <v>7.9054416500000002</v>
          </cell>
          <cell r="M1891">
            <v>8.4742856900000003</v>
          </cell>
          <cell r="N1891">
            <v>18.091949240000002</v>
          </cell>
          <cell r="O1891">
            <v>50.307000000000002</v>
          </cell>
          <cell r="P1891">
            <v>9.7694417399999995</v>
          </cell>
          <cell r="Q1891">
            <v>36.1</v>
          </cell>
          <cell r="R1891">
            <v>34.03003519</v>
          </cell>
          <cell r="S1891">
            <v>16.5</v>
          </cell>
          <cell r="T1891">
            <v>8.1820001399999995</v>
          </cell>
          <cell r="U1891">
            <v>8.1791997999999992</v>
          </cell>
          <cell r="V1891">
            <v>8.2695007700000005</v>
          </cell>
          <cell r="W1891">
            <v>39</v>
          </cell>
          <cell r="X1891">
            <v>84.6</v>
          </cell>
          <cell r="Y1891">
            <v>29.2</v>
          </cell>
          <cell r="Z1891">
            <v>42.4</v>
          </cell>
          <cell r="AA1891">
            <v>23.2</v>
          </cell>
          <cell r="AB1891">
            <v>8.2136527000000008</v>
          </cell>
          <cell r="AC1891">
            <v>0.84809829999999997</v>
          </cell>
          <cell r="AD1891">
            <v>264.25</v>
          </cell>
          <cell r="AE1891">
            <v>63.513195670000002</v>
          </cell>
          <cell r="AF1891">
            <v>61.423074190000001</v>
          </cell>
          <cell r="AG1891">
            <v>0.30104780070714371</v>
          </cell>
          <cell r="AH1891">
            <v>7</v>
          </cell>
          <cell r="AI1891">
            <v>53050</v>
          </cell>
          <cell r="AJ1891">
            <v>11.5</v>
          </cell>
        </row>
        <row r="1892">
          <cell r="A1892" t="str">
            <v>2477</v>
          </cell>
          <cell r="B1892" t="str">
            <v>247703001</v>
          </cell>
          <cell r="D1892" t="str">
            <v>2477030</v>
          </cell>
          <cell r="E1892" t="str">
            <v>2455</v>
          </cell>
          <cell r="F1892" t="str">
            <v>24</v>
          </cell>
          <cell r="G1892">
            <v>524.52810735000003</v>
          </cell>
          <cell r="H1892">
            <v>536.46403792000001</v>
          </cell>
          <cell r="I1892">
            <v>530.24108190000004</v>
          </cell>
          <cell r="J1892">
            <v>27.054794520000002</v>
          </cell>
          <cell r="K1892">
            <v>20.503101310000002</v>
          </cell>
          <cell r="L1892">
            <v>8.0159878100000004</v>
          </cell>
          <cell r="M1892">
            <v>8.7268056099999995</v>
          </cell>
          <cell r="N1892">
            <v>18.091949240000002</v>
          </cell>
          <cell r="O1892">
            <v>50.307000000000002</v>
          </cell>
          <cell r="P1892">
            <v>9.8389490300000002</v>
          </cell>
          <cell r="Q1892">
            <v>36.1</v>
          </cell>
          <cell r="R1892">
            <v>34.03003519</v>
          </cell>
          <cell r="S1892">
            <v>16.5</v>
          </cell>
          <cell r="T1892">
            <v>8.7025102600000004</v>
          </cell>
          <cell r="U1892">
            <v>7.54538975</v>
          </cell>
          <cell r="V1892">
            <v>8.29779263</v>
          </cell>
          <cell r="W1892">
            <v>39</v>
          </cell>
          <cell r="X1892">
            <v>84.6</v>
          </cell>
          <cell r="Y1892">
            <v>29.2</v>
          </cell>
          <cell r="Z1892">
            <v>42.4</v>
          </cell>
          <cell r="AA1892">
            <v>23.2</v>
          </cell>
          <cell r="AB1892">
            <v>8.0186254699999999</v>
          </cell>
          <cell r="AC1892">
            <v>1</v>
          </cell>
          <cell r="AD1892">
            <v>264.25</v>
          </cell>
          <cell r="AE1892">
            <v>63.513195670000002</v>
          </cell>
          <cell r="AF1892">
            <v>61.423199999999994</v>
          </cell>
          <cell r="AG1892">
            <v>0.32232687841536678</v>
          </cell>
          <cell r="AH1892">
            <v>7</v>
          </cell>
          <cell r="AI1892">
            <v>53050</v>
          </cell>
          <cell r="AJ1892">
            <v>11.5</v>
          </cell>
        </row>
        <row r="1893">
          <cell r="A1893" t="str">
            <v>2477</v>
          </cell>
          <cell r="B1893" t="str">
            <v>247703501</v>
          </cell>
          <cell r="D1893" t="str">
            <v>2477035</v>
          </cell>
          <cell r="E1893" t="str">
            <v>2455</v>
          </cell>
          <cell r="F1893" t="str">
            <v>24</v>
          </cell>
          <cell r="G1893">
            <v>524.52810735000003</v>
          </cell>
          <cell r="H1893">
            <v>536.46403792000001</v>
          </cell>
          <cell r="I1893">
            <v>530.24108190000004</v>
          </cell>
          <cell r="J1893">
            <v>27.054794520000002</v>
          </cell>
          <cell r="K1893">
            <v>20.503101310000002</v>
          </cell>
          <cell r="L1893">
            <v>8.5275394799999997</v>
          </cell>
          <cell r="M1893">
            <v>7.9878641000000004</v>
          </cell>
          <cell r="N1893">
            <v>18.091949240000002</v>
          </cell>
          <cell r="O1893">
            <v>50.307000000000002</v>
          </cell>
          <cell r="P1893">
            <v>9.7353647199999997</v>
          </cell>
          <cell r="Q1893">
            <v>36.1</v>
          </cell>
          <cell r="R1893">
            <v>34.03003519</v>
          </cell>
          <cell r="S1893">
            <v>16.5</v>
          </cell>
          <cell r="T1893">
            <v>7.9878641000000004</v>
          </cell>
          <cell r="U1893">
            <v>8.5816692099999994</v>
          </cell>
          <cell r="V1893">
            <v>7.9721211299999997</v>
          </cell>
          <cell r="W1893">
            <v>39</v>
          </cell>
          <cell r="X1893">
            <v>84.6</v>
          </cell>
          <cell r="Y1893">
            <v>29.2</v>
          </cell>
          <cell r="Z1893">
            <v>42.4</v>
          </cell>
          <cell r="AA1893">
            <v>23.2</v>
          </cell>
          <cell r="AB1893">
            <v>8.7245325099999995</v>
          </cell>
          <cell r="AC1893">
            <v>1</v>
          </cell>
          <cell r="AD1893">
            <v>264.25</v>
          </cell>
          <cell r="AE1893">
            <v>63.513195670000002</v>
          </cell>
          <cell r="AF1893">
            <v>61.408841789999997</v>
          </cell>
          <cell r="AG1893">
            <v>0.33968053408634147</v>
          </cell>
          <cell r="AH1893">
            <v>7</v>
          </cell>
          <cell r="AI1893">
            <v>53050</v>
          </cell>
          <cell r="AJ1893">
            <v>11.5</v>
          </cell>
        </row>
        <row r="1894">
          <cell r="A1894" t="str">
            <v>2477</v>
          </cell>
          <cell r="B1894" t="str">
            <v>247704301</v>
          </cell>
          <cell r="D1894" t="str">
            <v>2477043</v>
          </cell>
          <cell r="E1894" t="str">
            <v>2455</v>
          </cell>
          <cell r="F1894" t="str">
            <v>24</v>
          </cell>
          <cell r="G1894">
            <v>524.52810735000003</v>
          </cell>
          <cell r="H1894">
            <v>536.46403792000001</v>
          </cell>
          <cell r="I1894">
            <v>530.24108190000004</v>
          </cell>
          <cell r="J1894">
            <v>27.054794520000002</v>
          </cell>
          <cell r="K1894">
            <v>20.503101310000002</v>
          </cell>
          <cell r="L1894">
            <v>8.4469852999999997</v>
          </cell>
          <cell r="M1894">
            <v>9.0641578599999999</v>
          </cell>
          <cell r="N1894">
            <v>18.091949240000002</v>
          </cell>
          <cell r="O1894">
            <v>50.307000000000002</v>
          </cell>
          <cell r="P1894">
            <v>9.8389490300000002</v>
          </cell>
          <cell r="Q1894">
            <v>36.1</v>
          </cell>
          <cell r="R1894">
            <v>34.03003519</v>
          </cell>
          <cell r="S1894">
            <v>16.5</v>
          </cell>
          <cell r="T1894">
            <v>9.0157842800000001</v>
          </cell>
          <cell r="U1894">
            <v>8.4510533900000002</v>
          </cell>
          <cell r="V1894">
            <v>8.5305042100000001</v>
          </cell>
          <cell r="W1894">
            <v>39</v>
          </cell>
          <cell r="X1894">
            <v>84.6</v>
          </cell>
          <cell r="Y1894">
            <v>29.2</v>
          </cell>
          <cell r="Z1894">
            <v>42.4</v>
          </cell>
          <cell r="AA1894">
            <v>23.2</v>
          </cell>
          <cell r="AB1894">
            <v>7.8387375600000002</v>
          </cell>
          <cell r="AC1894">
            <v>1</v>
          </cell>
          <cell r="AD1894">
            <v>264.25</v>
          </cell>
          <cell r="AE1894">
            <v>63.513195670000002</v>
          </cell>
          <cell r="AF1894">
            <v>61.429776459999992</v>
          </cell>
          <cell r="AG1894">
            <v>0.26962478534590717</v>
          </cell>
          <cell r="AH1894">
            <v>7</v>
          </cell>
          <cell r="AI1894">
            <v>53050</v>
          </cell>
          <cell r="AJ1894">
            <v>11.5</v>
          </cell>
        </row>
        <row r="1895">
          <cell r="A1895" t="str">
            <v>2477</v>
          </cell>
          <cell r="B1895" t="str">
            <v>247704302</v>
          </cell>
          <cell r="D1895" t="str">
            <v>2477043</v>
          </cell>
          <cell r="E1895" t="str">
            <v>2455</v>
          </cell>
          <cell r="F1895" t="str">
            <v>24</v>
          </cell>
          <cell r="G1895">
            <v>524.52810735000003</v>
          </cell>
          <cell r="H1895">
            <v>536.46403792000001</v>
          </cell>
          <cell r="I1895">
            <v>530.24108190000004</v>
          </cell>
          <cell r="J1895">
            <v>27.054794520000002</v>
          </cell>
          <cell r="K1895">
            <v>20.503101310000002</v>
          </cell>
          <cell r="L1895">
            <v>7.3277805400000009</v>
          </cell>
          <cell r="M1895">
            <v>8.74033674</v>
          </cell>
          <cell r="N1895">
            <v>18.091949240000002</v>
          </cell>
          <cell r="O1895">
            <v>50.307000000000002</v>
          </cell>
          <cell r="P1895">
            <v>9.8389490300000002</v>
          </cell>
          <cell r="Q1895">
            <v>36.1</v>
          </cell>
          <cell r="R1895">
            <v>34.03003519</v>
          </cell>
          <cell r="S1895">
            <v>16.5</v>
          </cell>
          <cell r="T1895">
            <v>8.74033674</v>
          </cell>
          <cell r="U1895">
            <v>7.3277805400000009</v>
          </cell>
          <cell r="V1895">
            <v>7.4000095200000002</v>
          </cell>
          <cell r="W1895">
            <v>39</v>
          </cell>
          <cell r="X1895">
            <v>84.6</v>
          </cell>
          <cell r="Y1895">
            <v>29.2</v>
          </cell>
          <cell r="Z1895">
            <v>42.4</v>
          </cell>
          <cell r="AA1895">
            <v>23.2</v>
          </cell>
          <cell r="AB1895">
            <v>7.1308988299999996</v>
          </cell>
          <cell r="AC1895">
            <v>1</v>
          </cell>
          <cell r="AD1895">
            <v>264.25</v>
          </cell>
          <cell r="AE1895">
            <v>63.513195670000002</v>
          </cell>
          <cell r="AF1895">
            <v>61.423199999999994</v>
          </cell>
          <cell r="AG1895">
            <v>0.31618590304875088</v>
          </cell>
          <cell r="AH1895">
            <v>7</v>
          </cell>
          <cell r="AI1895">
            <v>53050</v>
          </cell>
          <cell r="AJ1895">
            <v>11.5</v>
          </cell>
        </row>
        <row r="1896">
          <cell r="A1896" t="str">
            <v>2477</v>
          </cell>
          <cell r="B1896" t="str">
            <v>247705001</v>
          </cell>
          <cell r="D1896" t="str">
            <v>2477050</v>
          </cell>
          <cell r="E1896" t="str">
            <v>2455</v>
          </cell>
          <cell r="F1896" t="str">
            <v>24</v>
          </cell>
          <cell r="G1896">
            <v>524.52810735000003</v>
          </cell>
          <cell r="H1896">
            <v>536.46403792000001</v>
          </cell>
          <cell r="I1896">
            <v>530.24108190000004</v>
          </cell>
          <cell r="J1896">
            <v>27.054794520000002</v>
          </cell>
          <cell r="K1896">
            <v>20.503101310000002</v>
          </cell>
          <cell r="L1896">
            <v>8.1080212199999995</v>
          </cell>
          <cell r="M1896">
            <v>9.48744166</v>
          </cell>
          <cell r="N1896">
            <v>18.091949240000002</v>
          </cell>
          <cell r="O1896">
            <v>50.307000000000002</v>
          </cell>
          <cell r="P1896">
            <v>9.7534201899999999</v>
          </cell>
          <cell r="Q1896">
            <v>36.1</v>
          </cell>
          <cell r="R1896">
            <v>34.03003519</v>
          </cell>
          <cell r="S1896">
            <v>16.5</v>
          </cell>
          <cell r="T1896">
            <v>9.4209253900000007</v>
          </cell>
          <cell r="U1896">
            <v>8.36543964</v>
          </cell>
          <cell r="V1896">
            <v>8.24143969</v>
          </cell>
          <cell r="W1896">
            <v>39</v>
          </cell>
          <cell r="X1896">
            <v>84.6</v>
          </cell>
          <cell r="Y1896">
            <v>29.2</v>
          </cell>
          <cell r="Z1896">
            <v>42.4</v>
          </cell>
          <cell r="AA1896">
            <v>23.2</v>
          </cell>
          <cell r="AB1896">
            <v>8.7541607500000005</v>
          </cell>
          <cell r="AC1896">
            <v>0.99138775000000001</v>
          </cell>
          <cell r="AD1896">
            <v>264.25</v>
          </cell>
          <cell r="AE1896">
            <v>63.513195670000002</v>
          </cell>
          <cell r="AF1896">
            <v>62.645483639999995</v>
          </cell>
          <cell r="AG1896">
            <v>0.25238238910745525</v>
          </cell>
          <cell r="AH1896">
            <v>7</v>
          </cell>
          <cell r="AI1896">
            <v>53050</v>
          </cell>
          <cell r="AJ1896">
            <v>11.5</v>
          </cell>
        </row>
        <row r="1897">
          <cell r="A1897" t="str">
            <v>2477</v>
          </cell>
          <cell r="B1897" t="str">
            <v>247705501</v>
          </cell>
          <cell r="D1897" t="str">
            <v>2477055</v>
          </cell>
          <cell r="E1897" t="str">
            <v>2455</v>
          </cell>
          <cell r="F1897" t="str">
            <v>24</v>
          </cell>
          <cell r="G1897">
            <v>524.52810735000003</v>
          </cell>
          <cell r="H1897">
            <v>536.46403792000001</v>
          </cell>
          <cell r="I1897">
            <v>530.24108190000004</v>
          </cell>
          <cell r="J1897">
            <v>27.054794520000002</v>
          </cell>
          <cell r="K1897">
            <v>20.503101310000002</v>
          </cell>
          <cell r="L1897">
            <v>9.7019831799999992</v>
          </cell>
          <cell r="M1897">
            <v>10.126631100000001</v>
          </cell>
          <cell r="N1897">
            <v>18.091949240000002</v>
          </cell>
          <cell r="O1897">
            <v>50.307000000000002</v>
          </cell>
          <cell r="P1897">
            <v>9.9463554500000004</v>
          </cell>
          <cell r="Q1897">
            <v>36.1</v>
          </cell>
          <cell r="R1897">
            <v>34.03003519</v>
          </cell>
          <cell r="S1897">
            <v>16.5</v>
          </cell>
          <cell r="T1897">
            <v>9.59055605</v>
          </cell>
          <cell r="U1897">
            <v>9.4334839200000005</v>
          </cell>
          <cell r="V1897">
            <v>7.7960579699999997</v>
          </cell>
          <cell r="W1897">
            <v>39</v>
          </cell>
          <cell r="X1897">
            <v>84.6</v>
          </cell>
          <cell r="Y1897">
            <v>29.2</v>
          </cell>
          <cell r="Z1897">
            <v>42.4</v>
          </cell>
          <cell r="AA1897">
            <v>23.2</v>
          </cell>
          <cell r="AB1897">
            <v>9.4792218100000003</v>
          </cell>
          <cell r="AC1897">
            <v>0</v>
          </cell>
          <cell r="AD1897">
            <v>264.25</v>
          </cell>
          <cell r="AE1897">
            <v>63.513195670000002</v>
          </cell>
          <cell r="AF1897">
            <v>62.631273499999999</v>
          </cell>
          <cell r="AG1897">
            <v>0.29894682655280264</v>
          </cell>
          <cell r="AH1897">
            <v>7</v>
          </cell>
          <cell r="AI1897">
            <v>53050</v>
          </cell>
          <cell r="AJ1897">
            <v>11.5</v>
          </cell>
        </row>
        <row r="1898">
          <cell r="A1898" t="str">
            <v>2477</v>
          </cell>
          <cell r="B1898" t="str">
            <v>247706001</v>
          </cell>
          <cell r="D1898" t="str">
            <v>2477060</v>
          </cell>
          <cell r="E1898" t="str">
            <v>2455</v>
          </cell>
          <cell r="F1898" t="str">
            <v>24</v>
          </cell>
          <cell r="G1898">
            <v>524.52810735000003</v>
          </cell>
          <cell r="H1898">
            <v>536.46403792000001</v>
          </cell>
          <cell r="I1898">
            <v>530.24108190000004</v>
          </cell>
          <cell r="J1898">
            <v>27.054794520000002</v>
          </cell>
          <cell r="K1898">
            <v>20.503101310000002</v>
          </cell>
          <cell r="L1898">
            <v>9.7013101699999993</v>
          </cell>
          <cell r="M1898">
            <v>9.9744584700000001</v>
          </cell>
          <cell r="N1898">
            <v>18.091949240000002</v>
          </cell>
          <cell r="O1898">
            <v>50.307000000000002</v>
          </cell>
          <cell r="P1898">
            <v>10.30125645</v>
          </cell>
          <cell r="Q1898">
            <v>36.1</v>
          </cell>
          <cell r="R1898">
            <v>34.03003519</v>
          </cell>
          <cell r="S1898">
            <v>16.5</v>
          </cell>
          <cell r="T1898">
            <v>9.7985713800000003</v>
          </cell>
          <cell r="U1898">
            <v>9.6258878200000009</v>
          </cell>
          <cell r="V1898">
            <v>8.5181926899999993</v>
          </cell>
          <cell r="W1898">
            <v>39</v>
          </cell>
          <cell r="X1898">
            <v>84.6</v>
          </cell>
          <cell r="Y1898">
            <v>29.2</v>
          </cell>
          <cell r="Z1898">
            <v>42.4</v>
          </cell>
          <cell r="AA1898">
            <v>23.2</v>
          </cell>
          <cell r="AB1898">
            <v>9.3357387799999998</v>
          </cell>
          <cell r="AC1898">
            <v>6.0453510000000002E-2</v>
          </cell>
          <cell r="AD1898">
            <v>264.25</v>
          </cell>
          <cell r="AE1898">
            <v>63.513195670000002</v>
          </cell>
          <cell r="AF1898">
            <v>62.658299999999997</v>
          </cell>
          <cell r="AG1898">
            <v>0.32669763514864109</v>
          </cell>
          <cell r="AH1898">
            <v>7</v>
          </cell>
          <cell r="AI1898">
            <v>53050</v>
          </cell>
          <cell r="AJ1898">
            <v>11.5</v>
          </cell>
        </row>
        <row r="1899">
          <cell r="A1899" t="str">
            <v>2477</v>
          </cell>
          <cell r="B1899" t="str">
            <v>247706501</v>
          </cell>
          <cell r="D1899" t="str">
            <v>2477065</v>
          </cell>
          <cell r="E1899" t="str">
            <v>2455</v>
          </cell>
          <cell r="F1899" t="str">
            <v>24</v>
          </cell>
          <cell r="G1899">
            <v>524.52810735000003</v>
          </cell>
          <cell r="H1899">
            <v>536.46403792000001</v>
          </cell>
          <cell r="I1899">
            <v>530.24108190000004</v>
          </cell>
          <cell r="J1899">
            <v>27.054794520000002</v>
          </cell>
          <cell r="K1899">
            <v>20.503101310000002</v>
          </cell>
          <cell r="L1899">
            <v>9.3547004200000003</v>
          </cell>
          <cell r="M1899">
            <v>9.5879545499999992</v>
          </cell>
          <cell r="N1899">
            <v>18.091949240000002</v>
          </cell>
          <cell r="O1899">
            <v>50.307000000000002</v>
          </cell>
          <cell r="P1899">
            <v>9.2926574100000003</v>
          </cell>
          <cell r="Q1899">
            <v>36.1</v>
          </cell>
          <cell r="R1899">
            <v>34.03003519</v>
          </cell>
          <cell r="S1899">
            <v>16.5</v>
          </cell>
          <cell r="T1899">
            <v>8.6548660000000002</v>
          </cell>
          <cell r="U1899">
            <v>8.6993480699999992</v>
          </cell>
          <cell r="V1899">
            <v>9.2266073399999993</v>
          </cell>
          <cell r="W1899">
            <v>39</v>
          </cell>
          <cell r="X1899">
            <v>84.6</v>
          </cell>
          <cell r="Y1899">
            <v>29.2</v>
          </cell>
          <cell r="Z1899">
            <v>42.4</v>
          </cell>
          <cell r="AA1899">
            <v>23.2</v>
          </cell>
          <cell r="AB1899">
            <v>8.7155521300000007</v>
          </cell>
          <cell r="AC1899">
            <v>0.44906116000000001</v>
          </cell>
          <cell r="AD1899">
            <v>264.25</v>
          </cell>
          <cell r="AE1899">
            <v>63.513195670000002</v>
          </cell>
          <cell r="AF1899">
            <v>62.652963929999999</v>
          </cell>
          <cell r="AG1899">
            <v>0.25054162406421121</v>
          </cell>
          <cell r="AH1899">
            <v>7</v>
          </cell>
          <cell r="AI1899">
            <v>53050</v>
          </cell>
          <cell r="AJ1899">
            <v>11.5</v>
          </cell>
        </row>
        <row r="1900">
          <cell r="A1900" t="str">
            <v>2478</v>
          </cell>
          <cell r="B1900" t="str">
            <v>247800501</v>
          </cell>
          <cell r="D1900" t="str">
            <v>2478005</v>
          </cell>
          <cell r="E1900" t="str">
            <v>2455</v>
          </cell>
          <cell r="F1900" t="str">
            <v>24</v>
          </cell>
          <cell r="G1900">
            <v>524.52810735000003</v>
          </cell>
          <cell r="H1900">
            <v>536.46403792000001</v>
          </cell>
          <cell r="I1900">
            <v>530.24108190000004</v>
          </cell>
          <cell r="J1900">
            <v>27.054794520000002</v>
          </cell>
          <cell r="K1900">
            <v>20.503101310000002</v>
          </cell>
          <cell r="L1900">
            <v>8.3007769600000003</v>
          </cell>
          <cell r="M1900">
            <v>8.4213428700000001</v>
          </cell>
          <cell r="N1900">
            <v>18.091949240000002</v>
          </cell>
          <cell r="O1900">
            <v>50.307000000000002</v>
          </cell>
          <cell r="P1900">
            <v>9.3964879299999993</v>
          </cell>
          <cell r="Q1900">
            <v>36.1</v>
          </cell>
          <cell r="R1900">
            <v>34.03003519</v>
          </cell>
          <cell r="S1900">
            <v>16.5</v>
          </cell>
          <cell r="T1900">
            <v>9.2833119800000006</v>
          </cell>
          <cell r="U1900">
            <v>9.1582046199999994</v>
          </cell>
          <cell r="V1900">
            <v>8.2390653300000007</v>
          </cell>
          <cell r="W1900">
            <v>39</v>
          </cell>
          <cell r="X1900">
            <v>84.6</v>
          </cell>
          <cell r="Y1900">
            <v>29.2</v>
          </cell>
          <cell r="Z1900">
            <v>42.4</v>
          </cell>
          <cell r="AA1900">
            <v>23.2</v>
          </cell>
          <cell r="AB1900">
            <v>8.4180356199999995</v>
          </cell>
          <cell r="AC1900">
            <v>0.76493241999999995</v>
          </cell>
          <cell r="AD1900">
            <v>264.25</v>
          </cell>
          <cell r="AE1900">
            <v>63.513195670000002</v>
          </cell>
          <cell r="AF1900">
            <v>61.426839800000003</v>
          </cell>
          <cell r="AG1900">
            <v>0.33428879413850043</v>
          </cell>
          <cell r="AH1900">
            <v>7</v>
          </cell>
          <cell r="AI1900">
            <v>53050</v>
          </cell>
          <cell r="AJ1900">
            <v>11.5</v>
          </cell>
        </row>
        <row r="1901">
          <cell r="A1901" t="str">
            <v>2478</v>
          </cell>
          <cell r="B1901" t="str">
            <v>247801001</v>
          </cell>
          <cell r="D1901" t="str">
            <v>2478010</v>
          </cell>
          <cell r="E1901" t="str">
            <v>2455</v>
          </cell>
          <cell r="F1901" t="str">
            <v>24</v>
          </cell>
          <cell r="G1901">
            <v>524.52810735000003</v>
          </cell>
          <cell r="H1901">
            <v>536.46403792000001</v>
          </cell>
          <cell r="I1901">
            <v>530.24108190000004</v>
          </cell>
          <cell r="J1901">
            <v>27.054794520000002</v>
          </cell>
          <cell r="K1901">
            <v>20.503101310000002</v>
          </cell>
          <cell r="L1901">
            <v>7.735870320000001</v>
          </cell>
          <cell r="M1901">
            <v>8.4889994600000005</v>
          </cell>
          <cell r="N1901">
            <v>18.091949240000002</v>
          </cell>
          <cell r="O1901">
            <v>50.307000000000002</v>
          </cell>
          <cell r="P1901">
            <v>9.2787463999999993</v>
          </cell>
          <cell r="Q1901">
            <v>36.1</v>
          </cell>
          <cell r="R1901">
            <v>34.03003519</v>
          </cell>
          <cell r="S1901">
            <v>16.5</v>
          </cell>
          <cell r="T1901">
            <v>9.1220554600000003</v>
          </cell>
          <cell r="U1901">
            <v>8.8237951500000005</v>
          </cell>
          <cell r="V1901">
            <v>7.8909567200000001</v>
          </cell>
          <cell r="W1901">
            <v>39</v>
          </cell>
          <cell r="X1901">
            <v>84.6</v>
          </cell>
          <cell r="Y1901">
            <v>29.2</v>
          </cell>
          <cell r="Z1901">
            <v>42.4</v>
          </cell>
          <cell r="AA1901">
            <v>23.2</v>
          </cell>
          <cell r="AB1901">
            <v>8.7566824200000006</v>
          </cell>
          <cell r="AC1901">
            <v>0.85065658000000011</v>
          </cell>
          <cell r="AD1901">
            <v>264.25</v>
          </cell>
          <cell r="AE1901">
            <v>63.513195670000002</v>
          </cell>
          <cell r="AF1901">
            <v>61.423199999999994</v>
          </cell>
          <cell r="AG1901">
            <v>0.27538854223091197</v>
          </cell>
          <cell r="AH1901">
            <v>7</v>
          </cell>
          <cell r="AI1901">
            <v>53050</v>
          </cell>
          <cell r="AJ1901">
            <v>11.5</v>
          </cell>
        </row>
        <row r="1902">
          <cell r="A1902" t="str">
            <v>2478</v>
          </cell>
          <cell r="B1902" t="str">
            <v>247801501</v>
          </cell>
          <cell r="D1902" t="str">
            <v>2478015</v>
          </cell>
          <cell r="E1902" t="str">
            <v>2455</v>
          </cell>
          <cell r="F1902" t="str">
            <v>24</v>
          </cell>
          <cell r="G1902">
            <v>524.52810735000003</v>
          </cell>
          <cell r="H1902">
            <v>536.46403792000001</v>
          </cell>
          <cell r="I1902">
            <v>530.24108190000004</v>
          </cell>
          <cell r="J1902">
            <v>27.054794520000002</v>
          </cell>
          <cell r="K1902">
            <v>20.503101310000002</v>
          </cell>
          <cell r="L1902">
            <v>9.5601518199999997</v>
          </cell>
          <cell r="M1902">
            <v>9.1603094400000007</v>
          </cell>
          <cell r="N1902">
            <v>18.091949240000002</v>
          </cell>
          <cell r="O1902">
            <v>50.307000000000002</v>
          </cell>
          <cell r="P1902">
            <v>9.8955561799999998</v>
          </cell>
          <cell r="Q1902">
            <v>36.1</v>
          </cell>
          <cell r="R1902">
            <v>34.03003519</v>
          </cell>
          <cell r="S1902">
            <v>16.5</v>
          </cell>
          <cell r="T1902">
            <v>9.6346926600000007</v>
          </cell>
          <cell r="U1902">
            <v>8.3306226199999998</v>
          </cell>
          <cell r="V1902">
            <v>8.5328696700000002</v>
          </cell>
          <cell r="W1902">
            <v>39</v>
          </cell>
          <cell r="X1902">
            <v>84.6</v>
          </cell>
          <cell r="Y1902">
            <v>29.2</v>
          </cell>
          <cell r="Z1902">
            <v>42.4</v>
          </cell>
          <cell r="AA1902">
            <v>23.2</v>
          </cell>
          <cell r="AB1902">
            <v>9.6699779600000006</v>
          </cell>
          <cell r="AC1902">
            <v>0</v>
          </cell>
          <cell r="AD1902">
            <v>264.25</v>
          </cell>
          <cell r="AE1902">
            <v>63.513195670000002</v>
          </cell>
          <cell r="AF1902">
            <v>61.431323150000004</v>
          </cell>
          <cell r="AG1902">
            <v>0.35435788486433212</v>
          </cell>
          <cell r="AH1902">
            <v>7</v>
          </cell>
          <cell r="AI1902">
            <v>53050</v>
          </cell>
          <cell r="AJ1902">
            <v>11.5</v>
          </cell>
        </row>
        <row r="1903">
          <cell r="A1903" t="str">
            <v>2478</v>
          </cell>
          <cell r="B1903" t="str">
            <v>247802001</v>
          </cell>
          <cell r="D1903" t="str">
            <v>2478020</v>
          </cell>
          <cell r="E1903" t="str">
            <v>2455</v>
          </cell>
          <cell r="F1903" t="str">
            <v>24</v>
          </cell>
          <cell r="G1903">
            <v>524.52810735000003</v>
          </cell>
          <cell r="H1903">
            <v>536.46403792000001</v>
          </cell>
          <cell r="I1903">
            <v>530.24108190000004</v>
          </cell>
          <cell r="J1903">
            <v>27.054794520000002</v>
          </cell>
          <cell r="K1903">
            <v>20.503101310000002</v>
          </cell>
          <cell r="L1903">
            <v>9.2910905199999991</v>
          </cell>
          <cell r="M1903">
            <v>9.2956002200000007</v>
          </cell>
          <cell r="N1903">
            <v>18.091949240000002</v>
          </cell>
          <cell r="O1903">
            <v>50.307000000000002</v>
          </cell>
          <cell r="P1903">
            <v>9.7870660899999997</v>
          </cell>
          <cell r="Q1903">
            <v>36.1</v>
          </cell>
          <cell r="R1903">
            <v>34.03003519</v>
          </cell>
          <cell r="S1903">
            <v>16.5</v>
          </cell>
          <cell r="T1903">
            <v>9.5438797399999995</v>
          </cell>
          <cell r="U1903">
            <v>9.2152284099999999</v>
          </cell>
          <cell r="V1903">
            <v>8.9911888399999995</v>
          </cell>
          <cell r="W1903">
            <v>39</v>
          </cell>
          <cell r="X1903">
            <v>84.6</v>
          </cell>
          <cell r="Y1903">
            <v>29.2</v>
          </cell>
          <cell r="Z1903">
            <v>42.4</v>
          </cell>
          <cell r="AA1903">
            <v>23.2</v>
          </cell>
          <cell r="AB1903">
            <v>9.5789340099999993</v>
          </cell>
          <cell r="AC1903">
            <v>0</v>
          </cell>
          <cell r="AD1903">
            <v>264.25</v>
          </cell>
          <cell r="AE1903">
            <v>63.513195670000002</v>
          </cell>
          <cell r="AF1903">
            <v>61.423199999999994</v>
          </cell>
          <cell r="AG1903">
            <v>0.27362082518715458</v>
          </cell>
          <cell r="AH1903">
            <v>7</v>
          </cell>
          <cell r="AI1903">
            <v>53050</v>
          </cell>
          <cell r="AJ1903">
            <v>11.5</v>
          </cell>
        </row>
        <row r="1904">
          <cell r="A1904" t="str">
            <v>2478</v>
          </cell>
          <cell r="B1904" t="str">
            <v>247803201</v>
          </cell>
          <cell r="D1904" t="str">
            <v>2478032</v>
          </cell>
          <cell r="E1904" t="str">
            <v>2455</v>
          </cell>
          <cell r="F1904" t="str">
            <v>24</v>
          </cell>
          <cell r="G1904">
            <v>524.52810735000003</v>
          </cell>
          <cell r="H1904">
            <v>536.46403792000001</v>
          </cell>
          <cell r="I1904">
            <v>530.24108190000004</v>
          </cell>
          <cell r="J1904">
            <v>27.054794520000002</v>
          </cell>
          <cell r="K1904">
            <v>20.503101310000002</v>
          </cell>
          <cell r="L1904">
            <v>8.1047034700000005</v>
          </cell>
          <cell r="M1904">
            <v>8.2852611300000003</v>
          </cell>
          <cell r="N1904">
            <v>18.091949240000002</v>
          </cell>
          <cell r="O1904">
            <v>50.307000000000002</v>
          </cell>
          <cell r="P1904">
            <v>8.93062647</v>
          </cell>
          <cell r="Q1904">
            <v>36.1</v>
          </cell>
          <cell r="R1904">
            <v>34.03003519</v>
          </cell>
          <cell r="S1904">
            <v>16.5</v>
          </cell>
          <cell r="T1904">
            <v>8.2852611300000003</v>
          </cell>
          <cell r="U1904">
            <v>8.0513409300000003</v>
          </cell>
          <cell r="V1904">
            <v>8.1766727699999997</v>
          </cell>
          <cell r="W1904">
            <v>39</v>
          </cell>
          <cell r="X1904">
            <v>84.6</v>
          </cell>
          <cell r="Y1904">
            <v>29.2</v>
          </cell>
          <cell r="Z1904">
            <v>42.4</v>
          </cell>
          <cell r="AA1904">
            <v>23.2</v>
          </cell>
          <cell r="AB1904">
            <v>8.32457885</v>
          </cell>
          <cell r="AC1904">
            <v>0.77898840000000003</v>
          </cell>
          <cell r="AD1904">
            <v>264.25</v>
          </cell>
          <cell r="AE1904">
            <v>63.513195670000002</v>
          </cell>
          <cell r="AF1904">
            <v>61.423199999999994</v>
          </cell>
          <cell r="AG1904">
            <v>0.30476011325490088</v>
          </cell>
          <cell r="AH1904">
            <v>7</v>
          </cell>
          <cell r="AI1904">
            <v>53050</v>
          </cell>
          <cell r="AJ1904">
            <v>11.5</v>
          </cell>
        </row>
        <row r="1905">
          <cell r="A1905" t="str">
            <v>2478</v>
          </cell>
          <cell r="B1905" t="str">
            <v>247804201</v>
          </cell>
          <cell r="D1905" t="str">
            <v>2478042</v>
          </cell>
          <cell r="E1905" t="str">
            <v>2455</v>
          </cell>
          <cell r="F1905" t="str">
            <v>24</v>
          </cell>
          <cell r="G1905">
            <v>524.52810735000003</v>
          </cell>
          <cell r="H1905">
            <v>536.46403792000001</v>
          </cell>
          <cell r="I1905">
            <v>530.24108190000004</v>
          </cell>
          <cell r="J1905">
            <v>27.054794520000002</v>
          </cell>
          <cell r="K1905">
            <v>20.503101310000002</v>
          </cell>
          <cell r="L1905">
            <v>9.0505236700000005</v>
          </cell>
          <cell r="M1905">
            <v>9.0505236700000005</v>
          </cell>
          <cell r="N1905">
            <v>18.091949240000002</v>
          </cell>
          <cell r="O1905">
            <v>50.307000000000002</v>
          </cell>
          <cell r="P1905">
            <v>9.3710126000000002</v>
          </cell>
          <cell r="Q1905">
            <v>36.1</v>
          </cell>
          <cell r="R1905">
            <v>34.03003519</v>
          </cell>
          <cell r="S1905">
            <v>16.5</v>
          </cell>
          <cell r="T1905">
            <v>9.0505236700000005</v>
          </cell>
          <cell r="U1905">
            <v>9.1458018499999998</v>
          </cell>
          <cell r="V1905">
            <v>9.0505236700000005</v>
          </cell>
          <cell r="W1905">
            <v>39</v>
          </cell>
          <cell r="X1905">
            <v>84.6</v>
          </cell>
          <cell r="Y1905">
            <v>29.2</v>
          </cell>
          <cell r="Z1905">
            <v>42.4</v>
          </cell>
          <cell r="AA1905">
            <v>23.2</v>
          </cell>
          <cell r="AB1905">
            <v>9.0770375199999993</v>
          </cell>
          <cell r="AC1905">
            <v>0.34919670000000003</v>
          </cell>
          <cell r="AD1905">
            <v>264.25</v>
          </cell>
          <cell r="AE1905">
            <v>63.513195670000002</v>
          </cell>
          <cell r="AF1905">
            <v>61.423199999999994</v>
          </cell>
          <cell r="AG1905">
            <v>0.28863489785265167</v>
          </cell>
          <cell r="AH1905">
            <v>7</v>
          </cell>
          <cell r="AI1905">
            <v>53050</v>
          </cell>
          <cell r="AJ1905">
            <v>11.5</v>
          </cell>
        </row>
        <row r="1906">
          <cell r="A1906" t="str">
            <v>2478</v>
          </cell>
          <cell r="B1906" t="str">
            <v>247804701</v>
          </cell>
          <cell r="D1906" t="str">
            <v>2478047</v>
          </cell>
          <cell r="E1906" t="str">
            <v>2455</v>
          </cell>
          <cell r="F1906" t="str">
            <v>24</v>
          </cell>
          <cell r="G1906">
            <v>524.52810735000003</v>
          </cell>
          <cell r="H1906">
            <v>536.46403792000001</v>
          </cell>
          <cell r="I1906">
            <v>530.24108190000004</v>
          </cell>
          <cell r="J1906">
            <v>27.054794520000002</v>
          </cell>
          <cell r="K1906">
            <v>20.503101310000002</v>
          </cell>
          <cell r="L1906">
            <v>8.5193907699999993</v>
          </cell>
          <cell r="M1906">
            <v>9.3950756799999997</v>
          </cell>
          <cell r="N1906">
            <v>18.091949240000002</v>
          </cell>
          <cell r="O1906">
            <v>50.307000000000002</v>
          </cell>
          <cell r="P1906">
            <v>9.8963118699999999</v>
          </cell>
          <cell r="Q1906">
            <v>36.1</v>
          </cell>
          <cell r="R1906">
            <v>34.03003519</v>
          </cell>
          <cell r="S1906">
            <v>16.5</v>
          </cell>
          <cell r="T1906">
            <v>9.8224401700000001</v>
          </cell>
          <cell r="U1906">
            <v>8.6818598100000006</v>
          </cell>
          <cell r="V1906">
            <v>8.6457622900000004</v>
          </cell>
          <cell r="W1906">
            <v>39</v>
          </cell>
          <cell r="X1906">
            <v>84.6</v>
          </cell>
          <cell r="Y1906">
            <v>29.2</v>
          </cell>
          <cell r="Z1906">
            <v>42.4</v>
          </cell>
          <cell r="AA1906">
            <v>23.2</v>
          </cell>
          <cell r="AB1906">
            <v>9.4093551499999997</v>
          </cell>
          <cell r="AC1906">
            <v>0.41358661000000002</v>
          </cell>
          <cell r="AD1906">
            <v>264.25</v>
          </cell>
          <cell r="AE1906">
            <v>63.513195670000002</v>
          </cell>
          <cell r="AF1906">
            <v>61.423199999999994</v>
          </cell>
          <cell r="AG1906">
            <v>0.31165196521896005</v>
          </cell>
          <cell r="AH1906">
            <v>7</v>
          </cell>
          <cell r="AI1906">
            <v>53050</v>
          </cell>
          <cell r="AJ1906">
            <v>11.5</v>
          </cell>
        </row>
        <row r="1907">
          <cell r="A1907" t="str">
            <v>2478</v>
          </cell>
          <cell r="B1907" t="str">
            <v>247804702</v>
          </cell>
          <cell r="D1907" t="str">
            <v>2478047</v>
          </cell>
          <cell r="E1907" t="str">
            <v>2455</v>
          </cell>
          <cell r="F1907" t="str">
            <v>24</v>
          </cell>
          <cell r="G1907">
            <v>524.52810735000003</v>
          </cell>
          <cell r="H1907">
            <v>536.46403792000001</v>
          </cell>
          <cell r="I1907">
            <v>530.24108190000004</v>
          </cell>
          <cell r="J1907">
            <v>27.054794520000002</v>
          </cell>
          <cell r="K1907">
            <v>20.503101310000002</v>
          </cell>
          <cell r="L1907">
            <v>8.44505251</v>
          </cell>
          <cell r="M1907">
            <v>9.4334839200000005</v>
          </cell>
          <cell r="N1907">
            <v>18.091949240000002</v>
          </cell>
          <cell r="O1907">
            <v>50.307000000000002</v>
          </cell>
          <cell r="P1907">
            <v>9.9967957300000005</v>
          </cell>
          <cell r="Q1907">
            <v>36.1</v>
          </cell>
          <cell r="R1907">
            <v>34.03003519</v>
          </cell>
          <cell r="S1907">
            <v>16.5</v>
          </cell>
          <cell r="T1907">
            <v>9.8389490300000002</v>
          </cell>
          <cell r="U1907">
            <v>7.9302062099999997</v>
          </cell>
          <cell r="V1907">
            <v>7.1308988299999996</v>
          </cell>
          <cell r="W1907">
            <v>39</v>
          </cell>
          <cell r="X1907">
            <v>84.6</v>
          </cell>
          <cell r="Y1907">
            <v>29.2</v>
          </cell>
          <cell r="Z1907">
            <v>42.4</v>
          </cell>
          <cell r="AA1907">
            <v>23.2</v>
          </cell>
          <cell r="AB1907">
            <v>9.6158054800000006</v>
          </cell>
          <cell r="AC1907">
            <v>1</v>
          </cell>
          <cell r="AD1907">
            <v>264.25</v>
          </cell>
          <cell r="AE1907">
            <v>63.513195670000002</v>
          </cell>
          <cell r="AF1907">
            <v>61.423199999999994</v>
          </cell>
          <cell r="AG1907">
            <v>0.32099998573897504</v>
          </cell>
          <cell r="AH1907">
            <v>7</v>
          </cell>
          <cell r="AI1907">
            <v>53050</v>
          </cell>
          <cell r="AJ1907">
            <v>11.5</v>
          </cell>
        </row>
        <row r="1908">
          <cell r="A1908" t="str">
            <v>2478</v>
          </cell>
          <cell r="B1908" t="str">
            <v>247805001</v>
          </cell>
          <cell r="D1908" t="str">
            <v>2478050</v>
          </cell>
          <cell r="E1908" t="str">
            <v>2455</v>
          </cell>
          <cell r="F1908" t="str">
            <v>24</v>
          </cell>
          <cell r="G1908">
            <v>524.52810735000003</v>
          </cell>
          <cell r="H1908">
            <v>536.46403792000001</v>
          </cell>
          <cell r="I1908">
            <v>530.24108190000004</v>
          </cell>
          <cell r="J1908">
            <v>27.054794520000002</v>
          </cell>
          <cell r="K1908">
            <v>20.503101310000002</v>
          </cell>
          <cell r="L1908">
            <v>8.9073416000000005</v>
          </cell>
          <cell r="M1908">
            <v>9.8081873700000006</v>
          </cell>
          <cell r="N1908">
            <v>18.091949240000002</v>
          </cell>
          <cell r="O1908">
            <v>50.307000000000002</v>
          </cell>
          <cell r="P1908">
            <v>10.080126330000001</v>
          </cell>
          <cell r="Q1908">
            <v>36.1</v>
          </cell>
          <cell r="R1908">
            <v>34.03003519</v>
          </cell>
          <cell r="S1908">
            <v>16.5</v>
          </cell>
          <cell r="T1908">
            <v>10.080126330000001</v>
          </cell>
          <cell r="U1908">
            <v>9.6093849099999993</v>
          </cell>
          <cell r="V1908">
            <v>7.9783109699999999</v>
          </cell>
          <cell r="W1908">
            <v>39</v>
          </cell>
          <cell r="X1908">
            <v>84.6</v>
          </cell>
          <cell r="Y1908">
            <v>29.2</v>
          </cell>
          <cell r="Z1908">
            <v>42.4</v>
          </cell>
          <cell r="AA1908">
            <v>23.2</v>
          </cell>
          <cell r="AB1908">
            <v>9.6158054800000006</v>
          </cell>
          <cell r="AC1908">
            <v>0</v>
          </cell>
          <cell r="AD1908">
            <v>264.25</v>
          </cell>
          <cell r="AE1908">
            <v>63.513195670000002</v>
          </cell>
          <cell r="AF1908">
            <v>61.423199999999994</v>
          </cell>
          <cell r="AG1908">
            <v>0.31464747875127269</v>
          </cell>
          <cell r="AH1908">
            <v>7</v>
          </cell>
          <cell r="AI1908">
            <v>53050</v>
          </cell>
          <cell r="AJ1908">
            <v>11.5</v>
          </cell>
        </row>
        <row r="1909">
          <cell r="A1909" t="str">
            <v>2478</v>
          </cell>
          <cell r="B1909" t="str">
            <v>247805501</v>
          </cell>
          <cell r="D1909" t="str">
            <v>2478055</v>
          </cell>
          <cell r="E1909" t="str">
            <v>2455</v>
          </cell>
          <cell r="F1909" t="str">
            <v>24</v>
          </cell>
          <cell r="G1909">
            <v>524.52810735000003</v>
          </cell>
          <cell r="H1909">
            <v>536.46403792000001</v>
          </cell>
          <cell r="I1909">
            <v>530.24108190000004</v>
          </cell>
          <cell r="J1909">
            <v>27.054794520000002</v>
          </cell>
          <cell r="K1909">
            <v>20.503101310000002</v>
          </cell>
          <cell r="L1909">
            <v>9.2742536999999992</v>
          </cell>
          <cell r="M1909">
            <v>9.9753895200000002</v>
          </cell>
          <cell r="N1909">
            <v>18.091949240000002</v>
          </cell>
          <cell r="O1909">
            <v>50.307000000000002</v>
          </cell>
          <cell r="P1909">
            <v>10.00536702</v>
          </cell>
          <cell r="Q1909">
            <v>36.1</v>
          </cell>
          <cell r="R1909">
            <v>34.03003519</v>
          </cell>
          <cell r="S1909">
            <v>16.5</v>
          </cell>
          <cell r="T1909">
            <v>9.8025063200000009</v>
          </cell>
          <cell r="U1909">
            <v>9.5903509099999997</v>
          </cell>
          <cell r="V1909">
            <v>8.7316591999999993</v>
          </cell>
          <cell r="W1909">
            <v>39</v>
          </cell>
          <cell r="X1909">
            <v>84.6</v>
          </cell>
          <cell r="Y1909">
            <v>29.2</v>
          </cell>
          <cell r="Z1909">
            <v>42.4</v>
          </cell>
          <cell r="AA1909">
            <v>23.2</v>
          </cell>
          <cell r="AB1909">
            <v>9.5881601799999991</v>
          </cell>
          <cell r="AC1909">
            <v>3.5945089999999999E-2</v>
          </cell>
          <cell r="AD1909">
            <v>264.25</v>
          </cell>
          <cell r="AE1909">
            <v>63.513195670000002</v>
          </cell>
          <cell r="AF1909">
            <v>61.452438610000002</v>
          </cell>
          <cell r="AG1909">
            <v>0.32097632579085478</v>
          </cell>
          <cell r="AH1909">
            <v>7</v>
          </cell>
          <cell r="AI1909">
            <v>53050</v>
          </cell>
          <cell r="AJ1909">
            <v>11.5</v>
          </cell>
        </row>
        <row r="1910">
          <cell r="A1910" t="str">
            <v>2478</v>
          </cell>
          <cell r="B1910" t="str">
            <v>247806001</v>
          </cell>
          <cell r="D1910" t="str">
            <v>2478060</v>
          </cell>
          <cell r="E1910" t="str">
            <v>2455</v>
          </cell>
          <cell r="F1910" t="str">
            <v>24</v>
          </cell>
          <cell r="G1910">
            <v>524.52810735000003</v>
          </cell>
          <cell r="H1910">
            <v>536.46403792000001</v>
          </cell>
          <cell r="I1910">
            <v>530.24108190000004</v>
          </cell>
          <cell r="J1910">
            <v>27.054794520000002</v>
          </cell>
          <cell r="K1910">
            <v>20.503101310000002</v>
          </cell>
          <cell r="L1910">
            <v>8.1628013500000005</v>
          </cell>
          <cell r="M1910">
            <v>9.8931341400000008</v>
          </cell>
          <cell r="N1910">
            <v>18.091949240000002</v>
          </cell>
          <cell r="O1910">
            <v>50.307000000000002</v>
          </cell>
          <cell r="P1910">
            <v>10.54499927</v>
          </cell>
          <cell r="Q1910">
            <v>36.1</v>
          </cell>
          <cell r="R1910">
            <v>34.03003519</v>
          </cell>
          <cell r="S1910">
            <v>16.5</v>
          </cell>
          <cell r="T1910">
            <v>10.247786230000001</v>
          </cell>
          <cell r="U1910">
            <v>9.8248230599999999</v>
          </cell>
          <cell r="V1910">
            <v>8.1766727699999997</v>
          </cell>
          <cell r="W1910">
            <v>39</v>
          </cell>
          <cell r="X1910">
            <v>84.6</v>
          </cell>
          <cell r="Y1910">
            <v>29.2</v>
          </cell>
          <cell r="Z1910">
            <v>42.4</v>
          </cell>
          <cell r="AA1910">
            <v>23.2</v>
          </cell>
          <cell r="AB1910">
            <v>9.5783804900000007</v>
          </cell>
          <cell r="AC1910">
            <v>0.41216599999999992</v>
          </cell>
          <cell r="AD1910">
            <v>264.25</v>
          </cell>
          <cell r="AE1910">
            <v>63.513195670000002</v>
          </cell>
          <cell r="AF1910">
            <v>61.423199999999994</v>
          </cell>
          <cell r="AG1910">
            <v>0.30634256777678243</v>
          </cell>
          <cell r="AH1910">
            <v>7</v>
          </cell>
          <cell r="AI1910">
            <v>53050</v>
          </cell>
          <cell r="AJ1910">
            <v>11.5</v>
          </cell>
        </row>
        <row r="1911">
          <cell r="A1911" t="str">
            <v>2478</v>
          </cell>
          <cell r="B1911" t="str">
            <v>247806501</v>
          </cell>
          <cell r="D1911" t="str">
            <v>2478065</v>
          </cell>
          <cell r="E1911" t="str">
            <v>2455</v>
          </cell>
          <cell r="F1911" t="str">
            <v>24</v>
          </cell>
          <cell r="G1911">
            <v>524.52810735000003</v>
          </cell>
          <cell r="H1911">
            <v>536.46403792000001</v>
          </cell>
          <cell r="I1911">
            <v>530.24108190000004</v>
          </cell>
          <cell r="J1911">
            <v>27.054794520000002</v>
          </cell>
          <cell r="K1911">
            <v>20.503101310000002</v>
          </cell>
          <cell r="L1911">
            <v>7.7155695299999989</v>
          </cell>
          <cell r="M1911">
            <v>9.81885516</v>
          </cell>
          <cell r="N1911">
            <v>18.091949240000002</v>
          </cell>
          <cell r="O1911">
            <v>50.307000000000002</v>
          </cell>
          <cell r="P1911">
            <v>10.81977828</v>
          </cell>
          <cell r="Q1911">
            <v>36.1</v>
          </cell>
          <cell r="R1911">
            <v>34.03003519</v>
          </cell>
          <cell r="S1911">
            <v>16.5</v>
          </cell>
          <cell r="T1911">
            <v>10.41235125</v>
          </cell>
          <cell r="U1911">
            <v>9.75684197</v>
          </cell>
          <cell r="V1911">
            <v>8.2204031000000004</v>
          </cell>
          <cell r="W1911">
            <v>39</v>
          </cell>
          <cell r="X1911">
            <v>84.6</v>
          </cell>
          <cell r="Y1911">
            <v>29.2</v>
          </cell>
          <cell r="Z1911">
            <v>42.4</v>
          </cell>
          <cell r="AA1911">
            <v>23.2</v>
          </cell>
          <cell r="AB1911">
            <v>9.4488059399999997</v>
          </cell>
          <cell r="AC1911">
            <v>5.394434E-2</v>
          </cell>
          <cell r="AD1911">
            <v>264.25</v>
          </cell>
          <cell r="AE1911">
            <v>63.513195670000002</v>
          </cell>
          <cell r="AF1911">
            <v>61.423199999999994</v>
          </cell>
          <cell r="AG1911">
            <v>0.28225236390056735</v>
          </cell>
          <cell r="AH1911">
            <v>7</v>
          </cell>
          <cell r="AI1911">
            <v>53050</v>
          </cell>
          <cell r="AJ1911">
            <v>11.5</v>
          </cell>
        </row>
        <row r="1912">
          <cell r="A1912" t="str">
            <v>2478</v>
          </cell>
          <cell r="B1912" t="str">
            <v>247807001</v>
          </cell>
          <cell r="D1912" t="str">
            <v>2478070</v>
          </cell>
          <cell r="E1912" t="str">
            <v>2455</v>
          </cell>
          <cell r="F1912" t="str">
            <v>24</v>
          </cell>
          <cell r="G1912">
            <v>524.52810735000003</v>
          </cell>
          <cell r="H1912">
            <v>536.46403792000001</v>
          </cell>
          <cell r="I1912">
            <v>530.24108190000004</v>
          </cell>
          <cell r="J1912">
            <v>27.054794520000002</v>
          </cell>
          <cell r="K1912">
            <v>20.503101310000002</v>
          </cell>
          <cell r="L1912">
            <v>8.9314198099999995</v>
          </cell>
          <cell r="M1912">
            <v>9.9840070700000005</v>
          </cell>
          <cell r="N1912">
            <v>18.091949240000002</v>
          </cell>
          <cell r="O1912">
            <v>50.307000000000002</v>
          </cell>
          <cell r="P1912">
            <v>10.81977828</v>
          </cell>
          <cell r="Q1912">
            <v>36.1</v>
          </cell>
          <cell r="R1912">
            <v>34.03003519</v>
          </cell>
          <cell r="S1912">
            <v>16.5</v>
          </cell>
          <cell r="T1912">
            <v>10.61199122</v>
          </cell>
          <cell r="U1912">
            <v>9.8627176399999996</v>
          </cell>
          <cell r="V1912">
            <v>9.1420615299999994</v>
          </cell>
          <cell r="W1912">
            <v>39</v>
          </cell>
          <cell r="X1912">
            <v>84.6</v>
          </cell>
          <cell r="Y1912">
            <v>29.2</v>
          </cell>
          <cell r="Z1912">
            <v>42.4</v>
          </cell>
          <cell r="AA1912">
            <v>23.2</v>
          </cell>
          <cell r="AB1912">
            <v>9.6308254499999997</v>
          </cell>
          <cell r="AC1912">
            <v>0</v>
          </cell>
          <cell r="AD1912">
            <v>264.25</v>
          </cell>
          <cell r="AE1912">
            <v>63.513195670000002</v>
          </cell>
          <cell r="AF1912">
            <v>61.428003099999998</v>
          </cell>
          <cell r="AG1912">
            <v>0.32059797838122167</v>
          </cell>
          <cell r="AH1912">
            <v>7</v>
          </cell>
          <cell r="AI1912">
            <v>53050</v>
          </cell>
          <cell r="AJ1912">
            <v>11.5</v>
          </cell>
        </row>
        <row r="1913">
          <cell r="A1913" t="str">
            <v>2478</v>
          </cell>
          <cell r="B1913" t="str">
            <v>247807501</v>
          </cell>
          <cell r="D1913" t="str">
            <v>2478075</v>
          </cell>
          <cell r="E1913" t="str">
            <v>2455</v>
          </cell>
          <cell r="F1913" t="str">
            <v>24</v>
          </cell>
          <cell r="G1913">
            <v>524.52810735000003</v>
          </cell>
          <cell r="H1913">
            <v>536.46403792000001</v>
          </cell>
          <cell r="I1913">
            <v>530.24108190000004</v>
          </cell>
          <cell r="J1913">
            <v>27.054794520000002</v>
          </cell>
          <cell r="K1913">
            <v>20.503101310000002</v>
          </cell>
          <cell r="L1913">
            <v>8.861917</v>
          </cell>
          <cell r="M1913">
            <v>9.24396855</v>
          </cell>
          <cell r="N1913">
            <v>18.091949240000002</v>
          </cell>
          <cell r="O1913">
            <v>50.307000000000002</v>
          </cell>
          <cell r="P1913">
            <v>10.81977828</v>
          </cell>
          <cell r="Q1913">
            <v>36.1</v>
          </cell>
          <cell r="R1913">
            <v>34.03003519</v>
          </cell>
          <cell r="S1913">
            <v>16.5</v>
          </cell>
          <cell r="T1913">
            <v>10.162461459999999</v>
          </cell>
          <cell r="U1913">
            <v>9.1152601700000009</v>
          </cell>
          <cell r="V1913">
            <v>7.9561263499999999</v>
          </cell>
          <cell r="W1913">
            <v>39</v>
          </cell>
          <cell r="X1913">
            <v>84.6</v>
          </cell>
          <cell r="Y1913">
            <v>29.2</v>
          </cell>
          <cell r="Z1913">
            <v>42.4</v>
          </cell>
          <cell r="AA1913">
            <v>23.2</v>
          </cell>
          <cell r="AB1913">
            <v>7.9561263499999999</v>
          </cell>
          <cell r="AC1913">
            <v>0</v>
          </cell>
          <cell r="AD1913">
            <v>264.25</v>
          </cell>
          <cell r="AE1913">
            <v>63.513195670000002</v>
          </cell>
          <cell r="AF1913">
            <v>61.423199999999994</v>
          </cell>
          <cell r="AG1913">
            <v>0.26722830826702221</v>
          </cell>
          <cell r="AH1913">
            <v>7</v>
          </cell>
          <cell r="AI1913">
            <v>53050</v>
          </cell>
          <cell r="AJ1913">
            <v>11.5</v>
          </cell>
        </row>
        <row r="1914">
          <cell r="A1914" t="str">
            <v>2478</v>
          </cell>
          <cell r="B1914" t="str">
            <v>247809501</v>
          </cell>
          <cell r="D1914" t="str">
            <v>2478095</v>
          </cell>
          <cell r="E1914" t="str">
            <v>2455</v>
          </cell>
          <cell r="F1914" t="str">
            <v>24</v>
          </cell>
          <cell r="G1914">
            <v>524.52810735000003</v>
          </cell>
          <cell r="H1914">
            <v>536.46403792000001</v>
          </cell>
          <cell r="I1914">
            <v>530.24108190000004</v>
          </cell>
          <cell r="J1914">
            <v>27.054794520000002</v>
          </cell>
          <cell r="K1914">
            <v>20.503101310000002</v>
          </cell>
          <cell r="L1914">
            <v>9.2503300199999998</v>
          </cell>
          <cell r="M1914">
            <v>9.6769005799999999</v>
          </cell>
          <cell r="N1914">
            <v>18.091949240000002</v>
          </cell>
          <cell r="O1914">
            <v>50.307000000000002</v>
          </cell>
          <cell r="P1914">
            <v>10.28868192</v>
          </cell>
          <cell r="Q1914">
            <v>36.1</v>
          </cell>
          <cell r="R1914">
            <v>34.03003519</v>
          </cell>
          <cell r="S1914">
            <v>16.5</v>
          </cell>
          <cell r="T1914">
            <v>10.00138529</v>
          </cell>
          <cell r="U1914">
            <v>9.2454178999999996</v>
          </cell>
          <cell r="V1914">
            <v>8.6939995700000008</v>
          </cell>
          <cell r="W1914">
            <v>39</v>
          </cell>
          <cell r="X1914">
            <v>84.6</v>
          </cell>
          <cell r="Y1914">
            <v>29.2</v>
          </cell>
          <cell r="Z1914">
            <v>42.4</v>
          </cell>
          <cell r="AA1914">
            <v>23.2</v>
          </cell>
          <cell r="AB1914">
            <v>9.5375556100000001</v>
          </cell>
          <cell r="AC1914">
            <v>0.20443541000000001</v>
          </cell>
          <cell r="AD1914">
            <v>264.25</v>
          </cell>
          <cell r="AE1914">
            <v>63.513195670000002</v>
          </cell>
          <cell r="AF1914">
            <v>61.423199999999994</v>
          </cell>
          <cell r="AG1914">
            <v>0.28239390532591085</v>
          </cell>
          <cell r="AH1914">
            <v>7</v>
          </cell>
          <cell r="AI1914">
            <v>53050</v>
          </cell>
          <cell r="AJ1914">
            <v>11.5</v>
          </cell>
        </row>
        <row r="1915">
          <cell r="A1915" t="str">
            <v>2478</v>
          </cell>
          <cell r="B1915" t="str">
            <v>247810001</v>
          </cell>
          <cell r="D1915" t="str">
            <v>2478100</v>
          </cell>
          <cell r="E1915" t="str">
            <v>2455</v>
          </cell>
          <cell r="F1915" t="str">
            <v>24</v>
          </cell>
          <cell r="G1915">
            <v>524.52810735000003</v>
          </cell>
          <cell r="H1915">
            <v>536.46403792000001</v>
          </cell>
          <cell r="I1915">
            <v>530.24108190000004</v>
          </cell>
          <cell r="J1915">
            <v>27.054794520000002</v>
          </cell>
          <cell r="K1915">
            <v>20.503101310000002</v>
          </cell>
          <cell r="L1915">
            <v>9.7050975899999994</v>
          </cell>
          <cell r="M1915">
            <v>9.5884342799999995</v>
          </cell>
          <cell r="N1915">
            <v>18.091949240000002</v>
          </cell>
          <cell r="O1915">
            <v>50.307000000000002</v>
          </cell>
          <cell r="P1915">
            <v>10.0306487</v>
          </cell>
          <cell r="Q1915">
            <v>36.1</v>
          </cell>
          <cell r="R1915">
            <v>34.03003519</v>
          </cell>
          <cell r="S1915">
            <v>16.5</v>
          </cell>
          <cell r="T1915">
            <v>9.8681712099999999</v>
          </cell>
          <cell r="U1915">
            <v>9.4131995800000006</v>
          </cell>
          <cell r="V1915">
            <v>9.4216542299999997</v>
          </cell>
          <cell r="W1915">
            <v>39</v>
          </cell>
          <cell r="X1915">
            <v>84.6</v>
          </cell>
          <cell r="Y1915">
            <v>29.2</v>
          </cell>
          <cell r="Z1915">
            <v>42.4</v>
          </cell>
          <cell r="AA1915">
            <v>23.2</v>
          </cell>
          <cell r="AB1915">
            <v>9.8665641999999991</v>
          </cell>
          <cell r="AC1915">
            <v>0</v>
          </cell>
          <cell r="AD1915">
            <v>264.25</v>
          </cell>
          <cell r="AE1915">
            <v>63.513195670000002</v>
          </cell>
          <cell r="AF1915">
            <v>61.45166085999999</v>
          </cell>
          <cell r="AG1915">
            <v>0.34387098130473415</v>
          </cell>
          <cell r="AH1915">
            <v>7</v>
          </cell>
          <cell r="AI1915">
            <v>53050</v>
          </cell>
          <cell r="AJ1915">
            <v>11.5</v>
          </cell>
        </row>
        <row r="1916">
          <cell r="A1916" t="str">
            <v>2478</v>
          </cell>
          <cell r="B1916" t="str">
            <v>247810201</v>
          </cell>
          <cell r="D1916" t="str">
            <v>2478102</v>
          </cell>
          <cell r="E1916" t="str">
            <v>2455</v>
          </cell>
          <cell r="F1916" t="str">
            <v>24</v>
          </cell>
          <cell r="G1916">
            <v>524.52810735000003</v>
          </cell>
          <cell r="H1916">
            <v>536.46403792000001</v>
          </cell>
          <cell r="I1916">
            <v>530.24108190000004</v>
          </cell>
          <cell r="J1916">
            <v>27.054794520000002</v>
          </cell>
          <cell r="K1916">
            <v>20.503101310000002</v>
          </cell>
          <cell r="L1916">
            <v>8.1811608600000003</v>
          </cell>
          <cell r="M1916">
            <v>9.1397032899999999</v>
          </cell>
          <cell r="N1916">
            <v>18.091949240000002</v>
          </cell>
          <cell r="O1916">
            <v>50.307000000000002</v>
          </cell>
          <cell r="P1916">
            <v>10.722011090000001</v>
          </cell>
          <cell r="Q1916">
            <v>36.1</v>
          </cell>
          <cell r="R1916">
            <v>34.03003519</v>
          </cell>
          <cell r="S1916">
            <v>16.5</v>
          </cell>
          <cell r="T1916">
            <v>9.9364386499999995</v>
          </cell>
          <cell r="U1916">
            <v>8.2233588999999991</v>
          </cell>
          <cell r="V1916">
            <v>8.8972721099999994</v>
          </cell>
          <cell r="W1916">
            <v>39</v>
          </cell>
          <cell r="X1916">
            <v>84.6</v>
          </cell>
          <cell r="Y1916">
            <v>29.2</v>
          </cell>
          <cell r="Z1916">
            <v>42.4</v>
          </cell>
          <cell r="AA1916">
            <v>23.2</v>
          </cell>
          <cell r="AB1916">
            <v>8.4118326799999998</v>
          </cell>
          <cell r="AC1916">
            <v>0.46085159999999997</v>
          </cell>
          <cell r="AD1916">
            <v>264.25</v>
          </cell>
          <cell r="AE1916">
            <v>63.513195670000002</v>
          </cell>
          <cell r="AF1916">
            <v>61.423199999999994</v>
          </cell>
          <cell r="AG1916">
            <v>0.33121736110920791</v>
          </cell>
          <cell r="AH1916">
            <v>7</v>
          </cell>
          <cell r="AI1916">
            <v>53050</v>
          </cell>
          <cell r="AJ1916">
            <v>11.5</v>
          </cell>
        </row>
        <row r="1917">
          <cell r="A1917" t="str">
            <v>2478</v>
          </cell>
          <cell r="B1917" t="str">
            <v>247810202</v>
          </cell>
          <cell r="D1917" t="str">
            <v>2478102</v>
          </cell>
          <cell r="E1917" t="str">
            <v>2455</v>
          </cell>
          <cell r="F1917" t="str">
            <v>24</v>
          </cell>
          <cell r="G1917">
            <v>524.52810735000003</v>
          </cell>
          <cell r="H1917">
            <v>536.46403792000001</v>
          </cell>
          <cell r="I1917">
            <v>530.24108190000004</v>
          </cell>
          <cell r="J1917">
            <v>27.054794520000002</v>
          </cell>
          <cell r="K1917">
            <v>20.503101310000002</v>
          </cell>
          <cell r="L1917">
            <v>7.4289271899999987</v>
          </cell>
          <cell r="M1917">
            <v>7.9405838299999996</v>
          </cell>
          <cell r="N1917">
            <v>18.091949240000002</v>
          </cell>
          <cell r="O1917">
            <v>50.307000000000002</v>
          </cell>
          <cell r="P1917">
            <v>10.70425519</v>
          </cell>
          <cell r="Q1917">
            <v>36.1</v>
          </cell>
          <cell r="R1917">
            <v>34.03003519</v>
          </cell>
          <cell r="S1917">
            <v>16.5</v>
          </cell>
          <cell r="T1917">
            <v>10.11823596</v>
          </cell>
          <cell r="U1917">
            <v>7.4860526199999997</v>
          </cell>
          <cell r="V1917">
            <v>7.547501679999999</v>
          </cell>
          <cell r="W1917">
            <v>39</v>
          </cell>
          <cell r="X1917">
            <v>84.6</v>
          </cell>
          <cell r="Y1917">
            <v>29.2</v>
          </cell>
          <cell r="Z1917">
            <v>42.4</v>
          </cell>
          <cell r="AA1917">
            <v>23.2</v>
          </cell>
          <cell r="AB1917">
            <v>7.6824824500000002</v>
          </cell>
          <cell r="AC1917">
            <v>0.95517183999999999</v>
          </cell>
          <cell r="AD1917">
            <v>264.25</v>
          </cell>
          <cell r="AE1917">
            <v>63.513195670000002</v>
          </cell>
          <cell r="AF1917">
            <v>61.423199999999994</v>
          </cell>
          <cell r="AG1917">
            <v>0.28014048580022022</v>
          </cell>
          <cell r="AH1917">
            <v>7</v>
          </cell>
          <cell r="AI1917">
            <v>53050</v>
          </cell>
          <cell r="AJ1917">
            <v>11.5</v>
          </cell>
        </row>
        <row r="1918">
          <cell r="A1918" t="str">
            <v>2478</v>
          </cell>
          <cell r="B1918" t="str">
            <v>247811501</v>
          </cell>
          <cell r="D1918" t="str">
            <v>2478115</v>
          </cell>
          <cell r="E1918" t="str">
            <v>2455</v>
          </cell>
          <cell r="F1918" t="str">
            <v>24</v>
          </cell>
          <cell r="G1918">
            <v>524.52810735000003</v>
          </cell>
          <cell r="H1918">
            <v>536.46403792000001</v>
          </cell>
          <cell r="I1918">
            <v>530.24108190000004</v>
          </cell>
          <cell r="J1918">
            <v>27.054794520000002</v>
          </cell>
          <cell r="K1918">
            <v>20.503101310000002</v>
          </cell>
          <cell r="L1918">
            <v>9.2988090200000002</v>
          </cell>
          <cell r="M1918">
            <v>9.5384923799999992</v>
          </cell>
          <cell r="N1918">
            <v>18.091949240000002</v>
          </cell>
          <cell r="O1918">
            <v>50.307000000000002</v>
          </cell>
          <cell r="P1918">
            <v>10.736874820000001</v>
          </cell>
          <cell r="Q1918">
            <v>36.1</v>
          </cell>
          <cell r="R1918">
            <v>34.03003519</v>
          </cell>
          <cell r="S1918">
            <v>16.5</v>
          </cell>
          <cell r="T1918">
            <v>9.7588663199999992</v>
          </cell>
          <cell r="U1918">
            <v>9.3632331200000003</v>
          </cell>
          <cell r="V1918">
            <v>9.0324091600000003</v>
          </cell>
          <cell r="W1918">
            <v>39</v>
          </cell>
          <cell r="X1918">
            <v>84.6</v>
          </cell>
          <cell r="Y1918">
            <v>29.2</v>
          </cell>
          <cell r="Z1918">
            <v>42.4</v>
          </cell>
          <cell r="AA1918">
            <v>23.2</v>
          </cell>
          <cell r="AB1918">
            <v>9.2291621300000006</v>
          </cell>
          <cell r="AC1918">
            <v>0</v>
          </cell>
          <cell r="AD1918">
            <v>264.25</v>
          </cell>
          <cell r="AE1918">
            <v>63.513195670000002</v>
          </cell>
          <cell r="AF1918">
            <v>61.423199999999994</v>
          </cell>
          <cell r="AG1918">
            <v>0.29550644632147921</v>
          </cell>
          <cell r="AH1918">
            <v>7</v>
          </cell>
          <cell r="AI1918">
            <v>53050</v>
          </cell>
          <cell r="AJ1918">
            <v>11.5</v>
          </cell>
        </row>
        <row r="1919">
          <cell r="A1919" t="str">
            <v>2478</v>
          </cell>
          <cell r="B1919" t="str">
            <v>247812001</v>
          </cell>
          <cell r="D1919" t="str">
            <v>2478120</v>
          </cell>
          <cell r="E1919" t="str">
            <v>2455</v>
          </cell>
          <cell r="F1919" t="str">
            <v>24</v>
          </cell>
          <cell r="G1919">
            <v>524.52810735000003</v>
          </cell>
          <cell r="H1919">
            <v>536.46403792000001</v>
          </cell>
          <cell r="I1919">
            <v>530.24108190000004</v>
          </cell>
          <cell r="J1919">
            <v>27.054794520000002</v>
          </cell>
          <cell r="K1919">
            <v>20.503101310000002</v>
          </cell>
          <cell r="L1919">
            <v>8.4982142199999995</v>
          </cell>
          <cell r="M1919">
            <v>10.11439657</v>
          </cell>
          <cell r="N1919">
            <v>18.091949240000002</v>
          </cell>
          <cell r="O1919">
            <v>50.307000000000002</v>
          </cell>
          <cell r="P1919">
            <v>9.9828069199999998</v>
          </cell>
          <cell r="Q1919">
            <v>36.1</v>
          </cell>
          <cell r="R1919">
            <v>34.03003519</v>
          </cell>
          <cell r="S1919">
            <v>16.5</v>
          </cell>
          <cell r="T1919">
            <v>8.7292353499999997</v>
          </cell>
          <cell r="U1919">
            <v>9.3393490499999992</v>
          </cell>
          <cell r="V1919">
            <v>8.6064852999999992</v>
          </cell>
          <cell r="W1919">
            <v>39</v>
          </cell>
          <cell r="X1919">
            <v>84.6</v>
          </cell>
          <cell r="Y1919">
            <v>29.2</v>
          </cell>
          <cell r="Z1919">
            <v>42.4</v>
          </cell>
          <cell r="AA1919">
            <v>23.2</v>
          </cell>
          <cell r="AB1919">
            <v>9.7094779599999992</v>
          </cell>
          <cell r="AC1919">
            <v>0.54322877000000003</v>
          </cell>
          <cell r="AD1919">
            <v>264.25</v>
          </cell>
          <cell r="AE1919">
            <v>63.513195670000002</v>
          </cell>
          <cell r="AF1919">
            <v>61.423199999999994</v>
          </cell>
          <cell r="AG1919">
            <v>0.28831749463126444</v>
          </cell>
          <cell r="AH1919">
            <v>7</v>
          </cell>
          <cell r="AI1919">
            <v>53050</v>
          </cell>
          <cell r="AJ1919">
            <v>11.5</v>
          </cell>
        </row>
        <row r="1920">
          <cell r="A1920" t="str">
            <v>2478</v>
          </cell>
          <cell r="B1920" t="str">
            <v>247812701</v>
          </cell>
          <cell r="D1920" t="str">
            <v>2478127</v>
          </cell>
          <cell r="E1920" t="str">
            <v>2455</v>
          </cell>
          <cell r="F1920" t="str">
            <v>24</v>
          </cell>
          <cell r="G1920">
            <v>524.52810735000003</v>
          </cell>
          <cell r="H1920">
            <v>536.46403792000001</v>
          </cell>
          <cell r="I1920">
            <v>530.24108190000004</v>
          </cell>
          <cell r="J1920">
            <v>27.054794520000002</v>
          </cell>
          <cell r="K1920">
            <v>20.503101310000002</v>
          </cell>
          <cell r="L1920">
            <v>8.7160440500000007</v>
          </cell>
          <cell r="M1920">
            <v>9.7589240999999998</v>
          </cell>
          <cell r="N1920">
            <v>18.091949240000002</v>
          </cell>
          <cell r="O1920">
            <v>50.307000000000002</v>
          </cell>
          <cell r="P1920">
            <v>10.445084830000001</v>
          </cell>
          <cell r="Q1920">
            <v>36.1</v>
          </cell>
          <cell r="R1920">
            <v>34.03003519</v>
          </cell>
          <cell r="S1920">
            <v>16.5</v>
          </cell>
          <cell r="T1920">
            <v>9.0588195599999999</v>
          </cell>
          <cell r="U1920">
            <v>9.0653146000000007</v>
          </cell>
          <cell r="V1920">
            <v>9.0588195599999999</v>
          </cell>
          <cell r="W1920">
            <v>39</v>
          </cell>
          <cell r="X1920">
            <v>84.6</v>
          </cell>
          <cell r="Y1920">
            <v>29.2</v>
          </cell>
          <cell r="Z1920">
            <v>42.4</v>
          </cell>
          <cell r="AA1920">
            <v>23.2</v>
          </cell>
          <cell r="AB1920">
            <v>9.3147003900000005</v>
          </cell>
          <cell r="AC1920">
            <v>0.10344828000000002</v>
          </cell>
          <cell r="AD1920">
            <v>264.25</v>
          </cell>
          <cell r="AE1920">
            <v>63.513195670000002</v>
          </cell>
          <cell r="AF1920">
            <v>61.423199999999994</v>
          </cell>
          <cell r="AG1920">
            <v>0.31557901030010921</v>
          </cell>
          <cell r="AH1920">
            <v>7</v>
          </cell>
          <cell r="AI1920">
            <v>53050</v>
          </cell>
          <cell r="AJ1920">
            <v>11.5</v>
          </cell>
        </row>
        <row r="1921">
          <cell r="A1921" t="str">
            <v>2478</v>
          </cell>
          <cell r="B1921" t="str">
            <v>247813001</v>
          </cell>
          <cell r="D1921" t="str">
            <v>2478130</v>
          </cell>
          <cell r="E1921" t="str">
            <v>2455</v>
          </cell>
          <cell r="F1921" t="str">
            <v>24</v>
          </cell>
          <cell r="G1921">
            <v>524.52810735000003</v>
          </cell>
          <cell r="H1921">
            <v>536.46403792000001</v>
          </cell>
          <cell r="I1921">
            <v>530.24108190000004</v>
          </cell>
          <cell r="J1921">
            <v>27.054794520000002</v>
          </cell>
          <cell r="K1921">
            <v>20.503101310000002</v>
          </cell>
          <cell r="L1921">
            <v>8.8908235799999993</v>
          </cell>
          <cell r="M1921">
            <v>10.78180639</v>
          </cell>
          <cell r="N1921">
            <v>18.091949240000002</v>
          </cell>
          <cell r="O1921">
            <v>50.307000000000002</v>
          </cell>
          <cell r="P1921">
            <v>10.0838906</v>
          </cell>
          <cell r="Q1921">
            <v>36.1</v>
          </cell>
          <cell r="R1921">
            <v>34.03003519</v>
          </cell>
          <cell r="S1921">
            <v>16.5</v>
          </cell>
          <cell r="T1921">
            <v>10.052640050000001</v>
          </cell>
          <cell r="U1921">
            <v>8.8360831900000001</v>
          </cell>
          <cell r="V1921">
            <v>8.8917866399999994</v>
          </cell>
          <cell r="W1921">
            <v>39</v>
          </cell>
          <cell r="X1921">
            <v>84.6</v>
          </cell>
          <cell r="Y1921">
            <v>29.2</v>
          </cell>
          <cell r="Z1921">
            <v>42.4</v>
          </cell>
          <cell r="AA1921">
            <v>23.2</v>
          </cell>
          <cell r="AB1921">
            <v>10.697881799999999</v>
          </cell>
          <cell r="AC1921">
            <v>0</v>
          </cell>
          <cell r="AD1921">
            <v>264.25</v>
          </cell>
          <cell r="AE1921">
            <v>63.513195670000002</v>
          </cell>
          <cell r="AF1921">
            <v>61.441281079999996</v>
          </cell>
          <cell r="AG1921">
            <v>0.33939784555667046</v>
          </cell>
          <cell r="AH1921">
            <v>7</v>
          </cell>
          <cell r="AI1921">
            <v>53050</v>
          </cell>
          <cell r="AJ1921">
            <v>11.5</v>
          </cell>
        </row>
        <row r="1922">
          <cell r="A1922" t="str">
            <v>2479</v>
          </cell>
          <cell r="B1922" t="str">
            <v>247900501</v>
          </cell>
          <cell r="D1922" t="str">
            <v>2479005</v>
          </cell>
          <cell r="E1922" t="str">
            <v>2455</v>
          </cell>
          <cell r="F1922" t="str">
            <v>24</v>
          </cell>
          <cell r="G1922">
            <v>524.52810735000003</v>
          </cell>
          <cell r="H1922">
            <v>536.46403792000001</v>
          </cell>
          <cell r="I1922">
            <v>530.24108190000004</v>
          </cell>
          <cell r="J1922">
            <v>27.054794520000002</v>
          </cell>
          <cell r="K1922">
            <v>20.503101310000002</v>
          </cell>
          <cell r="L1922">
            <v>9.2300449600000007</v>
          </cell>
          <cell r="M1922">
            <v>10.897701830000001</v>
          </cell>
          <cell r="N1922">
            <v>18.091949240000002</v>
          </cell>
          <cell r="O1922">
            <v>50.307000000000002</v>
          </cell>
          <cell r="P1922">
            <v>10.814464190000001</v>
          </cell>
          <cell r="Q1922">
            <v>36.1</v>
          </cell>
          <cell r="R1922">
            <v>34.03003519</v>
          </cell>
          <cell r="S1922">
            <v>16.5</v>
          </cell>
          <cell r="T1922">
            <v>9.3441717200000003</v>
          </cell>
          <cell r="U1922">
            <v>9.3364442499999996</v>
          </cell>
          <cell r="V1922">
            <v>9.3945767599999996</v>
          </cell>
          <cell r="W1922">
            <v>39</v>
          </cell>
          <cell r="X1922">
            <v>84.6</v>
          </cell>
          <cell r="Y1922">
            <v>29.2</v>
          </cell>
          <cell r="Z1922">
            <v>42.4</v>
          </cell>
          <cell r="AA1922">
            <v>23.2</v>
          </cell>
          <cell r="AB1922">
            <v>10.83304983</v>
          </cell>
          <cell r="AC1922">
            <v>2.2106440000000002E-2</v>
          </cell>
          <cell r="AD1922">
            <v>264.25</v>
          </cell>
          <cell r="AE1922">
            <v>63.513195670000002</v>
          </cell>
          <cell r="AF1922">
            <v>61.43287557</v>
          </cell>
          <cell r="AG1922">
            <v>0.2955866589486526</v>
          </cell>
          <cell r="AH1922">
            <v>7</v>
          </cell>
          <cell r="AI1922">
            <v>53050</v>
          </cell>
          <cell r="AJ1922">
            <v>11.5</v>
          </cell>
        </row>
        <row r="1923">
          <cell r="A1923" t="str">
            <v>2479</v>
          </cell>
          <cell r="B1923" t="str">
            <v>247901001</v>
          </cell>
          <cell r="D1923" t="str">
            <v>2479010</v>
          </cell>
          <cell r="E1923" t="str">
            <v>2455</v>
          </cell>
          <cell r="F1923" t="str">
            <v>24</v>
          </cell>
          <cell r="G1923">
            <v>524.52810735000003</v>
          </cell>
          <cell r="H1923">
            <v>536.46403792000001</v>
          </cell>
          <cell r="I1923">
            <v>530.24108190000004</v>
          </cell>
          <cell r="J1923">
            <v>27.054794520000002</v>
          </cell>
          <cell r="K1923">
            <v>20.503101310000002</v>
          </cell>
          <cell r="L1923">
            <v>8.79649021</v>
          </cell>
          <cell r="M1923">
            <v>10.756795889999999</v>
          </cell>
          <cell r="N1923">
            <v>18.091949240000002</v>
          </cell>
          <cell r="O1923">
            <v>50.307000000000002</v>
          </cell>
          <cell r="P1923">
            <v>10.247786230000001</v>
          </cell>
          <cell r="Q1923">
            <v>36.1</v>
          </cell>
          <cell r="R1923">
            <v>34.03003519</v>
          </cell>
          <cell r="S1923">
            <v>16.5</v>
          </cell>
          <cell r="T1923">
            <v>10.263292590000001</v>
          </cell>
          <cell r="U1923">
            <v>8.7662383800000008</v>
          </cell>
          <cell r="V1923">
            <v>10.076726320000001</v>
          </cell>
          <cell r="W1923">
            <v>39</v>
          </cell>
          <cell r="X1923">
            <v>84.6</v>
          </cell>
          <cell r="Y1923">
            <v>29.2</v>
          </cell>
          <cell r="Z1923">
            <v>42.4</v>
          </cell>
          <cell r="AA1923">
            <v>23.2</v>
          </cell>
          <cell r="AB1923">
            <v>10.733195909999999</v>
          </cell>
          <cell r="AC1923">
            <v>5.6136209999999999E-2</v>
          </cell>
          <cell r="AD1923">
            <v>264.25</v>
          </cell>
          <cell r="AE1923">
            <v>63.513195670000002</v>
          </cell>
          <cell r="AF1923">
            <v>61.42530885</v>
          </cell>
          <cell r="AG1923">
            <v>0.30745246506236501</v>
          </cell>
          <cell r="AH1923">
            <v>7</v>
          </cell>
          <cell r="AI1923">
            <v>53050</v>
          </cell>
          <cell r="AJ1923">
            <v>11.5</v>
          </cell>
        </row>
        <row r="1924">
          <cell r="A1924" t="str">
            <v>2479</v>
          </cell>
          <cell r="B1924" t="str">
            <v>247901501</v>
          </cell>
          <cell r="D1924" t="str">
            <v>2479015</v>
          </cell>
          <cell r="E1924" t="str">
            <v>2455</v>
          </cell>
          <cell r="F1924" t="str">
            <v>24</v>
          </cell>
          <cell r="G1924">
            <v>524.52810735000003</v>
          </cell>
          <cell r="H1924">
            <v>536.46403792000001</v>
          </cell>
          <cell r="I1924">
            <v>530.24108190000004</v>
          </cell>
          <cell r="J1924">
            <v>27.054794520000002</v>
          </cell>
          <cell r="K1924">
            <v>20.503101310000002</v>
          </cell>
          <cell r="L1924">
            <v>9.4436718499999994</v>
          </cell>
          <cell r="M1924">
            <v>10.703918399999999</v>
          </cell>
          <cell r="N1924">
            <v>18.091949240000002</v>
          </cell>
          <cell r="O1924">
            <v>50.307000000000002</v>
          </cell>
          <cell r="P1924">
            <v>10.73343577</v>
          </cell>
          <cell r="Q1924">
            <v>36.1</v>
          </cell>
          <cell r="R1924">
            <v>34.03003519</v>
          </cell>
          <cell r="S1924">
            <v>16.5</v>
          </cell>
          <cell r="T1924">
            <v>10.70846676</v>
          </cell>
          <cell r="U1924">
            <v>9.4614103299999996</v>
          </cell>
          <cell r="V1924">
            <v>10.12502982</v>
          </cell>
          <cell r="W1924">
            <v>39</v>
          </cell>
          <cell r="X1924">
            <v>84.6</v>
          </cell>
          <cell r="Y1924">
            <v>29.2</v>
          </cell>
          <cell r="Z1924">
            <v>42.4</v>
          </cell>
          <cell r="AA1924">
            <v>23.2</v>
          </cell>
          <cell r="AB1924">
            <v>10.741816740000001</v>
          </cell>
          <cell r="AC1924">
            <v>0</v>
          </cell>
          <cell r="AD1924">
            <v>264.25</v>
          </cell>
          <cell r="AE1924">
            <v>63.513195670000002</v>
          </cell>
          <cell r="AF1924">
            <v>61.423199999999994</v>
          </cell>
          <cell r="AG1924">
            <v>0.30928817669347658</v>
          </cell>
          <cell r="AH1924">
            <v>7</v>
          </cell>
          <cell r="AI1924">
            <v>53050</v>
          </cell>
          <cell r="AJ1924">
            <v>11.5</v>
          </cell>
        </row>
        <row r="1925">
          <cell r="A1925" t="str">
            <v>2479</v>
          </cell>
          <cell r="B1925" t="str">
            <v>247902201</v>
          </cell>
          <cell r="D1925" t="str">
            <v>2479022</v>
          </cell>
          <cell r="E1925" t="str">
            <v>2455</v>
          </cell>
          <cell r="F1925" t="str">
            <v>24</v>
          </cell>
          <cell r="G1925">
            <v>524.52810735000003</v>
          </cell>
          <cell r="H1925">
            <v>536.46403792000001</v>
          </cell>
          <cell r="I1925">
            <v>530.24108190000004</v>
          </cell>
          <cell r="J1925">
            <v>27.054794520000002</v>
          </cell>
          <cell r="K1925">
            <v>20.503101310000002</v>
          </cell>
          <cell r="L1925">
            <v>8.4875583900000002</v>
          </cell>
          <cell r="M1925">
            <v>9.8987262400000002</v>
          </cell>
          <cell r="N1925">
            <v>18.091949240000002</v>
          </cell>
          <cell r="O1925">
            <v>50.307000000000002</v>
          </cell>
          <cell r="P1925">
            <v>10.233150950000001</v>
          </cell>
          <cell r="Q1925">
            <v>36.1</v>
          </cell>
          <cell r="R1925">
            <v>34.03003519</v>
          </cell>
          <cell r="S1925">
            <v>16.5</v>
          </cell>
          <cell r="T1925">
            <v>10.81977828</v>
          </cell>
          <cell r="U1925">
            <v>9.7546394599999999</v>
          </cell>
          <cell r="V1925">
            <v>9.8642788400000008</v>
          </cell>
          <cell r="W1925">
            <v>39</v>
          </cell>
          <cell r="X1925">
            <v>84.6</v>
          </cell>
          <cell r="Y1925">
            <v>29.2</v>
          </cell>
          <cell r="Z1925">
            <v>42.4</v>
          </cell>
          <cell r="AA1925">
            <v>23.2</v>
          </cell>
          <cell r="AB1925">
            <v>9.9475044399999994</v>
          </cell>
          <cell r="AC1925">
            <v>0.28810471999999998</v>
          </cell>
          <cell r="AD1925">
            <v>264.25</v>
          </cell>
          <cell r="AE1925">
            <v>63.513195670000002</v>
          </cell>
          <cell r="AF1925">
            <v>61.423199999999994</v>
          </cell>
          <cell r="AG1925">
            <v>0.30099891426540565</v>
          </cell>
          <cell r="AH1925">
            <v>7</v>
          </cell>
          <cell r="AI1925">
            <v>53050</v>
          </cell>
          <cell r="AJ1925">
            <v>11.5</v>
          </cell>
        </row>
        <row r="1926">
          <cell r="A1926" t="str">
            <v>2479</v>
          </cell>
          <cell r="B1926" t="str">
            <v>247902501</v>
          </cell>
          <cell r="D1926" t="str">
            <v>2479025</v>
          </cell>
          <cell r="E1926" t="str">
            <v>2455</v>
          </cell>
          <cell r="F1926" t="str">
            <v>24</v>
          </cell>
          <cell r="G1926">
            <v>524.52810735000003</v>
          </cell>
          <cell r="H1926">
            <v>536.46403792000001</v>
          </cell>
          <cell r="I1926">
            <v>530.24108190000004</v>
          </cell>
          <cell r="J1926">
            <v>27.054794520000002</v>
          </cell>
          <cell r="K1926">
            <v>20.503101310000002</v>
          </cell>
          <cell r="L1926">
            <v>8.81655677</v>
          </cell>
          <cell r="M1926">
            <v>10.144510309999999</v>
          </cell>
          <cell r="N1926">
            <v>18.091949240000002</v>
          </cell>
          <cell r="O1926">
            <v>50.307000000000002</v>
          </cell>
          <cell r="P1926">
            <v>10.81977828</v>
          </cell>
          <cell r="Q1926">
            <v>36.1</v>
          </cell>
          <cell r="R1926">
            <v>34.03003519</v>
          </cell>
          <cell r="S1926">
            <v>16.5</v>
          </cell>
          <cell r="T1926">
            <v>10.85054025</v>
          </cell>
          <cell r="U1926">
            <v>9.7639955700000005</v>
          </cell>
          <cell r="V1926">
            <v>9.4042610599999996</v>
          </cell>
          <cell r="W1926">
            <v>39</v>
          </cell>
          <cell r="X1926">
            <v>84.6</v>
          </cell>
          <cell r="Y1926">
            <v>29.2</v>
          </cell>
          <cell r="Z1926">
            <v>42.4</v>
          </cell>
          <cell r="AA1926">
            <v>23.2</v>
          </cell>
          <cell r="AB1926">
            <v>10.1729802</v>
          </cell>
          <cell r="AC1926">
            <v>0</v>
          </cell>
          <cell r="AD1926">
            <v>264.25</v>
          </cell>
          <cell r="AE1926">
            <v>63.513195670000002</v>
          </cell>
          <cell r="AF1926">
            <v>61.423199999999994</v>
          </cell>
          <cell r="AG1926">
            <v>0.31853724352527102</v>
          </cell>
          <cell r="AH1926">
            <v>7</v>
          </cell>
          <cell r="AI1926">
            <v>53050</v>
          </cell>
          <cell r="AJ1926">
            <v>11.5</v>
          </cell>
        </row>
        <row r="1927">
          <cell r="A1927" t="str">
            <v>2479</v>
          </cell>
          <cell r="B1927" t="str">
            <v>247903001</v>
          </cell>
          <cell r="D1927" t="str">
            <v>2479030</v>
          </cell>
          <cell r="E1927" t="str">
            <v>2455</v>
          </cell>
          <cell r="F1927" t="str">
            <v>24</v>
          </cell>
          <cell r="G1927">
            <v>524.52810735000003</v>
          </cell>
          <cell r="H1927">
            <v>536.46403792000001</v>
          </cell>
          <cell r="I1927">
            <v>530.24108190000004</v>
          </cell>
          <cell r="J1927">
            <v>27.054794520000002</v>
          </cell>
          <cell r="K1927">
            <v>20.503101310000002</v>
          </cell>
          <cell r="L1927">
            <v>8.5169931699999992</v>
          </cell>
          <cell r="M1927">
            <v>10.81977828</v>
          </cell>
          <cell r="N1927">
            <v>18.091949240000002</v>
          </cell>
          <cell r="O1927">
            <v>50.307000000000002</v>
          </cell>
          <cell r="P1927">
            <v>9.7657186199999995</v>
          </cell>
          <cell r="Q1927">
            <v>36.1</v>
          </cell>
          <cell r="R1927">
            <v>34.03003519</v>
          </cell>
          <cell r="S1927">
            <v>16.5</v>
          </cell>
          <cell r="T1927">
            <v>10.665110800000001</v>
          </cell>
          <cell r="U1927">
            <v>8.5065366099999995</v>
          </cell>
          <cell r="V1927">
            <v>8.6374620199999992</v>
          </cell>
          <cell r="W1927">
            <v>39</v>
          </cell>
          <cell r="X1927">
            <v>84.6</v>
          </cell>
          <cell r="Y1927">
            <v>29.2</v>
          </cell>
          <cell r="Z1927">
            <v>42.4</v>
          </cell>
          <cell r="AA1927">
            <v>23.2</v>
          </cell>
          <cell r="AB1927">
            <v>10.741816740000001</v>
          </cell>
          <cell r="AC1927">
            <v>0.62984072000000002</v>
          </cell>
          <cell r="AD1927">
            <v>264.25</v>
          </cell>
          <cell r="AE1927">
            <v>63.513195670000002</v>
          </cell>
          <cell r="AF1927">
            <v>61.423199999999994</v>
          </cell>
          <cell r="AG1927">
            <v>0.28122164018865153</v>
          </cell>
          <cell r="AH1927">
            <v>7</v>
          </cell>
          <cell r="AI1927">
            <v>53050</v>
          </cell>
          <cell r="AJ1927">
            <v>11.5</v>
          </cell>
        </row>
        <row r="1928">
          <cell r="A1928" t="str">
            <v>2479</v>
          </cell>
          <cell r="B1928" t="str">
            <v>247903701</v>
          </cell>
          <cell r="D1928" t="str">
            <v>2479037</v>
          </cell>
          <cell r="E1928" t="str">
            <v>2455</v>
          </cell>
          <cell r="F1928" t="str">
            <v>24</v>
          </cell>
          <cell r="G1928">
            <v>524.52810735000003</v>
          </cell>
          <cell r="H1928">
            <v>536.46403792000001</v>
          </cell>
          <cell r="I1928">
            <v>530.24108190000004</v>
          </cell>
          <cell r="J1928">
            <v>27.054794520000002</v>
          </cell>
          <cell r="K1928">
            <v>20.503101310000002</v>
          </cell>
          <cell r="L1928">
            <v>8.6356870899999993</v>
          </cell>
          <cell r="M1928">
            <v>10.81977828</v>
          </cell>
          <cell r="N1928">
            <v>18.091949240000002</v>
          </cell>
          <cell r="O1928">
            <v>50.307000000000002</v>
          </cell>
          <cell r="P1928">
            <v>9.6171379300000002</v>
          </cell>
          <cell r="Q1928">
            <v>36.1</v>
          </cell>
          <cell r="R1928">
            <v>34.03003519</v>
          </cell>
          <cell r="S1928">
            <v>16.5</v>
          </cell>
          <cell r="T1928">
            <v>10.45461023</v>
          </cell>
          <cell r="U1928">
            <v>9.3078299900000001</v>
          </cell>
          <cell r="V1928">
            <v>9.0621883299999997</v>
          </cell>
          <cell r="W1928">
            <v>39</v>
          </cell>
          <cell r="X1928">
            <v>84.6</v>
          </cell>
          <cell r="Y1928">
            <v>29.2</v>
          </cell>
          <cell r="Z1928">
            <v>42.4</v>
          </cell>
          <cell r="AA1928">
            <v>23.2</v>
          </cell>
          <cell r="AB1928">
            <v>10.740605199999999</v>
          </cell>
          <cell r="AC1928">
            <v>0.20722699000000003</v>
          </cell>
          <cell r="AD1928">
            <v>264.25</v>
          </cell>
          <cell r="AE1928">
            <v>63.513195670000002</v>
          </cell>
          <cell r="AF1928">
            <v>61.423199999999994</v>
          </cell>
          <cell r="AG1928">
            <v>0.28460231497848465</v>
          </cell>
          <cell r="AH1928">
            <v>7</v>
          </cell>
          <cell r="AI1928">
            <v>53050</v>
          </cell>
          <cell r="AJ1928">
            <v>11.5</v>
          </cell>
        </row>
        <row r="1929">
          <cell r="A1929" t="str">
            <v>2479</v>
          </cell>
          <cell r="B1929" t="str">
            <v>247903702</v>
          </cell>
          <cell r="D1929" t="str">
            <v>2479037</v>
          </cell>
          <cell r="E1929" t="str">
            <v>2455</v>
          </cell>
          <cell r="F1929" t="str">
            <v>24</v>
          </cell>
          <cell r="G1929">
            <v>524.52810735000003</v>
          </cell>
          <cell r="H1929">
            <v>536.46403792000001</v>
          </cell>
          <cell r="I1929">
            <v>530.24108190000004</v>
          </cell>
          <cell r="J1929">
            <v>27.054794520000002</v>
          </cell>
          <cell r="K1929">
            <v>20.503101310000002</v>
          </cell>
          <cell r="L1929">
            <v>7.2668273499999998</v>
          </cell>
          <cell r="M1929">
            <v>10.81977828</v>
          </cell>
          <cell r="N1929">
            <v>18.091949240000002</v>
          </cell>
          <cell r="O1929">
            <v>50.307000000000002</v>
          </cell>
          <cell r="P1929">
            <v>8.0169777500000006</v>
          </cell>
          <cell r="Q1929">
            <v>36.1</v>
          </cell>
          <cell r="R1929">
            <v>34.03003519</v>
          </cell>
          <cell r="S1929">
            <v>16.5</v>
          </cell>
          <cell r="T1929">
            <v>9.85293083</v>
          </cell>
          <cell r="U1929">
            <v>7.2758646000000002</v>
          </cell>
          <cell r="V1929">
            <v>7.8414929200000003</v>
          </cell>
          <cell r="W1929">
            <v>39</v>
          </cell>
          <cell r="X1929">
            <v>84.6</v>
          </cell>
          <cell r="Y1929">
            <v>29.2</v>
          </cell>
          <cell r="Z1929">
            <v>42.4</v>
          </cell>
          <cell r="AA1929">
            <v>23.2</v>
          </cell>
          <cell r="AB1929">
            <v>10.741816740000001</v>
          </cell>
          <cell r="AC1929">
            <v>1</v>
          </cell>
          <cell r="AD1929">
            <v>264.25</v>
          </cell>
          <cell r="AE1929">
            <v>63.513195670000002</v>
          </cell>
          <cell r="AF1929">
            <v>61.423199999999994</v>
          </cell>
          <cell r="AG1929">
            <v>0.32162109421530072</v>
          </cell>
          <cell r="AH1929">
            <v>7</v>
          </cell>
          <cell r="AI1929">
            <v>53050</v>
          </cell>
          <cell r="AJ1929">
            <v>11.5</v>
          </cell>
        </row>
        <row r="1930">
          <cell r="A1930" t="str">
            <v>2479</v>
          </cell>
          <cell r="B1930" t="str">
            <v>247904701</v>
          </cell>
          <cell r="D1930" t="str">
            <v>2479047</v>
          </cell>
          <cell r="E1930" t="str">
            <v>2455</v>
          </cell>
          <cell r="F1930" t="str">
            <v>24</v>
          </cell>
          <cell r="G1930">
            <v>524.52810735000003</v>
          </cell>
          <cell r="H1930">
            <v>536.46403792000001</v>
          </cell>
          <cell r="I1930">
            <v>530.24108190000004</v>
          </cell>
          <cell r="J1930">
            <v>27.054794520000002</v>
          </cell>
          <cell r="K1930">
            <v>20.503101310000002</v>
          </cell>
          <cell r="L1930">
            <v>9.3578116500000004</v>
          </cell>
          <cell r="M1930">
            <v>10.77304301</v>
          </cell>
          <cell r="N1930">
            <v>18.091949240000002</v>
          </cell>
          <cell r="O1930">
            <v>50.307000000000002</v>
          </cell>
          <cell r="P1930">
            <v>9.5383483200000008</v>
          </cell>
          <cell r="Q1930">
            <v>36.1</v>
          </cell>
          <cell r="R1930">
            <v>34.03003519</v>
          </cell>
          <cell r="S1930">
            <v>16.5</v>
          </cell>
          <cell r="T1930">
            <v>9.6425123199999998</v>
          </cell>
          <cell r="U1930">
            <v>9.3709274400000009</v>
          </cell>
          <cell r="V1930">
            <v>8.8937099800000006</v>
          </cell>
          <cell r="W1930">
            <v>39</v>
          </cell>
          <cell r="X1930">
            <v>84.6</v>
          </cell>
          <cell r="Y1930">
            <v>29.2</v>
          </cell>
          <cell r="Z1930">
            <v>42.4</v>
          </cell>
          <cell r="AA1930">
            <v>23.2</v>
          </cell>
          <cell r="AB1930">
            <v>10.54091058</v>
          </cell>
          <cell r="AC1930">
            <v>0</v>
          </cell>
          <cell r="AD1930">
            <v>264.25</v>
          </cell>
          <cell r="AE1930">
            <v>63.513195670000002</v>
          </cell>
          <cell r="AF1930">
            <v>61.423199999999994</v>
          </cell>
          <cell r="AG1930">
            <v>0.28003070793034979</v>
          </cell>
          <cell r="AH1930">
            <v>7</v>
          </cell>
          <cell r="AI1930">
            <v>53050</v>
          </cell>
          <cell r="AJ1930">
            <v>11.5</v>
          </cell>
        </row>
        <row r="1931">
          <cell r="A1931" t="str">
            <v>2479</v>
          </cell>
          <cell r="B1931" t="str">
            <v>247905001</v>
          </cell>
          <cell r="D1931" t="str">
            <v>2479050</v>
          </cell>
          <cell r="E1931" t="str">
            <v>2455</v>
          </cell>
          <cell r="F1931" t="str">
            <v>24</v>
          </cell>
          <cell r="G1931">
            <v>524.52810735000003</v>
          </cell>
          <cell r="H1931">
            <v>536.46403792000001</v>
          </cell>
          <cell r="I1931">
            <v>530.24108190000004</v>
          </cell>
          <cell r="J1931">
            <v>27.054794520000002</v>
          </cell>
          <cell r="K1931">
            <v>20.503101310000002</v>
          </cell>
          <cell r="L1931">
            <v>9.7287174099999998</v>
          </cell>
          <cell r="M1931">
            <v>11.040663289999999</v>
          </cell>
          <cell r="N1931">
            <v>18.091949240000002</v>
          </cell>
          <cell r="O1931">
            <v>50.307000000000002</v>
          </cell>
          <cell r="P1931">
            <v>9.99016971</v>
          </cell>
          <cell r="Q1931">
            <v>36.1</v>
          </cell>
          <cell r="R1931">
            <v>34.03003519</v>
          </cell>
          <cell r="S1931">
            <v>16.5</v>
          </cell>
          <cell r="T1931">
            <v>10.77714215</v>
          </cell>
          <cell r="U1931">
            <v>9.7154094600000001</v>
          </cell>
          <cell r="V1931">
            <v>9.2043222999999994</v>
          </cell>
          <cell r="W1931">
            <v>39</v>
          </cell>
          <cell r="X1931">
            <v>84.6</v>
          </cell>
          <cell r="Y1931">
            <v>29.2</v>
          </cell>
          <cell r="Z1931">
            <v>42.4</v>
          </cell>
          <cell r="AA1931">
            <v>23.2</v>
          </cell>
          <cell r="AB1931">
            <v>10.845621449999999</v>
          </cell>
          <cell r="AC1931">
            <v>0.89925224999999998</v>
          </cell>
          <cell r="AD1931">
            <v>264.25</v>
          </cell>
          <cell r="AE1931">
            <v>63.513195670000002</v>
          </cell>
          <cell r="AF1931">
            <v>61.423199999999994</v>
          </cell>
          <cell r="AG1931">
            <v>0.3007019012254652</v>
          </cell>
          <cell r="AH1931">
            <v>7</v>
          </cell>
          <cell r="AI1931">
            <v>53050</v>
          </cell>
          <cell r="AJ1931">
            <v>11.5</v>
          </cell>
        </row>
        <row r="1932">
          <cell r="A1932" t="str">
            <v>2479</v>
          </cell>
          <cell r="B1932" t="str">
            <v>247906001</v>
          </cell>
          <cell r="D1932" t="str">
            <v>2479060</v>
          </cell>
          <cell r="E1932" t="str">
            <v>2455</v>
          </cell>
          <cell r="F1932" t="str">
            <v>24</v>
          </cell>
          <cell r="G1932">
            <v>524.52810735000003</v>
          </cell>
          <cell r="H1932">
            <v>536.46403792000001</v>
          </cell>
          <cell r="I1932">
            <v>530.24108190000004</v>
          </cell>
          <cell r="J1932">
            <v>27.054794520000002</v>
          </cell>
          <cell r="K1932">
            <v>20.503101310000002</v>
          </cell>
          <cell r="L1932">
            <v>9.4599310899999995</v>
          </cell>
          <cell r="M1932">
            <v>10.675191720000001</v>
          </cell>
          <cell r="N1932">
            <v>18.091949240000002</v>
          </cell>
          <cell r="O1932">
            <v>50.307000000000002</v>
          </cell>
          <cell r="P1932">
            <v>10.46135896</v>
          </cell>
          <cell r="Q1932">
            <v>36.1</v>
          </cell>
          <cell r="R1932">
            <v>34.03003519</v>
          </cell>
          <cell r="S1932">
            <v>16.5</v>
          </cell>
          <cell r="T1932">
            <v>10.81977828</v>
          </cell>
          <cell r="U1932">
            <v>9.6875057899999995</v>
          </cell>
          <cell r="V1932">
            <v>9.4295562200000003</v>
          </cell>
          <cell r="W1932">
            <v>39</v>
          </cell>
          <cell r="X1932">
            <v>84.6</v>
          </cell>
          <cell r="Y1932">
            <v>29.2</v>
          </cell>
          <cell r="Z1932">
            <v>42.4</v>
          </cell>
          <cell r="AA1932">
            <v>23.2</v>
          </cell>
          <cell r="AB1932">
            <v>10.67389665</v>
          </cell>
          <cell r="AC1932">
            <v>0</v>
          </cell>
          <cell r="AD1932">
            <v>264.25</v>
          </cell>
          <cell r="AE1932">
            <v>63.513195670000002</v>
          </cell>
          <cell r="AF1932">
            <v>61.423199999999994</v>
          </cell>
          <cell r="AG1932">
            <v>0.29906021239422725</v>
          </cell>
          <cell r="AH1932">
            <v>7</v>
          </cell>
          <cell r="AI1932">
            <v>53050</v>
          </cell>
          <cell r="AJ1932">
            <v>11.5</v>
          </cell>
        </row>
        <row r="1933">
          <cell r="A1933" t="str">
            <v>2479</v>
          </cell>
          <cell r="B1933" t="str">
            <v>247906501</v>
          </cell>
          <cell r="D1933" t="str">
            <v>2479065</v>
          </cell>
          <cell r="E1933" t="str">
            <v>2455</v>
          </cell>
          <cell r="F1933" t="str">
            <v>24</v>
          </cell>
          <cell r="G1933">
            <v>524.52810735000003</v>
          </cell>
          <cell r="H1933">
            <v>536.46403792000001</v>
          </cell>
          <cell r="I1933">
            <v>530.24108190000004</v>
          </cell>
          <cell r="J1933">
            <v>27.054794520000002</v>
          </cell>
          <cell r="K1933">
            <v>20.503101310000002</v>
          </cell>
          <cell r="L1933">
            <v>8.7942186800000002</v>
          </cell>
          <cell r="M1933">
            <v>10.414753080000001</v>
          </cell>
          <cell r="N1933">
            <v>18.091949240000002</v>
          </cell>
          <cell r="O1933">
            <v>50.307000000000002</v>
          </cell>
          <cell r="P1933">
            <v>10.81977828</v>
          </cell>
          <cell r="Q1933">
            <v>36.1</v>
          </cell>
          <cell r="R1933">
            <v>34.03003519</v>
          </cell>
          <cell r="S1933">
            <v>16.5</v>
          </cell>
          <cell r="T1933">
            <v>11.204496320000001</v>
          </cell>
          <cell r="U1933">
            <v>9.7725812800000007</v>
          </cell>
          <cell r="V1933">
            <v>8.8359377899999991</v>
          </cell>
          <cell r="W1933">
            <v>39</v>
          </cell>
          <cell r="X1933">
            <v>84.6</v>
          </cell>
          <cell r="Y1933">
            <v>29.2</v>
          </cell>
          <cell r="Z1933">
            <v>42.4</v>
          </cell>
          <cell r="AA1933">
            <v>23.2</v>
          </cell>
          <cell r="AB1933">
            <v>10.490857460000001</v>
          </cell>
          <cell r="AC1933">
            <v>0</v>
          </cell>
          <cell r="AD1933">
            <v>264.25</v>
          </cell>
          <cell r="AE1933">
            <v>63.513195670000002</v>
          </cell>
          <cell r="AF1933">
            <v>61.423199999999994</v>
          </cell>
          <cell r="AG1933">
            <v>0.31551158006989283</v>
          </cell>
          <cell r="AH1933">
            <v>7</v>
          </cell>
          <cell r="AI1933">
            <v>53050</v>
          </cell>
          <cell r="AJ1933">
            <v>11.5</v>
          </cell>
        </row>
        <row r="1934">
          <cell r="A1934" t="str">
            <v>2479</v>
          </cell>
          <cell r="B1934" t="str">
            <v>247907801</v>
          </cell>
          <cell r="D1934" t="str">
            <v>2479078</v>
          </cell>
          <cell r="E1934" t="str">
            <v>2455</v>
          </cell>
          <cell r="F1934" t="str">
            <v>24</v>
          </cell>
          <cell r="G1934">
            <v>524.52810735000003</v>
          </cell>
          <cell r="H1934">
            <v>536.46403792000001</v>
          </cell>
          <cell r="I1934">
            <v>530.24108190000004</v>
          </cell>
          <cell r="J1934">
            <v>27.054794520000002</v>
          </cell>
          <cell r="K1934">
            <v>20.503101310000002</v>
          </cell>
          <cell r="L1934">
            <v>8.6687118400000003</v>
          </cell>
          <cell r="M1934">
            <v>9.6285242499999999</v>
          </cell>
          <cell r="N1934">
            <v>18.091949240000002</v>
          </cell>
          <cell r="O1934">
            <v>50.307000000000002</v>
          </cell>
          <cell r="P1934">
            <v>10.81977828</v>
          </cell>
          <cell r="Q1934">
            <v>36.1</v>
          </cell>
          <cell r="R1934">
            <v>34.03003519</v>
          </cell>
          <cell r="S1934">
            <v>16.5</v>
          </cell>
          <cell r="T1934">
            <v>11.154105360000001</v>
          </cell>
          <cell r="U1934">
            <v>8.7334329700000009</v>
          </cell>
          <cell r="V1934">
            <v>8.78569244</v>
          </cell>
          <cell r="W1934">
            <v>39</v>
          </cell>
          <cell r="X1934">
            <v>84.6</v>
          </cell>
          <cell r="Y1934">
            <v>29.2</v>
          </cell>
          <cell r="Z1934">
            <v>42.4</v>
          </cell>
          <cell r="AA1934">
            <v>23.2</v>
          </cell>
          <cell r="AB1934">
            <v>9.5864453199999993</v>
          </cell>
          <cell r="AC1934">
            <v>0.27927600000000002</v>
          </cell>
          <cell r="AD1934">
            <v>264.25</v>
          </cell>
          <cell r="AE1934">
            <v>63.513195670000002</v>
          </cell>
          <cell r="AF1934">
            <v>61.423199999999994</v>
          </cell>
          <cell r="AG1934">
            <v>0.32659070467122353</v>
          </cell>
          <cell r="AH1934">
            <v>7</v>
          </cell>
          <cell r="AI1934">
            <v>53050</v>
          </cell>
          <cell r="AJ1934">
            <v>11.5</v>
          </cell>
        </row>
        <row r="1935">
          <cell r="A1935" t="str">
            <v>2479</v>
          </cell>
          <cell r="B1935" t="str">
            <v>247907802</v>
          </cell>
          <cell r="D1935" t="str">
            <v>2479078</v>
          </cell>
          <cell r="E1935" t="str">
            <v>2455</v>
          </cell>
          <cell r="F1935" t="str">
            <v>24</v>
          </cell>
          <cell r="G1935">
            <v>524.52810735000003</v>
          </cell>
          <cell r="H1935">
            <v>536.46403792000001</v>
          </cell>
          <cell r="I1935">
            <v>530.24108190000004</v>
          </cell>
          <cell r="J1935">
            <v>27.054794520000002</v>
          </cell>
          <cell r="K1935">
            <v>20.503101310000002</v>
          </cell>
          <cell r="L1935">
            <v>7.2026611999999997</v>
          </cell>
          <cell r="M1935">
            <v>9.4334839200000005</v>
          </cell>
          <cell r="N1935">
            <v>18.091949240000002</v>
          </cell>
          <cell r="O1935">
            <v>50.307000000000002</v>
          </cell>
          <cell r="P1935">
            <v>10.81977828</v>
          </cell>
          <cell r="Q1935">
            <v>36.1</v>
          </cell>
          <cell r="R1935">
            <v>34.03003519</v>
          </cell>
          <cell r="S1935">
            <v>16.5</v>
          </cell>
          <cell r="T1935">
            <v>11.225243389999999</v>
          </cell>
          <cell r="U1935">
            <v>7.1685799000000001</v>
          </cell>
          <cell r="V1935">
            <v>7.2026611999999997</v>
          </cell>
          <cell r="W1935">
            <v>39</v>
          </cell>
          <cell r="X1935">
            <v>84.6</v>
          </cell>
          <cell r="Y1935">
            <v>29.2</v>
          </cell>
          <cell r="Z1935">
            <v>42.4</v>
          </cell>
          <cell r="AA1935">
            <v>23.2</v>
          </cell>
          <cell r="AB1935">
            <v>9.6158054800000006</v>
          </cell>
          <cell r="AC1935">
            <v>1</v>
          </cell>
          <cell r="AD1935">
            <v>264.25</v>
          </cell>
          <cell r="AE1935">
            <v>63.513195670000002</v>
          </cell>
          <cell r="AF1935">
            <v>61.423199999999994</v>
          </cell>
          <cell r="AG1935">
            <v>0.31935986200452149</v>
          </cell>
          <cell r="AH1935">
            <v>7</v>
          </cell>
          <cell r="AI1935">
            <v>53050</v>
          </cell>
          <cell r="AJ1935">
            <v>11.5</v>
          </cell>
        </row>
        <row r="1936">
          <cell r="A1936" t="str">
            <v>2479</v>
          </cell>
          <cell r="B1936" t="str">
            <v>247907803</v>
          </cell>
          <cell r="D1936" t="str">
            <v>2479078</v>
          </cell>
          <cell r="E1936" t="str">
            <v>2455</v>
          </cell>
          <cell r="F1936" t="str">
            <v>24</v>
          </cell>
          <cell r="G1936">
            <v>524.52810735000003</v>
          </cell>
          <cell r="H1936">
            <v>536.46403792000001</v>
          </cell>
          <cell r="I1936">
            <v>530.24108190000004</v>
          </cell>
          <cell r="J1936">
            <v>27.054794520000002</v>
          </cell>
          <cell r="K1936">
            <v>20.503101310000002</v>
          </cell>
          <cell r="L1936">
            <v>7.3330230099999998</v>
          </cell>
          <cell r="M1936">
            <v>9.4800621199999995</v>
          </cell>
          <cell r="N1936">
            <v>18.091949240000002</v>
          </cell>
          <cell r="O1936">
            <v>50.307000000000002</v>
          </cell>
          <cell r="P1936">
            <v>10.81977828</v>
          </cell>
          <cell r="Q1936">
            <v>36.1</v>
          </cell>
          <cell r="R1936">
            <v>34.03003519</v>
          </cell>
          <cell r="S1936">
            <v>16.5</v>
          </cell>
          <cell r="T1936">
            <v>11.13772279</v>
          </cell>
          <cell r="U1936">
            <v>8.74033674</v>
          </cell>
          <cell r="V1936">
            <v>8.74033674</v>
          </cell>
          <cell r="W1936">
            <v>39</v>
          </cell>
          <cell r="X1936">
            <v>84.6</v>
          </cell>
          <cell r="Y1936">
            <v>29.2</v>
          </cell>
          <cell r="Z1936">
            <v>42.4</v>
          </cell>
          <cell r="AA1936">
            <v>23.2</v>
          </cell>
          <cell r="AB1936">
            <v>9.6158054800000006</v>
          </cell>
          <cell r="AC1936">
            <v>0</v>
          </cell>
          <cell r="AD1936">
            <v>264.25</v>
          </cell>
          <cell r="AE1936">
            <v>63.513195670000002</v>
          </cell>
          <cell r="AF1936">
            <v>61.423199999999994</v>
          </cell>
          <cell r="AG1936">
            <v>0.35904217650591841</v>
          </cell>
          <cell r="AH1936">
            <v>7</v>
          </cell>
          <cell r="AI1936">
            <v>53050</v>
          </cell>
          <cell r="AJ1936">
            <v>11.5</v>
          </cell>
        </row>
        <row r="1937">
          <cell r="A1937" t="str">
            <v>2479</v>
          </cell>
          <cell r="B1937" t="str">
            <v>247908801</v>
          </cell>
          <cell r="D1937" t="str">
            <v>2479088</v>
          </cell>
          <cell r="E1937" t="str">
            <v>2455</v>
          </cell>
          <cell r="F1937" t="str">
            <v>24</v>
          </cell>
          <cell r="G1937">
            <v>524.52810735000003</v>
          </cell>
          <cell r="H1937">
            <v>536.46403792000001</v>
          </cell>
          <cell r="I1937">
            <v>530.24108190000004</v>
          </cell>
          <cell r="J1937">
            <v>27.054794520000002</v>
          </cell>
          <cell r="K1937">
            <v>20.503101310000002</v>
          </cell>
          <cell r="L1937">
            <v>8.0557924500000002</v>
          </cell>
          <cell r="M1937">
            <v>8.5707339600000001</v>
          </cell>
          <cell r="N1937">
            <v>18.091949240000002</v>
          </cell>
          <cell r="O1937">
            <v>50.307000000000002</v>
          </cell>
          <cell r="P1937">
            <v>10.7124603</v>
          </cell>
          <cell r="Q1937">
            <v>36.1</v>
          </cell>
          <cell r="R1937">
            <v>34.03003519</v>
          </cell>
          <cell r="S1937">
            <v>16.5</v>
          </cell>
          <cell r="T1937">
            <v>11.18845492</v>
          </cell>
          <cell r="U1937">
            <v>8.2689882099999998</v>
          </cell>
          <cell r="V1937">
            <v>8.2648782599999997</v>
          </cell>
          <cell r="W1937">
            <v>39</v>
          </cell>
          <cell r="X1937">
            <v>84.6</v>
          </cell>
          <cell r="Y1937">
            <v>29.2</v>
          </cell>
          <cell r="Z1937">
            <v>42.4</v>
          </cell>
          <cell r="AA1937">
            <v>23.2</v>
          </cell>
          <cell r="AB1937">
            <v>8.5500475300000005</v>
          </cell>
          <cell r="AC1937">
            <v>0.75451447999999999</v>
          </cell>
          <cell r="AD1937">
            <v>264.25</v>
          </cell>
          <cell r="AE1937">
            <v>63.513195670000002</v>
          </cell>
          <cell r="AF1937">
            <v>61.423368779999997</v>
          </cell>
          <cell r="AG1937">
            <v>0.33626940282266554</v>
          </cell>
          <cell r="AH1937">
            <v>7</v>
          </cell>
          <cell r="AI1937">
            <v>53050</v>
          </cell>
          <cell r="AJ1937">
            <v>11.5</v>
          </cell>
        </row>
        <row r="1938">
          <cell r="A1938" t="str">
            <v>2479</v>
          </cell>
          <cell r="B1938" t="str">
            <v>247909701</v>
          </cell>
          <cell r="D1938" t="str">
            <v>2479097</v>
          </cell>
          <cell r="E1938" t="str">
            <v>2455</v>
          </cell>
          <cell r="F1938" t="str">
            <v>24</v>
          </cell>
          <cell r="G1938">
            <v>524.52810735000003</v>
          </cell>
          <cell r="H1938">
            <v>536.46403792000001</v>
          </cell>
          <cell r="I1938">
            <v>530.24108190000004</v>
          </cell>
          <cell r="J1938">
            <v>27.054794520000002</v>
          </cell>
          <cell r="K1938">
            <v>20.503101310000002</v>
          </cell>
          <cell r="L1938">
            <v>9.34128091</v>
          </cell>
          <cell r="M1938">
            <v>10.16087793</v>
          </cell>
          <cell r="N1938">
            <v>18.091949240000002</v>
          </cell>
          <cell r="O1938">
            <v>50.307000000000002</v>
          </cell>
          <cell r="P1938">
            <v>10.90939959</v>
          </cell>
          <cell r="Q1938">
            <v>36.1</v>
          </cell>
          <cell r="R1938">
            <v>34.03003519</v>
          </cell>
          <cell r="S1938">
            <v>16.5</v>
          </cell>
          <cell r="T1938">
            <v>11.325812450000001</v>
          </cell>
          <cell r="U1938">
            <v>9.3458323399999994</v>
          </cell>
          <cell r="V1938">
            <v>9.3290118999999994</v>
          </cell>
          <cell r="W1938">
            <v>39</v>
          </cell>
          <cell r="X1938">
            <v>84.6</v>
          </cell>
          <cell r="Y1938">
            <v>29.2</v>
          </cell>
          <cell r="Z1938">
            <v>42.4</v>
          </cell>
          <cell r="AA1938">
            <v>23.2</v>
          </cell>
          <cell r="AB1938">
            <v>10.140573460000001</v>
          </cell>
          <cell r="AC1938">
            <v>0.24842447000000001</v>
          </cell>
          <cell r="AD1938">
            <v>264.25</v>
          </cell>
          <cell r="AE1938">
            <v>63.513195670000002</v>
          </cell>
          <cell r="AF1938">
            <v>61.423199999999994</v>
          </cell>
          <cell r="AG1938">
            <v>0.28626501256688675</v>
          </cell>
          <cell r="AH1938">
            <v>7</v>
          </cell>
          <cell r="AI1938">
            <v>53050</v>
          </cell>
          <cell r="AJ1938">
            <v>11.5</v>
          </cell>
        </row>
        <row r="1939">
          <cell r="A1939" t="str">
            <v>2479</v>
          </cell>
          <cell r="B1939" t="str">
            <v>247909702</v>
          </cell>
          <cell r="D1939" t="str">
            <v>2479097</v>
          </cell>
          <cell r="E1939" t="str">
            <v>2455</v>
          </cell>
          <cell r="F1939" t="str">
            <v>24</v>
          </cell>
          <cell r="G1939">
            <v>524.52810735000003</v>
          </cell>
          <cell r="H1939">
            <v>536.46403792000001</v>
          </cell>
          <cell r="I1939">
            <v>530.24108190000004</v>
          </cell>
          <cell r="J1939">
            <v>27.054794520000002</v>
          </cell>
          <cell r="K1939">
            <v>20.503101310000002</v>
          </cell>
          <cell r="L1939">
            <v>7.1491315999999996</v>
          </cell>
          <cell r="M1939">
            <v>9.8389490300000002</v>
          </cell>
          <cell r="N1939">
            <v>18.091949240000002</v>
          </cell>
          <cell r="O1939">
            <v>50.307000000000002</v>
          </cell>
          <cell r="P1939">
            <v>10.81977828</v>
          </cell>
          <cell r="Q1939">
            <v>36.1</v>
          </cell>
          <cell r="R1939">
            <v>34.03003519</v>
          </cell>
          <cell r="S1939">
            <v>16.5</v>
          </cell>
          <cell r="T1939">
            <v>11.225243389999999</v>
          </cell>
          <cell r="U1939">
            <v>7.1491315999999996</v>
          </cell>
          <cell r="V1939">
            <v>7.1662659700000004</v>
          </cell>
          <cell r="W1939">
            <v>39</v>
          </cell>
          <cell r="X1939">
            <v>84.6</v>
          </cell>
          <cell r="Y1939">
            <v>29.2</v>
          </cell>
          <cell r="Z1939">
            <v>42.4</v>
          </cell>
          <cell r="AA1939">
            <v>23.2</v>
          </cell>
          <cell r="AB1939">
            <v>9.9641121699999999</v>
          </cell>
          <cell r="AC1939">
            <v>1</v>
          </cell>
          <cell r="AD1939">
            <v>264.25</v>
          </cell>
          <cell r="AE1939">
            <v>63.513195670000002</v>
          </cell>
          <cell r="AF1939">
            <v>61.423199999999994</v>
          </cell>
          <cell r="AG1939">
            <v>0.32262229748089011</v>
          </cell>
          <cell r="AH1939">
            <v>7</v>
          </cell>
          <cell r="AI1939">
            <v>53050</v>
          </cell>
          <cell r="AJ1939">
            <v>11.5</v>
          </cell>
        </row>
        <row r="1940">
          <cell r="A1940" t="str">
            <v>2479</v>
          </cell>
          <cell r="B1940" t="str">
            <v>247910501</v>
          </cell>
          <cell r="D1940" t="str">
            <v>2479105</v>
          </cell>
          <cell r="E1940" t="str">
            <v>2455</v>
          </cell>
          <cell r="F1940" t="str">
            <v>24</v>
          </cell>
          <cell r="G1940">
            <v>524.52810735000003</v>
          </cell>
          <cell r="H1940">
            <v>536.46403792000001</v>
          </cell>
          <cell r="I1940">
            <v>530.24108190000004</v>
          </cell>
          <cell r="J1940">
            <v>27.054794520000002</v>
          </cell>
          <cell r="K1940">
            <v>20.503101310000002</v>
          </cell>
          <cell r="L1940">
            <v>9.2272958099999993</v>
          </cell>
          <cell r="M1940">
            <v>10.50191188</v>
          </cell>
          <cell r="N1940">
            <v>18.091949240000002</v>
          </cell>
          <cell r="O1940">
            <v>50.307000000000002</v>
          </cell>
          <cell r="P1940">
            <v>11.02870931</v>
          </cell>
          <cell r="Q1940">
            <v>36.1</v>
          </cell>
          <cell r="R1940">
            <v>34.03003519</v>
          </cell>
          <cell r="S1940">
            <v>16.5</v>
          </cell>
          <cell r="T1940">
            <v>11.225243389999999</v>
          </cell>
          <cell r="U1940">
            <v>9.2673821099999998</v>
          </cell>
          <cell r="V1940">
            <v>9.2179116400000005</v>
          </cell>
          <cell r="W1940">
            <v>39</v>
          </cell>
          <cell r="X1940">
            <v>84.6</v>
          </cell>
          <cell r="Y1940">
            <v>29.2</v>
          </cell>
          <cell r="Z1940">
            <v>42.4</v>
          </cell>
          <cell r="AA1940">
            <v>23.2</v>
          </cell>
          <cell r="AB1940">
            <v>9.8763218800000008</v>
          </cell>
          <cell r="AC1940">
            <v>0</v>
          </cell>
          <cell r="AD1940">
            <v>264.25</v>
          </cell>
          <cell r="AE1940">
            <v>63.513195670000002</v>
          </cell>
          <cell r="AF1940">
            <v>61.423199999999994</v>
          </cell>
          <cell r="AG1940">
            <v>0.3291329319834943</v>
          </cell>
          <cell r="AH1940">
            <v>7</v>
          </cell>
          <cell r="AI1940">
            <v>53050</v>
          </cell>
          <cell r="AJ1940">
            <v>11.5</v>
          </cell>
        </row>
        <row r="1941">
          <cell r="A1941" t="str">
            <v>2479</v>
          </cell>
          <cell r="B1941" t="str">
            <v>247911001</v>
          </cell>
          <cell r="D1941" t="str">
            <v>2479110</v>
          </cell>
          <cell r="E1941" t="str">
            <v>2455</v>
          </cell>
          <cell r="F1941" t="str">
            <v>24</v>
          </cell>
          <cell r="G1941">
            <v>524.52810735000003</v>
          </cell>
          <cell r="H1941">
            <v>536.46403792000001</v>
          </cell>
          <cell r="I1941">
            <v>530.24108190000004</v>
          </cell>
          <cell r="J1941">
            <v>27.054794520000002</v>
          </cell>
          <cell r="K1941">
            <v>20.503101310000002</v>
          </cell>
          <cell r="L1941">
            <v>8.1853502200000001</v>
          </cell>
          <cell r="M1941">
            <v>10.765469919999999</v>
          </cell>
          <cell r="N1941">
            <v>18.091949240000002</v>
          </cell>
          <cell r="O1941">
            <v>50.307000000000002</v>
          </cell>
          <cell r="P1941">
            <v>11.198913109999999</v>
          </cell>
          <cell r="Q1941">
            <v>36.1</v>
          </cell>
          <cell r="R1941">
            <v>34.03003519</v>
          </cell>
          <cell r="S1941">
            <v>16.5</v>
          </cell>
          <cell r="T1941">
            <v>11.308554600000001</v>
          </cell>
          <cell r="U1941">
            <v>9.2368849300000004</v>
          </cell>
          <cell r="V1941">
            <v>9.2368849300000004</v>
          </cell>
          <cell r="W1941">
            <v>39</v>
          </cell>
          <cell r="X1941">
            <v>84.6</v>
          </cell>
          <cell r="Y1941">
            <v>29.2</v>
          </cell>
          <cell r="Z1941">
            <v>42.4</v>
          </cell>
          <cell r="AA1941">
            <v>23.2</v>
          </cell>
          <cell r="AB1941">
            <v>9.62397204</v>
          </cell>
          <cell r="AC1941">
            <v>3.9810270000000002E-2</v>
          </cell>
          <cell r="AD1941">
            <v>264.25</v>
          </cell>
          <cell r="AE1941">
            <v>63.513195670000002</v>
          </cell>
          <cell r="AF1941">
            <v>61.423199999999994</v>
          </cell>
          <cell r="AG1941">
            <v>0.28440661773048898</v>
          </cell>
          <cell r="AH1941">
            <v>7</v>
          </cell>
          <cell r="AI1941">
            <v>53050</v>
          </cell>
          <cell r="AJ1941">
            <v>11.5</v>
          </cell>
        </row>
        <row r="1942">
          <cell r="A1942" t="str">
            <v>2479</v>
          </cell>
          <cell r="B1942" t="str">
            <v>247911501</v>
          </cell>
          <cell r="D1942" t="str">
            <v>2479115</v>
          </cell>
          <cell r="E1942" t="str">
            <v>2455</v>
          </cell>
          <cell r="F1942" t="str">
            <v>24</v>
          </cell>
          <cell r="G1942">
            <v>524.52810735000003</v>
          </cell>
          <cell r="H1942">
            <v>536.46403792000001</v>
          </cell>
          <cell r="I1942">
            <v>530.24108190000004</v>
          </cell>
          <cell r="J1942">
            <v>27.054794520000002</v>
          </cell>
          <cell r="K1942">
            <v>20.503101310000002</v>
          </cell>
          <cell r="L1942">
            <v>8.5310960999999992</v>
          </cell>
          <cell r="M1942">
            <v>10.81977828</v>
          </cell>
          <cell r="N1942">
            <v>18.091949240000002</v>
          </cell>
          <cell r="O1942">
            <v>50.307000000000002</v>
          </cell>
          <cell r="P1942">
            <v>11.225243389999999</v>
          </cell>
          <cell r="Q1942">
            <v>36.1</v>
          </cell>
          <cell r="R1942">
            <v>34.03003519</v>
          </cell>
          <cell r="S1942">
            <v>16.5</v>
          </cell>
          <cell r="T1942">
            <v>11.62789566</v>
          </cell>
          <cell r="U1942">
            <v>8.5636950299999999</v>
          </cell>
          <cell r="V1942">
            <v>8.5310960999999992</v>
          </cell>
          <cell r="W1942">
            <v>39</v>
          </cell>
          <cell r="X1942">
            <v>84.6</v>
          </cell>
          <cell r="Y1942">
            <v>29.2</v>
          </cell>
          <cell r="Z1942">
            <v>42.4</v>
          </cell>
          <cell r="AA1942">
            <v>23.2</v>
          </cell>
          <cell r="AB1942">
            <v>8.5848518400000007</v>
          </cell>
          <cell r="AC1942">
            <v>3.5825799999999998E-2</v>
          </cell>
          <cell r="AD1942">
            <v>264.25</v>
          </cell>
          <cell r="AE1942">
            <v>63.513195670000002</v>
          </cell>
          <cell r="AF1942">
            <v>61.423199999999994</v>
          </cell>
          <cell r="AG1942">
            <v>0.28484588573135688</v>
          </cell>
          <cell r="AH1942">
            <v>7</v>
          </cell>
          <cell r="AI1942">
            <v>53050</v>
          </cell>
          <cell r="AJ1942">
            <v>11.5</v>
          </cell>
        </row>
        <row r="1943">
          <cell r="A1943" t="str">
            <v>2479</v>
          </cell>
          <cell r="B1943" t="str">
            <v>247990201</v>
          </cell>
          <cell r="D1943" t="str">
            <v>2479902</v>
          </cell>
          <cell r="E1943" t="str">
            <v>2455</v>
          </cell>
          <cell r="F1943" t="str">
            <v>24</v>
          </cell>
          <cell r="G1943">
            <v>524.52810735000003</v>
          </cell>
          <cell r="H1943">
            <v>536.46403792000001</v>
          </cell>
          <cell r="I1943">
            <v>530.24108190000004</v>
          </cell>
          <cell r="J1943">
            <v>27.054794520000002</v>
          </cell>
          <cell r="K1943">
            <v>20.503101310000002</v>
          </cell>
          <cell r="L1943">
            <v>0</v>
          </cell>
          <cell r="M1943">
            <v>0</v>
          </cell>
          <cell r="N1943">
            <v>18.091949240000002</v>
          </cell>
          <cell r="O1943">
            <v>50.307000000000002</v>
          </cell>
          <cell r="P1943">
            <v>0</v>
          </cell>
          <cell r="Q1943">
            <v>36.1</v>
          </cell>
          <cell r="R1943">
            <v>34.03003519</v>
          </cell>
          <cell r="S1943">
            <v>16.5</v>
          </cell>
          <cell r="T1943">
            <v>0</v>
          </cell>
          <cell r="U1943">
            <v>0</v>
          </cell>
          <cell r="V1943">
            <v>0</v>
          </cell>
          <cell r="W1943">
            <v>39</v>
          </cell>
          <cell r="X1943">
            <v>84.6</v>
          </cell>
          <cell r="Y1943">
            <v>29.2</v>
          </cell>
          <cell r="Z1943">
            <v>42.4</v>
          </cell>
          <cell r="AA1943">
            <v>23.2</v>
          </cell>
          <cell r="AB1943">
            <v>0</v>
          </cell>
          <cell r="AC1943">
            <v>0</v>
          </cell>
          <cell r="AD1943">
            <v>264.25</v>
          </cell>
          <cell r="AE1943">
            <v>63.513195670000002</v>
          </cell>
          <cell r="AF1943">
            <v>64.00395958</v>
          </cell>
          <cell r="AG1943">
            <v>0</v>
          </cell>
          <cell r="AH1943">
            <v>7</v>
          </cell>
          <cell r="AI1943">
            <v>53050</v>
          </cell>
          <cell r="AJ1943">
            <v>11.5</v>
          </cell>
        </row>
        <row r="1944">
          <cell r="A1944" t="str">
            <v>2479</v>
          </cell>
          <cell r="B1944" t="str">
            <v>247990401</v>
          </cell>
          <cell r="D1944" t="str">
            <v>2479904</v>
          </cell>
          <cell r="E1944" t="str">
            <v>2455</v>
          </cell>
          <cell r="F1944" t="str">
            <v>24</v>
          </cell>
          <cell r="G1944">
            <v>524.52810735000003</v>
          </cell>
          <cell r="H1944">
            <v>536.46403792000001</v>
          </cell>
          <cell r="I1944">
            <v>530.24108190000004</v>
          </cell>
          <cell r="J1944">
            <v>27.054794520000002</v>
          </cell>
          <cell r="K1944">
            <v>20.503101310000002</v>
          </cell>
          <cell r="L1944">
            <v>0</v>
          </cell>
          <cell r="M1944">
            <v>0</v>
          </cell>
          <cell r="N1944">
            <v>18.091949240000002</v>
          </cell>
          <cell r="O1944">
            <v>50.307000000000002</v>
          </cell>
          <cell r="P1944">
            <v>0</v>
          </cell>
          <cell r="Q1944">
            <v>36.1</v>
          </cell>
          <cell r="R1944">
            <v>34.03003519</v>
          </cell>
          <cell r="S1944">
            <v>16.5</v>
          </cell>
          <cell r="T1944">
            <v>0</v>
          </cell>
          <cell r="U1944">
            <v>0</v>
          </cell>
          <cell r="V1944">
            <v>0</v>
          </cell>
          <cell r="W1944">
            <v>39</v>
          </cell>
          <cell r="X1944">
            <v>84.6</v>
          </cell>
          <cell r="Y1944">
            <v>29.2</v>
          </cell>
          <cell r="Z1944">
            <v>42.4</v>
          </cell>
          <cell r="AA1944">
            <v>23.2</v>
          </cell>
          <cell r="AB1944">
            <v>0</v>
          </cell>
          <cell r="AC1944">
            <v>0</v>
          </cell>
          <cell r="AD1944">
            <v>264.25</v>
          </cell>
          <cell r="AE1944">
            <v>63.513195670000002</v>
          </cell>
          <cell r="AF1944">
            <v>64.00395958</v>
          </cell>
          <cell r="AG1944">
            <v>0</v>
          </cell>
          <cell r="AH1944">
            <v>7</v>
          </cell>
          <cell r="AI1944">
            <v>53050</v>
          </cell>
          <cell r="AJ1944">
            <v>11.5</v>
          </cell>
        </row>
        <row r="1945">
          <cell r="A1945" t="str">
            <v>2479</v>
          </cell>
          <cell r="B1945" t="str">
            <v>247990601</v>
          </cell>
          <cell r="D1945" t="str">
            <v>2479906</v>
          </cell>
          <cell r="E1945" t="str">
            <v>2455</v>
          </cell>
          <cell r="F1945" t="str">
            <v>24</v>
          </cell>
          <cell r="G1945">
            <v>524.52810735000003</v>
          </cell>
          <cell r="H1945">
            <v>536.46403792000001</v>
          </cell>
          <cell r="I1945">
            <v>530.24108190000004</v>
          </cell>
          <cell r="J1945">
            <v>27.054794520000002</v>
          </cell>
          <cell r="K1945">
            <v>20.503101310000002</v>
          </cell>
          <cell r="L1945">
            <v>10.81977828</v>
          </cell>
          <cell r="M1945">
            <v>11.225243389999999</v>
          </cell>
          <cell r="N1945">
            <v>18.091949240000002</v>
          </cell>
          <cell r="O1945">
            <v>50.307000000000002</v>
          </cell>
          <cell r="P1945">
            <v>11.91839057</v>
          </cell>
          <cell r="Q1945">
            <v>36.1</v>
          </cell>
          <cell r="R1945">
            <v>34.03003519</v>
          </cell>
          <cell r="S1945">
            <v>16.5</v>
          </cell>
          <cell r="T1945">
            <v>11.91839057</v>
          </cell>
          <cell r="U1945">
            <v>10.81977828</v>
          </cell>
          <cell r="V1945">
            <v>11.630708500000001</v>
          </cell>
          <cell r="W1945">
            <v>39</v>
          </cell>
          <cell r="X1945">
            <v>84.6</v>
          </cell>
          <cell r="Y1945">
            <v>29.2</v>
          </cell>
          <cell r="Z1945">
            <v>42.4</v>
          </cell>
          <cell r="AA1945">
            <v>23.2</v>
          </cell>
          <cell r="AB1945">
            <v>11.59680695</v>
          </cell>
          <cell r="AC1945">
            <v>0</v>
          </cell>
          <cell r="AD1945">
            <v>264.25</v>
          </cell>
          <cell r="AE1945">
            <v>63.513195670000002</v>
          </cell>
          <cell r="AF1945">
            <v>61.423199999999994</v>
          </cell>
          <cell r="AG1945">
            <v>0.33788538623225522</v>
          </cell>
          <cell r="AH1945">
            <v>7</v>
          </cell>
          <cell r="AI1945">
            <v>53050</v>
          </cell>
          <cell r="AJ1945">
            <v>11.5</v>
          </cell>
        </row>
        <row r="1946">
          <cell r="A1946" t="str">
            <v>2479</v>
          </cell>
          <cell r="B1946" t="str">
            <v>247991001</v>
          </cell>
          <cell r="D1946" t="str">
            <v>2479910</v>
          </cell>
          <cell r="E1946" t="str">
            <v>2455</v>
          </cell>
          <cell r="F1946" t="str">
            <v>24</v>
          </cell>
          <cell r="G1946">
            <v>524.52810735000003</v>
          </cell>
          <cell r="H1946">
            <v>536.46403792000001</v>
          </cell>
          <cell r="I1946">
            <v>530.24108190000004</v>
          </cell>
          <cell r="J1946">
            <v>27.054794520000002</v>
          </cell>
          <cell r="K1946">
            <v>20.503101310000002</v>
          </cell>
          <cell r="L1946">
            <v>10.95670142</v>
          </cell>
          <cell r="M1946">
            <v>10.99391645</v>
          </cell>
          <cell r="N1946">
            <v>18.091949240000002</v>
          </cell>
          <cell r="O1946">
            <v>50.307000000000002</v>
          </cell>
          <cell r="P1946">
            <v>11.847774960000001</v>
          </cell>
          <cell r="Q1946">
            <v>36.1</v>
          </cell>
          <cell r="R1946">
            <v>34.03003519</v>
          </cell>
          <cell r="S1946">
            <v>16.5</v>
          </cell>
          <cell r="T1946">
            <v>11.906958810000001</v>
          </cell>
          <cell r="U1946">
            <v>10.95670142</v>
          </cell>
          <cell r="V1946">
            <v>11.440354770000001</v>
          </cell>
          <cell r="W1946">
            <v>39</v>
          </cell>
          <cell r="X1946">
            <v>84.6</v>
          </cell>
          <cell r="Y1946">
            <v>29.2</v>
          </cell>
          <cell r="Z1946">
            <v>42.4</v>
          </cell>
          <cell r="AA1946">
            <v>23.2</v>
          </cell>
          <cell r="AB1946">
            <v>11.52226175</v>
          </cell>
          <cell r="AC1946">
            <v>0</v>
          </cell>
          <cell r="AD1946">
            <v>264.25</v>
          </cell>
          <cell r="AE1946">
            <v>63.513195670000002</v>
          </cell>
          <cell r="AF1946">
            <v>61.423199999999994</v>
          </cell>
          <cell r="AG1946">
            <v>0.28809821306770156</v>
          </cell>
          <cell r="AH1946">
            <v>7</v>
          </cell>
          <cell r="AI1946">
            <v>53050</v>
          </cell>
          <cell r="AJ1946">
            <v>11.5</v>
          </cell>
        </row>
        <row r="1947">
          <cell r="A1947" t="str">
            <v>2479</v>
          </cell>
          <cell r="B1947" t="str">
            <v>247991201</v>
          </cell>
          <cell r="D1947" t="str">
            <v>2479912</v>
          </cell>
          <cell r="E1947" t="str">
            <v>2455</v>
          </cell>
          <cell r="F1947" t="str">
            <v>24</v>
          </cell>
          <cell r="G1947">
            <v>524.52810735000003</v>
          </cell>
          <cell r="H1947">
            <v>536.46403792000001</v>
          </cell>
          <cell r="I1947">
            <v>530.24108190000004</v>
          </cell>
          <cell r="J1947">
            <v>27.054794520000002</v>
          </cell>
          <cell r="K1947">
            <v>20.503101310000002</v>
          </cell>
          <cell r="L1947">
            <v>10.831805660000001</v>
          </cell>
          <cell r="M1947">
            <v>10.91295893</v>
          </cell>
          <cell r="N1947">
            <v>18.091949240000002</v>
          </cell>
          <cell r="O1947">
            <v>50.307000000000002</v>
          </cell>
          <cell r="P1947">
            <v>11.721677959999999</v>
          </cell>
          <cell r="Q1947">
            <v>36.1</v>
          </cell>
          <cell r="R1947">
            <v>34.03003519</v>
          </cell>
          <cell r="S1947">
            <v>16.5</v>
          </cell>
          <cell r="T1947">
            <v>11.795785929999999</v>
          </cell>
          <cell r="U1947">
            <v>10.831805660000001</v>
          </cell>
          <cell r="V1947">
            <v>11.299781749999999</v>
          </cell>
          <cell r="W1947">
            <v>39</v>
          </cell>
          <cell r="X1947">
            <v>84.6</v>
          </cell>
          <cell r="Y1947">
            <v>29.2</v>
          </cell>
          <cell r="Z1947">
            <v>42.4</v>
          </cell>
          <cell r="AA1947">
            <v>23.2</v>
          </cell>
          <cell r="AB1947">
            <v>11.28858119</v>
          </cell>
          <cell r="AC1947">
            <v>0</v>
          </cell>
          <cell r="AD1947">
            <v>264.25</v>
          </cell>
          <cell r="AE1947">
            <v>63.513195670000002</v>
          </cell>
          <cell r="AF1947">
            <v>61.481814999999997</v>
          </cell>
          <cell r="AG1947">
            <v>0.26208442368745422</v>
          </cell>
          <cell r="AH1947">
            <v>7</v>
          </cell>
          <cell r="AI1947">
            <v>53050</v>
          </cell>
          <cell r="AJ1947">
            <v>11.5</v>
          </cell>
        </row>
        <row r="1948">
          <cell r="A1948" t="str">
            <v>2479</v>
          </cell>
          <cell r="B1948" t="str">
            <v>247991401</v>
          </cell>
          <cell r="D1948" t="str">
            <v>2479914</v>
          </cell>
          <cell r="E1948" t="str">
            <v>2455</v>
          </cell>
          <cell r="F1948" t="str">
            <v>24</v>
          </cell>
          <cell r="G1948">
            <v>524.52810735000003</v>
          </cell>
          <cell r="H1948">
            <v>536.46403792000001</v>
          </cell>
          <cell r="I1948">
            <v>530.24108190000004</v>
          </cell>
          <cell r="J1948">
            <v>27.054794520000002</v>
          </cell>
          <cell r="K1948">
            <v>20.503101310000002</v>
          </cell>
          <cell r="L1948">
            <v>10.85751713</v>
          </cell>
          <cell r="M1948">
            <v>11.180608579999999</v>
          </cell>
          <cell r="N1948">
            <v>18.091949240000002</v>
          </cell>
          <cell r="O1948">
            <v>50.307000000000002</v>
          </cell>
          <cell r="P1948">
            <v>11.59680695</v>
          </cell>
          <cell r="Q1948">
            <v>36.1</v>
          </cell>
          <cell r="R1948">
            <v>34.03003519</v>
          </cell>
          <cell r="S1948">
            <v>16.5</v>
          </cell>
          <cell r="T1948">
            <v>11.716967739999999</v>
          </cell>
          <cell r="U1948">
            <v>10.85751713</v>
          </cell>
          <cell r="V1948">
            <v>10.95954023</v>
          </cell>
          <cell r="W1948">
            <v>39</v>
          </cell>
          <cell r="X1948">
            <v>84.6</v>
          </cell>
          <cell r="Y1948">
            <v>29.2</v>
          </cell>
          <cell r="Z1948">
            <v>42.4</v>
          </cell>
          <cell r="AA1948">
            <v>23.2</v>
          </cell>
          <cell r="AB1948">
            <v>10.91508846</v>
          </cell>
          <cell r="AC1948">
            <v>0</v>
          </cell>
          <cell r="AD1948">
            <v>264.25</v>
          </cell>
          <cell r="AE1948">
            <v>63.513195670000002</v>
          </cell>
          <cell r="AF1948">
            <v>61.423199999999994</v>
          </cell>
          <cell r="AG1948">
            <v>0.31196417932180909</v>
          </cell>
          <cell r="AH1948">
            <v>7</v>
          </cell>
          <cell r="AI1948">
            <v>53050</v>
          </cell>
          <cell r="AJ1948">
            <v>11.5</v>
          </cell>
        </row>
        <row r="1949">
          <cell r="A1949" t="str">
            <v>2479</v>
          </cell>
          <cell r="B1949" t="str">
            <v>247991601</v>
          </cell>
          <cell r="D1949" t="str">
            <v>2479916</v>
          </cell>
          <cell r="E1949" t="str">
            <v>2455</v>
          </cell>
          <cell r="F1949" t="str">
            <v>24</v>
          </cell>
          <cell r="G1949">
            <v>524.52810735000003</v>
          </cell>
          <cell r="H1949">
            <v>536.46403792000001</v>
          </cell>
          <cell r="I1949">
            <v>530.24108190000004</v>
          </cell>
          <cell r="J1949">
            <v>27.054794520000002</v>
          </cell>
          <cell r="K1949">
            <v>20.503101310000002</v>
          </cell>
          <cell r="L1949">
            <v>0</v>
          </cell>
          <cell r="M1949">
            <v>0</v>
          </cell>
          <cell r="N1949">
            <v>18.091949240000002</v>
          </cell>
          <cell r="O1949">
            <v>50.307000000000002</v>
          </cell>
          <cell r="P1949">
            <v>0</v>
          </cell>
          <cell r="Q1949">
            <v>36.1</v>
          </cell>
          <cell r="R1949">
            <v>34.03003519</v>
          </cell>
          <cell r="S1949">
            <v>16.5</v>
          </cell>
          <cell r="T1949">
            <v>0</v>
          </cell>
          <cell r="U1949">
            <v>0</v>
          </cell>
          <cell r="V1949">
            <v>0</v>
          </cell>
          <cell r="W1949">
            <v>39</v>
          </cell>
          <cell r="X1949">
            <v>84.6</v>
          </cell>
          <cell r="Y1949">
            <v>29.2</v>
          </cell>
          <cell r="Z1949">
            <v>42.4</v>
          </cell>
          <cell r="AA1949">
            <v>23.2</v>
          </cell>
          <cell r="AB1949">
            <v>0</v>
          </cell>
          <cell r="AC1949">
            <v>0</v>
          </cell>
          <cell r="AD1949">
            <v>264.25</v>
          </cell>
          <cell r="AE1949">
            <v>63.513195670000002</v>
          </cell>
          <cell r="AF1949">
            <v>64.00395958</v>
          </cell>
          <cell r="AG1949">
            <v>0</v>
          </cell>
          <cell r="AH1949">
            <v>7</v>
          </cell>
          <cell r="AI1949">
            <v>53050</v>
          </cell>
          <cell r="AJ1949">
            <v>11.5</v>
          </cell>
        </row>
        <row r="1950">
          <cell r="A1950" t="str">
            <v>2479</v>
          </cell>
          <cell r="B1950" t="str">
            <v>247992001</v>
          </cell>
          <cell r="D1950" t="str">
            <v>2479920</v>
          </cell>
          <cell r="E1950" t="str">
            <v>2455</v>
          </cell>
          <cell r="F1950" t="str">
            <v>24</v>
          </cell>
          <cell r="G1950">
            <v>524.52810735000003</v>
          </cell>
          <cell r="H1950">
            <v>536.46403792000001</v>
          </cell>
          <cell r="I1950">
            <v>530.24108190000004</v>
          </cell>
          <cell r="J1950">
            <v>27.054794520000002</v>
          </cell>
          <cell r="K1950">
            <v>20.503101310000002</v>
          </cell>
          <cell r="L1950">
            <v>10.3942125</v>
          </cell>
          <cell r="M1950">
            <v>11.069587139999999</v>
          </cell>
          <cell r="N1950">
            <v>18.091949240000002</v>
          </cell>
          <cell r="O1950">
            <v>50.307000000000002</v>
          </cell>
          <cell r="P1950">
            <v>10.58210468</v>
          </cell>
          <cell r="Q1950">
            <v>36.1</v>
          </cell>
          <cell r="R1950">
            <v>34.03003519</v>
          </cell>
          <cell r="S1950">
            <v>16.5</v>
          </cell>
          <cell r="T1950">
            <v>10.806875399999999</v>
          </cell>
          <cell r="U1950">
            <v>10.499848460000001</v>
          </cell>
          <cell r="V1950">
            <v>10.091003929999999</v>
          </cell>
          <cell r="W1950">
            <v>39</v>
          </cell>
          <cell r="X1950">
            <v>84.6</v>
          </cell>
          <cell r="Y1950">
            <v>29.2</v>
          </cell>
          <cell r="Z1950">
            <v>42.4</v>
          </cell>
          <cell r="AA1950">
            <v>23.2</v>
          </cell>
          <cell r="AB1950">
            <v>10.92343535</v>
          </cell>
          <cell r="AC1950">
            <v>0.6</v>
          </cell>
          <cell r="AD1950">
            <v>264.25</v>
          </cell>
          <cell r="AE1950">
            <v>63.513195670000002</v>
          </cell>
          <cell r="AF1950">
            <v>61.46582909</v>
          </cell>
          <cell r="AG1950">
            <v>0.29385126556131602</v>
          </cell>
          <cell r="AH1950">
            <v>7</v>
          </cell>
          <cell r="AI1950">
            <v>53050</v>
          </cell>
          <cell r="AJ1950">
            <v>11.5</v>
          </cell>
        </row>
        <row r="1951">
          <cell r="A1951" t="str">
            <v>2479</v>
          </cell>
          <cell r="B1951" t="str">
            <v>247992201</v>
          </cell>
          <cell r="D1951" t="str">
            <v>2479922</v>
          </cell>
          <cell r="E1951" t="str">
            <v>2455</v>
          </cell>
          <cell r="F1951" t="str">
            <v>24</v>
          </cell>
          <cell r="G1951">
            <v>524.52810735000003</v>
          </cell>
          <cell r="H1951">
            <v>536.46403792000001</v>
          </cell>
          <cell r="I1951">
            <v>530.24108190000004</v>
          </cell>
          <cell r="J1951">
            <v>27.054794520000002</v>
          </cell>
          <cell r="K1951">
            <v>20.503101310000002</v>
          </cell>
          <cell r="L1951">
            <v>10.34977466</v>
          </cell>
          <cell r="M1951">
            <v>11.168080270000001</v>
          </cell>
          <cell r="N1951">
            <v>18.091949240000002</v>
          </cell>
          <cell r="O1951">
            <v>50.307000000000002</v>
          </cell>
          <cell r="P1951">
            <v>11.318624440000001</v>
          </cell>
          <cell r="Q1951">
            <v>36.1</v>
          </cell>
          <cell r="R1951">
            <v>34.03003519</v>
          </cell>
          <cell r="S1951">
            <v>16.5</v>
          </cell>
          <cell r="T1951">
            <v>11.58330937</v>
          </cell>
          <cell r="U1951">
            <v>10.416101579999999</v>
          </cell>
          <cell r="V1951">
            <v>10.325219629999999</v>
          </cell>
          <cell r="W1951">
            <v>39</v>
          </cell>
          <cell r="X1951">
            <v>84.6</v>
          </cell>
          <cell r="Y1951">
            <v>29.2</v>
          </cell>
          <cell r="Z1951">
            <v>42.4</v>
          </cell>
          <cell r="AA1951">
            <v>23.2</v>
          </cell>
          <cell r="AB1951">
            <v>10.489160869999999</v>
          </cell>
          <cell r="AC1951">
            <v>2.739726E-2</v>
          </cell>
          <cell r="AD1951">
            <v>264.25</v>
          </cell>
          <cell r="AE1951">
            <v>63.513195670000002</v>
          </cell>
          <cell r="AF1951">
            <v>61.423199999999994</v>
          </cell>
          <cell r="AG1951">
            <v>0.26343998555535963</v>
          </cell>
          <cell r="AH1951">
            <v>7</v>
          </cell>
          <cell r="AI1951">
            <v>53050</v>
          </cell>
          <cell r="AJ1951">
            <v>11.5</v>
          </cell>
        </row>
        <row r="1952">
          <cell r="A1952" t="str">
            <v>2479</v>
          </cell>
          <cell r="B1952" t="str">
            <v>247992401</v>
          </cell>
          <cell r="D1952" t="str">
            <v>2479924</v>
          </cell>
          <cell r="E1952" t="str">
            <v>2455</v>
          </cell>
          <cell r="F1952" t="str">
            <v>24</v>
          </cell>
          <cell r="G1952">
            <v>524.52810735000003</v>
          </cell>
          <cell r="H1952">
            <v>536.46403792000001</v>
          </cell>
          <cell r="I1952">
            <v>530.24108190000004</v>
          </cell>
          <cell r="J1952">
            <v>27.054794520000002</v>
          </cell>
          <cell r="K1952">
            <v>20.503101310000002</v>
          </cell>
          <cell r="L1952">
            <v>9.7684693399999993</v>
          </cell>
          <cell r="M1952">
            <v>10.787337730000001</v>
          </cell>
          <cell r="N1952">
            <v>18.091949240000002</v>
          </cell>
          <cell r="O1952">
            <v>50.307000000000002</v>
          </cell>
          <cell r="P1952">
            <v>10.808858880000001</v>
          </cell>
          <cell r="Q1952">
            <v>36.1</v>
          </cell>
          <cell r="R1952">
            <v>34.03003519</v>
          </cell>
          <cell r="S1952">
            <v>16.5</v>
          </cell>
          <cell r="T1952">
            <v>10.81977828</v>
          </cell>
          <cell r="U1952">
            <v>10.0961719</v>
          </cell>
          <cell r="V1952">
            <v>10.024686969999999</v>
          </cell>
          <cell r="W1952">
            <v>39</v>
          </cell>
          <cell r="X1952">
            <v>84.6</v>
          </cell>
          <cell r="Y1952">
            <v>29.2</v>
          </cell>
          <cell r="Z1952">
            <v>42.4</v>
          </cell>
          <cell r="AA1952">
            <v>23.2</v>
          </cell>
          <cell r="AB1952">
            <v>10.741816740000001</v>
          </cell>
          <cell r="AC1952">
            <v>0</v>
          </cell>
          <cell r="AD1952">
            <v>264.25</v>
          </cell>
          <cell r="AE1952">
            <v>63.513195670000002</v>
          </cell>
          <cell r="AF1952">
            <v>61.452607139999998</v>
          </cell>
          <cell r="AG1952">
            <v>0.29456633131986065</v>
          </cell>
          <cell r="AH1952">
            <v>7</v>
          </cell>
          <cell r="AI1952">
            <v>53050</v>
          </cell>
          <cell r="AJ1952">
            <v>11.5</v>
          </cell>
        </row>
        <row r="1953">
          <cell r="A1953" t="str">
            <v>2479</v>
          </cell>
          <cell r="B1953" t="str">
            <v>247992601</v>
          </cell>
          <cell r="D1953" t="str">
            <v>2479926</v>
          </cell>
          <cell r="E1953" t="str">
            <v>2455</v>
          </cell>
          <cell r="F1953" t="str">
            <v>24</v>
          </cell>
          <cell r="G1953">
            <v>524.52810735000003</v>
          </cell>
          <cell r="H1953">
            <v>536.46403792000001</v>
          </cell>
          <cell r="I1953">
            <v>530.24108190000004</v>
          </cell>
          <cell r="J1953">
            <v>27.054794520000002</v>
          </cell>
          <cell r="K1953">
            <v>20.503101310000002</v>
          </cell>
          <cell r="L1953">
            <v>10.81977828</v>
          </cell>
          <cell r="M1953">
            <v>11.3131688</v>
          </cell>
          <cell r="N1953">
            <v>18.091949240000002</v>
          </cell>
          <cell r="O1953">
            <v>50.307000000000002</v>
          </cell>
          <cell r="P1953">
            <v>11.369574589999999</v>
          </cell>
          <cell r="Q1953">
            <v>36.1</v>
          </cell>
          <cell r="R1953">
            <v>34.03003519</v>
          </cell>
          <cell r="S1953">
            <v>16.5</v>
          </cell>
          <cell r="T1953">
            <v>11.690175849999999</v>
          </cell>
          <cell r="U1953">
            <v>11.05650911</v>
          </cell>
          <cell r="V1953">
            <v>10.81977828</v>
          </cell>
          <cell r="W1953">
            <v>39</v>
          </cell>
          <cell r="X1953">
            <v>84.6</v>
          </cell>
          <cell r="Y1953">
            <v>29.2</v>
          </cell>
          <cell r="Z1953">
            <v>42.4</v>
          </cell>
          <cell r="AA1953">
            <v>23.2</v>
          </cell>
          <cell r="AB1953">
            <v>11.173950100000001</v>
          </cell>
          <cell r="AC1953">
            <v>0</v>
          </cell>
          <cell r="AD1953">
            <v>264.25</v>
          </cell>
          <cell r="AE1953">
            <v>63.513195670000002</v>
          </cell>
          <cell r="AF1953">
            <v>61.455583869999998</v>
          </cell>
          <cell r="AG1953">
            <v>0.29504058999227828</v>
          </cell>
          <cell r="AH1953">
            <v>7</v>
          </cell>
          <cell r="AI1953">
            <v>53050</v>
          </cell>
          <cell r="AJ1953">
            <v>11.5</v>
          </cell>
        </row>
        <row r="1954">
          <cell r="A1954" t="str">
            <v>2480</v>
          </cell>
          <cell r="B1954" t="str">
            <v>248000501</v>
          </cell>
          <cell r="D1954" t="str">
            <v>2480005</v>
          </cell>
          <cell r="E1954" t="str">
            <v>2460</v>
          </cell>
          <cell r="F1954" t="str">
            <v>24</v>
          </cell>
          <cell r="G1954">
            <v>524.52810735000003</v>
          </cell>
          <cell r="H1954">
            <v>536.46403792000001</v>
          </cell>
          <cell r="I1954">
            <v>530.24108190000004</v>
          </cell>
          <cell r="J1954">
            <v>39.285714290000001</v>
          </cell>
          <cell r="K1954">
            <v>24.161400100000002</v>
          </cell>
          <cell r="L1954">
            <v>8.5701650800000007</v>
          </cell>
          <cell r="M1954">
            <v>9.4334839200000005</v>
          </cell>
          <cell r="N1954">
            <v>22.968449240000002</v>
          </cell>
          <cell r="O1954">
            <v>50.307000000000002</v>
          </cell>
          <cell r="P1954">
            <v>11.216982700000001</v>
          </cell>
          <cell r="Q1954">
            <v>61.1</v>
          </cell>
          <cell r="R1954">
            <v>34.03003519</v>
          </cell>
          <cell r="S1954">
            <v>16.5</v>
          </cell>
          <cell r="T1954">
            <v>8.5701650800000007</v>
          </cell>
          <cell r="U1954">
            <v>8.7646780700000004</v>
          </cell>
          <cell r="V1954">
            <v>8.7646780700000004</v>
          </cell>
          <cell r="W1954">
            <v>54.5</v>
          </cell>
          <cell r="X1954">
            <v>78.2</v>
          </cell>
          <cell r="Y1954">
            <v>42.9</v>
          </cell>
          <cell r="Z1954">
            <v>43.2</v>
          </cell>
          <cell r="AA1954">
            <v>23.2</v>
          </cell>
          <cell r="AB1954">
            <v>8.7827830200000001</v>
          </cell>
          <cell r="AC1954">
            <v>1</v>
          </cell>
          <cell r="AD1954">
            <v>278.05</v>
          </cell>
          <cell r="AE1954">
            <v>56.747311369999998</v>
          </cell>
          <cell r="AF1954">
            <v>62.658299999999997</v>
          </cell>
          <cell r="AG1954">
            <v>0.37752742533446071</v>
          </cell>
          <cell r="AH1954">
            <v>4.9000000000000004</v>
          </cell>
          <cell r="AI1954">
            <v>54270</v>
          </cell>
          <cell r="AJ1954">
            <v>11.5</v>
          </cell>
        </row>
        <row r="1955">
          <cell r="A1955" t="str">
            <v>2480</v>
          </cell>
          <cell r="B1955" t="str">
            <v>248001001</v>
          </cell>
          <cell r="D1955" t="str">
            <v>2480010</v>
          </cell>
          <cell r="E1955" t="str">
            <v>2460</v>
          </cell>
          <cell r="F1955" t="str">
            <v>24</v>
          </cell>
          <cell r="G1955">
            <v>524.52810735000003</v>
          </cell>
          <cell r="H1955">
            <v>536.46403792000001</v>
          </cell>
          <cell r="I1955">
            <v>530.24108190000004</v>
          </cell>
          <cell r="J1955">
            <v>39.285714290000001</v>
          </cell>
          <cell r="K1955">
            <v>24.161400100000002</v>
          </cell>
          <cell r="L1955">
            <v>7.68478394</v>
          </cell>
          <cell r="M1955">
            <v>9.5352459700000001</v>
          </cell>
          <cell r="N1955">
            <v>22.968449240000002</v>
          </cell>
          <cell r="O1955">
            <v>50.307000000000002</v>
          </cell>
          <cell r="P1955">
            <v>10.82748848</v>
          </cell>
          <cell r="Q1955">
            <v>61.1</v>
          </cell>
          <cell r="R1955">
            <v>34.03003519</v>
          </cell>
          <cell r="S1955">
            <v>16.5</v>
          </cell>
          <cell r="T1955">
            <v>8.7331106999999992</v>
          </cell>
          <cell r="U1955">
            <v>7.68478394</v>
          </cell>
          <cell r="V1955">
            <v>7.68478394</v>
          </cell>
          <cell r="W1955">
            <v>54.5</v>
          </cell>
          <cell r="X1955">
            <v>78.2</v>
          </cell>
          <cell r="Y1955">
            <v>42.9</v>
          </cell>
          <cell r="Z1955">
            <v>43.2</v>
          </cell>
          <cell r="AA1955">
            <v>23.2</v>
          </cell>
          <cell r="AB1955">
            <v>7.68478394</v>
          </cell>
          <cell r="AC1955">
            <v>1</v>
          </cell>
          <cell r="AD1955">
            <v>278.05</v>
          </cell>
          <cell r="AE1955">
            <v>56.747311369999998</v>
          </cell>
          <cell r="AF1955">
            <v>62.658299999999997</v>
          </cell>
          <cell r="AG1955">
            <v>0.28302926453775779</v>
          </cell>
          <cell r="AH1955">
            <v>4.9000000000000004</v>
          </cell>
          <cell r="AI1955">
            <v>54270</v>
          </cell>
          <cell r="AJ1955">
            <v>11.5</v>
          </cell>
        </row>
        <row r="1956">
          <cell r="A1956" t="str">
            <v>2480</v>
          </cell>
          <cell r="B1956" t="str">
            <v>248001501</v>
          </cell>
          <cell r="D1956" t="str">
            <v>2480015</v>
          </cell>
          <cell r="E1956" t="str">
            <v>2460</v>
          </cell>
          <cell r="F1956" t="str">
            <v>24</v>
          </cell>
          <cell r="G1956">
            <v>524.52810735000003</v>
          </cell>
          <cell r="H1956">
            <v>536.46403792000001</v>
          </cell>
          <cell r="I1956">
            <v>530.24108190000004</v>
          </cell>
          <cell r="J1956">
            <v>39.285714290000001</v>
          </cell>
          <cell r="K1956">
            <v>24.161400100000002</v>
          </cell>
          <cell r="L1956">
            <v>8.2260384299999991</v>
          </cell>
          <cell r="M1956">
            <v>9.9142791100000007</v>
          </cell>
          <cell r="N1956">
            <v>22.968449240000002</v>
          </cell>
          <cell r="O1956">
            <v>50.307000000000002</v>
          </cell>
          <cell r="P1956">
            <v>11.12412572</v>
          </cell>
          <cell r="Q1956">
            <v>61.1</v>
          </cell>
          <cell r="R1956">
            <v>34.03003519</v>
          </cell>
          <cell r="S1956">
            <v>16.5</v>
          </cell>
          <cell r="T1956">
            <v>9.0109133499999992</v>
          </cell>
          <cell r="U1956">
            <v>8.77043909</v>
          </cell>
          <cell r="V1956">
            <v>8.7408166299999994</v>
          </cell>
          <cell r="W1956">
            <v>54.5</v>
          </cell>
          <cell r="X1956">
            <v>78.2</v>
          </cell>
          <cell r="Y1956">
            <v>42.9</v>
          </cell>
          <cell r="Z1956">
            <v>43.2</v>
          </cell>
          <cell r="AA1956">
            <v>23.2</v>
          </cell>
          <cell r="AB1956">
            <v>8.7049996800000002</v>
          </cell>
          <cell r="AC1956">
            <v>0.95006747999999985</v>
          </cell>
          <cell r="AD1956">
            <v>278.05</v>
          </cell>
          <cell r="AE1956">
            <v>56.747311369999998</v>
          </cell>
          <cell r="AF1956">
            <v>62.658299999999997</v>
          </cell>
          <cell r="AG1956">
            <v>0.33565293051735362</v>
          </cell>
          <cell r="AH1956">
            <v>4.9000000000000004</v>
          </cell>
          <cell r="AI1956">
            <v>54270</v>
          </cell>
          <cell r="AJ1956">
            <v>11.5</v>
          </cell>
        </row>
        <row r="1957">
          <cell r="A1957" t="str">
            <v>2480</v>
          </cell>
          <cell r="B1957" t="str">
            <v>248002001</v>
          </cell>
          <cell r="D1957" t="str">
            <v>2480020</v>
          </cell>
          <cell r="E1957" t="str">
            <v>2460</v>
          </cell>
          <cell r="F1957" t="str">
            <v>24</v>
          </cell>
          <cell r="G1957">
            <v>524.52810735000003</v>
          </cell>
          <cell r="H1957">
            <v>536.46403792000001</v>
          </cell>
          <cell r="I1957">
            <v>530.24108190000004</v>
          </cell>
          <cell r="J1957">
            <v>39.285714290000001</v>
          </cell>
          <cell r="K1957">
            <v>24.161400100000002</v>
          </cell>
          <cell r="L1957">
            <v>8.4493425200000001</v>
          </cell>
          <cell r="M1957">
            <v>10.8042991</v>
          </cell>
          <cell r="N1957">
            <v>22.968449240000002</v>
          </cell>
          <cell r="O1957">
            <v>50.307000000000002</v>
          </cell>
          <cell r="P1957">
            <v>11.21858125</v>
          </cell>
          <cell r="Q1957">
            <v>61.1</v>
          </cell>
          <cell r="R1957">
            <v>34.03003519</v>
          </cell>
          <cell r="S1957">
            <v>16.5</v>
          </cell>
          <cell r="T1957">
            <v>9.5201752499999994</v>
          </cell>
          <cell r="U1957">
            <v>9.4389887399999992</v>
          </cell>
          <cell r="V1957">
            <v>9.6113288099999998</v>
          </cell>
          <cell r="W1957">
            <v>54.5</v>
          </cell>
          <cell r="X1957">
            <v>78.2</v>
          </cell>
          <cell r="Y1957">
            <v>42.9</v>
          </cell>
          <cell r="Z1957">
            <v>43.2</v>
          </cell>
          <cell r="AA1957">
            <v>23.2</v>
          </cell>
          <cell r="AB1957">
            <v>9.4068935099999997</v>
          </cell>
          <cell r="AC1957">
            <v>0.19338535000000001</v>
          </cell>
          <cell r="AD1957">
            <v>278.05</v>
          </cell>
          <cell r="AE1957">
            <v>56.747311369999998</v>
          </cell>
          <cell r="AF1957">
            <v>62.658299999999997</v>
          </cell>
          <cell r="AG1957">
            <v>0.36117829448511729</v>
          </cell>
          <cell r="AH1957">
            <v>4.9000000000000004</v>
          </cell>
          <cell r="AI1957">
            <v>54270</v>
          </cell>
          <cell r="AJ1957">
            <v>11.5</v>
          </cell>
        </row>
        <row r="1958">
          <cell r="A1958" t="str">
            <v>2480</v>
          </cell>
          <cell r="B1958" t="str">
            <v>248002701</v>
          </cell>
          <cell r="D1958" t="str">
            <v>2480027</v>
          </cell>
          <cell r="E1958" t="str">
            <v>2460</v>
          </cell>
          <cell r="F1958" t="str">
            <v>24</v>
          </cell>
          <cell r="G1958">
            <v>524.52810735000003</v>
          </cell>
          <cell r="H1958">
            <v>536.46403792000001</v>
          </cell>
          <cell r="I1958">
            <v>530.24108190000004</v>
          </cell>
          <cell r="J1958">
            <v>39.285714290000001</v>
          </cell>
          <cell r="K1958">
            <v>24.161400100000002</v>
          </cell>
          <cell r="L1958">
            <v>8.4301090799999994</v>
          </cell>
          <cell r="M1958">
            <v>10.491246439999999</v>
          </cell>
          <cell r="N1958">
            <v>22.968449240000002</v>
          </cell>
          <cell r="O1958">
            <v>50.307000000000002</v>
          </cell>
          <cell r="P1958">
            <v>10.928166210000001</v>
          </cell>
          <cell r="Q1958">
            <v>61.1</v>
          </cell>
          <cell r="R1958">
            <v>34.03003519</v>
          </cell>
          <cell r="S1958">
            <v>16.5</v>
          </cell>
          <cell r="T1958">
            <v>8.9193193999999991</v>
          </cell>
          <cell r="U1958">
            <v>8.3866288200000003</v>
          </cell>
          <cell r="V1958">
            <v>8.8543794600000005</v>
          </cell>
          <cell r="W1958">
            <v>54.5</v>
          </cell>
          <cell r="X1958">
            <v>78.2</v>
          </cell>
          <cell r="Y1958">
            <v>42.9</v>
          </cell>
          <cell r="Z1958">
            <v>43.2</v>
          </cell>
          <cell r="AA1958">
            <v>23.2</v>
          </cell>
          <cell r="AB1958">
            <v>8.3010252500000004</v>
          </cell>
          <cell r="AC1958">
            <v>0.60777174</v>
          </cell>
          <cell r="AD1958">
            <v>278.05</v>
          </cell>
          <cell r="AE1958">
            <v>56.747311369999998</v>
          </cell>
          <cell r="AF1958">
            <v>62.658299999999997</v>
          </cell>
          <cell r="AG1958">
            <v>0.32517535306054229</v>
          </cell>
          <cell r="AH1958">
            <v>4.9000000000000004</v>
          </cell>
          <cell r="AI1958">
            <v>54270</v>
          </cell>
          <cell r="AJ1958">
            <v>11.5</v>
          </cell>
        </row>
        <row r="1959">
          <cell r="A1959" t="str">
            <v>2480</v>
          </cell>
          <cell r="B1959" t="str">
            <v>248002702</v>
          </cell>
          <cell r="D1959" t="str">
            <v>2480027</v>
          </cell>
          <cell r="E1959" t="str">
            <v>2460</v>
          </cell>
          <cell r="F1959" t="str">
            <v>24</v>
          </cell>
          <cell r="G1959">
            <v>524.52810735000003</v>
          </cell>
          <cell r="H1959">
            <v>536.46403792000001</v>
          </cell>
          <cell r="I1959">
            <v>530.24108190000004</v>
          </cell>
          <cell r="J1959">
            <v>39.285714290000001</v>
          </cell>
          <cell r="K1959">
            <v>24.161400100000002</v>
          </cell>
          <cell r="L1959">
            <v>7.1592919000000013</v>
          </cell>
          <cell r="M1959">
            <v>10.126631100000001</v>
          </cell>
          <cell r="N1959">
            <v>22.968449240000002</v>
          </cell>
          <cell r="O1959">
            <v>50.307000000000002</v>
          </cell>
          <cell r="P1959">
            <v>10.81977828</v>
          </cell>
          <cell r="Q1959">
            <v>61.1</v>
          </cell>
          <cell r="R1959">
            <v>34.03003519</v>
          </cell>
          <cell r="S1959">
            <v>16.5</v>
          </cell>
          <cell r="T1959">
            <v>8.7449660100000006</v>
          </cell>
          <cell r="U1959">
            <v>7.1388670000000003</v>
          </cell>
          <cell r="V1959">
            <v>7.1592919000000013</v>
          </cell>
          <cell r="W1959">
            <v>54.5</v>
          </cell>
          <cell r="X1959">
            <v>78.2</v>
          </cell>
          <cell r="Y1959">
            <v>42.9</v>
          </cell>
          <cell r="Z1959">
            <v>43.2</v>
          </cell>
          <cell r="AA1959">
            <v>23.2</v>
          </cell>
          <cell r="AB1959">
            <v>7.1592919000000013</v>
          </cell>
          <cell r="AC1959">
            <v>1</v>
          </cell>
          <cell r="AD1959">
            <v>278.05</v>
          </cell>
          <cell r="AE1959">
            <v>56.747311369999998</v>
          </cell>
          <cell r="AF1959">
            <v>62.658299999999997</v>
          </cell>
          <cell r="AG1959">
            <v>0.32127739310526993</v>
          </cell>
          <cell r="AH1959">
            <v>4.9000000000000004</v>
          </cell>
          <cell r="AI1959">
            <v>54270</v>
          </cell>
          <cell r="AJ1959">
            <v>11.5</v>
          </cell>
        </row>
        <row r="1960">
          <cell r="A1960" t="str">
            <v>2480</v>
          </cell>
          <cell r="B1960" t="str">
            <v>248003701</v>
          </cell>
          <cell r="D1960" t="str">
            <v>2480037</v>
          </cell>
          <cell r="E1960" t="str">
            <v>2460</v>
          </cell>
          <cell r="F1960" t="str">
            <v>24</v>
          </cell>
          <cell r="G1960">
            <v>524.52810735000003</v>
          </cell>
          <cell r="H1960">
            <v>536.46403792000001</v>
          </cell>
          <cell r="I1960">
            <v>530.24108190000004</v>
          </cell>
          <cell r="J1960">
            <v>39.285714290000001</v>
          </cell>
          <cell r="K1960">
            <v>24.161400100000002</v>
          </cell>
          <cell r="L1960">
            <v>8.02125618</v>
          </cell>
          <cell r="M1960">
            <v>9.7880766999999995</v>
          </cell>
          <cell r="N1960">
            <v>22.968449240000002</v>
          </cell>
          <cell r="O1960">
            <v>50.307000000000002</v>
          </cell>
          <cell r="P1960">
            <v>10.83285244</v>
          </cell>
          <cell r="Q1960">
            <v>61.1</v>
          </cell>
          <cell r="R1960">
            <v>34.03003519</v>
          </cell>
          <cell r="S1960">
            <v>16.5</v>
          </cell>
          <cell r="T1960">
            <v>9.4969468700000004</v>
          </cell>
          <cell r="U1960">
            <v>8.5521741599999999</v>
          </cell>
          <cell r="V1960">
            <v>8.6363974399999996</v>
          </cell>
          <cell r="W1960">
            <v>54.5</v>
          </cell>
          <cell r="X1960">
            <v>78.2</v>
          </cell>
          <cell r="Y1960">
            <v>42.9</v>
          </cell>
          <cell r="Z1960">
            <v>43.2</v>
          </cell>
          <cell r="AA1960">
            <v>23.2</v>
          </cell>
          <cell r="AB1960">
            <v>8.4311994800000001</v>
          </cell>
          <cell r="AC1960">
            <v>1</v>
          </cell>
          <cell r="AD1960">
            <v>278.05</v>
          </cell>
          <cell r="AE1960">
            <v>56.747311369999998</v>
          </cell>
          <cell r="AF1960">
            <v>62.658299999999997</v>
          </cell>
          <cell r="AG1960">
            <v>0.26729994272128443</v>
          </cell>
          <cell r="AH1960">
            <v>4.9000000000000004</v>
          </cell>
          <cell r="AI1960">
            <v>54270</v>
          </cell>
          <cell r="AJ1960">
            <v>11.5</v>
          </cell>
        </row>
        <row r="1961">
          <cell r="A1961" t="str">
            <v>2480</v>
          </cell>
          <cell r="B1961" t="str">
            <v>248003702</v>
          </cell>
          <cell r="D1961" t="str">
            <v>2480037</v>
          </cell>
          <cell r="E1961" t="str">
            <v>2460</v>
          </cell>
          <cell r="F1961" t="str">
            <v>24</v>
          </cell>
          <cell r="G1961">
            <v>524.52810735000003</v>
          </cell>
          <cell r="H1961">
            <v>536.46403792000001</v>
          </cell>
          <cell r="I1961">
            <v>530.24108190000004</v>
          </cell>
          <cell r="J1961">
            <v>39.285714290000001</v>
          </cell>
          <cell r="K1961">
            <v>24.161400100000002</v>
          </cell>
          <cell r="L1961">
            <v>7.1372784400000002</v>
          </cell>
          <cell r="M1961">
            <v>9.6794686199999997</v>
          </cell>
          <cell r="N1961">
            <v>22.968449240000002</v>
          </cell>
          <cell r="O1961">
            <v>50.307000000000002</v>
          </cell>
          <cell r="P1961">
            <v>10.81977828</v>
          </cell>
          <cell r="Q1961">
            <v>61.1</v>
          </cell>
          <cell r="R1961">
            <v>34.03003519</v>
          </cell>
          <cell r="S1961">
            <v>16.5</v>
          </cell>
          <cell r="T1961">
            <v>9.4334839200000005</v>
          </cell>
          <cell r="U1961">
            <v>8.8850256600000002</v>
          </cell>
          <cell r="V1961">
            <v>9.0661235199999997</v>
          </cell>
          <cell r="W1961">
            <v>54.5</v>
          </cell>
          <cell r="X1961">
            <v>78.2</v>
          </cell>
          <cell r="Y1961">
            <v>42.9</v>
          </cell>
          <cell r="Z1961">
            <v>43.2</v>
          </cell>
          <cell r="AA1961">
            <v>23.2</v>
          </cell>
          <cell r="AB1961">
            <v>8.8007166300000002</v>
          </cell>
          <cell r="AC1961">
            <v>1</v>
          </cell>
          <cell r="AD1961">
            <v>278.05</v>
          </cell>
          <cell r="AE1961">
            <v>56.747311369999998</v>
          </cell>
          <cell r="AF1961">
            <v>62.658299999999997</v>
          </cell>
          <cell r="AG1961">
            <v>0.30943307313242785</v>
          </cell>
          <cell r="AH1961">
            <v>4.9000000000000004</v>
          </cell>
          <cell r="AI1961">
            <v>54270</v>
          </cell>
          <cell r="AJ1961">
            <v>11.5</v>
          </cell>
        </row>
        <row r="1962">
          <cell r="A1962" t="str">
            <v>2480</v>
          </cell>
          <cell r="B1962" t="str">
            <v>248004501</v>
          </cell>
          <cell r="D1962" t="str">
            <v>2480045</v>
          </cell>
          <cell r="E1962" t="str">
            <v>2460</v>
          </cell>
          <cell r="F1962" t="str">
            <v>24</v>
          </cell>
          <cell r="G1962">
            <v>524.52810735000003</v>
          </cell>
          <cell r="H1962">
            <v>536.46403792000001</v>
          </cell>
          <cell r="I1962">
            <v>530.24108190000004</v>
          </cell>
          <cell r="J1962">
            <v>39.285714290000001</v>
          </cell>
          <cell r="K1962">
            <v>24.161400100000002</v>
          </cell>
          <cell r="L1962">
            <v>7.5595595000000007</v>
          </cell>
          <cell r="M1962">
            <v>9.8287640100000004</v>
          </cell>
          <cell r="N1962">
            <v>22.968449240000002</v>
          </cell>
          <cell r="O1962">
            <v>50.307000000000002</v>
          </cell>
          <cell r="P1962">
            <v>10.81977828</v>
          </cell>
          <cell r="Q1962">
            <v>61.1</v>
          </cell>
          <cell r="R1962">
            <v>34.03003519</v>
          </cell>
          <cell r="S1962">
            <v>16.5</v>
          </cell>
          <cell r="T1962">
            <v>9.80829737</v>
          </cell>
          <cell r="U1962">
            <v>8.0820932800000005</v>
          </cell>
          <cell r="V1962">
            <v>8.5748958999999996</v>
          </cell>
          <cell r="W1962">
            <v>54.5</v>
          </cell>
          <cell r="X1962">
            <v>78.2</v>
          </cell>
          <cell r="Y1962">
            <v>42.9</v>
          </cell>
          <cell r="Z1962">
            <v>43.2</v>
          </cell>
          <cell r="AA1962">
            <v>23.2</v>
          </cell>
          <cell r="AB1962">
            <v>8.0443054099999998</v>
          </cell>
          <cell r="AC1962">
            <v>0.98770992000000002</v>
          </cell>
          <cell r="AD1962">
            <v>278.05</v>
          </cell>
          <cell r="AE1962">
            <v>56.747311369999998</v>
          </cell>
          <cell r="AF1962">
            <v>62.658299999999997</v>
          </cell>
          <cell r="AG1962">
            <v>0.36863902870334153</v>
          </cell>
          <cell r="AH1962">
            <v>4.9000000000000004</v>
          </cell>
          <cell r="AI1962">
            <v>54270</v>
          </cell>
          <cell r="AJ1962">
            <v>11.5</v>
          </cell>
        </row>
        <row r="1963">
          <cell r="A1963" t="str">
            <v>2480</v>
          </cell>
          <cell r="B1963" t="str">
            <v>248005001</v>
          </cell>
          <cell r="D1963" t="str">
            <v>2480050</v>
          </cell>
          <cell r="E1963" t="str">
            <v>2460</v>
          </cell>
          <cell r="F1963" t="str">
            <v>24</v>
          </cell>
          <cell r="G1963">
            <v>524.52810735000003</v>
          </cell>
          <cell r="H1963">
            <v>536.46403792000001</v>
          </cell>
          <cell r="I1963">
            <v>530.24108190000004</v>
          </cell>
          <cell r="J1963">
            <v>39.285714290000001</v>
          </cell>
          <cell r="K1963">
            <v>24.161400100000002</v>
          </cell>
          <cell r="L1963">
            <v>7.1404530399999997</v>
          </cell>
          <cell r="M1963">
            <v>9.4146680099999998</v>
          </cell>
          <cell r="N1963">
            <v>22.968449240000002</v>
          </cell>
          <cell r="O1963">
            <v>50.307000000000002</v>
          </cell>
          <cell r="P1963">
            <v>10.67964227</v>
          </cell>
          <cell r="Q1963">
            <v>61.1</v>
          </cell>
          <cell r="R1963">
            <v>34.03003519</v>
          </cell>
          <cell r="S1963">
            <v>16.5</v>
          </cell>
          <cell r="T1963">
            <v>9.4334839200000005</v>
          </cell>
          <cell r="U1963">
            <v>7.7981126300000003</v>
          </cell>
          <cell r="V1963">
            <v>7.2977682799999997</v>
          </cell>
          <cell r="W1963">
            <v>54.5</v>
          </cell>
          <cell r="X1963">
            <v>78.2</v>
          </cell>
          <cell r="Y1963">
            <v>42.9</v>
          </cell>
          <cell r="Z1963">
            <v>43.2</v>
          </cell>
          <cell r="AA1963">
            <v>23.2</v>
          </cell>
          <cell r="AB1963">
            <v>9.0561396900000002</v>
          </cell>
          <cell r="AC1963">
            <v>1</v>
          </cell>
          <cell r="AD1963">
            <v>278.05</v>
          </cell>
          <cell r="AE1963">
            <v>56.747311369999998</v>
          </cell>
          <cell r="AF1963">
            <v>62.658299999999997</v>
          </cell>
          <cell r="AG1963">
            <v>0.33617271967821921</v>
          </cell>
          <cell r="AH1963">
            <v>4.9000000000000004</v>
          </cell>
          <cell r="AI1963">
            <v>54270</v>
          </cell>
          <cell r="AJ1963">
            <v>11.5</v>
          </cell>
        </row>
        <row r="1964">
          <cell r="A1964" t="str">
            <v>2480</v>
          </cell>
          <cell r="B1964" t="str">
            <v>248005501</v>
          </cell>
          <cell r="D1964" t="str">
            <v>2480055</v>
          </cell>
          <cell r="E1964" t="str">
            <v>2460</v>
          </cell>
          <cell r="F1964" t="str">
            <v>24</v>
          </cell>
          <cell r="G1964">
            <v>524.52810735000003</v>
          </cell>
          <cell r="H1964">
            <v>536.46403792000001</v>
          </cell>
          <cell r="I1964">
            <v>530.24108190000004</v>
          </cell>
          <cell r="J1964">
            <v>39.285714290000001</v>
          </cell>
          <cell r="K1964">
            <v>24.161400100000002</v>
          </cell>
          <cell r="L1964">
            <v>8.5338536299999994</v>
          </cell>
          <cell r="M1964">
            <v>9.6005564700000008</v>
          </cell>
          <cell r="N1964">
            <v>22.968449240000002</v>
          </cell>
          <cell r="O1964">
            <v>50.307000000000002</v>
          </cell>
          <cell r="P1964">
            <v>10.81977828</v>
          </cell>
          <cell r="Q1964">
            <v>61.1</v>
          </cell>
          <cell r="R1964">
            <v>34.03003519</v>
          </cell>
          <cell r="S1964">
            <v>16.5</v>
          </cell>
          <cell r="T1964">
            <v>9.5647928499999999</v>
          </cell>
          <cell r="U1964">
            <v>9.0548554699999997</v>
          </cell>
          <cell r="V1964">
            <v>8.5756507600000003</v>
          </cell>
          <cell r="W1964">
            <v>54.5</v>
          </cell>
          <cell r="X1964">
            <v>78.2</v>
          </cell>
          <cell r="Y1964">
            <v>42.9</v>
          </cell>
          <cell r="Z1964">
            <v>43.2</v>
          </cell>
          <cell r="AA1964">
            <v>23.2</v>
          </cell>
          <cell r="AB1964">
            <v>9.19207456</v>
          </cell>
          <cell r="AC1964">
            <v>0.87625895000000009</v>
          </cell>
          <cell r="AD1964">
            <v>278.05</v>
          </cell>
          <cell r="AE1964">
            <v>56.747311369999998</v>
          </cell>
          <cell r="AF1964">
            <v>62.658299999999997</v>
          </cell>
          <cell r="AG1964">
            <v>0.35117946358408625</v>
          </cell>
          <cell r="AH1964">
            <v>4.9000000000000004</v>
          </cell>
          <cell r="AI1964">
            <v>54270</v>
          </cell>
          <cell r="AJ1964">
            <v>11.5</v>
          </cell>
        </row>
        <row r="1965">
          <cell r="A1965" t="str">
            <v>2480</v>
          </cell>
          <cell r="B1965" t="str">
            <v>248006001</v>
          </cell>
          <cell r="D1965" t="str">
            <v>2480060</v>
          </cell>
          <cell r="E1965" t="str">
            <v>2460</v>
          </cell>
          <cell r="F1965" t="str">
            <v>24</v>
          </cell>
          <cell r="G1965">
            <v>524.52810735000003</v>
          </cell>
          <cell r="H1965">
            <v>536.46403792000001</v>
          </cell>
          <cell r="I1965">
            <v>530.24108190000004</v>
          </cell>
          <cell r="J1965">
            <v>39.285714290000001</v>
          </cell>
          <cell r="K1965">
            <v>24.161400100000002</v>
          </cell>
          <cell r="L1965">
            <v>8.7335940599999997</v>
          </cell>
          <cell r="M1965">
            <v>9.1876856799999995</v>
          </cell>
          <cell r="N1965">
            <v>22.968449240000002</v>
          </cell>
          <cell r="O1965">
            <v>50.307000000000002</v>
          </cell>
          <cell r="P1965">
            <v>10.16338724</v>
          </cell>
          <cell r="Q1965">
            <v>61.1</v>
          </cell>
          <cell r="R1965">
            <v>34.03003519</v>
          </cell>
          <cell r="S1965">
            <v>16.5</v>
          </cell>
          <cell r="T1965">
            <v>9.2534956400000006</v>
          </cell>
          <cell r="U1965">
            <v>8.5707339600000001</v>
          </cell>
          <cell r="V1965">
            <v>8.8262942300000002</v>
          </cell>
          <cell r="W1965">
            <v>54.5</v>
          </cell>
          <cell r="X1965">
            <v>78.2</v>
          </cell>
          <cell r="Y1965">
            <v>42.9</v>
          </cell>
          <cell r="Z1965">
            <v>43.2</v>
          </cell>
          <cell r="AA1965">
            <v>23.2</v>
          </cell>
          <cell r="AB1965">
            <v>8.8647466599999998</v>
          </cell>
          <cell r="AC1965">
            <v>0.80567589000000006</v>
          </cell>
          <cell r="AD1965">
            <v>278.05</v>
          </cell>
          <cell r="AE1965">
            <v>56.747311369999998</v>
          </cell>
          <cell r="AF1965">
            <v>62.642632640000002</v>
          </cell>
          <cell r="AG1965">
            <v>0.32280984289236581</v>
          </cell>
          <cell r="AH1965">
            <v>4.9000000000000004</v>
          </cell>
          <cell r="AI1965">
            <v>54270</v>
          </cell>
          <cell r="AJ1965">
            <v>11.5</v>
          </cell>
        </row>
        <row r="1966">
          <cell r="A1966" t="str">
            <v>2480</v>
          </cell>
          <cell r="B1966" t="str">
            <v>248006501</v>
          </cell>
          <cell r="D1966" t="str">
            <v>2480065</v>
          </cell>
          <cell r="E1966" t="str">
            <v>2460</v>
          </cell>
          <cell r="F1966" t="str">
            <v>24</v>
          </cell>
          <cell r="G1966">
            <v>524.52810735000003</v>
          </cell>
          <cell r="H1966">
            <v>536.46403792000001</v>
          </cell>
          <cell r="I1966">
            <v>530.24108190000004</v>
          </cell>
          <cell r="J1966">
            <v>39.285714290000001</v>
          </cell>
          <cell r="K1966">
            <v>24.161400100000002</v>
          </cell>
          <cell r="L1966">
            <v>9.40820714</v>
          </cell>
          <cell r="M1966">
            <v>9.7505694500000004</v>
          </cell>
          <cell r="N1966">
            <v>22.968449240000002</v>
          </cell>
          <cell r="O1966">
            <v>50.307000000000002</v>
          </cell>
          <cell r="P1966">
            <v>10.616535389999999</v>
          </cell>
          <cell r="Q1966">
            <v>61.1</v>
          </cell>
          <cell r="R1966">
            <v>34.03003519</v>
          </cell>
          <cell r="S1966">
            <v>16.5</v>
          </cell>
          <cell r="T1966">
            <v>9.6191332700000007</v>
          </cell>
          <cell r="U1966">
            <v>9.3682838499999992</v>
          </cell>
          <cell r="V1966">
            <v>9.5567629400000005</v>
          </cell>
          <cell r="W1966">
            <v>54.5</v>
          </cell>
          <cell r="X1966">
            <v>78.2</v>
          </cell>
          <cell r="Y1966">
            <v>42.9</v>
          </cell>
          <cell r="Z1966">
            <v>43.2</v>
          </cell>
          <cell r="AA1966">
            <v>23.2</v>
          </cell>
          <cell r="AB1966">
            <v>9.3914111499999997</v>
          </cell>
          <cell r="AC1966">
            <v>0.95776539000000016</v>
          </cell>
          <cell r="AD1966">
            <v>278.05</v>
          </cell>
          <cell r="AE1966">
            <v>56.747311369999998</v>
          </cell>
          <cell r="AF1966">
            <v>62.658299999999997</v>
          </cell>
          <cell r="AG1966">
            <v>0.35330603331827587</v>
          </cell>
          <cell r="AH1966">
            <v>4.9000000000000004</v>
          </cell>
          <cell r="AI1966">
            <v>54270</v>
          </cell>
          <cell r="AJ1966">
            <v>11.5</v>
          </cell>
        </row>
        <row r="1967">
          <cell r="A1967" t="str">
            <v>2480</v>
          </cell>
          <cell r="B1967" t="str">
            <v>248007001</v>
          </cell>
          <cell r="D1967" t="str">
            <v>2480070</v>
          </cell>
          <cell r="E1967" t="str">
            <v>2460</v>
          </cell>
          <cell r="F1967" t="str">
            <v>24</v>
          </cell>
          <cell r="G1967">
            <v>524.52810735000003</v>
          </cell>
          <cell r="H1967">
            <v>536.46403792000001</v>
          </cell>
          <cell r="I1967">
            <v>530.24108190000004</v>
          </cell>
          <cell r="J1967">
            <v>39.285714290000001</v>
          </cell>
          <cell r="K1967">
            <v>24.161400100000002</v>
          </cell>
          <cell r="L1967">
            <v>9.4054958899999992</v>
          </cell>
          <cell r="M1967">
            <v>9.90922108</v>
          </cell>
          <cell r="N1967">
            <v>22.968449240000002</v>
          </cell>
          <cell r="O1967">
            <v>50.307000000000002</v>
          </cell>
          <cell r="P1967">
            <v>10.81977828</v>
          </cell>
          <cell r="Q1967">
            <v>61.1</v>
          </cell>
          <cell r="R1967">
            <v>34.03003519</v>
          </cell>
          <cell r="S1967">
            <v>16.5</v>
          </cell>
          <cell r="T1967">
            <v>9.7492868700000006</v>
          </cell>
          <cell r="U1967">
            <v>9.4225443000000002</v>
          </cell>
          <cell r="V1967">
            <v>9.4225443000000002</v>
          </cell>
          <cell r="W1967">
            <v>54.5</v>
          </cell>
          <cell r="X1967">
            <v>78.2</v>
          </cell>
          <cell r="Y1967">
            <v>42.9</v>
          </cell>
          <cell r="Z1967">
            <v>43.2</v>
          </cell>
          <cell r="AA1967">
            <v>23.2</v>
          </cell>
          <cell r="AB1967">
            <v>9.5105190400000001</v>
          </cell>
          <cell r="AC1967">
            <v>1.262773E-2</v>
          </cell>
          <cell r="AD1967">
            <v>278.05</v>
          </cell>
          <cell r="AE1967">
            <v>56.747311369999998</v>
          </cell>
          <cell r="AF1967">
            <v>62.658299999999997</v>
          </cell>
          <cell r="AG1967">
            <v>0.29802160490623619</v>
          </cell>
          <cell r="AH1967">
            <v>4.9000000000000004</v>
          </cell>
          <cell r="AI1967">
            <v>54270</v>
          </cell>
          <cell r="AJ1967">
            <v>11.5</v>
          </cell>
        </row>
        <row r="1968">
          <cell r="A1968" t="str">
            <v>2480</v>
          </cell>
          <cell r="B1968" t="str">
            <v>248007801</v>
          </cell>
          <cell r="D1968" t="str">
            <v>2480078</v>
          </cell>
          <cell r="E1968" t="str">
            <v>2460</v>
          </cell>
          <cell r="F1968" t="str">
            <v>24</v>
          </cell>
          <cell r="G1968">
            <v>524.52810735000003</v>
          </cell>
          <cell r="H1968">
            <v>536.46403792000001</v>
          </cell>
          <cell r="I1968">
            <v>530.24108190000004</v>
          </cell>
          <cell r="J1968">
            <v>39.285714290000001</v>
          </cell>
          <cell r="K1968">
            <v>24.161400100000002</v>
          </cell>
          <cell r="L1968">
            <v>8.8441921299999997</v>
          </cell>
          <cell r="M1968">
            <v>10.74817487</v>
          </cell>
          <cell r="N1968">
            <v>22.968449240000002</v>
          </cell>
          <cell r="O1968">
            <v>50.307000000000002</v>
          </cell>
          <cell r="P1968">
            <v>11.028498320000001</v>
          </cell>
          <cell r="Q1968">
            <v>61.1</v>
          </cell>
          <cell r="R1968">
            <v>34.03003519</v>
          </cell>
          <cell r="S1968">
            <v>16.5</v>
          </cell>
          <cell r="T1968">
            <v>9.2616036699999995</v>
          </cell>
          <cell r="U1968">
            <v>8.8202563699999992</v>
          </cell>
          <cell r="V1968">
            <v>9.4239183200000003</v>
          </cell>
          <cell r="W1968">
            <v>54.5</v>
          </cell>
          <cell r="X1968">
            <v>78.2</v>
          </cell>
          <cell r="Y1968">
            <v>42.9</v>
          </cell>
          <cell r="Z1968">
            <v>43.2</v>
          </cell>
          <cell r="AA1968">
            <v>23.2</v>
          </cell>
          <cell r="AB1968">
            <v>8.8276147500000004</v>
          </cell>
          <cell r="AC1968">
            <v>6.1701500000000001E-3</v>
          </cell>
          <cell r="AD1968">
            <v>278.05</v>
          </cell>
          <cell r="AE1968">
            <v>56.747311369999998</v>
          </cell>
          <cell r="AF1968">
            <v>62.658299999999997</v>
          </cell>
          <cell r="AG1968">
            <v>0.373358770033896</v>
          </cell>
          <cell r="AH1968">
            <v>4.9000000000000004</v>
          </cell>
          <cell r="AI1968">
            <v>54270</v>
          </cell>
          <cell r="AJ1968">
            <v>11.5</v>
          </cell>
        </row>
        <row r="1969">
          <cell r="A1969" t="str">
            <v>2480</v>
          </cell>
          <cell r="B1969" t="str">
            <v>248007802</v>
          </cell>
          <cell r="D1969" t="str">
            <v>2480078</v>
          </cell>
          <cell r="E1969" t="str">
            <v>2460</v>
          </cell>
          <cell r="F1969" t="str">
            <v>24</v>
          </cell>
          <cell r="G1969">
            <v>524.52810735000003</v>
          </cell>
          <cell r="H1969">
            <v>536.46403792000001</v>
          </cell>
          <cell r="I1969">
            <v>530.24108190000004</v>
          </cell>
          <cell r="J1969">
            <v>39.285714290000001</v>
          </cell>
          <cell r="K1969">
            <v>24.161400100000002</v>
          </cell>
          <cell r="L1969">
            <v>7.2800082499999998</v>
          </cell>
          <cell r="M1969">
            <v>10.81977828</v>
          </cell>
          <cell r="N1969">
            <v>22.968449240000002</v>
          </cell>
          <cell r="O1969">
            <v>50.307000000000002</v>
          </cell>
          <cell r="P1969">
            <v>10.81977828</v>
          </cell>
          <cell r="Q1969">
            <v>61.1</v>
          </cell>
          <cell r="R1969">
            <v>34.03003519</v>
          </cell>
          <cell r="S1969">
            <v>16.5</v>
          </cell>
          <cell r="T1969">
            <v>8.74033674</v>
          </cell>
          <cell r="U1969">
            <v>8.74033674</v>
          </cell>
          <cell r="V1969">
            <v>9.4334839200000005</v>
          </cell>
          <cell r="W1969">
            <v>54.5</v>
          </cell>
          <cell r="X1969">
            <v>78.2</v>
          </cell>
          <cell r="Y1969">
            <v>42.9</v>
          </cell>
          <cell r="Z1969">
            <v>43.2</v>
          </cell>
          <cell r="AA1969">
            <v>23.2</v>
          </cell>
          <cell r="AB1969">
            <v>7.2800082499999998</v>
          </cell>
          <cell r="AC1969">
            <v>0</v>
          </cell>
          <cell r="AD1969">
            <v>278.05</v>
          </cell>
          <cell r="AE1969">
            <v>56.747311369999998</v>
          </cell>
          <cell r="AF1969">
            <v>62.658299999999997</v>
          </cell>
          <cell r="AG1969">
            <v>0.34699933982080966</v>
          </cell>
          <cell r="AH1969">
            <v>4.9000000000000004</v>
          </cell>
          <cell r="AI1969">
            <v>54270</v>
          </cell>
          <cell r="AJ1969">
            <v>11.5</v>
          </cell>
        </row>
        <row r="1970">
          <cell r="A1970" t="str">
            <v>2480</v>
          </cell>
          <cell r="B1970" t="str">
            <v>248008501</v>
          </cell>
          <cell r="D1970" t="str">
            <v>2480085</v>
          </cell>
          <cell r="E1970" t="str">
            <v>2460</v>
          </cell>
          <cell r="F1970" t="str">
            <v>24</v>
          </cell>
          <cell r="G1970">
            <v>524.52810735000003</v>
          </cell>
          <cell r="H1970">
            <v>536.46403792000001</v>
          </cell>
          <cell r="I1970">
            <v>530.24108190000004</v>
          </cell>
          <cell r="J1970">
            <v>39.285714290000001</v>
          </cell>
          <cell r="K1970">
            <v>24.161400100000002</v>
          </cell>
          <cell r="L1970">
            <v>9.7274064800000009</v>
          </cell>
          <cell r="M1970">
            <v>10.541227729999999</v>
          </cell>
          <cell r="N1970">
            <v>22.968449240000002</v>
          </cell>
          <cell r="O1970">
            <v>50.307000000000002</v>
          </cell>
          <cell r="P1970">
            <v>10.640220899999999</v>
          </cell>
          <cell r="Q1970">
            <v>61.1</v>
          </cell>
          <cell r="R1970">
            <v>34.03003519</v>
          </cell>
          <cell r="S1970">
            <v>16.5</v>
          </cell>
          <cell r="T1970">
            <v>9.9780382799999998</v>
          </cell>
          <cell r="U1970">
            <v>9.8910100300000003</v>
          </cell>
          <cell r="V1970">
            <v>10.07903623</v>
          </cell>
          <cell r="W1970">
            <v>54.5</v>
          </cell>
          <cell r="X1970">
            <v>78.2</v>
          </cell>
          <cell r="Y1970">
            <v>42.9</v>
          </cell>
          <cell r="Z1970">
            <v>43.2</v>
          </cell>
          <cell r="AA1970">
            <v>23.2</v>
          </cell>
          <cell r="AB1970">
            <v>9.9638297799999993</v>
          </cell>
          <cell r="AC1970">
            <v>0.36622863</v>
          </cell>
          <cell r="AD1970">
            <v>278.05</v>
          </cell>
          <cell r="AE1970">
            <v>56.747311369999998</v>
          </cell>
          <cell r="AF1970">
            <v>62.651773230000003</v>
          </cell>
          <cell r="AG1970">
            <v>0.33673260548025286</v>
          </cell>
          <cell r="AH1970">
            <v>4.9000000000000004</v>
          </cell>
          <cell r="AI1970">
            <v>54270</v>
          </cell>
          <cell r="AJ1970">
            <v>11.5</v>
          </cell>
        </row>
        <row r="1971">
          <cell r="A1971" t="str">
            <v>2480</v>
          </cell>
          <cell r="B1971" t="str">
            <v>248009001</v>
          </cell>
          <cell r="D1971" t="str">
            <v>2480090</v>
          </cell>
          <cell r="E1971" t="str">
            <v>2460</v>
          </cell>
          <cell r="F1971" t="str">
            <v>24</v>
          </cell>
          <cell r="G1971">
            <v>524.52810735000003</v>
          </cell>
          <cell r="H1971">
            <v>536.46403792000001</v>
          </cell>
          <cell r="I1971">
            <v>530.24108190000004</v>
          </cell>
          <cell r="J1971">
            <v>39.285714290000001</v>
          </cell>
          <cell r="K1971">
            <v>24.161400100000002</v>
          </cell>
          <cell r="L1971">
            <v>9.4182484500000001</v>
          </cell>
          <cell r="M1971">
            <v>10.81977828</v>
          </cell>
          <cell r="N1971">
            <v>22.968449240000002</v>
          </cell>
          <cell r="O1971">
            <v>50.307000000000002</v>
          </cell>
          <cell r="P1971">
            <v>10.81977828</v>
          </cell>
          <cell r="Q1971">
            <v>61.1</v>
          </cell>
          <cell r="R1971">
            <v>34.03003519</v>
          </cell>
          <cell r="S1971">
            <v>16.5</v>
          </cell>
          <cell r="T1971">
            <v>9.7951225300000004</v>
          </cell>
          <cell r="U1971">
            <v>9.3275009900000008</v>
          </cell>
          <cell r="V1971">
            <v>9.78841334</v>
          </cell>
          <cell r="W1971">
            <v>54.5</v>
          </cell>
          <cell r="X1971">
            <v>78.2</v>
          </cell>
          <cell r="Y1971">
            <v>42.9</v>
          </cell>
          <cell r="Z1971">
            <v>43.2</v>
          </cell>
          <cell r="AA1971">
            <v>23.2</v>
          </cell>
          <cell r="AB1971">
            <v>9.7160730500000003</v>
          </cell>
          <cell r="AC1971">
            <v>0</v>
          </cell>
          <cell r="AD1971">
            <v>278.05</v>
          </cell>
          <cell r="AE1971">
            <v>56.747311369999998</v>
          </cell>
          <cell r="AF1971">
            <v>62.658299999999997</v>
          </cell>
          <cell r="AG1971">
            <v>0.33439608575978724</v>
          </cell>
          <cell r="AH1971">
            <v>4.9000000000000004</v>
          </cell>
          <cell r="AI1971">
            <v>54270</v>
          </cell>
          <cell r="AJ1971">
            <v>11.5</v>
          </cell>
        </row>
        <row r="1972">
          <cell r="A1972" t="str">
            <v>2480</v>
          </cell>
          <cell r="B1972" t="str">
            <v>248009501</v>
          </cell>
          <cell r="D1972" t="str">
            <v>2480095</v>
          </cell>
          <cell r="E1972" t="str">
            <v>2460</v>
          </cell>
          <cell r="F1972" t="str">
            <v>24</v>
          </cell>
          <cell r="G1972">
            <v>524.52810735000003</v>
          </cell>
          <cell r="H1972">
            <v>536.46403792000001</v>
          </cell>
          <cell r="I1972">
            <v>530.24108190000004</v>
          </cell>
          <cell r="J1972">
            <v>39.285714290000001</v>
          </cell>
          <cell r="K1972">
            <v>24.161400100000002</v>
          </cell>
          <cell r="L1972">
            <v>8.6053871999999991</v>
          </cell>
          <cell r="M1972">
            <v>10.81977828</v>
          </cell>
          <cell r="N1972">
            <v>22.968449240000002</v>
          </cell>
          <cell r="O1972">
            <v>50.307000000000002</v>
          </cell>
          <cell r="P1972">
            <v>11.18305936</v>
          </cell>
          <cell r="Q1972">
            <v>61.1</v>
          </cell>
          <cell r="R1972">
            <v>34.03003519</v>
          </cell>
          <cell r="S1972">
            <v>16.5</v>
          </cell>
          <cell r="T1972">
            <v>9.8044955999999992</v>
          </cell>
          <cell r="U1972">
            <v>8.4437619099999992</v>
          </cell>
          <cell r="V1972">
            <v>8.9364296999999997</v>
          </cell>
          <cell r="W1972">
            <v>54.5</v>
          </cell>
          <cell r="X1972">
            <v>78.2</v>
          </cell>
          <cell r="Y1972">
            <v>42.9</v>
          </cell>
          <cell r="Z1972">
            <v>43.2</v>
          </cell>
          <cell r="AA1972">
            <v>23.2</v>
          </cell>
          <cell r="AB1972">
            <v>9.7027779699999996</v>
          </cell>
          <cell r="AC1972">
            <v>0</v>
          </cell>
          <cell r="AD1972">
            <v>278.05</v>
          </cell>
          <cell r="AE1972">
            <v>56.747311369999998</v>
          </cell>
          <cell r="AF1972">
            <v>62.658299999999997</v>
          </cell>
          <cell r="AG1972">
            <v>0.30042782117565603</v>
          </cell>
          <cell r="AH1972">
            <v>4.9000000000000004</v>
          </cell>
          <cell r="AI1972">
            <v>54270</v>
          </cell>
          <cell r="AJ1972">
            <v>11.5</v>
          </cell>
        </row>
        <row r="1973">
          <cell r="A1973" t="str">
            <v>2480</v>
          </cell>
          <cell r="B1973" t="str">
            <v>248010301</v>
          </cell>
          <cell r="D1973" t="str">
            <v>2480103</v>
          </cell>
          <cell r="E1973" t="str">
            <v>2460</v>
          </cell>
          <cell r="F1973" t="str">
            <v>24</v>
          </cell>
          <cell r="G1973">
            <v>524.52810735000003</v>
          </cell>
          <cell r="H1973">
            <v>536.46403792000001</v>
          </cell>
          <cell r="I1973">
            <v>530.24108190000004</v>
          </cell>
          <cell r="J1973">
            <v>39.285714290000001</v>
          </cell>
          <cell r="K1973">
            <v>24.161400100000002</v>
          </cell>
          <cell r="L1973">
            <v>8.1285851999999998</v>
          </cell>
          <cell r="M1973">
            <v>10.81977828</v>
          </cell>
          <cell r="N1973">
            <v>22.968449240000002</v>
          </cell>
          <cell r="O1973">
            <v>50.307000000000002</v>
          </cell>
          <cell r="P1973">
            <v>11.22169042</v>
          </cell>
          <cell r="Q1973">
            <v>61.1</v>
          </cell>
          <cell r="R1973">
            <v>34.03003519</v>
          </cell>
          <cell r="S1973">
            <v>16.5</v>
          </cell>
          <cell r="T1973">
            <v>9.5910345299999999</v>
          </cell>
          <cell r="U1973">
            <v>8.1897996200000005</v>
          </cell>
          <cell r="V1973">
            <v>9.0182108700000008</v>
          </cell>
          <cell r="W1973">
            <v>54.5</v>
          </cell>
          <cell r="X1973">
            <v>78.2</v>
          </cell>
          <cell r="Y1973">
            <v>42.9</v>
          </cell>
          <cell r="Z1973">
            <v>43.2</v>
          </cell>
          <cell r="AA1973">
            <v>23.2</v>
          </cell>
          <cell r="AB1973">
            <v>9.6073699999999995</v>
          </cell>
          <cell r="AC1973">
            <v>0</v>
          </cell>
          <cell r="AD1973">
            <v>278.05</v>
          </cell>
          <cell r="AE1973">
            <v>56.747311369999998</v>
          </cell>
          <cell r="AF1973">
            <v>62.658299999999997</v>
          </cell>
          <cell r="AG1973">
            <v>0.36126265558231963</v>
          </cell>
          <cell r="AH1973">
            <v>4.9000000000000004</v>
          </cell>
          <cell r="AI1973">
            <v>54270</v>
          </cell>
          <cell r="AJ1973">
            <v>11.5</v>
          </cell>
        </row>
        <row r="1974">
          <cell r="A1974" t="str">
            <v>2480</v>
          </cell>
          <cell r="B1974" t="str">
            <v>248011001</v>
          </cell>
          <cell r="D1974" t="str">
            <v>2480110</v>
          </cell>
          <cell r="E1974" t="str">
            <v>2460</v>
          </cell>
          <cell r="F1974" t="str">
            <v>24</v>
          </cell>
          <cell r="G1974">
            <v>524.52810735000003</v>
          </cell>
          <cell r="H1974">
            <v>536.46403792000001</v>
          </cell>
          <cell r="I1974">
            <v>530.24108190000004</v>
          </cell>
          <cell r="J1974">
            <v>39.285714290000001</v>
          </cell>
          <cell r="K1974">
            <v>24.161400100000002</v>
          </cell>
          <cell r="L1974">
            <v>8.3426016799999996</v>
          </cell>
          <cell r="M1974">
            <v>10.81977828</v>
          </cell>
          <cell r="N1974">
            <v>22.968449240000002</v>
          </cell>
          <cell r="O1974">
            <v>50.307000000000002</v>
          </cell>
          <cell r="P1974">
            <v>11.07050587</v>
          </cell>
          <cell r="Q1974">
            <v>61.1</v>
          </cell>
          <cell r="R1974">
            <v>34.03003519</v>
          </cell>
          <cell r="S1974">
            <v>16.5</v>
          </cell>
          <cell r="T1974">
            <v>9.9487954700000003</v>
          </cell>
          <cell r="U1974">
            <v>9.5591645799999991</v>
          </cell>
          <cell r="V1974">
            <v>9.6013684300000008</v>
          </cell>
          <cell r="W1974">
            <v>54.5</v>
          </cell>
          <cell r="X1974">
            <v>78.2</v>
          </cell>
          <cell r="Y1974">
            <v>42.9</v>
          </cell>
          <cell r="Z1974">
            <v>43.2</v>
          </cell>
          <cell r="AA1974">
            <v>23.2</v>
          </cell>
          <cell r="AB1974">
            <v>9.9358579299999992</v>
          </cell>
          <cell r="AC1974">
            <v>0</v>
          </cell>
          <cell r="AD1974">
            <v>278.05</v>
          </cell>
          <cell r="AE1974">
            <v>56.747311369999998</v>
          </cell>
          <cell r="AF1974">
            <v>62.658299999999997</v>
          </cell>
          <cell r="AG1974">
            <v>0.3481360471686939</v>
          </cell>
          <cell r="AH1974">
            <v>4.9000000000000004</v>
          </cell>
          <cell r="AI1974">
            <v>54270</v>
          </cell>
          <cell r="AJ1974">
            <v>11.5</v>
          </cell>
        </row>
        <row r="1975">
          <cell r="A1975" t="str">
            <v>2480</v>
          </cell>
          <cell r="B1975" t="str">
            <v>248011501</v>
          </cell>
          <cell r="D1975" t="str">
            <v>2480115</v>
          </cell>
          <cell r="E1975" t="str">
            <v>2460</v>
          </cell>
          <cell r="F1975" t="str">
            <v>24</v>
          </cell>
          <cell r="G1975">
            <v>524.52810735000003</v>
          </cell>
          <cell r="H1975">
            <v>536.46403792000001</v>
          </cell>
          <cell r="I1975">
            <v>530.24108190000004</v>
          </cell>
          <cell r="J1975">
            <v>39.285714290000001</v>
          </cell>
          <cell r="K1975">
            <v>24.161400100000002</v>
          </cell>
          <cell r="L1975">
            <v>8.6536453099999999</v>
          </cell>
          <cell r="M1975">
            <v>10.65855264</v>
          </cell>
          <cell r="N1975">
            <v>22.968449240000002</v>
          </cell>
          <cell r="O1975">
            <v>50.307000000000002</v>
          </cell>
          <cell r="P1975">
            <v>10.81977828</v>
          </cell>
          <cell r="Q1975">
            <v>61.1</v>
          </cell>
          <cell r="R1975">
            <v>34.03003519</v>
          </cell>
          <cell r="S1975">
            <v>16.5</v>
          </cell>
          <cell r="T1975">
            <v>10.641703700000001</v>
          </cell>
          <cell r="U1975">
            <v>10.09542935</v>
          </cell>
          <cell r="V1975">
            <v>9.7012489599999991</v>
          </cell>
          <cell r="W1975">
            <v>54.5</v>
          </cell>
          <cell r="X1975">
            <v>78.2</v>
          </cell>
          <cell r="Y1975">
            <v>42.9</v>
          </cell>
          <cell r="Z1975">
            <v>43.2</v>
          </cell>
          <cell r="AA1975">
            <v>23.2</v>
          </cell>
          <cell r="AB1975">
            <v>9.8119203600000002</v>
          </cell>
          <cell r="AC1975">
            <v>0</v>
          </cell>
          <cell r="AD1975">
            <v>278.05</v>
          </cell>
          <cell r="AE1975">
            <v>56.747311369999998</v>
          </cell>
          <cell r="AF1975">
            <v>62.645213650000002</v>
          </cell>
          <cell r="AG1975">
            <v>0.31752643652487988</v>
          </cell>
          <cell r="AH1975">
            <v>4.9000000000000004</v>
          </cell>
          <cell r="AI1975">
            <v>54270</v>
          </cell>
          <cell r="AJ1975">
            <v>11.5</v>
          </cell>
        </row>
        <row r="1976">
          <cell r="A1976" t="str">
            <v>2480</v>
          </cell>
          <cell r="B1976" t="str">
            <v>248012501</v>
          </cell>
          <cell r="D1976" t="str">
            <v>2480125</v>
          </cell>
          <cell r="E1976" t="str">
            <v>2460</v>
          </cell>
          <cell r="F1976" t="str">
            <v>24</v>
          </cell>
          <cell r="G1976">
            <v>524.52810735000003</v>
          </cell>
          <cell r="H1976">
            <v>536.46403792000001</v>
          </cell>
          <cell r="I1976">
            <v>530.24108190000004</v>
          </cell>
          <cell r="J1976">
            <v>39.285714290000001</v>
          </cell>
          <cell r="K1976">
            <v>24.161400100000002</v>
          </cell>
          <cell r="L1976">
            <v>8.4585042000000001</v>
          </cell>
          <cell r="M1976">
            <v>10.81977828</v>
          </cell>
          <cell r="N1976">
            <v>22.968449240000002</v>
          </cell>
          <cell r="O1976">
            <v>50.307000000000002</v>
          </cell>
          <cell r="P1976">
            <v>10.86589822</v>
          </cell>
          <cell r="Q1976">
            <v>61.1</v>
          </cell>
          <cell r="R1976">
            <v>34.03003519</v>
          </cell>
          <cell r="S1976">
            <v>16.5</v>
          </cell>
          <cell r="T1976">
            <v>10.25403878</v>
          </cell>
          <cell r="U1976">
            <v>9.7024723500000007</v>
          </cell>
          <cell r="V1976">
            <v>9.5075518900000002</v>
          </cell>
          <cell r="W1976">
            <v>54.5</v>
          </cell>
          <cell r="X1976">
            <v>78.2</v>
          </cell>
          <cell r="Y1976">
            <v>42.9</v>
          </cell>
          <cell r="Z1976">
            <v>43.2</v>
          </cell>
          <cell r="AA1976">
            <v>23.2</v>
          </cell>
          <cell r="AB1976">
            <v>10.379007189999999</v>
          </cell>
          <cell r="AC1976">
            <v>0</v>
          </cell>
          <cell r="AD1976">
            <v>278.05</v>
          </cell>
          <cell r="AE1976">
            <v>56.747311369999998</v>
          </cell>
          <cell r="AF1976">
            <v>62.658299999999997</v>
          </cell>
          <cell r="AG1976">
            <v>0.3044188603225681</v>
          </cell>
          <cell r="AH1976">
            <v>4.9000000000000004</v>
          </cell>
          <cell r="AI1976">
            <v>54270</v>
          </cell>
          <cell r="AJ1976">
            <v>11.5</v>
          </cell>
        </row>
        <row r="1977">
          <cell r="A1977" t="str">
            <v>2480</v>
          </cell>
          <cell r="B1977" t="str">
            <v>248013001</v>
          </cell>
          <cell r="D1977" t="str">
            <v>2480130</v>
          </cell>
          <cell r="E1977" t="str">
            <v>2460</v>
          </cell>
          <cell r="F1977" t="str">
            <v>24</v>
          </cell>
          <cell r="G1977">
            <v>524.52810735000003</v>
          </cell>
          <cell r="H1977">
            <v>536.46403792000001</v>
          </cell>
          <cell r="I1977">
            <v>530.24108190000004</v>
          </cell>
          <cell r="J1977">
            <v>39.285714290000001</v>
          </cell>
          <cell r="K1977">
            <v>24.161400100000002</v>
          </cell>
          <cell r="L1977">
            <v>9.4017868399999998</v>
          </cell>
          <cell r="M1977">
            <v>10.66897865</v>
          </cell>
          <cell r="N1977">
            <v>22.968449240000002</v>
          </cell>
          <cell r="O1977">
            <v>50.307000000000002</v>
          </cell>
          <cell r="P1977">
            <v>10.81977828</v>
          </cell>
          <cell r="Q1977">
            <v>61.1</v>
          </cell>
          <cell r="R1977">
            <v>34.03003519</v>
          </cell>
          <cell r="S1977">
            <v>16.5</v>
          </cell>
          <cell r="T1977">
            <v>10.812713390000001</v>
          </cell>
          <cell r="U1977">
            <v>9.9209344700000006</v>
          </cell>
          <cell r="V1977">
            <v>9.3457450099999999</v>
          </cell>
          <cell r="W1977">
            <v>54.5</v>
          </cell>
          <cell r="X1977">
            <v>78.2</v>
          </cell>
          <cell r="Y1977">
            <v>42.9</v>
          </cell>
          <cell r="Z1977">
            <v>43.2</v>
          </cell>
          <cell r="AA1977">
            <v>23.2</v>
          </cell>
          <cell r="AB1977">
            <v>10.01131004</v>
          </cell>
          <cell r="AC1977">
            <v>0</v>
          </cell>
          <cell r="AD1977">
            <v>278.05</v>
          </cell>
          <cell r="AE1977">
            <v>56.747311369999998</v>
          </cell>
          <cell r="AF1977">
            <v>62.641495689999999</v>
          </cell>
          <cell r="AG1977">
            <v>0.34451151228841048</v>
          </cell>
          <cell r="AH1977">
            <v>4.9000000000000004</v>
          </cell>
          <cell r="AI1977">
            <v>54270</v>
          </cell>
          <cell r="AJ1977">
            <v>11.5</v>
          </cell>
        </row>
        <row r="1978">
          <cell r="A1978" t="str">
            <v>2480</v>
          </cell>
          <cell r="B1978" t="str">
            <v>248013501</v>
          </cell>
          <cell r="D1978" t="str">
            <v>2480135</v>
          </cell>
          <cell r="E1978" t="str">
            <v>2460</v>
          </cell>
          <cell r="F1978" t="str">
            <v>24</v>
          </cell>
          <cell r="G1978">
            <v>524.52810735000003</v>
          </cell>
          <cell r="H1978">
            <v>536.46403792000001</v>
          </cell>
          <cell r="I1978">
            <v>530.24108190000004</v>
          </cell>
          <cell r="J1978">
            <v>39.285714290000001</v>
          </cell>
          <cell r="K1978">
            <v>24.161400100000002</v>
          </cell>
          <cell r="L1978">
            <v>9.8706027299999999</v>
          </cell>
          <cell r="M1978">
            <v>10.86457955</v>
          </cell>
          <cell r="N1978">
            <v>22.968449240000002</v>
          </cell>
          <cell r="O1978">
            <v>50.307000000000002</v>
          </cell>
          <cell r="P1978">
            <v>10.82570071</v>
          </cell>
          <cell r="Q1978">
            <v>61.1</v>
          </cell>
          <cell r="R1978">
            <v>34.03003519</v>
          </cell>
          <cell r="S1978">
            <v>16.5</v>
          </cell>
          <cell r="T1978">
            <v>10.57085528</v>
          </cell>
          <cell r="U1978">
            <v>9.8832338199999992</v>
          </cell>
          <cell r="V1978">
            <v>9.7076551299999991</v>
          </cell>
          <cell r="W1978">
            <v>54.5</v>
          </cell>
          <cell r="X1978">
            <v>78.2</v>
          </cell>
          <cell r="Y1978">
            <v>42.9</v>
          </cell>
          <cell r="Z1978">
            <v>43.2</v>
          </cell>
          <cell r="AA1978">
            <v>23.2</v>
          </cell>
          <cell r="AB1978">
            <v>10.72555551</v>
          </cell>
          <cell r="AC1978">
            <v>0</v>
          </cell>
          <cell r="AD1978">
            <v>278.05</v>
          </cell>
          <cell r="AE1978">
            <v>56.747311369999998</v>
          </cell>
          <cell r="AF1978">
            <v>62.628926950000007</v>
          </cell>
          <cell r="AG1978">
            <v>0.3329613662849189</v>
          </cell>
          <cell r="AH1978">
            <v>4.9000000000000004</v>
          </cell>
          <cell r="AI1978">
            <v>54270</v>
          </cell>
          <cell r="AJ1978">
            <v>11.5</v>
          </cell>
        </row>
        <row r="1979">
          <cell r="A1979" t="str">
            <v>2480</v>
          </cell>
          <cell r="B1979" t="str">
            <v>248014001</v>
          </cell>
          <cell r="D1979" t="str">
            <v>2480140</v>
          </cell>
          <cell r="E1979" t="str">
            <v>2460</v>
          </cell>
          <cell r="F1979" t="str">
            <v>24</v>
          </cell>
          <cell r="G1979">
            <v>524.52810735000003</v>
          </cell>
          <cell r="H1979">
            <v>536.46403792000001</v>
          </cell>
          <cell r="I1979">
            <v>530.24108190000004</v>
          </cell>
          <cell r="J1979">
            <v>39.285714290000001</v>
          </cell>
          <cell r="K1979">
            <v>24.161400100000002</v>
          </cell>
          <cell r="L1979">
            <v>8.8052252000000006</v>
          </cell>
          <cell r="M1979">
            <v>10.877160010000001</v>
          </cell>
          <cell r="N1979">
            <v>22.968449240000002</v>
          </cell>
          <cell r="O1979">
            <v>50.307000000000002</v>
          </cell>
          <cell r="P1979">
            <v>10.314537039999999</v>
          </cell>
          <cell r="Q1979">
            <v>61.1</v>
          </cell>
          <cell r="R1979">
            <v>34.03003519</v>
          </cell>
          <cell r="S1979">
            <v>16.5</v>
          </cell>
          <cell r="T1979">
            <v>8.8052252000000006</v>
          </cell>
          <cell r="U1979">
            <v>8.8807245800000008</v>
          </cell>
          <cell r="V1979">
            <v>10.069679730000001</v>
          </cell>
          <cell r="W1979">
            <v>54.5</v>
          </cell>
          <cell r="X1979">
            <v>78.2</v>
          </cell>
          <cell r="Y1979">
            <v>42.9</v>
          </cell>
          <cell r="Z1979">
            <v>43.2</v>
          </cell>
          <cell r="AA1979">
            <v>23.2</v>
          </cell>
          <cell r="AB1979">
            <v>10.741816740000001</v>
          </cell>
          <cell r="AC1979">
            <v>0</v>
          </cell>
          <cell r="AD1979">
            <v>278.05</v>
          </cell>
          <cell r="AE1979">
            <v>56.747311369999998</v>
          </cell>
          <cell r="AF1979">
            <v>62.64628127000001</v>
          </cell>
          <cell r="AG1979">
            <v>0.33126670600331931</v>
          </cell>
          <cell r="AH1979">
            <v>4.9000000000000004</v>
          </cell>
          <cell r="AI1979">
            <v>54270</v>
          </cell>
          <cell r="AJ1979">
            <v>11.5</v>
          </cell>
        </row>
        <row r="1980">
          <cell r="A1980" t="str">
            <v>2480</v>
          </cell>
          <cell r="B1980" t="str">
            <v>248014501</v>
          </cell>
          <cell r="D1980" t="str">
            <v>2480145</v>
          </cell>
          <cell r="E1980" t="str">
            <v>2460</v>
          </cell>
          <cell r="F1980" t="str">
            <v>24</v>
          </cell>
          <cell r="G1980">
            <v>524.52810735000003</v>
          </cell>
          <cell r="H1980">
            <v>536.46403792000001</v>
          </cell>
          <cell r="I1980">
            <v>530.24108190000004</v>
          </cell>
          <cell r="J1980">
            <v>39.285714290000001</v>
          </cell>
          <cell r="K1980">
            <v>24.161400100000002</v>
          </cell>
          <cell r="L1980">
            <v>9.1448413899999998</v>
          </cell>
          <cell r="M1980">
            <v>10.90058378</v>
          </cell>
          <cell r="N1980">
            <v>22.968449240000002</v>
          </cell>
          <cell r="O1980">
            <v>50.307000000000002</v>
          </cell>
          <cell r="P1980">
            <v>10.253757029999999</v>
          </cell>
          <cell r="Q1980">
            <v>61.1</v>
          </cell>
          <cell r="R1980">
            <v>34.03003519</v>
          </cell>
          <cell r="S1980">
            <v>16.5</v>
          </cell>
          <cell r="T1980">
            <v>9.1897294200000008</v>
          </cell>
          <cell r="U1980">
            <v>9.0069994500000004</v>
          </cell>
          <cell r="V1980">
            <v>9.9713798199999992</v>
          </cell>
          <cell r="W1980">
            <v>54.5</v>
          </cell>
          <cell r="X1980">
            <v>78.2</v>
          </cell>
          <cell r="Y1980">
            <v>42.9</v>
          </cell>
          <cell r="Z1980">
            <v>43.2</v>
          </cell>
          <cell r="AA1980">
            <v>23.2</v>
          </cell>
          <cell r="AB1980">
            <v>10.741816740000001</v>
          </cell>
          <cell r="AC1980">
            <v>0</v>
          </cell>
          <cell r="AD1980">
            <v>278.05</v>
          </cell>
          <cell r="AE1980">
            <v>56.747311369999998</v>
          </cell>
          <cell r="AF1980">
            <v>62.647265019999999</v>
          </cell>
          <cell r="AG1980">
            <v>0.32256051661886548</v>
          </cell>
          <cell r="AH1980">
            <v>4.9000000000000004</v>
          </cell>
          <cell r="AI1980">
            <v>54270</v>
          </cell>
          <cell r="AJ1980">
            <v>11.5</v>
          </cell>
        </row>
        <row r="1981">
          <cell r="A1981" t="str">
            <v>2481</v>
          </cell>
          <cell r="B1981" t="str">
            <v>248101701</v>
          </cell>
          <cell r="C1981" t="str">
            <v>505</v>
          </cell>
          <cell r="D1981" t="str">
            <v>2481017</v>
          </cell>
          <cell r="E1981" t="str">
            <v>2460</v>
          </cell>
          <cell r="F1981" t="str">
            <v>24</v>
          </cell>
          <cell r="G1981">
            <v>524.52810735000003</v>
          </cell>
          <cell r="H1981">
            <v>536.46403792000001</v>
          </cell>
          <cell r="I1981">
            <v>530.24108190000004</v>
          </cell>
          <cell r="J1981">
            <v>39.285714290000001</v>
          </cell>
          <cell r="K1981">
            <v>24.161400100000002</v>
          </cell>
          <cell r="L1981">
            <v>7.4593389000000005</v>
          </cell>
          <cell r="M1981">
            <v>8.9351137400000002</v>
          </cell>
          <cell r="N1981">
            <v>22.968449240000002</v>
          </cell>
          <cell r="O1981">
            <v>54.665999999999997</v>
          </cell>
          <cell r="P1981">
            <v>9.0634631799999994</v>
          </cell>
          <cell r="Q1981">
            <v>61.1</v>
          </cell>
          <cell r="R1981">
            <v>53.729210139999999</v>
          </cell>
          <cell r="S1981">
            <v>16.5</v>
          </cell>
          <cell r="T1981">
            <v>8.0867179199999999</v>
          </cell>
          <cell r="U1981">
            <v>7.44833386</v>
          </cell>
          <cell r="V1981">
            <v>7.6004023299999997</v>
          </cell>
          <cell r="W1981">
            <v>54.5</v>
          </cell>
          <cell r="X1981">
            <v>78.2</v>
          </cell>
          <cell r="Y1981">
            <v>42.9</v>
          </cell>
          <cell r="Z1981">
            <v>43.2</v>
          </cell>
          <cell r="AA1981">
            <v>53.4</v>
          </cell>
          <cell r="AB1981">
            <v>7.66902829</v>
          </cell>
          <cell r="AC1981">
            <v>0.98565360999999996</v>
          </cell>
          <cell r="AD1981">
            <v>278.05</v>
          </cell>
          <cell r="AE1981">
            <v>56.747311369999998</v>
          </cell>
          <cell r="AF1981">
            <v>64.230762229999996</v>
          </cell>
          <cell r="AG1981">
            <v>1</v>
          </cell>
          <cell r="AH1981">
            <v>4.9000000000000004</v>
          </cell>
          <cell r="AI1981">
            <v>54270</v>
          </cell>
          <cell r="AJ1981">
            <v>11.5</v>
          </cell>
        </row>
        <row r="1982">
          <cell r="A1982" t="str">
            <v>2481</v>
          </cell>
          <cell r="B1982" t="str">
            <v>248101702</v>
          </cell>
          <cell r="C1982" t="str">
            <v>505</v>
          </cell>
          <cell r="D1982" t="str">
            <v>2481017</v>
          </cell>
          <cell r="E1982" t="str">
            <v>2460</v>
          </cell>
          <cell r="F1982" t="str">
            <v>24</v>
          </cell>
          <cell r="G1982">
            <v>524.52810735000003</v>
          </cell>
          <cell r="H1982">
            <v>536.46403792000001</v>
          </cell>
          <cell r="I1982">
            <v>530.24108190000004</v>
          </cell>
          <cell r="J1982">
            <v>39.285714290000001</v>
          </cell>
          <cell r="K1982">
            <v>24.161400100000002</v>
          </cell>
          <cell r="L1982">
            <v>7.1876571599999988</v>
          </cell>
          <cell r="M1982">
            <v>9.4334839200000005</v>
          </cell>
          <cell r="N1982">
            <v>22.968449240000002</v>
          </cell>
          <cell r="O1982">
            <v>54.665999999999997</v>
          </cell>
          <cell r="P1982">
            <v>9.7071684900000008</v>
          </cell>
          <cell r="Q1982">
            <v>61.1</v>
          </cell>
          <cell r="R1982">
            <v>53.729210139999999</v>
          </cell>
          <cell r="S1982">
            <v>16.5</v>
          </cell>
          <cell r="T1982">
            <v>8.0320353099999995</v>
          </cell>
          <cell r="U1982">
            <v>7.2456550699999998</v>
          </cell>
          <cell r="V1982">
            <v>7.5543348199999993</v>
          </cell>
          <cell r="W1982">
            <v>54.5</v>
          </cell>
          <cell r="X1982">
            <v>78.2</v>
          </cell>
          <cell r="Y1982">
            <v>42.9</v>
          </cell>
          <cell r="Z1982">
            <v>43.2</v>
          </cell>
          <cell r="AA1982">
            <v>53.4</v>
          </cell>
          <cell r="AB1982">
            <v>7.3613754299999998</v>
          </cell>
          <cell r="AC1982">
            <v>1</v>
          </cell>
          <cell r="AD1982">
            <v>278.05</v>
          </cell>
          <cell r="AE1982">
            <v>56.747311369999998</v>
          </cell>
          <cell r="AF1982">
            <v>61.761299999999991</v>
          </cell>
          <cell r="AG1982">
            <v>0.34870207352506444</v>
          </cell>
          <cell r="AH1982">
            <v>4.9000000000000004</v>
          </cell>
          <cell r="AI1982">
            <v>54270</v>
          </cell>
          <cell r="AJ1982">
            <v>11.5</v>
          </cell>
        </row>
        <row r="1983">
          <cell r="A1983" t="str">
            <v>2481</v>
          </cell>
          <cell r="B1983" t="str">
            <v>248101703</v>
          </cell>
          <cell r="C1983" t="str">
            <v>505</v>
          </cell>
          <cell r="D1983" t="str">
            <v>2481017</v>
          </cell>
          <cell r="E1983" t="str">
            <v>2460</v>
          </cell>
          <cell r="F1983" t="str">
            <v>24</v>
          </cell>
          <cell r="G1983">
            <v>524.52810735000003</v>
          </cell>
          <cell r="H1983">
            <v>536.46403792000001</v>
          </cell>
          <cell r="I1983">
            <v>530.24108190000004</v>
          </cell>
          <cell r="J1983">
            <v>39.285714290000001</v>
          </cell>
          <cell r="K1983">
            <v>24.161400100000002</v>
          </cell>
          <cell r="L1983">
            <v>7.3138868299999995</v>
          </cell>
          <cell r="M1983">
            <v>8.4109433899999999</v>
          </cell>
          <cell r="N1983">
            <v>22.968449240000002</v>
          </cell>
          <cell r="O1983">
            <v>54.665999999999997</v>
          </cell>
          <cell r="P1983">
            <v>8.8352104600000008</v>
          </cell>
          <cell r="Q1983">
            <v>61.1</v>
          </cell>
          <cell r="R1983">
            <v>53.729210139999999</v>
          </cell>
          <cell r="S1983">
            <v>16.5</v>
          </cell>
          <cell r="T1983">
            <v>8.6305218799999999</v>
          </cell>
          <cell r="U1983">
            <v>7.3485875300000005</v>
          </cell>
          <cell r="V1983">
            <v>7.4759059700000012</v>
          </cell>
          <cell r="W1983">
            <v>54.5</v>
          </cell>
          <cell r="X1983">
            <v>78.2</v>
          </cell>
          <cell r="Y1983">
            <v>42.9</v>
          </cell>
          <cell r="Z1983">
            <v>43.2</v>
          </cell>
          <cell r="AA1983">
            <v>53.4</v>
          </cell>
          <cell r="AB1983">
            <v>7.7025561100000006</v>
          </cell>
          <cell r="AC1983">
            <v>0.99511900000000009</v>
          </cell>
          <cell r="AD1983">
            <v>278.05</v>
          </cell>
          <cell r="AE1983">
            <v>56.747311369999998</v>
          </cell>
          <cell r="AF1983">
            <v>64.867371210000002</v>
          </cell>
          <cell r="AG1983">
            <v>0.3176342952911112</v>
          </cell>
          <cell r="AH1983">
            <v>4.9000000000000004</v>
          </cell>
          <cell r="AI1983">
            <v>54270</v>
          </cell>
          <cell r="AJ1983">
            <v>11.5</v>
          </cell>
        </row>
        <row r="1984">
          <cell r="A1984" t="str">
            <v>2481</v>
          </cell>
          <cell r="B1984" t="str">
            <v>248101704</v>
          </cell>
          <cell r="C1984" t="str">
            <v>505</v>
          </cell>
          <cell r="D1984" t="str">
            <v>2481017</v>
          </cell>
          <cell r="E1984" t="str">
            <v>2460</v>
          </cell>
          <cell r="F1984" t="str">
            <v>24</v>
          </cell>
          <cell r="G1984">
            <v>524.52810735000003</v>
          </cell>
          <cell r="H1984">
            <v>536.46403792000001</v>
          </cell>
          <cell r="I1984">
            <v>530.24108190000004</v>
          </cell>
          <cell r="J1984">
            <v>39.285714290000001</v>
          </cell>
          <cell r="K1984">
            <v>24.161400100000002</v>
          </cell>
          <cell r="L1984">
            <v>7.2011708800000012</v>
          </cell>
          <cell r="M1984">
            <v>7.3870902400000009</v>
          </cell>
          <cell r="N1984">
            <v>22.968449240000002</v>
          </cell>
          <cell r="O1984">
            <v>54.665999999999997</v>
          </cell>
          <cell r="P1984">
            <v>7.8868330000000002</v>
          </cell>
          <cell r="Q1984">
            <v>61.1</v>
          </cell>
          <cell r="R1984">
            <v>53.729210139999999</v>
          </cell>
          <cell r="S1984">
            <v>16.5</v>
          </cell>
          <cell r="T1984">
            <v>7.7719102600000003</v>
          </cell>
          <cell r="U1984">
            <v>7.2470805800000004</v>
          </cell>
          <cell r="V1984">
            <v>7.3975615399999999</v>
          </cell>
          <cell r="W1984">
            <v>54.5</v>
          </cell>
          <cell r="X1984">
            <v>78.2</v>
          </cell>
          <cell r="Y1984">
            <v>42.9</v>
          </cell>
          <cell r="Z1984">
            <v>43.2</v>
          </cell>
          <cell r="AA1984">
            <v>53.4</v>
          </cell>
          <cell r="AB1984">
            <v>7.4460014999999995</v>
          </cell>
          <cell r="AC1984">
            <v>1</v>
          </cell>
          <cell r="AD1984">
            <v>278.05</v>
          </cell>
          <cell r="AE1984">
            <v>56.747311369999998</v>
          </cell>
          <cell r="AF1984">
            <v>64.243991170000001</v>
          </cell>
          <cell r="AG1984">
            <v>0.27974917542924171</v>
          </cell>
          <cell r="AH1984">
            <v>4.9000000000000004</v>
          </cell>
          <cell r="AI1984">
            <v>54270</v>
          </cell>
          <cell r="AJ1984">
            <v>11.5</v>
          </cell>
        </row>
        <row r="1985">
          <cell r="A1985" t="str">
            <v>2481</v>
          </cell>
          <cell r="B1985" t="str">
            <v>248101705</v>
          </cell>
          <cell r="C1985" t="str">
            <v>505</v>
          </cell>
          <cell r="D1985" t="str">
            <v>2481017</v>
          </cell>
          <cell r="E1985" t="str">
            <v>2460</v>
          </cell>
          <cell r="F1985" t="str">
            <v>24</v>
          </cell>
          <cell r="G1985">
            <v>524.52810735000003</v>
          </cell>
          <cell r="H1985">
            <v>536.46403792000001</v>
          </cell>
          <cell r="I1985">
            <v>530.24108190000004</v>
          </cell>
          <cell r="J1985">
            <v>39.285714290000001</v>
          </cell>
          <cell r="K1985">
            <v>24.161400100000002</v>
          </cell>
          <cell r="L1985">
            <v>7.4024515199999996</v>
          </cell>
          <cell r="M1985">
            <v>9.6391964300000001</v>
          </cell>
          <cell r="N1985">
            <v>22.968449240000002</v>
          </cell>
          <cell r="O1985">
            <v>54.665999999999997</v>
          </cell>
          <cell r="P1985">
            <v>9.1683718899999995</v>
          </cell>
          <cell r="Q1985">
            <v>61.1</v>
          </cell>
          <cell r="R1985">
            <v>53.729210139999999</v>
          </cell>
          <cell r="S1985">
            <v>16.5</v>
          </cell>
          <cell r="T1985">
            <v>9.1423826800000008</v>
          </cell>
          <cell r="U1985">
            <v>8.3250636900000003</v>
          </cell>
          <cell r="V1985">
            <v>7.4295208400000003</v>
          </cell>
          <cell r="W1985">
            <v>54.5</v>
          </cell>
          <cell r="X1985">
            <v>78.2</v>
          </cell>
          <cell r="Y1985">
            <v>42.9</v>
          </cell>
          <cell r="Z1985">
            <v>43.2</v>
          </cell>
          <cell r="AA1985">
            <v>53.4</v>
          </cell>
          <cell r="AB1985">
            <v>8.6600806800000001</v>
          </cell>
          <cell r="AC1985">
            <v>1</v>
          </cell>
          <cell r="AD1985">
            <v>278.05</v>
          </cell>
          <cell r="AE1985">
            <v>56.747311369999998</v>
          </cell>
          <cell r="AF1985">
            <v>61.813063319999991</v>
          </cell>
          <cell r="AG1985">
            <v>0.34687359302897891</v>
          </cell>
          <cell r="AH1985">
            <v>4.9000000000000004</v>
          </cell>
          <cell r="AI1985">
            <v>54270</v>
          </cell>
          <cell r="AJ1985">
            <v>11.5</v>
          </cell>
        </row>
        <row r="1986">
          <cell r="A1986" t="str">
            <v>2482</v>
          </cell>
          <cell r="B1986" t="str">
            <v>248200501</v>
          </cell>
          <cell r="C1986" t="str">
            <v>505</v>
          </cell>
          <cell r="D1986" t="str">
            <v>2482005</v>
          </cell>
          <cell r="E1986" t="str">
            <v>2460</v>
          </cell>
          <cell r="F1986" t="str">
            <v>24</v>
          </cell>
          <cell r="G1986">
            <v>524.52810735000003</v>
          </cell>
          <cell r="H1986">
            <v>536.46403792000001</v>
          </cell>
          <cell r="I1986">
            <v>530.24108190000004</v>
          </cell>
          <cell r="J1986">
            <v>39.285714290000001</v>
          </cell>
          <cell r="K1986">
            <v>24.161400100000002</v>
          </cell>
          <cell r="L1986">
            <v>8.7826296500000005</v>
          </cell>
          <cell r="M1986">
            <v>9.7995149599999998</v>
          </cell>
          <cell r="N1986">
            <v>22.968449240000002</v>
          </cell>
          <cell r="O1986">
            <v>54.665999999999997</v>
          </cell>
          <cell r="P1986">
            <v>9.7080199599999997</v>
          </cell>
          <cell r="Q1986">
            <v>61.1</v>
          </cell>
          <cell r="R1986">
            <v>53.729210139999999</v>
          </cell>
          <cell r="S1986">
            <v>16.5</v>
          </cell>
          <cell r="T1986">
            <v>9.1536641900000006</v>
          </cell>
          <cell r="U1986">
            <v>9.0381275500000005</v>
          </cell>
          <cell r="V1986">
            <v>8.9373498500000004</v>
          </cell>
          <cell r="W1986">
            <v>54.5</v>
          </cell>
          <cell r="X1986">
            <v>78.2</v>
          </cell>
          <cell r="Y1986">
            <v>42.9</v>
          </cell>
          <cell r="Z1986">
            <v>43.2</v>
          </cell>
          <cell r="AA1986">
            <v>53.4</v>
          </cell>
          <cell r="AB1986">
            <v>8.8372456400000008</v>
          </cell>
          <cell r="AC1986">
            <v>0.96775524000000002</v>
          </cell>
          <cell r="AD1986">
            <v>278.05</v>
          </cell>
          <cell r="AE1986">
            <v>56.747311369999998</v>
          </cell>
          <cell r="AF1986">
            <v>61.781129530000001</v>
          </cell>
          <cell r="AG1986">
            <v>0.32089256797659904</v>
          </cell>
          <cell r="AH1986">
            <v>4.9000000000000004</v>
          </cell>
          <cell r="AI1986">
            <v>54270</v>
          </cell>
          <cell r="AJ1986">
            <v>11.5</v>
          </cell>
        </row>
        <row r="1987">
          <cell r="A1987" t="str">
            <v>2482</v>
          </cell>
          <cell r="B1987" t="str">
            <v>248201001</v>
          </cell>
          <cell r="D1987" t="str">
            <v>2482010</v>
          </cell>
          <cell r="E1987" t="str">
            <v>2460</v>
          </cell>
          <cell r="F1987" t="str">
            <v>24</v>
          </cell>
          <cell r="G1987">
            <v>524.52810735000003</v>
          </cell>
          <cell r="H1987">
            <v>536.46403792000001</v>
          </cell>
          <cell r="I1987">
            <v>530.24108190000004</v>
          </cell>
          <cell r="J1987">
            <v>39.285714290000001</v>
          </cell>
          <cell r="K1987">
            <v>24.161400100000002</v>
          </cell>
          <cell r="L1987">
            <v>8.6192081199999997</v>
          </cell>
          <cell r="M1987">
            <v>10.8101521</v>
          </cell>
          <cell r="N1987">
            <v>22.968449240000002</v>
          </cell>
          <cell r="O1987">
            <v>50.307000000000002</v>
          </cell>
          <cell r="P1987">
            <v>9.7272872199999991</v>
          </cell>
          <cell r="Q1987">
            <v>61.1</v>
          </cell>
          <cell r="R1987">
            <v>34.03003519</v>
          </cell>
          <cell r="S1987">
            <v>16.5</v>
          </cell>
          <cell r="T1987">
            <v>9.7466582899999992</v>
          </cell>
          <cell r="U1987">
            <v>9.5100004200000008</v>
          </cell>
          <cell r="V1987">
            <v>9.9351315600000003</v>
          </cell>
          <cell r="W1987">
            <v>54.5</v>
          </cell>
          <cell r="X1987">
            <v>78.2</v>
          </cell>
          <cell r="Y1987">
            <v>42.9</v>
          </cell>
          <cell r="Z1987">
            <v>43.2</v>
          </cell>
          <cell r="AA1987">
            <v>23.2</v>
          </cell>
          <cell r="AB1987">
            <v>10.64842041</v>
          </cell>
          <cell r="AC1987">
            <v>0.23711744000000001</v>
          </cell>
          <cell r="AD1987">
            <v>278.05</v>
          </cell>
          <cell r="AE1987">
            <v>56.747311369999998</v>
          </cell>
          <cell r="AF1987">
            <v>61.789365160000003</v>
          </cell>
          <cell r="AG1987">
            <v>0.32329411647944878</v>
          </cell>
          <cell r="AH1987">
            <v>4.9000000000000004</v>
          </cell>
          <cell r="AI1987">
            <v>54270</v>
          </cell>
          <cell r="AJ1987">
            <v>11.5</v>
          </cell>
        </row>
        <row r="1988">
          <cell r="A1988" t="str">
            <v>2482</v>
          </cell>
          <cell r="B1988" t="str">
            <v>248201501</v>
          </cell>
          <cell r="C1988" t="str">
            <v>505</v>
          </cell>
          <cell r="D1988" t="str">
            <v>2482015</v>
          </cell>
          <cell r="E1988" t="str">
            <v>2460</v>
          </cell>
          <cell r="F1988" t="str">
            <v>24</v>
          </cell>
          <cell r="G1988">
            <v>524.52810735000003</v>
          </cell>
          <cell r="H1988">
            <v>536.46403792000001</v>
          </cell>
          <cell r="I1988">
            <v>530.24108190000004</v>
          </cell>
          <cell r="J1988">
            <v>39.285714290000001</v>
          </cell>
          <cell r="K1988">
            <v>24.161400100000002</v>
          </cell>
          <cell r="L1988">
            <v>8.6764167000000008</v>
          </cell>
          <cell r="M1988">
            <v>10.16961396</v>
          </cell>
          <cell r="N1988">
            <v>22.968449240000002</v>
          </cell>
          <cell r="O1988">
            <v>54.665999999999997</v>
          </cell>
          <cell r="P1988">
            <v>9.2808920300000004</v>
          </cell>
          <cell r="Q1988">
            <v>61.1</v>
          </cell>
          <cell r="R1988">
            <v>53.729210139999999</v>
          </cell>
          <cell r="S1988">
            <v>16.5</v>
          </cell>
          <cell r="T1988">
            <v>9.2816372499999993</v>
          </cell>
          <cell r="U1988">
            <v>8.8372456400000008</v>
          </cell>
          <cell r="V1988">
            <v>8.8236479499999998</v>
          </cell>
          <cell r="W1988">
            <v>54.5</v>
          </cell>
          <cell r="X1988">
            <v>78.2</v>
          </cell>
          <cell r="Y1988">
            <v>42.9</v>
          </cell>
          <cell r="Z1988">
            <v>43.2</v>
          </cell>
          <cell r="AA1988">
            <v>53.4</v>
          </cell>
          <cell r="AB1988">
            <v>9.7169169800000006</v>
          </cell>
          <cell r="AC1988">
            <v>9.5090179999999996E-2</v>
          </cell>
          <cell r="AD1988">
            <v>278.05</v>
          </cell>
          <cell r="AE1988">
            <v>56.747311369999998</v>
          </cell>
          <cell r="AF1988">
            <v>61.790170969999998</v>
          </cell>
          <cell r="AG1988">
            <v>0.34933929448582096</v>
          </cell>
          <cell r="AH1988">
            <v>4.9000000000000004</v>
          </cell>
          <cell r="AI1988">
            <v>54270</v>
          </cell>
          <cell r="AJ1988">
            <v>11.5</v>
          </cell>
        </row>
        <row r="1989">
          <cell r="A1989" t="str">
            <v>2482</v>
          </cell>
          <cell r="B1989" t="str">
            <v>248202001</v>
          </cell>
          <cell r="C1989" t="str">
            <v>505</v>
          </cell>
          <cell r="D1989" t="str">
            <v>2482020</v>
          </cell>
          <cell r="E1989" t="str">
            <v>2460</v>
          </cell>
          <cell r="F1989" t="str">
            <v>24</v>
          </cell>
          <cell r="G1989">
            <v>524.52810735000003</v>
          </cell>
          <cell r="H1989">
            <v>536.46403792000001</v>
          </cell>
          <cell r="I1989">
            <v>530.24108190000004</v>
          </cell>
          <cell r="J1989">
            <v>39.285714290000001</v>
          </cell>
          <cell r="K1989">
            <v>24.161400100000002</v>
          </cell>
          <cell r="L1989">
            <v>8.4792836200000004</v>
          </cell>
          <cell r="M1989">
            <v>9.3972347900000006</v>
          </cell>
          <cell r="N1989">
            <v>22.968449240000002</v>
          </cell>
          <cell r="O1989">
            <v>54.665999999999997</v>
          </cell>
          <cell r="P1989">
            <v>9.1387369500000002</v>
          </cell>
          <cell r="Q1989">
            <v>61.1</v>
          </cell>
          <cell r="R1989">
            <v>53.729210139999999</v>
          </cell>
          <cell r="S1989">
            <v>16.5</v>
          </cell>
          <cell r="T1989">
            <v>9.2590352899999999</v>
          </cell>
          <cell r="U1989">
            <v>8.4724050099999992</v>
          </cell>
          <cell r="V1989">
            <v>8.5930424999999993</v>
          </cell>
          <cell r="W1989">
            <v>54.5</v>
          </cell>
          <cell r="X1989">
            <v>78.2</v>
          </cell>
          <cell r="Y1989">
            <v>42.9</v>
          </cell>
          <cell r="Z1989">
            <v>43.2</v>
          </cell>
          <cell r="AA1989">
            <v>53.4</v>
          </cell>
          <cell r="AB1989">
            <v>8.7490982499999994</v>
          </cell>
          <cell r="AC1989">
            <v>0.76181180999999998</v>
          </cell>
          <cell r="AD1989">
            <v>278.05</v>
          </cell>
          <cell r="AE1989">
            <v>56.747311369999998</v>
          </cell>
          <cell r="AF1989">
            <v>61.78606645</v>
          </cell>
          <cell r="AG1989">
            <v>0.3204799725446591</v>
          </cell>
          <cell r="AH1989">
            <v>4.9000000000000004</v>
          </cell>
          <cell r="AI1989">
            <v>54270</v>
          </cell>
          <cell r="AJ1989">
            <v>11.5</v>
          </cell>
        </row>
        <row r="1990">
          <cell r="A1990" t="str">
            <v>2482</v>
          </cell>
          <cell r="B1990" t="str">
            <v>248202501</v>
          </cell>
          <cell r="C1990" t="str">
            <v>505</v>
          </cell>
          <cell r="D1990" t="str">
            <v>2482025</v>
          </cell>
          <cell r="E1990" t="str">
            <v>2460</v>
          </cell>
          <cell r="F1990" t="str">
            <v>24</v>
          </cell>
          <cell r="G1990">
            <v>524.52810735000003</v>
          </cell>
          <cell r="H1990">
            <v>536.46403792000001</v>
          </cell>
          <cell r="I1990">
            <v>530.24108190000004</v>
          </cell>
          <cell r="J1990">
            <v>39.285714290000001</v>
          </cell>
          <cell r="K1990">
            <v>24.161400100000002</v>
          </cell>
          <cell r="L1990">
            <v>8.0805469700000003</v>
          </cell>
          <cell r="M1990">
            <v>9.2352280899999997</v>
          </cell>
          <cell r="N1990">
            <v>22.968449240000002</v>
          </cell>
          <cell r="O1990">
            <v>54.665999999999997</v>
          </cell>
          <cell r="P1990">
            <v>8.7770928799999997</v>
          </cell>
          <cell r="Q1990">
            <v>61.1</v>
          </cell>
          <cell r="R1990">
            <v>53.729210139999999</v>
          </cell>
          <cell r="S1990">
            <v>16.5</v>
          </cell>
          <cell r="T1990">
            <v>9.1651337799999997</v>
          </cell>
          <cell r="U1990">
            <v>8.2049451700000002</v>
          </cell>
          <cell r="V1990">
            <v>8.2190566599999997</v>
          </cell>
          <cell r="W1990">
            <v>54.5</v>
          </cell>
          <cell r="X1990">
            <v>78.2</v>
          </cell>
          <cell r="Y1990">
            <v>42.9</v>
          </cell>
          <cell r="Z1990">
            <v>43.2</v>
          </cell>
          <cell r="AA1990">
            <v>53.4</v>
          </cell>
          <cell r="AB1990">
            <v>8.3194736900000006</v>
          </cell>
          <cell r="AC1990">
            <v>0.86165170000000002</v>
          </cell>
          <cell r="AD1990">
            <v>278.05</v>
          </cell>
          <cell r="AE1990">
            <v>56.747311369999998</v>
          </cell>
          <cell r="AF1990">
            <v>61.795981650000002</v>
          </cell>
          <cell r="AG1990">
            <v>0.31874278698621528</v>
          </cell>
          <cell r="AH1990">
            <v>4.9000000000000004</v>
          </cell>
          <cell r="AI1990">
            <v>54270</v>
          </cell>
          <cell r="AJ1990">
            <v>11.5</v>
          </cell>
        </row>
        <row r="1991">
          <cell r="A1991" t="str">
            <v>2482</v>
          </cell>
          <cell r="B1991" t="str">
            <v>248203001</v>
          </cell>
          <cell r="C1991" t="str">
            <v>505</v>
          </cell>
          <cell r="D1991" t="str">
            <v>2482030</v>
          </cell>
          <cell r="E1991" t="str">
            <v>2460</v>
          </cell>
          <cell r="F1991" t="str">
            <v>24</v>
          </cell>
          <cell r="G1991">
            <v>524.52810735000003</v>
          </cell>
          <cell r="H1991">
            <v>536.46403792000001</v>
          </cell>
          <cell r="I1991">
            <v>530.24108190000004</v>
          </cell>
          <cell r="J1991">
            <v>39.285714290000001</v>
          </cell>
          <cell r="K1991">
            <v>24.161400100000002</v>
          </cell>
          <cell r="L1991">
            <v>8.5498539699999991</v>
          </cell>
          <cell r="M1991">
            <v>9.9681510699999993</v>
          </cell>
          <cell r="N1991">
            <v>22.968449240000002</v>
          </cell>
          <cell r="O1991">
            <v>54.665999999999997</v>
          </cell>
          <cell r="P1991">
            <v>10.01261098</v>
          </cell>
          <cell r="Q1991">
            <v>61.1</v>
          </cell>
          <cell r="R1991">
            <v>53.729210139999999</v>
          </cell>
          <cell r="S1991">
            <v>16.5</v>
          </cell>
          <cell r="T1991">
            <v>10.0017026</v>
          </cell>
          <cell r="U1991">
            <v>8.8436150900000001</v>
          </cell>
          <cell r="V1991">
            <v>9.0804594499999993</v>
          </cell>
          <cell r="W1991">
            <v>54.5</v>
          </cell>
          <cell r="X1991">
            <v>78.2</v>
          </cell>
          <cell r="Y1991">
            <v>42.9</v>
          </cell>
          <cell r="Z1991">
            <v>43.2</v>
          </cell>
          <cell r="AA1991">
            <v>53.4</v>
          </cell>
          <cell r="AB1991">
            <v>9.7756541800000001</v>
          </cell>
          <cell r="AC1991">
            <v>6.5264890000000006E-2</v>
          </cell>
          <cell r="AD1991">
            <v>278.05</v>
          </cell>
          <cell r="AE1991">
            <v>56.747311369999998</v>
          </cell>
          <cell r="AF1991">
            <v>61.765794479999997</v>
          </cell>
          <cell r="AG1991">
            <v>0.3201074340992181</v>
          </cell>
          <cell r="AH1991">
            <v>4.9000000000000004</v>
          </cell>
          <cell r="AI1991">
            <v>54270</v>
          </cell>
          <cell r="AJ1991">
            <v>11.5</v>
          </cell>
        </row>
        <row r="1992">
          <cell r="A1992" t="str">
            <v>2482</v>
          </cell>
          <cell r="B1992" t="str">
            <v>248203501</v>
          </cell>
          <cell r="C1992" t="str">
            <v>505</v>
          </cell>
          <cell r="D1992" t="str">
            <v>2482035</v>
          </cell>
          <cell r="E1992" t="str">
            <v>2460</v>
          </cell>
          <cell r="F1992" t="str">
            <v>24</v>
          </cell>
          <cell r="G1992">
            <v>524.52810735000003</v>
          </cell>
          <cell r="H1992">
            <v>536.46403792000001</v>
          </cell>
          <cell r="I1992">
            <v>530.24108190000004</v>
          </cell>
          <cell r="J1992">
            <v>39.285714290000001</v>
          </cell>
          <cell r="K1992">
            <v>24.161400100000002</v>
          </cell>
          <cell r="L1992">
            <v>8.4920804899999993</v>
          </cell>
          <cell r="M1992">
            <v>10.596009540000001</v>
          </cell>
          <cell r="N1992">
            <v>22.968449240000002</v>
          </cell>
          <cell r="O1992">
            <v>54.665999999999997</v>
          </cell>
          <cell r="P1992">
            <v>10.20902182</v>
          </cell>
          <cell r="Q1992">
            <v>61.1</v>
          </cell>
          <cell r="R1992">
            <v>53.729210139999999</v>
          </cell>
          <cell r="S1992">
            <v>16.5</v>
          </cell>
          <cell r="T1992">
            <v>9.5087398099999998</v>
          </cell>
          <cell r="U1992">
            <v>8.8968617400000003</v>
          </cell>
          <cell r="V1992">
            <v>9.0178472599999999</v>
          </cell>
          <cell r="W1992">
            <v>54.5</v>
          </cell>
          <cell r="X1992">
            <v>78.2</v>
          </cell>
          <cell r="Y1992">
            <v>42.9</v>
          </cell>
          <cell r="Z1992">
            <v>43.2</v>
          </cell>
          <cell r="AA1992">
            <v>53.4</v>
          </cell>
          <cell r="AB1992">
            <v>9.8226028200000002</v>
          </cell>
          <cell r="AC1992">
            <v>0.38454326</v>
          </cell>
          <cell r="AD1992">
            <v>278.05</v>
          </cell>
          <cell r="AE1992">
            <v>56.747311369999998</v>
          </cell>
          <cell r="AF1992">
            <v>61.761299999999991</v>
          </cell>
          <cell r="AG1992">
            <v>0.32570976011260744</v>
          </cell>
          <cell r="AH1992">
            <v>4.9000000000000004</v>
          </cell>
          <cell r="AI1992">
            <v>54270</v>
          </cell>
          <cell r="AJ1992">
            <v>11.5</v>
          </cell>
        </row>
        <row r="1993">
          <cell r="A1993" t="str">
            <v>2483</v>
          </cell>
          <cell r="B1993" t="str">
            <v>248300501</v>
          </cell>
          <cell r="C1993" t="str">
            <v>505</v>
          </cell>
          <cell r="D1993" t="str">
            <v>2483005</v>
          </cell>
          <cell r="E1993" t="str">
            <v>2460</v>
          </cell>
          <cell r="F1993" t="str">
            <v>24</v>
          </cell>
          <cell r="G1993">
            <v>524.52810735000003</v>
          </cell>
          <cell r="H1993">
            <v>536.46403792000001</v>
          </cell>
          <cell r="I1993">
            <v>530.24108190000004</v>
          </cell>
          <cell r="J1993">
            <v>39.285714290000001</v>
          </cell>
          <cell r="K1993">
            <v>24.161400100000002</v>
          </cell>
          <cell r="L1993">
            <v>8.9407601299999993</v>
          </cell>
          <cell r="M1993">
            <v>10.81977828</v>
          </cell>
          <cell r="N1993">
            <v>22.968449240000002</v>
          </cell>
          <cell r="O1993">
            <v>54.665999999999997</v>
          </cell>
          <cell r="P1993">
            <v>9.7932261599999997</v>
          </cell>
          <cell r="Q1993">
            <v>61.1</v>
          </cell>
          <cell r="R1993">
            <v>53.729210139999999</v>
          </cell>
          <cell r="S1993">
            <v>16.5</v>
          </cell>
          <cell r="T1993">
            <v>9.8389490300000002</v>
          </cell>
          <cell r="U1993">
            <v>8.9620072099999994</v>
          </cell>
          <cell r="V1993">
            <v>9.9797539099999995</v>
          </cell>
          <cell r="W1993">
            <v>54.5</v>
          </cell>
          <cell r="X1993">
            <v>78.2</v>
          </cell>
          <cell r="Y1993">
            <v>42.9</v>
          </cell>
          <cell r="Z1993">
            <v>43.2</v>
          </cell>
          <cell r="AA1993">
            <v>53.4</v>
          </cell>
          <cell r="AB1993">
            <v>10.732781449999999</v>
          </cell>
          <cell r="AC1993">
            <v>0</v>
          </cell>
          <cell r="AD1993">
            <v>278.05</v>
          </cell>
          <cell r="AE1993">
            <v>56.747311369999998</v>
          </cell>
          <cell r="AF1993">
            <v>61.766327379999993</v>
          </cell>
          <cell r="AG1993">
            <v>0.38999875577731763</v>
          </cell>
          <cell r="AH1993">
            <v>4.9000000000000004</v>
          </cell>
          <cell r="AI1993">
            <v>54270</v>
          </cell>
          <cell r="AJ1993">
            <v>11.5</v>
          </cell>
        </row>
        <row r="1994">
          <cell r="A1994" t="str">
            <v>2483</v>
          </cell>
          <cell r="B1994" t="str">
            <v>248301001</v>
          </cell>
          <cell r="D1994" t="str">
            <v>2483010</v>
          </cell>
          <cell r="E1994" t="str">
            <v>2460</v>
          </cell>
          <cell r="F1994" t="str">
            <v>24</v>
          </cell>
          <cell r="G1994">
            <v>524.52810735000003</v>
          </cell>
          <cell r="H1994">
            <v>536.46403792000001</v>
          </cell>
          <cell r="I1994">
            <v>530.24108190000004</v>
          </cell>
          <cell r="J1994">
            <v>39.285714290000001</v>
          </cell>
          <cell r="K1994">
            <v>24.161400100000002</v>
          </cell>
          <cell r="L1994">
            <v>9.4881236100000006</v>
          </cell>
          <cell r="M1994">
            <v>10.829134379999999</v>
          </cell>
          <cell r="N1994">
            <v>22.968449240000002</v>
          </cell>
          <cell r="O1994">
            <v>50.307000000000002</v>
          </cell>
          <cell r="P1994">
            <v>10.499049469999999</v>
          </cell>
          <cell r="Q1994">
            <v>61.1</v>
          </cell>
          <cell r="R1994">
            <v>34.03003519</v>
          </cell>
          <cell r="S1994">
            <v>16.5</v>
          </cell>
          <cell r="T1994">
            <v>10.383132059999999</v>
          </cell>
          <cell r="U1994">
            <v>9.2244405</v>
          </cell>
          <cell r="V1994">
            <v>10.092784719999999</v>
          </cell>
          <cell r="W1994">
            <v>54.5</v>
          </cell>
          <cell r="X1994">
            <v>78.2</v>
          </cell>
          <cell r="Y1994">
            <v>42.9</v>
          </cell>
          <cell r="Z1994">
            <v>43.2</v>
          </cell>
          <cell r="AA1994">
            <v>23.2</v>
          </cell>
          <cell r="AB1994">
            <v>10.693579939999999</v>
          </cell>
          <cell r="AC1994">
            <v>1.560725E-2</v>
          </cell>
          <cell r="AD1994">
            <v>278.05</v>
          </cell>
          <cell r="AE1994">
            <v>56.747311369999998</v>
          </cell>
          <cell r="AF1994">
            <v>61.761299999999991</v>
          </cell>
          <cell r="AG1994">
            <v>0.32130646301632015</v>
          </cell>
          <cell r="AH1994">
            <v>4.9000000000000004</v>
          </cell>
          <cell r="AI1994">
            <v>54270</v>
          </cell>
          <cell r="AJ1994">
            <v>11.5</v>
          </cell>
        </row>
        <row r="1995">
          <cell r="A1995" t="str">
            <v>2483</v>
          </cell>
          <cell r="B1995" t="str">
            <v>248301501</v>
          </cell>
          <cell r="D1995" t="str">
            <v>2483015</v>
          </cell>
          <cell r="E1995" t="str">
            <v>2460</v>
          </cell>
          <cell r="F1995" t="str">
            <v>24</v>
          </cell>
          <cell r="G1995">
            <v>524.52810735000003</v>
          </cell>
          <cell r="H1995">
            <v>536.46403792000001</v>
          </cell>
          <cell r="I1995">
            <v>530.24108190000004</v>
          </cell>
          <cell r="J1995">
            <v>39.285714290000001</v>
          </cell>
          <cell r="K1995">
            <v>24.161400100000002</v>
          </cell>
          <cell r="L1995">
            <v>9.0703884099999996</v>
          </cell>
          <cell r="M1995">
            <v>10.86893029</v>
          </cell>
          <cell r="N1995">
            <v>22.968449240000002</v>
          </cell>
          <cell r="O1995">
            <v>50.307000000000002</v>
          </cell>
          <cell r="P1995">
            <v>10.81977828</v>
          </cell>
          <cell r="Q1995">
            <v>61.1</v>
          </cell>
          <cell r="R1995">
            <v>34.03003519</v>
          </cell>
          <cell r="S1995">
            <v>16.5</v>
          </cell>
          <cell r="T1995">
            <v>10.81977828</v>
          </cell>
          <cell r="U1995">
            <v>9.0903173299999995</v>
          </cell>
          <cell r="V1995">
            <v>9.8224943899999992</v>
          </cell>
          <cell r="W1995">
            <v>54.5</v>
          </cell>
          <cell r="X1995">
            <v>78.2</v>
          </cell>
          <cell r="Y1995">
            <v>42.9</v>
          </cell>
          <cell r="Z1995">
            <v>43.2</v>
          </cell>
          <cell r="AA1995">
            <v>23.2</v>
          </cell>
          <cell r="AB1995">
            <v>10.89159649</v>
          </cell>
          <cell r="AC1995">
            <v>0.92072993999999997</v>
          </cell>
          <cell r="AD1995">
            <v>278.05</v>
          </cell>
          <cell r="AE1995">
            <v>56.747311369999998</v>
          </cell>
          <cell r="AF1995">
            <v>61.761299999999991</v>
          </cell>
          <cell r="AG1995">
            <v>0.32597578406978844</v>
          </cell>
          <cell r="AH1995">
            <v>4.9000000000000004</v>
          </cell>
          <cell r="AI1995">
            <v>54270</v>
          </cell>
          <cell r="AJ1995">
            <v>11.5</v>
          </cell>
        </row>
        <row r="1996">
          <cell r="A1996" t="str">
            <v>2483</v>
          </cell>
          <cell r="B1996" t="str">
            <v>248302001</v>
          </cell>
          <cell r="D1996" t="str">
            <v>2483020</v>
          </cell>
          <cell r="E1996" t="str">
            <v>2460</v>
          </cell>
          <cell r="F1996" t="str">
            <v>24</v>
          </cell>
          <cell r="G1996">
            <v>524.52810735000003</v>
          </cell>
          <cell r="H1996">
            <v>536.46403792000001</v>
          </cell>
          <cell r="I1996">
            <v>530.24108190000004</v>
          </cell>
          <cell r="J1996">
            <v>39.285714290000001</v>
          </cell>
          <cell r="K1996">
            <v>24.161400100000002</v>
          </cell>
          <cell r="L1996">
            <v>8.8106088000000007</v>
          </cell>
          <cell r="M1996">
            <v>10.81977828</v>
          </cell>
          <cell r="N1996">
            <v>22.968449240000002</v>
          </cell>
          <cell r="O1996">
            <v>50.307000000000002</v>
          </cell>
          <cell r="P1996">
            <v>10.760367929999999</v>
          </cell>
          <cell r="Q1996">
            <v>61.1</v>
          </cell>
          <cell r="R1996">
            <v>34.03003519</v>
          </cell>
          <cell r="S1996">
            <v>16.5</v>
          </cell>
          <cell r="T1996">
            <v>10.54215215</v>
          </cell>
          <cell r="U1996">
            <v>9.4011260100000005</v>
          </cell>
          <cell r="V1996">
            <v>9.9701644100000006</v>
          </cell>
          <cell r="W1996">
            <v>54.5</v>
          </cell>
          <cell r="X1996">
            <v>78.2</v>
          </cell>
          <cell r="Y1996">
            <v>42.9</v>
          </cell>
          <cell r="Z1996">
            <v>43.2</v>
          </cell>
          <cell r="AA1996">
            <v>23.2</v>
          </cell>
          <cell r="AB1996">
            <v>10.77672463</v>
          </cell>
          <cell r="AC1996">
            <v>2.9499609999999999E-2</v>
          </cell>
          <cell r="AD1996">
            <v>278.05</v>
          </cell>
          <cell r="AE1996">
            <v>56.747311369999998</v>
          </cell>
          <cell r="AF1996">
            <v>61.763637320000001</v>
          </cell>
          <cell r="AG1996">
            <v>0.35155182495797216</v>
          </cell>
          <cell r="AH1996">
            <v>4.9000000000000004</v>
          </cell>
          <cell r="AI1996">
            <v>54270</v>
          </cell>
          <cell r="AJ1996">
            <v>11.5</v>
          </cell>
        </row>
        <row r="1997">
          <cell r="A1997" t="str">
            <v>2483</v>
          </cell>
          <cell r="B1997" t="str">
            <v>248303201</v>
          </cell>
          <cell r="D1997" t="str">
            <v>2483032</v>
          </cell>
          <cell r="E1997" t="str">
            <v>2460</v>
          </cell>
          <cell r="F1997" t="str">
            <v>24</v>
          </cell>
          <cell r="G1997">
            <v>524.52810735000003</v>
          </cell>
          <cell r="H1997">
            <v>536.46403792000001</v>
          </cell>
          <cell r="I1997">
            <v>530.24108190000004</v>
          </cell>
          <cell r="J1997">
            <v>39.285714290000001</v>
          </cell>
          <cell r="K1997">
            <v>24.161400100000002</v>
          </cell>
          <cell r="L1997">
            <v>9.0820523499999997</v>
          </cell>
          <cell r="M1997">
            <v>10.80537505</v>
          </cell>
          <cell r="N1997">
            <v>22.968449240000002</v>
          </cell>
          <cell r="O1997">
            <v>50.307000000000002</v>
          </cell>
          <cell r="P1997">
            <v>10.81977828</v>
          </cell>
          <cell r="Q1997">
            <v>61.1</v>
          </cell>
          <cell r="R1997">
            <v>34.03003519</v>
          </cell>
          <cell r="S1997">
            <v>16.5</v>
          </cell>
          <cell r="T1997">
            <v>10.67051232</v>
          </cell>
          <cell r="U1997">
            <v>9.1700390800000005</v>
          </cell>
          <cell r="V1997">
            <v>9.1700390800000005</v>
          </cell>
          <cell r="W1997">
            <v>54.5</v>
          </cell>
          <cell r="X1997">
            <v>78.2</v>
          </cell>
          <cell r="Y1997">
            <v>42.9</v>
          </cell>
          <cell r="Z1997">
            <v>43.2</v>
          </cell>
          <cell r="AA1997">
            <v>23.2</v>
          </cell>
          <cell r="AB1997">
            <v>10.800758549999999</v>
          </cell>
          <cell r="AC1997">
            <v>0.13576337999999999</v>
          </cell>
          <cell r="AD1997">
            <v>278.05</v>
          </cell>
          <cell r="AE1997">
            <v>56.747311369999998</v>
          </cell>
          <cell r="AF1997">
            <v>61.761299999999991</v>
          </cell>
          <cell r="AG1997">
            <v>0.3186817506228824</v>
          </cell>
          <cell r="AH1997">
            <v>4.9000000000000004</v>
          </cell>
          <cell r="AI1997">
            <v>54270</v>
          </cell>
          <cell r="AJ1997">
            <v>11.5</v>
          </cell>
        </row>
        <row r="1998">
          <cell r="A1998" t="str">
            <v>2483</v>
          </cell>
          <cell r="B1998" t="str">
            <v>248303202</v>
          </cell>
          <cell r="D1998" t="str">
            <v>2483032</v>
          </cell>
          <cell r="E1998" t="str">
            <v>2460</v>
          </cell>
          <cell r="F1998" t="str">
            <v>24</v>
          </cell>
          <cell r="G1998">
            <v>524.52810735000003</v>
          </cell>
          <cell r="H1998">
            <v>536.46403792000001</v>
          </cell>
          <cell r="I1998">
            <v>530.24108190000004</v>
          </cell>
          <cell r="J1998">
            <v>39.285714290000001</v>
          </cell>
          <cell r="K1998">
            <v>24.161400100000002</v>
          </cell>
          <cell r="L1998">
            <v>7.1308988299999996</v>
          </cell>
          <cell r="M1998">
            <v>10.81977828</v>
          </cell>
          <cell r="N1998">
            <v>22.968449240000002</v>
          </cell>
          <cell r="O1998">
            <v>50.307000000000002</v>
          </cell>
          <cell r="P1998">
            <v>10.81977828</v>
          </cell>
          <cell r="Q1998">
            <v>61.1</v>
          </cell>
          <cell r="R1998">
            <v>34.03003519</v>
          </cell>
          <cell r="S1998">
            <v>16.5</v>
          </cell>
          <cell r="T1998">
            <v>10.81977828</v>
          </cell>
          <cell r="U1998">
            <v>7.1777824199999998</v>
          </cell>
          <cell r="V1998">
            <v>7.1777824199999998</v>
          </cell>
          <cell r="W1998">
            <v>54.5</v>
          </cell>
          <cell r="X1998">
            <v>78.2</v>
          </cell>
          <cell r="Y1998">
            <v>42.9</v>
          </cell>
          <cell r="Z1998">
            <v>43.2</v>
          </cell>
          <cell r="AA1998">
            <v>23.2</v>
          </cell>
          <cell r="AB1998">
            <v>10.741816740000001</v>
          </cell>
          <cell r="AC1998">
            <v>1</v>
          </cell>
          <cell r="AD1998">
            <v>278.05</v>
          </cell>
          <cell r="AE1998">
            <v>56.747311369999998</v>
          </cell>
          <cell r="AF1998">
            <v>61.761299999999991</v>
          </cell>
          <cell r="AG1998">
            <v>0.32241285487451632</v>
          </cell>
          <cell r="AH1998">
            <v>4.9000000000000004</v>
          </cell>
          <cell r="AI1998">
            <v>54270</v>
          </cell>
          <cell r="AJ1998">
            <v>11.5</v>
          </cell>
        </row>
        <row r="1999">
          <cell r="A1999" t="str">
            <v>2483</v>
          </cell>
          <cell r="B1999" t="str">
            <v>248304001</v>
          </cell>
          <cell r="D1999" t="str">
            <v>2483040</v>
          </cell>
          <cell r="E1999" t="str">
            <v>2460</v>
          </cell>
          <cell r="F1999" t="str">
            <v>24</v>
          </cell>
          <cell r="G1999">
            <v>524.52810735000003</v>
          </cell>
          <cell r="H1999">
            <v>536.46403792000001</v>
          </cell>
          <cell r="I1999">
            <v>530.24108190000004</v>
          </cell>
          <cell r="J1999">
            <v>39.285714290000001</v>
          </cell>
          <cell r="K1999">
            <v>24.161400100000002</v>
          </cell>
          <cell r="L1999">
            <v>8.7379338600000001</v>
          </cell>
          <cell r="M1999">
            <v>10.779227089999999</v>
          </cell>
          <cell r="N1999">
            <v>22.968449240000002</v>
          </cell>
          <cell r="O1999">
            <v>50.307000000000002</v>
          </cell>
          <cell r="P1999">
            <v>10.81977828</v>
          </cell>
          <cell r="Q1999">
            <v>61.1</v>
          </cell>
          <cell r="R1999">
            <v>34.03003519</v>
          </cell>
          <cell r="S1999">
            <v>16.5</v>
          </cell>
          <cell r="T1999">
            <v>10.86953941</v>
          </cell>
          <cell r="U1999">
            <v>8.7379338600000001</v>
          </cell>
          <cell r="V1999">
            <v>9.5902825200000006</v>
          </cell>
          <cell r="W1999">
            <v>54.5</v>
          </cell>
          <cell r="X1999">
            <v>78.2</v>
          </cell>
          <cell r="Y1999">
            <v>42.9</v>
          </cell>
          <cell r="Z1999">
            <v>43.2</v>
          </cell>
          <cell r="AA1999">
            <v>23.2</v>
          </cell>
          <cell r="AB1999">
            <v>10.7716589</v>
          </cell>
          <cell r="AC1999">
            <v>0</v>
          </cell>
          <cell r="AD1999">
            <v>278.05</v>
          </cell>
          <cell r="AE1999">
            <v>56.747311369999998</v>
          </cell>
          <cell r="AF1999">
            <v>61.761299999999991</v>
          </cell>
          <cell r="AG1999">
            <v>0.35167707052697439</v>
          </cell>
          <cell r="AH1999">
            <v>4.9000000000000004</v>
          </cell>
          <cell r="AI1999">
            <v>54270</v>
          </cell>
          <cell r="AJ1999">
            <v>11.5</v>
          </cell>
        </row>
        <row r="2000">
          <cell r="A2000" t="str">
            <v>2483</v>
          </cell>
          <cell r="B2000" t="str">
            <v>248304501</v>
          </cell>
          <cell r="D2000" t="str">
            <v>2483045</v>
          </cell>
          <cell r="E2000" t="str">
            <v>2460</v>
          </cell>
          <cell r="F2000" t="str">
            <v>24</v>
          </cell>
          <cell r="G2000">
            <v>524.52810735000003</v>
          </cell>
          <cell r="H2000">
            <v>536.46403792000001</v>
          </cell>
          <cell r="I2000">
            <v>530.24108190000004</v>
          </cell>
          <cell r="J2000">
            <v>39.285714290000001</v>
          </cell>
          <cell r="K2000">
            <v>24.161400100000002</v>
          </cell>
          <cell r="L2000">
            <v>8.7850806400000003</v>
          </cell>
          <cell r="M2000">
            <v>10.282403329999999</v>
          </cell>
          <cell r="N2000">
            <v>22.968449240000002</v>
          </cell>
          <cell r="O2000">
            <v>50.307000000000002</v>
          </cell>
          <cell r="P2000">
            <v>10.81977828</v>
          </cell>
          <cell r="Q2000">
            <v>61.1</v>
          </cell>
          <cell r="R2000">
            <v>34.03003519</v>
          </cell>
          <cell r="S2000">
            <v>16.5</v>
          </cell>
          <cell r="T2000">
            <v>10.81977828</v>
          </cell>
          <cell r="U2000">
            <v>8.8672865200000004</v>
          </cell>
          <cell r="V2000">
            <v>8.8662995700000007</v>
          </cell>
          <cell r="W2000">
            <v>54.5</v>
          </cell>
          <cell r="X2000">
            <v>78.2</v>
          </cell>
          <cell r="Y2000">
            <v>42.9</v>
          </cell>
          <cell r="Z2000">
            <v>43.2</v>
          </cell>
          <cell r="AA2000">
            <v>23.2</v>
          </cell>
          <cell r="AB2000">
            <v>10.741816740000001</v>
          </cell>
          <cell r="AC2000">
            <v>0</v>
          </cell>
          <cell r="AD2000">
            <v>278.05</v>
          </cell>
          <cell r="AE2000">
            <v>56.747311369999998</v>
          </cell>
          <cell r="AF2000">
            <v>61.761299999999991</v>
          </cell>
          <cell r="AG2000">
            <v>0.3211978517840286</v>
          </cell>
          <cell r="AH2000">
            <v>4.9000000000000004</v>
          </cell>
          <cell r="AI2000">
            <v>54270</v>
          </cell>
          <cell r="AJ2000">
            <v>11.5</v>
          </cell>
        </row>
        <row r="2001">
          <cell r="A2001" t="str">
            <v>2483</v>
          </cell>
          <cell r="B2001" t="str">
            <v>248305001</v>
          </cell>
          <cell r="D2001" t="str">
            <v>2483050</v>
          </cell>
          <cell r="E2001" t="str">
            <v>2460</v>
          </cell>
          <cell r="F2001" t="str">
            <v>24</v>
          </cell>
          <cell r="G2001">
            <v>524.52810735000003</v>
          </cell>
          <cell r="H2001">
            <v>536.46403792000001</v>
          </cell>
          <cell r="I2001">
            <v>530.24108190000004</v>
          </cell>
          <cell r="J2001">
            <v>39.285714290000001</v>
          </cell>
          <cell r="K2001">
            <v>24.161400100000002</v>
          </cell>
          <cell r="L2001">
            <v>8.7089699100000004</v>
          </cell>
          <cell r="M2001">
            <v>10.034208749999999</v>
          </cell>
          <cell r="N2001">
            <v>22.968449240000002</v>
          </cell>
          <cell r="O2001">
            <v>50.307000000000002</v>
          </cell>
          <cell r="P2001">
            <v>10.59568428</v>
          </cell>
          <cell r="Q2001">
            <v>61.1</v>
          </cell>
          <cell r="R2001">
            <v>34.03003519</v>
          </cell>
          <cell r="S2001">
            <v>16.5</v>
          </cell>
          <cell r="T2001">
            <v>10.716659699999999</v>
          </cell>
          <cell r="U2001">
            <v>9.5277025999999996</v>
          </cell>
          <cell r="V2001">
            <v>8.6117758299999991</v>
          </cell>
          <cell r="W2001">
            <v>54.5</v>
          </cell>
          <cell r="X2001">
            <v>78.2</v>
          </cell>
          <cell r="Y2001">
            <v>42.9</v>
          </cell>
          <cell r="Z2001">
            <v>43.2</v>
          </cell>
          <cell r="AA2001">
            <v>23.2</v>
          </cell>
          <cell r="AB2001">
            <v>10.718321250000001</v>
          </cell>
          <cell r="AC2001">
            <v>0</v>
          </cell>
          <cell r="AD2001">
            <v>278.05</v>
          </cell>
          <cell r="AE2001">
            <v>56.747311369999998</v>
          </cell>
          <cell r="AF2001">
            <v>61.761299999999991</v>
          </cell>
          <cell r="AG2001">
            <v>0.30336059856423148</v>
          </cell>
          <cell r="AH2001">
            <v>4.9000000000000004</v>
          </cell>
          <cell r="AI2001">
            <v>54270</v>
          </cell>
          <cell r="AJ2001">
            <v>11.5</v>
          </cell>
        </row>
        <row r="2002">
          <cell r="A2002" t="str">
            <v>2483</v>
          </cell>
          <cell r="B2002" t="str">
            <v>248305501</v>
          </cell>
          <cell r="D2002" t="str">
            <v>2483055</v>
          </cell>
          <cell r="E2002" t="str">
            <v>2460</v>
          </cell>
          <cell r="F2002" t="str">
            <v>24</v>
          </cell>
          <cell r="G2002">
            <v>524.52810735000003</v>
          </cell>
          <cell r="H2002">
            <v>536.46403792000001</v>
          </cell>
          <cell r="I2002">
            <v>530.24108190000004</v>
          </cell>
          <cell r="J2002">
            <v>39.285714290000001</v>
          </cell>
          <cell r="K2002">
            <v>24.161400100000002</v>
          </cell>
          <cell r="L2002">
            <v>9.5994050600000005</v>
          </cell>
          <cell r="M2002">
            <v>9.7662923100000008</v>
          </cell>
          <cell r="N2002">
            <v>22.968449240000002</v>
          </cell>
          <cell r="O2002">
            <v>50.307000000000002</v>
          </cell>
          <cell r="P2002">
            <v>9.88527266</v>
          </cell>
          <cell r="Q2002">
            <v>61.1</v>
          </cell>
          <cell r="R2002">
            <v>34.03003519</v>
          </cell>
          <cell r="S2002">
            <v>16.5</v>
          </cell>
          <cell r="T2002">
            <v>10.808535320000001</v>
          </cell>
          <cell r="U2002">
            <v>9.6177369499999994</v>
          </cell>
          <cell r="V2002">
            <v>9.0683158699999993</v>
          </cell>
          <cell r="W2002">
            <v>54.5</v>
          </cell>
          <cell r="X2002">
            <v>78.2</v>
          </cell>
          <cell r="Y2002">
            <v>42.9</v>
          </cell>
          <cell r="Z2002">
            <v>43.2</v>
          </cell>
          <cell r="AA2002">
            <v>23.2</v>
          </cell>
          <cell r="AB2002">
            <v>10.086392269999999</v>
          </cell>
          <cell r="AC2002">
            <v>0</v>
          </cell>
          <cell r="AD2002">
            <v>278.05</v>
          </cell>
          <cell r="AE2002">
            <v>56.747311369999998</v>
          </cell>
          <cell r="AF2002">
            <v>61.761299999999991</v>
          </cell>
          <cell r="AG2002">
            <v>0.30259292182534658</v>
          </cell>
          <cell r="AH2002">
            <v>4.9000000000000004</v>
          </cell>
          <cell r="AI2002">
            <v>54270</v>
          </cell>
          <cell r="AJ2002">
            <v>11.5</v>
          </cell>
        </row>
        <row r="2003">
          <cell r="A2003" t="str">
            <v>2483</v>
          </cell>
          <cell r="B2003" t="str">
            <v>248306001</v>
          </cell>
          <cell r="D2003" t="str">
            <v>2483060</v>
          </cell>
          <cell r="E2003" t="str">
            <v>2460</v>
          </cell>
          <cell r="F2003" t="str">
            <v>24</v>
          </cell>
          <cell r="G2003">
            <v>524.52810735000003</v>
          </cell>
          <cell r="H2003">
            <v>536.46403792000001</v>
          </cell>
          <cell r="I2003">
            <v>530.24108190000004</v>
          </cell>
          <cell r="J2003">
            <v>39.285714290000001</v>
          </cell>
          <cell r="K2003">
            <v>24.161400100000002</v>
          </cell>
          <cell r="L2003">
            <v>9.3174892899999993</v>
          </cell>
          <cell r="M2003">
            <v>9.7024112200000001</v>
          </cell>
          <cell r="N2003">
            <v>22.968449240000002</v>
          </cell>
          <cell r="O2003">
            <v>50.307000000000002</v>
          </cell>
          <cell r="P2003">
            <v>10.4956535</v>
          </cell>
          <cell r="Q2003">
            <v>61.1</v>
          </cell>
          <cell r="R2003">
            <v>34.03003519</v>
          </cell>
          <cell r="S2003">
            <v>16.5</v>
          </cell>
          <cell r="T2003">
            <v>10.81977828</v>
          </cell>
          <cell r="U2003">
            <v>8.6649232999999999</v>
          </cell>
          <cell r="V2003">
            <v>8.6431207499999996</v>
          </cell>
          <cell r="W2003">
            <v>54.5</v>
          </cell>
          <cell r="X2003">
            <v>78.2</v>
          </cell>
          <cell r="Y2003">
            <v>42.9</v>
          </cell>
          <cell r="Z2003">
            <v>43.2</v>
          </cell>
          <cell r="AA2003">
            <v>23.2</v>
          </cell>
          <cell r="AB2003">
            <v>10.53158942</v>
          </cell>
          <cell r="AC2003">
            <v>0</v>
          </cell>
          <cell r="AD2003">
            <v>278.05</v>
          </cell>
          <cell r="AE2003">
            <v>56.747311369999998</v>
          </cell>
          <cell r="AF2003">
            <v>61.761299999999991</v>
          </cell>
          <cell r="AG2003">
            <v>0.32147784093077258</v>
          </cell>
          <cell r="AH2003">
            <v>4.9000000000000004</v>
          </cell>
          <cell r="AI2003">
            <v>54270</v>
          </cell>
          <cell r="AJ2003">
            <v>11.5</v>
          </cell>
        </row>
        <row r="2004">
          <cell r="A2004" t="str">
            <v>2483</v>
          </cell>
          <cell r="B2004" t="str">
            <v>248306501</v>
          </cell>
          <cell r="D2004" t="str">
            <v>2483065</v>
          </cell>
          <cell r="E2004" t="str">
            <v>2460</v>
          </cell>
          <cell r="F2004" t="str">
            <v>24</v>
          </cell>
          <cell r="G2004">
            <v>524.52810735000003</v>
          </cell>
          <cell r="H2004">
            <v>536.46403792000001</v>
          </cell>
          <cell r="I2004">
            <v>530.24108190000004</v>
          </cell>
          <cell r="J2004">
            <v>39.285714290000001</v>
          </cell>
          <cell r="K2004">
            <v>24.161400100000002</v>
          </cell>
          <cell r="L2004">
            <v>7.1530516300000002</v>
          </cell>
          <cell r="M2004">
            <v>7.2562972400000003</v>
          </cell>
          <cell r="N2004">
            <v>22.968449240000002</v>
          </cell>
          <cell r="O2004">
            <v>50.307000000000002</v>
          </cell>
          <cell r="P2004">
            <v>9.8009009599999999</v>
          </cell>
          <cell r="Q2004">
            <v>61.1</v>
          </cell>
          <cell r="R2004">
            <v>34.03003519</v>
          </cell>
          <cell r="S2004">
            <v>16.5</v>
          </cell>
          <cell r="T2004">
            <v>10.81977828</v>
          </cell>
          <cell r="U2004">
            <v>7.1340937200000001</v>
          </cell>
          <cell r="V2004">
            <v>7.1340937200000001</v>
          </cell>
          <cell r="W2004">
            <v>54.5</v>
          </cell>
          <cell r="X2004">
            <v>78.2</v>
          </cell>
          <cell r="Y2004">
            <v>42.9</v>
          </cell>
          <cell r="Z2004">
            <v>43.2</v>
          </cell>
          <cell r="AA2004">
            <v>23.2</v>
          </cell>
          <cell r="AB2004">
            <v>9.6134694199999995</v>
          </cell>
          <cell r="AC2004">
            <v>1</v>
          </cell>
          <cell r="AD2004">
            <v>278.05</v>
          </cell>
          <cell r="AE2004">
            <v>56.747311369999998</v>
          </cell>
          <cell r="AF2004">
            <v>61.761299999999991</v>
          </cell>
          <cell r="AG2004">
            <v>0.36363654760375735</v>
          </cell>
          <cell r="AH2004">
            <v>4.9000000000000004</v>
          </cell>
          <cell r="AI2004">
            <v>54270</v>
          </cell>
          <cell r="AJ2004">
            <v>11.5</v>
          </cell>
        </row>
        <row r="2005">
          <cell r="A2005" t="str">
            <v>2483</v>
          </cell>
          <cell r="B2005" t="str">
            <v>248307001</v>
          </cell>
          <cell r="D2005" t="str">
            <v>2483070</v>
          </cell>
          <cell r="E2005" t="str">
            <v>2460</v>
          </cell>
          <cell r="F2005" t="str">
            <v>24</v>
          </cell>
          <cell r="G2005">
            <v>524.52810735000003</v>
          </cell>
          <cell r="H2005">
            <v>536.46403792000001</v>
          </cell>
          <cell r="I2005">
            <v>530.24108190000004</v>
          </cell>
          <cell r="J2005">
            <v>39.285714290000001</v>
          </cell>
          <cell r="K2005">
            <v>24.161400100000002</v>
          </cell>
          <cell r="L2005">
            <v>8.4852896399999995</v>
          </cell>
          <cell r="M2005">
            <v>8.7993600799999996</v>
          </cell>
          <cell r="N2005">
            <v>22.968449240000002</v>
          </cell>
          <cell r="O2005">
            <v>50.307000000000002</v>
          </cell>
          <cell r="P2005">
            <v>9.36039697</v>
          </cell>
          <cell r="Q2005">
            <v>61.1</v>
          </cell>
          <cell r="R2005">
            <v>34.03003519</v>
          </cell>
          <cell r="S2005">
            <v>16.5</v>
          </cell>
          <cell r="T2005">
            <v>10.81977828</v>
          </cell>
          <cell r="U2005">
            <v>8.4892051500000001</v>
          </cell>
          <cell r="V2005">
            <v>8.7395364200000003</v>
          </cell>
          <cell r="W2005">
            <v>54.5</v>
          </cell>
          <cell r="X2005">
            <v>78.2</v>
          </cell>
          <cell r="Y2005">
            <v>42.9</v>
          </cell>
          <cell r="Z2005">
            <v>43.2</v>
          </cell>
          <cell r="AA2005">
            <v>23.2</v>
          </cell>
          <cell r="AB2005">
            <v>9.2727516300000001</v>
          </cell>
          <cell r="AC2005">
            <v>0.53934095999999998</v>
          </cell>
          <cell r="AD2005">
            <v>278.05</v>
          </cell>
          <cell r="AE2005">
            <v>56.747311369999998</v>
          </cell>
          <cell r="AF2005">
            <v>61.761299999999991</v>
          </cell>
          <cell r="AG2005">
            <v>0.38185112672554311</v>
          </cell>
          <cell r="AH2005">
            <v>4.9000000000000004</v>
          </cell>
          <cell r="AI2005">
            <v>54270</v>
          </cell>
          <cell r="AJ2005">
            <v>11.5</v>
          </cell>
        </row>
        <row r="2006">
          <cell r="A2006" t="str">
            <v>2483</v>
          </cell>
          <cell r="B2006" t="str">
            <v>248307501</v>
          </cell>
          <cell r="D2006" t="str">
            <v>2483075</v>
          </cell>
          <cell r="E2006" t="str">
            <v>2460</v>
          </cell>
          <cell r="F2006" t="str">
            <v>24</v>
          </cell>
          <cell r="G2006">
            <v>524.52810735000003</v>
          </cell>
          <cell r="H2006">
            <v>536.46403792000001</v>
          </cell>
          <cell r="I2006">
            <v>530.24108190000004</v>
          </cell>
          <cell r="J2006">
            <v>39.285714290000001</v>
          </cell>
          <cell r="K2006">
            <v>24.161400100000002</v>
          </cell>
          <cell r="L2006">
            <v>8.3986348599999996</v>
          </cell>
          <cell r="M2006">
            <v>8.7281022099999994</v>
          </cell>
          <cell r="N2006">
            <v>22.968449240000002</v>
          </cell>
          <cell r="O2006">
            <v>50.307000000000002</v>
          </cell>
          <cell r="P2006">
            <v>9.8153118599999996</v>
          </cell>
          <cell r="Q2006">
            <v>61.1</v>
          </cell>
          <cell r="R2006">
            <v>34.03003519</v>
          </cell>
          <cell r="S2006">
            <v>16.5</v>
          </cell>
          <cell r="T2006">
            <v>10.875591350000001</v>
          </cell>
          <cell r="U2006">
            <v>8.2905435000000001</v>
          </cell>
          <cell r="V2006">
            <v>8.2789359999999999</v>
          </cell>
          <cell r="W2006">
            <v>54.5</v>
          </cell>
          <cell r="X2006">
            <v>78.2</v>
          </cell>
          <cell r="Y2006">
            <v>42.9</v>
          </cell>
          <cell r="Z2006">
            <v>43.2</v>
          </cell>
          <cell r="AA2006">
            <v>23.2</v>
          </cell>
          <cell r="AB2006">
            <v>9.35305447</v>
          </cell>
          <cell r="AC2006">
            <v>0.49613455999999995</v>
          </cell>
          <cell r="AD2006">
            <v>278.05</v>
          </cell>
          <cell r="AE2006">
            <v>56.747311369999998</v>
          </cell>
          <cell r="AF2006">
            <v>61.761299999999991</v>
          </cell>
          <cell r="AG2006">
            <v>0.35084107582916157</v>
          </cell>
          <cell r="AH2006">
            <v>4.9000000000000004</v>
          </cell>
          <cell r="AI2006">
            <v>54270</v>
          </cell>
          <cell r="AJ2006">
            <v>11.5</v>
          </cell>
        </row>
        <row r="2007">
          <cell r="A2007" t="str">
            <v>2483</v>
          </cell>
          <cell r="B2007" t="str">
            <v>248308501</v>
          </cell>
          <cell r="D2007" t="str">
            <v>2483085</v>
          </cell>
          <cell r="E2007" t="str">
            <v>2460</v>
          </cell>
          <cell r="F2007" t="str">
            <v>24</v>
          </cell>
          <cell r="G2007">
            <v>524.52810735000003</v>
          </cell>
          <cell r="H2007">
            <v>536.46403792000001</v>
          </cell>
          <cell r="I2007">
            <v>530.24108190000004</v>
          </cell>
          <cell r="J2007">
            <v>39.285714290000001</v>
          </cell>
          <cell r="K2007">
            <v>24.161400100000002</v>
          </cell>
          <cell r="L2007">
            <v>9.1579938900000002</v>
          </cell>
          <cell r="M2007">
            <v>9.7848729199999998</v>
          </cell>
          <cell r="N2007">
            <v>22.968449240000002</v>
          </cell>
          <cell r="O2007">
            <v>50.307000000000002</v>
          </cell>
          <cell r="P2007">
            <v>9.8485032399999994</v>
          </cell>
          <cell r="Q2007">
            <v>61.1</v>
          </cell>
          <cell r="R2007">
            <v>34.03003519</v>
          </cell>
          <cell r="S2007">
            <v>16.5</v>
          </cell>
          <cell r="T2007">
            <v>11.214465519999999</v>
          </cell>
          <cell r="U2007">
            <v>8.4252971799999994</v>
          </cell>
          <cell r="V2007">
            <v>8.5199892800000008</v>
          </cell>
          <cell r="W2007">
            <v>54.5</v>
          </cell>
          <cell r="X2007">
            <v>78.2</v>
          </cell>
          <cell r="Y2007">
            <v>42.9</v>
          </cell>
          <cell r="Z2007">
            <v>43.2</v>
          </cell>
          <cell r="AA2007">
            <v>23.2</v>
          </cell>
          <cell r="AB2007">
            <v>9.35244739</v>
          </cell>
          <cell r="AC2007">
            <v>0</v>
          </cell>
          <cell r="AD2007">
            <v>278.05</v>
          </cell>
          <cell r="AE2007">
            <v>56.747311369999998</v>
          </cell>
          <cell r="AF2007">
            <v>61.761299999999991</v>
          </cell>
          <cell r="AG2007">
            <v>0.31486844129977359</v>
          </cell>
          <cell r="AH2007">
            <v>4.9000000000000004</v>
          </cell>
          <cell r="AI2007">
            <v>54270</v>
          </cell>
          <cell r="AJ2007">
            <v>11.5</v>
          </cell>
        </row>
        <row r="2008">
          <cell r="A2008" t="str">
            <v>2483</v>
          </cell>
          <cell r="B2008" t="str">
            <v>248308801</v>
          </cell>
          <cell r="D2008" t="str">
            <v>2483088</v>
          </cell>
          <cell r="E2008" t="str">
            <v>2460</v>
          </cell>
          <cell r="F2008" t="str">
            <v>24</v>
          </cell>
          <cell r="G2008">
            <v>524.52810735000003</v>
          </cell>
          <cell r="H2008">
            <v>536.46403792000001</v>
          </cell>
          <cell r="I2008">
            <v>530.24108190000004</v>
          </cell>
          <cell r="J2008">
            <v>39.285714290000001</v>
          </cell>
          <cell r="K2008">
            <v>24.161400100000002</v>
          </cell>
          <cell r="L2008">
            <v>9.3714382900000004</v>
          </cell>
          <cell r="M2008">
            <v>10.4907463</v>
          </cell>
          <cell r="N2008">
            <v>22.968449240000002</v>
          </cell>
          <cell r="O2008">
            <v>50.307000000000002</v>
          </cell>
          <cell r="P2008">
            <v>10.619374219999999</v>
          </cell>
          <cell r="Q2008">
            <v>61.1</v>
          </cell>
          <cell r="R2008">
            <v>34.03003519</v>
          </cell>
          <cell r="S2008">
            <v>16.5</v>
          </cell>
          <cell r="T2008">
            <v>11.40736493</v>
          </cell>
          <cell r="U2008">
            <v>9.7530715600000004</v>
          </cell>
          <cell r="V2008">
            <v>9.7171579700000006</v>
          </cell>
          <cell r="W2008">
            <v>54.5</v>
          </cell>
          <cell r="X2008">
            <v>78.2</v>
          </cell>
          <cell r="Y2008">
            <v>42.9</v>
          </cell>
          <cell r="Z2008">
            <v>43.2</v>
          </cell>
          <cell r="AA2008">
            <v>23.2</v>
          </cell>
          <cell r="AB2008">
            <v>10.423114330000001</v>
          </cell>
          <cell r="AC2008">
            <v>0</v>
          </cell>
          <cell r="AD2008">
            <v>278.05</v>
          </cell>
          <cell r="AE2008">
            <v>56.747311369999998</v>
          </cell>
          <cell r="AF2008">
            <v>61.761299999999991</v>
          </cell>
          <cell r="AG2008">
            <v>0.33548817901314898</v>
          </cell>
          <cell r="AH2008">
            <v>4.9000000000000004</v>
          </cell>
          <cell r="AI2008">
            <v>54270</v>
          </cell>
          <cell r="AJ2008">
            <v>11.5</v>
          </cell>
        </row>
        <row r="2009">
          <cell r="A2009" t="str">
            <v>2483</v>
          </cell>
          <cell r="B2009" t="str">
            <v>248309001</v>
          </cell>
          <cell r="D2009" t="str">
            <v>2483090</v>
          </cell>
          <cell r="E2009" t="str">
            <v>2460</v>
          </cell>
          <cell r="F2009" t="str">
            <v>24</v>
          </cell>
          <cell r="G2009">
            <v>524.52810735000003</v>
          </cell>
          <cell r="H2009">
            <v>536.46403792000001</v>
          </cell>
          <cell r="I2009">
            <v>530.24108190000004</v>
          </cell>
          <cell r="J2009">
            <v>39.285714290000001</v>
          </cell>
          <cell r="K2009">
            <v>24.161400100000002</v>
          </cell>
          <cell r="L2009">
            <v>9.2256230000000006</v>
          </cell>
          <cell r="M2009">
            <v>9.8836929300000005</v>
          </cell>
          <cell r="N2009">
            <v>22.968449240000002</v>
          </cell>
          <cell r="O2009">
            <v>50.307000000000002</v>
          </cell>
          <cell r="P2009">
            <v>9.4909978299999995</v>
          </cell>
          <cell r="Q2009">
            <v>61.1</v>
          </cell>
          <cell r="R2009">
            <v>34.03003519</v>
          </cell>
          <cell r="S2009">
            <v>16.5</v>
          </cell>
          <cell r="T2009">
            <v>11.003249179999999</v>
          </cell>
          <cell r="U2009">
            <v>9.4138524799999992</v>
          </cell>
          <cell r="V2009">
            <v>9.2753787699999997</v>
          </cell>
          <cell r="W2009">
            <v>54.5</v>
          </cell>
          <cell r="X2009">
            <v>78.2</v>
          </cell>
          <cell r="Y2009">
            <v>42.9</v>
          </cell>
          <cell r="Z2009">
            <v>43.2</v>
          </cell>
          <cell r="AA2009">
            <v>23.2</v>
          </cell>
          <cell r="AB2009">
            <v>9.2761281100000001</v>
          </cell>
          <cell r="AC2009">
            <v>0</v>
          </cell>
          <cell r="AD2009">
            <v>278.05</v>
          </cell>
          <cell r="AE2009">
            <v>56.747311369999998</v>
          </cell>
          <cell r="AF2009">
            <v>61.757160689999999</v>
          </cell>
          <cell r="AG2009">
            <v>0.3744606228096502</v>
          </cell>
          <cell r="AH2009">
            <v>4.9000000000000004</v>
          </cell>
          <cell r="AI2009">
            <v>54270</v>
          </cell>
          <cell r="AJ2009">
            <v>11.5</v>
          </cell>
        </row>
        <row r="2010">
          <cell r="A2010" t="str">
            <v>2483</v>
          </cell>
          <cell r="B2010" t="str">
            <v>248309501</v>
          </cell>
          <cell r="D2010" t="str">
            <v>2483095</v>
          </cell>
          <cell r="E2010" t="str">
            <v>2460</v>
          </cell>
          <cell r="F2010" t="str">
            <v>24</v>
          </cell>
          <cell r="G2010">
            <v>524.52810735000003</v>
          </cell>
          <cell r="H2010">
            <v>536.46403792000001</v>
          </cell>
          <cell r="I2010">
            <v>530.24108190000004</v>
          </cell>
          <cell r="J2010">
            <v>39.285714290000001</v>
          </cell>
          <cell r="K2010">
            <v>24.161400100000002</v>
          </cell>
          <cell r="L2010">
            <v>9.2428075599999993</v>
          </cell>
          <cell r="M2010">
            <v>10.72818917</v>
          </cell>
          <cell r="N2010">
            <v>22.968449240000002</v>
          </cell>
          <cell r="O2010">
            <v>50.307000000000002</v>
          </cell>
          <cell r="P2010">
            <v>10.62609644</v>
          </cell>
          <cell r="Q2010">
            <v>61.1</v>
          </cell>
          <cell r="R2010">
            <v>34.03003519</v>
          </cell>
          <cell r="S2010">
            <v>16.5</v>
          </cell>
          <cell r="T2010">
            <v>11.42610316</v>
          </cell>
          <cell r="U2010">
            <v>10.409913510000001</v>
          </cell>
          <cell r="V2010">
            <v>9.3051958999999993</v>
          </cell>
          <cell r="W2010">
            <v>54.5</v>
          </cell>
          <cell r="X2010">
            <v>78.2</v>
          </cell>
          <cell r="Y2010">
            <v>42.9</v>
          </cell>
          <cell r="Z2010">
            <v>43.2</v>
          </cell>
          <cell r="AA2010">
            <v>23.2</v>
          </cell>
          <cell r="AB2010">
            <v>10.53340203</v>
          </cell>
          <cell r="AC2010">
            <v>0</v>
          </cell>
          <cell r="AD2010">
            <v>278.05</v>
          </cell>
          <cell r="AE2010">
            <v>56.747311369999998</v>
          </cell>
          <cell r="AF2010">
            <v>61.759284770000001</v>
          </cell>
          <cell r="AG2010">
            <v>0.35894777324797933</v>
          </cell>
          <cell r="AH2010">
            <v>4.9000000000000004</v>
          </cell>
          <cell r="AI2010">
            <v>54270</v>
          </cell>
          <cell r="AJ2010">
            <v>11.5</v>
          </cell>
        </row>
        <row r="2011">
          <cell r="A2011" t="str">
            <v>2483</v>
          </cell>
          <cell r="B2011" t="str">
            <v>248390201</v>
          </cell>
          <cell r="D2011" t="str">
            <v>2483902</v>
          </cell>
          <cell r="E2011" t="str">
            <v>2460</v>
          </cell>
          <cell r="F2011" t="str">
            <v>24</v>
          </cell>
          <cell r="G2011">
            <v>524.52810735000003</v>
          </cell>
          <cell r="H2011">
            <v>536.46403792000001</v>
          </cell>
          <cell r="I2011">
            <v>530.24108190000004</v>
          </cell>
          <cell r="J2011">
            <v>39.285714290000001</v>
          </cell>
          <cell r="K2011">
            <v>24.161400100000002</v>
          </cell>
          <cell r="L2011">
            <v>11.094967649999999</v>
          </cell>
          <cell r="M2011">
            <v>11.40884191</v>
          </cell>
          <cell r="N2011">
            <v>22.968449240000002</v>
          </cell>
          <cell r="O2011">
            <v>50.307000000000002</v>
          </cell>
          <cell r="P2011">
            <v>11.495107669999999</v>
          </cell>
          <cell r="Q2011">
            <v>61.1</v>
          </cell>
          <cell r="R2011">
            <v>34.03003519</v>
          </cell>
          <cell r="S2011">
            <v>16.5</v>
          </cell>
          <cell r="T2011">
            <v>11.70279348</v>
          </cell>
          <cell r="U2011">
            <v>11.1742027</v>
          </cell>
          <cell r="V2011">
            <v>11.13544997</v>
          </cell>
          <cell r="W2011">
            <v>54.5</v>
          </cell>
          <cell r="X2011">
            <v>78.2</v>
          </cell>
          <cell r="Y2011">
            <v>42.9</v>
          </cell>
          <cell r="Z2011">
            <v>43.2</v>
          </cell>
          <cell r="AA2011">
            <v>23.2</v>
          </cell>
          <cell r="AB2011">
            <v>11.41422053</v>
          </cell>
          <cell r="AC2011">
            <v>0</v>
          </cell>
          <cell r="AD2011">
            <v>278.05</v>
          </cell>
          <cell r="AE2011">
            <v>56.747311369999998</v>
          </cell>
          <cell r="AF2011">
            <v>61.698313429999999</v>
          </cell>
          <cell r="AG2011">
            <v>0.34068735898388824</v>
          </cell>
          <cell r="AH2011">
            <v>4.9000000000000004</v>
          </cell>
          <cell r="AI2011">
            <v>54270</v>
          </cell>
          <cell r="AJ2011">
            <v>11.5</v>
          </cell>
        </row>
        <row r="2012">
          <cell r="A2012" t="str">
            <v>2483</v>
          </cell>
          <cell r="B2012" t="str">
            <v>248390401</v>
          </cell>
          <cell r="D2012" t="str">
            <v>2483904</v>
          </cell>
          <cell r="E2012" t="str">
            <v>2460</v>
          </cell>
          <cell r="F2012" t="str">
            <v>24</v>
          </cell>
          <cell r="G2012">
            <v>524.52810735000003</v>
          </cell>
          <cell r="H2012">
            <v>536.46403792000001</v>
          </cell>
          <cell r="I2012">
            <v>530.24108190000004</v>
          </cell>
          <cell r="J2012">
            <v>39.285714290000001</v>
          </cell>
          <cell r="K2012">
            <v>24.161400100000002</v>
          </cell>
          <cell r="L2012">
            <v>10.832734</v>
          </cell>
          <cell r="M2012">
            <v>11.34710698</v>
          </cell>
          <cell r="N2012">
            <v>22.968449240000002</v>
          </cell>
          <cell r="O2012">
            <v>50.307000000000002</v>
          </cell>
          <cell r="P2012">
            <v>11.365608050000001</v>
          </cell>
          <cell r="Q2012">
            <v>61.1</v>
          </cell>
          <cell r="R2012">
            <v>34.03003519</v>
          </cell>
          <cell r="S2012">
            <v>16.5</v>
          </cell>
          <cell r="T2012">
            <v>11.780009339999999</v>
          </cell>
          <cell r="U2012">
            <v>11.08501534</v>
          </cell>
          <cell r="V2012">
            <v>10.832734</v>
          </cell>
          <cell r="W2012">
            <v>54.5</v>
          </cell>
          <cell r="X2012">
            <v>78.2</v>
          </cell>
          <cell r="Y2012">
            <v>42.9</v>
          </cell>
          <cell r="Z2012">
            <v>43.2</v>
          </cell>
          <cell r="AA2012">
            <v>23.2</v>
          </cell>
          <cell r="AB2012">
            <v>11.268060200000001</v>
          </cell>
          <cell r="AC2012">
            <v>0</v>
          </cell>
          <cell r="AD2012">
            <v>278.05</v>
          </cell>
          <cell r="AE2012">
            <v>56.747311369999998</v>
          </cell>
          <cell r="AF2012">
            <v>61.761299999999991</v>
          </cell>
          <cell r="AG2012">
            <v>0.37317734060754981</v>
          </cell>
          <cell r="AH2012">
            <v>4.9000000000000004</v>
          </cell>
          <cell r="AI2012">
            <v>54270</v>
          </cell>
          <cell r="AJ2012">
            <v>11.5</v>
          </cell>
        </row>
        <row r="2013">
          <cell r="A2013" t="str">
            <v>2483</v>
          </cell>
          <cell r="B2013" t="str">
            <v>248390601</v>
          </cell>
          <cell r="D2013" t="str">
            <v>2483906</v>
          </cell>
          <cell r="E2013" t="str">
            <v>2460</v>
          </cell>
          <cell r="F2013" t="str">
            <v>24</v>
          </cell>
          <cell r="G2013">
            <v>524.52810735000003</v>
          </cell>
          <cell r="H2013">
            <v>536.46403792000001</v>
          </cell>
          <cell r="I2013">
            <v>530.24108190000004</v>
          </cell>
          <cell r="J2013">
            <v>39.285714290000001</v>
          </cell>
          <cell r="K2013">
            <v>24.161400100000002</v>
          </cell>
          <cell r="L2013">
            <v>11.592965100000001</v>
          </cell>
          <cell r="M2013">
            <v>11.654242719999999</v>
          </cell>
          <cell r="N2013">
            <v>22.968449240000002</v>
          </cell>
          <cell r="O2013">
            <v>50.307000000000002</v>
          </cell>
          <cell r="P2013">
            <v>11.83762872</v>
          </cell>
          <cell r="Q2013">
            <v>61.1</v>
          </cell>
          <cell r="R2013">
            <v>34.03003519</v>
          </cell>
          <cell r="S2013">
            <v>16.5</v>
          </cell>
          <cell r="T2013">
            <v>11.91839057</v>
          </cell>
          <cell r="U2013">
            <v>11.60472951</v>
          </cell>
          <cell r="V2013">
            <v>11.592965100000001</v>
          </cell>
          <cell r="W2013">
            <v>54.5</v>
          </cell>
          <cell r="X2013">
            <v>78.2</v>
          </cell>
          <cell r="Y2013">
            <v>42.9</v>
          </cell>
          <cell r="Z2013">
            <v>43.2</v>
          </cell>
          <cell r="AA2013">
            <v>23.2</v>
          </cell>
          <cell r="AB2013">
            <v>11.59680695</v>
          </cell>
          <cell r="AC2013">
            <v>0</v>
          </cell>
          <cell r="AD2013">
            <v>278.05</v>
          </cell>
          <cell r="AE2013">
            <v>56.747311369999998</v>
          </cell>
          <cell r="AF2013">
            <v>61.554349999999999</v>
          </cell>
          <cell r="AG2013">
            <v>0.3773080025333474</v>
          </cell>
          <cell r="AH2013">
            <v>4.9000000000000004</v>
          </cell>
          <cell r="AI2013">
            <v>54270</v>
          </cell>
          <cell r="AJ2013">
            <v>11.5</v>
          </cell>
        </row>
        <row r="2014">
          <cell r="A2014" t="str">
            <v>2483</v>
          </cell>
          <cell r="B2014" t="str">
            <v>248390801</v>
          </cell>
          <cell r="D2014" t="str">
            <v>2483908</v>
          </cell>
          <cell r="E2014" t="str">
            <v>2460</v>
          </cell>
          <cell r="F2014" t="str">
            <v>24</v>
          </cell>
          <cell r="G2014">
            <v>524.52810735000003</v>
          </cell>
          <cell r="H2014">
            <v>536.46403792000001</v>
          </cell>
          <cell r="I2014">
            <v>530.24108190000004</v>
          </cell>
          <cell r="J2014">
            <v>39.285714290000001</v>
          </cell>
          <cell r="K2014">
            <v>24.161400100000002</v>
          </cell>
          <cell r="L2014">
            <v>0</v>
          </cell>
          <cell r="M2014">
            <v>0</v>
          </cell>
          <cell r="N2014">
            <v>22.968449240000002</v>
          </cell>
          <cell r="O2014">
            <v>50.307000000000002</v>
          </cell>
          <cell r="P2014">
            <v>0</v>
          </cell>
          <cell r="Q2014">
            <v>61.1</v>
          </cell>
          <cell r="R2014">
            <v>34.03003519</v>
          </cell>
          <cell r="S2014">
            <v>16.5</v>
          </cell>
          <cell r="T2014">
            <v>0</v>
          </cell>
          <cell r="U2014">
            <v>0</v>
          </cell>
          <cell r="V2014">
            <v>0</v>
          </cell>
          <cell r="W2014">
            <v>54.5</v>
          </cell>
          <cell r="X2014">
            <v>78.2</v>
          </cell>
          <cell r="Y2014">
            <v>42.9</v>
          </cell>
          <cell r="Z2014">
            <v>43.2</v>
          </cell>
          <cell r="AA2014">
            <v>23.2</v>
          </cell>
          <cell r="AB2014">
            <v>0</v>
          </cell>
          <cell r="AC2014">
            <v>0</v>
          </cell>
          <cell r="AD2014">
            <v>278.05</v>
          </cell>
          <cell r="AE2014">
            <v>56.747311369999998</v>
          </cell>
          <cell r="AF2014">
            <v>64.00395958</v>
          </cell>
          <cell r="AG2014">
            <v>0</v>
          </cell>
          <cell r="AH2014">
            <v>4.9000000000000004</v>
          </cell>
          <cell r="AI2014">
            <v>54270</v>
          </cell>
          <cell r="AJ2014">
            <v>11.5</v>
          </cell>
        </row>
        <row r="2015">
          <cell r="A2015" t="str">
            <v>2483</v>
          </cell>
          <cell r="B2015" t="str">
            <v>248391201</v>
          </cell>
          <cell r="D2015" t="str">
            <v>2483912</v>
          </cell>
          <cell r="E2015" t="str">
            <v>2460</v>
          </cell>
          <cell r="F2015" t="str">
            <v>24</v>
          </cell>
          <cell r="G2015">
            <v>524.52810735000003</v>
          </cell>
          <cell r="H2015">
            <v>536.46403792000001</v>
          </cell>
          <cell r="I2015">
            <v>530.24108190000004</v>
          </cell>
          <cell r="J2015">
            <v>39.285714290000001</v>
          </cell>
          <cell r="K2015">
            <v>24.161400100000002</v>
          </cell>
          <cell r="L2015">
            <v>0</v>
          </cell>
          <cell r="M2015">
            <v>0</v>
          </cell>
          <cell r="N2015">
            <v>22.968449240000002</v>
          </cell>
          <cell r="O2015">
            <v>50.307000000000002</v>
          </cell>
          <cell r="P2015">
            <v>0</v>
          </cell>
          <cell r="Q2015">
            <v>61.1</v>
          </cell>
          <cell r="R2015">
            <v>34.03003519</v>
          </cell>
          <cell r="S2015">
            <v>16.5</v>
          </cell>
          <cell r="T2015">
            <v>0</v>
          </cell>
          <cell r="U2015">
            <v>0</v>
          </cell>
          <cell r="V2015">
            <v>0</v>
          </cell>
          <cell r="W2015">
            <v>54.5</v>
          </cell>
          <cell r="X2015">
            <v>78.2</v>
          </cell>
          <cell r="Y2015">
            <v>42.9</v>
          </cell>
          <cell r="Z2015">
            <v>43.2</v>
          </cell>
          <cell r="AA2015">
            <v>23.2</v>
          </cell>
          <cell r="AB2015">
            <v>0</v>
          </cell>
          <cell r="AC2015">
            <v>0</v>
          </cell>
          <cell r="AD2015">
            <v>278.05</v>
          </cell>
          <cell r="AE2015">
            <v>56.747311369999998</v>
          </cell>
          <cell r="AF2015">
            <v>64.00395958</v>
          </cell>
          <cell r="AG2015">
            <v>0</v>
          </cell>
          <cell r="AH2015">
            <v>4.9000000000000004</v>
          </cell>
          <cell r="AI2015">
            <v>54270</v>
          </cell>
          <cell r="AJ2015">
            <v>11.5</v>
          </cell>
        </row>
        <row r="2016">
          <cell r="A2016" t="str">
            <v>2484</v>
          </cell>
          <cell r="B2016" t="str">
            <v>248400501</v>
          </cell>
          <cell r="D2016" t="str">
            <v>2484005</v>
          </cell>
          <cell r="E2016" t="str">
            <v>2460</v>
          </cell>
          <cell r="F2016" t="str">
            <v>24</v>
          </cell>
          <cell r="G2016">
            <v>524.52810735000003</v>
          </cell>
          <cell r="H2016">
            <v>536.46403792000001</v>
          </cell>
          <cell r="I2016">
            <v>530.24108190000004</v>
          </cell>
          <cell r="J2016">
            <v>39.285714290000001</v>
          </cell>
          <cell r="K2016">
            <v>24.161400100000002</v>
          </cell>
          <cell r="L2016">
            <v>9.3182975100000007</v>
          </cell>
          <cell r="M2016">
            <v>9.8171668499999996</v>
          </cell>
          <cell r="N2016">
            <v>22.968449240000002</v>
          </cell>
          <cell r="O2016">
            <v>50.307000000000002</v>
          </cell>
          <cell r="P2016">
            <v>9.8706027299999999</v>
          </cell>
          <cell r="Q2016">
            <v>61.1</v>
          </cell>
          <cell r="R2016">
            <v>34.03003519</v>
          </cell>
          <cell r="S2016">
            <v>16.5</v>
          </cell>
          <cell r="T2016">
            <v>10.33974048</v>
          </cell>
          <cell r="U2016">
            <v>9.3154208500000006</v>
          </cell>
          <cell r="V2016">
            <v>9.1959371399999998</v>
          </cell>
          <cell r="W2016">
            <v>54.5</v>
          </cell>
          <cell r="X2016">
            <v>78.2</v>
          </cell>
          <cell r="Y2016">
            <v>42.9</v>
          </cell>
          <cell r="Z2016">
            <v>43.2</v>
          </cell>
          <cell r="AA2016">
            <v>23.2</v>
          </cell>
          <cell r="AB2016">
            <v>9.3742433399999996</v>
          </cell>
          <cell r="AC2016">
            <v>0.30153064000000002</v>
          </cell>
          <cell r="AD2016">
            <v>278.05</v>
          </cell>
          <cell r="AE2016">
            <v>56.747311369999998</v>
          </cell>
          <cell r="AF2016">
            <v>61.761299999999991</v>
          </cell>
          <cell r="AG2016">
            <v>0.34226902038141704</v>
          </cell>
          <cell r="AH2016">
            <v>4.9000000000000004</v>
          </cell>
          <cell r="AI2016">
            <v>54270</v>
          </cell>
          <cell r="AJ2016">
            <v>11.5</v>
          </cell>
        </row>
        <row r="2017">
          <cell r="A2017" t="str">
            <v>2484</v>
          </cell>
          <cell r="B2017" t="str">
            <v>248401001</v>
          </cell>
          <cell r="D2017" t="str">
            <v>2484010</v>
          </cell>
          <cell r="E2017" t="str">
            <v>2460</v>
          </cell>
          <cell r="F2017" t="str">
            <v>24</v>
          </cell>
          <cell r="G2017">
            <v>524.52810735000003</v>
          </cell>
          <cell r="H2017">
            <v>536.46403792000001</v>
          </cell>
          <cell r="I2017">
            <v>530.24108190000004</v>
          </cell>
          <cell r="J2017">
            <v>39.285714290000001</v>
          </cell>
          <cell r="K2017">
            <v>24.161400100000002</v>
          </cell>
          <cell r="L2017">
            <v>7.1884127400000013</v>
          </cell>
          <cell r="M2017">
            <v>10.126631100000001</v>
          </cell>
          <cell r="N2017">
            <v>22.968449240000002</v>
          </cell>
          <cell r="O2017">
            <v>50.307000000000002</v>
          </cell>
          <cell r="P2017">
            <v>10.126631100000001</v>
          </cell>
          <cell r="Q2017">
            <v>61.1</v>
          </cell>
          <cell r="R2017">
            <v>34.03003519</v>
          </cell>
          <cell r="S2017">
            <v>16.5</v>
          </cell>
          <cell r="T2017">
            <v>10.126631100000001</v>
          </cell>
          <cell r="U2017">
            <v>7.1884127400000013</v>
          </cell>
          <cell r="V2017">
            <v>8.4717773300000001</v>
          </cell>
          <cell r="W2017">
            <v>54.5</v>
          </cell>
          <cell r="X2017">
            <v>78.2</v>
          </cell>
          <cell r="Y2017">
            <v>42.9</v>
          </cell>
          <cell r="Z2017">
            <v>43.2</v>
          </cell>
          <cell r="AA2017">
            <v>23.2</v>
          </cell>
          <cell r="AB2017">
            <v>8.4717773300000001</v>
          </cell>
          <cell r="AC2017">
            <v>1</v>
          </cell>
          <cell r="AD2017">
            <v>278.05</v>
          </cell>
          <cell r="AE2017">
            <v>56.747311369999998</v>
          </cell>
          <cell r="AF2017">
            <v>61.761299999999991</v>
          </cell>
          <cell r="AG2017">
            <v>0.33473406806147232</v>
          </cell>
          <cell r="AH2017">
            <v>4.9000000000000004</v>
          </cell>
          <cell r="AI2017">
            <v>54270</v>
          </cell>
          <cell r="AJ2017">
            <v>11.5</v>
          </cell>
        </row>
        <row r="2018">
          <cell r="A2018" t="str">
            <v>2484</v>
          </cell>
          <cell r="B2018" t="str">
            <v>248401501</v>
          </cell>
          <cell r="D2018" t="str">
            <v>2484015</v>
          </cell>
          <cell r="E2018" t="str">
            <v>2460</v>
          </cell>
          <cell r="F2018" t="str">
            <v>24</v>
          </cell>
          <cell r="G2018">
            <v>524.52810735000003</v>
          </cell>
          <cell r="H2018">
            <v>536.46403792000001</v>
          </cell>
          <cell r="I2018">
            <v>530.24108190000004</v>
          </cell>
          <cell r="J2018">
            <v>39.285714290000001</v>
          </cell>
          <cell r="K2018">
            <v>24.161400100000002</v>
          </cell>
          <cell r="L2018">
            <v>9.0728009600000004</v>
          </cell>
          <cell r="M2018">
            <v>10.49979338</v>
          </cell>
          <cell r="N2018">
            <v>22.968449240000002</v>
          </cell>
          <cell r="O2018">
            <v>50.307000000000002</v>
          </cell>
          <cell r="P2018">
            <v>10.080126330000001</v>
          </cell>
          <cell r="Q2018">
            <v>61.1</v>
          </cell>
          <cell r="R2018">
            <v>34.03003519</v>
          </cell>
          <cell r="S2018">
            <v>16.5</v>
          </cell>
          <cell r="T2018">
            <v>10.11803426</v>
          </cell>
          <cell r="U2018">
            <v>9.0780653299999994</v>
          </cell>
          <cell r="V2018">
            <v>9.1928889799999993</v>
          </cell>
          <cell r="W2018">
            <v>54.5</v>
          </cell>
          <cell r="X2018">
            <v>78.2</v>
          </cell>
          <cell r="Y2018">
            <v>42.9</v>
          </cell>
          <cell r="Z2018">
            <v>43.2</v>
          </cell>
          <cell r="AA2018">
            <v>23.2</v>
          </cell>
          <cell r="AB2018">
            <v>9.2610334900000009</v>
          </cell>
          <cell r="AC2018">
            <v>0.80187813000000008</v>
          </cell>
          <cell r="AD2018">
            <v>278.05</v>
          </cell>
          <cell r="AE2018">
            <v>56.747311369999998</v>
          </cell>
          <cell r="AF2018">
            <v>61.761299999999991</v>
          </cell>
          <cell r="AG2018">
            <v>0.33217025711343384</v>
          </cell>
          <cell r="AH2018">
            <v>4.9000000000000004</v>
          </cell>
          <cell r="AI2018">
            <v>54270</v>
          </cell>
          <cell r="AJ2018">
            <v>11.5</v>
          </cell>
        </row>
        <row r="2019">
          <cell r="A2019" t="str">
            <v>2484</v>
          </cell>
          <cell r="B2019" t="str">
            <v>248402001</v>
          </cell>
          <cell r="D2019" t="str">
            <v>2484020</v>
          </cell>
          <cell r="E2019" t="str">
            <v>2460</v>
          </cell>
          <cell r="F2019" t="str">
            <v>24</v>
          </cell>
          <cell r="G2019">
            <v>524.52810735000003</v>
          </cell>
          <cell r="H2019">
            <v>536.46403792000001</v>
          </cell>
          <cell r="I2019">
            <v>530.24108190000004</v>
          </cell>
          <cell r="J2019">
            <v>39.285714290000001</v>
          </cell>
          <cell r="K2019">
            <v>24.161400100000002</v>
          </cell>
          <cell r="L2019">
            <v>9.4334839200000005</v>
          </cell>
          <cell r="M2019">
            <v>10.81977828</v>
          </cell>
          <cell r="N2019">
            <v>22.968449240000002</v>
          </cell>
          <cell r="O2019">
            <v>50.307000000000002</v>
          </cell>
          <cell r="P2019">
            <v>9.8124681500000008</v>
          </cell>
          <cell r="Q2019">
            <v>61.1</v>
          </cell>
          <cell r="R2019">
            <v>34.03003519</v>
          </cell>
          <cell r="S2019">
            <v>16.5</v>
          </cell>
          <cell r="T2019">
            <v>9.8124681500000008</v>
          </cell>
          <cell r="U2019">
            <v>9.8011779299999997</v>
          </cell>
          <cell r="V2019">
            <v>9.8124681500000008</v>
          </cell>
          <cell r="W2019">
            <v>54.5</v>
          </cell>
          <cell r="X2019">
            <v>78.2</v>
          </cell>
          <cell r="Y2019">
            <v>42.9</v>
          </cell>
          <cell r="Z2019">
            <v>43.2</v>
          </cell>
          <cell r="AA2019">
            <v>23.2</v>
          </cell>
          <cell r="AB2019">
            <v>9.6158054800000006</v>
          </cell>
          <cell r="AC2019">
            <v>0</v>
          </cell>
          <cell r="AD2019">
            <v>278.05</v>
          </cell>
          <cell r="AE2019">
            <v>56.747311369999998</v>
          </cell>
          <cell r="AF2019">
            <v>62.090816689999997</v>
          </cell>
          <cell r="AG2019">
            <v>0.37290602686781887</v>
          </cell>
          <cell r="AH2019">
            <v>4.9000000000000004</v>
          </cell>
          <cell r="AI2019">
            <v>54270</v>
          </cell>
          <cell r="AJ2019">
            <v>11.5</v>
          </cell>
        </row>
        <row r="2020">
          <cell r="A2020" t="str">
            <v>2484</v>
          </cell>
          <cell r="B2020" t="str">
            <v>248402501</v>
          </cell>
          <cell r="D2020" t="str">
            <v>2484025</v>
          </cell>
          <cell r="E2020" t="str">
            <v>2460</v>
          </cell>
          <cell r="F2020" t="str">
            <v>24</v>
          </cell>
          <cell r="G2020">
            <v>524.52810735000003</v>
          </cell>
          <cell r="H2020">
            <v>536.46403792000001</v>
          </cell>
          <cell r="I2020">
            <v>530.24108190000004</v>
          </cell>
          <cell r="J2020">
            <v>39.285714290000001</v>
          </cell>
          <cell r="K2020">
            <v>24.161400100000002</v>
          </cell>
          <cell r="L2020">
            <v>8.79270146</v>
          </cell>
          <cell r="M2020">
            <v>10.81977828</v>
          </cell>
          <cell r="N2020">
            <v>22.968449240000002</v>
          </cell>
          <cell r="O2020">
            <v>50.307000000000002</v>
          </cell>
          <cell r="P2020">
            <v>10.126631100000001</v>
          </cell>
          <cell r="Q2020">
            <v>61.1</v>
          </cell>
          <cell r="R2020">
            <v>34.03003519</v>
          </cell>
          <cell r="S2020">
            <v>16.5</v>
          </cell>
          <cell r="T2020">
            <v>9.8389490300000002</v>
          </cell>
          <cell r="U2020">
            <v>9.2112399699999994</v>
          </cell>
          <cell r="V2020">
            <v>9.2112399699999994</v>
          </cell>
          <cell r="W2020">
            <v>54.5</v>
          </cell>
          <cell r="X2020">
            <v>78.2</v>
          </cell>
          <cell r="Y2020">
            <v>42.9</v>
          </cell>
          <cell r="Z2020">
            <v>43.2</v>
          </cell>
          <cell r="AA2020">
            <v>23.2</v>
          </cell>
          <cell r="AB2020">
            <v>9.8514571400000008</v>
          </cell>
          <cell r="AC2020">
            <v>1</v>
          </cell>
          <cell r="AD2020">
            <v>278.05</v>
          </cell>
          <cell r="AE2020">
            <v>56.747311369999998</v>
          </cell>
          <cell r="AF2020">
            <v>61.761299999999991</v>
          </cell>
          <cell r="AG2020">
            <v>0.33397860462200335</v>
          </cell>
          <cell r="AH2020">
            <v>4.9000000000000004</v>
          </cell>
          <cell r="AI2020">
            <v>54270</v>
          </cell>
          <cell r="AJ2020">
            <v>11.5</v>
          </cell>
        </row>
        <row r="2021">
          <cell r="A2021" t="str">
            <v>2484</v>
          </cell>
          <cell r="B2021" t="str">
            <v>248403001</v>
          </cell>
          <cell r="D2021" t="str">
            <v>2484030</v>
          </cell>
          <cell r="E2021" t="str">
            <v>2460</v>
          </cell>
          <cell r="F2021" t="str">
            <v>24</v>
          </cell>
          <cell r="G2021">
            <v>524.52810735000003</v>
          </cell>
          <cell r="H2021">
            <v>536.46403792000001</v>
          </cell>
          <cell r="I2021">
            <v>530.24108190000004</v>
          </cell>
          <cell r="J2021">
            <v>39.285714290000001</v>
          </cell>
          <cell r="K2021">
            <v>24.161400100000002</v>
          </cell>
          <cell r="L2021">
            <v>7.1800698699999996</v>
          </cell>
          <cell r="M2021">
            <v>10.81977828</v>
          </cell>
          <cell r="N2021">
            <v>22.968449240000002</v>
          </cell>
          <cell r="O2021">
            <v>50.307000000000002</v>
          </cell>
          <cell r="P2021">
            <v>9.8389490300000002</v>
          </cell>
          <cell r="Q2021">
            <v>61.1</v>
          </cell>
          <cell r="R2021">
            <v>34.03003519</v>
          </cell>
          <cell r="S2021">
            <v>16.5</v>
          </cell>
          <cell r="T2021">
            <v>9.8389490300000002</v>
          </cell>
          <cell r="U2021">
            <v>7.18992217</v>
          </cell>
          <cell r="V2021">
            <v>7.18992217</v>
          </cell>
          <cell r="W2021">
            <v>54.5</v>
          </cell>
          <cell r="X2021">
            <v>78.2</v>
          </cell>
          <cell r="Y2021">
            <v>42.9</v>
          </cell>
          <cell r="Z2021">
            <v>43.2</v>
          </cell>
          <cell r="AA2021">
            <v>23.2</v>
          </cell>
          <cell r="AB2021">
            <v>9.9641121699999999</v>
          </cell>
          <cell r="AC2021">
            <v>1</v>
          </cell>
          <cell r="AD2021">
            <v>278.05</v>
          </cell>
          <cell r="AE2021">
            <v>56.747311369999998</v>
          </cell>
          <cell r="AF2021">
            <v>61.761299999999991</v>
          </cell>
          <cell r="AG2021">
            <v>0.33728216933964467</v>
          </cell>
          <cell r="AH2021">
            <v>4.9000000000000004</v>
          </cell>
          <cell r="AI2021">
            <v>54270</v>
          </cell>
          <cell r="AJ2021">
            <v>11.5</v>
          </cell>
        </row>
        <row r="2022">
          <cell r="A2022" t="str">
            <v>2484</v>
          </cell>
          <cell r="B2022" t="str">
            <v>248403501</v>
          </cell>
          <cell r="D2022" t="str">
            <v>2484035</v>
          </cell>
          <cell r="E2022" t="str">
            <v>2460</v>
          </cell>
          <cell r="F2022" t="str">
            <v>24</v>
          </cell>
          <cell r="G2022">
            <v>524.52810735000003</v>
          </cell>
          <cell r="H2022">
            <v>536.46403792000001</v>
          </cell>
          <cell r="I2022">
            <v>530.24108190000004</v>
          </cell>
          <cell r="J2022">
            <v>39.285714290000001</v>
          </cell>
          <cell r="K2022">
            <v>24.161400100000002</v>
          </cell>
          <cell r="L2022">
            <v>8.80552505</v>
          </cell>
          <cell r="M2022">
            <v>10.81977828</v>
          </cell>
          <cell r="N2022">
            <v>22.968449240000002</v>
          </cell>
          <cell r="O2022">
            <v>50.307000000000002</v>
          </cell>
          <cell r="P2022">
            <v>9.6244348100000003</v>
          </cell>
          <cell r="Q2022">
            <v>61.1</v>
          </cell>
          <cell r="R2022">
            <v>34.03003519</v>
          </cell>
          <cell r="S2022">
            <v>16.5</v>
          </cell>
          <cell r="T2022">
            <v>9.3865600199999992</v>
          </cell>
          <cell r="U2022">
            <v>9.2262137200000005</v>
          </cell>
          <cell r="V2022">
            <v>8.9638002399999994</v>
          </cell>
          <cell r="W2022">
            <v>54.5</v>
          </cell>
          <cell r="X2022">
            <v>78.2</v>
          </cell>
          <cell r="Y2022">
            <v>42.9</v>
          </cell>
          <cell r="Z2022">
            <v>43.2</v>
          </cell>
          <cell r="AA2022">
            <v>23.2</v>
          </cell>
          <cell r="AB2022">
            <v>9.8421439199999998</v>
          </cell>
          <cell r="AC2022">
            <v>0.60493989000000004</v>
          </cell>
          <cell r="AD2022">
            <v>278.05</v>
          </cell>
          <cell r="AE2022">
            <v>56.747311369999998</v>
          </cell>
          <cell r="AF2022">
            <v>61.761299999999991</v>
          </cell>
          <cell r="AG2022">
            <v>0.30468423336406347</v>
          </cell>
          <cell r="AH2022">
            <v>4.9000000000000004</v>
          </cell>
          <cell r="AI2022">
            <v>54270</v>
          </cell>
          <cell r="AJ2022">
            <v>11.5</v>
          </cell>
        </row>
        <row r="2023">
          <cell r="A2023" t="str">
            <v>2484</v>
          </cell>
          <cell r="B2023" t="str">
            <v>248404001</v>
          </cell>
          <cell r="D2023" t="str">
            <v>2484040</v>
          </cell>
          <cell r="E2023" t="str">
            <v>2460</v>
          </cell>
          <cell r="F2023" t="str">
            <v>24</v>
          </cell>
          <cell r="G2023">
            <v>524.52810735000003</v>
          </cell>
          <cell r="H2023">
            <v>536.46403792000001</v>
          </cell>
          <cell r="I2023">
            <v>530.24108190000004</v>
          </cell>
          <cell r="J2023">
            <v>39.285714290000001</v>
          </cell>
          <cell r="K2023">
            <v>24.161400100000002</v>
          </cell>
          <cell r="L2023">
            <v>9.0781794700000003</v>
          </cell>
          <cell r="M2023">
            <v>10.81977828</v>
          </cell>
          <cell r="N2023">
            <v>22.968449240000002</v>
          </cell>
          <cell r="O2023">
            <v>50.307000000000002</v>
          </cell>
          <cell r="P2023">
            <v>9.7698990200000004</v>
          </cell>
          <cell r="Q2023">
            <v>61.1</v>
          </cell>
          <cell r="R2023">
            <v>34.03003519</v>
          </cell>
          <cell r="S2023">
            <v>16.5</v>
          </cell>
          <cell r="T2023">
            <v>9.7173386799999992</v>
          </cell>
          <cell r="U2023">
            <v>9.22857314</v>
          </cell>
          <cell r="V2023">
            <v>9.1762663900000003</v>
          </cell>
          <cell r="W2023">
            <v>54.5</v>
          </cell>
          <cell r="X2023">
            <v>78.2</v>
          </cell>
          <cell r="Y2023">
            <v>42.9</v>
          </cell>
          <cell r="Z2023">
            <v>43.2</v>
          </cell>
          <cell r="AA2023">
            <v>23.2</v>
          </cell>
          <cell r="AB2023">
            <v>10.185956060000001</v>
          </cell>
          <cell r="AC2023">
            <v>0.9122453399999999</v>
          </cell>
          <cell r="AD2023">
            <v>278.05</v>
          </cell>
          <cell r="AE2023">
            <v>56.747311369999998</v>
          </cell>
          <cell r="AF2023">
            <v>61.761299999999991</v>
          </cell>
          <cell r="AG2023">
            <v>0.34999804385915068</v>
          </cell>
          <cell r="AH2023">
            <v>4.9000000000000004</v>
          </cell>
          <cell r="AI2023">
            <v>54270</v>
          </cell>
          <cell r="AJ2023">
            <v>11.5</v>
          </cell>
        </row>
        <row r="2024">
          <cell r="A2024" t="str">
            <v>2484</v>
          </cell>
          <cell r="B2024" t="str">
            <v>248404501</v>
          </cell>
          <cell r="D2024" t="str">
            <v>2484045</v>
          </cell>
          <cell r="E2024" t="str">
            <v>2460</v>
          </cell>
          <cell r="F2024" t="str">
            <v>24</v>
          </cell>
          <cell r="G2024">
            <v>524.52810735000003</v>
          </cell>
          <cell r="H2024">
            <v>536.46403792000001</v>
          </cell>
          <cell r="I2024">
            <v>530.24108190000004</v>
          </cell>
          <cell r="J2024">
            <v>39.285714290000001</v>
          </cell>
          <cell r="K2024">
            <v>24.161400100000002</v>
          </cell>
          <cell r="L2024">
            <v>9.4809017200000003</v>
          </cell>
          <cell r="M2024">
            <v>10.81977828</v>
          </cell>
          <cell r="N2024">
            <v>22.968449240000002</v>
          </cell>
          <cell r="O2024">
            <v>50.307000000000002</v>
          </cell>
          <cell r="P2024">
            <v>10.58948423</v>
          </cell>
          <cell r="Q2024">
            <v>61.1</v>
          </cell>
          <cell r="R2024">
            <v>34.03003519</v>
          </cell>
          <cell r="S2024">
            <v>16.5</v>
          </cell>
          <cell r="T2024">
            <v>10.67368836</v>
          </cell>
          <cell r="U2024">
            <v>8.8946702599999998</v>
          </cell>
          <cell r="V2024">
            <v>9.7341809300000008</v>
          </cell>
          <cell r="W2024">
            <v>54.5</v>
          </cell>
          <cell r="X2024">
            <v>78.2</v>
          </cell>
          <cell r="Y2024">
            <v>42.9</v>
          </cell>
          <cell r="Z2024">
            <v>43.2</v>
          </cell>
          <cell r="AA2024">
            <v>23.2</v>
          </cell>
          <cell r="AB2024">
            <v>10.227344840000001</v>
          </cell>
          <cell r="AC2024">
            <v>0.16394974000000001</v>
          </cell>
          <cell r="AD2024">
            <v>278.05</v>
          </cell>
          <cell r="AE2024">
            <v>56.747311369999998</v>
          </cell>
          <cell r="AF2024">
            <v>61.761299999999991</v>
          </cell>
          <cell r="AG2024">
            <v>0.31724553481128381</v>
          </cell>
          <cell r="AH2024">
            <v>4.9000000000000004</v>
          </cell>
          <cell r="AI2024">
            <v>54270</v>
          </cell>
          <cell r="AJ2024">
            <v>11.5</v>
          </cell>
        </row>
        <row r="2025">
          <cell r="A2025" t="str">
            <v>2484</v>
          </cell>
          <cell r="B2025" t="str">
            <v>248405001</v>
          </cell>
          <cell r="D2025" t="str">
            <v>2484050</v>
          </cell>
          <cell r="E2025" t="str">
            <v>2460</v>
          </cell>
          <cell r="F2025" t="str">
            <v>24</v>
          </cell>
          <cell r="G2025">
            <v>524.52810735000003</v>
          </cell>
          <cell r="H2025">
            <v>536.46403792000001</v>
          </cell>
          <cell r="I2025">
            <v>530.24108190000004</v>
          </cell>
          <cell r="J2025">
            <v>39.285714290000001</v>
          </cell>
          <cell r="K2025">
            <v>24.161400100000002</v>
          </cell>
          <cell r="L2025">
            <v>9.5146583000000007</v>
          </cell>
          <cell r="M2025">
            <v>10.973940389999999</v>
          </cell>
          <cell r="N2025">
            <v>22.968449240000002</v>
          </cell>
          <cell r="O2025">
            <v>50.307000000000002</v>
          </cell>
          <cell r="P2025">
            <v>10.81977828</v>
          </cell>
          <cell r="Q2025">
            <v>61.1</v>
          </cell>
          <cell r="R2025">
            <v>34.03003519</v>
          </cell>
          <cell r="S2025">
            <v>16.5</v>
          </cell>
          <cell r="T2025">
            <v>10.81977828</v>
          </cell>
          <cell r="U2025">
            <v>9.5495944500000007</v>
          </cell>
          <cell r="V2025">
            <v>10.024819839999999</v>
          </cell>
          <cell r="W2025">
            <v>54.5</v>
          </cell>
          <cell r="X2025">
            <v>78.2</v>
          </cell>
          <cell r="Y2025">
            <v>42.9</v>
          </cell>
          <cell r="Z2025">
            <v>43.2</v>
          </cell>
          <cell r="AA2025">
            <v>23.2</v>
          </cell>
          <cell r="AB2025">
            <v>10.805537360000001</v>
          </cell>
          <cell r="AC2025">
            <v>0.42219033</v>
          </cell>
          <cell r="AD2025">
            <v>278.05</v>
          </cell>
          <cell r="AE2025">
            <v>56.747311369999998</v>
          </cell>
          <cell r="AF2025">
            <v>61.761299999999991</v>
          </cell>
          <cell r="AG2025">
            <v>0.32913656972571165</v>
          </cell>
          <cell r="AH2025">
            <v>4.9000000000000004</v>
          </cell>
          <cell r="AI2025">
            <v>54270</v>
          </cell>
          <cell r="AJ2025">
            <v>11.5</v>
          </cell>
        </row>
        <row r="2026">
          <cell r="A2026" t="str">
            <v>2484</v>
          </cell>
          <cell r="B2026" t="str">
            <v>248405501</v>
          </cell>
          <cell r="D2026" t="str">
            <v>2484055</v>
          </cell>
          <cell r="E2026" t="str">
            <v>2460</v>
          </cell>
          <cell r="F2026" t="str">
            <v>24</v>
          </cell>
          <cell r="G2026">
            <v>524.52810735000003</v>
          </cell>
          <cell r="H2026">
            <v>536.46403792000001</v>
          </cell>
          <cell r="I2026">
            <v>530.24108190000004</v>
          </cell>
          <cell r="J2026">
            <v>39.285714290000001</v>
          </cell>
          <cell r="K2026">
            <v>24.161400100000002</v>
          </cell>
          <cell r="L2026">
            <v>9.2383445700000006</v>
          </cell>
          <cell r="M2026">
            <v>10.94402925</v>
          </cell>
          <cell r="N2026">
            <v>22.968449240000002</v>
          </cell>
          <cell r="O2026">
            <v>50.307000000000002</v>
          </cell>
          <cell r="P2026">
            <v>10.328886000000001</v>
          </cell>
          <cell r="Q2026">
            <v>61.1</v>
          </cell>
          <cell r="R2026">
            <v>34.03003519</v>
          </cell>
          <cell r="S2026">
            <v>16.5</v>
          </cell>
          <cell r="T2026">
            <v>10.409220230000001</v>
          </cell>
          <cell r="U2026">
            <v>9.2209835299999998</v>
          </cell>
          <cell r="V2026">
            <v>9.2693637100000004</v>
          </cell>
          <cell r="W2026">
            <v>54.5</v>
          </cell>
          <cell r="X2026">
            <v>78.2</v>
          </cell>
          <cell r="Y2026">
            <v>42.9</v>
          </cell>
          <cell r="Z2026">
            <v>43.2</v>
          </cell>
          <cell r="AA2026">
            <v>23.2</v>
          </cell>
          <cell r="AB2026">
            <v>10.74729361</v>
          </cell>
          <cell r="AC2026">
            <v>0</v>
          </cell>
          <cell r="AD2026">
            <v>278.05</v>
          </cell>
          <cell r="AE2026">
            <v>56.747311369999998</v>
          </cell>
          <cell r="AF2026">
            <v>61.761299999999991</v>
          </cell>
          <cell r="AG2026">
            <v>0.35001291999929085</v>
          </cell>
          <cell r="AH2026">
            <v>4.9000000000000004</v>
          </cell>
          <cell r="AI2026">
            <v>54270</v>
          </cell>
          <cell r="AJ2026">
            <v>11.5</v>
          </cell>
        </row>
        <row r="2027">
          <cell r="A2027" t="str">
            <v>2484</v>
          </cell>
          <cell r="B2027" t="str">
            <v>248406001</v>
          </cell>
          <cell r="D2027" t="str">
            <v>2484060</v>
          </cell>
          <cell r="E2027" t="str">
            <v>2460</v>
          </cell>
          <cell r="F2027" t="str">
            <v>24</v>
          </cell>
          <cell r="G2027">
            <v>524.52810735000003</v>
          </cell>
          <cell r="H2027">
            <v>536.46403792000001</v>
          </cell>
          <cell r="I2027">
            <v>530.24108190000004</v>
          </cell>
          <cell r="J2027">
            <v>39.285714290000001</v>
          </cell>
          <cell r="K2027">
            <v>24.161400100000002</v>
          </cell>
          <cell r="L2027">
            <v>7.1380730299999993</v>
          </cell>
          <cell r="M2027">
            <v>10.81977828</v>
          </cell>
          <cell r="N2027">
            <v>22.968449240000002</v>
          </cell>
          <cell r="O2027">
            <v>50.307000000000002</v>
          </cell>
          <cell r="P2027">
            <v>8.7258320600000001</v>
          </cell>
          <cell r="Q2027">
            <v>61.1</v>
          </cell>
          <cell r="R2027">
            <v>34.03003519</v>
          </cell>
          <cell r="S2027">
            <v>16.5</v>
          </cell>
          <cell r="T2027">
            <v>7.3746290200000004</v>
          </cell>
          <cell r="U2027">
            <v>9.5735936299999995</v>
          </cell>
          <cell r="V2027">
            <v>7.2977682799999997</v>
          </cell>
          <cell r="W2027">
            <v>54.5</v>
          </cell>
          <cell r="X2027">
            <v>78.2</v>
          </cell>
          <cell r="Y2027">
            <v>42.9</v>
          </cell>
          <cell r="Z2027">
            <v>43.2</v>
          </cell>
          <cell r="AA2027">
            <v>23.2</v>
          </cell>
          <cell r="AB2027">
            <v>9.93231793</v>
          </cell>
          <cell r="AC2027">
            <v>1</v>
          </cell>
          <cell r="AD2027">
            <v>278.05</v>
          </cell>
          <cell r="AE2027">
            <v>56.747311369999998</v>
          </cell>
          <cell r="AF2027">
            <v>61.761299999999991</v>
          </cell>
          <cell r="AG2027">
            <v>0.34942453165429732</v>
          </cell>
          <cell r="AH2027">
            <v>4.9000000000000004</v>
          </cell>
          <cell r="AI2027">
            <v>54270</v>
          </cell>
          <cell r="AJ2027">
            <v>11.5</v>
          </cell>
        </row>
        <row r="2028">
          <cell r="A2028" t="str">
            <v>2484</v>
          </cell>
          <cell r="B2028" t="str">
            <v>248406501</v>
          </cell>
          <cell r="D2028" t="str">
            <v>2484065</v>
          </cell>
          <cell r="E2028" t="str">
            <v>2460</v>
          </cell>
          <cell r="F2028" t="str">
            <v>24</v>
          </cell>
          <cell r="G2028">
            <v>524.52810735000003</v>
          </cell>
          <cell r="H2028">
            <v>536.46403792000001</v>
          </cell>
          <cell r="I2028">
            <v>530.24108190000004</v>
          </cell>
          <cell r="J2028">
            <v>39.285714290000001</v>
          </cell>
          <cell r="K2028">
            <v>24.161400100000002</v>
          </cell>
          <cell r="L2028">
            <v>8.5913725900000006</v>
          </cell>
          <cell r="M2028">
            <v>10.80827234</v>
          </cell>
          <cell r="N2028">
            <v>22.968449240000002</v>
          </cell>
          <cell r="O2028">
            <v>50.307000000000002</v>
          </cell>
          <cell r="P2028">
            <v>8.8233534900000006</v>
          </cell>
          <cell r="Q2028">
            <v>61.1</v>
          </cell>
          <cell r="R2028">
            <v>34.03003519</v>
          </cell>
          <cell r="S2028">
            <v>16.5</v>
          </cell>
          <cell r="T2028">
            <v>8.9569953099999999</v>
          </cell>
          <cell r="U2028">
            <v>9.8311856399999993</v>
          </cell>
          <cell r="V2028">
            <v>8.7657705400000001</v>
          </cell>
          <cell r="W2028">
            <v>54.5</v>
          </cell>
          <cell r="X2028">
            <v>78.2</v>
          </cell>
          <cell r="Y2028">
            <v>42.9</v>
          </cell>
          <cell r="Z2028">
            <v>43.2</v>
          </cell>
          <cell r="AA2028">
            <v>23.2</v>
          </cell>
          <cell r="AB2028">
            <v>10.128669029999999</v>
          </cell>
          <cell r="AC2028">
            <v>0.95170597000000012</v>
          </cell>
          <cell r="AD2028">
            <v>278.05</v>
          </cell>
          <cell r="AE2028">
            <v>56.747311369999998</v>
          </cell>
          <cell r="AF2028">
            <v>61.761299999999991</v>
          </cell>
          <cell r="AG2028">
            <v>0.33369584626101512</v>
          </cell>
          <cell r="AH2028">
            <v>4.9000000000000004</v>
          </cell>
          <cell r="AI2028">
            <v>54270</v>
          </cell>
          <cell r="AJ2028">
            <v>11.5</v>
          </cell>
        </row>
        <row r="2029">
          <cell r="A2029" t="str">
            <v>2484</v>
          </cell>
          <cell r="B2029" t="str">
            <v>248407001</v>
          </cell>
          <cell r="D2029" t="str">
            <v>2484070</v>
          </cell>
          <cell r="E2029" t="str">
            <v>2460</v>
          </cell>
          <cell r="F2029" t="str">
            <v>24</v>
          </cell>
          <cell r="G2029">
            <v>524.52810735000003</v>
          </cell>
          <cell r="H2029">
            <v>536.46403792000001</v>
          </cell>
          <cell r="I2029">
            <v>530.24108190000004</v>
          </cell>
          <cell r="J2029">
            <v>39.285714290000001</v>
          </cell>
          <cell r="K2029">
            <v>24.161400100000002</v>
          </cell>
          <cell r="L2029">
            <v>9.6754570799999993</v>
          </cell>
          <cell r="M2029">
            <v>10.24604836</v>
          </cell>
          <cell r="N2029">
            <v>22.968449240000002</v>
          </cell>
          <cell r="O2029">
            <v>50.307000000000002</v>
          </cell>
          <cell r="P2029">
            <v>9.7812634200000002</v>
          </cell>
          <cell r="Q2029">
            <v>61.1</v>
          </cell>
          <cell r="R2029">
            <v>34.03003519</v>
          </cell>
          <cell r="S2029">
            <v>16.5</v>
          </cell>
          <cell r="T2029">
            <v>10.18047514</v>
          </cell>
          <cell r="U2029">
            <v>9.9709592699999998</v>
          </cell>
          <cell r="V2029">
            <v>9.9709592699999998</v>
          </cell>
          <cell r="W2029">
            <v>54.5</v>
          </cell>
          <cell r="X2029">
            <v>78.2</v>
          </cell>
          <cell r="Y2029">
            <v>42.9</v>
          </cell>
          <cell r="Z2029">
            <v>43.2</v>
          </cell>
          <cell r="AA2029">
            <v>23.2</v>
          </cell>
          <cell r="AB2029">
            <v>10.21910089</v>
          </cell>
          <cell r="AC2029">
            <v>6.3763689999999998E-2</v>
          </cell>
          <cell r="AD2029">
            <v>278.05</v>
          </cell>
          <cell r="AE2029">
            <v>56.747311369999998</v>
          </cell>
          <cell r="AF2029">
            <v>61.761299999999991</v>
          </cell>
          <cell r="AG2029">
            <v>0.35360671639634517</v>
          </cell>
          <cell r="AH2029">
            <v>4.9000000000000004</v>
          </cell>
          <cell r="AI2029">
            <v>54270</v>
          </cell>
          <cell r="AJ2029">
            <v>11.5</v>
          </cell>
        </row>
        <row r="2030">
          <cell r="A2030" t="str">
            <v>2484</v>
          </cell>
          <cell r="B2030" t="str">
            <v>248408201</v>
          </cell>
          <cell r="D2030" t="str">
            <v>2484082</v>
          </cell>
          <cell r="E2030" t="str">
            <v>2460</v>
          </cell>
          <cell r="F2030" t="str">
            <v>24</v>
          </cell>
          <cell r="G2030">
            <v>524.52810735000003</v>
          </cell>
          <cell r="H2030">
            <v>536.46403792000001</v>
          </cell>
          <cell r="I2030">
            <v>530.24108190000004</v>
          </cell>
          <cell r="J2030">
            <v>39.285714290000001</v>
          </cell>
          <cell r="K2030">
            <v>24.161400100000002</v>
          </cell>
          <cell r="L2030">
            <v>8.9273141099999993</v>
          </cell>
          <cell r="M2030">
            <v>9.2695522300000004</v>
          </cell>
          <cell r="N2030">
            <v>22.968449240000002</v>
          </cell>
          <cell r="O2030">
            <v>50.307000000000002</v>
          </cell>
          <cell r="P2030">
            <v>9.1934993499999997</v>
          </cell>
          <cell r="Q2030">
            <v>61.1</v>
          </cell>
          <cell r="R2030">
            <v>34.03003519</v>
          </cell>
          <cell r="S2030">
            <v>16.5</v>
          </cell>
          <cell r="T2030">
            <v>9.2571285299999992</v>
          </cell>
          <cell r="U2030">
            <v>9.0308547899999994</v>
          </cell>
          <cell r="V2030">
            <v>8.9894442899999998</v>
          </cell>
          <cell r="W2030">
            <v>54.5</v>
          </cell>
          <cell r="X2030">
            <v>78.2</v>
          </cell>
          <cell r="Y2030">
            <v>42.9</v>
          </cell>
          <cell r="Z2030">
            <v>43.2</v>
          </cell>
          <cell r="AA2030">
            <v>23.2</v>
          </cell>
          <cell r="AB2030">
            <v>9.1277193400000005</v>
          </cell>
          <cell r="AC2030">
            <v>0.41186661000000002</v>
          </cell>
          <cell r="AD2030">
            <v>278.05</v>
          </cell>
          <cell r="AE2030">
            <v>56.747311369999998</v>
          </cell>
          <cell r="AF2030">
            <v>61.761299999999991</v>
          </cell>
          <cell r="AG2030">
            <v>0.34670333678451692</v>
          </cell>
          <cell r="AH2030">
            <v>4.9000000000000004</v>
          </cell>
          <cell r="AI2030">
            <v>54270</v>
          </cell>
          <cell r="AJ2030">
            <v>11.5</v>
          </cell>
        </row>
        <row r="2031">
          <cell r="A2031" t="str">
            <v>2484</v>
          </cell>
          <cell r="B2031" t="str">
            <v>248408202</v>
          </cell>
          <cell r="D2031" t="str">
            <v>2484082</v>
          </cell>
          <cell r="E2031" t="str">
            <v>2460</v>
          </cell>
          <cell r="F2031" t="str">
            <v>24</v>
          </cell>
          <cell r="G2031">
            <v>524.52810735000003</v>
          </cell>
          <cell r="H2031">
            <v>536.46403792000001</v>
          </cell>
          <cell r="I2031">
            <v>530.24108190000004</v>
          </cell>
          <cell r="J2031">
            <v>39.285714290000001</v>
          </cell>
          <cell r="K2031">
            <v>24.161400100000002</v>
          </cell>
          <cell r="L2031">
            <v>7.2703128899999996</v>
          </cell>
          <cell r="M2031">
            <v>9.4334839200000005</v>
          </cell>
          <cell r="N2031">
            <v>22.968449240000002</v>
          </cell>
          <cell r="O2031">
            <v>50.307000000000002</v>
          </cell>
          <cell r="P2031">
            <v>7.8240460100000009</v>
          </cell>
          <cell r="Q2031">
            <v>61.1</v>
          </cell>
          <cell r="R2031">
            <v>34.03003519</v>
          </cell>
          <cell r="S2031">
            <v>16.5</v>
          </cell>
          <cell r="T2031">
            <v>9.4334839200000005</v>
          </cell>
          <cell r="U2031">
            <v>9.4334839200000005</v>
          </cell>
          <cell r="V2031">
            <v>9.4334839200000005</v>
          </cell>
          <cell r="W2031">
            <v>54.5</v>
          </cell>
          <cell r="X2031">
            <v>78.2</v>
          </cell>
          <cell r="Y2031">
            <v>42.9</v>
          </cell>
          <cell r="Z2031">
            <v>43.2</v>
          </cell>
          <cell r="AA2031">
            <v>23.2</v>
          </cell>
          <cell r="AB2031">
            <v>9.5889822700000007</v>
          </cell>
          <cell r="AC2031">
            <v>0</v>
          </cell>
          <cell r="AD2031">
            <v>278.05</v>
          </cell>
          <cell r="AE2031">
            <v>56.747311369999998</v>
          </cell>
          <cell r="AF2031">
            <v>61.761299999999991</v>
          </cell>
          <cell r="AG2031">
            <v>0.36865917078891963</v>
          </cell>
          <cell r="AH2031">
            <v>4.9000000000000004</v>
          </cell>
          <cell r="AI2031">
            <v>54270</v>
          </cell>
          <cell r="AJ2031">
            <v>11.5</v>
          </cell>
        </row>
        <row r="2032">
          <cell r="A2032" t="str">
            <v>2484</v>
          </cell>
          <cell r="B2032" t="str">
            <v>248409001</v>
          </cell>
          <cell r="D2032" t="str">
            <v>2484090</v>
          </cell>
          <cell r="E2032" t="str">
            <v>2460</v>
          </cell>
          <cell r="F2032" t="str">
            <v>24</v>
          </cell>
          <cell r="G2032">
            <v>524.52810735000003</v>
          </cell>
          <cell r="H2032">
            <v>536.46403792000001</v>
          </cell>
          <cell r="I2032">
            <v>530.24108190000004</v>
          </cell>
          <cell r="J2032">
            <v>39.285714290000001</v>
          </cell>
          <cell r="K2032">
            <v>24.161400100000002</v>
          </cell>
          <cell r="L2032">
            <v>8.9851948200000002</v>
          </cell>
          <cell r="M2032">
            <v>9.7299671500000002</v>
          </cell>
          <cell r="N2032">
            <v>22.968449240000002</v>
          </cell>
          <cell r="O2032">
            <v>50.307000000000002</v>
          </cell>
          <cell r="P2032">
            <v>9.0575387799999998</v>
          </cell>
          <cell r="Q2032">
            <v>61.1</v>
          </cell>
          <cell r="R2032">
            <v>34.03003519</v>
          </cell>
          <cell r="S2032">
            <v>16.5</v>
          </cell>
          <cell r="T2032">
            <v>9.68694715</v>
          </cell>
          <cell r="U2032">
            <v>9.6205940000000005</v>
          </cell>
          <cell r="V2032">
            <v>9.5947180299999992</v>
          </cell>
          <cell r="W2032">
            <v>54.5</v>
          </cell>
          <cell r="X2032">
            <v>78.2</v>
          </cell>
          <cell r="Y2032">
            <v>42.9</v>
          </cell>
          <cell r="Z2032">
            <v>43.2</v>
          </cell>
          <cell r="AA2032">
            <v>23.2</v>
          </cell>
          <cell r="AB2032">
            <v>9.7324026299999993</v>
          </cell>
          <cell r="AC2032">
            <v>1.3623269999999998E-2</v>
          </cell>
          <cell r="AD2032">
            <v>278.05</v>
          </cell>
          <cell r="AE2032">
            <v>56.747311369999998</v>
          </cell>
          <cell r="AF2032">
            <v>61.761299999999991</v>
          </cell>
          <cell r="AG2032">
            <v>0.3405986835572275</v>
          </cell>
          <cell r="AH2032">
            <v>4.9000000000000004</v>
          </cell>
          <cell r="AI2032">
            <v>54270</v>
          </cell>
          <cell r="AJ2032">
            <v>11.5</v>
          </cell>
        </row>
        <row r="2033">
          <cell r="A2033" t="str">
            <v>2484</v>
          </cell>
          <cell r="B2033" t="str">
            <v>248409501</v>
          </cell>
          <cell r="D2033" t="str">
            <v>2484095</v>
          </cell>
          <cell r="E2033" t="str">
            <v>2460</v>
          </cell>
          <cell r="F2033" t="str">
            <v>24</v>
          </cell>
          <cell r="G2033">
            <v>524.52810735000003</v>
          </cell>
          <cell r="H2033">
            <v>536.46403792000001</v>
          </cell>
          <cell r="I2033">
            <v>530.24108190000004</v>
          </cell>
          <cell r="J2033">
            <v>39.285714290000001</v>
          </cell>
          <cell r="K2033">
            <v>24.161400100000002</v>
          </cell>
          <cell r="L2033">
            <v>9.4812831200000005</v>
          </cell>
          <cell r="M2033">
            <v>10.218845590000001</v>
          </cell>
          <cell r="N2033">
            <v>22.968449240000002</v>
          </cell>
          <cell r="O2033">
            <v>50.307000000000002</v>
          </cell>
          <cell r="P2033">
            <v>10.08539236</v>
          </cell>
          <cell r="Q2033">
            <v>61.1</v>
          </cell>
          <cell r="R2033">
            <v>34.03003519</v>
          </cell>
          <cell r="S2033">
            <v>16.5</v>
          </cell>
          <cell r="T2033">
            <v>9.59055605</v>
          </cell>
          <cell r="U2033">
            <v>9.6019769700000008</v>
          </cell>
          <cell r="V2033">
            <v>9.5321339700000003</v>
          </cell>
          <cell r="W2033">
            <v>54.5</v>
          </cell>
          <cell r="X2033">
            <v>78.2</v>
          </cell>
          <cell r="Y2033">
            <v>42.9</v>
          </cell>
          <cell r="Z2033">
            <v>43.2</v>
          </cell>
          <cell r="AA2033">
            <v>23.2</v>
          </cell>
          <cell r="AB2033">
            <v>9.6332523900000009</v>
          </cell>
          <cell r="AC2033">
            <v>0</v>
          </cell>
          <cell r="AD2033">
            <v>278.05</v>
          </cell>
          <cell r="AE2033">
            <v>56.747311369999998</v>
          </cell>
          <cell r="AF2033">
            <v>61.761299999999991</v>
          </cell>
          <cell r="AG2033">
            <v>0.36076758173269879</v>
          </cell>
          <cell r="AH2033">
            <v>4.9000000000000004</v>
          </cell>
          <cell r="AI2033">
            <v>54270</v>
          </cell>
          <cell r="AJ2033">
            <v>11.5</v>
          </cell>
        </row>
        <row r="2034">
          <cell r="A2034" t="str">
            <v>2484</v>
          </cell>
          <cell r="B2034" t="str">
            <v>248410001</v>
          </cell>
          <cell r="D2034" t="str">
            <v>2484100</v>
          </cell>
          <cell r="E2034" t="str">
            <v>2460</v>
          </cell>
          <cell r="F2034" t="str">
            <v>24</v>
          </cell>
          <cell r="G2034">
            <v>524.52810735000003</v>
          </cell>
          <cell r="H2034">
            <v>536.46403792000001</v>
          </cell>
          <cell r="I2034">
            <v>530.24108190000004</v>
          </cell>
          <cell r="J2034">
            <v>39.285714290000001</v>
          </cell>
          <cell r="K2034">
            <v>24.161400100000002</v>
          </cell>
          <cell r="L2034">
            <v>10.069679730000001</v>
          </cell>
          <cell r="M2034">
            <v>11.250534200000001</v>
          </cell>
          <cell r="N2034">
            <v>22.968449240000002</v>
          </cell>
          <cell r="O2034">
            <v>50.307000000000002</v>
          </cell>
          <cell r="P2034">
            <v>11.225243389999999</v>
          </cell>
          <cell r="Q2034">
            <v>61.1</v>
          </cell>
          <cell r="R2034">
            <v>34.03003519</v>
          </cell>
          <cell r="S2034">
            <v>16.5</v>
          </cell>
          <cell r="T2034">
            <v>10.199249399999999</v>
          </cell>
          <cell r="U2034">
            <v>10.269587939999999</v>
          </cell>
          <cell r="V2034">
            <v>10.269587939999999</v>
          </cell>
          <cell r="W2034">
            <v>54.5</v>
          </cell>
          <cell r="X2034">
            <v>78.2</v>
          </cell>
          <cell r="Y2034">
            <v>42.9</v>
          </cell>
          <cell r="Z2034">
            <v>43.2</v>
          </cell>
          <cell r="AA2034">
            <v>23.2</v>
          </cell>
          <cell r="AB2034">
            <v>10.14435314</v>
          </cell>
          <cell r="AC2034">
            <v>3.8734709999999999E-2</v>
          </cell>
          <cell r="AD2034">
            <v>278.05</v>
          </cell>
          <cell r="AE2034">
            <v>56.747311369999998</v>
          </cell>
          <cell r="AF2034">
            <v>61.954413169999995</v>
          </cell>
          <cell r="AG2034">
            <v>0</v>
          </cell>
          <cell r="AH2034">
            <v>4.9000000000000004</v>
          </cell>
          <cell r="AI2034">
            <v>54270</v>
          </cell>
          <cell r="AJ2034">
            <v>11.5</v>
          </cell>
        </row>
        <row r="2035">
          <cell r="A2035" t="str">
            <v>2484</v>
          </cell>
          <cell r="B2035" t="str">
            <v>248490201</v>
          </cell>
          <cell r="D2035" t="str">
            <v>2484902</v>
          </cell>
          <cell r="E2035" t="str">
            <v>2460</v>
          </cell>
          <cell r="F2035" t="str">
            <v>24</v>
          </cell>
          <cell r="G2035">
            <v>524.52810735000003</v>
          </cell>
          <cell r="H2035">
            <v>536.46403792000001</v>
          </cell>
          <cell r="I2035">
            <v>530.24108190000004</v>
          </cell>
          <cell r="J2035">
            <v>39.285714290000001</v>
          </cell>
          <cell r="K2035">
            <v>24.161400100000002</v>
          </cell>
          <cell r="L2035">
            <v>11.163495640000001</v>
          </cell>
          <cell r="M2035">
            <v>11.534373799999999</v>
          </cell>
          <cell r="N2035">
            <v>22.968449240000002</v>
          </cell>
          <cell r="O2035">
            <v>50.307000000000002</v>
          </cell>
          <cell r="P2035">
            <v>11.52318268</v>
          </cell>
          <cell r="Q2035">
            <v>61.1</v>
          </cell>
          <cell r="R2035">
            <v>34.03003519</v>
          </cell>
          <cell r="S2035">
            <v>16.5</v>
          </cell>
          <cell r="T2035">
            <v>11.35751065</v>
          </cell>
          <cell r="U2035">
            <v>11.156164800000001</v>
          </cell>
          <cell r="V2035">
            <v>11.251950239999999</v>
          </cell>
          <cell r="W2035">
            <v>54.5</v>
          </cell>
          <cell r="X2035">
            <v>78.2</v>
          </cell>
          <cell r="Y2035">
            <v>42.9</v>
          </cell>
          <cell r="Z2035">
            <v>43.2</v>
          </cell>
          <cell r="AA2035">
            <v>23.2</v>
          </cell>
          <cell r="AB2035">
            <v>11.351711570000001</v>
          </cell>
          <cell r="AC2035">
            <v>0</v>
          </cell>
          <cell r="AD2035">
            <v>278.05</v>
          </cell>
          <cell r="AE2035">
            <v>56.747311369999998</v>
          </cell>
          <cell r="AF2035">
            <v>61.669029390000006</v>
          </cell>
          <cell r="AG2035">
            <v>0.34964248890344929</v>
          </cell>
          <cell r="AH2035">
            <v>4.9000000000000004</v>
          </cell>
          <cell r="AI2035">
            <v>54270</v>
          </cell>
          <cell r="AJ2035">
            <v>11.5</v>
          </cell>
        </row>
        <row r="2036">
          <cell r="A2036" t="str">
            <v>2485</v>
          </cell>
          <cell r="B2036" t="str">
            <v>248500501</v>
          </cell>
          <cell r="D2036" t="str">
            <v>2485005</v>
          </cell>
          <cell r="E2036" t="str">
            <v>2465</v>
          </cell>
          <cell r="F2036" t="str">
            <v>24</v>
          </cell>
          <cell r="G2036">
            <v>524.52810735000003</v>
          </cell>
          <cell r="H2036">
            <v>536.46403792000001</v>
          </cell>
          <cell r="I2036">
            <v>530.24108190000004</v>
          </cell>
          <cell r="J2036">
            <v>28.125</v>
          </cell>
          <cell r="K2036">
            <v>18.75761267</v>
          </cell>
          <cell r="L2036">
            <v>8.5625488900000004</v>
          </cell>
          <cell r="M2036">
            <v>11.2108334</v>
          </cell>
          <cell r="N2036">
            <v>17.36799457</v>
          </cell>
          <cell r="O2036">
            <v>50.307000000000002</v>
          </cell>
          <cell r="P2036">
            <v>10.89636889</v>
          </cell>
          <cell r="Q2036">
            <v>56</v>
          </cell>
          <cell r="R2036">
            <v>34.03003519</v>
          </cell>
          <cell r="S2036">
            <v>16.5</v>
          </cell>
          <cell r="T2036">
            <v>11.20642748</v>
          </cell>
          <cell r="U2036">
            <v>8.9580254400000001</v>
          </cell>
          <cell r="V2036">
            <v>8.9580254400000001</v>
          </cell>
          <cell r="W2036">
            <v>52.1</v>
          </cell>
          <cell r="X2036">
            <v>77.5</v>
          </cell>
          <cell r="Y2036">
            <v>34.1</v>
          </cell>
          <cell r="Z2036">
            <v>38.700000000000003</v>
          </cell>
          <cell r="AA2036">
            <v>23.2</v>
          </cell>
          <cell r="AB2036">
            <v>8.9677591299999992</v>
          </cell>
          <cell r="AC2036">
            <v>0.85158787999999996</v>
          </cell>
          <cell r="AD2036">
            <v>241.32</v>
          </cell>
          <cell r="AE2036">
            <v>54.903246920000001</v>
          </cell>
          <cell r="AF2036">
            <v>60.015099999999997</v>
          </cell>
          <cell r="AG2036">
            <v>0.3149655921986857</v>
          </cell>
          <cell r="AH2036">
            <v>8.9</v>
          </cell>
          <cell r="AI2036">
            <v>47440</v>
          </cell>
          <cell r="AJ2036">
            <v>11.5</v>
          </cell>
        </row>
        <row r="2037">
          <cell r="A2037" t="str">
            <v>2485</v>
          </cell>
          <cell r="B2037" t="str">
            <v>248501001</v>
          </cell>
          <cell r="D2037" t="str">
            <v>2485010</v>
          </cell>
          <cell r="E2037" t="str">
            <v>2465</v>
          </cell>
          <cell r="F2037" t="str">
            <v>24</v>
          </cell>
          <cell r="G2037">
            <v>524.52810735000003</v>
          </cell>
          <cell r="H2037">
            <v>536.46403792000001</v>
          </cell>
          <cell r="I2037">
            <v>530.24108190000004</v>
          </cell>
          <cell r="J2037">
            <v>28.125</v>
          </cell>
          <cell r="K2037">
            <v>18.75761267</v>
          </cell>
          <cell r="L2037">
            <v>8.7736941500000007</v>
          </cell>
          <cell r="M2037">
            <v>11.225243389999999</v>
          </cell>
          <cell r="N2037">
            <v>17.36799457</v>
          </cell>
          <cell r="O2037">
            <v>50.307000000000002</v>
          </cell>
          <cell r="P2037">
            <v>11.181138239999999</v>
          </cell>
          <cell r="Q2037">
            <v>56</v>
          </cell>
          <cell r="R2037">
            <v>34.03003519</v>
          </cell>
          <cell r="S2037">
            <v>16.5</v>
          </cell>
          <cell r="T2037">
            <v>11.20213852</v>
          </cell>
          <cell r="U2037">
            <v>9.3025548600000008</v>
          </cell>
          <cell r="V2037">
            <v>9.3025548600000008</v>
          </cell>
          <cell r="W2037">
            <v>52.1</v>
          </cell>
          <cell r="X2037">
            <v>77.5</v>
          </cell>
          <cell r="Y2037">
            <v>34.1</v>
          </cell>
          <cell r="Z2037">
            <v>38.700000000000003</v>
          </cell>
          <cell r="AA2037">
            <v>23.2</v>
          </cell>
          <cell r="AB2037">
            <v>9.3012773699999993</v>
          </cell>
          <cell r="AC2037">
            <v>0.78385252999999999</v>
          </cell>
          <cell r="AD2037">
            <v>241.32</v>
          </cell>
          <cell r="AE2037">
            <v>54.903246920000001</v>
          </cell>
          <cell r="AF2037">
            <v>60.015099999999997</v>
          </cell>
          <cell r="AG2037">
            <v>0.26914665189640929</v>
          </cell>
          <cell r="AH2037">
            <v>8.9</v>
          </cell>
          <cell r="AI2037">
            <v>47440</v>
          </cell>
          <cell r="AJ2037">
            <v>11.5</v>
          </cell>
        </row>
        <row r="2038">
          <cell r="A2038" t="str">
            <v>2485</v>
          </cell>
          <cell r="B2038" t="str">
            <v>248501501</v>
          </cell>
          <cell r="D2038" t="str">
            <v>2485015</v>
          </cell>
          <cell r="E2038" t="str">
            <v>2465</v>
          </cell>
          <cell r="F2038" t="str">
            <v>24</v>
          </cell>
          <cell r="G2038">
            <v>524.52810735000003</v>
          </cell>
          <cell r="H2038">
            <v>536.46403792000001</v>
          </cell>
          <cell r="I2038">
            <v>530.24108190000004</v>
          </cell>
          <cell r="J2038">
            <v>28.125</v>
          </cell>
          <cell r="K2038">
            <v>18.75761267</v>
          </cell>
          <cell r="L2038">
            <v>9.5380601299999999</v>
          </cell>
          <cell r="M2038">
            <v>9.8091768699999999</v>
          </cell>
          <cell r="N2038">
            <v>17.36799457</v>
          </cell>
          <cell r="O2038">
            <v>50.307000000000002</v>
          </cell>
          <cell r="P2038">
            <v>11.630708500000001</v>
          </cell>
          <cell r="Q2038">
            <v>56</v>
          </cell>
          <cell r="R2038">
            <v>34.03003519</v>
          </cell>
          <cell r="S2038">
            <v>16.5</v>
          </cell>
          <cell r="T2038">
            <v>10.8024083</v>
          </cell>
          <cell r="U2038">
            <v>8.6374620199999992</v>
          </cell>
          <cell r="V2038">
            <v>8.6374620199999992</v>
          </cell>
          <cell r="W2038">
            <v>52.1</v>
          </cell>
          <cell r="X2038">
            <v>77.5</v>
          </cell>
          <cell r="Y2038">
            <v>34.1</v>
          </cell>
          <cell r="Z2038">
            <v>38.700000000000003</v>
          </cell>
          <cell r="AA2038">
            <v>23.2</v>
          </cell>
          <cell r="AB2038">
            <v>9.5330758299999996</v>
          </cell>
          <cell r="AC2038">
            <v>1</v>
          </cell>
          <cell r="AD2038">
            <v>241.32</v>
          </cell>
          <cell r="AE2038">
            <v>54.903246920000001</v>
          </cell>
          <cell r="AF2038">
            <v>60.015099999999997</v>
          </cell>
          <cell r="AG2038">
            <v>0.28062076289167548</v>
          </cell>
          <cell r="AH2038">
            <v>8.9</v>
          </cell>
          <cell r="AI2038">
            <v>47440</v>
          </cell>
          <cell r="AJ2038">
            <v>11.5</v>
          </cell>
        </row>
        <row r="2039">
          <cell r="A2039" t="str">
            <v>2485</v>
          </cell>
          <cell r="B2039" t="str">
            <v>248502001</v>
          </cell>
          <cell r="D2039" t="str">
            <v>2485020</v>
          </cell>
          <cell r="E2039" t="str">
            <v>2465</v>
          </cell>
          <cell r="F2039" t="str">
            <v>24</v>
          </cell>
          <cell r="G2039">
            <v>524.52810735000003</v>
          </cell>
          <cell r="H2039">
            <v>536.46403792000001</v>
          </cell>
          <cell r="I2039">
            <v>530.24108190000004</v>
          </cell>
          <cell r="J2039">
            <v>28.125</v>
          </cell>
          <cell r="K2039">
            <v>18.75761267</v>
          </cell>
          <cell r="L2039">
            <v>8.4311994800000001</v>
          </cell>
          <cell r="M2039">
            <v>9.5477407500000009</v>
          </cell>
          <cell r="N2039">
            <v>17.36799457</v>
          </cell>
          <cell r="O2039">
            <v>50.307000000000002</v>
          </cell>
          <cell r="P2039">
            <v>11.630708500000001</v>
          </cell>
          <cell r="Q2039">
            <v>56</v>
          </cell>
          <cell r="R2039">
            <v>34.03003519</v>
          </cell>
          <cell r="S2039">
            <v>16.5</v>
          </cell>
          <cell r="T2039">
            <v>10.8268532</v>
          </cell>
          <cell r="U2039">
            <v>8.4311994800000001</v>
          </cell>
          <cell r="V2039">
            <v>8.4311994800000001</v>
          </cell>
          <cell r="W2039">
            <v>52.1</v>
          </cell>
          <cell r="X2039">
            <v>77.5</v>
          </cell>
          <cell r="Y2039">
            <v>34.1</v>
          </cell>
          <cell r="Z2039">
            <v>38.700000000000003</v>
          </cell>
          <cell r="AA2039">
            <v>23.2</v>
          </cell>
          <cell r="AB2039">
            <v>9.3964049200000002</v>
          </cell>
          <cell r="AC2039">
            <v>0.92628000999999993</v>
          </cell>
          <cell r="AD2039">
            <v>241.32</v>
          </cell>
          <cell r="AE2039">
            <v>54.903246920000001</v>
          </cell>
          <cell r="AF2039">
            <v>60.015099999999997</v>
          </cell>
          <cell r="AG2039">
            <v>0.30679065323843968</v>
          </cell>
          <cell r="AH2039">
            <v>8.9</v>
          </cell>
          <cell r="AI2039">
            <v>47440</v>
          </cell>
          <cell r="AJ2039">
            <v>11.5</v>
          </cell>
        </row>
        <row r="2040">
          <cell r="A2040" t="str">
            <v>2485</v>
          </cell>
          <cell r="B2040" t="str">
            <v>248502501</v>
          </cell>
          <cell r="D2040" t="str">
            <v>2485025</v>
          </cell>
          <cell r="E2040" t="str">
            <v>2465</v>
          </cell>
          <cell r="F2040" t="str">
            <v>24</v>
          </cell>
          <cell r="G2040">
            <v>524.52810735000003</v>
          </cell>
          <cell r="H2040">
            <v>536.46403792000001</v>
          </cell>
          <cell r="I2040">
            <v>530.24108190000004</v>
          </cell>
          <cell r="J2040">
            <v>28.125</v>
          </cell>
          <cell r="K2040">
            <v>18.75761267</v>
          </cell>
          <cell r="L2040">
            <v>7.3645470099999999</v>
          </cell>
          <cell r="M2040">
            <v>7.4599147700000001</v>
          </cell>
          <cell r="N2040">
            <v>17.36799457</v>
          </cell>
          <cell r="O2040">
            <v>50.307000000000002</v>
          </cell>
          <cell r="P2040">
            <v>11.630708500000001</v>
          </cell>
          <cell r="Q2040">
            <v>56</v>
          </cell>
          <cell r="R2040">
            <v>34.03003519</v>
          </cell>
          <cell r="S2040">
            <v>16.5</v>
          </cell>
          <cell r="T2040">
            <v>10.09901322</v>
          </cell>
          <cell r="U2040">
            <v>7.40427912</v>
          </cell>
          <cell r="V2040">
            <v>7.4599147700000001</v>
          </cell>
          <cell r="W2040">
            <v>52.1</v>
          </cell>
          <cell r="X2040">
            <v>77.5</v>
          </cell>
          <cell r="Y2040">
            <v>34.1</v>
          </cell>
          <cell r="Z2040">
            <v>38.700000000000003</v>
          </cell>
          <cell r="AA2040">
            <v>23.2</v>
          </cell>
          <cell r="AB2040">
            <v>7.40427912</v>
          </cell>
          <cell r="AC2040">
            <v>1</v>
          </cell>
          <cell r="AD2040">
            <v>241.32</v>
          </cell>
          <cell r="AE2040">
            <v>54.903246920000001</v>
          </cell>
          <cell r="AF2040">
            <v>60.015099999999997</v>
          </cell>
          <cell r="AG2040">
            <v>0.25409872167426623</v>
          </cell>
          <cell r="AH2040">
            <v>8.9</v>
          </cell>
          <cell r="AI2040">
            <v>47440</v>
          </cell>
          <cell r="AJ2040">
            <v>11.5</v>
          </cell>
        </row>
        <row r="2041">
          <cell r="A2041" t="str">
            <v>2485</v>
          </cell>
          <cell r="B2041" t="str">
            <v>248503001</v>
          </cell>
          <cell r="D2041" t="str">
            <v>2485030</v>
          </cell>
          <cell r="E2041" t="str">
            <v>2465</v>
          </cell>
          <cell r="F2041" t="str">
            <v>24</v>
          </cell>
          <cell r="G2041">
            <v>524.52810735000003</v>
          </cell>
          <cell r="H2041">
            <v>536.46403792000001</v>
          </cell>
          <cell r="I2041">
            <v>530.24108190000004</v>
          </cell>
          <cell r="J2041">
            <v>28.125</v>
          </cell>
          <cell r="K2041">
            <v>18.75761267</v>
          </cell>
          <cell r="L2041">
            <v>8.6276606400000002</v>
          </cell>
          <cell r="M2041">
            <v>8.7186635700000004</v>
          </cell>
          <cell r="N2041">
            <v>17.36799457</v>
          </cell>
          <cell r="O2041">
            <v>50.307000000000002</v>
          </cell>
          <cell r="P2041">
            <v>11.630708500000001</v>
          </cell>
          <cell r="Q2041">
            <v>56</v>
          </cell>
          <cell r="R2041">
            <v>34.03003519</v>
          </cell>
          <cell r="S2041">
            <v>16.5</v>
          </cell>
          <cell r="T2041">
            <v>10.06815417</v>
          </cell>
          <cell r="U2041">
            <v>8.7001811900000003</v>
          </cell>
          <cell r="V2041">
            <v>8.7054968200000005</v>
          </cell>
          <cell r="W2041">
            <v>52.1</v>
          </cell>
          <cell r="X2041">
            <v>77.5</v>
          </cell>
          <cell r="Y2041">
            <v>34.1</v>
          </cell>
          <cell r="Z2041">
            <v>38.700000000000003</v>
          </cell>
          <cell r="AA2041">
            <v>23.2</v>
          </cell>
          <cell r="AB2041">
            <v>8.1625162499999995</v>
          </cell>
          <cell r="AC2041">
            <v>1</v>
          </cell>
          <cell r="AD2041">
            <v>241.32</v>
          </cell>
          <cell r="AE2041">
            <v>54.903246920000001</v>
          </cell>
          <cell r="AF2041">
            <v>60.015099999999997</v>
          </cell>
          <cell r="AG2041">
            <v>0.27154956216851223</v>
          </cell>
          <cell r="AH2041">
            <v>8.9</v>
          </cell>
          <cell r="AI2041">
            <v>47440</v>
          </cell>
          <cell r="AJ2041">
            <v>11.5</v>
          </cell>
        </row>
        <row r="2042">
          <cell r="A2042" t="str">
            <v>2485</v>
          </cell>
          <cell r="B2042" t="str">
            <v>248503701</v>
          </cell>
          <cell r="D2042" t="str">
            <v>2485037</v>
          </cell>
          <cell r="E2042" t="str">
            <v>2465</v>
          </cell>
          <cell r="F2042" t="str">
            <v>24</v>
          </cell>
          <cell r="G2042">
            <v>524.52810735000003</v>
          </cell>
          <cell r="H2042">
            <v>536.46403792000001</v>
          </cell>
          <cell r="I2042">
            <v>530.24108190000004</v>
          </cell>
          <cell r="J2042">
            <v>28.125</v>
          </cell>
          <cell r="K2042">
            <v>18.75761267</v>
          </cell>
          <cell r="L2042">
            <v>7.8887095200000008</v>
          </cell>
          <cell r="M2042">
            <v>9.4016216700000008</v>
          </cell>
          <cell r="N2042">
            <v>17.36799457</v>
          </cell>
          <cell r="O2042">
            <v>50.307000000000002</v>
          </cell>
          <cell r="P2042">
            <v>11.630708500000001</v>
          </cell>
          <cell r="Q2042">
            <v>56</v>
          </cell>
          <cell r="R2042">
            <v>34.03003519</v>
          </cell>
          <cell r="S2042">
            <v>16.5</v>
          </cell>
          <cell r="T2042">
            <v>10.363346140000001</v>
          </cell>
          <cell r="U2042">
            <v>8.1059111999999995</v>
          </cell>
          <cell r="V2042">
            <v>8.0222409199999998</v>
          </cell>
          <cell r="W2042">
            <v>52.1</v>
          </cell>
          <cell r="X2042">
            <v>77.5</v>
          </cell>
          <cell r="Y2042">
            <v>34.1</v>
          </cell>
          <cell r="Z2042">
            <v>38.700000000000003</v>
          </cell>
          <cell r="AA2042">
            <v>23.2</v>
          </cell>
          <cell r="AB2042">
            <v>8.0968174699999995</v>
          </cell>
          <cell r="AC2042">
            <v>0.96015066000000004</v>
          </cell>
          <cell r="AD2042">
            <v>241.32</v>
          </cell>
          <cell r="AE2042">
            <v>54.903246920000001</v>
          </cell>
          <cell r="AF2042">
            <v>60.015099999999997</v>
          </cell>
          <cell r="AG2042">
            <v>0.30276943876190099</v>
          </cell>
          <cell r="AH2042">
            <v>8.9</v>
          </cell>
          <cell r="AI2042">
            <v>47440</v>
          </cell>
          <cell r="AJ2042">
            <v>11.5</v>
          </cell>
        </row>
        <row r="2043">
          <cell r="A2043" t="str">
            <v>2485</v>
          </cell>
          <cell r="B2043" t="str">
            <v>248504501</v>
          </cell>
          <cell r="D2043" t="str">
            <v>2485045</v>
          </cell>
          <cell r="E2043" t="str">
            <v>2465</v>
          </cell>
          <cell r="F2043" t="str">
            <v>24</v>
          </cell>
          <cell r="G2043">
            <v>524.52810735000003</v>
          </cell>
          <cell r="H2043">
            <v>536.46403792000001</v>
          </cell>
          <cell r="I2043">
            <v>530.24108190000004</v>
          </cell>
          <cell r="J2043">
            <v>28.125</v>
          </cell>
          <cell r="K2043">
            <v>18.75761267</v>
          </cell>
          <cell r="L2043">
            <v>8.5422759700000004</v>
          </cell>
          <cell r="M2043">
            <v>9.6803439999999998</v>
          </cell>
          <cell r="N2043">
            <v>17.36799457</v>
          </cell>
          <cell r="O2043">
            <v>50.307000000000002</v>
          </cell>
          <cell r="P2043">
            <v>11.630708500000001</v>
          </cell>
          <cell r="Q2043">
            <v>56</v>
          </cell>
          <cell r="R2043">
            <v>34.03003519</v>
          </cell>
          <cell r="S2043">
            <v>16.5</v>
          </cell>
          <cell r="T2043">
            <v>9.7197449900000006</v>
          </cell>
          <cell r="U2043">
            <v>8.5544889800000004</v>
          </cell>
          <cell r="V2043">
            <v>8.5422759700000004</v>
          </cell>
          <cell r="W2043">
            <v>52.1</v>
          </cell>
          <cell r="X2043">
            <v>77.5</v>
          </cell>
          <cell r="Y2043">
            <v>34.1</v>
          </cell>
          <cell r="Z2043">
            <v>38.700000000000003</v>
          </cell>
          <cell r="AA2043">
            <v>23.2</v>
          </cell>
          <cell r="AB2043">
            <v>9.5850025700000003</v>
          </cell>
          <cell r="AC2043">
            <v>0.94057466000000001</v>
          </cell>
          <cell r="AD2043">
            <v>241.32</v>
          </cell>
          <cell r="AE2043">
            <v>54.903246920000001</v>
          </cell>
          <cell r="AF2043">
            <v>60.015099999999997</v>
          </cell>
          <cell r="AG2043">
            <v>0.28026093251697848</v>
          </cell>
          <cell r="AH2043">
            <v>8.9</v>
          </cell>
          <cell r="AI2043">
            <v>47440</v>
          </cell>
          <cell r="AJ2043">
            <v>11.5</v>
          </cell>
        </row>
        <row r="2044">
          <cell r="A2044" t="str">
            <v>2485</v>
          </cell>
          <cell r="B2044" t="str">
            <v>248505001</v>
          </cell>
          <cell r="D2044" t="str">
            <v>2485050</v>
          </cell>
          <cell r="E2044" t="str">
            <v>2465</v>
          </cell>
          <cell r="F2044" t="str">
            <v>24</v>
          </cell>
          <cell r="G2044">
            <v>524.52810735000003</v>
          </cell>
          <cell r="H2044">
            <v>536.46403792000001</v>
          </cell>
          <cell r="I2044">
            <v>530.24108190000004</v>
          </cell>
          <cell r="J2044">
            <v>28.125</v>
          </cell>
          <cell r="K2044">
            <v>18.75761267</v>
          </cell>
          <cell r="L2044">
            <v>8.2292444200000006</v>
          </cell>
          <cell r="M2044">
            <v>9.4426418600000002</v>
          </cell>
          <cell r="N2044">
            <v>17.36799457</v>
          </cell>
          <cell r="O2044">
            <v>50.307000000000002</v>
          </cell>
          <cell r="P2044">
            <v>11.630708500000001</v>
          </cell>
          <cell r="Q2044">
            <v>56</v>
          </cell>
          <cell r="R2044">
            <v>34.03003519</v>
          </cell>
          <cell r="S2044">
            <v>16.5</v>
          </cell>
          <cell r="T2044">
            <v>10.52602448</v>
          </cell>
          <cell r="U2044">
            <v>9.3584154900000005</v>
          </cell>
          <cell r="V2044">
            <v>8.2519247100000008</v>
          </cell>
          <cell r="W2044">
            <v>52.1</v>
          </cell>
          <cell r="X2044">
            <v>77.5</v>
          </cell>
          <cell r="Y2044">
            <v>34.1</v>
          </cell>
          <cell r="Z2044">
            <v>38.700000000000003</v>
          </cell>
          <cell r="AA2044">
            <v>23.2</v>
          </cell>
          <cell r="AB2044">
            <v>9.2435817100000008</v>
          </cell>
          <cell r="AC2044">
            <v>0.73792016000000005</v>
          </cell>
          <cell r="AD2044">
            <v>241.32</v>
          </cell>
          <cell r="AE2044">
            <v>54.903246920000001</v>
          </cell>
          <cell r="AF2044">
            <v>60.015099999999997</v>
          </cell>
          <cell r="AG2044">
            <v>0.26205740842695507</v>
          </cell>
          <cell r="AH2044">
            <v>8.9</v>
          </cell>
          <cell r="AI2044">
            <v>47440</v>
          </cell>
          <cell r="AJ2044">
            <v>11.5</v>
          </cell>
        </row>
        <row r="2045">
          <cell r="A2045" t="str">
            <v>2485</v>
          </cell>
          <cell r="B2045" t="str">
            <v>248505501</v>
          </cell>
          <cell r="D2045" t="str">
            <v>2485055</v>
          </cell>
          <cell r="E2045" t="str">
            <v>2465</v>
          </cell>
          <cell r="F2045" t="str">
            <v>24</v>
          </cell>
          <cell r="G2045">
            <v>524.52810735000003</v>
          </cell>
          <cell r="H2045">
            <v>536.46403792000001</v>
          </cell>
          <cell r="I2045">
            <v>530.24108190000004</v>
          </cell>
          <cell r="J2045">
            <v>28.125</v>
          </cell>
          <cell r="K2045">
            <v>18.75761267</v>
          </cell>
          <cell r="L2045">
            <v>9.2201916900000001</v>
          </cell>
          <cell r="M2045">
            <v>9.2201916900000001</v>
          </cell>
          <cell r="N2045">
            <v>17.36799457</v>
          </cell>
          <cell r="O2045">
            <v>50.307000000000002</v>
          </cell>
          <cell r="P2045">
            <v>11.630708500000001</v>
          </cell>
          <cell r="Q2045">
            <v>56</v>
          </cell>
          <cell r="R2045">
            <v>34.03003519</v>
          </cell>
          <cell r="S2045">
            <v>16.5</v>
          </cell>
          <cell r="T2045">
            <v>10.81977828</v>
          </cell>
          <cell r="U2045">
            <v>9.6737598699999996</v>
          </cell>
          <cell r="V2045">
            <v>9.6946782700000007</v>
          </cell>
          <cell r="W2045">
            <v>52.1</v>
          </cell>
          <cell r="X2045">
            <v>77.5</v>
          </cell>
          <cell r="Y2045">
            <v>34.1</v>
          </cell>
          <cell r="Z2045">
            <v>38.700000000000003</v>
          </cell>
          <cell r="AA2045">
            <v>23.2</v>
          </cell>
          <cell r="AB2045">
            <v>9.8379351800000006</v>
          </cell>
          <cell r="AC2045">
            <v>0.12850175</v>
          </cell>
          <cell r="AD2045">
            <v>241.32</v>
          </cell>
          <cell r="AE2045">
            <v>54.903246920000001</v>
          </cell>
          <cell r="AF2045">
            <v>60.015099999999997</v>
          </cell>
          <cell r="AG2045">
            <v>0.25704022006037008</v>
          </cell>
          <cell r="AH2045">
            <v>8.9</v>
          </cell>
          <cell r="AI2045">
            <v>47440</v>
          </cell>
          <cell r="AJ2045">
            <v>11.5</v>
          </cell>
        </row>
        <row r="2046">
          <cell r="A2046" t="str">
            <v>2485</v>
          </cell>
          <cell r="B2046" t="str">
            <v>248506001</v>
          </cell>
          <cell r="D2046" t="str">
            <v>2485060</v>
          </cell>
          <cell r="E2046" t="str">
            <v>2465</v>
          </cell>
          <cell r="F2046" t="str">
            <v>24</v>
          </cell>
          <cell r="G2046">
            <v>524.52810735000003</v>
          </cell>
          <cell r="H2046">
            <v>536.46403792000001</v>
          </cell>
          <cell r="I2046">
            <v>530.24108190000004</v>
          </cell>
          <cell r="J2046">
            <v>28.125</v>
          </cell>
          <cell r="K2046">
            <v>18.75761267</v>
          </cell>
          <cell r="L2046">
            <v>8.5730062599999997</v>
          </cell>
          <cell r="M2046">
            <v>9.7064989599999993</v>
          </cell>
          <cell r="N2046">
            <v>17.36799457</v>
          </cell>
          <cell r="O2046">
            <v>50.307000000000002</v>
          </cell>
          <cell r="P2046">
            <v>11.630708500000001</v>
          </cell>
          <cell r="Q2046">
            <v>56</v>
          </cell>
          <cell r="R2046">
            <v>34.03003519</v>
          </cell>
          <cell r="S2046">
            <v>16.5</v>
          </cell>
          <cell r="T2046">
            <v>10.83437129</v>
          </cell>
          <cell r="U2046">
            <v>9.1055352599999999</v>
          </cell>
          <cell r="V2046">
            <v>10.12085445</v>
          </cell>
          <cell r="W2046">
            <v>52.1</v>
          </cell>
          <cell r="X2046">
            <v>77.5</v>
          </cell>
          <cell r="Y2046">
            <v>34.1</v>
          </cell>
          <cell r="Z2046">
            <v>38.700000000000003</v>
          </cell>
          <cell r="AA2046">
            <v>23.2</v>
          </cell>
          <cell r="AB2046">
            <v>10.2803817</v>
          </cell>
          <cell r="AC2046">
            <v>0.14732835999999999</v>
          </cell>
          <cell r="AD2046">
            <v>241.32</v>
          </cell>
          <cell r="AE2046">
            <v>54.903246920000001</v>
          </cell>
          <cell r="AF2046">
            <v>60.015099999999997</v>
          </cell>
          <cell r="AG2046">
            <v>0.26991461975978825</v>
          </cell>
          <cell r="AH2046">
            <v>8.9</v>
          </cell>
          <cell r="AI2046">
            <v>47440</v>
          </cell>
          <cell r="AJ2046">
            <v>11.5</v>
          </cell>
        </row>
        <row r="2047">
          <cell r="A2047" t="str">
            <v>2485</v>
          </cell>
          <cell r="B2047" t="str">
            <v>248506501</v>
          </cell>
          <cell r="D2047" t="str">
            <v>2485065</v>
          </cell>
          <cell r="E2047" t="str">
            <v>2465</v>
          </cell>
          <cell r="F2047" t="str">
            <v>24</v>
          </cell>
          <cell r="G2047">
            <v>524.52810735000003</v>
          </cell>
          <cell r="H2047">
            <v>536.46403792000001</v>
          </cell>
          <cell r="I2047">
            <v>530.24108190000004</v>
          </cell>
          <cell r="J2047">
            <v>28.125</v>
          </cell>
          <cell r="K2047">
            <v>18.75761267</v>
          </cell>
          <cell r="L2047">
            <v>7.9568271199999998</v>
          </cell>
          <cell r="M2047">
            <v>10.82440755</v>
          </cell>
          <cell r="N2047">
            <v>17.36799457</v>
          </cell>
          <cell r="O2047">
            <v>50.307000000000002</v>
          </cell>
          <cell r="P2047">
            <v>11.630708500000001</v>
          </cell>
          <cell r="Q2047">
            <v>56</v>
          </cell>
          <cell r="R2047">
            <v>34.03003519</v>
          </cell>
          <cell r="S2047">
            <v>16.5</v>
          </cell>
          <cell r="T2047">
            <v>11.213926259999999</v>
          </cell>
          <cell r="U2047">
            <v>7.8766384599999997</v>
          </cell>
          <cell r="V2047">
            <v>10.83042144</v>
          </cell>
          <cell r="W2047">
            <v>52.1</v>
          </cell>
          <cell r="X2047">
            <v>77.5</v>
          </cell>
          <cell r="Y2047">
            <v>34.1</v>
          </cell>
          <cell r="Z2047">
            <v>38.700000000000003</v>
          </cell>
          <cell r="AA2047">
            <v>23.2</v>
          </cell>
          <cell r="AB2047">
            <v>10.753317920000001</v>
          </cell>
          <cell r="AC2047">
            <v>0.20402206000000001</v>
          </cell>
          <cell r="AD2047">
            <v>241.32</v>
          </cell>
          <cell r="AE2047">
            <v>54.903246920000001</v>
          </cell>
          <cell r="AF2047">
            <v>60.015099999999997</v>
          </cell>
          <cell r="AG2047">
            <v>0.28708126587630506</v>
          </cell>
          <cell r="AH2047">
            <v>8.9</v>
          </cell>
          <cell r="AI2047">
            <v>47440</v>
          </cell>
          <cell r="AJ2047">
            <v>11.5</v>
          </cell>
        </row>
        <row r="2048">
          <cell r="A2048" t="str">
            <v>2485</v>
          </cell>
          <cell r="B2048" t="str">
            <v>248507001</v>
          </cell>
          <cell r="D2048" t="str">
            <v>2485070</v>
          </cell>
          <cell r="E2048" t="str">
            <v>2465</v>
          </cell>
          <cell r="F2048" t="str">
            <v>24</v>
          </cell>
          <cell r="G2048">
            <v>524.52810735000003</v>
          </cell>
          <cell r="H2048">
            <v>536.46403792000001</v>
          </cell>
          <cell r="I2048">
            <v>530.24108190000004</v>
          </cell>
          <cell r="J2048">
            <v>28.125</v>
          </cell>
          <cell r="K2048">
            <v>18.75761267</v>
          </cell>
          <cell r="L2048">
            <v>9.3517531199999997</v>
          </cell>
          <cell r="M2048">
            <v>11.053188949999999</v>
          </cell>
          <cell r="N2048">
            <v>17.36799457</v>
          </cell>
          <cell r="O2048">
            <v>50.307000000000002</v>
          </cell>
          <cell r="P2048">
            <v>11.257478219999999</v>
          </cell>
          <cell r="Q2048">
            <v>56</v>
          </cell>
          <cell r="R2048">
            <v>34.03003519</v>
          </cell>
          <cell r="S2048">
            <v>16.5</v>
          </cell>
          <cell r="T2048">
            <v>11.059314730000001</v>
          </cell>
          <cell r="U2048">
            <v>10.073019329999999</v>
          </cell>
          <cell r="V2048">
            <v>11.101583120000001</v>
          </cell>
          <cell r="W2048">
            <v>52.1</v>
          </cell>
          <cell r="X2048">
            <v>77.5</v>
          </cell>
          <cell r="Y2048">
            <v>34.1</v>
          </cell>
          <cell r="Z2048">
            <v>38.700000000000003</v>
          </cell>
          <cell r="AA2048">
            <v>23.2</v>
          </cell>
          <cell r="AB2048">
            <v>10.991965329999999</v>
          </cell>
          <cell r="AC2048">
            <v>0.48263357000000007</v>
          </cell>
          <cell r="AD2048">
            <v>241.32</v>
          </cell>
          <cell r="AE2048">
            <v>54.903246920000001</v>
          </cell>
          <cell r="AF2048">
            <v>60.015099999999997</v>
          </cell>
          <cell r="AG2048">
            <v>0.31143358129912768</v>
          </cell>
          <cell r="AH2048">
            <v>8.9</v>
          </cell>
          <cell r="AI2048">
            <v>47440</v>
          </cell>
          <cell r="AJ2048">
            <v>11.5</v>
          </cell>
        </row>
        <row r="2049">
          <cell r="A2049" t="str">
            <v>2485</v>
          </cell>
          <cell r="B2049" t="str">
            <v>248507501</v>
          </cell>
          <cell r="D2049" t="str">
            <v>2485075</v>
          </cell>
          <cell r="E2049" t="str">
            <v>2465</v>
          </cell>
          <cell r="F2049" t="str">
            <v>24</v>
          </cell>
          <cell r="G2049">
            <v>524.52810735000003</v>
          </cell>
          <cell r="H2049">
            <v>536.46403792000001</v>
          </cell>
          <cell r="I2049">
            <v>530.24108190000004</v>
          </cell>
          <cell r="J2049">
            <v>28.125</v>
          </cell>
          <cell r="K2049">
            <v>18.75761267</v>
          </cell>
          <cell r="L2049">
            <v>9.0052822900000002</v>
          </cell>
          <cell r="M2049">
            <v>10.55424902</v>
          </cell>
          <cell r="N2049">
            <v>17.36799457</v>
          </cell>
          <cell r="O2049">
            <v>50.307000000000002</v>
          </cell>
          <cell r="P2049">
            <v>11.48719732</v>
          </cell>
          <cell r="Q2049">
            <v>56</v>
          </cell>
          <cell r="R2049">
            <v>34.03003519</v>
          </cell>
          <cell r="S2049">
            <v>16.5</v>
          </cell>
          <cell r="T2049">
            <v>10.81977828</v>
          </cell>
          <cell r="U2049">
            <v>10.0226918</v>
          </cell>
          <cell r="V2049">
            <v>10.79618207</v>
          </cell>
          <cell r="W2049">
            <v>52.1</v>
          </cell>
          <cell r="X2049">
            <v>77.5</v>
          </cell>
          <cell r="Y2049">
            <v>34.1</v>
          </cell>
          <cell r="Z2049">
            <v>38.700000000000003</v>
          </cell>
          <cell r="AA2049">
            <v>23.2</v>
          </cell>
          <cell r="AB2049">
            <v>10.47220465</v>
          </cell>
          <cell r="AC2049">
            <v>0.18479317000000001</v>
          </cell>
          <cell r="AD2049">
            <v>241.32</v>
          </cell>
          <cell r="AE2049">
            <v>54.903246920000001</v>
          </cell>
          <cell r="AF2049">
            <v>60.015099999999997</v>
          </cell>
          <cell r="AG2049">
            <v>0.2753632717062115</v>
          </cell>
          <cell r="AH2049">
            <v>8.9</v>
          </cell>
          <cell r="AI2049">
            <v>47440</v>
          </cell>
          <cell r="AJ2049">
            <v>11.5</v>
          </cell>
        </row>
        <row r="2050">
          <cell r="A2050" t="str">
            <v>2485</v>
          </cell>
          <cell r="B2050" t="str">
            <v>248508001</v>
          </cell>
          <cell r="D2050" t="str">
            <v>2485080</v>
          </cell>
          <cell r="E2050" t="str">
            <v>2465</v>
          </cell>
          <cell r="F2050" t="str">
            <v>24</v>
          </cell>
          <cell r="G2050">
            <v>524.52810735000003</v>
          </cell>
          <cell r="H2050">
            <v>536.46403792000001</v>
          </cell>
          <cell r="I2050">
            <v>530.24108190000004</v>
          </cell>
          <cell r="J2050">
            <v>28.125</v>
          </cell>
          <cell r="K2050">
            <v>18.75761267</v>
          </cell>
          <cell r="L2050">
            <v>8.5059299999999993</v>
          </cell>
          <cell r="M2050">
            <v>9.7982381400000005</v>
          </cell>
          <cell r="N2050">
            <v>17.36799457</v>
          </cell>
          <cell r="O2050">
            <v>50.307000000000002</v>
          </cell>
          <cell r="P2050">
            <v>11.630708500000001</v>
          </cell>
          <cell r="Q2050">
            <v>56</v>
          </cell>
          <cell r="R2050">
            <v>34.03003519</v>
          </cell>
          <cell r="S2050">
            <v>16.5</v>
          </cell>
          <cell r="T2050">
            <v>10.390163920000001</v>
          </cell>
          <cell r="U2050">
            <v>9.9287653599999999</v>
          </cell>
          <cell r="V2050">
            <v>9.5171630900000004</v>
          </cell>
          <cell r="W2050">
            <v>52.1</v>
          </cell>
          <cell r="X2050">
            <v>77.5</v>
          </cell>
          <cell r="Y2050">
            <v>34.1</v>
          </cell>
          <cell r="Z2050">
            <v>38.700000000000003</v>
          </cell>
          <cell r="AA2050">
            <v>23.2</v>
          </cell>
          <cell r="AB2050">
            <v>8.4138306800000002</v>
          </cell>
          <cell r="AC2050">
            <v>0</v>
          </cell>
          <cell r="AD2050">
            <v>241.32</v>
          </cell>
          <cell r="AE2050">
            <v>54.903246920000001</v>
          </cell>
          <cell r="AF2050">
            <v>60.015099999999997</v>
          </cell>
          <cell r="AG2050">
            <v>0.25436266836988591</v>
          </cell>
          <cell r="AH2050">
            <v>8.9</v>
          </cell>
          <cell r="AI2050">
            <v>47440</v>
          </cell>
          <cell r="AJ2050">
            <v>11.5</v>
          </cell>
        </row>
        <row r="2051">
          <cell r="A2051" t="str">
            <v>2485</v>
          </cell>
          <cell r="B2051" t="str">
            <v>248508501</v>
          </cell>
          <cell r="D2051" t="str">
            <v>2485085</v>
          </cell>
          <cell r="E2051" t="str">
            <v>2465</v>
          </cell>
          <cell r="F2051" t="str">
            <v>24</v>
          </cell>
          <cell r="G2051">
            <v>524.52810735000003</v>
          </cell>
          <cell r="H2051">
            <v>536.46403792000001</v>
          </cell>
          <cell r="I2051">
            <v>530.24108190000004</v>
          </cell>
          <cell r="J2051">
            <v>28.125</v>
          </cell>
          <cell r="K2051">
            <v>18.75761267</v>
          </cell>
          <cell r="L2051">
            <v>8.6721435499999995</v>
          </cell>
          <cell r="M2051">
            <v>9.9523253300000007</v>
          </cell>
          <cell r="N2051">
            <v>17.36799457</v>
          </cell>
          <cell r="O2051">
            <v>50.307000000000002</v>
          </cell>
          <cell r="P2051">
            <v>11.630708500000001</v>
          </cell>
          <cell r="Q2051">
            <v>56</v>
          </cell>
          <cell r="R2051">
            <v>34.03003519</v>
          </cell>
          <cell r="S2051">
            <v>16.5</v>
          </cell>
          <cell r="T2051">
            <v>10.12775048</v>
          </cell>
          <cell r="U2051">
            <v>9.5036813999999996</v>
          </cell>
          <cell r="V2051">
            <v>8.7470342599999995</v>
          </cell>
          <cell r="W2051">
            <v>52.1</v>
          </cell>
          <cell r="X2051">
            <v>77.5</v>
          </cell>
          <cell r="Y2051">
            <v>34.1</v>
          </cell>
          <cell r="Z2051">
            <v>38.700000000000003</v>
          </cell>
          <cell r="AA2051">
            <v>23.2</v>
          </cell>
          <cell r="AB2051">
            <v>9.3924952499999996</v>
          </cell>
          <cell r="AC2051">
            <v>0.41802532000000003</v>
          </cell>
          <cell r="AD2051">
            <v>241.32</v>
          </cell>
          <cell r="AE2051">
            <v>54.903246920000001</v>
          </cell>
          <cell r="AF2051">
            <v>60.015099999999997</v>
          </cell>
          <cell r="AG2051">
            <v>0.29844394753607079</v>
          </cell>
          <cell r="AH2051">
            <v>8.9</v>
          </cell>
          <cell r="AI2051">
            <v>47440</v>
          </cell>
          <cell r="AJ2051">
            <v>11.5</v>
          </cell>
        </row>
        <row r="2052">
          <cell r="A2052" t="str">
            <v>2485</v>
          </cell>
          <cell r="B2052" t="str">
            <v>248509001</v>
          </cell>
          <cell r="D2052" t="str">
            <v>2485090</v>
          </cell>
          <cell r="E2052" t="str">
            <v>2465</v>
          </cell>
          <cell r="F2052" t="str">
            <v>24</v>
          </cell>
          <cell r="G2052">
            <v>524.52810735000003</v>
          </cell>
          <cell r="H2052">
            <v>536.46403792000001</v>
          </cell>
          <cell r="I2052">
            <v>530.24108190000004</v>
          </cell>
          <cell r="J2052">
            <v>28.125</v>
          </cell>
          <cell r="K2052">
            <v>18.75761267</v>
          </cell>
          <cell r="L2052">
            <v>7.9865049400000006</v>
          </cell>
          <cell r="M2052">
            <v>9.9533723599999995</v>
          </cell>
          <cell r="N2052">
            <v>17.36799457</v>
          </cell>
          <cell r="O2052">
            <v>50.307000000000002</v>
          </cell>
          <cell r="P2052">
            <v>11.630708500000001</v>
          </cell>
          <cell r="Q2052">
            <v>56</v>
          </cell>
          <cell r="R2052">
            <v>34.03003519</v>
          </cell>
          <cell r="S2052">
            <v>16.5</v>
          </cell>
          <cell r="T2052">
            <v>9.9471694500000005</v>
          </cell>
          <cell r="U2052">
            <v>8.0096953600000003</v>
          </cell>
          <cell r="V2052">
            <v>7.9865049400000006</v>
          </cell>
          <cell r="W2052">
            <v>52.1</v>
          </cell>
          <cell r="X2052">
            <v>77.5</v>
          </cell>
          <cell r="Y2052">
            <v>34.1</v>
          </cell>
          <cell r="Z2052">
            <v>38.700000000000003</v>
          </cell>
          <cell r="AA2052">
            <v>23.2</v>
          </cell>
          <cell r="AB2052">
            <v>7.9469713600000009</v>
          </cell>
          <cell r="AC2052">
            <v>0.26250865000000001</v>
          </cell>
          <cell r="AD2052">
            <v>241.32</v>
          </cell>
          <cell r="AE2052">
            <v>54.903246920000001</v>
          </cell>
          <cell r="AF2052">
            <v>60.015099999999997</v>
          </cell>
          <cell r="AG2052">
            <v>0.25821336181433197</v>
          </cell>
          <cell r="AH2052">
            <v>8.9</v>
          </cell>
          <cell r="AI2052">
            <v>47440</v>
          </cell>
          <cell r="AJ2052">
            <v>11.5</v>
          </cell>
        </row>
        <row r="2053">
          <cell r="A2053" t="str">
            <v>2485</v>
          </cell>
          <cell r="B2053" t="str">
            <v>248509501</v>
          </cell>
          <cell r="D2053" t="str">
            <v>2485095</v>
          </cell>
          <cell r="E2053" t="str">
            <v>2465</v>
          </cell>
          <cell r="F2053" t="str">
            <v>24</v>
          </cell>
          <cell r="G2053">
            <v>524.52810735000003</v>
          </cell>
          <cell r="H2053">
            <v>536.46403792000001</v>
          </cell>
          <cell r="I2053">
            <v>530.24108190000004</v>
          </cell>
          <cell r="J2053">
            <v>28.125</v>
          </cell>
          <cell r="K2053">
            <v>18.75761267</v>
          </cell>
          <cell r="L2053">
            <v>8.8500876099999992</v>
          </cell>
          <cell r="M2053">
            <v>10.77235119</v>
          </cell>
          <cell r="N2053">
            <v>17.36799457</v>
          </cell>
          <cell r="O2053">
            <v>50.307000000000002</v>
          </cell>
          <cell r="P2053">
            <v>11.506605540000001</v>
          </cell>
          <cell r="Q2053">
            <v>56</v>
          </cell>
          <cell r="R2053">
            <v>34.03003519</v>
          </cell>
          <cell r="S2053">
            <v>16.5</v>
          </cell>
          <cell r="T2053">
            <v>9.7501615299999997</v>
          </cell>
          <cell r="U2053">
            <v>9.9252490400000006</v>
          </cell>
          <cell r="V2053">
            <v>9.5228126100000008</v>
          </cell>
          <cell r="W2053">
            <v>52.1</v>
          </cell>
          <cell r="X2053">
            <v>77.5</v>
          </cell>
          <cell r="Y2053">
            <v>34.1</v>
          </cell>
          <cell r="Z2053">
            <v>38.700000000000003</v>
          </cell>
          <cell r="AA2053">
            <v>23.2</v>
          </cell>
          <cell r="AB2053">
            <v>8.7319819400000007</v>
          </cell>
          <cell r="AC2053">
            <v>0.37964518000000003</v>
          </cell>
          <cell r="AD2053">
            <v>241.32</v>
          </cell>
          <cell r="AE2053">
            <v>54.903246920000001</v>
          </cell>
          <cell r="AF2053">
            <v>60.015099999999997</v>
          </cell>
          <cell r="AG2053">
            <v>0.27581184333475656</v>
          </cell>
          <cell r="AH2053">
            <v>8.9</v>
          </cell>
          <cell r="AI2053">
            <v>47440</v>
          </cell>
          <cell r="AJ2053">
            <v>11.5</v>
          </cell>
        </row>
        <row r="2054">
          <cell r="A2054" t="str">
            <v>2485</v>
          </cell>
          <cell r="B2054" t="str">
            <v>248510001</v>
          </cell>
          <cell r="D2054" t="str">
            <v>2485100</v>
          </cell>
          <cell r="E2054" t="str">
            <v>2465</v>
          </cell>
          <cell r="F2054" t="str">
            <v>24</v>
          </cell>
          <cell r="G2054">
            <v>524.52810735000003</v>
          </cell>
          <cell r="H2054">
            <v>536.46403792000001</v>
          </cell>
          <cell r="I2054">
            <v>530.24108190000004</v>
          </cell>
          <cell r="J2054">
            <v>28.125</v>
          </cell>
          <cell r="K2054">
            <v>18.75761267</v>
          </cell>
          <cell r="L2054">
            <v>8.83302531</v>
          </cell>
          <cell r="M2054">
            <v>10.574823589999999</v>
          </cell>
          <cell r="N2054">
            <v>17.36799457</v>
          </cell>
          <cell r="O2054">
            <v>50.307000000000002</v>
          </cell>
          <cell r="P2054">
            <v>11.61140335</v>
          </cell>
          <cell r="Q2054">
            <v>56</v>
          </cell>
          <cell r="R2054">
            <v>34.03003519</v>
          </cell>
          <cell r="S2054">
            <v>16.5</v>
          </cell>
          <cell r="T2054">
            <v>10.037799890000001</v>
          </cell>
          <cell r="U2054">
            <v>9.5366179599999992</v>
          </cell>
          <cell r="V2054">
            <v>8.7963389299999992</v>
          </cell>
          <cell r="W2054">
            <v>52.1</v>
          </cell>
          <cell r="X2054">
            <v>77.5</v>
          </cell>
          <cell r="Y2054">
            <v>34.1</v>
          </cell>
          <cell r="Z2054">
            <v>38.700000000000003</v>
          </cell>
          <cell r="AA2054">
            <v>23.2</v>
          </cell>
          <cell r="AB2054">
            <v>9.3789855000000006</v>
          </cell>
          <cell r="AC2054">
            <v>7.8804860000000004E-2</v>
          </cell>
          <cell r="AD2054">
            <v>241.32</v>
          </cell>
          <cell r="AE2054">
            <v>54.903246920000001</v>
          </cell>
          <cell r="AF2054">
            <v>60.015099999999997</v>
          </cell>
          <cell r="AG2054">
            <v>0.27747444309477709</v>
          </cell>
          <cell r="AH2054">
            <v>8.9</v>
          </cell>
          <cell r="AI2054">
            <v>47440</v>
          </cell>
          <cell r="AJ2054">
            <v>11.5</v>
          </cell>
        </row>
        <row r="2055">
          <cell r="A2055" t="str">
            <v>2485</v>
          </cell>
          <cell r="B2055" t="str">
            <v>248510501</v>
          </cell>
          <cell r="D2055" t="str">
            <v>2485105</v>
          </cell>
          <cell r="E2055" t="str">
            <v>2465</v>
          </cell>
          <cell r="F2055" t="str">
            <v>24</v>
          </cell>
          <cell r="G2055">
            <v>524.52810735000003</v>
          </cell>
          <cell r="H2055">
            <v>536.46403792000001</v>
          </cell>
          <cell r="I2055">
            <v>530.24108190000004</v>
          </cell>
          <cell r="J2055">
            <v>28.125</v>
          </cell>
          <cell r="K2055">
            <v>18.75761267</v>
          </cell>
          <cell r="L2055">
            <v>8.7908777499999999</v>
          </cell>
          <cell r="M2055">
            <v>10.81977828</v>
          </cell>
          <cell r="N2055">
            <v>17.36799457</v>
          </cell>
          <cell r="O2055">
            <v>50.307000000000002</v>
          </cell>
          <cell r="P2055">
            <v>11.20834135</v>
          </cell>
          <cell r="Q2055">
            <v>56</v>
          </cell>
          <cell r="R2055">
            <v>34.03003519</v>
          </cell>
          <cell r="S2055">
            <v>16.5</v>
          </cell>
          <cell r="T2055">
            <v>8.8444805199999994</v>
          </cell>
          <cell r="U2055">
            <v>10.705847820000001</v>
          </cell>
          <cell r="V2055">
            <v>10.17187212</v>
          </cell>
          <cell r="W2055">
            <v>52.1</v>
          </cell>
          <cell r="X2055">
            <v>77.5</v>
          </cell>
          <cell r="Y2055">
            <v>34.1</v>
          </cell>
          <cell r="Z2055">
            <v>38.700000000000003</v>
          </cell>
          <cell r="AA2055">
            <v>23.2</v>
          </cell>
          <cell r="AB2055">
            <v>9.9200004600000007</v>
          </cell>
          <cell r="AC2055">
            <v>0.46939203999999995</v>
          </cell>
          <cell r="AD2055">
            <v>241.32</v>
          </cell>
          <cell r="AE2055">
            <v>54.903246920000001</v>
          </cell>
          <cell r="AF2055">
            <v>60.015099999999997</v>
          </cell>
          <cell r="AG2055">
            <v>0.31480200436489031</v>
          </cell>
          <cell r="AH2055">
            <v>8.9</v>
          </cell>
          <cell r="AI2055">
            <v>47440</v>
          </cell>
          <cell r="AJ2055">
            <v>11.5</v>
          </cell>
        </row>
        <row r="2056">
          <cell r="A2056" t="str">
            <v>2485</v>
          </cell>
          <cell r="B2056" t="str">
            <v>248590501</v>
          </cell>
          <cell r="D2056" t="str">
            <v>2485905</v>
          </cell>
          <cell r="E2056" t="str">
            <v>2465</v>
          </cell>
          <cell r="F2056" t="str">
            <v>24</v>
          </cell>
          <cell r="G2056">
            <v>524.52810735000003</v>
          </cell>
          <cell r="H2056">
            <v>536.46403792000001</v>
          </cell>
          <cell r="I2056">
            <v>530.24108190000004</v>
          </cell>
          <cell r="J2056">
            <v>28.125</v>
          </cell>
          <cell r="K2056">
            <v>18.75761267</v>
          </cell>
          <cell r="L2056">
            <v>10.76745288</v>
          </cell>
          <cell r="M2056">
            <v>10.85759417</v>
          </cell>
          <cell r="N2056">
            <v>17.36799457</v>
          </cell>
          <cell r="O2056">
            <v>50.307000000000002</v>
          </cell>
          <cell r="P2056">
            <v>11.239001650000001</v>
          </cell>
          <cell r="Q2056">
            <v>56</v>
          </cell>
          <cell r="R2056">
            <v>34.03003519</v>
          </cell>
          <cell r="S2056">
            <v>16.5</v>
          </cell>
          <cell r="T2056">
            <v>11.18507396</v>
          </cell>
          <cell r="U2056">
            <v>10.44633496</v>
          </cell>
          <cell r="V2056">
            <v>10.44633496</v>
          </cell>
          <cell r="W2056">
            <v>52.1</v>
          </cell>
          <cell r="X2056">
            <v>77.5</v>
          </cell>
          <cell r="Y2056">
            <v>34.1</v>
          </cell>
          <cell r="Z2056">
            <v>38.700000000000003</v>
          </cell>
          <cell r="AA2056">
            <v>23.2</v>
          </cell>
          <cell r="AB2056">
            <v>10.69925901</v>
          </cell>
          <cell r="AC2056">
            <v>0.50535805</v>
          </cell>
          <cell r="AD2056">
            <v>241.32</v>
          </cell>
          <cell r="AE2056">
            <v>54.903246920000001</v>
          </cell>
          <cell r="AF2056">
            <v>60.015099999999997</v>
          </cell>
          <cell r="AG2056">
            <v>0.26840474362594602</v>
          </cell>
          <cell r="AH2056">
            <v>8.9</v>
          </cell>
          <cell r="AI2056">
            <v>47440</v>
          </cell>
          <cell r="AJ2056">
            <v>11.5</v>
          </cell>
        </row>
        <row r="2057">
          <cell r="A2057" t="str">
            <v>2485</v>
          </cell>
          <cell r="B2057" t="str">
            <v>248590701</v>
          </cell>
          <cell r="D2057" t="str">
            <v>2485907</v>
          </cell>
          <cell r="E2057" t="str">
            <v>2465</v>
          </cell>
          <cell r="F2057" t="str">
            <v>24</v>
          </cell>
          <cell r="G2057">
            <v>524.52810735000003</v>
          </cell>
          <cell r="H2057">
            <v>536.46403792000001</v>
          </cell>
          <cell r="I2057">
            <v>530.24108190000004</v>
          </cell>
          <cell r="J2057">
            <v>28.125</v>
          </cell>
          <cell r="K2057">
            <v>18.75761267</v>
          </cell>
          <cell r="L2057">
            <v>10.839796570000001</v>
          </cell>
          <cell r="M2057">
            <v>11.47240551</v>
          </cell>
          <cell r="N2057">
            <v>17.36799457</v>
          </cell>
          <cell r="O2057">
            <v>50.307000000000002</v>
          </cell>
          <cell r="P2057">
            <v>11.5992958</v>
          </cell>
          <cell r="Q2057">
            <v>56</v>
          </cell>
          <cell r="R2057">
            <v>34.03003519</v>
          </cell>
          <cell r="S2057">
            <v>16.5</v>
          </cell>
          <cell r="T2057">
            <v>11.173697430000001</v>
          </cell>
          <cell r="U2057">
            <v>10.81765603</v>
          </cell>
          <cell r="V2057">
            <v>11.017661459999999</v>
          </cell>
          <cell r="W2057">
            <v>52.1</v>
          </cell>
          <cell r="X2057">
            <v>77.5</v>
          </cell>
          <cell r="Y2057">
            <v>34.1</v>
          </cell>
          <cell r="Z2057">
            <v>38.700000000000003</v>
          </cell>
          <cell r="AA2057">
            <v>23.2</v>
          </cell>
          <cell r="AB2057">
            <v>11.03891381</v>
          </cell>
          <cell r="AC2057">
            <v>8.2859719999999998E-2</v>
          </cell>
          <cell r="AD2057">
            <v>241.32</v>
          </cell>
          <cell r="AE2057">
            <v>54.903246920000001</v>
          </cell>
          <cell r="AF2057">
            <v>59.892907549999997</v>
          </cell>
          <cell r="AG2057">
            <v>0.31226108344873432</v>
          </cell>
          <cell r="AH2057">
            <v>8.9</v>
          </cell>
          <cell r="AI2057">
            <v>47440</v>
          </cell>
          <cell r="AJ2057">
            <v>11.5</v>
          </cell>
        </row>
        <row r="2058">
          <cell r="A2058" t="str">
            <v>2486</v>
          </cell>
          <cell r="B2058" t="str">
            <v>248604201</v>
          </cell>
          <cell r="C2058" t="str">
            <v>485</v>
          </cell>
          <cell r="D2058" t="str">
            <v>2486042</v>
          </cell>
          <cell r="E2058" t="str">
            <v>2465</v>
          </cell>
          <cell r="F2058" t="str">
            <v>24</v>
          </cell>
          <cell r="G2058">
            <v>524.52810735000003</v>
          </cell>
          <cell r="H2058">
            <v>536.46403792000001</v>
          </cell>
          <cell r="I2058">
            <v>530.24108190000004</v>
          </cell>
          <cell r="J2058">
            <v>28.125</v>
          </cell>
          <cell r="K2058">
            <v>18.75761267</v>
          </cell>
          <cell r="L2058">
            <v>9.0446399199999998</v>
          </cell>
          <cell r="M2058">
            <v>10.27066218</v>
          </cell>
          <cell r="N2058">
            <v>17.36799457</v>
          </cell>
          <cell r="O2058">
            <v>50.307000000000002</v>
          </cell>
          <cell r="P2058">
            <v>10.69048931</v>
          </cell>
          <cell r="Q2058">
            <v>56</v>
          </cell>
          <cell r="R2058">
            <v>38.254491250000001</v>
          </cell>
          <cell r="S2058">
            <v>16.5</v>
          </cell>
          <cell r="T2058">
            <v>10.09489273</v>
          </cell>
          <cell r="U2058">
            <v>9.4743187199999994</v>
          </cell>
          <cell r="V2058">
            <v>9.5243478699999997</v>
          </cell>
          <cell r="W2058">
            <v>52.1</v>
          </cell>
          <cell r="X2058">
            <v>77.5</v>
          </cell>
          <cell r="Y2058">
            <v>34.1</v>
          </cell>
          <cell r="Z2058">
            <v>38.700000000000003</v>
          </cell>
          <cell r="AA2058">
            <v>23.2</v>
          </cell>
          <cell r="AB2058">
            <v>10.242634779999999</v>
          </cell>
          <cell r="AC2058">
            <v>0.62999063</v>
          </cell>
          <cell r="AD2058">
            <v>241.32</v>
          </cell>
          <cell r="AE2058">
            <v>54.903246920000001</v>
          </cell>
          <cell r="AF2058">
            <v>60.011332039999999</v>
          </cell>
          <cell r="AG2058">
            <v>0.27675404739715914</v>
          </cell>
          <cell r="AH2058">
            <v>8.9</v>
          </cell>
          <cell r="AI2058">
            <v>47440</v>
          </cell>
          <cell r="AJ2058">
            <v>11.5</v>
          </cell>
        </row>
        <row r="2059">
          <cell r="A2059" t="str">
            <v>2486</v>
          </cell>
          <cell r="B2059" t="str">
            <v>248604202</v>
          </cell>
          <cell r="C2059" t="str">
            <v>485</v>
          </cell>
          <cell r="D2059" t="str">
            <v>2486042</v>
          </cell>
          <cell r="E2059" t="str">
            <v>2465</v>
          </cell>
          <cell r="F2059" t="str">
            <v>24</v>
          </cell>
          <cell r="G2059">
            <v>524.52810735000003</v>
          </cell>
          <cell r="H2059">
            <v>536.46403792000001</v>
          </cell>
          <cell r="I2059">
            <v>530.24108190000004</v>
          </cell>
          <cell r="J2059">
            <v>28.125</v>
          </cell>
          <cell r="K2059">
            <v>18.75761267</v>
          </cell>
          <cell r="L2059">
            <v>7.4742048100000007</v>
          </cell>
          <cell r="M2059">
            <v>7.9352295399999999</v>
          </cell>
          <cell r="N2059">
            <v>17.36799457</v>
          </cell>
          <cell r="O2059">
            <v>50.307000000000002</v>
          </cell>
          <cell r="P2059">
            <v>10.673804090000001</v>
          </cell>
          <cell r="Q2059">
            <v>56</v>
          </cell>
          <cell r="R2059">
            <v>38.254491250000001</v>
          </cell>
          <cell r="S2059">
            <v>16.5</v>
          </cell>
          <cell r="T2059">
            <v>8.1306479700000001</v>
          </cell>
          <cell r="U2059">
            <v>7.7007477899999994</v>
          </cell>
          <cell r="V2059">
            <v>7.5480289699999998</v>
          </cell>
          <cell r="W2059">
            <v>52.1</v>
          </cell>
          <cell r="X2059">
            <v>77.5</v>
          </cell>
          <cell r="Y2059">
            <v>34.1</v>
          </cell>
          <cell r="Z2059">
            <v>38.700000000000003</v>
          </cell>
          <cell r="AA2059">
            <v>23.2</v>
          </cell>
          <cell r="AB2059">
            <v>7.7752758499999999</v>
          </cell>
          <cell r="AC2059">
            <v>0.9978362300000001</v>
          </cell>
          <cell r="AD2059">
            <v>241.32</v>
          </cell>
          <cell r="AE2059">
            <v>54.903246920000001</v>
          </cell>
          <cell r="AF2059">
            <v>60.015099999999997</v>
          </cell>
          <cell r="AG2059">
            <v>0.32185915068579518</v>
          </cell>
          <cell r="AH2059">
            <v>8.9</v>
          </cell>
          <cell r="AI2059">
            <v>47440</v>
          </cell>
          <cell r="AJ2059">
            <v>11.5</v>
          </cell>
        </row>
        <row r="2060">
          <cell r="A2060" t="str">
            <v>2487</v>
          </cell>
          <cell r="B2060" t="str">
            <v>248700501</v>
          </cell>
          <cell r="D2060" t="str">
            <v>2487005</v>
          </cell>
          <cell r="E2060" t="str">
            <v>2465</v>
          </cell>
          <cell r="F2060" t="str">
            <v>24</v>
          </cell>
          <cell r="G2060">
            <v>524.52810735000003</v>
          </cell>
          <cell r="H2060">
            <v>536.46403792000001</v>
          </cell>
          <cell r="I2060">
            <v>530.24108190000004</v>
          </cell>
          <cell r="J2060">
            <v>28.125</v>
          </cell>
          <cell r="K2060">
            <v>18.75761267</v>
          </cell>
          <cell r="L2060">
            <v>8.0010199600000007</v>
          </cell>
          <cell r="M2060">
            <v>10.811685629999999</v>
          </cell>
          <cell r="N2060">
            <v>17.36799457</v>
          </cell>
          <cell r="O2060">
            <v>50.307000000000002</v>
          </cell>
          <cell r="P2060">
            <v>11.211293209999999</v>
          </cell>
          <cell r="Q2060">
            <v>56</v>
          </cell>
          <cell r="R2060">
            <v>34.03003519</v>
          </cell>
          <cell r="S2060">
            <v>16.5</v>
          </cell>
          <cell r="T2060">
            <v>10.811685629999999</v>
          </cell>
          <cell r="U2060">
            <v>10.078070909999999</v>
          </cell>
          <cell r="V2060">
            <v>8.0010199600000007</v>
          </cell>
          <cell r="W2060">
            <v>52.1</v>
          </cell>
          <cell r="X2060">
            <v>77.5</v>
          </cell>
          <cell r="Y2060">
            <v>34.1</v>
          </cell>
          <cell r="Z2060">
            <v>38.700000000000003</v>
          </cell>
          <cell r="AA2060">
            <v>23.2</v>
          </cell>
          <cell r="AB2060">
            <v>10.741816740000001</v>
          </cell>
          <cell r="AC2060">
            <v>0.80949784999999996</v>
          </cell>
          <cell r="AD2060">
            <v>241.32</v>
          </cell>
          <cell r="AE2060">
            <v>54.903246920000001</v>
          </cell>
          <cell r="AF2060">
            <v>60.015099999999997</v>
          </cell>
          <cell r="AG2060">
            <v>0.30266237452099159</v>
          </cell>
          <cell r="AH2060">
            <v>8.9</v>
          </cell>
          <cell r="AI2060">
            <v>47440</v>
          </cell>
          <cell r="AJ2060">
            <v>11.5</v>
          </cell>
        </row>
        <row r="2061">
          <cell r="A2061" t="str">
            <v>2487</v>
          </cell>
          <cell r="B2061" t="str">
            <v>248701001</v>
          </cell>
          <cell r="D2061" t="str">
            <v>2487010</v>
          </cell>
          <cell r="E2061" t="str">
            <v>2465</v>
          </cell>
          <cell r="F2061" t="str">
            <v>24</v>
          </cell>
          <cell r="G2061">
            <v>524.52810735000003</v>
          </cell>
          <cell r="H2061">
            <v>536.46403792000001</v>
          </cell>
          <cell r="I2061">
            <v>530.24108190000004</v>
          </cell>
          <cell r="J2061">
            <v>28.125</v>
          </cell>
          <cell r="K2061">
            <v>18.75761267</v>
          </cell>
          <cell r="L2061">
            <v>9.1720152600000002</v>
          </cell>
          <cell r="M2061">
            <v>10.81977828</v>
          </cell>
          <cell r="N2061">
            <v>17.36799457</v>
          </cell>
          <cell r="O2061">
            <v>50.307000000000002</v>
          </cell>
          <cell r="P2061">
            <v>11.225243389999999</v>
          </cell>
          <cell r="Q2061">
            <v>56</v>
          </cell>
          <cell r="R2061">
            <v>34.03003519</v>
          </cell>
          <cell r="S2061">
            <v>16.5</v>
          </cell>
          <cell r="T2061">
            <v>10.813639480000001</v>
          </cell>
          <cell r="U2061">
            <v>10.161573450000001</v>
          </cell>
          <cell r="V2061">
            <v>9.2241446499999995</v>
          </cell>
          <cell r="W2061">
            <v>52.1</v>
          </cell>
          <cell r="X2061">
            <v>77.5</v>
          </cell>
          <cell r="Y2061">
            <v>34.1</v>
          </cell>
          <cell r="Z2061">
            <v>38.700000000000003</v>
          </cell>
          <cell r="AA2061">
            <v>23.2</v>
          </cell>
          <cell r="AB2061">
            <v>10.741816740000001</v>
          </cell>
          <cell r="AC2061">
            <v>0.58663730000000003</v>
          </cell>
          <cell r="AD2061">
            <v>241.32</v>
          </cell>
          <cell r="AE2061">
            <v>54.903246920000001</v>
          </cell>
          <cell r="AF2061">
            <v>60.030972970000008</v>
          </cell>
          <cell r="AG2061">
            <v>0.27183226701110724</v>
          </cell>
          <cell r="AH2061">
            <v>8.9</v>
          </cell>
          <cell r="AI2061">
            <v>47440</v>
          </cell>
          <cell r="AJ2061">
            <v>11.5</v>
          </cell>
        </row>
        <row r="2062">
          <cell r="A2062" t="str">
            <v>2487</v>
          </cell>
          <cell r="B2062" t="str">
            <v>248701501</v>
          </cell>
          <cell r="D2062" t="str">
            <v>2487015</v>
          </cell>
          <cell r="E2062" t="str">
            <v>2465</v>
          </cell>
          <cell r="F2062" t="str">
            <v>24</v>
          </cell>
          <cell r="G2062">
            <v>524.52810735000003</v>
          </cell>
          <cell r="H2062">
            <v>536.46403792000001</v>
          </cell>
          <cell r="I2062">
            <v>530.24108190000004</v>
          </cell>
          <cell r="J2062">
            <v>28.125</v>
          </cell>
          <cell r="K2062">
            <v>18.75761267</v>
          </cell>
          <cell r="L2062">
            <v>8.9155665499999994</v>
          </cell>
          <cell r="M2062">
            <v>10.70301972</v>
          </cell>
          <cell r="N2062">
            <v>17.36799457</v>
          </cell>
          <cell r="O2062">
            <v>50.307000000000002</v>
          </cell>
          <cell r="P2062">
            <v>11.380536279999999</v>
          </cell>
          <cell r="Q2062">
            <v>56</v>
          </cell>
          <cell r="R2062">
            <v>34.03003519</v>
          </cell>
          <cell r="S2062">
            <v>16.5</v>
          </cell>
          <cell r="T2062">
            <v>10.801593950000001</v>
          </cell>
          <cell r="U2062">
            <v>10.252205930000001</v>
          </cell>
          <cell r="V2062">
            <v>8.9155665499999994</v>
          </cell>
          <cell r="W2062">
            <v>52.1</v>
          </cell>
          <cell r="X2062">
            <v>77.5</v>
          </cell>
          <cell r="Y2062">
            <v>34.1</v>
          </cell>
          <cell r="Z2062">
            <v>38.700000000000003</v>
          </cell>
          <cell r="AA2062">
            <v>23.2</v>
          </cell>
          <cell r="AB2062">
            <v>10.7221434</v>
          </cell>
          <cell r="AC2062">
            <v>0.62753840000000005</v>
          </cell>
          <cell r="AD2062">
            <v>241.32</v>
          </cell>
          <cell r="AE2062">
            <v>54.903246920000001</v>
          </cell>
          <cell r="AF2062">
            <v>60.015099999999997</v>
          </cell>
          <cell r="AG2062">
            <v>0.29878094815971368</v>
          </cell>
          <cell r="AH2062">
            <v>8.9</v>
          </cell>
          <cell r="AI2062">
            <v>47440</v>
          </cell>
          <cell r="AJ2062">
            <v>11.5</v>
          </cell>
        </row>
        <row r="2063">
          <cell r="A2063" t="str">
            <v>2487</v>
          </cell>
          <cell r="B2063" t="str">
            <v>248702001</v>
          </cell>
          <cell r="D2063" t="str">
            <v>2487020</v>
          </cell>
          <cell r="E2063" t="str">
            <v>2465</v>
          </cell>
          <cell r="F2063" t="str">
            <v>24</v>
          </cell>
          <cell r="G2063">
            <v>524.52810735000003</v>
          </cell>
          <cell r="H2063">
            <v>536.46403792000001</v>
          </cell>
          <cell r="I2063">
            <v>530.24108190000004</v>
          </cell>
          <cell r="J2063">
            <v>28.125</v>
          </cell>
          <cell r="K2063">
            <v>18.75761267</v>
          </cell>
          <cell r="L2063">
            <v>8.2653929300000009</v>
          </cell>
          <cell r="M2063">
            <v>10.25192365</v>
          </cell>
          <cell r="N2063">
            <v>17.36799457</v>
          </cell>
          <cell r="O2063">
            <v>50.307000000000002</v>
          </cell>
          <cell r="P2063">
            <v>11.225243389999999</v>
          </cell>
          <cell r="Q2063">
            <v>56</v>
          </cell>
          <cell r="R2063">
            <v>34.03003519</v>
          </cell>
          <cell r="S2063">
            <v>16.5</v>
          </cell>
          <cell r="T2063">
            <v>10.32865724</v>
          </cell>
          <cell r="U2063">
            <v>9.7966259099999995</v>
          </cell>
          <cell r="V2063">
            <v>9.1389517799999993</v>
          </cell>
          <cell r="W2063">
            <v>52.1</v>
          </cell>
          <cell r="X2063">
            <v>77.5</v>
          </cell>
          <cell r="Y2063">
            <v>34.1</v>
          </cell>
          <cell r="Z2063">
            <v>38.700000000000003</v>
          </cell>
          <cell r="AA2063">
            <v>23.2</v>
          </cell>
          <cell r="AB2063">
            <v>10.49255118</v>
          </cell>
          <cell r="AC2063">
            <v>0.59771585000000005</v>
          </cell>
          <cell r="AD2063">
            <v>241.32</v>
          </cell>
          <cell r="AE2063">
            <v>54.903246920000001</v>
          </cell>
          <cell r="AF2063">
            <v>60.015099999999997</v>
          </cell>
          <cell r="AG2063">
            <v>0.28880400509886561</v>
          </cell>
          <cell r="AH2063">
            <v>8.9</v>
          </cell>
          <cell r="AI2063">
            <v>47440</v>
          </cell>
          <cell r="AJ2063">
            <v>11.5</v>
          </cell>
        </row>
        <row r="2064">
          <cell r="A2064" t="str">
            <v>2487</v>
          </cell>
          <cell r="B2064" t="str">
            <v>248702501</v>
          </cell>
          <cell r="D2064" t="str">
            <v>2487025</v>
          </cell>
          <cell r="E2064" t="str">
            <v>2465</v>
          </cell>
          <cell r="F2064" t="str">
            <v>24</v>
          </cell>
          <cell r="G2064">
            <v>524.52810735000003</v>
          </cell>
          <cell r="H2064">
            <v>536.46403792000001</v>
          </cell>
          <cell r="I2064">
            <v>530.24108190000004</v>
          </cell>
          <cell r="J2064">
            <v>28.125</v>
          </cell>
          <cell r="K2064">
            <v>18.75761267</v>
          </cell>
          <cell r="L2064">
            <v>8.9179807100000001</v>
          </cell>
          <cell r="M2064">
            <v>9.8153664700000007</v>
          </cell>
          <cell r="N2064">
            <v>17.36799457</v>
          </cell>
          <cell r="O2064">
            <v>50.307000000000002</v>
          </cell>
          <cell r="P2064">
            <v>11.225243389999999</v>
          </cell>
          <cell r="Q2064">
            <v>56</v>
          </cell>
          <cell r="R2064">
            <v>34.03003519</v>
          </cell>
          <cell r="S2064">
            <v>16.5</v>
          </cell>
          <cell r="T2064">
            <v>9.8272542499999993</v>
          </cell>
          <cell r="U2064">
            <v>8.9429836700000003</v>
          </cell>
          <cell r="V2064">
            <v>9.6989203899999996</v>
          </cell>
          <cell r="W2064">
            <v>52.1</v>
          </cell>
          <cell r="X2064">
            <v>77.5</v>
          </cell>
          <cell r="Y2064">
            <v>34.1</v>
          </cell>
          <cell r="Z2064">
            <v>38.700000000000003</v>
          </cell>
          <cell r="AA2064">
            <v>23.2</v>
          </cell>
          <cell r="AB2064">
            <v>9.6654841400000002</v>
          </cell>
          <cell r="AC2064">
            <v>0.96846761999999997</v>
          </cell>
          <cell r="AD2064">
            <v>241.32</v>
          </cell>
          <cell r="AE2064">
            <v>54.903246920000001</v>
          </cell>
          <cell r="AF2064">
            <v>60.015099999999997</v>
          </cell>
          <cell r="AG2064">
            <v>0.31755580224918628</v>
          </cell>
          <cell r="AH2064">
            <v>8.9</v>
          </cell>
          <cell r="AI2064">
            <v>47440</v>
          </cell>
          <cell r="AJ2064">
            <v>11.5</v>
          </cell>
        </row>
        <row r="2065">
          <cell r="A2065" t="str">
            <v>2487</v>
          </cell>
          <cell r="B2065" t="str">
            <v>248703001</v>
          </cell>
          <cell r="D2065" t="str">
            <v>2487030</v>
          </cell>
          <cell r="E2065" t="str">
            <v>2465</v>
          </cell>
          <cell r="F2065" t="str">
            <v>24</v>
          </cell>
          <cell r="G2065">
            <v>524.52810735000003</v>
          </cell>
          <cell r="H2065">
            <v>536.46403792000001</v>
          </cell>
          <cell r="I2065">
            <v>530.24108190000004</v>
          </cell>
          <cell r="J2065">
            <v>28.125</v>
          </cell>
          <cell r="K2065">
            <v>18.75761267</v>
          </cell>
          <cell r="L2065">
            <v>8.1820001399999995</v>
          </cell>
          <cell r="M2065">
            <v>10.265523099999999</v>
          </cell>
          <cell r="N2065">
            <v>17.36799457</v>
          </cell>
          <cell r="O2065">
            <v>50.307000000000002</v>
          </cell>
          <cell r="P2065">
            <v>11.192499789999999</v>
          </cell>
          <cell r="Q2065">
            <v>56</v>
          </cell>
          <cell r="R2065">
            <v>34.03003519</v>
          </cell>
          <cell r="S2065">
            <v>16.5</v>
          </cell>
          <cell r="T2065">
            <v>10.106060980000001</v>
          </cell>
          <cell r="U2065">
            <v>9.3718638100000007</v>
          </cell>
          <cell r="V2065">
            <v>9.7907666800000008</v>
          </cell>
          <cell r="W2065">
            <v>52.1</v>
          </cell>
          <cell r="X2065">
            <v>77.5</v>
          </cell>
          <cell r="Y2065">
            <v>34.1</v>
          </cell>
          <cell r="Z2065">
            <v>38.700000000000003</v>
          </cell>
          <cell r="AA2065">
            <v>23.2</v>
          </cell>
          <cell r="AB2065">
            <v>10.65306232</v>
          </cell>
          <cell r="AC2065">
            <v>0.95089389999999996</v>
          </cell>
          <cell r="AD2065">
            <v>241.32</v>
          </cell>
          <cell r="AE2065">
            <v>54.903246920000001</v>
          </cell>
          <cell r="AF2065">
            <v>60.015099999999997</v>
          </cell>
          <cell r="AG2065">
            <v>0.28358143921475132</v>
          </cell>
          <cell r="AH2065">
            <v>8.9</v>
          </cell>
          <cell r="AI2065">
            <v>47440</v>
          </cell>
          <cell r="AJ2065">
            <v>11.5</v>
          </cell>
        </row>
        <row r="2066">
          <cell r="A2066" t="str">
            <v>2487</v>
          </cell>
          <cell r="B2066" t="str">
            <v>248703501</v>
          </cell>
          <cell r="D2066" t="str">
            <v>2487035</v>
          </cell>
          <cell r="E2066" t="str">
            <v>2465</v>
          </cell>
          <cell r="F2066" t="str">
            <v>24</v>
          </cell>
          <cell r="G2066">
            <v>524.52810735000003</v>
          </cell>
          <cell r="H2066">
            <v>536.46403792000001</v>
          </cell>
          <cell r="I2066">
            <v>530.24108190000004</v>
          </cell>
          <cell r="J2066">
            <v>28.125</v>
          </cell>
          <cell r="K2066">
            <v>18.75761267</v>
          </cell>
          <cell r="L2066">
            <v>8.2514030700000003</v>
          </cell>
          <cell r="M2066">
            <v>10.201144709999999</v>
          </cell>
          <cell r="N2066">
            <v>17.36799457</v>
          </cell>
          <cell r="O2066">
            <v>50.307000000000002</v>
          </cell>
          <cell r="P2066">
            <v>11.214465519999999</v>
          </cell>
          <cell r="Q2066">
            <v>56</v>
          </cell>
          <cell r="R2066">
            <v>34.03003519</v>
          </cell>
          <cell r="S2066">
            <v>16.5</v>
          </cell>
          <cell r="T2066">
            <v>9.8319378400000002</v>
          </cell>
          <cell r="U2066">
            <v>9.4802911699999992</v>
          </cell>
          <cell r="V2066">
            <v>9.4602426899999994</v>
          </cell>
          <cell r="W2066">
            <v>52.1</v>
          </cell>
          <cell r="X2066">
            <v>77.5</v>
          </cell>
          <cell r="Y2066">
            <v>34.1</v>
          </cell>
          <cell r="Z2066">
            <v>38.700000000000003</v>
          </cell>
          <cell r="AA2066">
            <v>23.2</v>
          </cell>
          <cell r="AB2066">
            <v>9.6196646900000005</v>
          </cell>
          <cell r="AC2066">
            <v>0.63957096000000002</v>
          </cell>
          <cell r="AD2066">
            <v>241.32</v>
          </cell>
          <cell r="AE2066">
            <v>54.903246920000001</v>
          </cell>
          <cell r="AF2066">
            <v>60.015099999999997</v>
          </cell>
          <cell r="AG2066">
            <v>0.30188166863636978</v>
          </cell>
          <cell r="AH2066">
            <v>8.9</v>
          </cell>
          <cell r="AI2066">
            <v>47440</v>
          </cell>
          <cell r="AJ2066">
            <v>11.5</v>
          </cell>
        </row>
        <row r="2067">
          <cell r="A2067" t="str">
            <v>2487</v>
          </cell>
          <cell r="B2067" t="str">
            <v>248704201</v>
          </cell>
          <cell r="D2067" t="str">
            <v>2487042</v>
          </cell>
          <cell r="E2067" t="str">
            <v>2465</v>
          </cell>
          <cell r="F2067" t="str">
            <v>24</v>
          </cell>
          <cell r="G2067">
            <v>524.52810735000003</v>
          </cell>
          <cell r="H2067">
            <v>536.46403792000001</v>
          </cell>
          <cell r="I2067">
            <v>530.24108190000004</v>
          </cell>
          <cell r="J2067">
            <v>28.125</v>
          </cell>
          <cell r="K2067">
            <v>18.75761267</v>
          </cell>
          <cell r="L2067">
            <v>8.9023195299999998</v>
          </cell>
          <cell r="M2067">
            <v>10.81977828</v>
          </cell>
          <cell r="N2067">
            <v>17.36799457</v>
          </cell>
          <cell r="O2067">
            <v>50.307000000000002</v>
          </cell>
          <cell r="P2067">
            <v>10.828539790000001</v>
          </cell>
          <cell r="Q2067">
            <v>56</v>
          </cell>
          <cell r="R2067">
            <v>34.03003519</v>
          </cell>
          <cell r="S2067">
            <v>16.5</v>
          </cell>
          <cell r="T2067">
            <v>10.4731951</v>
          </cell>
          <cell r="U2067">
            <v>9.1488904099999999</v>
          </cell>
          <cell r="V2067">
            <v>9.1240196699999991</v>
          </cell>
          <cell r="W2067">
            <v>52.1</v>
          </cell>
          <cell r="X2067">
            <v>77.5</v>
          </cell>
          <cell r="Y2067">
            <v>34.1</v>
          </cell>
          <cell r="Z2067">
            <v>38.700000000000003</v>
          </cell>
          <cell r="AA2067">
            <v>23.2</v>
          </cell>
          <cell r="AB2067">
            <v>9.4578252500000008</v>
          </cell>
          <cell r="AC2067">
            <v>0.37271679000000002</v>
          </cell>
          <cell r="AD2067">
            <v>241.32</v>
          </cell>
          <cell r="AE2067">
            <v>54.903246920000001</v>
          </cell>
          <cell r="AF2067">
            <v>60.015099999999997</v>
          </cell>
          <cell r="AG2067">
            <v>0.2955294989414976</v>
          </cell>
          <cell r="AH2067">
            <v>8.9</v>
          </cell>
          <cell r="AI2067">
            <v>47440</v>
          </cell>
          <cell r="AJ2067">
            <v>11.5</v>
          </cell>
        </row>
        <row r="2068">
          <cell r="A2068" t="str">
            <v>2487</v>
          </cell>
          <cell r="B2068" t="str">
            <v>248704202</v>
          </cell>
          <cell r="D2068" t="str">
            <v>2487042</v>
          </cell>
          <cell r="E2068" t="str">
            <v>2465</v>
          </cell>
          <cell r="F2068" t="str">
            <v>24</v>
          </cell>
          <cell r="G2068">
            <v>524.52810735000003</v>
          </cell>
          <cell r="H2068">
            <v>536.46403792000001</v>
          </cell>
          <cell r="I2068">
            <v>530.24108190000004</v>
          </cell>
          <cell r="J2068">
            <v>28.125</v>
          </cell>
          <cell r="K2068">
            <v>18.75761267</v>
          </cell>
          <cell r="L2068">
            <v>7.1308988299999996</v>
          </cell>
          <cell r="M2068">
            <v>10.81977828</v>
          </cell>
          <cell r="N2068">
            <v>17.36799457</v>
          </cell>
          <cell r="O2068">
            <v>50.307000000000002</v>
          </cell>
          <cell r="P2068">
            <v>10.81977828</v>
          </cell>
          <cell r="Q2068">
            <v>56</v>
          </cell>
          <cell r="R2068">
            <v>34.03003519</v>
          </cell>
          <cell r="S2068">
            <v>16.5</v>
          </cell>
          <cell r="T2068">
            <v>10.126631100000001</v>
          </cell>
          <cell r="U2068">
            <v>7.1678091800000008</v>
          </cell>
          <cell r="V2068">
            <v>7.26961675</v>
          </cell>
          <cell r="W2068">
            <v>52.1</v>
          </cell>
          <cell r="X2068">
            <v>77.5</v>
          </cell>
          <cell r="Y2068">
            <v>34.1</v>
          </cell>
          <cell r="Z2068">
            <v>38.700000000000003</v>
          </cell>
          <cell r="AA2068">
            <v>23.2</v>
          </cell>
          <cell r="AB2068">
            <v>9.2875791499999991</v>
          </cell>
          <cell r="AC2068">
            <v>1</v>
          </cell>
          <cell r="AD2068">
            <v>241.32</v>
          </cell>
          <cell r="AE2068">
            <v>54.903246920000001</v>
          </cell>
          <cell r="AF2068">
            <v>60.015099999999997</v>
          </cell>
          <cell r="AG2068">
            <v>0.31261817057922725</v>
          </cell>
          <cell r="AH2068">
            <v>8.9</v>
          </cell>
          <cell r="AI2068">
            <v>47440</v>
          </cell>
          <cell r="AJ2068">
            <v>11.5</v>
          </cell>
        </row>
        <row r="2069">
          <cell r="A2069" t="str">
            <v>2487</v>
          </cell>
          <cell r="B2069" t="str">
            <v>248705001</v>
          </cell>
          <cell r="D2069" t="str">
            <v>2487050</v>
          </cell>
          <cell r="E2069" t="str">
            <v>2465</v>
          </cell>
          <cell r="F2069" t="str">
            <v>24</v>
          </cell>
          <cell r="G2069">
            <v>524.52810735000003</v>
          </cell>
          <cell r="H2069">
            <v>536.46403792000001</v>
          </cell>
          <cell r="I2069">
            <v>530.24108190000004</v>
          </cell>
          <cell r="J2069">
            <v>28.125</v>
          </cell>
          <cell r="K2069">
            <v>18.75761267</v>
          </cell>
          <cell r="L2069">
            <v>9.1670152500000004</v>
          </cell>
          <cell r="M2069">
            <v>10.76221273</v>
          </cell>
          <cell r="N2069">
            <v>17.36799457</v>
          </cell>
          <cell r="O2069">
            <v>50.307000000000002</v>
          </cell>
          <cell r="P2069">
            <v>11.225243389999999</v>
          </cell>
          <cell r="Q2069">
            <v>56</v>
          </cell>
          <cell r="R2069">
            <v>34.03003519</v>
          </cell>
          <cell r="S2069">
            <v>16.5</v>
          </cell>
          <cell r="T2069">
            <v>10.005592780000001</v>
          </cell>
          <cell r="U2069">
            <v>9.7201054300000003</v>
          </cell>
          <cell r="V2069">
            <v>9.1820437699999999</v>
          </cell>
          <cell r="W2069">
            <v>52.1</v>
          </cell>
          <cell r="X2069">
            <v>77.5</v>
          </cell>
          <cell r="Y2069">
            <v>34.1</v>
          </cell>
          <cell r="Z2069">
            <v>38.700000000000003</v>
          </cell>
          <cell r="AA2069">
            <v>23.2</v>
          </cell>
          <cell r="AB2069">
            <v>9.1159198000000004</v>
          </cell>
          <cell r="AC2069">
            <v>0.31665761999999997</v>
          </cell>
          <cell r="AD2069">
            <v>241.32</v>
          </cell>
          <cell r="AE2069">
            <v>54.903246920000001</v>
          </cell>
          <cell r="AF2069">
            <v>60.015099999999997</v>
          </cell>
          <cell r="AG2069">
            <v>0.27359668523617164</v>
          </cell>
          <cell r="AH2069">
            <v>8.9</v>
          </cell>
          <cell r="AI2069">
            <v>47440</v>
          </cell>
          <cell r="AJ2069">
            <v>11.5</v>
          </cell>
        </row>
        <row r="2070">
          <cell r="A2070" t="str">
            <v>2487</v>
          </cell>
          <cell r="B2070" t="str">
            <v>248705801</v>
          </cell>
          <cell r="D2070" t="str">
            <v>2487058</v>
          </cell>
          <cell r="E2070" t="str">
            <v>2465</v>
          </cell>
          <cell r="F2070" t="str">
            <v>24</v>
          </cell>
          <cell r="G2070">
            <v>524.52810735000003</v>
          </cell>
          <cell r="H2070">
            <v>536.46403792000001</v>
          </cell>
          <cell r="I2070">
            <v>530.24108190000004</v>
          </cell>
          <cell r="J2070">
            <v>28.125</v>
          </cell>
          <cell r="K2070">
            <v>18.75761267</v>
          </cell>
          <cell r="L2070">
            <v>8.7960363200000007</v>
          </cell>
          <cell r="M2070">
            <v>9.7190236999999993</v>
          </cell>
          <cell r="N2070">
            <v>17.36799457</v>
          </cell>
          <cell r="O2070">
            <v>50.307000000000002</v>
          </cell>
          <cell r="P2070">
            <v>11.225243389999999</v>
          </cell>
          <cell r="Q2070">
            <v>56</v>
          </cell>
          <cell r="R2070">
            <v>34.03003519</v>
          </cell>
          <cell r="S2070">
            <v>16.5</v>
          </cell>
          <cell r="T2070">
            <v>9.2915516300000007</v>
          </cell>
          <cell r="U2070">
            <v>9.2969766800000002</v>
          </cell>
          <cell r="V2070">
            <v>8.6548660000000002</v>
          </cell>
          <cell r="W2070">
            <v>52.1</v>
          </cell>
          <cell r="X2070">
            <v>77.5</v>
          </cell>
          <cell r="Y2070">
            <v>34.1</v>
          </cell>
          <cell r="Z2070">
            <v>38.700000000000003</v>
          </cell>
          <cell r="AA2070">
            <v>23.2</v>
          </cell>
          <cell r="AB2070">
            <v>9.6628798899999992</v>
          </cell>
          <cell r="AC2070">
            <v>0.96204548000000012</v>
          </cell>
          <cell r="AD2070">
            <v>241.32</v>
          </cell>
          <cell r="AE2070">
            <v>54.903246920000001</v>
          </cell>
          <cell r="AF2070">
            <v>60.015099999999997</v>
          </cell>
          <cell r="AG2070">
            <v>0.32446165483824052</v>
          </cell>
          <cell r="AH2070">
            <v>8.9</v>
          </cell>
          <cell r="AI2070">
            <v>47440</v>
          </cell>
          <cell r="AJ2070">
            <v>11.5</v>
          </cell>
        </row>
        <row r="2071">
          <cell r="A2071" t="str">
            <v>2487</v>
          </cell>
          <cell r="B2071" t="str">
            <v>248705802</v>
          </cell>
          <cell r="D2071" t="str">
            <v>2487058</v>
          </cell>
          <cell r="E2071" t="str">
            <v>2465</v>
          </cell>
          <cell r="F2071" t="str">
            <v>24</v>
          </cell>
          <cell r="G2071">
            <v>524.52810735000003</v>
          </cell>
          <cell r="H2071">
            <v>536.46403792000001</v>
          </cell>
          <cell r="I2071">
            <v>530.24108190000004</v>
          </cell>
          <cell r="J2071">
            <v>28.125</v>
          </cell>
          <cell r="K2071">
            <v>18.75761267</v>
          </cell>
          <cell r="L2071">
            <v>7.2181768399999999</v>
          </cell>
          <cell r="M2071">
            <v>9.8389490300000002</v>
          </cell>
          <cell r="N2071">
            <v>17.36799457</v>
          </cell>
          <cell r="O2071">
            <v>50.307000000000002</v>
          </cell>
          <cell r="P2071">
            <v>11.225243389999999</v>
          </cell>
          <cell r="Q2071">
            <v>56</v>
          </cell>
          <cell r="R2071">
            <v>34.03003519</v>
          </cell>
          <cell r="S2071">
            <v>16.5</v>
          </cell>
          <cell r="T2071">
            <v>9.4297971399999998</v>
          </cell>
          <cell r="U2071">
            <v>9.4297971399999998</v>
          </cell>
          <cell r="V2071">
            <v>7.2930176800000002</v>
          </cell>
          <cell r="W2071">
            <v>52.1</v>
          </cell>
          <cell r="X2071">
            <v>77.5</v>
          </cell>
          <cell r="Y2071">
            <v>34.1</v>
          </cell>
          <cell r="Z2071">
            <v>38.700000000000003</v>
          </cell>
          <cell r="AA2071">
            <v>23.2</v>
          </cell>
          <cell r="AB2071">
            <v>9.9194101099999994</v>
          </cell>
          <cell r="AC2071">
            <v>1</v>
          </cell>
          <cell r="AD2071">
            <v>241.32</v>
          </cell>
          <cell r="AE2071">
            <v>54.903246920000001</v>
          </cell>
          <cell r="AF2071">
            <v>60.015099999999997</v>
          </cell>
          <cell r="AG2071">
            <v>0.29352119909320135</v>
          </cell>
          <cell r="AH2071">
            <v>8.9</v>
          </cell>
          <cell r="AI2071">
            <v>47440</v>
          </cell>
          <cell r="AJ2071">
            <v>11.5</v>
          </cell>
        </row>
        <row r="2072">
          <cell r="A2072" t="str">
            <v>2487</v>
          </cell>
          <cell r="B2072" t="str">
            <v>248707001</v>
          </cell>
          <cell r="D2072" t="str">
            <v>2487070</v>
          </cell>
          <cell r="E2072" t="str">
            <v>2465</v>
          </cell>
          <cell r="F2072" t="str">
            <v>24</v>
          </cell>
          <cell r="G2072">
            <v>524.52810735000003</v>
          </cell>
          <cell r="H2072">
            <v>536.46403792000001</v>
          </cell>
          <cell r="I2072">
            <v>530.24108190000004</v>
          </cell>
          <cell r="J2072">
            <v>28.125</v>
          </cell>
          <cell r="K2072">
            <v>18.75761267</v>
          </cell>
          <cell r="L2072">
            <v>8.4692626600000001</v>
          </cell>
          <cell r="M2072">
            <v>9.3565164799999998</v>
          </cell>
          <cell r="N2072">
            <v>17.36799457</v>
          </cell>
          <cell r="O2072">
            <v>50.307000000000002</v>
          </cell>
          <cell r="P2072">
            <v>11.35627165</v>
          </cell>
          <cell r="Q2072">
            <v>56</v>
          </cell>
          <cell r="R2072">
            <v>34.03003519</v>
          </cell>
          <cell r="S2072">
            <v>16.5</v>
          </cell>
          <cell r="T2072">
            <v>9.7648574700000008</v>
          </cell>
          <cell r="U2072">
            <v>9.3156908900000008</v>
          </cell>
          <cell r="V2072">
            <v>9.3593636399999998</v>
          </cell>
          <cell r="W2072">
            <v>52.1</v>
          </cell>
          <cell r="X2072">
            <v>77.5</v>
          </cell>
          <cell r="Y2072">
            <v>34.1</v>
          </cell>
          <cell r="Z2072">
            <v>38.700000000000003</v>
          </cell>
          <cell r="AA2072">
            <v>23.2</v>
          </cell>
          <cell r="AB2072">
            <v>9.35893278</v>
          </cell>
          <cell r="AC2072">
            <v>0.85714285999999995</v>
          </cell>
          <cell r="AD2072">
            <v>241.32</v>
          </cell>
          <cell r="AE2072">
            <v>54.903246920000001</v>
          </cell>
          <cell r="AF2072">
            <v>60.015099999999997</v>
          </cell>
          <cell r="AG2072">
            <v>0.26769639772609227</v>
          </cell>
          <cell r="AH2072">
            <v>8.9</v>
          </cell>
          <cell r="AI2072">
            <v>47440</v>
          </cell>
          <cell r="AJ2072">
            <v>11.5</v>
          </cell>
        </row>
        <row r="2073">
          <cell r="A2073" t="str">
            <v>2487</v>
          </cell>
          <cell r="B2073" t="str">
            <v>248707501</v>
          </cell>
          <cell r="D2073" t="str">
            <v>2487075</v>
          </cell>
          <cell r="E2073" t="str">
            <v>2465</v>
          </cell>
          <cell r="F2073" t="str">
            <v>24</v>
          </cell>
          <cell r="G2073">
            <v>524.52810735000003</v>
          </cell>
          <cell r="H2073">
            <v>536.46403792000001</v>
          </cell>
          <cell r="I2073">
            <v>530.24108190000004</v>
          </cell>
          <cell r="J2073">
            <v>28.125</v>
          </cell>
          <cell r="K2073">
            <v>18.75761267</v>
          </cell>
          <cell r="L2073">
            <v>9.5904192899999998</v>
          </cell>
          <cell r="M2073">
            <v>10.056723529999999</v>
          </cell>
          <cell r="N2073">
            <v>17.36799457</v>
          </cell>
          <cell r="O2073">
            <v>50.307000000000002</v>
          </cell>
          <cell r="P2073">
            <v>11.62243436</v>
          </cell>
          <cell r="Q2073">
            <v>56</v>
          </cell>
          <cell r="R2073">
            <v>34.03003519</v>
          </cell>
          <cell r="S2073">
            <v>16.5</v>
          </cell>
          <cell r="T2073">
            <v>10.74647614</v>
          </cell>
          <cell r="U2073">
            <v>9.7485865900000004</v>
          </cell>
          <cell r="V2073">
            <v>9.8602668500000004</v>
          </cell>
          <cell r="W2073">
            <v>52.1</v>
          </cell>
          <cell r="X2073">
            <v>77.5</v>
          </cell>
          <cell r="Y2073">
            <v>34.1</v>
          </cell>
          <cell r="Z2073">
            <v>38.700000000000003</v>
          </cell>
          <cell r="AA2073">
            <v>23.2</v>
          </cell>
          <cell r="AB2073">
            <v>10.306817049999999</v>
          </cell>
          <cell r="AC2073">
            <v>0.35685694000000001</v>
          </cell>
          <cell r="AD2073">
            <v>241.32</v>
          </cell>
          <cell r="AE2073">
            <v>54.903246920000001</v>
          </cell>
          <cell r="AF2073">
            <v>60.015099999999997</v>
          </cell>
          <cell r="AG2073">
            <v>0.30170800007020271</v>
          </cell>
          <cell r="AH2073">
            <v>8.9</v>
          </cell>
          <cell r="AI2073">
            <v>47440</v>
          </cell>
          <cell r="AJ2073">
            <v>11.5</v>
          </cell>
        </row>
        <row r="2074">
          <cell r="A2074" t="str">
            <v>2487</v>
          </cell>
          <cell r="B2074" t="str">
            <v>248708001</v>
          </cell>
          <cell r="D2074" t="str">
            <v>2487080</v>
          </cell>
          <cell r="E2074" t="str">
            <v>2465</v>
          </cell>
          <cell r="F2074" t="str">
            <v>24</v>
          </cell>
          <cell r="G2074">
            <v>524.52810735000003</v>
          </cell>
          <cell r="H2074">
            <v>536.46403792000001</v>
          </cell>
          <cell r="I2074">
            <v>530.24108190000004</v>
          </cell>
          <cell r="J2074">
            <v>28.125</v>
          </cell>
          <cell r="K2074">
            <v>18.75761267</v>
          </cell>
          <cell r="L2074">
            <v>9.4693142800000007</v>
          </cell>
          <cell r="M2074">
            <v>10.182595470000001</v>
          </cell>
          <cell r="N2074">
            <v>17.36799457</v>
          </cell>
          <cell r="O2074">
            <v>50.307000000000002</v>
          </cell>
          <cell r="P2074">
            <v>11.630708500000001</v>
          </cell>
          <cell r="Q2074">
            <v>56</v>
          </cell>
          <cell r="R2074">
            <v>34.03003519</v>
          </cell>
          <cell r="S2074">
            <v>16.5</v>
          </cell>
          <cell r="T2074">
            <v>10.80582134</v>
          </cell>
          <cell r="U2074">
            <v>9.4693142800000007</v>
          </cell>
          <cell r="V2074">
            <v>10.10675487</v>
          </cell>
          <cell r="W2074">
            <v>52.1</v>
          </cell>
          <cell r="X2074">
            <v>77.5</v>
          </cell>
          <cell r="Y2074">
            <v>34.1</v>
          </cell>
          <cell r="Z2074">
            <v>38.700000000000003</v>
          </cell>
          <cell r="AA2074">
            <v>23.2</v>
          </cell>
          <cell r="AB2074">
            <v>10.68489741</v>
          </cell>
          <cell r="AC2074">
            <v>0.48608111999999998</v>
          </cell>
          <cell r="AD2074">
            <v>241.32</v>
          </cell>
          <cell r="AE2074">
            <v>54.903246920000001</v>
          </cell>
          <cell r="AF2074">
            <v>60.044326079999998</v>
          </cell>
          <cell r="AG2074">
            <v>0.28324894121848965</v>
          </cell>
          <cell r="AH2074">
            <v>8.9</v>
          </cell>
          <cell r="AI2074">
            <v>47440</v>
          </cell>
          <cell r="AJ2074">
            <v>11.5</v>
          </cell>
        </row>
        <row r="2075">
          <cell r="A2075" t="str">
            <v>2487</v>
          </cell>
          <cell r="B2075" t="str">
            <v>248708501</v>
          </cell>
          <cell r="D2075" t="str">
            <v>2487085</v>
          </cell>
          <cell r="E2075" t="str">
            <v>2465</v>
          </cell>
          <cell r="F2075" t="str">
            <v>24</v>
          </cell>
          <cell r="G2075">
            <v>524.52810735000003</v>
          </cell>
          <cell r="H2075">
            <v>536.46403792000001</v>
          </cell>
          <cell r="I2075">
            <v>530.24108190000004</v>
          </cell>
          <cell r="J2075">
            <v>28.125</v>
          </cell>
          <cell r="K2075">
            <v>18.75761267</v>
          </cell>
          <cell r="L2075">
            <v>8.2327060099999994</v>
          </cell>
          <cell r="M2075">
            <v>9.5444526799999991</v>
          </cell>
          <cell r="N2075">
            <v>17.36799457</v>
          </cell>
          <cell r="O2075">
            <v>50.307000000000002</v>
          </cell>
          <cell r="P2075">
            <v>11.630708500000001</v>
          </cell>
          <cell r="Q2075">
            <v>56</v>
          </cell>
          <cell r="R2075">
            <v>34.03003519</v>
          </cell>
          <cell r="S2075">
            <v>16.5</v>
          </cell>
          <cell r="T2075">
            <v>10.157082709999999</v>
          </cell>
          <cell r="U2075">
            <v>8.2756310499999994</v>
          </cell>
          <cell r="V2075">
            <v>9.4875174599999994</v>
          </cell>
          <cell r="W2075">
            <v>52.1</v>
          </cell>
          <cell r="X2075">
            <v>77.5</v>
          </cell>
          <cell r="Y2075">
            <v>34.1</v>
          </cell>
          <cell r="Z2075">
            <v>38.700000000000003</v>
          </cell>
          <cell r="AA2075">
            <v>23.2</v>
          </cell>
          <cell r="AB2075">
            <v>9.6238397899999999</v>
          </cell>
          <cell r="AC2075">
            <v>5.6852409999999999E-2</v>
          </cell>
          <cell r="AD2075">
            <v>241.32</v>
          </cell>
          <cell r="AE2075">
            <v>54.903246920000001</v>
          </cell>
          <cell r="AF2075">
            <v>60.015099999999997</v>
          </cell>
          <cell r="AG2075">
            <v>0.31124565868669007</v>
          </cell>
          <cell r="AH2075">
            <v>8.9</v>
          </cell>
          <cell r="AI2075">
            <v>47440</v>
          </cell>
          <cell r="AJ2075">
            <v>11.5</v>
          </cell>
        </row>
        <row r="2076">
          <cell r="A2076" t="str">
            <v>2487</v>
          </cell>
          <cell r="B2076" t="str">
            <v>248709001</v>
          </cell>
          <cell r="D2076" t="str">
            <v>2487090</v>
          </cell>
          <cell r="E2076" t="str">
            <v>2465</v>
          </cell>
          <cell r="F2076" t="str">
            <v>24</v>
          </cell>
          <cell r="G2076">
            <v>524.52810735000003</v>
          </cell>
          <cell r="H2076">
            <v>536.46403792000001</v>
          </cell>
          <cell r="I2076">
            <v>530.24108190000004</v>
          </cell>
          <cell r="J2076">
            <v>28.125</v>
          </cell>
          <cell r="K2076">
            <v>18.75761267</v>
          </cell>
          <cell r="L2076">
            <v>7.4616403900000012</v>
          </cell>
          <cell r="M2076">
            <v>7.7960579699999997</v>
          </cell>
          <cell r="N2076">
            <v>17.36799457</v>
          </cell>
          <cell r="O2076">
            <v>50.307000000000002</v>
          </cell>
          <cell r="P2076">
            <v>11.586816990000001</v>
          </cell>
          <cell r="Q2076">
            <v>56</v>
          </cell>
          <cell r="R2076">
            <v>34.03003519</v>
          </cell>
          <cell r="S2076">
            <v>16.5</v>
          </cell>
          <cell r="T2076">
            <v>9.4435926600000002</v>
          </cell>
          <cell r="U2076">
            <v>7.527793990000001</v>
          </cell>
          <cell r="V2076">
            <v>7.577633829999999</v>
          </cell>
          <cell r="W2076">
            <v>52.1</v>
          </cell>
          <cell r="X2076">
            <v>77.5</v>
          </cell>
          <cell r="Y2076">
            <v>34.1</v>
          </cell>
          <cell r="Z2076">
            <v>38.700000000000003</v>
          </cell>
          <cell r="AA2076">
            <v>23.2</v>
          </cell>
          <cell r="AB2076">
            <v>7.5379626599999998</v>
          </cell>
          <cell r="AC2076">
            <v>0.98834895</v>
          </cell>
          <cell r="AD2076">
            <v>241.32</v>
          </cell>
          <cell r="AE2076">
            <v>54.903246920000001</v>
          </cell>
          <cell r="AF2076">
            <v>60.015099999999997</v>
          </cell>
          <cell r="AG2076">
            <v>0.28315744631374951</v>
          </cell>
          <cell r="AH2076">
            <v>8.9</v>
          </cell>
          <cell r="AI2076">
            <v>47440</v>
          </cell>
          <cell r="AJ2076">
            <v>11.5</v>
          </cell>
        </row>
        <row r="2077">
          <cell r="A2077" t="str">
            <v>2487</v>
          </cell>
          <cell r="B2077" t="str">
            <v>248709501</v>
          </cell>
          <cell r="D2077" t="str">
            <v>2487095</v>
          </cell>
          <cell r="E2077" t="str">
            <v>2465</v>
          </cell>
          <cell r="F2077" t="str">
            <v>24</v>
          </cell>
          <cell r="G2077">
            <v>524.52810735000003</v>
          </cell>
          <cell r="H2077">
            <v>536.46403792000001</v>
          </cell>
          <cell r="I2077">
            <v>530.24108190000004</v>
          </cell>
          <cell r="J2077">
            <v>28.125</v>
          </cell>
          <cell r="K2077">
            <v>18.75761267</v>
          </cell>
          <cell r="L2077">
            <v>9.4334839200000005</v>
          </cell>
          <cell r="M2077">
            <v>9.8206492700000005</v>
          </cell>
          <cell r="N2077">
            <v>17.36799457</v>
          </cell>
          <cell r="O2077">
            <v>50.307000000000002</v>
          </cell>
          <cell r="P2077">
            <v>11.446977950000001</v>
          </cell>
          <cell r="Q2077">
            <v>56</v>
          </cell>
          <cell r="R2077">
            <v>34.03003519</v>
          </cell>
          <cell r="S2077">
            <v>16.5</v>
          </cell>
          <cell r="T2077">
            <v>8.6050208999999995</v>
          </cell>
          <cell r="U2077">
            <v>9.5552058599999992</v>
          </cell>
          <cell r="V2077">
            <v>8.6050208999999995</v>
          </cell>
          <cell r="W2077">
            <v>52.1</v>
          </cell>
          <cell r="X2077">
            <v>77.5</v>
          </cell>
          <cell r="Y2077">
            <v>34.1</v>
          </cell>
          <cell r="Z2077">
            <v>38.700000000000003</v>
          </cell>
          <cell r="AA2077">
            <v>23.2</v>
          </cell>
          <cell r="AB2077">
            <v>9.6695358000000002</v>
          </cell>
          <cell r="AC2077">
            <v>0.63988911000000004</v>
          </cell>
          <cell r="AD2077">
            <v>241.32</v>
          </cell>
          <cell r="AE2077">
            <v>54.903246920000001</v>
          </cell>
          <cell r="AF2077">
            <v>60.015099999999997</v>
          </cell>
          <cell r="AG2077">
            <v>0.27141118500138983</v>
          </cell>
          <cell r="AH2077">
            <v>8.9</v>
          </cell>
          <cell r="AI2077">
            <v>47440</v>
          </cell>
          <cell r="AJ2077">
            <v>11.5</v>
          </cell>
        </row>
        <row r="2078">
          <cell r="A2078" t="str">
            <v>2487</v>
          </cell>
          <cell r="B2078" t="str">
            <v>248710001</v>
          </cell>
          <cell r="D2078" t="str">
            <v>2487100</v>
          </cell>
          <cell r="E2078" t="str">
            <v>2465</v>
          </cell>
          <cell r="F2078" t="str">
            <v>24</v>
          </cell>
          <cell r="G2078">
            <v>524.52810735000003</v>
          </cell>
          <cell r="H2078">
            <v>536.46403792000001</v>
          </cell>
          <cell r="I2078">
            <v>530.24108190000004</v>
          </cell>
          <cell r="J2078">
            <v>28.125</v>
          </cell>
          <cell r="K2078">
            <v>18.75761267</v>
          </cell>
          <cell r="L2078">
            <v>9.1286963799999992</v>
          </cell>
          <cell r="M2078">
            <v>10.59663473</v>
          </cell>
          <cell r="N2078">
            <v>17.36799457</v>
          </cell>
          <cell r="O2078">
            <v>50.307000000000002</v>
          </cell>
          <cell r="P2078">
            <v>11.225243389999999</v>
          </cell>
          <cell r="Q2078">
            <v>56</v>
          </cell>
          <cell r="R2078">
            <v>34.03003519</v>
          </cell>
          <cell r="S2078">
            <v>16.5</v>
          </cell>
          <cell r="T2078">
            <v>9.7924442500000008</v>
          </cell>
          <cell r="U2078">
            <v>10.186069140000001</v>
          </cell>
          <cell r="V2078">
            <v>9.7240617999999994</v>
          </cell>
          <cell r="W2078">
            <v>52.1</v>
          </cell>
          <cell r="X2078">
            <v>77.5</v>
          </cell>
          <cell r="Y2078">
            <v>34.1</v>
          </cell>
          <cell r="Z2078">
            <v>38.700000000000003</v>
          </cell>
          <cell r="AA2078">
            <v>23.2</v>
          </cell>
          <cell r="AB2078">
            <v>10.16477431</v>
          </cell>
          <cell r="AC2078">
            <v>0.22388060000000004</v>
          </cell>
          <cell r="AD2078">
            <v>241.32</v>
          </cell>
          <cell r="AE2078">
            <v>54.903246920000001</v>
          </cell>
          <cell r="AF2078">
            <v>59.922656719999999</v>
          </cell>
          <cell r="AG2078">
            <v>0.26821780988563593</v>
          </cell>
          <cell r="AH2078">
            <v>8.9</v>
          </cell>
          <cell r="AI2078">
            <v>47440</v>
          </cell>
          <cell r="AJ2078">
            <v>11.5</v>
          </cell>
        </row>
        <row r="2079">
          <cell r="A2079" t="str">
            <v>2487</v>
          </cell>
          <cell r="B2079" t="str">
            <v>248710501</v>
          </cell>
          <cell r="D2079" t="str">
            <v>2487105</v>
          </cell>
          <cell r="E2079" t="str">
            <v>2465</v>
          </cell>
          <cell r="F2079" t="str">
            <v>24</v>
          </cell>
          <cell r="G2079">
            <v>524.52810735000003</v>
          </cell>
          <cell r="H2079">
            <v>536.46403792000001</v>
          </cell>
          <cell r="I2079">
            <v>530.24108190000004</v>
          </cell>
          <cell r="J2079">
            <v>28.125</v>
          </cell>
          <cell r="K2079">
            <v>18.75761267</v>
          </cell>
          <cell r="L2079">
            <v>9.7075943200000001</v>
          </cell>
          <cell r="M2079">
            <v>10.18738748</v>
          </cell>
          <cell r="N2079">
            <v>17.36799457</v>
          </cell>
          <cell r="O2079">
            <v>50.307000000000002</v>
          </cell>
          <cell r="P2079">
            <v>11.630708500000001</v>
          </cell>
          <cell r="Q2079">
            <v>56</v>
          </cell>
          <cell r="R2079">
            <v>34.03003519</v>
          </cell>
          <cell r="S2079">
            <v>16.5</v>
          </cell>
          <cell r="T2079">
            <v>9.7091743800000003</v>
          </cell>
          <cell r="U2079">
            <v>9.5585294100000002</v>
          </cell>
          <cell r="V2079">
            <v>9.4514809999999994</v>
          </cell>
          <cell r="W2079">
            <v>52.1</v>
          </cell>
          <cell r="X2079">
            <v>77.5</v>
          </cell>
          <cell r="Y2079">
            <v>34.1</v>
          </cell>
          <cell r="Z2079">
            <v>38.700000000000003</v>
          </cell>
          <cell r="AA2079">
            <v>23.2</v>
          </cell>
          <cell r="AB2079">
            <v>10.341806999999999</v>
          </cell>
          <cell r="AC2079">
            <v>0.16056840999999999</v>
          </cell>
          <cell r="AD2079">
            <v>241.32</v>
          </cell>
          <cell r="AE2079">
            <v>54.903246920000001</v>
          </cell>
          <cell r="AF2079">
            <v>60.015099999999997</v>
          </cell>
          <cell r="AG2079">
            <v>0.30067162962994376</v>
          </cell>
          <cell r="AH2079">
            <v>8.9</v>
          </cell>
          <cell r="AI2079">
            <v>47440</v>
          </cell>
          <cell r="AJ2079">
            <v>11.5</v>
          </cell>
        </row>
        <row r="2080">
          <cell r="A2080" t="str">
            <v>2487</v>
          </cell>
          <cell r="B2080" t="str">
            <v>248711001</v>
          </cell>
          <cell r="D2080" t="str">
            <v>2487110</v>
          </cell>
          <cell r="E2080" t="str">
            <v>2465</v>
          </cell>
          <cell r="F2080" t="str">
            <v>24</v>
          </cell>
          <cell r="G2080">
            <v>524.52810735000003</v>
          </cell>
          <cell r="H2080">
            <v>536.46403792000001</v>
          </cell>
          <cell r="I2080">
            <v>530.24108190000004</v>
          </cell>
          <cell r="J2080">
            <v>28.125</v>
          </cell>
          <cell r="K2080">
            <v>18.75761267</v>
          </cell>
          <cell r="L2080">
            <v>8.9612377799999994</v>
          </cell>
          <cell r="M2080">
            <v>9.8166216199999994</v>
          </cell>
          <cell r="N2080">
            <v>17.36799457</v>
          </cell>
          <cell r="O2080">
            <v>50.307000000000002</v>
          </cell>
          <cell r="P2080">
            <v>11.630708500000001</v>
          </cell>
          <cell r="Q2080">
            <v>56</v>
          </cell>
          <cell r="R2080">
            <v>34.03003519</v>
          </cell>
          <cell r="S2080">
            <v>16.5</v>
          </cell>
          <cell r="T2080">
            <v>9.7847603200000002</v>
          </cell>
          <cell r="U2080">
            <v>9.4883508200000009</v>
          </cell>
          <cell r="V2080">
            <v>9.6142041999999996</v>
          </cell>
          <cell r="W2080">
            <v>52.1</v>
          </cell>
          <cell r="X2080">
            <v>77.5</v>
          </cell>
          <cell r="Y2080">
            <v>34.1</v>
          </cell>
          <cell r="Z2080">
            <v>38.700000000000003</v>
          </cell>
          <cell r="AA2080">
            <v>23.2</v>
          </cell>
          <cell r="AB2080">
            <v>9.8264985100000004</v>
          </cell>
          <cell r="AC2080">
            <v>0.18302296000000001</v>
          </cell>
          <cell r="AD2080">
            <v>241.32</v>
          </cell>
          <cell r="AE2080">
            <v>54.903246920000001</v>
          </cell>
          <cell r="AF2080">
            <v>60.015099999999997</v>
          </cell>
          <cell r="AG2080">
            <v>0.29827023370976946</v>
          </cell>
          <cell r="AH2080">
            <v>8.9</v>
          </cell>
          <cell r="AI2080">
            <v>47440</v>
          </cell>
          <cell r="AJ2080">
            <v>11.5</v>
          </cell>
        </row>
        <row r="2081">
          <cell r="A2081" t="str">
            <v>2487</v>
          </cell>
          <cell r="B2081" t="str">
            <v>248711501</v>
          </cell>
          <cell r="D2081" t="str">
            <v>2487115</v>
          </cell>
          <cell r="E2081" t="str">
            <v>2465</v>
          </cell>
          <cell r="F2081" t="str">
            <v>24</v>
          </cell>
          <cell r="G2081">
            <v>524.52810735000003</v>
          </cell>
          <cell r="H2081">
            <v>536.46403792000001</v>
          </cell>
          <cell r="I2081">
            <v>530.24108190000004</v>
          </cell>
          <cell r="J2081">
            <v>28.125</v>
          </cell>
          <cell r="K2081">
            <v>18.75761267</v>
          </cell>
          <cell r="L2081">
            <v>7.4983158700000008</v>
          </cell>
          <cell r="M2081">
            <v>10.746798910000001</v>
          </cell>
          <cell r="N2081">
            <v>17.36799457</v>
          </cell>
          <cell r="O2081">
            <v>50.307000000000002</v>
          </cell>
          <cell r="P2081">
            <v>11.630708500000001</v>
          </cell>
          <cell r="Q2081">
            <v>56</v>
          </cell>
          <cell r="R2081">
            <v>34.03003519</v>
          </cell>
          <cell r="S2081">
            <v>16.5</v>
          </cell>
          <cell r="T2081">
            <v>10.805557650000001</v>
          </cell>
          <cell r="U2081">
            <v>7.4983158700000008</v>
          </cell>
          <cell r="V2081">
            <v>9.4544623300000001</v>
          </cell>
          <cell r="W2081">
            <v>52.1</v>
          </cell>
          <cell r="X2081">
            <v>77.5</v>
          </cell>
          <cell r="Y2081">
            <v>34.1</v>
          </cell>
          <cell r="Z2081">
            <v>38.700000000000003</v>
          </cell>
          <cell r="AA2081">
            <v>23.2</v>
          </cell>
          <cell r="AB2081">
            <v>10.726434169999999</v>
          </cell>
          <cell r="AC2081">
            <v>0.95290336999999992</v>
          </cell>
          <cell r="AD2081">
            <v>241.32</v>
          </cell>
          <cell r="AE2081">
            <v>54.903246920000001</v>
          </cell>
          <cell r="AF2081">
            <v>60.015099999999997</v>
          </cell>
          <cell r="AG2081">
            <v>0.26756805970644093</v>
          </cell>
          <cell r="AH2081">
            <v>8.9</v>
          </cell>
          <cell r="AI2081">
            <v>47440</v>
          </cell>
          <cell r="AJ2081">
            <v>11.5</v>
          </cell>
        </row>
        <row r="2082">
          <cell r="A2082" t="str">
            <v>2487</v>
          </cell>
          <cell r="B2082" t="str">
            <v>248712001</v>
          </cell>
          <cell r="D2082" t="str">
            <v>2487120</v>
          </cell>
          <cell r="E2082" t="str">
            <v>2465</v>
          </cell>
          <cell r="F2082" t="str">
            <v>24</v>
          </cell>
          <cell r="G2082">
            <v>524.52810735000003</v>
          </cell>
          <cell r="H2082">
            <v>536.46403792000001</v>
          </cell>
          <cell r="I2082">
            <v>530.24108190000004</v>
          </cell>
          <cell r="J2082">
            <v>28.125</v>
          </cell>
          <cell r="K2082">
            <v>18.75761267</v>
          </cell>
          <cell r="L2082">
            <v>9.4334839200000005</v>
          </cell>
          <cell r="M2082">
            <v>10.59423185</v>
          </cell>
          <cell r="N2082">
            <v>17.36799457</v>
          </cell>
          <cell r="O2082">
            <v>50.307000000000002</v>
          </cell>
          <cell r="P2082">
            <v>11.630708500000001</v>
          </cell>
          <cell r="Q2082">
            <v>56</v>
          </cell>
          <cell r="R2082">
            <v>34.03003519</v>
          </cell>
          <cell r="S2082">
            <v>16.5</v>
          </cell>
          <cell r="T2082">
            <v>10.724478100000001</v>
          </cell>
          <cell r="U2082">
            <v>9.4334839200000005</v>
          </cell>
          <cell r="V2082">
            <v>10.06211392</v>
          </cell>
          <cell r="W2082">
            <v>52.1</v>
          </cell>
          <cell r="X2082">
            <v>77.5</v>
          </cell>
          <cell r="Y2082">
            <v>34.1</v>
          </cell>
          <cell r="Z2082">
            <v>38.700000000000003</v>
          </cell>
          <cell r="AA2082">
            <v>23.2</v>
          </cell>
          <cell r="AB2082">
            <v>10.638376299999999</v>
          </cell>
          <cell r="AC2082">
            <v>0.43333333000000007</v>
          </cell>
          <cell r="AD2082">
            <v>241.32</v>
          </cell>
          <cell r="AE2082">
            <v>54.903246920000001</v>
          </cell>
          <cell r="AF2082">
            <v>60.094716670000004</v>
          </cell>
          <cell r="AG2082">
            <v>0.26108496356736488</v>
          </cell>
          <cell r="AH2082">
            <v>8.9</v>
          </cell>
          <cell r="AI2082">
            <v>47440</v>
          </cell>
          <cell r="AJ2082">
            <v>11.5</v>
          </cell>
        </row>
        <row r="2083">
          <cell r="A2083" t="str">
            <v>2487</v>
          </cell>
          <cell r="B2083" t="str">
            <v>248790201</v>
          </cell>
          <cell r="D2083" t="str">
            <v>2487902</v>
          </cell>
          <cell r="E2083" t="str">
            <v>2465</v>
          </cell>
          <cell r="F2083" t="str">
            <v>24</v>
          </cell>
          <cell r="G2083">
            <v>524.52810735000003</v>
          </cell>
          <cell r="H2083">
            <v>536.46403792000001</v>
          </cell>
          <cell r="I2083">
            <v>530.24108190000004</v>
          </cell>
          <cell r="J2083">
            <v>28.125</v>
          </cell>
          <cell r="K2083">
            <v>18.75761267</v>
          </cell>
          <cell r="L2083">
            <v>9.7388487300000008</v>
          </cell>
          <cell r="M2083">
            <v>10.81977828</v>
          </cell>
          <cell r="N2083">
            <v>17.36799457</v>
          </cell>
          <cell r="O2083">
            <v>50.307000000000002</v>
          </cell>
          <cell r="P2083">
            <v>11.225243389999999</v>
          </cell>
          <cell r="Q2083">
            <v>56</v>
          </cell>
          <cell r="R2083">
            <v>34.03003519</v>
          </cell>
          <cell r="S2083">
            <v>16.5</v>
          </cell>
          <cell r="T2083">
            <v>10.81977828</v>
          </cell>
          <cell r="U2083">
            <v>10.81977828</v>
          </cell>
          <cell r="V2083">
            <v>9.7388487300000008</v>
          </cell>
          <cell r="W2083">
            <v>52.1</v>
          </cell>
          <cell r="X2083">
            <v>77.5</v>
          </cell>
          <cell r="Y2083">
            <v>34.1</v>
          </cell>
          <cell r="Z2083">
            <v>38.700000000000003</v>
          </cell>
          <cell r="AA2083">
            <v>23.2</v>
          </cell>
          <cell r="AB2083">
            <v>10.741816740000001</v>
          </cell>
          <cell r="AC2083">
            <v>0</v>
          </cell>
          <cell r="AD2083">
            <v>241.32</v>
          </cell>
          <cell r="AE2083">
            <v>54.903246920000001</v>
          </cell>
          <cell r="AF2083">
            <v>60.015099999999997</v>
          </cell>
          <cell r="AG2083">
            <v>0.30456846865824766</v>
          </cell>
          <cell r="AH2083">
            <v>8.9</v>
          </cell>
          <cell r="AI2083">
            <v>47440</v>
          </cell>
          <cell r="AJ2083">
            <v>11.5</v>
          </cell>
        </row>
        <row r="2084">
          <cell r="A2084" t="str">
            <v>2487</v>
          </cell>
          <cell r="B2084" t="str">
            <v>248790401</v>
          </cell>
          <cell r="D2084" t="str">
            <v>2487904</v>
          </cell>
          <cell r="E2084" t="str">
            <v>2465</v>
          </cell>
          <cell r="F2084" t="str">
            <v>24</v>
          </cell>
          <cell r="G2084">
            <v>524.52810735000003</v>
          </cell>
          <cell r="H2084">
            <v>536.46403792000001</v>
          </cell>
          <cell r="I2084">
            <v>530.24108190000004</v>
          </cell>
          <cell r="J2084">
            <v>28.125</v>
          </cell>
          <cell r="K2084">
            <v>18.75761267</v>
          </cell>
          <cell r="L2084">
            <v>9.5732458699999992</v>
          </cell>
          <cell r="M2084">
            <v>10.6454249</v>
          </cell>
          <cell r="N2084">
            <v>17.36799457</v>
          </cell>
          <cell r="O2084">
            <v>50.307000000000002</v>
          </cell>
          <cell r="P2084">
            <v>11.27931482</v>
          </cell>
          <cell r="Q2084">
            <v>56</v>
          </cell>
          <cell r="R2084">
            <v>34.03003519</v>
          </cell>
          <cell r="S2084">
            <v>16.5</v>
          </cell>
          <cell r="T2084">
            <v>9.8707060599999998</v>
          </cell>
          <cell r="U2084">
            <v>9.8484504200000007</v>
          </cell>
          <cell r="V2084">
            <v>9.7335885199999996</v>
          </cell>
          <cell r="W2084">
            <v>52.1</v>
          </cell>
          <cell r="X2084">
            <v>77.5</v>
          </cell>
          <cell r="Y2084">
            <v>34.1</v>
          </cell>
          <cell r="Z2084">
            <v>38.700000000000003</v>
          </cell>
          <cell r="AA2084">
            <v>23.2</v>
          </cell>
          <cell r="AB2084">
            <v>10.046071599999999</v>
          </cell>
          <cell r="AC2084">
            <v>9.7560980000000005E-2</v>
          </cell>
          <cell r="AD2084">
            <v>241.32</v>
          </cell>
          <cell r="AE2084">
            <v>54.903246920000001</v>
          </cell>
          <cell r="AF2084">
            <v>60.015099999999997</v>
          </cell>
          <cell r="AG2084">
            <v>0.36728973675680476</v>
          </cell>
          <cell r="AH2084">
            <v>8.9</v>
          </cell>
          <cell r="AI2084">
            <v>47440</v>
          </cell>
          <cell r="AJ2084">
            <v>11.5</v>
          </cell>
        </row>
        <row r="2085">
          <cell r="A2085" t="str">
            <v>2488</v>
          </cell>
          <cell r="B2085" t="str">
            <v>248800501</v>
          </cell>
          <cell r="D2085" t="str">
            <v>2488005</v>
          </cell>
          <cell r="E2085" t="str">
            <v>2465</v>
          </cell>
          <cell r="F2085" t="str">
            <v>24</v>
          </cell>
          <cell r="G2085">
            <v>524.52810735000003</v>
          </cell>
          <cell r="H2085">
            <v>536.46403792000001</v>
          </cell>
          <cell r="I2085">
            <v>530.24108190000004</v>
          </cell>
          <cell r="J2085">
            <v>28.125</v>
          </cell>
          <cell r="K2085">
            <v>18.75761267</v>
          </cell>
          <cell r="L2085">
            <v>9.5293030600000002</v>
          </cell>
          <cell r="M2085">
            <v>10.787792140000001</v>
          </cell>
          <cell r="N2085">
            <v>17.36799457</v>
          </cell>
          <cell r="O2085">
            <v>50.307000000000002</v>
          </cell>
          <cell r="P2085">
            <v>10.90490956</v>
          </cell>
          <cell r="Q2085">
            <v>56</v>
          </cell>
          <cell r="R2085">
            <v>34.03003519</v>
          </cell>
          <cell r="S2085">
            <v>16.5</v>
          </cell>
          <cell r="T2085">
            <v>10.900325479999999</v>
          </cell>
          <cell r="U2085">
            <v>10.099794190000001</v>
          </cell>
          <cell r="V2085">
            <v>9.5956708000000006</v>
          </cell>
          <cell r="W2085">
            <v>52.1</v>
          </cell>
          <cell r="X2085">
            <v>77.5</v>
          </cell>
          <cell r="Y2085">
            <v>34.1</v>
          </cell>
          <cell r="Z2085">
            <v>38.700000000000003</v>
          </cell>
          <cell r="AA2085">
            <v>23.2</v>
          </cell>
          <cell r="AB2085">
            <v>10.80389278</v>
          </cell>
          <cell r="AC2085">
            <v>0</v>
          </cell>
          <cell r="AD2085">
            <v>241.32</v>
          </cell>
          <cell r="AE2085">
            <v>54.903246920000001</v>
          </cell>
          <cell r="AF2085">
            <v>60.015099999999997</v>
          </cell>
          <cell r="AG2085">
            <v>0.28589491017615676</v>
          </cell>
          <cell r="AH2085">
            <v>8.9</v>
          </cell>
          <cell r="AI2085">
            <v>47440</v>
          </cell>
          <cell r="AJ2085">
            <v>11.5</v>
          </cell>
        </row>
        <row r="2086">
          <cell r="A2086" t="str">
            <v>2488</v>
          </cell>
          <cell r="B2086" t="str">
            <v>248801001</v>
          </cell>
          <cell r="D2086" t="str">
            <v>2488010</v>
          </cell>
          <cell r="E2086" t="str">
            <v>2465</v>
          </cell>
          <cell r="F2086" t="str">
            <v>24</v>
          </cell>
          <cell r="G2086">
            <v>524.52810735000003</v>
          </cell>
          <cell r="H2086">
            <v>536.46403792000001</v>
          </cell>
          <cell r="I2086">
            <v>530.24108190000004</v>
          </cell>
          <cell r="J2086">
            <v>28.125</v>
          </cell>
          <cell r="K2086">
            <v>18.75761267</v>
          </cell>
          <cell r="L2086">
            <v>9.5262454000000005</v>
          </cell>
          <cell r="M2086">
            <v>10.81977828</v>
          </cell>
          <cell r="N2086">
            <v>17.36799457</v>
          </cell>
          <cell r="O2086">
            <v>50.307000000000002</v>
          </cell>
          <cell r="P2086">
            <v>10.86551618</v>
          </cell>
          <cell r="Q2086">
            <v>56</v>
          </cell>
          <cell r="R2086">
            <v>34.03003519</v>
          </cell>
          <cell r="S2086">
            <v>16.5</v>
          </cell>
          <cell r="T2086">
            <v>11.225243389999999</v>
          </cell>
          <cell r="U2086">
            <v>10.523042009999999</v>
          </cell>
          <cell r="V2086">
            <v>9.5901457299999997</v>
          </cell>
          <cell r="W2086">
            <v>52.1</v>
          </cell>
          <cell r="X2086">
            <v>77.5</v>
          </cell>
          <cell r="Y2086">
            <v>34.1</v>
          </cell>
          <cell r="Z2086">
            <v>38.700000000000003</v>
          </cell>
          <cell r="AA2086">
            <v>23.2</v>
          </cell>
          <cell r="AB2086">
            <v>10.956858370000001</v>
          </cell>
          <cell r="AC2086">
            <v>0</v>
          </cell>
          <cell r="AD2086">
            <v>241.32</v>
          </cell>
          <cell r="AE2086">
            <v>54.903246920000001</v>
          </cell>
          <cell r="AF2086">
            <v>60.015099999999997</v>
          </cell>
          <cell r="AG2086">
            <v>0.29108777385847795</v>
          </cell>
          <cell r="AH2086">
            <v>8.9</v>
          </cell>
          <cell r="AI2086">
            <v>47440</v>
          </cell>
          <cell r="AJ2086">
            <v>11.5</v>
          </cell>
        </row>
        <row r="2087">
          <cell r="A2087" t="str">
            <v>2488</v>
          </cell>
          <cell r="B2087" t="str">
            <v>248801501</v>
          </cell>
          <cell r="D2087" t="str">
            <v>2488015</v>
          </cell>
          <cell r="E2087" t="str">
            <v>2465</v>
          </cell>
          <cell r="F2087" t="str">
            <v>24</v>
          </cell>
          <cell r="G2087">
            <v>524.52810735000003</v>
          </cell>
          <cell r="H2087">
            <v>536.46403792000001</v>
          </cell>
          <cell r="I2087">
            <v>530.24108190000004</v>
          </cell>
          <cell r="J2087">
            <v>28.125</v>
          </cell>
          <cell r="K2087">
            <v>18.75761267</v>
          </cell>
          <cell r="L2087">
            <v>9.4503017099999997</v>
          </cell>
          <cell r="M2087">
            <v>10.756263239999999</v>
          </cell>
          <cell r="N2087">
            <v>17.36799457</v>
          </cell>
          <cell r="O2087">
            <v>50.307000000000002</v>
          </cell>
          <cell r="P2087">
            <v>10.756263239999999</v>
          </cell>
          <cell r="Q2087">
            <v>56</v>
          </cell>
          <cell r="R2087">
            <v>34.03003519</v>
          </cell>
          <cell r="S2087">
            <v>16.5</v>
          </cell>
          <cell r="T2087">
            <v>11.02770261</v>
          </cell>
          <cell r="U2087">
            <v>10.571342570000001</v>
          </cell>
          <cell r="V2087">
            <v>9.4154014200000002</v>
          </cell>
          <cell r="W2087">
            <v>52.1</v>
          </cell>
          <cell r="X2087">
            <v>77.5</v>
          </cell>
          <cell r="Y2087">
            <v>34.1</v>
          </cell>
          <cell r="Z2087">
            <v>38.700000000000003</v>
          </cell>
          <cell r="AA2087">
            <v>23.2</v>
          </cell>
          <cell r="AB2087">
            <v>10.741816740000001</v>
          </cell>
          <cell r="AC2087">
            <v>0</v>
          </cell>
          <cell r="AD2087">
            <v>241.32</v>
          </cell>
          <cell r="AE2087">
            <v>54.903246920000001</v>
          </cell>
          <cell r="AF2087">
            <v>60.015099999999997</v>
          </cell>
          <cell r="AG2087">
            <v>0.28564739486030316</v>
          </cell>
          <cell r="AH2087">
            <v>8.9</v>
          </cell>
          <cell r="AI2087">
            <v>47440</v>
          </cell>
          <cell r="AJ2087">
            <v>11.5</v>
          </cell>
        </row>
        <row r="2088">
          <cell r="A2088" t="str">
            <v>2488</v>
          </cell>
          <cell r="B2088" t="str">
            <v>248802201</v>
          </cell>
          <cell r="D2088" t="str">
            <v>2488022</v>
          </cell>
          <cell r="E2088" t="str">
            <v>2465</v>
          </cell>
          <cell r="F2088" t="str">
            <v>24</v>
          </cell>
          <cell r="G2088">
            <v>524.52810735000003</v>
          </cell>
          <cell r="H2088">
            <v>536.46403792000001</v>
          </cell>
          <cell r="I2088">
            <v>530.24108190000004</v>
          </cell>
          <cell r="J2088">
            <v>28.125</v>
          </cell>
          <cell r="K2088">
            <v>18.75761267</v>
          </cell>
          <cell r="L2088">
            <v>8.3995351500000002</v>
          </cell>
          <cell r="M2088">
            <v>10.81388093</v>
          </cell>
          <cell r="N2088">
            <v>17.36799457</v>
          </cell>
          <cell r="O2088">
            <v>50.307000000000002</v>
          </cell>
          <cell r="P2088">
            <v>10.817796319999999</v>
          </cell>
          <cell r="Q2088">
            <v>56</v>
          </cell>
          <cell r="R2088">
            <v>34.03003519</v>
          </cell>
          <cell r="S2088">
            <v>16.5</v>
          </cell>
          <cell r="T2088">
            <v>10.789690139999999</v>
          </cell>
          <cell r="U2088">
            <v>8.4431159900000008</v>
          </cell>
          <cell r="V2088">
            <v>9.8999814100000005</v>
          </cell>
          <cell r="W2088">
            <v>52.1</v>
          </cell>
          <cell r="X2088">
            <v>77.5</v>
          </cell>
          <cell r="Y2088">
            <v>34.1</v>
          </cell>
          <cell r="Z2088">
            <v>38.700000000000003</v>
          </cell>
          <cell r="AA2088">
            <v>23.2</v>
          </cell>
          <cell r="AB2088">
            <v>10.697135960000001</v>
          </cell>
          <cell r="AC2088">
            <v>0.69508060000000005</v>
          </cell>
          <cell r="AD2088">
            <v>241.32</v>
          </cell>
          <cell r="AE2088">
            <v>54.903246920000001</v>
          </cell>
          <cell r="AF2088">
            <v>60.015099999999997</v>
          </cell>
          <cell r="AG2088">
            <v>0.29253160393483774</v>
          </cell>
          <cell r="AH2088">
            <v>8.9</v>
          </cell>
          <cell r="AI2088">
            <v>47440</v>
          </cell>
          <cell r="AJ2088">
            <v>11.5</v>
          </cell>
        </row>
        <row r="2089">
          <cell r="A2089" t="str">
            <v>2488</v>
          </cell>
          <cell r="B2089" t="str">
            <v>248803001</v>
          </cell>
          <cell r="D2089" t="str">
            <v>2488030</v>
          </cell>
          <cell r="E2089" t="str">
            <v>2465</v>
          </cell>
          <cell r="F2089" t="str">
            <v>24</v>
          </cell>
          <cell r="G2089">
            <v>524.52810735000003</v>
          </cell>
          <cell r="H2089">
            <v>536.46403792000001</v>
          </cell>
          <cell r="I2089">
            <v>530.24108190000004</v>
          </cell>
          <cell r="J2089">
            <v>28.125</v>
          </cell>
          <cell r="K2089">
            <v>18.75761267</v>
          </cell>
          <cell r="L2089">
            <v>9.3873143199999998</v>
          </cell>
          <cell r="M2089">
            <v>10.76325026</v>
          </cell>
          <cell r="N2089">
            <v>17.36799457</v>
          </cell>
          <cell r="O2089">
            <v>50.307000000000002</v>
          </cell>
          <cell r="P2089">
            <v>10.76325026</v>
          </cell>
          <cell r="Q2089">
            <v>56</v>
          </cell>
          <cell r="R2089">
            <v>34.03003519</v>
          </cell>
          <cell r="S2089">
            <v>16.5</v>
          </cell>
          <cell r="T2089">
            <v>10.639334959999999</v>
          </cell>
          <cell r="U2089">
            <v>9.4031896499999998</v>
          </cell>
          <cell r="V2089">
            <v>10.203962450000001</v>
          </cell>
          <cell r="W2089">
            <v>52.1</v>
          </cell>
          <cell r="X2089">
            <v>77.5</v>
          </cell>
          <cell r="Y2089">
            <v>34.1</v>
          </cell>
          <cell r="Z2089">
            <v>38.700000000000003</v>
          </cell>
          <cell r="AA2089">
            <v>23.2</v>
          </cell>
          <cell r="AB2089">
            <v>10.38052886</v>
          </cell>
          <cell r="AC2089">
            <v>0.11385047</v>
          </cell>
          <cell r="AD2089">
            <v>241.32</v>
          </cell>
          <cell r="AE2089">
            <v>54.903246920000001</v>
          </cell>
          <cell r="AF2089">
            <v>60.015099999999997</v>
          </cell>
          <cell r="AG2089">
            <v>0.27096552756584258</v>
          </cell>
          <cell r="AH2089">
            <v>8.9</v>
          </cell>
          <cell r="AI2089">
            <v>47440</v>
          </cell>
          <cell r="AJ2089">
            <v>11.5</v>
          </cell>
        </row>
        <row r="2090">
          <cell r="A2090" t="str">
            <v>2488</v>
          </cell>
          <cell r="B2090" t="str">
            <v>248803501</v>
          </cell>
          <cell r="C2090" t="str">
            <v>481</v>
          </cell>
          <cell r="D2090" t="str">
            <v>2488035</v>
          </cell>
          <cell r="E2090" t="str">
            <v>2465</v>
          </cell>
          <cell r="F2090" t="str">
            <v>24</v>
          </cell>
          <cell r="G2090">
            <v>524.52810735000003</v>
          </cell>
          <cell r="H2090">
            <v>536.46403792000001</v>
          </cell>
          <cell r="I2090">
            <v>530.24108190000004</v>
          </cell>
          <cell r="J2090">
            <v>28.125</v>
          </cell>
          <cell r="K2090">
            <v>18.75761267</v>
          </cell>
          <cell r="L2090">
            <v>8.6628507599999995</v>
          </cell>
          <cell r="M2090">
            <v>9.8464408999999993</v>
          </cell>
          <cell r="N2090">
            <v>17.36799457</v>
          </cell>
          <cell r="O2090">
            <v>50.307000000000002</v>
          </cell>
          <cell r="P2090">
            <v>9.8464408999999993</v>
          </cell>
          <cell r="Q2090">
            <v>56</v>
          </cell>
          <cell r="R2090">
            <v>34.03003519</v>
          </cell>
          <cell r="S2090">
            <v>16.5</v>
          </cell>
          <cell r="T2090">
            <v>10.81977828</v>
          </cell>
          <cell r="U2090">
            <v>9.6132689300000003</v>
          </cell>
          <cell r="V2090">
            <v>9.6731935</v>
          </cell>
          <cell r="W2090">
            <v>52.1</v>
          </cell>
          <cell r="X2090">
            <v>77.5</v>
          </cell>
          <cell r="Y2090">
            <v>34.1</v>
          </cell>
          <cell r="Z2090">
            <v>38.700000000000003</v>
          </cell>
          <cell r="AA2090">
            <v>23.2</v>
          </cell>
          <cell r="AB2090">
            <v>10.080126330000001</v>
          </cell>
          <cell r="AC2090">
            <v>0</v>
          </cell>
          <cell r="AD2090">
            <v>241.32</v>
          </cell>
          <cell r="AE2090">
            <v>54.903246920000001</v>
          </cell>
          <cell r="AF2090">
            <v>60.015099999999997</v>
          </cell>
          <cell r="AG2090">
            <v>0.30027347785750996</v>
          </cell>
          <cell r="AH2090">
            <v>8.9</v>
          </cell>
          <cell r="AI2090">
            <v>47440</v>
          </cell>
          <cell r="AJ2090">
            <v>11.5</v>
          </cell>
        </row>
        <row r="2091">
          <cell r="A2091" t="str">
            <v>2488</v>
          </cell>
          <cell r="B2091" t="str">
            <v>248804001</v>
          </cell>
          <cell r="C2091" t="str">
            <v>481</v>
          </cell>
          <cell r="D2091" t="str">
            <v>2488040</v>
          </cell>
          <cell r="E2091" t="str">
            <v>2465</v>
          </cell>
          <cell r="F2091" t="str">
            <v>24</v>
          </cell>
          <cell r="G2091">
            <v>524.52810735000003</v>
          </cell>
          <cell r="H2091">
            <v>536.46403792000001</v>
          </cell>
          <cell r="I2091">
            <v>530.24108190000004</v>
          </cell>
          <cell r="J2091">
            <v>28.125</v>
          </cell>
          <cell r="K2091">
            <v>18.75761267</v>
          </cell>
          <cell r="L2091">
            <v>8.4318531399999994</v>
          </cell>
          <cell r="M2091">
            <v>9.7280621600000003</v>
          </cell>
          <cell r="N2091">
            <v>17.36799457</v>
          </cell>
          <cell r="O2091">
            <v>50.307000000000002</v>
          </cell>
          <cell r="P2091">
            <v>9.7280621600000003</v>
          </cell>
          <cell r="Q2091">
            <v>56</v>
          </cell>
          <cell r="R2091">
            <v>34.03003519</v>
          </cell>
          <cell r="S2091">
            <v>16.5</v>
          </cell>
          <cell r="T2091">
            <v>10.81977828</v>
          </cell>
          <cell r="U2091">
            <v>9.3799987500000004</v>
          </cell>
          <cell r="V2091">
            <v>9.3384696999999992</v>
          </cell>
          <cell r="W2091">
            <v>52.1</v>
          </cell>
          <cell r="X2091">
            <v>77.5</v>
          </cell>
          <cell r="Y2091">
            <v>34.1</v>
          </cell>
          <cell r="Z2091">
            <v>38.700000000000003</v>
          </cell>
          <cell r="AA2091">
            <v>23.2</v>
          </cell>
          <cell r="AB2091">
            <v>9.6352812599999993</v>
          </cell>
          <cell r="AC2091">
            <v>0</v>
          </cell>
          <cell r="AD2091">
            <v>241.32</v>
          </cell>
          <cell r="AE2091">
            <v>54.903246920000001</v>
          </cell>
          <cell r="AF2091">
            <v>60.015099999999997</v>
          </cell>
          <cell r="AG2091">
            <v>0.27988159216706504</v>
          </cell>
          <cell r="AH2091">
            <v>8.9</v>
          </cell>
          <cell r="AI2091">
            <v>47440</v>
          </cell>
          <cell r="AJ2091">
            <v>11.5</v>
          </cell>
        </row>
        <row r="2092">
          <cell r="A2092" t="str">
            <v>2488</v>
          </cell>
          <cell r="B2092" t="str">
            <v>248804501</v>
          </cell>
          <cell r="D2092" t="str">
            <v>2488045</v>
          </cell>
          <cell r="E2092" t="str">
            <v>2465</v>
          </cell>
          <cell r="F2092" t="str">
            <v>24</v>
          </cell>
          <cell r="G2092">
            <v>524.52810735000003</v>
          </cell>
          <cell r="H2092">
            <v>536.46403792000001</v>
          </cell>
          <cell r="I2092">
            <v>530.24108190000004</v>
          </cell>
          <cell r="J2092">
            <v>28.125</v>
          </cell>
          <cell r="K2092">
            <v>18.75761267</v>
          </cell>
          <cell r="L2092">
            <v>8.92332474</v>
          </cell>
          <cell r="M2092">
            <v>10.49664864</v>
          </cell>
          <cell r="N2092">
            <v>17.36799457</v>
          </cell>
          <cell r="O2092">
            <v>50.307000000000002</v>
          </cell>
          <cell r="P2092">
            <v>10.49664864</v>
          </cell>
          <cell r="Q2092">
            <v>56</v>
          </cell>
          <cell r="R2092">
            <v>34.03003519</v>
          </cell>
          <cell r="S2092">
            <v>16.5</v>
          </cell>
          <cell r="T2092">
            <v>10.409551860000001</v>
          </cell>
          <cell r="U2092">
            <v>9.6899229800000004</v>
          </cell>
          <cell r="V2092">
            <v>9.63861013</v>
          </cell>
          <cell r="W2092">
            <v>52.1</v>
          </cell>
          <cell r="X2092">
            <v>77.5</v>
          </cell>
          <cell r="Y2092">
            <v>34.1</v>
          </cell>
          <cell r="Z2092">
            <v>38.700000000000003</v>
          </cell>
          <cell r="AA2092">
            <v>23.2</v>
          </cell>
          <cell r="AB2092">
            <v>10.41211075</v>
          </cell>
          <cell r="AC2092">
            <v>0.67793110000000001</v>
          </cell>
          <cell r="AD2092">
            <v>241.32</v>
          </cell>
          <cell r="AE2092">
            <v>54.903246920000001</v>
          </cell>
          <cell r="AF2092">
            <v>59.92668282999999</v>
          </cell>
          <cell r="AG2092">
            <v>0.28443884825865734</v>
          </cell>
          <cell r="AH2092">
            <v>8.9</v>
          </cell>
          <cell r="AI2092">
            <v>47440</v>
          </cell>
          <cell r="AJ2092">
            <v>11.5</v>
          </cell>
        </row>
        <row r="2093">
          <cell r="A2093" t="str">
            <v>2488</v>
          </cell>
          <cell r="B2093" t="str">
            <v>248805001</v>
          </cell>
          <cell r="C2093" t="str">
            <v>481</v>
          </cell>
          <cell r="D2093" t="str">
            <v>2488050</v>
          </cell>
          <cell r="E2093" t="str">
            <v>2465</v>
          </cell>
          <cell r="F2093" t="str">
            <v>24</v>
          </cell>
          <cell r="G2093">
            <v>524.52810735000003</v>
          </cell>
          <cell r="H2093">
            <v>536.46403792000001</v>
          </cell>
          <cell r="I2093">
            <v>530.24108190000004</v>
          </cell>
          <cell r="J2093">
            <v>28.125</v>
          </cell>
          <cell r="K2093">
            <v>18.75761267</v>
          </cell>
          <cell r="L2093">
            <v>8.6401185399999996</v>
          </cell>
          <cell r="M2093">
            <v>9.6839624499999992</v>
          </cell>
          <cell r="N2093">
            <v>17.36799457</v>
          </cell>
          <cell r="O2093">
            <v>50.307000000000002</v>
          </cell>
          <cell r="P2093">
            <v>9.6839624499999992</v>
          </cell>
          <cell r="Q2093">
            <v>56</v>
          </cell>
          <cell r="R2093">
            <v>34.03003519</v>
          </cell>
          <cell r="S2093">
            <v>16.5</v>
          </cell>
          <cell r="T2093">
            <v>10.81977828</v>
          </cell>
          <cell r="U2093">
            <v>9.5159851399999997</v>
          </cell>
          <cell r="V2093">
            <v>8.6372846699999997</v>
          </cell>
          <cell r="W2093">
            <v>52.1</v>
          </cell>
          <cell r="X2093">
            <v>77.5</v>
          </cell>
          <cell r="Y2093">
            <v>34.1</v>
          </cell>
          <cell r="Z2093">
            <v>38.700000000000003</v>
          </cell>
          <cell r="AA2093">
            <v>23.2</v>
          </cell>
          <cell r="AB2093">
            <v>9.5384923799999992</v>
          </cell>
          <cell r="AC2093">
            <v>0</v>
          </cell>
          <cell r="AD2093">
            <v>241.32</v>
          </cell>
          <cell r="AE2093">
            <v>54.903246920000001</v>
          </cell>
          <cell r="AF2093">
            <v>60.015099999999997</v>
          </cell>
          <cell r="AG2093">
            <v>0.31542429049299231</v>
          </cell>
          <cell r="AH2093">
            <v>8.9</v>
          </cell>
          <cell r="AI2093">
            <v>47440</v>
          </cell>
          <cell r="AJ2093">
            <v>11.5</v>
          </cell>
        </row>
        <row r="2094">
          <cell r="A2094" t="str">
            <v>2488</v>
          </cell>
          <cell r="B2094" t="str">
            <v>248805501</v>
          </cell>
          <cell r="C2094" t="str">
            <v>481</v>
          </cell>
          <cell r="D2094" t="str">
            <v>2488055</v>
          </cell>
          <cell r="E2094" t="str">
            <v>2465</v>
          </cell>
          <cell r="F2094" t="str">
            <v>24</v>
          </cell>
          <cell r="G2094">
            <v>524.52810735000003</v>
          </cell>
          <cell r="H2094">
            <v>536.46403792000001</v>
          </cell>
          <cell r="I2094">
            <v>530.24108190000004</v>
          </cell>
          <cell r="J2094">
            <v>28.125</v>
          </cell>
          <cell r="K2094">
            <v>18.75761267</v>
          </cell>
          <cell r="L2094">
            <v>7.7782114699999996</v>
          </cell>
          <cell r="M2094">
            <v>7.9844627299999997</v>
          </cell>
          <cell r="N2094">
            <v>17.36799457</v>
          </cell>
          <cell r="O2094">
            <v>50.307000000000002</v>
          </cell>
          <cell r="P2094">
            <v>8.2084917500000003</v>
          </cell>
          <cell r="Q2094">
            <v>56</v>
          </cell>
          <cell r="R2094">
            <v>34.03003519</v>
          </cell>
          <cell r="S2094">
            <v>16.5</v>
          </cell>
          <cell r="T2094">
            <v>10.82063791</v>
          </cell>
          <cell r="U2094">
            <v>7.8066963700000001</v>
          </cell>
          <cell r="V2094">
            <v>7.8367647800000002</v>
          </cell>
          <cell r="W2094">
            <v>52.1</v>
          </cell>
          <cell r="X2094">
            <v>77.5</v>
          </cell>
          <cell r="Y2094">
            <v>34.1</v>
          </cell>
          <cell r="Z2094">
            <v>38.700000000000003</v>
          </cell>
          <cell r="AA2094">
            <v>23.2</v>
          </cell>
          <cell r="AB2094">
            <v>7.8766384599999997</v>
          </cell>
          <cell r="AC2094">
            <v>0.90238160000000001</v>
          </cell>
          <cell r="AD2094">
            <v>241.32</v>
          </cell>
          <cell r="AE2094">
            <v>54.903246920000001</v>
          </cell>
          <cell r="AF2094">
            <v>60.015099999999997</v>
          </cell>
          <cell r="AG2094">
            <v>0.26325948364596796</v>
          </cell>
          <cell r="AH2094">
            <v>8.9</v>
          </cell>
          <cell r="AI2094">
            <v>47440</v>
          </cell>
          <cell r="AJ2094">
            <v>11.5</v>
          </cell>
        </row>
        <row r="2095">
          <cell r="A2095" t="str">
            <v>2488</v>
          </cell>
          <cell r="B2095" t="str">
            <v>248806001</v>
          </cell>
          <cell r="D2095" t="str">
            <v>2488060</v>
          </cell>
          <cell r="E2095" t="str">
            <v>2465</v>
          </cell>
          <cell r="F2095" t="str">
            <v>24</v>
          </cell>
          <cell r="G2095">
            <v>524.52810735000003</v>
          </cell>
          <cell r="H2095">
            <v>536.46403792000001</v>
          </cell>
          <cell r="I2095">
            <v>530.24108190000004</v>
          </cell>
          <cell r="J2095">
            <v>28.125</v>
          </cell>
          <cell r="K2095">
            <v>18.75761267</v>
          </cell>
          <cell r="L2095">
            <v>7.9707403900000005</v>
          </cell>
          <cell r="M2095">
            <v>9.4826549700000005</v>
          </cell>
          <cell r="N2095">
            <v>17.36799457</v>
          </cell>
          <cell r="O2095">
            <v>50.307000000000002</v>
          </cell>
          <cell r="P2095">
            <v>9.4826549700000005</v>
          </cell>
          <cell r="Q2095">
            <v>56</v>
          </cell>
          <cell r="R2095">
            <v>34.03003519</v>
          </cell>
          <cell r="S2095">
            <v>16.5</v>
          </cell>
          <cell r="T2095">
            <v>10.780309539999999</v>
          </cell>
          <cell r="U2095">
            <v>9.4532865499999996</v>
          </cell>
          <cell r="V2095">
            <v>9.4115654600000003</v>
          </cell>
          <cell r="W2095">
            <v>52.1</v>
          </cell>
          <cell r="X2095">
            <v>77.5</v>
          </cell>
          <cell r="Y2095">
            <v>34.1</v>
          </cell>
          <cell r="Z2095">
            <v>38.700000000000003</v>
          </cell>
          <cell r="AA2095">
            <v>23.2</v>
          </cell>
          <cell r="AB2095">
            <v>9.6158054800000006</v>
          </cell>
          <cell r="AC2095">
            <v>0</v>
          </cell>
          <cell r="AD2095">
            <v>241.32</v>
          </cell>
          <cell r="AE2095">
            <v>54.903246920000001</v>
          </cell>
          <cell r="AF2095">
            <v>60.015099999999997</v>
          </cell>
          <cell r="AG2095">
            <v>0.30365793667488461</v>
          </cell>
          <cell r="AH2095">
            <v>8.9</v>
          </cell>
          <cell r="AI2095">
            <v>47440</v>
          </cell>
          <cell r="AJ2095">
            <v>11.5</v>
          </cell>
        </row>
        <row r="2096">
          <cell r="A2096" t="str">
            <v>2488</v>
          </cell>
          <cell r="B2096" t="str">
            <v>248806501</v>
          </cell>
          <cell r="C2096" t="str">
            <v>481</v>
          </cell>
          <cell r="D2096" t="str">
            <v>2488065</v>
          </cell>
          <cell r="E2096" t="str">
            <v>2465</v>
          </cell>
          <cell r="F2096" t="str">
            <v>24</v>
          </cell>
          <cell r="G2096">
            <v>524.52810735000003</v>
          </cell>
          <cell r="H2096">
            <v>536.46403792000001</v>
          </cell>
          <cell r="I2096">
            <v>530.24108190000004</v>
          </cell>
          <cell r="J2096">
            <v>28.125</v>
          </cell>
          <cell r="K2096">
            <v>18.75761267</v>
          </cell>
          <cell r="L2096">
            <v>9.3243830899999995</v>
          </cell>
          <cell r="M2096">
            <v>10.494435879999999</v>
          </cell>
          <cell r="N2096">
            <v>17.36799457</v>
          </cell>
          <cell r="O2096">
            <v>50.307000000000002</v>
          </cell>
          <cell r="P2096">
            <v>10.494435879999999</v>
          </cell>
          <cell r="Q2096">
            <v>56</v>
          </cell>
          <cell r="R2096">
            <v>34.03003519</v>
          </cell>
          <cell r="S2096">
            <v>16.5</v>
          </cell>
          <cell r="T2096">
            <v>10.770987119999999</v>
          </cell>
          <cell r="U2096">
            <v>10.48528409</v>
          </cell>
          <cell r="V2096">
            <v>9.3266111499999997</v>
          </cell>
          <cell r="W2096">
            <v>52.1</v>
          </cell>
          <cell r="X2096">
            <v>77.5</v>
          </cell>
          <cell r="Y2096">
            <v>34.1</v>
          </cell>
          <cell r="Z2096">
            <v>38.700000000000003</v>
          </cell>
          <cell r="AA2096">
            <v>23.2</v>
          </cell>
          <cell r="AB2096">
            <v>10.58564962</v>
          </cell>
          <cell r="AC2096">
            <v>0</v>
          </cell>
          <cell r="AD2096">
            <v>241.32</v>
          </cell>
          <cell r="AE2096">
            <v>54.903246920000001</v>
          </cell>
          <cell r="AF2096">
            <v>59.956913010000008</v>
          </cell>
          <cell r="AG2096">
            <v>0.28187568930359513</v>
          </cell>
          <cell r="AH2096">
            <v>8.9</v>
          </cell>
          <cell r="AI2096">
            <v>47440</v>
          </cell>
          <cell r="AJ2096">
            <v>11.5</v>
          </cell>
        </row>
        <row r="2097">
          <cell r="A2097" t="str">
            <v>2488</v>
          </cell>
          <cell r="B2097" t="str">
            <v>248807001</v>
          </cell>
          <cell r="D2097" t="str">
            <v>2488070</v>
          </cell>
          <cell r="E2097" t="str">
            <v>2465</v>
          </cell>
          <cell r="F2097" t="str">
            <v>24</v>
          </cell>
          <cell r="G2097">
            <v>524.52810735000003</v>
          </cell>
          <cell r="H2097">
            <v>536.46403792000001</v>
          </cell>
          <cell r="I2097">
            <v>530.24108190000004</v>
          </cell>
          <cell r="J2097">
            <v>28.125</v>
          </cell>
          <cell r="K2097">
            <v>18.75761267</v>
          </cell>
          <cell r="L2097">
            <v>9.1149301900000008</v>
          </cell>
          <cell r="M2097">
            <v>10.549805149999999</v>
          </cell>
          <cell r="N2097">
            <v>17.36799457</v>
          </cell>
          <cell r="O2097">
            <v>50.307000000000002</v>
          </cell>
          <cell r="P2097">
            <v>10.549805149999999</v>
          </cell>
          <cell r="Q2097">
            <v>56</v>
          </cell>
          <cell r="R2097">
            <v>34.03003519</v>
          </cell>
          <cell r="S2097">
            <v>16.5</v>
          </cell>
          <cell r="T2097">
            <v>9.7404979199999993</v>
          </cell>
          <cell r="U2097">
            <v>9.6994110599999992</v>
          </cell>
          <cell r="V2097">
            <v>9.36391946</v>
          </cell>
          <cell r="W2097">
            <v>52.1</v>
          </cell>
          <cell r="X2097">
            <v>77.5</v>
          </cell>
          <cell r="Y2097">
            <v>34.1</v>
          </cell>
          <cell r="Z2097">
            <v>38.700000000000003</v>
          </cell>
          <cell r="AA2097">
            <v>23.2</v>
          </cell>
          <cell r="AB2097">
            <v>10.51705025</v>
          </cell>
          <cell r="AC2097">
            <v>0</v>
          </cell>
          <cell r="AD2097">
            <v>241.32</v>
          </cell>
          <cell r="AE2097">
            <v>54.903246920000001</v>
          </cell>
          <cell r="AF2097">
            <v>59.935226350000008</v>
          </cell>
          <cell r="AG2097">
            <v>0.2892575678656949</v>
          </cell>
          <cell r="AH2097">
            <v>8.9</v>
          </cell>
          <cell r="AI2097">
            <v>47440</v>
          </cell>
          <cell r="AJ2097">
            <v>11.5</v>
          </cell>
        </row>
        <row r="2098">
          <cell r="A2098" t="str">
            <v>2488</v>
          </cell>
          <cell r="B2098" t="str">
            <v>248807501</v>
          </cell>
          <cell r="C2098" t="str">
            <v>481</v>
          </cell>
          <cell r="D2098" t="str">
            <v>2488075</v>
          </cell>
          <cell r="E2098" t="str">
            <v>2465</v>
          </cell>
          <cell r="F2098" t="str">
            <v>24</v>
          </cell>
          <cell r="G2098">
            <v>524.52810735000003</v>
          </cell>
          <cell r="H2098">
            <v>536.46403792000001</v>
          </cell>
          <cell r="I2098">
            <v>530.24108190000004</v>
          </cell>
          <cell r="J2098">
            <v>28.125</v>
          </cell>
          <cell r="K2098">
            <v>18.75761267</v>
          </cell>
          <cell r="L2098">
            <v>9.0671625999999996</v>
          </cell>
          <cell r="M2098">
            <v>9.7579992499999992</v>
          </cell>
          <cell r="N2098">
            <v>17.36799457</v>
          </cell>
          <cell r="O2098">
            <v>50.307000000000002</v>
          </cell>
          <cell r="P2098">
            <v>9.7579992499999992</v>
          </cell>
          <cell r="Q2098">
            <v>56</v>
          </cell>
          <cell r="R2098">
            <v>34.03003519</v>
          </cell>
          <cell r="S2098">
            <v>16.5</v>
          </cell>
          <cell r="T2098">
            <v>10.428334420000001</v>
          </cell>
          <cell r="U2098">
            <v>9.6863881999999997</v>
          </cell>
          <cell r="V2098">
            <v>9.0709633600000004</v>
          </cell>
          <cell r="W2098">
            <v>52.1</v>
          </cell>
          <cell r="X2098">
            <v>77.5</v>
          </cell>
          <cell r="Y2098">
            <v>34.1</v>
          </cell>
          <cell r="Z2098">
            <v>38.700000000000003</v>
          </cell>
          <cell r="AA2098">
            <v>23.2</v>
          </cell>
          <cell r="AB2098">
            <v>9.6944318000000003</v>
          </cell>
          <cell r="AC2098">
            <v>0.1044959</v>
          </cell>
          <cell r="AD2098">
            <v>241.32</v>
          </cell>
          <cell r="AE2098">
            <v>54.903246920000001</v>
          </cell>
          <cell r="AF2098">
            <v>60.015099999999997</v>
          </cell>
          <cell r="AG2098">
            <v>0.3103599494480096</v>
          </cell>
          <cell r="AH2098">
            <v>8.9</v>
          </cell>
          <cell r="AI2098">
            <v>47440</v>
          </cell>
          <cell r="AJ2098">
            <v>11.5</v>
          </cell>
        </row>
        <row r="2099">
          <cell r="A2099" t="str">
            <v>2488</v>
          </cell>
          <cell r="B2099" t="str">
            <v>248808001</v>
          </cell>
          <cell r="D2099" t="str">
            <v>2488080</v>
          </cell>
          <cell r="E2099" t="str">
            <v>2465</v>
          </cell>
          <cell r="F2099" t="str">
            <v>24</v>
          </cell>
          <cell r="G2099">
            <v>524.52810735000003</v>
          </cell>
          <cell r="H2099">
            <v>536.46403792000001</v>
          </cell>
          <cell r="I2099">
            <v>530.24108190000004</v>
          </cell>
          <cell r="J2099">
            <v>28.125</v>
          </cell>
          <cell r="K2099">
            <v>18.75761267</v>
          </cell>
          <cell r="L2099">
            <v>8.3069658700000009</v>
          </cell>
          <cell r="M2099">
            <v>10.76732642</v>
          </cell>
          <cell r="N2099">
            <v>17.36799457</v>
          </cell>
          <cell r="O2099">
            <v>50.307000000000002</v>
          </cell>
          <cell r="P2099">
            <v>10.76732642</v>
          </cell>
          <cell r="Q2099">
            <v>56</v>
          </cell>
          <cell r="R2099">
            <v>34.03003519</v>
          </cell>
          <cell r="S2099">
            <v>16.5</v>
          </cell>
          <cell r="T2099">
            <v>9.9465949299999998</v>
          </cell>
          <cell r="U2099">
            <v>9.46133253</v>
          </cell>
          <cell r="V2099">
            <v>8.3647410699999991</v>
          </cell>
          <cell r="W2099">
            <v>52.1</v>
          </cell>
          <cell r="X2099">
            <v>77.5</v>
          </cell>
          <cell r="Y2099">
            <v>34.1</v>
          </cell>
          <cell r="Z2099">
            <v>38.700000000000003</v>
          </cell>
          <cell r="AA2099">
            <v>23.2</v>
          </cell>
          <cell r="AB2099">
            <v>10.13237458</v>
          </cell>
          <cell r="AC2099">
            <v>0</v>
          </cell>
          <cell r="AD2099">
            <v>241.32</v>
          </cell>
          <cell r="AE2099">
            <v>54.903246920000001</v>
          </cell>
          <cell r="AF2099">
            <v>60.015099999999997</v>
          </cell>
          <cell r="AG2099">
            <v>0.27942281584583872</v>
          </cell>
          <cell r="AH2099">
            <v>8.9</v>
          </cell>
          <cell r="AI2099">
            <v>47440</v>
          </cell>
          <cell r="AJ2099">
            <v>11.5</v>
          </cell>
        </row>
        <row r="2100">
          <cell r="A2100" t="str">
            <v>2488</v>
          </cell>
          <cell r="B2100" t="str">
            <v>248808501</v>
          </cell>
          <cell r="C2100" t="str">
            <v>481</v>
          </cell>
          <cell r="D2100" t="str">
            <v>2488085</v>
          </cell>
          <cell r="E2100" t="str">
            <v>2465</v>
          </cell>
          <cell r="F2100" t="str">
            <v>24</v>
          </cell>
          <cell r="G2100">
            <v>524.52810735000003</v>
          </cell>
          <cell r="H2100">
            <v>536.46403792000001</v>
          </cell>
          <cell r="I2100">
            <v>530.24108190000004</v>
          </cell>
          <cell r="J2100">
            <v>28.125</v>
          </cell>
          <cell r="K2100">
            <v>18.75761267</v>
          </cell>
          <cell r="L2100">
            <v>9.1239106400000001</v>
          </cell>
          <cell r="M2100">
            <v>10.02207027</v>
          </cell>
          <cell r="N2100">
            <v>17.36799457</v>
          </cell>
          <cell r="O2100">
            <v>50.307000000000002</v>
          </cell>
          <cell r="P2100">
            <v>10.02207027</v>
          </cell>
          <cell r="Q2100">
            <v>56</v>
          </cell>
          <cell r="R2100">
            <v>34.03003519</v>
          </cell>
          <cell r="S2100">
            <v>16.5</v>
          </cell>
          <cell r="T2100">
            <v>10.806166060000001</v>
          </cell>
          <cell r="U2100">
            <v>9.8068114400000006</v>
          </cell>
          <cell r="V2100">
            <v>9.5857585600000004</v>
          </cell>
          <cell r="W2100">
            <v>52.1</v>
          </cell>
          <cell r="X2100">
            <v>77.5</v>
          </cell>
          <cell r="Y2100">
            <v>34.1</v>
          </cell>
          <cell r="Z2100">
            <v>38.700000000000003</v>
          </cell>
          <cell r="AA2100">
            <v>23.2</v>
          </cell>
          <cell r="AB2100">
            <v>10.00088646</v>
          </cell>
          <cell r="AC2100">
            <v>0.26780956</v>
          </cell>
          <cell r="AD2100">
            <v>241.32</v>
          </cell>
          <cell r="AE2100">
            <v>54.903246920000001</v>
          </cell>
          <cell r="AF2100">
            <v>60.015099999999997</v>
          </cell>
          <cell r="AG2100">
            <v>0.28647755999450641</v>
          </cell>
          <cell r="AH2100">
            <v>8.9</v>
          </cell>
          <cell r="AI2100">
            <v>47440</v>
          </cell>
          <cell r="AJ2100">
            <v>11.5</v>
          </cell>
        </row>
        <row r="2101">
          <cell r="A2101" t="str">
            <v>2488</v>
          </cell>
          <cell r="B2101" t="str">
            <v>248809001</v>
          </cell>
          <cell r="D2101" t="str">
            <v>2488090</v>
          </cell>
          <cell r="E2101" t="str">
            <v>2465</v>
          </cell>
          <cell r="F2101" t="str">
            <v>24</v>
          </cell>
          <cell r="G2101">
            <v>524.52810735000003</v>
          </cell>
          <cell r="H2101">
            <v>536.46403792000001</v>
          </cell>
          <cell r="I2101">
            <v>530.24108190000004</v>
          </cell>
          <cell r="J2101">
            <v>28.125</v>
          </cell>
          <cell r="K2101">
            <v>18.75761267</v>
          </cell>
          <cell r="L2101">
            <v>9.1066451399999995</v>
          </cell>
          <cell r="M2101">
            <v>10.77186873</v>
          </cell>
          <cell r="N2101">
            <v>17.36799457</v>
          </cell>
          <cell r="O2101">
            <v>50.307000000000002</v>
          </cell>
          <cell r="P2101">
            <v>10.462388799999999</v>
          </cell>
          <cell r="Q2101">
            <v>56</v>
          </cell>
          <cell r="R2101">
            <v>34.03003519</v>
          </cell>
          <cell r="S2101">
            <v>16.5</v>
          </cell>
          <cell r="T2101">
            <v>10.81977828</v>
          </cell>
          <cell r="U2101">
            <v>9.7782077399999991</v>
          </cell>
          <cell r="V2101">
            <v>10.032759889999999</v>
          </cell>
          <cell r="W2101">
            <v>52.1</v>
          </cell>
          <cell r="X2101">
            <v>77.5</v>
          </cell>
          <cell r="Y2101">
            <v>34.1</v>
          </cell>
          <cell r="Z2101">
            <v>38.700000000000003</v>
          </cell>
          <cell r="AA2101">
            <v>23.2</v>
          </cell>
          <cell r="AB2101">
            <v>10.721283039999999</v>
          </cell>
          <cell r="AC2101">
            <v>0.40437646000000005</v>
          </cell>
          <cell r="AD2101">
            <v>241.32</v>
          </cell>
          <cell r="AE2101">
            <v>54.903246920000001</v>
          </cell>
          <cell r="AF2101">
            <v>60.015099999999997</v>
          </cell>
          <cell r="AG2101">
            <v>0.32962150825733777</v>
          </cell>
          <cell r="AH2101">
            <v>8.9</v>
          </cell>
          <cell r="AI2101">
            <v>47440</v>
          </cell>
          <cell r="AJ2101">
            <v>11.5</v>
          </cell>
        </row>
        <row r="2102">
          <cell r="A2102" t="str">
            <v>2488</v>
          </cell>
          <cell r="B2102" t="str">
            <v>248890201</v>
          </cell>
          <cell r="D2102" t="str">
            <v>2488902</v>
          </cell>
          <cell r="E2102" t="str">
            <v>2465</v>
          </cell>
          <cell r="F2102" t="str">
            <v>24</v>
          </cell>
          <cell r="G2102">
            <v>524.52810735000003</v>
          </cell>
          <cell r="H2102">
            <v>536.46403792000001</v>
          </cell>
          <cell r="I2102">
            <v>530.24108190000004</v>
          </cell>
          <cell r="J2102">
            <v>28.125</v>
          </cell>
          <cell r="K2102">
            <v>18.75761267</v>
          </cell>
          <cell r="L2102">
            <v>10.529586399999999</v>
          </cell>
          <cell r="M2102">
            <v>10.71248256</v>
          </cell>
          <cell r="N2102">
            <v>17.36799457</v>
          </cell>
          <cell r="O2102">
            <v>50.307000000000002</v>
          </cell>
          <cell r="P2102">
            <v>11.324811159999999</v>
          </cell>
          <cell r="Q2102">
            <v>56</v>
          </cell>
          <cell r="R2102">
            <v>34.03003519</v>
          </cell>
          <cell r="S2102">
            <v>16.5</v>
          </cell>
          <cell r="T2102">
            <v>11.369655379999999</v>
          </cell>
          <cell r="U2102">
            <v>10.71248256</v>
          </cell>
          <cell r="V2102">
            <v>10.42691346</v>
          </cell>
          <cell r="W2102">
            <v>52.1</v>
          </cell>
          <cell r="X2102">
            <v>77.5</v>
          </cell>
          <cell r="Y2102">
            <v>34.1</v>
          </cell>
          <cell r="Z2102">
            <v>38.700000000000003</v>
          </cell>
          <cell r="AA2102">
            <v>23.2</v>
          </cell>
          <cell r="AB2102">
            <v>10.841441919999999</v>
          </cell>
          <cell r="AC2102">
            <v>0</v>
          </cell>
          <cell r="AD2102">
            <v>241.32</v>
          </cell>
          <cell r="AE2102">
            <v>54.903246920000001</v>
          </cell>
          <cell r="AF2102">
            <v>59.640289449999997</v>
          </cell>
          <cell r="AG2102">
            <v>0.2770090939719313</v>
          </cell>
          <cell r="AH2102">
            <v>8.9</v>
          </cell>
          <cell r="AI2102">
            <v>47440</v>
          </cell>
          <cell r="AJ2102">
            <v>11.5</v>
          </cell>
        </row>
        <row r="2103">
          <cell r="A2103" t="str">
            <v>2488</v>
          </cell>
          <cell r="B2103" t="str">
            <v>248890401</v>
          </cell>
          <cell r="D2103" t="str">
            <v>2488904</v>
          </cell>
          <cell r="E2103" t="str">
            <v>2465</v>
          </cell>
          <cell r="F2103" t="str">
            <v>24</v>
          </cell>
          <cell r="G2103">
            <v>524.52810735000003</v>
          </cell>
          <cell r="H2103">
            <v>536.46403792000001</v>
          </cell>
          <cell r="I2103">
            <v>530.24108190000004</v>
          </cell>
          <cell r="J2103">
            <v>28.125</v>
          </cell>
          <cell r="K2103">
            <v>18.75761267</v>
          </cell>
          <cell r="L2103">
            <v>9.8609453299999998</v>
          </cell>
          <cell r="M2103">
            <v>10.880402910000001</v>
          </cell>
          <cell r="N2103">
            <v>17.36799457</v>
          </cell>
          <cell r="O2103">
            <v>50.307000000000002</v>
          </cell>
          <cell r="P2103">
            <v>10.91508846</v>
          </cell>
          <cell r="Q2103">
            <v>56</v>
          </cell>
          <cell r="R2103">
            <v>34.03003519</v>
          </cell>
          <cell r="S2103">
            <v>16.5</v>
          </cell>
          <cell r="T2103">
            <v>9.5482401600000006</v>
          </cell>
          <cell r="U2103">
            <v>9.5482401600000006</v>
          </cell>
          <cell r="V2103">
            <v>9.9241231699999997</v>
          </cell>
          <cell r="W2103">
            <v>52.1</v>
          </cell>
          <cell r="X2103">
            <v>77.5</v>
          </cell>
          <cell r="Y2103">
            <v>34.1</v>
          </cell>
          <cell r="Z2103">
            <v>38.700000000000003</v>
          </cell>
          <cell r="AA2103">
            <v>23.2</v>
          </cell>
          <cell r="AB2103">
            <v>10.699349249999999</v>
          </cell>
          <cell r="AC2103">
            <v>0</v>
          </cell>
          <cell r="AD2103">
            <v>241.32</v>
          </cell>
          <cell r="AE2103">
            <v>54.903246920000001</v>
          </cell>
          <cell r="AF2103">
            <v>59.464548890000003</v>
          </cell>
          <cell r="AG2103">
            <v>0.30841381142286417</v>
          </cell>
          <cell r="AH2103">
            <v>8.9</v>
          </cell>
          <cell r="AI2103">
            <v>47440</v>
          </cell>
          <cell r="AJ2103">
            <v>11.5</v>
          </cell>
        </row>
        <row r="2104">
          <cell r="A2104" t="str">
            <v>2489</v>
          </cell>
          <cell r="B2104" t="str">
            <v>248900801</v>
          </cell>
          <cell r="C2104" t="str">
            <v>480</v>
          </cell>
          <cell r="D2104" t="str">
            <v>2489008</v>
          </cell>
          <cell r="E2104" t="str">
            <v>2465</v>
          </cell>
          <cell r="F2104" t="str">
            <v>24</v>
          </cell>
          <cell r="G2104">
            <v>524.52810735000003</v>
          </cell>
          <cell r="H2104">
            <v>536.46403792000001</v>
          </cell>
          <cell r="I2104">
            <v>530.24108190000004</v>
          </cell>
          <cell r="J2104">
            <v>28.125</v>
          </cell>
          <cell r="K2104">
            <v>18.75761267</v>
          </cell>
          <cell r="L2104">
            <v>8.5081524500000008</v>
          </cell>
          <cell r="M2104">
            <v>8.9844430299999996</v>
          </cell>
          <cell r="N2104">
            <v>17.36799457</v>
          </cell>
          <cell r="O2104">
            <v>50.307000000000002</v>
          </cell>
          <cell r="P2104">
            <v>11.23371408</v>
          </cell>
          <cell r="Q2104">
            <v>56</v>
          </cell>
          <cell r="R2104">
            <v>38.254491250000001</v>
          </cell>
          <cell r="S2104">
            <v>16.5</v>
          </cell>
          <cell r="T2104">
            <v>9.1500594399999997</v>
          </cell>
          <cell r="U2104">
            <v>8.6026366700000008</v>
          </cell>
          <cell r="V2104">
            <v>8.6707722799999996</v>
          </cell>
          <cell r="W2104">
            <v>52.1</v>
          </cell>
          <cell r="X2104">
            <v>77.5</v>
          </cell>
          <cell r="Y2104">
            <v>34.1</v>
          </cell>
          <cell r="Z2104">
            <v>38.700000000000003</v>
          </cell>
          <cell r="AA2104">
            <v>23.2</v>
          </cell>
          <cell r="AB2104">
            <v>8.8211422400000004</v>
          </cell>
          <cell r="AC2104">
            <v>0.94592178000000016</v>
          </cell>
          <cell r="AD2104">
            <v>241.32</v>
          </cell>
          <cell r="AE2104">
            <v>54.903246920000001</v>
          </cell>
          <cell r="AF2104">
            <v>53.824061479999997</v>
          </cell>
          <cell r="AG2104">
            <v>0.31730219559151407</v>
          </cell>
          <cell r="AH2104">
            <v>8.9</v>
          </cell>
          <cell r="AI2104">
            <v>47440</v>
          </cell>
          <cell r="AJ2104">
            <v>11.5</v>
          </cell>
        </row>
        <row r="2105">
          <cell r="A2105" t="str">
            <v>2489</v>
          </cell>
          <cell r="B2105" t="str">
            <v>248901001</v>
          </cell>
          <cell r="D2105" t="str">
            <v>2489010</v>
          </cell>
          <cell r="E2105" t="str">
            <v>2465</v>
          </cell>
          <cell r="F2105" t="str">
            <v>24</v>
          </cell>
          <cell r="G2105">
            <v>524.52810735000003</v>
          </cell>
          <cell r="H2105">
            <v>536.46403792000001</v>
          </cell>
          <cell r="I2105">
            <v>530.24108190000004</v>
          </cell>
          <cell r="J2105">
            <v>28.125</v>
          </cell>
          <cell r="K2105">
            <v>18.75761267</v>
          </cell>
          <cell r="L2105">
            <v>8.9117995600000004</v>
          </cell>
          <cell r="M2105">
            <v>10.81977828</v>
          </cell>
          <cell r="N2105">
            <v>17.36799457</v>
          </cell>
          <cell r="O2105">
            <v>50.307000000000002</v>
          </cell>
          <cell r="P2105">
            <v>10.81977828</v>
          </cell>
          <cell r="Q2105">
            <v>56</v>
          </cell>
          <cell r="R2105">
            <v>34.03003519</v>
          </cell>
          <cell r="S2105">
            <v>16.5</v>
          </cell>
          <cell r="T2105">
            <v>9.5017405200000002</v>
          </cell>
          <cell r="U2105">
            <v>9.44390939</v>
          </cell>
          <cell r="V2105">
            <v>9.5017405200000002</v>
          </cell>
          <cell r="W2105">
            <v>52.1</v>
          </cell>
          <cell r="X2105">
            <v>77.5</v>
          </cell>
          <cell r="Y2105">
            <v>34.1</v>
          </cell>
          <cell r="Z2105">
            <v>38.700000000000003</v>
          </cell>
          <cell r="AA2105">
            <v>23.2</v>
          </cell>
          <cell r="AB2105">
            <v>9.4839488700000008</v>
          </cell>
          <cell r="AC2105">
            <v>1</v>
          </cell>
          <cell r="AD2105">
            <v>241.32</v>
          </cell>
          <cell r="AE2105">
            <v>54.903246920000001</v>
          </cell>
          <cell r="AF2105">
            <v>53.821399999999997</v>
          </cell>
          <cell r="AG2105">
            <v>0.30024777392116164</v>
          </cell>
          <cell r="AH2105">
            <v>8.9</v>
          </cell>
          <cell r="AI2105">
            <v>47440</v>
          </cell>
          <cell r="AJ2105">
            <v>11.5</v>
          </cell>
        </row>
        <row r="2106">
          <cell r="A2106" t="str">
            <v>2489</v>
          </cell>
          <cell r="B2106" t="str">
            <v>248901501</v>
          </cell>
          <cell r="D2106" t="str">
            <v>2489015</v>
          </cell>
          <cell r="E2106" t="str">
            <v>2465</v>
          </cell>
          <cell r="F2106" t="str">
            <v>24</v>
          </cell>
          <cell r="G2106">
            <v>524.52810735000003</v>
          </cell>
          <cell r="H2106">
            <v>536.46403792000001</v>
          </cell>
          <cell r="I2106">
            <v>530.24108190000004</v>
          </cell>
          <cell r="J2106">
            <v>28.125</v>
          </cell>
          <cell r="K2106">
            <v>18.75761267</v>
          </cell>
          <cell r="L2106">
            <v>7.4927602999999987</v>
          </cell>
          <cell r="M2106">
            <v>10.65982078</v>
          </cell>
          <cell r="N2106">
            <v>17.36799457</v>
          </cell>
          <cell r="O2106">
            <v>50.307000000000002</v>
          </cell>
          <cell r="P2106">
            <v>10.8226342</v>
          </cell>
          <cell r="Q2106">
            <v>56</v>
          </cell>
          <cell r="R2106">
            <v>34.03003519</v>
          </cell>
          <cell r="S2106">
            <v>16.5</v>
          </cell>
          <cell r="T2106">
            <v>7.4999765400000005</v>
          </cell>
          <cell r="U2106">
            <v>7.4999765400000005</v>
          </cell>
          <cell r="V2106">
            <v>7.4999765400000005</v>
          </cell>
          <cell r="W2106">
            <v>52.1</v>
          </cell>
          <cell r="X2106">
            <v>77.5</v>
          </cell>
          <cell r="Y2106">
            <v>34.1</v>
          </cell>
          <cell r="Z2106">
            <v>38.700000000000003</v>
          </cell>
          <cell r="AA2106">
            <v>23.2</v>
          </cell>
          <cell r="AB2106">
            <v>7.4781696899999996</v>
          </cell>
          <cell r="AC2106">
            <v>1</v>
          </cell>
          <cell r="AD2106">
            <v>241.32</v>
          </cell>
          <cell r="AE2106">
            <v>54.903246920000001</v>
          </cell>
          <cell r="AF2106">
            <v>53.821399999999997</v>
          </cell>
          <cell r="AG2106">
            <v>0.3256561868435407</v>
          </cell>
          <cell r="AH2106">
            <v>8.9</v>
          </cell>
          <cell r="AI2106">
            <v>47440</v>
          </cell>
          <cell r="AJ2106">
            <v>11.5</v>
          </cell>
        </row>
        <row r="2107">
          <cell r="A2107" t="str">
            <v>2489</v>
          </cell>
          <cell r="B2107" t="str">
            <v>248904001</v>
          </cell>
          <cell r="D2107" t="str">
            <v>2489040</v>
          </cell>
          <cell r="E2107" t="str">
            <v>2465</v>
          </cell>
          <cell r="F2107" t="str">
            <v>24</v>
          </cell>
          <cell r="G2107">
            <v>524.52810735000003</v>
          </cell>
          <cell r="H2107">
            <v>536.46403792000001</v>
          </cell>
          <cell r="I2107">
            <v>530.24108190000004</v>
          </cell>
          <cell r="J2107">
            <v>28.125</v>
          </cell>
          <cell r="K2107">
            <v>18.75761267</v>
          </cell>
          <cell r="L2107">
            <v>11.11808868</v>
          </cell>
          <cell r="M2107">
            <v>11.14007758</v>
          </cell>
          <cell r="N2107">
            <v>17.36799457</v>
          </cell>
          <cell r="O2107">
            <v>50.307000000000002</v>
          </cell>
          <cell r="P2107">
            <v>11.77671179</v>
          </cell>
          <cell r="Q2107">
            <v>56</v>
          </cell>
          <cell r="R2107">
            <v>34.03003519</v>
          </cell>
          <cell r="S2107">
            <v>16.5</v>
          </cell>
          <cell r="T2107">
            <v>11.534618460000001</v>
          </cell>
          <cell r="U2107">
            <v>11.11927528</v>
          </cell>
          <cell r="V2107">
            <v>11.0777792</v>
          </cell>
          <cell r="W2107">
            <v>52.1</v>
          </cell>
          <cell r="X2107">
            <v>77.5</v>
          </cell>
          <cell r="Y2107">
            <v>34.1</v>
          </cell>
          <cell r="Z2107">
            <v>38.700000000000003</v>
          </cell>
          <cell r="AA2107">
            <v>23.2</v>
          </cell>
          <cell r="AB2107">
            <v>11.51362522</v>
          </cell>
          <cell r="AC2107">
            <v>0</v>
          </cell>
          <cell r="AD2107">
            <v>241.32</v>
          </cell>
          <cell r="AE2107">
            <v>54.903246920000001</v>
          </cell>
          <cell r="AF2107">
            <v>53.897019539999995</v>
          </cell>
          <cell r="AG2107">
            <v>0.33508793203956838</v>
          </cell>
          <cell r="AH2107">
            <v>8.9</v>
          </cell>
          <cell r="AI2107">
            <v>47440</v>
          </cell>
          <cell r="AJ2107">
            <v>11.5</v>
          </cell>
        </row>
        <row r="2108">
          <cell r="A2108" t="str">
            <v>2489</v>
          </cell>
          <cell r="B2108" t="str">
            <v>248904002</v>
          </cell>
          <cell r="D2108" t="str">
            <v>2489040</v>
          </cell>
          <cell r="E2108" t="str">
            <v>2465</v>
          </cell>
          <cell r="F2108" t="str">
            <v>24</v>
          </cell>
          <cell r="G2108">
            <v>524.52810735000003</v>
          </cell>
          <cell r="H2108">
            <v>536.46403792000001</v>
          </cell>
          <cell r="I2108">
            <v>530.24108190000004</v>
          </cell>
          <cell r="J2108">
            <v>28.125</v>
          </cell>
          <cell r="K2108">
            <v>18.75761267</v>
          </cell>
          <cell r="L2108">
            <v>7.8264431400000003</v>
          </cell>
          <cell r="M2108">
            <v>7.9648508899999992</v>
          </cell>
          <cell r="N2108">
            <v>17.36799457</v>
          </cell>
          <cell r="O2108">
            <v>50.307000000000002</v>
          </cell>
          <cell r="P2108">
            <v>11.245999810000001</v>
          </cell>
          <cell r="Q2108">
            <v>56</v>
          </cell>
          <cell r="R2108">
            <v>34.03003519</v>
          </cell>
          <cell r="S2108">
            <v>16.5</v>
          </cell>
          <cell r="T2108">
            <v>10.81977828</v>
          </cell>
          <cell r="U2108">
            <v>7.9437826900000008</v>
          </cell>
          <cell r="V2108">
            <v>7.8359745800000002</v>
          </cell>
          <cell r="W2108">
            <v>52.1</v>
          </cell>
          <cell r="X2108">
            <v>77.5</v>
          </cell>
          <cell r="Y2108">
            <v>34.1</v>
          </cell>
          <cell r="Z2108">
            <v>38.700000000000003</v>
          </cell>
          <cell r="AA2108">
            <v>23.2</v>
          </cell>
          <cell r="AB2108">
            <v>10.75985841</v>
          </cell>
          <cell r="AC2108">
            <v>0.76949095000000001</v>
          </cell>
          <cell r="AD2108">
            <v>241.32</v>
          </cell>
          <cell r="AE2108">
            <v>54.903246920000001</v>
          </cell>
          <cell r="AF2108">
            <v>53.821399999999997</v>
          </cell>
          <cell r="AG2108">
            <v>0.31125305426891514</v>
          </cell>
          <cell r="AH2108">
            <v>8.9</v>
          </cell>
          <cell r="AI2108">
            <v>47440</v>
          </cell>
          <cell r="AJ2108">
            <v>11.5</v>
          </cell>
        </row>
        <row r="2109">
          <cell r="A2109" t="str">
            <v>2489</v>
          </cell>
          <cell r="B2109" t="str">
            <v>248904501</v>
          </cell>
          <cell r="D2109" t="str">
            <v>2489045</v>
          </cell>
          <cell r="E2109" t="str">
            <v>2465</v>
          </cell>
          <cell r="F2109" t="str">
            <v>24</v>
          </cell>
          <cell r="G2109">
            <v>524.52810735000003</v>
          </cell>
          <cell r="H2109">
            <v>536.46403792000001</v>
          </cell>
          <cell r="I2109">
            <v>530.24108190000004</v>
          </cell>
          <cell r="J2109">
            <v>28.125</v>
          </cell>
          <cell r="K2109">
            <v>18.75761267</v>
          </cell>
          <cell r="L2109">
            <v>8.8674274400000002</v>
          </cell>
          <cell r="M2109">
            <v>9.5772725300000001</v>
          </cell>
          <cell r="N2109">
            <v>17.36799457</v>
          </cell>
          <cell r="O2109">
            <v>50.307000000000002</v>
          </cell>
          <cell r="P2109">
            <v>11.262770359999999</v>
          </cell>
          <cell r="Q2109">
            <v>56</v>
          </cell>
          <cell r="R2109">
            <v>34.03003519</v>
          </cell>
          <cell r="S2109">
            <v>16.5</v>
          </cell>
          <cell r="T2109">
            <v>10.70344669</v>
          </cell>
          <cell r="U2109">
            <v>8.6995147500000005</v>
          </cell>
          <cell r="V2109">
            <v>8.7028425400000007</v>
          </cell>
          <cell r="W2109">
            <v>52.1</v>
          </cell>
          <cell r="X2109">
            <v>77.5</v>
          </cell>
          <cell r="Y2109">
            <v>34.1</v>
          </cell>
          <cell r="Z2109">
            <v>38.700000000000003</v>
          </cell>
          <cell r="AA2109">
            <v>23.2</v>
          </cell>
          <cell r="AB2109">
            <v>10.812652959999999</v>
          </cell>
          <cell r="AC2109">
            <v>0.23088597999999999</v>
          </cell>
          <cell r="AD2109">
            <v>241.32</v>
          </cell>
          <cell r="AE2109">
            <v>54.903246920000001</v>
          </cell>
          <cell r="AF2109">
            <v>53.821399999999997</v>
          </cell>
          <cell r="AG2109">
            <v>0.31799585827811427</v>
          </cell>
          <cell r="AH2109">
            <v>8.9</v>
          </cell>
          <cell r="AI2109">
            <v>47440</v>
          </cell>
          <cell r="AJ2109">
            <v>11.5</v>
          </cell>
        </row>
        <row r="2110">
          <cell r="A2110" t="str">
            <v>2489</v>
          </cell>
          <cell r="B2110" t="str">
            <v>248905001</v>
          </cell>
          <cell r="D2110" t="str">
            <v>2489050</v>
          </cell>
          <cell r="E2110" t="str">
            <v>2465</v>
          </cell>
          <cell r="F2110" t="str">
            <v>24</v>
          </cell>
          <cell r="G2110">
            <v>524.52810735000003</v>
          </cell>
          <cell r="H2110">
            <v>536.46403792000001</v>
          </cell>
          <cell r="I2110">
            <v>530.24108190000004</v>
          </cell>
          <cell r="J2110">
            <v>28.125</v>
          </cell>
          <cell r="K2110">
            <v>18.75761267</v>
          </cell>
          <cell r="L2110">
            <v>9.4834162899999992</v>
          </cell>
          <cell r="M2110">
            <v>9.5348123200000003</v>
          </cell>
          <cell r="N2110">
            <v>17.36799457</v>
          </cell>
          <cell r="O2110">
            <v>50.307000000000002</v>
          </cell>
          <cell r="P2110">
            <v>11.220391640000001</v>
          </cell>
          <cell r="Q2110">
            <v>56</v>
          </cell>
          <cell r="R2110">
            <v>34.03003519</v>
          </cell>
          <cell r="S2110">
            <v>16.5</v>
          </cell>
          <cell r="T2110">
            <v>10.81977828</v>
          </cell>
          <cell r="U2110">
            <v>9.4834162899999992</v>
          </cell>
          <cell r="V2110">
            <v>9.5348123200000003</v>
          </cell>
          <cell r="W2110">
            <v>52.1</v>
          </cell>
          <cell r="X2110">
            <v>77.5</v>
          </cell>
          <cell r="Y2110">
            <v>34.1</v>
          </cell>
          <cell r="Z2110">
            <v>38.700000000000003</v>
          </cell>
          <cell r="AA2110">
            <v>23.2</v>
          </cell>
          <cell r="AB2110">
            <v>10.741816740000001</v>
          </cell>
          <cell r="AC2110">
            <v>0</v>
          </cell>
          <cell r="AD2110">
            <v>241.32</v>
          </cell>
          <cell r="AE2110">
            <v>54.903246920000001</v>
          </cell>
          <cell r="AF2110">
            <v>53.821399999999997</v>
          </cell>
          <cell r="AG2110">
            <v>0.33178502643521507</v>
          </cell>
          <cell r="AH2110">
            <v>8.9</v>
          </cell>
          <cell r="AI2110">
            <v>47440</v>
          </cell>
          <cell r="AJ2110">
            <v>11.5</v>
          </cell>
        </row>
        <row r="2111">
          <cell r="A2111" t="str">
            <v>2489</v>
          </cell>
          <cell r="B2111" t="str">
            <v>248990201</v>
          </cell>
          <cell r="D2111" t="str">
            <v>2489902</v>
          </cell>
          <cell r="E2111" t="str">
            <v>2465</v>
          </cell>
          <cell r="F2111" t="str">
            <v>24</v>
          </cell>
          <cell r="G2111">
            <v>524.52810735000003</v>
          </cell>
          <cell r="H2111">
            <v>536.46403792000001</v>
          </cell>
          <cell r="I2111">
            <v>530.24108190000004</v>
          </cell>
          <cell r="J2111">
            <v>28.125</v>
          </cell>
          <cell r="K2111">
            <v>18.75761267</v>
          </cell>
          <cell r="L2111">
            <v>10.961642360000001</v>
          </cell>
          <cell r="M2111">
            <v>10.961642360000001</v>
          </cell>
          <cell r="N2111">
            <v>17.36799457</v>
          </cell>
          <cell r="O2111">
            <v>50.307000000000002</v>
          </cell>
          <cell r="P2111">
            <v>11.72748024</v>
          </cell>
          <cell r="Q2111">
            <v>56</v>
          </cell>
          <cell r="R2111">
            <v>34.03003519</v>
          </cell>
          <cell r="S2111">
            <v>16.5</v>
          </cell>
          <cell r="T2111">
            <v>11.080279279999999</v>
          </cell>
          <cell r="U2111">
            <v>10.961642360000001</v>
          </cell>
          <cell r="V2111">
            <v>10.961642360000001</v>
          </cell>
          <cell r="W2111">
            <v>52.1</v>
          </cell>
          <cell r="X2111">
            <v>77.5</v>
          </cell>
          <cell r="Y2111">
            <v>34.1</v>
          </cell>
          <cell r="Z2111">
            <v>38.700000000000003</v>
          </cell>
          <cell r="AA2111">
            <v>23.2</v>
          </cell>
          <cell r="AB2111">
            <v>11.086762630000001</v>
          </cell>
          <cell r="AC2111">
            <v>0</v>
          </cell>
          <cell r="AD2111">
            <v>241.32</v>
          </cell>
          <cell r="AE2111">
            <v>54.903246920000001</v>
          </cell>
          <cell r="AF2111">
            <v>53.821399999999997</v>
          </cell>
          <cell r="AG2111">
            <v>0.32005662475713587</v>
          </cell>
          <cell r="AH2111">
            <v>8.9</v>
          </cell>
          <cell r="AI2111">
            <v>47440</v>
          </cell>
          <cell r="AJ2111">
            <v>11.5</v>
          </cell>
        </row>
        <row r="2112">
          <cell r="A2112" t="str">
            <v>2489</v>
          </cell>
          <cell r="B2112" t="str">
            <v>248990801</v>
          </cell>
          <cell r="D2112" t="str">
            <v>2489908</v>
          </cell>
          <cell r="E2112" t="str">
            <v>2465</v>
          </cell>
          <cell r="F2112" t="str">
            <v>24</v>
          </cell>
          <cell r="G2112">
            <v>524.52810735000003</v>
          </cell>
          <cell r="H2112">
            <v>536.46403792000001</v>
          </cell>
          <cell r="I2112">
            <v>530.24108190000004</v>
          </cell>
          <cell r="J2112">
            <v>28.125</v>
          </cell>
          <cell r="K2112">
            <v>18.75761267</v>
          </cell>
          <cell r="L2112">
            <v>11.225243389999999</v>
          </cell>
          <cell r="M2112">
            <v>11.225243389999999</v>
          </cell>
          <cell r="N2112">
            <v>17.36799457</v>
          </cell>
          <cell r="O2112">
            <v>50.307000000000002</v>
          </cell>
          <cell r="P2112">
            <v>11.91839057</v>
          </cell>
          <cell r="Q2112">
            <v>56</v>
          </cell>
          <cell r="R2112">
            <v>34.03003519</v>
          </cell>
          <cell r="S2112">
            <v>16.5</v>
          </cell>
          <cell r="T2112">
            <v>11.225243389999999</v>
          </cell>
          <cell r="U2112">
            <v>11.225243389999999</v>
          </cell>
          <cell r="V2112">
            <v>11.225243389999999</v>
          </cell>
          <cell r="W2112">
            <v>52.1</v>
          </cell>
          <cell r="X2112">
            <v>77.5</v>
          </cell>
          <cell r="Y2112">
            <v>34.1</v>
          </cell>
          <cell r="Z2112">
            <v>38.700000000000003</v>
          </cell>
          <cell r="AA2112">
            <v>23.2</v>
          </cell>
          <cell r="AB2112">
            <v>11.407564949999999</v>
          </cell>
          <cell r="AC2112">
            <v>0</v>
          </cell>
          <cell r="AD2112">
            <v>241.32</v>
          </cell>
          <cell r="AE2112">
            <v>54.903246920000001</v>
          </cell>
          <cell r="AF2112">
            <v>53.821399999999997</v>
          </cell>
          <cell r="AG2112">
            <v>0.33201783334163332</v>
          </cell>
          <cell r="AH2112">
            <v>8.9</v>
          </cell>
          <cell r="AI2112">
            <v>47440</v>
          </cell>
          <cell r="AJ2112">
            <v>11.5</v>
          </cell>
        </row>
        <row r="2113">
          <cell r="A2113" t="str">
            <v>2489</v>
          </cell>
          <cell r="B2113" t="str">
            <v>248991001</v>
          </cell>
          <cell r="D2113" t="str">
            <v>2489910</v>
          </cell>
          <cell r="E2113" t="str">
            <v>2465</v>
          </cell>
          <cell r="F2113" t="str">
            <v>24</v>
          </cell>
          <cell r="G2113">
            <v>524.52810735000003</v>
          </cell>
          <cell r="H2113">
            <v>536.46403792000001</v>
          </cell>
          <cell r="I2113">
            <v>530.24108190000004</v>
          </cell>
          <cell r="J2113">
            <v>28.125</v>
          </cell>
          <cell r="K2113">
            <v>18.75761267</v>
          </cell>
          <cell r="L2113">
            <v>11.523162879999999</v>
          </cell>
          <cell r="M2113">
            <v>11.567318950000001</v>
          </cell>
          <cell r="N2113">
            <v>17.36799457</v>
          </cell>
          <cell r="O2113">
            <v>50.307000000000002</v>
          </cell>
          <cell r="P2113">
            <v>11.89195761</v>
          </cell>
          <cell r="Q2113">
            <v>56</v>
          </cell>
          <cell r="R2113">
            <v>34.03003519</v>
          </cell>
          <cell r="S2113">
            <v>16.5</v>
          </cell>
          <cell r="T2113">
            <v>11.599488409999999</v>
          </cell>
          <cell r="U2113">
            <v>11.45855375</v>
          </cell>
          <cell r="V2113">
            <v>11.52687768</v>
          </cell>
          <cell r="W2113">
            <v>52.1</v>
          </cell>
          <cell r="X2113">
            <v>77.5</v>
          </cell>
          <cell r="Y2113">
            <v>34.1</v>
          </cell>
          <cell r="Z2113">
            <v>38.700000000000003</v>
          </cell>
          <cell r="AA2113">
            <v>23.2</v>
          </cell>
          <cell r="AB2113">
            <v>11.565185789999999</v>
          </cell>
          <cell r="AC2113">
            <v>4.2687000000000003E-2</v>
          </cell>
          <cell r="AD2113">
            <v>241.32</v>
          </cell>
          <cell r="AE2113">
            <v>54.903246920000001</v>
          </cell>
          <cell r="AF2113">
            <v>53.92195349</v>
          </cell>
          <cell r="AG2113">
            <v>0.28955092985074138</v>
          </cell>
          <cell r="AH2113">
            <v>8.9</v>
          </cell>
          <cell r="AI2113">
            <v>47440</v>
          </cell>
          <cell r="AJ2113">
            <v>11.5</v>
          </cell>
        </row>
        <row r="2114">
          <cell r="A2114" t="str">
            <v>2489</v>
          </cell>
          <cell r="B2114" t="str">
            <v>248991201</v>
          </cell>
          <cell r="D2114" t="str">
            <v>2489912</v>
          </cell>
          <cell r="E2114" t="str">
            <v>2465</v>
          </cell>
          <cell r="F2114" t="str">
            <v>24</v>
          </cell>
          <cell r="G2114">
            <v>524.52810735000003</v>
          </cell>
          <cell r="H2114">
            <v>536.46403792000001</v>
          </cell>
          <cell r="I2114">
            <v>530.24108190000004</v>
          </cell>
          <cell r="J2114">
            <v>28.125</v>
          </cell>
          <cell r="K2114">
            <v>18.75761267</v>
          </cell>
          <cell r="L2114">
            <v>10.532096210000001</v>
          </cell>
          <cell r="M2114">
            <v>10.83748067</v>
          </cell>
          <cell r="N2114">
            <v>17.36799457</v>
          </cell>
          <cell r="O2114">
            <v>50.307000000000002</v>
          </cell>
          <cell r="P2114">
            <v>11.358771450000001</v>
          </cell>
          <cell r="Q2114">
            <v>56</v>
          </cell>
          <cell r="R2114">
            <v>34.03003519</v>
          </cell>
          <cell r="S2114">
            <v>16.5</v>
          </cell>
          <cell r="T2114">
            <v>10.59663473</v>
          </cell>
          <cell r="U2114">
            <v>10.507994760000001</v>
          </cell>
          <cell r="V2114">
            <v>10.532096210000001</v>
          </cell>
          <cell r="W2114">
            <v>52.1</v>
          </cell>
          <cell r="X2114">
            <v>77.5</v>
          </cell>
          <cell r="Y2114">
            <v>34.1</v>
          </cell>
          <cell r="Z2114">
            <v>38.700000000000003</v>
          </cell>
          <cell r="AA2114">
            <v>23.2</v>
          </cell>
          <cell r="AB2114">
            <v>10.56488603</v>
          </cell>
          <cell r="AC2114">
            <v>0.46875</v>
          </cell>
          <cell r="AD2114">
            <v>241.32</v>
          </cell>
          <cell r="AE2114">
            <v>54.903246920000001</v>
          </cell>
          <cell r="AF2114">
            <v>53.821399999999997</v>
          </cell>
          <cell r="AG2114">
            <v>0.27834194028053294</v>
          </cell>
          <cell r="AH2114">
            <v>8.9</v>
          </cell>
          <cell r="AI2114">
            <v>47440</v>
          </cell>
          <cell r="AJ2114">
            <v>11.5</v>
          </cell>
        </row>
        <row r="2115">
          <cell r="A2115" t="str">
            <v>2489</v>
          </cell>
          <cell r="B2115" t="str">
            <v>248991401</v>
          </cell>
          <cell r="D2115" t="str">
            <v>2489914</v>
          </cell>
          <cell r="E2115" t="str">
            <v>2465</v>
          </cell>
          <cell r="F2115" t="str">
            <v>24</v>
          </cell>
          <cell r="G2115">
            <v>524.52810735000003</v>
          </cell>
          <cell r="H2115">
            <v>536.46403792000001</v>
          </cell>
          <cell r="I2115">
            <v>530.24108190000004</v>
          </cell>
          <cell r="J2115">
            <v>28.125</v>
          </cell>
          <cell r="K2115">
            <v>18.75761267</v>
          </cell>
          <cell r="L2115">
            <v>9.6460760000000008</v>
          </cell>
          <cell r="M2115">
            <v>10.78801926</v>
          </cell>
          <cell r="N2115">
            <v>17.36799457</v>
          </cell>
          <cell r="O2115">
            <v>50.307000000000002</v>
          </cell>
          <cell r="P2115">
            <v>10.81977828</v>
          </cell>
          <cell r="Q2115">
            <v>56</v>
          </cell>
          <cell r="R2115">
            <v>34.03003519</v>
          </cell>
          <cell r="S2115">
            <v>16.5</v>
          </cell>
          <cell r="T2115">
            <v>9.6460760000000008</v>
          </cell>
          <cell r="U2115">
            <v>9.6460760000000008</v>
          </cell>
          <cell r="V2115">
            <v>9.6460760000000008</v>
          </cell>
          <cell r="W2115">
            <v>52.1</v>
          </cell>
          <cell r="X2115">
            <v>77.5</v>
          </cell>
          <cell r="Y2115">
            <v>34.1</v>
          </cell>
          <cell r="Z2115">
            <v>38.700000000000003</v>
          </cell>
          <cell r="AA2115">
            <v>23.2</v>
          </cell>
          <cell r="AB2115">
            <v>9.61179746</v>
          </cell>
          <cell r="AC2115">
            <v>1</v>
          </cell>
          <cell r="AD2115">
            <v>241.32</v>
          </cell>
          <cell r="AE2115">
            <v>54.903246920000001</v>
          </cell>
          <cell r="AF2115">
            <v>54.509588890000011</v>
          </cell>
          <cell r="AG2115">
            <v>0.31014600950873678</v>
          </cell>
          <cell r="AH2115">
            <v>8.9</v>
          </cell>
          <cell r="AI2115">
            <v>47440</v>
          </cell>
          <cell r="AJ2115">
            <v>11.5</v>
          </cell>
        </row>
        <row r="2116">
          <cell r="A2116" t="str">
            <v>2490</v>
          </cell>
          <cell r="B2116" t="str">
            <v>249001201</v>
          </cell>
          <cell r="C2116" t="str">
            <v>446</v>
          </cell>
          <cell r="D2116" t="str">
            <v>2490012</v>
          </cell>
          <cell r="E2116" t="str">
            <v>2470</v>
          </cell>
          <cell r="F2116" t="str">
            <v>24</v>
          </cell>
          <cell r="G2116">
            <v>524.52810735000003</v>
          </cell>
          <cell r="H2116">
            <v>536.46403792000001</v>
          </cell>
          <cell r="I2116">
            <v>530.24108190000004</v>
          </cell>
          <cell r="J2116">
            <v>45.255474450000001</v>
          </cell>
          <cell r="K2116">
            <v>18.881118879999999</v>
          </cell>
          <cell r="L2116">
            <v>9.8323674200000006</v>
          </cell>
          <cell r="M2116">
            <v>9.9881962800000004</v>
          </cell>
          <cell r="N2116">
            <v>19.274777579999999</v>
          </cell>
          <cell r="O2116">
            <v>50.307000000000002</v>
          </cell>
          <cell r="P2116">
            <v>11.64930779</v>
          </cell>
          <cell r="Q2116">
            <v>44.4</v>
          </cell>
          <cell r="R2116">
            <v>34.03003519</v>
          </cell>
          <cell r="S2116">
            <v>16.5</v>
          </cell>
          <cell r="T2116">
            <v>10.396536100000001</v>
          </cell>
          <cell r="U2116">
            <v>9.9636885599999996</v>
          </cell>
          <cell r="V2116">
            <v>10.448366719999999</v>
          </cell>
          <cell r="W2116">
            <v>41.6</v>
          </cell>
          <cell r="X2116">
            <v>70.900000000000006</v>
          </cell>
          <cell r="Y2116">
            <v>34.1</v>
          </cell>
          <cell r="Z2116">
            <v>36.6</v>
          </cell>
          <cell r="AA2116">
            <v>23.2</v>
          </cell>
          <cell r="AB2116">
            <v>10.39004098</v>
          </cell>
          <cell r="AC2116">
            <v>0.41604176999999998</v>
          </cell>
          <cell r="AD2116">
            <v>262.55</v>
          </cell>
          <cell r="AE2116">
            <v>58.185607500000003</v>
          </cell>
          <cell r="AF2116">
            <v>61.958344599999997</v>
          </cell>
          <cell r="AG2116">
            <v>0.31996228982129893</v>
          </cell>
          <cell r="AH2116">
            <v>7.9</v>
          </cell>
          <cell r="AI2116">
            <v>42840</v>
          </cell>
          <cell r="AJ2116">
            <v>11.5</v>
          </cell>
        </row>
        <row r="2117">
          <cell r="A2117" t="str">
            <v>2490</v>
          </cell>
          <cell r="B2117" t="str">
            <v>249001202</v>
          </cell>
          <cell r="C2117" t="str">
            <v>446</v>
          </cell>
          <cell r="D2117" t="str">
            <v>2490012</v>
          </cell>
          <cell r="E2117" t="str">
            <v>2470</v>
          </cell>
          <cell r="F2117" t="str">
            <v>24</v>
          </cell>
          <cell r="G2117">
            <v>524.52810735000003</v>
          </cell>
          <cell r="H2117">
            <v>536.46403792000001</v>
          </cell>
          <cell r="I2117">
            <v>530.24108190000004</v>
          </cell>
          <cell r="J2117">
            <v>45.255474450000001</v>
          </cell>
          <cell r="K2117">
            <v>18.881118879999999</v>
          </cell>
          <cell r="L2117">
            <v>7.3907985199999997</v>
          </cell>
          <cell r="M2117">
            <v>11.225243389999999</v>
          </cell>
          <cell r="N2117">
            <v>19.274777579999999</v>
          </cell>
          <cell r="O2117">
            <v>50.307000000000002</v>
          </cell>
          <cell r="P2117">
            <v>9.5109283558584323</v>
          </cell>
          <cell r="Q2117">
            <v>44.4</v>
          </cell>
          <cell r="R2117">
            <v>34.03003519</v>
          </cell>
          <cell r="S2117">
            <v>16.5</v>
          </cell>
          <cell r="T2117">
            <v>11.91839057</v>
          </cell>
          <cell r="U2117">
            <v>7.3907985199999997</v>
          </cell>
          <cell r="V2117">
            <v>11.91839057</v>
          </cell>
          <cell r="W2117">
            <v>41.6</v>
          </cell>
          <cell r="X2117">
            <v>70.900000000000006</v>
          </cell>
          <cell r="Y2117">
            <v>34.1</v>
          </cell>
          <cell r="Z2117">
            <v>36.6</v>
          </cell>
          <cell r="AA2117">
            <v>23.2</v>
          </cell>
          <cell r="AB2117">
            <v>11.89307277</v>
          </cell>
          <cell r="AC2117">
            <v>0</v>
          </cell>
          <cell r="AD2117">
            <v>262.55</v>
          </cell>
          <cell r="AE2117">
            <v>58.185607500000003</v>
          </cell>
          <cell r="AF2117">
            <v>61.949199999999998</v>
          </cell>
          <cell r="AG2117">
            <v>0.3377128653294591</v>
          </cell>
          <cell r="AH2117">
            <v>7.9</v>
          </cell>
          <cell r="AI2117">
            <v>42840</v>
          </cell>
          <cell r="AJ2117">
            <v>11.5</v>
          </cell>
        </row>
        <row r="2118">
          <cell r="A2118" t="str">
            <v>2490</v>
          </cell>
          <cell r="B2118" t="str">
            <v>249001701</v>
          </cell>
          <cell r="C2118" t="str">
            <v>446</v>
          </cell>
          <cell r="D2118" t="str">
            <v>2490017</v>
          </cell>
          <cell r="E2118" t="str">
            <v>2470</v>
          </cell>
          <cell r="F2118" t="str">
            <v>24</v>
          </cell>
          <cell r="G2118">
            <v>524.52810735000003</v>
          </cell>
          <cell r="H2118">
            <v>536.46403792000001</v>
          </cell>
          <cell r="I2118">
            <v>530.24108190000004</v>
          </cell>
          <cell r="J2118">
            <v>45.255474450000001</v>
          </cell>
          <cell r="K2118">
            <v>18.881118879999999</v>
          </cell>
          <cell r="L2118">
            <v>9.42068233</v>
          </cell>
          <cell r="M2118">
            <v>9.8059298500000001</v>
          </cell>
          <cell r="N2118">
            <v>19.274777579999999</v>
          </cell>
          <cell r="O2118">
            <v>50.307000000000002</v>
          </cell>
          <cell r="P2118">
            <v>11.630708500000001</v>
          </cell>
          <cell r="Q2118">
            <v>44.4</v>
          </cell>
          <cell r="R2118">
            <v>34.03003519</v>
          </cell>
          <cell r="S2118">
            <v>16.5</v>
          </cell>
          <cell r="T2118">
            <v>9.8059298500000001</v>
          </cell>
          <cell r="U2118">
            <v>9.27462886</v>
          </cell>
          <cell r="V2118">
            <v>8.6948371600000005</v>
          </cell>
          <cell r="W2118">
            <v>41.6</v>
          </cell>
          <cell r="X2118">
            <v>70.900000000000006</v>
          </cell>
          <cell r="Y2118">
            <v>34.1</v>
          </cell>
          <cell r="Z2118">
            <v>36.6</v>
          </cell>
          <cell r="AA2118">
            <v>23.2</v>
          </cell>
          <cell r="AB2118">
            <v>9.7961250300000007</v>
          </cell>
          <cell r="AC2118">
            <v>0</v>
          </cell>
          <cell r="AD2118">
            <v>262.55</v>
          </cell>
          <cell r="AE2118">
            <v>58.185607500000003</v>
          </cell>
          <cell r="AF2118">
            <v>61.949199999999998</v>
          </cell>
          <cell r="AG2118">
            <v>0.33500914781376989</v>
          </cell>
          <cell r="AH2118">
            <v>7.9</v>
          </cell>
          <cell r="AI2118">
            <v>42840</v>
          </cell>
          <cell r="AJ2118">
            <v>11.5</v>
          </cell>
        </row>
        <row r="2119">
          <cell r="A2119" t="str">
            <v>2490</v>
          </cell>
          <cell r="B2119" t="str">
            <v>249002701</v>
          </cell>
          <cell r="D2119" t="str">
            <v>2490027</v>
          </cell>
          <cell r="E2119" t="str">
            <v>2470</v>
          </cell>
          <cell r="F2119" t="str">
            <v>24</v>
          </cell>
          <cell r="G2119">
            <v>524.52810735000003</v>
          </cell>
          <cell r="H2119">
            <v>536.46403792000001</v>
          </cell>
          <cell r="I2119">
            <v>530.24108190000004</v>
          </cell>
          <cell r="J2119">
            <v>45.255474450000001</v>
          </cell>
          <cell r="K2119">
            <v>18.881118879999999</v>
          </cell>
          <cell r="L2119">
            <v>9.06566136</v>
          </cell>
          <cell r="M2119">
            <v>10.82810353</v>
          </cell>
          <cell r="N2119">
            <v>19.274777579999999</v>
          </cell>
          <cell r="O2119">
            <v>50.307000000000002</v>
          </cell>
          <cell r="P2119">
            <v>11.62530727</v>
          </cell>
          <cell r="Q2119">
            <v>44.4</v>
          </cell>
          <cell r="R2119">
            <v>34.03003519</v>
          </cell>
          <cell r="S2119">
            <v>16.5</v>
          </cell>
          <cell r="T2119">
            <v>10.82810353</v>
          </cell>
          <cell r="U2119">
            <v>10.75632717</v>
          </cell>
          <cell r="V2119">
            <v>10.72943774</v>
          </cell>
          <cell r="W2119">
            <v>41.6</v>
          </cell>
          <cell r="X2119">
            <v>70.900000000000006</v>
          </cell>
          <cell r="Y2119">
            <v>34.1</v>
          </cell>
          <cell r="Z2119">
            <v>36.6</v>
          </cell>
          <cell r="AA2119">
            <v>23.2</v>
          </cell>
          <cell r="AB2119">
            <v>10.758881130000001</v>
          </cell>
          <cell r="AC2119">
            <v>0</v>
          </cell>
          <cell r="AD2119">
            <v>262.55</v>
          </cell>
          <cell r="AE2119">
            <v>58.185607500000003</v>
          </cell>
          <cell r="AF2119">
            <v>61.949199999999998</v>
          </cell>
          <cell r="AG2119">
            <v>0.26409129356968403</v>
          </cell>
          <cell r="AH2119">
            <v>7.9</v>
          </cell>
          <cell r="AI2119">
            <v>42840</v>
          </cell>
          <cell r="AJ2119">
            <v>11.5</v>
          </cell>
        </row>
        <row r="2120">
          <cell r="A2120" t="str">
            <v>2491</v>
          </cell>
          <cell r="B2120" t="str">
            <v>249100501</v>
          </cell>
          <cell r="D2120" t="str">
            <v>2491005</v>
          </cell>
          <cell r="E2120" t="str">
            <v>2475</v>
          </cell>
          <cell r="F2120" t="str">
            <v>24</v>
          </cell>
          <cell r="G2120">
            <v>524.52810735000003</v>
          </cell>
          <cell r="H2120">
            <v>536.46403792000001</v>
          </cell>
          <cell r="I2120">
            <v>530.24108190000004</v>
          </cell>
          <cell r="J2120">
            <v>44.654088049999999</v>
          </cell>
          <cell r="K2120">
            <v>15.549772279999999</v>
          </cell>
          <cell r="L2120">
            <v>9.1309724400000007</v>
          </cell>
          <cell r="M2120">
            <v>10.862933549999999</v>
          </cell>
          <cell r="N2120">
            <v>19.300112980000002</v>
          </cell>
          <cell r="O2120">
            <v>50.307000000000002</v>
          </cell>
          <cell r="P2120">
            <v>10.78702779</v>
          </cell>
          <cell r="Q2120">
            <v>80</v>
          </cell>
          <cell r="R2120">
            <v>34.03003519</v>
          </cell>
          <cell r="S2120">
            <v>16.5</v>
          </cell>
          <cell r="T2120">
            <v>10.492717620000001</v>
          </cell>
          <cell r="U2120">
            <v>9.1397032899999999</v>
          </cell>
          <cell r="V2120">
            <v>9.0837562199999997</v>
          </cell>
          <cell r="W2120">
            <v>41</v>
          </cell>
          <cell r="X2120">
            <v>82.1</v>
          </cell>
          <cell r="Y2120">
            <v>34.1</v>
          </cell>
          <cell r="Z2120">
            <v>47.4</v>
          </cell>
          <cell r="AA2120">
            <v>23.2</v>
          </cell>
          <cell r="AB2120">
            <v>10.75002083</v>
          </cell>
          <cell r="AC2120">
            <v>0.58381777000000001</v>
          </cell>
          <cell r="AD2120">
            <v>255.58</v>
          </cell>
          <cell r="AE2120">
            <v>61.741220729999995</v>
          </cell>
          <cell r="AF2120">
            <v>62.148099999999999</v>
          </cell>
          <cell r="AG2120">
            <v>0.27488247837677804</v>
          </cell>
          <cell r="AH2120">
            <v>9.1</v>
          </cell>
          <cell r="AI2120">
            <v>48490</v>
          </cell>
          <cell r="AJ2120">
            <v>11.5</v>
          </cell>
        </row>
        <row r="2121">
          <cell r="A2121" t="str">
            <v>2491</v>
          </cell>
          <cell r="B2121" t="str">
            <v>249101001</v>
          </cell>
          <cell r="D2121" t="str">
            <v>2491010</v>
          </cell>
          <cell r="E2121" t="str">
            <v>2475</v>
          </cell>
          <cell r="F2121" t="str">
            <v>24</v>
          </cell>
          <cell r="G2121">
            <v>524.52810735000003</v>
          </cell>
          <cell r="H2121">
            <v>536.46403792000001</v>
          </cell>
          <cell r="I2121">
            <v>530.24108190000004</v>
          </cell>
          <cell r="J2121">
            <v>44.654088049999999</v>
          </cell>
          <cell r="K2121">
            <v>15.549772279999999</v>
          </cell>
          <cell r="L2121">
            <v>8.2125684000000003</v>
          </cell>
          <cell r="M2121">
            <v>10.81977828</v>
          </cell>
          <cell r="N2121">
            <v>19.300112980000002</v>
          </cell>
          <cell r="O2121">
            <v>50.307000000000002</v>
          </cell>
          <cell r="P2121">
            <v>10.66094667</v>
          </cell>
          <cell r="Q2121">
            <v>80</v>
          </cell>
          <cell r="R2121">
            <v>34.03003519</v>
          </cell>
          <cell r="S2121">
            <v>16.5</v>
          </cell>
          <cell r="T2121">
            <v>9.7717260199999991</v>
          </cell>
          <cell r="U2121">
            <v>8.5558368199999997</v>
          </cell>
          <cell r="V2121">
            <v>9.3755157699999998</v>
          </cell>
          <cell r="W2121">
            <v>41</v>
          </cell>
          <cell r="X2121">
            <v>82.1</v>
          </cell>
          <cell r="Y2121">
            <v>34.1</v>
          </cell>
          <cell r="Z2121">
            <v>47.4</v>
          </cell>
          <cell r="AA2121">
            <v>23.2</v>
          </cell>
          <cell r="AB2121">
            <v>9.6237075099999991</v>
          </cell>
          <cell r="AC2121">
            <v>1</v>
          </cell>
          <cell r="AD2121">
            <v>255.58</v>
          </cell>
          <cell r="AE2121">
            <v>61.741220729999995</v>
          </cell>
          <cell r="AF2121">
            <v>62.148099999999999</v>
          </cell>
          <cell r="AG2121">
            <v>0.28407347739544081</v>
          </cell>
          <cell r="AH2121">
            <v>9.1</v>
          </cell>
          <cell r="AI2121">
            <v>48490</v>
          </cell>
          <cell r="AJ2121">
            <v>11.5</v>
          </cell>
        </row>
        <row r="2122">
          <cell r="A2122" t="str">
            <v>2491</v>
          </cell>
          <cell r="B2122" t="str">
            <v>249101501</v>
          </cell>
          <cell r="D2122" t="str">
            <v>2491015</v>
          </cell>
          <cell r="E2122" t="str">
            <v>2475</v>
          </cell>
          <cell r="F2122" t="str">
            <v>24</v>
          </cell>
          <cell r="G2122">
            <v>524.52810735000003</v>
          </cell>
          <cell r="H2122">
            <v>536.46403792000001</v>
          </cell>
          <cell r="I2122">
            <v>530.24108190000004</v>
          </cell>
          <cell r="J2122">
            <v>44.654088049999999</v>
          </cell>
          <cell r="K2122">
            <v>15.549772279999999</v>
          </cell>
          <cell r="L2122">
            <v>8.2342996399999997</v>
          </cell>
          <cell r="M2122">
            <v>10.323085649999999</v>
          </cell>
          <cell r="N2122">
            <v>19.300112980000002</v>
          </cell>
          <cell r="O2122">
            <v>50.307000000000002</v>
          </cell>
          <cell r="P2122">
            <v>10.00052352</v>
          </cell>
          <cell r="Q2122">
            <v>80</v>
          </cell>
          <cell r="R2122">
            <v>34.03003519</v>
          </cell>
          <cell r="S2122">
            <v>16.5</v>
          </cell>
          <cell r="T2122">
            <v>9.6349543000000004</v>
          </cell>
          <cell r="U2122">
            <v>9.00822419</v>
          </cell>
          <cell r="V2122">
            <v>8.7866094599999993</v>
          </cell>
          <cell r="W2122">
            <v>41</v>
          </cell>
          <cell r="X2122">
            <v>82.1</v>
          </cell>
          <cell r="Y2122">
            <v>34.1</v>
          </cell>
          <cell r="Z2122">
            <v>47.4</v>
          </cell>
          <cell r="AA2122">
            <v>23.2</v>
          </cell>
          <cell r="AB2122">
            <v>9.9444855299999997</v>
          </cell>
          <cell r="AC2122">
            <v>0.95653526000000011</v>
          </cell>
          <cell r="AD2122">
            <v>255.58</v>
          </cell>
          <cell r="AE2122">
            <v>61.741220729999995</v>
          </cell>
          <cell r="AF2122">
            <v>62.148099999999999</v>
          </cell>
          <cell r="AG2122">
            <v>0.26424663574413065</v>
          </cell>
          <cell r="AH2122">
            <v>9.1</v>
          </cell>
          <cell r="AI2122">
            <v>48490</v>
          </cell>
          <cell r="AJ2122">
            <v>11.5</v>
          </cell>
        </row>
        <row r="2123">
          <cell r="A2123" t="str">
            <v>2491</v>
          </cell>
          <cell r="B2123" t="str">
            <v>249102001</v>
          </cell>
          <cell r="D2123" t="str">
            <v>2491020</v>
          </cell>
          <cell r="E2123" t="str">
            <v>2475</v>
          </cell>
          <cell r="F2123" t="str">
            <v>24</v>
          </cell>
          <cell r="G2123">
            <v>524.52810735000003</v>
          </cell>
          <cell r="H2123">
            <v>536.46403792000001</v>
          </cell>
          <cell r="I2123">
            <v>530.24108190000004</v>
          </cell>
          <cell r="J2123">
            <v>44.654088049999999</v>
          </cell>
          <cell r="K2123">
            <v>15.549772279999999</v>
          </cell>
          <cell r="L2123">
            <v>8.3735537400000002</v>
          </cell>
          <cell r="M2123">
            <v>10.033286990000001</v>
          </cell>
          <cell r="N2123">
            <v>19.300112980000002</v>
          </cell>
          <cell r="O2123">
            <v>50.307000000000002</v>
          </cell>
          <cell r="P2123">
            <v>9.7334107200000002</v>
          </cell>
          <cell r="Q2123">
            <v>80</v>
          </cell>
          <cell r="R2123">
            <v>34.03003519</v>
          </cell>
          <cell r="S2123">
            <v>16.5</v>
          </cell>
          <cell r="T2123">
            <v>8.4721958300000004</v>
          </cell>
          <cell r="U2123">
            <v>9.3565164799999998</v>
          </cell>
          <cell r="V2123">
            <v>8.3735537400000002</v>
          </cell>
          <cell r="W2123">
            <v>41</v>
          </cell>
          <cell r="X2123">
            <v>82.1</v>
          </cell>
          <cell r="Y2123">
            <v>34.1</v>
          </cell>
          <cell r="Z2123">
            <v>47.4</v>
          </cell>
          <cell r="AA2123">
            <v>23.2</v>
          </cell>
          <cell r="AB2123">
            <v>9.2862823799999994</v>
          </cell>
          <cell r="AC2123">
            <v>1</v>
          </cell>
          <cell r="AD2123">
            <v>255.58</v>
          </cell>
          <cell r="AE2123">
            <v>61.741220729999995</v>
          </cell>
          <cell r="AF2123">
            <v>62.148099999999999</v>
          </cell>
          <cell r="AG2123">
            <v>0.25931028718169136</v>
          </cell>
          <cell r="AH2123">
            <v>9.1</v>
          </cell>
          <cell r="AI2123">
            <v>48490</v>
          </cell>
          <cell r="AJ2123">
            <v>11.5</v>
          </cell>
        </row>
        <row r="2124">
          <cell r="A2124" t="str">
            <v>2491</v>
          </cell>
          <cell r="B2124" t="str">
            <v>249102501</v>
          </cell>
          <cell r="D2124" t="str">
            <v>2491025</v>
          </cell>
          <cell r="E2124" t="str">
            <v>2475</v>
          </cell>
          <cell r="F2124" t="str">
            <v>24</v>
          </cell>
          <cell r="G2124">
            <v>524.52810735000003</v>
          </cell>
          <cell r="H2124">
            <v>536.46403792000001</v>
          </cell>
          <cell r="I2124">
            <v>530.24108190000004</v>
          </cell>
          <cell r="J2124">
            <v>44.654088049999999</v>
          </cell>
          <cell r="K2124">
            <v>15.549772279999999</v>
          </cell>
          <cell r="L2124">
            <v>7.5673456799999999</v>
          </cell>
          <cell r="M2124">
            <v>8.6745387600000008</v>
          </cell>
          <cell r="N2124">
            <v>19.300112980000002</v>
          </cell>
          <cell r="O2124">
            <v>50.307000000000002</v>
          </cell>
          <cell r="P2124">
            <v>8.5494667500000006</v>
          </cell>
          <cell r="Q2124">
            <v>80</v>
          </cell>
          <cell r="R2124">
            <v>34.03003519</v>
          </cell>
          <cell r="S2124">
            <v>16.5</v>
          </cell>
          <cell r="T2124">
            <v>7.7989333099999998</v>
          </cell>
          <cell r="U2124">
            <v>7.5027382100000013</v>
          </cell>
          <cell r="V2124">
            <v>7.6473088300000001</v>
          </cell>
          <cell r="W2124">
            <v>41</v>
          </cell>
          <cell r="X2124">
            <v>82.1</v>
          </cell>
          <cell r="Y2124">
            <v>34.1</v>
          </cell>
          <cell r="Z2124">
            <v>47.4</v>
          </cell>
          <cell r="AA2124">
            <v>23.2</v>
          </cell>
          <cell r="AB2124">
            <v>7.7052624699999992</v>
          </cell>
          <cell r="AC2124">
            <v>1</v>
          </cell>
          <cell r="AD2124">
            <v>255.58</v>
          </cell>
          <cell r="AE2124">
            <v>61.741220729999995</v>
          </cell>
          <cell r="AF2124">
            <v>62.148099999999999</v>
          </cell>
          <cell r="AG2124">
            <v>0.305670980172288</v>
          </cell>
          <cell r="AH2124">
            <v>9.1</v>
          </cell>
          <cell r="AI2124">
            <v>48490</v>
          </cell>
          <cell r="AJ2124">
            <v>11.5</v>
          </cell>
        </row>
        <row r="2125">
          <cell r="A2125" t="str">
            <v>2491</v>
          </cell>
          <cell r="B2125" t="str">
            <v>249103001</v>
          </cell>
          <cell r="D2125" t="str">
            <v>2491030</v>
          </cell>
          <cell r="E2125" t="str">
            <v>2475</v>
          </cell>
          <cell r="F2125" t="str">
            <v>24</v>
          </cell>
          <cell r="G2125">
            <v>524.52810735000003</v>
          </cell>
          <cell r="H2125">
            <v>536.46403792000001</v>
          </cell>
          <cell r="I2125">
            <v>530.24108190000004</v>
          </cell>
          <cell r="J2125">
            <v>44.654088049999999</v>
          </cell>
          <cell r="K2125">
            <v>15.549772279999999</v>
          </cell>
          <cell r="L2125">
            <v>8.9096405999999995</v>
          </cell>
          <cell r="M2125">
            <v>9.9107610400000006</v>
          </cell>
          <cell r="N2125">
            <v>19.300112980000002</v>
          </cell>
          <cell r="O2125">
            <v>50.307000000000002</v>
          </cell>
          <cell r="P2125">
            <v>9.9325122300000004</v>
          </cell>
          <cell r="Q2125">
            <v>80</v>
          </cell>
          <cell r="R2125">
            <v>34.03003519</v>
          </cell>
          <cell r="S2125">
            <v>16.5</v>
          </cell>
          <cell r="T2125">
            <v>9.9286190899999998</v>
          </cell>
          <cell r="U2125">
            <v>9.7169169800000006</v>
          </cell>
          <cell r="V2125">
            <v>8.9096405999999995</v>
          </cell>
          <cell r="W2125">
            <v>41</v>
          </cell>
          <cell r="X2125">
            <v>82.1</v>
          </cell>
          <cell r="Y2125">
            <v>34.1</v>
          </cell>
          <cell r="Z2125">
            <v>47.4</v>
          </cell>
          <cell r="AA2125">
            <v>23.2</v>
          </cell>
          <cell r="AB2125">
            <v>9.9138338400000006</v>
          </cell>
          <cell r="AC2125">
            <v>0.80780899000000006</v>
          </cell>
          <cell r="AD2125">
            <v>255.58</v>
          </cell>
          <cell r="AE2125">
            <v>61.741220729999995</v>
          </cell>
          <cell r="AF2125">
            <v>62.148099999999999</v>
          </cell>
          <cell r="AG2125">
            <v>0.28932816631885594</v>
          </cell>
          <cell r="AH2125">
            <v>9.1</v>
          </cell>
          <cell r="AI2125">
            <v>48490</v>
          </cell>
          <cell r="AJ2125">
            <v>11.5</v>
          </cell>
        </row>
        <row r="2126">
          <cell r="A2126" t="str">
            <v>2491</v>
          </cell>
          <cell r="B2126" t="str">
            <v>249103501</v>
          </cell>
          <cell r="D2126" t="str">
            <v>2491035</v>
          </cell>
          <cell r="E2126" t="str">
            <v>2475</v>
          </cell>
          <cell r="F2126" t="str">
            <v>24</v>
          </cell>
          <cell r="G2126">
            <v>524.52810735000003</v>
          </cell>
          <cell r="H2126">
            <v>536.46403792000001</v>
          </cell>
          <cell r="I2126">
            <v>530.24108190000004</v>
          </cell>
          <cell r="J2126">
            <v>44.654088049999999</v>
          </cell>
          <cell r="K2126">
            <v>15.549772279999999</v>
          </cell>
          <cell r="L2126">
            <v>8.2295111199999997</v>
          </cell>
          <cell r="M2126">
            <v>9.2917360099999993</v>
          </cell>
          <cell r="N2126">
            <v>19.300112980000002</v>
          </cell>
          <cell r="O2126">
            <v>50.307000000000002</v>
          </cell>
          <cell r="P2126">
            <v>9.7803024500000006</v>
          </cell>
          <cell r="Q2126">
            <v>80</v>
          </cell>
          <cell r="R2126">
            <v>34.03003519</v>
          </cell>
          <cell r="S2126">
            <v>16.5</v>
          </cell>
          <cell r="T2126">
            <v>9.3250074499999993</v>
          </cell>
          <cell r="U2126">
            <v>8.2308435600000003</v>
          </cell>
          <cell r="V2126">
            <v>8.0330095000000004</v>
          </cell>
          <cell r="W2126">
            <v>41</v>
          </cell>
          <cell r="X2126">
            <v>82.1</v>
          </cell>
          <cell r="Y2126">
            <v>34.1</v>
          </cell>
          <cell r="Z2126">
            <v>47.4</v>
          </cell>
          <cell r="AA2126">
            <v>23.2</v>
          </cell>
          <cell r="AB2126">
            <v>8.9368241499999996</v>
          </cell>
          <cell r="AC2126">
            <v>0.96504739999999989</v>
          </cell>
          <cell r="AD2126">
            <v>255.58</v>
          </cell>
          <cell r="AE2126">
            <v>61.741220729999995</v>
          </cell>
          <cell r="AF2126">
            <v>62.148099999999999</v>
          </cell>
          <cell r="AG2126">
            <v>0.26377869379639207</v>
          </cell>
          <cell r="AH2126">
            <v>9.1</v>
          </cell>
          <cell r="AI2126">
            <v>48490</v>
          </cell>
          <cell r="AJ2126">
            <v>11.5</v>
          </cell>
        </row>
        <row r="2127">
          <cell r="A2127" t="str">
            <v>2491</v>
          </cell>
          <cell r="B2127" t="str">
            <v>249104201</v>
          </cell>
          <cell r="D2127" t="str">
            <v>2491042</v>
          </cell>
          <cell r="E2127" t="str">
            <v>2475</v>
          </cell>
          <cell r="F2127" t="str">
            <v>24</v>
          </cell>
          <cell r="G2127">
            <v>524.52810735000003</v>
          </cell>
          <cell r="H2127">
            <v>536.46403792000001</v>
          </cell>
          <cell r="I2127">
            <v>530.24108190000004</v>
          </cell>
          <cell r="J2127">
            <v>44.654088049999999</v>
          </cell>
          <cell r="K2127">
            <v>15.549772279999999</v>
          </cell>
          <cell r="L2127">
            <v>7.8972964699999988</v>
          </cell>
          <cell r="M2127">
            <v>8.2689882099999998</v>
          </cell>
          <cell r="N2127">
            <v>19.300112980000002</v>
          </cell>
          <cell r="O2127">
            <v>50.307000000000002</v>
          </cell>
          <cell r="P2127">
            <v>9.4389887399999992</v>
          </cell>
          <cell r="Q2127">
            <v>80</v>
          </cell>
          <cell r="R2127">
            <v>34.03003519</v>
          </cell>
          <cell r="S2127">
            <v>16.5</v>
          </cell>
          <cell r="T2127">
            <v>8.2324401599999995</v>
          </cell>
          <cell r="U2127">
            <v>7.9690117799999998</v>
          </cell>
          <cell r="V2127">
            <v>7.910957380000001</v>
          </cell>
          <cell r="W2127">
            <v>41</v>
          </cell>
          <cell r="X2127">
            <v>82.1</v>
          </cell>
          <cell r="Y2127">
            <v>34.1</v>
          </cell>
          <cell r="Z2127">
            <v>47.4</v>
          </cell>
          <cell r="AA2127">
            <v>23.2</v>
          </cell>
          <cell r="AB2127">
            <v>8.0780678800000008</v>
          </cell>
          <cell r="AC2127">
            <v>0.90341815999999997</v>
          </cell>
          <cell r="AD2127">
            <v>255.58</v>
          </cell>
          <cell r="AE2127">
            <v>61.741220729999995</v>
          </cell>
          <cell r="AF2127">
            <v>62.148099999999999</v>
          </cell>
          <cell r="AG2127">
            <v>0.26236025268551505</v>
          </cell>
          <cell r="AH2127">
            <v>9.1</v>
          </cell>
          <cell r="AI2127">
            <v>48490</v>
          </cell>
          <cell r="AJ2127">
            <v>11.5</v>
          </cell>
        </row>
        <row r="2128">
          <cell r="A2128" t="str">
            <v>2491</v>
          </cell>
          <cell r="B2128" t="str">
            <v>249105001</v>
          </cell>
          <cell r="D2128" t="str">
            <v>2491050</v>
          </cell>
          <cell r="E2128" t="str">
            <v>2475</v>
          </cell>
          <cell r="F2128" t="str">
            <v>24</v>
          </cell>
          <cell r="G2128">
            <v>524.52810735000003</v>
          </cell>
          <cell r="H2128">
            <v>536.46403792000001</v>
          </cell>
          <cell r="I2128">
            <v>530.24108190000004</v>
          </cell>
          <cell r="J2128">
            <v>44.654088049999999</v>
          </cell>
          <cell r="K2128">
            <v>15.549772279999999</v>
          </cell>
          <cell r="L2128">
            <v>8.7114433200000008</v>
          </cell>
          <cell r="M2128">
            <v>9.9411686199999991</v>
          </cell>
          <cell r="N2128">
            <v>19.300112980000002</v>
          </cell>
          <cell r="O2128">
            <v>50.307000000000002</v>
          </cell>
          <cell r="P2128">
            <v>9.9039374500000008</v>
          </cell>
          <cell r="Q2128">
            <v>80</v>
          </cell>
          <cell r="R2128">
            <v>34.03003519</v>
          </cell>
          <cell r="S2128">
            <v>16.5</v>
          </cell>
          <cell r="T2128">
            <v>8.7388957000000005</v>
          </cell>
          <cell r="U2128">
            <v>8.8783580400000002</v>
          </cell>
          <cell r="V2128">
            <v>8.7124309699999998</v>
          </cell>
          <cell r="W2128">
            <v>41</v>
          </cell>
          <cell r="X2128">
            <v>82.1</v>
          </cell>
          <cell r="Y2128">
            <v>34.1</v>
          </cell>
          <cell r="Z2128">
            <v>47.4</v>
          </cell>
          <cell r="AA2128">
            <v>23.2</v>
          </cell>
          <cell r="AB2128">
            <v>8.6211927799999994</v>
          </cell>
          <cell r="AC2128">
            <v>0.8467674300000001</v>
          </cell>
          <cell r="AD2128">
            <v>255.58</v>
          </cell>
          <cell r="AE2128">
            <v>61.741220729999995</v>
          </cell>
          <cell r="AF2128">
            <v>62.148099999999999</v>
          </cell>
          <cell r="AG2128">
            <v>0.31957254501520216</v>
          </cell>
          <cell r="AH2128">
            <v>9.1</v>
          </cell>
          <cell r="AI2128">
            <v>48490</v>
          </cell>
          <cell r="AJ2128">
            <v>11.5</v>
          </cell>
        </row>
        <row r="2129">
          <cell r="A2129" t="str">
            <v>2491</v>
          </cell>
          <cell r="B2129" t="str">
            <v>249190201</v>
          </cell>
          <cell r="D2129" t="str">
            <v>2491902</v>
          </cell>
          <cell r="E2129" t="str">
            <v>2475</v>
          </cell>
          <cell r="F2129" t="str">
            <v>24</v>
          </cell>
          <cell r="G2129">
            <v>524.52810735000003</v>
          </cell>
          <cell r="H2129">
            <v>536.46403792000001</v>
          </cell>
          <cell r="I2129">
            <v>530.24108190000004</v>
          </cell>
          <cell r="J2129">
            <v>44.654088049999999</v>
          </cell>
          <cell r="K2129">
            <v>15.549772279999999</v>
          </cell>
          <cell r="L2129">
            <v>11.17802599</v>
          </cell>
          <cell r="M2129">
            <v>11.342777509999999</v>
          </cell>
          <cell r="N2129">
            <v>19.300112980000002</v>
          </cell>
          <cell r="O2129">
            <v>50.307000000000002</v>
          </cell>
          <cell r="P2129">
            <v>11.600102659999999</v>
          </cell>
          <cell r="Q2129">
            <v>80</v>
          </cell>
          <cell r="R2129">
            <v>34.03003519</v>
          </cell>
          <cell r="S2129">
            <v>16.5</v>
          </cell>
          <cell r="T2129">
            <v>11.24077548</v>
          </cell>
          <cell r="U2129">
            <v>11.16703502</v>
          </cell>
          <cell r="V2129">
            <v>11.198433870000001</v>
          </cell>
          <cell r="W2129">
            <v>41</v>
          </cell>
          <cell r="X2129">
            <v>82.1</v>
          </cell>
          <cell r="Y2129">
            <v>34.1</v>
          </cell>
          <cell r="Z2129">
            <v>47.4</v>
          </cell>
          <cell r="AA2129">
            <v>23.2</v>
          </cell>
          <cell r="AB2129">
            <v>11.40830912</v>
          </cell>
          <cell r="AC2129">
            <v>0</v>
          </cell>
          <cell r="AD2129">
            <v>255.58</v>
          </cell>
          <cell r="AE2129">
            <v>61.741220729999995</v>
          </cell>
          <cell r="AF2129">
            <v>62.10076523</v>
          </cell>
          <cell r="AG2129">
            <v>0.27391222782538549</v>
          </cell>
          <cell r="AH2129">
            <v>9.1</v>
          </cell>
          <cell r="AI2129">
            <v>48490</v>
          </cell>
          <cell r="AJ2129">
            <v>11.5</v>
          </cell>
        </row>
        <row r="2130">
          <cell r="A2130" t="str">
            <v>2492</v>
          </cell>
          <cell r="B2130" t="str">
            <v>249200501</v>
          </cell>
          <cell r="D2130" t="str">
            <v>2492005</v>
          </cell>
          <cell r="E2130" t="str">
            <v>2475</v>
          </cell>
          <cell r="F2130" t="str">
            <v>24</v>
          </cell>
          <cell r="G2130">
            <v>524.52810735000003</v>
          </cell>
          <cell r="H2130">
            <v>536.46403792000001</v>
          </cell>
          <cell r="I2130">
            <v>530.24108190000004</v>
          </cell>
          <cell r="J2130">
            <v>44.654088049999999</v>
          </cell>
          <cell r="K2130">
            <v>15.549772279999999</v>
          </cell>
          <cell r="L2130">
            <v>8.3638088800000006</v>
          </cell>
          <cell r="M2130">
            <v>10.81977828</v>
          </cell>
          <cell r="N2130">
            <v>19.300112980000002</v>
          </cell>
          <cell r="O2130">
            <v>50.307000000000002</v>
          </cell>
          <cell r="P2130">
            <v>10.81977828</v>
          </cell>
          <cell r="Q2130">
            <v>80</v>
          </cell>
          <cell r="R2130">
            <v>34.03003519</v>
          </cell>
          <cell r="S2130">
            <v>16.5</v>
          </cell>
          <cell r="T2130">
            <v>9.3673441200000003</v>
          </cell>
          <cell r="U2130">
            <v>9.4334839200000005</v>
          </cell>
          <cell r="V2130">
            <v>8.3638088800000006</v>
          </cell>
          <cell r="W2130">
            <v>41</v>
          </cell>
          <cell r="X2130">
            <v>82.1</v>
          </cell>
          <cell r="Y2130">
            <v>34.1</v>
          </cell>
          <cell r="Z2130">
            <v>47.4</v>
          </cell>
          <cell r="AA2130">
            <v>23.2</v>
          </cell>
          <cell r="AB2130">
            <v>9.2659642800000004</v>
          </cell>
          <cell r="AC2130">
            <v>1</v>
          </cell>
          <cell r="AD2130">
            <v>255.58</v>
          </cell>
          <cell r="AE2130">
            <v>61.741220729999995</v>
          </cell>
          <cell r="AF2130">
            <v>62.148099999999999</v>
          </cell>
          <cell r="AG2130">
            <v>0.28713912217032833</v>
          </cell>
          <cell r="AH2130">
            <v>9.1</v>
          </cell>
          <cell r="AI2130">
            <v>48490</v>
          </cell>
          <cell r="AJ2130">
            <v>11.5</v>
          </cell>
        </row>
        <row r="2131">
          <cell r="A2131" t="str">
            <v>2492</v>
          </cell>
          <cell r="B2131" t="str">
            <v>249201001</v>
          </cell>
          <cell r="D2131" t="str">
            <v>2492010</v>
          </cell>
          <cell r="E2131" t="str">
            <v>2475</v>
          </cell>
          <cell r="F2131" t="str">
            <v>24</v>
          </cell>
          <cell r="G2131">
            <v>524.52810735000003</v>
          </cell>
          <cell r="H2131">
            <v>536.46403792000001</v>
          </cell>
          <cell r="I2131">
            <v>530.24108190000004</v>
          </cell>
          <cell r="J2131">
            <v>44.654088049999999</v>
          </cell>
          <cell r="K2131">
            <v>15.549772279999999</v>
          </cell>
          <cell r="L2131">
            <v>8.3189861300000008</v>
          </cell>
          <cell r="M2131">
            <v>10.81977828</v>
          </cell>
          <cell r="N2131">
            <v>19.300112980000002</v>
          </cell>
          <cell r="O2131">
            <v>50.307000000000002</v>
          </cell>
          <cell r="P2131">
            <v>10.794234810000001</v>
          </cell>
          <cell r="Q2131">
            <v>80</v>
          </cell>
          <cell r="R2131">
            <v>34.03003519</v>
          </cell>
          <cell r="S2131">
            <v>16.5</v>
          </cell>
          <cell r="T2131">
            <v>8.4850831400000004</v>
          </cell>
          <cell r="U2131">
            <v>9.5050228800000003</v>
          </cell>
          <cell r="V2131">
            <v>8.3416486200000008</v>
          </cell>
          <cell r="W2131">
            <v>41</v>
          </cell>
          <cell r="X2131">
            <v>82.1</v>
          </cell>
          <cell r="Y2131">
            <v>34.1</v>
          </cell>
          <cell r="Z2131">
            <v>47.4</v>
          </cell>
          <cell r="AA2131">
            <v>23.2</v>
          </cell>
          <cell r="AB2131">
            <v>8.7127599700000005</v>
          </cell>
          <cell r="AC2131">
            <v>0.38142259000000001</v>
          </cell>
          <cell r="AD2131">
            <v>255.58</v>
          </cell>
          <cell r="AE2131">
            <v>61.741220729999995</v>
          </cell>
          <cell r="AF2131">
            <v>62.148099999999999</v>
          </cell>
          <cell r="AG2131">
            <v>0.31597025026973702</v>
          </cell>
          <cell r="AH2131">
            <v>9.1</v>
          </cell>
          <cell r="AI2131">
            <v>48490</v>
          </cell>
          <cell r="AJ2131">
            <v>11.5</v>
          </cell>
        </row>
        <row r="2132">
          <cell r="A2132" t="str">
            <v>2492</v>
          </cell>
          <cell r="B2132" t="str">
            <v>249201501</v>
          </cell>
          <cell r="D2132" t="str">
            <v>2492015</v>
          </cell>
          <cell r="E2132" t="str">
            <v>2475</v>
          </cell>
          <cell r="F2132" t="str">
            <v>24</v>
          </cell>
          <cell r="G2132">
            <v>524.52810735000003</v>
          </cell>
          <cell r="H2132">
            <v>536.46403792000001</v>
          </cell>
          <cell r="I2132">
            <v>530.24108190000004</v>
          </cell>
          <cell r="J2132">
            <v>44.654088049999999</v>
          </cell>
          <cell r="K2132">
            <v>15.549772279999999</v>
          </cell>
          <cell r="L2132">
            <v>8.1800407199999992</v>
          </cell>
          <cell r="M2132">
            <v>10.829689009999999</v>
          </cell>
          <cell r="N2132">
            <v>19.300112980000002</v>
          </cell>
          <cell r="O2132">
            <v>50.307000000000002</v>
          </cell>
          <cell r="P2132">
            <v>10.801695779999999</v>
          </cell>
          <cell r="Q2132">
            <v>80</v>
          </cell>
          <cell r="R2132">
            <v>34.03003519</v>
          </cell>
          <cell r="S2132">
            <v>16.5</v>
          </cell>
          <cell r="T2132">
            <v>9.3494934300000008</v>
          </cell>
          <cell r="U2132">
            <v>9.3735640500000006</v>
          </cell>
          <cell r="V2132">
            <v>8.4945385000000009</v>
          </cell>
          <cell r="W2132">
            <v>41</v>
          </cell>
          <cell r="X2132">
            <v>82.1</v>
          </cell>
          <cell r="Y2132">
            <v>34.1</v>
          </cell>
          <cell r="Z2132">
            <v>47.4</v>
          </cell>
          <cell r="AA2132">
            <v>23.2</v>
          </cell>
          <cell r="AB2132">
            <v>8.5077487299999994</v>
          </cell>
          <cell r="AC2132">
            <v>0.90355266000000012</v>
          </cell>
          <cell r="AD2132">
            <v>255.58</v>
          </cell>
          <cell r="AE2132">
            <v>61.741220729999995</v>
          </cell>
          <cell r="AF2132">
            <v>62.148099999999999</v>
          </cell>
          <cell r="AG2132">
            <v>0.2853651529477419</v>
          </cell>
          <cell r="AH2132">
            <v>9.1</v>
          </cell>
          <cell r="AI2132">
            <v>48490</v>
          </cell>
          <cell r="AJ2132">
            <v>11.5</v>
          </cell>
        </row>
        <row r="2133">
          <cell r="A2133" t="str">
            <v>2492</v>
          </cell>
          <cell r="B2133" t="str">
            <v>249202201</v>
          </cell>
          <cell r="C2133" t="str">
            <v>411</v>
          </cell>
          <cell r="D2133" t="str">
            <v>2492022</v>
          </cell>
          <cell r="E2133" t="str">
            <v>2475</v>
          </cell>
          <cell r="F2133" t="str">
            <v>24</v>
          </cell>
          <cell r="G2133">
            <v>524.52810735000003</v>
          </cell>
          <cell r="H2133">
            <v>536.46403792000001</v>
          </cell>
          <cell r="I2133">
            <v>530.24108190000004</v>
          </cell>
          <cell r="J2133">
            <v>44.654088049999999</v>
          </cell>
          <cell r="K2133">
            <v>15.549772279999999</v>
          </cell>
          <cell r="L2133">
            <v>7.7002952000000011</v>
          </cell>
          <cell r="M2133">
            <v>10.80248969</v>
          </cell>
          <cell r="N2133">
            <v>19.300112980000002</v>
          </cell>
          <cell r="O2133">
            <v>50.307000000000002</v>
          </cell>
          <cell r="P2133">
            <v>10.13177784</v>
          </cell>
          <cell r="Q2133">
            <v>80</v>
          </cell>
          <cell r="R2133">
            <v>34.03003519</v>
          </cell>
          <cell r="S2133">
            <v>16.5</v>
          </cell>
          <cell r="T2133">
            <v>7.8705478400000004</v>
          </cell>
          <cell r="U2133">
            <v>7.9258803200000001</v>
          </cell>
          <cell r="V2133">
            <v>7.6216850000000012</v>
          </cell>
          <cell r="W2133">
            <v>41</v>
          </cell>
          <cell r="X2133">
            <v>82.1</v>
          </cell>
          <cell r="Y2133">
            <v>34.1</v>
          </cell>
          <cell r="Z2133">
            <v>47.4</v>
          </cell>
          <cell r="AA2133">
            <v>23.2</v>
          </cell>
          <cell r="AB2133">
            <v>7.9083871600000011</v>
          </cell>
          <cell r="AC2133">
            <v>0.91523761999999986</v>
          </cell>
          <cell r="AD2133">
            <v>255.58</v>
          </cell>
          <cell r="AE2133">
            <v>61.741220729999995</v>
          </cell>
          <cell r="AF2133">
            <v>62.148099999999999</v>
          </cell>
          <cell r="AG2133">
            <v>0.26580829322828753</v>
          </cell>
          <cell r="AH2133">
            <v>9.1</v>
          </cell>
          <cell r="AI2133">
            <v>48490</v>
          </cell>
          <cell r="AJ2133">
            <v>11.5</v>
          </cell>
        </row>
        <row r="2134">
          <cell r="A2134" t="str">
            <v>2492</v>
          </cell>
          <cell r="B2134" t="str">
            <v>249203001</v>
          </cell>
          <cell r="D2134" t="str">
            <v>2492030</v>
          </cell>
          <cell r="E2134" t="str">
            <v>2475</v>
          </cell>
          <cell r="F2134" t="str">
            <v>24</v>
          </cell>
          <cell r="G2134">
            <v>524.52810735000003</v>
          </cell>
          <cell r="H2134">
            <v>536.46403792000001</v>
          </cell>
          <cell r="I2134">
            <v>530.24108190000004</v>
          </cell>
          <cell r="J2134">
            <v>44.654088049999999</v>
          </cell>
          <cell r="K2134">
            <v>15.549772279999999</v>
          </cell>
          <cell r="L2134">
            <v>8.7613934899999997</v>
          </cell>
          <cell r="M2134">
            <v>10.77758034</v>
          </cell>
          <cell r="N2134">
            <v>19.300112980000002</v>
          </cell>
          <cell r="O2134">
            <v>50.307000000000002</v>
          </cell>
          <cell r="P2134">
            <v>9.9775741</v>
          </cell>
          <cell r="Q2134">
            <v>80</v>
          </cell>
          <cell r="R2134">
            <v>34.03003519</v>
          </cell>
          <cell r="S2134">
            <v>16.5</v>
          </cell>
          <cell r="T2134">
            <v>8.8473598800000008</v>
          </cell>
          <cell r="U2134">
            <v>9.3847137600000003</v>
          </cell>
          <cell r="V2134">
            <v>8.4563810499999992</v>
          </cell>
          <cell r="W2134">
            <v>41</v>
          </cell>
          <cell r="X2134">
            <v>82.1</v>
          </cell>
          <cell r="Y2134">
            <v>34.1</v>
          </cell>
          <cell r="Z2134">
            <v>47.4</v>
          </cell>
          <cell r="AA2134">
            <v>23.2</v>
          </cell>
          <cell r="AB2134">
            <v>9.1823523399999996</v>
          </cell>
          <cell r="AC2134">
            <v>0.94400127999999994</v>
          </cell>
          <cell r="AD2134">
            <v>255.58</v>
          </cell>
          <cell r="AE2134">
            <v>61.741220729999995</v>
          </cell>
          <cell r="AF2134">
            <v>62.148099999999999</v>
          </cell>
          <cell r="AG2134">
            <v>0.27506482627597395</v>
          </cell>
          <cell r="AH2134">
            <v>9.1</v>
          </cell>
          <cell r="AI2134">
            <v>48490</v>
          </cell>
          <cell r="AJ2134">
            <v>11.5</v>
          </cell>
        </row>
        <row r="2135">
          <cell r="A2135" t="str">
            <v>2492</v>
          </cell>
          <cell r="B2135" t="str">
            <v>249204001</v>
          </cell>
          <cell r="D2135" t="str">
            <v>2492040</v>
          </cell>
          <cell r="E2135" t="str">
            <v>2475</v>
          </cell>
          <cell r="F2135" t="str">
            <v>24</v>
          </cell>
          <cell r="G2135">
            <v>524.52810735000003</v>
          </cell>
          <cell r="H2135">
            <v>536.46403792000001</v>
          </cell>
          <cell r="I2135">
            <v>530.24108190000004</v>
          </cell>
          <cell r="J2135">
            <v>44.654088049999999</v>
          </cell>
          <cell r="K2135">
            <v>15.549772279999999</v>
          </cell>
          <cell r="L2135">
            <v>8.0937677600000004</v>
          </cell>
          <cell r="M2135">
            <v>10.13137981</v>
          </cell>
          <cell r="N2135">
            <v>19.300112980000002</v>
          </cell>
          <cell r="O2135">
            <v>50.307000000000002</v>
          </cell>
          <cell r="P2135">
            <v>9.5404351700000003</v>
          </cell>
          <cell r="Q2135">
            <v>80</v>
          </cell>
          <cell r="R2135">
            <v>34.03003519</v>
          </cell>
          <cell r="S2135">
            <v>16.5</v>
          </cell>
          <cell r="T2135">
            <v>8.0955987</v>
          </cell>
          <cell r="U2135">
            <v>8.3426016799999996</v>
          </cell>
          <cell r="V2135">
            <v>8.0330095000000004</v>
          </cell>
          <cell r="W2135">
            <v>41</v>
          </cell>
          <cell r="X2135">
            <v>82.1</v>
          </cell>
          <cell r="Y2135">
            <v>34.1</v>
          </cell>
          <cell r="Z2135">
            <v>47.4</v>
          </cell>
          <cell r="AA2135">
            <v>23.2</v>
          </cell>
          <cell r="AB2135">
            <v>8.1356398999999993</v>
          </cell>
          <cell r="AC2135">
            <v>0.99196644</v>
          </cell>
          <cell r="AD2135">
            <v>255.58</v>
          </cell>
          <cell r="AE2135">
            <v>61.741220729999995</v>
          </cell>
          <cell r="AF2135">
            <v>62.148099999999999</v>
          </cell>
          <cell r="AG2135">
            <v>0.28349628371742575</v>
          </cell>
          <cell r="AH2135">
            <v>9.1</v>
          </cell>
          <cell r="AI2135">
            <v>48490</v>
          </cell>
          <cell r="AJ2135">
            <v>11.5</v>
          </cell>
        </row>
        <row r="2136">
          <cell r="A2136" t="str">
            <v>2492</v>
          </cell>
          <cell r="B2136" t="str">
            <v>249204501</v>
          </cell>
          <cell r="D2136" t="str">
            <v>2492045</v>
          </cell>
          <cell r="E2136" t="str">
            <v>2475</v>
          </cell>
          <cell r="F2136" t="str">
            <v>24</v>
          </cell>
          <cell r="G2136">
            <v>524.52810735000003</v>
          </cell>
          <cell r="H2136">
            <v>536.46403792000001</v>
          </cell>
          <cell r="I2136">
            <v>530.24108190000004</v>
          </cell>
          <cell r="J2136">
            <v>44.654088049999999</v>
          </cell>
          <cell r="K2136">
            <v>15.549772279999999</v>
          </cell>
          <cell r="L2136">
            <v>8.7345600900000004</v>
          </cell>
          <cell r="M2136">
            <v>10.81977828</v>
          </cell>
          <cell r="N2136">
            <v>19.300112980000002</v>
          </cell>
          <cell r="O2136">
            <v>50.307000000000002</v>
          </cell>
          <cell r="P2136">
            <v>10.55161122</v>
          </cell>
          <cell r="Q2136">
            <v>80</v>
          </cell>
          <cell r="R2136">
            <v>34.03003519</v>
          </cell>
          <cell r="S2136">
            <v>16.5</v>
          </cell>
          <cell r="T2136">
            <v>8.7624895499999997</v>
          </cell>
          <cell r="U2136">
            <v>9.1221646799999991</v>
          </cell>
          <cell r="V2136">
            <v>8.7345600900000004</v>
          </cell>
          <cell r="W2136">
            <v>41</v>
          </cell>
          <cell r="X2136">
            <v>82.1</v>
          </cell>
          <cell r="Y2136">
            <v>34.1</v>
          </cell>
          <cell r="Z2136">
            <v>47.4</v>
          </cell>
          <cell r="AA2136">
            <v>23.2</v>
          </cell>
          <cell r="AB2136">
            <v>10.08921995</v>
          </cell>
          <cell r="AC2136">
            <v>0.26426770999999999</v>
          </cell>
          <cell r="AD2136">
            <v>255.58</v>
          </cell>
          <cell r="AE2136">
            <v>61.741220729999995</v>
          </cell>
          <cell r="AF2136">
            <v>62.148099999999999</v>
          </cell>
          <cell r="AG2136">
            <v>0.28858755290420635</v>
          </cell>
          <cell r="AH2136">
            <v>9.1</v>
          </cell>
          <cell r="AI2136">
            <v>48490</v>
          </cell>
          <cell r="AJ2136">
            <v>11.5</v>
          </cell>
        </row>
        <row r="2137">
          <cell r="A2137" t="str">
            <v>2492</v>
          </cell>
          <cell r="B2137" t="str">
            <v>249205001</v>
          </cell>
          <cell r="D2137" t="str">
            <v>2492050</v>
          </cell>
          <cell r="E2137" t="str">
            <v>2475</v>
          </cell>
          <cell r="F2137" t="str">
            <v>24</v>
          </cell>
          <cell r="G2137">
            <v>524.52810735000003</v>
          </cell>
          <cell r="H2137">
            <v>536.46403792000001</v>
          </cell>
          <cell r="I2137">
            <v>530.24108190000004</v>
          </cell>
          <cell r="J2137">
            <v>44.654088049999999</v>
          </cell>
          <cell r="K2137">
            <v>15.549772279999999</v>
          </cell>
          <cell r="L2137">
            <v>9.2247362499999994</v>
          </cell>
          <cell r="M2137">
            <v>10.791419960000001</v>
          </cell>
          <cell r="N2137">
            <v>19.300112980000002</v>
          </cell>
          <cell r="O2137">
            <v>50.307000000000002</v>
          </cell>
          <cell r="P2137">
            <v>10.222486590000001</v>
          </cell>
          <cell r="Q2137">
            <v>80</v>
          </cell>
          <cell r="R2137">
            <v>34.03003519</v>
          </cell>
          <cell r="S2137">
            <v>16.5</v>
          </cell>
          <cell r="T2137">
            <v>9.29293367</v>
          </cell>
          <cell r="U2137">
            <v>8.5921151200000008</v>
          </cell>
          <cell r="V2137">
            <v>8.4799066100000005</v>
          </cell>
          <cell r="W2137">
            <v>41</v>
          </cell>
          <cell r="X2137">
            <v>82.1</v>
          </cell>
          <cell r="Y2137">
            <v>34.1</v>
          </cell>
          <cell r="Z2137">
            <v>47.4</v>
          </cell>
          <cell r="AA2137">
            <v>23.2</v>
          </cell>
          <cell r="AB2137">
            <v>9.5140680199999998</v>
          </cell>
          <cell r="AC2137">
            <v>0.95629516000000003</v>
          </cell>
          <cell r="AD2137">
            <v>255.58</v>
          </cell>
          <cell r="AE2137">
            <v>61.741220729999995</v>
          </cell>
          <cell r="AF2137">
            <v>62.148099999999999</v>
          </cell>
          <cell r="AG2137">
            <v>0.28771956322606607</v>
          </cell>
          <cell r="AH2137">
            <v>9.1</v>
          </cell>
          <cell r="AI2137">
            <v>48490</v>
          </cell>
          <cell r="AJ2137">
            <v>11.5</v>
          </cell>
        </row>
        <row r="2138">
          <cell r="A2138" t="str">
            <v>2492</v>
          </cell>
          <cell r="B2138" t="str">
            <v>249205501</v>
          </cell>
          <cell r="D2138" t="str">
            <v>2492055</v>
          </cell>
          <cell r="E2138" t="str">
            <v>2475</v>
          </cell>
          <cell r="F2138" t="str">
            <v>24</v>
          </cell>
          <cell r="G2138">
            <v>524.52810735000003</v>
          </cell>
          <cell r="H2138">
            <v>536.46403792000001</v>
          </cell>
          <cell r="I2138">
            <v>530.24108190000004</v>
          </cell>
          <cell r="J2138">
            <v>44.654088049999999</v>
          </cell>
          <cell r="K2138">
            <v>15.549772279999999</v>
          </cell>
          <cell r="L2138">
            <v>8.5312933199999996</v>
          </cell>
          <cell r="M2138">
            <v>10.91250331</v>
          </cell>
          <cell r="N2138">
            <v>19.300112980000002</v>
          </cell>
          <cell r="O2138">
            <v>50.307000000000002</v>
          </cell>
          <cell r="P2138">
            <v>10.75926366</v>
          </cell>
          <cell r="Q2138">
            <v>80</v>
          </cell>
          <cell r="R2138">
            <v>34.03003519</v>
          </cell>
          <cell r="S2138">
            <v>16.5</v>
          </cell>
          <cell r="T2138">
            <v>9.92466179</v>
          </cell>
          <cell r="U2138">
            <v>8.7707495499999997</v>
          </cell>
          <cell r="V2138">
            <v>9.1867646399999998</v>
          </cell>
          <cell r="W2138">
            <v>41</v>
          </cell>
          <cell r="X2138">
            <v>82.1</v>
          </cell>
          <cell r="Y2138">
            <v>34.1</v>
          </cell>
          <cell r="Z2138">
            <v>47.4</v>
          </cell>
          <cell r="AA2138">
            <v>23.2</v>
          </cell>
          <cell r="AB2138">
            <v>10.24930881</v>
          </cell>
          <cell r="AC2138">
            <v>0.79758647999999999</v>
          </cell>
          <cell r="AD2138">
            <v>255.58</v>
          </cell>
          <cell r="AE2138">
            <v>61.741220729999995</v>
          </cell>
          <cell r="AF2138">
            <v>62.148099999999999</v>
          </cell>
          <cell r="AG2138">
            <v>0.25120473914207497</v>
          </cell>
          <cell r="AH2138">
            <v>9.1</v>
          </cell>
          <cell r="AI2138">
            <v>48490</v>
          </cell>
          <cell r="AJ2138">
            <v>11.5</v>
          </cell>
        </row>
        <row r="2139">
          <cell r="A2139" t="str">
            <v>2492</v>
          </cell>
          <cell r="B2139" t="str">
            <v>249206001</v>
          </cell>
          <cell r="D2139" t="str">
            <v>2492060</v>
          </cell>
          <cell r="E2139" t="str">
            <v>2475</v>
          </cell>
          <cell r="F2139" t="str">
            <v>24</v>
          </cell>
          <cell r="G2139">
            <v>524.52810735000003</v>
          </cell>
          <cell r="H2139">
            <v>536.46403792000001</v>
          </cell>
          <cell r="I2139">
            <v>530.24108190000004</v>
          </cell>
          <cell r="J2139">
            <v>44.654088049999999</v>
          </cell>
          <cell r="K2139">
            <v>15.549772279999999</v>
          </cell>
          <cell r="L2139">
            <v>9.4770030799999994</v>
          </cell>
          <cell r="M2139">
            <v>10.99847662</v>
          </cell>
          <cell r="N2139">
            <v>19.300112980000002</v>
          </cell>
          <cell r="O2139">
            <v>50.307000000000002</v>
          </cell>
          <cell r="P2139">
            <v>10.81977828</v>
          </cell>
          <cell r="Q2139">
            <v>80</v>
          </cell>
          <cell r="R2139">
            <v>34.03003519</v>
          </cell>
          <cell r="S2139">
            <v>16.5</v>
          </cell>
          <cell r="T2139">
            <v>10.34977466</v>
          </cell>
          <cell r="U2139">
            <v>9.9060841800000006</v>
          </cell>
          <cell r="V2139">
            <v>9.4770030799999994</v>
          </cell>
          <cell r="W2139">
            <v>41</v>
          </cell>
          <cell r="X2139">
            <v>82.1</v>
          </cell>
          <cell r="Y2139">
            <v>34.1</v>
          </cell>
          <cell r="Z2139">
            <v>47.4</v>
          </cell>
          <cell r="AA2139">
            <v>23.2</v>
          </cell>
          <cell r="AB2139">
            <v>10.589811510000001</v>
          </cell>
          <cell r="AC2139">
            <v>0.85</v>
          </cell>
          <cell r="AD2139">
            <v>255.58</v>
          </cell>
          <cell r="AE2139">
            <v>61.741220729999995</v>
          </cell>
          <cell r="AF2139">
            <v>62.148099999999999</v>
          </cell>
          <cell r="AG2139">
            <v>0.2904122958335647</v>
          </cell>
          <cell r="AH2139">
            <v>9.1</v>
          </cell>
          <cell r="AI2139">
            <v>48490</v>
          </cell>
          <cell r="AJ2139">
            <v>11.5</v>
          </cell>
        </row>
        <row r="2140">
          <cell r="A2140" t="str">
            <v>2492</v>
          </cell>
          <cell r="B2140" t="str">
            <v>249206501</v>
          </cell>
          <cell r="D2140" t="str">
            <v>2492065</v>
          </cell>
          <cell r="E2140" t="str">
            <v>2475</v>
          </cell>
          <cell r="F2140" t="str">
            <v>24</v>
          </cell>
          <cell r="G2140">
            <v>524.52810735000003</v>
          </cell>
          <cell r="H2140">
            <v>536.46403792000001</v>
          </cell>
          <cell r="I2140">
            <v>530.24108190000004</v>
          </cell>
          <cell r="J2140">
            <v>44.654088049999999</v>
          </cell>
          <cell r="K2140">
            <v>15.549772279999999</v>
          </cell>
          <cell r="L2140">
            <v>8.3751686900000006</v>
          </cell>
          <cell r="M2140">
            <v>10.81977828</v>
          </cell>
          <cell r="N2140">
            <v>19.300112980000002</v>
          </cell>
          <cell r="O2140">
            <v>50.307000000000002</v>
          </cell>
          <cell r="P2140">
            <v>10.767473949999999</v>
          </cell>
          <cell r="Q2140">
            <v>80</v>
          </cell>
          <cell r="R2140">
            <v>34.03003519</v>
          </cell>
          <cell r="S2140">
            <v>16.5</v>
          </cell>
          <cell r="T2140">
            <v>9.49333648</v>
          </cell>
          <cell r="U2140">
            <v>9.3875656299999992</v>
          </cell>
          <cell r="V2140">
            <v>8.0888687899999994</v>
          </cell>
          <cell r="W2140">
            <v>41</v>
          </cell>
          <cell r="X2140">
            <v>82.1</v>
          </cell>
          <cell r="Y2140">
            <v>34.1</v>
          </cell>
          <cell r="Z2140">
            <v>47.4</v>
          </cell>
          <cell r="AA2140">
            <v>23.2</v>
          </cell>
          <cell r="AB2140">
            <v>9.4891834999999993</v>
          </cell>
          <cell r="AC2140">
            <v>1</v>
          </cell>
          <cell r="AD2140">
            <v>255.58</v>
          </cell>
          <cell r="AE2140">
            <v>61.741220729999995</v>
          </cell>
          <cell r="AF2140">
            <v>62.148099999999999</v>
          </cell>
          <cell r="AG2140">
            <v>0.25557845420835223</v>
          </cell>
          <cell r="AH2140">
            <v>9.1</v>
          </cell>
          <cell r="AI2140">
            <v>48490</v>
          </cell>
          <cell r="AJ2140">
            <v>11.5</v>
          </cell>
        </row>
        <row r="2141">
          <cell r="A2141" t="str">
            <v>2492</v>
          </cell>
          <cell r="B2141" t="str">
            <v>249207001</v>
          </cell>
          <cell r="D2141" t="str">
            <v>2492070</v>
          </cell>
          <cell r="E2141" t="str">
            <v>2475</v>
          </cell>
          <cell r="F2141" t="str">
            <v>24</v>
          </cell>
          <cell r="G2141">
            <v>524.52810735000003</v>
          </cell>
          <cell r="H2141">
            <v>536.46403792000001</v>
          </cell>
          <cell r="I2141">
            <v>530.24108190000004</v>
          </cell>
          <cell r="J2141">
            <v>44.654088049999999</v>
          </cell>
          <cell r="K2141">
            <v>15.549772279999999</v>
          </cell>
          <cell r="L2141">
            <v>9.5037559799999993</v>
          </cell>
          <cell r="M2141">
            <v>10.95429169</v>
          </cell>
          <cell r="N2141">
            <v>19.300112980000002</v>
          </cell>
          <cell r="O2141">
            <v>50.307000000000002</v>
          </cell>
          <cell r="P2141">
            <v>10.81977828</v>
          </cell>
          <cell r="Q2141">
            <v>80</v>
          </cell>
          <cell r="R2141">
            <v>34.03003519</v>
          </cell>
          <cell r="S2141">
            <v>16.5</v>
          </cell>
          <cell r="T2141">
            <v>9.5736631699999997</v>
          </cell>
          <cell r="U2141">
            <v>9.48637993</v>
          </cell>
          <cell r="V2141">
            <v>8.6892960499999994</v>
          </cell>
          <cell r="W2141">
            <v>41</v>
          </cell>
          <cell r="X2141">
            <v>82.1</v>
          </cell>
          <cell r="Y2141">
            <v>34.1</v>
          </cell>
          <cell r="Z2141">
            <v>47.4</v>
          </cell>
          <cell r="AA2141">
            <v>23.2</v>
          </cell>
          <cell r="AB2141">
            <v>10.03666263</v>
          </cell>
          <cell r="AC2141">
            <v>0.73685153999999997</v>
          </cell>
          <cell r="AD2141">
            <v>255.58</v>
          </cell>
          <cell r="AE2141">
            <v>61.741220729999995</v>
          </cell>
          <cell r="AF2141">
            <v>62.148099999999999</v>
          </cell>
          <cell r="AG2141">
            <v>0.27764034185201769</v>
          </cell>
          <cell r="AH2141">
            <v>9.1</v>
          </cell>
          <cell r="AI2141">
            <v>48490</v>
          </cell>
          <cell r="AJ2141">
            <v>11.5</v>
          </cell>
        </row>
        <row r="2142">
          <cell r="A2142" t="str">
            <v>2492</v>
          </cell>
          <cell r="B2142" t="str">
            <v>249290201</v>
          </cell>
          <cell r="D2142" t="str">
            <v>2492902</v>
          </cell>
          <cell r="E2142" t="str">
            <v>2475</v>
          </cell>
          <cell r="F2142" t="str">
            <v>24</v>
          </cell>
          <cell r="G2142">
            <v>524.52810735000003</v>
          </cell>
          <cell r="H2142">
            <v>536.46403792000001</v>
          </cell>
          <cell r="I2142">
            <v>530.24108190000004</v>
          </cell>
          <cell r="J2142">
            <v>44.654088049999999</v>
          </cell>
          <cell r="K2142">
            <v>15.549772279999999</v>
          </cell>
          <cell r="L2142">
            <v>10.938325470000001</v>
          </cell>
          <cell r="M2142">
            <v>11.351335519999999</v>
          </cell>
          <cell r="N2142">
            <v>19.300112980000002</v>
          </cell>
          <cell r="O2142">
            <v>50.307000000000002</v>
          </cell>
          <cell r="P2142">
            <v>11.456767729999999</v>
          </cell>
          <cell r="Q2142">
            <v>80</v>
          </cell>
          <cell r="R2142">
            <v>34.03003519</v>
          </cell>
          <cell r="S2142">
            <v>16.5</v>
          </cell>
          <cell r="T2142">
            <v>11.04018209</v>
          </cell>
          <cell r="U2142">
            <v>10.92305663</v>
          </cell>
          <cell r="V2142">
            <v>10.961451439999999</v>
          </cell>
          <cell r="W2142">
            <v>41</v>
          </cell>
          <cell r="X2142">
            <v>82.1</v>
          </cell>
          <cell r="Y2142">
            <v>34.1</v>
          </cell>
          <cell r="Z2142">
            <v>47.4</v>
          </cell>
          <cell r="AA2142">
            <v>23.2</v>
          </cell>
          <cell r="AB2142">
            <v>11.15713584</v>
          </cell>
          <cell r="AC2142">
            <v>0.12088558000000001</v>
          </cell>
          <cell r="AD2142">
            <v>255.58</v>
          </cell>
          <cell r="AE2142">
            <v>61.741220729999995</v>
          </cell>
          <cell r="AF2142">
            <v>62.154654119999996</v>
          </cell>
          <cell r="AG2142">
            <v>0.27563745941525708</v>
          </cell>
          <cell r="AH2142">
            <v>9.1</v>
          </cell>
          <cell r="AI2142">
            <v>48490</v>
          </cell>
          <cell r="AJ2142">
            <v>11.5</v>
          </cell>
        </row>
        <row r="2143">
          <cell r="A2143" t="str">
            <v>2492</v>
          </cell>
          <cell r="B2143" t="str">
            <v>249290401</v>
          </cell>
          <cell r="D2143" t="str">
            <v>2492904</v>
          </cell>
          <cell r="E2143" t="str">
            <v>2475</v>
          </cell>
          <cell r="F2143" t="str">
            <v>24</v>
          </cell>
          <cell r="G2143">
            <v>524.52810735000003</v>
          </cell>
          <cell r="H2143">
            <v>536.46403792000001</v>
          </cell>
          <cell r="I2143">
            <v>530.24108190000004</v>
          </cell>
          <cell r="J2143">
            <v>44.654088049999999</v>
          </cell>
          <cell r="K2143">
            <v>15.549772279999999</v>
          </cell>
          <cell r="L2143">
            <v>11.13227979</v>
          </cell>
          <cell r="M2143">
            <v>11.52894644</v>
          </cell>
          <cell r="N2143">
            <v>19.300112980000002</v>
          </cell>
          <cell r="O2143">
            <v>50.307000000000002</v>
          </cell>
          <cell r="P2143">
            <v>11.60334187</v>
          </cell>
          <cell r="Q2143">
            <v>80</v>
          </cell>
          <cell r="R2143">
            <v>34.03003519</v>
          </cell>
          <cell r="S2143">
            <v>16.5</v>
          </cell>
          <cell r="T2143">
            <v>11.27931482</v>
          </cell>
          <cell r="U2143">
            <v>11.1689834</v>
          </cell>
          <cell r="V2143">
            <v>11.13684924</v>
          </cell>
          <cell r="W2143">
            <v>41</v>
          </cell>
          <cell r="X2143">
            <v>82.1</v>
          </cell>
          <cell r="Y2143">
            <v>34.1</v>
          </cell>
          <cell r="Z2143">
            <v>47.4</v>
          </cell>
          <cell r="AA2143">
            <v>23.2</v>
          </cell>
          <cell r="AB2143">
            <v>11.39231594</v>
          </cell>
          <cell r="AC2143">
            <v>3.9370100000000003E-3</v>
          </cell>
          <cell r="AD2143">
            <v>255.58</v>
          </cell>
          <cell r="AE2143">
            <v>61.741220729999995</v>
          </cell>
          <cell r="AF2143">
            <v>62.049753150000001</v>
          </cell>
          <cell r="AG2143">
            <v>0.23678450519837427</v>
          </cell>
          <cell r="AH2143">
            <v>9.1</v>
          </cell>
          <cell r="AI2143">
            <v>48490</v>
          </cell>
          <cell r="AJ2143">
            <v>11.5</v>
          </cell>
        </row>
        <row r="2144">
          <cell r="A2144" t="str">
            <v>2493</v>
          </cell>
          <cell r="B2144" t="str">
            <v>249300501</v>
          </cell>
          <cell r="D2144" t="str">
            <v>2493005</v>
          </cell>
          <cell r="E2144" t="str">
            <v>2475</v>
          </cell>
          <cell r="F2144" t="str">
            <v>24</v>
          </cell>
          <cell r="G2144">
            <v>524.52810735000003</v>
          </cell>
          <cell r="H2144">
            <v>536.46403792000001</v>
          </cell>
          <cell r="I2144">
            <v>530.24108190000004</v>
          </cell>
          <cell r="J2144">
            <v>44.654088049999999</v>
          </cell>
          <cell r="K2144">
            <v>15.549772279999999</v>
          </cell>
          <cell r="L2144">
            <v>7.3877092400000013</v>
          </cell>
          <cell r="M2144">
            <v>10.81977828</v>
          </cell>
          <cell r="N2144">
            <v>19.300112980000002</v>
          </cell>
          <cell r="O2144">
            <v>50.307000000000002</v>
          </cell>
          <cell r="P2144">
            <v>10.126631100000001</v>
          </cell>
          <cell r="Q2144">
            <v>80</v>
          </cell>
          <cell r="R2144">
            <v>34.03003519</v>
          </cell>
          <cell r="S2144">
            <v>16.5</v>
          </cell>
          <cell r="T2144">
            <v>9.4334839200000005</v>
          </cell>
          <cell r="U2144">
            <v>7.3877092400000013</v>
          </cell>
          <cell r="V2144">
            <v>7.3877092400000013</v>
          </cell>
          <cell r="W2144">
            <v>41</v>
          </cell>
          <cell r="X2144">
            <v>82.1</v>
          </cell>
          <cell r="Y2144">
            <v>34.1</v>
          </cell>
          <cell r="Z2144">
            <v>47.4</v>
          </cell>
          <cell r="AA2144">
            <v>23.2</v>
          </cell>
          <cell r="AB2144">
            <v>7.41276402</v>
          </cell>
          <cell r="AC2144">
            <v>1</v>
          </cell>
          <cell r="AD2144">
            <v>255.58</v>
          </cell>
          <cell r="AE2144">
            <v>61.741220729999995</v>
          </cell>
          <cell r="AF2144">
            <v>62.148099999999999</v>
          </cell>
          <cell r="AG2144">
            <v>0.29899264865198394</v>
          </cell>
          <cell r="AH2144">
            <v>9.1</v>
          </cell>
          <cell r="AI2144">
            <v>48490</v>
          </cell>
          <cell r="AJ2144">
            <v>11.5</v>
          </cell>
        </row>
        <row r="2145">
          <cell r="A2145" t="str">
            <v>2493</v>
          </cell>
          <cell r="B2145" t="str">
            <v>249301201</v>
          </cell>
          <cell r="D2145" t="str">
            <v>2493012</v>
          </cell>
          <cell r="E2145" t="str">
            <v>2475</v>
          </cell>
          <cell r="F2145" t="str">
            <v>24</v>
          </cell>
          <cell r="G2145">
            <v>524.52810735000003</v>
          </cell>
          <cell r="H2145">
            <v>536.46403792000001</v>
          </cell>
          <cell r="I2145">
            <v>530.24108190000004</v>
          </cell>
          <cell r="J2145">
            <v>44.654088049999999</v>
          </cell>
          <cell r="K2145">
            <v>15.549772279999999</v>
          </cell>
          <cell r="L2145">
            <v>8.0545226099999994</v>
          </cell>
          <cell r="M2145">
            <v>10.13685862</v>
          </cell>
          <cell r="N2145">
            <v>19.300112980000002</v>
          </cell>
          <cell r="O2145">
            <v>50.307000000000002</v>
          </cell>
          <cell r="P2145">
            <v>10.81186707</v>
          </cell>
          <cell r="Q2145">
            <v>80</v>
          </cell>
          <cell r="R2145">
            <v>34.03003519</v>
          </cell>
          <cell r="S2145">
            <v>16.5</v>
          </cell>
          <cell r="T2145">
            <v>9.4638191200000001</v>
          </cell>
          <cell r="U2145">
            <v>8.4062616299999995</v>
          </cell>
          <cell r="V2145">
            <v>8.2388011700000003</v>
          </cell>
          <cell r="W2145">
            <v>41</v>
          </cell>
          <cell r="X2145">
            <v>82.1</v>
          </cell>
          <cell r="Y2145">
            <v>34.1</v>
          </cell>
          <cell r="Z2145">
            <v>47.4</v>
          </cell>
          <cell r="AA2145">
            <v>23.2</v>
          </cell>
          <cell r="AB2145">
            <v>8.7803263900000008</v>
          </cell>
          <cell r="AC2145">
            <v>0.99252953999999993</v>
          </cell>
          <cell r="AD2145">
            <v>255.58</v>
          </cell>
          <cell r="AE2145">
            <v>61.741220729999995</v>
          </cell>
          <cell r="AF2145">
            <v>62.148099999999999</v>
          </cell>
          <cell r="AG2145">
            <v>0.26607126709668993</v>
          </cell>
          <cell r="AH2145">
            <v>9.1</v>
          </cell>
          <cell r="AI2145">
            <v>48490</v>
          </cell>
          <cell r="AJ2145">
            <v>11.5</v>
          </cell>
        </row>
        <row r="2146">
          <cell r="A2146" t="str">
            <v>2493</v>
          </cell>
          <cell r="B2146" t="str">
            <v>249302001</v>
          </cell>
          <cell r="D2146" t="str">
            <v>2493020</v>
          </cell>
          <cell r="E2146" t="str">
            <v>2475</v>
          </cell>
          <cell r="F2146" t="str">
            <v>24</v>
          </cell>
          <cell r="G2146">
            <v>524.52810735000003</v>
          </cell>
          <cell r="H2146">
            <v>536.46403792000001</v>
          </cell>
          <cell r="I2146">
            <v>530.24108190000004</v>
          </cell>
          <cell r="J2146">
            <v>44.654088049999999</v>
          </cell>
          <cell r="K2146">
            <v>15.549772279999999</v>
          </cell>
          <cell r="L2146">
            <v>8.4370671500000007</v>
          </cell>
          <cell r="M2146">
            <v>9.9909030100000003</v>
          </cell>
          <cell r="N2146">
            <v>19.300112980000002</v>
          </cell>
          <cell r="O2146">
            <v>50.307000000000002</v>
          </cell>
          <cell r="P2146">
            <v>10.810939339999999</v>
          </cell>
          <cell r="Q2146">
            <v>80</v>
          </cell>
          <cell r="R2146">
            <v>34.03003519</v>
          </cell>
          <cell r="S2146">
            <v>16.5</v>
          </cell>
          <cell r="T2146">
            <v>9.8908074999999993</v>
          </cell>
          <cell r="U2146">
            <v>8.5081524500000008</v>
          </cell>
          <cell r="V2146">
            <v>8.4370671500000007</v>
          </cell>
          <cell r="W2146">
            <v>41</v>
          </cell>
          <cell r="X2146">
            <v>82.1</v>
          </cell>
          <cell r="Y2146">
            <v>34.1</v>
          </cell>
          <cell r="Z2146">
            <v>47.4</v>
          </cell>
          <cell r="AA2146">
            <v>23.2</v>
          </cell>
          <cell r="AB2146">
            <v>9.2369822999999993</v>
          </cell>
          <cell r="AC2146">
            <v>0.98522633000000004</v>
          </cell>
          <cell r="AD2146">
            <v>255.58</v>
          </cell>
          <cell r="AE2146">
            <v>61.741220729999995</v>
          </cell>
          <cell r="AF2146">
            <v>62.16795544</v>
          </cell>
          <cell r="AG2146">
            <v>0.29898238974316926</v>
          </cell>
          <cell r="AH2146">
            <v>9.1</v>
          </cell>
          <cell r="AI2146">
            <v>48490</v>
          </cell>
          <cell r="AJ2146">
            <v>11.5</v>
          </cell>
        </row>
        <row r="2147">
          <cell r="A2147" t="str">
            <v>2493</v>
          </cell>
          <cell r="B2147" t="str">
            <v>249302501</v>
          </cell>
          <cell r="D2147" t="str">
            <v>2493025</v>
          </cell>
          <cell r="E2147" t="str">
            <v>2475</v>
          </cell>
          <cell r="F2147" t="str">
            <v>24</v>
          </cell>
          <cell r="G2147">
            <v>524.52810735000003</v>
          </cell>
          <cell r="H2147">
            <v>536.46403792000001</v>
          </cell>
          <cell r="I2147">
            <v>530.24108190000004</v>
          </cell>
          <cell r="J2147">
            <v>44.654088049999999</v>
          </cell>
          <cell r="K2147">
            <v>15.549772279999999</v>
          </cell>
          <cell r="L2147">
            <v>7.44833386</v>
          </cell>
          <cell r="M2147">
            <v>9.4632757099999996</v>
          </cell>
          <cell r="N2147">
            <v>19.300112980000002</v>
          </cell>
          <cell r="O2147">
            <v>50.307000000000002</v>
          </cell>
          <cell r="P2147">
            <v>10.81977828</v>
          </cell>
          <cell r="Q2147">
            <v>80</v>
          </cell>
          <cell r="R2147">
            <v>34.03003519</v>
          </cell>
          <cell r="S2147">
            <v>16.5</v>
          </cell>
          <cell r="T2147">
            <v>9.4334839200000005</v>
          </cell>
          <cell r="U2147">
            <v>8.9095055100000007</v>
          </cell>
          <cell r="V2147">
            <v>7.44833386</v>
          </cell>
          <cell r="W2147">
            <v>41</v>
          </cell>
          <cell r="X2147">
            <v>82.1</v>
          </cell>
          <cell r="Y2147">
            <v>34.1</v>
          </cell>
          <cell r="Z2147">
            <v>47.4</v>
          </cell>
          <cell r="AA2147">
            <v>23.2</v>
          </cell>
          <cell r="AB2147">
            <v>9.1191018899999996</v>
          </cell>
          <cell r="AC2147">
            <v>1</v>
          </cell>
          <cell r="AD2147">
            <v>255.58</v>
          </cell>
          <cell r="AE2147">
            <v>61.741220729999995</v>
          </cell>
          <cell r="AF2147">
            <v>62.148099999999999</v>
          </cell>
          <cell r="AG2147">
            <v>0.27798849612742804</v>
          </cell>
          <cell r="AH2147">
            <v>9.1</v>
          </cell>
          <cell r="AI2147">
            <v>48490</v>
          </cell>
          <cell r="AJ2147">
            <v>11.5</v>
          </cell>
        </row>
        <row r="2148">
          <cell r="A2148" t="str">
            <v>2493</v>
          </cell>
          <cell r="B2148" t="str">
            <v>249303001</v>
          </cell>
          <cell r="D2148" t="str">
            <v>2493030</v>
          </cell>
          <cell r="E2148" t="str">
            <v>2475</v>
          </cell>
          <cell r="F2148" t="str">
            <v>24</v>
          </cell>
          <cell r="G2148">
            <v>524.52810735000003</v>
          </cell>
          <cell r="H2148">
            <v>536.46403792000001</v>
          </cell>
          <cell r="I2148">
            <v>530.24108190000004</v>
          </cell>
          <cell r="J2148">
            <v>44.654088049999999</v>
          </cell>
          <cell r="K2148">
            <v>15.549772279999999</v>
          </cell>
          <cell r="L2148">
            <v>7.5771219299999997</v>
          </cell>
          <cell r="M2148">
            <v>9.40104337</v>
          </cell>
          <cell r="N2148">
            <v>19.300112980000002</v>
          </cell>
          <cell r="O2148">
            <v>50.307000000000002</v>
          </cell>
          <cell r="P2148">
            <v>10.79763492</v>
          </cell>
          <cell r="Q2148">
            <v>80</v>
          </cell>
          <cell r="R2148">
            <v>34.03003519</v>
          </cell>
          <cell r="S2148">
            <v>16.5</v>
          </cell>
          <cell r="T2148">
            <v>9.3987268299999993</v>
          </cell>
          <cell r="U2148">
            <v>8.8891704600000008</v>
          </cell>
          <cell r="V2148">
            <v>7.5771219299999997</v>
          </cell>
          <cell r="W2148">
            <v>41</v>
          </cell>
          <cell r="X2148">
            <v>82.1</v>
          </cell>
          <cell r="Y2148">
            <v>34.1</v>
          </cell>
          <cell r="Z2148">
            <v>47.4</v>
          </cell>
          <cell r="AA2148">
            <v>23.2</v>
          </cell>
          <cell r="AB2148">
            <v>8.8058248100000007</v>
          </cell>
          <cell r="AC2148">
            <v>1</v>
          </cell>
          <cell r="AD2148">
            <v>255.58</v>
          </cell>
          <cell r="AE2148">
            <v>61.741220729999995</v>
          </cell>
          <cell r="AF2148">
            <v>62.180076409999991</v>
          </cell>
          <cell r="AG2148">
            <v>0.29377971363362182</v>
          </cell>
          <cell r="AH2148">
            <v>9.1</v>
          </cell>
          <cell r="AI2148">
            <v>48490</v>
          </cell>
          <cell r="AJ2148">
            <v>11.5</v>
          </cell>
        </row>
        <row r="2149">
          <cell r="A2149" t="str">
            <v>2493</v>
          </cell>
          <cell r="B2149" t="str">
            <v>249303501</v>
          </cell>
          <cell r="D2149" t="str">
            <v>2493035</v>
          </cell>
          <cell r="E2149" t="str">
            <v>2475</v>
          </cell>
          <cell r="F2149" t="str">
            <v>24</v>
          </cell>
          <cell r="G2149">
            <v>524.52810735000003</v>
          </cell>
          <cell r="H2149">
            <v>536.46403792000001</v>
          </cell>
          <cell r="I2149">
            <v>530.24108190000004</v>
          </cell>
          <cell r="J2149">
            <v>44.654088049999999</v>
          </cell>
          <cell r="K2149">
            <v>15.549772279999999</v>
          </cell>
          <cell r="L2149">
            <v>8.4937198400000007</v>
          </cell>
          <cell r="M2149">
            <v>9.4675374600000008</v>
          </cell>
          <cell r="N2149">
            <v>19.300112980000002</v>
          </cell>
          <cell r="O2149">
            <v>50.307000000000002</v>
          </cell>
          <cell r="P2149">
            <v>10.81977828</v>
          </cell>
          <cell r="Q2149">
            <v>80</v>
          </cell>
          <cell r="R2149">
            <v>34.03003519</v>
          </cell>
          <cell r="S2149">
            <v>16.5</v>
          </cell>
          <cell r="T2149">
            <v>8.5177930100000001</v>
          </cell>
          <cell r="U2149">
            <v>8.7872203300000002</v>
          </cell>
          <cell r="V2149">
            <v>8.4920804899999993</v>
          </cell>
          <cell r="W2149">
            <v>41</v>
          </cell>
          <cell r="X2149">
            <v>82.1</v>
          </cell>
          <cell r="Y2149">
            <v>34.1</v>
          </cell>
          <cell r="Z2149">
            <v>47.4</v>
          </cell>
          <cell r="AA2149">
            <v>23.2</v>
          </cell>
          <cell r="AB2149">
            <v>9.5190008499999994</v>
          </cell>
          <cell r="AC2149">
            <v>1</v>
          </cell>
          <cell r="AD2149">
            <v>255.58</v>
          </cell>
          <cell r="AE2149">
            <v>61.741220729999995</v>
          </cell>
          <cell r="AF2149">
            <v>62.173950419999997</v>
          </cell>
          <cell r="AG2149">
            <v>0.29042743765328566</v>
          </cell>
          <cell r="AH2149">
            <v>9.1</v>
          </cell>
          <cell r="AI2149">
            <v>48490</v>
          </cell>
          <cell r="AJ2149">
            <v>11.5</v>
          </cell>
        </row>
        <row r="2150">
          <cell r="A2150" t="str">
            <v>2493</v>
          </cell>
          <cell r="B2150" t="str">
            <v>249304201</v>
          </cell>
          <cell r="C2150" t="str">
            <v>410</v>
          </cell>
          <cell r="D2150" t="str">
            <v>2493042</v>
          </cell>
          <cell r="E2150" t="str">
            <v>2475</v>
          </cell>
          <cell r="F2150" t="str">
            <v>24</v>
          </cell>
          <cell r="G2150">
            <v>524.52810735000003</v>
          </cell>
          <cell r="H2150">
            <v>536.46403792000001</v>
          </cell>
          <cell r="I2150">
            <v>530.24108190000004</v>
          </cell>
          <cell r="J2150">
            <v>44.654088049999999</v>
          </cell>
          <cell r="K2150">
            <v>15.549772279999999</v>
          </cell>
          <cell r="L2150">
            <v>7.5806997499999991</v>
          </cell>
          <cell r="M2150">
            <v>8.3485378299999997</v>
          </cell>
          <cell r="N2150">
            <v>19.300112980000002</v>
          </cell>
          <cell r="O2150">
            <v>50.307000000000002</v>
          </cell>
          <cell r="P2150">
            <v>10.81947824</v>
          </cell>
          <cell r="Q2150">
            <v>80</v>
          </cell>
          <cell r="R2150">
            <v>34.03003519</v>
          </cell>
          <cell r="S2150">
            <v>16.5</v>
          </cell>
          <cell r="T2150">
            <v>8.23827262</v>
          </cell>
          <cell r="U2150">
            <v>7.6870801599999989</v>
          </cell>
          <cell r="V2150">
            <v>7.7869669999999998</v>
          </cell>
          <cell r="W2150">
            <v>41</v>
          </cell>
          <cell r="X2150">
            <v>82.1</v>
          </cell>
          <cell r="Y2150">
            <v>34.1</v>
          </cell>
          <cell r="Z2150">
            <v>47.4</v>
          </cell>
          <cell r="AA2150">
            <v>23.2</v>
          </cell>
          <cell r="AB2150">
            <v>8.1022836199999997</v>
          </cell>
          <cell r="AC2150">
            <v>0.99738851000000006</v>
          </cell>
          <cell r="AD2150">
            <v>255.58</v>
          </cell>
          <cell r="AE2150">
            <v>61.741220729999995</v>
          </cell>
          <cell r="AF2150">
            <v>67.496746360000003</v>
          </cell>
          <cell r="AG2150">
            <v>0.26787395156867189</v>
          </cell>
          <cell r="AH2150">
            <v>9.1</v>
          </cell>
          <cell r="AI2150">
            <v>48490</v>
          </cell>
          <cell r="AJ2150">
            <v>11.5</v>
          </cell>
        </row>
        <row r="2151">
          <cell r="A2151" t="str">
            <v>2493</v>
          </cell>
          <cell r="B2151" t="str">
            <v>249304501</v>
          </cell>
          <cell r="C2151" t="str">
            <v>410</v>
          </cell>
          <cell r="D2151" t="str">
            <v>2493045</v>
          </cell>
          <cell r="E2151" t="str">
            <v>2475</v>
          </cell>
          <cell r="F2151" t="str">
            <v>24</v>
          </cell>
          <cell r="G2151">
            <v>524.52810735000003</v>
          </cell>
          <cell r="H2151">
            <v>536.46403792000001</v>
          </cell>
          <cell r="I2151">
            <v>530.24108190000004</v>
          </cell>
          <cell r="J2151">
            <v>44.654088049999999</v>
          </cell>
          <cell r="K2151">
            <v>15.549772279999999</v>
          </cell>
          <cell r="L2151">
            <v>8.2799507200000004</v>
          </cell>
          <cell r="M2151">
            <v>9.4672281300000005</v>
          </cell>
          <cell r="N2151">
            <v>19.300112980000002</v>
          </cell>
          <cell r="O2151">
            <v>50.307000000000002</v>
          </cell>
          <cell r="P2151">
            <v>10.73770017</v>
          </cell>
          <cell r="Q2151">
            <v>80</v>
          </cell>
          <cell r="R2151">
            <v>34.03003519</v>
          </cell>
          <cell r="S2151">
            <v>16.5</v>
          </cell>
          <cell r="T2151">
            <v>9.3382057399999994</v>
          </cell>
          <cell r="U2151">
            <v>8.8613501100000001</v>
          </cell>
          <cell r="V2151">
            <v>8.9896937000000001</v>
          </cell>
          <cell r="W2151">
            <v>41</v>
          </cell>
          <cell r="X2151">
            <v>82.1</v>
          </cell>
          <cell r="Y2151">
            <v>34.1</v>
          </cell>
          <cell r="Z2151">
            <v>47.4</v>
          </cell>
          <cell r="AA2151">
            <v>23.2</v>
          </cell>
          <cell r="AB2151">
            <v>9.2146311500000007</v>
          </cell>
          <cell r="AC2151">
            <v>0.99235927000000002</v>
          </cell>
          <cell r="AD2151">
            <v>255.58</v>
          </cell>
          <cell r="AE2151">
            <v>61.741220729999995</v>
          </cell>
          <cell r="AF2151">
            <v>62.536001729999995</v>
          </cell>
          <cell r="AG2151">
            <v>0.256153993277842</v>
          </cell>
          <cell r="AH2151">
            <v>9.1</v>
          </cell>
          <cell r="AI2151">
            <v>48490</v>
          </cell>
          <cell r="AJ2151">
            <v>11.5</v>
          </cell>
        </row>
        <row r="2152">
          <cell r="A2152" t="str">
            <v>2493</v>
          </cell>
          <cell r="B2152" t="str">
            <v>249305501</v>
          </cell>
          <cell r="D2152" t="str">
            <v>2493055</v>
          </cell>
          <cell r="E2152" t="str">
            <v>2475</v>
          </cell>
          <cell r="F2152" t="str">
            <v>24</v>
          </cell>
          <cell r="G2152">
            <v>524.52810735000003</v>
          </cell>
          <cell r="H2152">
            <v>536.46403792000001</v>
          </cell>
          <cell r="I2152">
            <v>530.24108190000004</v>
          </cell>
          <cell r="J2152">
            <v>44.654088049999999</v>
          </cell>
          <cell r="K2152">
            <v>15.549772279999999</v>
          </cell>
          <cell r="L2152">
            <v>8.4006593800000005</v>
          </cell>
          <cell r="M2152">
            <v>10.0847669</v>
          </cell>
          <cell r="N2152">
            <v>19.300112980000002</v>
          </cell>
          <cell r="O2152">
            <v>50.307000000000002</v>
          </cell>
          <cell r="P2152">
            <v>10.81977828</v>
          </cell>
          <cell r="Q2152">
            <v>80</v>
          </cell>
          <cell r="R2152">
            <v>34.03003519</v>
          </cell>
          <cell r="S2152">
            <v>16.5</v>
          </cell>
          <cell r="T2152">
            <v>9.97715614</v>
          </cell>
          <cell r="U2152">
            <v>8.42617379</v>
          </cell>
          <cell r="V2152">
            <v>9.4090272800000001</v>
          </cell>
          <cell r="W2152">
            <v>41</v>
          </cell>
          <cell r="X2152">
            <v>82.1</v>
          </cell>
          <cell r="Y2152">
            <v>34.1</v>
          </cell>
          <cell r="Z2152">
            <v>47.4</v>
          </cell>
          <cell r="AA2152">
            <v>23.2</v>
          </cell>
          <cell r="AB2152">
            <v>9.6480144899999996</v>
          </cell>
          <cell r="AC2152">
            <v>0.92505758999999999</v>
          </cell>
          <cell r="AD2152">
            <v>255.58</v>
          </cell>
          <cell r="AE2152">
            <v>61.741220729999995</v>
          </cell>
          <cell r="AF2152">
            <v>62.23762954</v>
          </cell>
          <cell r="AG2152">
            <v>0.28907866468282284</v>
          </cell>
          <cell r="AH2152">
            <v>9.1</v>
          </cell>
          <cell r="AI2152">
            <v>48490</v>
          </cell>
          <cell r="AJ2152">
            <v>11.5</v>
          </cell>
        </row>
        <row r="2153">
          <cell r="A2153" t="str">
            <v>2493</v>
          </cell>
          <cell r="B2153" t="str">
            <v>249306001</v>
          </cell>
          <cell r="D2153" t="str">
            <v>2493060</v>
          </cell>
          <cell r="E2153" t="str">
            <v>2475</v>
          </cell>
          <cell r="F2153" t="str">
            <v>24</v>
          </cell>
          <cell r="G2153">
            <v>524.52810735000003</v>
          </cell>
          <cell r="H2153">
            <v>536.46403792000001</v>
          </cell>
          <cell r="I2153">
            <v>530.24108190000004</v>
          </cell>
          <cell r="J2153">
            <v>44.654088049999999</v>
          </cell>
          <cell r="K2153">
            <v>15.549772279999999</v>
          </cell>
          <cell r="L2153">
            <v>8.4441922999999992</v>
          </cell>
          <cell r="M2153">
            <v>10.797103140000001</v>
          </cell>
          <cell r="N2153">
            <v>19.300112980000002</v>
          </cell>
          <cell r="O2153">
            <v>50.307000000000002</v>
          </cell>
          <cell r="P2153">
            <v>10.81977828</v>
          </cell>
          <cell r="Q2153">
            <v>80</v>
          </cell>
          <cell r="R2153">
            <v>34.03003519</v>
          </cell>
          <cell r="S2153">
            <v>16.5</v>
          </cell>
          <cell r="T2153">
            <v>10.81227017</v>
          </cell>
          <cell r="U2153">
            <v>9.8866465399999992</v>
          </cell>
          <cell r="V2153">
            <v>9.8449576099999998</v>
          </cell>
          <cell r="W2153">
            <v>41</v>
          </cell>
          <cell r="X2153">
            <v>82.1</v>
          </cell>
          <cell r="Y2153">
            <v>34.1</v>
          </cell>
          <cell r="Z2153">
            <v>47.4</v>
          </cell>
          <cell r="AA2153">
            <v>23.2</v>
          </cell>
          <cell r="AB2153">
            <v>10.5055058</v>
          </cell>
          <cell r="AC2153">
            <v>0</v>
          </cell>
          <cell r="AD2153">
            <v>255.58</v>
          </cell>
          <cell r="AE2153">
            <v>61.741220729999995</v>
          </cell>
          <cell r="AF2153">
            <v>62.148099999999999</v>
          </cell>
          <cell r="AG2153">
            <v>0.32026312787689593</v>
          </cell>
          <cell r="AH2153">
            <v>9.1</v>
          </cell>
          <cell r="AI2153">
            <v>48490</v>
          </cell>
          <cell r="AJ2153">
            <v>11.5</v>
          </cell>
        </row>
        <row r="2154">
          <cell r="A2154" t="str">
            <v>2493</v>
          </cell>
          <cell r="B2154" t="str">
            <v>249306501</v>
          </cell>
          <cell r="D2154" t="str">
            <v>2493065</v>
          </cell>
          <cell r="E2154" t="str">
            <v>2475</v>
          </cell>
          <cell r="F2154" t="str">
            <v>24</v>
          </cell>
          <cell r="G2154">
            <v>524.52810735000003</v>
          </cell>
          <cell r="H2154">
            <v>536.46403792000001</v>
          </cell>
          <cell r="I2154">
            <v>530.24108190000004</v>
          </cell>
          <cell r="J2154">
            <v>44.654088049999999</v>
          </cell>
          <cell r="K2154">
            <v>15.549772279999999</v>
          </cell>
          <cell r="L2154">
            <v>8.3813734699999998</v>
          </cell>
          <cell r="M2154">
            <v>10.01175883</v>
          </cell>
          <cell r="N2154">
            <v>19.300112980000002</v>
          </cell>
          <cell r="O2154">
            <v>50.307000000000002</v>
          </cell>
          <cell r="P2154">
            <v>10.81977828</v>
          </cell>
          <cell r="Q2154">
            <v>80</v>
          </cell>
          <cell r="R2154">
            <v>34.03003519</v>
          </cell>
          <cell r="S2154">
            <v>16.5</v>
          </cell>
          <cell r="T2154">
            <v>9.7806982599999994</v>
          </cell>
          <cell r="U2154">
            <v>8.68895923</v>
          </cell>
          <cell r="V2154">
            <v>8.4093852400000006</v>
          </cell>
          <cell r="W2154">
            <v>41</v>
          </cell>
          <cell r="X2154">
            <v>82.1</v>
          </cell>
          <cell r="Y2154">
            <v>34.1</v>
          </cell>
          <cell r="Z2154">
            <v>47.4</v>
          </cell>
          <cell r="AA2154">
            <v>23.2</v>
          </cell>
          <cell r="AB2154">
            <v>8.3624089799999997</v>
          </cell>
          <cell r="AC2154">
            <v>0.66041667000000004</v>
          </cell>
          <cell r="AD2154">
            <v>255.58</v>
          </cell>
          <cell r="AE2154">
            <v>61.741220729999995</v>
          </cell>
          <cell r="AF2154">
            <v>62.174386079999998</v>
          </cell>
          <cell r="AG2154">
            <v>0.26477921926069059</v>
          </cell>
          <cell r="AH2154">
            <v>9.1</v>
          </cell>
          <cell r="AI2154">
            <v>48490</v>
          </cell>
          <cell r="AJ2154">
            <v>11.5</v>
          </cell>
        </row>
        <row r="2155">
          <cell r="A2155" t="str">
            <v>2493</v>
          </cell>
          <cell r="B2155" t="str">
            <v>249307001</v>
          </cell>
          <cell r="C2155" t="str">
            <v>410</v>
          </cell>
          <cell r="D2155" t="str">
            <v>2493070</v>
          </cell>
          <cell r="E2155" t="str">
            <v>2475</v>
          </cell>
          <cell r="F2155" t="str">
            <v>24</v>
          </cell>
          <cell r="G2155">
            <v>524.52810735000003</v>
          </cell>
          <cell r="H2155">
            <v>536.46403792000001</v>
          </cell>
          <cell r="I2155">
            <v>530.24108190000004</v>
          </cell>
          <cell r="J2155">
            <v>44.654088049999999</v>
          </cell>
          <cell r="K2155">
            <v>15.549772279999999</v>
          </cell>
          <cell r="L2155">
            <v>8.5426659899999997</v>
          </cell>
          <cell r="M2155">
            <v>9.9111084399999996</v>
          </cell>
          <cell r="N2155">
            <v>19.300112980000002</v>
          </cell>
          <cell r="O2155">
            <v>50.307000000000002</v>
          </cell>
          <cell r="P2155">
            <v>10.81977828</v>
          </cell>
          <cell r="Q2155">
            <v>80</v>
          </cell>
          <cell r="R2155">
            <v>34.03003519</v>
          </cell>
          <cell r="S2155">
            <v>16.5</v>
          </cell>
          <cell r="T2155">
            <v>9.5158377999999999</v>
          </cell>
          <cell r="U2155">
            <v>8.7815554599999999</v>
          </cell>
          <cell r="V2155">
            <v>9.3964049200000002</v>
          </cell>
          <cell r="W2155">
            <v>41</v>
          </cell>
          <cell r="X2155">
            <v>82.1</v>
          </cell>
          <cell r="Y2155">
            <v>34.1</v>
          </cell>
          <cell r="Z2155">
            <v>47.4</v>
          </cell>
          <cell r="AA2155">
            <v>23.2</v>
          </cell>
          <cell r="AB2155">
            <v>9.5919225400000006</v>
          </cell>
          <cell r="AC2155">
            <v>1</v>
          </cell>
          <cell r="AD2155">
            <v>255.58</v>
          </cell>
          <cell r="AE2155">
            <v>61.741220729999995</v>
          </cell>
          <cell r="AF2155">
            <v>62.148099999999999</v>
          </cell>
          <cell r="AG2155">
            <v>0.28324653682863887</v>
          </cell>
          <cell r="AH2155">
            <v>9.1</v>
          </cell>
          <cell r="AI2155">
            <v>48490</v>
          </cell>
          <cell r="AJ2155">
            <v>11.5</v>
          </cell>
        </row>
        <row r="2156">
          <cell r="A2156" t="str">
            <v>2493</v>
          </cell>
          <cell r="B2156" t="str">
            <v>249307501</v>
          </cell>
          <cell r="D2156" t="str">
            <v>2493075</v>
          </cell>
          <cell r="E2156" t="str">
            <v>2475</v>
          </cell>
          <cell r="F2156" t="str">
            <v>24</v>
          </cell>
          <cell r="G2156">
            <v>524.52810735000003</v>
          </cell>
          <cell r="H2156">
            <v>536.46403792000001</v>
          </cell>
          <cell r="I2156">
            <v>530.24108190000004</v>
          </cell>
          <cell r="J2156">
            <v>44.654088049999999</v>
          </cell>
          <cell r="K2156">
            <v>15.549772279999999</v>
          </cell>
          <cell r="L2156">
            <v>8.3845756700000003</v>
          </cell>
          <cell r="M2156">
            <v>10.72137131</v>
          </cell>
          <cell r="N2156">
            <v>19.300112980000002</v>
          </cell>
          <cell r="O2156">
            <v>50.307000000000002</v>
          </cell>
          <cell r="P2156">
            <v>10.81977828</v>
          </cell>
          <cell r="Q2156">
            <v>80</v>
          </cell>
          <cell r="R2156">
            <v>34.03003519</v>
          </cell>
          <cell r="S2156">
            <v>16.5</v>
          </cell>
          <cell r="T2156">
            <v>8.4409598900000002</v>
          </cell>
          <cell r="U2156">
            <v>8.74719318</v>
          </cell>
          <cell r="V2156">
            <v>8.4409598900000002</v>
          </cell>
          <cell r="W2156">
            <v>41</v>
          </cell>
          <cell r="X2156">
            <v>82.1</v>
          </cell>
          <cell r="Y2156">
            <v>34.1</v>
          </cell>
          <cell r="Z2156">
            <v>47.4</v>
          </cell>
          <cell r="AA2156">
            <v>23.2</v>
          </cell>
          <cell r="AB2156">
            <v>9.5467411799999997</v>
          </cell>
          <cell r="AC2156">
            <v>0.90742738999999994</v>
          </cell>
          <cell r="AD2156">
            <v>255.58</v>
          </cell>
          <cell r="AE2156">
            <v>61.741220729999995</v>
          </cell>
          <cell r="AF2156">
            <v>62.148099999999999</v>
          </cell>
          <cell r="AG2156">
            <v>0.29850158310747887</v>
          </cell>
          <cell r="AH2156">
            <v>9.1</v>
          </cell>
          <cell r="AI2156">
            <v>48490</v>
          </cell>
          <cell r="AJ2156">
            <v>11.5</v>
          </cell>
        </row>
        <row r="2157">
          <cell r="A2157" t="str">
            <v>2493</v>
          </cell>
          <cell r="B2157" t="str">
            <v>249308001</v>
          </cell>
          <cell r="D2157" t="str">
            <v>2493080</v>
          </cell>
          <cell r="E2157" t="str">
            <v>2475</v>
          </cell>
          <cell r="F2157" t="str">
            <v>24</v>
          </cell>
          <cell r="G2157">
            <v>524.52810735000003</v>
          </cell>
          <cell r="H2157">
            <v>536.46403792000001</v>
          </cell>
          <cell r="I2157">
            <v>530.24108190000004</v>
          </cell>
          <cell r="J2157">
            <v>44.654088049999999</v>
          </cell>
          <cell r="K2157">
            <v>15.549772279999999</v>
          </cell>
          <cell r="L2157">
            <v>8.1884113099999993</v>
          </cell>
          <cell r="M2157">
            <v>10.81977828</v>
          </cell>
          <cell r="N2157">
            <v>19.300112980000002</v>
          </cell>
          <cell r="O2157">
            <v>50.307000000000002</v>
          </cell>
          <cell r="P2157">
            <v>10.910404789999999</v>
          </cell>
          <cell r="Q2157">
            <v>80</v>
          </cell>
          <cell r="R2157">
            <v>34.03003519</v>
          </cell>
          <cell r="S2157">
            <v>16.5</v>
          </cell>
          <cell r="T2157">
            <v>9.8755509299999993</v>
          </cell>
          <cell r="U2157">
            <v>8.1884113099999993</v>
          </cell>
          <cell r="V2157">
            <v>8.1884113099999993</v>
          </cell>
          <cell r="W2157">
            <v>41</v>
          </cell>
          <cell r="X2157">
            <v>82.1</v>
          </cell>
          <cell r="Y2157">
            <v>34.1</v>
          </cell>
          <cell r="Z2157">
            <v>47.4</v>
          </cell>
          <cell r="AA2157">
            <v>23.2</v>
          </cell>
          <cell r="AB2157">
            <v>10.16284731</v>
          </cell>
          <cell r="AC2157">
            <v>1.045458E-2</v>
          </cell>
          <cell r="AD2157">
            <v>255.58</v>
          </cell>
          <cell r="AE2157">
            <v>61.741220729999995</v>
          </cell>
          <cell r="AF2157">
            <v>62.148099999999999</v>
          </cell>
          <cell r="AG2157">
            <v>0.28562796446403682</v>
          </cell>
          <cell r="AH2157">
            <v>9.1</v>
          </cell>
          <cell r="AI2157">
            <v>48490</v>
          </cell>
          <cell r="AJ2157">
            <v>11.5</v>
          </cell>
        </row>
        <row r="2158">
          <cell r="A2158" t="str">
            <v>2493</v>
          </cell>
          <cell r="B2158" t="str">
            <v>249390201</v>
          </cell>
          <cell r="D2158" t="str">
            <v>2493902</v>
          </cell>
          <cell r="E2158" t="str">
            <v>2475</v>
          </cell>
          <cell r="F2158" t="str">
            <v>24</v>
          </cell>
          <cell r="G2158">
            <v>524.52810735000003</v>
          </cell>
          <cell r="H2158">
            <v>536.46403792000001</v>
          </cell>
          <cell r="I2158">
            <v>530.24108190000004</v>
          </cell>
          <cell r="J2158">
            <v>44.654088049999999</v>
          </cell>
          <cell r="K2158">
            <v>15.549772279999999</v>
          </cell>
          <cell r="L2158">
            <v>10.81977828</v>
          </cell>
          <cell r="M2158">
            <v>11.13298189</v>
          </cell>
          <cell r="N2158">
            <v>19.300112980000002</v>
          </cell>
          <cell r="O2158">
            <v>50.307000000000002</v>
          </cell>
          <cell r="P2158">
            <v>11.13298189</v>
          </cell>
          <cell r="Q2158">
            <v>80</v>
          </cell>
          <cell r="R2158">
            <v>34.03003519</v>
          </cell>
          <cell r="S2158">
            <v>16.5</v>
          </cell>
          <cell r="T2158">
            <v>10.81977828</v>
          </cell>
          <cell r="U2158">
            <v>10.81977828</v>
          </cell>
          <cell r="V2158">
            <v>10.81977828</v>
          </cell>
          <cell r="W2158">
            <v>41</v>
          </cell>
          <cell r="X2158">
            <v>82.1</v>
          </cell>
          <cell r="Y2158">
            <v>34.1</v>
          </cell>
          <cell r="Z2158">
            <v>47.4</v>
          </cell>
          <cell r="AA2158">
            <v>23.2</v>
          </cell>
          <cell r="AB2158">
            <v>10.875402190000001</v>
          </cell>
          <cell r="AC2158">
            <v>0</v>
          </cell>
          <cell r="AD2158">
            <v>255.58</v>
          </cell>
          <cell r="AE2158">
            <v>61.741220729999995</v>
          </cell>
          <cell r="AF2158">
            <v>62.085177469999998</v>
          </cell>
          <cell r="AG2158">
            <v>0.2722787974478989</v>
          </cell>
          <cell r="AH2158">
            <v>9.1</v>
          </cell>
          <cell r="AI2158">
            <v>48490</v>
          </cell>
          <cell r="AJ2158">
            <v>11.5</v>
          </cell>
        </row>
        <row r="2159">
          <cell r="A2159" t="str">
            <v>2493</v>
          </cell>
          <cell r="B2159" t="str">
            <v>249390401</v>
          </cell>
          <cell r="D2159" t="str">
            <v>2493904</v>
          </cell>
          <cell r="E2159" t="str">
            <v>2475</v>
          </cell>
          <cell r="F2159" t="str">
            <v>24</v>
          </cell>
          <cell r="G2159">
            <v>524.52810735000003</v>
          </cell>
          <cell r="H2159">
            <v>536.46403792000001</v>
          </cell>
          <cell r="I2159">
            <v>530.24108190000004</v>
          </cell>
          <cell r="J2159">
            <v>44.654088049999999</v>
          </cell>
          <cell r="K2159">
            <v>15.549772279999999</v>
          </cell>
          <cell r="L2159">
            <v>10.81977828</v>
          </cell>
          <cell r="M2159">
            <v>11.171279869999999</v>
          </cell>
          <cell r="N2159">
            <v>19.300112980000002</v>
          </cell>
          <cell r="O2159">
            <v>50.307000000000002</v>
          </cell>
          <cell r="P2159">
            <v>11.171279869999999</v>
          </cell>
          <cell r="Q2159">
            <v>80</v>
          </cell>
          <cell r="R2159">
            <v>34.03003519</v>
          </cell>
          <cell r="S2159">
            <v>16.5</v>
          </cell>
          <cell r="T2159">
            <v>11.018006</v>
          </cell>
          <cell r="U2159">
            <v>10.81977828</v>
          </cell>
          <cell r="V2159">
            <v>10.81977828</v>
          </cell>
          <cell r="W2159">
            <v>41</v>
          </cell>
          <cell r="X2159">
            <v>82.1</v>
          </cell>
          <cell r="Y2159">
            <v>34.1</v>
          </cell>
          <cell r="Z2159">
            <v>47.4</v>
          </cell>
          <cell r="AA2159">
            <v>23.2</v>
          </cell>
          <cell r="AB2159">
            <v>10.96268311</v>
          </cell>
          <cell r="AC2159">
            <v>0</v>
          </cell>
          <cell r="AD2159">
            <v>255.58</v>
          </cell>
          <cell r="AE2159">
            <v>61.741220729999995</v>
          </cell>
          <cell r="AF2159">
            <v>62.148099999999999</v>
          </cell>
          <cell r="AG2159">
            <v>0.262255520284424</v>
          </cell>
          <cell r="AH2159">
            <v>9.1</v>
          </cell>
          <cell r="AI2159">
            <v>48490</v>
          </cell>
          <cell r="AJ2159">
            <v>11.5</v>
          </cell>
        </row>
        <row r="2160">
          <cell r="A2160" t="str">
            <v>2493</v>
          </cell>
          <cell r="B2160" t="str">
            <v>249390601</v>
          </cell>
          <cell r="D2160" t="str">
            <v>2493906</v>
          </cell>
          <cell r="E2160" t="str">
            <v>2475</v>
          </cell>
          <cell r="F2160" t="str">
            <v>24</v>
          </cell>
          <cell r="G2160">
            <v>524.52810735000003</v>
          </cell>
          <cell r="H2160">
            <v>536.46403792000001</v>
          </cell>
          <cell r="I2160">
            <v>530.24108190000004</v>
          </cell>
          <cell r="J2160">
            <v>44.654088049999999</v>
          </cell>
          <cell r="K2160">
            <v>15.549772279999999</v>
          </cell>
          <cell r="L2160">
            <v>10.796223019999999</v>
          </cell>
          <cell r="M2160">
            <v>10.81977828</v>
          </cell>
          <cell r="N2160">
            <v>19.300112980000002</v>
          </cell>
          <cell r="O2160">
            <v>50.307000000000002</v>
          </cell>
          <cell r="P2160">
            <v>10.81977828</v>
          </cell>
          <cell r="Q2160">
            <v>80</v>
          </cell>
          <cell r="R2160">
            <v>34.03003519</v>
          </cell>
          <cell r="S2160">
            <v>16.5</v>
          </cell>
          <cell r="T2160">
            <v>10.81977828</v>
          </cell>
          <cell r="U2160">
            <v>10.796223019999999</v>
          </cell>
          <cell r="V2160">
            <v>10.796223019999999</v>
          </cell>
          <cell r="W2160">
            <v>41</v>
          </cell>
          <cell r="X2160">
            <v>82.1</v>
          </cell>
          <cell r="Y2160">
            <v>34.1</v>
          </cell>
          <cell r="Z2160">
            <v>47.4</v>
          </cell>
          <cell r="AA2160">
            <v>23.2</v>
          </cell>
          <cell r="AB2160">
            <v>10.741816740000001</v>
          </cell>
          <cell r="AC2160">
            <v>0.86284413999999998</v>
          </cell>
          <cell r="AD2160">
            <v>255.58</v>
          </cell>
          <cell r="AE2160">
            <v>61.741220729999995</v>
          </cell>
          <cell r="AF2160">
            <v>62.450481650000008</v>
          </cell>
          <cell r="AG2160">
            <v>0.23591711661143105</v>
          </cell>
          <cell r="AH2160">
            <v>9.1</v>
          </cell>
          <cell r="AI2160">
            <v>48490</v>
          </cell>
          <cell r="AJ2160">
            <v>11.5</v>
          </cell>
        </row>
        <row r="2161">
          <cell r="A2161" t="str">
            <v>2493</v>
          </cell>
          <cell r="B2161" t="str">
            <v>249390801</v>
          </cell>
          <cell r="D2161" t="str">
            <v>2493908</v>
          </cell>
          <cell r="E2161" t="str">
            <v>2475</v>
          </cell>
          <cell r="F2161" t="str">
            <v>24</v>
          </cell>
          <cell r="G2161">
            <v>524.52810735000003</v>
          </cell>
          <cell r="H2161">
            <v>536.46403792000001</v>
          </cell>
          <cell r="I2161">
            <v>530.24108190000004</v>
          </cell>
          <cell r="J2161">
            <v>44.654088049999999</v>
          </cell>
          <cell r="K2161">
            <v>15.549772279999999</v>
          </cell>
          <cell r="L2161">
            <v>10.24341809</v>
          </cell>
          <cell r="M2161">
            <v>10.884141789999999</v>
          </cell>
          <cell r="N2161">
            <v>19.300112980000002</v>
          </cell>
          <cell r="O2161">
            <v>50.307000000000002</v>
          </cell>
          <cell r="P2161">
            <v>10.924858759999999</v>
          </cell>
          <cell r="Q2161">
            <v>80</v>
          </cell>
          <cell r="R2161">
            <v>34.03003519</v>
          </cell>
          <cell r="S2161">
            <v>16.5</v>
          </cell>
          <cell r="T2161">
            <v>10.716859230000001</v>
          </cell>
          <cell r="U2161">
            <v>10.22346739</v>
          </cell>
          <cell r="V2161">
            <v>10.27076608</v>
          </cell>
          <cell r="W2161">
            <v>41</v>
          </cell>
          <cell r="X2161">
            <v>82.1</v>
          </cell>
          <cell r="Y2161">
            <v>34.1</v>
          </cell>
          <cell r="Z2161">
            <v>47.4</v>
          </cell>
          <cell r="AA2161">
            <v>23.2</v>
          </cell>
          <cell r="AB2161">
            <v>10.342161750000001</v>
          </cell>
          <cell r="AC2161">
            <v>0.59930932999999997</v>
          </cell>
          <cell r="AD2161">
            <v>255.58</v>
          </cell>
          <cell r="AE2161">
            <v>61.741220729999995</v>
          </cell>
          <cell r="AF2161">
            <v>62.202342969999997</v>
          </cell>
          <cell r="AG2161">
            <v>0.24737816072299251</v>
          </cell>
          <cell r="AH2161">
            <v>9.1</v>
          </cell>
          <cell r="AI2161">
            <v>48490</v>
          </cell>
          <cell r="AJ2161">
            <v>11.5</v>
          </cell>
        </row>
        <row r="2162">
          <cell r="A2162" t="str">
            <v>2494</v>
          </cell>
          <cell r="B2162" t="str">
            <v>249406801</v>
          </cell>
          <cell r="C2162" t="str">
            <v>408</v>
          </cell>
          <cell r="D2162" t="str">
            <v>2494068</v>
          </cell>
          <cell r="E2162" t="str">
            <v>2475</v>
          </cell>
          <cell r="F2162" t="str">
            <v>24</v>
          </cell>
          <cell r="G2162">
            <v>524.52810735000003</v>
          </cell>
          <cell r="H2162">
            <v>536.46403792000001</v>
          </cell>
          <cell r="I2162">
            <v>530.24108190000004</v>
          </cell>
          <cell r="J2162">
            <v>44.654088049999999</v>
          </cell>
          <cell r="K2162">
            <v>15.549772279999999</v>
          </cell>
          <cell r="L2162">
            <v>7.3993980800000001</v>
          </cell>
          <cell r="M2162">
            <v>8.2329717900000006</v>
          </cell>
          <cell r="N2162">
            <v>19.300112980000002</v>
          </cell>
          <cell r="O2162">
            <v>50.307000000000002</v>
          </cell>
          <cell r="P2162">
            <v>8.3099229900000005</v>
          </cell>
          <cell r="Q2162">
            <v>80</v>
          </cell>
          <cell r="R2162">
            <v>37.452585149999997</v>
          </cell>
          <cell r="S2162">
            <v>16.5</v>
          </cell>
          <cell r="T2162">
            <v>8.3889051699999992</v>
          </cell>
          <cell r="U2162">
            <v>7.4372063700000002</v>
          </cell>
          <cell r="V2162">
            <v>7.3231707200000002</v>
          </cell>
          <cell r="W2162">
            <v>41</v>
          </cell>
          <cell r="X2162">
            <v>82.1</v>
          </cell>
          <cell r="Y2162">
            <v>34.1</v>
          </cell>
          <cell r="Z2162">
            <v>47.4</v>
          </cell>
          <cell r="AA2162">
            <v>23.2</v>
          </cell>
          <cell r="AB2162">
            <v>7.5832475199999987</v>
          </cell>
          <cell r="AC2162">
            <v>1</v>
          </cell>
          <cell r="AD2162">
            <v>255.58</v>
          </cell>
          <cell r="AE2162">
            <v>61.741220729999995</v>
          </cell>
          <cell r="AF2162">
            <v>64.730154810000002</v>
          </cell>
          <cell r="AG2162">
            <v>0.2655788443688476</v>
          </cell>
          <cell r="AH2162">
            <v>9.1</v>
          </cell>
          <cell r="AI2162">
            <v>48490</v>
          </cell>
          <cell r="AJ2162">
            <v>11.5</v>
          </cell>
        </row>
        <row r="2163">
          <cell r="A2163" t="str">
            <v>2494</v>
          </cell>
          <cell r="B2163" t="str">
            <v>249406802</v>
          </cell>
          <cell r="C2163" t="str">
            <v>408</v>
          </cell>
          <cell r="D2163" t="str">
            <v>2494068</v>
          </cell>
          <cell r="E2163" t="str">
            <v>2475</v>
          </cell>
          <cell r="F2163" t="str">
            <v>24</v>
          </cell>
          <cell r="G2163">
            <v>524.52810735000003</v>
          </cell>
          <cell r="H2163">
            <v>536.46403792000001</v>
          </cell>
          <cell r="I2163">
            <v>530.24108190000004</v>
          </cell>
          <cell r="J2163">
            <v>44.654088049999999</v>
          </cell>
          <cell r="K2163">
            <v>15.549772279999999</v>
          </cell>
          <cell r="L2163">
            <v>7.4097419499999999</v>
          </cell>
          <cell r="M2163">
            <v>8.0995542799999996</v>
          </cell>
          <cell r="N2163">
            <v>19.300112980000002</v>
          </cell>
          <cell r="O2163">
            <v>50.307000000000002</v>
          </cell>
          <cell r="P2163">
            <v>8.1089241600000008</v>
          </cell>
          <cell r="Q2163">
            <v>80</v>
          </cell>
          <cell r="R2163">
            <v>37.452585149999997</v>
          </cell>
          <cell r="S2163">
            <v>16.5</v>
          </cell>
          <cell r="T2163">
            <v>7.9076515900000004</v>
          </cell>
          <cell r="U2163">
            <v>7.3752557800000007</v>
          </cell>
          <cell r="V2163">
            <v>7.5288692599999987</v>
          </cell>
          <cell r="W2163">
            <v>41</v>
          </cell>
          <cell r="X2163">
            <v>82.1</v>
          </cell>
          <cell r="Y2163">
            <v>34.1</v>
          </cell>
          <cell r="Z2163">
            <v>47.4</v>
          </cell>
          <cell r="AA2163">
            <v>23.2</v>
          </cell>
          <cell r="AB2163">
            <v>7.5342283300000004</v>
          </cell>
          <cell r="AC2163">
            <v>0.99841555000000004</v>
          </cell>
          <cell r="AD2163">
            <v>255.58</v>
          </cell>
          <cell r="AE2163">
            <v>61.741220729999995</v>
          </cell>
          <cell r="AF2163">
            <v>67.523123179999999</v>
          </cell>
          <cell r="AG2163">
            <v>0.25040666781722887</v>
          </cell>
          <cell r="AH2163">
            <v>9.1</v>
          </cell>
          <cell r="AI2163">
            <v>48490</v>
          </cell>
          <cell r="AJ2163">
            <v>11.5</v>
          </cell>
        </row>
        <row r="2164">
          <cell r="A2164" t="str">
            <v>2494</v>
          </cell>
          <cell r="B2164" t="str">
            <v>249406803</v>
          </cell>
          <cell r="C2164" t="str">
            <v>408</v>
          </cell>
          <cell r="D2164" t="str">
            <v>2494068</v>
          </cell>
          <cell r="E2164" t="str">
            <v>2475</v>
          </cell>
          <cell r="F2164" t="str">
            <v>24</v>
          </cell>
          <cell r="G2164">
            <v>524.52810735000003</v>
          </cell>
          <cell r="H2164">
            <v>536.46403792000001</v>
          </cell>
          <cell r="I2164">
            <v>530.24108190000004</v>
          </cell>
          <cell r="J2164">
            <v>44.654088049999999</v>
          </cell>
          <cell r="K2164">
            <v>15.549772279999999</v>
          </cell>
          <cell r="L2164">
            <v>8.0805469700000003</v>
          </cell>
          <cell r="M2164">
            <v>8.6086778800000001</v>
          </cell>
          <cell r="N2164">
            <v>19.300112980000002</v>
          </cell>
          <cell r="O2164">
            <v>50.307000000000002</v>
          </cell>
          <cell r="P2164">
            <v>9.3254531800000002</v>
          </cell>
          <cell r="Q2164">
            <v>80</v>
          </cell>
          <cell r="R2164">
            <v>37.452585149999997</v>
          </cell>
          <cell r="S2164">
            <v>16.5</v>
          </cell>
          <cell r="T2164">
            <v>8.5496603800000006</v>
          </cell>
          <cell r="U2164">
            <v>8.7202972899999995</v>
          </cell>
          <cell r="V2164">
            <v>7.9741886700000011</v>
          </cell>
          <cell r="W2164">
            <v>41</v>
          </cell>
          <cell r="X2164">
            <v>82.1</v>
          </cell>
          <cell r="Y2164">
            <v>34.1</v>
          </cell>
          <cell r="Z2164">
            <v>47.4</v>
          </cell>
          <cell r="AA2164">
            <v>23.2</v>
          </cell>
          <cell r="AB2164">
            <v>7.8890844099999997</v>
          </cell>
          <cell r="AC2164">
            <v>0.98073337000000005</v>
          </cell>
          <cell r="AD2164">
            <v>255.58</v>
          </cell>
          <cell r="AE2164">
            <v>61.741220729999995</v>
          </cell>
          <cell r="AF2164">
            <v>64.720200000000006</v>
          </cell>
          <cell r="AG2164">
            <v>0.25708676663716895</v>
          </cell>
          <cell r="AH2164">
            <v>9.1</v>
          </cell>
          <cell r="AI2164">
            <v>48490</v>
          </cell>
          <cell r="AJ2164">
            <v>11.5</v>
          </cell>
        </row>
        <row r="2165">
          <cell r="A2165" t="str">
            <v>2494</v>
          </cell>
          <cell r="B2165" t="str">
            <v>249406804</v>
          </cell>
          <cell r="C2165" t="str">
            <v>408</v>
          </cell>
          <cell r="D2165" t="str">
            <v>2494068</v>
          </cell>
          <cell r="E2165" t="str">
            <v>2475</v>
          </cell>
          <cell r="F2165" t="str">
            <v>24</v>
          </cell>
          <cell r="G2165">
            <v>524.52810735000003</v>
          </cell>
          <cell r="H2165">
            <v>536.46403792000001</v>
          </cell>
          <cell r="I2165">
            <v>530.24108190000004</v>
          </cell>
          <cell r="J2165">
            <v>44.654088049999999</v>
          </cell>
          <cell r="K2165">
            <v>15.549772279999999</v>
          </cell>
          <cell r="L2165">
            <v>9.4185733099999993</v>
          </cell>
          <cell r="M2165">
            <v>9.63691444</v>
          </cell>
          <cell r="N2165">
            <v>19.300112980000002</v>
          </cell>
          <cell r="O2165">
            <v>50.307000000000002</v>
          </cell>
          <cell r="P2165">
            <v>9.6819676799999996</v>
          </cell>
          <cell r="Q2165">
            <v>80</v>
          </cell>
          <cell r="R2165">
            <v>37.452585149999997</v>
          </cell>
          <cell r="S2165">
            <v>16.5</v>
          </cell>
          <cell r="T2165">
            <v>9.0561396900000002</v>
          </cell>
          <cell r="U2165">
            <v>9.3544407199999995</v>
          </cell>
          <cell r="V2165">
            <v>9.4557149700000007</v>
          </cell>
          <cell r="W2165">
            <v>41</v>
          </cell>
          <cell r="X2165">
            <v>82.1</v>
          </cell>
          <cell r="Y2165">
            <v>34.1</v>
          </cell>
          <cell r="Z2165">
            <v>47.4</v>
          </cell>
          <cell r="AA2165">
            <v>23.2</v>
          </cell>
          <cell r="AB2165">
            <v>9.0653146000000007</v>
          </cell>
          <cell r="AC2165">
            <v>0.24729005000000001</v>
          </cell>
          <cell r="AD2165">
            <v>255.58</v>
          </cell>
          <cell r="AE2165">
            <v>61.741220729999995</v>
          </cell>
          <cell r="AF2165">
            <v>67.524000000000001</v>
          </cell>
          <cell r="AG2165">
            <v>0.238908788715504</v>
          </cell>
          <cell r="AH2165">
            <v>9.1</v>
          </cell>
          <cell r="AI2165">
            <v>48490</v>
          </cell>
          <cell r="AJ2165">
            <v>11.5</v>
          </cell>
        </row>
        <row r="2166">
          <cell r="A2166" t="str">
            <v>2494</v>
          </cell>
          <cell r="B2166" t="str">
            <v>249406805</v>
          </cell>
          <cell r="C2166" t="str">
            <v>408</v>
          </cell>
          <cell r="D2166" t="str">
            <v>2494068</v>
          </cell>
          <cell r="E2166" t="str">
            <v>2475</v>
          </cell>
          <cell r="F2166" t="str">
            <v>24</v>
          </cell>
          <cell r="G2166">
            <v>524.52810735000003</v>
          </cell>
          <cell r="H2166">
            <v>536.46403792000001</v>
          </cell>
          <cell r="I2166">
            <v>530.24108190000004</v>
          </cell>
          <cell r="J2166">
            <v>44.654088049999999</v>
          </cell>
          <cell r="K2166">
            <v>15.549772279999999</v>
          </cell>
          <cell r="L2166">
            <v>8.4296725899999991</v>
          </cell>
          <cell r="M2166">
            <v>9.5353182299999997</v>
          </cell>
          <cell r="N2166">
            <v>19.300112980000002</v>
          </cell>
          <cell r="O2166">
            <v>50.307000000000002</v>
          </cell>
          <cell r="P2166">
            <v>9.4218970500000001</v>
          </cell>
          <cell r="Q2166">
            <v>80</v>
          </cell>
          <cell r="R2166">
            <v>37.452585149999997</v>
          </cell>
          <cell r="S2166">
            <v>16.5</v>
          </cell>
          <cell r="T2166">
            <v>9.6585456300000008</v>
          </cell>
          <cell r="U2166">
            <v>8.3934423799999998</v>
          </cell>
          <cell r="V2166">
            <v>8.5657928600000002</v>
          </cell>
          <cell r="W2166">
            <v>41</v>
          </cell>
          <cell r="X2166">
            <v>82.1</v>
          </cell>
          <cell r="Y2166">
            <v>34.1</v>
          </cell>
          <cell r="Z2166">
            <v>47.4</v>
          </cell>
          <cell r="AA2166">
            <v>23.2</v>
          </cell>
          <cell r="AB2166">
            <v>8.8227642999999993</v>
          </cell>
          <cell r="AC2166">
            <v>0.94200212999999999</v>
          </cell>
          <cell r="AD2166">
            <v>255.58</v>
          </cell>
          <cell r="AE2166">
            <v>61.741220729999995</v>
          </cell>
          <cell r="AF2166">
            <v>64.720200000000006</v>
          </cell>
          <cell r="AG2166">
            <v>0.23507293415529942</v>
          </cell>
          <cell r="AH2166">
            <v>9.1</v>
          </cell>
          <cell r="AI2166">
            <v>48490</v>
          </cell>
          <cell r="AJ2166">
            <v>11.5</v>
          </cell>
        </row>
        <row r="2167">
          <cell r="A2167" t="str">
            <v>2494</v>
          </cell>
          <cell r="B2167" t="str">
            <v>249406806</v>
          </cell>
          <cell r="C2167" t="str">
            <v>408</v>
          </cell>
          <cell r="D2167" t="str">
            <v>2494068</v>
          </cell>
          <cell r="E2167" t="str">
            <v>2475</v>
          </cell>
          <cell r="F2167" t="str">
            <v>24</v>
          </cell>
          <cell r="G2167">
            <v>524.52810735000003</v>
          </cell>
          <cell r="H2167">
            <v>536.46403792000001</v>
          </cell>
          <cell r="I2167">
            <v>530.24108190000004</v>
          </cell>
          <cell r="J2167">
            <v>44.654088049999999</v>
          </cell>
          <cell r="K2167">
            <v>15.549772279999999</v>
          </cell>
          <cell r="L2167">
            <v>7.92515751</v>
          </cell>
          <cell r="M2167">
            <v>9.3791544499999997</v>
          </cell>
          <cell r="N2167">
            <v>19.300112980000002</v>
          </cell>
          <cell r="O2167">
            <v>50.307000000000002</v>
          </cell>
          <cell r="P2167">
            <v>9.1905457399999992</v>
          </cell>
          <cell r="Q2167">
            <v>80</v>
          </cell>
          <cell r="R2167">
            <v>37.452585149999997</v>
          </cell>
          <cell r="S2167">
            <v>16.5</v>
          </cell>
          <cell r="T2167">
            <v>9.1725346600000002</v>
          </cell>
          <cell r="U2167">
            <v>7.841885930000001</v>
          </cell>
          <cell r="V2167">
            <v>8.5713025199999997</v>
          </cell>
          <cell r="W2167">
            <v>41</v>
          </cell>
          <cell r="X2167">
            <v>82.1</v>
          </cell>
          <cell r="Y2167">
            <v>34.1</v>
          </cell>
          <cell r="Z2167">
            <v>47.4</v>
          </cell>
          <cell r="AA2167">
            <v>23.2</v>
          </cell>
          <cell r="AB2167">
            <v>8.6805018100000009</v>
          </cell>
          <cell r="AC2167">
            <v>1</v>
          </cell>
          <cell r="AD2167">
            <v>255.58</v>
          </cell>
          <cell r="AE2167">
            <v>61.741220729999995</v>
          </cell>
          <cell r="AF2167">
            <v>67.512240219999995</v>
          </cell>
          <cell r="AG2167">
            <v>0.25590275563124421</v>
          </cell>
          <cell r="AH2167">
            <v>9.1</v>
          </cell>
          <cell r="AI2167">
            <v>48490</v>
          </cell>
          <cell r="AJ2167">
            <v>11.5</v>
          </cell>
        </row>
        <row r="2168">
          <cell r="A2168" t="str">
            <v>2494</v>
          </cell>
          <cell r="B2168" t="str">
            <v>249406807</v>
          </cell>
          <cell r="C2168" t="str">
            <v>408</v>
          </cell>
          <cell r="D2168" t="str">
            <v>2494068</v>
          </cell>
          <cell r="E2168" t="str">
            <v>2475</v>
          </cell>
          <cell r="F2168" t="str">
            <v>24</v>
          </cell>
          <cell r="G2168">
            <v>524.52810735000003</v>
          </cell>
          <cell r="H2168">
            <v>536.46403792000001</v>
          </cell>
          <cell r="I2168">
            <v>530.24108190000004</v>
          </cell>
          <cell r="J2168">
            <v>44.654088049999999</v>
          </cell>
          <cell r="K2168">
            <v>15.549772279999999</v>
          </cell>
          <cell r="L2168">
            <v>8.01961279</v>
          </cell>
          <cell r="M2168">
            <v>8.8239423299999995</v>
          </cell>
          <cell r="N2168">
            <v>19.300112980000002</v>
          </cell>
          <cell r="O2168">
            <v>50.307000000000002</v>
          </cell>
          <cell r="P2168">
            <v>8.7749313900000008</v>
          </cell>
          <cell r="Q2168">
            <v>80</v>
          </cell>
          <cell r="R2168">
            <v>37.452585149999997</v>
          </cell>
          <cell r="S2168">
            <v>16.5</v>
          </cell>
          <cell r="T2168">
            <v>8.9067998799999994</v>
          </cell>
          <cell r="U2168">
            <v>8.3180102799999993</v>
          </cell>
          <cell r="V2168">
            <v>8.3947995399999993</v>
          </cell>
          <cell r="W2168">
            <v>41</v>
          </cell>
          <cell r="X2168">
            <v>82.1</v>
          </cell>
          <cell r="Y2168">
            <v>34.1</v>
          </cell>
          <cell r="Z2168">
            <v>47.4</v>
          </cell>
          <cell r="AA2168">
            <v>23.2</v>
          </cell>
          <cell r="AB2168">
            <v>8.6872734600000001</v>
          </cell>
          <cell r="AC2168">
            <v>1</v>
          </cell>
          <cell r="AD2168">
            <v>255.58</v>
          </cell>
          <cell r="AE2168">
            <v>61.741220729999995</v>
          </cell>
          <cell r="AF2168">
            <v>64.730616359999999</v>
          </cell>
          <cell r="AG2168">
            <v>0.26034906201886782</v>
          </cell>
          <cell r="AH2168">
            <v>9.1</v>
          </cell>
          <cell r="AI2168">
            <v>48490</v>
          </cell>
          <cell r="AJ2168">
            <v>11.5</v>
          </cell>
        </row>
        <row r="2169">
          <cell r="A2169" t="str">
            <v>2494</v>
          </cell>
          <cell r="B2169" t="str">
            <v>249420501</v>
          </cell>
          <cell r="D2169" t="str">
            <v>2494205</v>
          </cell>
          <cell r="E2169" t="str">
            <v>2475</v>
          </cell>
          <cell r="F2169" t="str">
            <v>24</v>
          </cell>
          <cell r="G2169">
            <v>524.52810735000003</v>
          </cell>
          <cell r="H2169">
            <v>536.46403792000001</v>
          </cell>
          <cell r="I2169">
            <v>530.24108190000004</v>
          </cell>
          <cell r="J2169">
            <v>44.654088049999999</v>
          </cell>
          <cell r="K2169">
            <v>15.549772279999999</v>
          </cell>
          <cell r="L2169">
            <v>8.8609247300000007</v>
          </cell>
          <cell r="M2169">
            <v>10.00238221</v>
          </cell>
          <cell r="N2169">
            <v>19.300112980000002</v>
          </cell>
          <cell r="O2169">
            <v>50.307000000000002</v>
          </cell>
          <cell r="P2169">
            <v>11.11466931</v>
          </cell>
          <cell r="Q2169">
            <v>80</v>
          </cell>
          <cell r="R2169">
            <v>34.03003519</v>
          </cell>
          <cell r="S2169">
            <v>16.5</v>
          </cell>
          <cell r="T2169">
            <v>10.79523966</v>
          </cell>
          <cell r="U2169">
            <v>8.9621353900000003</v>
          </cell>
          <cell r="V2169">
            <v>8.9621353900000003</v>
          </cell>
          <cell r="W2169">
            <v>41</v>
          </cell>
          <cell r="X2169">
            <v>82.1</v>
          </cell>
          <cell r="Y2169">
            <v>34.1</v>
          </cell>
          <cell r="Z2169">
            <v>47.4</v>
          </cell>
          <cell r="AA2169">
            <v>23.2</v>
          </cell>
          <cell r="AB2169">
            <v>10.53523794</v>
          </cell>
          <cell r="AC2169">
            <v>3.0540899999999999E-2</v>
          </cell>
          <cell r="AD2169">
            <v>255.58</v>
          </cell>
          <cell r="AE2169">
            <v>61.741220729999995</v>
          </cell>
          <cell r="AF2169">
            <v>64.687749280000006</v>
          </cell>
          <cell r="AG2169">
            <v>0.27259081298362897</v>
          </cell>
          <cell r="AH2169">
            <v>9.1</v>
          </cell>
          <cell r="AI2169">
            <v>48490</v>
          </cell>
          <cell r="AJ2169">
            <v>11.5</v>
          </cell>
        </row>
        <row r="2170">
          <cell r="A2170" t="str">
            <v>2494</v>
          </cell>
          <cell r="B2170" t="str">
            <v>249421001</v>
          </cell>
          <cell r="D2170" t="str">
            <v>2494210</v>
          </cell>
          <cell r="E2170" t="str">
            <v>2475</v>
          </cell>
          <cell r="F2170" t="str">
            <v>24</v>
          </cell>
          <cell r="G2170">
            <v>524.52810735000003</v>
          </cell>
          <cell r="H2170">
            <v>536.46403792000001</v>
          </cell>
          <cell r="I2170">
            <v>530.24108190000004</v>
          </cell>
          <cell r="J2170">
            <v>44.654088049999999</v>
          </cell>
          <cell r="K2170">
            <v>15.549772279999999</v>
          </cell>
          <cell r="L2170">
            <v>8.7996616999999997</v>
          </cell>
          <cell r="M2170">
            <v>10.81977828</v>
          </cell>
          <cell r="N2170">
            <v>19.300112980000002</v>
          </cell>
          <cell r="O2170">
            <v>50.307000000000002</v>
          </cell>
          <cell r="P2170">
            <v>11.1680238</v>
          </cell>
          <cell r="Q2170">
            <v>80</v>
          </cell>
          <cell r="R2170">
            <v>34.03003519</v>
          </cell>
          <cell r="S2170">
            <v>16.5</v>
          </cell>
          <cell r="T2170">
            <v>9.88425376</v>
          </cell>
          <cell r="U2170">
            <v>8.9869467899999993</v>
          </cell>
          <cell r="V2170">
            <v>9.3624604199999997</v>
          </cell>
          <cell r="W2170">
            <v>41</v>
          </cell>
          <cell r="X2170">
            <v>82.1</v>
          </cell>
          <cell r="Y2170">
            <v>34.1</v>
          </cell>
          <cell r="Z2170">
            <v>47.4</v>
          </cell>
          <cell r="AA2170">
            <v>23.2</v>
          </cell>
          <cell r="AB2170">
            <v>10.741816740000001</v>
          </cell>
          <cell r="AC2170">
            <v>0.21660488</v>
          </cell>
          <cell r="AD2170">
            <v>255.58</v>
          </cell>
          <cell r="AE2170">
            <v>61.741220729999995</v>
          </cell>
          <cell r="AF2170">
            <v>64.720200000000006</v>
          </cell>
          <cell r="AG2170">
            <v>0.29090177617104568</v>
          </cell>
          <cell r="AH2170">
            <v>9.1</v>
          </cell>
          <cell r="AI2170">
            <v>48490</v>
          </cell>
          <cell r="AJ2170">
            <v>11.5</v>
          </cell>
        </row>
        <row r="2171">
          <cell r="A2171" t="str">
            <v>2494</v>
          </cell>
          <cell r="B2171" t="str">
            <v>249421501</v>
          </cell>
          <cell r="D2171" t="str">
            <v>2494215</v>
          </cell>
          <cell r="E2171" t="str">
            <v>2475</v>
          </cell>
          <cell r="F2171" t="str">
            <v>24</v>
          </cell>
          <cell r="G2171">
            <v>524.52810735000003</v>
          </cell>
          <cell r="H2171">
            <v>536.46403792000001</v>
          </cell>
          <cell r="I2171">
            <v>530.24108190000004</v>
          </cell>
          <cell r="J2171">
            <v>44.654088049999999</v>
          </cell>
          <cell r="K2171">
            <v>15.549772279999999</v>
          </cell>
          <cell r="L2171">
            <v>9.3756853000000007</v>
          </cell>
          <cell r="M2171">
            <v>10.7629751</v>
          </cell>
          <cell r="N2171">
            <v>19.300112980000002</v>
          </cell>
          <cell r="O2171">
            <v>50.307000000000002</v>
          </cell>
          <cell r="P2171">
            <v>10.843865839999999</v>
          </cell>
          <cell r="Q2171">
            <v>80</v>
          </cell>
          <cell r="R2171">
            <v>34.03003519</v>
          </cell>
          <cell r="S2171">
            <v>16.5</v>
          </cell>
          <cell r="T2171">
            <v>9.2994495500000003</v>
          </cell>
          <cell r="U2171">
            <v>9.38286409</v>
          </cell>
          <cell r="V2171">
            <v>10.05813811</v>
          </cell>
          <cell r="W2171">
            <v>41</v>
          </cell>
          <cell r="X2171">
            <v>82.1</v>
          </cell>
          <cell r="Y2171">
            <v>34.1</v>
          </cell>
          <cell r="Z2171">
            <v>47.4</v>
          </cell>
          <cell r="AA2171">
            <v>23.2</v>
          </cell>
          <cell r="AB2171">
            <v>10.72172434</v>
          </cell>
          <cell r="AC2171">
            <v>5.3972200000000003E-3</v>
          </cell>
          <cell r="AD2171">
            <v>255.58</v>
          </cell>
          <cell r="AE2171">
            <v>61.741220729999995</v>
          </cell>
          <cell r="AF2171">
            <v>64.720200000000006</v>
          </cell>
          <cell r="AG2171">
            <v>0.25160432377445241</v>
          </cell>
          <cell r="AH2171">
            <v>9.1</v>
          </cell>
          <cell r="AI2171">
            <v>48490</v>
          </cell>
          <cell r="AJ2171">
            <v>11.5</v>
          </cell>
        </row>
        <row r="2172">
          <cell r="A2172" t="str">
            <v>2494</v>
          </cell>
          <cell r="B2172" t="str">
            <v>249422001</v>
          </cell>
          <cell r="D2172" t="str">
            <v>2494220</v>
          </cell>
          <cell r="E2172" t="str">
            <v>2475</v>
          </cell>
          <cell r="F2172" t="str">
            <v>24</v>
          </cell>
          <cell r="G2172">
            <v>524.52810735000003</v>
          </cell>
          <cell r="H2172">
            <v>536.46403792000001</v>
          </cell>
          <cell r="I2172">
            <v>530.24108190000004</v>
          </cell>
          <cell r="J2172">
            <v>44.654088049999999</v>
          </cell>
          <cell r="K2172">
            <v>15.549772279999999</v>
          </cell>
          <cell r="L2172">
            <v>8.9050372899999992</v>
          </cell>
          <cell r="M2172">
            <v>10.358631320000001</v>
          </cell>
          <cell r="N2172">
            <v>19.300112980000002</v>
          </cell>
          <cell r="O2172">
            <v>50.307000000000002</v>
          </cell>
          <cell r="P2172">
            <v>10.6195697</v>
          </cell>
          <cell r="Q2172">
            <v>80</v>
          </cell>
          <cell r="R2172">
            <v>34.03003519</v>
          </cell>
          <cell r="S2172">
            <v>16.5</v>
          </cell>
          <cell r="T2172">
            <v>9.1460151599999993</v>
          </cell>
          <cell r="U2172">
            <v>9.1379847099999996</v>
          </cell>
          <cell r="V2172">
            <v>9.09504175</v>
          </cell>
          <cell r="W2172">
            <v>41</v>
          </cell>
          <cell r="X2172">
            <v>82.1</v>
          </cell>
          <cell r="Y2172">
            <v>34.1</v>
          </cell>
          <cell r="Z2172">
            <v>47.4</v>
          </cell>
          <cell r="AA2172">
            <v>23.2</v>
          </cell>
          <cell r="AB2172">
            <v>10.450539020000001</v>
          </cell>
          <cell r="AC2172">
            <v>0.20853983999999998</v>
          </cell>
          <cell r="AD2172">
            <v>255.58</v>
          </cell>
          <cell r="AE2172">
            <v>61.741220729999995</v>
          </cell>
          <cell r="AF2172">
            <v>64.693269529999995</v>
          </cell>
          <cell r="AG2172">
            <v>0.22609017721122596</v>
          </cell>
          <cell r="AH2172">
            <v>9.1</v>
          </cell>
          <cell r="AI2172">
            <v>48490</v>
          </cell>
          <cell r="AJ2172">
            <v>11.5</v>
          </cell>
        </row>
        <row r="2173">
          <cell r="A2173" t="str">
            <v>2494</v>
          </cell>
          <cell r="B2173" t="str">
            <v>249422501</v>
          </cell>
          <cell r="D2173" t="str">
            <v>2494225</v>
          </cell>
          <cell r="E2173" t="str">
            <v>2475</v>
          </cell>
          <cell r="F2173" t="str">
            <v>24</v>
          </cell>
          <cell r="G2173">
            <v>524.52810735000003</v>
          </cell>
          <cell r="H2173">
            <v>536.46403792000001</v>
          </cell>
          <cell r="I2173">
            <v>530.24108190000004</v>
          </cell>
          <cell r="J2173">
            <v>44.654088049999999</v>
          </cell>
          <cell r="K2173">
            <v>15.549772279999999</v>
          </cell>
          <cell r="L2173">
            <v>8.5395415999999997</v>
          </cell>
          <cell r="M2173">
            <v>10.05091569</v>
          </cell>
          <cell r="N2173">
            <v>19.300112980000002</v>
          </cell>
          <cell r="O2173">
            <v>50.307000000000002</v>
          </cell>
          <cell r="P2173">
            <v>10.769305709999999</v>
          </cell>
          <cell r="Q2173">
            <v>80</v>
          </cell>
          <cell r="R2173">
            <v>34.03003519</v>
          </cell>
          <cell r="S2173">
            <v>16.5</v>
          </cell>
          <cell r="T2173">
            <v>9.8262284700000002</v>
          </cell>
          <cell r="U2173">
            <v>8.5395415999999997</v>
          </cell>
          <cell r="V2173">
            <v>9.5768567299999994</v>
          </cell>
          <cell r="W2173">
            <v>41</v>
          </cell>
          <cell r="X2173">
            <v>82.1</v>
          </cell>
          <cell r="Y2173">
            <v>34.1</v>
          </cell>
          <cell r="Z2173">
            <v>47.4</v>
          </cell>
          <cell r="AA2173">
            <v>23.2</v>
          </cell>
          <cell r="AB2173">
            <v>9.9706320500000007</v>
          </cell>
          <cell r="AC2173">
            <v>0.53667865000000003</v>
          </cell>
          <cell r="AD2173">
            <v>255.58</v>
          </cell>
          <cell r="AE2173">
            <v>61.741220729999995</v>
          </cell>
          <cell r="AF2173">
            <v>64.720200000000006</v>
          </cell>
          <cell r="AG2173">
            <v>0.34115885949862135</v>
          </cell>
          <cell r="AH2173">
            <v>9.1</v>
          </cell>
          <cell r="AI2173">
            <v>48490</v>
          </cell>
          <cell r="AJ2173">
            <v>11.5</v>
          </cell>
        </row>
        <row r="2174">
          <cell r="A2174" t="str">
            <v>2494</v>
          </cell>
          <cell r="B2174" t="str">
            <v>249423001</v>
          </cell>
          <cell r="D2174" t="str">
            <v>2494230</v>
          </cell>
          <cell r="E2174" t="str">
            <v>2475</v>
          </cell>
          <cell r="F2174" t="str">
            <v>24</v>
          </cell>
          <cell r="G2174">
            <v>524.52810735000003</v>
          </cell>
          <cell r="H2174">
            <v>536.46403792000001</v>
          </cell>
          <cell r="I2174">
            <v>530.24108190000004</v>
          </cell>
          <cell r="J2174">
            <v>44.654088049999999</v>
          </cell>
          <cell r="K2174">
            <v>15.549772279999999</v>
          </cell>
          <cell r="L2174">
            <v>8.9663561499999993</v>
          </cell>
          <cell r="M2174">
            <v>10.277186759999999</v>
          </cell>
          <cell r="N2174">
            <v>19.300112980000002</v>
          </cell>
          <cell r="O2174">
            <v>50.307000000000002</v>
          </cell>
          <cell r="P2174">
            <v>10.669536620000001</v>
          </cell>
          <cell r="Q2174">
            <v>80</v>
          </cell>
          <cell r="R2174">
            <v>34.03003519</v>
          </cell>
          <cell r="S2174">
            <v>16.5</v>
          </cell>
          <cell r="T2174">
            <v>10.0118037</v>
          </cell>
          <cell r="U2174">
            <v>8.9663561499999993</v>
          </cell>
          <cell r="V2174">
            <v>8.9663561499999993</v>
          </cell>
          <cell r="W2174">
            <v>41</v>
          </cell>
          <cell r="X2174">
            <v>82.1</v>
          </cell>
          <cell r="Y2174">
            <v>34.1</v>
          </cell>
          <cell r="Z2174">
            <v>47.4</v>
          </cell>
          <cell r="AA2174">
            <v>23.2</v>
          </cell>
          <cell r="AB2174">
            <v>10.319100990000001</v>
          </cell>
          <cell r="AC2174">
            <v>0</v>
          </cell>
          <cell r="AD2174">
            <v>255.58</v>
          </cell>
          <cell r="AE2174">
            <v>61.741220729999995</v>
          </cell>
          <cell r="AF2174">
            <v>64.720200000000006</v>
          </cell>
          <cell r="AG2174">
            <v>0.29109242113428463</v>
          </cell>
          <cell r="AH2174">
            <v>9.1</v>
          </cell>
          <cell r="AI2174">
            <v>48490</v>
          </cell>
          <cell r="AJ2174">
            <v>11.5</v>
          </cell>
        </row>
        <row r="2175">
          <cell r="A2175" t="str">
            <v>2494</v>
          </cell>
          <cell r="B2175" t="str">
            <v>249423501</v>
          </cell>
          <cell r="C2175" t="str">
            <v>408</v>
          </cell>
          <cell r="D2175" t="str">
            <v>2494235</v>
          </cell>
          <cell r="E2175" t="str">
            <v>2475</v>
          </cell>
          <cell r="F2175" t="str">
            <v>24</v>
          </cell>
          <cell r="G2175">
            <v>524.52810735000003</v>
          </cell>
          <cell r="H2175">
            <v>536.46403792000001</v>
          </cell>
          <cell r="I2175">
            <v>530.24108190000004</v>
          </cell>
          <cell r="J2175">
            <v>44.654088049999999</v>
          </cell>
          <cell r="K2175">
            <v>15.549772279999999</v>
          </cell>
          <cell r="L2175">
            <v>8.9873218099999992</v>
          </cell>
          <cell r="M2175">
            <v>9.6346926600000007</v>
          </cell>
          <cell r="N2175">
            <v>19.300112980000002</v>
          </cell>
          <cell r="O2175">
            <v>50.307000000000002</v>
          </cell>
          <cell r="P2175">
            <v>9.7340032399999998</v>
          </cell>
          <cell r="Q2175">
            <v>80</v>
          </cell>
          <cell r="R2175">
            <v>37.452585149999997</v>
          </cell>
          <cell r="S2175">
            <v>16.5</v>
          </cell>
          <cell r="T2175">
            <v>9.7475352500000003</v>
          </cell>
          <cell r="U2175">
            <v>8.9779037699999993</v>
          </cell>
          <cell r="V2175">
            <v>8.9965281499999996</v>
          </cell>
          <cell r="W2175">
            <v>41</v>
          </cell>
          <cell r="X2175">
            <v>82.1</v>
          </cell>
          <cell r="Y2175">
            <v>34.1</v>
          </cell>
          <cell r="Z2175">
            <v>47.4</v>
          </cell>
          <cell r="AA2175">
            <v>23.2</v>
          </cell>
          <cell r="AB2175">
            <v>9.6399776300000006</v>
          </cell>
          <cell r="AC2175">
            <v>0.90371915000000003</v>
          </cell>
          <cell r="AD2175">
            <v>255.58</v>
          </cell>
          <cell r="AE2175">
            <v>61.741220729999995</v>
          </cell>
          <cell r="AF2175">
            <v>64.720200000000006</v>
          </cell>
          <cell r="AG2175">
            <v>0.21598949204700574</v>
          </cell>
          <cell r="AH2175">
            <v>9.1</v>
          </cell>
          <cell r="AI2175">
            <v>48490</v>
          </cell>
          <cell r="AJ2175">
            <v>11.5</v>
          </cell>
        </row>
        <row r="2176">
          <cell r="A2176" t="str">
            <v>2494</v>
          </cell>
          <cell r="B2176" t="str">
            <v>249424001</v>
          </cell>
          <cell r="C2176" t="str">
            <v>408</v>
          </cell>
          <cell r="D2176" t="str">
            <v>2494240</v>
          </cell>
          <cell r="E2176" t="str">
            <v>2475</v>
          </cell>
          <cell r="F2176" t="str">
            <v>24</v>
          </cell>
          <cell r="G2176">
            <v>524.52810735000003</v>
          </cell>
          <cell r="H2176">
            <v>536.46403792000001</v>
          </cell>
          <cell r="I2176">
            <v>530.24108190000004</v>
          </cell>
          <cell r="J2176">
            <v>44.654088049999999</v>
          </cell>
          <cell r="K2176">
            <v>15.549772279999999</v>
          </cell>
          <cell r="L2176">
            <v>8.2980416600000009</v>
          </cell>
          <cell r="M2176">
            <v>9.0234082000000004</v>
          </cell>
          <cell r="N2176">
            <v>19.300112980000002</v>
          </cell>
          <cell r="O2176">
            <v>50.307000000000002</v>
          </cell>
          <cell r="P2176">
            <v>9.5151007799999991</v>
          </cell>
          <cell r="Q2176">
            <v>80</v>
          </cell>
          <cell r="R2176">
            <v>37.452585149999997</v>
          </cell>
          <cell r="S2176">
            <v>16.5</v>
          </cell>
          <cell r="T2176">
            <v>9.5357516600000007</v>
          </cell>
          <cell r="U2176">
            <v>8.3532615000000003</v>
          </cell>
          <cell r="V2176">
            <v>9.2871162100000006</v>
          </cell>
          <cell r="W2176">
            <v>41</v>
          </cell>
          <cell r="X2176">
            <v>82.1</v>
          </cell>
          <cell r="Y2176">
            <v>34.1</v>
          </cell>
          <cell r="Z2176">
            <v>47.4</v>
          </cell>
          <cell r="AA2176">
            <v>23.2</v>
          </cell>
          <cell r="AB2176">
            <v>9.4632757099999996</v>
          </cell>
          <cell r="AC2176">
            <v>1</v>
          </cell>
          <cell r="AD2176">
            <v>255.58</v>
          </cell>
          <cell r="AE2176">
            <v>61.741220729999995</v>
          </cell>
          <cell r="AF2176">
            <v>64.759490650000004</v>
          </cell>
          <cell r="AG2176">
            <v>0.25862133164596224</v>
          </cell>
          <cell r="AH2176">
            <v>9.1</v>
          </cell>
          <cell r="AI2176">
            <v>48490</v>
          </cell>
          <cell r="AJ2176">
            <v>11.5</v>
          </cell>
        </row>
        <row r="2177">
          <cell r="A2177" t="str">
            <v>2494</v>
          </cell>
          <cell r="B2177" t="str">
            <v>249424501</v>
          </cell>
          <cell r="D2177" t="str">
            <v>2494245</v>
          </cell>
          <cell r="E2177" t="str">
            <v>2475</v>
          </cell>
          <cell r="F2177" t="str">
            <v>24</v>
          </cell>
          <cell r="G2177">
            <v>524.52810735000003</v>
          </cell>
          <cell r="H2177">
            <v>536.46403792000001</v>
          </cell>
          <cell r="I2177">
            <v>530.24108190000004</v>
          </cell>
          <cell r="J2177">
            <v>44.654088049999999</v>
          </cell>
          <cell r="K2177">
            <v>15.549772279999999</v>
          </cell>
          <cell r="L2177">
            <v>8.7840090699999998</v>
          </cell>
          <cell r="M2177">
            <v>8.9380065799999997</v>
          </cell>
          <cell r="N2177">
            <v>19.300112980000002</v>
          </cell>
          <cell r="O2177">
            <v>50.307000000000002</v>
          </cell>
          <cell r="P2177">
            <v>10.349134449999999</v>
          </cell>
          <cell r="Q2177">
            <v>80</v>
          </cell>
          <cell r="R2177">
            <v>34.03003519</v>
          </cell>
          <cell r="S2177">
            <v>16.5</v>
          </cell>
          <cell r="T2177">
            <v>10.29964279</v>
          </cell>
          <cell r="U2177">
            <v>8.5014702300000007</v>
          </cell>
          <cell r="V2177">
            <v>8.9836906800000005</v>
          </cell>
          <cell r="W2177">
            <v>41</v>
          </cell>
          <cell r="X2177">
            <v>82.1</v>
          </cell>
          <cell r="Y2177">
            <v>34.1</v>
          </cell>
          <cell r="Z2177">
            <v>47.4</v>
          </cell>
          <cell r="AA2177">
            <v>23.2</v>
          </cell>
          <cell r="AB2177">
            <v>10.05702376</v>
          </cell>
          <cell r="AC2177">
            <v>0.78423995999999996</v>
          </cell>
          <cell r="AD2177">
            <v>255.58</v>
          </cell>
          <cell r="AE2177">
            <v>61.741220729999995</v>
          </cell>
          <cell r="AF2177">
            <v>67.514447070000003</v>
          </cell>
          <cell r="AG2177">
            <v>0.24288676469289</v>
          </cell>
          <cell r="AH2177">
            <v>9.1</v>
          </cell>
          <cell r="AI2177">
            <v>48490</v>
          </cell>
          <cell r="AJ2177">
            <v>11.5</v>
          </cell>
        </row>
        <row r="2178">
          <cell r="A2178" t="str">
            <v>2494</v>
          </cell>
          <cell r="B2178" t="str">
            <v>249425001</v>
          </cell>
          <cell r="D2178" t="str">
            <v>2494250</v>
          </cell>
          <cell r="E2178" t="str">
            <v>2475</v>
          </cell>
          <cell r="F2178" t="str">
            <v>24</v>
          </cell>
          <cell r="G2178">
            <v>524.52810735000003</v>
          </cell>
          <cell r="H2178">
            <v>536.46403792000001</v>
          </cell>
          <cell r="I2178">
            <v>530.24108190000004</v>
          </cell>
          <cell r="J2178">
            <v>44.654088049999999</v>
          </cell>
          <cell r="K2178">
            <v>15.549772279999999</v>
          </cell>
          <cell r="L2178">
            <v>8.6852467799999999</v>
          </cell>
          <cell r="M2178">
            <v>9.7238224599999992</v>
          </cell>
          <cell r="N2178">
            <v>19.300112980000002</v>
          </cell>
          <cell r="O2178">
            <v>50.307000000000002</v>
          </cell>
          <cell r="P2178">
            <v>10.743285930000001</v>
          </cell>
          <cell r="Q2178">
            <v>80</v>
          </cell>
          <cell r="R2178">
            <v>34.03003519</v>
          </cell>
          <cell r="S2178">
            <v>16.5</v>
          </cell>
          <cell r="T2178">
            <v>10.241244679999999</v>
          </cell>
          <cell r="U2178">
            <v>9.2709649899999995</v>
          </cell>
          <cell r="V2178">
            <v>9.0568394800000007</v>
          </cell>
          <cell r="W2178">
            <v>41</v>
          </cell>
          <cell r="X2178">
            <v>82.1</v>
          </cell>
          <cell r="Y2178">
            <v>34.1</v>
          </cell>
          <cell r="Z2178">
            <v>47.4</v>
          </cell>
          <cell r="AA2178">
            <v>23.2</v>
          </cell>
          <cell r="AB2178">
            <v>10.491885140000001</v>
          </cell>
          <cell r="AC2178">
            <v>0.73822427000000002</v>
          </cell>
          <cell r="AD2178">
            <v>255.58</v>
          </cell>
          <cell r="AE2178">
            <v>61.741220729999995</v>
          </cell>
          <cell r="AF2178">
            <v>67.494500630000005</v>
          </cell>
          <cell r="AG2178">
            <v>0.26246081281814015</v>
          </cell>
          <cell r="AH2178">
            <v>9.1</v>
          </cell>
          <cell r="AI2178">
            <v>48490</v>
          </cell>
          <cell r="AJ2178">
            <v>11.5</v>
          </cell>
        </row>
        <row r="2179">
          <cell r="A2179" t="str">
            <v>2494</v>
          </cell>
          <cell r="B2179" t="str">
            <v>249425501</v>
          </cell>
          <cell r="D2179" t="str">
            <v>2494255</v>
          </cell>
          <cell r="E2179" t="str">
            <v>2475</v>
          </cell>
          <cell r="F2179" t="str">
            <v>24</v>
          </cell>
          <cell r="G2179">
            <v>524.52810735000003</v>
          </cell>
          <cell r="H2179">
            <v>536.46403792000001</v>
          </cell>
          <cell r="I2179">
            <v>530.24108190000004</v>
          </cell>
          <cell r="J2179">
            <v>44.654088049999999</v>
          </cell>
          <cell r="K2179">
            <v>15.549772279999999</v>
          </cell>
          <cell r="L2179">
            <v>8.3335107100000005</v>
          </cell>
          <cell r="M2179">
            <v>9.5694124400000007</v>
          </cell>
          <cell r="N2179">
            <v>19.300112980000002</v>
          </cell>
          <cell r="O2179">
            <v>50.307000000000002</v>
          </cell>
          <cell r="P2179">
            <v>9.9209835999999996</v>
          </cell>
          <cell r="Q2179">
            <v>80</v>
          </cell>
          <cell r="R2179">
            <v>34.03003519</v>
          </cell>
          <cell r="S2179">
            <v>16.5</v>
          </cell>
          <cell r="T2179">
            <v>9.4582155599999993</v>
          </cell>
          <cell r="U2179">
            <v>8.4173728600000004</v>
          </cell>
          <cell r="V2179">
            <v>8.5686464699999991</v>
          </cell>
          <cell r="W2179">
            <v>41</v>
          </cell>
          <cell r="X2179">
            <v>82.1</v>
          </cell>
          <cell r="Y2179">
            <v>34.1</v>
          </cell>
          <cell r="Z2179">
            <v>47.4</v>
          </cell>
          <cell r="AA2179">
            <v>23.2</v>
          </cell>
          <cell r="AB2179">
            <v>9.6602688400000005</v>
          </cell>
          <cell r="AC2179">
            <v>0.99185654999999995</v>
          </cell>
          <cell r="AD2179">
            <v>255.58</v>
          </cell>
          <cell r="AE2179">
            <v>61.741220729999995</v>
          </cell>
          <cell r="AF2179">
            <v>67.524000000000001</v>
          </cell>
          <cell r="AG2179">
            <v>0.22549629021476228</v>
          </cell>
          <cell r="AH2179">
            <v>9.1</v>
          </cell>
          <cell r="AI2179">
            <v>48490</v>
          </cell>
          <cell r="AJ2179">
            <v>11.5</v>
          </cell>
        </row>
        <row r="2180">
          <cell r="A2180" t="str">
            <v>2494</v>
          </cell>
          <cell r="B2180" t="str">
            <v>249426001</v>
          </cell>
          <cell r="D2180" t="str">
            <v>2494260</v>
          </cell>
          <cell r="E2180" t="str">
            <v>2475</v>
          </cell>
          <cell r="F2180" t="str">
            <v>24</v>
          </cell>
          <cell r="G2180">
            <v>524.52810735000003</v>
          </cell>
          <cell r="H2180">
            <v>536.46403792000001</v>
          </cell>
          <cell r="I2180">
            <v>530.24108190000004</v>
          </cell>
          <cell r="J2180">
            <v>44.654088049999999</v>
          </cell>
          <cell r="K2180">
            <v>15.549772279999999</v>
          </cell>
          <cell r="L2180">
            <v>8.5191911900000008</v>
          </cell>
          <cell r="M2180">
            <v>9.8389490300000002</v>
          </cell>
          <cell r="N2180">
            <v>19.300112980000002</v>
          </cell>
          <cell r="O2180">
            <v>50.307000000000002</v>
          </cell>
          <cell r="P2180">
            <v>9.9095690199999993</v>
          </cell>
          <cell r="Q2180">
            <v>80</v>
          </cell>
          <cell r="R2180">
            <v>34.03003519</v>
          </cell>
          <cell r="S2180">
            <v>16.5</v>
          </cell>
          <cell r="T2180">
            <v>8.5191911900000008</v>
          </cell>
          <cell r="U2180">
            <v>8.5149907700000007</v>
          </cell>
          <cell r="V2180">
            <v>8.5211852100000005</v>
          </cell>
          <cell r="W2180">
            <v>41</v>
          </cell>
          <cell r="X2180">
            <v>82.1</v>
          </cell>
          <cell r="Y2180">
            <v>34.1</v>
          </cell>
          <cell r="Z2180">
            <v>47.4</v>
          </cell>
          <cell r="AA2180">
            <v>23.2</v>
          </cell>
          <cell r="AB2180">
            <v>9.4953689299999997</v>
          </cell>
          <cell r="AC2180">
            <v>1</v>
          </cell>
          <cell r="AD2180">
            <v>255.58</v>
          </cell>
          <cell r="AE2180">
            <v>61.741220729999995</v>
          </cell>
          <cell r="AF2180">
            <v>67.387917700000003</v>
          </cell>
          <cell r="AG2180">
            <v>0.23974521955163497</v>
          </cell>
          <cell r="AH2180">
            <v>9.1</v>
          </cell>
          <cell r="AI2180">
            <v>48490</v>
          </cell>
          <cell r="AJ2180">
            <v>11.5</v>
          </cell>
        </row>
        <row r="2181">
          <cell r="A2181" t="str">
            <v>2494</v>
          </cell>
          <cell r="B2181" t="str">
            <v>249426501</v>
          </cell>
          <cell r="C2181" t="str">
            <v>408</v>
          </cell>
          <cell r="D2181" t="str">
            <v>2494265</v>
          </cell>
          <cell r="E2181" t="str">
            <v>2475</v>
          </cell>
          <cell r="F2181" t="str">
            <v>24</v>
          </cell>
          <cell r="G2181">
            <v>524.52810735000003</v>
          </cell>
          <cell r="H2181">
            <v>536.46403792000001</v>
          </cell>
          <cell r="I2181">
            <v>530.24108190000004</v>
          </cell>
          <cell r="J2181">
            <v>44.654088049999999</v>
          </cell>
          <cell r="K2181">
            <v>15.549772279999999</v>
          </cell>
          <cell r="L2181">
            <v>8.7361680699999997</v>
          </cell>
          <cell r="M2181">
            <v>9.8397487100000003</v>
          </cell>
          <cell r="N2181">
            <v>19.300112980000002</v>
          </cell>
          <cell r="O2181">
            <v>50.307000000000002</v>
          </cell>
          <cell r="P2181">
            <v>10.05479133</v>
          </cell>
          <cell r="Q2181">
            <v>80</v>
          </cell>
          <cell r="R2181">
            <v>37.452585149999997</v>
          </cell>
          <cell r="S2181">
            <v>16.5</v>
          </cell>
          <cell r="T2181">
            <v>9.6180030599999995</v>
          </cell>
          <cell r="U2181">
            <v>8.7642095100000006</v>
          </cell>
          <cell r="V2181">
            <v>8.8077710699999994</v>
          </cell>
          <cell r="W2181">
            <v>41</v>
          </cell>
          <cell r="X2181">
            <v>82.1</v>
          </cell>
          <cell r="Y2181">
            <v>34.1</v>
          </cell>
          <cell r="Z2181">
            <v>47.4</v>
          </cell>
          <cell r="AA2181">
            <v>23.2</v>
          </cell>
          <cell r="AB2181">
            <v>9.4961206399999991</v>
          </cell>
          <cell r="AC2181">
            <v>0.88684474000000013</v>
          </cell>
          <cell r="AD2181">
            <v>255.58</v>
          </cell>
          <cell r="AE2181">
            <v>61.741220729999995</v>
          </cell>
          <cell r="AF2181">
            <v>67.457213929999995</v>
          </cell>
          <cell r="AG2181">
            <v>0.26048076383331842</v>
          </cell>
          <cell r="AH2181">
            <v>9.1</v>
          </cell>
          <cell r="AI2181">
            <v>48490</v>
          </cell>
          <cell r="AJ2181">
            <v>11.5</v>
          </cell>
        </row>
        <row r="2182">
          <cell r="A2182" t="str">
            <v>2494</v>
          </cell>
          <cell r="B2182" t="str">
            <v>249492601</v>
          </cell>
          <cell r="D2182" t="str">
            <v>2494926</v>
          </cell>
          <cell r="E2182" t="str">
            <v>2475</v>
          </cell>
          <cell r="F2182" t="str">
            <v>24</v>
          </cell>
          <cell r="G2182">
            <v>524.52810735000003</v>
          </cell>
          <cell r="H2182">
            <v>536.46403792000001</v>
          </cell>
          <cell r="I2182">
            <v>530.24108190000004</v>
          </cell>
          <cell r="J2182">
            <v>44.654088049999999</v>
          </cell>
          <cell r="K2182">
            <v>15.549772279999999</v>
          </cell>
          <cell r="L2182">
            <v>9.7922766200000009</v>
          </cell>
          <cell r="M2182">
            <v>10.81977828</v>
          </cell>
          <cell r="N2182">
            <v>19.300112980000002</v>
          </cell>
          <cell r="O2182">
            <v>50.307000000000002</v>
          </cell>
          <cell r="P2182">
            <v>10.81977828</v>
          </cell>
          <cell r="Q2182">
            <v>80</v>
          </cell>
          <cell r="R2182">
            <v>34.03003519</v>
          </cell>
          <cell r="S2182">
            <v>16.5</v>
          </cell>
          <cell r="T2182">
            <v>9.9918188899999993</v>
          </cell>
          <cell r="U2182">
            <v>9.9536577200000007</v>
          </cell>
          <cell r="V2182">
            <v>10.03135292</v>
          </cell>
          <cell r="W2182">
            <v>41</v>
          </cell>
          <cell r="X2182">
            <v>82.1</v>
          </cell>
          <cell r="Y2182">
            <v>34.1</v>
          </cell>
          <cell r="Z2182">
            <v>47.4</v>
          </cell>
          <cell r="AA2182">
            <v>23.2</v>
          </cell>
          <cell r="AB2182">
            <v>10.741816740000001</v>
          </cell>
          <cell r="AC2182">
            <v>0</v>
          </cell>
          <cell r="AD2182">
            <v>255.58</v>
          </cell>
          <cell r="AE2182">
            <v>61.741220729999995</v>
          </cell>
          <cell r="AF2182">
            <v>64.641377800000001</v>
          </cell>
          <cell r="AG2182">
            <v>0.2638519501270718</v>
          </cell>
          <cell r="AH2182">
            <v>9.1</v>
          </cell>
          <cell r="AI2182">
            <v>48490</v>
          </cell>
          <cell r="AJ2182">
            <v>11.5</v>
          </cell>
        </row>
        <row r="2183">
          <cell r="A2183" t="str">
            <v>2494</v>
          </cell>
          <cell r="B2183" t="str">
            <v>249492801</v>
          </cell>
          <cell r="D2183" t="str">
            <v>2494928</v>
          </cell>
          <cell r="E2183" t="str">
            <v>2475</v>
          </cell>
          <cell r="F2183" t="str">
            <v>24</v>
          </cell>
          <cell r="G2183">
            <v>524.52810735000003</v>
          </cell>
          <cell r="H2183">
            <v>536.46403792000001</v>
          </cell>
          <cell r="I2183">
            <v>530.24108190000004</v>
          </cell>
          <cell r="J2183">
            <v>44.654088049999999</v>
          </cell>
          <cell r="K2183">
            <v>15.549772279999999</v>
          </cell>
          <cell r="L2183">
            <v>10.02122614</v>
          </cell>
          <cell r="M2183">
            <v>10.607154209999999</v>
          </cell>
          <cell r="N2183">
            <v>19.300112980000002</v>
          </cell>
          <cell r="O2183">
            <v>50.307000000000002</v>
          </cell>
          <cell r="P2183">
            <v>10.57969201</v>
          </cell>
          <cell r="Q2183">
            <v>80</v>
          </cell>
          <cell r="R2183">
            <v>34.03003519</v>
          </cell>
          <cell r="S2183">
            <v>16.5</v>
          </cell>
          <cell r="T2183">
            <v>10.04411868</v>
          </cell>
          <cell r="U2183">
            <v>10.00179324</v>
          </cell>
          <cell r="V2183">
            <v>10.02122614</v>
          </cell>
          <cell r="W2183">
            <v>41</v>
          </cell>
          <cell r="X2183">
            <v>82.1</v>
          </cell>
          <cell r="Y2183">
            <v>34.1</v>
          </cell>
          <cell r="Z2183">
            <v>47.4</v>
          </cell>
          <cell r="AA2183">
            <v>23.2</v>
          </cell>
          <cell r="AB2183">
            <v>10.48592661</v>
          </cell>
          <cell r="AC2183">
            <v>0.21585698</v>
          </cell>
          <cell r="AD2183">
            <v>255.58</v>
          </cell>
          <cell r="AE2183">
            <v>61.741220729999995</v>
          </cell>
          <cell r="AF2183">
            <v>64.538751169999998</v>
          </cell>
          <cell r="AG2183">
            <v>0.2580233286780157</v>
          </cell>
          <cell r="AH2183">
            <v>9.1</v>
          </cell>
          <cell r="AI2183">
            <v>48490</v>
          </cell>
          <cell r="AJ2183">
            <v>11.5</v>
          </cell>
        </row>
        <row r="2184">
          <cell r="A2184" t="str">
            <v>2494</v>
          </cell>
          <cell r="B2184" t="str">
            <v>249493001</v>
          </cell>
          <cell r="D2184" t="str">
            <v>2494930</v>
          </cell>
          <cell r="E2184" t="str">
            <v>2475</v>
          </cell>
          <cell r="F2184" t="str">
            <v>24</v>
          </cell>
          <cell r="G2184">
            <v>524.52810735000003</v>
          </cell>
          <cell r="H2184">
            <v>536.46403792000001</v>
          </cell>
          <cell r="I2184">
            <v>530.24108190000004</v>
          </cell>
          <cell r="J2184">
            <v>44.654088049999999</v>
          </cell>
          <cell r="K2184">
            <v>15.549772279999999</v>
          </cell>
          <cell r="L2184">
            <v>11.26482302</v>
          </cell>
          <cell r="M2184">
            <v>11.34960622</v>
          </cell>
          <cell r="N2184">
            <v>19.300112980000002</v>
          </cell>
          <cell r="O2184">
            <v>50.307000000000002</v>
          </cell>
          <cell r="P2184">
            <v>11.42667017</v>
          </cell>
          <cell r="Q2184">
            <v>80</v>
          </cell>
          <cell r="R2184">
            <v>34.03003519</v>
          </cell>
          <cell r="S2184">
            <v>16.5</v>
          </cell>
          <cell r="T2184">
            <v>11.42995681</v>
          </cell>
          <cell r="U2184">
            <v>11.26424613</v>
          </cell>
          <cell r="V2184">
            <v>11.262937300000001</v>
          </cell>
          <cell r="W2184">
            <v>41</v>
          </cell>
          <cell r="X2184">
            <v>82.1</v>
          </cell>
          <cell r="Y2184">
            <v>34.1</v>
          </cell>
          <cell r="Z2184">
            <v>47.4</v>
          </cell>
          <cell r="AA2184">
            <v>23.2</v>
          </cell>
          <cell r="AB2184">
            <v>11.40366848</v>
          </cell>
          <cell r="AC2184">
            <v>1.040871E-2</v>
          </cell>
          <cell r="AD2184">
            <v>255.58</v>
          </cell>
          <cell r="AE2184">
            <v>61.741220729999995</v>
          </cell>
          <cell r="AF2184">
            <v>64.714749909999995</v>
          </cell>
          <cell r="AG2184">
            <v>0.26895984399213496</v>
          </cell>
          <cell r="AH2184">
            <v>9.1</v>
          </cell>
          <cell r="AI2184">
            <v>48490</v>
          </cell>
          <cell r="AJ2184">
            <v>11.5</v>
          </cell>
        </row>
        <row r="2185">
          <cell r="A2185" t="str">
            <v>2495</v>
          </cell>
          <cell r="B2185" t="str">
            <v>249500501</v>
          </cell>
          <cell r="D2185" t="str">
            <v>2495005</v>
          </cell>
          <cell r="E2185" t="str">
            <v>2480</v>
          </cell>
          <cell r="F2185" t="str">
            <v>24</v>
          </cell>
          <cell r="G2185">
            <v>524.52810735000003</v>
          </cell>
          <cell r="H2185">
            <v>536.46403792000001</v>
          </cell>
          <cell r="I2185">
            <v>530.24108190000004</v>
          </cell>
          <cell r="J2185">
            <v>34.61538462</v>
          </cell>
          <cell r="K2185">
            <v>25.991557269999998</v>
          </cell>
          <cell r="L2185">
            <v>7.9690117799999998</v>
          </cell>
          <cell r="M2185">
            <v>9.5573992299999997</v>
          </cell>
          <cell r="N2185">
            <v>18.438926899999998</v>
          </cell>
          <cell r="O2185">
            <v>50.307000000000002</v>
          </cell>
          <cell r="P2185">
            <v>10.81977828</v>
          </cell>
          <cell r="Q2185">
            <v>56</v>
          </cell>
          <cell r="R2185">
            <v>34.03003519</v>
          </cell>
          <cell r="S2185">
            <v>16.5</v>
          </cell>
          <cell r="T2185">
            <v>10.81977828</v>
          </cell>
          <cell r="U2185">
            <v>9.5573992299999997</v>
          </cell>
          <cell r="V2185">
            <v>7.9690117799999998</v>
          </cell>
          <cell r="W2185">
            <v>52.1</v>
          </cell>
          <cell r="X2185">
            <v>77.5</v>
          </cell>
          <cell r="Y2185">
            <v>34.1</v>
          </cell>
          <cell r="Z2185">
            <v>38.700000000000003</v>
          </cell>
          <cell r="AA2185">
            <v>23.2</v>
          </cell>
          <cell r="AB2185">
            <v>7.4742048100000007</v>
          </cell>
          <cell r="AC2185">
            <v>0.17786926</v>
          </cell>
          <cell r="AD2185">
            <v>293.60000000000002</v>
          </cell>
          <cell r="AE2185">
            <v>55.809835610000007</v>
          </cell>
          <cell r="AF2185">
            <v>61.532600000000002</v>
          </cell>
          <cell r="AG2185">
            <v>0.34467448591139488</v>
          </cell>
          <cell r="AH2185">
            <v>7.3</v>
          </cell>
          <cell r="AI2185">
            <v>53280</v>
          </cell>
          <cell r="AJ2185">
            <v>11.5</v>
          </cell>
        </row>
        <row r="2186">
          <cell r="A2186" t="str">
            <v>2495</v>
          </cell>
          <cell r="B2186" t="str">
            <v>249501001</v>
          </cell>
          <cell r="D2186" t="str">
            <v>2495010</v>
          </cell>
          <cell r="E2186" t="str">
            <v>2480</v>
          </cell>
          <cell r="F2186" t="str">
            <v>24</v>
          </cell>
          <cell r="G2186">
            <v>524.52810735000003</v>
          </cell>
          <cell r="H2186">
            <v>536.46403792000001</v>
          </cell>
          <cell r="I2186">
            <v>530.24108190000004</v>
          </cell>
          <cell r="J2186">
            <v>34.61538462</v>
          </cell>
          <cell r="K2186">
            <v>25.991557269999998</v>
          </cell>
          <cell r="L2186">
            <v>8.6898010600000006</v>
          </cell>
          <cell r="M2186">
            <v>8.7016790700000008</v>
          </cell>
          <cell r="N2186">
            <v>18.438926899999998</v>
          </cell>
          <cell r="O2186">
            <v>50.307000000000002</v>
          </cell>
          <cell r="P2186">
            <v>10.9751739</v>
          </cell>
          <cell r="Q2186">
            <v>56</v>
          </cell>
          <cell r="R2186">
            <v>34.03003519</v>
          </cell>
          <cell r="S2186">
            <v>16.5</v>
          </cell>
          <cell r="T2186">
            <v>10.81977828</v>
          </cell>
          <cell r="U2186">
            <v>8.6898010600000006</v>
          </cell>
          <cell r="V2186">
            <v>8.6898010600000006</v>
          </cell>
          <cell r="W2186">
            <v>52.1</v>
          </cell>
          <cell r="X2186">
            <v>77.5</v>
          </cell>
          <cell r="Y2186">
            <v>34.1</v>
          </cell>
          <cell r="Z2186">
            <v>38.700000000000003</v>
          </cell>
          <cell r="AA2186">
            <v>23.2</v>
          </cell>
          <cell r="AB2186">
            <v>9.8462291299999993</v>
          </cell>
          <cell r="AC2186">
            <v>0.47118660000000007</v>
          </cell>
          <cell r="AD2186">
            <v>293.60000000000002</v>
          </cell>
          <cell r="AE2186">
            <v>55.809835610000007</v>
          </cell>
          <cell r="AF2186">
            <v>61.541431790000004</v>
          </cell>
          <cell r="AG2186">
            <v>0.30725256338603563</v>
          </cell>
          <cell r="AH2186">
            <v>7.3</v>
          </cell>
          <cell r="AI2186">
            <v>53280</v>
          </cell>
          <cell r="AJ2186">
            <v>11.5</v>
          </cell>
        </row>
        <row r="2187">
          <cell r="A2187" t="str">
            <v>2495</v>
          </cell>
          <cell r="B2187" t="str">
            <v>249501801</v>
          </cell>
          <cell r="D2187" t="str">
            <v>2495018</v>
          </cell>
          <cell r="E2187" t="str">
            <v>2480</v>
          </cell>
          <cell r="F2187" t="str">
            <v>24</v>
          </cell>
          <cell r="G2187">
            <v>524.52810735000003</v>
          </cell>
          <cell r="H2187">
            <v>536.46403792000001</v>
          </cell>
          <cell r="I2187">
            <v>530.24108190000004</v>
          </cell>
          <cell r="J2187">
            <v>34.61538462</v>
          </cell>
          <cell r="K2187">
            <v>25.991557269999998</v>
          </cell>
          <cell r="L2187">
            <v>9.0296574700000001</v>
          </cell>
          <cell r="M2187">
            <v>10.21086195</v>
          </cell>
          <cell r="N2187">
            <v>18.438926899999998</v>
          </cell>
          <cell r="O2187">
            <v>50.307000000000002</v>
          </cell>
          <cell r="P2187">
            <v>11.09184913</v>
          </cell>
          <cell r="Q2187">
            <v>56</v>
          </cell>
          <cell r="R2187">
            <v>34.03003519</v>
          </cell>
          <cell r="S2187">
            <v>16.5</v>
          </cell>
          <cell r="T2187">
            <v>11.082127160000001</v>
          </cell>
          <cell r="U2187">
            <v>9.0402635399999998</v>
          </cell>
          <cell r="V2187">
            <v>9.0402635399999998</v>
          </cell>
          <cell r="W2187">
            <v>52.1</v>
          </cell>
          <cell r="X2187">
            <v>77.5</v>
          </cell>
          <cell r="Y2187">
            <v>34.1</v>
          </cell>
          <cell r="Z2187">
            <v>38.700000000000003</v>
          </cell>
          <cell r="AA2187">
            <v>23.2</v>
          </cell>
          <cell r="AB2187">
            <v>9.1789529000000005</v>
          </cell>
          <cell r="AC2187">
            <v>0.28645225000000002</v>
          </cell>
          <cell r="AD2187">
            <v>293.60000000000002</v>
          </cell>
          <cell r="AE2187">
            <v>55.809835610000007</v>
          </cell>
          <cell r="AF2187">
            <v>61.532600000000002</v>
          </cell>
          <cell r="AG2187">
            <v>0.33739802150201392</v>
          </cell>
          <cell r="AH2187">
            <v>7.3</v>
          </cell>
          <cell r="AI2187">
            <v>53280</v>
          </cell>
          <cell r="AJ2187">
            <v>11.5</v>
          </cell>
        </row>
        <row r="2188">
          <cell r="A2188" t="str">
            <v>2495</v>
          </cell>
          <cell r="B2188" t="str">
            <v>249501802</v>
          </cell>
          <cell r="D2188" t="str">
            <v>2495018</v>
          </cell>
          <cell r="E2188" t="str">
            <v>2480</v>
          </cell>
          <cell r="F2188" t="str">
            <v>24</v>
          </cell>
          <cell r="G2188">
            <v>524.52810735000003</v>
          </cell>
          <cell r="H2188">
            <v>536.46403792000001</v>
          </cell>
          <cell r="I2188">
            <v>530.24108190000004</v>
          </cell>
          <cell r="J2188">
            <v>34.61538462</v>
          </cell>
          <cell r="K2188">
            <v>25.991557269999998</v>
          </cell>
          <cell r="L2188">
            <v>7.3158835</v>
          </cell>
          <cell r="M2188">
            <v>10.08610073</v>
          </cell>
          <cell r="N2188">
            <v>18.438926899999998</v>
          </cell>
          <cell r="O2188">
            <v>50.307000000000002</v>
          </cell>
          <cell r="P2188">
            <v>10.81977828</v>
          </cell>
          <cell r="Q2188">
            <v>56</v>
          </cell>
          <cell r="R2188">
            <v>34.03003519</v>
          </cell>
          <cell r="S2188">
            <v>16.5</v>
          </cell>
          <cell r="T2188">
            <v>10.81977828</v>
          </cell>
          <cell r="U2188">
            <v>7.3447190500000001</v>
          </cell>
          <cell r="V2188">
            <v>7.3447190500000001</v>
          </cell>
          <cell r="W2188">
            <v>52.1</v>
          </cell>
          <cell r="X2188">
            <v>77.5</v>
          </cell>
          <cell r="Y2188">
            <v>34.1</v>
          </cell>
          <cell r="Z2188">
            <v>38.700000000000003</v>
          </cell>
          <cell r="AA2188">
            <v>23.2</v>
          </cell>
          <cell r="AB2188">
            <v>7.3447190500000001</v>
          </cell>
          <cell r="AC2188">
            <v>1</v>
          </cell>
          <cell r="AD2188">
            <v>293.60000000000002</v>
          </cell>
          <cell r="AE2188">
            <v>55.809835610000007</v>
          </cell>
          <cell r="AF2188">
            <v>61.532600000000002</v>
          </cell>
          <cell r="AG2188">
            <v>0.29410288798065781</v>
          </cell>
          <cell r="AH2188">
            <v>7.3</v>
          </cell>
          <cell r="AI2188">
            <v>53280</v>
          </cell>
          <cell r="AJ2188">
            <v>11.5</v>
          </cell>
        </row>
        <row r="2189">
          <cell r="A2189" t="str">
            <v>2495</v>
          </cell>
          <cell r="B2189" t="str">
            <v>249502501</v>
          </cell>
          <cell r="D2189" t="str">
            <v>2495025</v>
          </cell>
          <cell r="E2189" t="str">
            <v>2480</v>
          </cell>
          <cell r="F2189" t="str">
            <v>24</v>
          </cell>
          <cell r="G2189">
            <v>524.52810735000003</v>
          </cell>
          <cell r="H2189">
            <v>536.46403792000001</v>
          </cell>
          <cell r="I2189">
            <v>530.24108190000004</v>
          </cell>
          <cell r="J2189">
            <v>34.61538462</v>
          </cell>
          <cell r="K2189">
            <v>25.991557269999998</v>
          </cell>
          <cell r="L2189">
            <v>8.3719361800000005</v>
          </cell>
          <cell r="M2189">
            <v>10.81977828</v>
          </cell>
          <cell r="N2189">
            <v>18.438926899999998</v>
          </cell>
          <cell r="O2189">
            <v>50.307000000000002</v>
          </cell>
          <cell r="P2189">
            <v>11.22769372</v>
          </cell>
          <cell r="Q2189">
            <v>56</v>
          </cell>
          <cell r="R2189">
            <v>34.03003519</v>
          </cell>
          <cell r="S2189">
            <v>16.5</v>
          </cell>
          <cell r="T2189">
            <v>11.186322369999999</v>
          </cell>
          <cell r="U2189">
            <v>8.4640033599999995</v>
          </cell>
          <cell r="V2189">
            <v>8.57432938</v>
          </cell>
          <cell r="W2189">
            <v>52.1</v>
          </cell>
          <cell r="X2189">
            <v>77.5</v>
          </cell>
          <cell r="Y2189">
            <v>34.1</v>
          </cell>
          <cell r="Z2189">
            <v>38.700000000000003</v>
          </cell>
          <cell r="AA2189">
            <v>23.2</v>
          </cell>
          <cell r="AB2189">
            <v>9.9924137599999998</v>
          </cell>
          <cell r="AC2189">
            <v>0.70429315999999997</v>
          </cell>
          <cell r="AD2189">
            <v>293.60000000000002</v>
          </cell>
          <cell r="AE2189">
            <v>55.809835610000007</v>
          </cell>
          <cell r="AF2189">
            <v>61.532600000000002</v>
          </cell>
          <cell r="AG2189">
            <v>0.32280715355283529</v>
          </cell>
          <cell r="AH2189">
            <v>7.3</v>
          </cell>
          <cell r="AI2189">
            <v>53280</v>
          </cell>
          <cell r="AJ2189">
            <v>11.5</v>
          </cell>
        </row>
        <row r="2190">
          <cell r="A2190" t="str">
            <v>2495</v>
          </cell>
          <cell r="B2190" t="str">
            <v>249503201</v>
          </cell>
          <cell r="D2190" t="str">
            <v>2495032</v>
          </cell>
          <cell r="E2190" t="str">
            <v>2480</v>
          </cell>
          <cell r="F2190" t="str">
            <v>24</v>
          </cell>
          <cell r="G2190">
            <v>524.52810735000003</v>
          </cell>
          <cell r="H2190">
            <v>536.46403792000001</v>
          </cell>
          <cell r="I2190">
            <v>530.24108190000004</v>
          </cell>
          <cell r="J2190">
            <v>34.61538462</v>
          </cell>
          <cell r="K2190">
            <v>25.991557269999998</v>
          </cell>
          <cell r="L2190">
            <v>9.1118451300000007</v>
          </cell>
          <cell r="M2190">
            <v>11.09308249</v>
          </cell>
          <cell r="N2190">
            <v>18.438926899999998</v>
          </cell>
          <cell r="O2190">
            <v>50.307000000000002</v>
          </cell>
          <cell r="P2190">
            <v>11.57903151</v>
          </cell>
          <cell r="Q2190">
            <v>56</v>
          </cell>
          <cell r="R2190">
            <v>34.03003519</v>
          </cell>
          <cell r="S2190">
            <v>16.5</v>
          </cell>
          <cell r="T2190">
            <v>10.92689126</v>
          </cell>
          <cell r="U2190">
            <v>9.1829691800000006</v>
          </cell>
          <cell r="V2190">
            <v>9.1773005199999993</v>
          </cell>
          <cell r="W2190">
            <v>52.1</v>
          </cell>
          <cell r="X2190">
            <v>77.5</v>
          </cell>
          <cell r="Y2190">
            <v>34.1</v>
          </cell>
          <cell r="Z2190">
            <v>38.700000000000003</v>
          </cell>
          <cell r="AA2190">
            <v>23.2</v>
          </cell>
          <cell r="AB2190">
            <v>10.483494029999999</v>
          </cell>
          <cell r="AC2190">
            <v>0.12512646999999999</v>
          </cell>
          <cell r="AD2190">
            <v>293.60000000000002</v>
          </cell>
          <cell r="AE2190">
            <v>55.809835610000007</v>
          </cell>
          <cell r="AF2190">
            <v>61.532600000000002</v>
          </cell>
          <cell r="AG2190">
            <v>0.31450285157409935</v>
          </cell>
          <cell r="AH2190">
            <v>7.3</v>
          </cell>
          <cell r="AI2190">
            <v>53280</v>
          </cell>
          <cell r="AJ2190">
            <v>11.5</v>
          </cell>
        </row>
        <row r="2191">
          <cell r="A2191" t="str">
            <v>2495</v>
          </cell>
          <cell r="B2191" t="str">
            <v>249503202</v>
          </cell>
          <cell r="D2191" t="str">
            <v>2495032</v>
          </cell>
          <cell r="E2191" t="str">
            <v>2480</v>
          </cell>
          <cell r="F2191" t="str">
            <v>24</v>
          </cell>
          <cell r="G2191">
            <v>524.52810735000003</v>
          </cell>
          <cell r="H2191">
            <v>536.46403792000001</v>
          </cell>
          <cell r="I2191">
            <v>530.24108190000004</v>
          </cell>
          <cell r="J2191">
            <v>34.61538462</v>
          </cell>
          <cell r="K2191">
            <v>25.991557269999998</v>
          </cell>
          <cell r="L2191">
            <v>7.2019163199999996</v>
          </cell>
          <cell r="M2191">
            <v>11.225243389999999</v>
          </cell>
          <cell r="N2191">
            <v>18.438926899999998</v>
          </cell>
          <cell r="O2191">
            <v>50.307000000000002</v>
          </cell>
          <cell r="P2191">
            <v>11.630708500000001</v>
          </cell>
          <cell r="Q2191">
            <v>56</v>
          </cell>
          <cell r="R2191">
            <v>34.03003519</v>
          </cell>
          <cell r="S2191">
            <v>16.5</v>
          </cell>
          <cell r="T2191">
            <v>10.81977828</v>
          </cell>
          <cell r="U2191">
            <v>7.4804283099999989</v>
          </cell>
          <cell r="V2191">
            <v>7.4804283099999989</v>
          </cell>
          <cell r="W2191">
            <v>52.1</v>
          </cell>
          <cell r="X2191">
            <v>77.5</v>
          </cell>
          <cell r="Y2191">
            <v>34.1</v>
          </cell>
          <cell r="Z2191">
            <v>38.700000000000003</v>
          </cell>
          <cell r="AA2191">
            <v>23.2</v>
          </cell>
          <cell r="AB2191">
            <v>10.741816740000001</v>
          </cell>
          <cell r="AC2191">
            <v>1</v>
          </cell>
          <cell r="AD2191">
            <v>293.60000000000002</v>
          </cell>
          <cell r="AE2191">
            <v>55.809835610000007</v>
          </cell>
          <cell r="AF2191">
            <v>61.532600000000002</v>
          </cell>
          <cell r="AG2191">
            <v>0.2896780345651912</v>
          </cell>
          <cell r="AH2191">
            <v>7.3</v>
          </cell>
          <cell r="AI2191">
            <v>53280</v>
          </cell>
          <cell r="AJ2191">
            <v>11.5</v>
          </cell>
        </row>
        <row r="2192">
          <cell r="A2192" t="str">
            <v>2495</v>
          </cell>
          <cell r="B2192" t="str">
            <v>249504001</v>
          </cell>
          <cell r="D2192" t="str">
            <v>2495040</v>
          </cell>
          <cell r="E2192" t="str">
            <v>2480</v>
          </cell>
          <cell r="F2192" t="str">
            <v>24</v>
          </cell>
          <cell r="G2192">
            <v>524.52810735000003</v>
          </cell>
          <cell r="H2192">
            <v>536.46403792000001</v>
          </cell>
          <cell r="I2192">
            <v>530.24108190000004</v>
          </cell>
          <cell r="J2192">
            <v>34.61538462</v>
          </cell>
          <cell r="K2192">
            <v>25.991557269999998</v>
          </cell>
          <cell r="L2192">
            <v>8.9760094800000001</v>
          </cell>
          <cell r="M2192">
            <v>10.99588054</v>
          </cell>
          <cell r="N2192">
            <v>18.438926899999998</v>
          </cell>
          <cell r="O2192">
            <v>50.307000000000002</v>
          </cell>
          <cell r="P2192">
            <v>11.630708500000001</v>
          </cell>
          <cell r="Q2192">
            <v>56</v>
          </cell>
          <cell r="R2192">
            <v>34.03003519</v>
          </cell>
          <cell r="S2192">
            <v>16.5</v>
          </cell>
          <cell r="T2192">
            <v>10.88760514</v>
          </cell>
          <cell r="U2192">
            <v>9.6268113599999996</v>
          </cell>
          <cell r="V2192">
            <v>8.8473598800000008</v>
          </cell>
          <cell r="W2192">
            <v>52.1</v>
          </cell>
          <cell r="X2192">
            <v>77.5</v>
          </cell>
          <cell r="Y2192">
            <v>34.1</v>
          </cell>
          <cell r="Z2192">
            <v>38.700000000000003</v>
          </cell>
          <cell r="AA2192">
            <v>23.2</v>
          </cell>
          <cell r="AB2192">
            <v>9.6566274700000001</v>
          </cell>
          <cell r="AC2192">
            <v>0.49873793</v>
          </cell>
          <cell r="AD2192">
            <v>293.60000000000002</v>
          </cell>
          <cell r="AE2192">
            <v>55.809835610000007</v>
          </cell>
          <cell r="AF2192">
            <v>61.532600000000002</v>
          </cell>
          <cell r="AG2192">
            <v>0.32967232476158692</v>
          </cell>
          <cell r="AH2192">
            <v>7.3</v>
          </cell>
          <cell r="AI2192">
            <v>53280</v>
          </cell>
          <cell r="AJ2192">
            <v>11.5</v>
          </cell>
        </row>
        <row r="2193">
          <cell r="A2193" t="str">
            <v>2495</v>
          </cell>
          <cell r="B2193" t="str">
            <v>249504501</v>
          </cell>
          <cell r="D2193" t="str">
            <v>2495045</v>
          </cell>
          <cell r="E2193" t="str">
            <v>2480</v>
          </cell>
          <cell r="F2193" t="str">
            <v>24</v>
          </cell>
          <cell r="G2193">
            <v>524.52810735000003</v>
          </cell>
          <cell r="H2193">
            <v>536.46403792000001</v>
          </cell>
          <cell r="I2193">
            <v>530.24108190000004</v>
          </cell>
          <cell r="J2193">
            <v>34.61538462</v>
          </cell>
          <cell r="K2193">
            <v>25.991557269999998</v>
          </cell>
          <cell r="L2193">
            <v>8.0057006800000003</v>
          </cell>
          <cell r="M2193">
            <v>11.212495819999999</v>
          </cell>
          <cell r="N2193">
            <v>18.438926899999998</v>
          </cell>
          <cell r="O2193">
            <v>50.307000000000002</v>
          </cell>
          <cell r="P2193">
            <v>11.64399759</v>
          </cell>
          <cell r="Q2193">
            <v>56</v>
          </cell>
          <cell r="R2193">
            <v>34.03003519</v>
          </cell>
          <cell r="S2193">
            <v>16.5</v>
          </cell>
          <cell r="T2193">
            <v>10.8997533</v>
          </cell>
          <cell r="U2193">
            <v>8.7780178099999997</v>
          </cell>
          <cell r="V2193">
            <v>8.1408984600000007</v>
          </cell>
          <cell r="W2193">
            <v>52.1</v>
          </cell>
          <cell r="X2193">
            <v>77.5</v>
          </cell>
          <cell r="Y2193">
            <v>34.1</v>
          </cell>
          <cell r="Z2193">
            <v>38.700000000000003</v>
          </cell>
          <cell r="AA2193">
            <v>23.2</v>
          </cell>
          <cell r="AB2193">
            <v>8.2503589500000007</v>
          </cell>
          <cell r="AC2193">
            <v>0.83809743000000003</v>
          </cell>
          <cell r="AD2193">
            <v>293.60000000000002</v>
          </cell>
          <cell r="AE2193">
            <v>55.809835610000007</v>
          </cell>
          <cell r="AF2193">
            <v>61.532600000000002</v>
          </cell>
          <cell r="AG2193">
            <v>0.30588625836984989</v>
          </cell>
          <cell r="AH2193">
            <v>7.3</v>
          </cell>
          <cell r="AI2193">
            <v>53280</v>
          </cell>
          <cell r="AJ2193">
            <v>11.5</v>
          </cell>
        </row>
        <row r="2194">
          <cell r="A2194" t="str">
            <v>2495</v>
          </cell>
          <cell r="B2194" t="str">
            <v>249505001</v>
          </cell>
          <cell r="D2194" t="str">
            <v>2495050</v>
          </cell>
          <cell r="E2194" t="str">
            <v>2480</v>
          </cell>
          <cell r="F2194" t="str">
            <v>24</v>
          </cell>
          <cell r="G2194">
            <v>524.52810735000003</v>
          </cell>
          <cell r="H2194">
            <v>536.46403792000001</v>
          </cell>
          <cell r="I2194">
            <v>530.24108190000004</v>
          </cell>
          <cell r="J2194">
            <v>34.61538462</v>
          </cell>
          <cell r="K2194">
            <v>25.991557269999998</v>
          </cell>
          <cell r="L2194">
            <v>8.9159693099999995</v>
          </cell>
          <cell r="M2194">
            <v>11.10531806</v>
          </cell>
          <cell r="N2194">
            <v>18.438926899999998</v>
          </cell>
          <cell r="O2194">
            <v>50.307000000000002</v>
          </cell>
          <cell r="P2194">
            <v>11.91839057</v>
          </cell>
          <cell r="Q2194">
            <v>56</v>
          </cell>
          <cell r="R2194">
            <v>34.03003519</v>
          </cell>
          <cell r="S2194">
            <v>16.5</v>
          </cell>
          <cell r="T2194">
            <v>11.12026799</v>
          </cell>
          <cell r="U2194">
            <v>9.0205107000000009</v>
          </cell>
          <cell r="V2194">
            <v>8.9809272100000008</v>
          </cell>
          <cell r="W2194">
            <v>52.1</v>
          </cell>
          <cell r="X2194">
            <v>77.5</v>
          </cell>
          <cell r="Y2194">
            <v>34.1</v>
          </cell>
          <cell r="Z2194">
            <v>38.700000000000003</v>
          </cell>
          <cell r="AA2194">
            <v>23.2</v>
          </cell>
          <cell r="AB2194">
            <v>10.34650532</v>
          </cell>
          <cell r="AC2194">
            <v>0</v>
          </cell>
          <cell r="AD2194">
            <v>293.60000000000002</v>
          </cell>
          <cell r="AE2194">
            <v>55.809835610000007</v>
          </cell>
          <cell r="AF2194">
            <v>61.513917710000001</v>
          </cell>
          <cell r="AG2194">
            <v>0.36426653566256217</v>
          </cell>
          <cell r="AH2194">
            <v>7.3</v>
          </cell>
          <cell r="AI2194">
            <v>53280</v>
          </cell>
          <cell r="AJ2194">
            <v>11.5</v>
          </cell>
        </row>
        <row r="2195">
          <cell r="A2195" t="str">
            <v>2495</v>
          </cell>
          <cell r="B2195" t="str">
            <v>249590201</v>
          </cell>
          <cell r="D2195" t="str">
            <v>2495902</v>
          </cell>
          <cell r="E2195" t="str">
            <v>2480</v>
          </cell>
          <cell r="F2195" t="str">
            <v>24</v>
          </cell>
          <cell r="G2195">
            <v>524.52810735000003</v>
          </cell>
          <cell r="H2195">
            <v>536.46403792000001</v>
          </cell>
          <cell r="I2195">
            <v>530.24108190000004</v>
          </cell>
          <cell r="J2195">
            <v>34.61538462</v>
          </cell>
          <cell r="K2195">
            <v>25.991557269999998</v>
          </cell>
          <cell r="L2195">
            <v>11.46065274</v>
          </cell>
          <cell r="M2195">
            <v>11.67108239</v>
          </cell>
          <cell r="N2195">
            <v>18.438926899999998</v>
          </cell>
          <cell r="O2195">
            <v>50.307000000000002</v>
          </cell>
          <cell r="P2195">
            <v>11.73948717</v>
          </cell>
          <cell r="Q2195">
            <v>56</v>
          </cell>
          <cell r="R2195">
            <v>34.03003519</v>
          </cell>
          <cell r="S2195">
            <v>16.5</v>
          </cell>
          <cell r="T2195">
            <v>11.72329173</v>
          </cell>
          <cell r="U2195">
            <v>11.50216781</v>
          </cell>
          <cell r="V2195">
            <v>11.47654152</v>
          </cell>
          <cell r="W2195">
            <v>52.1</v>
          </cell>
          <cell r="X2195">
            <v>77.5</v>
          </cell>
          <cell r="Y2195">
            <v>34.1</v>
          </cell>
          <cell r="Z2195">
            <v>38.700000000000003</v>
          </cell>
          <cell r="AA2195">
            <v>23.2</v>
          </cell>
          <cell r="AB2195">
            <v>11.56913565</v>
          </cell>
          <cell r="AC2195">
            <v>1.2179000000000001E-3</v>
          </cell>
          <cell r="AD2195">
            <v>293.60000000000002</v>
          </cell>
          <cell r="AE2195">
            <v>55.809835610000007</v>
          </cell>
          <cell r="AF2195">
            <v>61.541598329999999</v>
          </cell>
          <cell r="AG2195">
            <v>0.31334708926735977</v>
          </cell>
          <cell r="AH2195">
            <v>7.3</v>
          </cell>
          <cell r="AI2195">
            <v>53280</v>
          </cell>
          <cell r="AJ2195">
            <v>11.5</v>
          </cell>
        </row>
        <row r="2196">
          <cell r="A2196" t="str">
            <v>2496</v>
          </cell>
          <cell r="B2196" t="str">
            <v>249600501</v>
          </cell>
          <cell r="D2196" t="str">
            <v>2496005</v>
          </cell>
          <cell r="E2196" t="str">
            <v>2480</v>
          </cell>
          <cell r="F2196" t="str">
            <v>24</v>
          </cell>
          <cell r="G2196">
            <v>524.52810735000003</v>
          </cell>
          <cell r="H2196">
            <v>536.46403792000001</v>
          </cell>
          <cell r="I2196">
            <v>530.24108190000004</v>
          </cell>
          <cell r="J2196">
            <v>34.61538462</v>
          </cell>
          <cell r="K2196">
            <v>25.991557269999998</v>
          </cell>
          <cell r="L2196">
            <v>9.1209625600000006</v>
          </cell>
          <cell r="M2196">
            <v>11.225243389999999</v>
          </cell>
          <cell r="N2196">
            <v>18.438926899999998</v>
          </cell>
          <cell r="O2196">
            <v>50.307000000000002</v>
          </cell>
          <cell r="P2196">
            <v>11.277089200000001</v>
          </cell>
          <cell r="Q2196">
            <v>56</v>
          </cell>
          <cell r="R2196">
            <v>34.03003519</v>
          </cell>
          <cell r="S2196">
            <v>16.5</v>
          </cell>
          <cell r="T2196">
            <v>11.21534119</v>
          </cell>
          <cell r="U2196">
            <v>10.88145647</v>
          </cell>
          <cell r="V2196">
            <v>9.4149125399999996</v>
          </cell>
          <cell r="W2196">
            <v>52.1</v>
          </cell>
          <cell r="X2196">
            <v>77.5</v>
          </cell>
          <cell r="Y2196">
            <v>34.1</v>
          </cell>
          <cell r="Z2196">
            <v>38.700000000000003</v>
          </cell>
          <cell r="AA2196">
            <v>23.2</v>
          </cell>
          <cell r="AB2196">
            <v>8.8894461699999994</v>
          </cell>
          <cell r="AC2196">
            <v>0</v>
          </cell>
          <cell r="AD2196">
            <v>293.60000000000002</v>
          </cell>
          <cell r="AE2196">
            <v>55.809835610000007</v>
          </cell>
          <cell r="AF2196">
            <v>57.004499999999993</v>
          </cell>
          <cell r="AG2196">
            <v>0.36323789860848482</v>
          </cell>
          <cell r="AH2196">
            <v>7.3</v>
          </cell>
          <cell r="AI2196">
            <v>53280</v>
          </cell>
          <cell r="AJ2196">
            <v>11.5</v>
          </cell>
        </row>
        <row r="2197">
          <cell r="A2197" t="str">
            <v>2496</v>
          </cell>
          <cell r="B2197" t="str">
            <v>249601001</v>
          </cell>
          <cell r="D2197" t="str">
            <v>2496010</v>
          </cell>
          <cell r="E2197" t="str">
            <v>2480</v>
          </cell>
          <cell r="F2197" t="str">
            <v>24</v>
          </cell>
          <cell r="G2197">
            <v>524.52810735000003</v>
          </cell>
          <cell r="H2197">
            <v>536.46403792000001</v>
          </cell>
          <cell r="I2197">
            <v>530.24108190000004</v>
          </cell>
          <cell r="J2197">
            <v>34.61538462</v>
          </cell>
          <cell r="K2197">
            <v>25.991557269999998</v>
          </cell>
          <cell r="L2197">
            <v>8.4175938299999995</v>
          </cell>
          <cell r="M2197">
            <v>11.158904140000001</v>
          </cell>
          <cell r="N2197">
            <v>18.438926899999998</v>
          </cell>
          <cell r="O2197">
            <v>50.307000000000002</v>
          </cell>
          <cell r="P2197">
            <v>11.630708500000001</v>
          </cell>
          <cell r="Q2197">
            <v>56</v>
          </cell>
          <cell r="R2197">
            <v>34.03003519</v>
          </cell>
          <cell r="S2197">
            <v>16.5</v>
          </cell>
          <cell r="T2197">
            <v>10.838266320000001</v>
          </cell>
          <cell r="U2197">
            <v>10.22850154</v>
          </cell>
          <cell r="V2197">
            <v>8.3296580700000007</v>
          </cell>
          <cell r="W2197">
            <v>52.1</v>
          </cell>
          <cell r="X2197">
            <v>77.5</v>
          </cell>
          <cell r="Y2197">
            <v>34.1</v>
          </cell>
          <cell r="Z2197">
            <v>38.700000000000003</v>
          </cell>
          <cell r="AA2197">
            <v>23.2</v>
          </cell>
          <cell r="AB2197">
            <v>8.2710368699999997</v>
          </cell>
          <cell r="AC2197">
            <v>0</v>
          </cell>
          <cell r="AD2197">
            <v>293.60000000000002</v>
          </cell>
          <cell r="AE2197">
            <v>55.809835610000007</v>
          </cell>
          <cell r="AF2197">
            <v>57.004499999999993</v>
          </cell>
          <cell r="AG2197">
            <v>0.35852136594811085</v>
          </cell>
          <cell r="AH2197">
            <v>7.3</v>
          </cell>
          <cell r="AI2197">
            <v>53280</v>
          </cell>
          <cell r="AJ2197">
            <v>11.5</v>
          </cell>
        </row>
        <row r="2198">
          <cell r="A2198" t="str">
            <v>2496</v>
          </cell>
          <cell r="B2198" t="str">
            <v>249601501</v>
          </cell>
          <cell r="C2198" t="str">
            <v>406</v>
          </cell>
          <cell r="D2198" t="str">
            <v>2496015</v>
          </cell>
          <cell r="E2198" t="str">
            <v>2480</v>
          </cell>
          <cell r="F2198" t="str">
            <v>24</v>
          </cell>
          <cell r="G2198">
            <v>524.52810735000003</v>
          </cell>
          <cell r="H2198">
            <v>536.46403792000001</v>
          </cell>
          <cell r="I2198">
            <v>530.24108190000004</v>
          </cell>
          <cell r="J2198">
            <v>34.61538462</v>
          </cell>
          <cell r="K2198">
            <v>25.991557269999998</v>
          </cell>
          <cell r="L2198">
            <v>8.5615927799999998</v>
          </cell>
          <cell r="M2198">
            <v>10.716216149999999</v>
          </cell>
          <cell r="N2198">
            <v>18.438926899999998</v>
          </cell>
          <cell r="O2198">
            <v>50.307000000000002</v>
          </cell>
          <cell r="P2198">
            <v>11.641705590000001</v>
          </cell>
          <cell r="Q2198">
            <v>56</v>
          </cell>
          <cell r="R2198">
            <v>32.558041709999998</v>
          </cell>
          <cell r="S2198">
            <v>16.5</v>
          </cell>
          <cell r="T2198">
            <v>10.18119504</v>
          </cell>
          <cell r="U2198">
            <v>8.7671734000000008</v>
          </cell>
          <cell r="V2198">
            <v>8.6220935999999995</v>
          </cell>
          <cell r="W2198">
            <v>52.1</v>
          </cell>
          <cell r="X2198">
            <v>77.5</v>
          </cell>
          <cell r="Y2198">
            <v>34.1</v>
          </cell>
          <cell r="Z2198">
            <v>38.700000000000003</v>
          </cell>
          <cell r="AA2198">
            <v>23.2</v>
          </cell>
          <cell r="AB2198">
            <v>9.8267684800000001</v>
          </cell>
          <cell r="AC2198">
            <v>0</v>
          </cell>
          <cell r="AD2198">
            <v>293.60000000000002</v>
          </cell>
          <cell r="AE2198">
            <v>55.809835610000007</v>
          </cell>
          <cell r="AF2198">
            <v>57.004499999999993</v>
          </cell>
          <cell r="AG2198">
            <v>0.41454854104618366</v>
          </cell>
          <cell r="AH2198">
            <v>7.3</v>
          </cell>
          <cell r="AI2198">
            <v>53280</v>
          </cell>
          <cell r="AJ2198">
            <v>11.5</v>
          </cell>
        </row>
        <row r="2199">
          <cell r="A2199" t="str">
            <v>2496</v>
          </cell>
          <cell r="B2199" t="str">
            <v>249602001</v>
          </cell>
          <cell r="C2199" t="str">
            <v>406</v>
          </cell>
          <cell r="D2199" t="str">
            <v>2496020</v>
          </cell>
          <cell r="E2199" t="str">
            <v>2480</v>
          </cell>
          <cell r="F2199" t="str">
            <v>24</v>
          </cell>
          <cell r="G2199">
            <v>524.52810735000003</v>
          </cell>
          <cell r="H2199">
            <v>536.46403792000001</v>
          </cell>
          <cell r="I2199">
            <v>530.24108190000004</v>
          </cell>
          <cell r="J2199">
            <v>34.61538462</v>
          </cell>
          <cell r="K2199">
            <v>25.991557269999998</v>
          </cell>
          <cell r="L2199">
            <v>7.6774004300000005</v>
          </cell>
          <cell r="M2199">
            <v>8.9146261300000003</v>
          </cell>
          <cell r="N2199">
            <v>18.438926899999998</v>
          </cell>
          <cell r="O2199">
            <v>50.307000000000002</v>
          </cell>
          <cell r="P2199">
            <v>11.91839057</v>
          </cell>
          <cell r="Q2199">
            <v>56</v>
          </cell>
          <cell r="R2199">
            <v>32.558041709999998</v>
          </cell>
          <cell r="S2199">
            <v>16.5</v>
          </cell>
          <cell r="T2199">
            <v>8.8553782499999993</v>
          </cell>
          <cell r="U2199">
            <v>7.6357868599999987</v>
          </cell>
          <cell r="V2199">
            <v>8.0655794299999997</v>
          </cell>
          <cell r="W2199">
            <v>52.1</v>
          </cell>
          <cell r="X2199">
            <v>77.5</v>
          </cell>
          <cell r="Y2199">
            <v>34.1</v>
          </cell>
          <cell r="Z2199">
            <v>38.700000000000003</v>
          </cell>
          <cell r="AA2199">
            <v>23.2</v>
          </cell>
          <cell r="AB2199">
            <v>8.1285851999999998</v>
          </cell>
          <cell r="AC2199">
            <v>0.89002707999999997</v>
          </cell>
          <cell r="AD2199">
            <v>293.60000000000002</v>
          </cell>
          <cell r="AE2199">
            <v>55.809835610000007</v>
          </cell>
          <cell r="AF2199">
            <v>57.004499999999993</v>
          </cell>
          <cell r="AG2199">
            <v>0.34291294541264355</v>
          </cell>
          <cell r="AH2199">
            <v>7.3</v>
          </cell>
          <cell r="AI2199">
            <v>53280</v>
          </cell>
          <cell r="AJ2199">
            <v>11.5</v>
          </cell>
        </row>
        <row r="2200">
          <cell r="A2200" t="str">
            <v>2496</v>
          </cell>
          <cell r="B2200" t="str">
            <v>249602501</v>
          </cell>
          <cell r="C2200" t="str">
            <v>406</v>
          </cell>
          <cell r="D2200" t="str">
            <v>2496025</v>
          </cell>
          <cell r="E2200" t="str">
            <v>2480</v>
          </cell>
          <cell r="F2200" t="str">
            <v>24</v>
          </cell>
          <cell r="G2200">
            <v>524.52810735000003</v>
          </cell>
          <cell r="H2200">
            <v>536.46403792000001</v>
          </cell>
          <cell r="I2200">
            <v>530.24108190000004</v>
          </cell>
          <cell r="J2200">
            <v>34.61538462</v>
          </cell>
          <cell r="K2200">
            <v>25.991557269999998</v>
          </cell>
          <cell r="L2200">
            <v>8.0443054099999998</v>
          </cell>
          <cell r="M2200">
            <v>8.8566609399999994</v>
          </cell>
          <cell r="N2200">
            <v>18.438926899999998</v>
          </cell>
          <cell r="O2200">
            <v>50.307000000000002</v>
          </cell>
          <cell r="P2200">
            <v>11.91839057</v>
          </cell>
          <cell r="Q2200">
            <v>56</v>
          </cell>
          <cell r="R2200">
            <v>32.558041709999998</v>
          </cell>
          <cell r="S2200">
            <v>16.5</v>
          </cell>
          <cell r="T2200">
            <v>8.9894442899999998</v>
          </cell>
          <cell r="U2200">
            <v>8.7676405800000001</v>
          </cell>
          <cell r="V2200">
            <v>8.8357923700000001</v>
          </cell>
          <cell r="W2200">
            <v>52.1</v>
          </cell>
          <cell r="X2200">
            <v>77.5</v>
          </cell>
          <cell r="Y2200">
            <v>34.1</v>
          </cell>
          <cell r="Z2200">
            <v>38.700000000000003</v>
          </cell>
          <cell r="AA2200">
            <v>23.2</v>
          </cell>
          <cell r="AB2200">
            <v>8.8230589300000002</v>
          </cell>
          <cell r="AC2200">
            <v>0.21973251999999999</v>
          </cell>
          <cell r="AD2200">
            <v>293.60000000000002</v>
          </cell>
          <cell r="AE2200">
            <v>55.809835610000007</v>
          </cell>
          <cell r="AF2200">
            <v>57.004499999999993</v>
          </cell>
          <cell r="AG2200">
            <v>0.36544031247586328</v>
          </cell>
          <cell r="AH2200">
            <v>7.3</v>
          </cell>
          <cell r="AI2200">
            <v>53280</v>
          </cell>
          <cell r="AJ2200">
            <v>11.5</v>
          </cell>
        </row>
        <row r="2201">
          <cell r="A2201" t="str">
            <v>2496</v>
          </cell>
          <cell r="B2201" t="str">
            <v>249603001</v>
          </cell>
          <cell r="C2201" t="str">
            <v>406</v>
          </cell>
          <cell r="D2201" t="str">
            <v>2496030</v>
          </cell>
          <cell r="E2201" t="str">
            <v>2480</v>
          </cell>
          <cell r="F2201" t="str">
            <v>24</v>
          </cell>
          <cell r="G2201">
            <v>524.52810735000003</v>
          </cell>
          <cell r="H2201">
            <v>536.46403792000001</v>
          </cell>
          <cell r="I2201">
            <v>530.24108190000004</v>
          </cell>
          <cell r="J2201">
            <v>34.61538462</v>
          </cell>
          <cell r="K2201">
            <v>25.991557269999998</v>
          </cell>
          <cell r="L2201">
            <v>8.4544663599999996</v>
          </cell>
          <cell r="M2201">
            <v>9.7573050400000003</v>
          </cell>
          <cell r="N2201">
            <v>18.438926899999998</v>
          </cell>
          <cell r="O2201">
            <v>50.307000000000002</v>
          </cell>
          <cell r="P2201">
            <v>11.91839057</v>
          </cell>
          <cell r="Q2201">
            <v>56</v>
          </cell>
          <cell r="R2201">
            <v>32.558041709999998</v>
          </cell>
          <cell r="S2201">
            <v>16.5</v>
          </cell>
          <cell r="T2201">
            <v>9.8340302899999994</v>
          </cell>
          <cell r="U2201">
            <v>8.4574431899999993</v>
          </cell>
          <cell r="V2201">
            <v>8.4574431899999993</v>
          </cell>
          <cell r="W2201">
            <v>52.1</v>
          </cell>
          <cell r="X2201">
            <v>77.5</v>
          </cell>
          <cell r="Y2201">
            <v>34.1</v>
          </cell>
          <cell r="Z2201">
            <v>38.700000000000003</v>
          </cell>
          <cell r="AA2201">
            <v>23.2</v>
          </cell>
          <cell r="AB2201">
            <v>9.7041215600000008</v>
          </cell>
          <cell r="AC2201">
            <v>5.078872999999999E-2</v>
          </cell>
          <cell r="AD2201">
            <v>293.60000000000002</v>
          </cell>
          <cell r="AE2201">
            <v>55.809835610000007</v>
          </cell>
          <cell r="AF2201">
            <v>57.004499999999993</v>
          </cell>
          <cell r="AG2201">
            <v>0.34212415735717905</v>
          </cell>
          <cell r="AH2201">
            <v>7.3</v>
          </cell>
          <cell r="AI2201">
            <v>53280</v>
          </cell>
          <cell r="AJ2201">
            <v>11.5</v>
          </cell>
        </row>
        <row r="2202">
          <cell r="A2202" t="str">
            <v>2496</v>
          </cell>
          <cell r="B2202" t="str">
            <v>249603501</v>
          </cell>
          <cell r="C2202" t="str">
            <v>406</v>
          </cell>
          <cell r="D2202" t="str">
            <v>2496035</v>
          </cell>
          <cell r="E2202" t="str">
            <v>2480</v>
          </cell>
          <cell r="F2202" t="str">
            <v>24</v>
          </cell>
          <cell r="G2202">
            <v>524.52810735000003</v>
          </cell>
          <cell r="H2202">
            <v>536.46403792000001</v>
          </cell>
          <cell r="I2202">
            <v>530.24108190000004</v>
          </cell>
          <cell r="J2202">
            <v>34.61538462</v>
          </cell>
          <cell r="K2202">
            <v>25.991557269999998</v>
          </cell>
          <cell r="L2202">
            <v>7.1616219999999995</v>
          </cell>
          <cell r="M2202">
            <v>9.4561843099999994</v>
          </cell>
          <cell r="N2202">
            <v>18.438926899999998</v>
          </cell>
          <cell r="O2202">
            <v>50.307000000000002</v>
          </cell>
          <cell r="P2202">
            <v>11.91839057</v>
          </cell>
          <cell r="Q2202">
            <v>56</v>
          </cell>
          <cell r="R2202">
            <v>32.558041709999998</v>
          </cell>
          <cell r="S2202">
            <v>16.5</v>
          </cell>
          <cell r="T2202">
            <v>9.8389490300000002</v>
          </cell>
          <cell r="U2202">
            <v>7.1616219999999995</v>
          </cell>
          <cell r="V2202">
            <v>7.1616219999999995</v>
          </cell>
          <cell r="W2202">
            <v>52.1</v>
          </cell>
          <cell r="X2202">
            <v>77.5</v>
          </cell>
          <cell r="Y2202">
            <v>34.1</v>
          </cell>
          <cell r="Z2202">
            <v>38.700000000000003</v>
          </cell>
          <cell r="AA2202">
            <v>23.2</v>
          </cell>
          <cell r="AB2202">
            <v>9.6158054800000006</v>
          </cell>
          <cell r="AC2202">
            <v>1</v>
          </cell>
          <cell r="AD2202">
            <v>293.60000000000002</v>
          </cell>
          <cell r="AE2202">
            <v>55.809835610000007</v>
          </cell>
          <cell r="AF2202">
            <v>57.004499999999993</v>
          </cell>
          <cell r="AG2202">
            <v>0.38787606430221488</v>
          </cell>
          <cell r="AH2202">
            <v>7.3</v>
          </cell>
          <cell r="AI2202">
            <v>53280</v>
          </cell>
          <cell r="AJ2202">
            <v>11.5</v>
          </cell>
        </row>
        <row r="2203">
          <cell r="A2203" t="str">
            <v>2496</v>
          </cell>
          <cell r="B2203" t="str">
            <v>249604001</v>
          </cell>
          <cell r="C2203" t="str">
            <v>406</v>
          </cell>
          <cell r="D2203" t="str">
            <v>2496040</v>
          </cell>
          <cell r="E2203" t="str">
            <v>2480</v>
          </cell>
          <cell r="F2203" t="str">
            <v>24</v>
          </cell>
          <cell r="G2203">
            <v>524.52810735000003</v>
          </cell>
          <cell r="H2203">
            <v>536.46403792000001</v>
          </cell>
          <cell r="I2203">
            <v>530.24108190000004</v>
          </cell>
          <cell r="J2203">
            <v>34.61538462</v>
          </cell>
          <cell r="K2203">
            <v>25.991557269999998</v>
          </cell>
          <cell r="L2203">
            <v>9.0248538099999998</v>
          </cell>
          <cell r="M2203">
            <v>10.20418456</v>
          </cell>
          <cell r="N2203">
            <v>18.438926899999998</v>
          </cell>
          <cell r="O2203">
            <v>50.307000000000002</v>
          </cell>
          <cell r="P2203">
            <v>11.91839057</v>
          </cell>
          <cell r="Q2203">
            <v>56</v>
          </cell>
          <cell r="R2203">
            <v>32.558041709999998</v>
          </cell>
          <cell r="S2203">
            <v>16.5</v>
          </cell>
          <cell r="T2203">
            <v>10.504848340000001</v>
          </cell>
          <cell r="U2203">
            <v>9.27827935</v>
          </cell>
          <cell r="V2203">
            <v>9.2753787699999997</v>
          </cell>
          <cell r="W2203">
            <v>52.1</v>
          </cell>
          <cell r="X2203">
            <v>77.5</v>
          </cell>
          <cell r="Y2203">
            <v>34.1</v>
          </cell>
          <cell r="Z2203">
            <v>38.700000000000003</v>
          </cell>
          <cell r="AA2203">
            <v>23.2</v>
          </cell>
          <cell r="AB2203">
            <v>10.41729872</v>
          </cell>
          <cell r="AC2203">
            <v>0.15632884999999999</v>
          </cell>
          <cell r="AD2203">
            <v>293.60000000000002</v>
          </cell>
          <cell r="AE2203">
            <v>55.809835610000007</v>
          </cell>
          <cell r="AF2203">
            <v>57.004499999999993</v>
          </cell>
          <cell r="AG2203">
            <v>0.35894877785947565</v>
          </cell>
          <cell r="AH2203">
            <v>7.3</v>
          </cell>
          <cell r="AI2203">
            <v>53280</v>
          </cell>
          <cell r="AJ2203">
            <v>11.5</v>
          </cell>
        </row>
        <row r="2204">
          <cell r="A2204" t="str">
            <v>2496</v>
          </cell>
          <cell r="B2204" t="str">
            <v>249690201</v>
          </cell>
          <cell r="C2204" t="str">
            <v>406</v>
          </cell>
          <cell r="D2204" t="str">
            <v>2496902</v>
          </cell>
          <cell r="E2204" t="str">
            <v>2480</v>
          </cell>
          <cell r="F2204" t="str">
            <v>24</v>
          </cell>
          <cell r="G2204">
            <v>524.52810735000003</v>
          </cell>
          <cell r="H2204">
            <v>536.46403792000001</v>
          </cell>
          <cell r="I2204">
            <v>530.24108190000004</v>
          </cell>
          <cell r="J2204">
            <v>34.61538462</v>
          </cell>
          <cell r="K2204">
            <v>25.991557269999998</v>
          </cell>
          <cell r="L2204">
            <v>11.593555690000001</v>
          </cell>
          <cell r="M2204">
            <v>11.60260162</v>
          </cell>
          <cell r="N2204">
            <v>18.438926899999998</v>
          </cell>
          <cell r="O2204">
            <v>50.307000000000002</v>
          </cell>
          <cell r="P2204">
            <v>11.86822647</v>
          </cell>
          <cell r="Q2204">
            <v>56</v>
          </cell>
          <cell r="R2204">
            <v>32.558041709999998</v>
          </cell>
          <cell r="S2204">
            <v>16.5</v>
          </cell>
          <cell r="T2204">
            <v>11.62686111</v>
          </cell>
          <cell r="U2204">
            <v>11.60708953</v>
          </cell>
          <cell r="V2204">
            <v>11.603360139999999</v>
          </cell>
          <cell r="W2204">
            <v>52.1</v>
          </cell>
          <cell r="X2204">
            <v>77.5</v>
          </cell>
          <cell r="Y2204">
            <v>34.1</v>
          </cell>
          <cell r="Z2204">
            <v>38.700000000000003</v>
          </cell>
          <cell r="AA2204">
            <v>23.2</v>
          </cell>
          <cell r="AB2204">
            <v>11.558070900000001</v>
          </cell>
          <cell r="AC2204">
            <v>0.25013139000000001</v>
          </cell>
          <cell r="AD2204">
            <v>293.60000000000002</v>
          </cell>
          <cell r="AE2204">
            <v>55.809835610000007</v>
          </cell>
          <cell r="AF2204">
            <v>57.007651250000002</v>
          </cell>
          <cell r="AG2204">
            <v>0.29659283515922391</v>
          </cell>
          <cell r="AH2204">
            <v>7.3</v>
          </cell>
          <cell r="AI2204">
            <v>53280</v>
          </cell>
          <cell r="AJ2204">
            <v>11.5</v>
          </cell>
        </row>
        <row r="2205">
          <cell r="A2205" t="str">
            <v>2497</v>
          </cell>
          <cell r="B2205" t="str">
            <v>249700701</v>
          </cell>
          <cell r="C2205" t="str">
            <v>412</v>
          </cell>
          <cell r="D2205" t="str">
            <v>2497007</v>
          </cell>
          <cell r="E2205" t="str">
            <v>2480</v>
          </cell>
          <cell r="F2205" t="str">
            <v>24</v>
          </cell>
          <cell r="G2205">
            <v>524.52810735000003</v>
          </cell>
          <cell r="H2205">
            <v>536.46403792000001</v>
          </cell>
          <cell r="I2205">
            <v>530.24108190000004</v>
          </cell>
          <cell r="J2205">
            <v>34.61538462</v>
          </cell>
          <cell r="K2205">
            <v>25.991557269999998</v>
          </cell>
          <cell r="L2205">
            <v>8.6593869600000009</v>
          </cell>
          <cell r="M2205">
            <v>8.9572529400000001</v>
          </cell>
          <cell r="N2205">
            <v>18.438926899999998</v>
          </cell>
          <cell r="O2205">
            <v>50.307000000000002</v>
          </cell>
          <cell r="P2205">
            <v>8.8022217499999993</v>
          </cell>
          <cell r="Q2205">
            <v>56</v>
          </cell>
          <cell r="R2205">
            <v>39.144370379999998</v>
          </cell>
          <cell r="S2205">
            <v>16.5</v>
          </cell>
          <cell r="T2205">
            <v>9.0220812200000005</v>
          </cell>
          <cell r="U2205">
            <v>8.4480574500000003</v>
          </cell>
          <cell r="V2205">
            <v>8.3511386099999996</v>
          </cell>
          <cell r="W2205">
            <v>52.1</v>
          </cell>
          <cell r="X2205">
            <v>77.5</v>
          </cell>
          <cell r="Y2205">
            <v>34.1</v>
          </cell>
          <cell r="Z2205">
            <v>38.700000000000003</v>
          </cell>
          <cell r="AA2205">
            <v>23.2</v>
          </cell>
          <cell r="AB2205">
            <v>8.9293028400000001</v>
          </cell>
          <cell r="AC2205">
            <v>0.66336401</v>
          </cell>
          <cell r="AD2205">
            <v>293.60000000000002</v>
          </cell>
          <cell r="AE2205">
            <v>55.809835610000007</v>
          </cell>
          <cell r="AF2205">
            <v>57.004499999999993</v>
          </cell>
          <cell r="AG2205">
            <v>0.35536494529058044</v>
          </cell>
          <cell r="AH2205">
            <v>7.3</v>
          </cell>
          <cell r="AI2205">
            <v>53280</v>
          </cell>
          <cell r="AJ2205">
            <v>11.5</v>
          </cell>
        </row>
        <row r="2206">
          <cell r="A2206" t="str">
            <v>2497</v>
          </cell>
          <cell r="B2206" t="str">
            <v>249702201</v>
          </cell>
          <cell r="D2206" t="str">
            <v>2497022</v>
          </cell>
          <cell r="E2206" t="str">
            <v>2480</v>
          </cell>
          <cell r="F2206" t="str">
            <v>24</v>
          </cell>
          <cell r="G2206">
            <v>524.52810735000003</v>
          </cell>
          <cell r="H2206">
            <v>536.46403792000001</v>
          </cell>
          <cell r="I2206">
            <v>530.24108190000004</v>
          </cell>
          <cell r="J2206">
            <v>34.61538462</v>
          </cell>
          <cell r="K2206">
            <v>25.991557269999998</v>
          </cell>
          <cell r="L2206">
            <v>8.2527066799999993</v>
          </cell>
          <cell r="M2206">
            <v>10.94570584</v>
          </cell>
          <cell r="N2206">
            <v>18.438926899999998</v>
          </cell>
          <cell r="O2206">
            <v>50.307000000000002</v>
          </cell>
          <cell r="P2206">
            <v>10.962457710000001</v>
          </cell>
          <cell r="Q2206">
            <v>56</v>
          </cell>
          <cell r="R2206">
            <v>34.03003519</v>
          </cell>
          <cell r="S2206">
            <v>16.5</v>
          </cell>
          <cell r="T2206">
            <v>9.1631439399999994</v>
          </cell>
          <cell r="U2206">
            <v>9.1566230900000001</v>
          </cell>
          <cell r="V2206">
            <v>8.2980416600000009</v>
          </cell>
          <cell r="W2206">
            <v>52.1</v>
          </cell>
          <cell r="X2206">
            <v>77.5</v>
          </cell>
          <cell r="Y2206">
            <v>34.1</v>
          </cell>
          <cell r="Z2206">
            <v>38.700000000000003</v>
          </cell>
          <cell r="AA2206">
            <v>23.2</v>
          </cell>
          <cell r="AB2206">
            <v>9.0658924699999996</v>
          </cell>
          <cell r="AC2206">
            <v>0.68077988</v>
          </cell>
          <cell r="AD2206">
            <v>293.60000000000002</v>
          </cell>
          <cell r="AE2206">
            <v>55.809835610000007</v>
          </cell>
          <cell r="AF2206">
            <v>57.004499999999993</v>
          </cell>
          <cell r="AG2206">
            <v>0.32023721866610344</v>
          </cell>
          <cell r="AH2206">
            <v>7.3</v>
          </cell>
          <cell r="AI2206">
            <v>53280</v>
          </cell>
          <cell r="AJ2206">
            <v>11.5</v>
          </cell>
        </row>
        <row r="2207">
          <cell r="A2207" t="str">
            <v>2497</v>
          </cell>
          <cell r="B2207" t="str">
            <v>249703501</v>
          </cell>
          <cell r="D2207" t="str">
            <v>2497035</v>
          </cell>
          <cell r="E2207" t="str">
            <v>2480</v>
          </cell>
          <cell r="F2207" t="str">
            <v>24</v>
          </cell>
          <cell r="G2207">
            <v>524.52810735000003</v>
          </cell>
          <cell r="H2207">
            <v>536.46403792000001</v>
          </cell>
          <cell r="I2207">
            <v>530.24108190000004</v>
          </cell>
          <cell r="J2207">
            <v>34.61538462</v>
          </cell>
          <cell r="K2207">
            <v>25.991557269999998</v>
          </cell>
          <cell r="L2207">
            <v>8.2962971099999994</v>
          </cell>
          <cell r="M2207">
            <v>10.1980211</v>
          </cell>
          <cell r="N2207">
            <v>18.438926899999998</v>
          </cell>
          <cell r="O2207">
            <v>50.307000000000002</v>
          </cell>
          <cell r="P2207">
            <v>10.1980211</v>
          </cell>
          <cell r="Q2207">
            <v>56</v>
          </cell>
          <cell r="R2207">
            <v>34.03003519</v>
          </cell>
          <cell r="S2207">
            <v>16.5</v>
          </cell>
          <cell r="T2207">
            <v>8.2962971099999994</v>
          </cell>
          <cell r="U2207">
            <v>8.2962971099999994</v>
          </cell>
          <cell r="V2207">
            <v>8.2962971099999994</v>
          </cell>
          <cell r="W2207">
            <v>52.1</v>
          </cell>
          <cell r="X2207">
            <v>77.5</v>
          </cell>
          <cell r="Y2207">
            <v>34.1</v>
          </cell>
          <cell r="Z2207">
            <v>38.700000000000003</v>
          </cell>
          <cell r="AA2207">
            <v>23.2</v>
          </cell>
          <cell r="AB2207">
            <v>10.30081968</v>
          </cell>
          <cell r="AC2207">
            <v>0.74902040000000003</v>
          </cell>
          <cell r="AD2207">
            <v>293.60000000000002</v>
          </cell>
          <cell r="AE2207">
            <v>55.809835610000007</v>
          </cell>
          <cell r="AF2207">
            <v>57.00803251</v>
          </cell>
          <cell r="AG2207">
            <v>0.33201270371650043</v>
          </cell>
          <cell r="AH2207">
            <v>7.3</v>
          </cell>
          <cell r="AI2207">
            <v>53280</v>
          </cell>
          <cell r="AJ2207">
            <v>11.5</v>
          </cell>
        </row>
        <row r="2208">
          <cell r="A2208" t="str">
            <v>2497</v>
          </cell>
          <cell r="B2208" t="str">
            <v>249704001</v>
          </cell>
          <cell r="D2208" t="str">
            <v>2497040</v>
          </cell>
          <cell r="E2208" t="str">
            <v>2480</v>
          </cell>
          <cell r="F2208" t="str">
            <v>24</v>
          </cell>
          <cell r="G2208">
            <v>524.52810735000003</v>
          </cell>
          <cell r="H2208">
            <v>536.46403792000001</v>
          </cell>
          <cell r="I2208">
            <v>530.24108190000004</v>
          </cell>
          <cell r="J2208">
            <v>34.61538462</v>
          </cell>
          <cell r="K2208">
            <v>25.991557269999998</v>
          </cell>
          <cell r="L2208">
            <v>0</v>
          </cell>
          <cell r="M2208">
            <v>0</v>
          </cell>
          <cell r="N2208">
            <v>18.438926899999998</v>
          </cell>
          <cell r="O2208">
            <v>50.307000000000002</v>
          </cell>
          <cell r="P2208">
            <v>0</v>
          </cell>
          <cell r="Q2208">
            <v>56</v>
          </cell>
          <cell r="R2208">
            <v>34.03003519</v>
          </cell>
          <cell r="S2208">
            <v>16.5</v>
          </cell>
          <cell r="T2208">
            <v>0</v>
          </cell>
          <cell r="U2208">
            <v>0</v>
          </cell>
          <cell r="V2208">
            <v>0</v>
          </cell>
          <cell r="W2208">
            <v>52.1</v>
          </cell>
          <cell r="X2208">
            <v>77.5</v>
          </cell>
          <cell r="Y2208">
            <v>34.1</v>
          </cell>
          <cell r="Z2208">
            <v>38.700000000000003</v>
          </cell>
          <cell r="AA2208">
            <v>23.2</v>
          </cell>
          <cell r="AB2208">
            <v>0</v>
          </cell>
          <cell r="AC2208">
            <v>0</v>
          </cell>
          <cell r="AD2208">
            <v>293.60000000000002</v>
          </cell>
          <cell r="AE2208">
            <v>55.809835610000007</v>
          </cell>
          <cell r="AF2208">
            <v>64.00395958</v>
          </cell>
          <cell r="AG2208">
            <v>0</v>
          </cell>
          <cell r="AH2208">
            <v>7.3</v>
          </cell>
          <cell r="AI2208">
            <v>53280</v>
          </cell>
          <cell r="AJ2208">
            <v>11.5</v>
          </cell>
        </row>
        <row r="2209">
          <cell r="A2209" t="str">
            <v>2497</v>
          </cell>
          <cell r="B2209" t="str">
            <v>249790201</v>
          </cell>
          <cell r="D2209" t="str">
            <v>2497902</v>
          </cell>
          <cell r="E2209" t="str">
            <v>2480</v>
          </cell>
          <cell r="F2209" t="str">
            <v>24</v>
          </cell>
          <cell r="G2209">
            <v>524.52810735000003</v>
          </cell>
          <cell r="H2209">
            <v>536.46403792000001</v>
          </cell>
          <cell r="I2209">
            <v>530.24108190000004</v>
          </cell>
          <cell r="J2209">
            <v>34.61538462</v>
          </cell>
          <cell r="K2209">
            <v>25.991557269999998</v>
          </cell>
          <cell r="L2209">
            <v>0</v>
          </cell>
          <cell r="M2209">
            <v>0</v>
          </cell>
          <cell r="N2209">
            <v>18.438926899999998</v>
          </cell>
          <cell r="O2209">
            <v>50.307000000000002</v>
          </cell>
          <cell r="P2209">
            <v>0</v>
          </cell>
          <cell r="Q2209">
            <v>56</v>
          </cell>
          <cell r="R2209">
            <v>34.03003519</v>
          </cell>
          <cell r="S2209">
            <v>16.5</v>
          </cell>
          <cell r="T2209">
            <v>0</v>
          </cell>
          <cell r="U2209">
            <v>0</v>
          </cell>
          <cell r="V2209">
            <v>0</v>
          </cell>
          <cell r="W2209">
            <v>52.1</v>
          </cell>
          <cell r="X2209">
            <v>77.5</v>
          </cell>
          <cell r="Y2209">
            <v>34.1</v>
          </cell>
          <cell r="Z2209">
            <v>38.700000000000003</v>
          </cell>
          <cell r="AA2209">
            <v>23.2</v>
          </cell>
          <cell r="AB2209">
            <v>0</v>
          </cell>
          <cell r="AC2209">
            <v>0</v>
          </cell>
          <cell r="AD2209">
            <v>293.60000000000002</v>
          </cell>
          <cell r="AE2209">
            <v>55.809835610000007</v>
          </cell>
          <cell r="AF2209">
            <v>64.00395958</v>
          </cell>
          <cell r="AG2209">
            <v>0</v>
          </cell>
          <cell r="AH2209">
            <v>7.3</v>
          </cell>
          <cell r="AI2209">
            <v>53280</v>
          </cell>
          <cell r="AJ2209">
            <v>11.5</v>
          </cell>
        </row>
        <row r="2210">
          <cell r="A2210" t="str">
            <v>2497</v>
          </cell>
          <cell r="B2210" t="str">
            <v>249790401</v>
          </cell>
          <cell r="D2210" t="str">
            <v>2497904</v>
          </cell>
          <cell r="E2210" t="str">
            <v>2480</v>
          </cell>
          <cell r="F2210" t="str">
            <v>24</v>
          </cell>
          <cell r="G2210">
            <v>524.52810735000003</v>
          </cell>
          <cell r="H2210">
            <v>536.46403792000001</v>
          </cell>
          <cell r="I2210">
            <v>530.24108190000004</v>
          </cell>
          <cell r="J2210">
            <v>34.61538462</v>
          </cell>
          <cell r="K2210">
            <v>25.991557269999998</v>
          </cell>
          <cell r="L2210">
            <v>11.389525430000001</v>
          </cell>
          <cell r="M2210">
            <v>11.526946710000001</v>
          </cell>
          <cell r="N2210">
            <v>18.438926899999998</v>
          </cell>
          <cell r="O2210">
            <v>50.307000000000002</v>
          </cell>
          <cell r="P2210">
            <v>11.52860194</v>
          </cell>
          <cell r="Q2210">
            <v>56</v>
          </cell>
          <cell r="R2210">
            <v>34.03003519</v>
          </cell>
          <cell r="S2210">
            <v>16.5</v>
          </cell>
          <cell r="T2210">
            <v>11.466378779999999</v>
          </cell>
          <cell r="U2210">
            <v>11.43205158</v>
          </cell>
          <cell r="V2210">
            <v>11.36899736</v>
          </cell>
          <cell r="W2210">
            <v>52.1</v>
          </cell>
          <cell r="X2210">
            <v>77.5</v>
          </cell>
          <cell r="Y2210">
            <v>34.1</v>
          </cell>
          <cell r="Z2210">
            <v>38.700000000000003</v>
          </cell>
          <cell r="AA2210">
            <v>23.2</v>
          </cell>
          <cell r="AB2210">
            <v>11.444432470000001</v>
          </cell>
          <cell r="AC2210">
            <v>1.827368E-2</v>
          </cell>
          <cell r="AD2210">
            <v>293.60000000000002</v>
          </cell>
          <cell r="AE2210">
            <v>55.809835610000007</v>
          </cell>
          <cell r="AF2210">
            <v>57.004499999999993</v>
          </cell>
          <cell r="AG2210">
            <v>0.32631825151840266</v>
          </cell>
          <cell r="AH2210">
            <v>7.3</v>
          </cell>
          <cell r="AI2210">
            <v>53280</v>
          </cell>
          <cell r="AJ2210">
            <v>11.5</v>
          </cell>
        </row>
        <row r="2211">
          <cell r="A2211" t="str">
            <v>2497</v>
          </cell>
          <cell r="B2211" t="str">
            <v>249790601</v>
          </cell>
          <cell r="D2211" t="str">
            <v>2497906</v>
          </cell>
          <cell r="E2211" t="str">
            <v>2480</v>
          </cell>
          <cell r="F2211" t="str">
            <v>24</v>
          </cell>
          <cell r="G2211">
            <v>524.52810735000003</v>
          </cell>
          <cell r="H2211">
            <v>536.46403792000001</v>
          </cell>
          <cell r="I2211">
            <v>530.24108190000004</v>
          </cell>
          <cell r="J2211">
            <v>34.61538462</v>
          </cell>
          <cell r="K2211">
            <v>25.991557269999998</v>
          </cell>
          <cell r="L2211">
            <v>11.815368060000001</v>
          </cell>
          <cell r="M2211">
            <v>11.858067159999999</v>
          </cell>
          <cell r="N2211">
            <v>18.438926899999998</v>
          </cell>
          <cell r="O2211">
            <v>50.307000000000002</v>
          </cell>
          <cell r="P2211">
            <v>11.85548627</v>
          </cell>
          <cell r="Q2211">
            <v>56</v>
          </cell>
          <cell r="R2211">
            <v>34.03003519</v>
          </cell>
          <cell r="S2211">
            <v>16.5</v>
          </cell>
          <cell r="T2211">
            <v>11.815368060000001</v>
          </cell>
          <cell r="U2211">
            <v>11.809951249999999</v>
          </cell>
          <cell r="V2211">
            <v>11.815368060000001</v>
          </cell>
          <cell r="W2211">
            <v>52.1</v>
          </cell>
          <cell r="X2211">
            <v>77.5</v>
          </cell>
          <cell r="Y2211">
            <v>34.1</v>
          </cell>
          <cell r="Z2211">
            <v>38.700000000000003</v>
          </cell>
          <cell r="AA2211">
            <v>23.2</v>
          </cell>
          <cell r="AB2211">
            <v>11.823632910000001</v>
          </cell>
          <cell r="AC2211">
            <v>0</v>
          </cell>
          <cell r="AD2211">
            <v>293.60000000000002</v>
          </cell>
          <cell r="AE2211">
            <v>55.809835610000007</v>
          </cell>
          <cell r="AF2211">
            <v>57.004499999999993</v>
          </cell>
          <cell r="AG2211">
            <v>0.36890780331056128</v>
          </cell>
          <cell r="AH2211">
            <v>7.3</v>
          </cell>
          <cell r="AI2211">
            <v>53280</v>
          </cell>
          <cell r="AJ2211">
            <v>11.5</v>
          </cell>
        </row>
        <row r="2212">
          <cell r="A2212" t="str">
            <v>2497</v>
          </cell>
          <cell r="B2212" t="str">
            <v>249790801</v>
          </cell>
          <cell r="D2212" t="str">
            <v>2497908</v>
          </cell>
          <cell r="E2212" t="str">
            <v>2480</v>
          </cell>
          <cell r="F2212" t="str">
            <v>24</v>
          </cell>
          <cell r="G2212">
            <v>524.52810735000003</v>
          </cell>
          <cell r="H2212">
            <v>536.46403792000001</v>
          </cell>
          <cell r="I2212">
            <v>530.24108190000004</v>
          </cell>
          <cell r="J2212">
            <v>34.61538462</v>
          </cell>
          <cell r="K2212">
            <v>25.991557269999998</v>
          </cell>
          <cell r="L2212">
            <v>8.0249071533182388</v>
          </cell>
          <cell r="M2212">
            <v>9.9325496279238958</v>
          </cell>
          <cell r="N2212">
            <v>18.438926899999998</v>
          </cell>
          <cell r="O2212">
            <v>50.307000000000002</v>
          </cell>
          <cell r="P2212">
            <v>10.600859527988785</v>
          </cell>
          <cell r="Q2212">
            <v>56</v>
          </cell>
          <cell r="R2212">
            <v>34.03003519</v>
          </cell>
          <cell r="S2212">
            <v>16.5</v>
          </cell>
          <cell r="T2212">
            <v>9.4652671914311668</v>
          </cell>
          <cell r="U2212">
            <v>8.911972222798104</v>
          </cell>
          <cell r="V2212">
            <v>8.6015148668204624</v>
          </cell>
          <cell r="W2212">
            <v>52.1</v>
          </cell>
          <cell r="X2212">
            <v>77.5</v>
          </cell>
          <cell r="Y2212">
            <v>34.1</v>
          </cell>
          <cell r="Z2212">
            <v>38.700000000000003</v>
          </cell>
          <cell r="AA2212">
            <v>23.2</v>
          </cell>
          <cell r="AB2212">
            <v>9.700261187299045</v>
          </cell>
          <cell r="AC2212">
            <v>0</v>
          </cell>
          <cell r="AD2212">
            <v>293.60000000000002</v>
          </cell>
          <cell r="AE2212">
            <v>55.809835610000007</v>
          </cell>
          <cell r="AF2212">
            <v>57.004499999999993</v>
          </cell>
          <cell r="AG2212">
            <v>0.33889636067055334</v>
          </cell>
          <cell r="AH2212">
            <v>7.3</v>
          </cell>
          <cell r="AI2212">
            <v>53280</v>
          </cell>
          <cell r="AJ2212">
            <v>11.5</v>
          </cell>
        </row>
        <row r="2213">
          <cell r="A2213" t="str">
            <v>2497</v>
          </cell>
          <cell r="B2213" t="str">
            <v>249791201</v>
          </cell>
          <cell r="D2213" t="str">
            <v>2497912</v>
          </cell>
          <cell r="E2213" t="str">
            <v>2480</v>
          </cell>
          <cell r="F2213" t="str">
            <v>24</v>
          </cell>
          <cell r="G2213">
            <v>524.52810735000003</v>
          </cell>
          <cell r="H2213">
            <v>536.46403792000001</v>
          </cell>
          <cell r="I2213">
            <v>530.24108190000004</v>
          </cell>
          <cell r="J2213">
            <v>34.61538462</v>
          </cell>
          <cell r="K2213">
            <v>25.991557269999998</v>
          </cell>
          <cell r="L2213">
            <v>0</v>
          </cell>
          <cell r="M2213">
            <v>0</v>
          </cell>
          <cell r="N2213">
            <v>18.438926899999998</v>
          </cell>
          <cell r="O2213">
            <v>50.307000000000002</v>
          </cell>
          <cell r="P2213">
            <v>0</v>
          </cell>
          <cell r="Q2213">
            <v>56</v>
          </cell>
          <cell r="R2213">
            <v>34.03003519</v>
          </cell>
          <cell r="S2213">
            <v>16.5</v>
          </cell>
          <cell r="T2213">
            <v>0</v>
          </cell>
          <cell r="U2213">
            <v>0</v>
          </cell>
          <cell r="V2213">
            <v>0</v>
          </cell>
          <cell r="W2213">
            <v>52.1</v>
          </cell>
          <cell r="X2213">
            <v>77.5</v>
          </cell>
          <cell r="Y2213">
            <v>34.1</v>
          </cell>
          <cell r="Z2213">
            <v>38.700000000000003</v>
          </cell>
          <cell r="AA2213">
            <v>23.2</v>
          </cell>
          <cell r="AB2213">
            <v>0</v>
          </cell>
          <cell r="AC2213">
            <v>0</v>
          </cell>
          <cell r="AD2213">
            <v>293.60000000000002</v>
          </cell>
          <cell r="AE2213">
            <v>55.809835610000007</v>
          </cell>
          <cell r="AF2213">
            <v>64.00395958</v>
          </cell>
          <cell r="AG2213">
            <v>0</v>
          </cell>
          <cell r="AH2213">
            <v>7.3</v>
          </cell>
          <cell r="AI2213">
            <v>53280</v>
          </cell>
          <cell r="AJ2213">
            <v>11.5</v>
          </cell>
        </row>
        <row r="2214">
          <cell r="A2214" t="str">
            <v>2497</v>
          </cell>
          <cell r="B2214" t="str">
            <v>249791401</v>
          </cell>
          <cell r="D2214" t="str">
            <v>2497914</v>
          </cell>
          <cell r="E2214" t="str">
            <v>2480</v>
          </cell>
          <cell r="F2214" t="str">
            <v>24</v>
          </cell>
          <cell r="G2214">
            <v>524.52810735000003</v>
          </cell>
          <cell r="H2214">
            <v>536.46403792000001</v>
          </cell>
          <cell r="I2214">
            <v>530.24108190000004</v>
          </cell>
          <cell r="J2214">
            <v>34.61538462</v>
          </cell>
          <cell r="K2214">
            <v>25.991557269999998</v>
          </cell>
          <cell r="L2214">
            <v>0</v>
          </cell>
          <cell r="M2214">
            <v>0</v>
          </cell>
          <cell r="N2214">
            <v>18.438926899999998</v>
          </cell>
          <cell r="O2214">
            <v>50.307000000000002</v>
          </cell>
          <cell r="P2214">
            <v>0</v>
          </cell>
          <cell r="Q2214">
            <v>56</v>
          </cell>
          <cell r="R2214">
            <v>34.03003519</v>
          </cell>
          <cell r="S2214">
            <v>16.5</v>
          </cell>
          <cell r="T2214">
            <v>0</v>
          </cell>
          <cell r="U2214">
            <v>0</v>
          </cell>
          <cell r="V2214">
            <v>0</v>
          </cell>
          <cell r="W2214">
            <v>52.1</v>
          </cell>
          <cell r="X2214">
            <v>77.5</v>
          </cell>
          <cell r="Y2214">
            <v>34.1</v>
          </cell>
          <cell r="Z2214">
            <v>38.700000000000003</v>
          </cell>
          <cell r="AA2214">
            <v>23.2</v>
          </cell>
          <cell r="AB2214">
            <v>0</v>
          </cell>
          <cell r="AC2214">
            <v>0</v>
          </cell>
          <cell r="AD2214">
            <v>293.60000000000002</v>
          </cell>
          <cell r="AE2214">
            <v>55.809835610000007</v>
          </cell>
          <cell r="AF2214">
            <v>64.00395958</v>
          </cell>
          <cell r="AG2214">
            <v>0</v>
          </cell>
          <cell r="AH2214">
            <v>7.3</v>
          </cell>
          <cell r="AI2214">
            <v>53280</v>
          </cell>
          <cell r="AJ2214">
            <v>11.5</v>
          </cell>
        </row>
        <row r="2215">
          <cell r="A2215" t="str">
            <v>2498</v>
          </cell>
          <cell r="B2215" t="str">
            <v>249800501</v>
          </cell>
          <cell r="D2215" t="str">
            <v>2498005</v>
          </cell>
          <cell r="E2215" t="str">
            <v>2480</v>
          </cell>
          <cell r="F2215" t="str">
            <v>24</v>
          </cell>
          <cell r="G2215">
            <v>524.52810735000003</v>
          </cell>
          <cell r="H2215">
            <v>536.46403792000001</v>
          </cell>
          <cell r="I2215">
            <v>530.24108190000004</v>
          </cell>
          <cell r="J2215">
            <v>34.61538462</v>
          </cell>
          <cell r="K2215">
            <v>25.991557269999998</v>
          </cell>
          <cell r="L2215">
            <v>0</v>
          </cell>
          <cell r="M2215">
            <v>0</v>
          </cell>
          <cell r="N2215">
            <v>18.438926899999998</v>
          </cell>
          <cell r="O2215">
            <v>50.307000000000002</v>
          </cell>
          <cell r="P2215">
            <v>0</v>
          </cell>
          <cell r="Q2215">
            <v>56</v>
          </cell>
          <cell r="R2215">
            <v>34.03003519</v>
          </cell>
          <cell r="S2215">
            <v>16.5</v>
          </cell>
          <cell r="T2215">
            <v>0</v>
          </cell>
          <cell r="U2215">
            <v>0</v>
          </cell>
          <cell r="V2215">
            <v>0</v>
          </cell>
          <cell r="W2215">
            <v>52.1</v>
          </cell>
          <cell r="X2215">
            <v>77.5</v>
          </cell>
          <cell r="Y2215">
            <v>34.1</v>
          </cell>
          <cell r="Z2215">
            <v>38.700000000000003</v>
          </cell>
          <cell r="AA2215">
            <v>23.2</v>
          </cell>
          <cell r="AB2215">
            <v>0</v>
          </cell>
          <cell r="AC2215">
            <v>0</v>
          </cell>
          <cell r="AD2215">
            <v>293.60000000000002</v>
          </cell>
          <cell r="AE2215">
            <v>55.809835610000007</v>
          </cell>
          <cell r="AF2215">
            <v>64.00395958</v>
          </cell>
          <cell r="AG2215">
            <v>0</v>
          </cell>
          <cell r="AH2215">
            <v>7.3</v>
          </cell>
          <cell r="AI2215">
            <v>53280</v>
          </cell>
          <cell r="AJ2215">
            <v>11.5</v>
          </cell>
        </row>
        <row r="2216">
          <cell r="A2216" t="str">
            <v>2498</v>
          </cell>
          <cell r="B2216" t="str">
            <v>249801001</v>
          </cell>
          <cell r="D2216" t="str">
            <v>2498010</v>
          </cell>
          <cell r="E2216" t="str">
            <v>2480</v>
          </cell>
          <cell r="F2216" t="str">
            <v>24</v>
          </cell>
          <cell r="G2216">
            <v>524.52810735000003</v>
          </cell>
          <cell r="H2216">
            <v>536.46403792000001</v>
          </cell>
          <cell r="I2216">
            <v>530.24108190000004</v>
          </cell>
          <cell r="J2216">
            <v>34.61538462</v>
          </cell>
          <cell r="K2216">
            <v>25.991557269999998</v>
          </cell>
          <cell r="L2216">
            <v>0</v>
          </cell>
          <cell r="M2216">
            <v>0</v>
          </cell>
          <cell r="N2216">
            <v>18.438926899999998</v>
          </cell>
          <cell r="O2216">
            <v>50.307000000000002</v>
          </cell>
          <cell r="P2216">
            <v>0</v>
          </cell>
          <cell r="Q2216">
            <v>56</v>
          </cell>
          <cell r="R2216">
            <v>34.03003519</v>
          </cell>
          <cell r="S2216">
            <v>16.5</v>
          </cell>
          <cell r="T2216">
            <v>0</v>
          </cell>
          <cell r="U2216">
            <v>0</v>
          </cell>
          <cell r="V2216">
            <v>0</v>
          </cell>
          <cell r="W2216">
            <v>52.1</v>
          </cell>
          <cell r="X2216">
            <v>77.5</v>
          </cell>
          <cell r="Y2216">
            <v>34.1</v>
          </cell>
          <cell r="Z2216">
            <v>38.700000000000003</v>
          </cell>
          <cell r="AA2216">
            <v>23.2</v>
          </cell>
          <cell r="AB2216">
            <v>0</v>
          </cell>
          <cell r="AC2216">
            <v>0</v>
          </cell>
          <cell r="AD2216">
            <v>293.60000000000002</v>
          </cell>
          <cell r="AE2216">
            <v>55.809835610000007</v>
          </cell>
          <cell r="AF2216">
            <v>64.00395958</v>
          </cell>
          <cell r="AG2216">
            <v>0</v>
          </cell>
          <cell r="AH2216">
            <v>7.3</v>
          </cell>
          <cell r="AI2216">
            <v>53280</v>
          </cell>
          <cell r="AJ2216">
            <v>11.5</v>
          </cell>
        </row>
        <row r="2217">
          <cell r="A2217" t="str">
            <v>2498</v>
          </cell>
          <cell r="B2217" t="str">
            <v>249801201</v>
          </cell>
          <cell r="D2217" t="str">
            <v>2498012</v>
          </cell>
          <cell r="E2217" t="str">
            <v>2480</v>
          </cell>
          <cell r="F2217" t="str">
            <v>24</v>
          </cell>
          <cell r="G2217">
            <v>524.52810735000003</v>
          </cell>
          <cell r="H2217">
            <v>536.46403792000001</v>
          </cell>
          <cell r="I2217">
            <v>530.24108190000004</v>
          </cell>
          <cell r="J2217">
            <v>34.61538462</v>
          </cell>
          <cell r="K2217">
            <v>25.991557269999998</v>
          </cell>
          <cell r="L2217">
            <v>0</v>
          </cell>
          <cell r="M2217">
            <v>0</v>
          </cell>
          <cell r="N2217">
            <v>18.438926899999998</v>
          </cell>
          <cell r="O2217">
            <v>50.307000000000002</v>
          </cell>
          <cell r="P2217">
            <v>0</v>
          </cell>
          <cell r="Q2217">
            <v>56</v>
          </cell>
          <cell r="R2217">
            <v>34.03003519</v>
          </cell>
          <cell r="S2217">
            <v>16.5</v>
          </cell>
          <cell r="T2217">
            <v>0</v>
          </cell>
          <cell r="U2217">
            <v>0</v>
          </cell>
          <cell r="V2217">
            <v>0</v>
          </cell>
          <cell r="W2217">
            <v>52.1</v>
          </cell>
          <cell r="X2217">
            <v>77.5</v>
          </cell>
          <cell r="Y2217">
            <v>34.1</v>
          </cell>
          <cell r="Z2217">
            <v>38.700000000000003</v>
          </cell>
          <cell r="AA2217">
            <v>23.2</v>
          </cell>
          <cell r="AB2217">
            <v>0</v>
          </cell>
          <cell r="AC2217">
            <v>0</v>
          </cell>
          <cell r="AD2217">
            <v>293.60000000000002</v>
          </cell>
          <cell r="AE2217">
            <v>55.809835610000007</v>
          </cell>
          <cell r="AF2217">
            <v>64.00395958</v>
          </cell>
          <cell r="AG2217">
            <v>0</v>
          </cell>
          <cell r="AH2217">
            <v>7.3</v>
          </cell>
          <cell r="AI2217">
            <v>53280</v>
          </cell>
          <cell r="AJ2217">
            <v>11.5</v>
          </cell>
        </row>
        <row r="2218">
          <cell r="A2218" t="str">
            <v>2498</v>
          </cell>
          <cell r="B2218" t="str">
            <v>249801401</v>
          </cell>
          <cell r="D2218" t="str">
            <v>2498014</v>
          </cell>
          <cell r="E2218" t="str">
            <v>2480</v>
          </cell>
          <cell r="F2218" t="str">
            <v>24</v>
          </cell>
          <cell r="G2218">
            <v>524.52810735000003</v>
          </cell>
          <cell r="H2218">
            <v>536.46403792000001</v>
          </cell>
          <cell r="I2218">
            <v>530.24108190000004</v>
          </cell>
          <cell r="J2218">
            <v>34.61538462</v>
          </cell>
          <cell r="K2218">
            <v>25.991557269999998</v>
          </cell>
          <cell r="L2218">
            <v>0</v>
          </cell>
          <cell r="M2218">
            <v>0</v>
          </cell>
          <cell r="N2218">
            <v>18.438926899999998</v>
          </cell>
          <cell r="O2218">
            <v>50.307000000000002</v>
          </cell>
          <cell r="P2218">
            <v>0</v>
          </cell>
          <cell r="Q2218">
            <v>56</v>
          </cell>
          <cell r="R2218">
            <v>34.03003519</v>
          </cell>
          <cell r="S2218">
            <v>16.5</v>
          </cell>
          <cell r="T2218">
            <v>0</v>
          </cell>
          <cell r="U2218">
            <v>0</v>
          </cell>
          <cell r="V2218">
            <v>0</v>
          </cell>
          <cell r="W2218">
            <v>52.1</v>
          </cell>
          <cell r="X2218">
            <v>77.5</v>
          </cell>
          <cell r="Y2218">
            <v>34.1</v>
          </cell>
          <cell r="Z2218">
            <v>38.700000000000003</v>
          </cell>
          <cell r="AA2218">
            <v>23.2</v>
          </cell>
          <cell r="AB2218">
            <v>0</v>
          </cell>
          <cell r="AC2218">
            <v>0</v>
          </cell>
          <cell r="AD2218">
            <v>293.60000000000002</v>
          </cell>
          <cell r="AE2218">
            <v>55.809835610000007</v>
          </cell>
          <cell r="AF2218">
            <v>64.00395958</v>
          </cell>
          <cell r="AG2218">
            <v>0</v>
          </cell>
          <cell r="AH2218">
            <v>7.3</v>
          </cell>
          <cell r="AI2218">
            <v>53280</v>
          </cell>
          <cell r="AJ2218">
            <v>11.5</v>
          </cell>
        </row>
        <row r="2219">
          <cell r="A2219" t="str">
            <v>2498</v>
          </cell>
          <cell r="B2219" t="str">
            <v>249801501</v>
          </cell>
          <cell r="D2219" t="str">
            <v>2498015</v>
          </cell>
          <cell r="E2219" t="str">
            <v>2480</v>
          </cell>
          <cell r="F2219" t="str">
            <v>24</v>
          </cell>
          <cell r="G2219">
            <v>524.52810735000003</v>
          </cell>
          <cell r="H2219">
            <v>536.46403792000001</v>
          </cell>
          <cell r="I2219">
            <v>530.24108190000004</v>
          </cell>
          <cell r="J2219">
            <v>34.61538462</v>
          </cell>
          <cell r="K2219">
            <v>25.991557269999998</v>
          </cell>
          <cell r="L2219">
            <v>0</v>
          </cell>
          <cell r="M2219">
            <v>0</v>
          </cell>
          <cell r="N2219">
            <v>18.438926899999998</v>
          </cell>
          <cell r="O2219">
            <v>50.307000000000002</v>
          </cell>
          <cell r="P2219">
            <v>0</v>
          </cell>
          <cell r="Q2219">
            <v>56</v>
          </cell>
          <cell r="R2219">
            <v>34.03003519</v>
          </cell>
          <cell r="S2219">
            <v>16.5</v>
          </cell>
          <cell r="T2219">
            <v>0</v>
          </cell>
          <cell r="U2219">
            <v>0</v>
          </cell>
          <cell r="V2219">
            <v>0</v>
          </cell>
          <cell r="W2219">
            <v>52.1</v>
          </cell>
          <cell r="X2219">
            <v>77.5</v>
          </cell>
          <cell r="Y2219">
            <v>34.1</v>
          </cell>
          <cell r="Z2219">
            <v>38.700000000000003</v>
          </cell>
          <cell r="AA2219">
            <v>23.2</v>
          </cell>
          <cell r="AB2219">
            <v>0</v>
          </cell>
          <cell r="AC2219">
            <v>0</v>
          </cell>
          <cell r="AD2219">
            <v>293.60000000000002</v>
          </cell>
          <cell r="AE2219">
            <v>55.809835610000007</v>
          </cell>
          <cell r="AF2219">
            <v>64.00395958</v>
          </cell>
          <cell r="AG2219">
            <v>0</v>
          </cell>
          <cell r="AH2219">
            <v>7.3</v>
          </cell>
          <cell r="AI2219">
            <v>53280</v>
          </cell>
          <cell r="AJ2219">
            <v>11.5</v>
          </cell>
        </row>
        <row r="2220">
          <cell r="A2220" t="str">
            <v>2498</v>
          </cell>
          <cell r="B2220" t="str">
            <v>249802001</v>
          </cell>
          <cell r="D2220" t="str">
            <v>2498020</v>
          </cell>
          <cell r="E2220" t="str">
            <v>2480</v>
          </cell>
          <cell r="F2220" t="str">
            <v>24</v>
          </cell>
          <cell r="G2220">
            <v>524.52810735000003</v>
          </cell>
          <cell r="H2220">
            <v>536.46403792000001</v>
          </cell>
          <cell r="I2220">
            <v>530.24108190000004</v>
          </cell>
          <cell r="J2220">
            <v>34.61538462</v>
          </cell>
          <cell r="K2220">
            <v>25.991557269999998</v>
          </cell>
          <cell r="L2220">
            <v>0</v>
          </cell>
          <cell r="M2220">
            <v>0</v>
          </cell>
          <cell r="N2220">
            <v>18.438926899999998</v>
          </cell>
          <cell r="O2220">
            <v>50.307000000000002</v>
          </cell>
          <cell r="P2220">
            <v>0</v>
          </cell>
          <cell r="Q2220">
            <v>56</v>
          </cell>
          <cell r="R2220">
            <v>34.03003519</v>
          </cell>
          <cell r="S2220">
            <v>16.5</v>
          </cell>
          <cell r="T2220">
            <v>0</v>
          </cell>
          <cell r="U2220">
            <v>0</v>
          </cell>
          <cell r="V2220">
            <v>0</v>
          </cell>
          <cell r="W2220">
            <v>52.1</v>
          </cell>
          <cell r="X2220">
            <v>77.5</v>
          </cell>
          <cell r="Y2220">
            <v>34.1</v>
          </cell>
          <cell r="Z2220">
            <v>38.700000000000003</v>
          </cell>
          <cell r="AA2220">
            <v>23.2</v>
          </cell>
          <cell r="AB2220">
            <v>0</v>
          </cell>
          <cell r="AC2220">
            <v>0</v>
          </cell>
          <cell r="AD2220">
            <v>293.60000000000002</v>
          </cell>
          <cell r="AE2220">
            <v>55.809835610000007</v>
          </cell>
          <cell r="AF2220">
            <v>64.00395958</v>
          </cell>
          <cell r="AG2220">
            <v>0</v>
          </cell>
          <cell r="AH2220">
            <v>7.3</v>
          </cell>
          <cell r="AI2220">
            <v>53280</v>
          </cell>
          <cell r="AJ2220">
            <v>11.5</v>
          </cell>
        </row>
        <row r="2221">
          <cell r="A2221" t="str">
            <v>2498</v>
          </cell>
          <cell r="B2221" t="str">
            <v>249802501</v>
          </cell>
          <cell r="D2221" t="str">
            <v>2498025</v>
          </cell>
          <cell r="E2221" t="str">
            <v>2480</v>
          </cell>
          <cell r="F2221" t="str">
            <v>24</v>
          </cell>
          <cell r="G2221">
            <v>524.52810735000003</v>
          </cell>
          <cell r="H2221">
            <v>536.46403792000001</v>
          </cell>
          <cell r="I2221">
            <v>530.24108190000004</v>
          </cell>
          <cell r="J2221">
            <v>34.61538462</v>
          </cell>
          <cell r="K2221">
            <v>25.991557269999998</v>
          </cell>
          <cell r="L2221">
            <v>8.8164084999999996</v>
          </cell>
          <cell r="M2221">
            <v>10.093184264516866</v>
          </cell>
          <cell r="N2221">
            <v>18.438926899999998</v>
          </cell>
          <cell r="O2221">
            <v>50.307000000000002</v>
          </cell>
          <cell r="P2221">
            <v>9.8400438522268008</v>
          </cell>
          <cell r="Q2221">
            <v>56</v>
          </cell>
          <cell r="R2221">
            <v>34.03003519</v>
          </cell>
          <cell r="S2221">
            <v>16.5</v>
          </cell>
          <cell r="T2221">
            <v>11.91839057</v>
          </cell>
          <cell r="U2221">
            <v>8.8164084999999996</v>
          </cell>
          <cell r="V2221">
            <v>8.8164084999999996</v>
          </cell>
          <cell r="W2221">
            <v>52.1</v>
          </cell>
          <cell r="X2221">
            <v>77.5</v>
          </cell>
          <cell r="Y2221">
            <v>34.1</v>
          </cell>
          <cell r="Z2221">
            <v>38.700000000000003</v>
          </cell>
          <cell r="AA2221">
            <v>23.2</v>
          </cell>
          <cell r="AB2221">
            <v>9.6055501042401197</v>
          </cell>
          <cell r="AC2221">
            <v>0</v>
          </cell>
          <cell r="AD2221">
            <v>293.60000000000002</v>
          </cell>
          <cell r="AE2221">
            <v>55.809835610000007</v>
          </cell>
          <cell r="AF2221">
            <v>57.004499999999993</v>
          </cell>
          <cell r="AG2221">
            <v>0.36565593112627492</v>
          </cell>
          <cell r="AH2221">
            <v>7.3</v>
          </cell>
          <cell r="AI2221">
            <v>53280</v>
          </cell>
          <cell r="AJ2221">
            <v>11.5</v>
          </cell>
        </row>
        <row r="2222">
          <cell r="A2222" t="str">
            <v>2498</v>
          </cell>
          <cell r="B2222" t="str">
            <v>249803001</v>
          </cell>
          <cell r="D2222" t="str">
            <v>2498030</v>
          </cell>
          <cell r="E2222" t="str">
            <v>2480</v>
          </cell>
          <cell r="F2222" t="str">
            <v>24</v>
          </cell>
          <cell r="G2222">
            <v>524.52810735000003</v>
          </cell>
          <cell r="H2222">
            <v>536.46403792000001</v>
          </cell>
          <cell r="I2222">
            <v>530.24108190000004</v>
          </cell>
          <cell r="J2222">
            <v>34.61538462</v>
          </cell>
          <cell r="K2222">
            <v>25.991557269999998</v>
          </cell>
          <cell r="L2222">
            <v>8.7011800299999997</v>
          </cell>
          <cell r="M2222">
            <v>10.052741198814275</v>
          </cell>
          <cell r="N2222">
            <v>18.438926899999998</v>
          </cell>
          <cell r="O2222">
            <v>50.307000000000002</v>
          </cell>
          <cell r="P2222">
            <v>10.048921003249824</v>
          </cell>
          <cell r="Q2222">
            <v>56</v>
          </cell>
          <cell r="R2222">
            <v>34.03003519</v>
          </cell>
          <cell r="S2222">
            <v>16.5</v>
          </cell>
          <cell r="T2222">
            <v>11.649805000000001</v>
          </cell>
          <cell r="U2222">
            <v>10.180854099999999</v>
          </cell>
          <cell r="V2222">
            <v>8.6238928099999992</v>
          </cell>
          <cell r="W2222">
            <v>52.1</v>
          </cell>
          <cell r="X2222">
            <v>77.5</v>
          </cell>
          <cell r="Y2222">
            <v>34.1</v>
          </cell>
          <cell r="Z2222">
            <v>38.700000000000003</v>
          </cell>
          <cell r="AA2222">
            <v>23.2</v>
          </cell>
          <cell r="AB2222">
            <v>11.89307277</v>
          </cell>
          <cell r="AC2222">
            <v>0</v>
          </cell>
          <cell r="AD2222">
            <v>293.60000000000002</v>
          </cell>
          <cell r="AE2222">
            <v>55.809835610000007</v>
          </cell>
          <cell r="AF2222">
            <v>57.004499999999993</v>
          </cell>
          <cell r="AG2222">
            <v>0.36089039564386632</v>
          </cell>
          <cell r="AH2222">
            <v>7.3</v>
          </cell>
          <cell r="AI2222">
            <v>53280</v>
          </cell>
          <cell r="AJ2222">
            <v>11.5</v>
          </cell>
        </row>
        <row r="2223">
          <cell r="A2223" t="str">
            <v>2498</v>
          </cell>
          <cell r="B2223" t="str">
            <v>249803501</v>
          </cell>
          <cell r="D2223" t="str">
            <v>2498035</v>
          </cell>
          <cell r="E2223" t="str">
            <v>2480</v>
          </cell>
          <cell r="F2223" t="str">
            <v>24</v>
          </cell>
          <cell r="G2223">
            <v>524.52810735000003</v>
          </cell>
          <cell r="H2223">
            <v>536.46403792000001</v>
          </cell>
          <cell r="I2223">
            <v>530.24108190000004</v>
          </cell>
          <cell r="J2223">
            <v>34.61538462</v>
          </cell>
          <cell r="K2223">
            <v>25.991557269999998</v>
          </cell>
          <cell r="L2223">
            <v>11.186821289999999</v>
          </cell>
          <cell r="M2223">
            <v>11.587646762648399</v>
          </cell>
          <cell r="N2223">
            <v>18.438926899999998</v>
          </cell>
          <cell r="O2223">
            <v>50.307000000000002</v>
          </cell>
          <cell r="P2223">
            <v>10.057710739092782</v>
          </cell>
          <cell r="Q2223">
            <v>56</v>
          </cell>
          <cell r="R2223">
            <v>34.03003519</v>
          </cell>
          <cell r="S2223">
            <v>16.5</v>
          </cell>
          <cell r="T2223">
            <v>11.263668920000001</v>
          </cell>
          <cell r="U2223">
            <v>11.225243389999999</v>
          </cell>
          <cell r="V2223">
            <v>11.1987899</v>
          </cell>
          <cell r="W2223">
            <v>52.1</v>
          </cell>
          <cell r="X2223">
            <v>77.5</v>
          </cell>
          <cell r="Y2223">
            <v>34.1</v>
          </cell>
          <cell r="Z2223">
            <v>38.700000000000003</v>
          </cell>
          <cell r="AA2223">
            <v>23.2</v>
          </cell>
          <cell r="AB2223">
            <v>11.89307277</v>
          </cell>
          <cell r="AC2223">
            <v>0</v>
          </cell>
          <cell r="AD2223">
            <v>293.60000000000002</v>
          </cell>
          <cell r="AE2223">
            <v>55.809835610000007</v>
          </cell>
          <cell r="AF2223">
            <v>57.004499999999993</v>
          </cell>
          <cell r="AG2223">
            <v>0.34515661129398001</v>
          </cell>
          <cell r="AH2223">
            <v>7.3</v>
          </cell>
          <cell r="AI2223">
            <v>53280</v>
          </cell>
          <cell r="AJ2223">
            <v>11.5</v>
          </cell>
        </row>
        <row r="2224">
          <cell r="A2224" t="str">
            <v>2498</v>
          </cell>
          <cell r="B2224" t="str">
            <v>249804001</v>
          </cell>
          <cell r="D2224" t="str">
            <v>2498040</v>
          </cell>
          <cell r="E2224" t="str">
            <v>2480</v>
          </cell>
          <cell r="F2224" t="str">
            <v>24</v>
          </cell>
          <cell r="G2224">
            <v>524.52810735000003</v>
          </cell>
          <cell r="H2224">
            <v>536.46403792000001</v>
          </cell>
          <cell r="I2224">
            <v>530.24108190000004</v>
          </cell>
          <cell r="J2224">
            <v>34.61538462</v>
          </cell>
          <cell r="K2224">
            <v>25.991557269999998</v>
          </cell>
          <cell r="L2224">
            <v>8.1469986999999993</v>
          </cell>
          <cell r="M2224">
            <v>9.6607903539636713</v>
          </cell>
          <cell r="N2224">
            <v>18.438926899999998</v>
          </cell>
          <cell r="O2224">
            <v>50.307000000000002</v>
          </cell>
          <cell r="P2224">
            <v>9.9618278345198501</v>
          </cell>
          <cell r="Q2224">
            <v>56</v>
          </cell>
          <cell r="R2224">
            <v>34.03003519</v>
          </cell>
          <cell r="S2224">
            <v>16.5</v>
          </cell>
          <cell r="T2224">
            <v>8.5081524500000008</v>
          </cell>
          <cell r="U2224">
            <v>8.3943473599999994</v>
          </cell>
          <cell r="V2224">
            <v>8.3740154199999992</v>
          </cell>
          <cell r="W2224">
            <v>52.1</v>
          </cell>
          <cell r="X2224">
            <v>77.5</v>
          </cell>
          <cell r="Y2224">
            <v>34.1</v>
          </cell>
          <cell r="Z2224">
            <v>38.700000000000003</v>
          </cell>
          <cell r="AA2224">
            <v>23.2</v>
          </cell>
          <cell r="AB2224">
            <v>11.46436527</v>
          </cell>
          <cell r="AC2224">
            <v>0.82701347999999997</v>
          </cell>
          <cell r="AD2224">
            <v>293.60000000000002</v>
          </cell>
          <cell r="AE2224">
            <v>55.809835610000007</v>
          </cell>
          <cell r="AF2224">
            <v>57.004499999999993</v>
          </cell>
          <cell r="AG2224">
            <v>0.35778713758165021</v>
          </cell>
          <cell r="AH2224">
            <v>7.3</v>
          </cell>
          <cell r="AI2224">
            <v>53280</v>
          </cell>
          <cell r="AJ2224">
            <v>11.5</v>
          </cell>
        </row>
        <row r="2225">
          <cell r="A2225" t="str">
            <v>2498</v>
          </cell>
          <cell r="B2225" t="str">
            <v>249804501</v>
          </cell>
          <cell r="D2225" t="str">
            <v>2498045</v>
          </cell>
          <cell r="E2225" t="str">
            <v>2480</v>
          </cell>
          <cell r="F2225" t="str">
            <v>24</v>
          </cell>
          <cell r="G2225">
            <v>524.52810735000003</v>
          </cell>
          <cell r="H2225">
            <v>536.46403792000001</v>
          </cell>
          <cell r="I2225">
            <v>530.24108190000004</v>
          </cell>
          <cell r="J2225">
            <v>34.61538462</v>
          </cell>
          <cell r="K2225">
            <v>25.991557269999998</v>
          </cell>
          <cell r="L2225">
            <v>8.2947993600000007</v>
          </cell>
          <cell r="M2225">
            <v>11.91839057</v>
          </cell>
          <cell r="N2225">
            <v>18.438926899999998</v>
          </cell>
          <cell r="O2225">
            <v>50.307000000000002</v>
          </cell>
          <cell r="P2225">
            <v>11.91839057</v>
          </cell>
          <cell r="Q2225">
            <v>56</v>
          </cell>
          <cell r="R2225">
            <v>34.03003519</v>
          </cell>
          <cell r="S2225">
            <v>16.5</v>
          </cell>
          <cell r="T2225">
            <v>10.834726010000001</v>
          </cell>
          <cell r="U2225">
            <v>8.4506259499999992</v>
          </cell>
          <cell r="V2225">
            <v>8.4506259499999992</v>
          </cell>
          <cell r="W2225">
            <v>52.1</v>
          </cell>
          <cell r="X2225">
            <v>77.5</v>
          </cell>
          <cell r="Y2225">
            <v>34.1</v>
          </cell>
          <cell r="Z2225">
            <v>38.700000000000003</v>
          </cell>
          <cell r="AA2225">
            <v>23.2</v>
          </cell>
          <cell r="AB2225">
            <v>11.173950100000001</v>
          </cell>
          <cell r="AC2225">
            <v>0</v>
          </cell>
          <cell r="AD2225">
            <v>293.60000000000002</v>
          </cell>
          <cell r="AE2225">
            <v>55.809835610000007</v>
          </cell>
          <cell r="AF2225">
            <v>57.004499999999993</v>
          </cell>
          <cell r="AG2225">
            <v>1</v>
          </cell>
          <cell r="AH2225">
            <v>7.3</v>
          </cell>
          <cell r="AI2225">
            <v>53280</v>
          </cell>
          <cell r="AJ2225">
            <v>11.5</v>
          </cell>
        </row>
        <row r="2226">
          <cell r="A2226" t="str">
            <v>2498</v>
          </cell>
          <cell r="B2226" t="str">
            <v>249805001</v>
          </cell>
          <cell r="D2226" t="str">
            <v>2498050</v>
          </cell>
          <cell r="E2226" t="str">
            <v>2480</v>
          </cell>
          <cell r="F2226" t="str">
            <v>24</v>
          </cell>
          <cell r="G2226">
            <v>524.52810735000003</v>
          </cell>
          <cell r="H2226">
            <v>536.46403792000001</v>
          </cell>
          <cell r="I2226">
            <v>530.24108190000004</v>
          </cell>
          <cell r="J2226">
            <v>34.61538462</v>
          </cell>
          <cell r="K2226">
            <v>25.991557269999998</v>
          </cell>
          <cell r="L2226">
            <v>9.1126172800000003</v>
          </cell>
          <cell r="M2226">
            <v>11.91839057</v>
          </cell>
          <cell r="N2226">
            <v>18.438926899999998</v>
          </cell>
          <cell r="O2226">
            <v>50.307000000000002</v>
          </cell>
          <cell r="P2226">
            <v>11.91839057</v>
          </cell>
          <cell r="Q2226">
            <v>56</v>
          </cell>
          <cell r="R2226">
            <v>34.03003519</v>
          </cell>
          <cell r="S2226">
            <v>16.5</v>
          </cell>
          <cell r="T2226">
            <v>11.225243389999999</v>
          </cell>
          <cell r="U2226">
            <v>9.1126172800000003</v>
          </cell>
          <cell r="V2226">
            <v>9.1126172800000003</v>
          </cell>
          <cell r="W2226">
            <v>52.1</v>
          </cell>
          <cell r="X2226">
            <v>77.5</v>
          </cell>
          <cell r="Y2226">
            <v>34.1</v>
          </cell>
          <cell r="Z2226">
            <v>38.700000000000003</v>
          </cell>
          <cell r="AA2226">
            <v>23.2</v>
          </cell>
          <cell r="AB2226">
            <v>11.18537927</v>
          </cell>
          <cell r="AC2226">
            <v>0</v>
          </cell>
          <cell r="AD2226">
            <v>293.60000000000002</v>
          </cell>
          <cell r="AE2226">
            <v>55.809835610000007</v>
          </cell>
          <cell r="AF2226">
            <v>57.004499999999993</v>
          </cell>
          <cell r="AG2226">
            <v>0.3748753379731965</v>
          </cell>
          <cell r="AH2226">
            <v>7.3</v>
          </cell>
          <cell r="AI2226">
            <v>53280</v>
          </cell>
          <cell r="AJ2226">
            <v>11.5</v>
          </cell>
        </row>
        <row r="2227">
          <cell r="A2227" t="str">
            <v>2498</v>
          </cell>
          <cell r="B2227" t="str">
            <v>249805501</v>
          </cell>
          <cell r="D2227" t="str">
            <v>2498055</v>
          </cell>
          <cell r="E2227" t="str">
            <v>2480</v>
          </cell>
          <cell r="F2227" t="str">
            <v>24</v>
          </cell>
          <cell r="G2227">
            <v>524.52810735000003</v>
          </cell>
          <cell r="H2227">
            <v>536.46403792000001</v>
          </cell>
          <cell r="I2227">
            <v>530.24108190000004</v>
          </cell>
          <cell r="J2227">
            <v>34.61538462</v>
          </cell>
          <cell r="K2227">
            <v>25.991557269999998</v>
          </cell>
          <cell r="L2227">
            <v>9.5259537099999996</v>
          </cell>
          <cell r="M2227">
            <v>11.752855329999999</v>
          </cell>
          <cell r="N2227">
            <v>18.438926899999998</v>
          </cell>
          <cell r="O2227">
            <v>50.307000000000002</v>
          </cell>
          <cell r="P2227">
            <v>11.60491195</v>
          </cell>
          <cell r="Q2227">
            <v>56</v>
          </cell>
          <cell r="R2227">
            <v>34.03003519</v>
          </cell>
          <cell r="S2227">
            <v>16.5</v>
          </cell>
          <cell r="T2227">
            <v>11.30458432</v>
          </cell>
          <cell r="U2227">
            <v>9.4695458099999996</v>
          </cell>
          <cell r="V2227">
            <v>9.4695458099999996</v>
          </cell>
          <cell r="W2227">
            <v>52.1</v>
          </cell>
          <cell r="X2227">
            <v>77.5</v>
          </cell>
          <cell r="Y2227">
            <v>34.1</v>
          </cell>
          <cell r="Z2227">
            <v>38.700000000000003</v>
          </cell>
          <cell r="AA2227">
            <v>23.2</v>
          </cell>
          <cell r="AB2227">
            <v>11.265156169999999</v>
          </cell>
          <cell r="AC2227">
            <v>0</v>
          </cell>
          <cell r="AD2227">
            <v>293.60000000000002</v>
          </cell>
          <cell r="AE2227">
            <v>55.809835610000007</v>
          </cell>
          <cell r="AF2227">
            <v>57.004499999999993</v>
          </cell>
          <cell r="AG2227">
            <v>0.33092429185448557</v>
          </cell>
          <cell r="AH2227">
            <v>7.3</v>
          </cell>
          <cell r="AI2227">
            <v>53280</v>
          </cell>
          <cell r="AJ2227">
            <v>11.5</v>
          </cell>
        </row>
        <row r="2228">
          <cell r="A2228" t="str">
            <v>2498</v>
          </cell>
          <cell r="B2228" t="str">
            <v>249890201</v>
          </cell>
          <cell r="D2228" t="str">
            <v>2498902</v>
          </cell>
          <cell r="E2228" t="str">
            <v>2480</v>
          </cell>
          <cell r="F2228" t="str">
            <v>24</v>
          </cell>
          <cell r="G2228">
            <v>524.52810735000003</v>
          </cell>
          <cell r="H2228">
            <v>536.46403792000001</v>
          </cell>
          <cell r="I2228">
            <v>530.24108190000004</v>
          </cell>
          <cell r="J2228">
            <v>34.61538462</v>
          </cell>
          <cell r="K2228">
            <v>25.991557269999998</v>
          </cell>
          <cell r="L2228">
            <v>0</v>
          </cell>
          <cell r="M2228">
            <v>0</v>
          </cell>
          <cell r="N2228">
            <v>18.438926899999998</v>
          </cell>
          <cell r="O2228">
            <v>50.307000000000002</v>
          </cell>
          <cell r="P2228">
            <v>0</v>
          </cell>
          <cell r="Q2228">
            <v>56</v>
          </cell>
          <cell r="R2228">
            <v>34.03003519</v>
          </cell>
          <cell r="S2228">
            <v>16.5</v>
          </cell>
          <cell r="T2228">
            <v>0</v>
          </cell>
          <cell r="U2228">
            <v>0</v>
          </cell>
          <cell r="V2228">
            <v>0</v>
          </cell>
          <cell r="W2228">
            <v>52.1</v>
          </cell>
          <cell r="X2228">
            <v>77.5</v>
          </cell>
          <cell r="Y2228">
            <v>34.1</v>
          </cell>
          <cell r="Z2228">
            <v>38.700000000000003</v>
          </cell>
          <cell r="AA2228">
            <v>23.2</v>
          </cell>
          <cell r="AB2228">
            <v>0</v>
          </cell>
          <cell r="AC2228">
            <v>0</v>
          </cell>
          <cell r="AD2228">
            <v>293.60000000000002</v>
          </cell>
          <cell r="AE2228">
            <v>55.809835610000007</v>
          </cell>
          <cell r="AF2228">
            <v>64.00395958</v>
          </cell>
          <cell r="AG2228">
            <v>0</v>
          </cell>
          <cell r="AH2228">
            <v>7.3</v>
          </cell>
          <cell r="AI2228">
            <v>53280</v>
          </cell>
          <cell r="AJ2228">
            <v>11.5</v>
          </cell>
        </row>
        <row r="2229">
          <cell r="A2229" t="str">
            <v>2498</v>
          </cell>
          <cell r="B2229" t="str">
            <v>249890401</v>
          </cell>
          <cell r="D2229" t="str">
            <v>2498904</v>
          </cell>
          <cell r="E2229" t="str">
            <v>2480</v>
          </cell>
          <cell r="F2229" t="str">
            <v>24</v>
          </cell>
          <cell r="G2229">
            <v>524.52810735000003</v>
          </cell>
          <cell r="H2229">
            <v>536.46403792000001</v>
          </cell>
          <cell r="I2229">
            <v>530.24108190000004</v>
          </cell>
          <cell r="J2229">
            <v>34.61538462</v>
          </cell>
          <cell r="K2229">
            <v>25.991557269999998</v>
          </cell>
          <cell r="L2229">
            <v>10.119888420000001</v>
          </cell>
          <cell r="M2229">
            <v>11.91839057</v>
          </cell>
          <cell r="N2229">
            <v>18.438926899999998</v>
          </cell>
          <cell r="O2229">
            <v>50.307000000000002</v>
          </cell>
          <cell r="P2229">
            <v>11.91839057</v>
          </cell>
          <cell r="Q2229">
            <v>56</v>
          </cell>
          <cell r="R2229">
            <v>34.03003519</v>
          </cell>
          <cell r="S2229">
            <v>16.5</v>
          </cell>
          <cell r="T2229">
            <v>11.701204239999999</v>
          </cell>
          <cell r="U2229">
            <v>10.119888420000001</v>
          </cell>
          <cell r="V2229">
            <v>10.119888420000001</v>
          </cell>
          <cell r="W2229">
            <v>52.1</v>
          </cell>
          <cell r="X2229">
            <v>77.5</v>
          </cell>
          <cell r="Y2229">
            <v>34.1</v>
          </cell>
          <cell r="Z2229">
            <v>38.700000000000003</v>
          </cell>
          <cell r="AA2229">
            <v>23.2</v>
          </cell>
          <cell r="AB2229">
            <v>11.59680695</v>
          </cell>
          <cell r="AC2229">
            <v>0</v>
          </cell>
          <cell r="AD2229">
            <v>293.60000000000002</v>
          </cell>
          <cell r="AE2229">
            <v>55.809835610000007</v>
          </cell>
          <cell r="AF2229">
            <v>57.004499999999993</v>
          </cell>
          <cell r="AG2229">
            <v>0.36971011732285147</v>
          </cell>
          <cell r="AH2229">
            <v>7.3</v>
          </cell>
          <cell r="AI2229">
            <v>53280</v>
          </cell>
          <cell r="AJ2229">
            <v>11.5</v>
          </cell>
        </row>
        <row r="2230">
          <cell r="A2230" t="str">
            <v>2499</v>
          </cell>
          <cell r="B2230" t="str">
            <v>249900501</v>
          </cell>
          <cell r="D2230" t="str">
            <v>2499005</v>
          </cell>
          <cell r="E2230" t="str">
            <v>2490</v>
          </cell>
          <cell r="F2230" t="str">
            <v>24</v>
          </cell>
          <cell r="G2230">
            <v>524.52810735000003</v>
          </cell>
          <cell r="H2230">
            <v>536.46403792000001</v>
          </cell>
          <cell r="I2230">
            <v>530.24108190000004</v>
          </cell>
          <cell r="J2230">
            <v>34.61538462</v>
          </cell>
          <cell r="K2230">
            <v>25.991557269999998</v>
          </cell>
          <cell r="L2230">
            <v>7.4211775299999996</v>
          </cell>
          <cell r="M2230">
            <v>7.4211775299999996</v>
          </cell>
          <cell r="N2230">
            <v>11.41741107</v>
          </cell>
          <cell r="O2230">
            <v>50.307000000000002</v>
          </cell>
          <cell r="P2230">
            <v>11.630708500000001</v>
          </cell>
          <cell r="Q2230">
            <v>56</v>
          </cell>
          <cell r="R2230">
            <v>34.03003519</v>
          </cell>
          <cell r="S2230">
            <v>16.5</v>
          </cell>
          <cell r="T2230">
            <v>11.630708500000001</v>
          </cell>
          <cell r="U2230">
            <v>7.4211775299999996</v>
          </cell>
          <cell r="V2230">
            <v>7.4211775299999996</v>
          </cell>
          <cell r="W2230">
            <v>52.1</v>
          </cell>
          <cell r="X2230">
            <v>77.5</v>
          </cell>
          <cell r="Y2230">
            <v>34.1</v>
          </cell>
          <cell r="Z2230">
            <v>38.700000000000003</v>
          </cell>
          <cell r="AA2230">
            <v>23.2</v>
          </cell>
          <cell r="AB2230">
            <v>7.4061033800000002</v>
          </cell>
          <cell r="AC2230">
            <v>0.93752579999999985</v>
          </cell>
          <cell r="AD2230">
            <v>245.43</v>
          </cell>
          <cell r="AE2230">
            <v>59.313891910000009</v>
          </cell>
          <cell r="AF2230">
            <v>53.821399999999997</v>
          </cell>
          <cell r="AG2230">
            <v>0.31218552422260837</v>
          </cell>
          <cell r="AH2230">
            <v>7.3</v>
          </cell>
          <cell r="AI2230">
            <v>56170</v>
          </cell>
          <cell r="AJ2230">
            <v>11.5</v>
          </cell>
        </row>
        <row r="2231">
          <cell r="A2231" t="str">
            <v>2499</v>
          </cell>
          <cell r="B2231" t="str">
            <v>249901501</v>
          </cell>
          <cell r="D2231" t="str">
            <v>2499015</v>
          </cell>
          <cell r="E2231" t="str">
            <v>2490</v>
          </cell>
          <cell r="F2231" t="str">
            <v>24</v>
          </cell>
          <cell r="G2231">
            <v>524.52810735000003</v>
          </cell>
          <cell r="H2231">
            <v>536.46403792000001</v>
          </cell>
          <cell r="I2231">
            <v>530.24108190000004</v>
          </cell>
          <cell r="J2231">
            <v>34.61538462</v>
          </cell>
          <cell r="K2231">
            <v>25.991557269999998</v>
          </cell>
          <cell r="L2231">
            <v>7.68478394</v>
          </cell>
          <cell r="M2231">
            <v>9.3708422700000007</v>
          </cell>
          <cell r="N2231">
            <v>11.41741107</v>
          </cell>
          <cell r="O2231">
            <v>50.307000000000002</v>
          </cell>
          <cell r="P2231">
            <v>11.91839057</v>
          </cell>
          <cell r="Q2231">
            <v>56</v>
          </cell>
          <cell r="R2231">
            <v>34.03003519</v>
          </cell>
          <cell r="S2231">
            <v>16.5</v>
          </cell>
          <cell r="T2231">
            <v>11.91839057</v>
          </cell>
          <cell r="U2231">
            <v>7.68478394</v>
          </cell>
          <cell r="V2231">
            <v>7.8621122100000012</v>
          </cell>
          <cell r="W2231">
            <v>52.1</v>
          </cell>
          <cell r="X2231">
            <v>77.5</v>
          </cell>
          <cell r="Y2231">
            <v>34.1</v>
          </cell>
          <cell r="Z2231">
            <v>38.700000000000003</v>
          </cell>
          <cell r="AA2231">
            <v>23.2</v>
          </cell>
          <cell r="AB2231">
            <v>9.0571891900000008</v>
          </cell>
          <cell r="AC2231">
            <v>0.91899259</v>
          </cell>
          <cell r="AD2231">
            <v>245.43</v>
          </cell>
          <cell r="AE2231">
            <v>59.313891910000009</v>
          </cell>
          <cell r="AF2231">
            <v>53.821399999999997</v>
          </cell>
          <cell r="AG2231">
            <v>0.34820535722685264</v>
          </cell>
          <cell r="AH2231">
            <v>7.3</v>
          </cell>
          <cell r="AI2231">
            <v>56170</v>
          </cell>
          <cell r="AJ2231">
            <v>11.5</v>
          </cell>
        </row>
        <row r="2232">
          <cell r="A2232" t="str">
            <v>2499</v>
          </cell>
          <cell r="B2232" t="str">
            <v>249902001</v>
          </cell>
          <cell r="D2232" t="str">
            <v>2499020</v>
          </cell>
          <cell r="E2232" t="str">
            <v>2490</v>
          </cell>
          <cell r="F2232" t="str">
            <v>24</v>
          </cell>
          <cell r="G2232">
            <v>524.52810735000003</v>
          </cell>
          <cell r="H2232">
            <v>536.46403792000001</v>
          </cell>
          <cell r="I2232">
            <v>530.24108190000004</v>
          </cell>
          <cell r="J2232">
            <v>34.61538462</v>
          </cell>
          <cell r="K2232">
            <v>25.991557269999998</v>
          </cell>
          <cell r="L2232">
            <v>7.4460014999999995</v>
          </cell>
          <cell r="M2232">
            <v>10.81977828</v>
          </cell>
          <cell r="N2232">
            <v>11.41741107</v>
          </cell>
          <cell r="O2232">
            <v>50.307000000000002</v>
          </cell>
          <cell r="P2232">
            <v>10.405242137687802</v>
          </cell>
          <cell r="Q2232">
            <v>56</v>
          </cell>
          <cell r="R2232">
            <v>34.03003519</v>
          </cell>
          <cell r="S2232">
            <v>16.5</v>
          </cell>
          <cell r="T2232">
            <v>10.81977828</v>
          </cell>
          <cell r="U2232">
            <v>7.4360278199999996</v>
          </cell>
          <cell r="V2232">
            <v>7.6221745900000002</v>
          </cell>
          <cell r="W2232">
            <v>52.1</v>
          </cell>
          <cell r="X2232">
            <v>77.5</v>
          </cell>
          <cell r="Y2232">
            <v>34.1</v>
          </cell>
          <cell r="Z2232">
            <v>38.700000000000003</v>
          </cell>
          <cell r="AA2232">
            <v>23.2</v>
          </cell>
          <cell r="AB2232">
            <v>11.59680695</v>
          </cell>
          <cell r="AC2232">
            <v>0.95132806999999997</v>
          </cell>
          <cell r="AD2232">
            <v>245.43</v>
          </cell>
          <cell r="AE2232">
            <v>59.313891910000009</v>
          </cell>
          <cell r="AF2232">
            <v>53.821399999999997</v>
          </cell>
          <cell r="AG2232">
            <v>0.32537859514254686</v>
          </cell>
          <cell r="AH2232">
            <v>7.3</v>
          </cell>
          <cell r="AI2232">
            <v>56170</v>
          </cell>
          <cell r="AJ2232">
            <v>11.5</v>
          </cell>
        </row>
        <row r="2233">
          <cell r="A2233" t="str">
            <v>2499</v>
          </cell>
          <cell r="B2233" t="str">
            <v>249902501</v>
          </cell>
          <cell r="D2233" t="str">
            <v>2499025</v>
          </cell>
          <cell r="E2233" t="str">
            <v>2490</v>
          </cell>
          <cell r="F2233" t="str">
            <v>24</v>
          </cell>
          <cell r="G2233">
            <v>524.52810735000003</v>
          </cell>
          <cell r="H2233">
            <v>536.46403792000001</v>
          </cell>
          <cell r="I2233">
            <v>530.24108190000004</v>
          </cell>
          <cell r="J2233">
            <v>34.61538462</v>
          </cell>
          <cell r="K2233">
            <v>25.991557269999998</v>
          </cell>
          <cell r="L2233">
            <v>8.3668353100000008</v>
          </cell>
          <cell r="M2233">
            <v>8.4576554799999997</v>
          </cell>
          <cell r="N2233">
            <v>11.41741107</v>
          </cell>
          <cell r="O2233">
            <v>50.307000000000002</v>
          </cell>
          <cell r="P2233">
            <v>10.418049574928215</v>
          </cell>
          <cell r="Q2233">
            <v>56</v>
          </cell>
          <cell r="R2233">
            <v>34.03003519</v>
          </cell>
          <cell r="S2233">
            <v>16.5</v>
          </cell>
          <cell r="T2233">
            <v>8.4614690400000008</v>
          </cell>
          <cell r="U2233">
            <v>8.3392619799999999</v>
          </cell>
          <cell r="V2233">
            <v>8.4325063799999995</v>
          </cell>
          <cell r="W2233">
            <v>52.1</v>
          </cell>
          <cell r="X2233">
            <v>77.5</v>
          </cell>
          <cell r="Y2233">
            <v>34.1</v>
          </cell>
          <cell r="Z2233">
            <v>38.700000000000003</v>
          </cell>
          <cell r="AA2233">
            <v>23.2</v>
          </cell>
          <cell r="AB2233">
            <v>11.219694690000001</v>
          </cell>
          <cell r="AC2233">
            <v>0.74835364000000004</v>
          </cell>
          <cell r="AD2233">
            <v>245.43</v>
          </cell>
          <cell r="AE2233">
            <v>59.313891910000009</v>
          </cell>
          <cell r="AF2233">
            <v>53.821399999999997</v>
          </cell>
          <cell r="AG2233">
            <v>0.31934153521478931</v>
          </cell>
          <cell r="AH2233">
            <v>7.3</v>
          </cell>
          <cell r="AI2233">
            <v>56170</v>
          </cell>
          <cell r="AJ2233">
            <v>11.5</v>
          </cell>
        </row>
        <row r="2234">
          <cell r="A2234" t="str">
            <v>2499</v>
          </cell>
          <cell r="B2234" t="str">
            <v>249906001</v>
          </cell>
          <cell r="D2234" t="str">
            <v>2499060</v>
          </cell>
          <cell r="E2234" t="str">
            <v>2490</v>
          </cell>
          <cell r="F2234" t="str">
            <v>24</v>
          </cell>
          <cell r="G2234">
            <v>524.52810735000003</v>
          </cell>
          <cell r="H2234">
            <v>536.46403792000001</v>
          </cell>
          <cell r="I2234">
            <v>530.24108190000004</v>
          </cell>
          <cell r="J2234">
            <v>34.61538462</v>
          </cell>
          <cell r="K2234">
            <v>25.991557269999998</v>
          </cell>
          <cell r="L2234">
            <v>10.476865350000001</v>
          </cell>
          <cell r="M2234">
            <v>11.02111785</v>
          </cell>
          <cell r="N2234">
            <v>11.41741107</v>
          </cell>
          <cell r="O2234">
            <v>50.307000000000002</v>
          </cell>
          <cell r="P2234">
            <v>11.72495953</v>
          </cell>
          <cell r="Q2234">
            <v>56</v>
          </cell>
          <cell r="R2234">
            <v>34.03003519</v>
          </cell>
          <cell r="S2234">
            <v>16.5</v>
          </cell>
          <cell r="T2234">
            <v>11.275568890000001</v>
          </cell>
          <cell r="U2234">
            <v>10.571214360000001</v>
          </cell>
          <cell r="V2234">
            <v>10.70328941</v>
          </cell>
          <cell r="W2234">
            <v>52.1</v>
          </cell>
          <cell r="X2234">
            <v>77.5</v>
          </cell>
          <cell r="Y2234">
            <v>34.1</v>
          </cell>
          <cell r="Z2234">
            <v>38.700000000000003</v>
          </cell>
          <cell r="AA2234">
            <v>23.2</v>
          </cell>
          <cell r="AB2234">
            <v>11.15457769</v>
          </cell>
          <cell r="AC2234">
            <v>9.9509189999999997E-2</v>
          </cell>
          <cell r="AD2234">
            <v>245.43</v>
          </cell>
          <cell r="AE2234">
            <v>59.313891910000009</v>
          </cell>
          <cell r="AF2234">
            <v>55.391362340000001</v>
          </cell>
          <cell r="AG2234">
            <v>0.36584569045012816</v>
          </cell>
          <cell r="AH2234">
            <v>7.3</v>
          </cell>
          <cell r="AI2234">
            <v>56170</v>
          </cell>
          <cell r="AJ2234">
            <v>11.5</v>
          </cell>
        </row>
        <row r="2235">
          <cell r="A2235" t="str">
            <v>2499</v>
          </cell>
          <cell r="B2235" t="str">
            <v>249990201</v>
          </cell>
          <cell r="D2235" t="str">
            <v>2499902</v>
          </cell>
          <cell r="E2235" t="str">
            <v>2490</v>
          </cell>
          <cell r="F2235" t="str">
            <v>24</v>
          </cell>
          <cell r="G2235">
            <v>524.52810735000003</v>
          </cell>
          <cell r="H2235">
            <v>536.46403792000001</v>
          </cell>
          <cell r="I2235">
            <v>530.24108190000004</v>
          </cell>
          <cell r="J2235">
            <v>34.61538462</v>
          </cell>
          <cell r="K2235">
            <v>25.991557269999998</v>
          </cell>
          <cell r="L2235">
            <v>0</v>
          </cell>
          <cell r="M2235">
            <v>0</v>
          </cell>
          <cell r="N2235">
            <v>11.41741107</v>
          </cell>
          <cell r="O2235">
            <v>50.307000000000002</v>
          </cell>
          <cell r="P2235">
            <v>0</v>
          </cell>
          <cell r="Q2235">
            <v>56</v>
          </cell>
          <cell r="R2235">
            <v>34.03003519</v>
          </cell>
          <cell r="S2235">
            <v>16.5</v>
          </cell>
          <cell r="T2235">
            <v>0</v>
          </cell>
          <cell r="U2235">
            <v>0</v>
          </cell>
          <cell r="V2235">
            <v>0</v>
          </cell>
          <cell r="W2235">
            <v>52.1</v>
          </cell>
          <cell r="X2235">
            <v>77.5</v>
          </cell>
          <cell r="Y2235">
            <v>34.1</v>
          </cell>
          <cell r="Z2235">
            <v>38.700000000000003</v>
          </cell>
          <cell r="AA2235">
            <v>23.2</v>
          </cell>
          <cell r="AB2235">
            <v>0</v>
          </cell>
          <cell r="AC2235">
            <v>0</v>
          </cell>
          <cell r="AD2235">
            <v>245.43</v>
          </cell>
          <cell r="AE2235">
            <v>59.313891910000009</v>
          </cell>
          <cell r="AF2235">
            <v>64.00395958</v>
          </cell>
          <cell r="AG2235">
            <v>0</v>
          </cell>
          <cell r="AH2235">
            <v>7.3</v>
          </cell>
          <cell r="AI2235">
            <v>56170</v>
          </cell>
          <cell r="AJ2235">
            <v>11.5</v>
          </cell>
        </row>
        <row r="2236">
          <cell r="A2236" t="str">
            <v>2499</v>
          </cell>
          <cell r="B2236" t="str">
            <v>249990401</v>
          </cell>
          <cell r="D2236" t="str">
            <v>2499904</v>
          </cell>
          <cell r="E2236" t="str">
            <v>2490</v>
          </cell>
          <cell r="F2236" t="str">
            <v>24</v>
          </cell>
          <cell r="G2236">
            <v>524.52810735000003</v>
          </cell>
          <cell r="H2236">
            <v>536.46403792000001</v>
          </cell>
          <cell r="I2236">
            <v>530.24108190000004</v>
          </cell>
          <cell r="J2236">
            <v>34.61538462</v>
          </cell>
          <cell r="K2236">
            <v>25.991557269999998</v>
          </cell>
          <cell r="L2236">
            <v>0</v>
          </cell>
          <cell r="M2236">
            <v>0</v>
          </cell>
          <cell r="N2236">
            <v>11.41741107</v>
          </cell>
          <cell r="O2236">
            <v>50.307000000000002</v>
          </cell>
          <cell r="P2236">
            <v>0</v>
          </cell>
          <cell r="Q2236">
            <v>56</v>
          </cell>
          <cell r="R2236">
            <v>34.03003519</v>
          </cell>
          <cell r="S2236">
            <v>16.5</v>
          </cell>
          <cell r="T2236">
            <v>0</v>
          </cell>
          <cell r="U2236">
            <v>0</v>
          </cell>
          <cell r="V2236">
            <v>0</v>
          </cell>
          <cell r="W2236">
            <v>52.1</v>
          </cell>
          <cell r="X2236">
            <v>77.5</v>
          </cell>
          <cell r="Y2236">
            <v>34.1</v>
          </cell>
          <cell r="Z2236">
            <v>38.700000000000003</v>
          </cell>
          <cell r="AA2236">
            <v>23.2</v>
          </cell>
          <cell r="AB2236">
            <v>0</v>
          </cell>
          <cell r="AC2236">
            <v>0</v>
          </cell>
          <cell r="AD2236">
            <v>245.43</v>
          </cell>
          <cell r="AE2236">
            <v>59.313891910000009</v>
          </cell>
          <cell r="AF2236">
            <v>64.00395958</v>
          </cell>
          <cell r="AG2236">
            <v>0</v>
          </cell>
          <cell r="AH2236">
            <v>7.3</v>
          </cell>
          <cell r="AI2236">
            <v>56170</v>
          </cell>
          <cell r="AJ2236">
            <v>11.5</v>
          </cell>
        </row>
        <row r="2237">
          <cell r="A2237" t="str">
            <v>3501</v>
          </cell>
          <cell r="B2237" t="str">
            <v>350100501</v>
          </cell>
          <cell r="D2237" t="str">
            <v>3501005</v>
          </cell>
          <cell r="E2237" t="str">
            <v>3510</v>
          </cell>
          <cell r="F2237" t="str">
            <v>35</v>
          </cell>
          <cell r="G2237">
            <v>529.52777789000004</v>
          </cell>
          <cell r="H2237">
            <v>529.59266843</v>
          </cell>
          <cell r="I2237">
            <v>526.91598653000005</v>
          </cell>
          <cell r="J2237">
            <v>48.200654309999997</v>
          </cell>
          <cell r="K2237">
            <v>37.682454569999997</v>
          </cell>
          <cell r="L2237">
            <v>8.4118326799999998</v>
          </cell>
          <cell r="M2237">
            <v>9.8810374200000002</v>
          </cell>
          <cell r="N2237">
            <v>29.459964339999999</v>
          </cell>
          <cell r="O2237">
            <v>56.436</v>
          </cell>
          <cell r="P2237">
            <v>9.3685399900000004</v>
          </cell>
          <cell r="Q2237">
            <v>78.2</v>
          </cell>
          <cell r="R2237">
            <v>50.403327439999998</v>
          </cell>
          <cell r="S2237">
            <v>19.8</v>
          </cell>
          <cell r="T2237">
            <v>9.8511410700000006</v>
          </cell>
          <cell r="U2237">
            <v>8.8773819500000002</v>
          </cell>
          <cell r="V2237">
            <v>9.00368514</v>
          </cell>
          <cell r="W2237">
            <v>69.3</v>
          </cell>
          <cell r="X2237">
            <v>91.8</v>
          </cell>
          <cell r="Y2237">
            <v>51.7</v>
          </cell>
          <cell r="Z2237">
            <v>43.2</v>
          </cell>
          <cell r="AA2237">
            <v>48.8</v>
          </cell>
          <cell r="AB2237">
            <v>8.8550929800000002</v>
          </cell>
          <cell r="AC2237">
            <v>0.45822238999999998</v>
          </cell>
          <cell r="AD2237">
            <v>280.66000000000003</v>
          </cell>
          <cell r="AE2237">
            <v>64.878826660000001</v>
          </cell>
          <cell r="AF2237">
            <v>67.893777799999995</v>
          </cell>
          <cell r="AG2237">
            <v>0.42465753000000001</v>
          </cell>
          <cell r="AH2237">
            <v>4.2</v>
          </cell>
          <cell r="AI2237">
            <v>66110</v>
          </cell>
          <cell r="AJ2237">
            <v>7.7</v>
          </cell>
        </row>
        <row r="2238">
          <cell r="A2238" t="str">
            <v>3501</v>
          </cell>
          <cell r="B2238" t="str">
            <v>350100502</v>
          </cell>
          <cell r="D2238" t="str">
            <v>3501005</v>
          </cell>
          <cell r="E2238" t="str">
            <v>3510</v>
          </cell>
          <cell r="F2238" t="str">
            <v>35</v>
          </cell>
          <cell r="G2238">
            <v>529.52777789000004</v>
          </cell>
          <cell r="H2238">
            <v>529.59266843</v>
          </cell>
          <cell r="I2238">
            <v>526.91598653000005</v>
          </cell>
          <cell r="J2238">
            <v>48.200654309999997</v>
          </cell>
          <cell r="K2238">
            <v>37.682454569999997</v>
          </cell>
          <cell r="L2238">
            <v>7.1308988299999996</v>
          </cell>
          <cell r="M2238">
            <v>9.90757917</v>
          </cell>
          <cell r="N2238">
            <v>29.459964339999999</v>
          </cell>
          <cell r="O2238">
            <v>56.436</v>
          </cell>
          <cell r="P2238">
            <v>9.4334839200000005</v>
          </cell>
          <cell r="Q2238">
            <v>78.2</v>
          </cell>
          <cell r="R2238">
            <v>50.403327439999998</v>
          </cell>
          <cell r="S2238">
            <v>19.8</v>
          </cell>
          <cell r="T2238">
            <v>10.126631100000001</v>
          </cell>
          <cell r="U2238">
            <v>7.1308988299999996</v>
          </cell>
          <cell r="V2238">
            <v>7.1308988299999996</v>
          </cell>
          <cell r="W2238">
            <v>69.3</v>
          </cell>
          <cell r="X2238">
            <v>91.8</v>
          </cell>
          <cell r="Y2238">
            <v>51.7</v>
          </cell>
          <cell r="Z2238">
            <v>43.2</v>
          </cell>
          <cell r="AA2238">
            <v>48.8</v>
          </cell>
          <cell r="AB2238">
            <v>7.1308988299999996</v>
          </cell>
          <cell r="AC2238">
            <v>1</v>
          </cell>
          <cell r="AD2238">
            <v>280.66000000000003</v>
          </cell>
          <cell r="AE2238">
            <v>64.878826660000001</v>
          </cell>
          <cell r="AF2238">
            <v>67.861900000000006</v>
          </cell>
          <cell r="AG2238">
            <v>0.66666667000000002</v>
          </cell>
          <cell r="AH2238">
            <v>4.2</v>
          </cell>
          <cell r="AI2238">
            <v>66110</v>
          </cell>
          <cell r="AJ2238">
            <v>7.7</v>
          </cell>
        </row>
        <row r="2239">
          <cell r="A2239" t="str">
            <v>3501</v>
          </cell>
          <cell r="B2239" t="str">
            <v>350101101</v>
          </cell>
          <cell r="C2239" t="str">
            <v>501</v>
          </cell>
          <cell r="D2239" t="str">
            <v>3501011</v>
          </cell>
          <cell r="E2239" t="str">
            <v>3510</v>
          </cell>
          <cell r="F2239" t="str">
            <v>35</v>
          </cell>
          <cell r="G2239">
            <v>529.52777789000004</v>
          </cell>
          <cell r="H2239">
            <v>529.59266843</v>
          </cell>
          <cell r="I2239">
            <v>526.91598653000005</v>
          </cell>
          <cell r="J2239">
            <v>48.200654309999997</v>
          </cell>
          <cell r="K2239">
            <v>37.682454569999997</v>
          </cell>
          <cell r="L2239">
            <v>8.3619419100000005</v>
          </cell>
          <cell r="M2239">
            <v>10.117751800000001</v>
          </cell>
          <cell r="N2239">
            <v>29.459964339999999</v>
          </cell>
          <cell r="O2239">
            <v>56.436</v>
          </cell>
          <cell r="P2239">
            <v>10.00978263</v>
          </cell>
          <cell r="Q2239">
            <v>78.2</v>
          </cell>
          <cell r="R2239">
            <v>28.344320840000002</v>
          </cell>
          <cell r="S2239">
            <v>19.8</v>
          </cell>
          <cell r="T2239">
            <v>9.6413432599999993</v>
          </cell>
          <cell r="U2239">
            <v>9.7620391899999994</v>
          </cell>
          <cell r="V2239">
            <v>8.8568033600000007</v>
          </cell>
          <cell r="W2239">
            <v>69.3</v>
          </cell>
          <cell r="X2239">
            <v>91.8</v>
          </cell>
          <cell r="Y2239">
            <v>51.7</v>
          </cell>
          <cell r="Z2239">
            <v>43.2</v>
          </cell>
          <cell r="AA2239">
            <v>48.8</v>
          </cell>
          <cell r="AB2239">
            <v>9.1162494499999998</v>
          </cell>
          <cell r="AC2239">
            <v>0.58631566999999996</v>
          </cell>
          <cell r="AD2239">
            <v>280.66000000000003</v>
          </cell>
          <cell r="AE2239">
            <v>64.878826660000001</v>
          </cell>
          <cell r="AF2239">
            <v>67.861900000000006</v>
          </cell>
          <cell r="AG2239">
            <v>0.28571428999999998</v>
          </cell>
          <cell r="AH2239">
            <v>4.2</v>
          </cell>
          <cell r="AI2239">
            <v>66110</v>
          </cell>
          <cell r="AJ2239">
            <v>7.7</v>
          </cell>
        </row>
        <row r="2240">
          <cell r="A2240" t="str">
            <v>3501</v>
          </cell>
          <cell r="B2240" t="str">
            <v>350101201</v>
          </cell>
          <cell r="C2240" t="str">
            <v>501</v>
          </cell>
          <cell r="D2240" t="str">
            <v>3501012</v>
          </cell>
          <cell r="E2240" t="str">
            <v>3510</v>
          </cell>
          <cell r="F2240" t="str">
            <v>35</v>
          </cell>
          <cell r="G2240">
            <v>529.52777789000004</v>
          </cell>
          <cell r="H2240">
            <v>529.59266843</v>
          </cell>
          <cell r="I2240">
            <v>526.91598653000005</v>
          </cell>
          <cell r="J2240">
            <v>48.200654309999997</v>
          </cell>
          <cell r="K2240">
            <v>37.682454569999997</v>
          </cell>
          <cell r="L2240">
            <v>7.2584121499999998</v>
          </cell>
          <cell r="M2240">
            <v>8.4379335100000006</v>
          </cell>
          <cell r="N2240">
            <v>29.459964339999999</v>
          </cell>
          <cell r="O2240">
            <v>56.436</v>
          </cell>
          <cell r="P2240">
            <v>8.2466959400000004</v>
          </cell>
          <cell r="Q2240">
            <v>78.2</v>
          </cell>
          <cell r="R2240">
            <v>28.344320840000002</v>
          </cell>
          <cell r="S2240">
            <v>19.8</v>
          </cell>
          <cell r="T2240">
            <v>8.1315307099999998</v>
          </cell>
          <cell r="U2240">
            <v>7.710205189999999</v>
          </cell>
          <cell r="V2240">
            <v>7.3264656099999996</v>
          </cell>
          <cell r="W2240">
            <v>69.3</v>
          </cell>
          <cell r="X2240">
            <v>91.8</v>
          </cell>
          <cell r="Y2240">
            <v>51.7</v>
          </cell>
          <cell r="Z2240">
            <v>43.2</v>
          </cell>
          <cell r="AA2240">
            <v>48.8</v>
          </cell>
          <cell r="AB2240">
            <v>7.4871736900000005</v>
          </cell>
          <cell r="AC2240">
            <v>0.95890147000000003</v>
          </cell>
          <cell r="AD2240">
            <v>280.66000000000003</v>
          </cell>
          <cell r="AE2240">
            <v>64.878826660000001</v>
          </cell>
          <cell r="AF2240">
            <v>67.861900000000006</v>
          </cell>
          <cell r="AG2240">
            <v>0.37070937999999998</v>
          </cell>
          <cell r="AH2240">
            <v>4.2</v>
          </cell>
          <cell r="AI2240">
            <v>66110</v>
          </cell>
          <cell r="AJ2240">
            <v>7.7</v>
          </cell>
        </row>
        <row r="2241">
          <cell r="A2241" t="str">
            <v>3501</v>
          </cell>
          <cell r="B2241" t="str">
            <v>350102001</v>
          </cell>
          <cell r="D2241" t="str">
            <v>3501020</v>
          </cell>
          <cell r="E2241" t="str">
            <v>3510</v>
          </cell>
          <cell r="F2241" t="str">
            <v>35</v>
          </cell>
          <cell r="G2241">
            <v>529.52777789000004</v>
          </cell>
          <cell r="H2241">
            <v>529.59266843</v>
          </cell>
          <cell r="I2241">
            <v>526.91598653000005</v>
          </cell>
          <cell r="J2241">
            <v>48.200654309999997</v>
          </cell>
          <cell r="K2241">
            <v>37.682454569999997</v>
          </cell>
          <cell r="L2241">
            <v>8.5829809299999997</v>
          </cell>
          <cell r="M2241">
            <v>10.71159156</v>
          </cell>
          <cell r="N2241">
            <v>29.459964339999999</v>
          </cell>
          <cell r="O2241">
            <v>56.436</v>
          </cell>
          <cell r="P2241">
            <v>10.471553249999999</v>
          </cell>
          <cell r="Q2241">
            <v>78.2</v>
          </cell>
          <cell r="R2241">
            <v>50.403327439999998</v>
          </cell>
          <cell r="S2241">
            <v>19.8</v>
          </cell>
          <cell r="T2241">
            <v>9.3171298700000005</v>
          </cell>
          <cell r="U2241">
            <v>9.2570330999999992</v>
          </cell>
          <cell r="V2241">
            <v>8.8775214499999997</v>
          </cell>
          <cell r="W2241">
            <v>69.3</v>
          </cell>
          <cell r="X2241">
            <v>91.8</v>
          </cell>
          <cell r="Y2241">
            <v>51.7</v>
          </cell>
          <cell r="Z2241">
            <v>43.2</v>
          </cell>
          <cell r="AA2241">
            <v>48.8</v>
          </cell>
          <cell r="AB2241">
            <v>9.0793201099999994</v>
          </cell>
          <cell r="AC2241">
            <v>0.86268764000000009</v>
          </cell>
          <cell r="AD2241">
            <v>280.66000000000003</v>
          </cell>
          <cell r="AE2241">
            <v>64.878826660000001</v>
          </cell>
          <cell r="AF2241">
            <v>67.893366830000005</v>
          </cell>
          <cell r="AG2241">
            <v>0.22222222</v>
          </cell>
          <cell r="AH2241">
            <v>4.2</v>
          </cell>
          <cell r="AI2241">
            <v>66110</v>
          </cell>
          <cell r="AJ2241">
            <v>7.7</v>
          </cell>
        </row>
        <row r="2242">
          <cell r="A2242" t="str">
            <v>3501</v>
          </cell>
          <cell r="B2242" t="str">
            <v>350102002</v>
          </cell>
          <cell r="D2242" t="str">
            <v>3501020</v>
          </cell>
          <cell r="E2242" t="str">
            <v>3510</v>
          </cell>
          <cell r="F2242" t="str">
            <v>35</v>
          </cell>
          <cell r="G2242">
            <v>529.52777789000004</v>
          </cell>
          <cell r="H2242">
            <v>529.59266843</v>
          </cell>
          <cell r="I2242">
            <v>526.91598653000005</v>
          </cell>
          <cell r="J2242">
            <v>48.200654309999997</v>
          </cell>
          <cell r="K2242">
            <v>37.682454569999997</v>
          </cell>
          <cell r="L2242">
            <v>7.2167094900000013</v>
          </cell>
          <cell r="M2242">
            <v>10.81977828</v>
          </cell>
          <cell r="N2242">
            <v>29.459964339999999</v>
          </cell>
          <cell r="O2242">
            <v>56.436</v>
          </cell>
          <cell r="P2242">
            <v>10.084600050000001</v>
          </cell>
          <cell r="Q2242">
            <v>78.2</v>
          </cell>
          <cell r="R2242">
            <v>50.403327439999998</v>
          </cell>
          <cell r="S2242">
            <v>19.8</v>
          </cell>
          <cell r="T2242">
            <v>9.4334839200000005</v>
          </cell>
          <cell r="U2242">
            <v>9.4334839200000005</v>
          </cell>
          <cell r="V2242">
            <v>7.3125534999999999</v>
          </cell>
          <cell r="W2242">
            <v>69.3</v>
          </cell>
          <cell r="X2242">
            <v>91.8</v>
          </cell>
          <cell r="Y2242">
            <v>51.7</v>
          </cell>
          <cell r="Z2242">
            <v>43.2</v>
          </cell>
          <cell r="AA2242">
            <v>48.8</v>
          </cell>
          <cell r="AB2242">
            <v>9.6158054800000006</v>
          </cell>
          <cell r="AC2242">
            <v>1</v>
          </cell>
          <cell r="AD2242">
            <v>280.66000000000003</v>
          </cell>
          <cell r="AE2242">
            <v>64.878826660000001</v>
          </cell>
          <cell r="AF2242">
            <v>67.861900000000006</v>
          </cell>
          <cell r="AG2242">
            <v>0.42857142999999998</v>
          </cell>
          <cell r="AH2242">
            <v>4.2</v>
          </cell>
          <cell r="AI2242">
            <v>66110</v>
          </cell>
          <cell r="AJ2242">
            <v>7.7</v>
          </cell>
        </row>
        <row r="2243">
          <cell r="A2243" t="str">
            <v>3501</v>
          </cell>
          <cell r="B2243" t="str">
            <v>350102003</v>
          </cell>
          <cell r="D2243" t="str">
            <v>3501020</v>
          </cell>
          <cell r="E2243" t="str">
            <v>3510</v>
          </cell>
          <cell r="F2243" t="str">
            <v>35</v>
          </cell>
          <cell r="G2243">
            <v>529.52777789000004</v>
          </cell>
          <cell r="H2243">
            <v>529.59266843</v>
          </cell>
          <cell r="I2243">
            <v>526.91598653000005</v>
          </cell>
          <cell r="J2243">
            <v>48.200654309999997</v>
          </cell>
          <cell r="K2243">
            <v>37.682454569999997</v>
          </cell>
          <cell r="L2243">
            <v>7.3271232900000003</v>
          </cell>
          <cell r="M2243">
            <v>10.81977828</v>
          </cell>
          <cell r="N2243">
            <v>29.459964339999999</v>
          </cell>
          <cell r="O2243">
            <v>56.436</v>
          </cell>
          <cell r="P2243">
            <v>10.81977828</v>
          </cell>
          <cell r="Q2243">
            <v>78.2</v>
          </cell>
          <cell r="R2243">
            <v>50.403327439999998</v>
          </cell>
          <cell r="S2243">
            <v>19.8</v>
          </cell>
          <cell r="T2243">
            <v>9.4334839200000005</v>
          </cell>
          <cell r="U2243">
            <v>7.4838066899999998</v>
          </cell>
          <cell r="V2243">
            <v>7.4061033800000002</v>
          </cell>
          <cell r="W2243">
            <v>69.3</v>
          </cell>
          <cell r="X2243">
            <v>91.8</v>
          </cell>
          <cell r="Y2243">
            <v>51.7</v>
          </cell>
          <cell r="Z2243">
            <v>43.2</v>
          </cell>
          <cell r="AA2243">
            <v>48.8</v>
          </cell>
          <cell r="AB2243">
            <v>7.4838066899999998</v>
          </cell>
          <cell r="AC2243">
            <v>1</v>
          </cell>
          <cell r="AD2243">
            <v>280.66000000000003</v>
          </cell>
          <cell r="AE2243">
            <v>64.878826660000001</v>
          </cell>
          <cell r="AF2243">
            <v>67.861900000000006</v>
          </cell>
          <cell r="AG2243">
            <v>0.52</v>
          </cell>
          <cell r="AH2243">
            <v>4.2</v>
          </cell>
          <cell r="AI2243">
            <v>66110</v>
          </cell>
          <cell r="AJ2243">
            <v>7.7</v>
          </cell>
        </row>
        <row r="2244">
          <cell r="A2244" t="str">
            <v>3501</v>
          </cell>
          <cell r="B2244" t="str">
            <v>350103001</v>
          </cell>
          <cell r="D2244" t="str">
            <v>3501030</v>
          </cell>
          <cell r="E2244" t="str">
            <v>3510</v>
          </cell>
          <cell r="F2244" t="str">
            <v>35</v>
          </cell>
          <cell r="G2244">
            <v>529.52777789000004</v>
          </cell>
          <cell r="H2244">
            <v>529.59266843</v>
          </cell>
          <cell r="I2244">
            <v>526.91598653000005</v>
          </cell>
          <cell r="J2244">
            <v>48.200654309999997</v>
          </cell>
          <cell r="K2244">
            <v>37.682454569999997</v>
          </cell>
          <cell r="L2244">
            <v>8.6854158199999993</v>
          </cell>
          <cell r="M2244">
            <v>10.29454943</v>
          </cell>
          <cell r="N2244">
            <v>29.459964339999999</v>
          </cell>
          <cell r="O2244">
            <v>56.436</v>
          </cell>
          <cell r="P2244">
            <v>9.9936024400000001</v>
          </cell>
          <cell r="Q2244">
            <v>78.2</v>
          </cell>
          <cell r="R2244">
            <v>50.403327439999998</v>
          </cell>
          <cell r="S2244">
            <v>19.8</v>
          </cell>
          <cell r="T2244">
            <v>9.0747497199999998</v>
          </cell>
          <cell r="U2244">
            <v>9.5091107400000006</v>
          </cell>
          <cell r="V2244">
            <v>8.8279079599999992</v>
          </cell>
          <cell r="W2244">
            <v>69.3</v>
          </cell>
          <cell r="X2244">
            <v>91.8</v>
          </cell>
          <cell r="Y2244">
            <v>51.7</v>
          </cell>
          <cell r="Z2244">
            <v>43.2</v>
          </cell>
          <cell r="AA2244">
            <v>48.8</v>
          </cell>
          <cell r="AB2244">
            <v>9.3290118999999994</v>
          </cell>
          <cell r="AC2244">
            <v>0.84908956000000002</v>
          </cell>
          <cell r="AD2244">
            <v>280.66000000000003</v>
          </cell>
          <cell r="AE2244">
            <v>64.878826660000001</v>
          </cell>
          <cell r="AF2244">
            <v>67.960613319999993</v>
          </cell>
          <cell r="AG2244">
            <v>0.31428571</v>
          </cell>
          <cell r="AH2244">
            <v>4.2</v>
          </cell>
          <cell r="AI2244">
            <v>66110</v>
          </cell>
          <cell r="AJ2244">
            <v>7.7</v>
          </cell>
        </row>
        <row r="2245">
          <cell r="A2245" t="str">
            <v>3501</v>
          </cell>
          <cell r="B2245" t="str">
            <v>350103002</v>
          </cell>
          <cell r="D2245" t="str">
            <v>3501030</v>
          </cell>
          <cell r="E2245" t="str">
            <v>3510</v>
          </cell>
          <cell r="F2245" t="str">
            <v>35</v>
          </cell>
          <cell r="G2245">
            <v>529.52777789000004</v>
          </cell>
          <cell r="H2245">
            <v>529.59266843</v>
          </cell>
          <cell r="I2245">
            <v>526.91598653000005</v>
          </cell>
          <cell r="J2245">
            <v>48.200654309999997</v>
          </cell>
          <cell r="K2245">
            <v>37.682454569999997</v>
          </cell>
          <cell r="L2245">
            <v>7.1388670000000003</v>
          </cell>
          <cell r="M2245">
            <v>10.81977828</v>
          </cell>
          <cell r="N2245">
            <v>29.459964339999999</v>
          </cell>
          <cell r="O2245">
            <v>56.436</v>
          </cell>
          <cell r="P2245">
            <v>10.07103382</v>
          </cell>
          <cell r="Q2245">
            <v>78.2</v>
          </cell>
          <cell r="R2245">
            <v>50.403327439999998</v>
          </cell>
          <cell r="S2245">
            <v>19.8</v>
          </cell>
          <cell r="T2245">
            <v>7.1388670000000003</v>
          </cell>
          <cell r="U2245">
            <v>9.8389490300000002</v>
          </cell>
          <cell r="V2245">
            <v>7.1388670000000003</v>
          </cell>
          <cell r="W2245">
            <v>69.3</v>
          </cell>
          <cell r="X2245">
            <v>91.8</v>
          </cell>
          <cell r="Y2245">
            <v>51.7</v>
          </cell>
          <cell r="Z2245">
            <v>43.2</v>
          </cell>
          <cell r="AA2245">
            <v>48.8</v>
          </cell>
          <cell r="AB2245">
            <v>7.1388670000000003</v>
          </cell>
          <cell r="AC2245">
            <v>1</v>
          </cell>
          <cell r="AD2245">
            <v>280.66000000000003</v>
          </cell>
          <cell r="AE2245">
            <v>64.878826660000001</v>
          </cell>
          <cell r="AF2245">
            <v>67.861900000000006</v>
          </cell>
          <cell r="AG2245">
            <v>0.375</v>
          </cell>
          <cell r="AH2245">
            <v>4.2</v>
          </cell>
          <cell r="AI2245">
            <v>66110</v>
          </cell>
          <cell r="AJ2245">
            <v>7.7</v>
          </cell>
        </row>
        <row r="2246">
          <cell r="A2246" t="str">
            <v>3501</v>
          </cell>
          <cell r="B2246" t="str">
            <v>350103003</v>
          </cell>
          <cell r="D2246" t="str">
            <v>3501030</v>
          </cell>
          <cell r="E2246" t="str">
            <v>3510</v>
          </cell>
          <cell r="F2246" t="str">
            <v>35</v>
          </cell>
          <cell r="G2246">
            <v>529.52777789000004</v>
          </cell>
          <cell r="H2246">
            <v>529.59266843</v>
          </cell>
          <cell r="I2246">
            <v>526.91598653000005</v>
          </cell>
          <cell r="J2246">
            <v>48.200654309999997</v>
          </cell>
          <cell r="K2246">
            <v>37.682454569999997</v>
          </cell>
          <cell r="L2246">
            <v>7.15617664</v>
          </cell>
          <cell r="M2246">
            <v>10.43258522</v>
          </cell>
          <cell r="N2246">
            <v>29.459964339999999</v>
          </cell>
          <cell r="O2246">
            <v>56.436</v>
          </cell>
          <cell r="P2246">
            <v>10.126631100000001</v>
          </cell>
          <cell r="Q2246">
            <v>78.2</v>
          </cell>
          <cell r="R2246">
            <v>50.403327439999998</v>
          </cell>
          <cell r="S2246">
            <v>19.8</v>
          </cell>
          <cell r="T2246">
            <v>9.4334839200000005</v>
          </cell>
          <cell r="U2246">
            <v>9.4334839200000005</v>
          </cell>
          <cell r="V2246">
            <v>9.4334839200000005</v>
          </cell>
          <cell r="W2246">
            <v>69.3</v>
          </cell>
          <cell r="X2246">
            <v>91.8</v>
          </cell>
          <cell r="Y2246">
            <v>51.7</v>
          </cell>
          <cell r="Z2246">
            <v>43.2</v>
          </cell>
          <cell r="AA2246">
            <v>48.8</v>
          </cell>
          <cell r="AB2246">
            <v>9.6158054800000006</v>
          </cell>
          <cell r="AC2246">
            <v>1</v>
          </cell>
          <cell r="AD2246">
            <v>280.66000000000003</v>
          </cell>
          <cell r="AE2246">
            <v>64.878826660000001</v>
          </cell>
          <cell r="AF2246">
            <v>67.861900000000006</v>
          </cell>
          <cell r="AG2246">
            <v>0.43181817999999994</v>
          </cell>
          <cell r="AH2246">
            <v>4.2</v>
          </cell>
          <cell r="AI2246">
            <v>66110</v>
          </cell>
          <cell r="AJ2246">
            <v>7.7</v>
          </cell>
        </row>
        <row r="2247">
          <cell r="A2247" t="str">
            <v>3501</v>
          </cell>
          <cell r="B2247" t="str">
            <v>350104201</v>
          </cell>
          <cell r="D2247" t="str">
            <v>3501042</v>
          </cell>
          <cell r="E2247" t="str">
            <v>3510</v>
          </cell>
          <cell r="F2247" t="str">
            <v>35</v>
          </cell>
          <cell r="G2247">
            <v>529.52777789000004</v>
          </cell>
          <cell r="H2247">
            <v>529.59266843</v>
          </cell>
          <cell r="I2247">
            <v>526.91598653000005</v>
          </cell>
          <cell r="J2247">
            <v>48.200654309999997</v>
          </cell>
          <cell r="K2247">
            <v>37.682454569999997</v>
          </cell>
          <cell r="L2247">
            <v>8.4599877200000009</v>
          </cell>
          <cell r="M2247">
            <v>10.72265045</v>
          </cell>
          <cell r="N2247">
            <v>29.459964339999999</v>
          </cell>
          <cell r="O2247">
            <v>56.436</v>
          </cell>
          <cell r="P2247">
            <v>10.279970029999999</v>
          </cell>
          <cell r="Q2247">
            <v>78.2</v>
          </cell>
          <cell r="R2247">
            <v>50.403327439999998</v>
          </cell>
          <cell r="S2247">
            <v>19.8</v>
          </cell>
          <cell r="T2247">
            <v>9.3612572600000004</v>
          </cell>
          <cell r="U2247">
            <v>9.9337257399999999</v>
          </cell>
          <cell r="V2247">
            <v>8.8384067500000008</v>
          </cell>
          <cell r="W2247">
            <v>69.3</v>
          </cell>
          <cell r="X2247">
            <v>91.8</v>
          </cell>
          <cell r="Y2247">
            <v>51.7</v>
          </cell>
          <cell r="Z2247">
            <v>43.2</v>
          </cell>
          <cell r="AA2247">
            <v>48.8</v>
          </cell>
          <cell r="AB2247">
            <v>9.6046097100000001</v>
          </cell>
          <cell r="AC2247">
            <v>0.29293999999999998</v>
          </cell>
          <cell r="AD2247">
            <v>280.66000000000003</v>
          </cell>
          <cell r="AE2247">
            <v>64.878826660000001</v>
          </cell>
          <cell r="AF2247">
            <v>67.905798349999998</v>
          </cell>
          <cell r="AG2247">
            <v>0.28000000000000003</v>
          </cell>
          <cell r="AH2247">
            <v>4.2</v>
          </cell>
          <cell r="AI2247">
            <v>66110</v>
          </cell>
          <cell r="AJ2247">
            <v>7.7</v>
          </cell>
        </row>
        <row r="2248">
          <cell r="A2248" t="str">
            <v>3501</v>
          </cell>
          <cell r="B2248" t="str">
            <v>350104202</v>
          </cell>
          <cell r="D2248" t="str">
            <v>3501042</v>
          </cell>
          <cell r="E2248" t="str">
            <v>3510</v>
          </cell>
          <cell r="F2248" t="str">
            <v>35</v>
          </cell>
          <cell r="G2248">
            <v>529.52777789000004</v>
          </cell>
          <cell r="H2248">
            <v>529.59266843</v>
          </cell>
          <cell r="I2248">
            <v>526.91598653000005</v>
          </cell>
          <cell r="J2248">
            <v>48.200654309999997</v>
          </cell>
          <cell r="K2248">
            <v>37.682454569999997</v>
          </cell>
          <cell r="L2248">
            <v>7.15617664</v>
          </cell>
          <cell r="M2248">
            <v>10.81977828</v>
          </cell>
          <cell r="N2248">
            <v>29.459964339999999</v>
          </cell>
          <cell r="O2248">
            <v>56.436</v>
          </cell>
          <cell r="P2248">
            <v>10.126631100000001</v>
          </cell>
          <cell r="Q2248">
            <v>78.2</v>
          </cell>
          <cell r="R2248">
            <v>50.403327439999998</v>
          </cell>
          <cell r="S2248">
            <v>19.8</v>
          </cell>
          <cell r="T2248">
            <v>7.15617664</v>
          </cell>
          <cell r="U2248">
            <v>10.126631100000001</v>
          </cell>
          <cell r="V2248">
            <v>7.15617664</v>
          </cell>
          <cell r="W2248">
            <v>69.3</v>
          </cell>
          <cell r="X2248">
            <v>91.8</v>
          </cell>
          <cell r="Y2248">
            <v>51.7</v>
          </cell>
          <cell r="Z2248">
            <v>43.2</v>
          </cell>
          <cell r="AA2248">
            <v>48.8</v>
          </cell>
          <cell r="AB2248">
            <v>9.6158054800000006</v>
          </cell>
          <cell r="AC2248">
            <v>1</v>
          </cell>
          <cell r="AD2248">
            <v>280.66000000000003</v>
          </cell>
          <cell r="AE2248">
            <v>64.878826660000001</v>
          </cell>
          <cell r="AF2248">
            <v>67.861900000000006</v>
          </cell>
          <cell r="AG2248">
            <v>0.4</v>
          </cell>
          <cell r="AH2248">
            <v>4.2</v>
          </cell>
          <cell r="AI2248">
            <v>66110</v>
          </cell>
          <cell r="AJ2248">
            <v>7.7</v>
          </cell>
        </row>
        <row r="2249">
          <cell r="A2249" t="str">
            <v>3501</v>
          </cell>
          <cell r="B2249" t="str">
            <v>350105001</v>
          </cell>
          <cell r="D2249" t="str">
            <v>3501050</v>
          </cell>
          <cell r="E2249" t="str">
            <v>3510</v>
          </cell>
          <cell r="F2249" t="str">
            <v>35</v>
          </cell>
          <cell r="G2249">
            <v>529.52777789000004</v>
          </cell>
          <cell r="H2249">
            <v>529.59266843</v>
          </cell>
          <cell r="I2249">
            <v>526.91598653000005</v>
          </cell>
          <cell r="J2249">
            <v>48.200654309999997</v>
          </cell>
          <cell r="K2249">
            <v>37.682454569999997</v>
          </cell>
          <cell r="L2249">
            <v>8.6881167000000001</v>
          </cell>
          <cell r="M2249">
            <v>10.335919110000001</v>
          </cell>
          <cell r="N2249">
            <v>29.459964339999999</v>
          </cell>
          <cell r="O2249">
            <v>56.436</v>
          </cell>
          <cell r="P2249">
            <v>10.21804279</v>
          </cell>
          <cell r="Q2249">
            <v>78.2</v>
          </cell>
          <cell r="R2249">
            <v>50.403327439999998</v>
          </cell>
          <cell r="S2249">
            <v>19.8</v>
          </cell>
          <cell r="T2249">
            <v>9.7749721300000001</v>
          </cell>
          <cell r="U2249">
            <v>9.12172771</v>
          </cell>
          <cell r="V2249">
            <v>9.1660749599999995</v>
          </cell>
          <cell r="W2249">
            <v>69.3</v>
          </cell>
          <cell r="X2249">
            <v>91.8</v>
          </cell>
          <cell r="Y2249">
            <v>51.7</v>
          </cell>
          <cell r="Z2249">
            <v>43.2</v>
          </cell>
          <cell r="AA2249">
            <v>48.8</v>
          </cell>
          <cell r="AB2249">
            <v>9.1919727099999999</v>
          </cell>
          <cell r="AC2249">
            <v>0.33825743000000003</v>
          </cell>
          <cell r="AD2249">
            <v>280.66000000000003</v>
          </cell>
          <cell r="AE2249">
            <v>64.878826660000001</v>
          </cell>
          <cell r="AF2249">
            <v>71.249164070000006</v>
          </cell>
          <cell r="AG2249">
            <v>0.31578947000000002</v>
          </cell>
          <cell r="AH2249">
            <v>4.2</v>
          </cell>
          <cell r="AI2249">
            <v>66110</v>
          </cell>
          <cell r="AJ2249">
            <v>7.7</v>
          </cell>
        </row>
        <row r="2250">
          <cell r="A2250" t="str">
            <v>3501</v>
          </cell>
          <cell r="B2250" t="str">
            <v>350105002</v>
          </cell>
          <cell r="D2250" t="str">
            <v>3501050</v>
          </cell>
          <cell r="E2250" t="str">
            <v>3510</v>
          </cell>
          <cell r="F2250" t="str">
            <v>35</v>
          </cell>
          <cell r="G2250">
            <v>529.52777789000004</v>
          </cell>
          <cell r="H2250">
            <v>529.59266843</v>
          </cell>
          <cell r="I2250">
            <v>526.91598653000005</v>
          </cell>
          <cell r="J2250">
            <v>48.200654309999997</v>
          </cell>
          <cell r="K2250">
            <v>37.682454569999997</v>
          </cell>
          <cell r="L2250">
            <v>7.1538337999999992</v>
          </cell>
          <cell r="M2250">
            <v>10.81977828</v>
          </cell>
          <cell r="N2250">
            <v>29.459964339999999</v>
          </cell>
          <cell r="O2250">
            <v>56.436</v>
          </cell>
          <cell r="P2250">
            <v>9.5970982500000002</v>
          </cell>
          <cell r="Q2250">
            <v>78.2</v>
          </cell>
          <cell r="R2250">
            <v>50.403327439999998</v>
          </cell>
          <cell r="S2250">
            <v>19.8</v>
          </cell>
          <cell r="T2250">
            <v>9.8389490300000002</v>
          </cell>
          <cell r="U2250">
            <v>7.1861442999999996</v>
          </cell>
          <cell r="V2250">
            <v>7.5076900800000006</v>
          </cell>
          <cell r="W2250">
            <v>69.3</v>
          </cell>
          <cell r="X2250">
            <v>91.8</v>
          </cell>
          <cell r="Y2250">
            <v>51.7</v>
          </cell>
          <cell r="Z2250">
            <v>43.2</v>
          </cell>
          <cell r="AA2250">
            <v>48.8</v>
          </cell>
          <cell r="AB2250">
            <v>7.4804283099999989</v>
          </cell>
          <cell r="AC2250">
            <v>1</v>
          </cell>
          <cell r="AD2250">
            <v>280.66000000000003</v>
          </cell>
          <cell r="AE2250">
            <v>64.878826660000001</v>
          </cell>
          <cell r="AF2250">
            <v>71.326099999999997</v>
          </cell>
          <cell r="AG2250">
            <v>0.37254902000000001</v>
          </cell>
          <cell r="AH2250">
            <v>4.2</v>
          </cell>
          <cell r="AI2250">
            <v>66110</v>
          </cell>
          <cell r="AJ2250">
            <v>7.7</v>
          </cell>
        </row>
        <row r="2251">
          <cell r="A2251" t="str">
            <v>3501</v>
          </cell>
          <cell r="B2251" t="str">
            <v>350105003</v>
          </cell>
          <cell r="D2251" t="str">
            <v>3501050</v>
          </cell>
          <cell r="E2251" t="str">
            <v>3510</v>
          </cell>
          <cell r="F2251" t="str">
            <v>35</v>
          </cell>
          <cell r="G2251">
            <v>529.52777789000004</v>
          </cell>
          <cell r="H2251">
            <v>529.59266843</v>
          </cell>
          <cell r="I2251">
            <v>526.91598653000005</v>
          </cell>
          <cell r="J2251">
            <v>48.200654309999997</v>
          </cell>
          <cell r="K2251">
            <v>37.682454569999997</v>
          </cell>
          <cell r="L2251">
            <v>7.1308988299999996</v>
          </cell>
          <cell r="M2251">
            <v>10.81977828</v>
          </cell>
          <cell r="N2251">
            <v>29.459964339999999</v>
          </cell>
          <cell r="O2251">
            <v>56.436</v>
          </cell>
          <cell r="P2251">
            <v>10.81977828</v>
          </cell>
          <cell r="Q2251">
            <v>78.2</v>
          </cell>
          <cell r="R2251">
            <v>50.403327439999998</v>
          </cell>
          <cell r="S2251">
            <v>19.8</v>
          </cell>
          <cell r="T2251">
            <v>9.8858835099999993</v>
          </cell>
          <cell r="U2251">
            <v>9.4479389400000002</v>
          </cell>
          <cell r="V2251">
            <v>9.4334839200000005</v>
          </cell>
          <cell r="W2251">
            <v>69.3</v>
          </cell>
          <cell r="X2251">
            <v>91.8</v>
          </cell>
          <cell r="Y2251">
            <v>51.7</v>
          </cell>
          <cell r="Z2251">
            <v>43.2</v>
          </cell>
          <cell r="AA2251">
            <v>48.8</v>
          </cell>
          <cell r="AB2251">
            <v>7.1308988299999996</v>
          </cell>
          <cell r="AC2251">
            <v>1</v>
          </cell>
          <cell r="AD2251">
            <v>280.66000000000003</v>
          </cell>
          <cell r="AE2251">
            <v>64.878826660000001</v>
          </cell>
          <cell r="AF2251">
            <v>71.326099999999997</v>
          </cell>
          <cell r="AG2251">
            <v>0.21428571000000002</v>
          </cell>
          <cell r="AH2251">
            <v>4.2</v>
          </cell>
          <cell r="AI2251">
            <v>66110</v>
          </cell>
          <cell r="AJ2251">
            <v>7.7</v>
          </cell>
        </row>
        <row r="2252">
          <cell r="A2252" t="str">
            <v>3502</v>
          </cell>
          <cell r="B2252" t="str">
            <v>350200101</v>
          </cell>
          <cell r="D2252" t="str">
            <v>3502001</v>
          </cell>
          <cell r="E2252" t="str">
            <v>3510</v>
          </cell>
          <cell r="F2252" t="str">
            <v>35</v>
          </cell>
          <cell r="G2252">
            <v>529.52777789000004</v>
          </cell>
          <cell r="H2252">
            <v>529.59266843</v>
          </cell>
          <cell r="I2252">
            <v>526.91598653000005</v>
          </cell>
          <cell r="J2252">
            <v>48.200654309999997</v>
          </cell>
          <cell r="K2252">
            <v>37.682454569999997</v>
          </cell>
          <cell r="L2252">
            <v>8.7850806400000003</v>
          </cell>
          <cell r="M2252">
            <v>9.3736489899999995</v>
          </cell>
          <cell r="N2252">
            <v>29.459964339999999</v>
          </cell>
          <cell r="O2252">
            <v>56.436</v>
          </cell>
          <cell r="P2252">
            <v>10.70288485</v>
          </cell>
          <cell r="Q2252">
            <v>78.2</v>
          </cell>
          <cell r="R2252">
            <v>50.403327439999998</v>
          </cell>
          <cell r="S2252">
            <v>19.8</v>
          </cell>
          <cell r="T2252">
            <v>9.3978152900000005</v>
          </cell>
          <cell r="U2252">
            <v>9.2498495100000007</v>
          </cell>
          <cell r="V2252">
            <v>8.9449415099999996</v>
          </cell>
          <cell r="W2252">
            <v>69.3</v>
          </cell>
          <cell r="X2252">
            <v>91.8</v>
          </cell>
          <cell r="Y2252">
            <v>51.7</v>
          </cell>
          <cell r="Z2252">
            <v>43.2</v>
          </cell>
          <cell r="AA2252">
            <v>48.8</v>
          </cell>
          <cell r="AB2252">
            <v>9.5547099099999997</v>
          </cell>
          <cell r="AC2252">
            <v>0.38004432999999999</v>
          </cell>
          <cell r="AD2252">
            <v>280.66000000000003</v>
          </cell>
          <cell r="AE2252">
            <v>64.878826660000001</v>
          </cell>
          <cell r="AF2252">
            <v>71.311676270000007</v>
          </cell>
          <cell r="AG2252">
            <v>0.125</v>
          </cell>
          <cell r="AH2252">
            <v>4.2</v>
          </cell>
          <cell r="AI2252">
            <v>66110</v>
          </cell>
          <cell r="AJ2252">
            <v>7.7</v>
          </cell>
        </row>
        <row r="2253">
          <cell r="A2253" t="str">
            <v>3502</v>
          </cell>
          <cell r="B2253" t="str">
            <v>350200801</v>
          </cell>
          <cell r="C2253" t="str">
            <v>502</v>
          </cell>
          <cell r="D2253" t="str">
            <v>3502008</v>
          </cell>
          <cell r="E2253" t="str">
            <v>3510</v>
          </cell>
          <cell r="F2253" t="str">
            <v>35</v>
          </cell>
          <cell r="G2253">
            <v>529.52777789000004</v>
          </cell>
          <cell r="H2253">
            <v>529.59266843</v>
          </cell>
          <cell r="I2253">
            <v>526.91598653000005</v>
          </cell>
          <cell r="J2253">
            <v>48.200654309999997</v>
          </cell>
          <cell r="K2253">
            <v>37.682454569999997</v>
          </cell>
          <cell r="L2253">
            <v>7.1348908499999997</v>
          </cell>
          <cell r="M2253">
            <v>7.54274355</v>
          </cell>
          <cell r="N2253">
            <v>29.459964339999999</v>
          </cell>
          <cell r="O2253">
            <v>56.436</v>
          </cell>
          <cell r="P2253">
            <v>10.81977828</v>
          </cell>
          <cell r="Q2253">
            <v>78.2</v>
          </cell>
          <cell r="R2253">
            <v>50.403327439999998</v>
          </cell>
          <cell r="S2253">
            <v>19.8</v>
          </cell>
          <cell r="T2253">
            <v>8.4362000300000002</v>
          </cell>
          <cell r="U2253">
            <v>7.2633296200000004</v>
          </cell>
          <cell r="V2253">
            <v>7.146772180000001</v>
          </cell>
          <cell r="W2253">
            <v>69.3</v>
          </cell>
          <cell r="X2253">
            <v>91.8</v>
          </cell>
          <cell r="Y2253">
            <v>51.7</v>
          </cell>
          <cell r="Z2253">
            <v>43.2</v>
          </cell>
          <cell r="AA2253">
            <v>48.8</v>
          </cell>
          <cell r="AB2253">
            <v>7.3498737000000007</v>
          </cell>
          <cell r="AC2253">
            <v>1</v>
          </cell>
          <cell r="AD2253">
            <v>280.66000000000003</v>
          </cell>
          <cell r="AE2253">
            <v>64.878826660000001</v>
          </cell>
          <cell r="AF2253">
            <v>71.326099999999997</v>
          </cell>
          <cell r="AG2253">
            <v>0.47142856999999994</v>
          </cell>
          <cell r="AH2253">
            <v>4.2</v>
          </cell>
          <cell r="AI2253">
            <v>66110</v>
          </cell>
          <cell r="AJ2253">
            <v>7.7</v>
          </cell>
        </row>
        <row r="2254">
          <cell r="A2254" t="str">
            <v>3502</v>
          </cell>
          <cell r="B2254" t="str">
            <v>350201001</v>
          </cell>
          <cell r="D2254" t="str">
            <v>3502010</v>
          </cell>
          <cell r="E2254" t="str">
            <v>3510</v>
          </cell>
          <cell r="F2254" t="str">
            <v>35</v>
          </cell>
          <cell r="G2254">
            <v>529.52777789000004</v>
          </cell>
          <cell r="H2254">
            <v>529.59266843</v>
          </cell>
          <cell r="I2254">
            <v>526.91598653000005</v>
          </cell>
          <cell r="J2254">
            <v>48.200654309999997</v>
          </cell>
          <cell r="K2254">
            <v>37.682454569999997</v>
          </cell>
          <cell r="L2254">
            <v>8.3404560100000005</v>
          </cell>
          <cell r="M2254">
            <v>9.1563064799999996</v>
          </cell>
          <cell r="N2254">
            <v>29.459964339999999</v>
          </cell>
          <cell r="O2254">
            <v>56.436</v>
          </cell>
          <cell r="P2254">
            <v>10.81977828</v>
          </cell>
          <cell r="Q2254">
            <v>78.2</v>
          </cell>
          <cell r="R2254">
            <v>50.403327439999998</v>
          </cell>
          <cell r="S2254">
            <v>19.8</v>
          </cell>
          <cell r="T2254">
            <v>8.9201217499999998</v>
          </cell>
          <cell r="U2254">
            <v>8.4118326799999998</v>
          </cell>
          <cell r="V2254">
            <v>8.3875399799999997</v>
          </cell>
          <cell r="W2254">
            <v>69.3</v>
          </cell>
          <cell r="X2254">
            <v>91.8</v>
          </cell>
          <cell r="Y2254">
            <v>51.7</v>
          </cell>
          <cell r="Z2254">
            <v>43.2</v>
          </cell>
          <cell r="AA2254">
            <v>48.8</v>
          </cell>
          <cell r="AB2254">
            <v>8.8902728399999997</v>
          </cell>
          <cell r="AC2254">
            <v>0.88767765999999992</v>
          </cell>
          <cell r="AD2254">
            <v>280.66000000000003</v>
          </cell>
          <cell r="AE2254">
            <v>64.878826660000001</v>
          </cell>
          <cell r="AF2254">
            <v>71.326099999999997</v>
          </cell>
          <cell r="AG2254">
            <v>0.24</v>
          </cell>
          <cell r="AH2254">
            <v>4.2</v>
          </cell>
          <cell r="AI2254">
            <v>66110</v>
          </cell>
          <cell r="AJ2254">
            <v>7.7</v>
          </cell>
        </row>
        <row r="2255">
          <cell r="A2255" t="str">
            <v>3502</v>
          </cell>
          <cell r="B2255" t="str">
            <v>350201002</v>
          </cell>
          <cell r="D2255" t="str">
            <v>3502010</v>
          </cell>
          <cell r="E2255" t="str">
            <v>3510</v>
          </cell>
          <cell r="F2255" t="str">
            <v>35</v>
          </cell>
          <cell r="G2255">
            <v>529.52777789000004</v>
          </cell>
          <cell r="H2255">
            <v>529.59266843</v>
          </cell>
          <cell r="I2255">
            <v>526.91598653000005</v>
          </cell>
          <cell r="J2255">
            <v>48.200654309999997</v>
          </cell>
          <cell r="K2255">
            <v>37.682454569999997</v>
          </cell>
          <cell r="L2255">
            <v>7.2427979199999992</v>
          </cell>
          <cell r="M2255">
            <v>9.3287454400000005</v>
          </cell>
          <cell r="N2255">
            <v>29.459964339999999</v>
          </cell>
          <cell r="O2255">
            <v>56.436</v>
          </cell>
          <cell r="P2255">
            <v>10.81977828</v>
          </cell>
          <cell r="Q2255">
            <v>78.2</v>
          </cell>
          <cell r="R2255">
            <v>50.403327439999998</v>
          </cell>
          <cell r="S2255">
            <v>19.8</v>
          </cell>
          <cell r="T2255">
            <v>9.2333730700000007</v>
          </cell>
          <cell r="U2255">
            <v>7.7506147299999997</v>
          </cell>
          <cell r="V2255">
            <v>7.7506147299999997</v>
          </cell>
          <cell r="W2255">
            <v>69.3</v>
          </cell>
          <cell r="X2255">
            <v>91.8</v>
          </cell>
          <cell r="Y2255">
            <v>51.7</v>
          </cell>
          <cell r="Z2255">
            <v>43.2</v>
          </cell>
          <cell r="AA2255">
            <v>48.8</v>
          </cell>
          <cell r="AB2255">
            <v>8.8226169500000005</v>
          </cell>
          <cell r="AC2255">
            <v>1</v>
          </cell>
          <cell r="AD2255">
            <v>280.66000000000003</v>
          </cell>
          <cell r="AE2255">
            <v>64.878826660000001</v>
          </cell>
          <cell r="AF2255">
            <v>71.326099999999997</v>
          </cell>
          <cell r="AG2255">
            <v>0.28675559927481897</v>
          </cell>
          <cell r="AH2255">
            <v>4.2</v>
          </cell>
          <cell r="AI2255">
            <v>66110</v>
          </cell>
          <cell r="AJ2255">
            <v>7.7</v>
          </cell>
        </row>
        <row r="2256">
          <cell r="A2256" t="str">
            <v>3502</v>
          </cell>
          <cell r="B2256" t="str">
            <v>350201003</v>
          </cell>
          <cell r="D2256" t="str">
            <v>3502010</v>
          </cell>
          <cell r="E2256" t="str">
            <v>3510</v>
          </cell>
          <cell r="F2256" t="str">
            <v>35</v>
          </cell>
          <cell r="G2256">
            <v>529.52777789000004</v>
          </cell>
          <cell r="H2256">
            <v>529.59266843</v>
          </cell>
          <cell r="I2256">
            <v>526.91598653000005</v>
          </cell>
          <cell r="J2256">
            <v>48.200654309999997</v>
          </cell>
          <cell r="K2256">
            <v>37.682454569999997</v>
          </cell>
          <cell r="L2256">
            <v>7.1514854600000008</v>
          </cell>
          <cell r="M2256">
            <v>9.4334839200000005</v>
          </cell>
          <cell r="N2256">
            <v>29.459964339999999</v>
          </cell>
          <cell r="O2256">
            <v>56.436</v>
          </cell>
          <cell r="P2256">
            <v>10.81977828</v>
          </cell>
          <cell r="Q2256">
            <v>78.2</v>
          </cell>
          <cell r="R2256">
            <v>50.403327439999998</v>
          </cell>
          <cell r="S2256">
            <v>19.8</v>
          </cell>
          <cell r="T2256">
            <v>7.1553962999999996</v>
          </cell>
          <cell r="U2256">
            <v>7.1553962999999996</v>
          </cell>
          <cell r="V2256">
            <v>7.1553962999999996</v>
          </cell>
          <cell r="W2256">
            <v>69.3</v>
          </cell>
          <cell r="X2256">
            <v>91.8</v>
          </cell>
          <cell r="Y2256">
            <v>51.7</v>
          </cell>
          <cell r="Z2256">
            <v>43.2</v>
          </cell>
          <cell r="AA2256">
            <v>48.8</v>
          </cell>
          <cell r="AB2256">
            <v>9.5688536299999996</v>
          </cell>
          <cell r="AC2256">
            <v>1</v>
          </cell>
          <cell r="AD2256">
            <v>280.66000000000003</v>
          </cell>
          <cell r="AE2256">
            <v>64.878826660000001</v>
          </cell>
          <cell r="AF2256">
            <v>71.326099999999997</v>
          </cell>
          <cell r="AG2256">
            <v>0.38</v>
          </cell>
          <cell r="AH2256">
            <v>4.2</v>
          </cell>
          <cell r="AI2256">
            <v>66110</v>
          </cell>
          <cell r="AJ2256">
            <v>7.7</v>
          </cell>
        </row>
        <row r="2257">
          <cell r="A2257" t="str">
            <v>3502</v>
          </cell>
          <cell r="B2257" t="str">
            <v>350202301</v>
          </cell>
          <cell r="D2257" t="str">
            <v>3502023</v>
          </cell>
          <cell r="E2257" t="str">
            <v>3510</v>
          </cell>
          <cell r="F2257" t="str">
            <v>35</v>
          </cell>
          <cell r="G2257">
            <v>529.52777789000004</v>
          </cell>
          <cell r="H2257">
            <v>529.59266843</v>
          </cell>
          <cell r="I2257">
            <v>526.91598653000005</v>
          </cell>
          <cell r="J2257">
            <v>48.200654309999997</v>
          </cell>
          <cell r="K2257">
            <v>37.682454569999997</v>
          </cell>
          <cell r="L2257">
            <v>8.4024555099999994</v>
          </cell>
          <cell r="M2257">
            <v>9.4060716200000005</v>
          </cell>
          <cell r="N2257">
            <v>29.459964339999999</v>
          </cell>
          <cell r="O2257">
            <v>56.436</v>
          </cell>
          <cell r="P2257">
            <v>10.87551569</v>
          </cell>
          <cell r="Q2257">
            <v>78.2</v>
          </cell>
          <cell r="R2257">
            <v>50.403327439999998</v>
          </cell>
          <cell r="S2257">
            <v>19.8</v>
          </cell>
          <cell r="T2257">
            <v>9.49250726</v>
          </cell>
          <cell r="U2257">
            <v>9.2195973900000006</v>
          </cell>
          <cell r="V2257">
            <v>8.89261138</v>
          </cell>
          <cell r="W2257">
            <v>69.3</v>
          </cell>
          <cell r="X2257">
            <v>91.8</v>
          </cell>
          <cell r="Y2257">
            <v>51.7</v>
          </cell>
          <cell r="Z2257">
            <v>43.2</v>
          </cell>
          <cell r="AA2257">
            <v>48.8</v>
          </cell>
          <cell r="AB2257">
            <v>9.1068669599999996</v>
          </cell>
          <cell r="AC2257">
            <v>0.46609335000000007</v>
          </cell>
          <cell r="AD2257">
            <v>280.66000000000003</v>
          </cell>
          <cell r="AE2257">
            <v>64.878826660000001</v>
          </cell>
          <cell r="AF2257">
            <v>71.326099999999997</v>
          </cell>
          <cell r="AG2257">
            <v>0.2</v>
          </cell>
          <cell r="AH2257">
            <v>4.2</v>
          </cell>
          <cell r="AI2257">
            <v>66110</v>
          </cell>
          <cell r="AJ2257">
            <v>7.7</v>
          </cell>
        </row>
        <row r="2258">
          <cell r="A2258" t="str">
            <v>3502</v>
          </cell>
          <cell r="B2258" t="str">
            <v>350202302</v>
          </cell>
          <cell r="D2258" t="str">
            <v>3502023</v>
          </cell>
          <cell r="E2258" t="str">
            <v>3510</v>
          </cell>
          <cell r="F2258" t="str">
            <v>35</v>
          </cell>
          <cell r="G2258">
            <v>529.52777789000004</v>
          </cell>
          <cell r="H2258">
            <v>529.59266843</v>
          </cell>
          <cell r="I2258">
            <v>526.91598653000005</v>
          </cell>
          <cell r="J2258">
            <v>48.200654309999997</v>
          </cell>
          <cell r="K2258">
            <v>37.682454569999997</v>
          </cell>
          <cell r="L2258">
            <v>7.1308988299999996</v>
          </cell>
          <cell r="M2258">
            <v>7.1308988299999996</v>
          </cell>
          <cell r="N2258">
            <v>29.459964339999999</v>
          </cell>
          <cell r="O2258">
            <v>56.436</v>
          </cell>
          <cell r="P2258">
            <v>10.81977828</v>
          </cell>
          <cell r="Q2258">
            <v>78.2</v>
          </cell>
          <cell r="R2258">
            <v>50.403327439999998</v>
          </cell>
          <cell r="S2258">
            <v>19.8</v>
          </cell>
          <cell r="T2258">
            <v>9.4334839200000005</v>
          </cell>
          <cell r="U2258">
            <v>9.1538758300000005</v>
          </cell>
          <cell r="V2258">
            <v>9.1538758300000005</v>
          </cell>
          <cell r="W2258">
            <v>69.3</v>
          </cell>
          <cell r="X2258">
            <v>91.8</v>
          </cell>
          <cell r="Y2258">
            <v>51.7</v>
          </cell>
          <cell r="Z2258">
            <v>43.2</v>
          </cell>
          <cell r="AA2258">
            <v>48.8</v>
          </cell>
          <cell r="AB2258">
            <v>8.9266503200000002</v>
          </cell>
          <cell r="AC2258">
            <v>1</v>
          </cell>
          <cell r="AD2258">
            <v>280.66000000000003</v>
          </cell>
          <cell r="AE2258">
            <v>64.878826660000001</v>
          </cell>
          <cell r="AF2258">
            <v>71.326099999999997</v>
          </cell>
          <cell r="AG2258">
            <v>0.25461434601010885</v>
          </cell>
          <cell r="AH2258">
            <v>4.2</v>
          </cell>
          <cell r="AI2258">
            <v>66110</v>
          </cell>
          <cell r="AJ2258">
            <v>7.7</v>
          </cell>
        </row>
        <row r="2259">
          <cell r="A2259" t="str">
            <v>3502</v>
          </cell>
          <cell r="B2259" t="str">
            <v>350202303</v>
          </cell>
          <cell r="D2259" t="str">
            <v>3502023</v>
          </cell>
          <cell r="E2259" t="str">
            <v>3510</v>
          </cell>
          <cell r="F2259" t="str">
            <v>35</v>
          </cell>
          <cell r="G2259">
            <v>529.52777789000004</v>
          </cell>
          <cell r="H2259">
            <v>529.59266843</v>
          </cell>
          <cell r="I2259">
            <v>526.91598653000005</v>
          </cell>
          <cell r="J2259">
            <v>48.200654309999997</v>
          </cell>
          <cell r="K2259">
            <v>37.682454569999997</v>
          </cell>
          <cell r="L2259">
            <v>7.1308988299999996</v>
          </cell>
          <cell r="M2259">
            <v>9.4334839200000005</v>
          </cell>
          <cell r="N2259">
            <v>29.459964339999999</v>
          </cell>
          <cell r="O2259">
            <v>56.436</v>
          </cell>
          <cell r="P2259">
            <v>10.81977828</v>
          </cell>
          <cell r="Q2259">
            <v>78.2</v>
          </cell>
          <cell r="R2259">
            <v>50.403327439999998</v>
          </cell>
          <cell r="S2259">
            <v>19.8</v>
          </cell>
          <cell r="T2259">
            <v>9.8389490300000002</v>
          </cell>
          <cell r="U2259">
            <v>9.4334839200000005</v>
          </cell>
          <cell r="V2259">
            <v>8.2361556599999997</v>
          </cell>
          <cell r="W2259">
            <v>69.3</v>
          </cell>
          <cell r="X2259">
            <v>91.8</v>
          </cell>
          <cell r="Y2259">
            <v>51.7</v>
          </cell>
          <cell r="Z2259">
            <v>43.2</v>
          </cell>
          <cell r="AA2259">
            <v>48.8</v>
          </cell>
          <cell r="AB2259">
            <v>9.6158054800000006</v>
          </cell>
          <cell r="AC2259">
            <v>1</v>
          </cell>
          <cell r="AD2259">
            <v>280.66000000000003</v>
          </cell>
          <cell r="AE2259">
            <v>64.878826660000001</v>
          </cell>
          <cell r="AF2259">
            <v>71.326099999999997</v>
          </cell>
          <cell r="AG2259">
            <v>0.1875</v>
          </cell>
          <cell r="AH2259">
            <v>4.2</v>
          </cell>
          <cell r="AI2259">
            <v>66110</v>
          </cell>
          <cell r="AJ2259">
            <v>7.7</v>
          </cell>
        </row>
        <row r="2260">
          <cell r="A2260" t="str">
            <v>3502</v>
          </cell>
          <cell r="B2260" t="str">
            <v>350202501</v>
          </cell>
          <cell r="D2260" t="str">
            <v>3502025</v>
          </cell>
          <cell r="E2260" t="str">
            <v>3510</v>
          </cell>
          <cell r="F2260" t="str">
            <v>35</v>
          </cell>
          <cell r="G2260">
            <v>529.52777789000004</v>
          </cell>
          <cell r="H2260">
            <v>529.59266843</v>
          </cell>
          <cell r="I2260">
            <v>526.91598653000005</v>
          </cell>
          <cell r="J2260">
            <v>48.200654309999997</v>
          </cell>
          <cell r="K2260">
            <v>37.682454569999997</v>
          </cell>
          <cell r="L2260">
            <v>8.7079788300000001</v>
          </cell>
          <cell r="M2260">
            <v>10.33296211</v>
          </cell>
          <cell r="N2260">
            <v>29.459964339999999</v>
          </cell>
          <cell r="O2260">
            <v>56.436</v>
          </cell>
          <cell r="P2260">
            <v>10.38136634</v>
          </cell>
          <cell r="Q2260">
            <v>78.2</v>
          </cell>
          <cell r="R2260">
            <v>50.403327439999998</v>
          </cell>
          <cell r="S2260">
            <v>19.8</v>
          </cell>
          <cell r="T2260">
            <v>9.5515869099999993</v>
          </cell>
          <cell r="U2260">
            <v>9.3924119000000008</v>
          </cell>
          <cell r="V2260">
            <v>9.0412114100000007</v>
          </cell>
          <cell r="W2260">
            <v>69.3</v>
          </cell>
          <cell r="X2260">
            <v>91.8</v>
          </cell>
          <cell r="Y2260">
            <v>51.7</v>
          </cell>
          <cell r="Z2260">
            <v>43.2</v>
          </cell>
          <cell r="AA2260">
            <v>48.8</v>
          </cell>
          <cell r="AB2260">
            <v>9.3788165200000009</v>
          </cell>
          <cell r="AC2260">
            <v>0.49795212</v>
          </cell>
          <cell r="AD2260">
            <v>280.66000000000003</v>
          </cell>
          <cell r="AE2260">
            <v>64.878826660000001</v>
          </cell>
          <cell r="AF2260">
            <v>71.31019877</v>
          </cell>
          <cell r="AG2260">
            <v>0.27868852</v>
          </cell>
          <cell r="AH2260">
            <v>4.2</v>
          </cell>
          <cell r="AI2260">
            <v>66110</v>
          </cell>
          <cell r="AJ2260">
            <v>7.7</v>
          </cell>
        </row>
        <row r="2261">
          <cell r="A2261" t="str">
            <v>3502</v>
          </cell>
          <cell r="B2261" t="str">
            <v>350202502</v>
          </cell>
          <cell r="D2261" t="str">
            <v>3502025</v>
          </cell>
          <cell r="E2261" t="str">
            <v>3510</v>
          </cell>
          <cell r="F2261" t="str">
            <v>35</v>
          </cell>
          <cell r="G2261">
            <v>529.52777789000004</v>
          </cell>
          <cell r="H2261">
            <v>529.59266843</v>
          </cell>
          <cell r="I2261">
            <v>526.91598653000005</v>
          </cell>
          <cell r="J2261">
            <v>48.200654309999997</v>
          </cell>
          <cell r="K2261">
            <v>37.682454569999997</v>
          </cell>
          <cell r="L2261">
            <v>7.1308988299999996</v>
          </cell>
          <cell r="M2261">
            <v>10.12294432</v>
          </cell>
          <cell r="N2261">
            <v>29.459964339999999</v>
          </cell>
          <cell r="O2261">
            <v>56.436</v>
          </cell>
          <cell r="P2261">
            <v>10.81977828</v>
          </cell>
          <cell r="Q2261">
            <v>78.2</v>
          </cell>
          <cell r="R2261">
            <v>50.403327439999998</v>
          </cell>
          <cell r="S2261">
            <v>19.8</v>
          </cell>
          <cell r="T2261">
            <v>9.8389490300000002</v>
          </cell>
          <cell r="U2261">
            <v>7.1739583199999997</v>
          </cell>
          <cell r="V2261">
            <v>8.7830896700000007</v>
          </cell>
          <cell r="W2261">
            <v>69.3</v>
          </cell>
          <cell r="X2261">
            <v>91.8</v>
          </cell>
          <cell r="Y2261">
            <v>51.7</v>
          </cell>
          <cell r="Z2261">
            <v>43.2</v>
          </cell>
          <cell r="AA2261">
            <v>48.8</v>
          </cell>
          <cell r="AB2261">
            <v>9.0768089799999991</v>
          </cell>
          <cell r="AC2261">
            <v>1</v>
          </cell>
          <cell r="AD2261">
            <v>280.66000000000003</v>
          </cell>
          <cell r="AE2261">
            <v>64.878826660000001</v>
          </cell>
          <cell r="AF2261">
            <v>71.326099999999997</v>
          </cell>
          <cell r="AG2261">
            <v>0.33333332999999998</v>
          </cell>
          <cell r="AH2261">
            <v>4.2</v>
          </cell>
          <cell r="AI2261">
            <v>66110</v>
          </cell>
          <cell r="AJ2261">
            <v>7.7</v>
          </cell>
        </row>
        <row r="2262">
          <cell r="A2262" t="str">
            <v>3502</v>
          </cell>
          <cell r="B2262" t="str">
            <v>350203601</v>
          </cell>
          <cell r="C2262" t="str">
            <v>505</v>
          </cell>
          <cell r="D2262" t="str">
            <v>3502036</v>
          </cell>
          <cell r="E2262" t="str">
            <v>3510</v>
          </cell>
          <cell r="F2262" t="str">
            <v>35</v>
          </cell>
          <cell r="G2262">
            <v>529.52777789000004</v>
          </cell>
          <cell r="H2262">
            <v>529.59266843</v>
          </cell>
          <cell r="I2262">
            <v>526.91598653000005</v>
          </cell>
          <cell r="J2262">
            <v>48.200654309999997</v>
          </cell>
          <cell r="K2262">
            <v>37.682454569999997</v>
          </cell>
          <cell r="L2262">
            <v>8.1953336700000001</v>
          </cell>
          <cell r="M2262">
            <v>9.4837206599999995</v>
          </cell>
          <cell r="N2262">
            <v>29.459964339999999</v>
          </cell>
          <cell r="O2262">
            <v>54.665999999999997</v>
          </cell>
          <cell r="P2262">
            <v>10.19208171</v>
          </cell>
          <cell r="Q2262">
            <v>78.2</v>
          </cell>
          <cell r="R2262">
            <v>53.729210139999999</v>
          </cell>
          <cell r="S2262">
            <v>19.8</v>
          </cell>
          <cell r="T2262">
            <v>9.2698349400000009</v>
          </cell>
          <cell r="U2262">
            <v>9.2078372399999999</v>
          </cell>
          <cell r="V2262">
            <v>9.0865895600000002</v>
          </cell>
          <cell r="W2262">
            <v>69.3</v>
          </cell>
          <cell r="X2262">
            <v>91.8</v>
          </cell>
          <cell r="Y2262">
            <v>51.7</v>
          </cell>
          <cell r="Z2262">
            <v>43.2</v>
          </cell>
          <cell r="AA2262">
            <v>48.8</v>
          </cell>
          <cell r="AB2262">
            <v>8.9819329900000007</v>
          </cell>
          <cell r="AC2262">
            <v>0.57349908000000005</v>
          </cell>
          <cell r="AD2262">
            <v>280.66000000000003</v>
          </cell>
          <cell r="AE2262">
            <v>64.878826660000001</v>
          </cell>
          <cell r="AF2262">
            <v>71.326099999999997</v>
          </cell>
          <cell r="AG2262">
            <v>0.10526315999999999</v>
          </cell>
          <cell r="AH2262">
            <v>4.2</v>
          </cell>
          <cell r="AI2262">
            <v>66110</v>
          </cell>
          <cell r="AJ2262">
            <v>7.7</v>
          </cell>
        </row>
        <row r="2263">
          <cell r="A2263" t="str">
            <v>3502</v>
          </cell>
          <cell r="B2263" t="str">
            <v>350203602</v>
          </cell>
          <cell r="C2263" t="str">
            <v>505</v>
          </cell>
          <cell r="D2263" t="str">
            <v>3502036</v>
          </cell>
          <cell r="E2263" t="str">
            <v>3510</v>
          </cell>
          <cell r="F2263" t="str">
            <v>35</v>
          </cell>
          <cell r="G2263">
            <v>529.52777789000004</v>
          </cell>
          <cell r="H2263">
            <v>529.59266843</v>
          </cell>
          <cell r="I2263">
            <v>526.91598653000005</v>
          </cell>
          <cell r="J2263">
            <v>48.200654309999997</v>
          </cell>
          <cell r="K2263">
            <v>37.682454569999997</v>
          </cell>
          <cell r="L2263">
            <v>7.2320103299999996</v>
          </cell>
          <cell r="M2263">
            <v>7.65207075</v>
          </cell>
          <cell r="N2263">
            <v>29.459964339999999</v>
          </cell>
          <cell r="O2263">
            <v>54.665999999999997</v>
          </cell>
          <cell r="P2263">
            <v>10.00667571</v>
          </cell>
          <cell r="Q2263">
            <v>78.2</v>
          </cell>
          <cell r="R2263">
            <v>53.729210139999999</v>
          </cell>
          <cell r="S2263">
            <v>19.8</v>
          </cell>
          <cell r="T2263">
            <v>8.6936643300000007</v>
          </cell>
          <cell r="U2263">
            <v>7.6980291699999999</v>
          </cell>
          <cell r="V2263">
            <v>8.94193791</v>
          </cell>
          <cell r="W2263">
            <v>69.3</v>
          </cell>
          <cell r="X2263">
            <v>91.8</v>
          </cell>
          <cell r="Y2263">
            <v>51.7</v>
          </cell>
          <cell r="Z2263">
            <v>43.2</v>
          </cell>
          <cell r="AA2263">
            <v>48.8</v>
          </cell>
          <cell r="AB2263">
            <v>7.3639134999999998</v>
          </cell>
          <cell r="AC2263">
            <v>0.99751422000000001</v>
          </cell>
          <cell r="AD2263">
            <v>280.66000000000003</v>
          </cell>
          <cell r="AE2263">
            <v>64.878826660000001</v>
          </cell>
          <cell r="AF2263">
            <v>71.326099999999997</v>
          </cell>
          <cell r="AG2263">
            <v>0.24050633000000002</v>
          </cell>
          <cell r="AH2263">
            <v>4.2</v>
          </cell>
          <cell r="AI2263">
            <v>66110</v>
          </cell>
          <cell r="AJ2263">
            <v>7.7</v>
          </cell>
        </row>
        <row r="2264">
          <cell r="A2264" t="str">
            <v>3502</v>
          </cell>
          <cell r="B2264" t="str">
            <v>350204401</v>
          </cell>
          <cell r="D2264" t="str">
            <v>3502044</v>
          </cell>
          <cell r="E2264" t="str">
            <v>3510</v>
          </cell>
          <cell r="F2264" t="str">
            <v>35</v>
          </cell>
          <cell r="G2264">
            <v>529.52777789000004</v>
          </cell>
          <cell r="H2264">
            <v>529.59266843</v>
          </cell>
          <cell r="I2264">
            <v>526.91598653000005</v>
          </cell>
          <cell r="J2264">
            <v>48.200654309999997</v>
          </cell>
          <cell r="K2264">
            <v>37.682454569999997</v>
          </cell>
          <cell r="L2264">
            <v>7.2232956799999997</v>
          </cell>
          <cell r="M2264">
            <v>10.81977828</v>
          </cell>
          <cell r="N2264">
            <v>29.459964339999999</v>
          </cell>
          <cell r="O2264">
            <v>56.436</v>
          </cell>
          <cell r="P2264">
            <v>9.8389490300000002</v>
          </cell>
          <cell r="Q2264">
            <v>78.2</v>
          </cell>
          <cell r="R2264">
            <v>50.403327439999998</v>
          </cell>
          <cell r="S2264">
            <v>19.8</v>
          </cell>
          <cell r="T2264">
            <v>7.4764723799999997</v>
          </cell>
          <cell r="U2264">
            <v>9.8389490300000002</v>
          </cell>
          <cell r="V2264">
            <v>7.4764723799999997</v>
          </cell>
          <cell r="W2264">
            <v>69.3</v>
          </cell>
          <cell r="X2264">
            <v>91.8</v>
          </cell>
          <cell r="Y2264">
            <v>51.7</v>
          </cell>
          <cell r="Z2264">
            <v>43.2</v>
          </cell>
          <cell r="AA2264">
            <v>48.8</v>
          </cell>
          <cell r="AB2264">
            <v>9.6086465800000003</v>
          </cell>
          <cell r="AC2264">
            <v>1</v>
          </cell>
          <cell r="AD2264">
            <v>280.66000000000003</v>
          </cell>
          <cell r="AE2264">
            <v>64.878826660000001</v>
          </cell>
          <cell r="AF2264">
            <v>71.326099999999997</v>
          </cell>
          <cell r="AG2264">
            <v>0.28000000000000003</v>
          </cell>
          <cell r="AH2264">
            <v>4.2</v>
          </cell>
          <cell r="AI2264">
            <v>66110</v>
          </cell>
          <cell r="AJ2264">
            <v>7.7</v>
          </cell>
        </row>
        <row r="2265">
          <cell r="A2265" t="str">
            <v>3502</v>
          </cell>
          <cell r="B2265" t="str">
            <v>350204801</v>
          </cell>
          <cell r="C2265" t="str">
            <v>505</v>
          </cell>
          <cell r="D2265" t="str">
            <v>3502048</v>
          </cell>
          <cell r="E2265" t="str">
            <v>3510</v>
          </cell>
          <cell r="F2265" t="str">
            <v>35</v>
          </cell>
          <cell r="G2265">
            <v>529.52777789000004</v>
          </cell>
          <cell r="H2265">
            <v>529.59266843</v>
          </cell>
          <cell r="I2265">
            <v>526.91598653000005</v>
          </cell>
          <cell r="J2265">
            <v>48.200654309999997</v>
          </cell>
          <cell r="K2265">
            <v>37.682454569999997</v>
          </cell>
          <cell r="L2265">
            <v>7.8403129800000002</v>
          </cell>
          <cell r="M2265">
            <v>10.483745949999999</v>
          </cell>
          <cell r="N2265">
            <v>29.459964339999999</v>
          </cell>
          <cell r="O2265">
            <v>54.665999999999997</v>
          </cell>
          <cell r="P2265">
            <v>8.7463983299999999</v>
          </cell>
          <cell r="Q2265">
            <v>78.2</v>
          </cell>
          <cell r="R2265">
            <v>53.729210139999999</v>
          </cell>
          <cell r="S2265">
            <v>19.8</v>
          </cell>
          <cell r="T2265">
            <v>9.4654475999999992</v>
          </cell>
          <cell r="U2265">
            <v>8.4667416499999995</v>
          </cell>
          <cell r="V2265">
            <v>8.5496603800000006</v>
          </cell>
          <cell r="W2265">
            <v>69.3</v>
          </cell>
          <cell r="X2265">
            <v>91.8</v>
          </cell>
          <cell r="Y2265">
            <v>51.7</v>
          </cell>
          <cell r="Z2265">
            <v>43.2</v>
          </cell>
          <cell r="AA2265">
            <v>48.8</v>
          </cell>
          <cell r="AB2265">
            <v>8.3593691099999994</v>
          </cell>
          <cell r="AC2265">
            <v>0.90706070000000005</v>
          </cell>
          <cell r="AD2265">
            <v>280.66000000000003</v>
          </cell>
          <cell r="AE2265">
            <v>64.878826660000001</v>
          </cell>
          <cell r="AF2265">
            <v>71.349968410000002</v>
          </cell>
          <cell r="AG2265">
            <v>0.21428571000000002</v>
          </cell>
          <cell r="AH2265">
            <v>4.2</v>
          </cell>
          <cell r="AI2265">
            <v>66110</v>
          </cell>
          <cell r="AJ2265">
            <v>7.7</v>
          </cell>
        </row>
        <row r="2266">
          <cell r="A2266" t="str">
            <v>3506</v>
          </cell>
          <cell r="B2266" t="str">
            <v>350600801</v>
          </cell>
          <cell r="C2266" t="str">
            <v>505</v>
          </cell>
          <cell r="D2266" t="str">
            <v>3506008</v>
          </cell>
          <cell r="E2266" t="str">
            <v>3510</v>
          </cell>
          <cell r="F2266" t="str">
            <v>35</v>
          </cell>
          <cell r="G2266">
            <v>529.52777789000004</v>
          </cell>
          <cell r="H2266">
            <v>529.59266843</v>
          </cell>
          <cell r="I2266">
            <v>526.91598653000005</v>
          </cell>
          <cell r="J2266">
            <v>48.200654309999997</v>
          </cell>
          <cell r="K2266">
            <v>37.682454569999997</v>
          </cell>
          <cell r="L2266">
            <v>7.5532866099999989</v>
          </cell>
          <cell r="M2266">
            <v>9.6625618299999996</v>
          </cell>
          <cell r="N2266">
            <v>29.459964339999999</v>
          </cell>
          <cell r="O2266">
            <v>54.665999999999997</v>
          </cell>
          <cell r="P2266">
            <v>8.7783259299999994</v>
          </cell>
          <cell r="Q2266">
            <v>78.2</v>
          </cell>
          <cell r="R2266">
            <v>53.729210139999999</v>
          </cell>
          <cell r="S2266">
            <v>19.8</v>
          </cell>
          <cell r="T2266">
            <v>9.5341614900000007</v>
          </cell>
          <cell r="U2266">
            <v>8.2715483699999997</v>
          </cell>
          <cell r="V2266">
            <v>7.9330797700000009</v>
          </cell>
          <cell r="W2266">
            <v>69.3</v>
          </cell>
          <cell r="X2266">
            <v>91.8</v>
          </cell>
          <cell r="Y2266">
            <v>51.7</v>
          </cell>
          <cell r="Z2266">
            <v>43.2</v>
          </cell>
          <cell r="AA2266">
            <v>48.8</v>
          </cell>
          <cell r="AB2266">
            <v>8.0356026899999993</v>
          </cell>
          <cell r="AC2266">
            <v>0.87378127999999999</v>
          </cell>
          <cell r="AD2266">
            <v>280.66000000000003</v>
          </cell>
          <cell r="AE2266">
            <v>64.878826660000001</v>
          </cell>
          <cell r="AF2266">
            <v>73.740988200000004</v>
          </cell>
          <cell r="AG2266">
            <v>0.27272727000000002</v>
          </cell>
          <cell r="AH2266">
            <v>4.2</v>
          </cell>
          <cell r="AI2266">
            <v>66110</v>
          </cell>
          <cell r="AJ2266">
            <v>7.7</v>
          </cell>
        </row>
        <row r="2267">
          <cell r="A2267" t="str">
            <v>3506</v>
          </cell>
          <cell r="B2267" t="str">
            <v>350600802</v>
          </cell>
          <cell r="C2267" t="str">
            <v>505</v>
          </cell>
          <cell r="D2267" t="str">
            <v>3506008</v>
          </cell>
          <cell r="E2267" t="str">
            <v>3510</v>
          </cell>
          <cell r="F2267" t="str">
            <v>35</v>
          </cell>
          <cell r="G2267">
            <v>529.52777789000004</v>
          </cell>
          <cell r="H2267">
            <v>529.59266843</v>
          </cell>
          <cell r="I2267">
            <v>526.91598653000005</v>
          </cell>
          <cell r="J2267">
            <v>48.200654309999997</v>
          </cell>
          <cell r="K2267">
            <v>37.682454569999997</v>
          </cell>
          <cell r="L2267">
            <v>7.3277805400000009</v>
          </cell>
          <cell r="M2267">
            <v>8.9980131100000005</v>
          </cell>
          <cell r="N2267">
            <v>29.459964339999999</v>
          </cell>
          <cell r="O2267">
            <v>54.665999999999997</v>
          </cell>
          <cell r="P2267">
            <v>8.1895221100000004</v>
          </cell>
          <cell r="Q2267">
            <v>78.2</v>
          </cell>
          <cell r="R2267">
            <v>53.729210139999999</v>
          </cell>
          <cell r="S2267">
            <v>19.8</v>
          </cell>
          <cell r="T2267">
            <v>8.9898183800000009</v>
          </cell>
          <cell r="U2267">
            <v>7.6769371499999988</v>
          </cell>
          <cell r="V2267">
            <v>7.5234813099999993</v>
          </cell>
          <cell r="W2267">
            <v>69.3</v>
          </cell>
          <cell r="X2267">
            <v>91.8</v>
          </cell>
          <cell r="Y2267">
            <v>51.7</v>
          </cell>
          <cell r="Z2267">
            <v>43.2</v>
          </cell>
          <cell r="AA2267">
            <v>48.8</v>
          </cell>
          <cell r="AB2267">
            <v>7.7336835699999993</v>
          </cell>
          <cell r="AC2267">
            <v>0.97016044000000012</v>
          </cell>
          <cell r="AD2267">
            <v>280.66000000000003</v>
          </cell>
          <cell r="AE2267">
            <v>64.878826660000001</v>
          </cell>
          <cell r="AF2267">
            <v>73.048952220000004</v>
          </cell>
          <cell r="AG2267">
            <v>0.31384350999999999</v>
          </cell>
          <cell r="AH2267">
            <v>4.2</v>
          </cell>
          <cell r="AI2267">
            <v>66110</v>
          </cell>
          <cell r="AJ2267">
            <v>7.7</v>
          </cell>
        </row>
        <row r="2268">
          <cell r="A2268" t="str">
            <v>3506</v>
          </cell>
          <cell r="B2268" t="str">
            <v>350600803</v>
          </cell>
          <cell r="C2268" t="str">
            <v>505</v>
          </cell>
          <cell r="D2268" t="str">
            <v>3506008</v>
          </cell>
          <cell r="E2268" t="str">
            <v>3510</v>
          </cell>
          <cell r="F2268" t="str">
            <v>35</v>
          </cell>
          <cell r="G2268">
            <v>529.52777789000004</v>
          </cell>
          <cell r="H2268">
            <v>529.59266843</v>
          </cell>
          <cell r="I2268">
            <v>526.91598653000005</v>
          </cell>
          <cell r="J2268">
            <v>48.200654309999997</v>
          </cell>
          <cell r="K2268">
            <v>37.682454569999997</v>
          </cell>
          <cell r="L2268">
            <v>7.65207075</v>
          </cell>
          <cell r="M2268">
            <v>9.3870629500000007</v>
          </cell>
          <cell r="N2268">
            <v>29.459964339999999</v>
          </cell>
          <cell r="O2268">
            <v>54.665999999999997</v>
          </cell>
          <cell r="P2268">
            <v>9.1210719000000005</v>
          </cell>
          <cell r="Q2268">
            <v>78.2</v>
          </cell>
          <cell r="R2268">
            <v>53.729210139999999</v>
          </cell>
          <cell r="S2268">
            <v>19.8</v>
          </cell>
          <cell r="T2268">
            <v>8.6578243199999996</v>
          </cell>
          <cell r="U2268">
            <v>8.4894108100000008</v>
          </cell>
          <cell r="V2268">
            <v>7.9875244800000003</v>
          </cell>
          <cell r="W2268">
            <v>69.3</v>
          </cell>
          <cell r="X2268">
            <v>91.8</v>
          </cell>
          <cell r="Y2268">
            <v>51.7</v>
          </cell>
          <cell r="Z2268">
            <v>43.2</v>
          </cell>
          <cell r="AA2268">
            <v>48.8</v>
          </cell>
          <cell r="AB2268">
            <v>8.6130486800000003</v>
          </cell>
          <cell r="AC2268">
            <v>0.85982882000000005</v>
          </cell>
          <cell r="AD2268">
            <v>280.66000000000003</v>
          </cell>
          <cell r="AE2268">
            <v>64.878826660000001</v>
          </cell>
          <cell r="AF2268">
            <v>75.554230910000001</v>
          </cell>
          <cell r="AG2268">
            <v>0.14594594999999999</v>
          </cell>
          <cell r="AH2268">
            <v>4.2</v>
          </cell>
          <cell r="AI2268">
            <v>66110</v>
          </cell>
          <cell r="AJ2268">
            <v>7.7</v>
          </cell>
        </row>
        <row r="2269">
          <cell r="A2269" t="str">
            <v>3506</v>
          </cell>
          <cell r="B2269" t="str">
            <v>350600804</v>
          </cell>
          <cell r="C2269" t="str">
            <v>505</v>
          </cell>
          <cell r="D2269" t="str">
            <v>3506008</v>
          </cell>
          <cell r="E2269" t="str">
            <v>3510</v>
          </cell>
          <cell r="F2269" t="str">
            <v>35</v>
          </cell>
          <cell r="G2269">
            <v>529.52777789000004</v>
          </cell>
          <cell r="H2269">
            <v>529.59266843</v>
          </cell>
          <cell r="I2269">
            <v>526.91598653000005</v>
          </cell>
          <cell r="J2269">
            <v>48.200654309999997</v>
          </cell>
          <cell r="K2269">
            <v>37.682454569999997</v>
          </cell>
          <cell r="L2269">
            <v>7.3085427999999997</v>
          </cell>
          <cell r="M2269">
            <v>8.4713586599999999</v>
          </cell>
          <cell r="N2269">
            <v>29.459964339999999</v>
          </cell>
          <cell r="O2269">
            <v>54.665999999999997</v>
          </cell>
          <cell r="P2269">
            <v>8.1315307099999998</v>
          </cell>
          <cell r="Q2269">
            <v>78.2</v>
          </cell>
          <cell r="R2269">
            <v>53.729210139999999</v>
          </cell>
          <cell r="S2269">
            <v>19.8</v>
          </cell>
          <cell r="T2269">
            <v>9.1653430100000008</v>
          </cell>
          <cell r="U2269">
            <v>7.7591874399999998</v>
          </cell>
          <cell r="V2269">
            <v>7.46049031</v>
          </cell>
          <cell r="W2269">
            <v>69.3</v>
          </cell>
          <cell r="X2269">
            <v>91.8</v>
          </cell>
          <cell r="Y2269">
            <v>51.7</v>
          </cell>
          <cell r="Z2269">
            <v>43.2</v>
          </cell>
          <cell r="AA2269">
            <v>48.8</v>
          </cell>
          <cell r="AB2269">
            <v>7.4685132699999999</v>
          </cell>
          <cell r="AC2269">
            <v>0.96224953000000002</v>
          </cell>
          <cell r="AD2269">
            <v>280.66000000000003</v>
          </cell>
          <cell r="AE2269">
            <v>64.878826660000001</v>
          </cell>
          <cell r="AF2269">
            <v>75.566655229999995</v>
          </cell>
          <cell r="AG2269">
            <v>0.21488594999999999</v>
          </cell>
          <cell r="AH2269">
            <v>4.2</v>
          </cell>
          <cell r="AI2269">
            <v>66110</v>
          </cell>
          <cell r="AJ2269">
            <v>7.7</v>
          </cell>
        </row>
        <row r="2270">
          <cell r="A2270" t="str">
            <v>3506</v>
          </cell>
          <cell r="B2270" t="str">
            <v>350600805</v>
          </cell>
          <cell r="C2270" t="str">
            <v>505</v>
          </cell>
          <cell r="D2270" t="str">
            <v>3506008</v>
          </cell>
          <cell r="E2270" t="str">
            <v>3510</v>
          </cell>
          <cell r="F2270" t="str">
            <v>35</v>
          </cell>
          <cell r="G2270">
            <v>529.52777789000004</v>
          </cell>
          <cell r="H2270">
            <v>529.59266843</v>
          </cell>
          <cell r="I2270">
            <v>526.91598653000005</v>
          </cell>
          <cell r="J2270">
            <v>48.200654309999997</v>
          </cell>
          <cell r="K2270">
            <v>37.682454569999997</v>
          </cell>
          <cell r="L2270">
            <v>7.2930176800000002</v>
          </cell>
          <cell r="M2270">
            <v>8.7869149400000008</v>
          </cell>
          <cell r="N2270">
            <v>29.459964339999999</v>
          </cell>
          <cell r="O2270">
            <v>54.665999999999997</v>
          </cell>
          <cell r="P2270">
            <v>8.3202046000000003</v>
          </cell>
          <cell r="Q2270">
            <v>78.2</v>
          </cell>
          <cell r="R2270">
            <v>53.729210139999999</v>
          </cell>
          <cell r="S2270">
            <v>19.8</v>
          </cell>
          <cell r="T2270">
            <v>8.8724871800000003</v>
          </cell>
          <cell r="U2270">
            <v>7.7557671700000004</v>
          </cell>
          <cell r="V2270">
            <v>7.6192334199999987</v>
          </cell>
          <cell r="W2270">
            <v>69.3</v>
          </cell>
          <cell r="X2270">
            <v>91.8</v>
          </cell>
          <cell r="Y2270">
            <v>51.7</v>
          </cell>
          <cell r="Z2270">
            <v>43.2</v>
          </cell>
          <cell r="AA2270">
            <v>48.8</v>
          </cell>
          <cell r="AB2270">
            <v>7.3632795900000003</v>
          </cell>
          <cell r="AC2270">
            <v>0.99043369000000003</v>
          </cell>
          <cell r="AD2270">
            <v>280.66000000000003</v>
          </cell>
          <cell r="AE2270">
            <v>64.878826660000001</v>
          </cell>
          <cell r="AF2270">
            <v>74.247084569999998</v>
          </cell>
          <cell r="AG2270">
            <v>0.26375176</v>
          </cell>
          <cell r="AH2270">
            <v>4.2</v>
          </cell>
          <cell r="AI2270">
            <v>66110</v>
          </cell>
          <cell r="AJ2270">
            <v>7.7</v>
          </cell>
        </row>
        <row r="2271">
          <cell r="A2271" t="str">
            <v>3506</v>
          </cell>
          <cell r="B2271" t="str">
            <v>350600806</v>
          </cell>
          <cell r="C2271" t="str">
            <v>505</v>
          </cell>
          <cell r="D2271" t="str">
            <v>3506008</v>
          </cell>
          <cell r="E2271" t="str">
            <v>3510</v>
          </cell>
          <cell r="F2271" t="str">
            <v>35</v>
          </cell>
          <cell r="G2271">
            <v>529.52777789000004</v>
          </cell>
          <cell r="H2271">
            <v>529.59266843</v>
          </cell>
          <cell r="I2271">
            <v>526.91598653000005</v>
          </cell>
          <cell r="J2271">
            <v>48.200654309999997</v>
          </cell>
          <cell r="K2271">
            <v>37.682454569999997</v>
          </cell>
          <cell r="L2271">
            <v>8.0542049000000002</v>
          </cell>
          <cell r="M2271">
            <v>9.3757700600000007</v>
          </cell>
          <cell r="N2271">
            <v>29.459964339999999</v>
          </cell>
          <cell r="O2271">
            <v>54.665999999999997</v>
          </cell>
          <cell r="P2271">
            <v>9.5189274099999999</v>
          </cell>
          <cell r="Q2271">
            <v>78.2</v>
          </cell>
          <cell r="R2271">
            <v>53.729210139999999</v>
          </cell>
          <cell r="S2271">
            <v>19.8</v>
          </cell>
          <cell r="T2271">
            <v>9.6772767999999996</v>
          </cell>
          <cell r="U2271">
            <v>9.0784076999999996</v>
          </cell>
          <cell r="V2271">
            <v>8.3645081000000001</v>
          </cell>
          <cell r="W2271">
            <v>69.3</v>
          </cell>
          <cell r="X2271">
            <v>91.8</v>
          </cell>
          <cell r="Y2271">
            <v>51.7</v>
          </cell>
          <cell r="Z2271">
            <v>43.2</v>
          </cell>
          <cell r="AA2271">
            <v>48.8</v>
          </cell>
          <cell r="AB2271">
            <v>9.1136091799999992</v>
          </cell>
          <cell r="AC2271">
            <v>0.94117660999999997</v>
          </cell>
          <cell r="AD2271">
            <v>280.66000000000003</v>
          </cell>
          <cell r="AE2271">
            <v>64.878826660000001</v>
          </cell>
          <cell r="AF2271">
            <v>75.718123329999997</v>
          </cell>
          <cell r="AG2271">
            <v>0.24675324999999998</v>
          </cell>
          <cell r="AH2271">
            <v>4.2</v>
          </cell>
          <cell r="AI2271">
            <v>66110</v>
          </cell>
          <cell r="AJ2271">
            <v>7.7</v>
          </cell>
        </row>
        <row r="2272">
          <cell r="A2272" t="str">
            <v>3506</v>
          </cell>
          <cell r="B2272" t="str">
            <v>350600807</v>
          </cell>
          <cell r="C2272" t="str">
            <v>505</v>
          </cell>
          <cell r="D2272" t="str">
            <v>3506008</v>
          </cell>
          <cell r="E2272" t="str">
            <v>3510</v>
          </cell>
          <cell r="F2272" t="str">
            <v>35</v>
          </cell>
          <cell r="G2272">
            <v>529.52777789000004</v>
          </cell>
          <cell r="H2272">
            <v>529.59266843</v>
          </cell>
          <cell r="I2272">
            <v>526.91598653000005</v>
          </cell>
          <cell r="J2272">
            <v>48.200654309999997</v>
          </cell>
          <cell r="K2272">
            <v>37.682454569999997</v>
          </cell>
          <cell r="L2272">
            <v>7.1522688600000013</v>
          </cell>
          <cell r="M2272">
            <v>7.5443321100000009</v>
          </cell>
          <cell r="N2272">
            <v>29.459964339999999</v>
          </cell>
          <cell r="O2272">
            <v>54.665999999999997</v>
          </cell>
          <cell r="P2272">
            <v>7.8632667200000004</v>
          </cell>
          <cell r="Q2272">
            <v>78.2</v>
          </cell>
          <cell r="R2272">
            <v>53.729210139999999</v>
          </cell>
          <cell r="S2272">
            <v>19.8</v>
          </cell>
          <cell r="T2272">
            <v>8.1501792700000006</v>
          </cell>
          <cell r="U2272">
            <v>7.1724245800000004</v>
          </cell>
          <cell r="V2272">
            <v>7.1662659700000004</v>
          </cell>
          <cell r="W2272">
            <v>69.3</v>
          </cell>
          <cell r="X2272">
            <v>91.8</v>
          </cell>
          <cell r="Y2272">
            <v>51.7</v>
          </cell>
          <cell r="Z2272">
            <v>43.2</v>
          </cell>
          <cell r="AA2272">
            <v>48.8</v>
          </cell>
          <cell r="AB2272">
            <v>7.2196420399999992</v>
          </cell>
          <cell r="AC2272">
            <v>1</v>
          </cell>
          <cell r="AD2272">
            <v>280.66000000000003</v>
          </cell>
          <cell r="AE2272">
            <v>64.878826660000001</v>
          </cell>
          <cell r="AF2272">
            <v>71.439095100000003</v>
          </cell>
          <cell r="AG2272">
            <v>0.33121019000000002</v>
          </cell>
          <cell r="AH2272">
            <v>4.2</v>
          </cell>
          <cell r="AI2272">
            <v>66110</v>
          </cell>
          <cell r="AJ2272">
            <v>7.7</v>
          </cell>
        </row>
        <row r="2273">
          <cell r="A2273" t="str">
            <v>3506</v>
          </cell>
          <cell r="B2273" t="str">
            <v>350600808</v>
          </cell>
          <cell r="C2273" t="str">
            <v>505</v>
          </cell>
          <cell r="D2273" t="str">
            <v>3506008</v>
          </cell>
          <cell r="E2273" t="str">
            <v>3510</v>
          </cell>
          <cell r="F2273" t="str">
            <v>35</v>
          </cell>
          <cell r="G2273">
            <v>529.52777789000004</v>
          </cell>
          <cell r="H2273">
            <v>529.59266843</v>
          </cell>
          <cell r="I2273">
            <v>526.91598653000005</v>
          </cell>
          <cell r="J2273">
            <v>48.200654309999997</v>
          </cell>
          <cell r="K2273">
            <v>37.682454569999997</v>
          </cell>
          <cell r="L2273">
            <v>8.1593747400000005</v>
          </cell>
          <cell r="M2273">
            <v>9.5618419600000006</v>
          </cell>
          <cell r="N2273">
            <v>29.459964339999999</v>
          </cell>
          <cell r="O2273">
            <v>54.665999999999997</v>
          </cell>
          <cell r="P2273">
            <v>9.2966098099999996</v>
          </cell>
          <cell r="Q2273">
            <v>78.2</v>
          </cell>
          <cell r="R2273">
            <v>53.729210139999999</v>
          </cell>
          <cell r="S2273">
            <v>19.8</v>
          </cell>
          <cell r="T2273">
            <v>9.6883121699999997</v>
          </cell>
          <cell r="U2273">
            <v>8.4889994600000005</v>
          </cell>
          <cell r="V2273">
            <v>8.4805292100000003</v>
          </cell>
          <cell r="W2273">
            <v>69.3</v>
          </cell>
          <cell r="X2273">
            <v>91.8</v>
          </cell>
          <cell r="Y2273">
            <v>51.7</v>
          </cell>
          <cell r="Z2273">
            <v>43.2</v>
          </cell>
          <cell r="AA2273">
            <v>48.8</v>
          </cell>
          <cell r="AB2273">
            <v>8.6077648900000003</v>
          </cell>
          <cell r="AC2273">
            <v>0.87945768999999996</v>
          </cell>
          <cell r="AD2273">
            <v>280.66000000000003</v>
          </cell>
          <cell r="AE2273">
            <v>64.878826660000001</v>
          </cell>
          <cell r="AF2273">
            <v>75.721837289999996</v>
          </cell>
          <cell r="AG2273">
            <v>0.26851851999999998</v>
          </cell>
          <cell r="AH2273">
            <v>4.2</v>
          </cell>
          <cell r="AI2273">
            <v>66110</v>
          </cell>
          <cell r="AJ2273">
            <v>7.7</v>
          </cell>
        </row>
        <row r="2274">
          <cell r="A2274" t="str">
            <v>3506</v>
          </cell>
          <cell r="B2274" t="str">
            <v>350600809</v>
          </cell>
          <cell r="C2274" t="str">
            <v>505</v>
          </cell>
          <cell r="D2274" t="str">
            <v>3506008</v>
          </cell>
          <cell r="E2274" t="str">
            <v>3510</v>
          </cell>
          <cell r="F2274" t="str">
            <v>35</v>
          </cell>
          <cell r="G2274">
            <v>529.52777789000004</v>
          </cell>
          <cell r="H2274">
            <v>529.59266843</v>
          </cell>
          <cell r="I2274">
            <v>526.91598653000005</v>
          </cell>
          <cell r="J2274">
            <v>48.200654309999997</v>
          </cell>
          <cell r="K2274">
            <v>37.682454569999997</v>
          </cell>
          <cell r="L2274">
            <v>7.1308988299999996</v>
          </cell>
          <cell r="M2274">
            <v>7.8156105299999989</v>
          </cell>
          <cell r="N2274">
            <v>29.459964339999999</v>
          </cell>
          <cell r="O2274">
            <v>54.665999999999997</v>
          </cell>
          <cell r="P2274">
            <v>7.8240460100000009</v>
          </cell>
          <cell r="Q2274">
            <v>78.2</v>
          </cell>
          <cell r="R2274">
            <v>53.729210139999999</v>
          </cell>
          <cell r="S2274">
            <v>19.8</v>
          </cell>
          <cell r="T2274">
            <v>7.5822291899999996</v>
          </cell>
          <cell r="U2274">
            <v>7.1914293300000001</v>
          </cell>
          <cell r="V2274">
            <v>7.1308988299999996</v>
          </cell>
          <cell r="W2274">
            <v>69.3</v>
          </cell>
          <cell r="X2274">
            <v>91.8</v>
          </cell>
          <cell r="Y2274">
            <v>51.7</v>
          </cell>
          <cell r="Z2274">
            <v>43.2</v>
          </cell>
          <cell r="AA2274">
            <v>48.8</v>
          </cell>
          <cell r="AB2274">
            <v>7.2026611999999997</v>
          </cell>
          <cell r="AC2274">
            <v>1</v>
          </cell>
          <cell r="AD2274">
            <v>280.66000000000003</v>
          </cell>
          <cell r="AE2274">
            <v>64.878826660000001</v>
          </cell>
          <cell r="AF2274">
            <v>68.453299999999999</v>
          </cell>
          <cell r="AG2274">
            <v>9.0909089999999998E-2</v>
          </cell>
          <cell r="AH2274">
            <v>4.2</v>
          </cell>
          <cell r="AI2274">
            <v>66110</v>
          </cell>
          <cell r="AJ2274">
            <v>7.7</v>
          </cell>
        </row>
        <row r="2275">
          <cell r="A2275" t="str">
            <v>3506</v>
          </cell>
          <cell r="B2275" t="str">
            <v>350600810</v>
          </cell>
          <cell r="C2275" t="str">
            <v>505</v>
          </cell>
          <cell r="D2275" t="str">
            <v>3506008</v>
          </cell>
          <cell r="E2275" t="str">
            <v>3510</v>
          </cell>
          <cell r="F2275" t="str">
            <v>35</v>
          </cell>
          <cell r="G2275">
            <v>529.52777789000004</v>
          </cell>
          <cell r="H2275">
            <v>529.59266843</v>
          </cell>
          <cell r="I2275">
            <v>526.91598653000005</v>
          </cell>
          <cell r="J2275">
            <v>48.200654309999997</v>
          </cell>
          <cell r="K2275">
            <v>37.682454569999997</v>
          </cell>
          <cell r="L2275">
            <v>7.1308988299999996</v>
          </cell>
          <cell r="M2275">
            <v>7.362010549999999</v>
          </cell>
          <cell r="N2275">
            <v>29.459964339999999</v>
          </cell>
          <cell r="O2275">
            <v>54.665999999999997</v>
          </cell>
          <cell r="P2275">
            <v>7.8240460100000009</v>
          </cell>
          <cell r="Q2275">
            <v>78.2</v>
          </cell>
          <cell r="R2275">
            <v>53.729210139999999</v>
          </cell>
          <cell r="S2275">
            <v>19.8</v>
          </cell>
          <cell r="T2275">
            <v>7.2122944700000007</v>
          </cell>
          <cell r="U2275">
            <v>7.1308988299999996</v>
          </cell>
          <cell r="V2275">
            <v>7.1308988299999996</v>
          </cell>
          <cell r="W2275">
            <v>69.3</v>
          </cell>
          <cell r="X2275">
            <v>91.8</v>
          </cell>
          <cell r="Y2275">
            <v>51.7</v>
          </cell>
          <cell r="Z2275">
            <v>43.2</v>
          </cell>
          <cell r="AA2275">
            <v>48.8</v>
          </cell>
          <cell r="AB2275">
            <v>7.1308988299999996</v>
          </cell>
          <cell r="AC2275">
            <v>1</v>
          </cell>
          <cell r="AD2275">
            <v>280.66000000000003</v>
          </cell>
          <cell r="AE2275">
            <v>64.878826660000001</v>
          </cell>
          <cell r="AF2275">
            <v>68.453299999999999</v>
          </cell>
          <cell r="AG2275">
            <v>0.43181817999999994</v>
          </cell>
          <cell r="AH2275">
            <v>4.2</v>
          </cell>
          <cell r="AI2275">
            <v>66110</v>
          </cell>
          <cell r="AJ2275">
            <v>7.7</v>
          </cell>
        </row>
        <row r="2276">
          <cell r="A2276" t="str">
            <v>3506</v>
          </cell>
          <cell r="B2276" t="str">
            <v>350600811</v>
          </cell>
          <cell r="C2276" t="str">
            <v>505</v>
          </cell>
          <cell r="D2276" t="str">
            <v>3506008</v>
          </cell>
          <cell r="E2276" t="str">
            <v>3510</v>
          </cell>
          <cell r="F2276" t="str">
            <v>35</v>
          </cell>
          <cell r="G2276">
            <v>529.52777789000004</v>
          </cell>
          <cell r="H2276">
            <v>529.59266843</v>
          </cell>
          <cell r="I2276">
            <v>526.91598653000005</v>
          </cell>
          <cell r="J2276">
            <v>48.200654309999997</v>
          </cell>
          <cell r="K2276">
            <v>37.682454569999997</v>
          </cell>
          <cell r="L2276">
            <v>8.5984044500000003</v>
          </cell>
          <cell r="M2276">
            <v>9.6932602299999999</v>
          </cell>
          <cell r="N2276">
            <v>29.459964339999999</v>
          </cell>
          <cell r="O2276">
            <v>54.665999999999997</v>
          </cell>
          <cell r="P2276">
            <v>9.6414082499999996</v>
          </cell>
          <cell r="Q2276">
            <v>78.2</v>
          </cell>
          <cell r="R2276">
            <v>53.729210139999999</v>
          </cell>
          <cell r="S2276">
            <v>19.8</v>
          </cell>
          <cell r="T2276">
            <v>9.6670054400000005</v>
          </cell>
          <cell r="U2276">
            <v>9.0661235199999997</v>
          </cell>
          <cell r="V2276">
            <v>8.8292263500000008</v>
          </cell>
          <cell r="W2276">
            <v>69.3</v>
          </cell>
          <cell r="X2276">
            <v>91.8</v>
          </cell>
          <cell r="Y2276">
            <v>51.7</v>
          </cell>
          <cell r="Z2276">
            <v>43.2</v>
          </cell>
          <cell r="AA2276">
            <v>48.8</v>
          </cell>
          <cell r="AB2276">
            <v>9.3352976099999996</v>
          </cell>
          <cell r="AC2276">
            <v>0.36213459999999997</v>
          </cell>
          <cell r="AD2276">
            <v>280.66000000000003</v>
          </cell>
          <cell r="AE2276">
            <v>64.878826660000001</v>
          </cell>
          <cell r="AF2276">
            <v>75.586013899999998</v>
          </cell>
          <cell r="AG2276">
            <v>0.24786325000000003</v>
          </cell>
          <cell r="AH2276">
            <v>4.2</v>
          </cell>
          <cell r="AI2276">
            <v>66110</v>
          </cell>
          <cell r="AJ2276">
            <v>7.7</v>
          </cell>
        </row>
        <row r="2277">
          <cell r="A2277" t="str">
            <v>3507</v>
          </cell>
          <cell r="B2277" t="str">
            <v>350700401</v>
          </cell>
          <cell r="D2277" t="str">
            <v>3507004</v>
          </cell>
          <cell r="E2277" t="str">
            <v>3510</v>
          </cell>
          <cell r="F2277" t="str">
            <v>35</v>
          </cell>
          <cell r="G2277">
            <v>529.52777789000004</v>
          </cell>
          <cell r="H2277">
            <v>529.59266843</v>
          </cell>
          <cell r="I2277">
            <v>526.91598653000005</v>
          </cell>
          <cell r="J2277">
            <v>48.200654309999997</v>
          </cell>
          <cell r="K2277">
            <v>37.682454569999997</v>
          </cell>
          <cell r="L2277">
            <v>8.6312359099999991</v>
          </cell>
          <cell r="M2277">
            <v>10.245125</v>
          </cell>
          <cell r="N2277">
            <v>29.459964339999999</v>
          </cell>
          <cell r="O2277">
            <v>56.436</v>
          </cell>
          <cell r="P2277">
            <v>9.4778452499999997</v>
          </cell>
          <cell r="Q2277">
            <v>78.2</v>
          </cell>
          <cell r="R2277">
            <v>50.403327439999998</v>
          </cell>
          <cell r="S2277">
            <v>19.8</v>
          </cell>
          <cell r="T2277">
            <v>9.0024548200000005</v>
          </cell>
          <cell r="U2277">
            <v>9.0177260300000004</v>
          </cell>
          <cell r="V2277">
            <v>9.0024548200000005</v>
          </cell>
          <cell r="W2277">
            <v>69.3</v>
          </cell>
          <cell r="X2277">
            <v>91.8</v>
          </cell>
          <cell r="Y2277">
            <v>51.7</v>
          </cell>
          <cell r="Z2277">
            <v>43.2</v>
          </cell>
          <cell r="AA2277">
            <v>48.8</v>
          </cell>
          <cell r="AB2277">
            <v>9.4780748100000007</v>
          </cell>
          <cell r="AC2277">
            <v>0.9357998500000001</v>
          </cell>
          <cell r="AD2277">
            <v>280.66000000000003</v>
          </cell>
          <cell r="AE2277">
            <v>64.878826660000001</v>
          </cell>
          <cell r="AF2277">
            <v>70.438677479999996</v>
          </cell>
          <cell r="AG2277">
            <v>0.52173913000000005</v>
          </cell>
          <cell r="AH2277">
            <v>4.2</v>
          </cell>
          <cell r="AI2277">
            <v>66110</v>
          </cell>
          <cell r="AJ2277">
            <v>7.7</v>
          </cell>
        </row>
        <row r="2278">
          <cell r="A2278" t="str">
            <v>3507</v>
          </cell>
          <cell r="B2278" t="str">
            <v>350700402</v>
          </cell>
          <cell r="D2278" t="str">
            <v>3507004</v>
          </cell>
          <cell r="E2278" t="str">
            <v>3510</v>
          </cell>
          <cell r="F2278" t="str">
            <v>35</v>
          </cell>
          <cell r="G2278">
            <v>529.52777789000004</v>
          </cell>
          <cell r="H2278">
            <v>529.59266843</v>
          </cell>
          <cell r="I2278">
            <v>526.91598653000005</v>
          </cell>
          <cell r="J2278">
            <v>48.200654309999997</v>
          </cell>
          <cell r="K2278">
            <v>37.682454569999997</v>
          </cell>
          <cell r="L2278">
            <v>7.1436176000000007</v>
          </cell>
          <cell r="M2278">
            <v>10.81977828</v>
          </cell>
          <cell r="N2278">
            <v>29.459964339999999</v>
          </cell>
          <cell r="O2278">
            <v>56.436</v>
          </cell>
          <cell r="P2278">
            <v>9.8389490300000002</v>
          </cell>
          <cell r="Q2278">
            <v>78.2</v>
          </cell>
          <cell r="R2278">
            <v>50.403327439999998</v>
          </cell>
          <cell r="S2278">
            <v>19.8</v>
          </cell>
          <cell r="T2278">
            <v>7.1436176000000007</v>
          </cell>
          <cell r="U2278">
            <v>7.1436176000000007</v>
          </cell>
          <cell r="V2278">
            <v>7.1436176000000007</v>
          </cell>
          <cell r="W2278">
            <v>69.3</v>
          </cell>
          <cell r="X2278">
            <v>91.8</v>
          </cell>
          <cell r="Y2278">
            <v>51.7</v>
          </cell>
          <cell r="Z2278">
            <v>43.2</v>
          </cell>
          <cell r="AA2278">
            <v>48.8</v>
          </cell>
          <cell r="AB2278">
            <v>9.6158054800000006</v>
          </cell>
          <cell r="AC2278">
            <v>1</v>
          </cell>
          <cell r="AD2278">
            <v>280.66000000000003</v>
          </cell>
          <cell r="AE2278">
            <v>64.878826660000001</v>
          </cell>
          <cell r="AF2278">
            <v>70.508399999999995</v>
          </cell>
          <cell r="AG2278">
            <v>0.5</v>
          </cell>
          <cell r="AH2278">
            <v>4.2</v>
          </cell>
          <cell r="AI2278">
            <v>66110</v>
          </cell>
          <cell r="AJ2278">
            <v>7.7</v>
          </cell>
        </row>
        <row r="2279">
          <cell r="A2279" t="str">
            <v>3507</v>
          </cell>
          <cell r="B2279" t="str">
            <v>350700601</v>
          </cell>
          <cell r="C2279" t="str">
            <v>512</v>
          </cell>
          <cell r="D2279" t="str">
            <v>3507006</v>
          </cell>
          <cell r="E2279" t="str">
            <v>3510</v>
          </cell>
          <cell r="F2279" t="str">
            <v>35</v>
          </cell>
          <cell r="G2279">
            <v>529.52777789000004</v>
          </cell>
          <cell r="H2279">
            <v>529.59266843</v>
          </cell>
          <cell r="I2279">
            <v>526.91598653000005</v>
          </cell>
          <cell r="J2279">
            <v>48.200654309999997</v>
          </cell>
          <cell r="K2279">
            <v>37.682454569999997</v>
          </cell>
          <cell r="L2279">
            <v>8.4677928399999995</v>
          </cell>
          <cell r="M2279">
            <v>9.7638231100000006</v>
          </cell>
          <cell r="N2279">
            <v>29.459964339999999</v>
          </cell>
          <cell r="O2279">
            <v>56.436</v>
          </cell>
          <cell r="P2279">
            <v>9.6170047600000004</v>
          </cell>
          <cell r="Q2279">
            <v>78.2</v>
          </cell>
          <cell r="R2279">
            <v>50.403327439999998</v>
          </cell>
          <cell r="S2279">
            <v>19.8</v>
          </cell>
          <cell r="T2279">
            <v>9.0333644999999994</v>
          </cell>
          <cell r="U2279">
            <v>9.0046683000000005</v>
          </cell>
          <cell r="V2279">
            <v>8.7481461700000001</v>
          </cell>
          <cell r="W2279">
            <v>69.3</v>
          </cell>
          <cell r="X2279">
            <v>91.8</v>
          </cell>
          <cell r="Y2279">
            <v>51.7</v>
          </cell>
          <cell r="Z2279">
            <v>43.2</v>
          </cell>
          <cell r="AA2279">
            <v>48.8</v>
          </cell>
          <cell r="AB2279">
            <v>9.1381996900000004</v>
          </cell>
          <cell r="AC2279">
            <v>0.56041998999999998</v>
          </cell>
          <cell r="AD2279">
            <v>280.66000000000003</v>
          </cell>
          <cell r="AE2279">
            <v>64.878826660000001</v>
          </cell>
          <cell r="AF2279">
            <v>70.508399999999995</v>
          </cell>
          <cell r="AG2279">
            <v>0.21052631999999999</v>
          </cell>
          <cell r="AH2279">
            <v>4.2</v>
          </cell>
          <cell r="AI2279">
            <v>66110</v>
          </cell>
          <cell r="AJ2279">
            <v>7.7</v>
          </cell>
        </row>
        <row r="2280">
          <cell r="A2280" t="str">
            <v>3507</v>
          </cell>
          <cell r="B2280" t="str">
            <v>350700801</v>
          </cell>
          <cell r="D2280" t="str">
            <v>3507008</v>
          </cell>
          <cell r="E2280" t="str">
            <v>3510</v>
          </cell>
          <cell r="F2280" t="str">
            <v>35</v>
          </cell>
          <cell r="G2280">
            <v>529.52777789000004</v>
          </cell>
          <cell r="H2280">
            <v>529.59266843</v>
          </cell>
          <cell r="I2280">
            <v>526.91598653000005</v>
          </cell>
          <cell r="J2280">
            <v>48.200654309999997</v>
          </cell>
          <cell r="K2280">
            <v>37.682454569999997</v>
          </cell>
          <cell r="L2280">
            <v>7.1380730299999993</v>
          </cell>
          <cell r="M2280">
            <v>9.9218676000000006</v>
          </cell>
          <cell r="N2280">
            <v>29.459964339999999</v>
          </cell>
          <cell r="O2280">
            <v>56.436</v>
          </cell>
          <cell r="P2280">
            <v>9.8389490300000002</v>
          </cell>
          <cell r="Q2280">
            <v>78.2</v>
          </cell>
          <cell r="R2280">
            <v>50.403327439999998</v>
          </cell>
          <cell r="S2280">
            <v>19.8</v>
          </cell>
          <cell r="T2280">
            <v>8.74033674</v>
          </cell>
          <cell r="U2280">
            <v>8.74033674</v>
          </cell>
          <cell r="V2280">
            <v>8.74033674</v>
          </cell>
          <cell r="W2280">
            <v>69.3</v>
          </cell>
          <cell r="X2280">
            <v>91.8</v>
          </cell>
          <cell r="Y2280">
            <v>51.7</v>
          </cell>
          <cell r="Z2280">
            <v>43.2</v>
          </cell>
          <cell r="AA2280">
            <v>48.8</v>
          </cell>
          <cell r="AB2280">
            <v>7.2048925099999988</v>
          </cell>
          <cell r="AC2280">
            <v>1</v>
          </cell>
          <cell r="AD2280">
            <v>280.66000000000003</v>
          </cell>
          <cell r="AE2280">
            <v>64.878826660000001</v>
          </cell>
          <cell r="AF2280">
            <v>70.508399999999995</v>
          </cell>
          <cell r="AG2280">
            <v>0.35714286000000001</v>
          </cell>
          <cell r="AH2280">
            <v>4.2</v>
          </cell>
          <cell r="AI2280">
            <v>66110</v>
          </cell>
          <cell r="AJ2280">
            <v>7.7</v>
          </cell>
        </row>
        <row r="2281">
          <cell r="A2281" t="str">
            <v>3507</v>
          </cell>
          <cell r="B2281" t="str">
            <v>350701401</v>
          </cell>
          <cell r="C2281" t="str">
            <v>512</v>
          </cell>
          <cell r="D2281" t="str">
            <v>3507014</v>
          </cell>
          <cell r="E2281" t="str">
            <v>3510</v>
          </cell>
          <cell r="F2281" t="str">
            <v>35</v>
          </cell>
          <cell r="G2281">
            <v>529.52777789000004</v>
          </cell>
          <cell r="H2281">
            <v>529.59266843</v>
          </cell>
          <cell r="I2281">
            <v>526.91598653000005</v>
          </cell>
          <cell r="J2281">
            <v>48.200654309999997</v>
          </cell>
          <cell r="K2281">
            <v>37.682454569999997</v>
          </cell>
          <cell r="L2281">
            <v>8.5724386700000004</v>
          </cell>
          <cell r="M2281">
            <v>9.3286566000000004</v>
          </cell>
          <cell r="N2281">
            <v>29.459964339999999</v>
          </cell>
          <cell r="O2281">
            <v>56.436</v>
          </cell>
          <cell r="P2281">
            <v>9.3331772799999992</v>
          </cell>
          <cell r="Q2281">
            <v>78.2</v>
          </cell>
          <cell r="R2281">
            <v>50.403327439999998</v>
          </cell>
          <cell r="S2281">
            <v>19.8</v>
          </cell>
          <cell r="T2281">
            <v>9.4709338400000007</v>
          </cell>
          <cell r="U2281">
            <v>9.0238902999999997</v>
          </cell>
          <cell r="V2281">
            <v>8.8041750200000006</v>
          </cell>
          <cell r="W2281">
            <v>69.3</v>
          </cell>
          <cell r="X2281">
            <v>91.8</v>
          </cell>
          <cell r="Y2281">
            <v>51.7</v>
          </cell>
          <cell r="Z2281">
            <v>43.2</v>
          </cell>
          <cell r="AA2281">
            <v>48.8</v>
          </cell>
          <cell r="AB2281">
            <v>8.9177127600000006</v>
          </cell>
          <cell r="AC2281">
            <v>0.83940415999999995</v>
          </cell>
          <cell r="AD2281">
            <v>280.66000000000003</v>
          </cell>
          <cell r="AE2281">
            <v>64.878826660000001</v>
          </cell>
          <cell r="AF2281">
            <v>70.508399999999995</v>
          </cell>
          <cell r="AG2281">
            <v>0.14754097999999999</v>
          </cell>
          <cell r="AH2281">
            <v>4.2</v>
          </cell>
          <cell r="AI2281">
            <v>66110</v>
          </cell>
          <cell r="AJ2281">
            <v>7.7</v>
          </cell>
        </row>
        <row r="2282">
          <cell r="A2282" t="str">
            <v>3507</v>
          </cell>
          <cell r="B2282" t="str">
            <v>350701501</v>
          </cell>
          <cell r="C2282" t="str">
            <v>512</v>
          </cell>
          <cell r="D2282" t="str">
            <v>3507015</v>
          </cell>
          <cell r="E2282" t="str">
            <v>3510</v>
          </cell>
          <cell r="F2282" t="str">
            <v>35</v>
          </cell>
          <cell r="G2282">
            <v>529.52777789000004</v>
          </cell>
          <cell r="H2282">
            <v>529.59266843</v>
          </cell>
          <cell r="I2282">
            <v>526.91598653000005</v>
          </cell>
          <cell r="J2282">
            <v>48.200654309999997</v>
          </cell>
          <cell r="K2282">
            <v>37.682454569999997</v>
          </cell>
          <cell r="L2282">
            <v>7.2011708800000012</v>
          </cell>
          <cell r="M2282">
            <v>7.4348478800000013</v>
          </cell>
          <cell r="N2282">
            <v>29.459964339999999</v>
          </cell>
          <cell r="O2282">
            <v>56.436</v>
          </cell>
          <cell r="P2282">
            <v>8.1095256599999992</v>
          </cell>
          <cell r="Q2282">
            <v>78.2</v>
          </cell>
          <cell r="R2282">
            <v>50.403327439999998</v>
          </cell>
          <cell r="S2282">
            <v>19.8</v>
          </cell>
          <cell r="T2282">
            <v>7.9309253699999998</v>
          </cell>
          <cell r="U2282">
            <v>7.3594676400000001</v>
          </cell>
          <cell r="V2282">
            <v>7.2071188599999996</v>
          </cell>
          <cell r="W2282">
            <v>69.3</v>
          </cell>
          <cell r="X2282">
            <v>91.8</v>
          </cell>
          <cell r="Y2282">
            <v>51.7</v>
          </cell>
          <cell r="Z2282">
            <v>43.2</v>
          </cell>
          <cell r="AA2282">
            <v>48.8</v>
          </cell>
          <cell r="AB2282">
            <v>7.3031700500000003</v>
          </cell>
          <cell r="AC2282">
            <v>1</v>
          </cell>
          <cell r="AD2282">
            <v>280.66000000000003</v>
          </cell>
          <cell r="AE2282">
            <v>64.878826660000001</v>
          </cell>
          <cell r="AF2282">
            <v>70.508399999999995</v>
          </cell>
          <cell r="AG2282">
            <v>0.27878787999999999</v>
          </cell>
          <cell r="AH2282">
            <v>4.2</v>
          </cell>
          <cell r="AI2282">
            <v>66110</v>
          </cell>
          <cell r="AJ2282">
            <v>7.7</v>
          </cell>
        </row>
        <row r="2283">
          <cell r="A2283" t="str">
            <v>3507</v>
          </cell>
          <cell r="B2283" t="str">
            <v>350701701</v>
          </cell>
          <cell r="D2283" t="str">
            <v>3507017</v>
          </cell>
          <cell r="E2283" t="str">
            <v>3510</v>
          </cell>
          <cell r="F2283" t="str">
            <v>35</v>
          </cell>
          <cell r="G2283">
            <v>529.52777789000004</v>
          </cell>
          <cell r="H2283">
            <v>529.59266843</v>
          </cell>
          <cell r="I2283">
            <v>526.91598653000005</v>
          </cell>
          <cell r="J2283">
            <v>48.200654309999997</v>
          </cell>
          <cell r="K2283">
            <v>37.682454569999997</v>
          </cell>
          <cell r="L2283">
            <v>8.93208044</v>
          </cell>
          <cell r="M2283">
            <v>9.7088707200000002</v>
          </cell>
          <cell r="N2283">
            <v>29.459964339999999</v>
          </cell>
          <cell r="O2283">
            <v>56.436</v>
          </cell>
          <cell r="P2283">
            <v>9.7972377500000007</v>
          </cell>
          <cell r="Q2283">
            <v>78.2</v>
          </cell>
          <cell r="R2283">
            <v>50.403327439999998</v>
          </cell>
          <cell r="S2283">
            <v>19.8</v>
          </cell>
          <cell r="T2283">
            <v>8.93445511</v>
          </cell>
          <cell r="U2283">
            <v>8.7053311299999994</v>
          </cell>
          <cell r="V2283">
            <v>9.0167556199999996</v>
          </cell>
          <cell r="W2283">
            <v>69.3</v>
          </cell>
          <cell r="X2283">
            <v>91.8</v>
          </cell>
          <cell r="Y2283">
            <v>51.7</v>
          </cell>
          <cell r="Z2283">
            <v>43.2</v>
          </cell>
          <cell r="AA2283">
            <v>48.8</v>
          </cell>
          <cell r="AB2283">
            <v>8.9891948199999998</v>
          </cell>
          <cell r="AC2283">
            <v>0.97745694999999999</v>
          </cell>
          <cell r="AD2283">
            <v>280.66000000000003</v>
          </cell>
          <cell r="AE2283">
            <v>64.878826660000001</v>
          </cell>
          <cell r="AF2283">
            <v>70.508399999999995</v>
          </cell>
          <cell r="AG2283">
            <v>0.48484848000000003</v>
          </cell>
          <cell r="AH2283">
            <v>4.2</v>
          </cell>
          <cell r="AI2283">
            <v>66110</v>
          </cell>
          <cell r="AJ2283">
            <v>7.7</v>
          </cell>
        </row>
        <row r="2284">
          <cell r="A2284" t="str">
            <v>3507</v>
          </cell>
          <cell r="B2284" t="str">
            <v>350702101</v>
          </cell>
          <cell r="D2284" t="str">
            <v>3507021</v>
          </cell>
          <cell r="E2284" t="str">
            <v>3510</v>
          </cell>
          <cell r="F2284" t="str">
            <v>35</v>
          </cell>
          <cell r="G2284">
            <v>529.52777789000004</v>
          </cell>
          <cell r="H2284">
            <v>529.59266843</v>
          </cell>
          <cell r="I2284">
            <v>526.91598653000005</v>
          </cell>
          <cell r="J2284">
            <v>48.200654309999997</v>
          </cell>
          <cell r="K2284">
            <v>37.682454569999997</v>
          </cell>
          <cell r="L2284">
            <v>8.711608</v>
          </cell>
          <cell r="M2284">
            <v>10.5042727</v>
          </cell>
          <cell r="N2284">
            <v>29.459964339999999</v>
          </cell>
          <cell r="O2284">
            <v>56.436</v>
          </cell>
          <cell r="P2284">
            <v>10.72269453</v>
          </cell>
          <cell r="Q2284">
            <v>78.2</v>
          </cell>
          <cell r="R2284">
            <v>50.403327439999998</v>
          </cell>
          <cell r="S2284">
            <v>19.8</v>
          </cell>
          <cell r="T2284">
            <v>9.1091931899999992</v>
          </cell>
          <cell r="U2284">
            <v>9.1567285999999992</v>
          </cell>
          <cell r="V2284">
            <v>8.8634743100000009</v>
          </cell>
          <cell r="W2284">
            <v>69.3</v>
          </cell>
          <cell r="X2284">
            <v>91.8</v>
          </cell>
          <cell r="Y2284">
            <v>51.7</v>
          </cell>
          <cell r="Z2284">
            <v>43.2</v>
          </cell>
          <cell r="AA2284">
            <v>48.8</v>
          </cell>
          <cell r="AB2284">
            <v>9.1315135900000008</v>
          </cell>
          <cell r="AC2284">
            <v>0.33844415999999999</v>
          </cell>
          <cell r="AD2284">
            <v>280.66000000000003</v>
          </cell>
          <cell r="AE2284">
            <v>64.878826660000001</v>
          </cell>
          <cell r="AF2284">
            <v>70.466101300000005</v>
          </cell>
          <cell r="AG2284">
            <v>0.43076923</v>
          </cell>
          <cell r="AH2284">
            <v>4.2</v>
          </cell>
          <cell r="AI2284">
            <v>66110</v>
          </cell>
          <cell r="AJ2284">
            <v>7.7</v>
          </cell>
        </row>
        <row r="2285">
          <cell r="A2285" t="str">
            <v>3507</v>
          </cell>
          <cell r="B2285" t="str">
            <v>350702401</v>
          </cell>
          <cell r="D2285" t="str">
            <v>3507024</v>
          </cell>
          <cell r="E2285" t="str">
            <v>3510</v>
          </cell>
          <cell r="F2285" t="str">
            <v>35</v>
          </cell>
          <cell r="G2285">
            <v>529.52777789000004</v>
          </cell>
          <cell r="H2285">
            <v>529.59266843</v>
          </cell>
          <cell r="I2285">
            <v>526.91598653000005</v>
          </cell>
          <cell r="J2285">
            <v>48.200654309999997</v>
          </cell>
          <cell r="K2285">
            <v>37.682454569999997</v>
          </cell>
          <cell r="L2285">
            <v>7.17011954</v>
          </cell>
          <cell r="M2285">
            <v>10.81977828</v>
          </cell>
          <cell r="N2285">
            <v>29.459964339999999</v>
          </cell>
          <cell r="O2285">
            <v>56.436</v>
          </cell>
          <cell r="P2285">
            <v>10.81977828</v>
          </cell>
          <cell r="Q2285">
            <v>78.2</v>
          </cell>
          <cell r="R2285">
            <v>50.403327439999998</v>
          </cell>
          <cell r="S2285">
            <v>19.8</v>
          </cell>
          <cell r="T2285">
            <v>9.8389490300000002</v>
          </cell>
          <cell r="U2285">
            <v>7.2240248100000004</v>
          </cell>
          <cell r="V2285">
            <v>7.2240248100000004</v>
          </cell>
          <cell r="W2285">
            <v>69.3</v>
          </cell>
          <cell r="X2285">
            <v>91.8</v>
          </cell>
          <cell r="Y2285">
            <v>51.7</v>
          </cell>
          <cell r="Z2285">
            <v>43.2</v>
          </cell>
          <cell r="AA2285">
            <v>48.8</v>
          </cell>
          <cell r="AB2285">
            <v>7.2240248100000004</v>
          </cell>
          <cell r="AC2285">
            <v>1</v>
          </cell>
          <cell r="AD2285">
            <v>280.66000000000003</v>
          </cell>
          <cell r="AE2285">
            <v>64.878826660000001</v>
          </cell>
          <cell r="AF2285">
            <v>70.508399999999995</v>
          </cell>
          <cell r="AG2285">
            <v>0.2</v>
          </cell>
          <cell r="AH2285">
            <v>4.2</v>
          </cell>
          <cell r="AI2285">
            <v>66110</v>
          </cell>
          <cell r="AJ2285">
            <v>7.7</v>
          </cell>
        </row>
        <row r="2286">
          <cell r="A2286" t="str">
            <v>3507</v>
          </cell>
          <cell r="B2286" t="str">
            <v>350703301</v>
          </cell>
          <cell r="D2286" t="str">
            <v>3507033</v>
          </cell>
          <cell r="E2286" t="str">
            <v>3510</v>
          </cell>
          <cell r="F2286" t="str">
            <v>35</v>
          </cell>
          <cell r="G2286">
            <v>529.52777789000004</v>
          </cell>
          <cell r="H2286">
            <v>529.59266843</v>
          </cell>
          <cell r="I2286">
            <v>526.91598653000005</v>
          </cell>
          <cell r="J2286">
            <v>48.200654309999997</v>
          </cell>
          <cell r="K2286">
            <v>37.682454569999997</v>
          </cell>
          <cell r="L2286">
            <v>7.1308988299999996</v>
          </cell>
          <cell r="M2286">
            <v>10.81977828</v>
          </cell>
          <cell r="N2286">
            <v>29.459964339999999</v>
          </cell>
          <cell r="O2286">
            <v>56.436</v>
          </cell>
          <cell r="P2286">
            <v>10.81977828</v>
          </cell>
          <cell r="Q2286">
            <v>78.2</v>
          </cell>
          <cell r="R2286">
            <v>50.403327439999998</v>
          </cell>
          <cell r="S2286">
            <v>19.8</v>
          </cell>
          <cell r="T2286">
            <v>9.3040128499999994</v>
          </cell>
          <cell r="U2286">
            <v>7.2806972000000005</v>
          </cell>
          <cell r="V2286">
            <v>7.2806972000000005</v>
          </cell>
          <cell r="W2286">
            <v>69.3</v>
          </cell>
          <cell r="X2286">
            <v>91.8</v>
          </cell>
          <cell r="Y2286">
            <v>51.7</v>
          </cell>
          <cell r="Z2286">
            <v>43.2</v>
          </cell>
          <cell r="AA2286">
            <v>48.8</v>
          </cell>
          <cell r="AB2286">
            <v>7.2806972000000005</v>
          </cell>
          <cell r="AC2286">
            <v>0</v>
          </cell>
          <cell r="AD2286">
            <v>280.66000000000003</v>
          </cell>
          <cell r="AE2286">
            <v>64.878826660000001</v>
          </cell>
          <cell r="AF2286">
            <v>70.508399999999995</v>
          </cell>
          <cell r="AG2286">
            <v>0.28571428999999998</v>
          </cell>
          <cell r="AH2286">
            <v>4.2</v>
          </cell>
          <cell r="AI2286">
            <v>66110</v>
          </cell>
          <cell r="AJ2286">
            <v>7.7</v>
          </cell>
        </row>
        <row r="2287">
          <cell r="A2287" t="str">
            <v>3507</v>
          </cell>
          <cell r="B2287" t="str">
            <v>350704001</v>
          </cell>
          <cell r="D2287" t="str">
            <v>3507040</v>
          </cell>
          <cell r="E2287" t="str">
            <v>3510</v>
          </cell>
          <cell r="F2287" t="str">
            <v>35</v>
          </cell>
          <cell r="G2287">
            <v>529.52777789000004</v>
          </cell>
          <cell r="H2287">
            <v>529.59266843</v>
          </cell>
          <cell r="I2287">
            <v>526.91598653000005</v>
          </cell>
          <cell r="J2287">
            <v>48.200654309999997</v>
          </cell>
          <cell r="K2287">
            <v>37.682454569999997</v>
          </cell>
          <cell r="L2287">
            <v>8.7587266100000001</v>
          </cell>
          <cell r="M2287">
            <v>10.174697200000001</v>
          </cell>
          <cell r="N2287">
            <v>29.459964339999999</v>
          </cell>
          <cell r="O2287">
            <v>56.436</v>
          </cell>
          <cell r="P2287">
            <v>10.478611040000001</v>
          </cell>
          <cell r="Q2287">
            <v>78.2</v>
          </cell>
          <cell r="R2287">
            <v>50.403327439999998</v>
          </cell>
          <cell r="S2287">
            <v>19.8</v>
          </cell>
          <cell r="T2287">
            <v>9.0363440599999993</v>
          </cell>
          <cell r="U2287">
            <v>9.4638191200000001</v>
          </cell>
          <cell r="V2287">
            <v>9.0446399199999998</v>
          </cell>
          <cell r="W2287">
            <v>69.3</v>
          </cell>
          <cell r="X2287">
            <v>91.8</v>
          </cell>
          <cell r="Y2287">
            <v>51.7</v>
          </cell>
          <cell r="Z2287">
            <v>43.2</v>
          </cell>
          <cell r="AA2287">
            <v>48.8</v>
          </cell>
          <cell r="AB2287">
            <v>9.0670471999999993</v>
          </cell>
          <cell r="AC2287">
            <v>0.29518895000000001</v>
          </cell>
          <cell r="AD2287">
            <v>280.66000000000003</v>
          </cell>
          <cell r="AE2287">
            <v>64.878826660000001</v>
          </cell>
          <cell r="AF2287">
            <v>70.469340119999998</v>
          </cell>
          <cell r="AG2287">
            <v>0.25263158000000002</v>
          </cell>
          <cell r="AH2287">
            <v>4.2</v>
          </cell>
          <cell r="AI2287">
            <v>66110</v>
          </cell>
          <cell r="AJ2287">
            <v>7.7</v>
          </cell>
        </row>
        <row r="2288">
          <cell r="A2288" t="str">
            <v>3507</v>
          </cell>
          <cell r="B2288" t="str">
            <v>350704002</v>
          </cell>
          <cell r="D2288" t="str">
            <v>3507040</v>
          </cell>
          <cell r="E2288" t="str">
            <v>3510</v>
          </cell>
          <cell r="F2288" t="str">
            <v>35</v>
          </cell>
          <cell r="G2288">
            <v>529.52777789000004</v>
          </cell>
          <cell r="H2288">
            <v>529.59266843</v>
          </cell>
          <cell r="I2288">
            <v>526.91598653000005</v>
          </cell>
          <cell r="J2288">
            <v>48.200654309999997</v>
          </cell>
          <cell r="K2288">
            <v>37.682454569999997</v>
          </cell>
          <cell r="L2288">
            <v>8.74033674</v>
          </cell>
          <cell r="M2288">
            <v>10.81977828</v>
          </cell>
          <cell r="N2288">
            <v>29.459964339999999</v>
          </cell>
          <cell r="O2288">
            <v>56.436</v>
          </cell>
          <cell r="P2288">
            <v>10.81977828</v>
          </cell>
          <cell r="Q2288">
            <v>78.2</v>
          </cell>
          <cell r="R2288">
            <v>50.403327439999998</v>
          </cell>
          <cell r="S2288">
            <v>19.8</v>
          </cell>
          <cell r="T2288">
            <v>7.175489709999999</v>
          </cell>
          <cell r="U2288">
            <v>9.4178422299999998</v>
          </cell>
          <cell r="V2288">
            <v>9.4178422299999998</v>
          </cell>
          <cell r="W2288">
            <v>69.3</v>
          </cell>
          <cell r="X2288">
            <v>91.8</v>
          </cell>
          <cell r="Y2288">
            <v>51.7</v>
          </cell>
          <cell r="Z2288">
            <v>43.2</v>
          </cell>
          <cell r="AA2288">
            <v>48.8</v>
          </cell>
          <cell r="AB2288">
            <v>8.74033674</v>
          </cell>
          <cell r="AC2288">
            <v>0</v>
          </cell>
          <cell r="AD2288">
            <v>280.66000000000003</v>
          </cell>
          <cell r="AE2288">
            <v>64.878826660000001</v>
          </cell>
          <cell r="AF2288">
            <v>70.508399999999995</v>
          </cell>
          <cell r="AG2288">
            <v>0.33333332999999998</v>
          </cell>
          <cell r="AH2288">
            <v>4.2</v>
          </cell>
          <cell r="AI2288">
            <v>66110</v>
          </cell>
          <cell r="AJ2288">
            <v>7.7</v>
          </cell>
        </row>
        <row r="2289">
          <cell r="A2289" t="str">
            <v>3507</v>
          </cell>
          <cell r="B2289" t="str">
            <v>350704201</v>
          </cell>
          <cell r="D2289" t="str">
            <v>3507042</v>
          </cell>
          <cell r="E2289" t="str">
            <v>3510</v>
          </cell>
          <cell r="F2289" t="str">
            <v>35</v>
          </cell>
          <cell r="G2289">
            <v>529.52777789000004</v>
          </cell>
          <cell r="H2289">
            <v>529.59266843</v>
          </cell>
          <cell r="I2289">
            <v>526.91598653000005</v>
          </cell>
          <cell r="J2289">
            <v>48.200654309999997</v>
          </cell>
          <cell r="K2289">
            <v>37.682454569999997</v>
          </cell>
          <cell r="L2289">
            <v>8.8178902000000008</v>
          </cell>
          <cell r="M2289">
            <v>8.9410219800000004</v>
          </cell>
          <cell r="N2289">
            <v>29.459964339999999</v>
          </cell>
          <cell r="O2289">
            <v>56.436</v>
          </cell>
          <cell r="P2289">
            <v>9.9335316700000007</v>
          </cell>
          <cell r="Q2289">
            <v>78.2</v>
          </cell>
          <cell r="R2289">
            <v>50.403327439999998</v>
          </cell>
          <cell r="S2289">
            <v>19.8</v>
          </cell>
          <cell r="T2289">
            <v>9.6573312300000005</v>
          </cell>
          <cell r="U2289">
            <v>8.8787760700000007</v>
          </cell>
          <cell r="V2289">
            <v>8.4809440600000006</v>
          </cell>
          <cell r="W2289">
            <v>69.3</v>
          </cell>
          <cell r="X2289">
            <v>91.8</v>
          </cell>
          <cell r="Y2289">
            <v>51.7</v>
          </cell>
          <cell r="Z2289">
            <v>43.2</v>
          </cell>
          <cell r="AA2289">
            <v>48.8</v>
          </cell>
          <cell r="AB2289">
            <v>9.5332930600000001</v>
          </cell>
          <cell r="AC2289">
            <v>0.33536591999999998</v>
          </cell>
          <cell r="AD2289">
            <v>280.66000000000003</v>
          </cell>
          <cell r="AE2289">
            <v>64.878826660000001</v>
          </cell>
          <cell r="AF2289">
            <v>70.508399999999995</v>
          </cell>
          <cell r="AG2289">
            <v>0.31048672535346683</v>
          </cell>
          <cell r="AH2289">
            <v>4.2</v>
          </cell>
          <cell r="AI2289">
            <v>66110</v>
          </cell>
          <cell r="AJ2289">
            <v>7.7</v>
          </cell>
        </row>
        <row r="2290">
          <cell r="A2290" t="str">
            <v>3507</v>
          </cell>
          <cell r="B2290" t="str">
            <v>350704202</v>
          </cell>
          <cell r="D2290" t="str">
            <v>3507042</v>
          </cell>
          <cell r="E2290" t="str">
            <v>3510</v>
          </cell>
          <cell r="F2290" t="str">
            <v>35</v>
          </cell>
          <cell r="G2290">
            <v>529.52777789000004</v>
          </cell>
          <cell r="H2290">
            <v>529.59266843</v>
          </cell>
          <cell r="I2290">
            <v>526.91598653000005</v>
          </cell>
          <cell r="J2290">
            <v>48.200654309999997</v>
          </cell>
          <cell r="K2290">
            <v>37.682454569999997</v>
          </cell>
          <cell r="L2290">
            <v>7.1308988299999996</v>
          </cell>
          <cell r="M2290">
            <v>7.1308988299999996</v>
          </cell>
          <cell r="N2290">
            <v>29.459964339999999</v>
          </cell>
          <cell r="O2290">
            <v>56.436</v>
          </cell>
          <cell r="P2290">
            <v>9.8389490300000002</v>
          </cell>
          <cell r="Q2290">
            <v>78.2</v>
          </cell>
          <cell r="R2290">
            <v>50.403327439999998</v>
          </cell>
          <cell r="S2290">
            <v>19.8</v>
          </cell>
          <cell r="T2290">
            <v>9.8389490300000002</v>
          </cell>
          <cell r="U2290">
            <v>8.74033674</v>
          </cell>
          <cell r="V2290">
            <v>7.1308988299999996</v>
          </cell>
          <cell r="W2290">
            <v>69.3</v>
          </cell>
          <cell r="X2290">
            <v>91.8</v>
          </cell>
          <cell r="Y2290">
            <v>51.7</v>
          </cell>
          <cell r="Z2290">
            <v>43.2</v>
          </cell>
          <cell r="AA2290">
            <v>48.8</v>
          </cell>
          <cell r="AB2290">
            <v>9.6158054800000006</v>
          </cell>
          <cell r="AC2290">
            <v>1</v>
          </cell>
          <cell r="AD2290">
            <v>280.66000000000003</v>
          </cell>
          <cell r="AE2290">
            <v>64.878826660000001</v>
          </cell>
          <cell r="AF2290">
            <v>70.508399999999995</v>
          </cell>
          <cell r="AG2290">
            <v>0.27638289181613385</v>
          </cell>
          <cell r="AH2290">
            <v>4.2</v>
          </cell>
          <cell r="AI2290">
            <v>66110</v>
          </cell>
          <cell r="AJ2290">
            <v>7.7</v>
          </cell>
        </row>
        <row r="2291">
          <cell r="A2291" t="str">
            <v>3507</v>
          </cell>
          <cell r="B2291" t="str">
            <v>350705201</v>
          </cell>
          <cell r="D2291" t="str">
            <v>3507052</v>
          </cell>
          <cell r="E2291" t="str">
            <v>3510</v>
          </cell>
          <cell r="F2291" t="str">
            <v>35</v>
          </cell>
          <cell r="G2291">
            <v>529.52777789000004</v>
          </cell>
          <cell r="H2291">
            <v>529.59266843</v>
          </cell>
          <cell r="I2291">
            <v>526.91598653000005</v>
          </cell>
          <cell r="J2291">
            <v>48.200654309999997</v>
          </cell>
          <cell r="K2291">
            <v>37.682454569999997</v>
          </cell>
          <cell r="L2291">
            <v>8.6752220599999994</v>
          </cell>
          <cell r="M2291">
            <v>9.6794060599999998</v>
          </cell>
          <cell r="N2291">
            <v>29.459964339999999</v>
          </cell>
          <cell r="O2291">
            <v>56.436</v>
          </cell>
          <cell r="P2291">
            <v>9.7224451799999994</v>
          </cell>
          <cell r="Q2291">
            <v>78.2</v>
          </cell>
          <cell r="R2291">
            <v>50.403327439999998</v>
          </cell>
          <cell r="S2291">
            <v>19.8</v>
          </cell>
          <cell r="T2291">
            <v>9.2112399699999994</v>
          </cell>
          <cell r="U2291">
            <v>9.1764732999999996</v>
          </cell>
          <cell r="V2291">
            <v>9.0906555299999994</v>
          </cell>
          <cell r="W2291">
            <v>69.3</v>
          </cell>
          <cell r="X2291">
            <v>91.8</v>
          </cell>
          <cell r="Y2291">
            <v>51.7</v>
          </cell>
          <cell r="Z2291">
            <v>43.2</v>
          </cell>
          <cell r="AA2291">
            <v>48.8</v>
          </cell>
          <cell r="AB2291">
            <v>9.18111751</v>
          </cell>
          <cell r="AC2291">
            <v>0.86959425999999984</v>
          </cell>
          <cell r="AD2291">
            <v>280.66000000000003</v>
          </cell>
          <cell r="AE2291">
            <v>64.878826660000001</v>
          </cell>
          <cell r="AF2291">
            <v>70.494703049999998</v>
          </cell>
          <cell r="AG2291">
            <v>0.42857142999999998</v>
          </cell>
          <cell r="AH2291">
            <v>4.2</v>
          </cell>
          <cell r="AI2291">
            <v>66110</v>
          </cell>
          <cell r="AJ2291">
            <v>7.7</v>
          </cell>
        </row>
        <row r="2292">
          <cell r="A2292" t="str">
            <v>3507</v>
          </cell>
          <cell r="B2292" t="str">
            <v>350705202</v>
          </cell>
          <cell r="D2292" t="str">
            <v>3507052</v>
          </cell>
          <cell r="E2292" t="str">
            <v>3510</v>
          </cell>
          <cell r="F2292" t="str">
            <v>35</v>
          </cell>
          <cell r="G2292">
            <v>529.52777789000004</v>
          </cell>
          <cell r="H2292">
            <v>529.59266843</v>
          </cell>
          <cell r="I2292">
            <v>526.91598653000005</v>
          </cell>
          <cell r="J2292">
            <v>48.200654309999997</v>
          </cell>
          <cell r="K2292">
            <v>37.682454569999997</v>
          </cell>
          <cell r="L2292">
            <v>7.1388670000000003</v>
          </cell>
          <cell r="M2292">
            <v>9.8389490300000002</v>
          </cell>
          <cell r="N2292">
            <v>29.459964339999999</v>
          </cell>
          <cell r="O2292">
            <v>56.436</v>
          </cell>
          <cell r="P2292">
            <v>9.8389490300000002</v>
          </cell>
          <cell r="Q2292">
            <v>78.2</v>
          </cell>
          <cell r="R2292">
            <v>50.403327439999998</v>
          </cell>
          <cell r="S2292">
            <v>19.8</v>
          </cell>
          <cell r="T2292">
            <v>7.1475592700000004</v>
          </cell>
          <cell r="U2292">
            <v>7.1475592700000004</v>
          </cell>
          <cell r="V2292">
            <v>7.1475592700000004</v>
          </cell>
          <cell r="W2292">
            <v>69.3</v>
          </cell>
          <cell r="X2292">
            <v>91.8</v>
          </cell>
          <cell r="Y2292">
            <v>51.7</v>
          </cell>
          <cell r="Z2292">
            <v>43.2</v>
          </cell>
          <cell r="AA2292">
            <v>48.8</v>
          </cell>
          <cell r="AB2292">
            <v>7.1475592700000004</v>
          </cell>
          <cell r="AC2292">
            <v>1</v>
          </cell>
          <cell r="AD2292">
            <v>280.66000000000003</v>
          </cell>
          <cell r="AE2292">
            <v>64.878826660000001</v>
          </cell>
          <cell r="AF2292">
            <v>70.484810940000003</v>
          </cell>
          <cell r="AG2292">
            <v>8.3333329999999997E-2</v>
          </cell>
          <cell r="AH2292">
            <v>4.2</v>
          </cell>
          <cell r="AI2292">
            <v>66110</v>
          </cell>
          <cell r="AJ2292">
            <v>7.7</v>
          </cell>
        </row>
        <row r="2293">
          <cell r="A2293" t="str">
            <v>3507</v>
          </cell>
          <cell r="B2293" t="str">
            <v>350706501</v>
          </cell>
          <cell r="D2293" t="str">
            <v>3507065</v>
          </cell>
          <cell r="E2293" t="str">
            <v>3510</v>
          </cell>
          <cell r="F2293" t="str">
            <v>35</v>
          </cell>
          <cell r="G2293">
            <v>529.52777789000004</v>
          </cell>
          <cell r="H2293">
            <v>529.59266843</v>
          </cell>
          <cell r="I2293">
            <v>526.91598653000005</v>
          </cell>
          <cell r="J2293">
            <v>48.200654309999997</v>
          </cell>
          <cell r="K2293">
            <v>37.682454569999997</v>
          </cell>
          <cell r="L2293">
            <v>8.6821990299999996</v>
          </cell>
          <cell r="M2293">
            <v>9.0539204499999997</v>
          </cell>
          <cell r="N2293">
            <v>29.459964339999999</v>
          </cell>
          <cell r="O2293">
            <v>56.436</v>
          </cell>
          <cell r="P2293">
            <v>9.8640708200000002</v>
          </cell>
          <cell r="Q2293">
            <v>78.2</v>
          </cell>
          <cell r="R2293">
            <v>50.403327439999998</v>
          </cell>
          <cell r="S2293">
            <v>19.8</v>
          </cell>
          <cell r="T2293">
            <v>8.8091162599999997</v>
          </cell>
          <cell r="U2293">
            <v>8.8599314699999994</v>
          </cell>
          <cell r="V2293">
            <v>8.7395364200000003</v>
          </cell>
          <cell r="W2293">
            <v>69.3</v>
          </cell>
          <cell r="X2293">
            <v>91.8</v>
          </cell>
          <cell r="Y2293">
            <v>51.7</v>
          </cell>
          <cell r="Z2293">
            <v>43.2</v>
          </cell>
          <cell r="AA2293">
            <v>48.8</v>
          </cell>
          <cell r="AB2293">
            <v>8.85180656</v>
          </cell>
          <cell r="AC2293">
            <v>0.93785229999999997</v>
          </cell>
          <cell r="AD2293">
            <v>280.66000000000003</v>
          </cell>
          <cell r="AE2293">
            <v>64.878826660000001</v>
          </cell>
          <cell r="AF2293">
            <v>70.469327430000007</v>
          </cell>
          <cell r="AG2293">
            <v>0.26666666999999999</v>
          </cell>
          <cell r="AH2293">
            <v>4.2</v>
          </cell>
          <cell r="AI2293">
            <v>66110</v>
          </cell>
          <cell r="AJ2293">
            <v>7.7</v>
          </cell>
        </row>
        <row r="2294">
          <cell r="A2294" t="str">
            <v>3507</v>
          </cell>
          <cell r="B2294" t="str">
            <v>350706502</v>
          </cell>
          <cell r="D2294" t="str">
            <v>3507065</v>
          </cell>
          <cell r="E2294" t="str">
            <v>3510</v>
          </cell>
          <cell r="F2294" t="str">
            <v>35</v>
          </cell>
          <cell r="G2294">
            <v>529.52777789000004</v>
          </cell>
          <cell r="H2294">
            <v>529.59266843</v>
          </cell>
          <cell r="I2294">
            <v>526.91598653000005</v>
          </cell>
          <cell r="J2294">
            <v>48.200654309999997</v>
          </cell>
          <cell r="K2294">
            <v>37.682454569999997</v>
          </cell>
          <cell r="L2294">
            <v>7.1308988299999996</v>
          </cell>
          <cell r="M2294">
            <v>7.6534949100000009</v>
          </cell>
          <cell r="N2294">
            <v>29.459964339999999</v>
          </cell>
          <cell r="O2294">
            <v>56.436</v>
          </cell>
          <cell r="P2294">
            <v>9.8412929499999997</v>
          </cell>
          <cell r="Q2294">
            <v>78.2</v>
          </cell>
          <cell r="R2294">
            <v>50.403327439999998</v>
          </cell>
          <cell r="S2294">
            <v>19.8</v>
          </cell>
          <cell r="T2294">
            <v>7.5283317699999994</v>
          </cell>
          <cell r="U2294">
            <v>7.1308988299999996</v>
          </cell>
          <cell r="V2294">
            <v>7.5283317699999994</v>
          </cell>
          <cell r="W2294">
            <v>69.3</v>
          </cell>
          <cell r="X2294">
            <v>91.8</v>
          </cell>
          <cell r="Y2294">
            <v>51.7</v>
          </cell>
          <cell r="Z2294">
            <v>43.2</v>
          </cell>
          <cell r="AA2294">
            <v>48.8</v>
          </cell>
          <cell r="AB2294">
            <v>7.2513449800000007</v>
          </cell>
          <cell r="AC2294">
            <v>1</v>
          </cell>
          <cell r="AD2294">
            <v>280.66000000000003</v>
          </cell>
          <cell r="AE2294">
            <v>64.878826660000001</v>
          </cell>
          <cell r="AF2294">
            <v>70.508399999999995</v>
          </cell>
          <cell r="AG2294">
            <v>0.1637931</v>
          </cell>
          <cell r="AH2294">
            <v>4.2</v>
          </cell>
          <cell r="AI2294">
            <v>66110</v>
          </cell>
          <cell r="AJ2294">
            <v>7.7</v>
          </cell>
        </row>
        <row r="2295">
          <cell r="A2295" t="str">
            <v>3509</v>
          </cell>
          <cell r="B2295" t="str">
            <v>350900101</v>
          </cell>
          <cell r="D2295" t="str">
            <v>3509001</v>
          </cell>
          <cell r="E2295" t="str">
            <v>3510</v>
          </cell>
          <cell r="F2295" t="str">
            <v>35</v>
          </cell>
          <cell r="G2295">
            <v>529.52777789000004</v>
          </cell>
          <cell r="H2295">
            <v>529.59266843</v>
          </cell>
          <cell r="I2295">
            <v>526.91598653000005</v>
          </cell>
          <cell r="J2295">
            <v>48.200654309999997</v>
          </cell>
          <cell r="K2295">
            <v>37.682454569999997</v>
          </cell>
          <cell r="L2295">
            <v>8.4420385200000005</v>
          </cell>
          <cell r="M2295">
            <v>8.8206994000000005</v>
          </cell>
          <cell r="N2295">
            <v>29.459964339999999</v>
          </cell>
          <cell r="O2295">
            <v>56.436</v>
          </cell>
          <cell r="P2295">
            <v>9.0044225999999998</v>
          </cell>
          <cell r="Q2295">
            <v>78.2</v>
          </cell>
          <cell r="R2295">
            <v>50.403327439999998</v>
          </cell>
          <cell r="S2295">
            <v>19.8</v>
          </cell>
          <cell r="T2295">
            <v>8.7781718800000004</v>
          </cell>
          <cell r="U2295">
            <v>8.6595604300000009</v>
          </cell>
          <cell r="V2295">
            <v>8.4493425200000001</v>
          </cell>
          <cell r="W2295">
            <v>69.3</v>
          </cell>
          <cell r="X2295">
            <v>91.8</v>
          </cell>
          <cell r="Y2295">
            <v>51.7</v>
          </cell>
          <cell r="Z2295">
            <v>43.2</v>
          </cell>
          <cell r="AA2295">
            <v>48.8</v>
          </cell>
          <cell r="AB2295">
            <v>8.6157707499999994</v>
          </cell>
          <cell r="AC2295">
            <v>0.89887459999999986</v>
          </cell>
          <cell r="AD2295">
            <v>280.66000000000003</v>
          </cell>
          <cell r="AE2295">
            <v>64.878826660000001</v>
          </cell>
          <cell r="AF2295">
            <v>67.797689879999993</v>
          </cell>
          <cell r="AG2295">
            <v>0.26315789000000001</v>
          </cell>
          <cell r="AH2295">
            <v>4.2</v>
          </cell>
          <cell r="AI2295">
            <v>66110</v>
          </cell>
          <cell r="AJ2295">
            <v>7.7</v>
          </cell>
        </row>
        <row r="2296">
          <cell r="A2296" t="str">
            <v>3509</v>
          </cell>
          <cell r="B2296" t="str">
            <v>350900401</v>
          </cell>
          <cell r="D2296" t="str">
            <v>3509004</v>
          </cell>
          <cell r="E2296" t="str">
            <v>3510</v>
          </cell>
          <cell r="F2296" t="str">
            <v>35</v>
          </cell>
          <cell r="G2296">
            <v>529.52777789000004</v>
          </cell>
          <cell r="H2296">
            <v>529.59266843</v>
          </cell>
          <cell r="I2296">
            <v>526.91598653000005</v>
          </cell>
          <cell r="J2296">
            <v>48.200654309999997</v>
          </cell>
          <cell r="K2296">
            <v>37.682454569999997</v>
          </cell>
          <cell r="L2296">
            <v>7.1459844700000001</v>
          </cell>
          <cell r="M2296">
            <v>7.2100796300000001</v>
          </cell>
          <cell r="N2296">
            <v>29.459964339999999</v>
          </cell>
          <cell r="O2296">
            <v>56.436</v>
          </cell>
          <cell r="P2296">
            <v>7.8296303900000002</v>
          </cell>
          <cell r="Q2296">
            <v>78.2</v>
          </cell>
          <cell r="R2296">
            <v>50.403327439999998</v>
          </cell>
          <cell r="S2296">
            <v>19.8</v>
          </cell>
          <cell r="T2296">
            <v>7.4702241400000009</v>
          </cell>
          <cell r="U2296">
            <v>7.2100796300000001</v>
          </cell>
          <cell r="V2296">
            <v>7.1475592700000004</v>
          </cell>
          <cell r="W2296">
            <v>69.3</v>
          </cell>
          <cell r="X2296">
            <v>91.8</v>
          </cell>
          <cell r="Y2296">
            <v>51.7</v>
          </cell>
          <cell r="Z2296">
            <v>43.2</v>
          </cell>
          <cell r="AA2296">
            <v>48.8</v>
          </cell>
          <cell r="AB2296">
            <v>7.1491315999999996</v>
          </cell>
          <cell r="AC2296">
            <v>1</v>
          </cell>
          <cell r="AD2296">
            <v>280.66000000000003</v>
          </cell>
          <cell r="AE2296">
            <v>64.878826660000001</v>
          </cell>
          <cell r="AF2296">
            <v>67.683564279999999</v>
          </cell>
          <cell r="AG2296">
            <v>0.33333332999999998</v>
          </cell>
          <cell r="AH2296">
            <v>4.2</v>
          </cell>
          <cell r="AI2296">
            <v>66110</v>
          </cell>
          <cell r="AJ2296">
            <v>7.7</v>
          </cell>
        </row>
        <row r="2297">
          <cell r="A2297" t="str">
            <v>3509</v>
          </cell>
          <cell r="B2297" t="str">
            <v>350901001</v>
          </cell>
          <cell r="D2297" t="str">
            <v>3509010</v>
          </cell>
          <cell r="E2297" t="str">
            <v>3510</v>
          </cell>
          <cell r="F2297" t="str">
            <v>35</v>
          </cell>
          <cell r="G2297">
            <v>529.52777789000004</v>
          </cell>
          <cell r="H2297">
            <v>529.59266843</v>
          </cell>
          <cell r="I2297">
            <v>526.91598653000005</v>
          </cell>
          <cell r="J2297">
            <v>48.200654309999997</v>
          </cell>
          <cell r="K2297">
            <v>37.682454569999997</v>
          </cell>
          <cell r="L2297">
            <v>8.7649903299999998</v>
          </cell>
          <cell r="M2297">
            <v>9.2191018800000002</v>
          </cell>
          <cell r="N2297">
            <v>29.459964339999999</v>
          </cell>
          <cell r="O2297">
            <v>56.436</v>
          </cell>
          <cell r="P2297">
            <v>9.6738856900000005</v>
          </cell>
          <cell r="Q2297">
            <v>78.2</v>
          </cell>
          <cell r="R2297">
            <v>50.403327439999998</v>
          </cell>
          <cell r="S2297">
            <v>19.8</v>
          </cell>
          <cell r="T2297">
            <v>9.1408831100000008</v>
          </cell>
          <cell r="U2297">
            <v>9.0876076099999992</v>
          </cell>
          <cell r="V2297">
            <v>9.0896405900000001</v>
          </cell>
          <cell r="W2297">
            <v>69.3</v>
          </cell>
          <cell r="X2297">
            <v>91.8</v>
          </cell>
          <cell r="Y2297">
            <v>51.7</v>
          </cell>
          <cell r="Z2297">
            <v>43.2</v>
          </cell>
          <cell r="AA2297">
            <v>48.8</v>
          </cell>
          <cell r="AB2297">
            <v>8.8261474</v>
          </cell>
          <cell r="AC2297">
            <v>0.86147700000000005</v>
          </cell>
          <cell r="AD2297">
            <v>280.66000000000003</v>
          </cell>
          <cell r="AE2297">
            <v>64.878826660000001</v>
          </cell>
          <cell r="AF2297">
            <v>67.672499999999999</v>
          </cell>
          <cell r="AG2297">
            <v>0.36585366000000002</v>
          </cell>
          <cell r="AH2297">
            <v>4.2</v>
          </cell>
          <cell r="AI2297">
            <v>66110</v>
          </cell>
          <cell r="AJ2297">
            <v>7.7</v>
          </cell>
        </row>
        <row r="2298">
          <cell r="A2298" t="str">
            <v>3509</v>
          </cell>
          <cell r="B2298" t="str">
            <v>350901501</v>
          </cell>
          <cell r="D2298" t="str">
            <v>3509015</v>
          </cell>
          <cell r="E2298" t="str">
            <v>3510</v>
          </cell>
          <cell r="F2298" t="str">
            <v>35</v>
          </cell>
          <cell r="G2298">
            <v>529.52777789000004</v>
          </cell>
          <cell r="H2298">
            <v>529.59266843</v>
          </cell>
          <cell r="I2298">
            <v>526.91598653000005</v>
          </cell>
          <cell r="J2298">
            <v>48.200654309999997</v>
          </cell>
          <cell r="K2298">
            <v>37.682454569999997</v>
          </cell>
          <cell r="L2298">
            <v>9.2415482999999998</v>
          </cell>
          <cell r="M2298">
            <v>10.02459838</v>
          </cell>
          <cell r="N2298">
            <v>29.459964339999999</v>
          </cell>
          <cell r="O2298">
            <v>56.436</v>
          </cell>
          <cell r="P2298">
            <v>10.62193692</v>
          </cell>
          <cell r="Q2298">
            <v>78.2</v>
          </cell>
          <cell r="R2298">
            <v>50.403327439999998</v>
          </cell>
          <cell r="S2298">
            <v>19.8</v>
          </cell>
          <cell r="T2298">
            <v>9.6119313200000001</v>
          </cell>
          <cell r="U2298">
            <v>9.5668953099999996</v>
          </cell>
          <cell r="V2298">
            <v>9.2140335400000009</v>
          </cell>
          <cell r="W2298">
            <v>69.3</v>
          </cell>
          <cell r="X2298">
            <v>91.8</v>
          </cell>
          <cell r="Y2298">
            <v>51.7</v>
          </cell>
          <cell r="Z2298">
            <v>43.2</v>
          </cell>
          <cell r="AA2298">
            <v>48.8</v>
          </cell>
          <cell r="AB2298">
            <v>9.55286568</v>
          </cell>
          <cell r="AC2298">
            <v>0.35658383999999999</v>
          </cell>
          <cell r="AD2298">
            <v>280.66000000000003</v>
          </cell>
          <cell r="AE2298">
            <v>64.878826660000001</v>
          </cell>
          <cell r="AF2298">
            <v>67.699560559999995</v>
          </cell>
          <cell r="AG2298">
            <v>0.125</v>
          </cell>
          <cell r="AH2298">
            <v>4.2</v>
          </cell>
          <cell r="AI2298">
            <v>66110</v>
          </cell>
          <cell r="AJ2298">
            <v>7.7</v>
          </cell>
        </row>
        <row r="2299">
          <cell r="A2299" t="str">
            <v>3509</v>
          </cell>
          <cell r="B2299" t="str">
            <v>350902101</v>
          </cell>
          <cell r="D2299" t="str">
            <v>3509021</v>
          </cell>
          <cell r="E2299" t="str">
            <v>3510</v>
          </cell>
          <cell r="F2299" t="str">
            <v>35</v>
          </cell>
          <cell r="G2299">
            <v>529.52777789000004</v>
          </cell>
          <cell r="H2299">
            <v>529.59266843</v>
          </cell>
          <cell r="I2299">
            <v>526.91598653000005</v>
          </cell>
          <cell r="J2299">
            <v>48.200654309999997</v>
          </cell>
          <cell r="K2299">
            <v>37.682454569999997</v>
          </cell>
          <cell r="L2299">
            <v>7.14440718</v>
          </cell>
          <cell r="M2299">
            <v>7.64683139</v>
          </cell>
          <cell r="N2299">
            <v>29.459964339999999</v>
          </cell>
          <cell r="O2299">
            <v>56.436</v>
          </cell>
          <cell r="P2299">
            <v>9.8567103599999992</v>
          </cell>
          <cell r="Q2299">
            <v>78.2</v>
          </cell>
          <cell r="R2299">
            <v>50.403327439999998</v>
          </cell>
          <cell r="S2299">
            <v>19.8</v>
          </cell>
          <cell r="T2299">
            <v>7.4079243200000011</v>
          </cell>
          <cell r="U2299">
            <v>7.1708884800000003</v>
          </cell>
          <cell r="V2299">
            <v>7.1777824199999998</v>
          </cell>
          <cell r="W2299">
            <v>69.3</v>
          </cell>
          <cell r="X2299">
            <v>91.8</v>
          </cell>
          <cell r="Y2299">
            <v>51.7</v>
          </cell>
          <cell r="Z2299">
            <v>43.2</v>
          </cell>
          <cell r="AA2299">
            <v>48.8</v>
          </cell>
          <cell r="AB2299">
            <v>7.199678350000001</v>
          </cell>
          <cell r="AC2299">
            <v>1</v>
          </cell>
          <cell r="AD2299">
            <v>280.66000000000003</v>
          </cell>
          <cell r="AE2299">
            <v>64.878826660000001</v>
          </cell>
          <cell r="AF2299">
            <v>67.672499999999999</v>
          </cell>
          <cell r="AG2299">
            <v>0.35294118000000002</v>
          </cell>
          <cell r="AH2299">
            <v>4.2</v>
          </cell>
          <cell r="AI2299">
            <v>66110</v>
          </cell>
          <cell r="AJ2299">
            <v>7.7</v>
          </cell>
        </row>
        <row r="2300">
          <cell r="A2300" t="str">
            <v>3509</v>
          </cell>
          <cell r="B2300" t="str">
            <v>350902401</v>
          </cell>
          <cell r="D2300" t="str">
            <v>3509024</v>
          </cell>
          <cell r="E2300" t="str">
            <v>3510</v>
          </cell>
          <cell r="F2300" t="str">
            <v>35</v>
          </cell>
          <cell r="G2300">
            <v>529.52777789000004</v>
          </cell>
          <cell r="H2300">
            <v>529.59266843</v>
          </cell>
          <cell r="I2300">
            <v>526.91598653000005</v>
          </cell>
          <cell r="J2300">
            <v>48.200654309999997</v>
          </cell>
          <cell r="K2300">
            <v>37.682454569999997</v>
          </cell>
          <cell r="L2300">
            <v>8.8576574499999996</v>
          </cell>
          <cell r="M2300">
            <v>9.1978628499999999</v>
          </cell>
          <cell r="N2300">
            <v>29.459964339999999</v>
          </cell>
          <cell r="O2300">
            <v>56.436</v>
          </cell>
          <cell r="P2300">
            <v>9.1365861800000001</v>
          </cell>
          <cell r="Q2300">
            <v>78.2</v>
          </cell>
          <cell r="R2300">
            <v>50.403327439999998</v>
          </cell>
          <cell r="S2300">
            <v>19.8</v>
          </cell>
          <cell r="T2300">
            <v>9.1978628499999999</v>
          </cell>
          <cell r="U2300">
            <v>9.1167986299999999</v>
          </cell>
          <cell r="V2300">
            <v>8.9113951100000008</v>
          </cell>
          <cell r="W2300">
            <v>69.3</v>
          </cell>
          <cell r="X2300">
            <v>91.8</v>
          </cell>
          <cell r="Y2300">
            <v>51.7</v>
          </cell>
          <cell r="Z2300">
            <v>43.2</v>
          </cell>
          <cell r="AA2300">
            <v>48.8</v>
          </cell>
          <cell r="AB2300">
            <v>9.0449939199999996</v>
          </cell>
          <cell r="AC2300">
            <v>0.85372680999999984</v>
          </cell>
          <cell r="AD2300">
            <v>280.66000000000003</v>
          </cell>
          <cell r="AE2300">
            <v>64.878826660000001</v>
          </cell>
          <cell r="AF2300">
            <v>67.978884859999994</v>
          </cell>
          <cell r="AG2300">
            <v>0.3125</v>
          </cell>
          <cell r="AH2300">
            <v>4.2</v>
          </cell>
          <cell r="AI2300">
            <v>66110</v>
          </cell>
          <cell r="AJ2300">
            <v>7.7</v>
          </cell>
        </row>
        <row r="2301">
          <cell r="A2301" t="str">
            <v>3509</v>
          </cell>
          <cell r="B2301" t="str">
            <v>350902801</v>
          </cell>
          <cell r="D2301" t="str">
            <v>3509028</v>
          </cell>
          <cell r="E2301" t="str">
            <v>3510</v>
          </cell>
          <cell r="F2301" t="str">
            <v>35</v>
          </cell>
          <cell r="G2301">
            <v>529.52777789000004</v>
          </cell>
          <cell r="H2301">
            <v>529.59266843</v>
          </cell>
          <cell r="I2301">
            <v>526.91598653000005</v>
          </cell>
          <cell r="J2301">
            <v>48.200654309999997</v>
          </cell>
          <cell r="K2301">
            <v>37.682454569999997</v>
          </cell>
          <cell r="L2301">
            <v>7.1436176000000007</v>
          </cell>
          <cell r="M2301">
            <v>7.3993980800000001</v>
          </cell>
          <cell r="N2301">
            <v>29.459964339999999</v>
          </cell>
          <cell r="O2301">
            <v>56.436</v>
          </cell>
          <cell r="P2301">
            <v>7.8240460100000009</v>
          </cell>
          <cell r="Q2301">
            <v>78.2</v>
          </cell>
          <cell r="R2301">
            <v>50.403327439999998</v>
          </cell>
          <cell r="S2301">
            <v>19.8</v>
          </cell>
          <cell r="T2301">
            <v>7.3993980800000001</v>
          </cell>
          <cell r="U2301">
            <v>7.3575562000000003</v>
          </cell>
          <cell r="V2301">
            <v>7.3330230099999998</v>
          </cell>
          <cell r="W2301">
            <v>69.3</v>
          </cell>
          <cell r="X2301">
            <v>91.8</v>
          </cell>
          <cell r="Y2301">
            <v>51.7</v>
          </cell>
          <cell r="Z2301">
            <v>43.2</v>
          </cell>
          <cell r="AA2301">
            <v>48.8</v>
          </cell>
          <cell r="AB2301">
            <v>7.3993980800000001</v>
          </cell>
          <cell r="AC2301">
            <v>1</v>
          </cell>
          <cell r="AD2301">
            <v>280.66000000000003</v>
          </cell>
          <cell r="AE2301">
            <v>64.878826660000001</v>
          </cell>
          <cell r="AF2301">
            <v>67.710746299999997</v>
          </cell>
          <cell r="AG2301">
            <v>0.45945945999999999</v>
          </cell>
          <cell r="AH2301">
            <v>4.2</v>
          </cell>
          <cell r="AI2301">
            <v>66110</v>
          </cell>
          <cell r="AJ2301">
            <v>7.7</v>
          </cell>
        </row>
        <row r="2302">
          <cell r="A2302" t="str">
            <v>3509</v>
          </cell>
          <cell r="B2302" t="str">
            <v>350903001</v>
          </cell>
          <cell r="D2302" t="str">
            <v>3509030</v>
          </cell>
          <cell r="E2302" t="str">
            <v>3510</v>
          </cell>
          <cell r="F2302" t="str">
            <v>35</v>
          </cell>
          <cell r="G2302">
            <v>529.52777789000004</v>
          </cell>
          <cell r="H2302">
            <v>529.59266843</v>
          </cell>
          <cell r="I2302">
            <v>526.91598653000005</v>
          </cell>
          <cell r="J2302">
            <v>48.200654309999997</v>
          </cell>
          <cell r="K2302">
            <v>37.682454569999997</v>
          </cell>
          <cell r="L2302">
            <v>8.6141383999999999</v>
          </cell>
          <cell r="M2302">
            <v>9.4707026299999999</v>
          </cell>
          <cell r="N2302">
            <v>29.459964339999999</v>
          </cell>
          <cell r="O2302">
            <v>56.436</v>
          </cell>
          <cell r="P2302">
            <v>9.3276788600000007</v>
          </cell>
          <cell r="Q2302">
            <v>78.2</v>
          </cell>
          <cell r="R2302">
            <v>50.403327439999998</v>
          </cell>
          <cell r="S2302">
            <v>19.8</v>
          </cell>
          <cell r="T2302">
            <v>8.9206562999999992</v>
          </cell>
          <cell r="U2302">
            <v>9.1398106099999996</v>
          </cell>
          <cell r="V2302">
            <v>8.8411589799999994</v>
          </cell>
          <cell r="W2302">
            <v>69.3</v>
          </cell>
          <cell r="X2302">
            <v>91.8</v>
          </cell>
          <cell r="Y2302">
            <v>51.7</v>
          </cell>
          <cell r="Z2302">
            <v>43.2</v>
          </cell>
          <cell r="AA2302">
            <v>48.8</v>
          </cell>
          <cell r="AB2302">
            <v>9.0244926099999994</v>
          </cell>
          <cell r="AC2302">
            <v>0.56985954000000005</v>
          </cell>
          <cell r="AD2302">
            <v>280.66000000000003</v>
          </cell>
          <cell r="AE2302">
            <v>64.878826660000001</v>
          </cell>
          <cell r="AF2302">
            <v>75.216277570000003</v>
          </cell>
          <cell r="AG2302">
            <v>0.16666666999999999</v>
          </cell>
          <cell r="AH2302">
            <v>4.2</v>
          </cell>
          <cell r="AI2302">
            <v>66110</v>
          </cell>
          <cell r="AJ2302">
            <v>7.7</v>
          </cell>
        </row>
        <row r="2303">
          <cell r="A2303" t="str">
            <v>3509</v>
          </cell>
          <cell r="B2303" t="str">
            <v>350903002</v>
          </cell>
          <cell r="D2303" t="str">
            <v>3509030</v>
          </cell>
          <cell r="E2303" t="str">
            <v>3510</v>
          </cell>
          <cell r="F2303" t="str">
            <v>35</v>
          </cell>
          <cell r="G2303">
            <v>529.52777789000004</v>
          </cell>
          <cell r="H2303">
            <v>529.59266843</v>
          </cell>
          <cell r="I2303">
            <v>526.91598653000005</v>
          </cell>
          <cell r="J2303">
            <v>48.200654309999997</v>
          </cell>
          <cell r="K2303">
            <v>37.682454569999997</v>
          </cell>
          <cell r="L2303">
            <v>7.1308988299999996</v>
          </cell>
          <cell r="M2303">
            <v>9.4334839200000005</v>
          </cell>
          <cell r="N2303">
            <v>29.459964339999999</v>
          </cell>
          <cell r="O2303">
            <v>56.436</v>
          </cell>
          <cell r="P2303">
            <v>9.4334839200000005</v>
          </cell>
          <cell r="Q2303">
            <v>78.2</v>
          </cell>
          <cell r="R2303">
            <v>50.403327439999998</v>
          </cell>
          <cell r="S2303">
            <v>19.8</v>
          </cell>
          <cell r="T2303">
            <v>7.8355792500000003</v>
          </cell>
          <cell r="U2303">
            <v>7.8355792500000003</v>
          </cell>
          <cell r="V2303">
            <v>7.8355792500000003</v>
          </cell>
          <cell r="W2303">
            <v>69.3</v>
          </cell>
          <cell r="X2303">
            <v>91.8</v>
          </cell>
          <cell r="Y2303">
            <v>51.7</v>
          </cell>
          <cell r="Z2303">
            <v>43.2</v>
          </cell>
          <cell r="AA2303">
            <v>48.8</v>
          </cell>
          <cell r="AB2303">
            <v>7.1592919000000013</v>
          </cell>
          <cell r="AC2303">
            <v>1</v>
          </cell>
          <cell r="AD2303">
            <v>280.66000000000003</v>
          </cell>
          <cell r="AE2303">
            <v>64.878826660000001</v>
          </cell>
          <cell r="AF2303">
            <v>75.599400000000003</v>
          </cell>
          <cell r="AG2303">
            <v>0.26136364000000001</v>
          </cell>
          <cell r="AH2303">
            <v>4.2</v>
          </cell>
          <cell r="AI2303">
            <v>66110</v>
          </cell>
          <cell r="AJ2303">
            <v>7.7</v>
          </cell>
        </row>
        <row r="2304">
          <cell r="A2304" t="str">
            <v>3509</v>
          </cell>
          <cell r="B2304" t="str">
            <v>350903901</v>
          </cell>
          <cell r="D2304" t="str">
            <v>3509039</v>
          </cell>
          <cell r="E2304" t="str">
            <v>3510</v>
          </cell>
          <cell r="F2304" t="str">
            <v>35</v>
          </cell>
          <cell r="G2304">
            <v>529.52777789000004</v>
          </cell>
          <cell r="H2304">
            <v>529.59266843</v>
          </cell>
          <cell r="I2304">
            <v>526.91598653000005</v>
          </cell>
          <cell r="J2304">
            <v>48.200654309999997</v>
          </cell>
          <cell r="K2304">
            <v>37.682454569999997</v>
          </cell>
          <cell r="L2304">
            <v>9.4691598999999993</v>
          </cell>
          <cell r="M2304">
            <v>10.4555031</v>
          </cell>
          <cell r="N2304">
            <v>29.459964339999999</v>
          </cell>
          <cell r="O2304">
            <v>56.436</v>
          </cell>
          <cell r="P2304">
            <v>10.5401702</v>
          </cell>
          <cell r="Q2304">
            <v>78.2</v>
          </cell>
          <cell r="R2304">
            <v>50.403327439999998</v>
          </cell>
          <cell r="S2304">
            <v>19.8</v>
          </cell>
          <cell r="T2304">
            <v>9.6017741700000006</v>
          </cell>
          <cell r="U2304">
            <v>9.6438745000000008</v>
          </cell>
          <cell r="V2304">
            <v>9.5906927799999995</v>
          </cell>
          <cell r="W2304">
            <v>69.3</v>
          </cell>
          <cell r="X2304">
            <v>91.8</v>
          </cell>
          <cell r="Y2304">
            <v>51.7</v>
          </cell>
          <cell r="Z2304">
            <v>43.2</v>
          </cell>
          <cell r="AA2304">
            <v>48.8</v>
          </cell>
          <cell r="AB2304">
            <v>9.6029228500000006</v>
          </cell>
          <cell r="AC2304">
            <v>6.1127649999999999E-2</v>
          </cell>
          <cell r="AD2304">
            <v>280.66000000000003</v>
          </cell>
          <cell r="AE2304">
            <v>64.878826660000001</v>
          </cell>
          <cell r="AF2304">
            <v>67.761251310000006</v>
          </cell>
          <cell r="AG2304">
            <v>0.35087719000000001</v>
          </cell>
          <cell r="AH2304">
            <v>4.2</v>
          </cell>
          <cell r="AI2304">
            <v>66110</v>
          </cell>
          <cell r="AJ2304">
            <v>7.7</v>
          </cell>
        </row>
        <row r="2305">
          <cell r="A2305" t="str">
            <v>3509</v>
          </cell>
          <cell r="B2305" t="str">
            <v>350903902</v>
          </cell>
          <cell r="D2305" t="str">
            <v>3509039</v>
          </cell>
          <cell r="E2305" t="str">
            <v>3510</v>
          </cell>
          <cell r="F2305" t="str">
            <v>35</v>
          </cell>
          <cell r="G2305">
            <v>529.52777789000004</v>
          </cell>
          <cell r="H2305">
            <v>529.59266843</v>
          </cell>
          <cell r="I2305">
            <v>526.91598653000005</v>
          </cell>
          <cell r="J2305">
            <v>48.200654309999997</v>
          </cell>
          <cell r="K2305">
            <v>37.682454569999997</v>
          </cell>
          <cell r="L2305">
            <v>7.1944368499999998</v>
          </cell>
          <cell r="M2305">
            <v>9.8389490300000002</v>
          </cell>
          <cell r="N2305">
            <v>29.459964339999999</v>
          </cell>
          <cell r="O2305">
            <v>56.436</v>
          </cell>
          <cell r="P2305">
            <v>10.126631100000001</v>
          </cell>
          <cell r="Q2305">
            <v>78.2</v>
          </cell>
          <cell r="R2305">
            <v>50.403327439999998</v>
          </cell>
          <cell r="S2305">
            <v>19.8</v>
          </cell>
          <cell r="T2305">
            <v>7.3783837099999996</v>
          </cell>
          <cell r="U2305">
            <v>9.8389490300000002</v>
          </cell>
          <cell r="V2305">
            <v>9.8389490300000002</v>
          </cell>
          <cell r="W2305">
            <v>69.3</v>
          </cell>
          <cell r="X2305">
            <v>91.8</v>
          </cell>
          <cell r="Y2305">
            <v>51.7</v>
          </cell>
          <cell r="Z2305">
            <v>43.2</v>
          </cell>
          <cell r="AA2305">
            <v>48.8</v>
          </cell>
          <cell r="AB2305">
            <v>9.6158054800000006</v>
          </cell>
          <cell r="AC2305">
            <v>1</v>
          </cell>
          <cell r="AD2305">
            <v>280.66000000000003</v>
          </cell>
          <cell r="AE2305">
            <v>64.878826660000001</v>
          </cell>
          <cell r="AF2305">
            <v>67.672499999999999</v>
          </cell>
          <cell r="AG2305">
            <v>0.28904285870245972</v>
          </cell>
          <cell r="AH2305">
            <v>4.2</v>
          </cell>
          <cell r="AI2305">
            <v>66110</v>
          </cell>
          <cell r="AJ2305">
            <v>7.7</v>
          </cell>
        </row>
        <row r="2306">
          <cell r="A2306" t="str">
            <v>3510</v>
          </cell>
          <cell r="B2306" t="str">
            <v>351000501</v>
          </cell>
          <cell r="C2306" t="str">
            <v>521</v>
          </cell>
          <cell r="D2306" t="str">
            <v>3510005</v>
          </cell>
          <cell r="E2306" t="str">
            <v>3515</v>
          </cell>
          <cell r="F2306" t="str">
            <v>35</v>
          </cell>
          <cell r="G2306">
            <v>529.52777789000004</v>
          </cell>
          <cell r="H2306">
            <v>529.59266843</v>
          </cell>
          <cell r="I2306">
            <v>526.91598653000005</v>
          </cell>
          <cell r="J2306">
            <v>40.540540540000002</v>
          </cell>
          <cell r="K2306">
            <v>18.902439019999999</v>
          </cell>
          <cell r="L2306">
            <v>9.0909936099999999</v>
          </cell>
          <cell r="M2306">
            <v>9.8101654000000007</v>
          </cell>
          <cell r="N2306">
            <v>25.906237520000001</v>
          </cell>
          <cell r="O2306">
            <v>56.436</v>
          </cell>
          <cell r="P2306">
            <v>9.8663566500000002</v>
          </cell>
          <cell r="Q2306">
            <v>87.3</v>
          </cell>
          <cell r="R2306">
            <v>61.516649919999999</v>
          </cell>
          <cell r="S2306">
            <v>17.7</v>
          </cell>
          <cell r="T2306">
            <v>9.6607151099999999</v>
          </cell>
          <cell r="U2306">
            <v>8.9191856099999995</v>
          </cell>
          <cell r="V2306">
            <v>8.9398431200000008</v>
          </cell>
          <cell r="W2306">
            <v>63.5</v>
          </cell>
          <cell r="X2306">
            <v>87.3</v>
          </cell>
          <cell r="Y2306">
            <v>55.9</v>
          </cell>
          <cell r="Z2306">
            <v>37.1</v>
          </cell>
          <cell r="AA2306">
            <v>38.799999999999997</v>
          </cell>
          <cell r="AB2306">
            <v>9.4871384299999999</v>
          </cell>
          <cell r="AC2306">
            <v>0.42553191000000001</v>
          </cell>
          <cell r="AD2306">
            <v>292.64999999999998</v>
          </cell>
          <cell r="AE2306">
            <v>62.054297320000003</v>
          </cell>
          <cell r="AF2306">
            <v>65.971299999999999</v>
          </cell>
          <cell r="AG2306">
            <v>0.31692468457320155</v>
          </cell>
          <cell r="AH2306">
            <v>4.9000000000000004</v>
          </cell>
          <cell r="AI2306">
            <v>53450</v>
          </cell>
          <cell r="AJ2306">
            <v>7.7</v>
          </cell>
        </row>
        <row r="2307">
          <cell r="A2307" t="str">
            <v>3510</v>
          </cell>
          <cell r="B2307" t="str">
            <v>351000502</v>
          </cell>
          <cell r="C2307" t="str">
            <v>521</v>
          </cell>
          <cell r="D2307" t="str">
            <v>3510005</v>
          </cell>
          <cell r="E2307" t="str">
            <v>3515</v>
          </cell>
          <cell r="F2307" t="str">
            <v>35</v>
          </cell>
          <cell r="G2307">
            <v>529.52777789000004</v>
          </cell>
          <cell r="H2307">
            <v>529.59266843</v>
          </cell>
          <cell r="I2307">
            <v>526.91598653000005</v>
          </cell>
          <cell r="J2307">
            <v>40.540540540000002</v>
          </cell>
          <cell r="K2307">
            <v>18.902439019999999</v>
          </cell>
          <cell r="L2307">
            <v>9.0301365699999998</v>
          </cell>
          <cell r="M2307">
            <v>9.4515595700000006</v>
          </cell>
          <cell r="N2307">
            <v>25.906237520000001</v>
          </cell>
          <cell r="O2307">
            <v>56.436</v>
          </cell>
          <cell r="P2307">
            <v>9.4911488800000008</v>
          </cell>
          <cell r="Q2307">
            <v>87.3</v>
          </cell>
          <cell r="R2307">
            <v>61.516649919999999</v>
          </cell>
          <cell r="S2307">
            <v>17.7</v>
          </cell>
          <cell r="T2307">
            <v>9.6265475800000004</v>
          </cell>
          <cell r="U2307">
            <v>9.2352280899999997</v>
          </cell>
          <cell r="V2307">
            <v>9.2417421399999995</v>
          </cell>
          <cell r="W2307">
            <v>63.5</v>
          </cell>
          <cell r="X2307">
            <v>87.3</v>
          </cell>
          <cell r="Y2307">
            <v>55.9</v>
          </cell>
          <cell r="Z2307">
            <v>37.1</v>
          </cell>
          <cell r="AA2307">
            <v>38.799999999999997</v>
          </cell>
          <cell r="AB2307">
            <v>9.2442585899999994</v>
          </cell>
          <cell r="AC2307">
            <v>0.1501779</v>
          </cell>
          <cell r="AD2307">
            <v>292.64999999999998</v>
          </cell>
          <cell r="AE2307">
            <v>62.054297320000003</v>
          </cell>
          <cell r="AF2307">
            <v>65.971299999999999</v>
          </cell>
          <cell r="AG2307">
            <v>0.2</v>
          </cell>
          <cell r="AH2307">
            <v>4.9000000000000004</v>
          </cell>
          <cell r="AI2307">
            <v>53450</v>
          </cell>
          <cell r="AJ2307">
            <v>7.7</v>
          </cell>
        </row>
        <row r="2308">
          <cell r="A2308" t="str">
            <v>3510</v>
          </cell>
          <cell r="B2308" t="str">
            <v>351001001</v>
          </cell>
          <cell r="C2308" t="str">
            <v>521</v>
          </cell>
          <cell r="D2308" t="str">
            <v>3510010</v>
          </cell>
          <cell r="E2308" t="str">
            <v>3515</v>
          </cell>
          <cell r="F2308" t="str">
            <v>35</v>
          </cell>
          <cell r="G2308">
            <v>529.52777789000004</v>
          </cell>
          <cell r="H2308">
            <v>529.59266843</v>
          </cell>
          <cell r="I2308">
            <v>526.91598653000005</v>
          </cell>
          <cell r="J2308">
            <v>40.540540540000002</v>
          </cell>
          <cell r="K2308">
            <v>18.902439019999999</v>
          </cell>
          <cell r="L2308">
            <v>7.1396603400000007</v>
          </cell>
          <cell r="M2308">
            <v>7.9061788399999999</v>
          </cell>
          <cell r="N2308">
            <v>25.906237520000001</v>
          </cell>
          <cell r="O2308">
            <v>56.436</v>
          </cell>
          <cell r="P2308">
            <v>7.8240460100000009</v>
          </cell>
          <cell r="Q2308">
            <v>87.3</v>
          </cell>
          <cell r="R2308">
            <v>61.516649919999999</v>
          </cell>
          <cell r="S2308">
            <v>17.7</v>
          </cell>
          <cell r="T2308">
            <v>8.7490982499999994</v>
          </cell>
          <cell r="U2308">
            <v>7.2363393399999989</v>
          </cell>
          <cell r="V2308">
            <v>7.1639466799999996</v>
          </cell>
          <cell r="W2308">
            <v>63.5</v>
          </cell>
          <cell r="X2308">
            <v>87.3</v>
          </cell>
          <cell r="Y2308">
            <v>55.9</v>
          </cell>
          <cell r="Z2308">
            <v>37.1</v>
          </cell>
          <cell r="AA2308">
            <v>38.799999999999997</v>
          </cell>
          <cell r="AB2308">
            <v>7.246368079999999</v>
          </cell>
          <cell r="AC2308">
            <v>0.97589583000000002</v>
          </cell>
          <cell r="AD2308">
            <v>292.64999999999998</v>
          </cell>
          <cell r="AE2308">
            <v>62.054297320000003</v>
          </cell>
          <cell r="AF2308">
            <v>65.971299999999999</v>
          </cell>
          <cell r="AG2308">
            <v>0.36211699000000003</v>
          </cell>
          <cell r="AH2308">
            <v>4.9000000000000004</v>
          </cell>
          <cell r="AI2308">
            <v>53450</v>
          </cell>
          <cell r="AJ2308">
            <v>7.7</v>
          </cell>
        </row>
        <row r="2309">
          <cell r="A2309" t="str">
            <v>3510</v>
          </cell>
          <cell r="B2309" t="str">
            <v>351001002</v>
          </cell>
          <cell r="C2309" t="str">
            <v>521</v>
          </cell>
          <cell r="D2309" t="str">
            <v>3510010</v>
          </cell>
          <cell r="E2309" t="str">
            <v>3515</v>
          </cell>
          <cell r="F2309" t="str">
            <v>35</v>
          </cell>
          <cell r="G2309">
            <v>529.52777789000004</v>
          </cell>
          <cell r="H2309">
            <v>529.59266843</v>
          </cell>
          <cell r="I2309">
            <v>526.91598653000005</v>
          </cell>
          <cell r="J2309">
            <v>40.540540540000002</v>
          </cell>
          <cell r="K2309">
            <v>18.902439019999999</v>
          </cell>
          <cell r="L2309">
            <v>7.4211775299999996</v>
          </cell>
          <cell r="M2309">
            <v>8.4842566900000005</v>
          </cell>
          <cell r="N2309">
            <v>25.906237520000001</v>
          </cell>
          <cell r="O2309">
            <v>56.436</v>
          </cell>
          <cell r="P2309">
            <v>8.1895221100000004</v>
          </cell>
          <cell r="Q2309">
            <v>87.3</v>
          </cell>
          <cell r="R2309">
            <v>61.516649919999999</v>
          </cell>
          <cell r="S2309">
            <v>17.7</v>
          </cell>
          <cell r="T2309">
            <v>9.2983512499999996</v>
          </cell>
          <cell r="U2309">
            <v>7.7217917800000011</v>
          </cell>
          <cell r="V2309">
            <v>7.5968944399999998</v>
          </cell>
          <cell r="W2309">
            <v>63.5</v>
          </cell>
          <cell r="X2309">
            <v>87.3</v>
          </cell>
          <cell r="Y2309">
            <v>55.9</v>
          </cell>
          <cell r="Z2309">
            <v>37.1</v>
          </cell>
          <cell r="AA2309">
            <v>38.799999999999997</v>
          </cell>
          <cell r="AB2309">
            <v>7.9262415199999996</v>
          </cell>
          <cell r="AC2309">
            <v>0.67797134999999997</v>
          </cell>
          <cell r="AD2309">
            <v>292.64999999999998</v>
          </cell>
          <cell r="AE2309">
            <v>62.054297320000003</v>
          </cell>
          <cell r="AF2309">
            <v>65.984847830000007</v>
          </cell>
          <cell r="AG2309">
            <v>0.23175965999999998</v>
          </cell>
          <cell r="AH2309">
            <v>4.9000000000000004</v>
          </cell>
          <cell r="AI2309">
            <v>53450</v>
          </cell>
          <cell r="AJ2309">
            <v>7.7</v>
          </cell>
        </row>
        <row r="2310">
          <cell r="A2310" t="str">
            <v>3510</v>
          </cell>
          <cell r="B2310" t="str">
            <v>351001003</v>
          </cell>
          <cell r="C2310" t="str">
            <v>521</v>
          </cell>
          <cell r="D2310" t="str">
            <v>3510010</v>
          </cell>
          <cell r="E2310" t="str">
            <v>3515</v>
          </cell>
          <cell r="F2310" t="str">
            <v>35</v>
          </cell>
          <cell r="G2310">
            <v>529.52777789000004</v>
          </cell>
          <cell r="H2310">
            <v>529.59266843</v>
          </cell>
          <cell r="I2310">
            <v>526.91598653000005</v>
          </cell>
          <cell r="J2310">
            <v>40.540540540000002</v>
          </cell>
          <cell r="K2310">
            <v>18.902439019999999</v>
          </cell>
          <cell r="L2310">
            <v>8.0959035299999993</v>
          </cell>
          <cell r="M2310">
            <v>9.1785400599999996</v>
          </cell>
          <cell r="N2310">
            <v>25.906237520000001</v>
          </cell>
          <cell r="O2310">
            <v>56.436</v>
          </cell>
          <cell r="P2310">
            <v>9.20763672</v>
          </cell>
          <cell r="Q2310">
            <v>87.3</v>
          </cell>
          <cell r="R2310">
            <v>61.516649919999999</v>
          </cell>
          <cell r="S2310">
            <v>17.7</v>
          </cell>
          <cell r="T2310">
            <v>8.7747768199999996</v>
          </cell>
          <cell r="U2310">
            <v>8.58054351</v>
          </cell>
          <cell r="V2310">
            <v>8.4104984500000004</v>
          </cell>
          <cell r="W2310">
            <v>63.5</v>
          </cell>
          <cell r="X2310">
            <v>87.3</v>
          </cell>
          <cell r="Y2310">
            <v>55.9</v>
          </cell>
          <cell r="Z2310">
            <v>37.1</v>
          </cell>
          <cell r="AA2310">
            <v>38.799999999999997</v>
          </cell>
          <cell r="AB2310">
            <v>8.6211927799999994</v>
          </cell>
          <cell r="AC2310">
            <v>0.46868099000000002</v>
          </cell>
          <cell r="AD2310">
            <v>292.64999999999998</v>
          </cell>
          <cell r="AE2310">
            <v>62.054297320000003</v>
          </cell>
          <cell r="AF2310">
            <v>66.009237780000007</v>
          </cell>
          <cell r="AG2310">
            <v>0.26153845999999997</v>
          </cell>
          <cell r="AH2310">
            <v>4.9000000000000004</v>
          </cell>
          <cell r="AI2310">
            <v>53450</v>
          </cell>
          <cell r="AJ2310">
            <v>7.7</v>
          </cell>
        </row>
        <row r="2311">
          <cell r="A2311" t="str">
            <v>3510</v>
          </cell>
          <cell r="B2311" t="str">
            <v>351002001</v>
          </cell>
          <cell r="C2311" t="str">
            <v>521</v>
          </cell>
          <cell r="D2311" t="str">
            <v>3510020</v>
          </cell>
          <cell r="E2311" t="str">
            <v>3515</v>
          </cell>
          <cell r="F2311" t="str">
            <v>35</v>
          </cell>
          <cell r="G2311">
            <v>529.52777789000004</v>
          </cell>
          <cell r="H2311">
            <v>529.59266843</v>
          </cell>
          <cell r="I2311">
            <v>526.91598653000005</v>
          </cell>
          <cell r="J2311">
            <v>40.540540540000002</v>
          </cell>
          <cell r="K2311">
            <v>18.902439019999999</v>
          </cell>
          <cell r="L2311">
            <v>9.4753933299999993</v>
          </cell>
          <cell r="M2311">
            <v>10.81977828</v>
          </cell>
          <cell r="N2311">
            <v>25.906237520000001</v>
          </cell>
          <cell r="O2311">
            <v>56.436</v>
          </cell>
          <cell r="P2311">
            <v>10.767136710000001</v>
          </cell>
          <cell r="Q2311">
            <v>87.3</v>
          </cell>
          <cell r="R2311">
            <v>61.516649919999999</v>
          </cell>
          <cell r="S2311">
            <v>17.7</v>
          </cell>
          <cell r="T2311">
            <v>9.7299076800000002</v>
          </cell>
          <cell r="U2311">
            <v>9.7406744599999993</v>
          </cell>
          <cell r="V2311">
            <v>9.5112594500000007</v>
          </cell>
          <cell r="W2311">
            <v>63.5</v>
          </cell>
          <cell r="X2311">
            <v>87.3</v>
          </cell>
          <cell r="Y2311">
            <v>55.9</v>
          </cell>
          <cell r="Z2311">
            <v>37.1</v>
          </cell>
          <cell r="AA2311">
            <v>38.799999999999997</v>
          </cell>
          <cell r="AB2311">
            <v>9.7244805000000003</v>
          </cell>
          <cell r="AC2311">
            <v>6.7001679999999994E-2</v>
          </cell>
          <cell r="AD2311">
            <v>292.64999999999998</v>
          </cell>
          <cell r="AE2311">
            <v>62.054297320000003</v>
          </cell>
          <cell r="AF2311">
            <v>67.686750750000002</v>
          </cell>
          <cell r="AG2311">
            <v>0.30446251902439558</v>
          </cell>
          <cell r="AH2311">
            <v>4.9000000000000004</v>
          </cell>
          <cell r="AI2311">
            <v>53450</v>
          </cell>
          <cell r="AJ2311">
            <v>7.7</v>
          </cell>
        </row>
        <row r="2312">
          <cell r="A2312" t="str">
            <v>3510</v>
          </cell>
          <cell r="B2312" t="str">
            <v>351002002</v>
          </cell>
          <cell r="C2312" t="str">
            <v>521</v>
          </cell>
          <cell r="D2312" t="str">
            <v>3510020</v>
          </cell>
          <cell r="E2312" t="str">
            <v>3515</v>
          </cell>
          <cell r="F2312" t="str">
            <v>35</v>
          </cell>
          <cell r="G2312">
            <v>529.52777789000004</v>
          </cell>
          <cell r="H2312">
            <v>529.59266843</v>
          </cell>
          <cell r="I2312">
            <v>526.91598653000005</v>
          </cell>
          <cell r="J2312">
            <v>40.540540540000002</v>
          </cell>
          <cell r="K2312">
            <v>18.902439019999999</v>
          </cell>
          <cell r="L2312">
            <v>8.7083092999999998</v>
          </cell>
          <cell r="M2312">
            <v>10.37161442</v>
          </cell>
          <cell r="N2312">
            <v>25.906237520000001</v>
          </cell>
          <cell r="O2312">
            <v>56.436</v>
          </cell>
          <cell r="P2312">
            <v>10.21038384</v>
          </cell>
          <cell r="Q2312">
            <v>87.3</v>
          </cell>
          <cell r="R2312">
            <v>61.516649919999999</v>
          </cell>
          <cell r="S2312">
            <v>17.7</v>
          </cell>
          <cell r="T2312">
            <v>9.0878336999999991</v>
          </cell>
          <cell r="U2312">
            <v>9.5119253500000003</v>
          </cell>
          <cell r="V2312">
            <v>9.0583540100000004</v>
          </cell>
          <cell r="W2312">
            <v>63.5</v>
          </cell>
          <cell r="X2312">
            <v>87.3</v>
          </cell>
          <cell r="Y2312">
            <v>55.9</v>
          </cell>
          <cell r="Z2312">
            <v>37.1</v>
          </cell>
          <cell r="AA2312">
            <v>38.799999999999997</v>
          </cell>
          <cell r="AB2312">
            <v>9.3751766100000005</v>
          </cell>
          <cell r="AC2312">
            <v>0.35066027</v>
          </cell>
          <cell r="AD2312">
            <v>292.64999999999998</v>
          </cell>
          <cell r="AE2312">
            <v>62.054297320000003</v>
          </cell>
          <cell r="AF2312">
            <v>67.669052690000001</v>
          </cell>
          <cell r="AG2312">
            <v>0.13333333</v>
          </cell>
          <cell r="AH2312">
            <v>4.9000000000000004</v>
          </cell>
          <cell r="AI2312">
            <v>53450</v>
          </cell>
          <cell r="AJ2312">
            <v>7.7</v>
          </cell>
        </row>
        <row r="2313">
          <cell r="A2313" t="str">
            <v>3510</v>
          </cell>
          <cell r="B2313" t="str">
            <v>351002003</v>
          </cell>
          <cell r="C2313" t="str">
            <v>521</v>
          </cell>
          <cell r="D2313" t="str">
            <v>3510020</v>
          </cell>
          <cell r="E2313" t="str">
            <v>3515</v>
          </cell>
          <cell r="F2313" t="str">
            <v>35</v>
          </cell>
          <cell r="G2313">
            <v>529.52777789000004</v>
          </cell>
          <cell r="H2313">
            <v>529.59266843</v>
          </cell>
          <cell r="I2313">
            <v>526.91598653000005</v>
          </cell>
          <cell r="J2313">
            <v>40.540540540000002</v>
          </cell>
          <cell r="K2313">
            <v>18.902439019999999</v>
          </cell>
          <cell r="L2313">
            <v>8.2781742900000008</v>
          </cell>
          <cell r="M2313">
            <v>10.581241869999999</v>
          </cell>
          <cell r="N2313">
            <v>25.906237520000001</v>
          </cell>
          <cell r="O2313">
            <v>56.436</v>
          </cell>
          <cell r="P2313">
            <v>9.7726382699999998</v>
          </cell>
          <cell r="Q2313">
            <v>87.3</v>
          </cell>
          <cell r="R2313">
            <v>61.516649919999999</v>
          </cell>
          <cell r="S2313">
            <v>17.7</v>
          </cell>
          <cell r="T2313">
            <v>8.9824354999999994</v>
          </cell>
          <cell r="U2313">
            <v>9.1952267299999999</v>
          </cell>
          <cell r="V2313">
            <v>8.3999849900000001</v>
          </cell>
          <cell r="W2313">
            <v>63.5</v>
          </cell>
          <cell r="X2313">
            <v>87.3</v>
          </cell>
          <cell r="Y2313">
            <v>55.9</v>
          </cell>
          <cell r="Z2313">
            <v>37.1</v>
          </cell>
          <cell r="AA2313">
            <v>38.799999999999997</v>
          </cell>
          <cell r="AB2313">
            <v>9.1629342499999993</v>
          </cell>
          <cell r="AC2313">
            <v>0.50161213999999998</v>
          </cell>
          <cell r="AD2313">
            <v>292.64999999999998</v>
          </cell>
          <cell r="AE2313">
            <v>62.054297320000003</v>
          </cell>
          <cell r="AF2313">
            <v>67.656011809999995</v>
          </cell>
          <cell r="AG2313">
            <v>0.23214286000000001</v>
          </cell>
          <cell r="AH2313">
            <v>4.9000000000000004</v>
          </cell>
          <cell r="AI2313">
            <v>53450</v>
          </cell>
          <cell r="AJ2313">
            <v>7.7</v>
          </cell>
        </row>
        <row r="2314">
          <cell r="A2314" t="str">
            <v>3510</v>
          </cell>
          <cell r="B2314" t="str">
            <v>351002004</v>
          </cell>
          <cell r="C2314" t="str">
            <v>521</v>
          </cell>
          <cell r="D2314" t="str">
            <v>3510020</v>
          </cell>
          <cell r="E2314" t="str">
            <v>3515</v>
          </cell>
          <cell r="F2314" t="str">
            <v>35</v>
          </cell>
          <cell r="G2314">
            <v>529.52777789000004</v>
          </cell>
          <cell r="H2314">
            <v>529.59266843</v>
          </cell>
          <cell r="I2314">
            <v>526.91598653000005</v>
          </cell>
          <cell r="J2314">
            <v>40.540540540000002</v>
          </cell>
          <cell r="K2314">
            <v>18.902439019999999</v>
          </cell>
          <cell r="L2314">
            <v>8.9899430500000008</v>
          </cell>
          <cell r="M2314">
            <v>10.23519847</v>
          </cell>
          <cell r="N2314">
            <v>25.906237520000001</v>
          </cell>
          <cell r="O2314">
            <v>56.436</v>
          </cell>
          <cell r="P2314">
            <v>10.133765589999999</v>
          </cell>
          <cell r="Q2314">
            <v>87.3</v>
          </cell>
          <cell r="R2314">
            <v>61.516649919999999</v>
          </cell>
          <cell r="S2314">
            <v>17.7</v>
          </cell>
          <cell r="T2314">
            <v>9.0820523499999997</v>
          </cell>
          <cell r="U2314">
            <v>9.6742001700000007</v>
          </cell>
          <cell r="V2314">
            <v>9.0856837699999993</v>
          </cell>
          <cell r="W2314">
            <v>63.5</v>
          </cell>
          <cell r="X2314">
            <v>87.3</v>
          </cell>
          <cell r="Y2314">
            <v>55.9</v>
          </cell>
          <cell r="Z2314">
            <v>37.1</v>
          </cell>
          <cell r="AA2314">
            <v>38.799999999999997</v>
          </cell>
          <cell r="AB2314">
            <v>9.2170180300000002</v>
          </cell>
          <cell r="AC2314">
            <v>7.5139079999999997E-2</v>
          </cell>
          <cell r="AD2314">
            <v>292.64999999999998</v>
          </cell>
          <cell r="AE2314">
            <v>62.054297320000003</v>
          </cell>
          <cell r="AF2314">
            <v>67.652718829999998</v>
          </cell>
          <cell r="AG2314">
            <v>0.19402985</v>
          </cell>
          <cell r="AH2314">
            <v>4.9000000000000004</v>
          </cell>
          <cell r="AI2314">
            <v>53450</v>
          </cell>
          <cell r="AJ2314">
            <v>7.7</v>
          </cell>
        </row>
        <row r="2315">
          <cell r="A2315" t="str">
            <v>3510</v>
          </cell>
          <cell r="B2315" t="str">
            <v>351003501</v>
          </cell>
          <cell r="D2315" t="str">
            <v>3510035</v>
          </cell>
          <cell r="E2315" t="str">
            <v>3515</v>
          </cell>
          <cell r="F2315" t="str">
            <v>35</v>
          </cell>
          <cell r="G2315">
            <v>529.52777789000004</v>
          </cell>
          <cell r="H2315">
            <v>529.59266843</v>
          </cell>
          <cell r="I2315">
            <v>526.91598653000005</v>
          </cell>
          <cell r="J2315">
            <v>40.540540540000002</v>
          </cell>
          <cell r="K2315">
            <v>18.902439019999999</v>
          </cell>
          <cell r="L2315">
            <v>8.8447688299999996</v>
          </cell>
          <cell r="M2315">
            <v>10.973494580000001</v>
          </cell>
          <cell r="N2315">
            <v>25.906237520000001</v>
          </cell>
          <cell r="O2315">
            <v>56.436</v>
          </cell>
          <cell r="P2315">
            <v>10.63287023</v>
          </cell>
          <cell r="Q2315">
            <v>87.3</v>
          </cell>
          <cell r="R2315">
            <v>50.403327439999998</v>
          </cell>
          <cell r="S2315">
            <v>17.7</v>
          </cell>
          <cell r="T2315">
            <v>8.9913133399999996</v>
          </cell>
          <cell r="U2315">
            <v>9.5709475699999995</v>
          </cell>
          <cell r="V2315">
            <v>9.0114015100000007</v>
          </cell>
          <cell r="W2315">
            <v>63.5</v>
          </cell>
          <cell r="X2315">
            <v>87.3</v>
          </cell>
          <cell r="Y2315">
            <v>55.9</v>
          </cell>
          <cell r="Z2315">
            <v>37.1</v>
          </cell>
          <cell r="AA2315">
            <v>38.799999999999997</v>
          </cell>
          <cell r="AB2315">
            <v>9.5424459499999994</v>
          </cell>
          <cell r="AC2315">
            <v>0.19177817</v>
          </cell>
          <cell r="AD2315">
            <v>292.64999999999998</v>
          </cell>
          <cell r="AE2315">
            <v>62.054297320000003</v>
          </cell>
          <cell r="AF2315">
            <v>67.672499999999999</v>
          </cell>
          <cell r="AG2315">
            <v>0.29411765000000001</v>
          </cell>
          <cell r="AH2315">
            <v>4.9000000000000004</v>
          </cell>
          <cell r="AI2315">
            <v>53450</v>
          </cell>
          <cell r="AJ2315">
            <v>7.7</v>
          </cell>
        </row>
        <row r="2316">
          <cell r="A2316" t="str">
            <v>3510</v>
          </cell>
          <cell r="B2316" t="str">
            <v>351004501</v>
          </cell>
          <cell r="D2316" t="str">
            <v>3510045</v>
          </cell>
          <cell r="E2316" t="str">
            <v>3515</v>
          </cell>
          <cell r="F2316" t="str">
            <v>35</v>
          </cell>
          <cell r="G2316">
            <v>529.52777789000004</v>
          </cell>
          <cell r="H2316">
            <v>529.59266843</v>
          </cell>
          <cell r="I2316">
            <v>526.91598653000005</v>
          </cell>
          <cell r="J2316">
            <v>40.540540540000002</v>
          </cell>
          <cell r="K2316">
            <v>18.902439019999999</v>
          </cell>
          <cell r="L2316">
            <v>9.3904093900000003</v>
          </cell>
          <cell r="M2316">
            <v>11.171195429999999</v>
          </cell>
          <cell r="N2316">
            <v>25.906237520000001</v>
          </cell>
          <cell r="O2316">
            <v>56.436</v>
          </cell>
          <cell r="P2316">
            <v>10.930908130000001</v>
          </cell>
          <cell r="Q2316">
            <v>87.3</v>
          </cell>
          <cell r="R2316">
            <v>50.403327439999998</v>
          </cell>
          <cell r="S2316">
            <v>17.7</v>
          </cell>
          <cell r="T2316">
            <v>9.4704713799999993</v>
          </cell>
          <cell r="U2316">
            <v>9.9661336600000006</v>
          </cell>
          <cell r="V2316">
            <v>9.4365990699999998</v>
          </cell>
          <cell r="W2316">
            <v>63.5</v>
          </cell>
          <cell r="X2316">
            <v>87.3</v>
          </cell>
          <cell r="Y2316">
            <v>55.9</v>
          </cell>
          <cell r="Z2316">
            <v>37.1</v>
          </cell>
          <cell r="AA2316">
            <v>38.799999999999997</v>
          </cell>
          <cell r="AB2316">
            <v>10.27839036</v>
          </cell>
          <cell r="AC2316">
            <v>0</v>
          </cell>
          <cell r="AD2316">
            <v>292.64999999999998</v>
          </cell>
          <cell r="AE2316">
            <v>62.054297320000003</v>
          </cell>
          <cell r="AF2316">
            <v>67.677692350000001</v>
          </cell>
          <cell r="AG2316">
            <v>0.25</v>
          </cell>
          <cell r="AH2316">
            <v>4.9000000000000004</v>
          </cell>
          <cell r="AI2316">
            <v>53450</v>
          </cell>
          <cell r="AJ2316">
            <v>7.7</v>
          </cell>
        </row>
        <row r="2317">
          <cell r="A2317" t="str">
            <v>3511</v>
          </cell>
          <cell r="B2317" t="str">
            <v>351100501</v>
          </cell>
          <cell r="C2317" t="str">
            <v>521</v>
          </cell>
          <cell r="D2317" t="str">
            <v>3511005</v>
          </cell>
          <cell r="E2317" t="str">
            <v>3515</v>
          </cell>
          <cell r="F2317" t="str">
            <v>35</v>
          </cell>
          <cell r="G2317">
            <v>529.52777789000004</v>
          </cell>
          <cell r="H2317">
            <v>529.59266843</v>
          </cell>
          <cell r="I2317">
            <v>526.91598653000005</v>
          </cell>
          <cell r="J2317">
            <v>40.540540540000002</v>
          </cell>
          <cell r="K2317">
            <v>18.902439019999999</v>
          </cell>
          <cell r="L2317">
            <v>8.3035048000000007</v>
          </cell>
          <cell r="M2317">
            <v>9.7775841400000001</v>
          </cell>
          <cell r="N2317">
            <v>25.906237520000001</v>
          </cell>
          <cell r="O2317">
            <v>56.436</v>
          </cell>
          <cell r="P2317">
            <v>8.9800463199999996</v>
          </cell>
          <cell r="Q2317">
            <v>87.3</v>
          </cell>
          <cell r="R2317">
            <v>61.516649919999999</v>
          </cell>
          <cell r="S2317">
            <v>17.7</v>
          </cell>
          <cell r="T2317">
            <v>8.87514732</v>
          </cell>
          <cell r="U2317">
            <v>8.5257564200000004</v>
          </cell>
          <cell r="V2317">
            <v>8.4209025299999993</v>
          </cell>
          <cell r="W2317">
            <v>63.5</v>
          </cell>
          <cell r="X2317">
            <v>87.3</v>
          </cell>
          <cell r="Y2317">
            <v>55.9</v>
          </cell>
          <cell r="Z2317">
            <v>37.1</v>
          </cell>
          <cell r="AA2317">
            <v>38.799999999999997</v>
          </cell>
          <cell r="AB2317">
            <v>9.1154800900000001</v>
          </cell>
          <cell r="AC2317">
            <v>0.80067706000000016</v>
          </cell>
          <cell r="AD2317">
            <v>292.64999999999998</v>
          </cell>
          <cell r="AE2317">
            <v>62.054297320000003</v>
          </cell>
          <cell r="AF2317">
            <v>67.649339810000001</v>
          </cell>
          <cell r="AG2317">
            <v>0.29629630000000001</v>
          </cell>
          <cell r="AH2317">
            <v>4.9000000000000004</v>
          </cell>
          <cell r="AI2317">
            <v>53450</v>
          </cell>
          <cell r="AJ2317">
            <v>7.7</v>
          </cell>
        </row>
        <row r="2318">
          <cell r="A2318" t="str">
            <v>3511</v>
          </cell>
          <cell r="B2318" t="str">
            <v>351100502</v>
          </cell>
          <cell r="C2318" t="str">
            <v>521</v>
          </cell>
          <cell r="D2318" t="str">
            <v>3511005</v>
          </cell>
          <cell r="E2318" t="str">
            <v>3515</v>
          </cell>
          <cell r="F2318" t="str">
            <v>35</v>
          </cell>
          <cell r="G2318">
            <v>529.52777789000004</v>
          </cell>
          <cell r="H2318">
            <v>529.59266843</v>
          </cell>
          <cell r="I2318">
            <v>526.91598653000005</v>
          </cell>
          <cell r="J2318">
            <v>40.540540540000002</v>
          </cell>
          <cell r="K2318">
            <v>18.902439019999999</v>
          </cell>
          <cell r="L2318">
            <v>7.3382381499999996</v>
          </cell>
          <cell r="M2318">
            <v>9.9745050400000004</v>
          </cell>
          <cell r="N2318">
            <v>25.906237520000001</v>
          </cell>
          <cell r="O2318">
            <v>56.436</v>
          </cell>
          <cell r="P2318">
            <v>9.4696229699999996</v>
          </cell>
          <cell r="Q2318">
            <v>87.3</v>
          </cell>
          <cell r="R2318">
            <v>61.516649919999999</v>
          </cell>
          <cell r="S2318">
            <v>17.7</v>
          </cell>
          <cell r="T2318">
            <v>7.1475592700000004</v>
          </cell>
          <cell r="U2318">
            <v>7.3382381499999996</v>
          </cell>
          <cell r="V2318">
            <v>7.3408355499999995</v>
          </cell>
          <cell r="W2318">
            <v>63.5</v>
          </cell>
          <cell r="X2318">
            <v>87.3</v>
          </cell>
          <cell r="Y2318">
            <v>55.9</v>
          </cell>
          <cell r="Z2318">
            <v>37.1</v>
          </cell>
          <cell r="AA2318">
            <v>38.799999999999997</v>
          </cell>
          <cell r="AB2318">
            <v>7.3382381499999996</v>
          </cell>
          <cell r="AC2318">
            <v>1</v>
          </cell>
          <cell r="AD2318">
            <v>292.64999999999998</v>
          </cell>
          <cell r="AE2318">
            <v>62.054297320000003</v>
          </cell>
          <cell r="AF2318">
            <v>67.672499999999999</v>
          </cell>
          <cell r="AG2318">
            <v>7.6923080000000005E-2</v>
          </cell>
          <cell r="AH2318">
            <v>4.9000000000000004</v>
          </cell>
          <cell r="AI2318">
            <v>53450</v>
          </cell>
          <cell r="AJ2318">
            <v>7.7</v>
          </cell>
        </row>
        <row r="2319">
          <cell r="A2319" t="str">
            <v>3511</v>
          </cell>
          <cell r="B2319" t="str">
            <v>351101501</v>
          </cell>
          <cell r="D2319" t="str">
            <v>3511015</v>
          </cell>
          <cell r="E2319" t="str">
            <v>3515</v>
          </cell>
          <cell r="F2319" t="str">
            <v>35</v>
          </cell>
          <cell r="G2319">
            <v>529.52777789000004</v>
          </cell>
          <cell r="H2319">
            <v>529.59266843</v>
          </cell>
          <cell r="I2319">
            <v>526.91598653000005</v>
          </cell>
          <cell r="J2319">
            <v>40.540540540000002</v>
          </cell>
          <cell r="K2319">
            <v>18.902439019999999</v>
          </cell>
          <cell r="L2319">
            <v>8.73294952</v>
          </cell>
          <cell r="M2319">
            <v>10.80149211</v>
          </cell>
          <cell r="N2319">
            <v>25.906237520000001</v>
          </cell>
          <cell r="O2319">
            <v>56.436</v>
          </cell>
          <cell r="P2319">
            <v>9.5759552400000008</v>
          </cell>
          <cell r="Q2319">
            <v>87.3</v>
          </cell>
          <cell r="R2319">
            <v>50.403327439999998</v>
          </cell>
          <cell r="S2319">
            <v>17.7</v>
          </cell>
          <cell r="T2319">
            <v>8.9687782400000007</v>
          </cell>
          <cell r="U2319">
            <v>9.0309744399999996</v>
          </cell>
          <cell r="V2319">
            <v>8.4717773300000001</v>
          </cell>
          <cell r="W2319">
            <v>63.5</v>
          </cell>
          <cell r="X2319">
            <v>87.3</v>
          </cell>
          <cell r="Y2319">
            <v>55.9</v>
          </cell>
          <cell r="Z2319">
            <v>37.1</v>
          </cell>
          <cell r="AA2319">
            <v>38.799999999999997</v>
          </cell>
          <cell r="AB2319">
            <v>8.7519490599999994</v>
          </cell>
          <cell r="AC2319">
            <v>0.41603704000000008</v>
          </cell>
          <cell r="AD2319">
            <v>292.64999999999998</v>
          </cell>
          <cell r="AE2319">
            <v>62.054297320000003</v>
          </cell>
          <cell r="AF2319">
            <v>67.642100839999998</v>
          </cell>
          <cell r="AG2319">
            <v>0.38961038999999997</v>
          </cell>
          <cell r="AH2319">
            <v>4.9000000000000004</v>
          </cell>
          <cell r="AI2319">
            <v>53450</v>
          </cell>
          <cell r="AJ2319">
            <v>7.7</v>
          </cell>
        </row>
        <row r="2320">
          <cell r="A2320" t="str">
            <v>3511</v>
          </cell>
          <cell r="B2320" t="str">
            <v>351101502</v>
          </cell>
          <cell r="D2320" t="str">
            <v>3511015</v>
          </cell>
          <cell r="E2320" t="str">
            <v>3515</v>
          </cell>
          <cell r="F2320" t="str">
            <v>35</v>
          </cell>
          <cell r="G2320">
            <v>529.52777789000004</v>
          </cell>
          <cell r="H2320">
            <v>529.59266843</v>
          </cell>
          <cell r="I2320">
            <v>526.91598653000005</v>
          </cell>
          <cell r="J2320">
            <v>40.540540540000002</v>
          </cell>
          <cell r="K2320">
            <v>18.902439019999999</v>
          </cell>
          <cell r="L2320">
            <v>7.1308988299999996</v>
          </cell>
          <cell r="M2320">
            <v>10.81977828</v>
          </cell>
          <cell r="N2320">
            <v>25.906237520000001</v>
          </cell>
          <cell r="O2320">
            <v>56.436</v>
          </cell>
          <cell r="P2320">
            <v>9.4334839200000005</v>
          </cell>
          <cell r="Q2320">
            <v>87.3</v>
          </cell>
          <cell r="R2320">
            <v>50.403327439999998</v>
          </cell>
          <cell r="S2320">
            <v>17.7</v>
          </cell>
          <cell r="T2320">
            <v>7.2320103299999996</v>
          </cell>
          <cell r="U2320">
            <v>7.1716568199999999</v>
          </cell>
          <cell r="V2320">
            <v>7.2577076800000002</v>
          </cell>
          <cell r="W2320">
            <v>63.5</v>
          </cell>
          <cell r="X2320">
            <v>87.3</v>
          </cell>
          <cell r="Y2320">
            <v>55.9</v>
          </cell>
          <cell r="Z2320">
            <v>37.1</v>
          </cell>
          <cell r="AA2320">
            <v>38.799999999999997</v>
          </cell>
          <cell r="AB2320">
            <v>7.1348908499999997</v>
          </cell>
          <cell r="AC2320">
            <v>1</v>
          </cell>
          <cell r="AD2320">
            <v>292.64999999999998</v>
          </cell>
          <cell r="AE2320">
            <v>62.054297320000003</v>
          </cell>
          <cell r="AF2320">
            <v>67.672499999999999</v>
          </cell>
          <cell r="AG2320">
            <v>0.26388888999999999</v>
          </cell>
          <cell r="AH2320">
            <v>4.9000000000000004</v>
          </cell>
          <cell r="AI2320">
            <v>53450</v>
          </cell>
          <cell r="AJ2320">
            <v>7.7</v>
          </cell>
        </row>
        <row r="2321">
          <cell r="A2321" t="str">
            <v>3511</v>
          </cell>
          <cell r="B2321" t="str">
            <v>351103001</v>
          </cell>
          <cell r="D2321" t="str">
            <v>3511030</v>
          </cell>
          <cell r="E2321" t="str">
            <v>3515</v>
          </cell>
          <cell r="F2321" t="str">
            <v>35</v>
          </cell>
          <cell r="G2321">
            <v>529.52777789000004</v>
          </cell>
          <cell r="H2321">
            <v>529.59266843</v>
          </cell>
          <cell r="I2321">
            <v>526.91598653000005</v>
          </cell>
          <cell r="J2321">
            <v>40.540540540000002</v>
          </cell>
          <cell r="K2321">
            <v>18.902439019999999</v>
          </cell>
          <cell r="L2321">
            <v>8.6235332299999996</v>
          </cell>
          <cell r="M2321">
            <v>10.736244490000001</v>
          </cell>
          <cell r="N2321">
            <v>25.906237520000001</v>
          </cell>
          <cell r="O2321">
            <v>56.436</v>
          </cell>
          <cell r="P2321">
            <v>9.1567285999999992</v>
          </cell>
          <cell r="Q2321">
            <v>87.3</v>
          </cell>
          <cell r="R2321">
            <v>50.403327439999998</v>
          </cell>
          <cell r="S2321">
            <v>17.7</v>
          </cell>
          <cell r="T2321">
            <v>8.7775554499999995</v>
          </cell>
          <cell r="U2321">
            <v>9.8936897100000003</v>
          </cell>
          <cell r="V2321">
            <v>8.7960363200000007</v>
          </cell>
          <cell r="W2321">
            <v>63.5</v>
          </cell>
          <cell r="X2321">
            <v>87.3</v>
          </cell>
          <cell r="Y2321">
            <v>55.9</v>
          </cell>
          <cell r="Z2321">
            <v>37.1</v>
          </cell>
          <cell r="AA2321">
            <v>38.799999999999997</v>
          </cell>
          <cell r="AB2321">
            <v>9.1069778600000006</v>
          </cell>
          <cell r="AC2321">
            <v>0.12607384999999999</v>
          </cell>
          <cell r="AD2321">
            <v>292.64999999999998</v>
          </cell>
          <cell r="AE2321">
            <v>62.054297320000003</v>
          </cell>
          <cell r="AF2321">
            <v>67.642485590000007</v>
          </cell>
          <cell r="AG2321">
            <v>0.23611111000000001</v>
          </cell>
          <cell r="AH2321">
            <v>4.9000000000000004</v>
          </cell>
          <cell r="AI2321">
            <v>53450</v>
          </cell>
          <cell r="AJ2321">
            <v>7.7</v>
          </cell>
        </row>
        <row r="2322">
          <cell r="A2322" t="str">
            <v>3511</v>
          </cell>
          <cell r="B2322" t="str">
            <v>351103002</v>
          </cell>
          <cell r="D2322" t="str">
            <v>3511030</v>
          </cell>
          <cell r="E2322" t="str">
            <v>3515</v>
          </cell>
          <cell r="F2322" t="str">
            <v>35</v>
          </cell>
          <cell r="G2322">
            <v>529.52777789000004</v>
          </cell>
          <cell r="H2322">
            <v>529.59266843</v>
          </cell>
          <cell r="I2322">
            <v>526.91598653000005</v>
          </cell>
          <cell r="J2322">
            <v>40.540540540000002</v>
          </cell>
          <cell r="K2322">
            <v>18.902439019999999</v>
          </cell>
          <cell r="L2322">
            <v>7.2189097100000001</v>
          </cell>
          <cell r="M2322">
            <v>10.798779339999999</v>
          </cell>
          <cell r="N2322">
            <v>25.906237520000001</v>
          </cell>
          <cell r="O2322">
            <v>56.436</v>
          </cell>
          <cell r="P2322">
            <v>9.8210837299999998</v>
          </cell>
          <cell r="Q2322">
            <v>87.3</v>
          </cell>
          <cell r="R2322">
            <v>50.403327439999998</v>
          </cell>
          <cell r="S2322">
            <v>17.7</v>
          </cell>
          <cell r="T2322">
            <v>7.3575562000000003</v>
          </cell>
          <cell r="U2322">
            <v>9.4334839200000005</v>
          </cell>
          <cell r="V2322">
            <v>7.2765563999999996</v>
          </cell>
          <cell r="W2322">
            <v>63.5</v>
          </cell>
          <cell r="X2322">
            <v>87.3</v>
          </cell>
          <cell r="Y2322">
            <v>55.9</v>
          </cell>
          <cell r="Z2322">
            <v>37.1</v>
          </cell>
          <cell r="AA2322">
            <v>38.799999999999997</v>
          </cell>
          <cell r="AB2322">
            <v>7.3575562000000003</v>
          </cell>
          <cell r="AC2322">
            <v>0</v>
          </cell>
          <cell r="AD2322">
            <v>292.64999999999998</v>
          </cell>
          <cell r="AE2322">
            <v>62.054297320000003</v>
          </cell>
          <cell r="AF2322">
            <v>67.672499999999999</v>
          </cell>
          <cell r="AG2322">
            <v>0.25</v>
          </cell>
          <cell r="AH2322">
            <v>4.9000000000000004</v>
          </cell>
          <cell r="AI2322">
            <v>53450</v>
          </cell>
          <cell r="AJ2322">
            <v>7.7</v>
          </cell>
        </row>
        <row r="2323">
          <cell r="A2323" t="str">
            <v>3511</v>
          </cell>
          <cell r="B2323" t="str">
            <v>351103501</v>
          </cell>
          <cell r="D2323" t="str">
            <v>3511035</v>
          </cell>
          <cell r="E2323" t="str">
            <v>3515</v>
          </cell>
          <cell r="F2323" t="str">
            <v>35</v>
          </cell>
          <cell r="G2323">
            <v>529.52777789000004</v>
          </cell>
          <cell r="H2323">
            <v>529.59266843</v>
          </cell>
          <cell r="I2323">
            <v>526.91598653000005</v>
          </cell>
          <cell r="J2323">
            <v>40.540540540000002</v>
          </cell>
          <cell r="K2323">
            <v>18.902439019999999</v>
          </cell>
          <cell r="L2323">
            <v>9.0452298500000001</v>
          </cell>
          <cell r="M2323">
            <v>11.12222088</v>
          </cell>
          <cell r="N2323">
            <v>25.906237520000001</v>
          </cell>
          <cell r="O2323">
            <v>56.436</v>
          </cell>
          <cell r="P2323">
            <v>10.78667641</v>
          </cell>
          <cell r="Q2323">
            <v>87.3</v>
          </cell>
          <cell r="R2323">
            <v>50.403327439999998</v>
          </cell>
          <cell r="S2323">
            <v>17.7</v>
          </cell>
          <cell r="T2323">
            <v>9.0895277500000002</v>
          </cell>
          <cell r="U2323">
            <v>9.7819411899999995</v>
          </cell>
          <cell r="V2323">
            <v>8.8661584900000001</v>
          </cell>
          <cell r="W2323">
            <v>63.5</v>
          </cell>
          <cell r="X2323">
            <v>87.3</v>
          </cell>
          <cell r="Y2323">
            <v>55.9</v>
          </cell>
          <cell r="Z2323">
            <v>37.1</v>
          </cell>
          <cell r="AA2323">
            <v>38.799999999999997</v>
          </cell>
          <cell r="AB2323">
            <v>10.051347059999999</v>
          </cell>
          <cell r="AC2323">
            <v>0</v>
          </cell>
          <cell r="AD2323">
            <v>292.64999999999998</v>
          </cell>
          <cell r="AE2323">
            <v>62.054297320000003</v>
          </cell>
          <cell r="AF2323">
            <v>67.661244850000003</v>
          </cell>
          <cell r="AG2323">
            <v>0.41666667000000002</v>
          </cell>
          <cell r="AH2323">
            <v>4.9000000000000004</v>
          </cell>
          <cell r="AI2323">
            <v>53450</v>
          </cell>
          <cell r="AJ2323">
            <v>7.7</v>
          </cell>
        </row>
        <row r="2324">
          <cell r="A2324" t="str">
            <v>3512</v>
          </cell>
          <cell r="B2324" t="str">
            <v>351200101</v>
          </cell>
          <cell r="D2324" t="str">
            <v>3512001</v>
          </cell>
          <cell r="E2324" t="str">
            <v>3515</v>
          </cell>
          <cell r="F2324" t="str">
            <v>35</v>
          </cell>
          <cell r="G2324">
            <v>529.52777789000004</v>
          </cell>
          <cell r="H2324">
            <v>529.59266843</v>
          </cell>
          <cell r="I2324">
            <v>526.91598653000005</v>
          </cell>
          <cell r="J2324">
            <v>40.540540540000002</v>
          </cell>
          <cell r="K2324">
            <v>18.902439019999999</v>
          </cell>
          <cell r="L2324">
            <v>8.8871002000000008</v>
          </cell>
          <cell r="M2324">
            <v>10.235736599999999</v>
          </cell>
          <cell r="N2324">
            <v>25.906237520000001</v>
          </cell>
          <cell r="O2324">
            <v>56.436</v>
          </cell>
          <cell r="P2324">
            <v>9.6297083899999993</v>
          </cell>
          <cell r="Q2324">
            <v>87.3</v>
          </cell>
          <cell r="R2324">
            <v>50.403327439999998</v>
          </cell>
          <cell r="S2324">
            <v>17.7</v>
          </cell>
          <cell r="T2324">
            <v>9.2024089999999994</v>
          </cell>
          <cell r="U2324">
            <v>9.5203953000000006</v>
          </cell>
          <cell r="V2324">
            <v>9.3254531800000002</v>
          </cell>
          <cell r="W2324">
            <v>63.5</v>
          </cell>
          <cell r="X2324">
            <v>87.3</v>
          </cell>
          <cell r="Y2324">
            <v>55.9</v>
          </cell>
          <cell r="Z2324">
            <v>37.1</v>
          </cell>
          <cell r="AA2324">
            <v>38.799999999999997</v>
          </cell>
          <cell r="AB2324">
            <v>9.5146583000000007</v>
          </cell>
          <cell r="AC2324">
            <v>6.5108429999999995E-2</v>
          </cell>
          <cell r="AD2324">
            <v>292.64999999999998</v>
          </cell>
          <cell r="AE2324">
            <v>62.054297320000003</v>
          </cell>
          <cell r="AF2324">
            <v>65.685557509999995</v>
          </cell>
          <cell r="AG2324">
            <v>0.21875</v>
          </cell>
          <cell r="AH2324">
            <v>4.9000000000000004</v>
          </cell>
          <cell r="AI2324">
            <v>53450</v>
          </cell>
          <cell r="AJ2324">
            <v>7.7</v>
          </cell>
        </row>
        <row r="2325">
          <cell r="A2325" t="str">
            <v>3512</v>
          </cell>
          <cell r="B2325" t="str">
            <v>351200201</v>
          </cell>
          <cell r="D2325" t="str">
            <v>3512002</v>
          </cell>
          <cell r="E2325" t="str">
            <v>3515</v>
          </cell>
          <cell r="F2325" t="str">
            <v>35</v>
          </cell>
          <cell r="G2325">
            <v>529.52777789000004</v>
          </cell>
          <cell r="H2325">
            <v>529.59266843</v>
          </cell>
          <cell r="I2325">
            <v>526.91598653000005</v>
          </cell>
          <cell r="J2325">
            <v>40.540540540000002</v>
          </cell>
          <cell r="K2325">
            <v>18.902439019999999</v>
          </cell>
          <cell r="L2325">
            <v>7.15617664</v>
          </cell>
          <cell r="M2325">
            <v>10.81977828</v>
          </cell>
          <cell r="N2325">
            <v>25.906237520000001</v>
          </cell>
          <cell r="O2325">
            <v>56.436</v>
          </cell>
          <cell r="P2325">
            <v>7.8240460100000009</v>
          </cell>
          <cell r="Q2325">
            <v>87.3</v>
          </cell>
          <cell r="R2325">
            <v>50.403327439999998</v>
          </cell>
          <cell r="S2325">
            <v>17.7</v>
          </cell>
          <cell r="T2325">
            <v>7.15617664</v>
          </cell>
          <cell r="U2325">
            <v>9.4334839200000005</v>
          </cell>
          <cell r="V2325">
            <v>7.1838707199999998</v>
          </cell>
          <cell r="W2325">
            <v>63.5</v>
          </cell>
          <cell r="X2325">
            <v>87.3</v>
          </cell>
          <cell r="Y2325">
            <v>55.9</v>
          </cell>
          <cell r="Z2325">
            <v>37.1</v>
          </cell>
          <cell r="AA2325">
            <v>38.799999999999997</v>
          </cell>
          <cell r="AB2325">
            <v>7.15617664</v>
          </cell>
          <cell r="AC2325">
            <v>1</v>
          </cell>
          <cell r="AD2325">
            <v>292.64999999999998</v>
          </cell>
          <cell r="AE2325">
            <v>62.054297320000003</v>
          </cell>
          <cell r="AF2325">
            <v>65.623999999999995</v>
          </cell>
          <cell r="AG2325">
            <v>0.64705882000000003</v>
          </cell>
          <cell r="AH2325">
            <v>4.9000000000000004</v>
          </cell>
          <cell r="AI2325">
            <v>53450</v>
          </cell>
          <cell r="AJ2325">
            <v>7.7</v>
          </cell>
        </row>
        <row r="2326">
          <cell r="A2326" t="str">
            <v>3512</v>
          </cell>
          <cell r="B2326" t="str">
            <v>351200501</v>
          </cell>
          <cell r="C2326" t="str">
            <v>522</v>
          </cell>
          <cell r="D2326" t="str">
            <v>3512005</v>
          </cell>
          <cell r="E2326" t="str">
            <v>3515</v>
          </cell>
          <cell r="F2326" t="str">
            <v>35</v>
          </cell>
          <cell r="G2326">
            <v>529.52777789000004</v>
          </cell>
          <cell r="H2326">
            <v>529.59266843</v>
          </cell>
          <cell r="I2326">
            <v>526.91598653000005</v>
          </cell>
          <cell r="J2326">
            <v>40.540540540000002</v>
          </cell>
          <cell r="K2326">
            <v>18.902439019999999</v>
          </cell>
          <cell r="L2326">
            <v>8.4924905800000001</v>
          </cell>
          <cell r="M2326">
            <v>9.1454818000000007</v>
          </cell>
          <cell r="N2326">
            <v>25.906237520000001</v>
          </cell>
          <cell r="O2326">
            <v>56.436</v>
          </cell>
          <cell r="P2326">
            <v>9.2116395299999994</v>
          </cell>
          <cell r="Q2326">
            <v>87.3</v>
          </cell>
          <cell r="R2326">
            <v>50.403327439999998</v>
          </cell>
          <cell r="S2326">
            <v>17.7</v>
          </cell>
          <cell r="T2326">
            <v>9.3122649899999992</v>
          </cell>
          <cell r="U2326">
            <v>8.6631964900000007</v>
          </cell>
          <cell r="V2326">
            <v>8.7122664299999997</v>
          </cell>
          <cell r="W2326">
            <v>63.5</v>
          </cell>
          <cell r="X2326">
            <v>87.3</v>
          </cell>
          <cell r="Y2326">
            <v>55.9</v>
          </cell>
          <cell r="Z2326">
            <v>37.1</v>
          </cell>
          <cell r="AA2326">
            <v>38.799999999999997</v>
          </cell>
          <cell r="AB2326">
            <v>9.0046683000000005</v>
          </cell>
          <cell r="AC2326">
            <v>0.55795980000000001</v>
          </cell>
          <cell r="AD2326">
            <v>292.64999999999998</v>
          </cell>
          <cell r="AE2326">
            <v>62.054297320000003</v>
          </cell>
          <cell r="AF2326">
            <v>65.641253039999995</v>
          </cell>
          <cell r="AG2326">
            <v>0.35064935000000003</v>
          </cell>
          <cell r="AH2326">
            <v>4.9000000000000004</v>
          </cell>
          <cell r="AI2326">
            <v>53450</v>
          </cell>
          <cell r="AJ2326">
            <v>7.7</v>
          </cell>
        </row>
        <row r="2327">
          <cell r="A2327" t="str">
            <v>3512</v>
          </cell>
          <cell r="B2327" t="str">
            <v>351200502</v>
          </cell>
          <cell r="C2327" t="str">
            <v>522</v>
          </cell>
          <cell r="D2327" t="str">
            <v>3512005</v>
          </cell>
          <cell r="E2327" t="str">
            <v>3515</v>
          </cell>
          <cell r="F2327" t="str">
            <v>35</v>
          </cell>
          <cell r="G2327">
            <v>529.52777789000004</v>
          </cell>
          <cell r="H2327">
            <v>529.59266843</v>
          </cell>
          <cell r="I2327">
            <v>526.91598653000005</v>
          </cell>
          <cell r="J2327">
            <v>40.540540540000002</v>
          </cell>
          <cell r="K2327">
            <v>18.902439019999999</v>
          </cell>
          <cell r="L2327">
            <v>7.1522688600000013</v>
          </cell>
          <cell r="M2327">
            <v>7.9258803200000001</v>
          </cell>
          <cell r="N2327">
            <v>25.906237520000001</v>
          </cell>
          <cell r="O2327">
            <v>56.436</v>
          </cell>
          <cell r="P2327">
            <v>7.8838232100000001</v>
          </cell>
          <cell r="Q2327">
            <v>87.3</v>
          </cell>
          <cell r="R2327">
            <v>50.403327439999998</v>
          </cell>
          <cell r="S2327">
            <v>17.7</v>
          </cell>
          <cell r="T2327">
            <v>8.1684864200000007</v>
          </cell>
          <cell r="U2327">
            <v>7.2800082499999998</v>
          </cell>
          <cell r="V2327">
            <v>7.1884127400000013</v>
          </cell>
          <cell r="W2327">
            <v>63.5</v>
          </cell>
          <cell r="X2327">
            <v>87.3</v>
          </cell>
          <cell r="Y2327">
            <v>55.9</v>
          </cell>
          <cell r="Z2327">
            <v>37.1</v>
          </cell>
          <cell r="AA2327">
            <v>38.799999999999997</v>
          </cell>
          <cell r="AB2327">
            <v>7.3664451499999997</v>
          </cell>
          <cell r="AC2327">
            <v>0.99692457000000001</v>
          </cell>
          <cell r="AD2327">
            <v>292.64999999999998</v>
          </cell>
          <cell r="AE2327">
            <v>62.054297320000003</v>
          </cell>
          <cell r="AF2327">
            <v>65.637411760000006</v>
          </cell>
          <cell r="AG2327">
            <v>0.42816901000000007</v>
          </cell>
          <cell r="AH2327">
            <v>4.9000000000000004</v>
          </cell>
          <cell r="AI2327">
            <v>53450</v>
          </cell>
          <cell r="AJ2327">
            <v>7.7</v>
          </cell>
        </row>
        <row r="2328">
          <cell r="A2328" t="str">
            <v>3512</v>
          </cell>
          <cell r="B2328" t="str">
            <v>351201501</v>
          </cell>
          <cell r="C2328" t="str">
            <v>522</v>
          </cell>
          <cell r="D2328" t="str">
            <v>3512015</v>
          </cell>
          <cell r="E2328" t="str">
            <v>3515</v>
          </cell>
          <cell r="F2328" t="str">
            <v>35</v>
          </cell>
          <cell r="G2328">
            <v>529.52777789000004</v>
          </cell>
          <cell r="H2328">
            <v>529.59266843</v>
          </cell>
          <cell r="I2328">
            <v>526.91598653000005</v>
          </cell>
          <cell r="J2328">
            <v>40.540540540000002</v>
          </cell>
          <cell r="K2328">
            <v>18.902439019999999</v>
          </cell>
          <cell r="L2328">
            <v>8.2249674800000001</v>
          </cell>
          <cell r="M2328">
            <v>9.6199302899999992</v>
          </cell>
          <cell r="N2328">
            <v>25.906237520000001</v>
          </cell>
          <cell r="O2328">
            <v>56.436</v>
          </cell>
          <cell r="P2328">
            <v>8.8483656899999996</v>
          </cell>
          <cell r="Q2328">
            <v>87.3</v>
          </cell>
          <cell r="R2328">
            <v>50.403327439999998</v>
          </cell>
          <cell r="S2328">
            <v>17.7</v>
          </cell>
          <cell r="T2328">
            <v>9.0273786099999995</v>
          </cell>
          <cell r="U2328">
            <v>8.8363739300000006</v>
          </cell>
          <cell r="V2328">
            <v>8.3272426100000008</v>
          </cell>
          <cell r="W2328">
            <v>63.5</v>
          </cell>
          <cell r="X2328">
            <v>87.3</v>
          </cell>
          <cell r="Y2328">
            <v>55.9</v>
          </cell>
          <cell r="Z2328">
            <v>37.1</v>
          </cell>
          <cell r="AA2328">
            <v>38.799999999999997</v>
          </cell>
          <cell r="AB2328">
            <v>8.5139880600000009</v>
          </cell>
          <cell r="AC2328">
            <v>0.51417013</v>
          </cell>
          <cell r="AD2328">
            <v>292.64999999999998</v>
          </cell>
          <cell r="AE2328">
            <v>62.054297320000003</v>
          </cell>
          <cell r="AF2328">
            <v>67.413189810000006</v>
          </cell>
          <cell r="AG2328">
            <v>0.33168317000000003</v>
          </cell>
          <cell r="AH2328">
            <v>4.9000000000000004</v>
          </cell>
          <cell r="AI2328">
            <v>53450</v>
          </cell>
          <cell r="AJ2328">
            <v>7.7</v>
          </cell>
        </row>
        <row r="2329">
          <cell r="A2329" t="str">
            <v>3512</v>
          </cell>
          <cell r="B2329" t="str">
            <v>351201502</v>
          </cell>
          <cell r="C2329" t="str">
            <v>522</v>
          </cell>
          <cell r="D2329" t="str">
            <v>3512015</v>
          </cell>
          <cell r="E2329" t="str">
            <v>3515</v>
          </cell>
          <cell r="F2329" t="str">
            <v>35</v>
          </cell>
          <cell r="G2329">
            <v>529.52777789000004</v>
          </cell>
          <cell r="H2329">
            <v>529.59266843</v>
          </cell>
          <cell r="I2329">
            <v>526.91598653000005</v>
          </cell>
          <cell r="J2329">
            <v>40.540540540000002</v>
          </cell>
          <cell r="K2329">
            <v>18.902439019999999</v>
          </cell>
          <cell r="L2329">
            <v>7.1451961300000004</v>
          </cell>
          <cell r="M2329">
            <v>9.8389490300000002</v>
          </cell>
          <cell r="N2329">
            <v>25.906237520000001</v>
          </cell>
          <cell r="O2329">
            <v>56.436</v>
          </cell>
          <cell r="P2329">
            <v>7.8454160400000008</v>
          </cell>
          <cell r="Q2329">
            <v>87.3</v>
          </cell>
          <cell r="R2329">
            <v>50.403327439999998</v>
          </cell>
          <cell r="S2329">
            <v>17.7</v>
          </cell>
          <cell r="T2329">
            <v>9.4334839200000005</v>
          </cell>
          <cell r="U2329">
            <v>7.3852309199999997</v>
          </cell>
          <cell r="V2329">
            <v>7.3852309199999997</v>
          </cell>
          <cell r="W2329">
            <v>63.5</v>
          </cell>
          <cell r="X2329">
            <v>87.3</v>
          </cell>
          <cell r="Y2329">
            <v>55.9</v>
          </cell>
          <cell r="Z2329">
            <v>37.1</v>
          </cell>
          <cell r="AA2329">
            <v>38.799999999999997</v>
          </cell>
          <cell r="AB2329">
            <v>7.3852309199999997</v>
          </cell>
          <cell r="AC2329">
            <v>1</v>
          </cell>
          <cell r="AD2329">
            <v>292.64999999999998</v>
          </cell>
          <cell r="AE2329">
            <v>62.054297320000003</v>
          </cell>
          <cell r="AF2329">
            <v>67.426000000000002</v>
          </cell>
          <cell r="AG2329">
            <v>0.33380386554525943</v>
          </cell>
          <cell r="AH2329">
            <v>4.9000000000000004</v>
          </cell>
          <cell r="AI2329">
            <v>53450</v>
          </cell>
          <cell r="AJ2329">
            <v>7.7</v>
          </cell>
        </row>
        <row r="2330">
          <cell r="A2330" t="str">
            <v>3512</v>
          </cell>
          <cell r="B2330" t="str">
            <v>351201503</v>
          </cell>
          <cell r="C2330" t="str">
            <v>522</v>
          </cell>
          <cell r="D2330" t="str">
            <v>3512015</v>
          </cell>
          <cell r="E2330" t="str">
            <v>3515</v>
          </cell>
          <cell r="F2330" t="str">
            <v>35</v>
          </cell>
          <cell r="G2330">
            <v>529.52777789000004</v>
          </cell>
          <cell r="H2330">
            <v>529.59266843</v>
          </cell>
          <cell r="I2330">
            <v>526.91598653000005</v>
          </cell>
          <cell r="J2330">
            <v>40.540540540000002</v>
          </cell>
          <cell r="K2330">
            <v>18.902439019999999</v>
          </cell>
          <cell r="L2330">
            <v>7.1475592700000004</v>
          </cell>
          <cell r="M2330">
            <v>9.6748288200000001</v>
          </cell>
          <cell r="N2330">
            <v>25.906237520000001</v>
          </cell>
          <cell r="O2330">
            <v>56.436</v>
          </cell>
          <cell r="P2330">
            <v>8.1814406999999996</v>
          </cell>
          <cell r="Q2330">
            <v>87.3</v>
          </cell>
          <cell r="R2330">
            <v>50.403327439999998</v>
          </cell>
          <cell r="S2330">
            <v>17.7</v>
          </cell>
          <cell r="T2330">
            <v>7.8430640199999999</v>
          </cell>
          <cell r="U2330">
            <v>7.2827611799999996</v>
          </cell>
          <cell r="V2330">
            <v>7.30384323</v>
          </cell>
          <cell r="W2330">
            <v>63.5</v>
          </cell>
          <cell r="X2330">
            <v>87.3</v>
          </cell>
          <cell r="Y2330">
            <v>55.9</v>
          </cell>
          <cell r="Z2330">
            <v>37.1</v>
          </cell>
          <cell r="AA2330">
            <v>38.799999999999997</v>
          </cell>
          <cell r="AB2330">
            <v>7.3225104299999995</v>
          </cell>
          <cell r="AC2330">
            <v>1</v>
          </cell>
          <cell r="AD2330">
            <v>292.64999999999998</v>
          </cell>
          <cell r="AE2330">
            <v>62.054297320000003</v>
          </cell>
          <cell r="AF2330">
            <v>67.426000000000002</v>
          </cell>
          <cell r="AG2330">
            <v>0.42391304000000007</v>
          </cell>
          <cell r="AH2330">
            <v>4.9000000000000004</v>
          </cell>
          <cell r="AI2330">
            <v>53450</v>
          </cell>
          <cell r="AJ2330">
            <v>7.7</v>
          </cell>
        </row>
        <row r="2331">
          <cell r="A2331" t="str">
            <v>3512</v>
          </cell>
          <cell r="B2331" t="str">
            <v>351202001</v>
          </cell>
          <cell r="D2331" t="str">
            <v>3512020</v>
          </cell>
          <cell r="E2331" t="str">
            <v>3515</v>
          </cell>
          <cell r="F2331" t="str">
            <v>35</v>
          </cell>
          <cell r="G2331">
            <v>529.52777789000004</v>
          </cell>
          <cell r="H2331">
            <v>529.59266843</v>
          </cell>
          <cell r="I2331">
            <v>526.91598653000005</v>
          </cell>
          <cell r="J2331">
            <v>40.540540540000002</v>
          </cell>
          <cell r="K2331">
            <v>18.902439019999999</v>
          </cell>
          <cell r="L2331">
            <v>9.0883987000000008</v>
          </cell>
          <cell r="M2331">
            <v>10.41355289</v>
          </cell>
          <cell r="N2331">
            <v>25.906237520000001</v>
          </cell>
          <cell r="O2331">
            <v>56.436</v>
          </cell>
          <cell r="P2331">
            <v>9.8610496699999999</v>
          </cell>
          <cell r="Q2331">
            <v>87.3</v>
          </cell>
          <cell r="R2331">
            <v>50.403327439999998</v>
          </cell>
          <cell r="S2331">
            <v>17.7</v>
          </cell>
          <cell r="T2331">
            <v>9.2953247000000001</v>
          </cell>
          <cell r="U2331">
            <v>9.6919019500000001</v>
          </cell>
          <cell r="V2331">
            <v>9.3477517300000006</v>
          </cell>
          <cell r="W2331">
            <v>63.5</v>
          </cell>
          <cell r="X2331">
            <v>87.3</v>
          </cell>
          <cell r="Y2331">
            <v>55.9</v>
          </cell>
          <cell r="Z2331">
            <v>37.1</v>
          </cell>
          <cell r="AA2331">
            <v>38.799999999999997</v>
          </cell>
          <cell r="AB2331">
            <v>9.2051268000000004</v>
          </cell>
          <cell r="AC2331">
            <v>0.31925513999999999</v>
          </cell>
          <cell r="AD2331">
            <v>292.64999999999998</v>
          </cell>
          <cell r="AE2331">
            <v>62.054297320000003</v>
          </cell>
          <cell r="AF2331">
            <v>65.746445539999996</v>
          </cell>
          <cell r="AG2331">
            <v>1</v>
          </cell>
          <cell r="AH2331">
            <v>4.9000000000000004</v>
          </cell>
          <cell r="AI2331">
            <v>53450</v>
          </cell>
          <cell r="AJ2331">
            <v>7.7</v>
          </cell>
        </row>
        <row r="2332">
          <cell r="A2332" t="str">
            <v>3512</v>
          </cell>
          <cell r="B2332" t="str">
            <v>351202002</v>
          </cell>
          <cell r="D2332" t="str">
            <v>3512020</v>
          </cell>
          <cell r="E2332" t="str">
            <v>3515</v>
          </cell>
          <cell r="F2332" t="str">
            <v>35</v>
          </cell>
          <cell r="G2332">
            <v>529.52777789000004</v>
          </cell>
          <cell r="H2332">
            <v>529.59266843</v>
          </cell>
          <cell r="I2332">
            <v>526.91598653000005</v>
          </cell>
          <cell r="J2332">
            <v>40.540540540000002</v>
          </cell>
          <cell r="K2332">
            <v>18.902439019999999</v>
          </cell>
          <cell r="L2332">
            <v>7.1530516300000002</v>
          </cell>
          <cell r="M2332">
            <v>9.8389490300000002</v>
          </cell>
          <cell r="N2332">
            <v>25.906237520000001</v>
          </cell>
          <cell r="O2332">
            <v>56.436</v>
          </cell>
          <cell r="P2332">
            <v>9.4525804200000003</v>
          </cell>
          <cell r="Q2332">
            <v>87.3</v>
          </cell>
          <cell r="R2332">
            <v>50.403327439999998</v>
          </cell>
          <cell r="S2332">
            <v>17.7</v>
          </cell>
          <cell r="T2332">
            <v>7.9087547400000009</v>
          </cell>
          <cell r="U2332">
            <v>9.4525804200000003</v>
          </cell>
          <cell r="V2332">
            <v>7.9087547400000009</v>
          </cell>
          <cell r="W2332">
            <v>63.5</v>
          </cell>
          <cell r="X2332">
            <v>87.3</v>
          </cell>
          <cell r="Y2332">
            <v>55.9</v>
          </cell>
          <cell r="Z2332">
            <v>37.1</v>
          </cell>
          <cell r="AA2332">
            <v>38.799999999999997</v>
          </cell>
          <cell r="AB2332">
            <v>7.9087547400000009</v>
          </cell>
          <cell r="AC2332">
            <v>1</v>
          </cell>
          <cell r="AD2332">
            <v>292.64999999999998</v>
          </cell>
          <cell r="AE2332">
            <v>62.054297320000003</v>
          </cell>
          <cell r="AF2332">
            <v>65.637361679999998</v>
          </cell>
          <cell r="AG2332">
            <v>0.45</v>
          </cell>
          <cell r="AH2332">
            <v>4.9000000000000004</v>
          </cell>
          <cell r="AI2332">
            <v>53450</v>
          </cell>
          <cell r="AJ2332">
            <v>7.7</v>
          </cell>
        </row>
        <row r="2333">
          <cell r="A2333" t="str">
            <v>3512</v>
          </cell>
          <cell r="B2333" t="str">
            <v>351202601</v>
          </cell>
          <cell r="D2333" t="str">
            <v>3512026</v>
          </cell>
          <cell r="E2333" t="str">
            <v>3515</v>
          </cell>
          <cell r="F2333" t="str">
            <v>35</v>
          </cell>
          <cell r="G2333">
            <v>529.52777789000004</v>
          </cell>
          <cell r="H2333">
            <v>529.59266843</v>
          </cell>
          <cell r="I2333">
            <v>526.91598653000005</v>
          </cell>
          <cell r="J2333">
            <v>40.540540540000002</v>
          </cell>
          <cell r="K2333">
            <v>18.902439019999999</v>
          </cell>
          <cell r="L2333">
            <v>8.9641840500000001</v>
          </cell>
          <cell r="M2333">
            <v>10.49822225</v>
          </cell>
          <cell r="N2333">
            <v>25.906237520000001</v>
          </cell>
          <cell r="O2333">
            <v>56.436</v>
          </cell>
          <cell r="P2333">
            <v>9.8539821300000003</v>
          </cell>
          <cell r="Q2333">
            <v>87.3</v>
          </cell>
          <cell r="R2333">
            <v>50.403327439999998</v>
          </cell>
          <cell r="S2333">
            <v>17.7</v>
          </cell>
          <cell r="T2333">
            <v>9.6714293799999993</v>
          </cell>
          <cell r="U2333">
            <v>9.3825274099999998</v>
          </cell>
          <cell r="V2333">
            <v>9.3548735199999999</v>
          </cell>
          <cell r="W2333">
            <v>63.5</v>
          </cell>
          <cell r="X2333">
            <v>87.3</v>
          </cell>
          <cell r="Y2333">
            <v>55.9</v>
          </cell>
          <cell r="Z2333">
            <v>37.1</v>
          </cell>
          <cell r="AA2333">
            <v>38.799999999999997</v>
          </cell>
          <cell r="AB2333">
            <v>8.9591830699999999</v>
          </cell>
          <cell r="AC2333">
            <v>0.27120683000000001</v>
          </cell>
          <cell r="AD2333">
            <v>292.64999999999998</v>
          </cell>
          <cell r="AE2333">
            <v>62.054297320000003</v>
          </cell>
          <cell r="AF2333">
            <v>65.623999999999995</v>
          </cell>
          <cell r="AG2333">
            <v>0.63636364000000001</v>
          </cell>
          <cell r="AH2333">
            <v>4.9000000000000004</v>
          </cell>
          <cell r="AI2333">
            <v>53450</v>
          </cell>
          <cell r="AJ2333">
            <v>7.7</v>
          </cell>
        </row>
        <row r="2334">
          <cell r="A2334" t="str">
            <v>3512</v>
          </cell>
          <cell r="B2334" t="str">
            <v>351202602</v>
          </cell>
          <cell r="D2334" t="str">
            <v>3512026</v>
          </cell>
          <cell r="E2334" t="str">
            <v>3515</v>
          </cell>
          <cell r="F2334" t="str">
            <v>35</v>
          </cell>
          <cell r="G2334">
            <v>529.52777789000004</v>
          </cell>
          <cell r="H2334">
            <v>529.59266843</v>
          </cell>
          <cell r="I2334">
            <v>526.91598653000005</v>
          </cell>
          <cell r="J2334">
            <v>40.540540540000002</v>
          </cell>
          <cell r="K2334">
            <v>18.902439019999999</v>
          </cell>
          <cell r="L2334">
            <v>7.1372784400000002</v>
          </cell>
          <cell r="M2334">
            <v>10.81977828</v>
          </cell>
          <cell r="N2334">
            <v>25.906237520000001</v>
          </cell>
          <cell r="O2334">
            <v>56.436</v>
          </cell>
          <cell r="P2334">
            <v>9.4334839200000005</v>
          </cell>
          <cell r="Q2334">
            <v>87.3</v>
          </cell>
          <cell r="R2334">
            <v>50.403327439999998</v>
          </cell>
          <cell r="S2334">
            <v>17.7</v>
          </cell>
          <cell r="T2334">
            <v>9.8042195499999991</v>
          </cell>
          <cell r="U2334">
            <v>9.4334839200000005</v>
          </cell>
          <cell r="V2334">
            <v>9.4334839200000005</v>
          </cell>
          <cell r="W2334">
            <v>63.5</v>
          </cell>
          <cell r="X2334">
            <v>87.3</v>
          </cell>
          <cell r="Y2334">
            <v>55.9</v>
          </cell>
          <cell r="Z2334">
            <v>37.1</v>
          </cell>
          <cell r="AA2334">
            <v>38.799999999999997</v>
          </cell>
          <cell r="AB2334">
            <v>8.5350331100000005</v>
          </cell>
          <cell r="AC2334">
            <v>1</v>
          </cell>
          <cell r="AD2334">
            <v>292.64999999999998</v>
          </cell>
          <cell r="AE2334">
            <v>62.054297320000003</v>
          </cell>
          <cell r="AF2334">
            <v>65.623999999999995</v>
          </cell>
          <cell r="AG2334">
            <v>0.43181817999999994</v>
          </cell>
          <cell r="AH2334">
            <v>4.9000000000000004</v>
          </cell>
          <cell r="AI2334">
            <v>53450</v>
          </cell>
          <cell r="AJ2334">
            <v>7.7</v>
          </cell>
        </row>
        <row r="2335">
          <cell r="A2335" t="str">
            <v>3512</v>
          </cell>
          <cell r="B2335" t="str">
            <v>351203001</v>
          </cell>
          <cell r="D2335" t="str">
            <v>3512030</v>
          </cell>
          <cell r="E2335" t="str">
            <v>3515</v>
          </cell>
          <cell r="F2335" t="str">
            <v>35</v>
          </cell>
          <cell r="G2335">
            <v>529.52777789000004</v>
          </cell>
          <cell r="H2335">
            <v>529.59266843</v>
          </cell>
          <cell r="I2335">
            <v>526.91598653000005</v>
          </cell>
          <cell r="J2335">
            <v>40.540540540000002</v>
          </cell>
          <cell r="K2335">
            <v>18.902439019999999</v>
          </cell>
          <cell r="L2335">
            <v>9.1137193300000003</v>
          </cell>
          <cell r="M2335">
            <v>10.77899796</v>
          </cell>
          <cell r="N2335">
            <v>25.906237520000001</v>
          </cell>
          <cell r="O2335">
            <v>56.436</v>
          </cell>
          <cell r="P2335">
            <v>9.8984247599999993</v>
          </cell>
          <cell r="Q2335">
            <v>87.3</v>
          </cell>
          <cell r="R2335">
            <v>50.403327439999998</v>
          </cell>
          <cell r="S2335">
            <v>17.7</v>
          </cell>
          <cell r="T2335">
            <v>9.2767833300000007</v>
          </cell>
          <cell r="U2335">
            <v>9.4509308399999998</v>
          </cell>
          <cell r="V2335">
            <v>9.4496721800000003</v>
          </cell>
          <cell r="W2335">
            <v>63.5</v>
          </cell>
          <cell r="X2335">
            <v>87.3</v>
          </cell>
          <cell r="Y2335">
            <v>55.9</v>
          </cell>
          <cell r="Z2335">
            <v>37.1</v>
          </cell>
          <cell r="AA2335">
            <v>38.799999999999997</v>
          </cell>
          <cell r="AB2335">
            <v>9.1187731799999998</v>
          </cell>
          <cell r="AC2335">
            <v>0.1277903</v>
          </cell>
          <cell r="AD2335">
            <v>292.64999999999998</v>
          </cell>
          <cell r="AE2335">
            <v>62.054297320000003</v>
          </cell>
          <cell r="AF2335">
            <v>65.661309869999997</v>
          </cell>
          <cell r="AG2335">
            <v>0.45614034999999997</v>
          </cell>
          <cell r="AH2335">
            <v>4.9000000000000004</v>
          </cell>
          <cell r="AI2335">
            <v>53450</v>
          </cell>
          <cell r="AJ2335">
            <v>7.7</v>
          </cell>
        </row>
        <row r="2336">
          <cell r="A2336" t="str">
            <v>3512</v>
          </cell>
          <cell r="B2336" t="str">
            <v>351203002</v>
          </cell>
          <cell r="D2336" t="str">
            <v>3512030</v>
          </cell>
          <cell r="E2336" t="str">
            <v>3515</v>
          </cell>
          <cell r="F2336" t="str">
            <v>35</v>
          </cell>
          <cell r="G2336">
            <v>529.52777789000004</v>
          </cell>
          <cell r="H2336">
            <v>529.59266843</v>
          </cell>
          <cell r="I2336">
            <v>526.91598653000005</v>
          </cell>
          <cell r="J2336">
            <v>40.540540540000002</v>
          </cell>
          <cell r="K2336">
            <v>18.902439019999999</v>
          </cell>
          <cell r="L2336">
            <v>7.1308988299999996</v>
          </cell>
          <cell r="M2336">
            <v>10.81977828</v>
          </cell>
          <cell r="N2336">
            <v>25.906237520000001</v>
          </cell>
          <cell r="O2336">
            <v>56.436</v>
          </cell>
          <cell r="P2336">
            <v>9.8389490300000002</v>
          </cell>
          <cell r="Q2336">
            <v>87.3</v>
          </cell>
          <cell r="R2336">
            <v>50.403327439999998</v>
          </cell>
          <cell r="S2336">
            <v>17.7</v>
          </cell>
          <cell r="T2336">
            <v>7.1308988299999996</v>
          </cell>
          <cell r="U2336">
            <v>9.4334839200000005</v>
          </cell>
          <cell r="V2336">
            <v>9.4334839200000005</v>
          </cell>
          <cell r="W2336">
            <v>63.5</v>
          </cell>
          <cell r="X2336">
            <v>87.3</v>
          </cell>
          <cell r="Y2336">
            <v>55.9</v>
          </cell>
          <cell r="Z2336">
            <v>37.1</v>
          </cell>
          <cell r="AA2336">
            <v>38.799999999999997</v>
          </cell>
          <cell r="AB2336">
            <v>7.1308988299999996</v>
          </cell>
          <cell r="AC2336">
            <v>1</v>
          </cell>
          <cell r="AD2336">
            <v>292.64999999999998</v>
          </cell>
          <cell r="AE2336">
            <v>62.054297320000003</v>
          </cell>
          <cell r="AF2336">
            <v>65.623999999999995</v>
          </cell>
          <cell r="AG2336">
            <v>0.3105225294369453</v>
          </cell>
          <cell r="AH2336">
            <v>4.9000000000000004</v>
          </cell>
          <cell r="AI2336">
            <v>53450</v>
          </cell>
          <cell r="AJ2336">
            <v>7.7</v>
          </cell>
        </row>
        <row r="2337">
          <cell r="A2337" t="str">
            <v>3512</v>
          </cell>
          <cell r="B2337" t="str">
            <v>351203601</v>
          </cell>
          <cell r="D2337" t="str">
            <v>3512036</v>
          </cell>
          <cell r="E2337" t="str">
            <v>3515</v>
          </cell>
          <cell r="F2337" t="str">
            <v>35</v>
          </cell>
          <cell r="G2337">
            <v>529.52777789000004</v>
          </cell>
          <cell r="H2337">
            <v>529.59266843</v>
          </cell>
          <cell r="I2337">
            <v>526.91598653000005</v>
          </cell>
          <cell r="J2337">
            <v>40.540540540000002</v>
          </cell>
          <cell r="K2337">
            <v>18.902439019999999</v>
          </cell>
          <cell r="L2337">
            <v>8.7263189499999996</v>
          </cell>
          <cell r="M2337">
            <v>10.86113134</v>
          </cell>
          <cell r="N2337">
            <v>25.906237520000001</v>
          </cell>
          <cell r="O2337">
            <v>56.436</v>
          </cell>
          <cell r="P2337">
            <v>9.1498469900000003</v>
          </cell>
          <cell r="Q2337">
            <v>87.3</v>
          </cell>
          <cell r="R2337">
            <v>50.403327439999998</v>
          </cell>
          <cell r="S2337">
            <v>17.7</v>
          </cell>
          <cell r="T2337">
            <v>9.8329041299999993</v>
          </cell>
          <cell r="U2337">
            <v>9.1393812800000003</v>
          </cell>
          <cell r="V2337">
            <v>9.1393812800000003</v>
          </cell>
          <cell r="W2337">
            <v>63.5</v>
          </cell>
          <cell r="X2337">
            <v>87.3</v>
          </cell>
          <cell r="Y2337">
            <v>55.9</v>
          </cell>
          <cell r="Z2337">
            <v>37.1</v>
          </cell>
          <cell r="AA2337">
            <v>38.799999999999997</v>
          </cell>
          <cell r="AB2337">
            <v>8.8428933300000008</v>
          </cell>
          <cell r="AC2337">
            <v>0.36236167000000002</v>
          </cell>
          <cell r="AD2337">
            <v>292.64999999999998</v>
          </cell>
          <cell r="AE2337">
            <v>62.054297320000003</v>
          </cell>
          <cell r="AF2337">
            <v>65.623999999999995</v>
          </cell>
          <cell r="AG2337">
            <v>0.25</v>
          </cell>
          <cell r="AH2337">
            <v>4.9000000000000004</v>
          </cell>
          <cell r="AI2337">
            <v>53450</v>
          </cell>
          <cell r="AJ2337">
            <v>7.7</v>
          </cell>
        </row>
        <row r="2338">
          <cell r="A2338" t="str">
            <v>3512</v>
          </cell>
          <cell r="B2338" t="str">
            <v>351204601</v>
          </cell>
          <cell r="D2338" t="str">
            <v>3512046</v>
          </cell>
          <cell r="E2338" t="str">
            <v>3515</v>
          </cell>
          <cell r="F2338" t="str">
            <v>35</v>
          </cell>
          <cell r="G2338">
            <v>529.52777789000004</v>
          </cell>
          <cell r="H2338">
            <v>529.59266843</v>
          </cell>
          <cell r="I2338">
            <v>526.91598653000005</v>
          </cell>
          <cell r="J2338">
            <v>40.540540540000002</v>
          </cell>
          <cell r="K2338">
            <v>18.902439019999999</v>
          </cell>
          <cell r="L2338">
            <v>8.7980016899999995</v>
          </cell>
          <cell r="M2338">
            <v>10.84038451</v>
          </cell>
          <cell r="N2338">
            <v>25.906237520000001</v>
          </cell>
          <cell r="O2338">
            <v>56.436</v>
          </cell>
          <cell r="P2338">
            <v>10.044770079999999</v>
          </cell>
          <cell r="Q2338">
            <v>87.3</v>
          </cell>
          <cell r="R2338">
            <v>50.403327439999998</v>
          </cell>
          <cell r="S2338">
            <v>17.7</v>
          </cell>
          <cell r="T2338">
            <v>8.9541569699999997</v>
          </cell>
          <cell r="U2338">
            <v>8.9541569699999997</v>
          </cell>
          <cell r="V2338">
            <v>8.9286403700000001</v>
          </cell>
          <cell r="W2338">
            <v>63.5</v>
          </cell>
          <cell r="X2338">
            <v>87.3</v>
          </cell>
          <cell r="Y2338">
            <v>55.9</v>
          </cell>
          <cell r="Z2338">
            <v>37.1</v>
          </cell>
          <cell r="AA2338">
            <v>38.799999999999997</v>
          </cell>
          <cell r="AB2338">
            <v>9.4041786900000002</v>
          </cell>
          <cell r="AC2338">
            <v>0.88523826000000005</v>
          </cell>
          <cell r="AD2338">
            <v>292.64999999999998</v>
          </cell>
          <cell r="AE2338">
            <v>62.054297320000003</v>
          </cell>
          <cell r="AF2338">
            <v>65.759493019999994</v>
          </cell>
          <cell r="AG2338">
            <v>0.31202899993755795</v>
          </cell>
          <cell r="AH2338">
            <v>4.9000000000000004</v>
          </cell>
          <cell r="AI2338">
            <v>53450</v>
          </cell>
          <cell r="AJ2338">
            <v>7.7</v>
          </cell>
        </row>
        <row r="2339">
          <cell r="A2339" t="str">
            <v>3512</v>
          </cell>
          <cell r="B2339" t="str">
            <v>351204602</v>
          </cell>
          <cell r="D2339" t="str">
            <v>3512046</v>
          </cell>
          <cell r="E2339" t="str">
            <v>3515</v>
          </cell>
          <cell r="F2339" t="str">
            <v>35</v>
          </cell>
          <cell r="G2339">
            <v>529.52777789000004</v>
          </cell>
          <cell r="H2339">
            <v>529.59266843</v>
          </cell>
          <cell r="I2339">
            <v>526.91598653000005</v>
          </cell>
          <cell r="J2339">
            <v>40.540540540000002</v>
          </cell>
          <cell r="K2339">
            <v>18.902439019999999</v>
          </cell>
          <cell r="L2339">
            <v>8.74033674</v>
          </cell>
          <cell r="M2339">
            <v>10.81977828</v>
          </cell>
          <cell r="N2339">
            <v>25.906237520000001</v>
          </cell>
          <cell r="O2339">
            <v>56.436</v>
          </cell>
          <cell r="P2339">
            <v>9.8389490300000002</v>
          </cell>
          <cell r="Q2339">
            <v>87.3</v>
          </cell>
          <cell r="R2339">
            <v>50.403327439999998</v>
          </cell>
          <cell r="S2339">
            <v>17.7</v>
          </cell>
          <cell r="T2339">
            <v>9.4334839200000005</v>
          </cell>
          <cell r="U2339">
            <v>9.4334839200000005</v>
          </cell>
          <cell r="V2339">
            <v>9.4334839200000005</v>
          </cell>
          <cell r="W2339">
            <v>63.5</v>
          </cell>
          <cell r="X2339">
            <v>87.3</v>
          </cell>
          <cell r="Y2339">
            <v>55.9</v>
          </cell>
          <cell r="Z2339">
            <v>37.1</v>
          </cell>
          <cell r="AA2339">
            <v>38.799999999999997</v>
          </cell>
          <cell r="AB2339">
            <v>9.0768089799999991</v>
          </cell>
          <cell r="AC2339">
            <v>1</v>
          </cell>
          <cell r="AD2339">
            <v>292.64999999999998</v>
          </cell>
          <cell r="AE2339">
            <v>62.054297320000003</v>
          </cell>
          <cell r="AF2339">
            <v>65.623999999999995</v>
          </cell>
          <cell r="AG2339">
            <v>0.2800504121120968</v>
          </cell>
          <cell r="AH2339">
            <v>4.9000000000000004</v>
          </cell>
          <cell r="AI2339">
            <v>53450</v>
          </cell>
          <cell r="AJ2339">
            <v>7.7</v>
          </cell>
        </row>
        <row r="2340">
          <cell r="A2340" t="str">
            <v>3512</v>
          </cell>
          <cell r="B2340" t="str">
            <v>351204603</v>
          </cell>
          <cell r="D2340" t="str">
            <v>3512046</v>
          </cell>
          <cell r="E2340" t="str">
            <v>3515</v>
          </cell>
          <cell r="F2340" t="str">
            <v>35</v>
          </cell>
          <cell r="G2340">
            <v>529.52777789000004</v>
          </cell>
          <cell r="H2340">
            <v>529.59266843</v>
          </cell>
          <cell r="I2340">
            <v>526.91598653000005</v>
          </cell>
          <cell r="J2340">
            <v>40.540540540000002</v>
          </cell>
          <cell r="K2340">
            <v>18.902439019999999</v>
          </cell>
          <cell r="L2340">
            <v>7.1308988299999996</v>
          </cell>
          <cell r="M2340">
            <v>10.81977828</v>
          </cell>
          <cell r="N2340">
            <v>25.906237520000001</v>
          </cell>
          <cell r="O2340">
            <v>56.436</v>
          </cell>
          <cell r="P2340">
            <v>9.8389490300000002</v>
          </cell>
          <cell r="Q2340">
            <v>87.3</v>
          </cell>
          <cell r="R2340">
            <v>50.403327439999998</v>
          </cell>
          <cell r="S2340">
            <v>17.7</v>
          </cell>
          <cell r="T2340">
            <v>8.5193907699999993</v>
          </cell>
          <cell r="U2340">
            <v>8.5193907699999993</v>
          </cell>
          <cell r="V2340">
            <v>8.5193907699999993</v>
          </cell>
          <cell r="W2340">
            <v>63.5</v>
          </cell>
          <cell r="X2340">
            <v>87.3</v>
          </cell>
          <cell r="Y2340">
            <v>55.9</v>
          </cell>
          <cell r="Z2340">
            <v>37.1</v>
          </cell>
          <cell r="AA2340">
            <v>38.799999999999997</v>
          </cell>
          <cell r="AB2340">
            <v>8.5193907699999993</v>
          </cell>
          <cell r="AC2340">
            <v>1</v>
          </cell>
          <cell r="AD2340">
            <v>292.64999999999998</v>
          </cell>
          <cell r="AE2340">
            <v>62.054297320000003</v>
          </cell>
          <cell r="AF2340">
            <v>65.623999999999995</v>
          </cell>
          <cell r="AG2340">
            <v>0.375</v>
          </cell>
          <cell r="AH2340">
            <v>4.9000000000000004</v>
          </cell>
          <cell r="AI2340">
            <v>53450</v>
          </cell>
          <cell r="AJ2340">
            <v>7.7</v>
          </cell>
        </row>
        <row r="2341">
          <cell r="A2341" t="str">
            <v>3512</v>
          </cell>
          <cell r="B2341" t="str">
            <v>351204801</v>
          </cell>
          <cell r="D2341" t="str">
            <v>3512048</v>
          </cell>
          <cell r="E2341" t="str">
            <v>3515</v>
          </cell>
          <cell r="F2341" t="str">
            <v>35</v>
          </cell>
          <cell r="G2341">
            <v>529.52777789000004</v>
          </cell>
          <cell r="H2341">
            <v>529.59266843</v>
          </cell>
          <cell r="I2341">
            <v>526.91598653000005</v>
          </cell>
          <cell r="J2341">
            <v>40.540540540000002</v>
          </cell>
          <cell r="K2341">
            <v>18.902439019999999</v>
          </cell>
          <cell r="L2341">
            <v>9.44390939</v>
          </cell>
          <cell r="M2341">
            <v>10.83525786</v>
          </cell>
          <cell r="N2341">
            <v>25.906237520000001</v>
          </cell>
          <cell r="O2341">
            <v>56.436</v>
          </cell>
          <cell r="P2341">
            <v>10.609254760000001</v>
          </cell>
          <cell r="Q2341">
            <v>87.3</v>
          </cell>
          <cell r="R2341">
            <v>50.403327439999998</v>
          </cell>
          <cell r="S2341">
            <v>17.7</v>
          </cell>
          <cell r="T2341">
            <v>10.040070529999999</v>
          </cell>
          <cell r="U2341">
            <v>10.071456599999999</v>
          </cell>
          <cell r="V2341">
            <v>9.4532865499999996</v>
          </cell>
          <cell r="W2341">
            <v>63.5</v>
          </cell>
          <cell r="X2341">
            <v>87.3</v>
          </cell>
          <cell r="Y2341">
            <v>55.9</v>
          </cell>
          <cell r="Z2341">
            <v>37.1</v>
          </cell>
          <cell r="AA2341">
            <v>38.799999999999997</v>
          </cell>
          <cell r="AB2341">
            <v>10.55351844</v>
          </cell>
          <cell r="AC2341">
            <v>0</v>
          </cell>
          <cell r="AD2341">
            <v>292.64999999999998</v>
          </cell>
          <cell r="AE2341">
            <v>62.054297320000003</v>
          </cell>
          <cell r="AF2341">
            <v>65.637200829999998</v>
          </cell>
          <cell r="AG2341">
            <v>1</v>
          </cell>
          <cell r="AH2341">
            <v>4.9000000000000004</v>
          </cell>
          <cell r="AI2341">
            <v>53450</v>
          </cell>
          <cell r="AJ2341">
            <v>7.7</v>
          </cell>
        </row>
        <row r="2342">
          <cell r="A2342" t="str">
            <v>3512</v>
          </cell>
          <cell r="B2342" t="str">
            <v>351205101</v>
          </cell>
          <cell r="D2342" t="str">
            <v>3512051</v>
          </cell>
          <cell r="E2342" t="str">
            <v>3515</v>
          </cell>
          <cell r="F2342" t="str">
            <v>35</v>
          </cell>
          <cell r="G2342">
            <v>529.52777789000004</v>
          </cell>
          <cell r="H2342">
            <v>529.59266843</v>
          </cell>
          <cell r="I2342">
            <v>526.91598653000005</v>
          </cell>
          <cell r="J2342">
            <v>40.540540540000002</v>
          </cell>
          <cell r="K2342">
            <v>18.902439019999999</v>
          </cell>
          <cell r="L2342">
            <v>9.1856377600000005</v>
          </cell>
          <cell r="M2342">
            <v>10.67736182</v>
          </cell>
          <cell r="N2342">
            <v>25.906237520000001</v>
          </cell>
          <cell r="O2342">
            <v>56.436</v>
          </cell>
          <cell r="P2342">
            <v>10.81977828</v>
          </cell>
          <cell r="Q2342">
            <v>87.3</v>
          </cell>
          <cell r="R2342">
            <v>50.403327439999998</v>
          </cell>
          <cell r="S2342">
            <v>17.7</v>
          </cell>
          <cell r="T2342">
            <v>9.8055990499999997</v>
          </cell>
          <cell r="U2342">
            <v>9.8055990499999997</v>
          </cell>
          <cell r="V2342">
            <v>9.1799842500000004</v>
          </cell>
          <cell r="W2342">
            <v>63.5</v>
          </cell>
          <cell r="X2342">
            <v>87.3</v>
          </cell>
          <cell r="Y2342">
            <v>55.9</v>
          </cell>
          <cell r="Z2342">
            <v>37.1</v>
          </cell>
          <cell r="AA2342">
            <v>38.799999999999997</v>
          </cell>
          <cell r="AB2342">
            <v>10.603312389999999</v>
          </cell>
          <cell r="AC2342">
            <v>4.2431480000000001E-2</v>
          </cell>
          <cell r="AD2342">
            <v>292.64999999999998</v>
          </cell>
          <cell r="AE2342">
            <v>62.054297320000003</v>
          </cell>
          <cell r="AF2342">
            <v>65.623999999999995</v>
          </cell>
          <cell r="AG2342">
            <v>0.28728725292086893</v>
          </cell>
          <cell r="AH2342">
            <v>4.9000000000000004</v>
          </cell>
          <cell r="AI2342">
            <v>53450</v>
          </cell>
          <cell r="AJ2342">
            <v>7.7</v>
          </cell>
        </row>
        <row r="2343">
          <cell r="A2343" t="str">
            <v>3512</v>
          </cell>
          <cell r="B2343" t="str">
            <v>351205401</v>
          </cell>
          <cell r="D2343" t="str">
            <v>3512054</v>
          </cell>
          <cell r="E2343" t="str">
            <v>3515</v>
          </cell>
          <cell r="F2343" t="str">
            <v>35</v>
          </cell>
          <cell r="G2343">
            <v>529.52777789000004</v>
          </cell>
          <cell r="H2343">
            <v>529.59266843</v>
          </cell>
          <cell r="I2343">
            <v>526.91598653000005</v>
          </cell>
          <cell r="J2343">
            <v>40.540540540000002</v>
          </cell>
          <cell r="K2343">
            <v>18.902439019999999</v>
          </cell>
          <cell r="L2343">
            <v>8.8971353400000002</v>
          </cell>
          <cell r="M2343">
            <v>10.425253120000001</v>
          </cell>
          <cell r="N2343">
            <v>25.906237520000001</v>
          </cell>
          <cell r="O2343">
            <v>56.436</v>
          </cell>
          <cell r="P2343">
            <v>10.81977828</v>
          </cell>
          <cell r="Q2343">
            <v>87.3</v>
          </cell>
          <cell r="R2343">
            <v>50.403327439999998</v>
          </cell>
          <cell r="S2343">
            <v>17.7</v>
          </cell>
          <cell r="T2343">
            <v>8.9019112299999996</v>
          </cell>
          <cell r="U2343">
            <v>8.9019112299999996</v>
          </cell>
          <cell r="V2343">
            <v>8.9019112299999996</v>
          </cell>
          <cell r="W2343">
            <v>63.5</v>
          </cell>
          <cell r="X2343">
            <v>87.3</v>
          </cell>
          <cell r="Y2343">
            <v>55.9</v>
          </cell>
          <cell r="Z2343">
            <v>37.1</v>
          </cell>
          <cell r="AA2343">
            <v>38.799999999999997</v>
          </cell>
          <cell r="AB2343">
            <v>10.416670399999999</v>
          </cell>
          <cell r="AC2343">
            <v>6.4615539999999999E-2</v>
          </cell>
          <cell r="AD2343">
            <v>292.64999999999998</v>
          </cell>
          <cell r="AE2343">
            <v>62.054297320000003</v>
          </cell>
          <cell r="AF2343">
            <v>65.661646950000005</v>
          </cell>
          <cell r="AG2343">
            <v>0.33333332999999998</v>
          </cell>
          <cell r="AH2343">
            <v>4.9000000000000004</v>
          </cell>
          <cell r="AI2343">
            <v>53450</v>
          </cell>
          <cell r="AJ2343">
            <v>7.7</v>
          </cell>
        </row>
        <row r="2344">
          <cell r="A2344" t="str">
            <v>3512</v>
          </cell>
          <cell r="B2344" t="str">
            <v>351205801</v>
          </cell>
          <cell r="D2344" t="str">
            <v>3512058</v>
          </cell>
          <cell r="E2344" t="str">
            <v>3515</v>
          </cell>
          <cell r="F2344" t="str">
            <v>35</v>
          </cell>
          <cell r="G2344">
            <v>529.52777789000004</v>
          </cell>
          <cell r="H2344">
            <v>529.59266843</v>
          </cell>
          <cell r="I2344">
            <v>526.91598653000005</v>
          </cell>
          <cell r="J2344">
            <v>40.540540540000002</v>
          </cell>
          <cell r="K2344">
            <v>18.902439019999999</v>
          </cell>
          <cell r="L2344">
            <v>8.82497197</v>
          </cell>
          <cell r="M2344">
            <v>9.3585879500000004</v>
          </cell>
          <cell r="N2344">
            <v>25.906237520000001</v>
          </cell>
          <cell r="O2344">
            <v>56.436</v>
          </cell>
          <cell r="P2344">
            <v>10.470220810000001</v>
          </cell>
          <cell r="Q2344">
            <v>87.3</v>
          </cell>
          <cell r="R2344">
            <v>50.403327439999998</v>
          </cell>
          <cell r="S2344">
            <v>17.7</v>
          </cell>
          <cell r="T2344">
            <v>8.8980923500000006</v>
          </cell>
          <cell r="U2344">
            <v>8.82497197</v>
          </cell>
          <cell r="V2344">
            <v>8.7671734000000008</v>
          </cell>
          <cell r="W2344">
            <v>63.5</v>
          </cell>
          <cell r="X2344">
            <v>87.3</v>
          </cell>
          <cell r="Y2344">
            <v>55.9</v>
          </cell>
          <cell r="Z2344">
            <v>37.1</v>
          </cell>
          <cell r="AA2344">
            <v>38.799999999999997</v>
          </cell>
          <cell r="AB2344">
            <v>9.0205107000000009</v>
          </cell>
          <cell r="AC2344">
            <v>0.48301935000000001</v>
          </cell>
          <cell r="AD2344">
            <v>292.64999999999998</v>
          </cell>
          <cell r="AE2344">
            <v>62.054297320000003</v>
          </cell>
          <cell r="AF2344">
            <v>65.633681789999997</v>
          </cell>
          <cell r="AG2344">
            <v>0.16666666999999999</v>
          </cell>
          <cell r="AH2344">
            <v>4.9000000000000004</v>
          </cell>
          <cell r="AI2344">
            <v>53450</v>
          </cell>
          <cell r="AJ2344">
            <v>7.7</v>
          </cell>
        </row>
        <row r="2345">
          <cell r="A2345" t="str">
            <v>3512</v>
          </cell>
          <cell r="B2345" t="str">
            <v>351206101</v>
          </cell>
          <cell r="D2345" t="str">
            <v>3512061</v>
          </cell>
          <cell r="E2345" t="str">
            <v>3515</v>
          </cell>
          <cell r="F2345" t="str">
            <v>35</v>
          </cell>
          <cell r="G2345">
            <v>529.52777789000004</v>
          </cell>
          <cell r="H2345">
            <v>529.59266843</v>
          </cell>
          <cell r="I2345">
            <v>526.91598653000005</v>
          </cell>
          <cell r="J2345">
            <v>40.540540540000002</v>
          </cell>
          <cell r="K2345">
            <v>18.902439019999999</v>
          </cell>
          <cell r="L2345">
            <v>9.1115140199999995</v>
          </cell>
          <cell r="M2345">
            <v>9.4481754700000007</v>
          </cell>
          <cell r="N2345">
            <v>25.906237520000001</v>
          </cell>
          <cell r="O2345">
            <v>56.436</v>
          </cell>
          <cell r="P2345">
            <v>10.38158335</v>
          </cell>
          <cell r="Q2345">
            <v>87.3</v>
          </cell>
          <cell r="R2345">
            <v>50.403327439999998</v>
          </cell>
          <cell r="S2345">
            <v>17.7</v>
          </cell>
          <cell r="T2345">
            <v>9.4124645600000001</v>
          </cell>
          <cell r="U2345">
            <v>9.2395107500000009</v>
          </cell>
          <cell r="V2345">
            <v>8.8709438600000006</v>
          </cell>
          <cell r="W2345">
            <v>63.5</v>
          </cell>
          <cell r="X2345">
            <v>87.3</v>
          </cell>
          <cell r="Y2345">
            <v>55.9</v>
          </cell>
          <cell r="Z2345">
            <v>37.1</v>
          </cell>
          <cell r="AA2345">
            <v>38.799999999999997</v>
          </cell>
          <cell r="AB2345">
            <v>9.3245615199999996</v>
          </cell>
          <cell r="AC2345">
            <v>0.70112087999999995</v>
          </cell>
          <cell r="AD2345">
            <v>292.64999999999998</v>
          </cell>
          <cell r="AE2345">
            <v>62.054297320000003</v>
          </cell>
          <cell r="AF2345">
            <v>65.623999999999995</v>
          </cell>
          <cell r="AG2345">
            <v>0.47826087</v>
          </cell>
          <cell r="AH2345">
            <v>4.9000000000000004</v>
          </cell>
          <cell r="AI2345">
            <v>53450</v>
          </cell>
          <cell r="AJ2345">
            <v>7.7</v>
          </cell>
        </row>
        <row r="2346">
          <cell r="A2346" t="str">
            <v>3512</v>
          </cell>
          <cell r="B2346" t="str">
            <v>351206102</v>
          </cell>
          <cell r="D2346" t="str">
            <v>3512061</v>
          </cell>
          <cell r="E2346" t="str">
            <v>3515</v>
          </cell>
          <cell r="F2346" t="str">
            <v>35</v>
          </cell>
          <cell r="G2346">
            <v>529.52777789000004</v>
          </cell>
          <cell r="H2346">
            <v>529.59266843</v>
          </cell>
          <cell r="I2346">
            <v>526.91598653000005</v>
          </cell>
          <cell r="J2346">
            <v>40.540540540000002</v>
          </cell>
          <cell r="K2346">
            <v>18.902439019999999</v>
          </cell>
          <cell r="L2346">
            <v>7.3460102100000002</v>
          </cell>
          <cell r="M2346">
            <v>7.9391588200000003</v>
          </cell>
          <cell r="N2346">
            <v>25.906237520000001</v>
          </cell>
          <cell r="O2346">
            <v>56.436</v>
          </cell>
          <cell r="P2346">
            <v>10.03985243</v>
          </cell>
          <cell r="Q2346">
            <v>87.3</v>
          </cell>
          <cell r="R2346">
            <v>50.403327439999998</v>
          </cell>
          <cell r="S2346">
            <v>17.7</v>
          </cell>
          <cell r="T2346">
            <v>8.3126260300000006</v>
          </cell>
          <cell r="U2346">
            <v>7.7634463900000004</v>
          </cell>
          <cell r="V2346">
            <v>7.58680354</v>
          </cell>
          <cell r="W2346">
            <v>63.5</v>
          </cell>
          <cell r="X2346">
            <v>87.3</v>
          </cell>
          <cell r="Y2346">
            <v>55.9</v>
          </cell>
          <cell r="Z2346">
            <v>37.1</v>
          </cell>
          <cell r="AA2346">
            <v>38.799999999999997</v>
          </cell>
          <cell r="AB2346">
            <v>7.779048640000001</v>
          </cell>
          <cell r="AC2346">
            <v>1</v>
          </cell>
          <cell r="AD2346">
            <v>292.64999999999998</v>
          </cell>
          <cell r="AE2346">
            <v>62.054297320000003</v>
          </cell>
          <cell r="AF2346">
            <v>65.623999999999995</v>
          </cell>
          <cell r="AG2346">
            <v>0.43859649000000001</v>
          </cell>
          <cell r="AH2346">
            <v>4.9000000000000004</v>
          </cell>
          <cell r="AI2346">
            <v>53450</v>
          </cell>
          <cell r="AJ2346">
            <v>7.7</v>
          </cell>
        </row>
        <row r="2347">
          <cell r="A2347" t="str">
            <v>3512</v>
          </cell>
          <cell r="B2347" t="str">
            <v>351206501</v>
          </cell>
          <cell r="D2347" t="str">
            <v>3512065</v>
          </cell>
          <cell r="E2347" t="str">
            <v>3515</v>
          </cell>
          <cell r="F2347" t="str">
            <v>35</v>
          </cell>
          <cell r="G2347">
            <v>529.52777789000004</v>
          </cell>
          <cell r="H2347">
            <v>529.59266843</v>
          </cell>
          <cell r="I2347">
            <v>526.91598653000005</v>
          </cell>
          <cell r="J2347">
            <v>40.540540540000002</v>
          </cell>
          <cell r="K2347">
            <v>18.902439019999999</v>
          </cell>
          <cell r="L2347">
            <v>9.2667207099999995</v>
          </cell>
          <cell r="M2347">
            <v>10.19260609</v>
          </cell>
          <cell r="N2347">
            <v>25.906237520000001</v>
          </cell>
          <cell r="O2347">
            <v>56.436</v>
          </cell>
          <cell r="P2347">
            <v>10.28800137</v>
          </cell>
          <cell r="Q2347">
            <v>87.3</v>
          </cell>
          <cell r="R2347">
            <v>50.403327439999998</v>
          </cell>
          <cell r="S2347">
            <v>17.7</v>
          </cell>
          <cell r="T2347">
            <v>9.3503631499999997</v>
          </cell>
          <cell r="U2347">
            <v>10.09162549</v>
          </cell>
          <cell r="V2347">
            <v>9.4621879900000003</v>
          </cell>
          <cell r="W2347">
            <v>63.5</v>
          </cell>
          <cell r="X2347">
            <v>87.3</v>
          </cell>
          <cell r="Y2347">
            <v>55.9</v>
          </cell>
          <cell r="Z2347">
            <v>37.1</v>
          </cell>
          <cell r="AA2347">
            <v>38.799999999999997</v>
          </cell>
          <cell r="AB2347">
            <v>9.4513238400000006</v>
          </cell>
          <cell r="AC2347">
            <v>0</v>
          </cell>
          <cell r="AD2347">
            <v>292.64999999999998</v>
          </cell>
          <cell r="AE2347">
            <v>62.054297320000003</v>
          </cell>
          <cell r="AF2347">
            <v>65.684525500000007</v>
          </cell>
          <cell r="AG2347">
            <v>0.5</v>
          </cell>
          <cell r="AH2347">
            <v>4.9000000000000004</v>
          </cell>
          <cell r="AI2347">
            <v>53450</v>
          </cell>
          <cell r="AJ2347">
            <v>7.7</v>
          </cell>
        </row>
        <row r="2348">
          <cell r="A2348" t="str">
            <v>3512</v>
          </cell>
          <cell r="B2348" t="str">
            <v>351207601</v>
          </cell>
          <cell r="D2348" t="str">
            <v>3512076</v>
          </cell>
          <cell r="E2348" t="str">
            <v>3515</v>
          </cell>
          <cell r="F2348" t="str">
            <v>35</v>
          </cell>
          <cell r="G2348">
            <v>529.52777789000004</v>
          </cell>
          <cell r="H2348">
            <v>529.59266843</v>
          </cell>
          <cell r="I2348">
            <v>526.91598653000005</v>
          </cell>
          <cell r="J2348">
            <v>40.540540540000002</v>
          </cell>
          <cell r="K2348">
            <v>18.902439019999999</v>
          </cell>
          <cell r="L2348">
            <v>9.22857314</v>
          </cell>
          <cell r="M2348">
            <v>9.8906555699999998</v>
          </cell>
          <cell r="N2348">
            <v>25.906237520000001</v>
          </cell>
          <cell r="O2348">
            <v>56.436</v>
          </cell>
          <cell r="P2348">
            <v>9.6935686699999994</v>
          </cell>
          <cell r="Q2348">
            <v>87.3</v>
          </cell>
          <cell r="R2348">
            <v>50.403327439999998</v>
          </cell>
          <cell r="S2348">
            <v>17.7</v>
          </cell>
          <cell r="T2348">
            <v>9.4106655499999992</v>
          </cell>
          <cell r="U2348">
            <v>9.4031896499999998</v>
          </cell>
          <cell r="V2348">
            <v>9.1381996900000004</v>
          </cell>
          <cell r="W2348">
            <v>63.5</v>
          </cell>
          <cell r="X2348">
            <v>87.3</v>
          </cell>
          <cell r="Y2348">
            <v>55.9</v>
          </cell>
          <cell r="Z2348">
            <v>37.1</v>
          </cell>
          <cell r="AA2348">
            <v>38.799999999999997</v>
          </cell>
          <cell r="AB2348">
            <v>9.8306480100000009</v>
          </cell>
          <cell r="AC2348">
            <v>0.27415171999999999</v>
          </cell>
          <cell r="AD2348">
            <v>292.64999999999998</v>
          </cell>
          <cell r="AE2348">
            <v>62.054297320000003</v>
          </cell>
          <cell r="AF2348">
            <v>65.653364010000004</v>
          </cell>
          <cell r="AG2348">
            <v>0.47058823999999999</v>
          </cell>
          <cell r="AH2348">
            <v>4.9000000000000004</v>
          </cell>
          <cell r="AI2348">
            <v>53450</v>
          </cell>
          <cell r="AJ2348">
            <v>7.7</v>
          </cell>
        </row>
        <row r="2349">
          <cell r="A2349" t="str">
            <v>3513</v>
          </cell>
          <cell r="B2349" t="str">
            <v>351302001</v>
          </cell>
          <cell r="D2349" t="str">
            <v>3513020</v>
          </cell>
          <cell r="E2349" t="str">
            <v>3515</v>
          </cell>
          <cell r="F2349" t="str">
            <v>35</v>
          </cell>
          <cell r="G2349">
            <v>529.52777789000004</v>
          </cell>
          <cell r="H2349">
            <v>529.59266843</v>
          </cell>
          <cell r="I2349">
            <v>526.91598653000005</v>
          </cell>
          <cell r="J2349">
            <v>40.540540540000002</v>
          </cell>
          <cell r="K2349">
            <v>18.902439019999999</v>
          </cell>
          <cell r="L2349">
            <v>8.8453452000000006</v>
          </cell>
          <cell r="M2349">
            <v>10.37161442</v>
          </cell>
          <cell r="N2349">
            <v>25.906237520000001</v>
          </cell>
          <cell r="O2349">
            <v>56.436</v>
          </cell>
          <cell r="P2349">
            <v>10.112897220000001</v>
          </cell>
          <cell r="Q2349">
            <v>87.3</v>
          </cell>
          <cell r="R2349">
            <v>50.403327439999998</v>
          </cell>
          <cell r="S2349">
            <v>17.7</v>
          </cell>
          <cell r="T2349">
            <v>9.2381500699999997</v>
          </cell>
          <cell r="U2349">
            <v>9.2502339399999993</v>
          </cell>
          <cell r="V2349">
            <v>8.8026728399999996</v>
          </cell>
          <cell r="W2349">
            <v>63.5</v>
          </cell>
          <cell r="X2349">
            <v>87.3</v>
          </cell>
          <cell r="Y2349">
            <v>55.9</v>
          </cell>
          <cell r="Z2349">
            <v>37.1</v>
          </cell>
          <cell r="AA2349">
            <v>38.799999999999997</v>
          </cell>
          <cell r="AB2349">
            <v>8.9873218099999992</v>
          </cell>
          <cell r="AC2349">
            <v>0.36738356</v>
          </cell>
          <cell r="AD2349">
            <v>292.64999999999998</v>
          </cell>
          <cell r="AE2349">
            <v>62.054297320000003</v>
          </cell>
          <cell r="AF2349">
            <v>65.632366189999999</v>
          </cell>
          <cell r="AG2349">
            <v>0.41538462000000004</v>
          </cell>
          <cell r="AH2349">
            <v>4.9000000000000004</v>
          </cell>
          <cell r="AI2349">
            <v>53450</v>
          </cell>
          <cell r="AJ2349">
            <v>7.7</v>
          </cell>
        </row>
        <row r="2350">
          <cell r="A2350" t="str">
            <v>3513</v>
          </cell>
          <cell r="B2350" t="str">
            <v>351302002</v>
          </cell>
          <cell r="D2350" t="str">
            <v>3513020</v>
          </cell>
          <cell r="E2350" t="str">
            <v>3515</v>
          </cell>
          <cell r="F2350" t="str">
            <v>35</v>
          </cell>
          <cell r="G2350">
            <v>529.52777789000004</v>
          </cell>
          <cell r="H2350">
            <v>529.59266843</v>
          </cell>
          <cell r="I2350">
            <v>526.91598653000005</v>
          </cell>
          <cell r="J2350">
            <v>40.540540540000002</v>
          </cell>
          <cell r="K2350">
            <v>18.902439019999999</v>
          </cell>
          <cell r="L2350">
            <v>7.4133673399999989</v>
          </cell>
          <cell r="M2350">
            <v>10.126631100000001</v>
          </cell>
          <cell r="N2350">
            <v>25.906237520000001</v>
          </cell>
          <cell r="O2350">
            <v>56.436</v>
          </cell>
          <cell r="P2350">
            <v>10.126631100000001</v>
          </cell>
          <cell r="Q2350">
            <v>87.3</v>
          </cell>
          <cell r="R2350">
            <v>50.403327439999998</v>
          </cell>
          <cell r="S2350">
            <v>17.7</v>
          </cell>
          <cell r="T2350">
            <v>9.4334839200000005</v>
          </cell>
          <cell r="U2350">
            <v>9.4334839200000005</v>
          </cell>
          <cell r="V2350">
            <v>7.8984110899999989</v>
          </cell>
          <cell r="W2350">
            <v>63.5</v>
          </cell>
          <cell r="X2350">
            <v>87.3</v>
          </cell>
          <cell r="Y2350">
            <v>55.9</v>
          </cell>
          <cell r="Z2350">
            <v>37.1</v>
          </cell>
          <cell r="AA2350">
            <v>38.799999999999997</v>
          </cell>
          <cell r="AB2350">
            <v>7.8984110899999989</v>
          </cell>
          <cell r="AC2350">
            <v>1</v>
          </cell>
          <cell r="AD2350">
            <v>292.64999999999998</v>
          </cell>
          <cell r="AE2350">
            <v>62.054297320000003</v>
          </cell>
          <cell r="AF2350">
            <v>65.623999999999995</v>
          </cell>
          <cell r="AG2350">
            <v>0.33682789225136089</v>
          </cell>
          <cell r="AH2350">
            <v>4.9000000000000004</v>
          </cell>
          <cell r="AI2350">
            <v>53450</v>
          </cell>
          <cell r="AJ2350">
            <v>7.7</v>
          </cell>
        </row>
        <row r="2351">
          <cell r="A2351" t="str">
            <v>3513</v>
          </cell>
          <cell r="B2351" t="str">
            <v>351302003</v>
          </cell>
          <cell r="D2351" t="str">
            <v>3513020</v>
          </cell>
          <cell r="E2351" t="str">
            <v>3515</v>
          </cell>
          <cell r="F2351" t="str">
            <v>35</v>
          </cell>
          <cell r="G2351">
            <v>529.52777789000004</v>
          </cell>
          <cell r="H2351">
            <v>529.59266843</v>
          </cell>
          <cell r="I2351">
            <v>526.91598653000005</v>
          </cell>
          <cell r="J2351">
            <v>40.540540540000002</v>
          </cell>
          <cell r="K2351">
            <v>18.902439019999999</v>
          </cell>
          <cell r="L2351">
            <v>7.2841348100000003</v>
          </cell>
          <cell r="M2351">
            <v>10.720333569999999</v>
          </cell>
          <cell r="N2351">
            <v>25.906237520000001</v>
          </cell>
          <cell r="O2351">
            <v>56.436</v>
          </cell>
          <cell r="P2351">
            <v>10.126631100000001</v>
          </cell>
          <cell r="Q2351">
            <v>87.3</v>
          </cell>
          <cell r="R2351">
            <v>50.403327439999998</v>
          </cell>
          <cell r="S2351">
            <v>17.7</v>
          </cell>
          <cell r="T2351">
            <v>9.4334839200000005</v>
          </cell>
          <cell r="U2351">
            <v>7.8728361800000002</v>
          </cell>
          <cell r="V2351">
            <v>7.2889276899999995</v>
          </cell>
          <cell r="W2351">
            <v>63.5</v>
          </cell>
          <cell r="X2351">
            <v>87.3</v>
          </cell>
          <cell r="Y2351">
            <v>55.9</v>
          </cell>
          <cell r="Z2351">
            <v>37.1</v>
          </cell>
          <cell r="AA2351">
            <v>38.799999999999997</v>
          </cell>
          <cell r="AB2351">
            <v>7.8728361800000002</v>
          </cell>
          <cell r="AC2351">
            <v>1</v>
          </cell>
          <cell r="AD2351">
            <v>292.64999999999998</v>
          </cell>
          <cell r="AE2351">
            <v>62.054297320000003</v>
          </cell>
          <cell r="AF2351">
            <v>65.623999999999995</v>
          </cell>
          <cell r="AG2351">
            <v>0.43529412000000001</v>
          </cell>
          <cell r="AH2351">
            <v>4.9000000000000004</v>
          </cell>
          <cell r="AI2351">
            <v>53450</v>
          </cell>
          <cell r="AJ2351">
            <v>7.7</v>
          </cell>
        </row>
        <row r="2352">
          <cell r="A2352" t="str">
            <v>3513</v>
          </cell>
          <cell r="B2352" t="str">
            <v>351302004</v>
          </cell>
          <cell r="D2352" t="str">
            <v>3513020</v>
          </cell>
          <cell r="E2352" t="str">
            <v>3515</v>
          </cell>
          <cell r="F2352" t="str">
            <v>35</v>
          </cell>
          <cell r="G2352">
            <v>529.52777789000004</v>
          </cell>
          <cell r="H2352">
            <v>529.59266843</v>
          </cell>
          <cell r="I2352">
            <v>526.91598653000005</v>
          </cell>
          <cell r="J2352">
            <v>40.540540540000002</v>
          </cell>
          <cell r="K2352">
            <v>18.902439019999999</v>
          </cell>
          <cell r="L2352">
            <v>7.2435129700000003</v>
          </cell>
          <cell r="M2352">
            <v>10.126631100000001</v>
          </cell>
          <cell r="N2352">
            <v>25.906237520000001</v>
          </cell>
          <cell r="O2352">
            <v>56.436</v>
          </cell>
          <cell r="P2352">
            <v>10.126631100000001</v>
          </cell>
          <cell r="Q2352">
            <v>87.3</v>
          </cell>
          <cell r="R2352">
            <v>50.403327439999998</v>
          </cell>
          <cell r="S2352">
            <v>17.7</v>
          </cell>
          <cell r="T2352">
            <v>7.3460102100000002</v>
          </cell>
          <cell r="U2352">
            <v>9.8389490300000002</v>
          </cell>
          <cell r="V2352">
            <v>7.3460102100000002</v>
          </cell>
          <cell r="W2352">
            <v>63.5</v>
          </cell>
          <cell r="X2352">
            <v>87.3</v>
          </cell>
          <cell r="Y2352">
            <v>55.9</v>
          </cell>
          <cell r="Z2352">
            <v>37.1</v>
          </cell>
          <cell r="AA2352">
            <v>38.799999999999997</v>
          </cell>
          <cell r="AB2352">
            <v>7.2435129700000003</v>
          </cell>
          <cell r="AC2352">
            <v>1</v>
          </cell>
          <cell r="AD2352">
            <v>292.64999999999998</v>
          </cell>
          <cell r="AE2352">
            <v>62.054297320000003</v>
          </cell>
          <cell r="AF2352">
            <v>65.623999999999995</v>
          </cell>
          <cell r="AG2352">
            <v>0.47058823999999999</v>
          </cell>
          <cell r="AH2352">
            <v>4.9000000000000004</v>
          </cell>
          <cell r="AI2352">
            <v>53450</v>
          </cell>
          <cell r="AJ2352">
            <v>7.7</v>
          </cell>
        </row>
        <row r="2353">
          <cell r="A2353" t="str">
            <v>3514</v>
          </cell>
          <cell r="B2353" t="str">
            <v>351400401</v>
          </cell>
          <cell r="D2353" t="str">
            <v>3514004</v>
          </cell>
          <cell r="E2353" t="str">
            <v>3520</v>
          </cell>
          <cell r="F2353" t="str">
            <v>35</v>
          </cell>
          <cell r="G2353">
            <v>529.52777789000004</v>
          </cell>
          <cell r="H2353">
            <v>529.59266843</v>
          </cell>
          <cell r="I2353">
            <v>526.91598653000005</v>
          </cell>
          <cell r="J2353">
            <v>43.805309729999998</v>
          </cell>
          <cell r="K2353">
            <v>16.990788129999999</v>
          </cell>
          <cell r="L2353">
            <v>8.8242366200000006</v>
          </cell>
          <cell r="M2353">
            <v>10.654738529999999</v>
          </cell>
          <cell r="N2353">
            <v>24.18912006</v>
          </cell>
          <cell r="O2353">
            <v>56.436</v>
          </cell>
          <cell r="P2353">
            <v>9.1006371099999992</v>
          </cell>
          <cell r="Q2353">
            <v>80.5</v>
          </cell>
          <cell r="R2353">
            <v>50.403327439999998</v>
          </cell>
          <cell r="S2353">
            <v>17.7</v>
          </cell>
          <cell r="T2353">
            <v>8.8295190899999998</v>
          </cell>
          <cell r="U2353">
            <v>8.8675683299999992</v>
          </cell>
          <cell r="V2353">
            <v>8.9540277600000007</v>
          </cell>
          <cell r="W2353">
            <v>64</v>
          </cell>
          <cell r="X2353">
            <v>89.1</v>
          </cell>
          <cell r="Y2353">
            <v>46.5</v>
          </cell>
          <cell r="Z2353">
            <v>37.1</v>
          </cell>
          <cell r="AA2353">
            <v>38.799999999999997</v>
          </cell>
          <cell r="AB2353">
            <v>9.0425132599999998</v>
          </cell>
          <cell r="AC2353">
            <v>0.15648619</v>
          </cell>
          <cell r="AD2353">
            <v>277.33</v>
          </cell>
          <cell r="AE2353">
            <v>62.369407799999998</v>
          </cell>
          <cell r="AF2353">
            <v>67.426000000000002</v>
          </cell>
          <cell r="AG2353">
            <v>9.0909089999999998E-2</v>
          </cell>
          <cell r="AH2353">
            <v>4.4000000000000004</v>
          </cell>
          <cell r="AI2353">
            <v>54370</v>
          </cell>
          <cell r="AJ2353">
            <v>7.7</v>
          </cell>
        </row>
        <row r="2354">
          <cell r="A2354" t="str">
            <v>3514</v>
          </cell>
          <cell r="B2354" t="str">
            <v>351400402</v>
          </cell>
          <cell r="D2354" t="str">
            <v>3514004</v>
          </cell>
          <cell r="E2354" t="str">
            <v>3520</v>
          </cell>
          <cell r="F2354" t="str">
            <v>35</v>
          </cell>
          <cell r="G2354">
            <v>529.52777789000004</v>
          </cell>
          <cell r="H2354">
            <v>529.59266843</v>
          </cell>
          <cell r="I2354">
            <v>526.91598653000005</v>
          </cell>
          <cell r="J2354">
            <v>43.805309729999998</v>
          </cell>
          <cell r="K2354">
            <v>16.990788129999999</v>
          </cell>
          <cell r="L2354">
            <v>8.0219127799999992</v>
          </cell>
          <cell r="M2354">
            <v>10.81977828</v>
          </cell>
          <cell r="N2354">
            <v>24.18912006</v>
          </cell>
          <cell r="O2354">
            <v>56.436</v>
          </cell>
          <cell r="P2354">
            <v>8.7931568700000007</v>
          </cell>
          <cell r="Q2354">
            <v>80.5</v>
          </cell>
          <cell r="R2354">
            <v>50.403327439999998</v>
          </cell>
          <cell r="S2354">
            <v>17.7</v>
          </cell>
          <cell r="T2354">
            <v>9.0831885900000007</v>
          </cell>
          <cell r="U2354">
            <v>8.0219127799999992</v>
          </cell>
          <cell r="V2354">
            <v>9.0831885900000007</v>
          </cell>
          <cell r="W2354">
            <v>64</v>
          </cell>
          <cell r="X2354">
            <v>89.1</v>
          </cell>
          <cell r="Y2354">
            <v>46.5</v>
          </cell>
          <cell r="Z2354">
            <v>37.1</v>
          </cell>
          <cell r="AA2354">
            <v>38.799999999999997</v>
          </cell>
          <cell r="AB2354">
            <v>8.9916867299999996</v>
          </cell>
          <cell r="AC2354">
            <v>0.86174218999999996</v>
          </cell>
          <cell r="AD2354">
            <v>277.33</v>
          </cell>
          <cell r="AE2354">
            <v>62.369407799999998</v>
          </cell>
          <cell r="AF2354">
            <v>67.426000000000002</v>
          </cell>
          <cell r="AG2354">
            <v>0.30337079</v>
          </cell>
          <cell r="AH2354">
            <v>4.4000000000000004</v>
          </cell>
          <cell r="AI2354">
            <v>54370</v>
          </cell>
          <cell r="AJ2354">
            <v>7.7</v>
          </cell>
        </row>
        <row r="2355">
          <cell r="A2355" t="str">
            <v>3514</v>
          </cell>
          <cell r="B2355" t="str">
            <v>351401401</v>
          </cell>
          <cell r="D2355" t="str">
            <v>3514014</v>
          </cell>
          <cell r="E2355" t="str">
            <v>3520</v>
          </cell>
          <cell r="F2355" t="str">
            <v>35</v>
          </cell>
          <cell r="G2355">
            <v>529.52777789000004</v>
          </cell>
          <cell r="H2355">
            <v>529.59266843</v>
          </cell>
          <cell r="I2355">
            <v>526.91598653000005</v>
          </cell>
          <cell r="J2355">
            <v>43.805309729999998</v>
          </cell>
          <cell r="K2355">
            <v>16.990788129999999</v>
          </cell>
          <cell r="L2355">
            <v>8.5379757299999994</v>
          </cell>
          <cell r="M2355">
            <v>10.723751849999999</v>
          </cell>
          <cell r="N2355">
            <v>24.18912006</v>
          </cell>
          <cell r="O2355">
            <v>56.436</v>
          </cell>
          <cell r="P2355">
            <v>9.3769559000000005</v>
          </cell>
          <cell r="Q2355">
            <v>80.5</v>
          </cell>
          <cell r="R2355">
            <v>50.403327439999998</v>
          </cell>
          <cell r="S2355">
            <v>17.7</v>
          </cell>
          <cell r="T2355">
            <v>8.7147317100000006</v>
          </cell>
          <cell r="U2355">
            <v>9.3684546199999996</v>
          </cell>
          <cell r="V2355">
            <v>8.74512526</v>
          </cell>
          <cell r="W2355">
            <v>64</v>
          </cell>
          <cell r="X2355">
            <v>89.1</v>
          </cell>
          <cell r="Y2355">
            <v>46.5</v>
          </cell>
          <cell r="Z2355">
            <v>37.1</v>
          </cell>
          <cell r="AA2355">
            <v>38.799999999999997</v>
          </cell>
          <cell r="AB2355">
            <v>9.4399430199999994</v>
          </cell>
          <cell r="AC2355">
            <v>0.23523553000000003</v>
          </cell>
          <cell r="AD2355">
            <v>277.33</v>
          </cell>
          <cell r="AE2355">
            <v>62.369407799999998</v>
          </cell>
          <cell r="AF2355">
            <v>67.426000000000002</v>
          </cell>
          <cell r="AG2355">
            <v>0.25806452000000002</v>
          </cell>
          <cell r="AH2355">
            <v>4.4000000000000004</v>
          </cell>
          <cell r="AI2355">
            <v>54370</v>
          </cell>
          <cell r="AJ2355">
            <v>7.7</v>
          </cell>
        </row>
        <row r="2356">
          <cell r="A2356" t="str">
            <v>3514</v>
          </cell>
          <cell r="B2356" t="str">
            <v>351401402</v>
          </cell>
          <cell r="D2356" t="str">
            <v>3514014</v>
          </cell>
          <cell r="E2356" t="str">
            <v>3520</v>
          </cell>
          <cell r="F2356" t="str">
            <v>35</v>
          </cell>
          <cell r="G2356">
            <v>529.52777789000004</v>
          </cell>
          <cell r="H2356">
            <v>529.59266843</v>
          </cell>
          <cell r="I2356">
            <v>526.91598653000005</v>
          </cell>
          <cell r="J2356">
            <v>43.805309729999998</v>
          </cell>
          <cell r="K2356">
            <v>16.990788129999999</v>
          </cell>
          <cell r="L2356">
            <v>7.2786289399999999</v>
          </cell>
          <cell r="M2356">
            <v>10.75321104</v>
          </cell>
          <cell r="N2356">
            <v>24.18912006</v>
          </cell>
          <cell r="O2356">
            <v>56.436</v>
          </cell>
          <cell r="P2356">
            <v>9.4334839200000005</v>
          </cell>
          <cell r="Q2356">
            <v>80.5</v>
          </cell>
          <cell r="R2356">
            <v>50.403327439999998</v>
          </cell>
          <cell r="S2356">
            <v>17.7</v>
          </cell>
          <cell r="T2356">
            <v>7.2786289399999999</v>
          </cell>
          <cell r="U2356">
            <v>9.6391964300000001</v>
          </cell>
          <cell r="V2356">
            <v>7.2786289399999999</v>
          </cell>
          <cell r="W2356">
            <v>64</v>
          </cell>
          <cell r="X2356">
            <v>89.1</v>
          </cell>
          <cell r="Y2356">
            <v>46.5</v>
          </cell>
          <cell r="Z2356">
            <v>37.1</v>
          </cell>
          <cell r="AA2356">
            <v>38.799999999999997</v>
          </cell>
          <cell r="AB2356">
            <v>9.6158054800000006</v>
          </cell>
          <cell r="AC2356">
            <v>1</v>
          </cell>
          <cell r="AD2356">
            <v>277.33</v>
          </cell>
          <cell r="AE2356">
            <v>62.369407799999998</v>
          </cell>
          <cell r="AF2356">
            <v>67.426000000000002</v>
          </cell>
          <cell r="AG2356">
            <v>0.33317281065245741</v>
          </cell>
          <cell r="AH2356">
            <v>4.4000000000000004</v>
          </cell>
          <cell r="AI2356">
            <v>54370</v>
          </cell>
          <cell r="AJ2356">
            <v>7.7</v>
          </cell>
        </row>
        <row r="2357">
          <cell r="A2357" t="str">
            <v>3514</v>
          </cell>
          <cell r="B2357" t="str">
            <v>351401901</v>
          </cell>
          <cell r="D2357" t="str">
            <v>3514019</v>
          </cell>
          <cell r="E2357" t="str">
            <v>3520</v>
          </cell>
          <cell r="F2357" t="str">
            <v>35</v>
          </cell>
          <cell r="G2357">
            <v>529.52777789000004</v>
          </cell>
          <cell r="H2357">
            <v>529.59266843</v>
          </cell>
          <cell r="I2357">
            <v>526.91598653000005</v>
          </cell>
          <cell r="J2357">
            <v>43.805309729999998</v>
          </cell>
          <cell r="K2357">
            <v>16.990788129999999</v>
          </cell>
          <cell r="L2357">
            <v>8.4463414500000003</v>
          </cell>
          <cell r="M2357">
            <v>9.4111565099999996</v>
          </cell>
          <cell r="N2357">
            <v>24.18912006</v>
          </cell>
          <cell r="O2357">
            <v>56.436</v>
          </cell>
          <cell r="P2357">
            <v>8.9298324999999998</v>
          </cell>
          <cell r="Q2357">
            <v>80.5</v>
          </cell>
          <cell r="R2357">
            <v>50.403327439999998</v>
          </cell>
          <cell r="S2357">
            <v>17.7</v>
          </cell>
          <cell r="T2357">
            <v>9.3498414099999998</v>
          </cell>
          <cell r="U2357">
            <v>9.2846126200000008</v>
          </cell>
          <cell r="V2357">
            <v>8.5312933199999996</v>
          </cell>
          <cell r="W2357">
            <v>64</v>
          </cell>
          <cell r="X2357">
            <v>89.1</v>
          </cell>
          <cell r="Y2357">
            <v>46.5</v>
          </cell>
          <cell r="Z2357">
            <v>37.1</v>
          </cell>
          <cell r="AA2357">
            <v>38.799999999999997</v>
          </cell>
          <cell r="AB2357">
            <v>8.8459212300000001</v>
          </cell>
          <cell r="AC2357">
            <v>0.48342763</v>
          </cell>
          <cell r="AD2357">
            <v>277.33</v>
          </cell>
          <cell r="AE2357">
            <v>62.369407799999998</v>
          </cell>
          <cell r="AF2357">
            <v>67.435599490000001</v>
          </cell>
          <cell r="AG2357">
            <v>0.26315789000000001</v>
          </cell>
          <cell r="AH2357">
            <v>4.4000000000000004</v>
          </cell>
          <cell r="AI2357">
            <v>54370</v>
          </cell>
          <cell r="AJ2357">
            <v>7.7</v>
          </cell>
        </row>
        <row r="2358">
          <cell r="A2358" t="str">
            <v>3514</v>
          </cell>
          <cell r="B2358" t="str">
            <v>351402001</v>
          </cell>
          <cell r="C2358" t="str">
            <v>528</v>
          </cell>
          <cell r="D2358" t="str">
            <v>3514020</v>
          </cell>
          <cell r="E2358" t="str">
            <v>3520</v>
          </cell>
          <cell r="F2358" t="str">
            <v>35</v>
          </cell>
          <cell r="G2358">
            <v>529.52777789000004</v>
          </cell>
          <cell r="H2358">
            <v>529.59266843</v>
          </cell>
          <cell r="I2358">
            <v>526.91598653000005</v>
          </cell>
          <cell r="J2358">
            <v>43.805309729999998</v>
          </cell>
          <cell r="K2358">
            <v>16.990788129999999</v>
          </cell>
          <cell r="L2358">
            <v>8.5037026000000004</v>
          </cell>
          <cell r="M2358">
            <v>9.4845571900000003</v>
          </cell>
          <cell r="N2358">
            <v>24.18912006</v>
          </cell>
          <cell r="O2358">
            <v>56.436</v>
          </cell>
          <cell r="P2358">
            <v>9.2525374199999995</v>
          </cell>
          <cell r="Q2358">
            <v>80.5</v>
          </cell>
          <cell r="R2358">
            <v>50.403327439999998</v>
          </cell>
          <cell r="S2358">
            <v>17.7</v>
          </cell>
          <cell r="T2358">
            <v>9.2044229000000009</v>
          </cell>
          <cell r="U2358">
            <v>9.2873940000000008</v>
          </cell>
          <cell r="V2358">
            <v>8.5519810199999995</v>
          </cell>
          <cell r="W2358">
            <v>64</v>
          </cell>
          <cell r="X2358">
            <v>89.1</v>
          </cell>
          <cell r="Y2358">
            <v>46.5</v>
          </cell>
          <cell r="Z2358">
            <v>37.1</v>
          </cell>
          <cell r="AA2358">
            <v>38.799999999999997</v>
          </cell>
          <cell r="AB2358">
            <v>9.0300168200000002</v>
          </cell>
          <cell r="AC2358">
            <v>0.41339015000000001</v>
          </cell>
          <cell r="AD2358">
            <v>277.33</v>
          </cell>
          <cell r="AE2358">
            <v>62.369407799999998</v>
          </cell>
          <cell r="AF2358">
            <v>67.456412940000007</v>
          </cell>
          <cell r="AG2358">
            <v>0.19444444</v>
          </cell>
          <cell r="AH2358">
            <v>4.4000000000000004</v>
          </cell>
          <cell r="AI2358">
            <v>54370</v>
          </cell>
          <cell r="AJ2358">
            <v>7.7</v>
          </cell>
        </row>
        <row r="2359">
          <cell r="A2359" t="str">
            <v>3514</v>
          </cell>
          <cell r="B2359" t="str">
            <v>351402002</v>
          </cell>
          <cell r="C2359" t="str">
            <v>528</v>
          </cell>
          <cell r="D2359" t="str">
            <v>3514020</v>
          </cell>
          <cell r="E2359" t="str">
            <v>3520</v>
          </cell>
          <cell r="F2359" t="str">
            <v>35</v>
          </cell>
          <cell r="G2359">
            <v>529.52777789000004</v>
          </cell>
          <cell r="H2359">
            <v>529.59266843</v>
          </cell>
          <cell r="I2359">
            <v>526.91598653000005</v>
          </cell>
          <cell r="J2359">
            <v>43.805309729999998</v>
          </cell>
          <cell r="K2359">
            <v>16.990788129999999</v>
          </cell>
          <cell r="L2359">
            <v>7.1404530399999997</v>
          </cell>
          <cell r="M2359">
            <v>7.5796788199999998</v>
          </cell>
          <cell r="N2359">
            <v>24.18912006</v>
          </cell>
          <cell r="O2359">
            <v>56.436</v>
          </cell>
          <cell r="P2359">
            <v>9.3841256000000008</v>
          </cell>
          <cell r="Q2359">
            <v>80.5</v>
          </cell>
          <cell r="R2359">
            <v>50.403327439999998</v>
          </cell>
          <cell r="S2359">
            <v>17.7</v>
          </cell>
          <cell r="T2359">
            <v>9.8262284700000002</v>
          </cell>
          <cell r="U2359">
            <v>7.6824824500000002</v>
          </cell>
          <cell r="V2359">
            <v>7.3651801300000006</v>
          </cell>
          <cell r="W2359">
            <v>64</v>
          </cell>
          <cell r="X2359">
            <v>89.1</v>
          </cell>
          <cell r="Y2359">
            <v>46.5</v>
          </cell>
          <cell r="Z2359">
            <v>37.1</v>
          </cell>
          <cell r="AA2359">
            <v>38.799999999999997</v>
          </cell>
          <cell r="AB2359">
            <v>7.3550019200000012</v>
          </cell>
          <cell r="AC2359">
            <v>1</v>
          </cell>
          <cell r="AD2359">
            <v>277.33</v>
          </cell>
          <cell r="AE2359">
            <v>62.369407799999998</v>
          </cell>
          <cell r="AF2359">
            <v>67.426000000000002</v>
          </cell>
          <cell r="AG2359">
            <v>0.35652173999999998</v>
          </cell>
          <cell r="AH2359">
            <v>4.4000000000000004</v>
          </cell>
          <cell r="AI2359">
            <v>54370</v>
          </cell>
          <cell r="AJ2359">
            <v>7.7</v>
          </cell>
        </row>
        <row r="2360">
          <cell r="A2360" t="str">
            <v>3514</v>
          </cell>
          <cell r="B2360" t="str">
            <v>351402101</v>
          </cell>
          <cell r="C2360" t="str">
            <v>527</v>
          </cell>
          <cell r="D2360" t="str">
            <v>3514021</v>
          </cell>
          <cell r="E2360" t="str">
            <v>3520</v>
          </cell>
          <cell r="F2360" t="str">
            <v>35</v>
          </cell>
          <cell r="G2360">
            <v>529.52777789000004</v>
          </cell>
          <cell r="H2360">
            <v>529.59266843</v>
          </cell>
          <cell r="I2360">
            <v>526.91598653000005</v>
          </cell>
          <cell r="J2360">
            <v>43.805309729999998</v>
          </cell>
          <cell r="K2360">
            <v>16.990788129999999</v>
          </cell>
          <cell r="L2360">
            <v>7.1670378799999996</v>
          </cell>
          <cell r="M2360">
            <v>8.1484456699999992</v>
          </cell>
          <cell r="N2360">
            <v>24.18912006</v>
          </cell>
          <cell r="O2360">
            <v>56.436</v>
          </cell>
          <cell r="P2360">
            <v>7.9540210900000003</v>
          </cell>
          <cell r="Q2360">
            <v>80.5</v>
          </cell>
          <cell r="R2360">
            <v>50.403327439999998</v>
          </cell>
          <cell r="S2360">
            <v>17.7</v>
          </cell>
          <cell r="T2360">
            <v>9.5913078499999997</v>
          </cell>
          <cell r="U2360">
            <v>7.4181808200000008</v>
          </cell>
          <cell r="V2360">
            <v>7.24921506</v>
          </cell>
          <cell r="W2360">
            <v>64</v>
          </cell>
          <cell r="X2360">
            <v>89.1</v>
          </cell>
          <cell r="Y2360">
            <v>46.5</v>
          </cell>
          <cell r="Z2360">
            <v>37.1</v>
          </cell>
          <cell r="AA2360">
            <v>38.799999999999997</v>
          </cell>
          <cell r="AB2360">
            <v>7.3689704000000003</v>
          </cell>
          <cell r="AC2360">
            <v>1</v>
          </cell>
          <cell r="AD2360">
            <v>277.33</v>
          </cell>
          <cell r="AE2360">
            <v>62.369407799999998</v>
          </cell>
          <cell r="AF2360">
            <v>67.426000000000002</v>
          </cell>
          <cell r="AG2360">
            <v>0.31677019000000001</v>
          </cell>
          <cell r="AH2360">
            <v>4.4000000000000004</v>
          </cell>
          <cell r="AI2360">
            <v>54370</v>
          </cell>
          <cell r="AJ2360">
            <v>7.7</v>
          </cell>
        </row>
        <row r="2361">
          <cell r="A2361" t="str">
            <v>3514</v>
          </cell>
          <cell r="B2361" t="str">
            <v>351402401</v>
          </cell>
          <cell r="D2361" t="str">
            <v>3514024</v>
          </cell>
          <cell r="E2361" t="str">
            <v>3520</v>
          </cell>
          <cell r="F2361" t="str">
            <v>35</v>
          </cell>
          <cell r="G2361">
            <v>529.52777789000004</v>
          </cell>
          <cell r="H2361">
            <v>529.59266843</v>
          </cell>
          <cell r="I2361">
            <v>526.91598653000005</v>
          </cell>
          <cell r="J2361">
            <v>43.805309729999998</v>
          </cell>
          <cell r="K2361">
            <v>16.990788129999999</v>
          </cell>
          <cell r="L2361">
            <v>8.7937637599999992</v>
          </cell>
          <cell r="M2361">
            <v>10.05955069</v>
          </cell>
          <cell r="N2361">
            <v>24.18912006</v>
          </cell>
          <cell r="O2361">
            <v>56.436</v>
          </cell>
          <cell r="P2361">
            <v>9.4835684899999997</v>
          </cell>
          <cell r="Q2361">
            <v>80.5</v>
          </cell>
          <cell r="R2361">
            <v>50.403327439999998</v>
          </cell>
          <cell r="S2361">
            <v>17.7</v>
          </cell>
          <cell r="T2361">
            <v>8.9925574299999997</v>
          </cell>
          <cell r="U2361">
            <v>9.6795311700000006</v>
          </cell>
          <cell r="V2361">
            <v>8.9650790199999992</v>
          </cell>
          <cell r="W2361">
            <v>64</v>
          </cell>
          <cell r="X2361">
            <v>89.1</v>
          </cell>
          <cell r="Y2361">
            <v>46.5</v>
          </cell>
          <cell r="Z2361">
            <v>37.1</v>
          </cell>
          <cell r="AA2361">
            <v>38.799999999999997</v>
          </cell>
          <cell r="AB2361">
            <v>9.5535044500000001</v>
          </cell>
          <cell r="AC2361">
            <v>0.18620618999999999</v>
          </cell>
          <cell r="AD2361">
            <v>277.33</v>
          </cell>
          <cell r="AE2361">
            <v>62.369407799999998</v>
          </cell>
          <cell r="AF2361">
            <v>67.426000000000002</v>
          </cell>
          <cell r="AG2361">
            <v>0.39473683999999998</v>
          </cell>
          <cell r="AH2361">
            <v>4.4000000000000004</v>
          </cell>
          <cell r="AI2361">
            <v>54370</v>
          </cell>
          <cell r="AJ2361">
            <v>7.7</v>
          </cell>
        </row>
        <row r="2362">
          <cell r="A2362" t="str">
            <v>3514</v>
          </cell>
          <cell r="B2362" t="str">
            <v>351404501</v>
          </cell>
          <cell r="D2362" t="str">
            <v>3514045</v>
          </cell>
          <cell r="E2362" t="str">
            <v>3520</v>
          </cell>
          <cell r="F2362" t="str">
            <v>35</v>
          </cell>
          <cell r="G2362">
            <v>529.52777789000004</v>
          </cell>
          <cell r="H2362">
            <v>529.59266843</v>
          </cell>
          <cell r="I2362">
            <v>526.91598653000005</v>
          </cell>
          <cell r="J2362">
            <v>43.805309729999998</v>
          </cell>
          <cell r="K2362">
            <v>16.990788129999999</v>
          </cell>
          <cell r="L2362">
            <v>8.8402906699999999</v>
          </cell>
          <cell r="M2362">
            <v>10.782574739999999</v>
          </cell>
          <cell r="N2362">
            <v>24.18912006</v>
          </cell>
          <cell r="O2362">
            <v>56.436</v>
          </cell>
          <cell r="P2362">
            <v>9.6777782099999996</v>
          </cell>
          <cell r="Q2362">
            <v>80.5</v>
          </cell>
          <cell r="R2362">
            <v>50.403327439999998</v>
          </cell>
          <cell r="S2362">
            <v>17.7</v>
          </cell>
          <cell r="T2362">
            <v>8.9295677100000006</v>
          </cell>
          <cell r="U2362">
            <v>8.8971353400000002</v>
          </cell>
          <cell r="V2362">
            <v>8.8566609399999994</v>
          </cell>
          <cell r="W2362">
            <v>64</v>
          </cell>
          <cell r="X2362">
            <v>89.1</v>
          </cell>
          <cell r="Y2362">
            <v>46.5</v>
          </cell>
          <cell r="Z2362">
            <v>37.1</v>
          </cell>
          <cell r="AA2362">
            <v>38.799999999999997</v>
          </cell>
          <cell r="AB2362">
            <v>9.3624604199999997</v>
          </cell>
          <cell r="AC2362">
            <v>0.84070308000000016</v>
          </cell>
          <cell r="AD2362">
            <v>277.33</v>
          </cell>
          <cell r="AE2362">
            <v>62.369407799999998</v>
          </cell>
          <cell r="AF2362">
            <v>67.416066229999998</v>
          </cell>
          <cell r="AG2362">
            <v>0.33333332999999998</v>
          </cell>
          <cell r="AH2362">
            <v>4.4000000000000004</v>
          </cell>
          <cell r="AI2362">
            <v>54370</v>
          </cell>
          <cell r="AJ2362">
            <v>7.7</v>
          </cell>
        </row>
        <row r="2363">
          <cell r="A2363" t="str">
            <v>3514</v>
          </cell>
          <cell r="B2363" t="str">
            <v>351404502</v>
          </cell>
          <cell r="D2363" t="str">
            <v>3514045</v>
          </cell>
          <cell r="E2363" t="str">
            <v>3520</v>
          </cell>
          <cell r="F2363" t="str">
            <v>35</v>
          </cell>
          <cell r="G2363">
            <v>529.52777789000004</v>
          </cell>
          <cell r="H2363">
            <v>529.59266843</v>
          </cell>
          <cell r="I2363">
            <v>526.91598653000005</v>
          </cell>
          <cell r="J2363">
            <v>43.805309729999998</v>
          </cell>
          <cell r="K2363">
            <v>16.990788129999999</v>
          </cell>
          <cell r="L2363">
            <v>7.1530516300000002</v>
          </cell>
          <cell r="M2363">
            <v>10.81977828</v>
          </cell>
          <cell r="N2363">
            <v>24.18912006</v>
          </cell>
          <cell r="O2363">
            <v>56.436</v>
          </cell>
          <cell r="P2363">
            <v>9.8389490300000002</v>
          </cell>
          <cell r="Q2363">
            <v>80.5</v>
          </cell>
          <cell r="R2363">
            <v>50.403327439999998</v>
          </cell>
          <cell r="S2363">
            <v>17.7</v>
          </cell>
          <cell r="T2363">
            <v>7.6128310299999997</v>
          </cell>
          <cell r="U2363">
            <v>7.204149290000001</v>
          </cell>
          <cell r="V2363">
            <v>7.204149290000001</v>
          </cell>
          <cell r="W2363">
            <v>64</v>
          </cell>
          <cell r="X2363">
            <v>89.1</v>
          </cell>
          <cell r="Y2363">
            <v>46.5</v>
          </cell>
          <cell r="Z2363">
            <v>37.1</v>
          </cell>
          <cell r="AA2363">
            <v>38.799999999999997</v>
          </cell>
          <cell r="AB2363">
            <v>7.4413203899999996</v>
          </cell>
          <cell r="AC2363">
            <v>1</v>
          </cell>
          <cell r="AD2363">
            <v>277.33</v>
          </cell>
          <cell r="AE2363">
            <v>62.369407799999998</v>
          </cell>
          <cell r="AF2363">
            <v>67.426000000000002</v>
          </cell>
          <cell r="AG2363">
            <v>0.25531914999999999</v>
          </cell>
          <cell r="AH2363">
            <v>4.4000000000000004</v>
          </cell>
          <cell r="AI2363">
            <v>54370</v>
          </cell>
          <cell r="AJ2363">
            <v>7.7</v>
          </cell>
        </row>
        <row r="2364">
          <cell r="A2364" t="str">
            <v>3514</v>
          </cell>
          <cell r="B2364" t="str">
            <v>351404503</v>
          </cell>
          <cell r="D2364" t="str">
            <v>3514045</v>
          </cell>
          <cell r="E2364" t="str">
            <v>3520</v>
          </cell>
          <cell r="F2364" t="str">
            <v>35</v>
          </cell>
          <cell r="G2364">
            <v>529.52777789000004</v>
          </cell>
          <cell r="H2364">
            <v>529.59266843</v>
          </cell>
          <cell r="I2364">
            <v>526.91598653000005</v>
          </cell>
          <cell r="J2364">
            <v>43.805309729999998</v>
          </cell>
          <cell r="K2364">
            <v>16.990788129999999</v>
          </cell>
          <cell r="L2364">
            <v>7.1631723899999997</v>
          </cell>
          <cell r="M2364">
            <v>10.81977828</v>
          </cell>
          <cell r="N2364">
            <v>24.18912006</v>
          </cell>
          <cell r="O2364">
            <v>56.436</v>
          </cell>
          <cell r="P2364">
            <v>9.8389490300000002</v>
          </cell>
          <cell r="Q2364">
            <v>80.5</v>
          </cell>
          <cell r="R2364">
            <v>50.403327439999998</v>
          </cell>
          <cell r="S2364">
            <v>17.7</v>
          </cell>
          <cell r="T2364">
            <v>7.1631723899999997</v>
          </cell>
          <cell r="U2364">
            <v>7.1631723899999997</v>
          </cell>
          <cell r="V2364">
            <v>7.1631723899999997</v>
          </cell>
          <cell r="W2364">
            <v>64</v>
          </cell>
          <cell r="X2364">
            <v>89.1</v>
          </cell>
          <cell r="Y2364">
            <v>46.5</v>
          </cell>
          <cell r="Z2364">
            <v>37.1</v>
          </cell>
          <cell r="AA2364">
            <v>38.799999999999997</v>
          </cell>
          <cell r="AB2364">
            <v>9.1254358599999996</v>
          </cell>
          <cell r="AC2364">
            <v>1</v>
          </cell>
          <cell r="AD2364">
            <v>277.33</v>
          </cell>
          <cell r="AE2364">
            <v>62.369407799999998</v>
          </cell>
          <cell r="AF2364">
            <v>67.447752059999999</v>
          </cell>
          <cell r="AG2364">
            <v>0.34782608999999998</v>
          </cell>
          <cell r="AH2364">
            <v>4.4000000000000004</v>
          </cell>
          <cell r="AI2364">
            <v>54370</v>
          </cell>
          <cell r="AJ2364">
            <v>7.7</v>
          </cell>
        </row>
        <row r="2365">
          <cell r="A2365" t="str">
            <v>3515</v>
          </cell>
          <cell r="B2365" t="str">
            <v>351500301</v>
          </cell>
          <cell r="D2365" t="str">
            <v>3515003</v>
          </cell>
          <cell r="E2365" t="str">
            <v>3520</v>
          </cell>
          <cell r="F2365" t="str">
            <v>35</v>
          </cell>
          <cell r="G2365">
            <v>529.52777789000004</v>
          </cell>
          <cell r="H2365">
            <v>529.59266843</v>
          </cell>
          <cell r="I2365">
            <v>526.91598653000005</v>
          </cell>
          <cell r="J2365">
            <v>43.805309729999998</v>
          </cell>
          <cell r="K2365">
            <v>16.990788129999999</v>
          </cell>
          <cell r="L2365">
            <v>8.9221248200000005</v>
          </cell>
          <cell r="M2365">
            <v>10.33279939</v>
          </cell>
          <cell r="N2365">
            <v>24.18912006</v>
          </cell>
          <cell r="O2365">
            <v>56.436</v>
          </cell>
          <cell r="P2365">
            <v>9.5987271399999994</v>
          </cell>
          <cell r="Q2365">
            <v>80.5</v>
          </cell>
          <cell r="R2365">
            <v>50.403327439999998</v>
          </cell>
          <cell r="S2365">
            <v>17.7</v>
          </cell>
          <cell r="T2365">
            <v>8.9255873399999999</v>
          </cell>
          <cell r="U2365">
            <v>8.9255873399999999</v>
          </cell>
          <cell r="V2365">
            <v>8.9255873399999999</v>
          </cell>
          <cell r="W2365">
            <v>64</v>
          </cell>
          <cell r="X2365">
            <v>89.1</v>
          </cell>
          <cell r="Y2365">
            <v>46.5</v>
          </cell>
          <cell r="Z2365">
            <v>37.1</v>
          </cell>
          <cell r="AA2365">
            <v>38.799999999999997</v>
          </cell>
          <cell r="AB2365">
            <v>9.1577831199999995</v>
          </cell>
          <cell r="AC2365">
            <v>0.59209367999999996</v>
          </cell>
          <cell r="AD2365">
            <v>277.33</v>
          </cell>
          <cell r="AE2365">
            <v>62.369407799999998</v>
          </cell>
          <cell r="AF2365">
            <v>69.626105850000002</v>
          </cell>
          <cell r="AG2365">
            <v>0</v>
          </cell>
          <cell r="AH2365">
            <v>4.4000000000000004</v>
          </cell>
          <cell r="AI2365">
            <v>54370</v>
          </cell>
          <cell r="AJ2365">
            <v>7.7</v>
          </cell>
        </row>
        <row r="2366">
          <cell r="A2366" t="str">
            <v>3515</v>
          </cell>
          <cell r="B2366" t="str">
            <v>351500302</v>
          </cell>
          <cell r="D2366" t="str">
            <v>3515003</v>
          </cell>
          <cell r="E2366" t="str">
            <v>3520</v>
          </cell>
          <cell r="F2366" t="str">
            <v>35</v>
          </cell>
          <cell r="G2366">
            <v>529.52777789000004</v>
          </cell>
          <cell r="H2366">
            <v>529.59266843</v>
          </cell>
          <cell r="I2366">
            <v>526.91598653000005</v>
          </cell>
          <cell r="J2366">
            <v>43.805309729999998</v>
          </cell>
          <cell r="K2366">
            <v>16.990788129999999</v>
          </cell>
          <cell r="L2366">
            <v>7.1308988299999996</v>
          </cell>
          <cell r="M2366">
            <v>10.44525937</v>
          </cell>
          <cell r="N2366">
            <v>24.18912006</v>
          </cell>
          <cell r="O2366">
            <v>56.436</v>
          </cell>
          <cell r="P2366">
            <v>9.4334839200000005</v>
          </cell>
          <cell r="Q2366">
            <v>80.5</v>
          </cell>
          <cell r="R2366">
            <v>50.403327439999998</v>
          </cell>
          <cell r="S2366">
            <v>17.7</v>
          </cell>
          <cell r="T2366">
            <v>7.1356873500000004</v>
          </cell>
          <cell r="U2366">
            <v>7.1356873500000004</v>
          </cell>
          <cell r="V2366">
            <v>7.1356873500000004</v>
          </cell>
          <cell r="W2366">
            <v>64</v>
          </cell>
          <cell r="X2366">
            <v>89.1</v>
          </cell>
          <cell r="Y2366">
            <v>46.5</v>
          </cell>
          <cell r="Z2366">
            <v>37.1</v>
          </cell>
          <cell r="AA2366">
            <v>38.799999999999997</v>
          </cell>
          <cell r="AB2366">
            <v>7.1356873500000004</v>
          </cell>
          <cell r="AC2366">
            <v>0</v>
          </cell>
          <cell r="AD2366">
            <v>277.33</v>
          </cell>
          <cell r="AE2366">
            <v>62.369407799999998</v>
          </cell>
          <cell r="AF2366">
            <v>69.655500000000004</v>
          </cell>
          <cell r="AG2366">
            <v>0.31818182</v>
          </cell>
          <cell r="AH2366">
            <v>4.4000000000000004</v>
          </cell>
          <cell r="AI2366">
            <v>54370</v>
          </cell>
          <cell r="AJ2366">
            <v>7.7</v>
          </cell>
        </row>
        <row r="2367">
          <cell r="A2367" t="str">
            <v>3515</v>
          </cell>
          <cell r="B2367" t="str">
            <v>351500501</v>
          </cell>
          <cell r="C2367" t="str">
            <v>529</v>
          </cell>
          <cell r="D2367" t="str">
            <v>3515005</v>
          </cell>
          <cell r="E2367" t="str">
            <v>3520</v>
          </cell>
          <cell r="F2367" t="str">
            <v>35</v>
          </cell>
          <cell r="G2367">
            <v>529.52777789000004</v>
          </cell>
          <cell r="H2367">
            <v>529.59266843</v>
          </cell>
          <cell r="I2367">
            <v>526.91598653000005</v>
          </cell>
          <cell r="J2367">
            <v>43.805309729999998</v>
          </cell>
          <cell r="K2367">
            <v>16.990788129999999</v>
          </cell>
          <cell r="L2367">
            <v>8.6143198999999999</v>
          </cell>
          <cell r="M2367">
            <v>9.5156904400000002</v>
          </cell>
          <cell r="N2367">
            <v>24.18912006</v>
          </cell>
          <cell r="O2367">
            <v>56.436</v>
          </cell>
          <cell r="P2367">
            <v>8.9182485899999993</v>
          </cell>
          <cell r="Q2367">
            <v>80.5</v>
          </cell>
          <cell r="R2367">
            <v>46.363766609999999</v>
          </cell>
          <cell r="S2367">
            <v>17.7</v>
          </cell>
          <cell r="T2367">
            <v>9.3552196300000006</v>
          </cell>
          <cell r="U2367">
            <v>8.9555771499999999</v>
          </cell>
          <cell r="V2367">
            <v>8.6968445200000009</v>
          </cell>
          <cell r="W2367">
            <v>64</v>
          </cell>
          <cell r="X2367">
            <v>89.1</v>
          </cell>
          <cell r="Y2367">
            <v>46.5</v>
          </cell>
          <cell r="Z2367">
            <v>37.1</v>
          </cell>
          <cell r="AA2367">
            <v>38.799999999999997</v>
          </cell>
          <cell r="AB2367">
            <v>9.3280345100000002</v>
          </cell>
          <cell r="AC2367">
            <v>0.78264756999999996</v>
          </cell>
          <cell r="AD2367">
            <v>277.33</v>
          </cell>
          <cell r="AE2367">
            <v>62.369407799999998</v>
          </cell>
          <cell r="AF2367">
            <v>69.655500000000004</v>
          </cell>
          <cell r="AG2367">
            <v>0.26666666999999999</v>
          </cell>
          <cell r="AH2367">
            <v>4.4000000000000004</v>
          </cell>
          <cell r="AI2367">
            <v>54370</v>
          </cell>
          <cell r="AJ2367">
            <v>7.7</v>
          </cell>
        </row>
        <row r="2368">
          <cell r="A2368" t="str">
            <v>3515</v>
          </cell>
          <cell r="B2368" t="str">
            <v>351500502</v>
          </cell>
          <cell r="C2368" t="str">
            <v>529</v>
          </cell>
          <cell r="D2368" t="str">
            <v>3515005</v>
          </cell>
          <cell r="E2368" t="str">
            <v>3520</v>
          </cell>
          <cell r="F2368" t="str">
            <v>35</v>
          </cell>
          <cell r="G2368">
            <v>529.52777789000004</v>
          </cell>
          <cell r="H2368">
            <v>529.59266843</v>
          </cell>
          <cell r="I2368">
            <v>526.91598653000005</v>
          </cell>
          <cell r="J2368">
            <v>43.805309729999998</v>
          </cell>
          <cell r="K2368">
            <v>16.990788129999999</v>
          </cell>
          <cell r="L2368">
            <v>8.9331365399999996</v>
          </cell>
          <cell r="M2368">
            <v>9.6188009900000004</v>
          </cell>
          <cell r="N2368">
            <v>24.18912006</v>
          </cell>
          <cell r="O2368">
            <v>56.436</v>
          </cell>
          <cell r="P2368">
            <v>9.3823590400000008</v>
          </cell>
          <cell r="Q2368">
            <v>80.5</v>
          </cell>
          <cell r="R2368">
            <v>46.363766609999999</v>
          </cell>
          <cell r="S2368">
            <v>17.7</v>
          </cell>
          <cell r="T2368">
            <v>9.1332433200000001</v>
          </cell>
          <cell r="U2368">
            <v>9.5140680199999998</v>
          </cell>
          <cell r="V2368">
            <v>9.2560782600000007</v>
          </cell>
          <cell r="W2368">
            <v>64</v>
          </cell>
          <cell r="X2368">
            <v>89.1</v>
          </cell>
          <cell r="Y2368">
            <v>46.5</v>
          </cell>
          <cell r="Z2368">
            <v>37.1</v>
          </cell>
          <cell r="AA2368">
            <v>38.799999999999997</v>
          </cell>
          <cell r="AB2368">
            <v>9.3300770499999999</v>
          </cell>
          <cell r="AC2368">
            <v>0.31806230000000002</v>
          </cell>
          <cell r="AD2368">
            <v>277.33</v>
          </cell>
          <cell r="AE2368">
            <v>62.369407799999998</v>
          </cell>
          <cell r="AF2368">
            <v>69.551360040000006</v>
          </cell>
          <cell r="AG2368">
            <v>0.4</v>
          </cell>
          <cell r="AH2368">
            <v>4.4000000000000004</v>
          </cell>
          <cell r="AI2368">
            <v>54370</v>
          </cell>
          <cell r="AJ2368">
            <v>7.7</v>
          </cell>
        </row>
        <row r="2369">
          <cell r="A2369" t="str">
            <v>3515</v>
          </cell>
          <cell r="B2369" t="str">
            <v>351501301</v>
          </cell>
          <cell r="C2369" t="str">
            <v>529</v>
          </cell>
          <cell r="D2369" t="str">
            <v>3515013</v>
          </cell>
          <cell r="E2369" t="str">
            <v>3520</v>
          </cell>
          <cell r="F2369" t="str">
            <v>35</v>
          </cell>
          <cell r="G2369">
            <v>529.52777789000004</v>
          </cell>
          <cell r="H2369">
            <v>529.59266843</v>
          </cell>
          <cell r="I2369">
            <v>526.91598653000005</v>
          </cell>
          <cell r="J2369">
            <v>43.805309729999998</v>
          </cell>
          <cell r="K2369">
            <v>16.990788129999999</v>
          </cell>
          <cell r="L2369">
            <v>8.4690528199999999</v>
          </cell>
          <cell r="M2369">
            <v>9.64017284</v>
          </cell>
          <cell r="N2369">
            <v>24.18912006</v>
          </cell>
          <cell r="O2369">
            <v>56.436</v>
          </cell>
          <cell r="P2369">
            <v>9.3521871000000001</v>
          </cell>
          <cell r="Q2369">
            <v>80.5</v>
          </cell>
          <cell r="R2369">
            <v>46.363766609999999</v>
          </cell>
          <cell r="S2369">
            <v>17.7</v>
          </cell>
          <cell r="T2369">
            <v>9.0222019299999996</v>
          </cell>
          <cell r="U2369">
            <v>9.3670876799999991</v>
          </cell>
          <cell r="V2369">
            <v>8.8017704499999994</v>
          </cell>
          <cell r="W2369">
            <v>64</v>
          </cell>
          <cell r="X2369">
            <v>89.1</v>
          </cell>
          <cell r="Y2369">
            <v>46.5</v>
          </cell>
          <cell r="Z2369">
            <v>37.1</v>
          </cell>
          <cell r="AA2369">
            <v>38.799999999999997</v>
          </cell>
          <cell r="AB2369">
            <v>9.1587312399999998</v>
          </cell>
          <cell r="AC2369">
            <v>0.47250921000000001</v>
          </cell>
          <cell r="AD2369">
            <v>277.33</v>
          </cell>
          <cell r="AE2369">
            <v>62.369407799999998</v>
          </cell>
          <cell r="AF2369">
            <v>67.590441060000003</v>
          </cell>
          <cell r="AG2369">
            <v>0.32258065000000002</v>
          </cell>
          <cell r="AH2369">
            <v>4.4000000000000004</v>
          </cell>
          <cell r="AI2369">
            <v>54370</v>
          </cell>
          <cell r="AJ2369">
            <v>7.7</v>
          </cell>
        </row>
        <row r="2370">
          <cell r="A2370" t="str">
            <v>3515</v>
          </cell>
          <cell r="B2370" t="str">
            <v>351501302</v>
          </cell>
          <cell r="C2370" t="str">
            <v>529</v>
          </cell>
          <cell r="D2370" t="str">
            <v>3515013</v>
          </cell>
          <cell r="E2370" t="str">
            <v>3520</v>
          </cell>
          <cell r="F2370" t="str">
            <v>35</v>
          </cell>
          <cell r="G2370">
            <v>529.52777789000004</v>
          </cell>
          <cell r="H2370">
            <v>529.59266843</v>
          </cell>
          <cell r="I2370">
            <v>526.91598653000005</v>
          </cell>
          <cell r="J2370">
            <v>43.805309729999998</v>
          </cell>
          <cell r="K2370">
            <v>16.990788129999999</v>
          </cell>
          <cell r="L2370">
            <v>7.2240248100000004</v>
          </cell>
          <cell r="M2370">
            <v>9.8389490300000002</v>
          </cell>
          <cell r="N2370">
            <v>24.18912006</v>
          </cell>
          <cell r="O2370">
            <v>56.436</v>
          </cell>
          <cell r="P2370">
            <v>9.6491757800000002</v>
          </cell>
          <cell r="Q2370">
            <v>80.5</v>
          </cell>
          <cell r="R2370">
            <v>46.363766609999999</v>
          </cell>
          <cell r="S2370">
            <v>17.7</v>
          </cell>
          <cell r="T2370">
            <v>8.74033674</v>
          </cell>
          <cell r="U2370">
            <v>9.83445897</v>
          </cell>
          <cell r="V2370">
            <v>8.74033674</v>
          </cell>
          <cell r="W2370">
            <v>64</v>
          </cell>
          <cell r="X2370">
            <v>89.1</v>
          </cell>
          <cell r="Y2370">
            <v>46.5</v>
          </cell>
          <cell r="Z2370">
            <v>37.1</v>
          </cell>
          <cell r="AA2370">
            <v>38.799999999999997</v>
          </cell>
          <cell r="AB2370">
            <v>9.5211284299999992</v>
          </cell>
          <cell r="AC2370">
            <v>1</v>
          </cell>
          <cell r="AD2370">
            <v>277.33</v>
          </cell>
          <cell r="AE2370">
            <v>62.369407799999998</v>
          </cell>
          <cell r="AF2370">
            <v>67.566100000000006</v>
          </cell>
          <cell r="AG2370">
            <v>0.16666666999999999</v>
          </cell>
          <cell r="AH2370">
            <v>4.4000000000000004</v>
          </cell>
          <cell r="AI2370">
            <v>54370</v>
          </cell>
          <cell r="AJ2370">
            <v>7.7</v>
          </cell>
        </row>
        <row r="2371">
          <cell r="A2371" t="str">
            <v>3515</v>
          </cell>
          <cell r="B2371" t="str">
            <v>351501303</v>
          </cell>
          <cell r="C2371" t="str">
            <v>529</v>
          </cell>
          <cell r="D2371" t="str">
            <v>3515013</v>
          </cell>
          <cell r="E2371" t="str">
            <v>3520</v>
          </cell>
          <cell r="F2371" t="str">
            <v>35</v>
          </cell>
          <cell r="G2371">
            <v>529.52777789000004</v>
          </cell>
          <cell r="H2371">
            <v>529.59266843</v>
          </cell>
          <cell r="I2371">
            <v>526.91598653000005</v>
          </cell>
          <cell r="J2371">
            <v>43.805309729999998</v>
          </cell>
          <cell r="K2371">
            <v>16.990788129999999</v>
          </cell>
          <cell r="L2371">
            <v>8.2356257199999998</v>
          </cell>
          <cell r="M2371">
            <v>8.5028914100000001</v>
          </cell>
          <cell r="N2371">
            <v>24.18912006</v>
          </cell>
          <cell r="O2371">
            <v>56.436</v>
          </cell>
          <cell r="P2371">
            <v>8.81090704</v>
          </cell>
          <cell r="Q2371">
            <v>80.5</v>
          </cell>
          <cell r="R2371">
            <v>46.363766609999999</v>
          </cell>
          <cell r="S2371">
            <v>17.7</v>
          </cell>
          <cell r="T2371">
            <v>8.9113951100000008</v>
          </cell>
          <cell r="U2371">
            <v>8.5571828399999994</v>
          </cell>
          <cell r="V2371">
            <v>8.3957032900000002</v>
          </cell>
          <cell r="W2371">
            <v>64</v>
          </cell>
          <cell r="X2371">
            <v>89.1</v>
          </cell>
          <cell r="Y2371">
            <v>46.5</v>
          </cell>
          <cell r="Z2371">
            <v>37.1</v>
          </cell>
          <cell r="AA2371">
            <v>38.799999999999997</v>
          </cell>
          <cell r="AB2371">
            <v>8.3221510700000003</v>
          </cell>
          <cell r="AC2371">
            <v>0.45591303999999999</v>
          </cell>
          <cell r="AD2371">
            <v>277.33</v>
          </cell>
          <cell r="AE2371">
            <v>62.369407799999998</v>
          </cell>
          <cell r="AF2371">
            <v>67.665924810000007</v>
          </cell>
          <cell r="AG2371">
            <v>0.28393670892579193</v>
          </cell>
          <cell r="AH2371">
            <v>4.4000000000000004</v>
          </cell>
          <cell r="AI2371">
            <v>54370</v>
          </cell>
          <cell r="AJ2371">
            <v>7.7</v>
          </cell>
        </row>
        <row r="2372">
          <cell r="A2372" t="str">
            <v>3515</v>
          </cell>
          <cell r="B2372" t="str">
            <v>351501401</v>
          </cell>
          <cell r="C2372" t="str">
            <v>529</v>
          </cell>
          <cell r="D2372" t="str">
            <v>3515014</v>
          </cell>
          <cell r="E2372" t="str">
            <v>3520</v>
          </cell>
          <cell r="F2372" t="str">
            <v>35</v>
          </cell>
          <cell r="G2372">
            <v>529.52777789000004</v>
          </cell>
          <cell r="H2372">
            <v>529.59266843</v>
          </cell>
          <cell r="I2372">
            <v>526.91598653000005</v>
          </cell>
          <cell r="J2372">
            <v>43.805309729999998</v>
          </cell>
          <cell r="K2372">
            <v>16.990788129999999</v>
          </cell>
          <cell r="L2372">
            <v>7.1929342199999997</v>
          </cell>
          <cell r="M2372">
            <v>7.7869669999999998</v>
          </cell>
          <cell r="N2372">
            <v>24.18912006</v>
          </cell>
          <cell r="O2372">
            <v>56.436</v>
          </cell>
          <cell r="P2372">
            <v>8.0497462899999999</v>
          </cell>
          <cell r="Q2372">
            <v>80.5</v>
          </cell>
          <cell r="R2372">
            <v>46.363766609999999</v>
          </cell>
          <cell r="S2372">
            <v>17.7</v>
          </cell>
          <cell r="T2372">
            <v>8.0297585199999997</v>
          </cell>
          <cell r="U2372">
            <v>7.3808790399999991</v>
          </cell>
          <cell r="V2372">
            <v>7.204149290000001</v>
          </cell>
          <cell r="W2372">
            <v>64</v>
          </cell>
          <cell r="X2372">
            <v>89.1</v>
          </cell>
          <cell r="Y2372">
            <v>46.5</v>
          </cell>
          <cell r="Z2372">
            <v>37.1</v>
          </cell>
          <cell r="AA2372">
            <v>38.799999999999997</v>
          </cell>
          <cell r="AB2372">
            <v>7.2882443999999991</v>
          </cell>
          <cell r="AC2372">
            <v>1</v>
          </cell>
          <cell r="AD2372">
            <v>277.33</v>
          </cell>
          <cell r="AE2372">
            <v>62.369407799999998</v>
          </cell>
          <cell r="AF2372">
            <v>69.651972130000004</v>
          </cell>
          <cell r="AG2372">
            <v>0.29725829999999998</v>
          </cell>
          <cell r="AH2372">
            <v>4.4000000000000004</v>
          </cell>
          <cell r="AI2372">
            <v>54370</v>
          </cell>
          <cell r="AJ2372">
            <v>7.7</v>
          </cell>
        </row>
        <row r="2373">
          <cell r="A2373" t="str">
            <v>3515</v>
          </cell>
          <cell r="B2373" t="str">
            <v>351501501</v>
          </cell>
          <cell r="C2373" t="str">
            <v>529</v>
          </cell>
          <cell r="D2373" t="str">
            <v>3515015</v>
          </cell>
          <cell r="E2373" t="str">
            <v>3520</v>
          </cell>
          <cell r="F2373" t="str">
            <v>35</v>
          </cell>
          <cell r="G2373">
            <v>529.52777789000004</v>
          </cell>
          <cell r="H2373">
            <v>529.59266843</v>
          </cell>
          <cell r="I2373">
            <v>526.91598653000005</v>
          </cell>
          <cell r="J2373">
            <v>43.805309729999998</v>
          </cell>
          <cell r="K2373">
            <v>16.990788129999999</v>
          </cell>
          <cell r="L2373">
            <v>8.2852611300000003</v>
          </cell>
          <cell r="M2373">
            <v>9.6370449800000006</v>
          </cell>
          <cell r="N2373">
            <v>24.18912006</v>
          </cell>
          <cell r="O2373">
            <v>56.436</v>
          </cell>
          <cell r="P2373">
            <v>9.6788428799999995</v>
          </cell>
          <cell r="Q2373">
            <v>80.5</v>
          </cell>
          <cell r="R2373">
            <v>46.363766609999999</v>
          </cell>
          <cell r="S2373">
            <v>17.7</v>
          </cell>
          <cell r="T2373">
            <v>8.9680140000000002</v>
          </cell>
          <cell r="U2373">
            <v>8.9991253899999997</v>
          </cell>
          <cell r="V2373">
            <v>8.4682130099999995</v>
          </cell>
          <cell r="W2373">
            <v>64</v>
          </cell>
          <cell r="X2373">
            <v>89.1</v>
          </cell>
          <cell r="Y2373">
            <v>46.5</v>
          </cell>
          <cell r="Z2373">
            <v>37.1</v>
          </cell>
          <cell r="AA2373">
            <v>38.799999999999997</v>
          </cell>
          <cell r="AB2373">
            <v>8.4333767099999992</v>
          </cell>
          <cell r="AC2373">
            <v>0.18920169000000001</v>
          </cell>
          <cell r="AD2373">
            <v>277.33</v>
          </cell>
          <cell r="AE2373">
            <v>62.369407799999998</v>
          </cell>
          <cell r="AF2373">
            <v>69.626823369999997</v>
          </cell>
          <cell r="AG2373">
            <v>2.702703E-2</v>
          </cell>
          <cell r="AH2373">
            <v>4.4000000000000004</v>
          </cell>
          <cell r="AI2373">
            <v>54370</v>
          </cell>
          <cell r="AJ2373">
            <v>7.7</v>
          </cell>
        </row>
        <row r="2374">
          <cell r="A2374" t="str">
            <v>3515</v>
          </cell>
          <cell r="B2374" t="str">
            <v>351501502</v>
          </cell>
          <cell r="C2374" t="str">
            <v>529</v>
          </cell>
          <cell r="D2374" t="str">
            <v>3515015</v>
          </cell>
          <cell r="E2374" t="str">
            <v>3520</v>
          </cell>
          <cell r="F2374" t="str">
            <v>35</v>
          </cell>
          <cell r="G2374">
            <v>529.52777789000004</v>
          </cell>
          <cell r="H2374">
            <v>529.59266843</v>
          </cell>
          <cell r="I2374">
            <v>526.91598653000005</v>
          </cell>
          <cell r="J2374">
            <v>43.805309729999998</v>
          </cell>
          <cell r="K2374">
            <v>16.990788129999999</v>
          </cell>
          <cell r="L2374">
            <v>7.1308988299999996</v>
          </cell>
          <cell r="M2374">
            <v>9.4334839200000005</v>
          </cell>
          <cell r="N2374">
            <v>24.18912006</v>
          </cell>
          <cell r="O2374">
            <v>56.436</v>
          </cell>
          <cell r="P2374">
            <v>9.4922055600000004</v>
          </cell>
          <cell r="Q2374">
            <v>80.5</v>
          </cell>
          <cell r="R2374">
            <v>46.363766609999999</v>
          </cell>
          <cell r="S2374">
            <v>17.7</v>
          </cell>
          <cell r="T2374">
            <v>7.2513449800000007</v>
          </cell>
          <cell r="U2374">
            <v>7.2513449800000007</v>
          </cell>
          <cell r="V2374">
            <v>7.2513449800000007</v>
          </cell>
          <cell r="W2374">
            <v>64</v>
          </cell>
          <cell r="X2374">
            <v>89.1</v>
          </cell>
          <cell r="Y2374">
            <v>46.5</v>
          </cell>
          <cell r="Z2374">
            <v>37.1</v>
          </cell>
          <cell r="AA2374">
            <v>38.799999999999997</v>
          </cell>
          <cell r="AB2374">
            <v>9.1395959700000002</v>
          </cell>
          <cell r="AC2374">
            <v>1</v>
          </cell>
          <cell r="AD2374">
            <v>277.33</v>
          </cell>
          <cell r="AE2374">
            <v>62.369407799999998</v>
          </cell>
          <cell r="AF2374">
            <v>69.655500000000004</v>
          </cell>
          <cell r="AG2374">
            <v>0.27866794131094796</v>
          </cell>
          <cell r="AH2374">
            <v>4.4000000000000004</v>
          </cell>
          <cell r="AI2374">
            <v>54370</v>
          </cell>
          <cell r="AJ2374">
            <v>7.7</v>
          </cell>
        </row>
        <row r="2375">
          <cell r="A2375" t="str">
            <v>3515</v>
          </cell>
          <cell r="B2375" t="str">
            <v>351501503</v>
          </cell>
          <cell r="C2375" t="str">
            <v>529</v>
          </cell>
          <cell r="D2375" t="str">
            <v>3515015</v>
          </cell>
          <cell r="E2375" t="str">
            <v>3520</v>
          </cell>
          <cell r="F2375" t="str">
            <v>35</v>
          </cell>
          <cell r="G2375">
            <v>529.52777789000004</v>
          </cell>
          <cell r="H2375">
            <v>529.59266843</v>
          </cell>
          <cell r="I2375">
            <v>526.91598653000005</v>
          </cell>
          <cell r="J2375">
            <v>43.805309729999998</v>
          </cell>
          <cell r="K2375">
            <v>16.990788129999999</v>
          </cell>
          <cell r="L2375">
            <v>8.3240937600000002</v>
          </cell>
          <cell r="M2375">
            <v>9.4601647999999994</v>
          </cell>
          <cell r="N2375">
            <v>24.18912006</v>
          </cell>
          <cell r="O2375">
            <v>56.436</v>
          </cell>
          <cell r="P2375">
            <v>9.7728662100000001</v>
          </cell>
          <cell r="Q2375">
            <v>80.5</v>
          </cell>
          <cell r="R2375">
            <v>46.363766609999999</v>
          </cell>
          <cell r="S2375">
            <v>17.7</v>
          </cell>
          <cell r="T2375">
            <v>8.8457772600000002</v>
          </cell>
          <cell r="U2375">
            <v>9.0190587900000008</v>
          </cell>
          <cell r="V2375">
            <v>8.4076015099999992</v>
          </cell>
          <cell r="W2375">
            <v>64</v>
          </cell>
          <cell r="X2375">
            <v>89.1</v>
          </cell>
          <cell r="Y2375">
            <v>46.5</v>
          </cell>
          <cell r="Z2375">
            <v>37.1</v>
          </cell>
          <cell r="AA2375">
            <v>38.799999999999997</v>
          </cell>
          <cell r="AB2375">
            <v>8.7348818900000005</v>
          </cell>
          <cell r="AC2375">
            <v>0.55568289999999998</v>
          </cell>
          <cell r="AD2375">
            <v>277.33</v>
          </cell>
          <cell r="AE2375">
            <v>62.369407799999998</v>
          </cell>
          <cell r="AF2375">
            <v>69.645452719999994</v>
          </cell>
          <cell r="AG2375">
            <v>0.30252100999999998</v>
          </cell>
          <cell r="AH2375">
            <v>4.4000000000000004</v>
          </cell>
          <cell r="AI2375">
            <v>54370</v>
          </cell>
          <cell r="AJ2375">
            <v>7.7</v>
          </cell>
        </row>
        <row r="2376">
          <cell r="A2376" t="str">
            <v>3515</v>
          </cell>
          <cell r="B2376" t="str">
            <v>351502301</v>
          </cell>
          <cell r="C2376" t="str">
            <v>529</v>
          </cell>
          <cell r="D2376" t="str">
            <v>3515023</v>
          </cell>
          <cell r="E2376" t="str">
            <v>3520</v>
          </cell>
          <cell r="F2376" t="str">
            <v>35</v>
          </cell>
          <cell r="G2376">
            <v>529.52777789000004</v>
          </cell>
          <cell r="H2376">
            <v>529.59266843</v>
          </cell>
          <cell r="I2376">
            <v>526.91598653000005</v>
          </cell>
          <cell r="J2376">
            <v>43.805309729999998</v>
          </cell>
          <cell r="K2376">
            <v>16.990788129999999</v>
          </cell>
          <cell r="L2376">
            <v>8.1579435100000008</v>
          </cell>
          <cell r="M2376">
            <v>9.2307310600000001</v>
          </cell>
          <cell r="N2376">
            <v>24.18912006</v>
          </cell>
          <cell r="O2376">
            <v>56.436</v>
          </cell>
          <cell r="P2376">
            <v>9.5209085499999997</v>
          </cell>
          <cell r="Q2376">
            <v>80.5</v>
          </cell>
          <cell r="R2376">
            <v>46.363766609999999</v>
          </cell>
          <cell r="S2376">
            <v>17.7</v>
          </cell>
          <cell r="T2376">
            <v>9.0804594499999993</v>
          </cell>
          <cell r="U2376">
            <v>8.9326086300000007</v>
          </cell>
          <cell r="V2376">
            <v>8.6148642199999994</v>
          </cell>
          <cell r="W2376">
            <v>64</v>
          </cell>
          <cell r="X2376">
            <v>89.1</v>
          </cell>
          <cell r="Y2376">
            <v>46.5</v>
          </cell>
          <cell r="Z2376">
            <v>37.1</v>
          </cell>
          <cell r="AA2376">
            <v>38.799999999999997</v>
          </cell>
          <cell r="AB2376">
            <v>9.2681374699999992</v>
          </cell>
          <cell r="AC2376">
            <v>0.83805426000000005</v>
          </cell>
          <cell r="AD2376">
            <v>277.33</v>
          </cell>
          <cell r="AE2376">
            <v>62.369407799999998</v>
          </cell>
          <cell r="AF2376">
            <v>69.655500000000004</v>
          </cell>
          <cell r="AG2376">
            <v>0.27272727000000002</v>
          </cell>
          <cell r="AH2376">
            <v>4.4000000000000004</v>
          </cell>
          <cell r="AI2376">
            <v>54370</v>
          </cell>
          <cell r="AJ2376">
            <v>7.7</v>
          </cell>
        </row>
        <row r="2377">
          <cell r="A2377" t="str">
            <v>3515</v>
          </cell>
          <cell r="B2377" t="str">
            <v>351502302</v>
          </cell>
          <cell r="C2377" t="str">
            <v>529</v>
          </cell>
          <cell r="D2377" t="str">
            <v>3515023</v>
          </cell>
          <cell r="E2377" t="str">
            <v>3520</v>
          </cell>
          <cell r="F2377" t="str">
            <v>35</v>
          </cell>
          <cell r="G2377">
            <v>529.52777789000004</v>
          </cell>
          <cell r="H2377">
            <v>529.59266843</v>
          </cell>
          <cell r="I2377">
            <v>526.91598653000005</v>
          </cell>
          <cell r="J2377">
            <v>43.805309729999998</v>
          </cell>
          <cell r="K2377">
            <v>16.990788129999999</v>
          </cell>
          <cell r="L2377">
            <v>9.2908137600000007</v>
          </cell>
          <cell r="M2377">
            <v>10.38263673</v>
          </cell>
          <cell r="N2377">
            <v>24.18912006</v>
          </cell>
          <cell r="O2377">
            <v>56.436</v>
          </cell>
          <cell r="P2377">
            <v>10.041421740000001</v>
          </cell>
          <cell r="Q2377">
            <v>80.5</v>
          </cell>
          <cell r="R2377">
            <v>46.363766609999999</v>
          </cell>
          <cell r="S2377">
            <v>17.7</v>
          </cell>
          <cell r="T2377">
            <v>9.7317497900000003</v>
          </cell>
          <cell r="U2377">
            <v>9.7492868700000006</v>
          </cell>
          <cell r="V2377">
            <v>9.3900752500000007</v>
          </cell>
          <cell r="W2377">
            <v>64</v>
          </cell>
          <cell r="X2377">
            <v>89.1</v>
          </cell>
          <cell r="Y2377">
            <v>46.5</v>
          </cell>
          <cell r="Z2377">
            <v>37.1</v>
          </cell>
          <cell r="AA2377">
            <v>38.799999999999997</v>
          </cell>
          <cell r="AB2377">
            <v>9.9305188900000001</v>
          </cell>
          <cell r="AC2377">
            <v>4.3778610000000003E-2</v>
          </cell>
          <cell r="AD2377">
            <v>277.33</v>
          </cell>
          <cell r="AE2377">
            <v>62.369407799999998</v>
          </cell>
          <cell r="AF2377">
            <v>69.655500000000004</v>
          </cell>
          <cell r="AG2377">
            <v>0.3</v>
          </cell>
          <cell r="AH2377">
            <v>4.4000000000000004</v>
          </cell>
          <cell r="AI2377">
            <v>54370</v>
          </cell>
          <cell r="AJ2377">
            <v>7.7</v>
          </cell>
        </row>
        <row r="2378">
          <cell r="A2378" t="str">
            <v>3515</v>
          </cell>
          <cell r="B2378" t="str">
            <v>351503001</v>
          </cell>
          <cell r="D2378" t="str">
            <v>3515030</v>
          </cell>
          <cell r="E2378" t="str">
            <v>3520</v>
          </cell>
          <cell r="F2378" t="str">
            <v>35</v>
          </cell>
          <cell r="G2378">
            <v>529.52777789000004</v>
          </cell>
          <cell r="H2378">
            <v>529.59266843</v>
          </cell>
          <cell r="I2378">
            <v>526.91598653000005</v>
          </cell>
          <cell r="J2378">
            <v>43.805309729999998</v>
          </cell>
          <cell r="K2378">
            <v>16.990788129999999</v>
          </cell>
          <cell r="L2378">
            <v>9.4760835399999994</v>
          </cell>
          <cell r="M2378">
            <v>10.81977828</v>
          </cell>
          <cell r="N2378">
            <v>24.18912006</v>
          </cell>
          <cell r="O2378">
            <v>56.436</v>
          </cell>
          <cell r="P2378">
            <v>10.07369435</v>
          </cell>
          <cell r="Q2378">
            <v>80.5</v>
          </cell>
          <cell r="R2378">
            <v>50.403327439999998</v>
          </cell>
          <cell r="S2378">
            <v>17.7</v>
          </cell>
          <cell r="T2378">
            <v>9.47669666</v>
          </cell>
          <cell r="U2378">
            <v>9.5115554600000003</v>
          </cell>
          <cell r="V2378">
            <v>9.4818168400000005</v>
          </cell>
          <cell r="W2378">
            <v>64</v>
          </cell>
          <cell r="X2378">
            <v>89.1</v>
          </cell>
          <cell r="Y2378">
            <v>46.5</v>
          </cell>
          <cell r="Z2378">
            <v>37.1</v>
          </cell>
          <cell r="AA2378">
            <v>38.799999999999997</v>
          </cell>
          <cell r="AB2378">
            <v>10.16350291</v>
          </cell>
          <cell r="AC2378">
            <v>0.60724515999999995</v>
          </cell>
          <cell r="AD2378">
            <v>277.33</v>
          </cell>
          <cell r="AE2378">
            <v>62.369407799999998</v>
          </cell>
          <cell r="AF2378">
            <v>69.534406340000004</v>
          </cell>
          <cell r="AG2378">
            <v>0.27777777999999997</v>
          </cell>
          <cell r="AH2378">
            <v>4.4000000000000004</v>
          </cell>
          <cell r="AI2378">
            <v>54370</v>
          </cell>
          <cell r="AJ2378">
            <v>7.7</v>
          </cell>
        </row>
        <row r="2379">
          <cell r="A2379" t="str">
            <v>3515</v>
          </cell>
          <cell r="B2379" t="str">
            <v>351503002</v>
          </cell>
          <cell r="D2379" t="str">
            <v>3515030</v>
          </cell>
          <cell r="E2379" t="str">
            <v>3520</v>
          </cell>
          <cell r="F2379" t="str">
            <v>35</v>
          </cell>
          <cell r="G2379">
            <v>529.52777789000004</v>
          </cell>
          <cell r="H2379">
            <v>529.59266843</v>
          </cell>
          <cell r="I2379">
            <v>526.91598653000005</v>
          </cell>
          <cell r="J2379">
            <v>43.805309729999998</v>
          </cell>
          <cell r="K2379">
            <v>16.990788129999999</v>
          </cell>
          <cell r="L2379">
            <v>7.1724245800000004</v>
          </cell>
          <cell r="M2379">
            <v>10.81977828</v>
          </cell>
          <cell r="N2379">
            <v>24.18912006</v>
          </cell>
          <cell r="O2379">
            <v>56.436</v>
          </cell>
          <cell r="P2379">
            <v>7.8240460100000009</v>
          </cell>
          <cell r="Q2379">
            <v>80.5</v>
          </cell>
          <cell r="R2379">
            <v>50.403327439999998</v>
          </cell>
          <cell r="S2379">
            <v>17.7</v>
          </cell>
          <cell r="T2379">
            <v>7.1724245800000004</v>
          </cell>
          <cell r="U2379">
            <v>7.7415335900000004</v>
          </cell>
          <cell r="V2379">
            <v>7.7415335900000004</v>
          </cell>
          <cell r="W2379">
            <v>64</v>
          </cell>
          <cell r="X2379">
            <v>89.1</v>
          </cell>
          <cell r="Y2379">
            <v>46.5</v>
          </cell>
          <cell r="Z2379">
            <v>37.1</v>
          </cell>
          <cell r="AA2379">
            <v>38.799999999999997</v>
          </cell>
          <cell r="AB2379">
            <v>9.6158054800000006</v>
          </cell>
          <cell r="AC2379">
            <v>1</v>
          </cell>
          <cell r="AD2379">
            <v>277.33</v>
          </cell>
          <cell r="AE2379">
            <v>62.369407799999998</v>
          </cell>
          <cell r="AF2379">
            <v>69.655500000000004</v>
          </cell>
          <cell r="AG2379">
            <v>8.3333329999999997E-2</v>
          </cell>
          <cell r="AH2379">
            <v>4.4000000000000004</v>
          </cell>
          <cell r="AI2379">
            <v>54370</v>
          </cell>
          <cell r="AJ2379">
            <v>7.7</v>
          </cell>
        </row>
        <row r="2380">
          <cell r="A2380" t="str">
            <v>3515</v>
          </cell>
          <cell r="B2380" t="str">
            <v>351503701</v>
          </cell>
          <cell r="D2380" t="str">
            <v>3515037</v>
          </cell>
          <cell r="E2380" t="str">
            <v>3520</v>
          </cell>
          <cell r="F2380" t="str">
            <v>35</v>
          </cell>
          <cell r="G2380">
            <v>529.52777789000004</v>
          </cell>
          <cell r="H2380">
            <v>529.59266843</v>
          </cell>
          <cell r="I2380">
            <v>526.91598653000005</v>
          </cell>
          <cell r="J2380">
            <v>43.805309729999998</v>
          </cell>
          <cell r="K2380">
            <v>16.990788129999999</v>
          </cell>
          <cell r="L2380">
            <v>9.2054283300000002</v>
          </cell>
          <cell r="M2380">
            <v>10.773378259999999</v>
          </cell>
          <cell r="N2380">
            <v>24.18912006</v>
          </cell>
          <cell r="O2380">
            <v>56.436</v>
          </cell>
          <cell r="P2380">
            <v>10.76506863</v>
          </cell>
          <cell r="Q2380">
            <v>80.5</v>
          </cell>
          <cell r="R2380">
            <v>50.403327439999998</v>
          </cell>
          <cell r="S2380">
            <v>17.7</v>
          </cell>
          <cell r="T2380">
            <v>9.4891834999999993</v>
          </cell>
          <cell r="U2380">
            <v>9.5220807099999991</v>
          </cell>
          <cell r="V2380">
            <v>9.3171298700000005</v>
          </cell>
          <cell r="W2380">
            <v>64</v>
          </cell>
          <cell r="X2380">
            <v>89.1</v>
          </cell>
          <cell r="Y2380">
            <v>46.5</v>
          </cell>
          <cell r="Z2380">
            <v>37.1</v>
          </cell>
          <cell r="AA2380">
            <v>38.799999999999997</v>
          </cell>
          <cell r="AB2380">
            <v>10.59748437</v>
          </cell>
          <cell r="AC2380">
            <v>0</v>
          </cell>
          <cell r="AD2380">
            <v>277.33</v>
          </cell>
          <cell r="AE2380">
            <v>62.369407799999998</v>
          </cell>
          <cell r="AF2380">
            <v>67.571449779999995</v>
          </cell>
          <cell r="AG2380">
            <v>0.6</v>
          </cell>
          <cell r="AH2380">
            <v>4.4000000000000004</v>
          </cell>
          <cell r="AI2380">
            <v>54370</v>
          </cell>
          <cell r="AJ2380">
            <v>7.7</v>
          </cell>
        </row>
        <row r="2381">
          <cell r="A2381" t="str">
            <v>3515</v>
          </cell>
          <cell r="B2381" t="str">
            <v>351504401</v>
          </cell>
          <cell r="D2381" t="str">
            <v>3515044</v>
          </cell>
          <cell r="E2381" t="str">
            <v>3520</v>
          </cell>
          <cell r="F2381" t="str">
            <v>35</v>
          </cell>
          <cell r="G2381">
            <v>529.52777789000004</v>
          </cell>
          <cell r="H2381">
            <v>529.59266843</v>
          </cell>
          <cell r="I2381">
            <v>526.91598653000005</v>
          </cell>
          <cell r="J2381">
            <v>43.805309729999998</v>
          </cell>
          <cell r="K2381">
            <v>16.990788129999999</v>
          </cell>
          <cell r="L2381">
            <v>9.2997239300000007</v>
          </cell>
          <cell r="M2381">
            <v>10.640460210000001</v>
          </cell>
          <cell r="N2381">
            <v>24.18912006</v>
          </cell>
          <cell r="O2381">
            <v>56.436</v>
          </cell>
          <cell r="P2381">
            <v>10.7461748</v>
          </cell>
          <cell r="Q2381">
            <v>80.5</v>
          </cell>
          <cell r="R2381">
            <v>50.403327439999998</v>
          </cell>
          <cell r="S2381">
            <v>17.7</v>
          </cell>
          <cell r="T2381">
            <v>9.4266606999999993</v>
          </cell>
          <cell r="U2381">
            <v>9.6897991599999997</v>
          </cell>
          <cell r="V2381">
            <v>9.1861501299999997</v>
          </cell>
          <cell r="W2381">
            <v>64</v>
          </cell>
          <cell r="X2381">
            <v>89.1</v>
          </cell>
          <cell r="Y2381">
            <v>46.5</v>
          </cell>
          <cell r="Z2381">
            <v>37.1</v>
          </cell>
          <cell r="AA2381">
            <v>38.799999999999997</v>
          </cell>
          <cell r="AB2381">
            <v>9.8196166900000001</v>
          </cell>
          <cell r="AC2381">
            <v>9.0068800000000004E-2</v>
          </cell>
          <cell r="AD2381">
            <v>277.33</v>
          </cell>
          <cell r="AE2381">
            <v>62.369407799999998</v>
          </cell>
          <cell r="AF2381">
            <v>67.566100000000006</v>
          </cell>
          <cell r="AG2381">
            <v>0.4</v>
          </cell>
          <cell r="AH2381">
            <v>4.4000000000000004</v>
          </cell>
          <cell r="AI2381">
            <v>54370</v>
          </cell>
          <cell r="AJ2381">
            <v>7.7</v>
          </cell>
        </row>
        <row r="2382">
          <cell r="A2382" t="str">
            <v>3516</v>
          </cell>
          <cell r="B2382" t="str">
            <v>351601001</v>
          </cell>
          <cell r="C2382" t="str">
            <v>530</v>
          </cell>
          <cell r="D2382" t="str">
            <v>3516010</v>
          </cell>
          <cell r="E2382" t="str">
            <v>3520</v>
          </cell>
          <cell r="F2382" t="str">
            <v>35</v>
          </cell>
          <cell r="G2382">
            <v>529.52777789000004</v>
          </cell>
          <cell r="H2382">
            <v>529.59266843</v>
          </cell>
          <cell r="I2382">
            <v>526.91598653000005</v>
          </cell>
          <cell r="J2382">
            <v>43.805309729999998</v>
          </cell>
          <cell r="K2382">
            <v>16.990788129999999</v>
          </cell>
          <cell r="L2382">
            <v>8.9063934099999997</v>
          </cell>
          <cell r="M2382">
            <v>10.1945514</v>
          </cell>
          <cell r="N2382">
            <v>24.18912006</v>
          </cell>
          <cell r="O2382">
            <v>56.436</v>
          </cell>
          <cell r="P2382">
            <v>10.066286440000001</v>
          </cell>
          <cell r="Q2382">
            <v>80.5</v>
          </cell>
          <cell r="R2382">
            <v>50.403327439999998</v>
          </cell>
          <cell r="S2382">
            <v>17.7</v>
          </cell>
          <cell r="T2382">
            <v>9.0535695999999994</v>
          </cell>
          <cell r="U2382">
            <v>9.2321018600000002</v>
          </cell>
          <cell r="V2382">
            <v>8.7987565799999992</v>
          </cell>
          <cell r="W2382">
            <v>64</v>
          </cell>
          <cell r="X2382">
            <v>89.1</v>
          </cell>
          <cell r="Y2382">
            <v>46.5</v>
          </cell>
          <cell r="Z2382">
            <v>37.1</v>
          </cell>
          <cell r="AA2382">
            <v>38.799999999999997</v>
          </cell>
          <cell r="AB2382">
            <v>9.3929952100000005</v>
          </cell>
          <cell r="AC2382">
            <v>0.26225490000000001</v>
          </cell>
          <cell r="AD2382">
            <v>277.33</v>
          </cell>
          <cell r="AE2382">
            <v>62.369407799999998</v>
          </cell>
          <cell r="AF2382">
            <v>67.575392640000004</v>
          </cell>
          <cell r="AG2382">
            <v>0.24418604999999999</v>
          </cell>
          <cell r="AH2382">
            <v>4.4000000000000004</v>
          </cell>
          <cell r="AI2382">
            <v>54370</v>
          </cell>
          <cell r="AJ2382">
            <v>7.7</v>
          </cell>
        </row>
        <row r="2383">
          <cell r="A2383" t="str">
            <v>3516</v>
          </cell>
          <cell r="B2383" t="str">
            <v>351601002</v>
          </cell>
          <cell r="C2383" t="str">
            <v>530</v>
          </cell>
          <cell r="D2383" t="str">
            <v>3516010</v>
          </cell>
          <cell r="E2383" t="str">
            <v>3520</v>
          </cell>
          <cell r="F2383" t="str">
            <v>35</v>
          </cell>
          <cell r="G2383">
            <v>529.52777789000004</v>
          </cell>
          <cell r="H2383">
            <v>529.59266843</v>
          </cell>
          <cell r="I2383">
            <v>526.91598653000005</v>
          </cell>
          <cell r="J2383">
            <v>43.805309729999998</v>
          </cell>
          <cell r="K2383">
            <v>16.990788129999999</v>
          </cell>
          <cell r="L2383">
            <v>7.5411524600000011</v>
          </cell>
          <cell r="M2383">
            <v>10.79585438</v>
          </cell>
          <cell r="N2383">
            <v>24.18912006</v>
          </cell>
          <cell r="O2383">
            <v>56.436</v>
          </cell>
          <cell r="P2383">
            <v>10.81400163</v>
          </cell>
          <cell r="Q2383">
            <v>80.5</v>
          </cell>
          <cell r="R2383">
            <v>50.403327439999998</v>
          </cell>
          <cell r="S2383">
            <v>17.7</v>
          </cell>
          <cell r="T2383">
            <v>8.3645081000000001</v>
          </cell>
          <cell r="U2383">
            <v>7.3045159499999999</v>
          </cell>
          <cell r="V2383">
            <v>8.3645081000000001</v>
          </cell>
          <cell r="W2383">
            <v>64</v>
          </cell>
          <cell r="X2383">
            <v>89.1</v>
          </cell>
          <cell r="Y2383">
            <v>46.5</v>
          </cell>
          <cell r="Z2383">
            <v>37.1</v>
          </cell>
          <cell r="AA2383">
            <v>38.799999999999997</v>
          </cell>
          <cell r="AB2383">
            <v>7.2834482300000003</v>
          </cell>
          <cell r="AC2383">
            <v>1</v>
          </cell>
          <cell r="AD2383">
            <v>277.33</v>
          </cell>
          <cell r="AE2383">
            <v>62.369407799999998</v>
          </cell>
          <cell r="AF2383">
            <v>67.566100000000006</v>
          </cell>
          <cell r="AG2383">
            <v>0.31578947000000002</v>
          </cell>
          <cell r="AH2383">
            <v>4.4000000000000004</v>
          </cell>
          <cell r="AI2383">
            <v>54370</v>
          </cell>
          <cell r="AJ2383">
            <v>7.7</v>
          </cell>
        </row>
        <row r="2384">
          <cell r="A2384" t="str">
            <v>3516</v>
          </cell>
          <cell r="B2384" t="str">
            <v>351601003</v>
          </cell>
          <cell r="C2384" t="str">
            <v>530</v>
          </cell>
          <cell r="D2384" t="str">
            <v>3516010</v>
          </cell>
          <cell r="E2384" t="str">
            <v>3520</v>
          </cell>
          <cell r="F2384" t="str">
            <v>35</v>
          </cell>
          <cell r="G2384">
            <v>529.52777789000004</v>
          </cell>
          <cell r="H2384">
            <v>529.59266843</v>
          </cell>
          <cell r="I2384">
            <v>526.91598653000005</v>
          </cell>
          <cell r="J2384">
            <v>43.805309729999998</v>
          </cell>
          <cell r="K2384">
            <v>16.990788129999999</v>
          </cell>
          <cell r="L2384">
            <v>7.1308988299999996</v>
          </cell>
          <cell r="M2384">
            <v>10.124428679999999</v>
          </cell>
          <cell r="N2384">
            <v>24.18912006</v>
          </cell>
          <cell r="O2384">
            <v>56.436</v>
          </cell>
          <cell r="P2384">
            <v>10.12017028</v>
          </cell>
          <cell r="Q2384">
            <v>80.5</v>
          </cell>
          <cell r="R2384">
            <v>50.403327439999998</v>
          </cell>
          <cell r="S2384">
            <v>17.7</v>
          </cell>
          <cell r="T2384">
            <v>7.3310603099999998</v>
          </cell>
          <cell r="U2384">
            <v>7.3310603099999998</v>
          </cell>
          <cell r="V2384">
            <v>7.3310603099999998</v>
          </cell>
          <cell r="W2384">
            <v>64</v>
          </cell>
          <cell r="X2384">
            <v>89.1</v>
          </cell>
          <cell r="Y2384">
            <v>46.5</v>
          </cell>
          <cell r="Z2384">
            <v>37.1</v>
          </cell>
          <cell r="AA2384">
            <v>38.799999999999997</v>
          </cell>
          <cell r="AB2384">
            <v>7.3310603099999998</v>
          </cell>
          <cell r="AC2384">
            <v>1</v>
          </cell>
          <cell r="AD2384">
            <v>277.33</v>
          </cell>
          <cell r="AE2384">
            <v>62.369407799999998</v>
          </cell>
          <cell r="AF2384">
            <v>67.566100000000006</v>
          </cell>
          <cell r="AG2384">
            <v>0.21276595999999998</v>
          </cell>
          <cell r="AH2384">
            <v>4.4000000000000004</v>
          </cell>
          <cell r="AI2384">
            <v>54370</v>
          </cell>
          <cell r="AJ2384">
            <v>7.7</v>
          </cell>
        </row>
        <row r="2385">
          <cell r="A2385" t="str">
            <v>3516</v>
          </cell>
          <cell r="B2385" t="str">
            <v>351601004</v>
          </cell>
          <cell r="C2385" t="str">
            <v>530</v>
          </cell>
          <cell r="D2385" t="str">
            <v>3516010</v>
          </cell>
          <cell r="E2385" t="str">
            <v>3520</v>
          </cell>
          <cell r="F2385" t="str">
            <v>35</v>
          </cell>
          <cell r="G2385">
            <v>529.52777789000004</v>
          </cell>
          <cell r="H2385">
            <v>529.59266843</v>
          </cell>
          <cell r="I2385">
            <v>526.91598653000005</v>
          </cell>
          <cell r="J2385">
            <v>43.805309729999998</v>
          </cell>
          <cell r="K2385">
            <v>16.990788129999999</v>
          </cell>
          <cell r="L2385">
            <v>7.1316985099999997</v>
          </cell>
          <cell r="M2385">
            <v>7.5791679700000003</v>
          </cell>
          <cell r="N2385">
            <v>24.18912006</v>
          </cell>
          <cell r="O2385">
            <v>56.436</v>
          </cell>
          <cell r="P2385">
            <v>7.9868448999999995</v>
          </cell>
          <cell r="Q2385">
            <v>80.5</v>
          </cell>
          <cell r="R2385">
            <v>50.403327439999998</v>
          </cell>
          <cell r="S2385">
            <v>17.7</v>
          </cell>
          <cell r="T2385">
            <v>7.4097419499999999</v>
          </cell>
          <cell r="U2385">
            <v>7.3078727799999994</v>
          </cell>
          <cell r="V2385">
            <v>7.1396603400000007</v>
          </cell>
          <cell r="W2385">
            <v>64</v>
          </cell>
          <cell r="X2385">
            <v>89.1</v>
          </cell>
          <cell r="Y2385">
            <v>46.5</v>
          </cell>
          <cell r="Z2385">
            <v>37.1</v>
          </cell>
          <cell r="AA2385">
            <v>38.799999999999997</v>
          </cell>
          <cell r="AB2385">
            <v>7.3645470099999999</v>
          </cell>
          <cell r="AC2385">
            <v>1</v>
          </cell>
          <cell r="AD2385">
            <v>277.33</v>
          </cell>
          <cell r="AE2385">
            <v>62.369407799999998</v>
          </cell>
          <cell r="AF2385">
            <v>67.566100000000006</v>
          </cell>
          <cell r="AG2385">
            <v>0.28735632</v>
          </cell>
          <cell r="AH2385">
            <v>4.4000000000000004</v>
          </cell>
          <cell r="AI2385">
            <v>54370</v>
          </cell>
          <cell r="AJ2385">
            <v>7.7</v>
          </cell>
        </row>
        <row r="2386">
          <cell r="A2386" t="str">
            <v>3516</v>
          </cell>
          <cell r="B2386" t="str">
            <v>351601005</v>
          </cell>
          <cell r="C2386" t="str">
            <v>530</v>
          </cell>
          <cell r="D2386" t="str">
            <v>3516010</v>
          </cell>
          <cell r="E2386" t="str">
            <v>3520</v>
          </cell>
          <cell r="F2386" t="str">
            <v>35</v>
          </cell>
          <cell r="G2386">
            <v>529.52777789000004</v>
          </cell>
          <cell r="H2386">
            <v>529.59266843</v>
          </cell>
          <cell r="I2386">
            <v>526.91598653000005</v>
          </cell>
          <cell r="J2386">
            <v>43.805309729999998</v>
          </cell>
          <cell r="K2386">
            <v>16.990788129999999</v>
          </cell>
          <cell r="L2386">
            <v>7.2048925099999988</v>
          </cell>
          <cell r="M2386">
            <v>9.8389490300000002</v>
          </cell>
          <cell r="N2386">
            <v>24.18912006</v>
          </cell>
          <cell r="O2386">
            <v>56.436</v>
          </cell>
          <cell r="P2386">
            <v>7.8240460100000009</v>
          </cell>
          <cell r="Q2386">
            <v>80.5</v>
          </cell>
          <cell r="R2386">
            <v>50.403327439999998</v>
          </cell>
          <cell r="S2386">
            <v>17.7</v>
          </cell>
          <cell r="T2386">
            <v>9.4334839200000005</v>
          </cell>
          <cell r="U2386">
            <v>7.2048925099999988</v>
          </cell>
          <cell r="V2386">
            <v>7.2048925099999988</v>
          </cell>
          <cell r="W2386">
            <v>64</v>
          </cell>
          <cell r="X2386">
            <v>89.1</v>
          </cell>
          <cell r="Y2386">
            <v>46.5</v>
          </cell>
          <cell r="Z2386">
            <v>37.1</v>
          </cell>
          <cell r="AA2386">
            <v>38.799999999999997</v>
          </cell>
          <cell r="AB2386">
            <v>9.59158109</v>
          </cell>
          <cell r="AC2386">
            <v>0</v>
          </cell>
          <cell r="AD2386">
            <v>277.33</v>
          </cell>
          <cell r="AE2386">
            <v>62.369407799999998</v>
          </cell>
          <cell r="AF2386">
            <v>67.566100000000006</v>
          </cell>
          <cell r="AG2386">
            <v>0.31797226291676439</v>
          </cell>
          <cell r="AH2386">
            <v>4.4000000000000004</v>
          </cell>
          <cell r="AI2386">
            <v>54370</v>
          </cell>
          <cell r="AJ2386">
            <v>7.7</v>
          </cell>
        </row>
        <row r="2387">
          <cell r="A2387" t="str">
            <v>3516</v>
          </cell>
          <cell r="B2387" t="str">
            <v>351601006</v>
          </cell>
          <cell r="C2387" t="str">
            <v>530</v>
          </cell>
          <cell r="D2387" t="str">
            <v>3516010</v>
          </cell>
          <cell r="E2387" t="str">
            <v>3520</v>
          </cell>
          <cell r="F2387" t="str">
            <v>35</v>
          </cell>
          <cell r="G2387">
            <v>529.52777789000004</v>
          </cell>
          <cell r="H2387">
            <v>529.59266843</v>
          </cell>
          <cell r="I2387">
            <v>526.91598653000005</v>
          </cell>
          <cell r="J2387">
            <v>43.805309729999998</v>
          </cell>
          <cell r="K2387">
            <v>16.990788129999999</v>
          </cell>
          <cell r="L2387">
            <v>8.74033674</v>
          </cell>
          <cell r="M2387">
            <v>9.8389490300000002</v>
          </cell>
          <cell r="N2387">
            <v>24.18912006</v>
          </cell>
          <cell r="O2387">
            <v>56.436</v>
          </cell>
          <cell r="P2387">
            <v>9.8389490300000002</v>
          </cell>
          <cell r="Q2387">
            <v>80.5</v>
          </cell>
          <cell r="R2387">
            <v>50.403327439999998</v>
          </cell>
          <cell r="S2387">
            <v>17.7</v>
          </cell>
          <cell r="T2387">
            <v>8.74033674</v>
          </cell>
          <cell r="U2387">
            <v>9.4334839200000005</v>
          </cell>
          <cell r="V2387">
            <v>8.74033674</v>
          </cell>
          <cell r="W2387">
            <v>64</v>
          </cell>
          <cell r="X2387">
            <v>89.1</v>
          </cell>
          <cell r="Y2387">
            <v>46.5</v>
          </cell>
          <cell r="Z2387">
            <v>37.1</v>
          </cell>
          <cell r="AA2387">
            <v>38.799999999999997</v>
          </cell>
          <cell r="AB2387">
            <v>9.0768089799999991</v>
          </cell>
          <cell r="AC2387">
            <v>0</v>
          </cell>
          <cell r="AD2387">
            <v>277.33</v>
          </cell>
          <cell r="AE2387">
            <v>62.369407799999998</v>
          </cell>
          <cell r="AF2387">
            <v>67.566100000000006</v>
          </cell>
          <cell r="AG2387">
            <v>0.34611909259840357</v>
          </cell>
          <cell r="AH2387">
            <v>4.4000000000000004</v>
          </cell>
          <cell r="AI2387">
            <v>54370</v>
          </cell>
          <cell r="AJ2387">
            <v>7.7</v>
          </cell>
        </row>
        <row r="2388">
          <cell r="A2388" t="str">
            <v>3516</v>
          </cell>
          <cell r="B2388" t="str">
            <v>351601007</v>
          </cell>
          <cell r="C2388" t="str">
            <v>530</v>
          </cell>
          <cell r="D2388" t="str">
            <v>3516010</v>
          </cell>
          <cell r="E2388" t="str">
            <v>3520</v>
          </cell>
          <cell r="F2388" t="str">
            <v>35</v>
          </cell>
          <cell r="G2388">
            <v>529.52777789000004</v>
          </cell>
          <cell r="H2388">
            <v>529.59266843</v>
          </cell>
          <cell r="I2388">
            <v>526.91598653000005</v>
          </cell>
          <cell r="J2388">
            <v>43.805309729999998</v>
          </cell>
          <cell r="K2388">
            <v>16.990788129999999</v>
          </cell>
          <cell r="L2388">
            <v>7.1951873199999996</v>
          </cell>
          <cell r="M2388">
            <v>10.126631100000001</v>
          </cell>
          <cell r="N2388">
            <v>24.18912006</v>
          </cell>
          <cell r="O2388">
            <v>56.436</v>
          </cell>
          <cell r="P2388">
            <v>10.12238209</v>
          </cell>
          <cell r="Q2388">
            <v>80.5</v>
          </cell>
          <cell r="R2388">
            <v>50.403327439999998</v>
          </cell>
          <cell r="S2388">
            <v>17.7</v>
          </cell>
          <cell r="T2388">
            <v>9.2246376800000007</v>
          </cell>
          <cell r="U2388">
            <v>9.2246376800000007</v>
          </cell>
          <cell r="V2388">
            <v>7.1951873199999996</v>
          </cell>
          <cell r="W2388">
            <v>64</v>
          </cell>
          <cell r="X2388">
            <v>89.1</v>
          </cell>
          <cell r="Y2388">
            <v>46.5</v>
          </cell>
          <cell r="Z2388">
            <v>37.1</v>
          </cell>
          <cell r="AA2388">
            <v>38.799999999999997</v>
          </cell>
          <cell r="AB2388">
            <v>8.9629041300000001</v>
          </cell>
          <cell r="AC2388">
            <v>1</v>
          </cell>
          <cell r="AD2388">
            <v>277.33</v>
          </cell>
          <cell r="AE2388">
            <v>62.369407799999998</v>
          </cell>
          <cell r="AF2388">
            <v>67.566100000000006</v>
          </cell>
          <cell r="AG2388">
            <v>0.48076923000000005</v>
          </cell>
          <cell r="AH2388">
            <v>4.4000000000000004</v>
          </cell>
          <cell r="AI2388">
            <v>54370</v>
          </cell>
          <cell r="AJ2388">
            <v>7.7</v>
          </cell>
        </row>
        <row r="2389">
          <cell r="A2389" t="str">
            <v>3518</v>
          </cell>
          <cell r="B2389" t="str">
            <v>351800101</v>
          </cell>
          <cell r="C2389" t="str">
            <v>535</v>
          </cell>
          <cell r="D2389" t="str">
            <v>3518001</v>
          </cell>
          <cell r="E2389" t="str">
            <v>3530</v>
          </cell>
          <cell r="F2389" t="str">
            <v>35</v>
          </cell>
          <cell r="G2389">
            <v>529.52777789000004</v>
          </cell>
          <cell r="H2389">
            <v>529.59266843</v>
          </cell>
          <cell r="I2389">
            <v>526.91598653000005</v>
          </cell>
          <cell r="J2389">
            <v>45.85164125</v>
          </cell>
          <cell r="K2389">
            <v>35.975628810000003</v>
          </cell>
          <cell r="L2389">
            <v>7.5621616300000003</v>
          </cell>
          <cell r="M2389">
            <v>8.6827076299999995</v>
          </cell>
          <cell r="N2389">
            <v>22.838815990000001</v>
          </cell>
          <cell r="O2389">
            <v>52.448999999999998</v>
          </cell>
          <cell r="P2389">
            <v>8.4398800900000008</v>
          </cell>
          <cell r="Q2389">
            <v>72.3</v>
          </cell>
          <cell r="R2389">
            <v>46.214268410000003</v>
          </cell>
          <cell r="S2389">
            <v>15.7</v>
          </cell>
          <cell r="T2389">
            <v>8.5852255999999993</v>
          </cell>
          <cell r="U2389">
            <v>8.2369500500000008</v>
          </cell>
          <cell r="V2389">
            <v>7.6019019600000011</v>
          </cell>
          <cell r="W2389">
            <v>67.7</v>
          </cell>
          <cell r="X2389">
            <v>80.5</v>
          </cell>
          <cell r="Y2389">
            <v>44.3</v>
          </cell>
          <cell r="Z2389">
            <v>36.700000000000003</v>
          </cell>
          <cell r="AA2389">
            <v>36.6</v>
          </cell>
          <cell r="AB2389">
            <v>7.8224447299999991</v>
          </cell>
          <cell r="AC2389">
            <v>0.88095213000000006</v>
          </cell>
          <cell r="AD2389">
            <v>266.77999999999997</v>
          </cell>
          <cell r="AE2389">
            <v>63.540131829999993</v>
          </cell>
          <cell r="AF2389">
            <v>68.551041080000005</v>
          </cell>
          <cell r="AG2389">
            <v>0.33700138000000002</v>
          </cell>
          <cell r="AH2389">
            <v>5.4</v>
          </cell>
          <cell r="AI2389">
            <v>68120</v>
          </cell>
          <cell r="AJ2389">
            <v>5.3</v>
          </cell>
        </row>
        <row r="2390">
          <cell r="A2390" t="str">
            <v>3518</v>
          </cell>
          <cell r="B2390" t="str">
            <v>351800501</v>
          </cell>
          <cell r="C2390" t="str">
            <v>535</v>
          </cell>
          <cell r="D2390" t="str">
            <v>3518005</v>
          </cell>
          <cell r="E2390" t="str">
            <v>3530</v>
          </cell>
          <cell r="F2390" t="str">
            <v>35</v>
          </cell>
          <cell r="G2390">
            <v>529.52777789000004</v>
          </cell>
          <cell r="H2390">
            <v>529.59266843</v>
          </cell>
          <cell r="I2390">
            <v>526.91598653000005</v>
          </cell>
          <cell r="J2390">
            <v>45.85164125</v>
          </cell>
          <cell r="K2390">
            <v>35.975628810000003</v>
          </cell>
          <cell r="L2390">
            <v>7.2071188599999996</v>
          </cell>
          <cell r="M2390">
            <v>8.8450570499999994</v>
          </cell>
          <cell r="N2390">
            <v>22.838815990000001</v>
          </cell>
          <cell r="O2390">
            <v>52.448999999999998</v>
          </cell>
          <cell r="P2390">
            <v>8.30622522</v>
          </cell>
          <cell r="Q2390">
            <v>72.3</v>
          </cell>
          <cell r="R2390">
            <v>46.214268410000003</v>
          </cell>
          <cell r="S2390">
            <v>15.7</v>
          </cell>
          <cell r="T2390">
            <v>8.0621175800000007</v>
          </cell>
          <cell r="U2390">
            <v>7.6619975600000005</v>
          </cell>
          <cell r="V2390">
            <v>7.2779385700000008</v>
          </cell>
          <cell r="W2390">
            <v>67.7</v>
          </cell>
          <cell r="X2390">
            <v>80.5</v>
          </cell>
          <cell r="Y2390">
            <v>44.3</v>
          </cell>
          <cell r="Z2390">
            <v>36.700000000000003</v>
          </cell>
          <cell r="AA2390">
            <v>36.6</v>
          </cell>
          <cell r="AB2390">
            <v>7.4650827399999997</v>
          </cell>
          <cell r="AC2390">
            <v>0.99369989999999997</v>
          </cell>
          <cell r="AD2390">
            <v>266.77999999999997</v>
          </cell>
          <cell r="AE2390">
            <v>63.540131829999993</v>
          </cell>
          <cell r="AF2390">
            <v>67.652435729999993</v>
          </cell>
          <cell r="AG2390">
            <v>0.30967077999999998</v>
          </cell>
          <cell r="AH2390">
            <v>5.4</v>
          </cell>
          <cell r="AI2390">
            <v>68120</v>
          </cell>
          <cell r="AJ2390">
            <v>5.3</v>
          </cell>
        </row>
        <row r="2391">
          <cell r="A2391" t="str">
            <v>3518</v>
          </cell>
          <cell r="B2391" t="str">
            <v>351800901</v>
          </cell>
          <cell r="C2391" t="str">
            <v>532</v>
          </cell>
          <cell r="D2391" t="str">
            <v>3518009</v>
          </cell>
          <cell r="E2391" t="str">
            <v>3530</v>
          </cell>
          <cell r="F2391" t="str">
            <v>35</v>
          </cell>
          <cell r="G2391">
            <v>529.52777789000004</v>
          </cell>
          <cell r="H2391">
            <v>529.59266843</v>
          </cell>
          <cell r="I2391">
            <v>526.91598653000005</v>
          </cell>
          <cell r="J2391">
            <v>45.85164125</v>
          </cell>
          <cell r="K2391">
            <v>35.975628810000003</v>
          </cell>
          <cell r="L2391">
            <v>7.3517998699999989</v>
          </cell>
          <cell r="M2391">
            <v>8.3497208399999998</v>
          </cell>
          <cell r="N2391">
            <v>22.838815990000001</v>
          </cell>
          <cell r="O2391">
            <v>56.436</v>
          </cell>
          <cell r="P2391">
            <v>8.4357661900000007</v>
          </cell>
          <cell r="Q2391">
            <v>72.3</v>
          </cell>
          <cell r="R2391">
            <v>54.44128173</v>
          </cell>
          <cell r="S2391">
            <v>15.7</v>
          </cell>
          <cell r="T2391">
            <v>8.0232246800000002</v>
          </cell>
          <cell r="U2391">
            <v>7.9655455700000006</v>
          </cell>
          <cell r="V2391">
            <v>7.3777589099999998</v>
          </cell>
          <cell r="W2391">
            <v>67.7</v>
          </cell>
          <cell r="X2391">
            <v>80.5</v>
          </cell>
          <cell r="Y2391">
            <v>44.3</v>
          </cell>
          <cell r="Z2391">
            <v>36.700000000000003</v>
          </cell>
          <cell r="AA2391">
            <v>36.6</v>
          </cell>
          <cell r="AB2391">
            <v>7.5245612300000007</v>
          </cell>
          <cell r="AC2391">
            <v>0.96079928000000003</v>
          </cell>
          <cell r="AD2391">
            <v>266.77999999999997</v>
          </cell>
          <cell r="AE2391">
            <v>63.540131829999993</v>
          </cell>
          <cell r="AF2391">
            <v>70.57293602</v>
          </cell>
          <cell r="AG2391">
            <v>0.26301115000000003</v>
          </cell>
          <cell r="AH2391">
            <v>5.4</v>
          </cell>
          <cell r="AI2391">
            <v>68120</v>
          </cell>
          <cell r="AJ2391">
            <v>7.7</v>
          </cell>
        </row>
        <row r="2392">
          <cell r="A2392" t="str">
            <v>3518</v>
          </cell>
          <cell r="B2392" t="str">
            <v>351801301</v>
          </cell>
          <cell r="C2392" t="str">
            <v>532</v>
          </cell>
          <cell r="D2392" t="str">
            <v>3518013</v>
          </cell>
          <cell r="E2392" t="str">
            <v>3530</v>
          </cell>
          <cell r="F2392" t="str">
            <v>35</v>
          </cell>
          <cell r="G2392">
            <v>529.52777789000004</v>
          </cell>
          <cell r="H2392">
            <v>529.59266843</v>
          </cell>
          <cell r="I2392">
            <v>526.91598653000005</v>
          </cell>
          <cell r="J2392">
            <v>45.85164125</v>
          </cell>
          <cell r="K2392">
            <v>35.975628810000003</v>
          </cell>
          <cell r="L2392">
            <v>7.2577076800000002</v>
          </cell>
          <cell r="M2392">
            <v>8.0965129200000003</v>
          </cell>
          <cell r="N2392">
            <v>22.838815990000001</v>
          </cell>
          <cell r="O2392">
            <v>56.436</v>
          </cell>
          <cell r="P2392">
            <v>8.0149968900000008</v>
          </cell>
          <cell r="Q2392">
            <v>72.3</v>
          </cell>
          <cell r="R2392">
            <v>54.44128173</v>
          </cell>
          <cell r="S2392">
            <v>15.7</v>
          </cell>
          <cell r="T2392">
            <v>8.1086232700000007</v>
          </cell>
          <cell r="U2392">
            <v>7.6048944800000005</v>
          </cell>
          <cell r="V2392">
            <v>7.3907985199999997</v>
          </cell>
          <cell r="W2392">
            <v>67.7</v>
          </cell>
          <cell r="X2392">
            <v>80.5</v>
          </cell>
          <cell r="Y2392">
            <v>44.3</v>
          </cell>
          <cell r="Z2392">
            <v>36.700000000000003</v>
          </cell>
          <cell r="AA2392">
            <v>36.6</v>
          </cell>
          <cell r="AB2392">
            <v>7.40427912</v>
          </cell>
          <cell r="AC2392">
            <v>0.96806407000000017</v>
          </cell>
          <cell r="AD2392">
            <v>266.77999999999997</v>
          </cell>
          <cell r="AE2392">
            <v>63.540131829999993</v>
          </cell>
          <cell r="AF2392">
            <v>65.386920849999996</v>
          </cell>
          <cell r="AG2392">
            <v>0.33655536000000003</v>
          </cell>
          <cell r="AH2392">
            <v>5.4</v>
          </cell>
          <cell r="AI2392">
            <v>68120</v>
          </cell>
          <cell r="AJ2392">
            <v>7.7</v>
          </cell>
        </row>
        <row r="2393">
          <cell r="A2393" t="str">
            <v>3518</v>
          </cell>
          <cell r="B2393" t="str">
            <v>351801701</v>
          </cell>
          <cell r="C2393" t="str">
            <v>532</v>
          </cell>
          <cell r="D2393" t="str">
            <v>3518017</v>
          </cell>
          <cell r="E2393" t="str">
            <v>3530</v>
          </cell>
          <cell r="F2393" t="str">
            <v>35</v>
          </cell>
          <cell r="G2393">
            <v>529.52777789000004</v>
          </cell>
          <cell r="H2393">
            <v>529.59266843</v>
          </cell>
          <cell r="I2393">
            <v>526.91598653000005</v>
          </cell>
          <cell r="J2393">
            <v>45.85164125</v>
          </cell>
          <cell r="K2393">
            <v>35.975628810000003</v>
          </cell>
          <cell r="L2393">
            <v>7.8148034300000004</v>
          </cell>
          <cell r="M2393">
            <v>9.2972517400000001</v>
          </cell>
          <cell r="N2393">
            <v>22.838815990000001</v>
          </cell>
          <cell r="O2393">
            <v>56.436</v>
          </cell>
          <cell r="P2393">
            <v>9.4314819199999995</v>
          </cell>
          <cell r="Q2393">
            <v>72.3</v>
          </cell>
          <cell r="R2393">
            <v>54.44128173</v>
          </cell>
          <cell r="S2393">
            <v>15.7</v>
          </cell>
          <cell r="T2393">
            <v>9.7266907099999997</v>
          </cell>
          <cell r="U2393">
            <v>8.6752220599999994</v>
          </cell>
          <cell r="V2393">
            <v>7.9323621500000003</v>
          </cell>
          <cell r="W2393">
            <v>67.7</v>
          </cell>
          <cell r="X2393">
            <v>80.5</v>
          </cell>
          <cell r="Y2393">
            <v>44.3</v>
          </cell>
          <cell r="Z2393">
            <v>36.700000000000003</v>
          </cell>
          <cell r="AA2393">
            <v>36.6</v>
          </cell>
          <cell r="AB2393">
            <v>8.4375004199999992</v>
          </cell>
          <cell r="AC2393">
            <v>0.72297129000000004</v>
          </cell>
          <cell r="AD2393">
            <v>266.77999999999997</v>
          </cell>
          <cell r="AE2393">
            <v>63.540131829999993</v>
          </cell>
          <cell r="AF2393">
            <v>69.235032020000006</v>
          </cell>
          <cell r="AG2393">
            <v>0.20560748000000001</v>
          </cell>
          <cell r="AH2393">
            <v>5.4</v>
          </cell>
          <cell r="AI2393">
            <v>68120</v>
          </cell>
          <cell r="AJ2393">
            <v>7.7</v>
          </cell>
        </row>
        <row r="2394">
          <cell r="A2394" t="str">
            <v>3518</v>
          </cell>
          <cell r="B2394" t="str">
            <v>351802001</v>
          </cell>
          <cell r="D2394" t="str">
            <v>3518020</v>
          </cell>
          <cell r="E2394" t="str">
            <v>3530</v>
          </cell>
          <cell r="F2394" t="str">
            <v>35</v>
          </cell>
          <cell r="G2394">
            <v>529.52777789000004</v>
          </cell>
          <cell r="H2394">
            <v>529.59266843</v>
          </cell>
          <cell r="I2394">
            <v>526.91598653000005</v>
          </cell>
          <cell r="J2394">
            <v>45.85164125</v>
          </cell>
          <cell r="K2394">
            <v>35.975628810000003</v>
          </cell>
          <cell r="L2394">
            <v>8.4093852400000006</v>
          </cell>
          <cell r="M2394">
            <v>9.7364880100000004</v>
          </cell>
          <cell r="N2394">
            <v>22.838815990000001</v>
          </cell>
          <cell r="O2394">
            <v>56.436</v>
          </cell>
          <cell r="P2394">
            <v>9.7490535000000005</v>
          </cell>
          <cell r="Q2394">
            <v>72.3</v>
          </cell>
          <cell r="R2394">
            <v>50.403327439999998</v>
          </cell>
          <cell r="S2394">
            <v>15.7</v>
          </cell>
          <cell r="T2394">
            <v>8.6894644099999994</v>
          </cell>
          <cell r="U2394">
            <v>8.7337551300000005</v>
          </cell>
          <cell r="V2394">
            <v>8.2311098400000002</v>
          </cell>
          <cell r="W2394">
            <v>67.7</v>
          </cell>
          <cell r="X2394">
            <v>80.5</v>
          </cell>
          <cell r="Y2394">
            <v>44.3</v>
          </cell>
          <cell r="Z2394">
            <v>36.700000000000003</v>
          </cell>
          <cell r="AA2394">
            <v>36.6</v>
          </cell>
          <cell r="AB2394">
            <v>8.6586927500000002</v>
          </cell>
          <cell r="AC2394">
            <v>0.49583423999999993</v>
          </cell>
          <cell r="AD2394">
            <v>266.77999999999997</v>
          </cell>
          <cell r="AE2394">
            <v>63.540131829999993</v>
          </cell>
          <cell r="AF2394">
            <v>69.245992380000004</v>
          </cell>
          <cell r="AG2394">
            <v>0.30538922000000002</v>
          </cell>
          <cell r="AH2394">
            <v>5.4</v>
          </cell>
          <cell r="AI2394">
            <v>68120</v>
          </cell>
          <cell r="AJ2394">
            <v>7.7</v>
          </cell>
        </row>
        <row r="2395">
          <cell r="A2395" t="str">
            <v>3518</v>
          </cell>
          <cell r="B2395" t="str">
            <v>351802901</v>
          </cell>
          <cell r="C2395" t="str">
            <v>535</v>
          </cell>
          <cell r="D2395" t="str">
            <v>3518029</v>
          </cell>
          <cell r="E2395" t="str">
            <v>3530</v>
          </cell>
          <cell r="F2395" t="str">
            <v>35</v>
          </cell>
          <cell r="G2395">
            <v>529.52777789000004</v>
          </cell>
          <cell r="H2395">
            <v>529.59266843</v>
          </cell>
          <cell r="I2395">
            <v>526.91598653000005</v>
          </cell>
          <cell r="J2395">
            <v>45.85164125</v>
          </cell>
          <cell r="K2395">
            <v>35.975628810000003</v>
          </cell>
          <cell r="L2395">
            <v>8.2524460899999994</v>
          </cell>
          <cell r="M2395">
            <v>8.9310232200000002</v>
          </cell>
          <cell r="N2395">
            <v>22.838815990000001</v>
          </cell>
          <cell r="O2395">
            <v>52.448999999999998</v>
          </cell>
          <cell r="P2395">
            <v>8.7637407199999995</v>
          </cell>
          <cell r="Q2395">
            <v>72.3</v>
          </cell>
          <cell r="R2395">
            <v>46.214268410000003</v>
          </cell>
          <cell r="S2395">
            <v>15.7</v>
          </cell>
          <cell r="T2395">
            <v>8.6777802600000005</v>
          </cell>
          <cell r="U2395">
            <v>8.7232312699999994</v>
          </cell>
          <cell r="V2395">
            <v>8.1925704699999997</v>
          </cell>
          <cell r="W2395">
            <v>67.7</v>
          </cell>
          <cell r="X2395">
            <v>80.5</v>
          </cell>
          <cell r="Y2395">
            <v>44.3</v>
          </cell>
          <cell r="Z2395">
            <v>36.700000000000003</v>
          </cell>
          <cell r="AA2395">
            <v>36.6</v>
          </cell>
          <cell r="AB2395">
            <v>8.54305585</v>
          </cell>
          <cell r="AC2395">
            <v>0.70061863999999996</v>
          </cell>
          <cell r="AD2395">
            <v>266.77999999999997</v>
          </cell>
          <cell r="AE2395">
            <v>63.540131829999993</v>
          </cell>
          <cell r="AF2395">
            <v>69.12948566</v>
          </cell>
          <cell r="AG2395">
            <v>0.29824560999999999</v>
          </cell>
          <cell r="AH2395">
            <v>5.4</v>
          </cell>
          <cell r="AI2395">
            <v>68120</v>
          </cell>
          <cell r="AJ2395">
            <v>5.3</v>
          </cell>
        </row>
        <row r="2396">
          <cell r="A2396" t="str">
            <v>3518</v>
          </cell>
          <cell r="B2396" t="str">
            <v>351803901</v>
          </cell>
          <cell r="D2396" t="str">
            <v>3518039</v>
          </cell>
          <cell r="E2396" t="str">
            <v>3530</v>
          </cell>
          <cell r="F2396" t="str">
            <v>35</v>
          </cell>
          <cell r="G2396">
            <v>529.52777789000004</v>
          </cell>
          <cell r="H2396">
            <v>529.59266843</v>
          </cell>
          <cell r="I2396">
            <v>526.91598653000005</v>
          </cell>
          <cell r="J2396">
            <v>45.85164125</v>
          </cell>
          <cell r="K2396">
            <v>35.975628810000003</v>
          </cell>
          <cell r="L2396">
            <v>8.3163002499999994</v>
          </cell>
          <cell r="M2396">
            <v>10.47548353</v>
          </cell>
          <cell r="N2396">
            <v>22.838815990000001</v>
          </cell>
          <cell r="O2396">
            <v>56.436</v>
          </cell>
          <cell r="P2396">
            <v>9.8391090200000004</v>
          </cell>
          <cell r="Q2396">
            <v>72.3</v>
          </cell>
          <cell r="R2396">
            <v>50.403327439999998</v>
          </cell>
          <cell r="S2396">
            <v>15.7</v>
          </cell>
          <cell r="T2396">
            <v>8.7764757899999992</v>
          </cell>
          <cell r="U2396">
            <v>9.1269587600000008</v>
          </cell>
          <cell r="V2396">
            <v>9.0856837699999993</v>
          </cell>
          <cell r="W2396">
            <v>67.7</v>
          </cell>
          <cell r="X2396">
            <v>80.5</v>
          </cell>
          <cell r="Y2396">
            <v>44.3</v>
          </cell>
          <cell r="Z2396">
            <v>36.700000000000003</v>
          </cell>
          <cell r="AA2396">
            <v>36.6</v>
          </cell>
          <cell r="AB2396">
            <v>8.5596777999999993</v>
          </cell>
          <cell r="AC2396">
            <v>0.45139269999999998</v>
          </cell>
          <cell r="AD2396">
            <v>266.77999999999997</v>
          </cell>
          <cell r="AE2396">
            <v>63.540131829999993</v>
          </cell>
          <cell r="AF2396">
            <v>67.57758278</v>
          </cell>
          <cell r="AG2396">
            <v>0.32222222</v>
          </cell>
          <cell r="AH2396">
            <v>5.4</v>
          </cell>
          <cell r="AI2396">
            <v>68120</v>
          </cell>
          <cell r="AJ2396">
            <v>7.7</v>
          </cell>
        </row>
        <row r="2397">
          <cell r="A2397" t="str">
            <v>3519</v>
          </cell>
          <cell r="B2397" t="str">
            <v>351902801</v>
          </cell>
          <cell r="C2397" t="str">
            <v>535</v>
          </cell>
          <cell r="D2397" t="str">
            <v>3519028</v>
          </cell>
          <cell r="E2397" t="str">
            <v>3530</v>
          </cell>
          <cell r="F2397" t="str">
            <v>35</v>
          </cell>
          <cell r="G2397">
            <v>529.52777789000004</v>
          </cell>
          <cell r="H2397">
            <v>529.59266843</v>
          </cell>
          <cell r="I2397">
            <v>526.91598653000005</v>
          </cell>
          <cell r="J2397">
            <v>45.85164125</v>
          </cell>
          <cell r="K2397">
            <v>35.975628810000003</v>
          </cell>
          <cell r="L2397">
            <v>7.3125534999999999</v>
          </cell>
          <cell r="M2397">
            <v>8.4885879299999996</v>
          </cell>
          <cell r="N2397">
            <v>22.838815990000001</v>
          </cell>
          <cell r="O2397">
            <v>52.448999999999998</v>
          </cell>
          <cell r="P2397">
            <v>8.2350954999999999</v>
          </cell>
          <cell r="Q2397">
            <v>72.3</v>
          </cell>
          <cell r="R2397">
            <v>46.214268410000003</v>
          </cell>
          <cell r="S2397">
            <v>15.7</v>
          </cell>
          <cell r="T2397">
            <v>8.5255581100000004</v>
          </cell>
          <cell r="U2397">
            <v>7.9497972199999989</v>
          </cell>
          <cell r="V2397">
            <v>7.5791679700000003</v>
          </cell>
          <cell r="W2397">
            <v>67.7</v>
          </cell>
          <cell r="X2397">
            <v>80.5</v>
          </cell>
          <cell r="Y2397">
            <v>44.3</v>
          </cell>
          <cell r="Z2397">
            <v>36.700000000000003</v>
          </cell>
          <cell r="AA2397">
            <v>36.6</v>
          </cell>
          <cell r="AB2397">
            <v>7.5010821200000013</v>
          </cell>
          <cell r="AC2397">
            <v>0.96639026000000006</v>
          </cell>
          <cell r="AD2397">
            <v>266.77999999999997</v>
          </cell>
          <cell r="AE2397">
            <v>63.540131829999993</v>
          </cell>
          <cell r="AF2397">
            <v>63.885153149999994</v>
          </cell>
          <cell r="AG2397">
            <v>0.25152438999999999</v>
          </cell>
          <cell r="AH2397">
            <v>5.4</v>
          </cell>
          <cell r="AI2397">
            <v>68120</v>
          </cell>
          <cell r="AJ2397">
            <v>5.3</v>
          </cell>
        </row>
        <row r="2398">
          <cell r="A2398" t="str">
            <v>3519</v>
          </cell>
          <cell r="B2398" t="str">
            <v>351903601</v>
          </cell>
          <cell r="C2398" t="str">
            <v>535</v>
          </cell>
          <cell r="D2398" t="str">
            <v>3519036</v>
          </cell>
          <cell r="E2398" t="str">
            <v>3530</v>
          </cell>
          <cell r="F2398" t="str">
            <v>35</v>
          </cell>
          <cell r="G2398">
            <v>529.52777789000004</v>
          </cell>
          <cell r="H2398">
            <v>529.59266843</v>
          </cell>
          <cell r="I2398">
            <v>526.91598653000005</v>
          </cell>
          <cell r="J2398">
            <v>45.85164125</v>
          </cell>
          <cell r="K2398">
            <v>35.975628810000003</v>
          </cell>
          <cell r="L2398">
            <v>7.2063772900000007</v>
          </cell>
          <cell r="M2398">
            <v>8.6583454700000004</v>
          </cell>
          <cell r="N2398">
            <v>22.838815990000001</v>
          </cell>
          <cell r="O2398">
            <v>52.448999999999998</v>
          </cell>
          <cell r="P2398">
            <v>8.2287108</v>
          </cell>
          <cell r="Q2398">
            <v>72.3</v>
          </cell>
          <cell r="R2398">
            <v>46.214268410000003</v>
          </cell>
          <cell r="S2398">
            <v>15.7</v>
          </cell>
          <cell r="T2398">
            <v>8.2271082300000007</v>
          </cell>
          <cell r="U2398">
            <v>7.6718267999999998</v>
          </cell>
          <cell r="V2398">
            <v>7.2717037099999997</v>
          </cell>
          <cell r="W2398">
            <v>67.7</v>
          </cell>
          <cell r="X2398">
            <v>80.5</v>
          </cell>
          <cell r="Y2398">
            <v>44.3</v>
          </cell>
          <cell r="Z2398">
            <v>36.700000000000003</v>
          </cell>
          <cell r="AA2398">
            <v>36.6</v>
          </cell>
          <cell r="AB2398">
            <v>7.4500795699999998</v>
          </cell>
          <cell r="AC2398">
            <v>0.97550504000000005</v>
          </cell>
          <cell r="AD2398">
            <v>266.77999999999997</v>
          </cell>
          <cell r="AE2398">
            <v>63.540131829999993</v>
          </cell>
          <cell r="AF2398">
            <v>63.842104089999999</v>
          </cell>
          <cell r="AG2398">
            <v>0.29683131000000001</v>
          </cell>
          <cell r="AH2398">
            <v>5.4</v>
          </cell>
          <cell r="AI2398">
            <v>68120</v>
          </cell>
          <cell r="AJ2398">
            <v>5.3</v>
          </cell>
        </row>
        <row r="2399">
          <cell r="A2399" t="str">
            <v>3519</v>
          </cell>
          <cell r="B2399" t="str">
            <v>351903801</v>
          </cell>
          <cell r="C2399" t="str">
            <v>535</v>
          </cell>
          <cell r="D2399" t="str">
            <v>3519038</v>
          </cell>
          <cell r="E2399" t="str">
            <v>3530</v>
          </cell>
          <cell r="F2399" t="str">
            <v>35</v>
          </cell>
          <cell r="G2399">
            <v>529.52777789000004</v>
          </cell>
          <cell r="H2399">
            <v>529.59266843</v>
          </cell>
          <cell r="I2399">
            <v>526.91598653000005</v>
          </cell>
          <cell r="J2399">
            <v>45.85164125</v>
          </cell>
          <cell r="K2399">
            <v>35.975628810000003</v>
          </cell>
          <cell r="L2399">
            <v>7.2108184499999997</v>
          </cell>
          <cell r="M2399">
            <v>8.1690531499999999</v>
          </cell>
          <cell r="N2399">
            <v>22.838815990000001</v>
          </cell>
          <cell r="O2399">
            <v>52.448999999999998</v>
          </cell>
          <cell r="P2399">
            <v>8.0346310299999999</v>
          </cell>
          <cell r="Q2399">
            <v>72.3</v>
          </cell>
          <cell r="R2399">
            <v>46.214268410000003</v>
          </cell>
          <cell r="S2399">
            <v>15.7</v>
          </cell>
          <cell r="T2399">
            <v>8.2195954499999999</v>
          </cell>
          <cell r="U2399">
            <v>7.6128310299999997</v>
          </cell>
          <cell r="V2399">
            <v>7.3562798799999998</v>
          </cell>
          <cell r="W2399">
            <v>67.7</v>
          </cell>
          <cell r="X2399">
            <v>80.5</v>
          </cell>
          <cell r="Y2399">
            <v>44.3</v>
          </cell>
          <cell r="Z2399">
            <v>36.700000000000003</v>
          </cell>
          <cell r="AA2399">
            <v>36.6</v>
          </cell>
          <cell r="AB2399">
            <v>7.5459181500000003</v>
          </cell>
          <cell r="AC2399">
            <v>0.98060022999999996</v>
          </cell>
          <cell r="AD2399">
            <v>266.77999999999997</v>
          </cell>
          <cell r="AE2399">
            <v>63.540131829999993</v>
          </cell>
          <cell r="AF2399">
            <v>62.890978040000007</v>
          </cell>
          <cell r="AG2399">
            <v>0.29436326000000002</v>
          </cell>
          <cell r="AH2399">
            <v>5.4</v>
          </cell>
          <cell r="AI2399">
            <v>68120</v>
          </cell>
          <cell r="AJ2399">
            <v>5.3</v>
          </cell>
        </row>
        <row r="2400">
          <cell r="A2400" t="str">
            <v>3519</v>
          </cell>
          <cell r="B2400" t="str">
            <v>351904401</v>
          </cell>
          <cell r="C2400" t="str">
            <v>535</v>
          </cell>
          <cell r="D2400" t="str">
            <v>3519044</v>
          </cell>
          <cell r="E2400" t="str">
            <v>3530</v>
          </cell>
          <cell r="F2400" t="str">
            <v>35</v>
          </cell>
          <cell r="G2400">
            <v>529.52777789000004</v>
          </cell>
          <cell r="H2400">
            <v>529.59266843</v>
          </cell>
          <cell r="I2400">
            <v>526.91598653000005</v>
          </cell>
          <cell r="J2400">
            <v>45.85164125</v>
          </cell>
          <cell r="K2400">
            <v>35.975628810000003</v>
          </cell>
          <cell r="L2400">
            <v>7.9497972199999989</v>
          </cell>
          <cell r="M2400">
            <v>9.6919637299999994</v>
          </cell>
          <cell r="N2400">
            <v>22.838815990000001</v>
          </cell>
          <cell r="O2400">
            <v>52.448999999999998</v>
          </cell>
          <cell r="P2400">
            <v>8.9243901300000008</v>
          </cell>
          <cell r="Q2400">
            <v>72.3</v>
          </cell>
          <cell r="R2400">
            <v>46.214268410000003</v>
          </cell>
          <cell r="S2400">
            <v>15.7</v>
          </cell>
          <cell r="T2400">
            <v>8.8526649299999995</v>
          </cell>
          <cell r="U2400">
            <v>8.5362112000000003</v>
          </cell>
          <cell r="V2400">
            <v>8.2155474099999992</v>
          </cell>
          <cell r="W2400">
            <v>67.7</v>
          </cell>
          <cell r="X2400">
            <v>80.5</v>
          </cell>
          <cell r="Y2400">
            <v>44.3</v>
          </cell>
          <cell r="Z2400">
            <v>36.700000000000003</v>
          </cell>
          <cell r="AA2400">
            <v>36.6</v>
          </cell>
          <cell r="AB2400">
            <v>8.3392619799999999</v>
          </cell>
          <cell r="AC2400">
            <v>0.93358395000000005</v>
          </cell>
          <cell r="AD2400">
            <v>266.77999999999997</v>
          </cell>
          <cell r="AE2400">
            <v>63.540131829999993</v>
          </cell>
          <cell r="AF2400">
            <v>66.880157499999996</v>
          </cell>
          <cell r="AG2400">
            <v>0.24861878000000001</v>
          </cell>
          <cell r="AH2400">
            <v>5.4</v>
          </cell>
          <cell r="AI2400">
            <v>68120</v>
          </cell>
          <cell r="AJ2400">
            <v>5.3</v>
          </cell>
        </row>
        <row r="2401">
          <cell r="A2401" t="str">
            <v>3519</v>
          </cell>
          <cell r="B2401" t="str">
            <v>351904601</v>
          </cell>
          <cell r="C2401" t="str">
            <v>535</v>
          </cell>
          <cell r="D2401" t="str">
            <v>3519046</v>
          </cell>
          <cell r="E2401" t="str">
            <v>3530</v>
          </cell>
          <cell r="F2401" t="str">
            <v>35</v>
          </cell>
          <cell r="G2401">
            <v>529.52777789000004</v>
          </cell>
          <cell r="H2401">
            <v>529.59266843</v>
          </cell>
          <cell r="I2401">
            <v>526.91598653000005</v>
          </cell>
          <cell r="J2401">
            <v>45.85164125</v>
          </cell>
          <cell r="K2401">
            <v>35.975628810000003</v>
          </cell>
          <cell r="L2401">
            <v>7.2793188400000002</v>
          </cell>
          <cell r="M2401">
            <v>9.2989920700000006</v>
          </cell>
          <cell r="N2401">
            <v>22.838815990000001</v>
          </cell>
          <cell r="O2401">
            <v>52.448999999999998</v>
          </cell>
          <cell r="P2401">
            <v>7.92696354</v>
          </cell>
          <cell r="Q2401">
            <v>72.3</v>
          </cell>
          <cell r="R2401">
            <v>46.214268410000003</v>
          </cell>
          <cell r="S2401">
            <v>15.7</v>
          </cell>
          <cell r="T2401">
            <v>8.0274765299999995</v>
          </cell>
          <cell r="U2401">
            <v>7.3550019200000012</v>
          </cell>
          <cell r="V2401">
            <v>7.5043915600000002</v>
          </cell>
          <cell r="W2401">
            <v>67.7</v>
          </cell>
          <cell r="X2401">
            <v>80.5</v>
          </cell>
          <cell r="Y2401">
            <v>44.3</v>
          </cell>
          <cell r="Z2401">
            <v>36.700000000000003</v>
          </cell>
          <cell r="AA2401">
            <v>36.6</v>
          </cell>
          <cell r="AB2401">
            <v>7.4175804000000003</v>
          </cell>
          <cell r="AC2401">
            <v>1</v>
          </cell>
          <cell r="AD2401">
            <v>266.77999999999997</v>
          </cell>
          <cell r="AE2401">
            <v>63.540131829999993</v>
          </cell>
          <cell r="AF2401">
            <v>72.104807260000001</v>
          </cell>
          <cell r="AG2401">
            <v>0.26335878000000001</v>
          </cell>
          <cell r="AH2401">
            <v>5.4</v>
          </cell>
          <cell r="AI2401">
            <v>68120</v>
          </cell>
          <cell r="AJ2401">
            <v>5.3</v>
          </cell>
        </row>
        <row r="2402">
          <cell r="A2402" t="str">
            <v>3519</v>
          </cell>
          <cell r="B2402" t="str">
            <v>351904801</v>
          </cell>
          <cell r="C2402" t="str">
            <v>535</v>
          </cell>
          <cell r="D2402" t="str">
            <v>3519048</v>
          </cell>
          <cell r="E2402" t="str">
            <v>3530</v>
          </cell>
          <cell r="F2402" t="str">
            <v>35</v>
          </cell>
          <cell r="G2402">
            <v>529.52777789000004</v>
          </cell>
          <cell r="H2402">
            <v>529.59266843</v>
          </cell>
          <cell r="I2402">
            <v>526.91598653000005</v>
          </cell>
          <cell r="J2402">
            <v>45.85164125</v>
          </cell>
          <cell r="K2402">
            <v>35.975628810000003</v>
          </cell>
          <cell r="L2402">
            <v>7.1364832099999997</v>
          </cell>
          <cell r="M2402">
            <v>8.1567970499999998</v>
          </cell>
          <cell r="N2402">
            <v>22.838815990000001</v>
          </cell>
          <cell r="O2402">
            <v>52.448999999999998</v>
          </cell>
          <cell r="P2402">
            <v>7.8701659499999987</v>
          </cell>
          <cell r="Q2402">
            <v>72.3</v>
          </cell>
          <cell r="R2402">
            <v>46.214268410000003</v>
          </cell>
          <cell r="S2402">
            <v>15.7</v>
          </cell>
          <cell r="T2402">
            <v>8.0971219300000001</v>
          </cell>
          <cell r="U2402">
            <v>7.3205269599999996</v>
          </cell>
          <cell r="V2402">
            <v>7.2377781900000002</v>
          </cell>
          <cell r="W2402">
            <v>67.7</v>
          </cell>
          <cell r="X2402">
            <v>80.5</v>
          </cell>
          <cell r="Y2402">
            <v>44.3</v>
          </cell>
          <cell r="Z2402">
            <v>36.700000000000003</v>
          </cell>
          <cell r="AA2402">
            <v>36.6</v>
          </cell>
          <cell r="AB2402">
            <v>7.1808312000000001</v>
          </cell>
          <cell r="AC2402">
            <v>1</v>
          </cell>
          <cell r="AD2402">
            <v>266.77999999999997</v>
          </cell>
          <cell r="AE2402">
            <v>63.540131829999993</v>
          </cell>
          <cell r="AF2402">
            <v>72.166120030000002</v>
          </cell>
          <cell r="AG2402">
            <v>0.29963458999999998</v>
          </cell>
          <cell r="AH2402">
            <v>5.4</v>
          </cell>
          <cell r="AI2402">
            <v>68120</v>
          </cell>
          <cell r="AJ2402">
            <v>5.3</v>
          </cell>
        </row>
        <row r="2403">
          <cell r="A2403" t="str">
            <v>3519</v>
          </cell>
          <cell r="B2403" t="str">
            <v>351904901</v>
          </cell>
          <cell r="C2403" t="str">
            <v>535</v>
          </cell>
          <cell r="D2403" t="str">
            <v>3519049</v>
          </cell>
          <cell r="E2403" t="str">
            <v>3530</v>
          </cell>
          <cell r="F2403" t="str">
            <v>35</v>
          </cell>
          <cell r="G2403">
            <v>529.52777789000004</v>
          </cell>
          <cell r="H2403">
            <v>529.59266843</v>
          </cell>
          <cell r="I2403">
            <v>526.91598653000005</v>
          </cell>
          <cell r="J2403">
            <v>45.85164125</v>
          </cell>
          <cell r="K2403">
            <v>35.975628810000003</v>
          </cell>
          <cell r="L2403">
            <v>7.85941315</v>
          </cell>
          <cell r="M2403">
            <v>9.6057551399999994</v>
          </cell>
          <cell r="N2403">
            <v>22.838815990000001</v>
          </cell>
          <cell r="O2403">
            <v>52.448999999999998</v>
          </cell>
          <cell r="P2403">
            <v>8.7377734599999997</v>
          </cell>
          <cell r="Q2403">
            <v>72.3</v>
          </cell>
          <cell r="R2403">
            <v>46.214268410000003</v>
          </cell>
          <cell r="S2403">
            <v>15.7</v>
          </cell>
          <cell r="T2403">
            <v>9.3826957600000007</v>
          </cell>
          <cell r="U2403">
            <v>9.0941435800000008</v>
          </cell>
          <cell r="V2403">
            <v>8.2013859599999996</v>
          </cell>
          <cell r="W2403">
            <v>67.7</v>
          </cell>
          <cell r="X2403">
            <v>80.5</v>
          </cell>
          <cell r="Y2403">
            <v>44.3</v>
          </cell>
          <cell r="Z2403">
            <v>36.700000000000003</v>
          </cell>
          <cell r="AA2403">
            <v>36.6</v>
          </cell>
          <cell r="AB2403">
            <v>8.4346807699999999</v>
          </cell>
          <cell r="AC2403">
            <v>0.73421060999999999</v>
          </cell>
          <cell r="AD2403">
            <v>266.77999999999997</v>
          </cell>
          <cell r="AE2403">
            <v>63.540131829999993</v>
          </cell>
          <cell r="AF2403">
            <v>66.655765709999997</v>
          </cell>
          <cell r="AG2403">
            <v>0.234375</v>
          </cell>
          <cell r="AH2403">
            <v>5.4</v>
          </cell>
          <cell r="AI2403">
            <v>68120</v>
          </cell>
          <cell r="AJ2403">
            <v>5.3</v>
          </cell>
        </row>
        <row r="2404">
          <cell r="A2404" t="str">
            <v>3519</v>
          </cell>
          <cell r="B2404" t="str">
            <v>351905401</v>
          </cell>
          <cell r="C2404" t="str">
            <v>535</v>
          </cell>
          <cell r="D2404" t="str">
            <v>3519054</v>
          </cell>
          <cell r="E2404" t="str">
            <v>3530</v>
          </cell>
          <cell r="F2404" t="str">
            <v>35</v>
          </cell>
          <cell r="G2404">
            <v>529.52777789000004</v>
          </cell>
          <cell r="H2404">
            <v>529.59266843</v>
          </cell>
          <cell r="I2404">
            <v>526.91598653000005</v>
          </cell>
          <cell r="J2404">
            <v>45.85164125</v>
          </cell>
          <cell r="K2404">
            <v>35.975628810000003</v>
          </cell>
          <cell r="L2404">
            <v>7.8013913199999987</v>
          </cell>
          <cell r="M2404">
            <v>9.3323809999999998</v>
          </cell>
          <cell r="N2404">
            <v>22.838815990000001</v>
          </cell>
          <cell r="O2404">
            <v>52.448999999999998</v>
          </cell>
          <cell r="P2404">
            <v>9.1619901099999996</v>
          </cell>
          <cell r="Q2404">
            <v>72.3</v>
          </cell>
          <cell r="R2404">
            <v>46.214268410000003</v>
          </cell>
          <cell r="S2404">
            <v>15.7</v>
          </cell>
          <cell r="T2404">
            <v>8.7514744899999997</v>
          </cell>
          <cell r="U2404">
            <v>8.8137358900000002</v>
          </cell>
          <cell r="V2404">
            <v>8.3464048700000006</v>
          </cell>
          <cell r="W2404">
            <v>67.7</v>
          </cell>
          <cell r="X2404">
            <v>80.5</v>
          </cell>
          <cell r="Y2404">
            <v>44.3</v>
          </cell>
          <cell r="Z2404">
            <v>36.700000000000003</v>
          </cell>
          <cell r="AA2404">
            <v>36.6</v>
          </cell>
          <cell r="AB2404">
            <v>8.5846649100000008</v>
          </cell>
          <cell r="AC2404">
            <v>0.83892208000000001</v>
          </cell>
          <cell r="AD2404">
            <v>266.77999999999997</v>
          </cell>
          <cell r="AE2404">
            <v>63.540131829999993</v>
          </cell>
          <cell r="AF2404">
            <v>64.288738789999996</v>
          </cell>
          <cell r="AG2404">
            <v>0.27722772000000001</v>
          </cell>
          <cell r="AH2404">
            <v>5.4</v>
          </cell>
          <cell r="AI2404">
            <v>68120</v>
          </cell>
          <cell r="AJ2404">
            <v>5.3</v>
          </cell>
        </row>
        <row r="2405">
          <cell r="A2405" t="str">
            <v>3519</v>
          </cell>
          <cell r="B2405" t="str">
            <v>351907001</v>
          </cell>
          <cell r="C2405" t="str">
            <v>535</v>
          </cell>
          <cell r="D2405" t="str">
            <v>3519070</v>
          </cell>
          <cell r="E2405" t="str">
            <v>3530</v>
          </cell>
          <cell r="F2405" t="str">
            <v>35</v>
          </cell>
          <cell r="G2405">
            <v>529.52777789000004</v>
          </cell>
          <cell r="H2405">
            <v>529.59266843</v>
          </cell>
          <cell r="I2405">
            <v>526.91598653000005</v>
          </cell>
          <cell r="J2405">
            <v>45.85164125</v>
          </cell>
          <cell r="K2405">
            <v>35.975628810000003</v>
          </cell>
          <cell r="L2405">
            <v>8.0777575600000002</v>
          </cell>
          <cell r="M2405">
            <v>10.214348899999999</v>
          </cell>
          <cell r="N2405">
            <v>22.838815990000001</v>
          </cell>
          <cell r="O2405">
            <v>52.448999999999998</v>
          </cell>
          <cell r="P2405">
            <v>9.3159608499999997</v>
          </cell>
          <cell r="Q2405">
            <v>72.3</v>
          </cell>
          <cell r="R2405">
            <v>46.214268410000003</v>
          </cell>
          <cell r="S2405">
            <v>15.7</v>
          </cell>
          <cell r="T2405">
            <v>8.89261138</v>
          </cell>
          <cell r="U2405">
            <v>8.5373879000000006</v>
          </cell>
          <cell r="V2405">
            <v>8.0796180300000007</v>
          </cell>
          <cell r="W2405">
            <v>67.7</v>
          </cell>
          <cell r="X2405">
            <v>80.5</v>
          </cell>
          <cell r="Y2405">
            <v>44.3</v>
          </cell>
          <cell r="Z2405">
            <v>36.700000000000003</v>
          </cell>
          <cell r="AA2405">
            <v>36.6</v>
          </cell>
          <cell r="AB2405">
            <v>8.5093626100000002</v>
          </cell>
          <cell r="AC2405">
            <v>0.67545204999999997</v>
          </cell>
          <cell r="AD2405">
            <v>266.77999999999997</v>
          </cell>
          <cell r="AE2405">
            <v>63.540131829999993</v>
          </cell>
          <cell r="AF2405">
            <v>64.267765100000005</v>
          </cell>
          <cell r="AG2405">
            <v>0.28309572</v>
          </cell>
          <cell r="AH2405">
            <v>5.4</v>
          </cell>
          <cell r="AI2405">
            <v>68120</v>
          </cell>
          <cell r="AJ2405">
            <v>5.3</v>
          </cell>
        </row>
        <row r="2406">
          <cell r="A2406" t="str">
            <v>3520</v>
          </cell>
          <cell r="B2406" t="str">
            <v>352000501</v>
          </cell>
          <cell r="C2406" t="str">
            <v>535</v>
          </cell>
          <cell r="D2406" t="str">
            <v>3520005</v>
          </cell>
          <cell r="E2406" t="str">
            <v>3530</v>
          </cell>
          <cell r="F2406" t="str">
            <v>35</v>
          </cell>
          <cell r="G2406">
            <v>529.52777789000004</v>
          </cell>
          <cell r="H2406">
            <v>529.59266843</v>
          </cell>
          <cell r="I2406">
            <v>526.91598653000005</v>
          </cell>
          <cell r="J2406">
            <v>45.85164125</v>
          </cell>
          <cell r="K2406">
            <v>35.975628810000003</v>
          </cell>
          <cell r="L2406">
            <v>7.1308988299999996</v>
          </cell>
          <cell r="M2406">
            <v>7.93773178</v>
          </cell>
          <cell r="N2406">
            <v>22.838815990000001</v>
          </cell>
          <cell r="O2406">
            <v>52.448999999999998</v>
          </cell>
          <cell r="P2406">
            <v>7.8240460100000009</v>
          </cell>
          <cell r="Q2406">
            <v>72.3</v>
          </cell>
          <cell r="R2406">
            <v>46.214268410000003</v>
          </cell>
          <cell r="S2406">
            <v>15.7</v>
          </cell>
          <cell r="T2406">
            <v>7.2751723200000002</v>
          </cell>
          <cell r="U2406">
            <v>7.1308988299999996</v>
          </cell>
          <cell r="V2406">
            <v>7.1308988299999996</v>
          </cell>
          <cell r="W2406">
            <v>67.7</v>
          </cell>
          <cell r="X2406">
            <v>80.5</v>
          </cell>
          <cell r="Y2406">
            <v>44.3</v>
          </cell>
          <cell r="Z2406">
            <v>36.700000000000003</v>
          </cell>
          <cell r="AA2406">
            <v>36.6</v>
          </cell>
          <cell r="AB2406">
            <v>7.1623975</v>
          </cell>
          <cell r="AC2406">
            <v>1</v>
          </cell>
          <cell r="AD2406">
            <v>266.77999999999997</v>
          </cell>
          <cell r="AE2406">
            <v>63.540131829999993</v>
          </cell>
          <cell r="AF2406">
            <v>69.129349930000004</v>
          </cell>
          <cell r="AG2406">
            <v>0.31668237999999999</v>
          </cell>
          <cell r="AH2406">
            <v>5.4</v>
          </cell>
          <cell r="AI2406">
            <v>68120</v>
          </cell>
          <cell r="AJ2406">
            <v>5.3</v>
          </cell>
        </row>
        <row r="2407">
          <cell r="A2407" t="str">
            <v>3520</v>
          </cell>
          <cell r="B2407" t="str">
            <v>352000502</v>
          </cell>
          <cell r="C2407" t="str">
            <v>535</v>
          </cell>
          <cell r="D2407" t="str">
            <v>3520005</v>
          </cell>
          <cell r="E2407" t="str">
            <v>3530</v>
          </cell>
          <cell r="F2407" t="str">
            <v>35</v>
          </cell>
          <cell r="G2407">
            <v>529.52777789000004</v>
          </cell>
          <cell r="H2407">
            <v>529.59266843</v>
          </cell>
          <cell r="I2407">
            <v>526.91598653000005</v>
          </cell>
          <cell r="J2407">
            <v>45.85164125</v>
          </cell>
          <cell r="K2407">
            <v>35.975628810000003</v>
          </cell>
          <cell r="L2407">
            <v>7.1585139999999994</v>
          </cell>
          <cell r="M2407">
            <v>8.2718040300000002</v>
          </cell>
          <cell r="N2407">
            <v>22.838815990000001</v>
          </cell>
          <cell r="O2407">
            <v>52.448999999999998</v>
          </cell>
          <cell r="P2407">
            <v>7.8528278099999991</v>
          </cell>
          <cell r="Q2407">
            <v>72.3</v>
          </cell>
          <cell r="R2407">
            <v>46.214268410000003</v>
          </cell>
          <cell r="S2407">
            <v>15.7</v>
          </cell>
          <cell r="T2407">
            <v>7.6638772599999996</v>
          </cell>
          <cell r="U2407">
            <v>7.2751723200000002</v>
          </cell>
          <cell r="V2407">
            <v>7.1546153599999993</v>
          </cell>
          <cell r="W2407">
            <v>67.7</v>
          </cell>
          <cell r="X2407">
            <v>80.5</v>
          </cell>
          <cell r="Y2407">
            <v>44.3</v>
          </cell>
          <cell r="Z2407">
            <v>36.700000000000003</v>
          </cell>
          <cell r="AA2407">
            <v>36.6</v>
          </cell>
          <cell r="AB2407">
            <v>7.2063772900000007</v>
          </cell>
          <cell r="AC2407">
            <v>0.99948442000000015</v>
          </cell>
          <cell r="AD2407">
            <v>266.77999999999997</v>
          </cell>
          <cell r="AE2407">
            <v>63.540131829999993</v>
          </cell>
          <cell r="AF2407">
            <v>67.168634049999994</v>
          </cell>
          <cell r="AG2407">
            <v>0.36309914999999998</v>
          </cell>
          <cell r="AH2407">
            <v>5.4</v>
          </cell>
          <cell r="AI2407">
            <v>68120</v>
          </cell>
          <cell r="AJ2407">
            <v>5.3</v>
          </cell>
        </row>
        <row r="2408">
          <cell r="A2408" t="str">
            <v>3520</v>
          </cell>
          <cell r="B2408" t="str">
            <v>352000503</v>
          </cell>
          <cell r="C2408" t="str">
            <v>535</v>
          </cell>
          <cell r="D2408" t="str">
            <v>3520005</v>
          </cell>
          <cell r="E2408" t="str">
            <v>3530</v>
          </cell>
          <cell r="F2408" t="str">
            <v>35</v>
          </cell>
          <cell r="G2408">
            <v>529.52777789000004</v>
          </cell>
          <cell r="H2408">
            <v>529.59266843</v>
          </cell>
          <cell r="I2408">
            <v>526.91598653000005</v>
          </cell>
          <cell r="J2408">
            <v>45.85164125</v>
          </cell>
          <cell r="K2408">
            <v>35.975628810000003</v>
          </cell>
          <cell r="L2408">
            <v>7.1340937200000001</v>
          </cell>
          <cell r="M2408">
            <v>7.599401330000001</v>
          </cell>
          <cell r="N2408">
            <v>22.838815990000001</v>
          </cell>
          <cell r="O2408">
            <v>52.448999999999998</v>
          </cell>
          <cell r="P2408">
            <v>7.8256447299999987</v>
          </cell>
          <cell r="Q2408">
            <v>72.3</v>
          </cell>
          <cell r="R2408">
            <v>46.214268410000003</v>
          </cell>
          <cell r="S2408">
            <v>15.7</v>
          </cell>
          <cell r="T2408">
            <v>7.51207125</v>
          </cell>
          <cell r="U2408">
            <v>7.17319174</v>
          </cell>
          <cell r="V2408">
            <v>7.1404530399999997</v>
          </cell>
          <cell r="W2408">
            <v>67.7</v>
          </cell>
          <cell r="X2408">
            <v>80.5</v>
          </cell>
          <cell r="Y2408">
            <v>44.3</v>
          </cell>
          <cell r="Z2408">
            <v>36.700000000000003</v>
          </cell>
          <cell r="AA2408">
            <v>36.6</v>
          </cell>
          <cell r="AB2408">
            <v>7.1823521099999992</v>
          </cell>
          <cell r="AC2408">
            <v>0.65159506</v>
          </cell>
          <cell r="AD2408">
            <v>266.77999999999997</v>
          </cell>
          <cell r="AE2408">
            <v>63.540131829999993</v>
          </cell>
          <cell r="AF2408">
            <v>63.051470879999997</v>
          </cell>
          <cell r="AG2408">
            <v>0.33514872000000001</v>
          </cell>
          <cell r="AH2408">
            <v>5.4</v>
          </cell>
          <cell r="AI2408">
            <v>68120</v>
          </cell>
          <cell r="AJ2408">
            <v>5.3</v>
          </cell>
        </row>
        <row r="2409">
          <cell r="A2409" t="str">
            <v>3520</v>
          </cell>
          <cell r="B2409" t="str">
            <v>352000504</v>
          </cell>
          <cell r="C2409" t="str">
            <v>535</v>
          </cell>
          <cell r="D2409" t="str">
            <v>3520005</v>
          </cell>
          <cell r="E2409" t="str">
            <v>3530</v>
          </cell>
          <cell r="F2409" t="str">
            <v>35</v>
          </cell>
          <cell r="G2409">
            <v>529.52777789000004</v>
          </cell>
          <cell r="H2409">
            <v>529.59266843</v>
          </cell>
          <cell r="I2409">
            <v>526.91598653000005</v>
          </cell>
          <cell r="J2409">
            <v>45.85164125</v>
          </cell>
          <cell r="K2409">
            <v>35.975628810000003</v>
          </cell>
          <cell r="L2409">
            <v>7.1522688600000013</v>
          </cell>
          <cell r="M2409">
            <v>7.80343506</v>
          </cell>
          <cell r="N2409">
            <v>22.838815990000001</v>
          </cell>
          <cell r="O2409">
            <v>52.448999999999998</v>
          </cell>
          <cell r="P2409">
            <v>7.9280455999999999</v>
          </cell>
          <cell r="Q2409">
            <v>72.3</v>
          </cell>
          <cell r="R2409">
            <v>46.214268410000003</v>
          </cell>
          <cell r="S2409">
            <v>15.7</v>
          </cell>
          <cell r="T2409">
            <v>7.5683792699999994</v>
          </cell>
          <cell r="U2409">
            <v>7.3225104299999995</v>
          </cell>
          <cell r="V2409">
            <v>7.1639466799999996</v>
          </cell>
          <cell r="W2409">
            <v>67.7</v>
          </cell>
          <cell r="X2409">
            <v>80.5</v>
          </cell>
          <cell r="Y2409">
            <v>44.3</v>
          </cell>
          <cell r="Z2409">
            <v>36.700000000000003</v>
          </cell>
          <cell r="AA2409">
            <v>36.6</v>
          </cell>
          <cell r="AB2409">
            <v>7.2276624999999992</v>
          </cell>
          <cell r="AC2409">
            <v>0.94529331000000005</v>
          </cell>
          <cell r="AD2409">
            <v>266.77999999999997</v>
          </cell>
          <cell r="AE2409">
            <v>63.540131829999993</v>
          </cell>
          <cell r="AF2409">
            <v>61.992865710000004</v>
          </cell>
          <cell r="AG2409">
            <v>0.34843016999999998</v>
          </cell>
          <cell r="AH2409">
            <v>5.4</v>
          </cell>
          <cell r="AI2409">
            <v>68120</v>
          </cell>
          <cell r="AJ2409">
            <v>5.3</v>
          </cell>
        </row>
        <row r="2410">
          <cell r="A2410" t="str">
            <v>3520</v>
          </cell>
          <cell r="B2410" t="str">
            <v>352000505</v>
          </cell>
          <cell r="C2410" t="str">
            <v>535</v>
          </cell>
          <cell r="D2410" t="str">
            <v>3520005</v>
          </cell>
          <cell r="E2410" t="str">
            <v>3530</v>
          </cell>
          <cell r="F2410" t="str">
            <v>35</v>
          </cell>
          <cell r="G2410">
            <v>529.52777789000004</v>
          </cell>
          <cell r="H2410">
            <v>529.59266843</v>
          </cell>
          <cell r="I2410">
            <v>526.91598653000005</v>
          </cell>
          <cell r="J2410">
            <v>45.85164125</v>
          </cell>
          <cell r="K2410">
            <v>35.975628810000003</v>
          </cell>
          <cell r="L2410">
            <v>7.1436176000000007</v>
          </cell>
          <cell r="M2410">
            <v>7.527793990000001</v>
          </cell>
          <cell r="N2410">
            <v>22.838815990000001</v>
          </cell>
          <cell r="O2410">
            <v>52.448999999999998</v>
          </cell>
          <cell r="P2410">
            <v>7.8240460100000009</v>
          </cell>
          <cell r="Q2410">
            <v>72.3</v>
          </cell>
          <cell r="R2410">
            <v>46.214268410000003</v>
          </cell>
          <cell r="S2410">
            <v>15.7</v>
          </cell>
          <cell r="T2410">
            <v>7.2211050999999999</v>
          </cell>
          <cell r="U2410">
            <v>7.1316985099999997</v>
          </cell>
          <cell r="V2410">
            <v>7.1388670000000003</v>
          </cell>
          <cell r="W2410">
            <v>67.7</v>
          </cell>
          <cell r="X2410">
            <v>80.5</v>
          </cell>
          <cell r="Y2410">
            <v>44.3</v>
          </cell>
          <cell r="Z2410">
            <v>36.700000000000003</v>
          </cell>
          <cell r="AA2410">
            <v>36.6</v>
          </cell>
          <cell r="AB2410">
            <v>7.1364832099999997</v>
          </cell>
          <cell r="AC2410">
            <v>1</v>
          </cell>
          <cell r="AD2410">
            <v>266.77999999999997</v>
          </cell>
          <cell r="AE2410">
            <v>63.540131829999993</v>
          </cell>
          <cell r="AF2410">
            <v>68.460408130000005</v>
          </cell>
          <cell r="AG2410">
            <v>0.32335190000000003</v>
          </cell>
          <cell r="AH2410">
            <v>5.4</v>
          </cell>
          <cell r="AI2410">
            <v>68120</v>
          </cell>
          <cell r="AJ2410">
            <v>5.3</v>
          </cell>
        </row>
        <row r="2411">
          <cell r="A2411" t="str">
            <v>3520</v>
          </cell>
          <cell r="B2411" t="str">
            <v>352000506</v>
          </cell>
          <cell r="C2411" t="str">
            <v>535</v>
          </cell>
          <cell r="D2411" t="str">
            <v>3520005</v>
          </cell>
          <cell r="E2411" t="str">
            <v>3530</v>
          </cell>
          <cell r="F2411" t="str">
            <v>35</v>
          </cell>
          <cell r="G2411">
            <v>529.52777789000004</v>
          </cell>
          <cell r="H2411">
            <v>529.59266843</v>
          </cell>
          <cell r="I2411">
            <v>526.91598653000005</v>
          </cell>
          <cell r="J2411">
            <v>45.85164125</v>
          </cell>
          <cell r="K2411">
            <v>35.975628810000003</v>
          </cell>
          <cell r="L2411">
            <v>7.1308988299999996</v>
          </cell>
          <cell r="M2411">
            <v>7.8240460100000009</v>
          </cell>
          <cell r="N2411">
            <v>22.838815990000001</v>
          </cell>
          <cell r="O2411">
            <v>52.448999999999998</v>
          </cell>
          <cell r="P2411">
            <v>7.8272408999999996</v>
          </cell>
          <cell r="Q2411">
            <v>72.3</v>
          </cell>
          <cell r="R2411">
            <v>46.214268410000003</v>
          </cell>
          <cell r="S2411">
            <v>15.7</v>
          </cell>
          <cell r="T2411">
            <v>7.2977682799999997</v>
          </cell>
          <cell r="U2411">
            <v>7.1396603400000007</v>
          </cell>
          <cell r="V2411">
            <v>7.1308988299999996</v>
          </cell>
          <cell r="W2411">
            <v>67.7</v>
          </cell>
          <cell r="X2411">
            <v>80.5</v>
          </cell>
          <cell r="Y2411">
            <v>44.3</v>
          </cell>
          <cell r="Z2411">
            <v>36.700000000000003</v>
          </cell>
          <cell r="AA2411">
            <v>36.6</v>
          </cell>
          <cell r="AB2411">
            <v>7.1514854600000008</v>
          </cell>
          <cell r="AC2411">
            <v>1</v>
          </cell>
          <cell r="AD2411">
            <v>266.77999999999997</v>
          </cell>
          <cell r="AE2411">
            <v>63.540131829999993</v>
          </cell>
          <cell r="AF2411">
            <v>64.061217679999999</v>
          </cell>
          <cell r="AG2411">
            <v>0.35341365000000002</v>
          </cell>
          <cell r="AH2411">
            <v>5.4</v>
          </cell>
          <cell r="AI2411">
            <v>68120</v>
          </cell>
          <cell r="AJ2411">
            <v>5.3</v>
          </cell>
        </row>
        <row r="2412">
          <cell r="A2412" t="str">
            <v>3521</v>
          </cell>
          <cell r="B2412" t="str">
            <v>352100501</v>
          </cell>
          <cell r="C2412" t="str">
            <v>535</v>
          </cell>
          <cell r="D2412" t="str">
            <v>3521005</v>
          </cell>
          <cell r="E2412" t="str">
            <v>3530</v>
          </cell>
          <cell r="F2412" t="str">
            <v>35</v>
          </cell>
          <cell r="G2412">
            <v>529.52777789000004</v>
          </cell>
          <cell r="H2412">
            <v>529.59266843</v>
          </cell>
          <cell r="I2412">
            <v>526.91598653000005</v>
          </cell>
          <cell r="J2412">
            <v>45.85164125</v>
          </cell>
          <cell r="K2412">
            <v>35.975628810000003</v>
          </cell>
          <cell r="L2412">
            <v>7.24921506</v>
          </cell>
          <cell r="M2412">
            <v>8.51759311</v>
          </cell>
          <cell r="N2412">
            <v>22.838815990000001</v>
          </cell>
          <cell r="O2412">
            <v>52.448999999999998</v>
          </cell>
          <cell r="P2412">
            <v>7.9710857500000003</v>
          </cell>
          <cell r="Q2412">
            <v>72.3</v>
          </cell>
          <cell r="R2412">
            <v>46.214268410000003</v>
          </cell>
          <cell r="S2412">
            <v>15.7</v>
          </cell>
          <cell r="T2412">
            <v>7.9444921600000002</v>
          </cell>
          <cell r="U2412">
            <v>7.4223736999999996</v>
          </cell>
          <cell r="V2412">
            <v>7.2320103299999996</v>
          </cell>
          <cell r="W2412">
            <v>67.7</v>
          </cell>
          <cell r="X2412">
            <v>80.5</v>
          </cell>
          <cell r="Y2412">
            <v>44.3</v>
          </cell>
          <cell r="Z2412">
            <v>36.700000000000003</v>
          </cell>
          <cell r="AA2412">
            <v>36.6</v>
          </cell>
          <cell r="AB2412">
            <v>7.197435350000001</v>
          </cell>
          <cell r="AC2412">
            <v>0.92111962999999997</v>
          </cell>
          <cell r="AD2412">
            <v>266.77999999999997</v>
          </cell>
          <cell r="AE2412">
            <v>63.540131829999993</v>
          </cell>
          <cell r="AF2412">
            <v>63.23245472</v>
          </cell>
          <cell r="AG2412">
            <v>0.29805922000000001</v>
          </cell>
          <cell r="AH2412">
            <v>5.4</v>
          </cell>
          <cell r="AI2412">
            <v>68120</v>
          </cell>
          <cell r="AJ2412">
            <v>5.3</v>
          </cell>
        </row>
        <row r="2413">
          <cell r="A2413" t="str">
            <v>3521</v>
          </cell>
          <cell r="B2413" t="str">
            <v>352101001</v>
          </cell>
          <cell r="C2413" t="str">
            <v>535</v>
          </cell>
          <cell r="D2413" t="str">
            <v>3521010</v>
          </cell>
          <cell r="E2413" t="str">
            <v>3530</v>
          </cell>
          <cell r="F2413" t="str">
            <v>35</v>
          </cell>
          <cell r="G2413">
            <v>529.52777789000004</v>
          </cell>
          <cell r="H2413">
            <v>529.59266843</v>
          </cell>
          <cell r="I2413">
            <v>526.91598653000005</v>
          </cell>
          <cell r="J2413">
            <v>45.85164125</v>
          </cell>
          <cell r="K2413">
            <v>35.975628810000003</v>
          </cell>
          <cell r="L2413">
            <v>7.1914293300000001</v>
          </cell>
          <cell r="M2413">
            <v>8.5083542399999992</v>
          </cell>
          <cell r="N2413">
            <v>22.838815990000001</v>
          </cell>
          <cell r="O2413">
            <v>52.448999999999998</v>
          </cell>
          <cell r="P2413">
            <v>7.9585768999999997</v>
          </cell>
          <cell r="Q2413">
            <v>72.3</v>
          </cell>
          <cell r="R2413">
            <v>46.214268410000003</v>
          </cell>
          <cell r="S2413">
            <v>15.7</v>
          </cell>
          <cell r="T2413">
            <v>9.3038307200000006</v>
          </cell>
          <cell r="U2413">
            <v>8.0043655600000001</v>
          </cell>
          <cell r="V2413">
            <v>7.2882443999999991</v>
          </cell>
          <cell r="W2413">
            <v>67.7</v>
          </cell>
          <cell r="X2413">
            <v>80.5</v>
          </cell>
          <cell r="Y2413">
            <v>44.3</v>
          </cell>
          <cell r="Z2413">
            <v>36.700000000000003</v>
          </cell>
          <cell r="AA2413">
            <v>36.6</v>
          </cell>
          <cell r="AB2413">
            <v>7.4073177099999992</v>
          </cell>
          <cell r="AC2413">
            <v>0.98035258000000014</v>
          </cell>
          <cell r="AD2413">
            <v>266.77999999999997</v>
          </cell>
          <cell r="AE2413">
            <v>63.540131829999993</v>
          </cell>
          <cell r="AF2413">
            <v>59.965537400000002</v>
          </cell>
          <cell r="AG2413">
            <v>0.33897644999999998</v>
          </cell>
          <cell r="AH2413">
            <v>5.4</v>
          </cell>
          <cell r="AI2413">
            <v>68120</v>
          </cell>
          <cell r="AJ2413">
            <v>5.3</v>
          </cell>
        </row>
        <row r="2414">
          <cell r="A2414" t="str">
            <v>3521</v>
          </cell>
          <cell r="B2414" t="str">
            <v>352102401</v>
          </cell>
          <cell r="C2414" t="str">
            <v>535</v>
          </cell>
          <cell r="D2414" t="str">
            <v>3521024</v>
          </cell>
          <cell r="E2414" t="str">
            <v>3530</v>
          </cell>
          <cell r="F2414" t="str">
            <v>35</v>
          </cell>
          <cell r="G2414">
            <v>529.52777789000004</v>
          </cell>
          <cell r="H2414">
            <v>529.59266843</v>
          </cell>
          <cell r="I2414">
            <v>526.91598653000005</v>
          </cell>
          <cell r="J2414">
            <v>45.85164125</v>
          </cell>
          <cell r="K2414">
            <v>35.975628810000003</v>
          </cell>
          <cell r="L2414">
            <v>7.9420068099999996</v>
          </cell>
          <cell r="M2414">
            <v>9.6795937199999997</v>
          </cell>
          <cell r="N2414">
            <v>22.838815990000001</v>
          </cell>
          <cell r="O2414">
            <v>52.448999999999998</v>
          </cell>
          <cell r="P2414">
            <v>9.0798899399999993</v>
          </cell>
          <cell r="Q2414">
            <v>72.3</v>
          </cell>
          <cell r="R2414">
            <v>46.214268410000003</v>
          </cell>
          <cell r="S2414">
            <v>15.7</v>
          </cell>
          <cell r="T2414">
            <v>9.5728979800000005</v>
          </cell>
          <cell r="U2414">
            <v>9.09705969</v>
          </cell>
          <cell r="V2414">
            <v>7.9561263499999999</v>
          </cell>
          <cell r="W2414">
            <v>67.7</v>
          </cell>
          <cell r="X2414">
            <v>80.5</v>
          </cell>
          <cell r="Y2414">
            <v>44.3</v>
          </cell>
          <cell r="Z2414">
            <v>36.700000000000003</v>
          </cell>
          <cell r="AA2414">
            <v>36.6</v>
          </cell>
          <cell r="AB2414">
            <v>8.3471163599999993</v>
          </cell>
          <cell r="AC2414">
            <v>0.67314620999999997</v>
          </cell>
          <cell r="AD2414">
            <v>266.77999999999997</v>
          </cell>
          <cell r="AE2414">
            <v>63.540131829999993</v>
          </cell>
          <cell r="AF2414">
            <v>64.950779490000002</v>
          </cell>
          <cell r="AG2414">
            <v>0.17578125</v>
          </cell>
          <cell r="AH2414">
            <v>5.4</v>
          </cell>
          <cell r="AI2414">
            <v>68120</v>
          </cell>
          <cell r="AJ2414">
            <v>5.3</v>
          </cell>
        </row>
        <row r="2415">
          <cell r="A2415" t="str">
            <v>3522</v>
          </cell>
          <cell r="B2415" t="str">
            <v>352200101</v>
          </cell>
          <cell r="D2415" t="str">
            <v>3522001</v>
          </cell>
          <cell r="E2415" t="str">
            <v>3540</v>
          </cell>
          <cell r="F2415" t="str">
            <v>35</v>
          </cell>
          <cell r="G2415">
            <v>529.52777789000004</v>
          </cell>
          <cell r="H2415">
            <v>529.59266843</v>
          </cell>
          <cell r="I2415">
            <v>526.91598653000005</v>
          </cell>
          <cell r="J2415">
            <v>38.367844089999998</v>
          </cell>
          <cell r="K2415">
            <v>22.525237310000001</v>
          </cell>
          <cell r="L2415">
            <v>8.6317710999999999</v>
          </cell>
          <cell r="M2415">
            <v>9.7195046200000004</v>
          </cell>
          <cell r="N2415">
            <v>23.862272399999998</v>
          </cell>
          <cell r="O2415">
            <v>56.436</v>
          </cell>
          <cell r="P2415">
            <v>9.6891798500000004</v>
          </cell>
          <cell r="Q2415">
            <v>80.400000000000006</v>
          </cell>
          <cell r="R2415">
            <v>50.403327439999998</v>
          </cell>
          <cell r="S2415">
            <v>24.8</v>
          </cell>
          <cell r="T2415">
            <v>9.0294178400000007</v>
          </cell>
          <cell r="U2415">
            <v>9.2568422100000003</v>
          </cell>
          <cell r="V2415">
            <v>8.5269454800000002</v>
          </cell>
          <cell r="W2415">
            <v>64.5</v>
          </cell>
          <cell r="X2415">
            <v>87.5</v>
          </cell>
          <cell r="Y2415">
            <v>56.6</v>
          </cell>
          <cell r="Z2415">
            <v>34.799999999999997</v>
          </cell>
          <cell r="AA2415">
            <v>47.4</v>
          </cell>
          <cell r="AB2415">
            <v>8.9072061900000001</v>
          </cell>
          <cell r="AC2415">
            <v>0.25561578000000001</v>
          </cell>
          <cell r="AD2415">
            <v>280.66000000000003</v>
          </cell>
          <cell r="AE2415">
            <v>64.321284899999995</v>
          </cell>
          <cell r="AF2415">
            <v>65.457861120000004</v>
          </cell>
          <cell r="AG2415">
            <v>0.30769231000000002</v>
          </cell>
          <cell r="AH2415">
            <v>3.7</v>
          </cell>
          <cell r="AI2415">
            <v>64690</v>
          </cell>
          <cell r="AJ2415">
            <v>7.7</v>
          </cell>
        </row>
        <row r="2416">
          <cell r="A2416" t="str">
            <v>3522</v>
          </cell>
          <cell r="B2416" t="str">
            <v>352200801</v>
          </cell>
          <cell r="D2416" t="str">
            <v>3522008</v>
          </cell>
          <cell r="E2416" t="str">
            <v>3540</v>
          </cell>
          <cell r="F2416" t="str">
            <v>35</v>
          </cell>
          <cell r="G2416">
            <v>529.52777789000004</v>
          </cell>
          <cell r="H2416">
            <v>529.59266843</v>
          </cell>
          <cell r="I2416">
            <v>526.91598653000005</v>
          </cell>
          <cell r="J2416">
            <v>38.367844089999998</v>
          </cell>
          <cell r="K2416">
            <v>22.525237310000001</v>
          </cell>
          <cell r="L2416">
            <v>8.4650574400000007</v>
          </cell>
          <cell r="M2416">
            <v>9.7811504100000004</v>
          </cell>
          <cell r="N2416">
            <v>23.862272399999998</v>
          </cell>
          <cell r="O2416">
            <v>56.436</v>
          </cell>
          <cell r="P2416">
            <v>9.4117289900000003</v>
          </cell>
          <cell r="Q2416">
            <v>80.400000000000006</v>
          </cell>
          <cell r="R2416">
            <v>50.403327439999998</v>
          </cell>
          <cell r="S2416">
            <v>24.8</v>
          </cell>
          <cell r="T2416">
            <v>9.0423949799999992</v>
          </cell>
          <cell r="U2416">
            <v>9.1371243100000008</v>
          </cell>
          <cell r="V2416">
            <v>8.8363739300000006</v>
          </cell>
          <cell r="W2416">
            <v>64.5</v>
          </cell>
          <cell r="X2416">
            <v>87.5</v>
          </cell>
          <cell r="Y2416">
            <v>56.6</v>
          </cell>
          <cell r="Z2416">
            <v>34.799999999999997</v>
          </cell>
          <cell r="AA2416">
            <v>47.4</v>
          </cell>
          <cell r="AB2416">
            <v>8.8949444599999996</v>
          </cell>
          <cell r="AC2416">
            <v>0.38229262000000003</v>
          </cell>
          <cell r="AD2416">
            <v>280.66000000000003</v>
          </cell>
          <cell r="AE2416">
            <v>64.321284899999995</v>
          </cell>
          <cell r="AF2416">
            <v>64.941599999999994</v>
          </cell>
          <cell r="AG2416">
            <v>0.35294118000000002</v>
          </cell>
          <cell r="AH2416">
            <v>3.7</v>
          </cell>
          <cell r="AI2416">
            <v>64690</v>
          </cell>
          <cell r="AJ2416">
            <v>7.7</v>
          </cell>
        </row>
        <row r="2417">
          <cell r="A2417" t="str">
            <v>3522</v>
          </cell>
          <cell r="B2417" t="str">
            <v>352201001</v>
          </cell>
          <cell r="D2417" t="str">
            <v>3522010</v>
          </cell>
          <cell r="E2417" t="str">
            <v>3540</v>
          </cell>
          <cell r="F2417" t="str">
            <v>35</v>
          </cell>
          <cell r="G2417">
            <v>529.52777789000004</v>
          </cell>
          <cell r="H2417">
            <v>529.59266843</v>
          </cell>
          <cell r="I2417">
            <v>526.91598653000005</v>
          </cell>
          <cell r="J2417">
            <v>38.367844089999998</v>
          </cell>
          <cell r="K2417">
            <v>22.525237310000001</v>
          </cell>
          <cell r="L2417">
            <v>9.1823523399999996</v>
          </cell>
          <cell r="M2417">
            <v>10.1778564</v>
          </cell>
          <cell r="N2417">
            <v>23.862272399999998</v>
          </cell>
          <cell r="O2417">
            <v>56.436</v>
          </cell>
          <cell r="P2417">
            <v>9.9242211200000003</v>
          </cell>
          <cell r="Q2417">
            <v>80.400000000000006</v>
          </cell>
          <cell r="R2417">
            <v>50.403327439999998</v>
          </cell>
          <cell r="S2417">
            <v>24.8</v>
          </cell>
          <cell r="T2417">
            <v>8.8840560600000007</v>
          </cell>
          <cell r="U2417">
            <v>9.8227112400000003</v>
          </cell>
          <cell r="V2417">
            <v>9.2398020800000005</v>
          </cell>
          <cell r="W2417">
            <v>64.5</v>
          </cell>
          <cell r="X2417">
            <v>87.5</v>
          </cell>
          <cell r="Y2417">
            <v>56.6</v>
          </cell>
          <cell r="Z2417">
            <v>34.799999999999997</v>
          </cell>
          <cell r="AA2417">
            <v>47.4</v>
          </cell>
          <cell r="AB2417">
            <v>9.2297507700000008</v>
          </cell>
          <cell r="AC2417">
            <v>0.49051710999999998</v>
          </cell>
          <cell r="AD2417">
            <v>280.66000000000003</v>
          </cell>
          <cell r="AE2417">
            <v>64.321284899999995</v>
          </cell>
          <cell r="AF2417">
            <v>64.976035670000002</v>
          </cell>
          <cell r="AG2417">
            <v>0.39473683999999998</v>
          </cell>
          <cell r="AH2417">
            <v>3.7</v>
          </cell>
          <cell r="AI2417">
            <v>64690</v>
          </cell>
          <cell r="AJ2417">
            <v>7.7</v>
          </cell>
        </row>
        <row r="2418">
          <cell r="A2418" t="str">
            <v>3522</v>
          </cell>
          <cell r="B2418" t="str">
            <v>352201201</v>
          </cell>
          <cell r="C2418" t="str">
            <v>535</v>
          </cell>
          <cell r="D2418" t="str">
            <v>3522012</v>
          </cell>
          <cell r="E2418" t="str">
            <v>3540</v>
          </cell>
          <cell r="F2418" t="str">
            <v>35</v>
          </cell>
          <cell r="G2418">
            <v>529.52777789000004</v>
          </cell>
          <cell r="H2418">
            <v>529.59266843</v>
          </cell>
          <cell r="I2418">
            <v>526.91598653000005</v>
          </cell>
          <cell r="J2418">
            <v>38.367844089999998</v>
          </cell>
          <cell r="K2418">
            <v>22.525237310000001</v>
          </cell>
          <cell r="L2418">
            <v>8.85936345</v>
          </cell>
          <cell r="M2418">
            <v>9.4723968999999997</v>
          </cell>
          <cell r="N2418">
            <v>23.862272399999998</v>
          </cell>
          <cell r="O2418">
            <v>52.448999999999998</v>
          </cell>
          <cell r="P2418">
            <v>9.2365927400000007</v>
          </cell>
          <cell r="Q2418">
            <v>80.400000000000006</v>
          </cell>
          <cell r="R2418">
            <v>46.214268410000003</v>
          </cell>
          <cell r="S2418">
            <v>24.8</v>
          </cell>
          <cell r="T2418">
            <v>9.4127096199999993</v>
          </cell>
          <cell r="U2418">
            <v>8.9273141099999993</v>
          </cell>
          <cell r="V2418">
            <v>8.53719188</v>
          </cell>
          <cell r="W2418">
            <v>64.5</v>
          </cell>
          <cell r="X2418">
            <v>87.5</v>
          </cell>
          <cell r="Y2418">
            <v>56.6</v>
          </cell>
          <cell r="Z2418">
            <v>34.799999999999997</v>
          </cell>
          <cell r="AA2418">
            <v>47.4</v>
          </cell>
          <cell r="AB2418">
            <v>8.9275795000000002</v>
          </cell>
          <cell r="AC2418">
            <v>0.48604057999999994</v>
          </cell>
          <cell r="AD2418">
            <v>280.66000000000003</v>
          </cell>
          <cell r="AE2418">
            <v>64.321284899999995</v>
          </cell>
          <cell r="AF2418">
            <v>65.020970570000003</v>
          </cell>
          <cell r="AG2418">
            <v>0.20930233000000001</v>
          </cell>
          <cell r="AH2418">
            <v>3.7</v>
          </cell>
          <cell r="AI2418">
            <v>64690</v>
          </cell>
          <cell r="AJ2418">
            <v>5.3</v>
          </cell>
        </row>
        <row r="2419">
          <cell r="A2419" t="str">
            <v>3522</v>
          </cell>
          <cell r="B2419" t="str">
            <v>352201401</v>
          </cell>
          <cell r="C2419" t="str">
            <v>535</v>
          </cell>
          <cell r="D2419" t="str">
            <v>3522014</v>
          </cell>
          <cell r="E2419" t="str">
            <v>3540</v>
          </cell>
          <cell r="F2419" t="str">
            <v>35</v>
          </cell>
          <cell r="G2419">
            <v>529.52777789000004</v>
          </cell>
          <cell r="H2419">
            <v>529.59266843</v>
          </cell>
          <cell r="I2419">
            <v>526.91598653000005</v>
          </cell>
          <cell r="J2419">
            <v>38.367844089999998</v>
          </cell>
          <cell r="K2419">
            <v>22.525237310000001</v>
          </cell>
          <cell r="L2419">
            <v>7.1921820600000004</v>
          </cell>
          <cell r="M2419">
            <v>7.8430640199999999</v>
          </cell>
          <cell r="N2419">
            <v>23.862272399999998</v>
          </cell>
          <cell r="O2419">
            <v>52.448999999999998</v>
          </cell>
          <cell r="P2419">
            <v>7.94838529</v>
          </cell>
          <cell r="Q2419">
            <v>80.400000000000006</v>
          </cell>
          <cell r="R2419">
            <v>46.214268410000003</v>
          </cell>
          <cell r="S2419">
            <v>24.8</v>
          </cell>
          <cell r="T2419">
            <v>8.3274844199999993</v>
          </cell>
          <cell r="U2419">
            <v>7.1785454799999995</v>
          </cell>
          <cell r="V2419">
            <v>7.2392149700000008</v>
          </cell>
          <cell r="W2419">
            <v>64.5</v>
          </cell>
          <cell r="X2419">
            <v>87.5</v>
          </cell>
          <cell r="Y2419">
            <v>56.6</v>
          </cell>
          <cell r="Z2419">
            <v>34.799999999999997</v>
          </cell>
          <cell r="AA2419">
            <v>47.4</v>
          </cell>
          <cell r="AB2419">
            <v>7.3277805400000009</v>
          </cell>
          <cell r="AC2419">
            <v>1</v>
          </cell>
          <cell r="AD2419">
            <v>280.66000000000003</v>
          </cell>
          <cell r="AE2419">
            <v>64.321284899999995</v>
          </cell>
          <cell r="AF2419">
            <v>64.941599999999994</v>
          </cell>
          <cell r="AG2419">
            <v>0.29552239000000002</v>
          </cell>
          <cell r="AH2419">
            <v>3.7</v>
          </cell>
          <cell r="AI2419">
            <v>64690</v>
          </cell>
          <cell r="AJ2419">
            <v>5.3</v>
          </cell>
        </row>
        <row r="2420">
          <cell r="A2420" t="str">
            <v>3522</v>
          </cell>
          <cell r="B2420" t="str">
            <v>352201601</v>
          </cell>
          <cell r="D2420" t="str">
            <v>3522016</v>
          </cell>
          <cell r="E2420" t="str">
            <v>3540</v>
          </cell>
          <cell r="F2420" t="str">
            <v>35</v>
          </cell>
          <cell r="G2420">
            <v>529.52777789000004</v>
          </cell>
          <cell r="H2420">
            <v>529.59266843</v>
          </cell>
          <cell r="I2420">
            <v>526.91598653000005</v>
          </cell>
          <cell r="J2420">
            <v>38.367844089999998</v>
          </cell>
          <cell r="K2420">
            <v>22.525237310000001</v>
          </cell>
          <cell r="L2420">
            <v>9.1603094400000007</v>
          </cell>
          <cell r="M2420">
            <v>10.693784129999999</v>
          </cell>
          <cell r="N2420">
            <v>23.862272399999998</v>
          </cell>
          <cell r="O2420">
            <v>56.436</v>
          </cell>
          <cell r="P2420">
            <v>9.7718971299999993</v>
          </cell>
          <cell r="Q2420">
            <v>80.400000000000006</v>
          </cell>
          <cell r="R2420">
            <v>50.403327439999998</v>
          </cell>
          <cell r="S2420">
            <v>24.8</v>
          </cell>
          <cell r="T2420">
            <v>9.6248973600000003</v>
          </cell>
          <cell r="U2420">
            <v>9.4616436900000007</v>
          </cell>
          <cell r="V2420">
            <v>9.2787463999999993</v>
          </cell>
          <cell r="W2420">
            <v>64.5</v>
          </cell>
          <cell r="X2420">
            <v>87.5</v>
          </cell>
          <cell r="Y2420">
            <v>56.6</v>
          </cell>
          <cell r="Z2420">
            <v>34.799999999999997</v>
          </cell>
          <cell r="AA2420">
            <v>47.4</v>
          </cell>
          <cell r="AB2420">
            <v>9.4537570300000002</v>
          </cell>
          <cell r="AC2420">
            <v>1.143838E-2</v>
          </cell>
          <cell r="AD2420">
            <v>280.66000000000003</v>
          </cell>
          <cell r="AE2420">
            <v>64.321284899999995</v>
          </cell>
          <cell r="AF2420">
            <v>65.019648140000001</v>
          </cell>
          <cell r="AG2420">
            <v>0.22727273000000001</v>
          </cell>
          <cell r="AH2420">
            <v>3.7</v>
          </cell>
          <cell r="AI2420">
            <v>64690</v>
          </cell>
          <cell r="AJ2420">
            <v>7.7</v>
          </cell>
        </row>
        <row r="2421">
          <cell r="A2421" t="str">
            <v>3522</v>
          </cell>
          <cell r="B2421" t="str">
            <v>352201901</v>
          </cell>
          <cell r="D2421" t="str">
            <v>3522019</v>
          </cell>
          <cell r="E2421" t="str">
            <v>3540</v>
          </cell>
          <cell r="F2421" t="str">
            <v>35</v>
          </cell>
          <cell r="G2421">
            <v>529.52777789000004</v>
          </cell>
          <cell r="H2421">
            <v>529.59266843</v>
          </cell>
          <cell r="I2421">
            <v>526.91598653000005</v>
          </cell>
          <cell r="J2421">
            <v>38.367844089999998</v>
          </cell>
          <cell r="K2421">
            <v>22.525237310000001</v>
          </cell>
          <cell r="L2421">
            <v>8.9516991699999995</v>
          </cell>
          <cell r="M2421">
            <v>10.73099079</v>
          </cell>
          <cell r="N2421">
            <v>23.862272399999998</v>
          </cell>
          <cell r="O2421">
            <v>56.436</v>
          </cell>
          <cell r="P2421">
            <v>9.6066301799999998</v>
          </cell>
          <cell r="Q2421">
            <v>80.400000000000006</v>
          </cell>
          <cell r="R2421">
            <v>50.403327439999998</v>
          </cell>
          <cell r="S2421">
            <v>24.8</v>
          </cell>
          <cell r="T2421">
            <v>9.2277872900000002</v>
          </cell>
          <cell r="U2421">
            <v>9.2008959099999998</v>
          </cell>
          <cell r="V2421">
            <v>9.1915652199999993</v>
          </cell>
          <cell r="W2421">
            <v>64.5</v>
          </cell>
          <cell r="X2421">
            <v>87.5</v>
          </cell>
          <cell r="Y2421">
            <v>56.6</v>
          </cell>
          <cell r="Z2421">
            <v>34.799999999999997</v>
          </cell>
          <cell r="AA2421">
            <v>47.4</v>
          </cell>
          <cell r="AB2421">
            <v>9.5394282700000002</v>
          </cell>
          <cell r="AC2421">
            <v>8.3963850000000007E-2</v>
          </cell>
          <cell r="AD2421">
            <v>280.66000000000003</v>
          </cell>
          <cell r="AE2421">
            <v>64.321284899999995</v>
          </cell>
          <cell r="AF2421">
            <v>65.068764669999993</v>
          </cell>
          <cell r="AG2421">
            <v>0.31502739774802063</v>
          </cell>
          <cell r="AH2421">
            <v>3.7</v>
          </cell>
          <cell r="AI2421">
            <v>64690</v>
          </cell>
          <cell r="AJ2421">
            <v>7.7</v>
          </cell>
        </row>
        <row r="2422">
          <cell r="A2422" t="str">
            <v>3522</v>
          </cell>
          <cell r="B2422" t="str">
            <v>352202101</v>
          </cell>
          <cell r="D2422" t="str">
            <v>3522021</v>
          </cell>
          <cell r="E2422" t="str">
            <v>3540</v>
          </cell>
          <cell r="F2422" t="str">
            <v>35</v>
          </cell>
          <cell r="G2422">
            <v>529.52777789000004</v>
          </cell>
          <cell r="H2422">
            <v>529.59266843</v>
          </cell>
          <cell r="I2422">
            <v>526.91598653000005</v>
          </cell>
          <cell r="J2422">
            <v>38.367844089999998</v>
          </cell>
          <cell r="K2422">
            <v>22.525237310000001</v>
          </cell>
          <cell r="L2422">
            <v>7.14440718</v>
          </cell>
          <cell r="M2422">
            <v>10.11996896</v>
          </cell>
          <cell r="N2422">
            <v>23.862272399999998</v>
          </cell>
          <cell r="O2422">
            <v>56.436</v>
          </cell>
          <cell r="P2422">
            <v>7.8240460100000009</v>
          </cell>
          <cell r="Q2422">
            <v>80.400000000000006</v>
          </cell>
          <cell r="R2422">
            <v>50.403327439999998</v>
          </cell>
          <cell r="S2422">
            <v>24.8</v>
          </cell>
          <cell r="T2422">
            <v>7.273786320000001</v>
          </cell>
          <cell r="U2422">
            <v>7.2420823600000004</v>
          </cell>
          <cell r="V2422">
            <v>7.1654934800000003</v>
          </cell>
          <cell r="W2422">
            <v>64.5</v>
          </cell>
          <cell r="X2422">
            <v>87.5</v>
          </cell>
          <cell r="Y2422">
            <v>56.6</v>
          </cell>
          <cell r="Z2422">
            <v>34.799999999999997</v>
          </cell>
          <cell r="AA2422">
            <v>47.4</v>
          </cell>
          <cell r="AB2422">
            <v>7.273786320000001</v>
          </cell>
          <cell r="AC2422">
            <v>1</v>
          </cell>
          <cell r="AD2422">
            <v>280.66000000000003</v>
          </cell>
          <cell r="AE2422">
            <v>64.321284899999995</v>
          </cell>
          <cell r="AF2422">
            <v>64.941599999999994</v>
          </cell>
          <cell r="AG2422">
            <v>0.24</v>
          </cell>
          <cell r="AH2422">
            <v>3.7</v>
          </cell>
          <cell r="AI2422">
            <v>64690</v>
          </cell>
          <cell r="AJ2422">
            <v>7.7</v>
          </cell>
        </row>
        <row r="2423">
          <cell r="A2423" t="str">
            <v>3523</v>
          </cell>
          <cell r="B2423" t="str">
            <v>352300101</v>
          </cell>
          <cell r="D2423" t="str">
            <v>3523001</v>
          </cell>
          <cell r="E2423" t="str">
            <v>3540</v>
          </cell>
          <cell r="F2423" t="str">
            <v>35</v>
          </cell>
          <cell r="G2423">
            <v>529.52777789000004</v>
          </cell>
          <cell r="H2423">
            <v>529.59266843</v>
          </cell>
          <cell r="I2423">
            <v>526.91598653000005</v>
          </cell>
          <cell r="J2423">
            <v>38.367844089999998</v>
          </cell>
          <cell r="K2423">
            <v>22.525237310000001</v>
          </cell>
          <cell r="L2423">
            <v>8.5661738100000004</v>
          </cell>
          <cell r="M2423">
            <v>9.0528675100000005</v>
          </cell>
          <cell r="N2423">
            <v>23.862272399999998</v>
          </cell>
          <cell r="O2423">
            <v>56.436</v>
          </cell>
          <cell r="P2423">
            <v>9.3611712600000008</v>
          </cell>
          <cell r="Q2423">
            <v>80.400000000000006</v>
          </cell>
          <cell r="R2423">
            <v>50.403327439999998</v>
          </cell>
          <cell r="S2423">
            <v>24.8</v>
          </cell>
          <cell r="T2423">
            <v>9.3723741799999996</v>
          </cell>
          <cell r="U2423">
            <v>8.84879645</v>
          </cell>
          <cell r="V2423">
            <v>8.4900275199999999</v>
          </cell>
          <cell r="W2423">
            <v>64.5</v>
          </cell>
          <cell r="X2423">
            <v>87.5</v>
          </cell>
          <cell r="Y2423">
            <v>56.6</v>
          </cell>
          <cell r="Z2423">
            <v>34.799999999999997</v>
          </cell>
          <cell r="AA2423">
            <v>47.4</v>
          </cell>
          <cell r="AB2423">
            <v>8.7374525900000002</v>
          </cell>
          <cell r="AC2423">
            <v>0.65874029999999995</v>
          </cell>
          <cell r="AD2423">
            <v>280.66000000000003</v>
          </cell>
          <cell r="AE2423">
            <v>64.321284899999995</v>
          </cell>
          <cell r="AF2423">
            <v>71.011910290000003</v>
          </cell>
          <cell r="AG2423">
            <v>0.19230769</v>
          </cell>
          <cell r="AH2423">
            <v>3.7</v>
          </cell>
          <cell r="AI2423">
            <v>64690</v>
          </cell>
          <cell r="AJ2423">
            <v>7.7</v>
          </cell>
        </row>
        <row r="2424">
          <cell r="A2424" t="str">
            <v>3523</v>
          </cell>
          <cell r="B2424" t="str">
            <v>352300801</v>
          </cell>
          <cell r="C2424" t="str">
            <v>550</v>
          </cell>
          <cell r="D2424" t="str">
            <v>3523008</v>
          </cell>
          <cell r="E2424" t="str">
            <v>3540</v>
          </cell>
          <cell r="F2424" t="str">
            <v>35</v>
          </cell>
          <cell r="G2424">
            <v>529.52777789000004</v>
          </cell>
          <cell r="H2424">
            <v>529.59266843</v>
          </cell>
          <cell r="I2424">
            <v>526.91598653000005</v>
          </cell>
          <cell r="J2424">
            <v>38.367844089999998</v>
          </cell>
          <cell r="K2424">
            <v>22.525237310000001</v>
          </cell>
          <cell r="L2424">
            <v>7.1716568199999999</v>
          </cell>
          <cell r="M2424">
            <v>7.7714887599999996</v>
          </cell>
          <cell r="N2424">
            <v>23.862272399999998</v>
          </cell>
          <cell r="O2424">
            <v>56.436</v>
          </cell>
          <cell r="P2424">
            <v>8.2271082300000007</v>
          </cell>
          <cell r="Q2424">
            <v>80.400000000000006</v>
          </cell>
          <cell r="R2424">
            <v>69.678931629999994</v>
          </cell>
          <cell r="S2424">
            <v>24.8</v>
          </cell>
          <cell r="T2424">
            <v>8.4501983200000002</v>
          </cell>
          <cell r="U2424">
            <v>7.4193805800000003</v>
          </cell>
          <cell r="V2424">
            <v>7.2541778499999996</v>
          </cell>
          <cell r="W2424">
            <v>64.5</v>
          </cell>
          <cell r="X2424">
            <v>87.5</v>
          </cell>
          <cell r="Y2424">
            <v>56.6</v>
          </cell>
          <cell r="Z2424">
            <v>34.799999999999997</v>
          </cell>
          <cell r="AA2424">
            <v>47.4</v>
          </cell>
          <cell r="AB2424">
            <v>7.4500795699999998</v>
          </cell>
          <cell r="AC2424">
            <v>0.99927074000000005</v>
          </cell>
          <cell r="AD2424">
            <v>280.66000000000003</v>
          </cell>
          <cell r="AE2424">
            <v>64.321284899999995</v>
          </cell>
          <cell r="AF2424">
            <v>70.760160819999996</v>
          </cell>
          <cell r="AG2424">
            <v>0.28799999999999998</v>
          </cell>
          <cell r="AH2424">
            <v>3.7</v>
          </cell>
          <cell r="AI2424">
            <v>64690</v>
          </cell>
          <cell r="AJ2424">
            <v>7.7</v>
          </cell>
        </row>
        <row r="2425">
          <cell r="A2425" t="str">
            <v>3523</v>
          </cell>
          <cell r="B2425" t="str">
            <v>352300901</v>
          </cell>
          <cell r="C2425" t="str">
            <v>550</v>
          </cell>
          <cell r="D2425" t="str">
            <v>3523009</v>
          </cell>
          <cell r="E2425" t="str">
            <v>3540</v>
          </cell>
          <cell r="F2425" t="str">
            <v>35</v>
          </cell>
          <cell r="G2425">
            <v>529.52777789000004</v>
          </cell>
          <cell r="H2425">
            <v>529.59266843</v>
          </cell>
          <cell r="I2425">
            <v>526.91598653000005</v>
          </cell>
          <cell r="J2425">
            <v>38.367844089999998</v>
          </cell>
          <cell r="K2425">
            <v>22.525237310000001</v>
          </cell>
          <cell r="L2425">
            <v>8.1083222900000003</v>
          </cell>
          <cell r="M2425">
            <v>9.4324433800000005</v>
          </cell>
          <cell r="N2425">
            <v>23.862272399999998</v>
          </cell>
          <cell r="O2425">
            <v>56.436</v>
          </cell>
          <cell r="P2425">
            <v>9.4695458099999996</v>
          </cell>
          <cell r="Q2425">
            <v>80.400000000000006</v>
          </cell>
          <cell r="R2425">
            <v>69.678931629999994</v>
          </cell>
          <cell r="S2425">
            <v>24.8</v>
          </cell>
          <cell r="T2425">
            <v>8.5629310800000003</v>
          </cell>
          <cell r="U2425">
            <v>9.3071040400000005</v>
          </cell>
          <cell r="V2425">
            <v>8.2046718300000006</v>
          </cell>
          <cell r="W2425">
            <v>64.5</v>
          </cell>
          <cell r="X2425">
            <v>87.5</v>
          </cell>
          <cell r="Y2425">
            <v>56.6</v>
          </cell>
          <cell r="Z2425">
            <v>34.799999999999997</v>
          </cell>
          <cell r="AA2425">
            <v>47.4</v>
          </cell>
          <cell r="AB2425">
            <v>8.6801620199999991</v>
          </cell>
          <cell r="AC2425">
            <v>0.75822087000000005</v>
          </cell>
          <cell r="AD2425">
            <v>280.66000000000003</v>
          </cell>
          <cell r="AE2425">
            <v>64.321284899999995</v>
          </cell>
          <cell r="AF2425">
            <v>71.027645100000001</v>
          </cell>
          <cell r="AG2425">
            <v>0.28089888000000002</v>
          </cell>
          <cell r="AH2425">
            <v>3.7</v>
          </cell>
          <cell r="AI2425">
            <v>64690</v>
          </cell>
          <cell r="AJ2425">
            <v>7.7</v>
          </cell>
        </row>
        <row r="2426">
          <cell r="A2426" t="str">
            <v>3523</v>
          </cell>
          <cell r="B2426" t="str">
            <v>352300902</v>
          </cell>
          <cell r="C2426" t="str">
            <v>550</v>
          </cell>
          <cell r="D2426" t="str">
            <v>3523009</v>
          </cell>
          <cell r="E2426" t="str">
            <v>3540</v>
          </cell>
          <cell r="F2426" t="str">
            <v>35</v>
          </cell>
          <cell r="G2426">
            <v>529.52777789000004</v>
          </cell>
          <cell r="H2426">
            <v>529.59266843</v>
          </cell>
          <cell r="I2426">
            <v>526.91598653000005</v>
          </cell>
          <cell r="J2426">
            <v>38.367844089999998</v>
          </cell>
          <cell r="K2426">
            <v>22.525237310000001</v>
          </cell>
          <cell r="L2426">
            <v>8.1530619499999997</v>
          </cell>
          <cell r="M2426">
            <v>8.8835015800000008</v>
          </cell>
          <cell r="N2426">
            <v>23.862272399999998</v>
          </cell>
          <cell r="O2426">
            <v>56.436</v>
          </cell>
          <cell r="P2426">
            <v>8.7670176200000007</v>
          </cell>
          <cell r="Q2426">
            <v>80.400000000000006</v>
          </cell>
          <cell r="R2426">
            <v>69.678931629999994</v>
          </cell>
          <cell r="S2426">
            <v>24.8</v>
          </cell>
          <cell r="T2426">
            <v>9.1378772000000001</v>
          </cell>
          <cell r="U2426">
            <v>8.3005286100000006</v>
          </cell>
          <cell r="V2426">
            <v>8.34474275</v>
          </cell>
          <cell r="W2426">
            <v>64.5</v>
          </cell>
          <cell r="X2426">
            <v>87.5</v>
          </cell>
          <cell r="Y2426">
            <v>56.6</v>
          </cell>
          <cell r="Z2426">
            <v>34.799999999999997</v>
          </cell>
          <cell r="AA2426">
            <v>47.4</v>
          </cell>
          <cell r="AB2426">
            <v>8.4826017500000006</v>
          </cell>
          <cell r="AC2426">
            <v>0.77102419</v>
          </cell>
          <cell r="AD2426">
            <v>280.66000000000003</v>
          </cell>
          <cell r="AE2426">
            <v>64.321284899999995</v>
          </cell>
          <cell r="AF2426">
            <v>70.920327909999997</v>
          </cell>
          <cell r="AG2426">
            <v>0.29166667000000002</v>
          </cell>
          <cell r="AH2426">
            <v>3.7</v>
          </cell>
          <cell r="AI2426">
            <v>64690</v>
          </cell>
          <cell r="AJ2426">
            <v>7.7</v>
          </cell>
        </row>
        <row r="2427">
          <cell r="A2427" t="str">
            <v>3523</v>
          </cell>
          <cell r="B2427" t="str">
            <v>352301701</v>
          </cell>
          <cell r="D2427" t="str">
            <v>3523017</v>
          </cell>
          <cell r="E2427" t="str">
            <v>3540</v>
          </cell>
          <cell r="F2427" t="str">
            <v>35</v>
          </cell>
          <cell r="G2427">
            <v>529.52777789000004</v>
          </cell>
          <cell r="H2427">
            <v>529.59266843</v>
          </cell>
          <cell r="I2427">
            <v>526.91598653000005</v>
          </cell>
          <cell r="J2427">
            <v>38.367844089999998</v>
          </cell>
          <cell r="K2427">
            <v>22.525237310000001</v>
          </cell>
          <cell r="L2427">
            <v>8.2852611300000003</v>
          </cell>
          <cell r="M2427">
            <v>9.7418505900000003</v>
          </cell>
          <cell r="N2427">
            <v>23.862272399999998</v>
          </cell>
          <cell r="O2427">
            <v>56.436</v>
          </cell>
          <cell r="P2427">
            <v>9.8432066200000001</v>
          </cell>
          <cell r="Q2427">
            <v>80.400000000000006</v>
          </cell>
          <cell r="R2427">
            <v>50.403327439999998</v>
          </cell>
          <cell r="S2427">
            <v>24.8</v>
          </cell>
          <cell r="T2427">
            <v>8.9849442899999996</v>
          </cell>
          <cell r="U2427">
            <v>8.57640505</v>
          </cell>
          <cell r="V2427">
            <v>8.5554518999999996</v>
          </cell>
          <cell r="W2427">
            <v>64.5</v>
          </cell>
          <cell r="X2427">
            <v>87.5</v>
          </cell>
          <cell r="Y2427">
            <v>56.6</v>
          </cell>
          <cell r="Z2427">
            <v>34.799999999999997</v>
          </cell>
          <cell r="AA2427">
            <v>47.4</v>
          </cell>
          <cell r="AB2427">
            <v>8.8963143200000001</v>
          </cell>
          <cell r="AC2427">
            <v>0.51462425999999994</v>
          </cell>
          <cell r="AD2427">
            <v>280.66000000000003</v>
          </cell>
          <cell r="AE2427">
            <v>64.321284899999995</v>
          </cell>
          <cell r="AF2427">
            <v>70.701934480000006</v>
          </cell>
          <cell r="AG2427">
            <v>0.28828829</v>
          </cell>
          <cell r="AH2427">
            <v>3.7</v>
          </cell>
          <cell r="AI2427">
            <v>64690</v>
          </cell>
          <cell r="AJ2427">
            <v>7.7</v>
          </cell>
        </row>
        <row r="2428">
          <cell r="A2428" t="str">
            <v>3523</v>
          </cell>
          <cell r="B2428" t="str">
            <v>352301702</v>
          </cell>
          <cell r="D2428" t="str">
            <v>3523017</v>
          </cell>
          <cell r="E2428" t="str">
            <v>3540</v>
          </cell>
          <cell r="F2428" t="str">
            <v>35</v>
          </cell>
          <cell r="G2428">
            <v>529.52777789000004</v>
          </cell>
          <cell r="H2428">
            <v>529.59266843</v>
          </cell>
          <cell r="I2428">
            <v>526.91598653000005</v>
          </cell>
          <cell r="J2428">
            <v>38.367844089999998</v>
          </cell>
          <cell r="K2428">
            <v>22.525237310000001</v>
          </cell>
          <cell r="L2428">
            <v>7.1808312000000001</v>
          </cell>
          <cell r="M2428">
            <v>9.8389490300000002</v>
          </cell>
          <cell r="N2428">
            <v>23.862272399999998</v>
          </cell>
          <cell r="O2428">
            <v>56.436</v>
          </cell>
          <cell r="P2428">
            <v>9.8389490300000002</v>
          </cell>
          <cell r="Q2428">
            <v>80.400000000000006</v>
          </cell>
          <cell r="R2428">
            <v>50.403327439999998</v>
          </cell>
          <cell r="S2428">
            <v>24.8</v>
          </cell>
          <cell r="T2428">
            <v>9.1066451399999995</v>
          </cell>
          <cell r="U2428">
            <v>8.4540403800000004</v>
          </cell>
          <cell r="V2428">
            <v>8.4540403800000004</v>
          </cell>
          <cell r="W2428">
            <v>64.5</v>
          </cell>
          <cell r="X2428">
            <v>87.5</v>
          </cell>
          <cell r="Y2428">
            <v>56.6</v>
          </cell>
          <cell r="Z2428">
            <v>34.799999999999997</v>
          </cell>
          <cell r="AA2428">
            <v>47.4</v>
          </cell>
          <cell r="AB2428">
            <v>8.9032715899999992</v>
          </cell>
          <cell r="AC2428">
            <v>1</v>
          </cell>
          <cell r="AD2428">
            <v>280.66000000000003</v>
          </cell>
          <cell r="AE2428">
            <v>64.321284899999995</v>
          </cell>
          <cell r="AF2428">
            <v>71.045299999999997</v>
          </cell>
          <cell r="AG2428">
            <v>0</v>
          </cell>
          <cell r="AH2428">
            <v>3.7</v>
          </cell>
          <cell r="AI2428">
            <v>64690</v>
          </cell>
          <cell r="AJ2428">
            <v>7.7</v>
          </cell>
        </row>
        <row r="2429">
          <cell r="A2429" t="str">
            <v>3523</v>
          </cell>
          <cell r="B2429" t="str">
            <v>352302501</v>
          </cell>
          <cell r="C2429" t="str">
            <v>531</v>
          </cell>
          <cell r="D2429" t="str">
            <v>3523025</v>
          </cell>
          <cell r="E2429" t="str">
            <v>3540</v>
          </cell>
          <cell r="F2429" t="str">
            <v>35</v>
          </cell>
          <cell r="G2429">
            <v>529.52777789000004</v>
          </cell>
          <cell r="H2429">
            <v>529.59266843</v>
          </cell>
          <cell r="I2429">
            <v>526.91598653000005</v>
          </cell>
          <cell r="J2429">
            <v>38.367844089999998</v>
          </cell>
          <cell r="K2429">
            <v>22.525237310000001</v>
          </cell>
          <cell r="L2429">
            <v>8.6462897600000002</v>
          </cell>
          <cell r="M2429">
            <v>10.09340519</v>
          </cell>
          <cell r="N2429">
            <v>23.862272399999998</v>
          </cell>
          <cell r="O2429">
            <v>56.436</v>
          </cell>
          <cell r="P2429">
            <v>10.0636487</v>
          </cell>
          <cell r="Q2429">
            <v>80.400000000000006</v>
          </cell>
          <cell r="R2429">
            <v>50.403327439999998</v>
          </cell>
          <cell r="S2429">
            <v>24.8</v>
          </cell>
          <cell r="T2429">
            <v>9.1186635799999998</v>
          </cell>
          <cell r="U2429">
            <v>8.9621353900000003</v>
          </cell>
          <cell r="V2429">
            <v>8.6292710899999996</v>
          </cell>
          <cell r="W2429">
            <v>64.5</v>
          </cell>
          <cell r="X2429">
            <v>87.5</v>
          </cell>
          <cell r="Y2429">
            <v>56.6</v>
          </cell>
          <cell r="Z2429">
            <v>34.799999999999997</v>
          </cell>
          <cell r="AA2429">
            <v>47.4</v>
          </cell>
          <cell r="AB2429">
            <v>8.8627667399999996</v>
          </cell>
          <cell r="AC2429">
            <v>0.52057049</v>
          </cell>
          <cell r="AD2429">
            <v>280.66000000000003</v>
          </cell>
          <cell r="AE2429">
            <v>64.321284899999995</v>
          </cell>
          <cell r="AF2429">
            <v>70.901087599999997</v>
          </cell>
          <cell r="AG2429">
            <v>0.30534350999999998</v>
          </cell>
          <cell r="AH2429">
            <v>3.7</v>
          </cell>
          <cell r="AI2429">
            <v>64690</v>
          </cell>
          <cell r="AJ2429">
            <v>7.7</v>
          </cell>
        </row>
        <row r="2430">
          <cell r="A2430" t="str">
            <v>3523</v>
          </cell>
          <cell r="B2430" t="str">
            <v>352302502</v>
          </cell>
          <cell r="C2430" t="str">
            <v>531</v>
          </cell>
          <cell r="D2430" t="str">
            <v>3523025</v>
          </cell>
          <cell r="E2430" t="str">
            <v>3540</v>
          </cell>
          <cell r="F2430" t="str">
            <v>35</v>
          </cell>
          <cell r="G2430">
            <v>529.52777789000004</v>
          </cell>
          <cell r="H2430">
            <v>529.59266843</v>
          </cell>
          <cell r="I2430">
            <v>526.91598653000005</v>
          </cell>
          <cell r="J2430">
            <v>38.367844089999998</v>
          </cell>
          <cell r="K2430">
            <v>22.525237310000001</v>
          </cell>
          <cell r="L2430">
            <v>7.3626452699999998</v>
          </cell>
          <cell r="M2430">
            <v>10.04124749</v>
          </cell>
          <cell r="N2430">
            <v>23.862272399999998</v>
          </cell>
          <cell r="O2430">
            <v>56.436</v>
          </cell>
          <cell r="P2430">
            <v>9.8579147099999993</v>
          </cell>
          <cell r="Q2430">
            <v>80.400000000000006</v>
          </cell>
          <cell r="R2430">
            <v>50.403327439999998</v>
          </cell>
          <cell r="S2430">
            <v>24.8</v>
          </cell>
          <cell r="T2430">
            <v>8.7385751900000006</v>
          </cell>
          <cell r="U2430">
            <v>7.1451961300000004</v>
          </cell>
          <cell r="V2430">
            <v>7.1451961300000004</v>
          </cell>
          <cell r="W2430">
            <v>64.5</v>
          </cell>
          <cell r="X2430">
            <v>87.5</v>
          </cell>
          <cell r="Y2430">
            <v>56.6</v>
          </cell>
          <cell r="Z2430">
            <v>34.799999999999997</v>
          </cell>
          <cell r="AA2430">
            <v>47.4</v>
          </cell>
          <cell r="AB2430">
            <v>7.9810497600000003</v>
          </cell>
          <cell r="AC2430">
            <v>1</v>
          </cell>
          <cell r="AD2430">
            <v>280.66000000000003</v>
          </cell>
          <cell r="AE2430">
            <v>64.321284899999995</v>
          </cell>
          <cell r="AF2430">
            <v>71.045299999999997</v>
          </cell>
          <cell r="AG2430">
            <v>0.26806852159599581</v>
          </cell>
          <cell r="AH2430">
            <v>3.7</v>
          </cell>
          <cell r="AI2430">
            <v>64690</v>
          </cell>
          <cell r="AJ2430">
            <v>7.7</v>
          </cell>
        </row>
        <row r="2431">
          <cell r="A2431" t="str">
            <v>3523</v>
          </cell>
          <cell r="B2431" t="str">
            <v>352302503</v>
          </cell>
          <cell r="C2431" t="str">
            <v>531</v>
          </cell>
          <cell r="D2431" t="str">
            <v>3523025</v>
          </cell>
          <cell r="E2431" t="str">
            <v>3540</v>
          </cell>
          <cell r="F2431" t="str">
            <v>35</v>
          </cell>
          <cell r="G2431">
            <v>529.52777789000004</v>
          </cell>
          <cell r="H2431">
            <v>529.59266843</v>
          </cell>
          <cell r="I2431">
            <v>526.91598653000005</v>
          </cell>
          <cell r="J2431">
            <v>38.367844089999998</v>
          </cell>
          <cell r="K2431">
            <v>22.525237310000001</v>
          </cell>
          <cell r="L2431">
            <v>7.1396603400000007</v>
          </cell>
          <cell r="M2431">
            <v>9.8863922599999992</v>
          </cell>
          <cell r="N2431">
            <v>23.862272399999998</v>
          </cell>
          <cell r="O2431">
            <v>56.436</v>
          </cell>
          <cell r="P2431">
            <v>9.8887799199999993</v>
          </cell>
          <cell r="Q2431">
            <v>80.400000000000006</v>
          </cell>
          <cell r="R2431">
            <v>50.403327439999998</v>
          </cell>
          <cell r="S2431">
            <v>24.8</v>
          </cell>
          <cell r="T2431">
            <v>7.2855065499999991</v>
          </cell>
          <cell r="U2431">
            <v>7.3304052100000003</v>
          </cell>
          <cell r="V2431">
            <v>7.1428273999999998</v>
          </cell>
          <cell r="W2431">
            <v>64.5</v>
          </cell>
          <cell r="X2431">
            <v>87.5</v>
          </cell>
          <cell r="Y2431">
            <v>56.6</v>
          </cell>
          <cell r="Z2431">
            <v>34.799999999999997</v>
          </cell>
          <cell r="AA2431">
            <v>47.4</v>
          </cell>
          <cell r="AB2431">
            <v>7.2855065499999991</v>
          </cell>
          <cell r="AC2431">
            <v>1</v>
          </cell>
          <cell r="AD2431">
            <v>280.66000000000003</v>
          </cell>
          <cell r="AE2431">
            <v>64.321284899999995</v>
          </cell>
          <cell r="AF2431">
            <v>71.045299999999997</v>
          </cell>
          <cell r="AG2431">
            <v>0.47826087</v>
          </cell>
          <cell r="AH2431">
            <v>3.7</v>
          </cell>
          <cell r="AI2431">
            <v>64690</v>
          </cell>
          <cell r="AJ2431">
            <v>7.7</v>
          </cell>
        </row>
        <row r="2432">
          <cell r="A2432" t="str">
            <v>3523</v>
          </cell>
          <cell r="B2432" t="str">
            <v>352303301</v>
          </cell>
          <cell r="D2432" t="str">
            <v>3523033</v>
          </cell>
          <cell r="E2432" t="str">
            <v>3540</v>
          </cell>
          <cell r="F2432" t="str">
            <v>35</v>
          </cell>
          <cell r="G2432">
            <v>529.52777789000004</v>
          </cell>
          <cell r="H2432">
            <v>529.59266843</v>
          </cell>
          <cell r="I2432">
            <v>526.91598653000005</v>
          </cell>
          <cell r="J2432">
            <v>38.367844089999998</v>
          </cell>
          <cell r="K2432">
            <v>22.525237310000001</v>
          </cell>
          <cell r="L2432">
            <v>8.6934966800000009</v>
          </cell>
          <cell r="M2432">
            <v>10.70367134</v>
          </cell>
          <cell r="N2432">
            <v>23.862272399999998</v>
          </cell>
          <cell r="O2432">
            <v>56.436</v>
          </cell>
          <cell r="P2432">
            <v>10.26618433</v>
          </cell>
          <cell r="Q2432">
            <v>80.400000000000006</v>
          </cell>
          <cell r="R2432">
            <v>50.403327439999998</v>
          </cell>
          <cell r="S2432">
            <v>24.8</v>
          </cell>
          <cell r="T2432">
            <v>9.2648285599999998</v>
          </cell>
          <cell r="U2432">
            <v>9.2085387500000007</v>
          </cell>
          <cell r="V2432">
            <v>9.1385220799999995</v>
          </cell>
          <cell r="W2432">
            <v>64.5</v>
          </cell>
          <cell r="X2432">
            <v>87.5</v>
          </cell>
          <cell r="Y2432">
            <v>56.6</v>
          </cell>
          <cell r="Z2432">
            <v>34.799999999999997</v>
          </cell>
          <cell r="AA2432">
            <v>47.4</v>
          </cell>
          <cell r="AB2432">
            <v>9.6165385400000005</v>
          </cell>
          <cell r="AC2432">
            <v>0.52694841000000003</v>
          </cell>
          <cell r="AD2432">
            <v>280.66000000000003</v>
          </cell>
          <cell r="AE2432">
            <v>64.321284899999995</v>
          </cell>
          <cell r="AF2432">
            <v>65.900624469999997</v>
          </cell>
          <cell r="AG2432">
            <v>0.3125</v>
          </cell>
          <cell r="AH2432">
            <v>3.7</v>
          </cell>
          <cell r="AI2432">
            <v>64690</v>
          </cell>
          <cell r="AJ2432">
            <v>7.7</v>
          </cell>
        </row>
        <row r="2433">
          <cell r="A2433" t="str">
            <v>3523</v>
          </cell>
          <cell r="B2433" t="str">
            <v>352303302</v>
          </cell>
          <cell r="D2433" t="str">
            <v>3523033</v>
          </cell>
          <cell r="E2433" t="str">
            <v>3540</v>
          </cell>
          <cell r="F2433" t="str">
            <v>35</v>
          </cell>
          <cell r="G2433">
            <v>529.52777789000004</v>
          </cell>
          <cell r="H2433">
            <v>529.59266843</v>
          </cell>
          <cell r="I2433">
            <v>526.91598653000005</v>
          </cell>
          <cell r="J2433">
            <v>38.367844089999998</v>
          </cell>
          <cell r="K2433">
            <v>22.525237310000001</v>
          </cell>
          <cell r="L2433">
            <v>7.1412451199999989</v>
          </cell>
          <cell r="M2433">
            <v>10.81977828</v>
          </cell>
          <cell r="N2433">
            <v>23.862272399999998</v>
          </cell>
          <cell r="O2433">
            <v>56.436</v>
          </cell>
          <cell r="P2433">
            <v>10.126631100000001</v>
          </cell>
          <cell r="Q2433">
            <v>80.400000000000006</v>
          </cell>
          <cell r="R2433">
            <v>50.403327439999998</v>
          </cell>
          <cell r="S2433">
            <v>24.8</v>
          </cell>
          <cell r="T2433">
            <v>7.1412451199999989</v>
          </cell>
          <cell r="U2433">
            <v>7.3517998699999989</v>
          </cell>
          <cell r="V2433">
            <v>7.1514854600000008</v>
          </cell>
          <cell r="W2433">
            <v>64.5</v>
          </cell>
          <cell r="X2433">
            <v>87.5</v>
          </cell>
          <cell r="Y2433">
            <v>56.6</v>
          </cell>
          <cell r="Z2433">
            <v>34.799999999999997</v>
          </cell>
          <cell r="AA2433">
            <v>47.4</v>
          </cell>
          <cell r="AB2433">
            <v>9.9641121699999999</v>
          </cell>
          <cell r="AC2433">
            <v>1</v>
          </cell>
          <cell r="AD2433">
            <v>280.66000000000003</v>
          </cell>
          <cell r="AE2433">
            <v>64.321284899999995</v>
          </cell>
          <cell r="AF2433">
            <v>65.866</v>
          </cell>
          <cell r="AG2433">
            <v>0.25806452000000002</v>
          </cell>
          <cell r="AH2433">
            <v>3.7</v>
          </cell>
          <cell r="AI2433">
            <v>64690</v>
          </cell>
          <cell r="AJ2433">
            <v>7.7</v>
          </cell>
        </row>
        <row r="2434">
          <cell r="A2434" t="str">
            <v>3523</v>
          </cell>
          <cell r="B2434" t="str">
            <v>352304301</v>
          </cell>
          <cell r="D2434" t="str">
            <v>3523043</v>
          </cell>
          <cell r="E2434" t="str">
            <v>3540</v>
          </cell>
          <cell r="F2434" t="str">
            <v>35</v>
          </cell>
          <cell r="G2434">
            <v>529.52777789000004</v>
          </cell>
          <cell r="H2434">
            <v>529.59266843</v>
          </cell>
          <cell r="I2434">
            <v>526.91598653000005</v>
          </cell>
          <cell r="J2434">
            <v>38.367844089999998</v>
          </cell>
          <cell r="K2434">
            <v>22.525237310000001</v>
          </cell>
          <cell r="L2434">
            <v>8.7840090699999998</v>
          </cell>
          <cell r="M2434">
            <v>11.124169970000001</v>
          </cell>
          <cell r="N2434">
            <v>23.862272399999998</v>
          </cell>
          <cell r="O2434">
            <v>56.436</v>
          </cell>
          <cell r="P2434">
            <v>10.216398679999999</v>
          </cell>
          <cell r="Q2434">
            <v>80.400000000000006</v>
          </cell>
          <cell r="R2434">
            <v>50.403327439999998</v>
          </cell>
          <cell r="S2434">
            <v>24.8</v>
          </cell>
          <cell r="T2434">
            <v>9.0399078599999996</v>
          </cell>
          <cell r="U2434">
            <v>9.0110354099999999</v>
          </cell>
          <cell r="V2434">
            <v>8.8208470299999995</v>
          </cell>
          <cell r="W2434">
            <v>64.5</v>
          </cell>
          <cell r="X2434">
            <v>87.5</v>
          </cell>
          <cell r="Y2434">
            <v>56.6</v>
          </cell>
          <cell r="Z2434">
            <v>34.799999999999997</v>
          </cell>
          <cell r="AA2434">
            <v>47.4</v>
          </cell>
          <cell r="AB2434">
            <v>9.4636638899999994</v>
          </cell>
          <cell r="AC2434">
            <v>0.74468084999999995</v>
          </cell>
          <cell r="AD2434">
            <v>280.66000000000003</v>
          </cell>
          <cell r="AE2434">
            <v>64.321284899999995</v>
          </cell>
          <cell r="AF2434">
            <v>66.024773659999994</v>
          </cell>
          <cell r="AG2434">
            <v>0.31372549</v>
          </cell>
          <cell r="AH2434">
            <v>3.7</v>
          </cell>
          <cell r="AI2434">
            <v>64690</v>
          </cell>
          <cell r="AJ2434">
            <v>7.7</v>
          </cell>
        </row>
        <row r="2435">
          <cell r="A2435" t="str">
            <v>3523</v>
          </cell>
          <cell r="B2435" t="str">
            <v>352304302</v>
          </cell>
          <cell r="D2435" t="str">
            <v>3523043</v>
          </cell>
          <cell r="E2435" t="str">
            <v>3540</v>
          </cell>
          <cell r="F2435" t="str">
            <v>35</v>
          </cell>
          <cell r="G2435">
            <v>529.52777789000004</v>
          </cell>
          <cell r="H2435">
            <v>529.59266843</v>
          </cell>
          <cell r="I2435">
            <v>526.91598653000005</v>
          </cell>
          <cell r="J2435">
            <v>38.367844089999998</v>
          </cell>
          <cell r="K2435">
            <v>22.525237310000001</v>
          </cell>
          <cell r="L2435">
            <v>7.1364832099999997</v>
          </cell>
          <cell r="M2435">
            <v>11.225243389999999</v>
          </cell>
          <cell r="N2435">
            <v>23.862272399999998</v>
          </cell>
          <cell r="O2435">
            <v>56.436</v>
          </cell>
          <cell r="P2435">
            <v>10.126631100000001</v>
          </cell>
          <cell r="Q2435">
            <v>80.400000000000006</v>
          </cell>
          <cell r="R2435">
            <v>50.403327439999998</v>
          </cell>
          <cell r="S2435">
            <v>24.8</v>
          </cell>
          <cell r="T2435">
            <v>9.4334839200000005</v>
          </cell>
          <cell r="U2435">
            <v>9.4334839200000005</v>
          </cell>
          <cell r="V2435">
            <v>7.1308988299999996</v>
          </cell>
          <cell r="W2435">
            <v>64.5</v>
          </cell>
          <cell r="X2435">
            <v>87.5</v>
          </cell>
          <cell r="Y2435">
            <v>56.6</v>
          </cell>
          <cell r="Z2435">
            <v>34.799999999999997</v>
          </cell>
          <cell r="AA2435">
            <v>47.4</v>
          </cell>
          <cell r="AB2435">
            <v>9.6158054800000006</v>
          </cell>
          <cell r="AC2435">
            <v>0.96853385999999997</v>
          </cell>
          <cell r="AD2435">
            <v>280.66000000000003</v>
          </cell>
          <cell r="AE2435">
            <v>64.321284899999995</v>
          </cell>
          <cell r="AF2435">
            <v>65.866</v>
          </cell>
          <cell r="AG2435">
            <v>0.32753761206989235</v>
          </cell>
          <cell r="AH2435">
            <v>3.7</v>
          </cell>
          <cell r="AI2435">
            <v>64690</v>
          </cell>
          <cell r="AJ2435">
            <v>7.7</v>
          </cell>
        </row>
        <row r="2436">
          <cell r="A2436" t="str">
            <v>3523</v>
          </cell>
          <cell r="B2436" t="str">
            <v>352304303</v>
          </cell>
          <cell r="D2436" t="str">
            <v>3523043</v>
          </cell>
          <cell r="E2436" t="str">
            <v>3540</v>
          </cell>
          <cell r="F2436" t="str">
            <v>35</v>
          </cell>
          <cell r="G2436">
            <v>529.52777789000004</v>
          </cell>
          <cell r="H2436">
            <v>529.59266843</v>
          </cell>
          <cell r="I2436">
            <v>526.91598653000005</v>
          </cell>
          <cell r="J2436">
            <v>38.367844089999998</v>
          </cell>
          <cell r="K2436">
            <v>22.525237310000001</v>
          </cell>
          <cell r="L2436">
            <v>7.1308988299999996</v>
          </cell>
          <cell r="M2436">
            <v>11.225243389999999</v>
          </cell>
          <cell r="N2436">
            <v>23.862272399999998</v>
          </cell>
          <cell r="O2436">
            <v>56.436</v>
          </cell>
          <cell r="P2436">
            <v>10.126631100000001</v>
          </cell>
          <cell r="Q2436">
            <v>80.400000000000006</v>
          </cell>
          <cell r="R2436">
            <v>50.403327439999998</v>
          </cell>
          <cell r="S2436">
            <v>24.8</v>
          </cell>
          <cell r="T2436">
            <v>7.2370590300000002</v>
          </cell>
          <cell r="U2436">
            <v>7.2370590300000002</v>
          </cell>
          <cell r="V2436">
            <v>7.1308988299999996</v>
          </cell>
          <cell r="W2436">
            <v>64.5</v>
          </cell>
          <cell r="X2436">
            <v>87.5</v>
          </cell>
          <cell r="Y2436">
            <v>56.6</v>
          </cell>
          <cell r="Z2436">
            <v>34.799999999999997</v>
          </cell>
          <cell r="AA2436">
            <v>47.4</v>
          </cell>
          <cell r="AB2436">
            <v>9.3845457499999991</v>
          </cell>
          <cell r="AC2436">
            <v>1</v>
          </cell>
          <cell r="AD2436">
            <v>280.66000000000003</v>
          </cell>
          <cell r="AE2436">
            <v>64.321284899999995</v>
          </cell>
          <cell r="AF2436">
            <v>65.866</v>
          </cell>
          <cell r="AG2436">
            <v>0.5</v>
          </cell>
          <cell r="AH2436">
            <v>3.7</v>
          </cell>
          <cell r="AI2436">
            <v>64690</v>
          </cell>
          <cell r="AJ2436">
            <v>7.7</v>
          </cell>
        </row>
        <row r="2437">
          <cell r="A2437" t="str">
            <v>3523</v>
          </cell>
          <cell r="B2437" t="str">
            <v>352304304</v>
          </cell>
          <cell r="D2437" t="str">
            <v>3523043</v>
          </cell>
          <cell r="E2437" t="str">
            <v>3540</v>
          </cell>
          <cell r="F2437" t="str">
            <v>35</v>
          </cell>
          <cell r="G2437">
            <v>529.52777789000004</v>
          </cell>
          <cell r="H2437">
            <v>529.59266843</v>
          </cell>
          <cell r="I2437">
            <v>526.91598653000005</v>
          </cell>
          <cell r="J2437">
            <v>38.367844089999998</v>
          </cell>
          <cell r="K2437">
            <v>22.525237310000001</v>
          </cell>
          <cell r="L2437">
            <v>7.1308988299999996</v>
          </cell>
          <cell r="M2437">
            <v>10.81977828</v>
          </cell>
          <cell r="N2437">
            <v>23.862272399999998</v>
          </cell>
          <cell r="O2437">
            <v>56.436</v>
          </cell>
          <cell r="P2437">
            <v>9.8389490300000002</v>
          </cell>
          <cell r="Q2437">
            <v>80.400000000000006</v>
          </cell>
          <cell r="R2437">
            <v>50.403327439999998</v>
          </cell>
          <cell r="S2437">
            <v>24.8</v>
          </cell>
          <cell r="T2437">
            <v>7.1308988299999996</v>
          </cell>
          <cell r="U2437">
            <v>7.1308988299999996</v>
          </cell>
          <cell r="V2437">
            <v>7.1308988299999996</v>
          </cell>
          <cell r="W2437">
            <v>64.5</v>
          </cell>
          <cell r="X2437">
            <v>87.5</v>
          </cell>
          <cell r="Y2437">
            <v>56.6</v>
          </cell>
          <cell r="Z2437">
            <v>34.799999999999997</v>
          </cell>
          <cell r="AA2437">
            <v>47.4</v>
          </cell>
          <cell r="AB2437">
            <v>7.1308988299999996</v>
          </cell>
          <cell r="AC2437">
            <v>1</v>
          </cell>
          <cell r="AD2437">
            <v>280.66000000000003</v>
          </cell>
          <cell r="AE2437">
            <v>64.321284899999995</v>
          </cell>
          <cell r="AF2437">
            <v>65.866</v>
          </cell>
          <cell r="AG2437">
            <v>0.32291096162234123</v>
          </cell>
          <cell r="AH2437">
            <v>3.7</v>
          </cell>
          <cell r="AI2437">
            <v>64690</v>
          </cell>
          <cell r="AJ2437">
            <v>7.7</v>
          </cell>
        </row>
        <row r="2438">
          <cell r="A2438" t="str">
            <v>3523</v>
          </cell>
          <cell r="B2438" t="str">
            <v>352305001</v>
          </cell>
          <cell r="D2438" t="str">
            <v>3523050</v>
          </cell>
          <cell r="E2438" t="str">
            <v>3540</v>
          </cell>
          <cell r="F2438" t="str">
            <v>35</v>
          </cell>
          <cell r="G2438">
            <v>529.52777789000004</v>
          </cell>
          <cell r="H2438">
            <v>529.59266843</v>
          </cell>
          <cell r="I2438">
            <v>526.91598653000005</v>
          </cell>
          <cell r="J2438">
            <v>38.367844089999998</v>
          </cell>
          <cell r="K2438">
            <v>22.525237310000001</v>
          </cell>
          <cell r="L2438">
            <v>8.9476760599999992</v>
          </cell>
          <cell r="M2438">
            <v>10.84752963</v>
          </cell>
          <cell r="N2438">
            <v>23.862272399999998</v>
          </cell>
          <cell r="O2438">
            <v>56.436</v>
          </cell>
          <cell r="P2438">
            <v>10.76833761</v>
          </cell>
          <cell r="Q2438">
            <v>80.400000000000006</v>
          </cell>
          <cell r="R2438">
            <v>50.403327439999998</v>
          </cell>
          <cell r="S2438">
            <v>24.8</v>
          </cell>
          <cell r="T2438">
            <v>9.5781036099999994</v>
          </cell>
          <cell r="U2438">
            <v>9.3681130600000007</v>
          </cell>
          <cell r="V2438">
            <v>9.2539744099999997</v>
          </cell>
          <cell r="W2438">
            <v>64.5</v>
          </cell>
          <cell r="X2438">
            <v>87.5</v>
          </cell>
          <cell r="Y2438">
            <v>56.6</v>
          </cell>
          <cell r="Z2438">
            <v>34.799999999999997</v>
          </cell>
          <cell r="AA2438">
            <v>47.4</v>
          </cell>
          <cell r="AB2438">
            <v>10.18572986</v>
          </cell>
          <cell r="AC2438">
            <v>0.63314252000000004</v>
          </cell>
          <cell r="AD2438">
            <v>280.66000000000003</v>
          </cell>
          <cell r="AE2438">
            <v>64.321284899999995</v>
          </cell>
          <cell r="AF2438">
            <v>65.978413540000005</v>
          </cell>
          <cell r="AG2438">
            <v>0.3125</v>
          </cell>
          <cell r="AH2438">
            <v>3.7</v>
          </cell>
          <cell r="AI2438">
            <v>64690</v>
          </cell>
          <cell r="AJ2438">
            <v>7.7</v>
          </cell>
        </row>
        <row r="2439">
          <cell r="A2439" t="str">
            <v>3523</v>
          </cell>
          <cell r="B2439" t="str">
            <v>352305002</v>
          </cell>
          <cell r="D2439" t="str">
            <v>3523050</v>
          </cell>
          <cell r="E2439" t="str">
            <v>3540</v>
          </cell>
          <cell r="F2439" t="str">
            <v>35</v>
          </cell>
          <cell r="G2439">
            <v>529.52777789000004</v>
          </cell>
          <cell r="H2439">
            <v>529.59266843</v>
          </cell>
          <cell r="I2439">
            <v>526.91598653000005</v>
          </cell>
          <cell r="J2439">
            <v>38.367844089999998</v>
          </cell>
          <cell r="K2439">
            <v>22.525237310000001</v>
          </cell>
          <cell r="L2439">
            <v>7.1436176000000007</v>
          </cell>
          <cell r="M2439">
            <v>10.81977828</v>
          </cell>
          <cell r="N2439">
            <v>23.862272399999998</v>
          </cell>
          <cell r="O2439">
            <v>56.436</v>
          </cell>
          <cell r="P2439">
            <v>10.81977828</v>
          </cell>
          <cell r="Q2439">
            <v>80.400000000000006</v>
          </cell>
          <cell r="R2439">
            <v>50.403327439999998</v>
          </cell>
          <cell r="S2439">
            <v>24.8</v>
          </cell>
          <cell r="T2439">
            <v>9.8389490300000002</v>
          </cell>
          <cell r="U2439">
            <v>8.6726572900000001</v>
          </cell>
          <cell r="V2439">
            <v>8.6726572900000001</v>
          </cell>
          <cell r="W2439">
            <v>64.5</v>
          </cell>
          <cell r="X2439">
            <v>87.5</v>
          </cell>
          <cell r="Y2439">
            <v>56.6</v>
          </cell>
          <cell r="Z2439">
            <v>34.799999999999997</v>
          </cell>
          <cell r="AA2439">
            <v>47.4</v>
          </cell>
          <cell r="AB2439">
            <v>9.9641121699999999</v>
          </cell>
          <cell r="AC2439">
            <v>1</v>
          </cell>
          <cell r="AD2439">
            <v>280.66000000000003</v>
          </cell>
          <cell r="AE2439">
            <v>64.321284899999995</v>
          </cell>
          <cell r="AF2439">
            <v>65.866</v>
          </cell>
          <cell r="AG2439">
            <v>0.31476708039550477</v>
          </cell>
          <cell r="AH2439">
            <v>3.7</v>
          </cell>
          <cell r="AI2439">
            <v>64690</v>
          </cell>
          <cell r="AJ2439">
            <v>7.7</v>
          </cell>
        </row>
        <row r="2440">
          <cell r="A2440" t="str">
            <v>3523</v>
          </cell>
          <cell r="B2440" t="str">
            <v>352305003</v>
          </cell>
          <cell r="D2440" t="str">
            <v>3523050</v>
          </cell>
          <cell r="E2440" t="str">
            <v>3540</v>
          </cell>
          <cell r="F2440" t="str">
            <v>35</v>
          </cell>
          <cell r="G2440">
            <v>529.52777789000004</v>
          </cell>
          <cell r="H2440">
            <v>529.59266843</v>
          </cell>
          <cell r="I2440">
            <v>526.91598653000005</v>
          </cell>
          <cell r="J2440">
            <v>38.367844089999998</v>
          </cell>
          <cell r="K2440">
            <v>22.525237310000001</v>
          </cell>
          <cell r="L2440">
            <v>7.175489709999999</v>
          </cell>
          <cell r="M2440">
            <v>11.225243389999999</v>
          </cell>
          <cell r="N2440">
            <v>23.862272399999998</v>
          </cell>
          <cell r="O2440">
            <v>56.436</v>
          </cell>
          <cell r="P2440">
            <v>10.81977828</v>
          </cell>
          <cell r="Q2440">
            <v>80.400000000000006</v>
          </cell>
          <cell r="R2440">
            <v>50.403327439999998</v>
          </cell>
          <cell r="S2440">
            <v>24.8</v>
          </cell>
          <cell r="T2440">
            <v>7.3211885600000004</v>
          </cell>
          <cell r="U2440">
            <v>7.1838707199999998</v>
          </cell>
          <cell r="V2440">
            <v>7.1631723899999997</v>
          </cell>
          <cell r="W2440">
            <v>64.5</v>
          </cell>
          <cell r="X2440">
            <v>87.5</v>
          </cell>
          <cell r="Y2440">
            <v>56.6</v>
          </cell>
          <cell r="Z2440">
            <v>34.799999999999997</v>
          </cell>
          <cell r="AA2440">
            <v>47.4</v>
          </cell>
          <cell r="AB2440">
            <v>9.9641121699999999</v>
          </cell>
          <cell r="AC2440">
            <v>1</v>
          </cell>
          <cell r="AD2440">
            <v>280.66000000000003</v>
          </cell>
          <cell r="AE2440">
            <v>64.321284899999995</v>
          </cell>
          <cell r="AF2440">
            <v>65.910263</v>
          </cell>
          <cell r="AG2440">
            <v>0.26315789000000001</v>
          </cell>
          <cell r="AH2440">
            <v>3.7</v>
          </cell>
          <cell r="AI2440">
            <v>64690</v>
          </cell>
          <cell r="AJ2440">
            <v>7.7</v>
          </cell>
        </row>
        <row r="2441">
          <cell r="A2441" t="str">
            <v>3524</v>
          </cell>
          <cell r="B2441" t="str">
            <v>352400101</v>
          </cell>
          <cell r="C2441" t="str">
            <v>535</v>
          </cell>
          <cell r="D2441" t="str">
            <v>3524001</v>
          </cell>
          <cell r="E2441" t="str">
            <v>3530</v>
          </cell>
          <cell r="F2441" t="str">
            <v>35</v>
          </cell>
          <cell r="G2441">
            <v>529.52777789000004</v>
          </cell>
          <cell r="H2441">
            <v>529.59266843</v>
          </cell>
          <cell r="I2441">
            <v>526.91598653000005</v>
          </cell>
          <cell r="J2441">
            <v>45.85164125</v>
          </cell>
          <cell r="K2441">
            <v>35.975628810000003</v>
          </cell>
          <cell r="L2441">
            <v>7.1959372300000002</v>
          </cell>
          <cell r="M2441">
            <v>8.2398574100000008</v>
          </cell>
          <cell r="N2441">
            <v>22.838815990000001</v>
          </cell>
          <cell r="O2441">
            <v>52.448999999999998</v>
          </cell>
          <cell r="P2441">
            <v>7.9885429800000001</v>
          </cell>
          <cell r="Q2441">
            <v>72.3</v>
          </cell>
          <cell r="R2441">
            <v>46.214268410000003</v>
          </cell>
          <cell r="S2441">
            <v>15.7</v>
          </cell>
          <cell r="T2441">
            <v>7.8972964699999988</v>
          </cell>
          <cell r="U2441">
            <v>7.667158259999999</v>
          </cell>
          <cell r="V2441">
            <v>7.26961675</v>
          </cell>
          <cell r="W2441">
            <v>67.7</v>
          </cell>
          <cell r="X2441">
            <v>80.5</v>
          </cell>
          <cell r="Y2441">
            <v>44.3</v>
          </cell>
          <cell r="Z2441">
            <v>36.700000000000003</v>
          </cell>
          <cell r="AA2441">
            <v>36.6</v>
          </cell>
          <cell r="AB2441">
            <v>7.2896105199999992</v>
          </cell>
          <cell r="AC2441">
            <v>1</v>
          </cell>
          <cell r="AD2441">
            <v>266.77999999999997</v>
          </cell>
          <cell r="AE2441">
            <v>63.540131829999993</v>
          </cell>
          <cell r="AF2441">
            <v>72.946397529999999</v>
          </cell>
          <cell r="AG2441">
            <v>0.26481715</v>
          </cell>
          <cell r="AH2441">
            <v>5.4</v>
          </cell>
          <cell r="AI2441">
            <v>68120</v>
          </cell>
          <cell r="AJ2441">
            <v>5.3</v>
          </cell>
        </row>
        <row r="2442">
          <cell r="A2442" t="str">
            <v>3524</v>
          </cell>
          <cell r="B2442" t="str">
            <v>352400201</v>
          </cell>
          <cell r="C2442" t="str">
            <v>537</v>
          </cell>
          <cell r="D2442" t="str">
            <v>3524002</v>
          </cell>
          <cell r="E2442" t="str">
            <v>3550</v>
          </cell>
          <cell r="F2442" t="str">
            <v>35</v>
          </cell>
          <cell r="G2442">
            <v>529.52777789000004</v>
          </cell>
          <cell r="H2442">
            <v>529.59266843</v>
          </cell>
          <cell r="I2442">
            <v>526.91598653000005</v>
          </cell>
          <cell r="J2442">
            <v>38.80597015</v>
          </cell>
          <cell r="K2442">
            <v>22.159244260000001</v>
          </cell>
          <cell r="L2442">
            <v>7.2534703800000004</v>
          </cell>
          <cell r="M2442">
            <v>8.2252353199999995</v>
          </cell>
          <cell r="N2442">
            <v>20.175272440000001</v>
          </cell>
          <cell r="O2442">
            <v>56.436</v>
          </cell>
          <cell r="P2442">
            <v>8.1758290099999993</v>
          </cell>
          <cell r="Q2442">
            <v>69.3</v>
          </cell>
          <cell r="R2442">
            <v>55.728090169999994</v>
          </cell>
          <cell r="S2442">
            <v>17.7</v>
          </cell>
          <cell r="T2442">
            <v>7.9416512499999996</v>
          </cell>
          <cell r="U2442">
            <v>7.8054746300000009</v>
          </cell>
          <cell r="V2442">
            <v>7.4193805800000003</v>
          </cell>
          <cell r="W2442">
            <v>59</v>
          </cell>
          <cell r="X2442">
            <v>83.3</v>
          </cell>
          <cell r="Y2442">
            <v>47</v>
          </cell>
          <cell r="Z2442">
            <v>39</v>
          </cell>
          <cell r="AA2442">
            <v>42.2</v>
          </cell>
          <cell r="AB2442">
            <v>7.5331588100000006</v>
          </cell>
          <cell r="AC2442">
            <v>0.99962094000000001</v>
          </cell>
          <cell r="AD2442">
            <v>270.14</v>
          </cell>
          <cell r="AE2442">
            <v>61.191956859999991</v>
          </cell>
          <cell r="AF2442">
            <v>72.257042810000002</v>
          </cell>
          <cell r="AG2442">
            <v>0.28532974</v>
          </cell>
          <cell r="AH2442">
            <v>4.5999999999999996</v>
          </cell>
          <cell r="AI2442">
            <v>60070</v>
          </cell>
          <cell r="AJ2442">
            <v>7.7</v>
          </cell>
        </row>
        <row r="2443">
          <cell r="A2443" t="str">
            <v>3524</v>
          </cell>
          <cell r="B2443" t="str">
            <v>352400901</v>
          </cell>
          <cell r="C2443" t="str">
            <v>535</v>
          </cell>
          <cell r="D2443" t="str">
            <v>3524009</v>
          </cell>
          <cell r="E2443" t="str">
            <v>3530</v>
          </cell>
          <cell r="F2443" t="str">
            <v>35</v>
          </cell>
          <cell r="G2443">
            <v>529.52777789000004</v>
          </cell>
          <cell r="H2443">
            <v>529.59266843</v>
          </cell>
          <cell r="I2443">
            <v>526.91598653000005</v>
          </cell>
          <cell r="J2443">
            <v>45.85164125</v>
          </cell>
          <cell r="K2443">
            <v>35.975628810000003</v>
          </cell>
          <cell r="L2443">
            <v>7.7367436800000009</v>
          </cell>
          <cell r="M2443">
            <v>9.7248392399999997</v>
          </cell>
          <cell r="N2443">
            <v>22.838815990000001</v>
          </cell>
          <cell r="O2443">
            <v>52.448999999999998</v>
          </cell>
          <cell r="P2443">
            <v>8.8727675300000008</v>
          </cell>
          <cell r="Q2443">
            <v>72.3</v>
          </cell>
          <cell r="R2443">
            <v>46.214268410000003</v>
          </cell>
          <cell r="S2443">
            <v>15.7</v>
          </cell>
          <cell r="T2443">
            <v>8.5093626100000002</v>
          </cell>
          <cell r="U2443">
            <v>7.6884553600000007</v>
          </cell>
          <cell r="V2443">
            <v>7.4792996399999989</v>
          </cell>
          <cell r="W2443">
            <v>67.7</v>
          </cell>
          <cell r="X2443">
            <v>80.5</v>
          </cell>
          <cell r="Y2443">
            <v>44.3</v>
          </cell>
          <cell r="Z2443">
            <v>36.700000000000003</v>
          </cell>
          <cell r="AA2443">
            <v>36.6</v>
          </cell>
          <cell r="AB2443">
            <v>8.0690293299999993</v>
          </cell>
          <cell r="AC2443">
            <v>0.80855876000000004</v>
          </cell>
          <cell r="AD2443">
            <v>266.77999999999997</v>
          </cell>
          <cell r="AE2443">
            <v>63.540131829999993</v>
          </cell>
          <cell r="AF2443">
            <v>70.306634450000004</v>
          </cell>
          <cell r="AG2443">
            <v>0.24394463999999999</v>
          </cell>
          <cell r="AH2443">
            <v>5.4</v>
          </cell>
          <cell r="AI2443">
            <v>68120</v>
          </cell>
          <cell r="AJ2443">
            <v>5.3</v>
          </cell>
        </row>
        <row r="2444">
          <cell r="A2444" t="str">
            <v>3524</v>
          </cell>
          <cell r="B2444" t="str">
            <v>352401501</v>
          </cell>
          <cell r="C2444" t="str">
            <v>535</v>
          </cell>
          <cell r="D2444" t="str">
            <v>3524015</v>
          </cell>
          <cell r="E2444" t="str">
            <v>3530</v>
          </cell>
          <cell r="F2444" t="str">
            <v>35</v>
          </cell>
          <cell r="G2444">
            <v>529.52777789000004</v>
          </cell>
          <cell r="H2444">
            <v>529.59266843</v>
          </cell>
          <cell r="I2444">
            <v>526.91598653000005</v>
          </cell>
          <cell r="J2444">
            <v>45.85164125</v>
          </cell>
          <cell r="K2444">
            <v>35.975628810000003</v>
          </cell>
          <cell r="L2444">
            <v>7.4933172499999996</v>
          </cell>
          <cell r="M2444">
            <v>9.2505221599999992</v>
          </cell>
          <cell r="N2444">
            <v>22.838815990000001</v>
          </cell>
          <cell r="O2444">
            <v>52.448999999999998</v>
          </cell>
          <cell r="P2444">
            <v>8.9103157799999995</v>
          </cell>
          <cell r="Q2444">
            <v>72.3</v>
          </cell>
          <cell r="R2444">
            <v>46.214268410000003</v>
          </cell>
          <cell r="S2444">
            <v>15.7</v>
          </cell>
          <cell r="T2444">
            <v>8.31016902</v>
          </cell>
          <cell r="U2444">
            <v>7.9006366100000012</v>
          </cell>
          <cell r="V2444">
            <v>7.7906960300000012</v>
          </cell>
          <cell r="W2444">
            <v>67.7</v>
          </cell>
          <cell r="X2444">
            <v>80.5</v>
          </cell>
          <cell r="Y2444">
            <v>44.3</v>
          </cell>
          <cell r="Z2444">
            <v>36.700000000000003</v>
          </cell>
          <cell r="AA2444">
            <v>36.6</v>
          </cell>
          <cell r="AB2444">
            <v>7.7956465399999999</v>
          </cell>
          <cell r="AC2444">
            <v>0.95109829000000001</v>
          </cell>
          <cell r="AD2444">
            <v>266.77999999999997</v>
          </cell>
          <cell r="AE2444">
            <v>63.540131829999993</v>
          </cell>
          <cell r="AF2444">
            <v>71.023783050000006</v>
          </cell>
          <cell r="AG2444">
            <v>0.29945054999999998</v>
          </cell>
          <cell r="AH2444">
            <v>5.4</v>
          </cell>
          <cell r="AI2444">
            <v>68120</v>
          </cell>
          <cell r="AJ2444">
            <v>5.3</v>
          </cell>
        </row>
        <row r="2445">
          <cell r="A2445" t="str">
            <v>3525</v>
          </cell>
          <cell r="B2445" t="str">
            <v>352500501</v>
          </cell>
          <cell r="C2445" t="str">
            <v>537</v>
          </cell>
          <cell r="D2445" t="str">
            <v>3525005</v>
          </cell>
          <cell r="E2445" t="str">
            <v>3550</v>
          </cell>
          <cell r="F2445" t="str">
            <v>35</v>
          </cell>
          <cell r="G2445">
            <v>529.52777789000004</v>
          </cell>
          <cell r="H2445">
            <v>529.59266843</v>
          </cell>
          <cell r="I2445">
            <v>526.91598653000005</v>
          </cell>
          <cell r="J2445">
            <v>38.80597015</v>
          </cell>
          <cell r="K2445">
            <v>22.159244260000001</v>
          </cell>
          <cell r="L2445">
            <v>7.4616403900000012</v>
          </cell>
          <cell r="M2445">
            <v>8.60171815</v>
          </cell>
          <cell r="N2445">
            <v>20.175272440000001</v>
          </cell>
          <cell r="O2445">
            <v>56.436</v>
          </cell>
          <cell r="P2445">
            <v>8.7715252800000005</v>
          </cell>
          <cell r="Q2445">
            <v>69.3</v>
          </cell>
          <cell r="R2445">
            <v>55.728090169999994</v>
          </cell>
          <cell r="S2445">
            <v>17.7</v>
          </cell>
          <cell r="T2445">
            <v>8.2630748399999998</v>
          </cell>
          <cell r="U2445">
            <v>8.4266118100000007</v>
          </cell>
          <cell r="V2445">
            <v>7.3727463699999998</v>
          </cell>
          <cell r="W2445">
            <v>59</v>
          </cell>
          <cell r="X2445">
            <v>83.3</v>
          </cell>
          <cell r="Y2445">
            <v>47</v>
          </cell>
          <cell r="Z2445">
            <v>39</v>
          </cell>
          <cell r="AA2445">
            <v>42.2</v>
          </cell>
          <cell r="AB2445">
            <v>7.7415335900000004</v>
          </cell>
          <cell r="AC2445">
            <v>0.98689008999999994</v>
          </cell>
          <cell r="AD2445">
            <v>270.14</v>
          </cell>
          <cell r="AE2445">
            <v>61.191956859999991</v>
          </cell>
          <cell r="AF2445">
            <v>74.539381199999994</v>
          </cell>
          <cell r="AG2445">
            <v>0.26666666999999999</v>
          </cell>
          <cell r="AH2445">
            <v>4.5999999999999996</v>
          </cell>
          <cell r="AI2445">
            <v>60070</v>
          </cell>
          <cell r="AJ2445">
            <v>7.7</v>
          </cell>
        </row>
        <row r="2446">
          <cell r="A2446" t="str">
            <v>3525</v>
          </cell>
          <cell r="B2446" t="str">
            <v>352500502</v>
          </cell>
          <cell r="C2446" t="str">
            <v>537</v>
          </cell>
          <cell r="D2446" t="str">
            <v>3525005</v>
          </cell>
          <cell r="E2446" t="str">
            <v>3550</v>
          </cell>
          <cell r="F2446" t="str">
            <v>35</v>
          </cell>
          <cell r="G2446">
            <v>529.52777789000004</v>
          </cell>
          <cell r="H2446">
            <v>529.59266843</v>
          </cell>
          <cell r="I2446">
            <v>526.91598653000005</v>
          </cell>
          <cell r="J2446">
            <v>38.80597015</v>
          </cell>
          <cell r="K2446">
            <v>22.159244260000001</v>
          </cell>
          <cell r="L2446">
            <v>7.2276624999999992</v>
          </cell>
          <cell r="M2446">
            <v>8.5917439200000008</v>
          </cell>
          <cell r="N2446">
            <v>20.175272440000001</v>
          </cell>
          <cell r="O2446">
            <v>56.436</v>
          </cell>
          <cell r="P2446">
            <v>7.9707403900000005</v>
          </cell>
          <cell r="Q2446">
            <v>69.3</v>
          </cell>
          <cell r="R2446">
            <v>55.728090169999994</v>
          </cell>
          <cell r="S2446">
            <v>17.7</v>
          </cell>
          <cell r="T2446">
            <v>7.8590269800000003</v>
          </cell>
          <cell r="U2446">
            <v>7.735870320000001</v>
          </cell>
          <cell r="V2446">
            <v>7.3172124099999989</v>
          </cell>
          <cell r="W2446">
            <v>59</v>
          </cell>
          <cell r="X2446">
            <v>83.3</v>
          </cell>
          <cell r="Y2446">
            <v>47</v>
          </cell>
          <cell r="Z2446">
            <v>39</v>
          </cell>
          <cell r="AA2446">
            <v>42.2</v>
          </cell>
          <cell r="AB2446">
            <v>7.5590382599999995</v>
          </cell>
          <cell r="AC2446">
            <v>1</v>
          </cell>
          <cell r="AD2446">
            <v>270.14</v>
          </cell>
          <cell r="AE2446">
            <v>61.191956859999991</v>
          </cell>
          <cell r="AF2446">
            <v>74.792093249999994</v>
          </cell>
          <cell r="AG2446">
            <v>0.20091323999999999</v>
          </cell>
          <cell r="AH2446">
            <v>4.5999999999999996</v>
          </cell>
          <cell r="AI2446">
            <v>60070</v>
          </cell>
          <cell r="AJ2446">
            <v>7.7</v>
          </cell>
        </row>
        <row r="2447">
          <cell r="A2447" t="str">
            <v>3525</v>
          </cell>
          <cell r="B2447" t="str">
            <v>352500503</v>
          </cell>
          <cell r="C2447" t="str">
            <v>537</v>
          </cell>
          <cell r="D2447" t="str">
            <v>3525005</v>
          </cell>
          <cell r="E2447" t="str">
            <v>3550</v>
          </cell>
          <cell r="F2447" t="str">
            <v>35</v>
          </cell>
          <cell r="G2447">
            <v>529.52777789000004</v>
          </cell>
          <cell r="H2447">
            <v>529.59266843</v>
          </cell>
          <cell r="I2447">
            <v>526.91598653000005</v>
          </cell>
          <cell r="J2447">
            <v>38.80597015</v>
          </cell>
          <cell r="K2447">
            <v>22.159244260000001</v>
          </cell>
          <cell r="L2447">
            <v>7.947678569999999</v>
          </cell>
          <cell r="M2447">
            <v>9.1719113500000002</v>
          </cell>
          <cell r="N2447">
            <v>20.175272440000001</v>
          </cell>
          <cell r="O2447">
            <v>56.436</v>
          </cell>
          <cell r="P2447">
            <v>9.2687979400000007</v>
          </cell>
          <cell r="Q2447">
            <v>69.3</v>
          </cell>
          <cell r="R2447">
            <v>55.728090169999994</v>
          </cell>
          <cell r="S2447">
            <v>17.7</v>
          </cell>
          <cell r="T2447">
            <v>8.3017697600000009</v>
          </cell>
          <cell r="U2447">
            <v>8.9747446100000001</v>
          </cell>
          <cell r="V2447">
            <v>7.7956465399999999</v>
          </cell>
          <cell r="W2447">
            <v>59</v>
          </cell>
          <cell r="X2447">
            <v>83.3</v>
          </cell>
          <cell r="Y2447">
            <v>47</v>
          </cell>
          <cell r="Z2447">
            <v>39</v>
          </cell>
          <cell r="AA2447">
            <v>42.2</v>
          </cell>
          <cell r="AB2447">
            <v>8.2448593999999993</v>
          </cell>
          <cell r="AC2447">
            <v>0.82108060999999988</v>
          </cell>
          <cell r="AD2447">
            <v>270.14</v>
          </cell>
          <cell r="AE2447">
            <v>61.191956859999991</v>
          </cell>
          <cell r="AF2447">
            <v>74.734858399999993</v>
          </cell>
          <cell r="AG2447">
            <v>0.30640668999999998</v>
          </cell>
          <cell r="AH2447">
            <v>4.5999999999999996</v>
          </cell>
          <cell r="AI2447">
            <v>60070</v>
          </cell>
          <cell r="AJ2447">
            <v>7.7</v>
          </cell>
        </row>
        <row r="2448">
          <cell r="A2448" t="str">
            <v>3525</v>
          </cell>
          <cell r="B2448" t="str">
            <v>352500504</v>
          </cell>
          <cell r="C2448" t="str">
            <v>537</v>
          </cell>
          <cell r="D2448" t="str">
            <v>3525005</v>
          </cell>
          <cell r="E2448" t="str">
            <v>3550</v>
          </cell>
          <cell r="F2448" t="str">
            <v>35</v>
          </cell>
          <cell r="G2448">
            <v>529.52777789000004</v>
          </cell>
          <cell r="H2448">
            <v>529.59266843</v>
          </cell>
          <cell r="I2448">
            <v>526.91598653000005</v>
          </cell>
          <cell r="J2448">
            <v>38.80597015</v>
          </cell>
          <cell r="K2448">
            <v>22.159244260000001</v>
          </cell>
          <cell r="L2448">
            <v>8.0545226099999994</v>
          </cell>
          <cell r="M2448">
            <v>8.9154322500000003</v>
          </cell>
          <cell r="N2448">
            <v>20.175272440000001</v>
          </cell>
          <cell r="O2448">
            <v>56.436</v>
          </cell>
          <cell r="P2448">
            <v>8.7500494199999999</v>
          </cell>
          <cell r="Q2448">
            <v>69.3</v>
          </cell>
          <cell r="R2448">
            <v>55.728090169999994</v>
          </cell>
          <cell r="S2448">
            <v>17.7</v>
          </cell>
          <cell r="T2448">
            <v>8.9234579800000002</v>
          </cell>
          <cell r="U2448">
            <v>8.5034998599999998</v>
          </cell>
          <cell r="V2448">
            <v>7.8410997699999996</v>
          </cell>
          <cell r="W2448">
            <v>59</v>
          </cell>
          <cell r="X2448">
            <v>83.3</v>
          </cell>
          <cell r="Y2448">
            <v>47</v>
          </cell>
          <cell r="Z2448">
            <v>39</v>
          </cell>
          <cell r="AA2448">
            <v>42.2</v>
          </cell>
          <cell r="AB2448">
            <v>8.5812941200000008</v>
          </cell>
          <cell r="AC2448">
            <v>0.93495026000000014</v>
          </cell>
          <cell r="AD2448">
            <v>270.14</v>
          </cell>
          <cell r="AE2448">
            <v>61.191956859999991</v>
          </cell>
          <cell r="AF2448">
            <v>72.237090530000003</v>
          </cell>
          <cell r="AG2448">
            <v>0.23622046999999999</v>
          </cell>
          <cell r="AH2448">
            <v>4.5999999999999996</v>
          </cell>
          <cell r="AI2448">
            <v>60070</v>
          </cell>
          <cell r="AJ2448">
            <v>7.7</v>
          </cell>
        </row>
        <row r="2449">
          <cell r="A2449" t="str">
            <v>3525</v>
          </cell>
          <cell r="B2449" t="str">
            <v>352500505</v>
          </cell>
          <cell r="C2449" t="str">
            <v>537</v>
          </cell>
          <cell r="D2449" t="str">
            <v>3525005</v>
          </cell>
          <cell r="E2449" t="str">
            <v>3550</v>
          </cell>
          <cell r="F2449" t="str">
            <v>35</v>
          </cell>
          <cell r="G2449">
            <v>529.52777789000004</v>
          </cell>
          <cell r="H2449">
            <v>529.59266843</v>
          </cell>
          <cell r="I2449">
            <v>526.91598653000005</v>
          </cell>
          <cell r="J2449">
            <v>38.80597015</v>
          </cell>
          <cell r="K2449">
            <v>22.159244260000001</v>
          </cell>
          <cell r="L2449">
            <v>7.17319174</v>
          </cell>
          <cell r="M2449">
            <v>7.8410997699999996</v>
          </cell>
          <cell r="N2449">
            <v>20.175272440000001</v>
          </cell>
          <cell r="O2449">
            <v>56.436</v>
          </cell>
          <cell r="P2449">
            <v>7.9898993700000007</v>
          </cell>
          <cell r="Q2449">
            <v>69.3</v>
          </cell>
          <cell r="R2449">
            <v>55.728090169999994</v>
          </cell>
          <cell r="S2449">
            <v>17.7</v>
          </cell>
          <cell r="T2449">
            <v>7.865187950000001</v>
          </cell>
          <cell r="U2449">
            <v>7.4133673399999989</v>
          </cell>
          <cell r="V2449">
            <v>7.1420365700000001</v>
          </cell>
          <cell r="W2449">
            <v>59</v>
          </cell>
          <cell r="X2449">
            <v>83.3</v>
          </cell>
          <cell r="Y2449">
            <v>47</v>
          </cell>
          <cell r="Z2449">
            <v>39</v>
          </cell>
          <cell r="AA2449">
            <v>42.2</v>
          </cell>
          <cell r="AB2449">
            <v>7.2063772900000007</v>
          </cell>
          <cell r="AC2449">
            <v>1</v>
          </cell>
          <cell r="AD2449">
            <v>270.14</v>
          </cell>
          <cell r="AE2449">
            <v>61.191956859999991</v>
          </cell>
          <cell r="AF2449">
            <v>64.214961959999997</v>
          </cell>
          <cell r="AG2449">
            <v>0.35754364</v>
          </cell>
          <cell r="AH2449">
            <v>4.5999999999999996</v>
          </cell>
          <cell r="AI2449">
            <v>60070</v>
          </cell>
          <cell r="AJ2449">
            <v>7.7</v>
          </cell>
        </row>
        <row r="2450">
          <cell r="A2450" t="str">
            <v>3525</v>
          </cell>
          <cell r="B2450" t="str">
            <v>352500506</v>
          </cell>
          <cell r="C2450" t="str">
            <v>537</v>
          </cell>
          <cell r="D2450" t="str">
            <v>3525005</v>
          </cell>
          <cell r="E2450" t="str">
            <v>3550</v>
          </cell>
          <cell r="F2450" t="str">
            <v>35</v>
          </cell>
          <cell r="G2450">
            <v>529.52777789000004</v>
          </cell>
          <cell r="H2450">
            <v>529.59266843</v>
          </cell>
          <cell r="I2450">
            <v>526.91598653000005</v>
          </cell>
          <cell r="J2450">
            <v>38.80597015</v>
          </cell>
          <cell r="K2450">
            <v>22.159244260000001</v>
          </cell>
          <cell r="L2450">
            <v>7.3211885600000004</v>
          </cell>
          <cell r="M2450">
            <v>8.3143423399999996</v>
          </cell>
          <cell r="N2450">
            <v>20.175272440000001</v>
          </cell>
          <cell r="O2450">
            <v>56.436</v>
          </cell>
          <cell r="P2450">
            <v>8.4631592999999992</v>
          </cell>
          <cell r="Q2450">
            <v>69.3</v>
          </cell>
          <cell r="R2450">
            <v>55.728090169999994</v>
          </cell>
          <cell r="S2450">
            <v>17.7</v>
          </cell>
          <cell r="T2450">
            <v>8.3002801900000005</v>
          </cell>
          <cell r="U2450">
            <v>7.6534949100000009</v>
          </cell>
          <cell r="V2450">
            <v>7.3362856599999997</v>
          </cell>
          <cell r="W2450">
            <v>59</v>
          </cell>
          <cell r="X2450">
            <v>83.3</v>
          </cell>
          <cell r="Y2450">
            <v>47</v>
          </cell>
          <cell r="Z2450">
            <v>39</v>
          </cell>
          <cell r="AA2450">
            <v>42.2</v>
          </cell>
          <cell r="AB2450">
            <v>7.4413203899999996</v>
          </cell>
          <cell r="AC2450">
            <v>0.98315211999999996</v>
          </cell>
          <cell r="AD2450">
            <v>270.14</v>
          </cell>
          <cell r="AE2450">
            <v>61.191956859999991</v>
          </cell>
          <cell r="AF2450">
            <v>65.903923919999997</v>
          </cell>
          <cell r="AG2450">
            <v>0.31570997000000001</v>
          </cell>
          <cell r="AH2450">
            <v>4.5999999999999996</v>
          </cell>
          <cell r="AI2450">
            <v>60070</v>
          </cell>
          <cell r="AJ2450">
            <v>7.7</v>
          </cell>
        </row>
        <row r="2451">
          <cell r="A2451" t="str">
            <v>3526</v>
          </cell>
          <cell r="B2451" t="str">
            <v>352600301</v>
          </cell>
          <cell r="C2451" t="str">
            <v>539</v>
          </cell>
          <cell r="D2451" t="str">
            <v>3526003</v>
          </cell>
          <cell r="E2451" t="str">
            <v>3550</v>
          </cell>
          <cell r="F2451" t="str">
            <v>35</v>
          </cell>
          <cell r="G2451">
            <v>529.52777789000004</v>
          </cell>
          <cell r="H2451">
            <v>529.59266843</v>
          </cell>
          <cell r="I2451">
            <v>526.91598653000005</v>
          </cell>
          <cell r="J2451">
            <v>38.80597015</v>
          </cell>
          <cell r="K2451">
            <v>22.159244260000001</v>
          </cell>
          <cell r="L2451">
            <v>7.5750716999999996</v>
          </cell>
          <cell r="M2451">
            <v>10.030208310000001</v>
          </cell>
          <cell r="N2451">
            <v>20.175272440000001</v>
          </cell>
          <cell r="O2451">
            <v>56.436</v>
          </cell>
          <cell r="P2451">
            <v>8.7253449199999995</v>
          </cell>
          <cell r="Q2451">
            <v>69.3</v>
          </cell>
          <cell r="R2451">
            <v>47.134216700000003</v>
          </cell>
          <cell r="S2451">
            <v>17.7</v>
          </cell>
          <cell r="T2451">
            <v>9.0912189399999992</v>
          </cell>
          <cell r="U2451">
            <v>8.4287990399999995</v>
          </cell>
          <cell r="V2451">
            <v>7.61085279</v>
          </cell>
          <cell r="W2451">
            <v>59</v>
          </cell>
          <cell r="X2451">
            <v>83.3</v>
          </cell>
          <cell r="Y2451">
            <v>47</v>
          </cell>
          <cell r="Z2451">
            <v>39</v>
          </cell>
          <cell r="AA2451">
            <v>42.2</v>
          </cell>
          <cell r="AB2451">
            <v>8.2602342899999996</v>
          </cell>
          <cell r="AC2451">
            <v>0.98636391999999995</v>
          </cell>
          <cell r="AD2451">
            <v>270.14</v>
          </cell>
          <cell r="AE2451">
            <v>61.191956859999991</v>
          </cell>
          <cell r="AF2451">
            <v>63.2287009</v>
          </cell>
          <cell r="AG2451">
            <v>0.26623376999999998</v>
          </cell>
          <cell r="AH2451">
            <v>4.5999999999999996</v>
          </cell>
          <cell r="AI2451">
            <v>60070</v>
          </cell>
          <cell r="AJ2451">
            <v>7.7</v>
          </cell>
        </row>
        <row r="2452">
          <cell r="A2452" t="str">
            <v>3526</v>
          </cell>
          <cell r="B2452" t="str">
            <v>352601101</v>
          </cell>
          <cell r="C2452" t="str">
            <v>539</v>
          </cell>
          <cell r="D2452" t="str">
            <v>3526011</v>
          </cell>
          <cell r="E2452" t="str">
            <v>3550</v>
          </cell>
          <cell r="F2452" t="str">
            <v>35</v>
          </cell>
          <cell r="G2452">
            <v>529.52777789000004</v>
          </cell>
          <cell r="H2452">
            <v>529.59266843</v>
          </cell>
          <cell r="I2452">
            <v>526.91598653000005</v>
          </cell>
          <cell r="J2452">
            <v>38.80597015</v>
          </cell>
          <cell r="K2452">
            <v>22.159244260000001</v>
          </cell>
          <cell r="L2452">
            <v>7.7142311399999999</v>
          </cell>
          <cell r="M2452">
            <v>9.4356415899999995</v>
          </cell>
          <cell r="N2452">
            <v>20.175272440000001</v>
          </cell>
          <cell r="O2452">
            <v>56.436</v>
          </cell>
          <cell r="P2452">
            <v>8.2068564300000002</v>
          </cell>
          <cell r="Q2452">
            <v>69.3</v>
          </cell>
          <cell r="R2452">
            <v>47.134216700000003</v>
          </cell>
          <cell r="S2452">
            <v>17.7</v>
          </cell>
          <cell r="T2452">
            <v>8.2653929300000009</v>
          </cell>
          <cell r="U2452">
            <v>7.8284363600000004</v>
          </cell>
          <cell r="V2452">
            <v>7.4372063700000002</v>
          </cell>
          <cell r="W2452">
            <v>59</v>
          </cell>
          <cell r="X2452">
            <v>83.3</v>
          </cell>
          <cell r="Y2452">
            <v>47</v>
          </cell>
          <cell r="Z2452">
            <v>39</v>
          </cell>
          <cell r="AA2452">
            <v>42.2</v>
          </cell>
          <cell r="AB2452">
            <v>8.0362499399999994</v>
          </cell>
          <cell r="AC2452">
            <v>0.89649181</v>
          </cell>
          <cell r="AD2452">
            <v>270.14</v>
          </cell>
          <cell r="AE2452">
            <v>61.191956859999991</v>
          </cell>
          <cell r="AF2452">
            <v>67.039475960000004</v>
          </cell>
          <cell r="AG2452">
            <v>0.43150685</v>
          </cell>
          <cell r="AH2452">
            <v>4.5999999999999996</v>
          </cell>
          <cell r="AI2452">
            <v>60070</v>
          </cell>
          <cell r="AJ2452">
            <v>7.7</v>
          </cell>
        </row>
        <row r="2453">
          <cell r="A2453" t="str">
            <v>3526</v>
          </cell>
          <cell r="B2453" t="str">
            <v>352601401</v>
          </cell>
          <cell r="C2453" t="str">
            <v>539</v>
          </cell>
          <cell r="D2453" t="str">
            <v>3526014</v>
          </cell>
          <cell r="E2453" t="str">
            <v>3550</v>
          </cell>
          <cell r="F2453" t="str">
            <v>35</v>
          </cell>
          <cell r="G2453">
            <v>529.52777789000004</v>
          </cell>
          <cell r="H2453">
            <v>529.59266843</v>
          </cell>
          <cell r="I2453">
            <v>526.91598653000005</v>
          </cell>
          <cell r="J2453">
            <v>38.80597015</v>
          </cell>
          <cell r="K2453">
            <v>22.159244260000001</v>
          </cell>
          <cell r="L2453">
            <v>8.4082707800000005</v>
          </cell>
          <cell r="M2453">
            <v>9.6490468099999998</v>
          </cell>
          <cell r="N2453">
            <v>20.175272440000001</v>
          </cell>
          <cell r="O2453">
            <v>56.436</v>
          </cell>
          <cell r="P2453">
            <v>9.5208352400000003</v>
          </cell>
          <cell r="Q2453">
            <v>69.3</v>
          </cell>
          <cell r="R2453">
            <v>47.134216700000003</v>
          </cell>
          <cell r="S2453">
            <v>17.7</v>
          </cell>
          <cell r="T2453">
            <v>9.4113201100000001</v>
          </cell>
          <cell r="U2453">
            <v>9.0592848999999998</v>
          </cell>
          <cell r="V2453">
            <v>8.4732412999999998</v>
          </cell>
          <cell r="W2453">
            <v>59</v>
          </cell>
          <cell r="X2453">
            <v>83.3</v>
          </cell>
          <cell r="Y2453">
            <v>47</v>
          </cell>
          <cell r="Z2453">
            <v>39</v>
          </cell>
          <cell r="AA2453">
            <v>42.2</v>
          </cell>
          <cell r="AB2453">
            <v>9.3996375400000005</v>
          </cell>
          <cell r="AC2453">
            <v>0.66994651000000005</v>
          </cell>
          <cell r="AD2453">
            <v>270.14</v>
          </cell>
          <cell r="AE2453">
            <v>61.191956859999991</v>
          </cell>
          <cell r="AF2453">
            <v>67.079344280000001</v>
          </cell>
          <cell r="AG2453">
            <v>0.32857143</v>
          </cell>
          <cell r="AH2453">
            <v>4.5999999999999996</v>
          </cell>
          <cell r="AI2453">
            <v>60070</v>
          </cell>
          <cell r="AJ2453">
            <v>7.7</v>
          </cell>
        </row>
        <row r="2454">
          <cell r="A2454" t="str">
            <v>3526</v>
          </cell>
          <cell r="B2454" t="str">
            <v>352602101</v>
          </cell>
          <cell r="D2454" t="str">
            <v>3526021</v>
          </cell>
          <cell r="E2454" t="str">
            <v>3550</v>
          </cell>
          <cell r="F2454" t="str">
            <v>35</v>
          </cell>
          <cell r="G2454">
            <v>529.52777789000004</v>
          </cell>
          <cell r="H2454">
            <v>529.59266843</v>
          </cell>
          <cell r="I2454">
            <v>526.91598653000005</v>
          </cell>
          <cell r="J2454">
            <v>38.80597015</v>
          </cell>
          <cell r="K2454">
            <v>22.159244260000001</v>
          </cell>
          <cell r="L2454">
            <v>8.2401213000000002</v>
          </cell>
          <cell r="M2454">
            <v>9.4662995500000005</v>
          </cell>
          <cell r="N2454">
            <v>20.175272440000001</v>
          </cell>
          <cell r="O2454">
            <v>56.436</v>
          </cell>
          <cell r="P2454">
            <v>9.0658924699999996</v>
          </cell>
          <cell r="Q2454">
            <v>69.3</v>
          </cell>
          <cell r="R2454">
            <v>50.403327439999998</v>
          </cell>
          <cell r="S2454">
            <v>17.7</v>
          </cell>
          <cell r="T2454">
            <v>8.8692575199999997</v>
          </cell>
          <cell r="U2454">
            <v>8.7824762700000001</v>
          </cell>
          <cell r="V2454">
            <v>8.4226627100000009</v>
          </cell>
          <cell r="W2454">
            <v>59</v>
          </cell>
          <cell r="X2454">
            <v>83.3</v>
          </cell>
          <cell r="Y2454">
            <v>47</v>
          </cell>
          <cell r="Z2454">
            <v>39</v>
          </cell>
          <cell r="AA2454">
            <v>42.2</v>
          </cell>
          <cell r="AB2454">
            <v>8.7158800999999997</v>
          </cell>
          <cell r="AC2454">
            <v>0.63103489999999995</v>
          </cell>
          <cell r="AD2454">
            <v>270.14</v>
          </cell>
          <cell r="AE2454">
            <v>61.191956859999991</v>
          </cell>
          <cell r="AF2454">
            <v>72.335646969999999</v>
          </cell>
          <cell r="AG2454">
            <v>0.27102804000000003</v>
          </cell>
          <cell r="AH2454">
            <v>4.5999999999999996</v>
          </cell>
          <cell r="AI2454">
            <v>60070</v>
          </cell>
          <cell r="AJ2454">
            <v>7.7</v>
          </cell>
        </row>
        <row r="2455">
          <cell r="A2455" t="str">
            <v>3526</v>
          </cell>
          <cell r="B2455" t="str">
            <v>352602801</v>
          </cell>
          <cell r="C2455" t="str">
            <v>539</v>
          </cell>
          <cell r="D2455" t="str">
            <v>3526028</v>
          </cell>
          <cell r="E2455" t="str">
            <v>3550</v>
          </cell>
          <cell r="F2455" t="str">
            <v>35</v>
          </cell>
          <cell r="G2455">
            <v>529.52777789000004</v>
          </cell>
          <cell r="H2455">
            <v>529.59266843</v>
          </cell>
          <cell r="I2455">
            <v>526.91598653000005</v>
          </cell>
          <cell r="J2455">
            <v>38.80597015</v>
          </cell>
          <cell r="K2455">
            <v>22.159244260000001</v>
          </cell>
          <cell r="L2455">
            <v>7.6666901999999997</v>
          </cell>
          <cell r="M2455">
            <v>8.8786367500000001</v>
          </cell>
          <cell r="N2455">
            <v>20.175272440000001</v>
          </cell>
          <cell r="O2455">
            <v>56.436</v>
          </cell>
          <cell r="P2455">
            <v>8.5954496900000006</v>
          </cell>
          <cell r="Q2455">
            <v>69.3</v>
          </cell>
          <cell r="R2455">
            <v>47.134216700000003</v>
          </cell>
          <cell r="S2455">
            <v>17.7</v>
          </cell>
          <cell r="T2455">
            <v>8.7185000499999994</v>
          </cell>
          <cell r="U2455">
            <v>8.2112113600000001</v>
          </cell>
          <cell r="V2455">
            <v>7.763021310000001</v>
          </cell>
          <cell r="W2455">
            <v>59</v>
          </cell>
          <cell r="X2455">
            <v>83.3</v>
          </cell>
          <cell r="Y2455">
            <v>47</v>
          </cell>
          <cell r="Z2455">
            <v>39</v>
          </cell>
          <cell r="AA2455">
            <v>42.2</v>
          </cell>
          <cell r="AB2455">
            <v>8.1188029999999998</v>
          </cell>
          <cell r="AC2455">
            <v>1</v>
          </cell>
          <cell r="AD2455">
            <v>270.14</v>
          </cell>
          <cell r="AE2455">
            <v>61.191956859999991</v>
          </cell>
          <cell r="AF2455">
            <v>72.282876150000007</v>
          </cell>
          <cell r="AG2455">
            <v>0.18644068</v>
          </cell>
          <cell r="AH2455">
            <v>4.5999999999999996</v>
          </cell>
          <cell r="AI2455">
            <v>60070</v>
          </cell>
          <cell r="AJ2455">
            <v>7.7</v>
          </cell>
        </row>
        <row r="2456">
          <cell r="A2456" t="str">
            <v>3526</v>
          </cell>
          <cell r="B2456" t="str">
            <v>352603201</v>
          </cell>
          <cell r="C2456" t="str">
            <v>539</v>
          </cell>
          <cell r="D2456" t="str">
            <v>3526032</v>
          </cell>
          <cell r="E2456" t="str">
            <v>3550</v>
          </cell>
          <cell r="F2456" t="str">
            <v>35</v>
          </cell>
          <cell r="G2456">
            <v>529.52777789000004</v>
          </cell>
          <cell r="H2456">
            <v>529.59266843</v>
          </cell>
          <cell r="I2456">
            <v>526.91598653000005</v>
          </cell>
          <cell r="J2456">
            <v>38.80597015</v>
          </cell>
          <cell r="K2456">
            <v>22.159244260000001</v>
          </cell>
          <cell r="L2456">
            <v>7.3238305700000002</v>
          </cell>
          <cell r="M2456">
            <v>7.7744355100000009</v>
          </cell>
          <cell r="N2456">
            <v>20.175272440000001</v>
          </cell>
          <cell r="O2456">
            <v>56.436</v>
          </cell>
          <cell r="P2456">
            <v>8.4834295599999994</v>
          </cell>
          <cell r="Q2456">
            <v>69.3</v>
          </cell>
          <cell r="R2456">
            <v>47.134216700000003</v>
          </cell>
          <cell r="S2456">
            <v>17.7</v>
          </cell>
          <cell r="T2456">
            <v>8.4673724999999997</v>
          </cell>
          <cell r="U2456">
            <v>7.5158890899999999</v>
          </cell>
          <cell r="V2456">
            <v>7.2997973700000003</v>
          </cell>
          <cell r="W2456">
            <v>59</v>
          </cell>
          <cell r="X2456">
            <v>83.3</v>
          </cell>
          <cell r="Y2456">
            <v>47</v>
          </cell>
          <cell r="Z2456">
            <v>39</v>
          </cell>
          <cell r="AA2456">
            <v>42.2</v>
          </cell>
          <cell r="AB2456">
            <v>7.6162835600000012</v>
          </cell>
          <cell r="AC2456">
            <v>0.99750306</v>
          </cell>
          <cell r="AD2456">
            <v>270.14</v>
          </cell>
          <cell r="AE2456">
            <v>61.191956859999991</v>
          </cell>
          <cell r="AF2456">
            <v>67.067893040000001</v>
          </cell>
          <cell r="AG2456">
            <v>0.29894179999999998</v>
          </cell>
          <cell r="AH2456">
            <v>4.5999999999999996</v>
          </cell>
          <cell r="AI2456">
            <v>60070</v>
          </cell>
          <cell r="AJ2456">
            <v>7.7</v>
          </cell>
        </row>
        <row r="2457">
          <cell r="A2457" t="str">
            <v>3526</v>
          </cell>
          <cell r="B2457" t="str">
            <v>352603701</v>
          </cell>
          <cell r="C2457" t="str">
            <v>539</v>
          </cell>
          <cell r="D2457" t="str">
            <v>3526037</v>
          </cell>
          <cell r="E2457" t="str">
            <v>3550</v>
          </cell>
          <cell r="F2457" t="str">
            <v>35</v>
          </cell>
          <cell r="G2457">
            <v>529.52777789000004</v>
          </cell>
          <cell r="H2457">
            <v>529.59266843</v>
          </cell>
          <cell r="I2457">
            <v>526.91598653000005</v>
          </cell>
          <cell r="J2457">
            <v>38.80597015</v>
          </cell>
          <cell r="K2457">
            <v>22.159244260000001</v>
          </cell>
          <cell r="L2457">
            <v>7.3290937400000002</v>
          </cell>
          <cell r="M2457">
            <v>8.5682664600000003</v>
          </cell>
          <cell r="N2457">
            <v>20.175272440000001</v>
          </cell>
          <cell r="O2457">
            <v>56.436</v>
          </cell>
          <cell r="P2457">
            <v>8.8695387799999992</v>
          </cell>
          <cell r="Q2457">
            <v>69.3</v>
          </cell>
          <cell r="R2457">
            <v>47.134216700000003</v>
          </cell>
          <cell r="S2457">
            <v>17.7</v>
          </cell>
          <cell r="T2457">
            <v>8.2430194700000001</v>
          </cell>
          <cell r="U2457">
            <v>7.7007477899999994</v>
          </cell>
          <cell r="V2457">
            <v>7.7956465399999999</v>
          </cell>
          <cell r="W2457">
            <v>59</v>
          </cell>
          <cell r="X2457">
            <v>83.3</v>
          </cell>
          <cell r="Y2457">
            <v>47</v>
          </cell>
          <cell r="Z2457">
            <v>39</v>
          </cell>
          <cell r="AA2457">
            <v>42.2</v>
          </cell>
          <cell r="AB2457">
            <v>7.9448467100000002</v>
          </cell>
          <cell r="AC2457">
            <v>0.99391779999999996</v>
          </cell>
          <cell r="AD2457">
            <v>270.14</v>
          </cell>
          <cell r="AE2457">
            <v>61.191956859999991</v>
          </cell>
          <cell r="AF2457">
            <v>67.056164609999996</v>
          </cell>
          <cell r="AG2457">
            <v>0.25547445000000002</v>
          </cell>
          <cell r="AH2457">
            <v>4.5999999999999996</v>
          </cell>
          <cell r="AI2457">
            <v>60070</v>
          </cell>
          <cell r="AJ2457">
            <v>7.7</v>
          </cell>
        </row>
        <row r="2458">
          <cell r="A2458" t="str">
            <v>3526</v>
          </cell>
          <cell r="B2458" t="str">
            <v>352604301</v>
          </cell>
          <cell r="C2458" t="str">
            <v>539</v>
          </cell>
          <cell r="D2458" t="str">
            <v>3526043</v>
          </cell>
          <cell r="E2458" t="str">
            <v>3550</v>
          </cell>
          <cell r="F2458" t="str">
            <v>35</v>
          </cell>
          <cell r="G2458">
            <v>529.52777789000004</v>
          </cell>
          <cell r="H2458">
            <v>529.59266843</v>
          </cell>
          <cell r="I2458">
            <v>526.91598653000005</v>
          </cell>
          <cell r="J2458">
            <v>38.80597015</v>
          </cell>
          <cell r="K2458">
            <v>22.159244260000001</v>
          </cell>
          <cell r="L2458">
            <v>7.4109518800000007</v>
          </cell>
          <cell r="M2458">
            <v>8.3002801900000005</v>
          </cell>
          <cell r="N2458">
            <v>20.175272440000001</v>
          </cell>
          <cell r="O2458">
            <v>56.436</v>
          </cell>
          <cell r="P2458">
            <v>9.0953783500000007</v>
          </cell>
          <cell r="Q2458">
            <v>69.3</v>
          </cell>
          <cell r="R2458">
            <v>47.134216700000003</v>
          </cell>
          <cell r="S2458">
            <v>17.7</v>
          </cell>
          <cell r="T2458">
            <v>8.2925485099999996</v>
          </cell>
          <cell r="U2458">
            <v>7.7865518100000006</v>
          </cell>
          <cell r="V2458">
            <v>7.3727463699999998</v>
          </cell>
          <cell r="W2458">
            <v>59</v>
          </cell>
          <cell r="X2458">
            <v>83.3</v>
          </cell>
          <cell r="Y2458">
            <v>47</v>
          </cell>
          <cell r="Z2458">
            <v>39</v>
          </cell>
          <cell r="AA2458">
            <v>42.2</v>
          </cell>
          <cell r="AB2458">
            <v>7.710205189999999</v>
          </cell>
          <cell r="AC2458">
            <v>0.97362280999999995</v>
          </cell>
          <cell r="AD2458">
            <v>270.14</v>
          </cell>
          <cell r="AE2458">
            <v>61.191956859999991</v>
          </cell>
          <cell r="AF2458">
            <v>63.225578919999997</v>
          </cell>
          <cell r="AG2458">
            <v>0.28694157999999997</v>
          </cell>
          <cell r="AH2458">
            <v>4.5999999999999996</v>
          </cell>
          <cell r="AI2458">
            <v>60070</v>
          </cell>
          <cell r="AJ2458">
            <v>7.7</v>
          </cell>
        </row>
        <row r="2459">
          <cell r="A2459" t="str">
            <v>3526</v>
          </cell>
          <cell r="B2459" t="str">
            <v>352604701</v>
          </cell>
          <cell r="C2459" t="str">
            <v>539</v>
          </cell>
          <cell r="D2459" t="str">
            <v>3526047</v>
          </cell>
          <cell r="E2459" t="str">
            <v>3550</v>
          </cell>
          <cell r="F2459" t="str">
            <v>35</v>
          </cell>
          <cell r="G2459">
            <v>529.52777789000004</v>
          </cell>
          <cell r="H2459">
            <v>529.59266843</v>
          </cell>
          <cell r="I2459">
            <v>526.91598653000005</v>
          </cell>
          <cell r="J2459">
            <v>38.80597015</v>
          </cell>
          <cell r="K2459">
            <v>22.159244260000001</v>
          </cell>
          <cell r="L2459">
            <v>7.8547691799999999</v>
          </cell>
          <cell r="M2459">
            <v>8.7313363600000002</v>
          </cell>
          <cell r="N2459">
            <v>20.175272440000001</v>
          </cell>
          <cell r="O2459">
            <v>56.436</v>
          </cell>
          <cell r="P2459">
            <v>8.8879288200000008</v>
          </cell>
          <cell r="Q2459">
            <v>69.3</v>
          </cell>
          <cell r="R2459">
            <v>47.134216700000003</v>
          </cell>
          <cell r="S2459">
            <v>17.7</v>
          </cell>
          <cell r="T2459">
            <v>8.6083127800000003</v>
          </cell>
          <cell r="U2459">
            <v>8.1735754899999993</v>
          </cell>
          <cell r="V2459">
            <v>8.2855133100000007</v>
          </cell>
          <cell r="W2459">
            <v>59</v>
          </cell>
          <cell r="X2459">
            <v>83.3</v>
          </cell>
          <cell r="Y2459">
            <v>47</v>
          </cell>
          <cell r="Z2459">
            <v>39</v>
          </cell>
          <cell r="AA2459">
            <v>42.2</v>
          </cell>
          <cell r="AB2459">
            <v>8.1853502200000001</v>
          </cell>
          <cell r="AC2459">
            <v>0.99932198999999999</v>
          </cell>
          <cell r="AD2459">
            <v>270.14</v>
          </cell>
          <cell r="AE2459">
            <v>61.191956859999991</v>
          </cell>
          <cell r="AF2459">
            <v>63.236032450000003</v>
          </cell>
          <cell r="AG2459">
            <v>0.12903226000000001</v>
          </cell>
          <cell r="AH2459">
            <v>4.5999999999999996</v>
          </cell>
          <cell r="AI2459">
            <v>60070</v>
          </cell>
          <cell r="AJ2459">
            <v>7.7</v>
          </cell>
        </row>
        <row r="2460">
          <cell r="A2460" t="str">
            <v>3526</v>
          </cell>
          <cell r="B2460" t="str">
            <v>352605301</v>
          </cell>
          <cell r="C2460" t="str">
            <v>539</v>
          </cell>
          <cell r="D2460" t="str">
            <v>3526053</v>
          </cell>
          <cell r="E2460" t="str">
            <v>3550</v>
          </cell>
          <cell r="F2460" t="str">
            <v>35</v>
          </cell>
          <cell r="G2460">
            <v>529.52777789000004</v>
          </cell>
          <cell r="H2460">
            <v>529.59266843</v>
          </cell>
          <cell r="I2460">
            <v>526.91598653000005</v>
          </cell>
          <cell r="J2460">
            <v>38.80597015</v>
          </cell>
          <cell r="K2460">
            <v>22.159244260000001</v>
          </cell>
          <cell r="L2460">
            <v>7.1600692100000005</v>
          </cell>
          <cell r="M2460">
            <v>7.8240460100000009</v>
          </cell>
          <cell r="N2460">
            <v>20.175272440000001</v>
          </cell>
          <cell r="O2460">
            <v>56.436</v>
          </cell>
          <cell r="P2460">
            <v>8.0986428400000001</v>
          </cell>
          <cell r="Q2460">
            <v>69.3</v>
          </cell>
          <cell r="R2460">
            <v>47.134216700000003</v>
          </cell>
          <cell r="S2460">
            <v>17.7</v>
          </cell>
          <cell r="T2460">
            <v>7.9398715800000002</v>
          </cell>
          <cell r="U2460">
            <v>7.3401868399999994</v>
          </cell>
          <cell r="V2460">
            <v>7.1929342199999997</v>
          </cell>
          <cell r="W2460">
            <v>59</v>
          </cell>
          <cell r="X2460">
            <v>83.3</v>
          </cell>
          <cell r="Y2460">
            <v>47</v>
          </cell>
          <cell r="Z2460">
            <v>39</v>
          </cell>
          <cell r="AA2460">
            <v>42.2</v>
          </cell>
          <cell r="AB2460">
            <v>7.4187808799999999</v>
          </cell>
          <cell r="AC2460">
            <v>0.99985891000000005</v>
          </cell>
          <cell r="AD2460">
            <v>270.14</v>
          </cell>
          <cell r="AE2460">
            <v>61.191956859999991</v>
          </cell>
          <cell r="AF2460">
            <v>68.10032425</v>
          </cell>
          <cell r="AG2460">
            <v>0.29134615000000003</v>
          </cell>
          <cell r="AH2460">
            <v>4.5999999999999996</v>
          </cell>
          <cell r="AI2460">
            <v>60070</v>
          </cell>
          <cell r="AJ2460">
            <v>7.7</v>
          </cell>
        </row>
        <row r="2461">
          <cell r="A2461" t="str">
            <v>3526</v>
          </cell>
          <cell r="B2461" t="str">
            <v>352605701</v>
          </cell>
          <cell r="C2461" t="str">
            <v>539</v>
          </cell>
          <cell r="D2461" t="str">
            <v>3526057</v>
          </cell>
          <cell r="E2461" t="str">
            <v>3550</v>
          </cell>
          <cell r="F2461" t="str">
            <v>35</v>
          </cell>
          <cell r="G2461">
            <v>529.52777789000004</v>
          </cell>
          <cell r="H2461">
            <v>529.59266843</v>
          </cell>
          <cell r="I2461">
            <v>526.91598653000005</v>
          </cell>
          <cell r="J2461">
            <v>38.80597015</v>
          </cell>
          <cell r="K2461">
            <v>22.159244260000001</v>
          </cell>
          <cell r="L2461">
            <v>7.7727527199999997</v>
          </cell>
          <cell r="M2461">
            <v>8.2030302400000004</v>
          </cell>
          <cell r="N2461">
            <v>20.175272440000001</v>
          </cell>
          <cell r="O2461">
            <v>56.436</v>
          </cell>
          <cell r="P2461">
            <v>9.26766544</v>
          </cell>
          <cell r="Q2461">
            <v>69.3</v>
          </cell>
          <cell r="R2461">
            <v>47.134216700000003</v>
          </cell>
          <cell r="S2461">
            <v>17.7</v>
          </cell>
          <cell r="T2461">
            <v>8.9438978000000002</v>
          </cell>
          <cell r="U2461">
            <v>8.8306892000000001</v>
          </cell>
          <cell r="V2461">
            <v>7.8578675599999999</v>
          </cell>
          <cell r="W2461">
            <v>59</v>
          </cell>
          <cell r="X2461">
            <v>83.3</v>
          </cell>
          <cell r="Y2461">
            <v>47</v>
          </cell>
          <cell r="Z2461">
            <v>39</v>
          </cell>
          <cell r="AA2461">
            <v>42.2</v>
          </cell>
          <cell r="AB2461">
            <v>8.0864102800000008</v>
          </cell>
          <cell r="AC2461">
            <v>0.99860742000000013</v>
          </cell>
          <cell r="AD2461">
            <v>270.14</v>
          </cell>
          <cell r="AE2461">
            <v>61.191956859999991</v>
          </cell>
          <cell r="AF2461">
            <v>72.346071379999998</v>
          </cell>
          <cell r="AG2461">
            <v>0.27419355000000001</v>
          </cell>
          <cell r="AH2461">
            <v>4.5999999999999996</v>
          </cell>
          <cell r="AI2461">
            <v>60070</v>
          </cell>
          <cell r="AJ2461">
            <v>7.7</v>
          </cell>
        </row>
        <row r="2462">
          <cell r="A2462" t="str">
            <v>3526</v>
          </cell>
          <cell r="B2462" t="str">
            <v>352606501</v>
          </cell>
          <cell r="C2462" t="str">
            <v>537</v>
          </cell>
          <cell r="D2462" t="str">
            <v>3526065</v>
          </cell>
          <cell r="E2462" t="str">
            <v>3550</v>
          </cell>
          <cell r="F2462" t="str">
            <v>35</v>
          </cell>
          <cell r="G2462">
            <v>529.52777789000004</v>
          </cell>
          <cell r="H2462">
            <v>529.59266843</v>
          </cell>
          <cell r="I2462">
            <v>526.91598653000005</v>
          </cell>
          <cell r="J2462">
            <v>38.80597015</v>
          </cell>
          <cell r="K2462">
            <v>22.159244260000001</v>
          </cell>
          <cell r="L2462">
            <v>7.3944931100000009</v>
          </cell>
          <cell r="M2462">
            <v>9.1384146299999998</v>
          </cell>
          <cell r="N2462">
            <v>20.175272440000001</v>
          </cell>
          <cell r="O2462">
            <v>56.436</v>
          </cell>
          <cell r="P2462">
            <v>8.3236084399999992</v>
          </cell>
          <cell r="Q2462">
            <v>69.3</v>
          </cell>
          <cell r="R2462">
            <v>55.728090169999994</v>
          </cell>
          <cell r="S2462">
            <v>17.7</v>
          </cell>
          <cell r="T2462">
            <v>8.1214803700000004</v>
          </cell>
          <cell r="U2462">
            <v>7.6496926199999988</v>
          </cell>
          <cell r="V2462">
            <v>7.3231707200000002</v>
          </cell>
          <cell r="W2462">
            <v>59</v>
          </cell>
          <cell r="X2462">
            <v>83.3</v>
          </cell>
          <cell r="Y2462">
            <v>47</v>
          </cell>
          <cell r="Z2462">
            <v>39</v>
          </cell>
          <cell r="AA2462">
            <v>42.2</v>
          </cell>
          <cell r="AB2462">
            <v>7.4181808200000008</v>
          </cell>
          <cell r="AC2462">
            <v>0.99854479000000007</v>
          </cell>
          <cell r="AD2462">
            <v>270.14</v>
          </cell>
          <cell r="AE2462">
            <v>61.191956859999991</v>
          </cell>
          <cell r="AF2462">
            <v>72.323477609999998</v>
          </cell>
          <cell r="AG2462">
            <v>0.22023809999999999</v>
          </cell>
          <cell r="AH2462">
            <v>4.5999999999999996</v>
          </cell>
          <cell r="AI2462">
            <v>60070</v>
          </cell>
          <cell r="AJ2462">
            <v>7.7</v>
          </cell>
        </row>
        <row r="2463">
          <cell r="A2463" t="str">
            <v>3528</v>
          </cell>
          <cell r="B2463" t="str">
            <v>352801801</v>
          </cell>
          <cell r="D2463" t="str">
            <v>3528018</v>
          </cell>
          <cell r="E2463" t="str">
            <v>3550</v>
          </cell>
          <cell r="F2463" t="str">
            <v>35</v>
          </cell>
          <cell r="G2463">
            <v>529.52777789000004</v>
          </cell>
          <cell r="H2463">
            <v>529.59266843</v>
          </cell>
          <cell r="I2463">
            <v>526.91598653000005</v>
          </cell>
          <cell r="J2463">
            <v>38.80597015</v>
          </cell>
          <cell r="K2463">
            <v>22.159244260000001</v>
          </cell>
          <cell r="L2463">
            <v>8.4026797999999996</v>
          </cell>
          <cell r="M2463">
            <v>10.03683768</v>
          </cell>
          <cell r="N2463">
            <v>20.175272440000001</v>
          </cell>
          <cell r="O2463">
            <v>56.436</v>
          </cell>
          <cell r="P2463">
            <v>9.6262177500000004</v>
          </cell>
          <cell r="Q2463">
            <v>69.3</v>
          </cell>
          <cell r="R2463">
            <v>50.403327439999998</v>
          </cell>
          <cell r="S2463">
            <v>17.7</v>
          </cell>
          <cell r="T2463">
            <v>8.9210570199999992</v>
          </cell>
          <cell r="U2463">
            <v>8.96737669</v>
          </cell>
          <cell r="V2463">
            <v>8.2697569499999997</v>
          </cell>
          <cell r="W2463">
            <v>59</v>
          </cell>
          <cell r="X2463">
            <v>83.3</v>
          </cell>
          <cell r="Y2463">
            <v>47</v>
          </cell>
          <cell r="Z2463">
            <v>39</v>
          </cell>
          <cell r="AA2463">
            <v>42.2</v>
          </cell>
          <cell r="AB2463">
            <v>8.8135872000000006</v>
          </cell>
          <cell r="AC2463">
            <v>0.73162978000000001</v>
          </cell>
          <cell r="AD2463">
            <v>270.14</v>
          </cell>
          <cell r="AE2463">
            <v>61.191956859999991</v>
          </cell>
          <cell r="AF2463">
            <v>67.740912309999999</v>
          </cell>
          <cell r="AG2463">
            <v>0.34057970999999998</v>
          </cell>
          <cell r="AH2463">
            <v>4.5999999999999996</v>
          </cell>
          <cell r="AI2463">
            <v>60070</v>
          </cell>
          <cell r="AJ2463">
            <v>7.7</v>
          </cell>
        </row>
        <row r="2464">
          <cell r="A2464" t="str">
            <v>3528</v>
          </cell>
          <cell r="B2464" t="str">
            <v>352805201</v>
          </cell>
          <cell r="C2464" t="str">
            <v>547</v>
          </cell>
          <cell r="D2464" t="str">
            <v>3528052</v>
          </cell>
          <cell r="E2464" t="str">
            <v>3550</v>
          </cell>
          <cell r="F2464" t="str">
            <v>35</v>
          </cell>
          <cell r="G2464">
            <v>529.52777789000004</v>
          </cell>
          <cell r="H2464">
            <v>529.59266843</v>
          </cell>
          <cell r="I2464">
            <v>526.91598653000005</v>
          </cell>
          <cell r="J2464">
            <v>38.80597015</v>
          </cell>
          <cell r="K2464">
            <v>22.159244260000001</v>
          </cell>
          <cell r="L2464">
            <v>8.3916299700000003</v>
          </cell>
          <cell r="M2464">
            <v>9.5992017300000008</v>
          </cell>
          <cell r="N2464">
            <v>20.175272440000001</v>
          </cell>
          <cell r="O2464">
            <v>56.436</v>
          </cell>
          <cell r="P2464">
            <v>10.391760769999999</v>
          </cell>
          <cell r="Q2464">
            <v>69.3</v>
          </cell>
          <cell r="R2464">
            <v>50.403327439999998</v>
          </cell>
          <cell r="S2464">
            <v>17.7</v>
          </cell>
          <cell r="T2464">
            <v>9.2736906900000005</v>
          </cell>
          <cell r="U2464">
            <v>8.8023721300000002</v>
          </cell>
          <cell r="V2464">
            <v>8.64611397</v>
          </cell>
          <cell r="W2464">
            <v>59</v>
          </cell>
          <cell r="X2464">
            <v>83.3</v>
          </cell>
          <cell r="Y2464">
            <v>47</v>
          </cell>
          <cell r="Z2464">
            <v>39</v>
          </cell>
          <cell r="AA2464">
            <v>42.2</v>
          </cell>
          <cell r="AB2464">
            <v>8.8843331899999995</v>
          </cell>
          <cell r="AC2464">
            <v>0.62286087000000001</v>
          </cell>
          <cell r="AD2464">
            <v>270.14</v>
          </cell>
          <cell r="AE2464">
            <v>61.191956859999991</v>
          </cell>
          <cell r="AF2464">
            <v>67.718227850000005</v>
          </cell>
          <cell r="AG2464">
            <v>0.29376855000000002</v>
          </cell>
          <cell r="AH2464">
            <v>4.5999999999999996</v>
          </cell>
          <cell r="AI2464">
            <v>60070</v>
          </cell>
          <cell r="AJ2464">
            <v>7.7</v>
          </cell>
        </row>
        <row r="2465">
          <cell r="A2465" t="str">
            <v>3528</v>
          </cell>
          <cell r="B2465" t="str">
            <v>352805202</v>
          </cell>
          <cell r="C2465" t="str">
            <v>547</v>
          </cell>
          <cell r="D2465" t="str">
            <v>3528052</v>
          </cell>
          <cell r="E2465" t="str">
            <v>3550</v>
          </cell>
          <cell r="F2465" t="str">
            <v>35</v>
          </cell>
          <cell r="G2465">
            <v>529.52777789000004</v>
          </cell>
          <cell r="H2465">
            <v>529.59266843</v>
          </cell>
          <cell r="I2465">
            <v>526.91598653000005</v>
          </cell>
          <cell r="J2465">
            <v>38.80597015</v>
          </cell>
          <cell r="K2465">
            <v>22.159244260000001</v>
          </cell>
          <cell r="L2465">
            <v>7.2363393399999989</v>
          </cell>
          <cell r="M2465">
            <v>7.62413059</v>
          </cell>
          <cell r="N2465">
            <v>20.175272440000001</v>
          </cell>
          <cell r="O2465">
            <v>56.436</v>
          </cell>
          <cell r="P2465">
            <v>10.81815697</v>
          </cell>
          <cell r="Q2465">
            <v>69.3</v>
          </cell>
          <cell r="R2465">
            <v>50.403327439999998</v>
          </cell>
          <cell r="S2465">
            <v>17.7</v>
          </cell>
          <cell r="T2465">
            <v>9.4229486199999997</v>
          </cell>
          <cell r="U2465">
            <v>7.2950564199999999</v>
          </cell>
          <cell r="V2465">
            <v>7.231287</v>
          </cell>
          <cell r="W2465">
            <v>59</v>
          </cell>
          <cell r="X2465">
            <v>83.3</v>
          </cell>
          <cell r="Y2465">
            <v>47</v>
          </cell>
          <cell r="Z2465">
            <v>39</v>
          </cell>
          <cell r="AA2465">
            <v>42.2</v>
          </cell>
          <cell r="AB2465">
            <v>7.2661287799999998</v>
          </cell>
          <cell r="AC2465">
            <v>0.99892497999999996</v>
          </cell>
          <cell r="AD2465">
            <v>270.14</v>
          </cell>
          <cell r="AE2465">
            <v>61.191956859999991</v>
          </cell>
          <cell r="AF2465">
            <v>67.736099999999993</v>
          </cell>
          <cell r="AG2465">
            <v>0.43243242999999998</v>
          </cell>
          <cell r="AH2465">
            <v>4.5999999999999996</v>
          </cell>
          <cell r="AI2465">
            <v>60070</v>
          </cell>
          <cell r="AJ2465">
            <v>7.7</v>
          </cell>
        </row>
        <row r="2466">
          <cell r="A2466" t="str">
            <v>3529</v>
          </cell>
          <cell r="B2466" t="str">
            <v>352900501</v>
          </cell>
          <cell r="C2466" t="str">
            <v>543</v>
          </cell>
          <cell r="D2466" t="str">
            <v>3529005</v>
          </cell>
          <cell r="E2466" t="str">
            <v>3550</v>
          </cell>
          <cell r="F2466" t="str">
            <v>35</v>
          </cell>
          <cell r="G2466">
            <v>529.52777789000004</v>
          </cell>
          <cell r="H2466">
            <v>529.59266843</v>
          </cell>
          <cell r="I2466">
            <v>526.91598653000005</v>
          </cell>
          <cell r="J2466">
            <v>38.80597015</v>
          </cell>
          <cell r="K2466">
            <v>22.159244260000001</v>
          </cell>
          <cell r="L2466">
            <v>8.0709060899999994</v>
          </cell>
          <cell r="M2466">
            <v>9.0014694800000008</v>
          </cell>
          <cell r="N2466">
            <v>20.175272440000001</v>
          </cell>
          <cell r="O2466">
            <v>56.436</v>
          </cell>
          <cell r="P2466">
            <v>8.8586529699999996</v>
          </cell>
          <cell r="Q2466">
            <v>69.3</v>
          </cell>
          <cell r="R2466">
            <v>32.713766669999998</v>
          </cell>
          <cell r="S2466">
            <v>17.7</v>
          </cell>
          <cell r="T2466">
            <v>9.1913614100000007</v>
          </cell>
          <cell r="U2466">
            <v>8.9626479499999991</v>
          </cell>
          <cell r="V2466">
            <v>8.0023595499999995</v>
          </cell>
          <cell r="W2466">
            <v>59</v>
          </cell>
          <cell r="X2466">
            <v>83.3</v>
          </cell>
          <cell r="Y2466">
            <v>47</v>
          </cell>
          <cell r="Z2466">
            <v>39</v>
          </cell>
          <cell r="AA2466">
            <v>42.2</v>
          </cell>
          <cell r="AB2466">
            <v>8.6013505000000006</v>
          </cell>
          <cell r="AC2466">
            <v>0.79530029999999996</v>
          </cell>
          <cell r="AD2466">
            <v>270.14</v>
          </cell>
          <cell r="AE2466">
            <v>61.191956859999991</v>
          </cell>
          <cell r="AF2466">
            <v>65.431380919999995</v>
          </cell>
          <cell r="AG2466">
            <v>0.30487805000000001</v>
          </cell>
          <cell r="AH2466">
            <v>4.5999999999999996</v>
          </cell>
          <cell r="AI2466">
            <v>60070</v>
          </cell>
          <cell r="AJ2466">
            <v>7.7</v>
          </cell>
        </row>
        <row r="2467">
          <cell r="A2467" t="str">
            <v>3529</v>
          </cell>
          <cell r="B2467" t="str">
            <v>352900502</v>
          </cell>
          <cell r="C2467" t="str">
            <v>543</v>
          </cell>
          <cell r="D2467" t="str">
            <v>3529005</v>
          </cell>
          <cell r="E2467" t="str">
            <v>3550</v>
          </cell>
          <cell r="F2467" t="str">
            <v>35</v>
          </cell>
          <cell r="G2467">
            <v>529.52777789000004</v>
          </cell>
          <cell r="H2467">
            <v>529.59266843</v>
          </cell>
          <cell r="I2467">
            <v>526.91598653000005</v>
          </cell>
          <cell r="J2467">
            <v>38.80597015</v>
          </cell>
          <cell r="K2467">
            <v>22.159244260000001</v>
          </cell>
          <cell r="L2467">
            <v>8.2809644000000002</v>
          </cell>
          <cell r="M2467">
            <v>9.8725643200000004</v>
          </cell>
          <cell r="N2467">
            <v>20.175272440000001</v>
          </cell>
          <cell r="O2467">
            <v>56.436</v>
          </cell>
          <cell r="P2467">
            <v>9.5027114299999997</v>
          </cell>
          <cell r="Q2467">
            <v>69.3</v>
          </cell>
          <cell r="R2467">
            <v>32.713766669999998</v>
          </cell>
          <cell r="S2467">
            <v>17.7</v>
          </cell>
          <cell r="T2467">
            <v>9.4385908599999997</v>
          </cell>
          <cell r="U2467">
            <v>9.2385390300000001</v>
          </cell>
          <cell r="V2467">
            <v>8.4671622600000003</v>
          </cell>
          <cell r="W2467">
            <v>59</v>
          </cell>
          <cell r="X2467">
            <v>83.3</v>
          </cell>
          <cell r="Y2467">
            <v>47</v>
          </cell>
          <cell r="Z2467">
            <v>39</v>
          </cell>
          <cell r="AA2467">
            <v>42.2</v>
          </cell>
          <cell r="AB2467">
            <v>9.5247860800000002</v>
          </cell>
          <cell r="AC2467">
            <v>0.49273643</v>
          </cell>
          <cell r="AD2467">
            <v>270.14</v>
          </cell>
          <cell r="AE2467">
            <v>61.191956859999991</v>
          </cell>
          <cell r="AF2467">
            <v>65.362817800000002</v>
          </cell>
          <cell r="AG2467">
            <v>0.16666666999999999</v>
          </cell>
          <cell r="AH2467">
            <v>4.5999999999999996</v>
          </cell>
          <cell r="AI2467">
            <v>60070</v>
          </cell>
          <cell r="AJ2467">
            <v>7.7</v>
          </cell>
        </row>
        <row r="2468">
          <cell r="A2468" t="str">
            <v>3529</v>
          </cell>
          <cell r="B2468" t="str">
            <v>352900503</v>
          </cell>
          <cell r="C2468" t="str">
            <v>543</v>
          </cell>
          <cell r="D2468" t="str">
            <v>3529005</v>
          </cell>
          <cell r="E2468" t="str">
            <v>3550</v>
          </cell>
          <cell r="F2468" t="str">
            <v>35</v>
          </cell>
          <cell r="G2468">
            <v>529.52777789000004</v>
          </cell>
          <cell r="H2468">
            <v>529.59266843</v>
          </cell>
          <cell r="I2468">
            <v>526.91598653000005</v>
          </cell>
          <cell r="J2468">
            <v>38.80597015</v>
          </cell>
          <cell r="K2468">
            <v>22.159244260000001</v>
          </cell>
          <cell r="L2468">
            <v>8.2791897799999994</v>
          </cell>
          <cell r="M2468">
            <v>9.6617980800000005</v>
          </cell>
          <cell r="N2468">
            <v>20.175272440000001</v>
          </cell>
          <cell r="O2468">
            <v>56.436</v>
          </cell>
          <cell r="P2468">
            <v>9.4469922700000009</v>
          </cell>
          <cell r="Q2468">
            <v>69.3</v>
          </cell>
          <cell r="R2468">
            <v>32.713766669999998</v>
          </cell>
          <cell r="S2468">
            <v>17.7</v>
          </cell>
          <cell r="T2468">
            <v>9.7254966100000004</v>
          </cell>
          <cell r="U2468">
            <v>9.4473079299999991</v>
          </cell>
          <cell r="V2468">
            <v>8.0149968900000008</v>
          </cell>
          <cell r="W2468">
            <v>59</v>
          </cell>
          <cell r="X2468">
            <v>83.3</v>
          </cell>
          <cell r="Y2468">
            <v>47</v>
          </cell>
          <cell r="Z2468">
            <v>39</v>
          </cell>
          <cell r="AA2468">
            <v>42.2</v>
          </cell>
          <cell r="AB2468">
            <v>9.3983126000000006</v>
          </cell>
          <cell r="AC2468">
            <v>0.65791042</v>
          </cell>
          <cell r="AD2468">
            <v>270.14</v>
          </cell>
          <cell r="AE2468">
            <v>61.191956859999991</v>
          </cell>
          <cell r="AF2468">
            <v>65.384834889999993</v>
          </cell>
          <cell r="AG2468">
            <v>0</v>
          </cell>
          <cell r="AH2468">
            <v>4.5999999999999996</v>
          </cell>
          <cell r="AI2468">
            <v>60070</v>
          </cell>
          <cell r="AJ2468">
            <v>7.7</v>
          </cell>
        </row>
        <row r="2469">
          <cell r="A2469" t="str">
            <v>3529</v>
          </cell>
          <cell r="B2469" t="str">
            <v>352900504</v>
          </cell>
          <cell r="C2469" t="str">
            <v>543</v>
          </cell>
          <cell r="D2469" t="str">
            <v>3529005</v>
          </cell>
          <cell r="E2469" t="str">
            <v>3550</v>
          </cell>
          <cell r="F2469" t="str">
            <v>35</v>
          </cell>
          <cell r="G2469">
            <v>529.52777789000004</v>
          </cell>
          <cell r="H2469">
            <v>529.59266843</v>
          </cell>
          <cell r="I2469">
            <v>526.91598653000005</v>
          </cell>
          <cell r="J2469">
            <v>38.80597015</v>
          </cell>
          <cell r="K2469">
            <v>22.159244260000001</v>
          </cell>
          <cell r="L2469">
            <v>8.7435316299999997</v>
          </cell>
          <cell r="M2469">
            <v>9.1005255100000007</v>
          </cell>
          <cell r="N2469">
            <v>20.175272440000001</v>
          </cell>
          <cell r="O2469">
            <v>56.436</v>
          </cell>
          <cell r="P2469">
            <v>8.8440478999999996</v>
          </cell>
          <cell r="Q2469">
            <v>69.3</v>
          </cell>
          <cell r="R2469">
            <v>32.713766669999998</v>
          </cell>
          <cell r="S2469">
            <v>17.7</v>
          </cell>
          <cell r="T2469">
            <v>9.1784368199999999</v>
          </cell>
          <cell r="U2469">
            <v>9.1401324800000001</v>
          </cell>
          <cell r="V2469">
            <v>8.2987883900000003</v>
          </cell>
          <cell r="W2469">
            <v>59</v>
          </cell>
          <cell r="X2469">
            <v>83.3</v>
          </cell>
          <cell r="Y2469">
            <v>47</v>
          </cell>
          <cell r="Z2469">
            <v>39</v>
          </cell>
          <cell r="AA2469">
            <v>42.2</v>
          </cell>
          <cell r="AB2469">
            <v>8.8703820699999998</v>
          </cell>
          <cell r="AC2469">
            <v>0.36341101999999997</v>
          </cell>
          <cell r="AD2469">
            <v>270.14</v>
          </cell>
          <cell r="AE2469">
            <v>61.191956859999991</v>
          </cell>
          <cell r="AF2469">
            <v>65.506245480000004</v>
          </cell>
          <cell r="AG2469">
            <v>0.4</v>
          </cell>
          <cell r="AH2469">
            <v>4.5999999999999996</v>
          </cell>
          <cell r="AI2469">
            <v>60070</v>
          </cell>
          <cell r="AJ2469">
            <v>7.7</v>
          </cell>
        </row>
        <row r="2470">
          <cell r="A2470" t="str">
            <v>3529</v>
          </cell>
          <cell r="B2470" t="str">
            <v>352900505</v>
          </cell>
          <cell r="C2470" t="str">
            <v>543</v>
          </cell>
          <cell r="D2470" t="str">
            <v>3529005</v>
          </cell>
          <cell r="E2470" t="str">
            <v>3550</v>
          </cell>
          <cell r="F2470" t="str">
            <v>35</v>
          </cell>
          <cell r="G2470">
            <v>529.52777789000004</v>
          </cell>
          <cell r="H2470">
            <v>529.59266843</v>
          </cell>
          <cell r="I2470">
            <v>526.91598653000005</v>
          </cell>
          <cell r="J2470">
            <v>38.80597015</v>
          </cell>
          <cell r="K2470">
            <v>22.159244260000001</v>
          </cell>
          <cell r="L2470">
            <v>7.1693500200000004</v>
          </cell>
          <cell r="M2470">
            <v>9.4334839200000005</v>
          </cell>
          <cell r="N2470">
            <v>20.175272440000001</v>
          </cell>
          <cell r="O2470">
            <v>56.436</v>
          </cell>
          <cell r="P2470">
            <v>9.3109094300000006</v>
          </cell>
          <cell r="Q2470">
            <v>69.3</v>
          </cell>
          <cell r="R2470">
            <v>32.713766669999998</v>
          </cell>
          <cell r="S2470">
            <v>17.7</v>
          </cell>
          <cell r="T2470">
            <v>9.4334839200000005</v>
          </cell>
          <cell r="U2470">
            <v>8.4104984500000004</v>
          </cell>
          <cell r="V2470">
            <v>7.1793079699999991</v>
          </cell>
          <cell r="W2470">
            <v>59</v>
          </cell>
          <cell r="X2470">
            <v>83.3</v>
          </cell>
          <cell r="Y2470">
            <v>47</v>
          </cell>
          <cell r="Z2470">
            <v>39</v>
          </cell>
          <cell r="AA2470">
            <v>42.2</v>
          </cell>
          <cell r="AB2470">
            <v>7.3944931100000009</v>
          </cell>
          <cell r="AC2470">
            <v>1</v>
          </cell>
          <cell r="AD2470">
            <v>270.14</v>
          </cell>
          <cell r="AE2470">
            <v>61.191956859999991</v>
          </cell>
          <cell r="AF2470">
            <v>65.296300000000002</v>
          </cell>
          <cell r="AG2470">
            <v>0.33076923000000003</v>
          </cell>
          <cell r="AH2470">
            <v>4.5999999999999996</v>
          </cell>
          <cell r="AI2470">
            <v>60070</v>
          </cell>
          <cell r="AJ2470">
            <v>7.7</v>
          </cell>
        </row>
        <row r="2471">
          <cell r="A2471" t="str">
            <v>3529</v>
          </cell>
          <cell r="B2471" t="str">
            <v>352900506</v>
          </cell>
          <cell r="C2471" t="str">
            <v>543</v>
          </cell>
          <cell r="D2471" t="str">
            <v>3529005</v>
          </cell>
          <cell r="E2471" t="str">
            <v>3550</v>
          </cell>
          <cell r="F2471" t="str">
            <v>35</v>
          </cell>
          <cell r="G2471">
            <v>529.52777789000004</v>
          </cell>
          <cell r="H2471">
            <v>529.59266843</v>
          </cell>
          <cell r="I2471">
            <v>526.91598653000005</v>
          </cell>
          <cell r="J2471">
            <v>38.80597015</v>
          </cell>
          <cell r="K2471">
            <v>22.159244260000001</v>
          </cell>
          <cell r="L2471">
            <v>8.1279950599999999</v>
          </cell>
          <cell r="M2471">
            <v>9.4568878999999999</v>
          </cell>
          <cell r="N2471">
            <v>20.175272440000001</v>
          </cell>
          <cell r="O2471">
            <v>56.436</v>
          </cell>
          <cell r="P2471">
            <v>9.4383520500000007</v>
          </cell>
          <cell r="Q2471">
            <v>69.3</v>
          </cell>
          <cell r="R2471">
            <v>32.713766669999998</v>
          </cell>
          <cell r="S2471">
            <v>17.7</v>
          </cell>
          <cell r="T2471">
            <v>8.4348979499999999</v>
          </cell>
          <cell r="U2471">
            <v>8.3857168299999998</v>
          </cell>
          <cell r="V2471">
            <v>8.3395009000000009</v>
          </cell>
          <cell r="W2471">
            <v>59</v>
          </cell>
          <cell r="X2471">
            <v>83.3</v>
          </cell>
          <cell r="Y2471">
            <v>47</v>
          </cell>
          <cell r="Z2471">
            <v>39</v>
          </cell>
          <cell r="AA2471">
            <v>42.2</v>
          </cell>
          <cell r="AB2471">
            <v>8.6438258399999999</v>
          </cell>
          <cell r="AC2471">
            <v>0.88597700000000013</v>
          </cell>
          <cell r="AD2471">
            <v>270.14</v>
          </cell>
          <cell r="AE2471">
            <v>61.191956859999991</v>
          </cell>
          <cell r="AF2471">
            <v>65.316343770000003</v>
          </cell>
          <cell r="AG2471">
            <v>0.16666666999999999</v>
          </cell>
          <cell r="AH2471">
            <v>4.5999999999999996</v>
          </cell>
          <cell r="AI2471">
            <v>60070</v>
          </cell>
          <cell r="AJ2471">
            <v>7.7</v>
          </cell>
        </row>
        <row r="2472">
          <cell r="A2472" t="str">
            <v>3529</v>
          </cell>
          <cell r="B2472" t="str">
            <v>352900601</v>
          </cell>
          <cell r="C2472" t="str">
            <v>543</v>
          </cell>
          <cell r="D2472" t="str">
            <v>3529006</v>
          </cell>
          <cell r="E2472" t="str">
            <v>3550</v>
          </cell>
          <cell r="F2472" t="str">
            <v>35</v>
          </cell>
          <cell r="G2472">
            <v>529.52777789000004</v>
          </cell>
          <cell r="H2472">
            <v>529.59266843</v>
          </cell>
          <cell r="I2472">
            <v>526.91598653000005</v>
          </cell>
          <cell r="J2472">
            <v>38.80597015</v>
          </cell>
          <cell r="K2472">
            <v>22.159244260000001</v>
          </cell>
          <cell r="L2472">
            <v>7.1815919399999997</v>
          </cell>
          <cell r="M2472">
            <v>7.6246189900000001</v>
          </cell>
          <cell r="N2472">
            <v>20.175272440000001</v>
          </cell>
          <cell r="O2472">
            <v>56.436</v>
          </cell>
          <cell r="P2472">
            <v>8.3560850299999991</v>
          </cell>
          <cell r="Q2472">
            <v>69.3</v>
          </cell>
          <cell r="R2472">
            <v>32.713766669999998</v>
          </cell>
          <cell r="S2472">
            <v>17.7</v>
          </cell>
          <cell r="T2472">
            <v>8.1324126700000008</v>
          </cell>
          <cell r="U2472">
            <v>7.41397029</v>
          </cell>
          <cell r="V2472">
            <v>7.2137683100000007</v>
          </cell>
          <cell r="W2472">
            <v>59</v>
          </cell>
          <cell r="X2472">
            <v>83.3</v>
          </cell>
          <cell r="Y2472">
            <v>47</v>
          </cell>
          <cell r="Z2472">
            <v>39</v>
          </cell>
          <cell r="AA2472">
            <v>42.2</v>
          </cell>
          <cell r="AB2472">
            <v>7.2800082499999998</v>
          </cell>
          <cell r="AC2472">
            <v>1</v>
          </cell>
          <cell r="AD2472">
            <v>270.14</v>
          </cell>
          <cell r="AE2472">
            <v>61.191956859999991</v>
          </cell>
          <cell r="AF2472">
            <v>65.296300000000002</v>
          </cell>
          <cell r="AG2472">
            <v>0.29315627999999999</v>
          </cell>
          <cell r="AH2472">
            <v>4.5999999999999996</v>
          </cell>
          <cell r="AI2472">
            <v>60070</v>
          </cell>
          <cell r="AJ2472">
            <v>7.7</v>
          </cell>
        </row>
        <row r="2473">
          <cell r="A2473" t="str">
            <v>3530</v>
          </cell>
          <cell r="B2473" t="str">
            <v>353000401</v>
          </cell>
          <cell r="C2473" t="str">
            <v>541</v>
          </cell>
          <cell r="D2473" t="str">
            <v>3530004</v>
          </cell>
          <cell r="E2473" t="str">
            <v>3540</v>
          </cell>
          <cell r="F2473" t="str">
            <v>35</v>
          </cell>
          <cell r="G2473">
            <v>529.52777789000004</v>
          </cell>
          <cell r="H2473">
            <v>529.59266843</v>
          </cell>
          <cell r="I2473">
            <v>526.91598653000005</v>
          </cell>
          <cell r="J2473">
            <v>38.367844089999998</v>
          </cell>
          <cell r="K2473">
            <v>22.525237310000001</v>
          </cell>
          <cell r="L2473">
            <v>8.1895221100000004</v>
          </cell>
          <cell r="M2473">
            <v>9.2787463999999993</v>
          </cell>
          <cell r="N2473">
            <v>23.862272399999998</v>
          </cell>
          <cell r="O2473">
            <v>56.436</v>
          </cell>
          <cell r="P2473">
            <v>9.3034663500000008</v>
          </cell>
          <cell r="Q2473">
            <v>80.400000000000006</v>
          </cell>
          <cell r="R2473">
            <v>46.624827920000001</v>
          </cell>
          <cell r="S2473">
            <v>24.8</v>
          </cell>
          <cell r="T2473">
            <v>8.6324842400000001</v>
          </cell>
          <cell r="U2473">
            <v>8.3916299700000003</v>
          </cell>
          <cell r="V2473">
            <v>8.1220743800000008</v>
          </cell>
          <cell r="W2473">
            <v>64.5</v>
          </cell>
          <cell r="X2473">
            <v>87.5</v>
          </cell>
          <cell r="Y2473">
            <v>56.6</v>
          </cell>
          <cell r="Z2473">
            <v>34.799999999999997</v>
          </cell>
          <cell r="AA2473">
            <v>47.4</v>
          </cell>
          <cell r="AB2473">
            <v>8.3598373800000001</v>
          </cell>
          <cell r="AC2473">
            <v>0.86569918999999995</v>
          </cell>
          <cell r="AD2473">
            <v>280.66000000000003</v>
          </cell>
          <cell r="AE2473">
            <v>64.321284899999995</v>
          </cell>
          <cell r="AF2473">
            <v>65.10963022</v>
          </cell>
          <cell r="AG2473">
            <v>0.16190476000000001</v>
          </cell>
          <cell r="AH2473">
            <v>3.7</v>
          </cell>
          <cell r="AI2473">
            <v>64690</v>
          </cell>
          <cell r="AJ2473">
            <v>7.7</v>
          </cell>
        </row>
        <row r="2474">
          <cell r="A2474" t="str">
            <v>3530</v>
          </cell>
          <cell r="B2474" t="str">
            <v>353001001</v>
          </cell>
          <cell r="C2474" t="str">
            <v>541</v>
          </cell>
          <cell r="D2474" t="str">
            <v>3530010</v>
          </cell>
          <cell r="E2474" t="str">
            <v>3540</v>
          </cell>
          <cell r="F2474" t="str">
            <v>35</v>
          </cell>
          <cell r="G2474">
            <v>529.52777789000004</v>
          </cell>
          <cell r="H2474">
            <v>529.59266843</v>
          </cell>
          <cell r="I2474">
            <v>526.91598653000005</v>
          </cell>
          <cell r="J2474">
            <v>38.367844089999998</v>
          </cell>
          <cell r="K2474">
            <v>22.525237310000001</v>
          </cell>
          <cell r="L2474">
            <v>7.184629150000001</v>
          </cell>
          <cell r="M2474">
            <v>8.1137260900000001</v>
          </cell>
          <cell r="N2474">
            <v>23.862272399999998</v>
          </cell>
          <cell r="O2474">
            <v>56.436</v>
          </cell>
          <cell r="P2474">
            <v>8.1997389599999995</v>
          </cell>
          <cell r="Q2474">
            <v>80.400000000000006</v>
          </cell>
          <cell r="R2474">
            <v>46.624827920000001</v>
          </cell>
          <cell r="S2474">
            <v>24.8</v>
          </cell>
          <cell r="T2474">
            <v>7.9582271899999997</v>
          </cell>
          <cell r="U2474">
            <v>7.5027382100000013</v>
          </cell>
          <cell r="V2474">
            <v>7.2247534099999999</v>
          </cell>
          <cell r="W2474">
            <v>64.5</v>
          </cell>
          <cell r="X2474">
            <v>87.5</v>
          </cell>
          <cell r="Y2474">
            <v>56.6</v>
          </cell>
          <cell r="Z2474">
            <v>34.799999999999997</v>
          </cell>
          <cell r="AA2474">
            <v>47.4</v>
          </cell>
          <cell r="AB2474">
            <v>7.4899709000000003</v>
          </cell>
          <cell r="AC2474">
            <v>0.99705109999999997</v>
          </cell>
          <cell r="AD2474">
            <v>280.66000000000003</v>
          </cell>
          <cell r="AE2474">
            <v>64.321284899999995</v>
          </cell>
          <cell r="AF2474">
            <v>64.972385770000002</v>
          </cell>
          <cell r="AG2474">
            <v>0.29602648999999998</v>
          </cell>
          <cell r="AH2474">
            <v>3.7</v>
          </cell>
          <cell r="AI2474">
            <v>64690</v>
          </cell>
          <cell r="AJ2474">
            <v>7.7</v>
          </cell>
        </row>
        <row r="2475">
          <cell r="A2475" t="str">
            <v>3530</v>
          </cell>
          <cell r="B2475" t="str">
            <v>353001301</v>
          </cell>
          <cell r="C2475" t="str">
            <v>541</v>
          </cell>
          <cell r="D2475" t="str">
            <v>3530013</v>
          </cell>
          <cell r="E2475" t="str">
            <v>3540</v>
          </cell>
          <cell r="F2475" t="str">
            <v>35</v>
          </cell>
          <cell r="G2475">
            <v>529.52777789000004</v>
          </cell>
          <cell r="H2475">
            <v>529.59266843</v>
          </cell>
          <cell r="I2475">
            <v>526.91598653000005</v>
          </cell>
          <cell r="J2475">
            <v>38.367844089999998</v>
          </cell>
          <cell r="K2475">
            <v>22.525237310000001</v>
          </cell>
          <cell r="L2475">
            <v>7.199678350000001</v>
          </cell>
          <cell r="M2475">
            <v>8.2166284899999997</v>
          </cell>
          <cell r="N2475">
            <v>23.862272399999998</v>
          </cell>
          <cell r="O2475">
            <v>56.436</v>
          </cell>
          <cell r="P2475">
            <v>8.4015578499999997</v>
          </cell>
          <cell r="Q2475">
            <v>80.400000000000006</v>
          </cell>
          <cell r="R2475">
            <v>46.624827920000001</v>
          </cell>
          <cell r="S2475">
            <v>24.8</v>
          </cell>
          <cell r="T2475">
            <v>8.4429005900000007</v>
          </cell>
          <cell r="U2475">
            <v>7.4061033800000002</v>
          </cell>
          <cell r="V2475">
            <v>7.1884127400000013</v>
          </cell>
          <cell r="W2475">
            <v>64.5</v>
          </cell>
          <cell r="X2475">
            <v>87.5</v>
          </cell>
          <cell r="Y2475">
            <v>56.6</v>
          </cell>
          <cell r="Z2475">
            <v>34.799999999999997</v>
          </cell>
          <cell r="AA2475">
            <v>47.4</v>
          </cell>
          <cell r="AB2475">
            <v>7.3011478100000007</v>
          </cell>
          <cell r="AC2475">
            <v>0.99955494</v>
          </cell>
          <cell r="AD2475">
            <v>280.66000000000003</v>
          </cell>
          <cell r="AE2475">
            <v>64.321284899999995</v>
          </cell>
          <cell r="AF2475">
            <v>65.679347359999994</v>
          </cell>
          <cell r="AG2475">
            <v>0.26775956000000001</v>
          </cell>
          <cell r="AH2475">
            <v>3.7</v>
          </cell>
          <cell r="AI2475">
            <v>64690</v>
          </cell>
          <cell r="AJ2475">
            <v>7.7</v>
          </cell>
        </row>
        <row r="2476">
          <cell r="A2476" t="str">
            <v>3530</v>
          </cell>
          <cell r="B2476" t="str">
            <v>353001601</v>
          </cell>
          <cell r="C2476" t="str">
            <v>541</v>
          </cell>
          <cell r="D2476" t="str">
            <v>3530016</v>
          </cell>
          <cell r="E2476" t="str">
            <v>3540</v>
          </cell>
          <cell r="F2476" t="str">
            <v>35</v>
          </cell>
          <cell r="G2476">
            <v>529.52777789000004</v>
          </cell>
          <cell r="H2476">
            <v>529.59266843</v>
          </cell>
          <cell r="I2476">
            <v>526.91598653000005</v>
          </cell>
          <cell r="J2476">
            <v>38.367844089999998</v>
          </cell>
          <cell r="K2476">
            <v>22.525237310000001</v>
          </cell>
          <cell r="L2476">
            <v>7.1514854600000008</v>
          </cell>
          <cell r="M2476">
            <v>7.995980470000001</v>
          </cell>
          <cell r="N2476">
            <v>23.862272399999998</v>
          </cell>
          <cell r="O2476">
            <v>56.436</v>
          </cell>
          <cell r="P2476">
            <v>8.1013746700000002</v>
          </cell>
          <cell r="Q2476">
            <v>80.400000000000006</v>
          </cell>
          <cell r="R2476">
            <v>46.624827920000001</v>
          </cell>
          <cell r="S2476">
            <v>24.8</v>
          </cell>
          <cell r="T2476">
            <v>8.2687318300000001</v>
          </cell>
          <cell r="U2476">
            <v>7.8115684900000009</v>
          </cell>
          <cell r="V2476">
            <v>7.2682230199999989</v>
          </cell>
          <cell r="W2476">
            <v>64.5</v>
          </cell>
          <cell r="X2476">
            <v>87.5</v>
          </cell>
          <cell r="Y2476">
            <v>56.6</v>
          </cell>
          <cell r="Z2476">
            <v>34.799999999999997</v>
          </cell>
          <cell r="AA2476">
            <v>47.4</v>
          </cell>
          <cell r="AB2476">
            <v>7.2950564199999999</v>
          </cell>
          <cell r="AC2476">
            <v>1</v>
          </cell>
          <cell r="AD2476">
            <v>280.66000000000003</v>
          </cell>
          <cell r="AE2476">
            <v>64.321284899999995</v>
          </cell>
          <cell r="AF2476">
            <v>70.379548409999998</v>
          </cell>
          <cell r="AG2476">
            <v>0.2049948</v>
          </cell>
          <cell r="AH2476">
            <v>3.7</v>
          </cell>
          <cell r="AI2476">
            <v>64690</v>
          </cell>
          <cell r="AJ2476">
            <v>7.7</v>
          </cell>
        </row>
        <row r="2477">
          <cell r="A2477" t="str">
            <v>3530</v>
          </cell>
          <cell r="B2477" t="str">
            <v>353002001</v>
          </cell>
          <cell r="D2477" t="str">
            <v>3530020</v>
          </cell>
          <cell r="E2477" t="str">
            <v>3540</v>
          </cell>
          <cell r="F2477" t="str">
            <v>35</v>
          </cell>
          <cell r="G2477">
            <v>529.52777789000004</v>
          </cell>
          <cell r="H2477">
            <v>529.59266843</v>
          </cell>
          <cell r="I2477">
            <v>526.91598653000005</v>
          </cell>
          <cell r="J2477">
            <v>38.367844089999998</v>
          </cell>
          <cell r="K2477">
            <v>22.525237310000001</v>
          </cell>
          <cell r="L2477">
            <v>7.8083230500000003</v>
          </cell>
          <cell r="M2477">
            <v>9.6566274700000001</v>
          </cell>
          <cell r="N2477">
            <v>23.862272399999998</v>
          </cell>
          <cell r="O2477">
            <v>56.436</v>
          </cell>
          <cell r="P2477">
            <v>9.5524395999999996</v>
          </cell>
          <cell r="Q2477">
            <v>80.400000000000006</v>
          </cell>
          <cell r="R2477">
            <v>50.403327439999998</v>
          </cell>
          <cell r="S2477">
            <v>24.8</v>
          </cell>
          <cell r="T2477">
            <v>8.1107275800000007</v>
          </cell>
          <cell r="U2477">
            <v>8.5972974400000002</v>
          </cell>
          <cell r="V2477">
            <v>7.6699619999999999</v>
          </cell>
          <cell r="W2477">
            <v>64.5</v>
          </cell>
          <cell r="X2477">
            <v>87.5</v>
          </cell>
          <cell r="Y2477">
            <v>56.6</v>
          </cell>
          <cell r="Z2477">
            <v>34.799999999999997</v>
          </cell>
          <cell r="AA2477">
            <v>47.4</v>
          </cell>
          <cell r="AB2477">
            <v>8.4366336799999999</v>
          </cell>
          <cell r="AC2477">
            <v>0.95872944000000015</v>
          </cell>
          <cell r="AD2477">
            <v>280.66000000000003</v>
          </cell>
          <cell r="AE2477">
            <v>64.321284899999995</v>
          </cell>
          <cell r="AF2477">
            <v>64.686403749999997</v>
          </cell>
          <cell r="AG2477">
            <v>0.23295455000000001</v>
          </cell>
          <cell r="AH2477">
            <v>3.7</v>
          </cell>
          <cell r="AI2477">
            <v>64690</v>
          </cell>
          <cell r="AJ2477">
            <v>7.7</v>
          </cell>
        </row>
        <row r="2478">
          <cell r="A2478" t="str">
            <v>3530</v>
          </cell>
          <cell r="B2478" t="str">
            <v>353002701</v>
          </cell>
          <cell r="D2478" t="str">
            <v>3530027</v>
          </cell>
          <cell r="E2478" t="str">
            <v>3540</v>
          </cell>
          <cell r="F2478" t="str">
            <v>35</v>
          </cell>
          <cell r="G2478">
            <v>529.52777789000004</v>
          </cell>
          <cell r="H2478">
            <v>529.59266843</v>
          </cell>
          <cell r="I2478">
            <v>526.91598653000005</v>
          </cell>
          <cell r="J2478">
            <v>38.367844089999998</v>
          </cell>
          <cell r="K2478">
            <v>22.525237310000001</v>
          </cell>
          <cell r="L2478">
            <v>8.0449470499999993</v>
          </cell>
          <cell r="M2478">
            <v>9.7793405599999996</v>
          </cell>
          <cell r="N2478">
            <v>23.862272399999998</v>
          </cell>
          <cell r="O2478">
            <v>56.436</v>
          </cell>
          <cell r="P2478">
            <v>9.74237939</v>
          </cell>
          <cell r="Q2478">
            <v>80.400000000000006</v>
          </cell>
          <cell r="R2478">
            <v>50.403327439999998</v>
          </cell>
          <cell r="S2478">
            <v>24.8</v>
          </cell>
          <cell r="T2478">
            <v>8.4011087100000008</v>
          </cell>
          <cell r="U2478">
            <v>9.4911488800000008</v>
          </cell>
          <cell r="V2478">
            <v>8.1936766700000003</v>
          </cell>
          <cell r="W2478">
            <v>64.5</v>
          </cell>
          <cell r="X2478">
            <v>87.5</v>
          </cell>
          <cell r="Y2478">
            <v>56.6</v>
          </cell>
          <cell r="Z2478">
            <v>34.799999999999997</v>
          </cell>
          <cell r="AA2478">
            <v>47.4</v>
          </cell>
          <cell r="AB2478">
            <v>9.1523934100000002</v>
          </cell>
          <cell r="AC2478">
            <v>0.77997397000000002</v>
          </cell>
          <cell r="AD2478">
            <v>280.66000000000003</v>
          </cell>
          <cell r="AE2478">
            <v>64.321284899999995</v>
          </cell>
          <cell r="AF2478">
            <v>64.676277529999993</v>
          </cell>
          <cell r="AG2478">
            <v>0.43820224999999996</v>
          </cell>
          <cell r="AH2478">
            <v>3.7</v>
          </cell>
          <cell r="AI2478">
            <v>64690</v>
          </cell>
          <cell r="AJ2478">
            <v>7.7</v>
          </cell>
        </row>
        <row r="2479">
          <cell r="A2479" t="str">
            <v>3530</v>
          </cell>
          <cell r="B2479" t="str">
            <v>353003501</v>
          </cell>
          <cell r="C2479" t="str">
            <v>541</v>
          </cell>
          <cell r="D2479" t="str">
            <v>3530035</v>
          </cell>
          <cell r="E2479" t="str">
            <v>3540</v>
          </cell>
          <cell r="F2479" t="str">
            <v>35</v>
          </cell>
          <cell r="G2479">
            <v>529.52777789000004</v>
          </cell>
          <cell r="H2479">
            <v>529.59266843</v>
          </cell>
          <cell r="I2479">
            <v>526.91598653000005</v>
          </cell>
          <cell r="J2479">
            <v>38.367844089999998</v>
          </cell>
          <cell r="K2479">
            <v>22.525237310000001</v>
          </cell>
          <cell r="L2479">
            <v>7.6962126400000006</v>
          </cell>
          <cell r="M2479">
            <v>9.3592774799999994</v>
          </cell>
          <cell r="N2479">
            <v>23.862272399999998</v>
          </cell>
          <cell r="O2479">
            <v>56.436</v>
          </cell>
          <cell r="P2479">
            <v>9.1754383199999996</v>
          </cell>
          <cell r="Q2479">
            <v>80.400000000000006</v>
          </cell>
          <cell r="R2479">
            <v>46.624827920000001</v>
          </cell>
          <cell r="S2479">
            <v>24.8</v>
          </cell>
          <cell r="T2479">
            <v>8.5069408099999997</v>
          </cell>
          <cell r="U2479">
            <v>8.4597759200000002</v>
          </cell>
          <cell r="V2479">
            <v>8.0333340199999999</v>
          </cell>
          <cell r="W2479">
            <v>64.5</v>
          </cell>
          <cell r="X2479">
            <v>87.5</v>
          </cell>
          <cell r="Y2479">
            <v>56.6</v>
          </cell>
          <cell r="Z2479">
            <v>34.799999999999997</v>
          </cell>
          <cell r="AA2479">
            <v>47.4</v>
          </cell>
          <cell r="AB2479">
            <v>8.2597169600000004</v>
          </cell>
          <cell r="AC2479">
            <v>0.91117752000000007</v>
          </cell>
          <cell r="AD2479">
            <v>280.66000000000003</v>
          </cell>
          <cell r="AE2479">
            <v>64.321284899999995</v>
          </cell>
          <cell r="AF2479">
            <v>64.741032059999995</v>
          </cell>
          <cell r="AG2479">
            <v>0.2384106</v>
          </cell>
          <cell r="AH2479">
            <v>3.7</v>
          </cell>
          <cell r="AI2479">
            <v>64690</v>
          </cell>
          <cell r="AJ2479">
            <v>7.7</v>
          </cell>
        </row>
        <row r="2480">
          <cell r="A2480" t="str">
            <v>3531</v>
          </cell>
          <cell r="B2480" t="str">
            <v>353101101</v>
          </cell>
          <cell r="C2480" t="str">
            <v>553</v>
          </cell>
          <cell r="D2480" t="str">
            <v>3531011</v>
          </cell>
          <cell r="E2480" t="str">
            <v>3580</v>
          </cell>
          <cell r="F2480" t="str">
            <v>35</v>
          </cell>
          <cell r="G2480">
            <v>529.52777789000004</v>
          </cell>
          <cell r="H2480">
            <v>529.59266843</v>
          </cell>
          <cell r="I2480">
            <v>526.91598653000005</v>
          </cell>
          <cell r="J2480">
            <v>20.23809524</v>
          </cell>
          <cell r="K2480">
            <v>13.02149178</v>
          </cell>
          <cell r="L2480">
            <v>7.1647203800000003</v>
          </cell>
          <cell r="M2480">
            <v>7.5010821200000013</v>
          </cell>
          <cell r="N2480">
            <v>23.016156410000001</v>
          </cell>
          <cell r="O2480">
            <v>56.436</v>
          </cell>
          <cell r="P2480">
            <v>7.8574807899999994</v>
          </cell>
          <cell r="Q2480">
            <v>81.900000000000006</v>
          </cell>
          <cell r="R2480">
            <v>50.403327439999998</v>
          </cell>
          <cell r="S2480">
            <v>17.7</v>
          </cell>
          <cell r="T2480">
            <v>7.7195739899999989</v>
          </cell>
          <cell r="U2480">
            <v>7.2442275199999999</v>
          </cell>
          <cell r="V2480">
            <v>7.1592919000000013</v>
          </cell>
          <cell r="W2480">
            <v>64</v>
          </cell>
          <cell r="X2480">
            <v>92.5</v>
          </cell>
          <cell r="Y2480">
            <v>46.5</v>
          </cell>
          <cell r="Z2480">
            <v>37.1</v>
          </cell>
          <cell r="AA2480">
            <v>38.799999999999997</v>
          </cell>
          <cell r="AB2480">
            <v>7.200424889999999</v>
          </cell>
          <cell r="AC2480">
            <v>1</v>
          </cell>
          <cell r="AD2480">
            <v>282.95999999999998</v>
          </cell>
          <cell r="AE2480">
            <v>61.283517809999999</v>
          </cell>
          <cell r="AF2480">
            <v>65.866</v>
          </cell>
          <cell r="AG2480">
            <v>0.37366547999999999</v>
          </cell>
          <cell r="AH2480">
            <v>3.5</v>
          </cell>
          <cell r="AI2480">
            <v>56760</v>
          </cell>
          <cell r="AJ2480">
            <v>7.7</v>
          </cell>
        </row>
        <row r="2481">
          <cell r="A2481" t="str">
            <v>3531</v>
          </cell>
          <cell r="B2481" t="str">
            <v>353101301</v>
          </cell>
          <cell r="D2481" t="str">
            <v>3531013</v>
          </cell>
          <cell r="E2481" t="str">
            <v>3580</v>
          </cell>
          <cell r="F2481" t="str">
            <v>35</v>
          </cell>
          <cell r="G2481">
            <v>529.52777789000004</v>
          </cell>
          <cell r="H2481">
            <v>529.59266843</v>
          </cell>
          <cell r="I2481">
            <v>526.91598653000005</v>
          </cell>
          <cell r="J2481">
            <v>20.23809524</v>
          </cell>
          <cell r="K2481">
            <v>13.02149178</v>
          </cell>
          <cell r="L2481">
            <v>8.8034242099999993</v>
          </cell>
          <cell r="M2481">
            <v>9.9485087199999995</v>
          </cell>
          <cell r="N2481">
            <v>23.016156410000001</v>
          </cell>
          <cell r="O2481">
            <v>56.436</v>
          </cell>
          <cell r="P2481">
            <v>9.8164034499999993</v>
          </cell>
          <cell r="Q2481">
            <v>81.900000000000006</v>
          </cell>
          <cell r="R2481">
            <v>50.403327439999998</v>
          </cell>
          <cell r="S2481">
            <v>17.7</v>
          </cell>
          <cell r="T2481">
            <v>9.2171173599999996</v>
          </cell>
          <cell r="U2481">
            <v>9.3959897199999993</v>
          </cell>
          <cell r="V2481">
            <v>8.8071726199999993</v>
          </cell>
          <cell r="W2481">
            <v>64</v>
          </cell>
          <cell r="X2481">
            <v>92.5</v>
          </cell>
          <cell r="Y2481">
            <v>46.5</v>
          </cell>
          <cell r="Z2481">
            <v>37.1</v>
          </cell>
          <cell r="AA2481">
            <v>38.799999999999997</v>
          </cell>
          <cell r="AB2481">
            <v>9.0422766899999996</v>
          </cell>
          <cell r="AC2481">
            <v>0.67239643999999998</v>
          </cell>
          <cell r="AD2481">
            <v>282.95999999999998</v>
          </cell>
          <cell r="AE2481">
            <v>61.283517809999999</v>
          </cell>
          <cell r="AF2481">
            <v>65.985797880000007</v>
          </cell>
          <cell r="AG2481">
            <v>0.3125</v>
          </cell>
          <cell r="AH2481">
            <v>3.5</v>
          </cell>
          <cell r="AI2481">
            <v>56760</v>
          </cell>
          <cell r="AJ2481">
            <v>7.7</v>
          </cell>
        </row>
        <row r="2482">
          <cell r="A2482" t="str">
            <v>3531</v>
          </cell>
          <cell r="B2482" t="str">
            <v>353101601</v>
          </cell>
          <cell r="D2482" t="str">
            <v>3531016</v>
          </cell>
          <cell r="E2482" t="str">
            <v>3580</v>
          </cell>
          <cell r="F2482" t="str">
            <v>35</v>
          </cell>
          <cell r="G2482">
            <v>529.52777789000004</v>
          </cell>
          <cell r="H2482">
            <v>529.59266843</v>
          </cell>
          <cell r="I2482">
            <v>526.91598653000005</v>
          </cell>
          <cell r="J2482">
            <v>20.23809524</v>
          </cell>
          <cell r="K2482">
            <v>13.02149178</v>
          </cell>
          <cell r="L2482">
            <v>7.1884127400000013</v>
          </cell>
          <cell r="M2482">
            <v>9.8452756400000005</v>
          </cell>
          <cell r="N2482">
            <v>23.016156410000001</v>
          </cell>
          <cell r="O2482">
            <v>56.436</v>
          </cell>
          <cell r="P2482">
            <v>9.8389490300000002</v>
          </cell>
          <cell r="Q2482">
            <v>81.900000000000006</v>
          </cell>
          <cell r="R2482">
            <v>50.403327439999998</v>
          </cell>
          <cell r="S2482">
            <v>17.7</v>
          </cell>
          <cell r="T2482">
            <v>7.432483809999999</v>
          </cell>
          <cell r="U2482">
            <v>9.4334839200000005</v>
          </cell>
          <cell r="V2482">
            <v>7.432483809999999</v>
          </cell>
          <cell r="W2482">
            <v>64</v>
          </cell>
          <cell r="X2482">
            <v>92.5</v>
          </cell>
          <cell r="Y2482">
            <v>46.5</v>
          </cell>
          <cell r="Z2482">
            <v>37.1</v>
          </cell>
          <cell r="AA2482">
            <v>38.799999999999997</v>
          </cell>
          <cell r="AB2482">
            <v>7.1823521099999992</v>
          </cell>
          <cell r="AC2482">
            <v>1</v>
          </cell>
          <cell r="AD2482">
            <v>282.95999999999998</v>
          </cell>
          <cell r="AE2482">
            <v>61.283517809999999</v>
          </cell>
          <cell r="AF2482">
            <v>65.866</v>
          </cell>
          <cell r="AG2482">
            <v>0.21276595999999998</v>
          </cell>
          <cell r="AH2482">
            <v>3.5</v>
          </cell>
          <cell r="AI2482">
            <v>56760</v>
          </cell>
          <cell r="AJ2482">
            <v>7.7</v>
          </cell>
        </row>
        <row r="2483">
          <cell r="A2483" t="str">
            <v>3531</v>
          </cell>
          <cell r="B2483" t="str">
            <v>353102501</v>
          </cell>
          <cell r="D2483" t="str">
            <v>3531025</v>
          </cell>
          <cell r="E2483" t="str">
            <v>3580</v>
          </cell>
          <cell r="F2483" t="str">
            <v>35</v>
          </cell>
          <cell r="G2483">
            <v>529.52777789000004</v>
          </cell>
          <cell r="H2483">
            <v>529.59266843</v>
          </cell>
          <cell r="I2483">
            <v>526.91598653000005</v>
          </cell>
          <cell r="J2483">
            <v>20.23809524</v>
          </cell>
          <cell r="K2483">
            <v>13.02149178</v>
          </cell>
          <cell r="L2483">
            <v>9.0672779899999991</v>
          </cell>
          <cell r="M2483">
            <v>10.4213583</v>
          </cell>
          <cell r="N2483">
            <v>23.016156410000001</v>
          </cell>
          <cell r="O2483">
            <v>56.436</v>
          </cell>
          <cell r="P2483">
            <v>10.13701698</v>
          </cell>
          <cell r="Q2483">
            <v>81.900000000000006</v>
          </cell>
          <cell r="R2483">
            <v>50.403327439999998</v>
          </cell>
          <cell r="S2483">
            <v>17.7</v>
          </cell>
          <cell r="T2483">
            <v>9.2073358600000006</v>
          </cell>
          <cell r="U2483">
            <v>9.4087813100000002</v>
          </cell>
          <cell r="V2483">
            <v>8.75352934</v>
          </cell>
          <cell r="W2483">
            <v>64</v>
          </cell>
          <cell r="X2483">
            <v>92.5</v>
          </cell>
          <cell r="Y2483">
            <v>46.5</v>
          </cell>
          <cell r="Z2483">
            <v>37.1</v>
          </cell>
          <cell r="AA2483">
            <v>38.799999999999997</v>
          </cell>
          <cell r="AB2483">
            <v>9.3173994400000009</v>
          </cell>
          <cell r="AC2483">
            <v>0.60134458000000002</v>
          </cell>
          <cell r="AD2483">
            <v>282.95999999999998</v>
          </cell>
          <cell r="AE2483">
            <v>61.283517809999999</v>
          </cell>
          <cell r="AF2483">
            <v>66.027232650000002</v>
          </cell>
          <cell r="AG2483">
            <v>0.29166667000000002</v>
          </cell>
          <cell r="AH2483">
            <v>3.5</v>
          </cell>
          <cell r="AI2483">
            <v>56760</v>
          </cell>
          <cell r="AJ2483">
            <v>7.7</v>
          </cell>
        </row>
        <row r="2484">
          <cell r="A2484" t="str">
            <v>3531</v>
          </cell>
          <cell r="B2484" t="str">
            <v>353102502</v>
          </cell>
          <cell r="D2484" t="str">
            <v>3531025</v>
          </cell>
          <cell r="E2484" t="str">
            <v>3580</v>
          </cell>
          <cell r="F2484" t="str">
            <v>35</v>
          </cell>
          <cell r="G2484">
            <v>529.52777789000004</v>
          </cell>
          <cell r="H2484">
            <v>529.59266843</v>
          </cell>
          <cell r="I2484">
            <v>526.91598653000005</v>
          </cell>
          <cell r="J2484">
            <v>20.23809524</v>
          </cell>
          <cell r="K2484">
            <v>13.02149178</v>
          </cell>
          <cell r="L2484">
            <v>7.1507014599999987</v>
          </cell>
          <cell r="M2484">
            <v>10.126631100000001</v>
          </cell>
          <cell r="N2484">
            <v>23.016156410000001</v>
          </cell>
          <cell r="O2484">
            <v>56.436</v>
          </cell>
          <cell r="P2484">
            <v>10.114072569999999</v>
          </cell>
          <cell r="Q2484">
            <v>81.900000000000006</v>
          </cell>
          <cell r="R2484">
            <v>50.403327439999998</v>
          </cell>
          <cell r="S2484">
            <v>17.7</v>
          </cell>
          <cell r="T2484">
            <v>7.7142311399999999</v>
          </cell>
          <cell r="U2484">
            <v>9.4334839200000005</v>
          </cell>
          <cell r="V2484">
            <v>7.6870801599999989</v>
          </cell>
          <cell r="W2484">
            <v>64</v>
          </cell>
          <cell r="X2484">
            <v>92.5</v>
          </cell>
          <cell r="Y2484">
            <v>46.5</v>
          </cell>
          <cell r="Z2484">
            <v>37.1</v>
          </cell>
          <cell r="AA2484">
            <v>38.799999999999997</v>
          </cell>
          <cell r="AB2484">
            <v>7.7142311399999999</v>
          </cell>
          <cell r="AC2484">
            <v>1</v>
          </cell>
          <cell r="AD2484">
            <v>282.95999999999998</v>
          </cell>
          <cell r="AE2484">
            <v>61.283517809999999</v>
          </cell>
          <cell r="AF2484">
            <v>65.866</v>
          </cell>
          <cell r="AG2484">
            <v>0.14705882000000001</v>
          </cell>
          <cell r="AH2484">
            <v>3.5</v>
          </cell>
          <cell r="AI2484">
            <v>56760</v>
          </cell>
          <cell r="AJ2484">
            <v>7.7</v>
          </cell>
        </row>
        <row r="2485">
          <cell r="A2485" t="str">
            <v>3531</v>
          </cell>
          <cell r="B2485" t="str">
            <v>353103001</v>
          </cell>
          <cell r="D2485" t="str">
            <v>3531030</v>
          </cell>
          <cell r="E2485" t="str">
            <v>3580</v>
          </cell>
          <cell r="F2485" t="str">
            <v>35</v>
          </cell>
          <cell r="G2485">
            <v>529.52777789000004</v>
          </cell>
          <cell r="H2485">
            <v>529.59266843</v>
          </cell>
          <cell r="I2485">
            <v>526.91598653000005</v>
          </cell>
          <cell r="J2485">
            <v>20.23809524</v>
          </cell>
          <cell r="K2485">
            <v>13.02149178</v>
          </cell>
          <cell r="L2485">
            <v>8.6360423300000004</v>
          </cell>
          <cell r="M2485">
            <v>9.9509911800000008</v>
          </cell>
          <cell r="N2485">
            <v>23.016156410000001</v>
          </cell>
          <cell r="O2485">
            <v>56.436</v>
          </cell>
          <cell r="P2485">
            <v>9.68402472</v>
          </cell>
          <cell r="Q2485">
            <v>81.900000000000006</v>
          </cell>
          <cell r="R2485">
            <v>50.403327439999998</v>
          </cell>
          <cell r="S2485">
            <v>17.7</v>
          </cell>
          <cell r="T2485">
            <v>9.2043222999999994</v>
          </cell>
          <cell r="U2485">
            <v>9.2030136000000002</v>
          </cell>
          <cell r="V2485">
            <v>8.7008471899999993</v>
          </cell>
          <cell r="W2485">
            <v>64</v>
          </cell>
          <cell r="X2485">
            <v>92.5</v>
          </cell>
          <cell r="Y2485">
            <v>46.5</v>
          </cell>
          <cell r="Z2485">
            <v>37.1</v>
          </cell>
          <cell r="AA2485">
            <v>38.799999999999997</v>
          </cell>
          <cell r="AB2485">
            <v>9.4096829100000008</v>
          </cell>
          <cell r="AC2485">
            <v>0.80570675000000003</v>
          </cell>
          <cell r="AD2485">
            <v>282.95999999999998</v>
          </cell>
          <cell r="AE2485">
            <v>61.283517809999999</v>
          </cell>
          <cell r="AF2485">
            <v>65.848510849999997</v>
          </cell>
          <cell r="AG2485">
            <v>0.45</v>
          </cell>
          <cell r="AH2485">
            <v>3.5</v>
          </cell>
          <cell r="AI2485">
            <v>56760</v>
          </cell>
          <cell r="AJ2485">
            <v>7.7</v>
          </cell>
        </row>
        <row r="2486">
          <cell r="A2486" t="str">
            <v>3531</v>
          </cell>
          <cell r="B2486" t="str">
            <v>353103002</v>
          </cell>
          <cell r="D2486" t="str">
            <v>3531030</v>
          </cell>
          <cell r="E2486" t="str">
            <v>3580</v>
          </cell>
          <cell r="F2486" t="str">
            <v>35</v>
          </cell>
          <cell r="G2486">
            <v>529.52777789000004</v>
          </cell>
          <cell r="H2486">
            <v>529.59266843</v>
          </cell>
          <cell r="I2486">
            <v>526.91598653000005</v>
          </cell>
          <cell r="J2486">
            <v>20.23809524</v>
          </cell>
          <cell r="K2486">
            <v>13.02149178</v>
          </cell>
          <cell r="L2486">
            <v>7.1308988299999996</v>
          </cell>
          <cell r="M2486">
            <v>10.126631100000001</v>
          </cell>
          <cell r="N2486">
            <v>23.016156410000001</v>
          </cell>
          <cell r="O2486">
            <v>56.436</v>
          </cell>
          <cell r="P2486">
            <v>10.069679730000001</v>
          </cell>
          <cell r="Q2486">
            <v>81.900000000000006</v>
          </cell>
          <cell r="R2486">
            <v>50.403327439999998</v>
          </cell>
          <cell r="S2486">
            <v>17.7</v>
          </cell>
          <cell r="T2486">
            <v>7.1921820600000004</v>
          </cell>
          <cell r="U2486">
            <v>7.1921820600000004</v>
          </cell>
          <cell r="V2486">
            <v>7.1921820600000004</v>
          </cell>
          <cell r="W2486">
            <v>64</v>
          </cell>
          <cell r="X2486">
            <v>92.5</v>
          </cell>
          <cell r="Y2486">
            <v>46.5</v>
          </cell>
          <cell r="Z2486">
            <v>37.1</v>
          </cell>
          <cell r="AA2486">
            <v>38.799999999999997</v>
          </cell>
          <cell r="AB2486">
            <v>9.6158054800000006</v>
          </cell>
          <cell r="AC2486">
            <v>1</v>
          </cell>
          <cell r="AD2486">
            <v>282.95999999999998</v>
          </cell>
          <cell r="AE2486">
            <v>61.283517809999999</v>
          </cell>
          <cell r="AF2486">
            <v>65.866</v>
          </cell>
          <cell r="AG2486">
            <v>0.48275862000000008</v>
          </cell>
          <cell r="AH2486">
            <v>3.5</v>
          </cell>
          <cell r="AI2486">
            <v>56760</v>
          </cell>
          <cell r="AJ2486">
            <v>7.7</v>
          </cell>
        </row>
        <row r="2487">
          <cell r="A2487" t="str">
            <v>3531</v>
          </cell>
          <cell r="B2487" t="str">
            <v>353104001</v>
          </cell>
          <cell r="D2487" t="str">
            <v>3531040</v>
          </cell>
          <cell r="E2487" t="str">
            <v>3580</v>
          </cell>
          <cell r="F2487" t="str">
            <v>35</v>
          </cell>
          <cell r="G2487">
            <v>529.52777789000004</v>
          </cell>
          <cell r="H2487">
            <v>529.59266843</v>
          </cell>
          <cell r="I2487">
            <v>526.91598653000005</v>
          </cell>
          <cell r="J2487">
            <v>20.23809524</v>
          </cell>
          <cell r="K2487">
            <v>13.02149178</v>
          </cell>
          <cell r="L2487">
            <v>8.6166764699999998</v>
          </cell>
          <cell r="M2487">
            <v>10.77822686</v>
          </cell>
          <cell r="N2487">
            <v>23.016156410000001</v>
          </cell>
          <cell r="O2487">
            <v>56.436</v>
          </cell>
          <cell r="P2487">
            <v>9.4426418600000002</v>
          </cell>
          <cell r="Q2487">
            <v>81.900000000000006</v>
          </cell>
          <cell r="R2487">
            <v>50.403327439999998</v>
          </cell>
          <cell r="S2487">
            <v>17.7</v>
          </cell>
          <cell r="T2487">
            <v>8.7914860299999997</v>
          </cell>
          <cell r="U2487">
            <v>8.8747277699999998</v>
          </cell>
          <cell r="V2487">
            <v>8.5364074100000007</v>
          </cell>
          <cell r="W2487">
            <v>64</v>
          </cell>
          <cell r="X2487">
            <v>92.5</v>
          </cell>
          <cell r="Y2487">
            <v>46.5</v>
          </cell>
          <cell r="Z2487">
            <v>37.1</v>
          </cell>
          <cell r="AA2487">
            <v>38.799999999999997</v>
          </cell>
          <cell r="AB2487">
            <v>8.7810947400000003</v>
          </cell>
          <cell r="AC2487">
            <v>0.81326092000000005</v>
          </cell>
          <cell r="AD2487">
            <v>282.95999999999998</v>
          </cell>
          <cell r="AE2487">
            <v>61.283517809999999</v>
          </cell>
          <cell r="AF2487">
            <v>65.9810126</v>
          </cell>
          <cell r="AG2487">
            <v>0.28767123</v>
          </cell>
          <cell r="AH2487">
            <v>3.5</v>
          </cell>
          <cell r="AI2487">
            <v>56760</v>
          </cell>
          <cell r="AJ2487">
            <v>7.7</v>
          </cell>
        </row>
        <row r="2488">
          <cell r="A2488" t="str">
            <v>3531</v>
          </cell>
          <cell r="B2488" t="str">
            <v>353104002</v>
          </cell>
          <cell r="D2488" t="str">
            <v>3531040</v>
          </cell>
          <cell r="E2488" t="str">
            <v>3580</v>
          </cell>
          <cell r="F2488" t="str">
            <v>35</v>
          </cell>
          <cell r="G2488">
            <v>529.52777789000004</v>
          </cell>
          <cell r="H2488">
            <v>529.59266843</v>
          </cell>
          <cell r="I2488">
            <v>526.91598653000005</v>
          </cell>
          <cell r="J2488">
            <v>20.23809524</v>
          </cell>
          <cell r="K2488">
            <v>13.02149178</v>
          </cell>
          <cell r="L2488">
            <v>7.1340937200000001</v>
          </cell>
          <cell r="M2488">
            <v>10.81977828</v>
          </cell>
          <cell r="N2488">
            <v>23.016156410000001</v>
          </cell>
          <cell r="O2488">
            <v>56.436</v>
          </cell>
          <cell r="P2488">
            <v>7.82883453</v>
          </cell>
          <cell r="Q2488">
            <v>81.900000000000006</v>
          </cell>
          <cell r="R2488">
            <v>50.403327439999998</v>
          </cell>
          <cell r="S2488">
            <v>17.7</v>
          </cell>
          <cell r="T2488">
            <v>7.3575562000000003</v>
          </cell>
          <cell r="U2488">
            <v>7.1522688600000013</v>
          </cell>
          <cell r="V2488">
            <v>7.1340937200000001</v>
          </cell>
          <cell r="W2488">
            <v>64</v>
          </cell>
          <cell r="X2488">
            <v>92.5</v>
          </cell>
          <cell r="Y2488">
            <v>46.5</v>
          </cell>
          <cell r="Z2488">
            <v>37.1</v>
          </cell>
          <cell r="AA2488">
            <v>38.799999999999997</v>
          </cell>
          <cell r="AB2488">
            <v>7.1670378799999996</v>
          </cell>
          <cell r="AC2488">
            <v>1</v>
          </cell>
          <cell r="AD2488">
            <v>282.95999999999998</v>
          </cell>
          <cell r="AE2488">
            <v>61.283517809999999</v>
          </cell>
          <cell r="AF2488">
            <v>65.866</v>
          </cell>
          <cell r="AG2488">
            <v>0.28301886999999998</v>
          </cell>
          <cell r="AH2488">
            <v>3.5</v>
          </cell>
          <cell r="AI2488">
            <v>56760</v>
          </cell>
          <cell r="AJ2488">
            <v>7.7</v>
          </cell>
        </row>
        <row r="2489">
          <cell r="A2489" t="str">
            <v>3532</v>
          </cell>
          <cell r="B2489" t="str">
            <v>353200201</v>
          </cell>
          <cell r="D2489" t="str">
            <v>3532002</v>
          </cell>
          <cell r="E2489" t="str">
            <v>3560</v>
          </cell>
          <cell r="F2489" t="str">
            <v>35</v>
          </cell>
          <cell r="G2489">
            <v>529.52777789000004</v>
          </cell>
          <cell r="H2489">
            <v>529.59266843</v>
          </cell>
          <cell r="I2489">
            <v>526.91598653000005</v>
          </cell>
          <cell r="J2489">
            <v>38.568588470000002</v>
          </cell>
          <cell r="K2489">
            <v>23.774581739999999</v>
          </cell>
          <cell r="L2489">
            <v>8.4971945400000006</v>
          </cell>
          <cell r="M2489">
            <v>9.5300297</v>
          </cell>
          <cell r="N2489">
            <v>23.17520489</v>
          </cell>
          <cell r="O2489">
            <v>56.436</v>
          </cell>
          <cell r="P2489">
            <v>8.8782186599999999</v>
          </cell>
          <cell r="Q2489">
            <v>67.599999999999994</v>
          </cell>
          <cell r="R2489">
            <v>50.403327439999998</v>
          </cell>
          <cell r="S2489">
            <v>17.7</v>
          </cell>
          <cell r="T2489">
            <v>8.8349193899999996</v>
          </cell>
          <cell r="U2489">
            <v>8.9542861600000005</v>
          </cell>
          <cell r="V2489">
            <v>8.6721435499999995</v>
          </cell>
          <cell r="W2489">
            <v>60.6</v>
          </cell>
          <cell r="X2489">
            <v>86.4</v>
          </cell>
          <cell r="Y2489">
            <v>46.5</v>
          </cell>
          <cell r="Z2489">
            <v>37.1</v>
          </cell>
          <cell r="AA2489">
            <v>38.799999999999997</v>
          </cell>
          <cell r="AB2489">
            <v>8.6712867300000003</v>
          </cell>
          <cell r="AC2489">
            <v>0.78030098000000003</v>
          </cell>
          <cell r="AD2489">
            <v>265.8</v>
          </cell>
          <cell r="AE2489">
            <v>65.497527349999999</v>
          </cell>
          <cell r="AF2489">
            <v>67.136187699999994</v>
          </cell>
          <cell r="AG2489">
            <v>0.19117646999999999</v>
          </cell>
          <cell r="AH2489">
            <v>5.0999999999999996</v>
          </cell>
          <cell r="AI2489">
            <v>59280</v>
          </cell>
          <cell r="AJ2489">
            <v>7.7</v>
          </cell>
        </row>
        <row r="2490">
          <cell r="A2490" t="str">
            <v>3532</v>
          </cell>
          <cell r="B2490" t="str">
            <v>353200401</v>
          </cell>
          <cell r="C2490" t="str">
            <v>546</v>
          </cell>
          <cell r="D2490" t="str">
            <v>3532004</v>
          </cell>
          <cell r="E2490" t="str">
            <v>3560</v>
          </cell>
          <cell r="F2490" t="str">
            <v>35</v>
          </cell>
          <cell r="G2490">
            <v>529.52777789000004</v>
          </cell>
          <cell r="H2490">
            <v>529.59266843</v>
          </cell>
          <cell r="I2490">
            <v>526.91598653000005</v>
          </cell>
          <cell r="J2490">
            <v>38.568588470000002</v>
          </cell>
          <cell r="K2490">
            <v>23.774581739999999</v>
          </cell>
          <cell r="L2490">
            <v>7.1762545299999996</v>
          </cell>
          <cell r="M2490">
            <v>7.7437032600000011</v>
          </cell>
          <cell r="N2490">
            <v>23.17520489</v>
          </cell>
          <cell r="O2490">
            <v>56.436</v>
          </cell>
          <cell r="P2490">
            <v>7.8663389199999996</v>
          </cell>
          <cell r="Q2490">
            <v>67.599999999999994</v>
          </cell>
          <cell r="R2490">
            <v>50.403327439999998</v>
          </cell>
          <cell r="S2490">
            <v>17.7</v>
          </cell>
          <cell r="T2490">
            <v>7.4730690900000001</v>
          </cell>
          <cell r="U2490">
            <v>7.4776042399999998</v>
          </cell>
          <cell r="V2490">
            <v>7.2377781900000002</v>
          </cell>
          <cell r="W2490">
            <v>60.6</v>
          </cell>
          <cell r="X2490">
            <v>86.4</v>
          </cell>
          <cell r="Y2490">
            <v>46.5</v>
          </cell>
          <cell r="Z2490">
            <v>37.1</v>
          </cell>
          <cell r="AA2490">
            <v>38.799999999999997</v>
          </cell>
          <cell r="AB2490">
            <v>7.3447190500000001</v>
          </cell>
          <cell r="AC2490">
            <v>1</v>
          </cell>
          <cell r="AD2490">
            <v>265.8</v>
          </cell>
          <cell r="AE2490">
            <v>65.497527349999999</v>
          </cell>
          <cell r="AF2490">
            <v>67.139807250000004</v>
          </cell>
          <cell r="AG2490">
            <v>0.27083332999999998</v>
          </cell>
          <cell r="AH2490">
            <v>5.0999999999999996</v>
          </cell>
          <cell r="AI2490">
            <v>59280</v>
          </cell>
          <cell r="AJ2490">
            <v>7.7</v>
          </cell>
        </row>
        <row r="2491">
          <cell r="A2491" t="str">
            <v>3532</v>
          </cell>
          <cell r="B2491" t="str">
            <v>353201201</v>
          </cell>
          <cell r="D2491" t="str">
            <v>3532012</v>
          </cell>
          <cell r="E2491" t="str">
            <v>3560</v>
          </cell>
          <cell r="F2491" t="str">
            <v>35</v>
          </cell>
          <cell r="G2491">
            <v>529.52777789000004</v>
          </cell>
          <cell r="H2491">
            <v>529.59266843</v>
          </cell>
          <cell r="I2491">
            <v>526.91598653000005</v>
          </cell>
          <cell r="J2491">
            <v>38.568588470000002</v>
          </cell>
          <cell r="K2491">
            <v>23.774581739999999</v>
          </cell>
          <cell r="L2491">
            <v>8.6788017100000001</v>
          </cell>
          <cell r="M2491">
            <v>9.4854689800000003</v>
          </cell>
          <cell r="N2491">
            <v>23.17520489</v>
          </cell>
          <cell r="O2491">
            <v>56.436</v>
          </cell>
          <cell r="P2491">
            <v>9.1270674500000002</v>
          </cell>
          <cell r="Q2491">
            <v>67.599999999999994</v>
          </cell>
          <cell r="R2491">
            <v>50.403327439999998</v>
          </cell>
          <cell r="S2491">
            <v>17.7</v>
          </cell>
          <cell r="T2491">
            <v>8.5733844700000006</v>
          </cell>
          <cell r="U2491">
            <v>9.1834829199999994</v>
          </cell>
          <cell r="V2491">
            <v>8.5943394000000009</v>
          </cell>
          <cell r="W2491">
            <v>60.6</v>
          </cell>
          <cell r="X2491">
            <v>86.4</v>
          </cell>
          <cell r="Y2491">
            <v>46.5</v>
          </cell>
          <cell r="Z2491">
            <v>37.1</v>
          </cell>
          <cell r="AA2491">
            <v>38.799999999999997</v>
          </cell>
          <cell r="AB2491">
            <v>8.8180382500000007</v>
          </cell>
          <cell r="AC2491">
            <v>0.76304483999999995</v>
          </cell>
          <cell r="AD2491">
            <v>265.8</v>
          </cell>
          <cell r="AE2491">
            <v>65.497527349999999</v>
          </cell>
          <cell r="AF2491">
            <v>67.108225809999993</v>
          </cell>
          <cell r="AG2491">
            <v>0.17142857</v>
          </cell>
          <cell r="AH2491">
            <v>5.0999999999999996</v>
          </cell>
          <cell r="AI2491">
            <v>59280</v>
          </cell>
          <cell r="AJ2491">
            <v>7.7</v>
          </cell>
        </row>
        <row r="2492">
          <cell r="A2492" t="str">
            <v>3532</v>
          </cell>
          <cell r="B2492" t="str">
            <v>353201801</v>
          </cell>
          <cell r="C2492" t="str">
            <v>533</v>
          </cell>
          <cell r="D2492" t="str">
            <v>3532018</v>
          </cell>
          <cell r="E2492" t="str">
            <v>3560</v>
          </cell>
          <cell r="F2492" t="str">
            <v>35</v>
          </cell>
          <cell r="G2492">
            <v>529.52777789000004</v>
          </cell>
          <cell r="H2492">
            <v>529.59266843</v>
          </cell>
          <cell r="I2492">
            <v>526.91598653000005</v>
          </cell>
          <cell r="J2492">
            <v>38.568588470000002</v>
          </cell>
          <cell r="K2492">
            <v>23.774581739999999</v>
          </cell>
          <cell r="L2492">
            <v>7.1876571599999988</v>
          </cell>
          <cell r="M2492">
            <v>9.8389490300000002</v>
          </cell>
          <cell r="N2492">
            <v>23.17520489</v>
          </cell>
          <cell r="O2492">
            <v>56.436</v>
          </cell>
          <cell r="P2492">
            <v>9.3191947800000001</v>
          </cell>
          <cell r="Q2492">
            <v>67.599999999999994</v>
          </cell>
          <cell r="R2492">
            <v>50.403327439999998</v>
          </cell>
          <cell r="S2492">
            <v>17.7</v>
          </cell>
          <cell r="T2492">
            <v>7.4838066899999998</v>
          </cell>
          <cell r="U2492">
            <v>7.4838066899999998</v>
          </cell>
          <cell r="V2492">
            <v>7.2717037099999997</v>
          </cell>
          <cell r="W2492">
            <v>60.6</v>
          </cell>
          <cell r="X2492">
            <v>86.4</v>
          </cell>
          <cell r="Y2492">
            <v>46.5</v>
          </cell>
          <cell r="Z2492">
            <v>37.1</v>
          </cell>
          <cell r="AA2492">
            <v>38.799999999999997</v>
          </cell>
          <cell r="AB2492">
            <v>7.4838066899999998</v>
          </cell>
          <cell r="AC2492">
            <v>1</v>
          </cell>
          <cell r="AD2492">
            <v>265.8</v>
          </cell>
          <cell r="AE2492">
            <v>65.497527349999999</v>
          </cell>
          <cell r="AF2492">
            <v>67.139099999999999</v>
          </cell>
          <cell r="AG2492">
            <v>0.35199999999999998</v>
          </cell>
          <cell r="AH2492">
            <v>5.0999999999999996</v>
          </cell>
          <cell r="AI2492">
            <v>59280</v>
          </cell>
          <cell r="AJ2492">
            <v>7.7</v>
          </cell>
        </row>
        <row r="2493">
          <cell r="A2493" t="str">
            <v>3532</v>
          </cell>
          <cell r="B2493" t="str">
            <v>353202701</v>
          </cell>
          <cell r="D2493" t="str">
            <v>3532027</v>
          </cell>
          <cell r="E2493" t="str">
            <v>3560</v>
          </cell>
          <cell r="F2493" t="str">
            <v>35</v>
          </cell>
          <cell r="G2493">
            <v>529.52777789000004</v>
          </cell>
          <cell r="H2493">
            <v>529.59266843</v>
          </cell>
          <cell r="I2493">
            <v>526.91598653000005</v>
          </cell>
          <cell r="J2493">
            <v>38.568588470000002</v>
          </cell>
          <cell r="K2493">
            <v>23.774581739999999</v>
          </cell>
          <cell r="L2493">
            <v>8.3970573900000005</v>
          </cell>
          <cell r="M2493">
            <v>9.8248230599999999</v>
          </cell>
          <cell r="N2493">
            <v>23.17520489</v>
          </cell>
          <cell r="O2493">
            <v>56.436</v>
          </cell>
          <cell r="P2493">
            <v>9.5584588099999994</v>
          </cell>
          <cell r="Q2493">
            <v>67.599999999999994</v>
          </cell>
          <cell r="R2493">
            <v>50.403327439999998</v>
          </cell>
          <cell r="S2493">
            <v>17.7</v>
          </cell>
          <cell r="T2493">
            <v>8.8978190099999992</v>
          </cell>
          <cell r="U2493">
            <v>9.1504841999999993</v>
          </cell>
          <cell r="V2493">
            <v>8.4807366500000008</v>
          </cell>
          <cell r="W2493">
            <v>60.6</v>
          </cell>
          <cell r="X2493">
            <v>86.4</v>
          </cell>
          <cell r="Y2493">
            <v>46.5</v>
          </cell>
          <cell r="Z2493">
            <v>37.1</v>
          </cell>
          <cell r="AA2493">
            <v>38.799999999999997</v>
          </cell>
          <cell r="AB2493">
            <v>9.2243418899999998</v>
          </cell>
          <cell r="AC2493">
            <v>0.39274745</v>
          </cell>
          <cell r="AD2493">
            <v>265.8</v>
          </cell>
          <cell r="AE2493">
            <v>65.497527349999999</v>
          </cell>
          <cell r="AF2493">
            <v>67.10870516</v>
          </cell>
          <cell r="AG2493">
            <v>0.20481927999999999</v>
          </cell>
          <cell r="AH2493">
            <v>5.0999999999999996</v>
          </cell>
          <cell r="AI2493">
            <v>59280</v>
          </cell>
          <cell r="AJ2493">
            <v>7.7</v>
          </cell>
        </row>
        <row r="2494">
          <cell r="A2494" t="str">
            <v>3532</v>
          </cell>
          <cell r="B2494" t="str">
            <v>353203801</v>
          </cell>
          <cell r="D2494" t="str">
            <v>3532038</v>
          </cell>
          <cell r="E2494" t="str">
            <v>3560</v>
          </cell>
          <cell r="F2494" t="str">
            <v>35</v>
          </cell>
          <cell r="G2494">
            <v>529.52777789000004</v>
          </cell>
          <cell r="H2494">
            <v>529.59266843</v>
          </cell>
          <cell r="I2494">
            <v>526.91598653000005</v>
          </cell>
          <cell r="J2494">
            <v>38.568588470000002</v>
          </cell>
          <cell r="K2494">
            <v>23.774581739999999</v>
          </cell>
          <cell r="L2494">
            <v>8.2049451700000002</v>
          </cell>
          <cell r="M2494">
            <v>9.6646591300000004</v>
          </cell>
          <cell r="N2494">
            <v>23.17520489</v>
          </cell>
          <cell r="O2494">
            <v>56.436</v>
          </cell>
          <cell r="P2494">
            <v>9.2933939300000006</v>
          </cell>
          <cell r="Q2494">
            <v>67.599999999999994</v>
          </cell>
          <cell r="R2494">
            <v>50.403327439999998</v>
          </cell>
          <cell r="S2494">
            <v>17.7</v>
          </cell>
          <cell r="T2494">
            <v>8.90761234</v>
          </cell>
          <cell r="U2494">
            <v>9.1905457399999992</v>
          </cell>
          <cell r="V2494">
            <v>8.4020067800000007</v>
          </cell>
          <cell r="W2494">
            <v>60.6</v>
          </cell>
          <cell r="X2494">
            <v>86.4</v>
          </cell>
          <cell r="Y2494">
            <v>46.5</v>
          </cell>
          <cell r="Z2494">
            <v>37.1</v>
          </cell>
          <cell r="AA2494">
            <v>38.799999999999997</v>
          </cell>
          <cell r="AB2494">
            <v>9.2898906500000002</v>
          </cell>
          <cell r="AC2494">
            <v>0.79829353999999997</v>
          </cell>
          <cell r="AD2494">
            <v>265.8</v>
          </cell>
          <cell r="AE2494">
            <v>65.497527349999999</v>
          </cell>
          <cell r="AF2494">
            <v>67.099777810000006</v>
          </cell>
          <cell r="AG2494">
            <v>0.19047618999999999</v>
          </cell>
          <cell r="AH2494">
            <v>5.0999999999999996</v>
          </cell>
          <cell r="AI2494">
            <v>59280</v>
          </cell>
          <cell r="AJ2494">
            <v>7.7</v>
          </cell>
        </row>
        <row r="2495">
          <cell r="A2495" t="str">
            <v>3532</v>
          </cell>
          <cell r="B2495" t="str">
            <v>353204201</v>
          </cell>
          <cell r="C2495" t="str">
            <v>544</v>
          </cell>
          <cell r="D2495" t="str">
            <v>3532042</v>
          </cell>
          <cell r="E2495" t="str">
            <v>3560</v>
          </cell>
          <cell r="F2495" t="str">
            <v>35</v>
          </cell>
          <cell r="G2495">
            <v>529.52777789000004</v>
          </cell>
          <cell r="H2495">
            <v>529.59266843</v>
          </cell>
          <cell r="I2495">
            <v>526.91598653000005</v>
          </cell>
          <cell r="J2495">
            <v>38.568588470000002</v>
          </cell>
          <cell r="K2495">
            <v>23.774581739999999</v>
          </cell>
          <cell r="L2495">
            <v>7.246368079999999</v>
          </cell>
          <cell r="M2495">
            <v>8.1914630499999994</v>
          </cell>
          <cell r="N2495">
            <v>23.17520489</v>
          </cell>
          <cell r="O2495">
            <v>56.436</v>
          </cell>
          <cell r="P2495">
            <v>7.9355873900000002</v>
          </cell>
          <cell r="Q2495">
            <v>67.599999999999994</v>
          </cell>
          <cell r="R2495">
            <v>50.403327439999998</v>
          </cell>
          <cell r="S2495">
            <v>17.7</v>
          </cell>
          <cell r="T2495">
            <v>7.9515593300000003</v>
          </cell>
          <cell r="U2495">
            <v>7.4792996399999989</v>
          </cell>
          <cell r="V2495">
            <v>7.40062058</v>
          </cell>
          <cell r="W2495">
            <v>60.6</v>
          </cell>
          <cell r="X2495">
            <v>86.4</v>
          </cell>
          <cell r="Y2495">
            <v>46.5</v>
          </cell>
          <cell r="Z2495">
            <v>37.1</v>
          </cell>
          <cell r="AA2495">
            <v>38.799999999999997</v>
          </cell>
          <cell r="AB2495">
            <v>7.4713630899999997</v>
          </cell>
          <cell r="AC2495">
            <v>0.99304445999999991</v>
          </cell>
          <cell r="AD2495">
            <v>265.8</v>
          </cell>
          <cell r="AE2495">
            <v>65.497527349999999</v>
          </cell>
          <cell r="AF2495">
            <v>67.139099999999999</v>
          </cell>
          <cell r="AG2495">
            <v>0.30288461999999999</v>
          </cell>
          <cell r="AH2495">
            <v>5.0999999999999996</v>
          </cell>
          <cell r="AI2495">
            <v>59280</v>
          </cell>
          <cell r="AJ2495">
            <v>7.7</v>
          </cell>
        </row>
        <row r="2496">
          <cell r="A2496" t="str">
            <v>3532</v>
          </cell>
          <cell r="B2496" t="str">
            <v>353204501</v>
          </cell>
          <cell r="D2496" t="str">
            <v>3532045</v>
          </cell>
          <cell r="E2496" t="str">
            <v>3560</v>
          </cell>
          <cell r="F2496" t="str">
            <v>35</v>
          </cell>
          <cell r="G2496">
            <v>529.52777789000004</v>
          </cell>
          <cell r="H2496">
            <v>529.59266843</v>
          </cell>
          <cell r="I2496">
            <v>526.91598653000005</v>
          </cell>
          <cell r="J2496">
            <v>38.568588470000002</v>
          </cell>
          <cell r="K2496">
            <v>23.774581739999999</v>
          </cell>
          <cell r="L2496">
            <v>8.3530258499999999</v>
          </cell>
          <cell r="M2496">
            <v>9.8891350500000001</v>
          </cell>
          <cell r="N2496">
            <v>23.17520489</v>
          </cell>
          <cell r="O2496">
            <v>56.436</v>
          </cell>
          <cell r="P2496">
            <v>9.7714407699999999</v>
          </cell>
          <cell r="Q2496">
            <v>67.599999999999994</v>
          </cell>
          <cell r="R2496">
            <v>50.403327439999998</v>
          </cell>
          <cell r="S2496">
            <v>17.7</v>
          </cell>
          <cell r="T2496">
            <v>8.8240894799999996</v>
          </cell>
          <cell r="U2496">
            <v>9.3818537299999996</v>
          </cell>
          <cell r="V2496">
            <v>8.7934603599999992</v>
          </cell>
          <cell r="W2496">
            <v>60.6</v>
          </cell>
          <cell r="X2496">
            <v>86.4</v>
          </cell>
          <cell r="Y2496">
            <v>46.5</v>
          </cell>
          <cell r="Z2496">
            <v>37.1</v>
          </cell>
          <cell r="AA2496">
            <v>38.799999999999997</v>
          </cell>
          <cell r="AB2496">
            <v>9.4074684400000006</v>
          </cell>
          <cell r="AC2496">
            <v>0.57551028999999998</v>
          </cell>
          <cell r="AD2496">
            <v>265.8</v>
          </cell>
          <cell r="AE2496">
            <v>65.497527349999999</v>
          </cell>
          <cell r="AF2496">
            <v>67.053618479999997</v>
          </cell>
          <cell r="AG2496">
            <v>0.3</v>
          </cell>
          <cell r="AH2496">
            <v>5.0999999999999996</v>
          </cell>
          <cell r="AI2496">
            <v>59280</v>
          </cell>
          <cell r="AJ2496">
            <v>7.7</v>
          </cell>
        </row>
        <row r="2497">
          <cell r="A2497" t="str">
            <v>3534</v>
          </cell>
          <cell r="B2497" t="str">
            <v>353400501</v>
          </cell>
          <cell r="D2497" t="str">
            <v>3534005</v>
          </cell>
          <cell r="E2497" t="str">
            <v>3560</v>
          </cell>
          <cell r="F2497" t="str">
            <v>35</v>
          </cell>
          <cell r="G2497">
            <v>529.52777789000004</v>
          </cell>
          <cell r="H2497">
            <v>529.59266843</v>
          </cell>
          <cell r="I2497">
            <v>526.91598653000005</v>
          </cell>
          <cell r="J2497">
            <v>38.568588470000002</v>
          </cell>
          <cell r="K2497">
            <v>23.774581739999999</v>
          </cell>
          <cell r="L2497">
            <v>8.6061194000000008</v>
          </cell>
          <cell r="M2497">
            <v>9.86962048</v>
          </cell>
          <cell r="N2497">
            <v>23.17520489</v>
          </cell>
          <cell r="O2497">
            <v>56.436</v>
          </cell>
          <cell r="P2497">
            <v>9.3222394600000005</v>
          </cell>
          <cell r="Q2497">
            <v>67.599999999999994</v>
          </cell>
          <cell r="R2497">
            <v>50.403327439999998</v>
          </cell>
          <cell r="S2497">
            <v>17.7</v>
          </cell>
          <cell r="T2497">
            <v>8.9890700700000004</v>
          </cell>
          <cell r="U2497">
            <v>9.2363004699999998</v>
          </cell>
          <cell r="V2497">
            <v>8.9780299299999999</v>
          </cell>
          <cell r="W2497">
            <v>60.6</v>
          </cell>
          <cell r="X2497">
            <v>86.4</v>
          </cell>
          <cell r="Y2497">
            <v>46.5</v>
          </cell>
          <cell r="Z2497">
            <v>37.1</v>
          </cell>
          <cell r="AA2497">
            <v>38.799999999999997</v>
          </cell>
          <cell r="AB2497">
            <v>8.9394498599999999</v>
          </cell>
          <cell r="AC2497">
            <v>1</v>
          </cell>
          <cell r="AD2497">
            <v>265.8</v>
          </cell>
          <cell r="AE2497">
            <v>65.497527349999999</v>
          </cell>
          <cell r="AF2497">
            <v>66.245784959999995</v>
          </cell>
          <cell r="AG2497">
            <v>0.44444444</v>
          </cell>
          <cell r="AH2497">
            <v>5.0999999999999996</v>
          </cell>
          <cell r="AI2497">
            <v>59280</v>
          </cell>
          <cell r="AJ2497">
            <v>7.7</v>
          </cell>
        </row>
        <row r="2498">
          <cell r="A2498" t="str">
            <v>3534</v>
          </cell>
          <cell r="B2498" t="str">
            <v>353400502</v>
          </cell>
          <cell r="D2498" t="str">
            <v>3534005</v>
          </cell>
          <cell r="E2498" t="str">
            <v>3560</v>
          </cell>
          <cell r="F2498" t="str">
            <v>35</v>
          </cell>
          <cell r="G2498">
            <v>529.52777789000004</v>
          </cell>
          <cell r="H2498">
            <v>529.59266843</v>
          </cell>
          <cell r="I2498">
            <v>526.91598653000005</v>
          </cell>
          <cell r="J2498">
            <v>38.568588470000002</v>
          </cell>
          <cell r="K2498">
            <v>23.774581739999999</v>
          </cell>
          <cell r="L2498">
            <v>7.1380730299999993</v>
          </cell>
          <cell r="M2498">
            <v>10.600253179999999</v>
          </cell>
          <cell r="N2498">
            <v>23.17520489</v>
          </cell>
          <cell r="O2498">
            <v>56.436</v>
          </cell>
          <cell r="P2498">
            <v>9.8389490300000002</v>
          </cell>
          <cell r="Q2498">
            <v>67.599999999999994</v>
          </cell>
          <cell r="R2498">
            <v>50.403327439999998</v>
          </cell>
          <cell r="S2498">
            <v>17.7</v>
          </cell>
          <cell r="T2498">
            <v>7.1380730299999993</v>
          </cell>
          <cell r="U2498">
            <v>7.1380730299999993</v>
          </cell>
          <cell r="V2498">
            <v>7.1380730299999993</v>
          </cell>
          <cell r="W2498">
            <v>60.6</v>
          </cell>
          <cell r="X2498">
            <v>86.4</v>
          </cell>
          <cell r="Y2498">
            <v>46.5</v>
          </cell>
          <cell r="Z2498">
            <v>37.1</v>
          </cell>
          <cell r="AA2498">
            <v>38.799999999999997</v>
          </cell>
          <cell r="AB2498">
            <v>7.1380730299999993</v>
          </cell>
          <cell r="AC2498">
            <v>1</v>
          </cell>
          <cell r="AD2498">
            <v>265.8</v>
          </cell>
          <cell r="AE2498">
            <v>65.497527349999999</v>
          </cell>
          <cell r="AF2498">
            <v>66.185699999999997</v>
          </cell>
          <cell r="AG2498">
            <v>0.54166667000000002</v>
          </cell>
          <cell r="AH2498">
            <v>5.0999999999999996</v>
          </cell>
          <cell r="AI2498">
            <v>59280</v>
          </cell>
          <cell r="AJ2498">
            <v>7.7</v>
          </cell>
        </row>
        <row r="2499">
          <cell r="A2499" t="str">
            <v>3534</v>
          </cell>
          <cell r="B2499" t="str">
            <v>353400503</v>
          </cell>
          <cell r="D2499" t="str">
            <v>3534005</v>
          </cell>
          <cell r="E2499" t="str">
            <v>3560</v>
          </cell>
          <cell r="F2499" t="str">
            <v>35</v>
          </cell>
          <cell r="G2499">
            <v>529.52777789000004</v>
          </cell>
          <cell r="H2499">
            <v>529.59266843</v>
          </cell>
          <cell r="I2499">
            <v>526.91598653000005</v>
          </cell>
          <cell r="J2499">
            <v>38.568588470000002</v>
          </cell>
          <cell r="K2499">
            <v>23.774581739999999</v>
          </cell>
          <cell r="L2499">
            <v>8.74033674</v>
          </cell>
          <cell r="M2499">
            <v>10.126631100000001</v>
          </cell>
          <cell r="N2499">
            <v>23.17520489</v>
          </cell>
          <cell r="O2499">
            <v>56.436</v>
          </cell>
          <cell r="P2499">
            <v>9.4334839200000005</v>
          </cell>
          <cell r="Q2499">
            <v>67.599999999999994</v>
          </cell>
          <cell r="R2499">
            <v>50.403327439999998</v>
          </cell>
          <cell r="S2499">
            <v>17.7</v>
          </cell>
          <cell r="T2499">
            <v>8.74033674</v>
          </cell>
          <cell r="U2499">
            <v>8.74033674</v>
          </cell>
          <cell r="V2499">
            <v>8.74033674</v>
          </cell>
          <cell r="W2499">
            <v>60.6</v>
          </cell>
          <cell r="X2499">
            <v>86.4</v>
          </cell>
          <cell r="Y2499">
            <v>46.5</v>
          </cell>
          <cell r="Z2499">
            <v>37.1</v>
          </cell>
          <cell r="AA2499">
            <v>38.799999999999997</v>
          </cell>
          <cell r="AB2499">
            <v>7.1436176000000007</v>
          </cell>
          <cell r="AC2499">
            <v>1</v>
          </cell>
          <cell r="AD2499">
            <v>265.8</v>
          </cell>
          <cell r="AE2499">
            <v>65.497527349999999</v>
          </cell>
          <cell r="AF2499">
            <v>66.185699999999997</v>
          </cell>
          <cell r="AG2499">
            <v>0.29526885568501998</v>
          </cell>
          <cell r="AH2499">
            <v>5.0999999999999996</v>
          </cell>
          <cell r="AI2499">
            <v>59280</v>
          </cell>
          <cell r="AJ2499">
            <v>7.7</v>
          </cell>
        </row>
        <row r="2500">
          <cell r="A2500" t="str">
            <v>3534</v>
          </cell>
          <cell r="B2500" t="str">
            <v>353401001</v>
          </cell>
          <cell r="D2500" t="str">
            <v>3534010</v>
          </cell>
          <cell r="E2500" t="str">
            <v>3560</v>
          </cell>
          <cell r="F2500" t="str">
            <v>35</v>
          </cell>
          <cell r="G2500">
            <v>529.52777789000004</v>
          </cell>
          <cell r="H2500">
            <v>529.59266843</v>
          </cell>
          <cell r="I2500">
            <v>526.91598653000005</v>
          </cell>
          <cell r="J2500">
            <v>38.568588470000002</v>
          </cell>
          <cell r="K2500">
            <v>23.774581739999999</v>
          </cell>
          <cell r="L2500">
            <v>8.7682631499999992</v>
          </cell>
          <cell r="M2500">
            <v>9.9058347999999992</v>
          </cell>
          <cell r="N2500">
            <v>23.17520489</v>
          </cell>
          <cell r="O2500">
            <v>56.436</v>
          </cell>
          <cell r="P2500">
            <v>9.5949903400000007</v>
          </cell>
          <cell r="Q2500">
            <v>67.599999999999994</v>
          </cell>
          <cell r="R2500">
            <v>50.403327439999998</v>
          </cell>
          <cell r="S2500">
            <v>17.7</v>
          </cell>
          <cell r="T2500">
            <v>8.9078830100000008</v>
          </cell>
          <cell r="U2500">
            <v>9.2003910399999995</v>
          </cell>
          <cell r="V2500">
            <v>8.6374620199999992</v>
          </cell>
          <cell r="W2500">
            <v>60.6</v>
          </cell>
          <cell r="X2500">
            <v>86.4</v>
          </cell>
          <cell r="Y2500">
            <v>46.5</v>
          </cell>
          <cell r="Z2500">
            <v>37.1</v>
          </cell>
          <cell r="AA2500">
            <v>38.799999999999997</v>
          </cell>
          <cell r="AB2500">
            <v>9.1562009300000007</v>
          </cell>
          <cell r="AC2500">
            <v>0.94238588999999995</v>
          </cell>
          <cell r="AD2500">
            <v>265.8</v>
          </cell>
          <cell r="AE2500">
            <v>65.497527349999999</v>
          </cell>
          <cell r="AF2500">
            <v>66.20139408</v>
          </cell>
          <cell r="AG2500">
            <v>0.1875</v>
          </cell>
          <cell r="AH2500">
            <v>5.0999999999999996</v>
          </cell>
          <cell r="AI2500">
            <v>59280</v>
          </cell>
          <cell r="AJ2500">
            <v>7.7</v>
          </cell>
        </row>
        <row r="2501">
          <cell r="A2501" t="str">
            <v>3534</v>
          </cell>
          <cell r="B2501" t="str">
            <v>353401002</v>
          </cell>
          <cell r="D2501" t="str">
            <v>3534010</v>
          </cell>
          <cell r="E2501" t="str">
            <v>3560</v>
          </cell>
          <cell r="F2501" t="str">
            <v>35</v>
          </cell>
          <cell r="G2501">
            <v>529.52777789000004</v>
          </cell>
          <cell r="H2501">
            <v>529.59266843</v>
          </cell>
          <cell r="I2501">
            <v>526.91598653000005</v>
          </cell>
          <cell r="J2501">
            <v>38.568588470000002</v>
          </cell>
          <cell r="K2501">
            <v>23.774581739999999</v>
          </cell>
          <cell r="L2501">
            <v>7.1308988299999996</v>
          </cell>
          <cell r="M2501">
            <v>9.8429410500000003</v>
          </cell>
          <cell r="N2501">
            <v>23.17520489</v>
          </cell>
          <cell r="O2501">
            <v>56.436</v>
          </cell>
          <cell r="P2501">
            <v>9.4334839200000005</v>
          </cell>
          <cell r="Q2501">
            <v>67.599999999999994</v>
          </cell>
          <cell r="R2501">
            <v>50.403327439999998</v>
          </cell>
          <cell r="S2501">
            <v>17.7</v>
          </cell>
          <cell r="T2501">
            <v>7.1308988299999996</v>
          </cell>
          <cell r="U2501">
            <v>9.4334839200000005</v>
          </cell>
          <cell r="V2501">
            <v>7.1308988299999996</v>
          </cell>
          <cell r="W2501">
            <v>60.6</v>
          </cell>
          <cell r="X2501">
            <v>86.4</v>
          </cell>
          <cell r="Y2501">
            <v>46.5</v>
          </cell>
          <cell r="Z2501">
            <v>37.1</v>
          </cell>
          <cell r="AA2501">
            <v>38.799999999999997</v>
          </cell>
          <cell r="AB2501">
            <v>9.0768089799999991</v>
          </cell>
          <cell r="AC2501">
            <v>1</v>
          </cell>
          <cell r="AD2501">
            <v>265.8</v>
          </cell>
          <cell r="AE2501">
            <v>65.497527349999999</v>
          </cell>
          <cell r="AF2501">
            <v>66.185699999999997</v>
          </cell>
          <cell r="AG2501">
            <v>0.26666666999999999</v>
          </cell>
          <cell r="AH2501">
            <v>5.0999999999999996</v>
          </cell>
          <cell r="AI2501">
            <v>59280</v>
          </cell>
          <cell r="AJ2501">
            <v>7.7</v>
          </cell>
        </row>
        <row r="2502">
          <cell r="A2502" t="str">
            <v>3534</v>
          </cell>
          <cell r="B2502" t="str">
            <v>353401101</v>
          </cell>
          <cell r="D2502" t="str">
            <v>3534011</v>
          </cell>
          <cell r="E2502" t="str">
            <v>3560</v>
          </cell>
          <cell r="F2502" t="str">
            <v>35</v>
          </cell>
          <cell r="G2502">
            <v>529.52777789000004</v>
          </cell>
          <cell r="H2502">
            <v>529.59266843</v>
          </cell>
          <cell r="I2502">
            <v>526.91598653000005</v>
          </cell>
          <cell r="J2502">
            <v>38.568588470000002</v>
          </cell>
          <cell r="K2502">
            <v>23.774581739999999</v>
          </cell>
          <cell r="L2502">
            <v>7.1546153599999993</v>
          </cell>
          <cell r="M2502">
            <v>9.8389490300000002</v>
          </cell>
          <cell r="N2502">
            <v>23.17520489</v>
          </cell>
          <cell r="O2502">
            <v>56.436</v>
          </cell>
          <cell r="P2502">
            <v>9.4342836000000005</v>
          </cell>
          <cell r="Q2502">
            <v>67.599999999999994</v>
          </cell>
          <cell r="R2502">
            <v>50.403327439999998</v>
          </cell>
          <cell r="S2502">
            <v>17.7</v>
          </cell>
          <cell r="T2502">
            <v>7.2470805800000004</v>
          </cell>
          <cell r="U2502">
            <v>7.2276624999999992</v>
          </cell>
          <cell r="V2502">
            <v>7.1404530399999997</v>
          </cell>
          <cell r="W2502">
            <v>60.6</v>
          </cell>
          <cell r="X2502">
            <v>86.4</v>
          </cell>
          <cell r="Y2502">
            <v>46.5</v>
          </cell>
          <cell r="Z2502">
            <v>37.1</v>
          </cell>
          <cell r="AA2502">
            <v>38.799999999999997</v>
          </cell>
          <cell r="AB2502">
            <v>7.2225660200000004</v>
          </cell>
          <cell r="AC2502">
            <v>1</v>
          </cell>
          <cell r="AD2502">
            <v>265.8</v>
          </cell>
          <cell r="AE2502">
            <v>65.497527349999999</v>
          </cell>
          <cell r="AF2502">
            <v>66.185699999999997</v>
          </cell>
          <cell r="AG2502">
            <v>0.22522523</v>
          </cell>
          <cell r="AH2502">
            <v>5.0999999999999996</v>
          </cell>
          <cell r="AI2502">
            <v>59280</v>
          </cell>
          <cell r="AJ2502">
            <v>7.7</v>
          </cell>
        </row>
        <row r="2503">
          <cell r="A2503" t="str">
            <v>3534</v>
          </cell>
          <cell r="B2503" t="str">
            <v>353402001</v>
          </cell>
          <cell r="C2503" t="str">
            <v>555</v>
          </cell>
          <cell r="D2503" t="str">
            <v>3534020</v>
          </cell>
          <cell r="E2503" t="str">
            <v>3560</v>
          </cell>
          <cell r="F2503" t="str">
            <v>35</v>
          </cell>
          <cell r="G2503">
            <v>529.52777789000004</v>
          </cell>
          <cell r="H2503">
            <v>529.59266843</v>
          </cell>
          <cell r="I2503">
            <v>526.91598653000005</v>
          </cell>
          <cell r="J2503">
            <v>38.568588470000002</v>
          </cell>
          <cell r="K2503">
            <v>23.774581739999999</v>
          </cell>
          <cell r="L2503">
            <v>7.2063772900000007</v>
          </cell>
          <cell r="M2503">
            <v>9.4334839200000005</v>
          </cell>
          <cell r="N2503">
            <v>23.17520489</v>
          </cell>
          <cell r="O2503">
            <v>56.436</v>
          </cell>
          <cell r="P2503">
            <v>9.8360113899999995</v>
          </cell>
          <cell r="Q2503">
            <v>67.599999999999994</v>
          </cell>
          <cell r="R2503">
            <v>52.125447299999998</v>
          </cell>
          <cell r="S2503">
            <v>17.7</v>
          </cell>
          <cell r="T2503">
            <v>9.4334839200000005</v>
          </cell>
          <cell r="U2503">
            <v>7.4448332700000011</v>
          </cell>
          <cell r="V2503">
            <v>7.4448332700000011</v>
          </cell>
          <cell r="W2503">
            <v>60.6</v>
          </cell>
          <cell r="X2503">
            <v>86.4</v>
          </cell>
          <cell r="Y2503">
            <v>46.5</v>
          </cell>
          <cell r="Z2503">
            <v>37.1</v>
          </cell>
          <cell r="AA2503">
            <v>38.799999999999997</v>
          </cell>
          <cell r="AB2503">
            <v>9.6121320699999995</v>
          </cell>
          <cell r="AC2503">
            <v>0.98253918000000007</v>
          </cell>
          <cell r="AD2503">
            <v>265.8</v>
          </cell>
          <cell r="AE2503">
            <v>65.497527349999999</v>
          </cell>
          <cell r="AF2503">
            <v>66.185699999999997</v>
          </cell>
          <cell r="AG2503">
            <v>0.29032258</v>
          </cell>
          <cell r="AH2503">
            <v>5.0999999999999996</v>
          </cell>
          <cell r="AI2503">
            <v>59280</v>
          </cell>
          <cell r="AJ2503">
            <v>7.7</v>
          </cell>
        </row>
        <row r="2504">
          <cell r="A2504" t="str">
            <v>3534</v>
          </cell>
          <cell r="B2504" t="str">
            <v>353402002</v>
          </cell>
          <cell r="C2504" t="str">
            <v>555</v>
          </cell>
          <cell r="D2504" t="str">
            <v>3534020</v>
          </cell>
          <cell r="E2504" t="str">
            <v>3560</v>
          </cell>
          <cell r="F2504" t="str">
            <v>35</v>
          </cell>
          <cell r="G2504">
            <v>529.52777789000004</v>
          </cell>
          <cell r="H2504">
            <v>529.59266843</v>
          </cell>
          <cell r="I2504">
            <v>526.91598653000005</v>
          </cell>
          <cell r="J2504">
            <v>38.568588470000002</v>
          </cell>
          <cell r="K2504">
            <v>23.774581739999999</v>
          </cell>
          <cell r="L2504">
            <v>7.5054922700000004</v>
          </cell>
          <cell r="M2504">
            <v>9.4334839200000005</v>
          </cell>
          <cell r="N2504">
            <v>23.17520489</v>
          </cell>
          <cell r="O2504">
            <v>56.436</v>
          </cell>
          <cell r="P2504">
            <v>9.4334839200000005</v>
          </cell>
          <cell r="Q2504">
            <v>67.599999999999994</v>
          </cell>
          <cell r="R2504">
            <v>52.125447299999998</v>
          </cell>
          <cell r="S2504">
            <v>17.7</v>
          </cell>
          <cell r="T2504">
            <v>7.3796321500000008</v>
          </cell>
          <cell r="U2504">
            <v>9.4334839200000005</v>
          </cell>
          <cell r="V2504">
            <v>7.2758646000000002</v>
          </cell>
          <cell r="W2504">
            <v>60.6</v>
          </cell>
          <cell r="X2504">
            <v>86.4</v>
          </cell>
          <cell r="Y2504">
            <v>46.5</v>
          </cell>
          <cell r="Z2504">
            <v>37.1</v>
          </cell>
          <cell r="AA2504">
            <v>38.799999999999997</v>
          </cell>
          <cell r="AB2504">
            <v>7.3796321500000008</v>
          </cell>
          <cell r="AC2504">
            <v>1</v>
          </cell>
          <cell r="AD2504">
            <v>265.8</v>
          </cell>
          <cell r="AE2504">
            <v>65.497527349999999</v>
          </cell>
          <cell r="AF2504">
            <v>66.185699999999997</v>
          </cell>
          <cell r="AG2504">
            <v>0.14285713999999999</v>
          </cell>
          <cell r="AH2504">
            <v>5.0999999999999996</v>
          </cell>
          <cell r="AI2504">
            <v>59280</v>
          </cell>
          <cell r="AJ2504">
            <v>7.7</v>
          </cell>
        </row>
        <row r="2505">
          <cell r="A2505" t="str">
            <v>3534</v>
          </cell>
          <cell r="B2505" t="str">
            <v>353402003</v>
          </cell>
          <cell r="C2505" t="str">
            <v>555</v>
          </cell>
          <cell r="D2505" t="str">
            <v>3534020</v>
          </cell>
          <cell r="E2505" t="str">
            <v>3560</v>
          </cell>
          <cell r="F2505" t="str">
            <v>35</v>
          </cell>
          <cell r="G2505">
            <v>529.52777789000004</v>
          </cell>
          <cell r="H2505">
            <v>529.59266843</v>
          </cell>
          <cell r="I2505">
            <v>526.91598653000005</v>
          </cell>
          <cell r="J2505">
            <v>38.568588470000002</v>
          </cell>
          <cell r="K2505">
            <v>23.774581739999999</v>
          </cell>
          <cell r="L2505">
            <v>8.3025137200000003</v>
          </cell>
          <cell r="M2505">
            <v>9.1074213200000003</v>
          </cell>
          <cell r="N2505">
            <v>23.17520489</v>
          </cell>
          <cell r="O2505">
            <v>56.436</v>
          </cell>
          <cell r="P2505">
            <v>9.2539744099999997</v>
          </cell>
          <cell r="Q2505">
            <v>67.599999999999994</v>
          </cell>
          <cell r="R2505">
            <v>52.125447299999998</v>
          </cell>
          <cell r="S2505">
            <v>17.7</v>
          </cell>
          <cell r="T2505">
            <v>8.9465050300000009</v>
          </cell>
          <cell r="U2505">
            <v>8.6184854400000006</v>
          </cell>
          <cell r="V2505">
            <v>8.3961548599999993</v>
          </cell>
          <cell r="W2505">
            <v>60.6</v>
          </cell>
          <cell r="X2505">
            <v>86.4</v>
          </cell>
          <cell r="Y2505">
            <v>46.5</v>
          </cell>
          <cell r="Z2505">
            <v>37.1</v>
          </cell>
          <cell r="AA2505">
            <v>38.799999999999997</v>
          </cell>
          <cell r="AB2505">
            <v>8.8325876999999995</v>
          </cell>
          <cell r="AC2505">
            <v>0.89085149999999991</v>
          </cell>
          <cell r="AD2505">
            <v>265.8</v>
          </cell>
          <cell r="AE2505">
            <v>65.497527349999999</v>
          </cell>
          <cell r="AF2505">
            <v>66.185699999999997</v>
          </cell>
          <cell r="AG2505">
            <v>0.33333332999999998</v>
          </cell>
          <cell r="AH2505">
            <v>5.0999999999999996</v>
          </cell>
          <cell r="AI2505">
            <v>59280</v>
          </cell>
          <cell r="AJ2505">
            <v>7.7</v>
          </cell>
        </row>
        <row r="2506">
          <cell r="A2506" t="str">
            <v>3534</v>
          </cell>
          <cell r="B2506" t="str">
            <v>353402101</v>
          </cell>
          <cell r="C2506" t="str">
            <v>555</v>
          </cell>
          <cell r="D2506" t="str">
            <v>3534021</v>
          </cell>
          <cell r="E2506" t="str">
            <v>3560</v>
          </cell>
          <cell r="F2506" t="str">
            <v>35</v>
          </cell>
          <cell r="G2506">
            <v>529.52777789000004</v>
          </cell>
          <cell r="H2506">
            <v>529.59266843</v>
          </cell>
          <cell r="I2506">
            <v>526.91598653000005</v>
          </cell>
          <cell r="J2506">
            <v>38.568588470000002</v>
          </cell>
          <cell r="K2506">
            <v>23.774581739999999</v>
          </cell>
          <cell r="L2506">
            <v>7.2751723200000002</v>
          </cell>
          <cell r="M2506">
            <v>7.547501679999999</v>
          </cell>
          <cell r="N2506">
            <v>23.17520489</v>
          </cell>
          <cell r="O2506">
            <v>56.436</v>
          </cell>
          <cell r="P2506">
            <v>8.2049451700000002</v>
          </cell>
          <cell r="Q2506">
            <v>67.599999999999994</v>
          </cell>
          <cell r="R2506">
            <v>52.125447299999998</v>
          </cell>
          <cell r="S2506">
            <v>17.7</v>
          </cell>
          <cell r="T2506">
            <v>8.0471895599999996</v>
          </cell>
          <cell r="U2506">
            <v>7.2063772900000007</v>
          </cell>
          <cell r="V2506">
            <v>7.1724245800000004</v>
          </cell>
          <cell r="W2506">
            <v>60.6</v>
          </cell>
          <cell r="X2506">
            <v>86.4</v>
          </cell>
          <cell r="Y2506">
            <v>46.5</v>
          </cell>
          <cell r="Z2506">
            <v>37.1</v>
          </cell>
          <cell r="AA2506">
            <v>38.799999999999997</v>
          </cell>
          <cell r="AB2506">
            <v>7.4662275600000001</v>
          </cell>
          <cell r="AC2506">
            <v>1</v>
          </cell>
          <cell r="AD2506">
            <v>265.8</v>
          </cell>
          <cell r="AE2506">
            <v>65.497527349999999</v>
          </cell>
          <cell r="AF2506">
            <v>66.185699999999997</v>
          </cell>
          <cell r="AG2506">
            <v>0.30882353000000001</v>
          </cell>
          <cell r="AH2506">
            <v>5.0999999999999996</v>
          </cell>
          <cell r="AI2506">
            <v>59280</v>
          </cell>
          <cell r="AJ2506">
            <v>7.7</v>
          </cell>
        </row>
        <row r="2507">
          <cell r="A2507" t="str">
            <v>3534</v>
          </cell>
          <cell r="B2507" t="str">
            <v>353402401</v>
          </cell>
          <cell r="C2507" t="str">
            <v>555</v>
          </cell>
          <cell r="D2507" t="str">
            <v>3534024</v>
          </cell>
          <cell r="E2507" t="str">
            <v>3560</v>
          </cell>
          <cell r="F2507" t="str">
            <v>35</v>
          </cell>
          <cell r="G2507">
            <v>529.52777789000004</v>
          </cell>
          <cell r="H2507">
            <v>529.59266843</v>
          </cell>
          <cell r="I2507">
            <v>526.91598653000005</v>
          </cell>
          <cell r="J2507">
            <v>38.568588470000002</v>
          </cell>
          <cell r="K2507">
            <v>23.774581739999999</v>
          </cell>
          <cell r="L2507">
            <v>8.8485092999999999</v>
          </cell>
          <cell r="M2507">
            <v>9.54581211</v>
          </cell>
          <cell r="N2507">
            <v>23.17520489</v>
          </cell>
          <cell r="O2507">
            <v>56.436</v>
          </cell>
          <cell r="P2507">
            <v>9.5781036099999994</v>
          </cell>
          <cell r="Q2507">
            <v>67.599999999999994</v>
          </cell>
          <cell r="R2507">
            <v>52.125447299999998</v>
          </cell>
          <cell r="S2507">
            <v>17.7</v>
          </cell>
          <cell r="T2507">
            <v>8.85779973</v>
          </cell>
          <cell r="U2507">
            <v>8.8759858900000008</v>
          </cell>
          <cell r="V2507">
            <v>8.6371072899999994</v>
          </cell>
          <cell r="W2507">
            <v>60.6</v>
          </cell>
          <cell r="X2507">
            <v>86.4</v>
          </cell>
          <cell r="Y2507">
            <v>46.5</v>
          </cell>
          <cell r="Z2507">
            <v>37.1</v>
          </cell>
          <cell r="AA2507">
            <v>38.799999999999997</v>
          </cell>
          <cell r="AB2507">
            <v>9.3079207000000004</v>
          </cell>
          <cell r="AC2507">
            <v>0.89602830999999994</v>
          </cell>
          <cell r="AD2507">
            <v>265.8</v>
          </cell>
          <cell r="AE2507">
            <v>65.497527349999999</v>
          </cell>
          <cell r="AF2507">
            <v>66.222845710000001</v>
          </cell>
          <cell r="AG2507">
            <v>0.30555556</v>
          </cell>
          <cell r="AH2507">
            <v>5.0999999999999996</v>
          </cell>
          <cell r="AI2507">
            <v>59280</v>
          </cell>
          <cell r="AJ2507">
            <v>7.7</v>
          </cell>
        </row>
        <row r="2508">
          <cell r="A2508" t="str">
            <v>3534</v>
          </cell>
          <cell r="B2508" t="str">
            <v>353403001</v>
          </cell>
          <cell r="D2508" t="str">
            <v>3534030</v>
          </cell>
          <cell r="E2508" t="str">
            <v>3560</v>
          </cell>
          <cell r="F2508" t="str">
            <v>35</v>
          </cell>
          <cell r="G2508">
            <v>529.52777789000004</v>
          </cell>
          <cell r="H2508">
            <v>529.59266843</v>
          </cell>
          <cell r="I2508">
            <v>526.91598653000005</v>
          </cell>
          <cell r="J2508">
            <v>38.568588470000002</v>
          </cell>
          <cell r="K2508">
            <v>23.774581739999999</v>
          </cell>
          <cell r="L2508">
            <v>9.0745206500000002</v>
          </cell>
          <cell r="M2508">
            <v>10.538422819999999</v>
          </cell>
          <cell r="N2508">
            <v>23.17520489</v>
          </cell>
          <cell r="O2508">
            <v>56.436</v>
          </cell>
          <cell r="P2508">
            <v>10.586735900000001</v>
          </cell>
          <cell r="Q2508">
            <v>67.599999999999994</v>
          </cell>
          <cell r="R2508">
            <v>50.403327439999998</v>
          </cell>
          <cell r="S2508">
            <v>17.7</v>
          </cell>
          <cell r="T2508">
            <v>9.0817112299999998</v>
          </cell>
          <cell r="U2508">
            <v>8.7419354600000005</v>
          </cell>
          <cell r="V2508">
            <v>8.9270486499999997</v>
          </cell>
          <cell r="W2508">
            <v>60.6</v>
          </cell>
          <cell r="X2508">
            <v>86.4</v>
          </cell>
          <cell r="Y2508">
            <v>46.5</v>
          </cell>
          <cell r="Z2508">
            <v>37.1</v>
          </cell>
          <cell r="AA2508">
            <v>38.799999999999997</v>
          </cell>
          <cell r="AB2508">
            <v>9.8516151399999998</v>
          </cell>
          <cell r="AC2508">
            <v>0.74290120000000004</v>
          </cell>
          <cell r="AD2508">
            <v>265.8</v>
          </cell>
          <cell r="AE2508">
            <v>65.497527349999999</v>
          </cell>
          <cell r="AF2508">
            <v>66.185699999999997</v>
          </cell>
          <cell r="AG2508">
            <v>0.26829268000000001</v>
          </cell>
          <cell r="AH2508">
            <v>5.0999999999999996</v>
          </cell>
          <cell r="AI2508">
            <v>59280</v>
          </cell>
          <cell r="AJ2508">
            <v>7.7</v>
          </cell>
        </row>
        <row r="2509">
          <cell r="A2509" t="str">
            <v>3534</v>
          </cell>
          <cell r="B2509" t="str">
            <v>353403002</v>
          </cell>
          <cell r="D2509" t="str">
            <v>3534030</v>
          </cell>
          <cell r="E2509" t="str">
            <v>3560</v>
          </cell>
          <cell r="F2509" t="str">
            <v>35</v>
          </cell>
          <cell r="G2509">
            <v>529.52777789000004</v>
          </cell>
          <cell r="H2509">
            <v>529.59266843</v>
          </cell>
          <cell r="I2509">
            <v>526.91598653000005</v>
          </cell>
          <cell r="J2509">
            <v>38.568588470000002</v>
          </cell>
          <cell r="K2509">
            <v>23.774581739999999</v>
          </cell>
          <cell r="L2509">
            <v>7.1412451199999989</v>
          </cell>
          <cell r="M2509">
            <v>10.81977828</v>
          </cell>
          <cell r="N2509">
            <v>23.17520489</v>
          </cell>
          <cell r="O2509">
            <v>56.436</v>
          </cell>
          <cell r="P2509">
            <v>10.81977828</v>
          </cell>
          <cell r="Q2509">
            <v>67.599999999999994</v>
          </cell>
          <cell r="R2509">
            <v>50.403327439999998</v>
          </cell>
          <cell r="S2509">
            <v>17.7</v>
          </cell>
          <cell r="T2509">
            <v>7.1412451199999989</v>
          </cell>
          <cell r="U2509">
            <v>7.1412451199999989</v>
          </cell>
          <cell r="V2509">
            <v>7.1380730299999993</v>
          </cell>
          <cell r="W2509">
            <v>60.6</v>
          </cell>
          <cell r="X2509">
            <v>86.4</v>
          </cell>
          <cell r="Y2509">
            <v>46.5</v>
          </cell>
          <cell r="Z2509">
            <v>37.1</v>
          </cell>
          <cell r="AA2509">
            <v>38.799999999999997</v>
          </cell>
          <cell r="AB2509">
            <v>9.9641121699999999</v>
          </cell>
          <cell r="AC2509">
            <v>1</v>
          </cell>
          <cell r="AD2509">
            <v>265.8</v>
          </cell>
          <cell r="AE2509">
            <v>65.497527349999999</v>
          </cell>
          <cell r="AF2509">
            <v>66.185699999999997</v>
          </cell>
          <cell r="AG2509">
            <v>0</v>
          </cell>
          <cell r="AH2509">
            <v>5.0999999999999996</v>
          </cell>
          <cell r="AI2509">
            <v>59280</v>
          </cell>
          <cell r="AJ2509">
            <v>7.7</v>
          </cell>
        </row>
        <row r="2510">
          <cell r="A2510" t="str">
            <v>3534</v>
          </cell>
          <cell r="B2510" t="str">
            <v>353404201</v>
          </cell>
          <cell r="D2510" t="str">
            <v>3534042</v>
          </cell>
          <cell r="E2510" t="str">
            <v>3560</v>
          </cell>
          <cell r="F2510" t="str">
            <v>35</v>
          </cell>
          <cell r="G2510">
            <v>529.52777789000004</v>
          </cell>
          <cell r="H2510">
            <v>529.59266843</v>
          </cell>
          <cell r="I2510">
            <v>526.91598653000005</v>
          </cell>
          <cell r="J2510">
            <v>38.568588470000002</v>
          </cell>
          <cell r="K2510">
            <v>23.774581739999999</v>
          </cell>
          <cell r="L2510">
            <v>8.6588663500000003</v>
          </cell>
          <cell r="M2510">
            <v>10.34032212</v>
          </cell>
          <cell r="N2510">
            <v>23.17520489</v>
          </cell>
          <cell r="O2510">
            <v>56.436</v>
          </cell>
          <cell r="P2510">
            <v>10.81977828</v>
          </cell>
          <cell r="Q2510">
            <v>67.599999999999994</v>
          </cell>
          <cell r="R2510">
            <v>50.403327439999998</v>
          </cell>
          <cell r="S2510">
            <v>17.7</v>
          </cell>
          <cell r="T2510">
            <v>8.6741969399999999</v>
          </cell>
          <cell r="U2510">
            <v>9.3444341099999999</v>
          </cell>
          <cell r="V2510">
            <v>8.7960363200000007</v>
          </cell>
          <cell r="W2510">
            <v>60.6</v>
          </cell>
          <cell r="X2510">
            <v>86.4</v>
          </cell>
          <cell r="Y2510">
            <v>46.5</v>
          </cell>
          <cell r="Z2510">
            <v>37.1</v>
          </cell>
          <cell r="AA2510">
            <v>38.799999999999997</v>
          </cell>
          <cell r="AB2510">
            <v>8.9681414099999994</v>
          </cell>
          <cell r="AC2510">
            <v>0.80597998000000004</v>
          </cell>
          <cell r="AD2510">
            <v>265.8</v>
          </cell>
          <cell r="AE2510">
            <v>65.497527349999999</v>
          </cell>
          <cell r="AF2510">
            <v>66.16120549</v>
          </cell>
          <cell r="AG2510">
            <v>0.22222222</v>
          </cell>
          <cell r="AH2510">
            <v>5.0999999999999996</v>
          </cell>
          <cell r="AI2510">
            <v>59280</v>
          </cell>
          <cell r="AJ2510">
            <v>7.7</v>
          </cell>
        </row>
        <row r="2511">
          <cell r="A2511" t="str">
            <v>3534</v>
          </cell>
          <cell r="B2511" t="str">
            <v>353404202</v>
          </cell>
          <cell r="D2511" t="str">
            <v>3534042</v>
          </cell>
          <cell r="E2511" t="str">
            <v>3560</v>
          </cell>
          <cell r="F2511" t="str">
            <v>35</v>
          </cell>
          <cell r="G2511">
            <v>529.52777789000004</v>
          </cell>
          <cell r="H2511">
            <v>529.59266843</v>
          </cell>
          <cell r="I2511">
            <v>526.91598653000005</v>
          </cell>
          <cell r="J2511">
            <v>38.568588470000002</v>
          </cell>
          <cell r="K2511">
            <v>23.774581739999999</v>
          </cell>
          <cell r="L2511">
            <v>7.1308988299999996</v>
          </cell>
          <cell r="M2511">
            <v>10.81977828</v>
          </cell>
          <cell r="N2511">
            <v>23.17520489</v>
          </cell>
          <cell r="O2511">
            <v>56.436</v>
          </cell>
          <cell r="P2511">
            <v>10.81977828</v>
          </cell>
          <cell r="Q2511">
            <v>67.599999999999994</v>
          </cell>
          <cell r="R2511">
            <v>50.403327439999998</v>
          </cell>
          <cell r="S2511">
            <v>17.7</v>
          </cell>
          <cell r="T2511">
            <v>7.2034055199999996</v>
          </cell>
          <cell r="U2511">
            <v>7.42476176</v>
          </cell>
          <cell r="V2511">
            <v>7.4133673399999989</v>
          </cell>
          <cell r="W2511">
            <v>60.6</v>
          </cell>
          <cell r="X2511">
            <v>86.4</v>
          </cell>
          <cell r="Y2511">
            <v>46.5</v>
          </cell>
          <cell r="Z2511">
            <v>37.1</v>
          </cell>
          <cell r="AA2511">
            <v>38.799999999999997</v>
          </cell>
          <cell r="AB2511">
            <v>8.74033674</v>
          </cell>
          <cell r="AC2511">
            <v>1</v>
          </cell>
          <cell r="AD2511">
            <v>265.8</v>
          </cell>
          <cell r="AE2511">
            <v>65.497527349999999</v>
          </cell>
          <cell r="AF2511">
            <v>66.185699999999997</v>
          </cell>
          <cell r="AG2511">
            <v>0.31830106194635721</v>
          </cell>
          <cell r="AH2511">
            <v>5.0999999999999996</v>
          </cell>
          <cell r="AI2511">
            <v>59280</v>
          </cell>
          <cell r="AJ2511">
            <v>7.7</v>
          </cell>
        </row>
        <row r="2512">
          <cell r="A2512" t="str">
            <v>3536</v>
          </cell>
          <cell r="B2512" t="str">
            <v>353602001</v>
          </cell>
          <cell r="C2512" t="str">
            <v>556</v>
          </cell>
          <cell r="D2512" t="str">
            <v>3536020</v>
          </cell>
          <cell r="E2512" t="str">
            <v>3570</v>
          </cell>
          <cell r="F2512" t="str">
            <v>35</v>
          </cell>
          <cell r="G2512">
            <v>529.52777789000004</v>
          </cell>
          <cell r="H2512">
            <v>529.59266843</v>
          </cell>
          <cell r="I2512">
            <v>526.91598653000005</v>
          </cell>
          <cell r="J2512">
            <v>41.53498871</v>
          </cell>
          <cell r="K2512">
            <v>20.853348400000002</v>
          </cell>
          <cell r="L2512">
            <v>8.8131410100000007</v>
          </cell>
          <cell r="M2512">
            <v>9.9602458899999995</v>
          </cell>
          <cell r="N2512">
            <v>21.275783359999998</v>
          </cell>
          <cell r="O2512">
            <v>56.436</v>
          </cell>
          <cell r="P2512">
            <v>10.236059340000001</v>
          </cell>
          <cell r="Q2512">
            <v>65.900000000000006</v>
          </cell>
          <cell r="R2512">
            <v>50.403327439999998</v>
          </cell>
          <cell r="S2512">
            <v>17.7</v>
          </cell>
          <cell r="T2512">
            <v>9.2298488400000007</v>
          </cell>
          <cell r="U2512">
            <v>9.0934694199999999</v>
          </cell>
          <cell r="V2512">
            <v>8.7743129599999996</v>
          </cell>
          <cell r="W2512">
            <v>59.5</v>
          </cell>
          <cell r="X2512">
            <v>74.5</v>
          </cell>
          <cell r="Y2512">
            <v>41.8</v>
          </cell>
          <cell r="Z2512">
            <v>31.8</v>
          </cell>
          <cell r="AA2512">
            <v>38.799999999999997</v>
          </cell>
          <cell r="AB2512">
            <v>9.0771517799999994</v>
          </cell>
          <cell r="AC2512">
            <v>0.46053514000000001</v>
          </cell>
          <cell r="AD2512">
            <v>251.01</v>
          </cell>
          <cell r="AE2512">
            <v>61.534866080000008</v>
          </cell>
          <cell r="AF2512">
            <v>66.52271614</v>
          </cell>
          <cell r="AG2512">
            <v>0.25641026</v>
          </cell>
          <cell r="AH2512">
            <v>6.2</v>
          </cell>
          <cell r="AI2512">
            <v>61090</v>
          </cell>
          <cell r="AJ2512">
            <v>7.7</v>
          </cell>
        </row>
        <row r="2513">
          <cell r="A2513" t="str">
            <v>3536</v>
          </cell>
          <cell r="B2513" t="str">
            <v>353602002</v>
          </cell>
          <cell r="C2513" t="str">
            <v>556</v>
          </cell>
          <cell r="D2513" t="str">
            <v>3536020</v>
          </cell>
          <cell r="E2513" t="str">
            <v>3570</v>
          </cell>
          <cell r="F2513" t="str">
            <v>35</v>
          </cell>
          <cell r="G2513">
            <v>529.52777789000004</v>
          </cell>
          <cell r="H2513">
            <v>529.59266843</v>
          </cell>
          <cell r="I2513">
            <v>526.91598653000005</v>
          </cell>
          <cell r="J2513">
            <v>41.53498871</v>
          </cell>
          <cell r="K2513">
            <v>20.853348400000002</v>
          </cell>
          <cell r="L2513">
            <v>7.14440718</v>
          </cell>
          <cell r="M2513">
            <v>9.8389490300000002</v>
          </cell>
          <cell r="N2513">
            <v>21.275783359999998</v>
          </cell>
          <cell r="O2513">
            <v>56.436</v>
          </cell>
          <cell r="P2513">
            <v>9.8389490300000002</v>
          </cell>
          <cell r="Q2513">
            <v>65.900000000000006</v>
          </cell>
          <cell r="R2513">
            <v>50.403327439999998</v>
          </cell>
          <cell r="S2513">
            <v>17.7</v>
          </cell>
          <cell r="T2513">
            <v>7.1577354800000013</v>
          </cell>
          <cell r="U2513">
            <v>8.5976665800000003</v>
          </cell>
          <cell r="V2513">
            <v>8.1353469500000006</v>
          </cell>
          <cell r="W2513">
            <v>59.5</v>
          </cell>
          <cell r="X2513">
            <v>74.5</v>
          </cell>
          <cell r="Y2513">
            <v>41.8</v>
          </cell>
          <cell r="Z2513">
            <v>31.8</v>
          </cell>
          <cell r="AA2513">
            <v>38.799999999999997</v>
          </cell>
          <cell r="AB2513">
            <v>7.1577354800000013</v>
          </cell>
          <cell r="AC2513">
            <v>1</v>
          </cell>
          <cell r="AD2513">
            <v>251.01</v>
          </cell>
          <cell r="AE2513">
            <v>61.534866080000008</v>
          </cell>
          <cell r="AF2513">
            <v>65.267399999999995</v>
          </cell>
          <cell r="AG2513">
            <v>0.28311838290730285</v>
          </cell>
          <cell r="AH2513">
            <v>6.2</v>
          </cell>
          <cell r="AI2513">
            <v>61090</v>
          </cell>
          <cell r="AJ2513">
            <v>7.7</v>
          </cell>
        </row>
        <row r="2514">
          <cell r="A2514" t="str">
            <v>3536</v>
          </cell>
          <cell r="B2514" t="str">
            <v>353602003</v>
          </cell>
          <cell r="C2514" t="str">
            <v>556</v>
          </cell>
          <cell r="D2514" t="str">
            <v>3536020</v>
          </cell>
          <cell r="E2514" t="str">
            <v>3570</v>
          </cell>
          <cell r="F2514" t="str">
            <v>35</v>
          </cell>
          <cell r="G2514">
            <v>529.52777789000004</v>
          </cell>
          <cell r="H2514">
            <v>529.59266843</v>
          </cell>
          <cell r="I2514">
            <v>526.91598653000005</v>
          </cell>
          <cell r="J2514">
            <v>41.53498871</v>
          </cell>
          <cell r="K2514">
            <v>20.853348400000002</v>
          </cell>
          <cell r="L2514">
            <v>7.2591161299999998</v>
          </cell>
          <cell r="M2514">
            <v>10.126631100000001</v>
          </cell>
          <cell r="N2514">
            <v>21.275783359999998</v>
          </cell>
          <cell r="O2514">
            <v>56.436</v>
          </cell>
          <cell r="P2514">
            <v>10.81977828</v>
          </cell>
          <cell r="Q2514">
            <v>65.900000000000006</v>
          </cell>
          <cell r="R2514">
            <v>50.403327439999998</v>
          </cell>
          <cell r="S2514">
            <v>17.7</v>
          </cell>
          <cell r="T2514">
            <v>7.5358304599999997</v>
          </cell>
          <cell r="U2514">
            <v>7.5358304599999997</v>
          </cell>
          <cell r="V2514">
            <v>7.5358304599999997</v>
          </cell>
          <cell r="W2514">
            <v>59.5</v>
          </cell>
          <cell r="X2514">
            <v>74.5</v>
          </cell>
          <cell r="Y2514">
            <v>41.8</v>
          </cell>
          <cell r="Z2514">
            <v>31.8</v>
          </cell>
          <cell r="AA2514">
            <v>38.799999999999997</v>
          </cell>
          <cell r="AB2514">
            <v>7.1308988299999996</v>
          </cell>
          <cell r="AC2514">
            <v>1</v>
          </cell>
          <cell r="AD2514">
            <v>251.01</v>
          </cell>
          <cell r="AE2514">
            <v>61.534866080000008</v>
          </cell>
          <cell r="AF2514">
            <v>69.097800000000007</v>
          </cell>
          <cell r="AG2514">
            <v>0.23555230161636764</v>
          </cell>
          <cell r="AH2514">
            <v>6.2</v>
          </cell>
          <cell r="AI2514">
            <v>61090</v>
          </cell>
          <cell r="AJ2514">
            <v>7.7</v>
          </cell>
        </row>
        <row r="2515">
          <cell r="A2515" t="str">
            <v>3536</v>
          </cell>
          <cell r="B2515" t="str">
            <v>353602004</v>
          </cell>
          <cell r="C2515" t="str">
            <v>556</v>
          </cell>
          <cell r="D2515" t="str">
            <v>3536020</v>
          </cell>
          <cell r="E2515" t="str">
            <v>3570</v>
          </cell>
          <cell r="F2515" t="str">
            <v>35</v>
          </cell>
          <cell r="G2515">
            <v>529.52777789000004</v>
          </cell>
          <cell r="H2515">
            <v>529.59266843</v>
          </cell>
          <cell r="I2515">
            <v>526.91598653000005</v>
          </cell>
          <cell r="J2515">
            <v>41.53498871</v>
          </cell>
          <cell r="K2515">
            <v>20.853348400000002</v>
          </cell>
          <cell r="L2515">
            <v>7.1522688600000013</v>
          </cell>
          <cell r="M2515">
            <v>7.9786537300000004</v>
          </cell>
          <cell r="N2515">
            <v>21.275783359999998</v>
          </cell>
          <cell r="O2515">
            <v>56.436</v>
          </cell>
          <cell r="P2515">
            <v>8.0786882299999991</v>
          </cell>
          <cell r="Q2515">
            <v>65.900000000000006</v>
          </cell>
          <cell r="R2515">
            <v>50.403327439999998</v>
          </cell>
          <cell r="S2515">
            <v>17.7</v>
          </cell>
          <cell r="T2515">
            <v>9.8642788400000008</v>
          </cell>
          <cell r="U2515">
            <v>7.2499255399999996</v>
          </cell>
          <cell r="V2515">
            <v>7.1585139999999994</v>
          </cell>
          <cell r="W2515">
            <v>59.5</v>
          </cell>
          <cell r="X2515">
            <v>74.5</v>
          </cell>
          <cell r="Y2515">
            <v>41.8</v>
          </cell>
          <cell r="Z2515">
            <v>31.8</v>
          </cell>
          <cell r="AA2515">
            <v>38.799999999999997</v>
          </cell>
          <cell r="AB2515">
            <v>7.3802557899999996</v>
          </cell>
          <cell r="AC2515">
            <v>1</v>
          </cell>
          <cell r="AD2515">
            <v>251.01</v>
          </cell>
          <cell r="AE2515">
            <v>61.534866080000008</v>
          </cell>
          <cell r="AF2515">
            <v>65.288204730000004</v>
          </cell>
          <cell r="AG2515">
            <v>0.27139363999999999</v>
          </cell>
          <cell r="AH2515">
            <v>6.2</v>
          </cell>
          <cell r="AI2515">
            <v>61090</v>
          </cell>
          <cell r="AJ2515">
            <v>7.7</v>
          </cell>
        </row>
        <row r="2516">
          <cell r="A2516" t="str">
            <v>3536</v>
          </cell>
          <cell r="B2516" t="str">
            <v>353602005</v>
          </cell>
          <cell r="C2516" t="str">
            <v>556</v>
          </cell>
          <cell r="D2516" t="str">
            <v>3536020</v>
          </cell>
          <cell r="E2516" t="str">
            <v>3570</v>
          </cell>
          <cell r="F2516" t="str">
            <v>35</v>
          </cell>
          <cell r="G2516">
            <v>529.52777789000004</v>
          </cell>
          <cell r="H2516">
            <v>529.59266843</v>
          </cell>
          <cell r="I2516">
            <v>526.91598653000005</v>
          </cell>
          <cell r="J2516">
            <v>41.53498871</v>
          </cell>
          <cell r="K2516">
            <v>20.853348400000002</v>
          </cell>
          <cell r="L2516">
            <v>7.1340937200000001</v>
          </cell>
          <cell r="M2516">
            <v>10.126631100000001</v>
          </cell>
          <cell r="N2516">
            <v>21.275783359999998</v>
          </cell>
          <cell r="O2516">
            <v>56.436</v>
          </cell>
          <cell r="P2516">
            <v>10.126631100000001</v>
          </cell>
          <cell r="Q2516">
            <v>65.900000000000006</v>
          </cell>
          <cell r="R2516">
            <v>50.403327439999998</v>
          </cell>
          <cell r="S2516">
            <v>17.7</v>
          </cell>
          <cell r="T2516">
            <v>7.1585139999999994</v>
          </cell>
          <cell r="U2516">
            <v>7.1585139999999994</v>
          </cell>
          <cell r="V2516">
            <v>7.1585139999999994</v>
          </cell>
          <cell r="W2516">
            <v>59.5</v>
          </cell>
          <cell r="X2516">
            <v>74.5</v>
          </cell>
          <cell r="Y2516">
            <v>41.8</v>
          </cell>
          <cell r="Z2516">
            <v>31.8</v>
          </cell>
          <cell r="AA2516">
            <v>38.799999999999997</v>
          </cell>
          <cell r="AB2516">
            <v>7.7919359600000009</v>
          </cell>
          <cell r="AC2516">
            <v>1</v>
          </cell>
          <cell r="AD2516">
            <v>251.01</v>
          </cell>
          <cell r="AE2516">
            <v>61.534866080000008</v>
          </cell>
          <cell r="AF2516">
            <v>69.097800000000007</v>
          </cell>
          <cell r="AG2516">
            <v>0.26829268000000001</v>
          </cell>
          <cell r="AH2516">
            <v>6.2</v>
          </cell>
          <cell r="AI2516">
            <v>61090</v>
          </cell>
          <cell r="AJ2516">
            <v>7.7</v>
          </cell>
        </row>
        <row r="2517">
          <cell r="A2517" t="str">
            <v>3536</v>
          </cell>
          <cell r="B2517" t="str">
            <v>353602006</v>
          </cell>
          <cell r="C2517" t="str">
            <v>556</v>
          </cell>
          <cell r="D2517" t="str">
            <v>3536020</v>
          </cell>
          <cell r="E2517" t="str">
            <v>3570</v>
          </cell>
          <cell r="F2517" t="str">
            <v>35</v>
          </cell>
          <cell r="G2517">
            <v>529.52777789000004</v>
          </cell>
          <cell r="H2517">
            <v>529.59266843</v>
          </cell>
          <cell r="I2517">
            <v>526.91598653000005</v>
          </cell>
          <cell r="J2517">
            <v>41.53498871</v>
          </cell>
          <cell r="K2517">
            <v>20.853348400000002</v>
          </cell>
          <cell r="L2517">
            <v>7.3777589099999998</v>
          </cell>
          <cell r="M2517">
            <v>9.4334839200000005</v>
          </cell>
          <cell r="N2517">
            <v>21.275783359999998</v>
          </cell>
          <cell r="O2517">
            <v>56.436</v>
          </cell>
          <cell r="P2517">
            <v>10.81977828</v>
          </cell>
          <cell r="Q2517">
            <v>65.900000000000006</v>
          </cell>
          <cell r="R2517">
            <v>50.403327439999998</v>
          </cell>
          <cell r="S2517">
            <v>17.7</v>
          </cell>
          <cell r="T2517">
            <v>7.2145044100000009</v>
          </cell>
          <cell r="U2517">
            <v>9.4334839200000005</v>
          </cell>
          <cell r="V2517">
            <v>7.2145044100000009</v>
          </cell>
          <cell r="W2517">
            <v>59.5</v>
          </cell>
          <cell r="X2517">
            <v>74.5</v>
          </cell>
          <cell r="Y2517">
            <v>41.8</v>
          </cell>
          <cell r="Z2517">
            <v>31.8</v>
          </cell>
          <cell r="AA2517">
            <v>38.799999999999997</v>
          </cell>
          <cell r="AB2517">
            <v>9.5758858599999996</v>
          </cell>
          <cell r="AC2517">
            <v>1</v>
          </cell>
          <cell r="AD2517">
            <v>251.01</v>
          </cell>
          <cell r="AE2517">
            <v>61.534866080000008</v>
          </cell>
          <cell r="AF2517">
            <v>65.267399999999995</v>
          </cell>
          <cell r="AG2517">
            <v>0</v>
          </cell>
          <cell r="AH2517">
            <v>6.2</v>
          </cell>
          <cell r="AI2517">
            <v>61090</v>
          </cell>
          <cell r="AJ2517">
            <v>7.7</v>
          </cell>
        </row>
        <row r="2518">
          <cell r="A2518" t="str">
            <v>3536</v>
          </cell>
          <cell r="B2518" t="str">
            <v>353602007</v>
          </cell>
          <cell r="C2518" t="str">
            <v>556</v>
          </cell>
          <cell r="D2518" t="str">
            <v>3536020</v>
          </cell>
          <cell r="E2518" t="str">
            <v>3570</v>
          </cell>
          <cell r="F2518" t="str">
            <v>35</v>
          </cell>
          <cell r="G2518">
            <v>529.52777789000004</v>
          </cell>
          <cell r="H2518">
            <v>529.59266843</v>
          </cell>
          <cell r="I2518">
            <v>526.91598653000005</v>
          </cell>
          <cell r="J2518">
            <v>41.53498871</v>
          </cell>
          <cell r="K2518">
            <v>20.853348400000002</v>
          </cell>
          <cell r="L2518">
            <v>7.1608459100000008</v>
          </cell>
          <cell r="M2518">
            <v>7.3802557899999996</v>
          </cell>
          <cell r="N2518">
            <v>21.275783359999998</v>
          </cell>
          <cell r="O2518">
            <v>56.436</v>
          </cell>
          <cell r="P2518">
            <v>10.423827770000001</v>
          </cell>
          <cell r="Q2518">
            <v>65.900000000000006</v>
          </cell>
          <cell r="R2518">
            <v>50.403327439999998</v>
          </cell>
          <cell r="S2518">
            <v>17.7</v>
          </cell>
          <cell r="T2518">
            <v>7.6496926199999988</v>
          </cell>
          <cell r="U2518">
            <v>7.200424889999999</v>
          </cell>
          <cell r="V2518">
            <v>7.6496926199999988</v>
          </cell>
          <cell r="W2518">
            <v>59.5</v>
          </cell>
          <cell r="X2518">
            <v>74.5</v>
          </cell>
          <cell r="Y2518">
            <v>41.8</v>
          </cell>
          <cell r="Z2518">
            <v>31.8</v>
          </cell>
          <cell r="AA2518">
            <v>38.799999999999997</v>
          </cell>
          <cell r="AB2518">
            <v>7.1608459100000008</v>
          </cell>
          <cell r="AC2518">
            <v>1</v>
          </cell>
          <cell r="AD2518">
            <v>251.01</v>
          </cell>
          <cell r="AE2518">
            <v>61.534866080000008</v>
          </cell>
          <cell r="AF2518">
            <v>65.267399999999995</v>
          </cell>
          <cell r="AG2518">
            <v>0.27659573999999998</v>
          </cell>
          <cell r="AH2518">
            <v>6.2</v>
          </cell>
          <cell r="AI2518">
            <v>61090</v>
          </cell>
          <cell r="AJ2518">
            <v>7.7</v>
          </cell>
        </row>
        <row r="2519">
          <cell r="A2519" t="str">
            <v>3536</v>
          </cell>
          <cell r="B2519" t="str">
            <v>353602008</v>
          </cell>
          <cell r="C2519" t="str">
            <v>556</v>
          </cell>
          <cell r="D2519" t="str">
            <v>3536020</v>
          </cell>
          <cell r="E2519" t="str">
            <v>3570</v>
          </cell>
          <cell r="F2519" t="str">
            <v>35</v>
          </cell>
          <cell r="G2519">
            <v>529.52777789000004</v>
          </cell>
          <cell r="H2519">
            <v>529.59266843</v>
          </cell>
          <cell r="I2519">
            <v>526.91598653000005</v>
          </cell>
          <cell r="J2519">
            <v>41.53498871</v>
          </cell>
          <cell r="K2519">
            <v>20.853348400000002</v>
          </cell>
          <cell r="L2519">
            <v>7.1308988299999996</v>
          </cell>
          <cell r="M2519">
            <v>9.8389490300000002</v>
          </cell>
          <cell r="N2519">
            <v>21.275783359999998</v>
          </cell>
          <cell r="O2519">
            <v>56.436</v>
          </cell>
          <cell r="P2519">
            <v>10.126631100000001</v>
          </cell>
          <cell r="Q2519">
            <v>65.900000000000006</v>
          </cell>
          <cell r="R2519">
            <v>50.403327439999998</v>
          </cell>
          <cell r="S2519">
            <v>17.7</v>
          </cell>
          <cell r="T2519">
            <v>9.4334839200000005</v>
          </cell>
          <cell r="U2519">
            <v>9.4334839200000005</v>
          </cell>
          <cell r="V2519">
            <v>7.1404530399999997</v>
          </cell>
          <cell r="W2519">
            <v>59.5</v>
          </cell>
          <cell r="X2519">
            <v>74.5</v>
          </cell>
          <cell r="Y2519">
            <v>41.8</v>
          </cell>
          <cell r="Z2519">
            <v>31.8</v>
          </cell>
          <cell r="AA2519">
            <v>38.799999999999997</v>
          </cell>
          <cell r="AB2519">
            <v>7.1491315999999996</v>
          </cell>
          <cell r="AC2519">
            <v>1</v>
          </cell>
          <cell r="AD2519">
            <v>251.01</v>
          </cell>
          <cell r="AE2519">
            <v>61.534866080000008</v>
          </cell>
          <cell r="AF2519">
            <v>69.097800000000007</v>
          </cell>
          <cell r="AG2519">
            <v>0.23495052298465594</v>
          </cell>
          <cell r="AH2519">
            <v>6.2</v>
          </cell>
          <cell r="AI2519">
            <v>61090</v>
          </cell>
          <cell r="AJ2519">
            <v>7.7</v>
          </cell>
        </row>
        <row r="2520">
          <cell r="A2520" t="str">
            <v>3536</v>
          </cell>
          <cell r="B2520" t="str">
            <v>353602009</v>
          </cell>
          <cell r="C2520" t="str">
            <v>556</v>
          </cell>
          <cell r="D2520" t="str">
            <v>3536020</v>
          </cell>
          <cell r="E2520" t="str">
            <v>3570</v>
          </cell>
          <cell r="F2520" t="str">
            <v>35</v>
          </cell>
          <cell r="G2520">
            <v>529.52777789000004</v>
          </cell>
          <cell r="H2520">
            <v>529.59266843</v>
          </cell>
          <cell r="I2520">
            <v>526.91598653000005</v>
          </cell>
          <cell r="J2520">
            <v>41.53498871</v>
          </cell>
          <cell r="K2520">
            <v>20.853348400000002</v>
          </cell>
          <cell r="L2520">
            <v>7.1308988299999996</v>
          </cell>
          <cell r="M2520">
            <v>10.780122280000001</v>
          </cell>
          <cell r="N2520">
            <v>21.275783359999998</v>
          </cell>
          <cell r="O2520">
            <v>56.436</v>
          </cell>
          <cell r="P2520">
            <v>10.780122280000001</v>
          </cell>
          <cell r="Q2520">
            <v>65.900000000000006</v>
          </cell>
          <cell r="R2520">
            <v>50.403327439999998</v>
          </cell>
          <cell r="S2520">
            <v>17.7</v>
          </cell>
          <cell r="T2520">
            <v>7.6396422900000003</v>
          </cell>
          <cell r="U2520">
            <v>7.1577354800000013</v>
          </cell>
          <cell r="V2520">
            <v>7.6192334199999987</v>
          </cell>
          <cell r="W2520">
            <v>59.5</v>
          </cell>
          <cell r="X2520">
            <v>74.5</v>
          </cell>
          <cell r="Y2520">
            <v>41.8</v>
          </cell>
          <cell r="Z2520">
            <v>31.8</v>
          </cell>
          <cell r="AA2520">
            <v>38.799999999999997</v>
          </cell>
          <cell r="AB2520">
            <v>9.6158054800000006</v>
          </cell>
          <cell r="AC2520">
            <v>1</v>
          </cell>
          <cell r="AD2520">
            <v>251.01</v>
          </cell>
          <cell r="AE2520">
            <v>61.534866080000008</v>
          </cell>
          <cell r="AF2520">
            <v>65.286498510000001</v>
          </cell>
          <cell r="AG2520">
            <v>0.26809950186292847</v>
          </cell>
          <cell r="AH2520">
            <v>6.2</v>
          </cell>
          <cell r="AI2520">
            <v>61090</v>
          </cell>
          <cell r="AJ2520">
            <v>7.7</v>
          </cell>
        </row>
        <row r="2521">
          <cell r="A2521" t="str">
            <v>3536</v>
          </cell>
          <cell r="B2521" t="str">
            <v>353602010</v>
          </cell>
          <cell r="C2521" t="str">
            <v>556</v>
          </cell>
          <cell r="D2521" t="str">
            <v>3536020</v>
          </cell>
          <cell r="E2521" t="str">
            <v>3570</v>
          </cell>
          <cell r="F2521" t="str">
            <v>35</v>
          </cell>
          <cell r="G2521">
            <v>529.52777789000004</v>
          </cell>
          <cell r="H2521">
            <v>529.59266843</v>
          </cell>
          <cell r="I2521">
            <v>526.91598653000005</v>
          </cell>
          <cell r="J2521">
            <v>41.53498871</v>
          </cell>
          <cell r="K2521">
            <v>20.853348400000002</v>
          </cell>
          <cell r="L2521">
            <v>7.1420365700000001</v>
          </cell>
          <cell r="M2521">
            <v>10.81915809</v>
          </cell>
          <cell r="N2521">
            <v>21.275783359999998</v>
          </cell>
          <cell r="O2521">
            <v>56.436</v>
          </cell>
          <cell r="P2521">
            <v>10.81915809</v>
          </cell>
          <cell r="Q2521">
            <v>65.900000000000006</v>
          </cell>
          <cell r="R2521">
            <v>50.403327439999998</v>
          </cell>
          <cell r="S2521">
            <v>17.7</v>
          </cell>
          <cell r="T2521">
            <v>7.512617539999999</v>
          </cell>
          <cell r="U2521">
            <v>7.2882443999999991</v>
          </cell>
          <cell r="V2521">
            <v>7.1553962999999996</v>
          </cell>
          <cell r="W2521">
            <v>59.5</v>
          </cell>
          <cell r="X2521">
            <v>74.5</v>
          </cell>
          <cell r="Y2521">
            <v>41.8</v>
          </cell>
          <cell r="Z2521">
            <v>31.8</v>
          </cell>
          <cell r="AA2521">
            <v>38.799999999999997</v>
          </cell>
          <cell r="AB2521">
            <v>7.512617539999999</v>
          </cell>
          <cell r="AC2521">
            <v>1</v>
          </cell>
          <cell r="AD2521">
            <v>251.01</v>
          </cell>
          <cell r="AE2521">
            <v>61.534866080000008</v>
          </cell>
          <cell r="AF2521">
            <v>69.097800000000007</v>
          </cell>
          <cell r="AG2521">
            <v>0.21008403000000003</v>
          </cell>
          <cell r="AH2521">
            <v>6.2</v>
          </cell>
          <cell r="AI2521">
            <v>61090</v>
          </cell>
          <cell r="AJ2521">
            <v>7.7</v>
          </cell>
        </row>
        <row r="2522">
          <cell r="A2522" t="str">
            <v>3536</v>
          </cell>
          <cell r="B2522" t="str">
            <v>353602011</v>
          </cell>
          <cell r="C2522" t="str">
            <v>556</v>
          </cell>
          <cell r="D2522" t="str">
            <v>3536020</v>
          </cell>
          <cell r="E2522" t="str">
            <v>3570</v>
          </cell>
          <cell r="F2522" t="str">
            <v>35</v>
          </cell>
          <cell r="G2522">
            <v>529.52777789000004</v>
          </cell>
          <cell r="H2522">
            <v>529.59266843</v>
          </cell>
          <cell r="I2522">
            <v>526.91598653000005</v>
          </cell>
          <cell r="J2522">
            <v>41.53498871</v>
          </cell>
          <cell r="K2522">
            <v>20.853348400000002</v>
          </cell>
          <cell r="L2522">
            <v>7.3310603099999998</v>
          </cell>
          <cell r="M2522">
            <v>10.81977828</v>
          </cell>
          <cell r="N2522">
            <v>21.275783359999998</v>
          </cell>
          <cell r="O2522">
            <v>56.436</v>
          </cell>
          <cell r="P2522">
            <v>10.81977828</v>
          </cell>
          <cell r="Q2522">
            <v>65.900000000000006</v>
          </cell>
          <cell r="R2522">
            <v>50.403327439999998</v>
          </cell>
          <cell r="S2522">
            <v>17.7</v>
          </cell>
          <cell r="T2522">
            <v>7.5595595000000007</v>
          </cell>
          <cell r="U2522">
            <v>7.5595595000000007</v>
          </cell>
          <cell r="V2522">
            <v>7.5595595000000007</v>
          </cell>
          <cell r="W2522">
            <v>59.5</v>
          </cell>
          <cell r="X2522">
            <v>74.5</v>
          </cell>
          <cell r="Y2522">
            <v>41.8</v>
          </cell>
          <cell r="Z2522">
            <v>31.8</v>
          </cell>
          <cell r="AA2522">
            <v>38.799999999999997</v>
          </cell>
          <cell r="AB2522">
            <v>7.5595595000000007</v>
          </cell>
          <cell r="AC2522">
            <v>0</v>
          </cell>
          <cell r="AD2522">
            <v>251.01</v>
          </cell>
          <cell r="AE2522">
            <v>61.534866080000008</v>
          </cell>
          <cell r="AF2522">
            <v>65.267399999999995</v>
          </cell>
          <cell r="AG2522">
            <v>0.26889903076757882</v>
          </cell>
          <cell r="AH2522">
            <v>6.2</v>
          </cell>
          <cell r="AI2522">
            <v>61090</v>
          </cell>
          <cell r="AJ2522">
            <v>7.7</v>
          </cell>
        </row>
        <row r="2523">
          <cell r="A2523" t="str">
            <v>3537</v>
          </cell>
          <cell r="B2523" t="str">
            <v>353700101</v>
          </cell>
          <cell r="D2523" t="str">
            <v>3537001</v>
          </cell>
          <cell r="E2523" t="str">
            <v>3570</v>
          </cell>
          <cell r="F2523" t="str">
            <v>35</v>
          </cell>
          <cell r="G2523">
            <v>529.52777789000004</v>
          </cell>
          <cell r="H2523">
            <v>529.59266843</v>
          </cell>
          <cell r="I2523">
            <v>526.91598653000005</v>
          </cell>
          <cell r="J2523">
            <v>41.53498871</v>
          </cell>
          <cell r="K2523">
            <v>20.853348400000002</v>
          </cell>
          <cell r="L2523">
            <v>8.2345649900000009</v>
          </cell>
          <cell r="M2523">
            <v>11.225243389999999</v>
          </cell>
          <cell r="N2523">
            <v>21.275783359999998</v>
          </cell>
          <cell r="O2523">
            <v>56.436</v>
          </cell>
          <cell r="P2523">
            <v>10.95670142</v>
          </cell>
          <cell r="Q2523">
            <v>65.900000000000006</v>
          </cell>
          <cell r="R2523">
            <v>50.403327439999998</v>
          </cell>
          <cell r="S2523">
            <v>17.7</v>
          </cell>
          <cell r="T2523">
            <v>10.79587486</v>
          </cell>
          <cell r="U2523">
            <v>10.555448090000001</v>
          </cell>
          <cell r="V2523">
            <v>10.53249613</v>
          </cell>
          <cell r="W2523">
            <v>59.5</v>
          </cell>
          <cell r="X2523">
            <v>74.5</v>
          </cell>
          <cell r="Y2523">
            <v>41.8</v>
          </cell>
          <cell r="Z2523">
            <v>31.8</v>
          </cell>
          <cell r="AA2523">
            <v>38.799999999999997</v>
          </cell>
          <cell r="AB2523">
            <v>10.741816740000001</v>
          </cell>
          <cell r="AC2523">
            <v>0</v>
          </cell>
          <cell r="AD2523">
            <v>251.01</v>
          </cell>
          <cell r="AE2523">
            <v>61.534866080000008</v>
          </cell>
          <cell r="AF2523">
            <v>66.366299999999995</v>
          </cell>
          <cell r="AG2523">
            <v>0.26391945954471013</v>
          </cell>
          <cell r="AH2523">
            <v>6.2</v>
          </cell>
          <cell r="AI2523">
            <v>61090</v>
          </cell>
          <cell r="AJ2523">
            <v>7.7</v>
          </cell>
        </row>
        <row r="2524">
          <cell r="A2524" t="str">
            <v>3537</v>
          </cell>
          <cell r="B2524" t="str">
            <v>353700301</v>
          </cell>
          <cell r="C2524" t="str">
            <v>557</v>
          </cell>
          <cell r="D2524" t="str">
            <v>3537003</v>
          </cell>
          <cell r="E2524" t="str">
            <v>3570</v>
          </cell>
          <cell r="F2524" t="str">
            <v>35</v>
          </cell>
          <cell r="G2524">
            <v>529.52777789000004</v>
          </cell>
          <cell r="H2524">
            <v>529.59266843</v>
          </cell>
          <cell r="I2524">
            <v>526.91598653000005</v>
          </cell>
          <cell r="J2524">
            <v>41.53498871</v>
          </cell>
          <cell r="K2524">
            <v>20.853348400000002</v>
          </cell>
          <cell r="L2524">
            <v>8.4980103699999994</v>
          </cell>
          <cell r="M2524">
            <v>10.84206801</v>
          </cell>
          <cell r="N2524">
            <v>21.275783359999998</v>
          </cell>
          <cell r="O2524">
            <v>56.436</v>
          </cell>
          <cell r="P2524">
            <v>10.796263980000001</v>
          </cell>
          <cell r="Q2524">
            <v>65.900000000000006</v>
          </cell>
          <cell r="R2524">
            <v>50.403327439999998</v>
          </cell>
          <cell r="S2524">
            <v>17.7</v>
          </cell>
          <cell r="T2524">
            <v>9.0137170300000005</v>
          </cell>
          <cell r="U2524">
            <v>8.8056749399999994</v>
          </cell>
          <cell r="V2524">
            <v>8.5422759700000004</v>
          </cell>
          <cell r="W2524">
            <v>59.5</v>
          </cell>
          <cell r="X2524">
            <v>74.5</v>
          </cell>
          <cell r="Y2524">
            <v>41.8</v>
          </cell>
          <cell r="Z2524">
            <v>31.8</v>
          </cell>
          <cell r="AA2524">
            <v>38.799999999999997</v>
          </cell>
          <cell r="AB2524">
            <v>8.6892960499999994</v>
          </cell>
          <cell r="AC2524">
            <v>0.66427524999999998</v>
          </cell>
          <cell r="AD2524">
            <v>251.01</v>
          </cell>
          <cell r="AE2524">
            <v>61.534866080000008</v>
          </cell>
          <cell r="AF2524">
            <v>65.288252510000007</v>
          </cell>
          <cell r="AG2524">
            <v>0.25</v>
          </cell>
          <cell r="AH2524">
            <v>6.2</v>
          </cell>
          <cell r="AI2524">
            <v>61090</v>
          </cell>
          <cell r="AJ2524">
            <v>7.7</v>
          </cell>
        </row>
        <row r="2525">
          <cell r="A2525" t="str">
            <v>3537</v>
          </cell>
          <cell r="B2525" t="str">
            <v>353700302</v>
          </cell>
          <cell r="C2525" t="str">
            <v>557</v>
          </cell>
          <cell r="D2525" t="str">
            <v>3537003</v>
          </cell>
          <cell r="E2525" t="str">
            <v>3570</v>
          </cell>
          <cell r="F2525" t="str">
            <v>35</v>
          </cell>
          <cell r="G2525">
            <v>529.52777789000004</v>
          </cell>
          <cell r="H2525">
            <v>529.59266843</v>
          </cell>
          <cell r="I2525">
            <v>526.91598653000005</v>
          </cell>
          <cell r="J2525">
            <v>41.53498871</v>
          </cell>
          <cell r="K2525">
            <v>20.853348400000002</v>
          </cell>
          <cell r="L2525">
            <v>7.1404530399999997</v>
          </cell>
          <cell r="M2525">
            <v>10.81977828</v>
          </cell>
          <cell r="N2525">
            <v>21.275783359999998</v>
          </cell>
          <cell r="O2525">
            <v>56.436</v>
          </cell>
          <cell r="P2525">
            <v>10.81977828</v>
          </cell>
          <cell r="Q2525">
            <v>65.900000000000006</v>
          </cell>
          <cell r="R2525">
            <v>50.403327439999998</v>
          </cell>
          <cell r="S2525">
            <v>17.7</v>
          </cell>
          <cell r="T2525">
            <v>7.7566233299999992</v>
          </cell>
          <cell r="U2525">
            <v>7.6586995599999996</v>
          </cell>
          <cell r="V2525">
            <v>7.1420365700000001</v>
          </cell>
          <cell r="W2525">
            <v>59.5</v>
          </cell>
          <cell r="X2525">
            <v>74.5</v>
          </cell>
          <cell r="Y2525">
            <v>41.8</v>
          </cell>
          <cell r="Z2525">
            <v>31.8</v>
          </cell>
          <cell r="AA2525">
            <v>38.799999999999997</v>
          </cell>
          <cell r="AB2525">
            <v>7.3721180300000002</v>
          </cell>
          <cell r="AC2525">
            <v>1</v>
          </cell>
          <cell r="AD2525">
            <v>251.01</v>
          </cell>
          <cell r="AE2525">
            <v>61.534866080000008</v>
          </cell>
          <cell r="AF2525">
            <v>65.267399999999995</v>
          </cell>
          <cell r="AG2525">
            <v>0.34146341000000002</v>
          </cell>
          <cell r="AH2525">
            <v>6.2</v>
          </cell>
          <cell r="AI2525">
            <v>61090</v>
          </cell>
          <cell r="AJ2525">
            <v>7.7</v>
          </cell>
        </row>
        <row r="2526">
          <cell r="A2526" t="str">
            <v>3537</v>
          </cell>
          <cell r="B2526" t="str">
            <v>353701301</v>
          </cell>
          <cell r="C2526" t="str">
            <v>557</v>
          </cell>
          <cell r="D2526" t="str">
            <v>3537013</v>
          </cell>
          <cell r="E2526" t="str">
            <v>3570</v>
          </cell>
          <cell r="F2526" t="str">
            <v>35</v>
          </cell>
          <cell r="G2526">
            <v>529.52777789000004</v>
          </cell>
          <cell r="H2526">
            <v>529.59266843</v>
          </cell>
          <cell r="I2526">
            <v>526.91598653000005</v>
          </cell>
          <cell r="J2526">
            <v>41.53498871</v>
          </cell>
          <cell r="K2526">
            <v>20.853348400000002</v>
          </cell>
          <cell r="L2526">
            <v>8.2661644400000007</v>
          </cell>
          <cell r="M2526">
            <v>10.69210399</v>
          </cell>
          <cell r="N2526">
            <v>21.275783359999998</v>
          </cell>
          <cell r="O2526">
            <v>56.436</v>
          </cell>
          <cell r="P2526">
            <v>10.240816560000001</v>
          </cell>
          <cell r="Q2526">
            <v>65.900000000000006</v>
          </cell>
          <cell r="R2526">
            <v>50.403327439999998</v>
          </cell>
          <cell r="S2526">
            <v>17.7</v>
          </cell>
          <cell r="T2526">
            <v>8.5661738100000004</v>
          </cell>
          <cell r="U2526">
            <v>8.9589259400000003</v>
          </cell>
          <cell r="V2526">
            <v>8.2651356299999996</v>
          </cell>
          <cell r="W2526">
            <v>59.5</v>
          </cell>
          <cell r="X2526">
            <v>74.5</v>
          </cell>
          <cell r="Y2526">
            <v>41.8</v>
          </cell>
          <cell r="Z2526">
            <v>31.8</v>
          </cell>
          <cell r="AA2526">
            <v>38.799999999999997</v>
          </cell>
          <cell r="AB2526">
            <v>8.7826296500000005</v>
          </cell>
          <cell r="AC2526">
            <v>0.99147660999999998</v>
          </cell>
          <cell r="AD2526">
            <v>251.01</v>
          </cell>
          <cell r="AE2526">
            <v>61.534866080000008</v>
          </cell>
          <cell r="AF2526">
            <v>66.349793739999996</v>
          </cell>
          <cell r="AG2526">
            <v>0.3015873</v>
          </cell>
          <cell r="AH2526">
            <v>6.2</v>
          </cell>
          <cell r="AI2526">
            <v>61090</v>
          </cell>
          <cell r="AJ2526">
            <v>7.7</v>
          </cell>
        </row>
        <row r="2527">
          <cell r="A2527" t="str">
            <v>3537</v>
          </cell>
          <cell r="B2527" t="str">
            <v>353701302</v>
          </cell>
          <cell r="C2527" t="str">
            <v>557</v>
          </cell>
          <cell r="D2527" t="str">
            <v>3537013</v>
          </cell>
          <cell r="E2527" t="str">
            <v>3570</v>
          </cell>
          <cell r="F2527" t="str">
            <v>35</v>
          </cell>
          <cell r="G2527">
            <v>529.52777789000004</v>
          </cell>
          <cell r="H2527">
            <v>529.59266843</v>
          </cell>
          <cell r="I2527">
            <v>526.91598653000005</v>
          </cell>
          <cell r="J2527">
            <v>41.53498871</v>
          </cell>
          <cell r="K2527">
            <v>20.853348400000002</v>
          </cell>
          <cell r="L2527">
            <v>7.2506355100000004</v>
          </cell>
          <cell r="M2527">
            <v>10.81977828</v>
          </cell>
          <cell r="N2527">
            <v>21.275783359999998</v>
          </cell>
          <cell r="O2527">
            <v>56.436</v>
          </cell>
          <cell r="P2527">
            <v>10.126631100000001</v>
          </cell>
          <cell r="Q2527">
            <v>65.900000000000006</v>
          </cell>
          <cell r="R2527">
            <v>50.403327439999998</v>
          </cell>
          <cell r="S2527">
            <v>17.7</v>
          </cell>
          <cell r="T2527">
            <v>7.3670770599999997</v>
          </cell>
          <cell r="U2527">
            <v>7.2506355100000004</v>
          </cell>
          <cell r="V2527">
            <v>7.2506355100000004</v>
          </cell>
          <cell r="W2527">
            <v>59.5</v>
          </cell>
          <cell r="X2527">
            <v>74.5</v>
          </cell>
          <cell r="Y2527">
            <v>41.8</v>
          </cell>
          <cell r="Z2527">
            <v>31.8</v>
          </cell>
          <cell r="AA2527">
            <v>38.799999999999997</v>
          </cell>
          <cell r="AB2527">
            <v>7.3670770599999997</v>
          </cell>
          <cell r="AC2527">
            <v>1</v>
          </cell>
          <cell r="AD2527">
            <v>251.01</v>
          </cell>
          <cell r="AE2527">
            <v>61.534866080000008</v>
          </cell>
          <cell r="AF2527">
            <v>66.366299999999995</v>
          </cell>
          <cell r="AG2527">
            <v>0.1971831</v>
          </cell>
          <cell r="AH2527">
            <v>6.2</v>
          </cell>
          <cell r="AI2527">
            <v>61090</v>
          </cell>
          <cell r="AJ2527">
            <v>7.7</v>
          </cell>
        </row>
        <row r="2528">
          <cell r="A2528" t="str">
            <v>3537</v>
          </cell>
          <cell r="B2528" t="str">
            <v>353701601</v>
          </cell>
          <cell r="D2528" t="str">
            <v>3537016</v>
          </cell>
          <cell r="E2528" t="str">
            <v>3570</v>
          </cell>
          <cell r="F2528" t="str">
            <v>35</v>
          </cell>
          <cell r="G2528">
            <v>529.52777789000004</v>
          </cell>
          <cell r="H2528">
            <v>529.59266843</v>
          </cell>
          <cell r="I2528">
            <v>526.91598653000005</v>
          </cell>
          <cell r="J2528">
            <v>41.53498871</v>
          </cell>
          <cell r="K2528">
            <v>20.853348400000002</v>
          </cell>
          <cell r="L2528">
            <v>8.6735129499999992</v>
          </cell>
          <cell r="M2528">
            <v>10.50575224</v>
          </cell>
          <cell r="N2528">
            <v>21.275783359999998</v>
          </cell>
          <cell r="O2528">
            <v>56.436</v>
          </cell>
          <cell r="P2528">
            <v>9.8117011600000001</v>
          </cell>
          <cell r="Q2528">
            <v>65.900000000000006</v>
          </cell>
          <cell r="R2528">
            <v>50.403327439999998</v>
          </cell>
          <cell r="S2528">
            <v>17.7</v>
          </cell>
          <cell r="T2528">
            <v>8.8748676399999997</v>
          </cell>
          <cell r="U2528">
            <v>9.1043129700000005</v>
          </cell>
          <cell r="V2528">
            <v>8.6747096300000006</v>
          </cell>
          <cell r="W2528">
            <v>59.5</v>
          </cell>
          <cell r="X2528">
            <v>74.5</v>
          </cell>
          <cell r="Y2528">
            <v>41.8</v>
          </cell>
          <cell r="Z2528">
            <v>31.8</v>
          </cell>
          <cell r="AA2528">
            <v>38.799999999999997</v>
          </cell>
          <cell r="AB2528">
            <v>8.8193697100000001</v>
          </cell>
          <cell r="AC2528">
            <v>0.38912464000000002</v>
          </cell>
          <cell r="AD2528">
            <v>251.01</v>
          </cell>
          <cell r="AE2528">
            <v>61.534866080000008</v>
          </cell>
          <cell r="AF2528">
            <v>66.339738260000004</v>
          </cell>
          <cell r="AG2528">
            <v>0.31724138000000002</v>
          </cell>
          <cell r="AH2528">
            <v>6.2</v>
          </cell>
          <cell r="AI2528">
            <v>61090</v>
          </cell>
          <cell r="AJ2528">
            <v>7.7</v>
          </cell>
        </row>
        <row r="2529">
          <cell r="A2529" t="str">
            <v>3537</v>
          </cell>
          <cell r="B2529" t="str">
            <v>353701602</v>
          </cell>
          <cell r="D2529" t="str">
            <v>3537016</v>
          </cell>
          <cell r="E2529" t="str">
            <v>3570</v>
          </cell>
          <cell r="F2529" t="str">
            <v>35</v>
          </cell>
          <cell r="G2529">
            <v>529.52777789000004</v>
          </cell>
          <cell r="H2529">
            <v>529.59266843</v>
          </cell>
          <cell r="I2529">
            <v>526.91598653000005</v>
          </cell>
          <cell r="J2529">
            <v>41.53498871</v>
          </cell>
          <cell r="K2529">
            <v>20.853348400000002</v>
          </cell>
          <cell r="L2529">
            <v>7.177018770000001</v>
          </cell>
          <cell r="M2529">
            <v>9.8389490300000002</v>
          </cell>
          <cell r="N2529">
            <v>21.275783359999998</v>
          </cell>
          <cell r="O2529">
            <v>56.436</v>
          </cell>
          <cell r="P2529">
            <v>9.4302787899999991</v>
          </cell>
          <cell r="Q2529">
            <v>65.900000000000006</v>
          </cell>
          <cell r="R2529">
            <v>50.403327439999998</v>
          </cell>
          <cell r="S2529">
            <v>17.7</v>
          </cell>
          <cell r="T2529">
            <v>7.1876571599999988</v>
          </cell>
          <cell r="U2529">
            <v>7.177018770000001</v>
          </cell>
          <cell r="V2529">
            <v>7.1372784400000002</v>
          </cell>
          <cell r="W2529">
            <v>59.5</v>
          </cell>
          <cell r="X2529">
            <v>74.5</v>
          </cell>
          <cell r="Y2529">
            <v>41.8</v>
          </cell>
          <cell r="Z2529">
            <v>31.8</v>
          </cell>
          <cell r="AA2529">
            <v>38.799999999999997</v>
          </cell>
          <cell r="AB2529">
            <v>7.4570320900000002</v>
          </cell>
          <cell r="AC2529">
            <v>1</v>
          </cell>
          <cell r="AD2529">
            <v>251.01</v>
          </cell>
          <cell r="AE2529">
            <v>61.534866080000008</v>
          </cell>
          <cell r="AF2529">
            <v>66.366299999999995</v>
          </cell>
          <cell r="AG2529">
            <v>0.34939758999999998</v>
          </cell>
          <cell r="AH2529">
            <v>6.2</v>
          </cell>
          <cell r="AI2529">
            <v>61090</v>
          </cell>
          <cell r="AJ2529">
            <v>7.7</v>
          </cell>
        </row>
        <row r="2530">
          <cell r="A2530" t="str">
            <v>3537</v>
          </cell>
          <cell r="B2530" t="str">
            <v>353701603</v>
          </cell>
          <cell r="D2530" t="str">
            <v>3537016</v>
          </cell>
          <cell r="E2530" t="str">
            <v>3570</v>
          </cell>
          <cell r="F2530" t="str">
            <v>35</v>
          </cell>
          <cell r="G2530">
            <v>529.52777789000004</v>
          </cell>
          <cell r="H2530">
            <v>529.59266843</v>
          </cell>
          <cell r="I2530">
            <v>526.91598653000005</v>
          </cell>
          <cell r="J2530">
            <v>41.53498871</v>
          </cell>
          <cell r="K2530">
            <v>20.853348400000002</v>
          </cell>
          <cell r="L2530">
            <v>7.1308988299999996</v>
          </cell>
          <cell r="M2530">
            <v>10.81977828</v>
          </cell>
          <cell r="N2530">
            <v>21.275783359999998</v>
          </cell>
          <cell r="O2530">
            <v>56.436</v>
          </cell>
          <cell r="P2530">
            <v>9.8389490300000002</v>
          </cell>
          <cell r="Q2530">
            <v>65.900000000000006</v>
          </cell>
          <cell r="R2530">
            <v>50.403327439999998</v>
          </cell>
          <cell r="S2530">
            <v>17.7</v>
          </cell>
          <cell r="T2530">
            <v>7.2751723200000002</v>
          </cell>
          <cell r="U2530">
            <v>7.6624678200000007</v>
          </cell>
          <cell r="V2530">
            <v>7.6624678200000007</v>
          </cell>
          <cell r="W2530">
            <v>59.5</v>
          </cell>
          <cell r="X2530">
            <v>74.5</v>
          </cell>
          <cell r="Y2530">
            <v>41.8</v>
          </cell>
          <cell r="Z2530">
            <v>31.8</v>
          </cell>
          <cell r="AA2530">
            <v>38.799999999999997</v>
          </cell>
          <cell r="AB2530">
            <v>7.6624678200000007</v>
          </cell>
          <cell r="AC2530">
            <v>1</v>
          </cell>
          <cell r="AD2530">
            <v>251.01</v>
          </cell>
          <cell r="AE2530">
            <v>61.534866080000008</v>
          </cell>
          <cell r="AF2530">
            <v>66.366299999999995</v>
          </cell>
          <cell r="AG2530">
            <v>0.26590919673543872</v>
          </cell>
          <cell r="AH2530">
            <v>6.2</v>
          </cell>
          <cell r="AI2530">
            <v>61090</v>
          </cell>
          <cell r="AJ2530">
            <v>7.7</v>
          </cell>
        </row>
        <row r="2531">
          <cell r="A2531" t="str">
            <v>3537</v>
          </cell>
          <cell r="B2531" t="str">
            <v>353702801</v>
          </cell>
          <cell r="C2531" t="str">
            <v>559</v>
          </cell>
          <cell r="D2531" t="str">
            <v>3537028</v>
          </cell>
          <cell r="E2531" t="str">
            <v>3570</v>
          </cell>
          <cell r="F2531" t="str">
            <v>35</v>
          </cell>
          <cell r="G2531">
            <v>529.52777789000004</v>
          </cell>
          <cell r="H2531">
            <v>529.59266843</v>
          </cell>
          <cell r="I2531">
            <v>526.91598653000005</v>
          </cell>
          <cell r="J2531">
            <v>41.53498871</v>
          </cell>
          <cell r="K2531">
            <v>20.853348400000002</v>
          </cell>
          <cell r="L2531">
            <v>7.2626286000000011</v>
          </cell>
          <cell r="M2531">
            <v>10.126631100000001</v>
          </cell>
          <cell r="N2531">
            <v>21.275783359999998</v>
          </cell>
          <cell r="O2531">
            <v>56.436</v>
          </cell>
          <cell r="P2531">
            <v>10.063478290000001</v>
          </cell>
          <cell r="Q2531">
            <v>65.900000000000006</v>
          </cell>
          <cell r="R2531">
            <v>57.640747810000008</v>
          </cell>
          <cell r="S2531">
            <v>17.7</v>
          </cell>
          <cell r="T2531">
            <v>7.5611215900000008</v>
          </cell>
          <cell r="U2531">
            <v>7.3304052100000003</v>
          </cell>
          <cell r="V2531">
            <v>7.18992217</v>
          </cell>
          <cell r="W2531">
            <v>59.5</v>
          </cell>
          <cell r="X2531">
            <v>74.5</v>
          </cell>
          <cell r="Y2531">
            <v>41.8</v>
          </cell>
          <cell r="Z2531">
            <v>31.8</v>
          </cell>
          <cell r="AA2531">
            <v>38.799999999999997</v>
          </cell>
          <cell r="AB2531">
            <v>7.3304052100000003</v>
          </cell>
          <cell r="AC2531">
            <v>1</v>
          </cell>
          <cell r="AD2531">
            <v>251.01</v>
          </cell>
          <cell r="AE2531">
            <v>61.534866080000008</v>
          </cell>
          <cell r="AF2531">
            <v>66.366299999999995</v>
          </cell>
          <cell r="AG2531">
            <v>0.25531914999999999</v>
          </cell>
          <cell r="AH2531">
            <v>6.2</v>
          </cell>
          <cell r="AI2531">
            <v>61090</v>
          </cell>
          <cell r="AJ2531">
            <v>7.7</v>
          </cell>
        </row>
        <row r="2532">
          <cell r="A2532" t="str">
            <v>3537</v>
          </cell>
          <cell r="B2532" t="str">
            <v>353702802</v>
          </cell>
          <cell r="C2532" t="str">
            <v>559</v>
          </cell>
          <cell r="D2532" t="str">
            <v>3537028</v>
          </cell>
          <cell r="E2532" t="str">
            <v>3570</v>
          </cell>
          <cell r="F2532" t="str">
            <v>35</v>
          </cell>
          <cell r="G2532">
            <v>529.52777789000004</v>
          </cell>
          <cell r="H2532">
            <v>529.59266843</v>
          </cell>
          <cell r="I2532">
            <v>526.91598653000005</v>
          </cell>
          <cell r="J2532">
            <v>41.53498871</v>
          </cell>
          <cell r="K2532">
            <v>20.853348400000002</v>
          </cell>
          <cell r="L2532">
            <v>8.4109433899999999</v>
          </cell>
          <cell r="M2532">
            <v>9.8967650099999993</v>
          </cell>
          <cell r="N2532">
            <v>21.275783359999998</v>
          </cell>
          <cell r="O2532">
            <v>56.436</v>
          </cell>
          <cell r="P2532">
            <v>9.6998402099999996</v>
          </cell>
          <cell r="Q2532">
            <v>65.900000000000006</v>
          </cell>
          <cell r="R2532">
            <v>57.640747810000008</v>
          </cell>
          <cell r="S2532">
            <v>17.7</v>
          </cell>
          <cell r="T2532">
            <v>8.8232062199999994</v>
          </cell>
          <cell r="U2532">
            <v>8.5453918499999997</v>
          </cell>
          <cell r="V2532">
            <v>8.5882106799999995</v>
          </cell>
          <cell r="W2532">
            <v>59.5</v>
          </cell>
          <cell r="X2532">
            <v>74.5</v>
          </cell>
          <cell r="Y2532">
            <v>41.8</v>
          </cell>
          <cell r="Z2532">
            <v>31.8</v>
          </cell>
          <cell r="AA2532">
            <v>38.799999999999997</v>
          </cell>
          <cell r="AB2532">
            <v>8.3806859500000002</v>
          </cell>
          <cell r="AC2532">
            <v>0.75822356999999996</v>
          </cell>
          <cell r="AD2532">
            <v>251.01</v>
          </cell>
          <cell r="AE2532">
            <v>61.534866080000008</v>
          </cell>
          <cell r="AF2532">
            <v>66.337161499999993</v>
          </cell>
          <cell r="AG2532">
            <v>0.25</v>
          </cell>
          <cell r="AH2532">
            <v>6.2</v>
          </cell>
          <cell r="AI2532">
            <v>61090</v>
          </cell>
          <cell r="AJ2532">
            <v>7.7</v>
          </cell>
        </row>
        <row r="2533">
          <cell r="A2533" t="str">
            <v>3537</v>
          </cell>
          <cell r="B2533" t="str">
            <v>353702803</v>
          </cell>
          <cell r="C2533" t="str">
            <v>559</v>
          </cell>
          <cell r="D2533" t="str">
            <v>3537028</v>
          </cell>
          <cell r="E2533" t="str">
            <v>3570</v>
          </cell>
          <cell r="F2533" t="str">
            <v>35</v>
          </cell>
          <cell r="G2533">
            <v>529.52777789000004</v>
          </cell>
          <cell r="H2533">
            <v>529.59266843</v>
          </cell>
          <cell r="I2533">
            <v>526.91598653000005</v>
          </cell>
          <cell r="J2533">
            <v>41.53498871</v>
          </cell>
          <cell r="K2533">
            <v>20.853348400000002</v>
          </cell>
          <cell r="L2533">
            <v>8.1931237200000009</v>
          </cell>
          <cell r="M2533">
            <v>10.622911459999999</v>
          </cell>
          <cell r="N2533">
            <v>21.275783359999998</v>
          </cell>
          <cell r="O2533">
            <v>56.436</v>
          </cell>
          <cell r="P2533">
            <v>10.03161688</v>
          </cell>
          <cell r="Q2533">
            <v>65.900000000000006</v>
          </cell>
          <cell r="R2533">
            <v>57.640747810000008</v>
          </cell>
          <cell r="S2533">
            <v>17.7</v>
          </cell>
          <cell r="T2533">
            <v>9.0464086800000008</v>
          </cell>
          <cell r="U2533">
            <v>9.012499</v>
          </cell>
          <cell r="V2533">
            <v>9.0100584900000005</v>
          </cell>
          <cell r="W2533">
            <v>59.5</v>
          </cell>
          <cell r="X2533">
            <v>74.5</v>
          </cell>
          <cell r="Y2533">
            <v>41.8</v>
          </cell>
          <cell r="Z2533">
            <v>31.8</v>
          </cell>
          <cell r="AA2533">
            <v>38.799999999999997</v>
          </cell>
          <cell r="AB2533">
            <v>8.6847394599999994</v>
          </cell>
          <cell r="AC2533">
            <v>0.68179951000000005</v>
          </cell>
          <cell r="AD2533">
            <v>251.01</v>
          </cell>
          <cell r="AE2533">
            <v>61.534866080000008</v>
          </cell>
          <cell r="AF2533">
            <v>66.366299999999995</v>
          </cell>
          <cell r="AG2533">
            <v>6.976744E-2</v>
          </cell>
          <cell r="AH2533">
            <v>6.2</v>
          </cell>
          <cell r="AI2533">
            <v>61090</v>
          </cell>
          <cell r="AJ2533">
            <v>7.7</v>
          </cell>
        </row>
        <row r="2534">
          <cell r="A2534" t="str">
            <v>3537</v>
          </cell>
          <cell r="B2534" t="str">
            <v>353703401</v>
          </cell>
          <cell r="C2534" t="str">
            <v>559</v>
          </cell>
          <cell r="D2534" t="str">
            <v>3537034</v>
          </cell>
          <cell r="E2534" t="str">
            <v>3570</v>
          </cell>
          <cell r="F2534" t="str">
            <v>35</v>
          </cell>
          <cell r="G2534">
            <v>529.52777789000004</v>
          </cell>
          <cell r="H2534">
            <v>529.59266843</v>
          </cell>
          <cell r="I2534">
            <v>526.91598653000005</v>
          </cell>
          <cell r="J2534">
            <v>41.53498871</v>
          </cell>
          <cell r="K2534">
            <v>20.853348400000002</v>
          </cell>
          <cell r="L2534">
            <v>7.273786320000001</v>
          </cell>
          <cell r="M2534">
            <v>9.3921618000000002</v>
          </cell>
          <cell r="N2534">
            <v>21.275783359999998</v>
          </cell>
          <cell r="O2534">
            <v>56.436</v>
          </cell>
          <cell r="P2534">
            <v>9.2318082799999992</v>
          </cell>
          <cell r="Q2534">
            <v>65.900000000000006</v>
          </cell>
          <cell r="R2534">
            <v>57.640747810000008</v>
          </cell>
          <cell r="S2534">
            <v>17.7</v>
          </cell>
          <cell r="T2534">
            <v>9.2540701300000006</v>
          </cell>
          <cell r="U2534">
            <v>8.5299119599999997</v>
          </cell>
          <cell r="V2534">
            <v>7.5725029900000012</v>
          </cell>
          <cell r="W2534">
            <v>59.5</v>
          </cell>
          <cell r="X2534">
            <v>74.5</v>
          </cell>
          <cell r="Y2534">
            <v>41.8</v>
          </cell>
          <cell r="Z2534">
            <v>31.8</v>
          </cell>
          <cell r="AA2534">
            <v>38.799999999999997</v>
          </cell>
          <cell r="AB2534">
            <v>8.0023595499999995</v>
          </cell>
          <cell r="AC2534">
            <v>0.88389691000000004</v>
          </cell>
          <cell r="AD2534">
            <v>251.01</v>
          </cell>
          <cell r="AE2534">
            <v>61.534866080000008</v>
          </cell>
          <cell r="AF2534">
            <v>66.169977430000003</v>
          </cell>
          <cell r="AG2534">
            <v>0.22985074999999999</v>
          </cell>
          <cell r="AH2534">
            <v>6.2</v>
          </cell>
          <cell r="AI2534">
            <v>61090</v>
          </cell>
          <cell r="AJ2534">
            <v>7.7</v>
          </cell>
        </row>
        <row r="2535">
          <cell r="A2535" t="str">
            <v>3537</v>
          </cell>
          <cell r="B2535" t="str">
            <v>353703901</v>
          </cell>
          <cell r="C2535" t="str">
            <v>559</v>
          </cell>
          <cell r="D2535" t="str">
            <v>3537039</v>
          </cell>
          <cell r="E2535" t="str">
            <v>3570</v>
          </cell>
          <cell r="F2535" t="str">
            <v>35</v>
          </cell>
          <cell r="G2535">
            <v>529.52777789000004</v>
          </cell>
          <cell r="H2535">
            <v>529.59266843</v>
          </cell>
          <cell r="I2535">
            <v>526.91598653000005</v>
          </cell>
          <cell r="J2535">
            <v>41.53498871</v>
          </cell>
          <cell r="K2535">
            <v>20.853348400000002</v>
          </cell>
          <cell r="L2535">
            <v>7.1861442999999996</v>
          </cell>
          <cell r="M2535">
            <v>8.2327060099999994</v>
          </cell>
          <cell r="N2535">
            <v>21.275783359999998</v>
          </cell>
          <cell r="O2535">
            <v>56.436</v>
          </cell>
          <cell r="P2535">
            <v>8.1140254400000007</v>
          </cell>
          <cell r="Q2535">
            <v>65.900000000000006</v>
          </cell>
          <cell r="R2535">
            <v>57.640747810000008</v>
          </cell>
          <cell r="S2535">
            <v>17.7</v>
          </cell>
          <cell r="T2535">
            <v>8.7460802199999996</v>
          </cell>
          <cell r="U2535">
            <v>7.5310163299999999</v>
          </cell>
          <cell r="V2535">
            <v>7.1944368499999998</v>
          </cell>
          <cell r="W2535">
            <v>59.5</v>
          </cell>
          <cell r="X2535">
            <v>74.5</v>
          </cell>
          <cell r="Y2535">
            <v>41.8</v>
          </cell>
          <cell r="Z2535">
            <v>31.8</v>
          </cell>
          <cell r="AA2535">
            <v>38.799999999999997</v>
          </cell>
          <cell r="AB2535">
            <v>7.4798641300000002</v>
          </cell>
          <cell r="AC2535">
            <v>0.99990212999999994</v>
          </cell>
          <cell r="AD2535">
            <v>251.01</v>
          </cell>
          <cell r="AE2535">
            <v>61.534866080000008</v>
          </cell>
          <cell r="AF2535">
            <v>58.423639309999999</v>
          </cell>
          <cell r="AG2535">
            <v>0.28079470000000001</v>
          </cell>
          <cell r="AH2535">
            <v>6.2</v>
          </cell>
          <cell r="AI2535">
            <v>61090</v>
          </cell>
          <cell r="AJ2535">
            <v>7.7</v>
          </cell>
        </row>
        <row r="2536">
          <cell r="A2536" t="str">
            <v>3537</v>
          </cell>
          <cell r="B2536" t="str">
            <v>353704801</v>
          </cell>
          <cell r="C2536" t="str">
            <v>559</v>
          </cell>
          <cell r="D2536" t="str">
            <v>3537048</v>
          </cell>
          <cell r="E2536" t="str">
            <v>3570</v>
          </cell>
          <cell r="F2536" t="str">
            <v>35</v>
          </cell>
          <cell r="G2536">
            <v>529.52777789000004</v>
          </cell>
          <cell r="H2536">
            <v>529.59266843</v>
          </cell>
          <cell r="I2536">
            <v>526.91598653000005</v>
          </cell>
          <cell r="J2536">
            <v>41.53498871</v>
          </cell>
          <cell r="K2536">
            <v>20.853348400000002</v>
          </cell>
          <cell r="L2536">
            <v>7.87929149</v>
          </cell>
          <cell r="M2536">
            <v>9.0531015999999997</v>
          </cell>
          <cell r="N2536">
            <v>21.275783359999998</v>
          </cell>
          <cell r="O2536">
            <v>56.436</v>
          </cell>
          <cell r="P2536">
            <v>8.5998785600000005</v>
          </cell>
          <cell r="Q2536">
            <v>65.900000000000006</v>
          </cell>
          <cell r="R2536">
            <v>57.640747810000008</v>
          </cell>
          <cell r="S2536">
            <v>17.7</v>
          </cell>
          <cell r="T2536">
            <v>8.8706630000000004</v>
          </cell>
          <cell r="U2536">
            <v>8.4629481799999997</v>
          </cell>
          <cell r="V2536">
            <v>8.0209277199999995</v>
          </cell>
          <cell r="W2536">
            <v>59.5</v>
          </cell>
          <cell r="X2536">
            <v>74.5</v>
          </cell>
          <cell r="Y2536">
            <v>41.8</v>
          </cell>
          <cell r="Z2536">
            <v>31.8</v>
          </cell>
          <cell r="AA2536">
            <v>38.799999999999997</v>
          </cell>
          <cell r="AB2536">
            <v>8.3219079699999998</v>
          </cell>
          <cell r="AC2536">
            <v>0.81976742999999996</v>
          </cell>
          <cell r="AD2536">
            <v>251.01</v>
          </cell>
          <cell r="AE2536">
            <v>61.534866080000008</v>
          </cell>
          <cell r="AF2536">
            <v>60.440734870000007</v>
          </cell>
          <cell r="AG2536">
            <v>0.29729729999999999</v>
          </cell>
          <cell r="AH2536">
            <v>6.2</v>
          </cell>
          <cell r="AI2536">
            <v>61090</v>
          </cell>
          <cell r="AJ2536">
            <v>7.7</v>
          </cell>
        </row>
        <row r="2537">
          <cell r="A2537" t="str">
            <v>3537</v>
          </cell>
          <cell r="B2537" t="str">
            <v>353704802</v>
          </cell>
          <cell r="C2537" t="str">
            <v>559</v>
          </cell>
          <cell r="D2537" t="str">
            <v>3537048</v>
          </cell>
          <cell r="E2537" t="str">
            <v>3570</v>
          </cell>
          <cell r="F2537" t="str">
            <v>35</v>
          </cell>
          <cell r="G2537">
            <v>529.52777789000004</v>
          </cell>
          <cell r="H2537">
            <v>529.59266843</v>
          </cell>
          <cell r="I2537">
            <v>526.91598653000005</v>
          </cell>
          <cell r="J2537">
            <v>41.53498871</v>
          </cell>
          <cell r="K2537">
            <v>20.853348400000002</v>
          </cell>
          <cell r="L2537">
            <v>7.2048925099999988</v>
          </cell>
          <cell r="M2537">
            <v>9.1580992600000002</v>
          </cell>
          <cell r="N2537">
            <v>21.275783359999998</v>
          </cell>
          <cell r="O2537">
            <v>56.436</v>
          </cell>
          <cell r="P2537">
            <v>8.4978064799999995</v>
          </cell>
          <cell r="Q2537">
            <v>65.900000000000006</v>
          </cell>
          <cell r="R2537">
            <v>57.640747810000008</v>
          </cell>
          <cell r="S2537">
            <v>17.7</v>
          </cell>
          <cell r="T2537">
            <v>7.5032896300000003</v>
          </cell>
          <cell r="U2537">
            <v>7.6619975600000005</v>
          </cell>
          <cell r="V2537">
            <v>7.1308988299999996</v>
          </cell>
          <cell r="W2537">
            <v>59.5</v>
          </cell>
          <cell r="X2537">
            <v>74.5</v>
          </cell>
          <cell r="Y2537">
            <v>41.8</v>
          </cell>
          <cell r="Z2537">
            <v>31.8</v>
          </cell>
          <cell r="AA2537">
            <v>38.799999999999997</v>
          </cell>
          <cell r="AB2537">
            <v>7.2048925099999988</v>
          </cell>
          <cell r="AC2537">
            <v>3.9879489999999997E-2</v>
          </cell>
          <cell r="AD2537">
            <v>251.01</v>
          </cell>
          <cell r="AE2537">
            <v>61.534866080000008</v>
          </cell>
          <cell r="AF2537">
            <v>60.20989999999999</v>
          </cell>
          <cell r="AG2537">
            <v>0.14285713999999999</v>
          </cell>
          <cell r="AH2537">
            <v>6.2</v>
          </cell>
          <cell r="AI2537">
            <v>61090</v>
          </cell>
          <cell r="AJ2537">
            <v>7.7</v>
          </cell>
        </row>
        <row r="2538">
          <cell r="A2538" t="str">
            <v>3537</v>
          </cell>
          <cell r="B2538" t="str">
            <v>353704803</v>
          </cell>
          <cell r="C2538" t="str">
            <v>559</v>
          </cell>
          <cell r="D2538" t="str">
            <v>3537048</v>
          </cell>
          <cell r="E2538" t="str">
            <v>3570</v>
          </cell>
          <cell r="F2538" t="str">
            <v>35</v>
          </cell>
          <cell r="G2538">
            <v>529.52777789000004</v>
          </cell>
          <cell r="H2538">
            <v>529.59266843</v>
          </cell>
          <cell r="I2538">
            <v>526.91598653000005</v>
          </cell>
          <cell r="J2538">
            <v>41.53498871</v>
          </cell>
          <cell r="K2538">
            <v>20.853348400000002</v>
          </cell>
          <cell r="L2538">
            <v>7.1308988299999996</v>
          </cell>
          <cell r="M2538">
            <v>8.74033674</v>
          </cell>
          <cell r="N2538">
            <v>21.275783359999998</v>
          </cell>
          <cell r="O2538">
            <v>56.436</v>
          </cell>
          <cell r="P2538">
            <v>7.8240460100000009</v>
          </cell>
          <cell r="Q2538">
            <v>65.900000000000006</v>
          </cell>
          <cell r="R2538">
            <v>57.640747810000008</v>
          </cell>
          <cell r="S2538">
            <v>17.7</v>
          </cell>
          <cell r="T2538">
            <v>8.0232246800000002</v>
          </cell>
          <cell r="U2538">
            <v>7.5104305600000005</v>
          </cell>
          <cell r="V2538">
            <v>7.1308988299999996</v>
          </cell>
          <cell r="W2538">
            <v>59.5</v>
          </cell>
          <cell r="X2538">
            <v>74.5</v>
          </cell>
          <cell r="Y2538">
            <v>41.8</v>
          </cell>
          <cell r="Z2538">
            <v>31.8</v>
          </cell>
          <cell r="AA2538">
            <v>38.799999999999997</v>
          </cell>
          <cell r="AB2538">
            <v>7.1308988299999996</v>
          </cell>
          <cell r="AC2538">
            <v>1</v>
          </cell>
          <cell r="AD2538">
            <v>251.01</v>
          </cell>
          <cell r="AE2538">
            <v>61.534866080000008</v>
          </cell>
          <cell r="AF2538">
            <v>60.221927129999997</v>
          </cell>
          <cell r="AG2538">
            <v>0.20731706999999999</v>
          </cell>
          <cell r="AH2538">
            <v>6.2</v>
          </cell>
          <cell r="AI2538">
            <v>61090</v>
          </cell>
          <cell r="AJ2538">
            <v>7.7</v>
          </cell>
        </row>
        <row r="2539">
          <cell r="A2539" t="str">
            <v>3537</v>
          </cell>
          <cell r="B2539" t="str">
            <v>353706401</v>
          </cell>
          <cell r="C2539" t="str">
            <v>559</v>
          </cell>
          <cell r="D2539" t="str">
            <v>3537064</v>
          </cell>
          <cell r="E2539" t="str">
            <v>3570</v>
          </cell>
          <cell r="F2539" t="str">
            <v>35</v>
          </cell>
          <cell r="G2539">
            <v>529.52777789000004</v>
          </cell>
          <cell r="H2539">
            <v>529.59266843</v>
          </cell>
          <cell r="I2539">
            <v>526.91598653000005</v>
          </cell>
          <cell r="J2539">
            <v>41.53498871</v>
          </cell>
          <cell r="K2539">
            <v>20.853348400000002</v>
          </cell>
          <cell r="L2539">
            <v>7.1348908499999997</v>
          </cell>
          <cell r="M2539">
            <v>10.00987254</v>
          </cell>
          <cell r="N2539">
            <v>21.275783359999998</v>
          </cell>
          <cell r="O2539">
            <v>56.436</v>
          </cell>
          <cell r="P2539">
            <v>9.8389490300000002</v>
          </cell>
          <cell r="Q2539">
            <v>65.900000000000006</v>
          </cell>
          <cell r="R2539">
            <v>57.640747810000008</v>
          </cell>
          <cell r="S2539">
            <v>17.7</v>
          </cell>
          <cell r="T2539">
            <v>8.74033674</v>
          </cell>
          <cell r="U2539">
            <v>7.3746290200000004</v>
          </cell>
          <cell r="V2539">
            <v>7.3746290200000004</v>
          </cell>
          <cell r="W2539">
            <v>59.5</v>
          </cell>
          <cell r="X2539">
            <v>74.5</v>
          </cell>
          <cell r="Y2539">
            <v>41.8</v>
          </cell>
          <cell r="Z2539">
            <v>31.8</v>
          </cell>
          <cell r="AA2539">
            <v>38.799999999999997</v>
          </cell>
          <cell r="AB2539">
            <v>9.0768089799999991</v>
          </cell>
          <cell r="AC2539">
            <v>1</v>
          </cell>
          <cell r="AD2539">
            <v>251.01</v>
          </cell>
          <cell r="AE2539">
            <v>61.534866080000008</v>
          </cell>
          <cell r="AF2539">
            <v>66.366299999999995</v>
          </cell>
          <cell r="AG2539">
            <v>0.15384614999999999</v>
          </cell>
          <cell r="AH2539">
            <v>6.2</v>
          </cell>
          <cell r="AI2539">
            <v>61090</v>
          </cell>
          <cell r="AJ2539">
            <v>7.7</v>
          </cell>
        </row>
        <row r="2540">
          <cell r="A2540" t="str">
            <v>3537</v>
          </cell>
          <cell r="B2540" t="str">
            <v>353706402</v>
          </cell>
          <cell r="C2540" t="str">
            <v>559</v>
          </cell>
          <cell r="D2540" t="str">
            <v>3537064</v>
          </cell>
          <cell r="E2540" t="str">
            <v>3570</v>
          </cell>
          <cell r="F2540" t="str">
            <v>35</v>
          </cell>
          <cell r="G2540">
            <v>529.52777789000004</v>
          </cell>
          <cell r="H2540">
            <v>529.59266843</v>
          </cell>
          <cell r="I2540">
            <v>526.91598653000005</v>
          </cell>
          <cell r="J2540">
            <v>41.53498871</v>
          </cell>
          <cell r="K2540">
            <v>20.853348400000002</v>
          </cell>
          <cell r="L2540">
            <v>8.2321742400000009</v>
          </cell>
          <cell r="M2540">
            <v>9.6644051500000003</v>
          </cell>
          <cell r="N2540">
            <v>21.275783359999998</v>
          </cell>
          <cell r="O2540">
            <v>56.436</v>
          </cell>
          <cell r="P2540">
            <v>9.3379417199999999</v>
          </cell>
          <cell r="Q2540">
            <v>65.900000000000006</v>
          </cell>
          <cell r="R2540">
            <v>57.640747810000008</v>
          </cell>
          <cell r="S2540">
            <v>17.7</v>
          </cell>
          <cell r="T2540">
            <v>8.4912598100000007</v>
          </cell>
          <cell r="U2540">
            <v>8.4857025200000002</v>
          </cell>
          <cell r="V2540">
            <v>8.2440712699999992</v>
          </cell>
          <cell r="W2540">
            <v>59.5</v>
          </cell>
          <cell r="X2540">
            <v>74.5</v>
          </cell>
          <cell r="Y2540">
            <v>41.8</v>
          </cell>
          <cell r="Z2540">
            <v>31.8</v>
          </cell>
          <cell r="AA2540">
            <v>38.799999999999997</v>
          </cell>
          <cell r="AB2540">
            <v>8.6081301900000007</v>
          </cell>
          <cell r="AC2540">
            <v>0.61876332000000001</v>
          </cell>
          <cell r="AD2540">
            <v>251.01</v>
          </cell>
          <cell r="AE2540">
            <v>61.534866080000008</v>
          </cell>
          <cell r="AF2540">
            <v>66.281158300000001</v>
          </cell>
          <cell r="AG2540">
            <v>0.22807018000000001</v>
          </cell>
          <cell r="AH2540">
            <v>6.2</v>
          </cell>
          <cell r="AI2540">
            <v>61090</v>
          </cell>
          <cell r="AJ2540">
            <v>7.7</v>
          </cell>
        </row>
        <row r="2541">
          <cell r="A2541" t="str">
            <v>3537</v>
          </cell>
          <cell r="B2541" t="str">
            <v>353706403</v>
          </cell>
          <cell r="C2541" t="str">
            <v>559</v>
          </cell>
          <cell r="D2541" t="str">
            <v>3537064</v>
          </cell>
          <cell r="E2541" t="str">
            <v>3570</v>
          </cell>
          <cell r="F2541" t="str">
            <v>35</v>
          </cell>
          <cell r="G2541">
            <v>529.52777789000004</v>
          </cell>
          <cell r="H2541">
            <v>529.59266843</v>
          </cell>
          <cell r="I2541">
            <v>526.91598653000005</v>
          </cell>
          <cell r="J2541">
            <v>41.53498871</v>
          </cell>
          <cell r="K2541">
            <v>20.853348400000002</v>
          </cell>
          <cell r="L2541">
            <v>8.3631091800000004</v>
          </cell>
          <cell r="M2541">
            <v>10.513606319999999</v>
          </cell>
          <cell r="N2541">
            <v>21.275783359999998</v>
          </cell>
          <cell r="O2541">
            <v>56.436</v>
          </cell>
          <cell r="P2541">
            <v>10.13153904</v>
          </cell>
          <cell r="Q2541">
            <v>65.900000000000006</v>
          </cell>
          <cell r="R2541">
            <v>57.640747810000008</v>
          </cell>
          <cell r="S2541">
            <v>17.7</v>
          </cell>
          <cell r="T2541">
            <v>8.8560910600000007</v>
          </cell>
          <cell r="U2541">
            <v>9.1318381399999993</v>
          </cell>
          <cell r="V2541">
            <v>8.82497197</v>
          </cell>
          <cell r="W2541">
            <v>59.5</v>
          </cell>
          <cell r="X2541">
            <v>74.5</v>
          </cell>
          <cell r="Y2541">
            <v>41.8</v>
          </cell>
          <cell r="Z2541">
            <v>31.8</v>
          </cell>
          <cell r="AA2541">
            <v>38.799999999999997</v>
          </cell>
          <cell r="AB2541">
            <v>8.9001399899999996</v>
          </cell>
          <cell r="AC2541">
            <v>0.58942391999999999</v>
          </cell>
          <cell r="AD2541">
            <v>251.01</v>
          </cell>
          <cell r="AE2541">
            <v>61.534866080000008</v>
          </cell>
          <cell r="AF2541">
            <v>66.360784899999999</v>
          </cell>
          <cell r="AG2541">
            <v>0.10909091</v>
          </cell>
          <cell r="AH2541">
            <v>6.2</v>
          </cell>
          <cell r="AI2541">
            <v>61090</v>
          </cell>
          <cell r="AJ2541">
            <v>7.7</v>
          </cell>
        </row>
        <row r="2542">
          <cell r="A2542" t="str">
            <v>3537</v>
          </cell>
          <cell r="B2542" t="str">
            <v>353706404</v>
          </cell>
          <cell r="C2542" t="str">
            <v>559</v>
          </cell>
          <cell r="D2542" t="str">
            <v>3537064</v>
          </cell>
          <cell r="E2542" t="str">
            <v>3570</v>
          </cell>
          <cell r="F2542" t="str">
            <v>35</v>
          </cell>
          <cell r="G2542">
            <v>529.52777789000004</v>
          </cell>
          <cell r="H2542">
            <v>529.59266843</v>
          </cell>
          <cell r="I2542">
            <v>526.91598653000005</v>
          </cell>
          <cell r="J2542">
            <v>41.53498871</v>
          </cell>
          <cell r="K2542">
            <v>20.853348400000002</v>
          </cell>
          <cell r="L2542">
            <v>8.4131651200000004</v>
          </cell>
          <cell r="M2542">
            <v>10.74436485</v>
          </cell>
          <cell r="N2542">
            <v>21.275783359999998</v>
          </cell>
          <cell r="O2542">
            <v>56.436</v>
          </cell>
          <cell r="P2542">
            <v>10.717213859999999</v>
          </cell>
          <cell r="Q2542">
            <v>65.900000000000006</v>
          </cell>
          <cell r="R2542">
            <v>57.640747810000008</v>
          </cell>
          <cell r="S2542">
            <v>17.7</v>
          </cell>
          <cell r="T2542">
            <v>8.7743129599999996</v>
          </cell>
          <cell r="U2542">
            <v>8.9779037699999993</v>
          </cell>
          <cell r="V2542">
            <v>8.6410024799999992</v>
          </cell>
          <cell r="W2542">
            <v>59.5</v>
          </cell>
          <cell r="X2542">
            <v>74.5</v>
          </cell>
          <cell r="Y2542">
            <v>41.8</v>
          </cell>
          <cell r="Z2542">
            <v>31.8</v>
          </cell>
          <cell r="AA2542">
            <v>38.799999999999997</v>
          </cell>
          <cell r="AB2542">
            <v>9.3023724600000008</v>
          </cell>
          <cell r="AC2542">
            <v>0.57171653</v>
          </cell>
          <cell r="AD2542">
            <v>251.01</v>
          </cell>
          <cell r="AE2542">
            <v>61.534866080000008</v>
          </cell>
          <cell r="AF2542">
            <v>66.300453430000005</v>
          </cell>
          <cell r="AG2542">
            <v>0.16666666999999999</v>
          </cell>
          <cell r="AH2542">
            <v>6.2</v>
          </cell>
          <cell r="AI2542">
            <v>61090</v>
          </cell>
          <cell r="AJ2542">
            <v>7.7</v>
          </cell>
        </row>
        <row r="2543">
          <cell r="A2543" t="str">
            <v>3537</v>
          </cell>
          <cell r="B2543" t="str">
            <v>353706405</v>
          </cell>
          <cell r="C2543" t="str">
            <v>559</v>
          </cell>
          <cell r="D2543" t="str">
            <v>3537064</v>
          </cell>
          <cell r="E2543" t="str">
            <v>3570</v>
          </cell>
          <cell r="F2543" t="str">
            <v>35</v>
          </cell>
          <cell r="G2543">
            <v>529.52777789000004</v>
          </cell>
          <cell r="H2543">
            <v>529.59266843</v>
          </cell>
          <cell r="I2543">
            <v>526.91598653000005</v>
          </cell>
          <cell r="J2543">
            <v>41.53498871</v>
          </cell>
          <cell r="K2543">
            <v>20.853348400000002</v>
          </cell>
          <cell r="L2543">
            <v>8.5065366099999995</v>
          </cell>
          <cell r="M2543">
            <v>10.81977828</v>
          </cell>
          <cell r="N2543">
            <v>21.275783359999998</v>
          </cell>
          <cell r="O2543">
            <v>56.436</v>
          </cell>
          <cell r="P2543">
            <v>10.81977828</v>
          </cell>
          <cell r="Q2543">
            <v>65.900000000000006</v>
          </cell>
          <cell r="R2543">
            <v>57.640747810000008</v>
          </cell>
          <cell r="S2543">
            <v>17.7</v>
          </cell>
          <cell r="T2543">
            <v>8.6280187500000007</v>
          </cell>
          <cell r="U2543">
            <v>8.7701285299999991</v>
          </cell>
          <cell r="V2543">
            <v>8.5928570999999998</v>
          </cell>
          <cell r="W2543">
            <v>59.5</v>
          </cell>
          <cell r="X2543">
            <v>74.5</v>
          </cell>
          <cell r="Y2543">
            <v>41.8</v>
          </cell>
          <cell r="Z2543">
            <v>31.8</v>
          </cell>
          <cell r="AA2543">
            <v>38.799999999999997</v>
          </cell>
          <cell r="AB2543">
            <v>8.5801679899999996</v>
          </cell>
          <cell r="AC2543">
            <v>0.55844583000000003</v>
          </cell>
          <cell r="AD2543">
            <v>251.01</v>
          </cell>
          <cell r="AE2543">
            <v>61.534866080000008</v>
          </cell>
          <cell r="AF2543">
            <v>66.324334109999995</v>
          </cell>
          <cell r="AG2543">
            <v>0.41176471000000003</v>
          </cell>
          <cell r="AH2543">
            <v>6.2</v>
          </cell>
          <cell r="AI2543">
            <v>61090</v>
          </cell>
          <cell r="AJ2543">
            <v>7.7</v>
          </cell>
        </row>
        <row r="2544">
          <cell r="A2544" t="str">
            <v>3538</v>
          </cell>
          <cell r="B2544" t="str">
            <v>353800301</v>
          </cell>
          <cell r="C2544" t="str">
            <v>562</v>
          </cell>
          <cell r="D2544" t="str">
            <v>3538003</v>
          </cell>
          <cell r="E2544" t="str">
            <v>3570</v>
          </cell>
          <cell r="F2544" t="str">
            <v>35</v>
          </cell>
          <cell r="G2544">
            <v>529.52777789000004</v>
          </cell>
          <cell r="H2544">
            <v>529.59266843</v>
          </cell>
          <cell r="I2544">
            <v>526.91598653000005</v>
          </cell>
          <cell r="J2544">
            <v>41.53498871</v>
          </cell>
          <cell r="K2544">
            <v>20.853348400000002</v>
          </cell>
          <cell r="L2544">
            <v>8.4918753799999998</v>
          </cell>
          <cell r="M2544">
            <v>10.24042397</v>
          </cell>
          <cell r="N2544">
            <v>21.275783359999998</v>
          </cell>
          <cell r="O2544">
            <v>56.436</v>
          </cell>
          <cell r="P2544">
            <v>10.17721014</v>
          </cell>
          <cell r="Q2544">
            <v>65.900000000000006</v>
          </cell>
          <cell r="R2544">
            <v>45.642610400000002</v>
          </cell>
          <cell r="S2544">
            <v>17.7</v>
          </cell>
          <cell r="T2544">
            <v>8.5741404699999997</v>
          </cell>
          <cell r="U2544">
            <v>9.0769232599999992</v>
          </cell>
          <cell r="V2544">
            <v>8.6070338999999993</v>
          </cell>
          <cell r="W2544">
            <v>59.5</v>
          </cell>
          <cell r="X2544">
            <v>74.5</v>
          </cell>
          <cell r="Y2544">
            <v>41.8</v>
          </cell>
          <cell r="Z2544">
            <v>31.8</v>
          </cell>
          <cell r="AA2544">
            <v>38.799999999999997</v>
          </cell>
          <cell r="AB2544">
            <v>8.7324658500000005</v>
          </cell>
          <cell r="AC2544">
            <v>0.40325280000000002</v>
          </cell>
          <cell r="AD2544">
            <v>251.01</v>
          </cell>
          <cell r="AE2544">
            <v>61.534866080000008</v>
          </cell>
          <cell r="AF2544">
            <v>67.890048989999997</v>
          </cell>
          <cell r="AG2544">
            <v>0.28333332999999999</v>
          </cell>
          <cell r="AH2544">
            <v>6.2</v>
          </cell>
          <cell r="AI2544">
            <v>61090</v>
          </cell>
          <cell r="AJ2544">
            <v>7.7</v>
          </cell>
        </row>
        <row r="2545">
          <cell r="A2545" t="str">
            <v>3538</v>
          </cell>
          <cell r="B2545" t="str">
            <v>353800701</v>
          </cell>
          <cell r="D2545" t="str">
            <v>3538007</v>
          </cell>
          <cell r="E2545" t="str">
            <v>3570</v>
          </cell>
          <cell r="F2545" t="str">
            <v>35</v>
          </cell>
          <cell r="G2545">
            <v>529.52777789000004</v>
          </cell>
          <cell r="H2545">
            <v>529.59266843</v>
          </cell>
          <cell r="I2545">
            <v>526.91598653000005</v>
          </cell>
          <cell r="J2545">
            <v>41.53498871</v>
          </cell>
          <cell r="K2545">
            <v>20.853348400000002</v>
          </cell>
          <cell r="L2545">
            <v>9.0172409400000006</v>
          </cell>
          <cell r="M2545">
            <v>10.73670098</v>
          </cell>
          <cell r="N2545">
            <v>21.275783359999998</v>
          </cell>
          <cell r="O2545">
            <v>56.436</v>
          </cell>
          <cell r="P2545">
            <v>10.784793390000001</v>
          </cell>
          <cell r="Q2545">
            <v>65.900000000000006</v>
          </cell>
          <cell r="R2545">
            <v>50.403327439999998</v>
          </cell>
          <cell r="S2545">
            <v>17.7</v>
          </cell>
          <cell r="T2545">
            <v>8.9526053799999996</v>
          </cell>
          <cell r="U2545">
            <v>9.4639743299999992</v>
          </cell>
          <cell r="V2545">
            <v>9.1559897800000005</v>
          </cell>
          <cell r="W2545">
            <v>59.5</v>
          </cell>
          <cell r="X2545">
            <v>74.5</v>
          </cell>
          <cell r="Y2545">
            <v>41.8</v>
          </cell>
          <cell r="Z2545">
            <v>31.8</v>
          </cell>
          <cell r="AA2545">
            <v>38.799999999999997</v>
          </cell>
          <cell r="AB2545">
            <v>9.3593636399999998</v>
          </cell>
          <cell r="AC2545">
            <v>2.488949E-2</v>
          </cell>
          <cell r="AD2545">
            <v>251.01</v>
          </cell>
          <cell r="AE2545">
            <v>61.534866080000008</v>
          </cell>
          <cell r="AF2545">
            <v>69.069437359999995</v>
          </cell>
          <cell r="AG2545">
            <v>0.25</v>
          </cell>
          <cell r="AH2545">
            <v>6.2</v>
          </cell>
          <cell r="AI2545">
            <v>61090</v>
          </cell>
          <cell r="AJ2545">
            <v>7.7</v>
          </cell>
        </row>
        <row r="2546">
          <cell r="A2546" t="str">
            <v>3538</v>
          </cell>
          <cell r="B2546" t="str">
            <v>353801501</v>
          </cell>
          <cell r="D2546" t="str">
            <v>3538015</v>
          </cell>
          <cell r="E2546" t="str">
            <v>3570</v>
          </cell>
          <cell r="F2546" t="str">
            <v>35</v>
          </cell>
          <cell r="G2546">
            <v>529.52777789000004</v>
          </cell>
          <cell r="H2546">
            <v>529.59266843</v>
          </cell>
          <cell r="I2546">
            <v>526.91598653000005</v>
          </cell>
          <cell r="J2546">
            <v>41.53498871</v>
          </cell>
          <cell r="K2546">
            <v>20.853348400000002</v>
          </cell>
          <cell r="L2546">
            <v>8.9489756099999997</v>
          </cell>
          <cell r="M2546">
            <v>10.627115440000001</v>
          </cell>
          <cell r="N2546">
            <v>21.275783359999998</v>
          </cell>
          <cell r="O2546">
            <v>56.436</v>
          </cell>
          <cell r="P2546">
            <v>10.518240670000001</v>
          </cell>
          <cell r="Q2546">
            <v>65.900000000000006</v>
          </cell>
          <cell r="R2546">
            <v>50.403327439999998</v>
          </cell>
          <cell r="S2546">
            <v>17.7</v>
          </cell>
          <cell r="T2546">
            <v>9.00785692</v>
          </cell>
          <cell r="U2546">
            <v>9.1439868700000009</v>
          </cell>
          <cell r="V2546">
            <v>9.0609118599999992</v>
          </cell>
          <cell r="W2546">
            <v>59.5</v>
          </cell>
          <cell r="X2546">
            <v>74.5</v>
          </cell>
          <cell r="Y2546">
            <v>41.8</v>
          </cell>
          <cell r="Z2546">
            <v>31.8</v>
          </cell>
          <cell r="AA2546">
            <v>38.799999999999997</v>
          </cell>
          <cell r="AB2546">
            <v>9.9098174799999992</v>
          </cell>
          <cell r="AC2546">
            <v>0.43244727000000005</v>
          </cell>
          <cell r="AD2546">
            <v>251.01</v>
          </cell>
          <cell r="AE2546">
            <v>61.534866080000008</v>
          </cell>
          <cell r="AF2546">
            <v>69.080147819999993</v>
          </cell>
          <cell r="AG2546">
            <v>0.1</v>
          </cell>
          <cell r="AH2546">
            <v>6.2</v>
          </cell>
          <cell r="AI2546">
            <v>61090</v>
          </cell>
          <cell r="AJ2546">
            <v>7.7</v>
          </cell>
        </row>
        <row r="2547">
          <cell r="A2547" t="str">
            <v>3538</v>
          </cell>
          <cell r="B2547" t="str">
            <v>353801502</v>
          </cell>
          <cell r="D2547" t="str">
            <v>3538015</v>
          </cell>
          <cell r="E2547" t="str">
            <v>3570</v>
          </cell>
          <cell r="F2547" t="str">
            <v>35</v>
          </cell>
          <cell r="G2547">
            <v>529.52777789000004</v>
          </cell>
          <cell r="H2547">
            <v>529.59266843</v>
          </cell>
          <cell r="I2547">
            <v>526.91598653000005</v>
          </cell>
          <cell r="J2547">
            <v>41.53498871</v>
          </cell>
          <cell r="K2547">
            <v>20.853348400000002</v>
          </cell>
          <cell r="L2547">
            <v>7.3427791899999999</v>
          </cell>
          <cell r="M2547">
            <v>10.81977828</v>
          </cell>
          <cell r="N2547">
            <v>21.275783359999998</v>
          </cell>
          <cell r="O2547">
            <v>56.436</v>
          </cell>
          <cell r="P2547">
            <v>10.288341709999999</v>
          </cell>
          <cell r="Q2547">
            <v>65.900000000000006</v>
          </cell>
          <cell r="R2547">
            <v>50.403327439999998</v>
          </cell>
          <cell r="S2547">
            <v>17.7</v>
          </cell>
          <cell r="T2547">
            <v>7.1412451199999989</v>
          </cell>
          <cell r="U2547">
            <v>7.3440728500000008</v>
          </cell>
          <cell r="V2547">
            <v>7.3440728500000008</v>
          </cell>
          <cell r="W2547">
            <v>59.5</v>
          </cell>
          <cell r="X2547">
            <v>74.5</v>
          </cell>
          <cell r="Y2547">
            <v>41.8</v>
          </cell>
          <cell r="Z2547">
            <v>31.8</v>
          </cell>
          <cell r="AA2547">
            <v>38.799999999999997</v>
          </cell>
          <cell r="AB2547">
            <v>9.9641121699999999</v>
          </cell>
          <cell r="AC2547">
            <v>1</v>
          </cell>
          <cell r="AD2547">
            <v>251.01</v>
          </cell>
          <cell r="AE2547">
            <v>61.534866080000008</v>
          </cell>
          <cell r="AF2547">
            <v>69.097800000000007</v>
          </cell>
          <cell r="AG2547">
            <v>3.5714290000000003E-2</v>
          </cell>
          <cell r="AH2547">
            <v>6.2</v>
          </cell>
          <cell r="AI2547">
            <v>61090</v>
          </cell>
          <cell r="AJ2547">
            <v>7.7</v>
          </cell>
        </row>
        <row r="2548">
          <cell r="A2548" t="str">
            <v>3538</v>
          </cell>
          <cell r="B2548" t="str">
            <v>353801601</v>
          </cell>
          <cell r="D2548" t="str">
            <v>3538016</v>
          </cell>
          <cell r="E2548" t="str">
            <v>3570</v>
          </cell>
          <cell r="F2548" t="str">
            <v>35</v>
          </cell>
          <cell r="G2548">
            <v>529.52777789000004</v>
          </cell>
          <cell r="H2548">
            <v>529.59266843</v>
          </cell>
          <cell r="I2548">
            <v>526.91598653000005</v>
          </cell>
          <cell r="J2548">
            <v>41.53498871</v>
          </cell>
          <cell r="K2548">
            <v>20.853348400000002</v>
          </cell>
          <cell r="L2548">
            <v>8.9522171000000004</v>
          </cell>
          <cell r="M2548">
            <v>10.46939777</v>
          </cell>
          <cell r="N2548">
            <v>21.275783359999998</v>
          </cell>
          <cell r="O2548">
            <v>56.436</v>
          </cell>
          <cell r="P2548">
            <v>10.29677886</v>
          </cell>
          <cell r="Q2548">
            <v>65.900000000000006</v>
          </cell>
          <cell r="R2548">
            <v>50.403327439999998</v>
          </cell>
          <cell r="S2548">
            <v>17.7</v>
          </cell>
          <cell r="T2548">
            <v>8.8972721099999994</v>
          </cell>
          <cell r="U2548">
            <v>8.9752507500000007</v>
          </cell>
          <cell r="V2548">
            <v>8.9151636199999995</v>
          </cell>
          <cell r="W2548">
            <v>59.5</v>
          </cell>
          <cell r="X2548">
            <v>74.5</v>
          </cell>
          <cell r="Y2548">
            <v>41.8</v>
          </cell>
          <cell r="Z2548">
            <v>31.8</v>
          </cell>
          <cell r="AA2548">
            <v>38.799999999999997</v>
          </cell>
          <cell r="AB2548">
            <v>8.7640532699999998</v>
          </cell>
          <cell r="AC2548">
            <v>0.16881507000000001</v>
          </cell>
          <cell r="AD2548">
            <v>251.01</v>
          </cell>
          <cell r="AE2548">
            <v>61.534866080000008</v>
          </cell>
          <cell r="AF2548">
            <v>67.896286309999994</v>
          </cell>
          <cell r="AG2548">
            <v>0</v>
          </cell>
          <cell r="AH2548">
            <v>6.2</v>
          </cell>
          <cell r="AI2548">
            <v>61090</v>
          </cell>
          <cell r="AJ2548">
            <v>7.7</v>
          </cell>
        </row>
        <row r="2549">
          <cell r="A2549" t="str">
            <v>3538</v>
          </cell>
          <cell r="B2549" t="str">
            <v>353801801</v>
          </cell>
          <cell r="D2549" t="str">
            <v>3538018</v>
          </cell>
          <cell r="E2549" t="str">
            <v>3570</v>
          </cell>
          <cell r="F2549" t="str">
            <v>35</v>
          </cell>
          <cell r="G2549">
            <v>529.52777789000004</v>
          </cell>
          <cell r="H2549">
            <v>529.59266843</v>
          </cell>
          <cell r="I2549">
            <v>526.91598653000005</v>
          </cell>
          <cell r="J2549">
            <v>41.53498871</v>
          </cell>
          <cell r="K2549">
            <v>20.853348400000002</v>
          </cell>
          <cell r="L2549">
            <v>9.4334839200000005</v>
          </cell>
          <cell r="M2549">
            <v>10.81977828</v>
          </cell>
          <cell r="N2549">
            <v>21.275783359999998</v>
          </cell>
          <cell r="O2549">
            <v>56.436</v>
          </cell>
          <cell r="P2549">
            <v>10.81977828</v>
          </cell>
          <cell r="Q2549">
            <v>65.900000000000006</v>
          </cell>
          <cell r="R2549">
            <v>50.403327439999998</v>
          </cell>
          <cell r="S2549">
            <v>17.7</v>
          </cell>
          <cell r="T2549">
            <v>7.2875606399999997</v>
          </cell>
          <cell r="U2549">
            <v>9.4334839200000005</v>
          </cell>
          <cell r="V2549">
            <v>7.3550019200000012</v>
          </cell>
          <cell r="W2549">
            <v>59.5</v>
          </cell>
          <cell r="X2549">
            <v>74.5</v>
          </cell>
          <cell r="Y2549">
            <v>41.8</v>
          </cell>
          <cell r="Z2549">
            <v>31.8</v>
          </cell>
          <cell r="AA2549">
            <v>38.799999999999997</v>
          </cell>
          <cell r="AB2549">
            <v>7.1921820600000004</v>
          </cell>
          <cell r="AC2549">
            <v>0</v>
          </cell>
          <cell r="AD2549">
            <v>251.01</v>
          </cell>
          <cell r="AE2549">
            <v>61.534866080000008</v>
          </cell>
          <cell r="AF2549">
            <v>67.870599999999996</v>
          </cell>
          <cell r="AG2549">
            <v>0.21428571000000002</v>
          </cell>
          <cell r="AH2549">
            <v>6.2</v>
          </cell>
          <cell r="AI2549">
            <v>61090</v>
          </cell>
          <cell r="AJ2549">
            <v>7.7</v>
          </cell>
        </row>
        <row r="2550">
          <cell r="A2550" t="str">
            <v>3538</v>
          </cell>
          <cell r="B2550" t="str">
            <v>353801901</v>
          </cell>
          <cell r="D2550" t="str">
            <v>3538019</v>
          </cell>
          <cell r="E2550" t="str">
            <v>3570</v>
          </cell>
          <cell r="F2550" t="str">
            <v>35</v>
          </cell>
          <cell r="G2550">
            <v>529.52777789000004</v>
          </cell>
          <cell r="H2550">
            <v>529.59266843</v>
          </cell>
          <cell r="I2550">
            <v>526.91598653000005</v>
          </cell>
          <cell r="J2550">
            <v>41.53498871</v>
          </cell>
          <cell r="K2550">
            <v>20.853348400000002</v>
          </cell>
          <cell r="L2550">
            <v>7.1654934800000003</v>
          </cell>
          <cell r="M2550">
            <v>10.10016392</v>
          </cell>
          <cell r="N2550">
            <v>21.275783359999998</v>
          </cell>
          <cell r="O2550">
            <v>56.436</v>
          </cell>
          <cell r="P2550">
            <v>9.9086740800000008</v>
          </cell>
          <cell r="Q2550">
            <v>65.900000000000006</v>
          </cell>
          <cell r="R2550">
            <v>50.403327439999998</v>
          </cell>
          <cell r="S2550">
            <v>17.7</v>
          </cell>
          <cell r="T2550">
            <v>8.5982200300000002</v>
          </cell>
          <cell r="U2550">
            <v>7.4506607999999996</v>
          </cell>
          <cell r="V2550">
            <v>8.5982200300000002</v>
          </cell>
          <cell r="W2550">
            <v>59.5</v>
          </cell>
          <cell r="X2550">
            <v>74.5</v>
          </cell>
          <cell r="Y2550">
            <v>41.8</v>
          </cell>
          <cell r="Z2550">
            <v>31.8</v>
          </cell>
          <cell r="AA2550">
            <v>38.799999999999997</v>
          </cell>
          <cell r="AB2550">
            <v>7.4506607999999996</v>
          </cell>
          <cell r="AC2550">
            <v>1</v>
          </cell>
          <cell r="AD2550">
            <v>251.01</v>
          </cell>
          <cell r="AE2550">
            <v>61.534866080000008</v>
          </cell>
          <cell r="AF2550">
            <v>67.870599999999996</v>
          </cell>
          <cell r="AG2550">
            <v>0.21518987000000003</v>
          </cell>
          <cell r="AH2550">
            <v>6.2</v>
          </cell>
          <cell r="AI2550">
            <v>61090</v>
          </cell>
          <cell r="AJ2550">
            <v>7.7</v>
          </cell>
        </row>
        <row r="2551">
          <cell r="A2551" t="str">
            <v>3538</v>
          </cell>
          <cell r="B2551" t="str">
            <v>353803001</v>
          </cell>
          <cell r="C2551" t="str">
            <v>562</v>
          </cell>
          <cell r="D2551" t="str">
            <v>3538030</v>
          </cell>
          <cell r="E2551" t="str">
            <v>3570</v>
          </cell>
          <cell r="F2551" t="str">
            <v>35</v>
          </cell>
          <cell r="G2551">
            <v>529.52777789000004</v>
          </cell>
          <cell r="H2551">
            <v>529.59266843</v>
          </cell>
          <cell r="I2551">
            <v>526.91598653000005</v>
          </cell>
          <cell r="J2551">
            <v>41.53498871</v>
          </cell>
          <cell r="K2551">
            <v>20.853348400000002</v>
          </cell>
          <cell r="L2551">
            <v>7.521317980000001</v>
          </cell>
          <cell r="M2551">
            <v>8.3804566699999992</v>
          </cell>
          <cell r="N2551">
            <v>21.275783359999998</v>
          </cell>
          <cell r="O2551">
            <v>56.436</v>
          </cell>
          <cell r="P2551">
            <v>8.3941211899999999</v>
          </cell>
          <cell r="Q2551">
            <v>65.900000000000006</v>
          </cell>
          <cell r="R2551">
            <v>45.642610400000002</v>
          </cell>
          <cell r="S2551">
            <v>17.7</v>
          </cell>
          <cell r="T2551">
            <v>8.0900957800000004</v>
          </cell>
          <cell r="U2551">
            <v>7.9284060299999997</v>
          </cell>
          <cell r="V2551">
            <v>7.4916454699999999</v>
          </cell>
          <cell r="W2551">
            <v>59.5</v>
          </cell>
          <cell r="X2551">
            <v>74.5</v>
          </cell>
          <cell r="Y2551">
            <v>41.8</v>
          </cell>
          <cell r="Z2551">
            <v>31.8</v>
          </cell>
          <cell r="AA2551">
            <v>38.799999999999997</v>
          </cell>
          <cell r="AB2551">
            <v>7.65775527</v>
          </cell>
          <cell r="AC2551">
            <v>0.92769767000000003</v>
          </cell>
          <cell r="AD2551">
            <v>251.01</v>
          </cell>
          <cell r="AE2551">
            <v>61.534866080000008</v>
          </cell>
          <cell r="AF2551">
            <v>67.870599999999996</v>
          </cell>
          <cell r="AG2551">
            <v>0.31674959000000003</v>
          </cell>
          <cell r="AH2551">
            <v>6.2</v>
          </cell>
          <cell r="AI2551">
            <v>61090</v>
          </cell>
          <cell r="AJ2551">
            <v>7.7</v>
          </cell>
        </row>
        <row r="2552">
          <cell r="A2552" t="str">
            <v>3538</v>
          </cell>
          <cell r="B2552" t="str">
            <v>353803101</v>
          </cell>
          <cell r="C2552" t="str">
            <v>562</v>
          </cell>
          <cell r="D2552" t="str">
            <v>3538031</v>
          </cell>
          <cell r="E2552" t="str">
            <v>3570</v>
          </cell>
          <cell r="F2552" t="str">
            <v>35</v>
          </cell>
          <cell r="G2552">
            <v>529.52777789000004</v>
          </cell>
          <cell r="H2552">
            <v>529.59266843</v>
          </cell>
          <cell r="I2552">
            <v>526.91598653000005</v>
          </cell>
          <cell r="J2552">
            <v>41.53498871</v>
          </cell>
          <cell r="K2552">
            <v>20.853348400000002</v>
          </cell>
          <cell r="L2552">
            <v>7.2654297200000002</v>
          </cell>
          <cell r="M2552">
            <v>8.3744768900000004</v>
          </cell>
          <cell r="N2552">
            <v>21.275783359999998</v>
          </cell>
          <cell r="O2552">
            <v>56.436</v>
          </cell>
          <cell r="P2552">
            <v>8.3744768900000004</v>
          </cell>
          <cell r="Q2552">
            <v>65.900000000000006</v>
          </cell>
          <cell r="R2552">
            <v>45.642610400000002</v>
          </cell>
          <cell r="S2552">
            <v>17.7</v>
          </cell>
          <cell r="T2552">
            <v>7.4471683600000009</v>
          </cell>
          <cell r="U2552">
            <v>7.1308988299999996</v>
          </cell>
          <cell r="V2552">
            <v>7.1592919000000013</v>
          </cell>
          <cell r="W2552">
            <v>59.5</v>
          </cell>
          <cell r="X2552">
            <v>74.5</v>
          </cell>
          <cell r="Y2552">
            <v>41.8</v>
          </cell>
          <cell r="Z2552">
            <v>31.8</v>
          </cell>
          <cell r="AA2552">
            <v>38.799999999999997</v>
          </cell>
          <cell r="AB2552">
            <v>7.7625960500000009</v>
          </cell>
          <cell r="AC2552">
            <v>1</v>
          </cell>
          <cell r="AD2552">
            <v>251.01</v>
          </cell>
          <cell r="AE2552">
            <v>61.534866080000008</v>
          </cell>
          <cell r="AF2552">
            <v>67.870599999999996</v>
          </cell>
          <cell r="AG2552">
            <v>0.1</v>
          </cell>
          <cell r="AH2552">
            <v>6.2</v>
          </cell>
          <cell r="AI2552">
            <v>61090</v>
          </cell>
          <cell r="AJ2552">
            <v>7.7</v>
          </cell>
        </row>
        <row r="2553">
          <cell r="A2553" t="str">
            <v>3538</v>
          </cell>
          <cell r="B2553" t="str">
            <v>353803501</v>
          </cell>
          <cell r="D2553" t="str">
            <v>3538035</v>
          </cell>
          <cell r="E2553" t="str">
            <v>3570</v>
          </cell>
          <cell r="F2553" t="str">
            <v>35</v>
          </cell>
          <cell r="G2553">
            <v>529.52777789000004</v>
          </cell>
          <cell r="H2553">
            <v>529.59266843</v>
          </cell>
          <cell r="I2553">
            <v>526.91598653000005</v>
          </cell>
          <cell r="J2553">
            <v>41.53498871</v>
          </cell>
          <cell r="K2553">
            <v>20.853348400000002</v>
          </cell>
          <cell r="L2553">
            <v>8.5792285800000005</v>
          </cell>
          <cell r="M2553">
            <v>10.232647399999999</v>
          </cell>
          <cell r="N2553">
            <v>21.275783359999998</v>
          </cell>
          <cell r="O2553">
            <v>56.436</v>
          </cell>
          <cell r="P2553">
            <v>9.9710994700000004</v>
          </cell>
          <cell r="Q2553">
            <v>65.900000000000006</v>
          </cell>
          <cell r="R2553">
            <v>50.403327439999998</v>
          </cell>
          <cell r="S2553">
            <v>17.7</v>
          </cell>
          <cell r="T2553">
            <v>8.8731878999999996</v>
          </cell>
          <cell r="U2553">
            <v>9.3600526500000001</v>
          </cell>
          <cell r="V2553">
            <v>8.7832429600000008</v>
          </cell>
          <cell r="W2553">
            <v>59.5</v>
          </cell>
          <cell r="X2553">
            <v>74.5</v>
          </cell>
          <cell r="Y2553">
            <v>41.8</v>
          </cell>
          <cell r="Z2553">
            <v>31.8</v>
          </cell>
          <cell r="AA2553">
            <v>38.799999999999997</v>
          </cell>
          <cell r="AB2553">
            <v>8.8279079599999992</v>
          </cell>
          <cell r="AC2553">
            <v>0.50457903999999998</v>
          </cell>
          <cell r="AD2553">
            <v>251.01</v>
          </cell>
          <cell r="AE2553">
            <v>61.534866080000008</v>
          </cell>
          <cell r="AF2553">
            <v>67.904523229999995</v>
          </cell>
          <cell r="AG2553">
            <v>0.13636364000000001</v>
          </cell>
          <cell r="AH2553">
            <v>6.2</v>
          </cell>
          <cell r="AI2553">
            <v>61090</v>
          </cell>
          <cell r="AJ2553">
            <v>7.7</v>
          </cell>
        </row>
        <row r="2554">
          <cell r="A2554" t="str">
            <v>3538</v>
          </cell>
          <cell r="B2554" t="str">
            <v>353803502</v>
          </cell>
          <cell r="D2554" t="str">
            <v>3538035</v>
          </cell>
          <cell r="E2554" t="str">
            <v>3570</v>
          </cell>
          <cell r="F2554" t="str">
            <v>35</v>
          </cell>
          <cell r="G2554">
            <v>529.52777789000004</v>
          </cell>
          <cell r="H2554">
            <v>529.59266843</v>
          </cell>
          <cell r="I2554">
            <v>526.91598653000005</v>
          </cell>
          <cell r="J2554">
            <v>41.53498871</v>
          </cell>
          <cell r="K2554">
            <v>20.853348400000002</v>
          </cell>
          <cell r="L2554">
            <v>7.2577076800000002</v>
          </cell>
          <cell r="M2554">
            <v>10.12490962</v>
          </cell>
          <cell r="N2554">
            <v>21.275783359999998</v>
          </cell>
          <cell r="O2554">
            <v>56.436</v>
          </cell>
          <cell r="P2554">
            <v>9.8389490300000002</v>
          </cell>
          <cell r="Q2554">
            <v>65.900000000000006</v>
          </cell>
          <cell r="R2554">
            <v>50.403327439999998</v>
          </cell>
          <cell r="S2554">
            <v>17.7</v>
          </cell>
          <cell r="T2554">
            <v>8.3990851000000006</v>
          </cell>
          <cell r="U2554">
            <v>8.3990851000000006</v>
          </cell>
          <cell r="V2554">
            <v>8.3990851000000006</v>
          </cell>
          <cell r="W2554">
            <v>59.5</v>
          </cell>
          <cell r="X2554">
            <v>74.5</v>
          </cell>
          <cell r="Y2554">
            <v>41.8</v>
          </cell>
          <cell r="Z2554">
            <v>31.8</v>
          </cell>
          <cell r="AA2554">
            <v>38.799999999999997</v>
          </cell>
          <cell r="AB2554">
            <v>8.3990851000000006</v>
          </cell>
          <cell r="AC2554">
            <v>1</v>
          </cell>
          <cell r="AD2554">
            <v>251.01</v>
          </cell>
          <cell r="AE2554">
            <v>61.534866080000008</v>
          </cell>
          <cell r="AF2554">
            <v>67.870599999999996</v>
          </cell>
          <cell r="AG2554">
            <v>0.27843368069778407</v>
          </cell>
          <cell r="AH2554">
            <v>6.2</v>
          </cell>
          <cell r="AI2554">
            <v>61090</v>
          </cell>
          <cell r="AJ2554">
            <v>7.7</v>
          </cell>
        </row>
        <row r="2555">
          <cell r="A2555" t="str">
            <v>3538</v>
          </cell>
          <cell r="B2555" t="str">
            <v>353804001</v>
          </cell>
          <cell r="D2555" t="str">
            <v>3538040</v>
          </cell>
          <cell r="E2555" t="str">
            <v>3570</v>
          </cell>
          <cell r="F2555" t="str">
            <v>35</v>
          </cell>
          <cell r="G2555">
            <v>529.52777789000004</v>
          </cell>
          <cell r="H2555">
            <v>529.59266843</v>
          </cell>
          <cell r="I2555">
            <v>526.91598653000005</v>
          </cell>
          <cell r="J2555">
            <v>41.53498871</v>
          </cell>
          <cell r="K2555">
            <v>20.853348400000002</v>
          </cell>
          <cell r="L2555">
            <v>8.7724553699999994</v>
          </cell>
          <cell r="M2555">
            <v>10.819218129999999</v>
          </cell>
          <cell r="N2555">
            <v>21.275783359999998</v>
          </cell>
          <cell r="O2555">
            <v>56.436</v>
          </cell>
          <cell r="P2555">
            <v>10.797573570000001</v>
          </cell>
          <cell r="Q2555">
            <v>65.900000000000006</v>
          </cell>
          <cell r="R2555">
            <v>50.403327439999998</v>
          </cell>
          <cell r="S2555">
            <v>17.7</v>
          </cell>
          <cell r="T2555">
            <v>8.8444805199999994</v>
          </cell>
          <cell r="U2555">
            <v>9.4408963799999999</v>
          </cell>
          <cell r="V2555">
            <v>9.0211150399999998</v>
          </cell>
          <cell r="W2555">
            <v>59.5</v>
          </cell>
          <cell r="X2555">
            <v>74.5</v>
          </cell>
          <cell r="Y2555">
            <v>41.8</v>
          </cell>
          <cell r="Z2555">
            <v>31.8</v>
          </cell>
          <cell r="AA2555">
            <v>38.799999999999997</v>
          </cell>
          <cell r="AB2555">
            <v>9.0432226500000006</v>
          </cell>
          <cell r="AC2555">
            <v>0.79148724000000004</v>
          </cell>
          <cell r="AD2555">
            <v>251.01</v>
          </cell>
          <cell r="AE2555">
            <v>61.534866080000008</v>
          </cell>
          <cell r="AF2555">
            <v>69.087291339999993</v>
          </cell>
          <cell r="AG2555">
            <v>0.21428571000000002</v>
          </cell>
          <cell r="AH2555">
            <v>6.2</v>
          </cell>
          <cell r="AI2555">
            <v>61090</v>
          </cell>
          <cell r="AJ2555">
            <v>7.7</v>
          </cell>
        </row>
        <row r="2556">
          <cell r="A2556" t="str">
            <v>3538</v>
          </cell>
          <cell r="B2556" t="str">
            <v>353804002</v>
          </cell>
          <cell r="D2556" t="str">
            <v>3538040</v>
          </cell>
          <cell r="E2556" t="str">
            <v>3570</v>
          </cell>
          <cell r="F2556" t="str">
            <v>35</v>
          </cell>
          <cell r="G2556">
            <v>529.52777789000004</v>
          </cell>
          <cell r="H2556">
            <v>529.59266843</v>
          </cell>
          <cell r="I2556">
            <v>526.91598653000005</v>
          </cell>
          <cell r="J2556">
            <v>41.53498871</v>
          </cell>
          <cell r="K2556">
            <v>20.853348400000002</v>
          </cell>
          <cell r="L2556">
            <v>9.4412933500000005</v>
          </cell>
          <cell r="M2556">
            <v>10.81977828</v>
          </cell>
          <cell r="N2556">
            <v>21.275783359999998</v>
          </cell>
          <cell r="O2556">
            <v>56.436</v>
          </cell>
          <cell r="P2556">
            <v>10.126631100000001</v>
          </cell>
          <cell r="Q2556">
            <v>65.900000000000006</v>
          </cell>
          <cell r="R2556">
            <v>50.403327439999998</v>
          </cell>
          <cell r="S2556">
            <v>17.7</v>
          </cell>
          <cell r="T2556">
            <v>7.1308988299999996</v>
          </cell>
          <cell r="U2556">
            <v>9.8626134699999994</v>
          </cell>
          <cell r="V2556">
            <v>7.4187808799999999</v>
          </cell>
          <cell r="W2556">
            <v>59.5</v>
          </cell>
          <cell r="X2556">
            <v>74.5</v>
          </cell>
          <cell r="Y2556">
            <v>41.8</v>
          </cell>
          <cell r="Z2556">
            <v>31.8</v>
          </cell>
          <cell r="AA2556">
            <v>38.799999999999997</v>
          </cell>
          <cell r="AB2556">
            <v>7.5827384899999997</v>
          </cell>
          <cell r="AC2556">
            <v>1</v>
          </cell>
          <cell r="AD2556">
            <v>251.01</v>
          </cell>
          <cell r="AE2556">
            <v>61.534866080000008</v>
          </cell>
          <cell r="AF2556">
            <v>69.097800000000007</v>
          </cell>
          <cell r="AG2556">
            <v>0.25612333566717138</v>
          </cell>
          <cell r="AH2556">
            <v>6.2</v>
          </cell>
          <cell r="AI2556">
            <v>61090</v>
          </cell>
          <cell r="AJ2556">
            <v>7.7</v>
          </cell>
        </row>
        <row r="2557">
          <cell r="A2557" t="str">
            <v>3538</v>
          </cell>
          <cell r="B2557" t="str">
            <v>353804003</v>
          </cell>
          <cell r="D2557" t="str">
            <v>3538040</v>
          </cell>
          <cell r="E2557" t="str">
            <v>3570</v>
          </cell>
          <cell r="F2557" t="str">
            <v>35</v>
          </cell>
          <cell r="G2557">
            <v>529.52777789000004</v>
          </cell>
          <cell r="H2557">
            <v>529.59266843</v>
          </cell>
          <cell r="I2557">
            <v>526.91598653000005</v>
          </cell>
          <cell r="J2557">
            <v>41.53498871</v>
          </cell>
          <cell r="K2557">
            <v>20.853348400000002</v>
          </cell>
          <cell r="L2557">
            <v>7.146772180000001</v>
          </cell>
          <cell r="M2557">
            <v>10.81977828</v>
          </cell>
          <cell r="N2557">
            <v>21.275783359999998</v>
          </cell>
          <cell r="O2557">
            <v>56.436</v>
          </cell>
          <cell r="P2557">
            <v>10.81977828</v>
          </cell>
          <cell r="Q2557">
            <v>65.900000000000006</v>
          </cell>
          <cell r="R2557">
            <v>50.403327439999998</v>
          </cell>
          <cell r="S2557">
            <v>17.7</v>
          </cell>
          <cell r="T2557">
            <v>7.17011954</v>
          </cell>
          <cell r="U2557">
            <v>9.8389490300000002</v>
          </cell>
          <cell r="V2557">
            <v>7.3024964199999998</v>
          </cell>
          <cell r="W2557">
            <v>59.5</v>
          </cell>
          <cell r="X2557">
            <v>74.5</v>
          </cell>
          <cell r="Y2557">
            <v>41.8</v>
          </cell>
          <cell r="Z2557">
            <v>31.8</v>
          </cell>
          <cell r="AA2557">
            <v>38.799999999999997</v>
          </cell>
          <cell r="AB2557">
            <v>7.17011954</v>
          </cell>
          <cell r="AC2557">
            <v>1</v>
          </cell>
          <cell r="AD2557">
            <v>251.01</v>
          </cell>
          <cell r="AE2557">
            <v>61.534866080000008</v>
          </cell>
          <cell r="AF2557">
            <v>69.097800000000007</v>
          </cell>
          <cell r="AG2557">
            <v>0.26932902743636727</v>
          </cell>
          <cell r="AH2557">
            <v>6.2</v>
          </cell>
          <cell r="AI2557">
            <v>61090</v>
          </cell>
          <cell r="AJ2557">
            <v>7.7</v>
          </cell>
        </row>
        <row r="2558">
          <cell r="A2558" t="str">
            <v>3538</v>
          </cell>
          <cell r="B2558" t="str">
            <v>353804004</v>
          </cell>
          <cell r="D2558" t="str">
            <v>3538040</v>
          </cell>
          <cell r="E2558" t="str">
            <v>3570</v>
          </cell>
          <cell r="F2558" t="str">
            <v>35</v>
          </cell>
          <cell r="G2558">
            <v>529.52777789000004</v>
          </cell>
          <cell r="H2558">
            <v>529.59266843</v>
          </cell>
          <cell r="I2558">
            <v>526.91598653000005</v>
          </cell>
          <cell r="J2558">
            <v>41.53498871</v>
          </cell>
          <cell r="K2558">
            <v>20.853348400000002</v>
          </cell>
          <cell r="L2558">
            <v>7.1793079699999991</v>
          </cell>
          <cell r="M2558">
            <v>10.81977828</v>
          </cell>
          <cell r="N2558">
            <v>21.275783359999998</v>
          </cell>
          <cell r="O2558">
            <v>56.436</v>
          </cell>
          <cell r="P2558">
            <v>10.81977828</v>
          </cell>
          <cell r="Q2558">
            <v>65.900000000000006</v>
          </cell>
          <cell r="R2558">
            <v>50.403327439999998</v>
          </cell>
          <cell r="S2558">
            <v>17.7</v>
          </cell>
          <cell r="T2558">
            <v>9.4334839200000005</v>
          </cell>
          <cell r="U2558">
            <v>9.4334839200000005</v>
          </cell>
          <cell r="V2558">
            <v>9.4334839200000005</v>
          </cell>
          <cell r="W2558">
            <v>59.5</v>
          </cell>
          <cell r="X2558">
            <v>74.5</v>
          </cell>
          <cell r="Y2558">
            <v>41.8</v>
          </cell>
          <cell r="Z2558">
            <v>31.8</v>
          </cell>
          <cell r="AA2558">
            <v>38.799999999999997</v>
          </cell>
          <cell r="AB2558">
            <v>9.4211684000000009</v>
          </cell>
          <cell r="AC2558">
            <v>1</v>
          </cell>
          <cell r="AD2558">
            <v>251.01</v>
          </cell>
          <cell r="AE2558">
            <v>61.534866080000008</v>
          </cell>
          <cell r="AF2558">
            <v>69.097800000000007</v>
          </cell>
          <cell r="AG2558">
            <v>0.28314823236448861</v>
          </cell>
          <cell r="AH2558">
            <v>6.2</v>
          </cell>
          <cell r="AI2558">
            <v>61090</v>
          </cell>
          <cell r="AJ2558">
            <v>7.7</v>
          </cell>
        </row>
        <row r="2559">
          <cell r="A2559" t="str">
            <v>3538</v>
          </cell>
          <cell r="B2559" t="str">
            <v>353804005</v>
          </cell>
          <cell r="D2559" t="str">
            <v>3538040</v>
          </cell>
          <cell r="E2559" t="str">
            <v>3570</v>
          </cell>
          <cell r="F2559" t="str">
            <v>35</v>
          </cell>
          <cell r="G2559">
            <v>529.52777789000004</v>
          </cell>
          <cell r="H2559">
            <v>529.59266843</v>
          </cell>
          <cell r="I2559">
            <v>526.91598653000005</v>
          </cell>
          <cell r="J2559">
            <v>41.53498871</v>
          </cell>
          <cell r="K2559">
            <v>20.853348400000002</v>
          </cell>
          <cell r="L2559">
            <v>7.9035962900000003</v>
          </cell>
          <cell r="M2559">
            <v>10.81977828</v>
          </cell>
          <cell r="N2559">
            <v>21.275783359999998</v>
          </cell>
          <cell r="O2559">
            <v>56.436</v>
          </cell>
          <cell r="P2559">
            <v>10.81977828</v>
          </cell>
          <cell r="Q2559">
            <v>65.900000000000006</v>
          </cell>
          <cell r="R2559">
            <v>50.403327439999998</v>
          </cell>
          <cell r="S2559">
            <v>17.7</v>
          </cell>
          <cell r="T2559">
            <v>7.1569563599999997</v>
          </cell>
          <cell r="U2559">
            <v>9.4334839200000005</v>
          </cell>
          <cell r="V2559">
            <v>7.9035962900000003</v>
          </cell>
          <cell r="W2559">
            <v>59.5</v>
          </cell>
          <cell r="X2559">
            <v>74.5</v>
          </cell>
          <cell r="Y2559">
            <v>41.8</v>
          </cell>
          <cell r="Z2559">
            <v>31.8</v>
          </cell>
          <cell r="AA2559">
            <v>38.799999999999997</v>
          </cell>
          <cell r="AB2559">
            <v>9.3727142899999993</v>
          </cell>
          <cell r="AC2559">
            <v>1</v>
          </cell>
          <cell r="AD2559">
            <v>251.01</v>
          </cell>
          <cell r="AE2559">
            <v>61.534866080000008</v>
          </cell>
          <cell r="AF2559">
            <v>69.097800000000007</v>
          </cell>
          <cell r="AG2559">
            <v>0.28669904172017063</v>
          </cell>
          <cell r="AH2559">
            <v>6.2</v>
          </cell>
          <cell r="AI2559">
            <v>61090</v>
          </cell>
          <cell r="AJ2559">
            <v>7.7</v>
          </cell>
        </row>
        <row r="2560">
          <cell r="A2560" t="str">
            <v>3538</v>
          </cell>
          <cell r="B2560" t="str">
            <v>353804301</v>
          </cell>
          <cell r="D2560" t="str">
            <v>3538043</v>
          </cell>
          <cell r="E2560" t="str">
            <v>3570</v>
          </cell>
          <cell r="F2560" t="str">
            <v>35</v>
          </cell>
          <cell r="G2560">
            <v>529.52777789000004</v>
          </cell>
          <cell r="H2560">
            <v>529.59266843</v>
          </cell>
          <cell r="I2560">
            <v>526.91598653000005</v>
          </cell>
          <cell r="J2560">
            <v>41.53498871</v>
          </cell>
          <cell r="K2560">
            <v>20.853348400000002</v>
          </cell>
          <cell r="L2560">
            <v>9.1709756500000008</v>
          </cell>
          <cell r="M2560">
            <v>10.69709074</v>
          </cell>
          <cell r="N2560">
            <v>21.275783359999998</v>
          </cell>
          <cell r="O2560">
            <v>56.436</v>
          </cell>
          <cell r="P2560">
            <v>10.537574510000001</v>
          </cell>
          <cell r="Q2560">
            <v>65.900000000000006</v>
          </cell>
          <cell r="R2560">
            <v>50.403327439999998</v>
          </cell>
          <cell r="S2560">
            <v>17.7</v>
          </cell>
          <cell r="T2560">
            <v>9.0588195599999999</v>
          </cell>
          <cell r="U2560">
            <v>9.5588117599999993</v>
          </cell>
          <cell r="V2560">
            <v>8.9986312000000002</v>
          </cell>
          <cell r="W2560">
            <v>59.5</v>
          </cell>
          <cell r="X2560">
            <v>74.5</v>
          </cell>
          <cell r="Y2560">
            <v>41.8</v>
          </cell>
          <cell r="Z2560">
            <v>31.8</v>
          </cell>
          <cell r="AA2560">
            <v>38.799999999999997</v>
          </cell>
          <cell r="AB2560">
            <v>9.4112383099999999</v>
          </cell>
          <cell r="AC2560">
            <v>0.85773767999999995</v>
          </cell>
          <cell r="AD2560">
            <v>251.01</v>
          </cell>
          <cell r="AE2560">
            <v>61.534866080000008</v>
          </cell>
          <cell r="AF2560">
            <v>69.050590159999999</v>
          </cell>
          <cell r="AG2560">
            <v>0.23076922999999999</v>
          </cell>
          <cell r="AH2560">
            <v>6.2</v>
          </cell>
          <cell r="AI2560">
            <v>61090</v>
          </cell>
          <cell r="AJ2560">
            <v>7.7</v>
          </cell>
        </row>
        <row r="2561">
          <cell r="A2561" t="str">
            <v>3538</v>
          </cell>
          <cell r="B2561" t="str">
            <v>353804302</v>
          </cell>
          <cell r="D2561" t="str">
            <v>3538043</v>
          </cell>
          <cell r="E2561" t="str">
            <v>3570</v>
          </cell>
          <cell r="F2561" t="str">
            <v>35</v>
          </cell>
          <cell r="G2561">
            <v>529.52777789000004</v>
          </cell>
          <cell r="H2561">
            <v>529.59266843</v>
          </cell>
          <cell r="I2561">
            <v>526.91598653000005</v>
          </cell>
          <cell r="J2561">
            <v>41.53498871</v>
          </cell>
          <cell r="K2561">
            <v>20.853348400000002</v>
          </cell>
          <cell r="L2561">
            <v>7.1308988299999996</v>
          </cell>
          <cell r="M2561">
            <v>10.69566526</v>
          </cell>
          <cell r="N2561">
            <v>21.275783359999998</v>
          </cell>
          <cell r="O2561">
            <v>56.436</v>
          </cell>
          <cell r="P2561">
            <v>10.126631100000001</v>
          </cell>
          <cell r="Q2561">
            <v>65.900000000000006</v>
          </cell>
          <cell r="R2561">
            <v>50.403327439999998</v>
          </cell>
          <cell r="S2561">
            <v>17.7</v>
          </cell>
          <cell r="T2561">
            <v>7.1308988299999996</v>
          </cell>
          <cell r="U2561">
            <v>9.4334839200000005</v>
          </cell>
          <cell r="V2561">
            <v>7.1308988299999996</v>
          </cell>
          <cell r="W2561">
            <v>59.5</v>
          </cell>
          <cell r="X2561">
            <v>74.5</v>
          </cell>
          <cell r="Y2561">
            <v>41.8</v>
          </cell>
          <cell r="Z2561">
            <v>31.8</v>
          </cell>
          <cell r="AA2561">
            <v>38.799999999999997</v>
          </cell>
          <cell r="AB2561">
            <v>9.9189671199999996</v>
          </cell>
          <cell r="AC2561">
            <v>1</v>
          </cell>
          <cell r="AD2561">
            <v>251.01</v>
          </cell>
          <cell r="AE2561">
            <v>61.534866080000008</v>
          </cell>
          <cell r="AF2561">
            <v>69.097800000000007</v>
          </cell>
          <cell r="AG2561">
            <v>0.24756972827080789</v>
          </cell>
          <cell r="AH2561">
            <v>6.2</v>
          </cell>
          <cell r="AI2561">
            <v>61090</v>
          </cell>
          <cell r="AJ2561">
            <v>7.7</v>
          </cell>
        </row>
        <row r="2562">
          <cell r="A2562" t="str">
            <v>3539</v>
          </cell>
          <cell r="B2562" t="str">
            <v>353900201</v>
          </cell>
          <cell r="D2562" t="str">
            <v>3539002</v>
          </cell>
          <cell r="E2562" t="str">
            <v>3560</v>
          </cell>
          <cell r="F2562" t="str">
            <v>35</v>
          </cell>
          <cell r="G2562">
            <v>529.52777789000004</v>
          </cell>
          <cell r="H2562">
            <v>529.59266843</v>
          </cell>
          <cell r="I2562">
            <v>526.91598653000005</v>
          </cell>
          <cell r="J2562">
            <v>38.568588470000002</v>
          </cell>
          <cell r="K2562">
            <v>23.774581739999999</v>
          </cell>
          <cell r="L2562">
            <v>8.74033674</v>
          </cell>
          <cell r="M2562">
            <v>10.81977828</v>
          </cell>
          <cell r="N2562">
            <v>23.17520489</v>
          </cell>
          <cell r="O2562">
            <v>56.436</v>
          </cell>
          <cell r="P2562">
            <v>10.81977828</v>
          </cell>
          <cell r="Q2562">
            <v>67.599999999999994</v>
          </cell>
          <cell r="R2562">
            <v>50.403327439999998</v>
          </cell>
          <cell r="S2562">
            <v>17.7</v>
          </cell>
          <cell r="T2562">
            <v>7.8379489199999997</v>
          </cell>
          <cell r="U2562">
            <v>9.4334839200000005</v>
          </cell>
          <cell r="V2562">
            <v>9.4334839200000005</v>
          </cell>
          <cell r="W2562">
            <v>60.6</v>
          </cell>
          <cell r="X2562">
            <v>86.4</v>
          </cell>
          <cell r="Y2562">
            <v>46.5</v>
          </cell>
          <cell r="Z2562">
            <v>37.1</v>
          </cell>
          <cell r="AA2562">
            <v>38.799999999999997</v>
          </cell>
          <cell r="AB2562">
            <v>9.0964995599999998</v>
          </cell>
          <cell r="AC2562">
            <v>0</v>
          </cell>
          <cell r="AD2562">
            <v>265.8</v>
          </cell>
          <cell r="AE2562">
            <v>65.497527349999999</v>
          </cell>
          <cell r="AF2562">
            <v>69.097800000000007</v>
          </cell>
          <cell r="AG2562">
            <v>0.33525394236355249</v>
          </cell>
          <cell r="AH2562">
            <v>5.0999999999999996</v>
          </cell>
          <cell r="AI2562">
            <v>59280</v>
          </cell>
          <cell r="AJ2562">
            <v>7.7</v>
          </cell>
        </row>
        <row r="2563">
          <cell r="A2563" t="str">
            <v>3539</v>
          </cell>
          <cell r="B2563" t="str">
            <v>353900501</v>
          </cell>
          <cell r="D2563" t="str">
            <v>3539005</v>
          </cell>
          <cell r="E2563" t="str">
            <v>3560</v>
          </cell>
          <cell r="F2563" t="str">
            <v>35</v>
          </cell>
          <cell r="G2563">
            <v>529.52777789000004</v>
          </cell>
          <cell r="H2563">
            <v>529.59266843</v>
          </cell>
          <cell r="I2563">
            <v>526.91598653000005</v>
          </cell>
          <cell r="J2563">
            <v>38.568588470000002</v>
          </cell>
          <cell r="K2563">
            <v>23.774581739999999</v>
          </cell>
          <cell r="L2563">
            <v>8.8861326199999997</v>
          </cell>
          <cell r="M2563">
            <v>10.208948149999999</v>
          </cell>
          <cell r="N2563">
            <v>23.17520489</v>
          </cell>
          <cell r="O2563">
            <v>56.436</v>
          </cell>
          <cell r="P2563">
            <v>10.34090342</v>
          </cell>
          <cell r="Q2563">
            <v>67.599999999999994</v>
          </cell>
          <cell r="R2563">
            <v>50.403327439999998</v>
          </cell>
          <cell r="S2563">
            <v>17.7</v>
          </cell>
          <cell r="T2563">
            <v>8.8987753600000001</v>
          </cell>
          <cell r="U2563">
            <v>9.1865598399999993</v>
          </cell>
          <cell r="V2563">
            <v>9.2269024599999998</v>
          </cell>
          <cell r="W2563">
            <v>60.6</v>
          </cell>
          <cell r="X2563">
            <v>86.4</v>
          </cell>
          <cell r="Y2563">
            <v>46.5</v>
          </cell>
          <cell r="Z2563">
            <v>37.1</v>
          </cell>
          <cell r="AA2563">
            <v>38.799999999999997</v>
          </cell>
          <cell r="AB2563">
            <v>9.7043656600000006</v>
          </cell>
          <cell r="AC2563">
            <v>0.17543201</v>
          </cell>
          <cell r="AD2563">
            <v>265.8</v>
          </cell>
          <cell r="AE2563">
            <v>65.497527349999999</v>
          </cell>
          <cell r="AF2563">
            <v>69.097800000000007</v>
          </cell>
          <cell r="AG2563">
            <v>0.44827586000000003</v>
          </cell>
          <cell r="AH2563">
            <v>5.0999999999999996</v>
          </cell>
          <cell r="AI2563">
            <v>59280</v>
          </cell>
          <cell r="AJ2563">
            <v>7.7</v>
          </cell>
        </row>
        <row r="2564">
          <cell r="A2564" t="str">
            <v>3539</v>
          </cell>
          <cell r="B2564" t="str">
            <v>353900502</v>
          </cell>
          <cell r="D2564" t="str">
            <v>3539005</v>
          </cell>
          <cell r="E2564" t="str">
            <v>3560</v>
          </cell>
          <cell r="F2564" t="str">
            <v>35</v>
          </cell>
          <cell r="G2564">
            <v>529.52777789000004</v>
          </cell>
          <cell r="H2564">
            <v>529.59266843</v>
          </cell>
          <cell r="I2564">
            <v>526.91598653000005</v>
          </cell>
          <cell r="J2564">
            <v>38.568588470000002</v>
          </cell>
          <cell r="K2564">
            <v>23.774581739999999</v>
          </cell>
          <cell r="L2564">
            <v>7.1308988299999996</v>
          </cell>
          <cell r="M2564">
            <v>10.126631100000001</v>
          </cell>
          <cell r="N2564">
            <v>23.17520489</v>
          </cell>
          <cell r="O2564">
            <v>56.436</v>
          </cell>
          <cell r="P2564">
            <v>10.126631100000001</v>
          </cell>
          <cell r="Q2564">
            <v>67.599999999999994</v>
          </cell>
          <cell r="R2564">
            <v>50.403327439999998</v>
          </cell>
          <cell r="S2564">
            <v>17.7</v>
          </cell>
          <cell r="T2564">
            <v>7.4798641300000002</v>
          </cell>
          <cell r="U2564">
            <v>7.4798641300000002</v>
          </cell>
          <cell r="V2564">
            <v>7.14440718</v>
          </cell>
          <cell r="W2564">
            <v>60.6</v>
          </cell>
          <cell r="X2564">
            <v>86.4</v>
          </cell>
          <cell r="Y2564">
            <v>46.5</v>
          </cell>
          <cell r="Z2564">
            <v>37.1</v>
          </cell>
          <cell r="AA2564">
            <v>38.799999999999997</v>
          </cell>
          <cell r="AB2564">
            <v>9.9641121699999999</v>
          </cell>
          <cell r="AC2564">
            <v>1</v>
          </cell>
          <cell r="AD2564">
            <v>265.8</v>
          </cell>
          <cell r="AE2564">
            <v>65.497527349999999</v>
          </cell>
          <cell r="AF2564">
            <v>69.097800000000007</v>
          </cell>
          <cell r="AG2564">
            <v>0.34</v>
          </cell>
          <cell r="AH2564">
            <v>5.0999999999999996</v>
          </cell>
          <cell r="AI2564">
            <v>59280</v>
          </cell>
          <cell r="AJ2564">
            <v>7.7</v>
          </cell>
        </row>
        <row r="2565">
          <cell r="A2565" t="str">
            <v>3539</v>
          </cell>
          <cell r="B2565" t="str">
            <v>353900503</v>
          </cell>
          <cell r="D2565" t="str">
            <v>3539005</v>
          </cell>
          <cell r="E2565" t="str">
            <v>3560</v>
          </cell>
          <cell r="F2565" t="str">
            <v>35</v>
          </cell>
          <cell r="G2565">
            <v>529.52777789000004</v>
          </cell>
          <cell r="H2565">
            <v>529.59266843</v>
          </cell>
          <cell r="I2565">
            <v>526.91598653000005</v>
          </cell>
          <cell r="J2565">
            <v>38.568588470000002</v>
          </cell>
          <cell r="K2565">
            <v>23.774581739999999</v>
          </cell>
          <cell r="L2565">
            <v>7.148345739999999</v>
          </cell>
          <cell r="M2565">
            <v>10.60144813</v>
          </cell>
          <cell r="N2565">
            <v>23.17520489</v>
          </cell>
          <cell r="O2565">
            <v>56.436</v>
          </cell>
          <cell r="P2565">
            <v>10.81977828</v>
          </cell>
          <cell r="Q2565">
            <v>67.599999999999994</v>
          </cell>
          <cell r="R2565">
            <v>50.403327439999998</v>
          </cell>
          <cell r="S2565">
            <v>17.7</v>
          </cell>
          <cell r="T2565">
            <v>7.148345739999999</v>
          </cell>
          <cell r="U2565">
            <v>9.4334839200000005</v>
          </cell>
          <cell r="V2565">
            <v>9.4334839200000005</v>
          </cell>
          <cell r="W2565">
            <v>60.6</v>
          </cell>
          <cell r="X2565">
            <v>86.4</v>
          </cell>
          <cell r="Y2565">
            <v>46.5</v>
          </cell>
          <cell r="Z2565">
            <v>37.1</v>
          </cell>
          <cell r="AA2565">
            <v>38.799999999999997</v>
          </cell>
          <cell r="AB2565">
            <v>9.6158054800000006</v>
          </cell>
          <cell r="AC2565">
            <v>1</v>
          </cell>
          <cell r="AD2565">
            <v>265.8</v>
          </cell>
          <cell r="AE2565">
            <v>65.497527349999999</v>
          </cell>
          <cell r="AF2565">
            <v>69.097800000000007</v>
          </cell>
          <cell r="AG2565">
            <v>0.33333332999999998</v>
          </cell>
          <cell r="AH2565">
            <v>5.0999999999999996</v>
          </cell>
          <cell r="AI2565">
            <v>59280</v>
          </cell>
          <cell r="AJ2565">
            <v>7.7</v>
          </cell>
        </row>
        <row r="2566">
          <cell r="A2566" t="str">
            <v>3539</v>
          </cell>
          <cell r="B2566" t="str">
            <v>353901501</v>
          </cell>
          <cell r="C2566" t="str">
            <v>555</v>
          </cell>
          <cell r="D2566" t="str">
            <v>3539015</v>
          </cell>
          <cell r="E2566" t="str">
            <v>3560</v>
          </cell>
          <cell r="F2566" t="str">
            <v>35</v>
          </cell>
          <cell r="G2566">
            <v>529.52777789000004</v>
          </cell>
          <cell r="H2566">
            <v>529.59266843</v>
          </cell>
          <cell r="I2566">
            <v>526.91598653000005</v>
          </cell>
          <cell r="J2566">
            <v>38.568588470000002</v>
          </cell>
          <cell r="K2566">
            <v>23.774581739999999</v>
          </cell>
          <cell r="L2566">
            <v>8.0830199199999999</v>
          </cell>
          <cell r="M2566">
            <v>9.2915516300000007</v>
          </cell>
          <cell r="N2566">
            <v>23.17520489</v>
          </cell>
          <cell r="O2566">
            <v>56.436</v>
          </cell>
          <cell r="P2566">
            <v>9.3794922500000002</v>
          </cell>
          <cell r="Q2566">
            <v>67.599999999999994</v>
          </cell>
          <cell r="R2566">
            <v>52.125447299999998</v>
          </cell>
          <cell r="S2566">
            <v>17.7</v>
          </cell>
          <cell r="T2566">
            <v>8.4726141500000001</v>
          </cell>
          <cell r="U2566">
            <v>8.5360149500000002</v>
          </cell>
          <cell r="V2566">
            <v>7.9655455700000006</v>
          </cell>
          <cell r="W2566">
            <v>60.6</v>
          </cell>
          <cell r="X2566">
            <v>86.4</v>
          </cell>
          <cell r="Y2566">
            <v>46.5</v>
          </cell>
          <cell r="Z2566">
            <v>37.1</v>
          </cell>
          <cell r="AA2566">
            <v>38.799999999999997</v>
          </cell>
          <cell r="AB2566">
            <v>8.5308988400000008</v>
          </cell>
          <cell r="AC2566">
            <v>0.67529609000000002</v>
          </cell>
          <cell r="AD2566">
            <v>265.8</v>
          </cell>
          <cell r="AE2566">
            <v>65.497527349999999</v>
          </cell>
          <cell r="AF2566">
            <v>69.097800000000007</v>
          </cell>
          <cell r="AG2566">
            <v>0.34615384999999999</v>
          </cell>
          <cell r="AH2566">
            <v>5.0999999999999996</v>
          </cell>
          <cell r="AI2566">
            <v>59280</v>
          </cell>
          <cell r="AJ2566">
            <v>7.7</v>
          </cell>
        </row>
        <row r="2567">
          <cell r="A2567" t="str">
            <v>3539</v>
          </cell>
          <cell r="B2567" t="str">
            <v>353901502</v>
          </cell>
          <cell r="C2567" t="str">
            <v>555</v>
          </cell>
          <cell r="D2567" t="str">
            <v>3539015</v>
          </cell>
          <cell r="E2567" t="str">
            <v>3560</v>
          </cell>
          <cell r="F2567" t="str">
            <v>35</v>
          </cell>
          <cell r="G2567">
            <v>529.52777789000004</v>
          </cell>
          <cell r="H2567">
            <v>529.59266843</v>
          </cell>
          <cell r="I2567">
            <v>526.91598653000005</v>
          </cell>
          <cell r="J2567">
            <v>38.568588470000002</v>
          </cell>
          <cell r="K2567">
            <v>23.774581739999999</v>
          </cell>
          <cell r="L2567">
            <v>7.1831117000000004</v>
          </cell>
          <cell r="M2567">
            <v>8.9442893199999993</v>
          </cell>
          <cell r="N2567">
            <v>23.17520489</v>
          </cell>
          <cell r="O2567">
            <v>56.436</v>
          </cell>
          <cell r="P2567">
            <v>7.9526151099999991</v>
          </cell>
          <cell r="Q2567">
            <v>67.599999999999994</v>
          </cell>
          <cell r="R2567">
            <v>52.125447299999998</v>
          </cell>
          <cell r="S2567">
            <v>17.7</v>
          </cell>
          <cell r="T2567">
            <v>7.547501679999999</v>
          </cell>
          <cell r="U2567">
            <v>7.3951075500000005</v>
          </cell>
          <cell r="V2567">
            <v>7.2442275199999999</v>
          </cell>
          <cell r="W2567">
            <v>60.6</v>
          </cell>
          <cell r="X2567">
            <v>86.4</v>
          </cell>
          <cell r="Y2567">
            <v>46.5</v>
          </cell>
          <cell r="Z2567">
            <v>37.1</v>
          </cell>
          <cell r="AA2567">
            <v>38.799999999999997</v>
          </cell>
          <cell r="AB2567">
            <v>7.2633296200000004</v>
          </cell>
          <cell r="AC2567">
            <v>1</v>
          </cell>
          <cell r="AD2567">
            <v>265.8</v>
          </cell>
          <cell r="AE2567">
            <v>65.497527349999999</v>
          </cell>
          <cell r="AF2567">
            <v>69.097800000000007</v>
          </cell>
          <cell r="AG2567">
            <v>0.25174825000000001</v>
          </cell>
          <cell r="AH2567">
            <v>5.0999999999999996</v>
          </cell>
          <cell r="AI2567">
            <v>59280</v>
          </cell>
          <cell r="AJ2567">
            <v>7.7</v>
          </cell>
        </row>
        <row r="2568">
          <cell r="A2568" t="str">
            <v>3539</v>
          </cell>
          <cell r="B2568" t="str">
            <v>353902701</v>
          </cell>
          <cell r="C2568" t="str">
            <v>555</v>
          </cell>
          <cell r="D2568" t="str">
            <v>3539027</v>
          </cell>
          <cell r="E2568" t="str">
            <v>3560</v>
          </cell>
          <cell r="F2568" t="str">
            <v>35</v>
          </cell>
          <cell r="G2568">
            <v>529.52777789000004</v>
          </cell>
          <cell r="H2568">
            <v>529.59266843</v>
          </cell>
          <cell r="I2568">
            <v>526.91598653000005</v>
          </cell>
          <cell r="J2568">
            <v>38.568588470000002</v>
          </cell>
          <cell r="K2568">
            <v>23.774581739999999</v>
          </cell>
          <cell r="L2568">
            <v>8.4633703800000006</v>
          </cell>
          <cell r="M2568">
            <v>9.6480790400000007</v>
          </cell>
          <cell r="N2568">
            <v>23.17520489</v>
          </cell>
          <cell r="O2568">
            <v>56.436</v>
          </cell>
          <cell r="P2568">
            <v>9.5483114800000006</v>
          </cell>
          <cell r="Q2568">
            <v>67.599999999999994</v>
          </cell>
          <cell r="R2568">
            <v>52.125447299999998</v>
          </cell>
          <cell r="S2568">
            <v>17.7</v>
          </cell>
          <cell r="T2568">
            <v>8.2847565900000006</v>
          </cell>
          <cell r="U2568">
            <v>8.7089699100000004</v>
          </cell>
          <cell r="V2568">
            <v>8.3832045500000003</v>
          </cell>
          <cell r="W2568">
            <v>60.6</v>
          </cell>
          <cell r="X2568">
            <v>86.4</v>
          </cell>
          <cell r="Y2568">
            <v>46.5</v>
          </cell>
          <cell r="Z2568">
            <v>37.1</v>
          </cell>
          <cell r="AA2568">
            <v>38.799999999999997</v>
          </cell>
          <cell r="AB2568">
            <v>9.5095556800000001</v>
          </cell>
          <cell r="AC2568">
            <v>0.65712137000000004</v>
          </cell>
          <cell r="AD2568">
            <v>265.8</v>
          </cell>
          <cell r="AE2568">
            <v>65.497527349999999</v>
          </cell>
          <cell r="AF2568">
            <v>66.189453940000007</v>
          </cell>
          <cell r="AG2568">
            <v>0.21875</v>
          </cell>
          <cell r="AH2568">
            <v>5.0999999999999996</v>
          </cell>
          <cell r="AI2568">
            <v>59280</v>
          </cell>
          <cell r="AJ2568">
            <v>7.7</v>
          </cell>
        </row>
        <row r="2569">
          <cell r="A2569" t="str">
            <v>3539</v>
          </cell>
          <cell r="B2569" t="str">
            <v>353902702</v>
          </cell>
          <cell r="C2569" t="str">
            <v>555</v>
          </cell>
          <cell r="D2569" t="str">
            <v>3539027</v>
          </cell>
          <cell r="E2569" t="str">
            <v>3560</v>
          </cell>
          <cell r="F2569" t="str">
            <v>35</v>
          </cell>
          <cell r="G2569">
            <v>529.52777789000004</v>
          </cell>
          <cell r="H2569">
            <v>529.59266843</v>
          </cell>
          <cell r="I2569">
            <v>526.91598653000005</v>
          </cell>
          <cell r="J2569">
            <v>38.568588470000002</v>
          </cell>
          <cell r="K2569">
            <v>23.774581739999999</v>
          </cell>
          <cell r="L2569">
            <v>8.3421252599999995</v>
          </cell>
          <cell r="M2569">
            <v>9.6803439999999998</v>
          </cell>
          <cell r="N2569">
            <v>23.17520489</v>
          </cell>
          <cell r="O2569">
            <v>56.436</v>
          </cell>
          <cell r="P2569">
            <v>9.5223735400000002</v>
          </cell>
          <cell r="Q2569">
            <v>67.599999999999994</v>
          </cell>
          <cell r="R2569">
            <v>52.125447299999998</v>
          </cell>
          <cell r="S2569">
            <v>17.7</v>
          </cell>
          <cell r="T2569">
            <v>8.8516634300000003</v>
          </cell>
          <cell r="U2569">
            <v>9.0592848999999998</v>
          </cell>
          <cell r="V2569">
            <v>8.90761234</v>
          </cell>
          <cell r="W2569">
            <v>60.6</v>
          </cell>
          <cell r="X2569">
            <v>86.4</v>
          </cell>
          <cell r="Y2569">
            <v>46.5</v>
          </cell>
          <cell r="Z2569">
            <v>37.1</v>
          </cell>
          <cell r="AA2569">
            <v>38.799999999999997</v>
          </cell>
          <cell r="AB2569">
            <v>9.0855704900000003</v>
          </cell>
          <cell r="AC2569">
            <v>0.27103270000000002</v>
          </cell>
          <cell r="AD2569">
            <v>265.8</v>
          </cell>
          <cell r="AE2569">
            <v>65.497527349999999</v>
          </cell>
          <cell r="AF2569">
            <v>66.286718309999998</v>
          </cell>
          <cell r="AG2569">
            <v>0.28571428999999998</v>
          </cell>
          <cell r="AH2569">
            <v>5.0999999999999996</v>
          </cell>
          <cell r="AI2569">
            <v>59280</v>
          </cell>
          <cell r="AJ2569">
            <v>7.7</v>
          </cell>
        </row>
        <row r="2570">
          <cell r="A2570" t="str">
            <v>3539</v>
          </cell>
          <cell r="B2570" t="str">
            <v>353903301</v>
          </cell>
          <cell r="C2570" t="str">
            <v>555</v>
          </cell>
          <cell r="D2570" t="str">
            <v>3539033</v>
          </cell>
          <cell r="E2570" t="str">
            <v>3560</v>
          </cell>
          <cell r="F2570" t="str">
            <v>35</v>
          </cell>
          <cell r="G2570">
            <v>529.52777789000004</v>
          </cell>
          <cell r="H2570">
            <v>529.59266843</v>
          </cell>
          <cell r="I2570">
            <v>526.91598653000005</v>
          </cell>
          <cell r="J2570">
            <v>38.568588470000002</v>
          </cell>
          <cell r="K2570">
            <v>23.774581739999999</v>
          </cell>
          <cell r="L2570">
            <v>8.2238953800000001</v>
          </cell>
          <cell r="M2570">
            <v>9.5817659899999992</v>
          </cell>
          <cell r="N2570">
            <v>23.17520489</v>
          </cell>
          <cell r="O2570">
            <v>56.436</v>
          </cell>
          <cell r="P2570">
            <v>9.42383755</v>
          </cell>
          <cell r="Q2570">
            <v>67.599999999999994</v>
          </cell>
          <cell r="R2570">
            <v>52.125447299999998</v>
          </cell>
          <cell r="S2570">
            <v>17.7</v>
          </cell>
          <cell r="T2570">
            <v>8.6378166299999997</v>
          </cell>
          <cell r="U2570">
            <v>9.1402397400000002</v>
          </cell>
          <cell r="V2570">
            <v>8.61395686</v>
          </cell>
          <cell r="W2570">
            <v>60.6</v>
          </cell>
          <cell r="X2570">
            <v>86.4</v>
          </cell>
          <cell r="Y2570">
            <v>46.5</v>
          </cell>
          <cell r="Z2570">
            <v>37.1</v>
          </cell>
          <cell r="AA2570">
            <v>38.799999999999997</v>
          </cell>
          <cell r="AB2570">
            <v>8.9638002399999994</v>
          </cell>
          <cell r="AC2570">
            <v>2.1022840000000001E-2</v>
          </cell>
          <cell r="AD2570">
            <v>265.8</v>
          </cell>
          <cell r="AE2570">
            <v>65.497527349999999</v>
          </cell>
          <cell r="AF2570">
            <v>68.9674914</v>
          </cell>
          <cell r="AG2570">
            <v>0.25925925999999999</v>
          </cell>
          <cell r="AH2570">
            <v>5.0999999999999996</v>
          </cell>
          <cell r="AI2570">
            <v>59280</v>
          </cell>
          <cell r="AJ2570">
            <v>7.7</v>
          </cell>
        </row>
        <row r="2571">
          <cell r="A2571" t="str">
            <v>3539</v>
          </cell>
          <cell r="B2571" t="str">
            <v>353903302</v>
          </cell>
          <cell r="C2571" t="str">
            <v>555</v>
          </cell>
          <cell r="D2571" t="str">
            <v>3539033</v>
          </cell>
          <cell r="E2571" t="str">
            <v>3560</v>
          </cell>
          <cell r="F2571" t="str">
            <v>35</v>
          </cell>
          <cell r="G2571">
            <v>529.52777789000004</v>
          </cell>
          <cell r="H2571">
            <v>529.59266843</v>
          </cell>
          <cell r="I2571">
            <v>526.91598653000005</v>
          </cell>
          <cell r="J2571">
            <v>38.568588470000002</v>
          </cell>
          <cell r="K2571">
            <v>23.774581739999999</v>
          </cell>
          <cell r="L2571">
            <v>8.2566073400000004</v>
          </cell>
          <cell r="M2571">
            <v>9.5669653100000005</v>
          </cell>
          <cell r="N2571">
            <v>23.17520489</v>
          </cell>
          <cell r="O2571">
            <v>56.436</v>
          </cell>
          <cell r="P2571">
            <v>9.43787427</v>
          </cell>
          <cell r="Q2571">
            <v>67.599999999999994</v>
          </cell>
          <cell r="R2571">
            <v>52.125447299999998</v>
          </cell>
          <cell r="S2571">
            <v>17.7</v>
          </cell>
          <cell r="T2571">
            <v>8.6830465599999993</v>
          </cell>
          <cell r="U2571">
            <v>9.28433405</v>
          </cell>
          <cell r="V2571">
            <v>8.3758600199999993</v>
          </cell>
          <cell r="W2571">
            <v>60.6</v>
          </cell>
          <cell r="X2571">
            <v>86.4</v>
          </cell>
          <cell r="Y2571">
            <v>46.5</v>
          </cell>
          <cell r="Z2571">
            <v>37.1</v>
          </cell>
          <cell r="AA2571">
            <v>38.799999999999997</v>
          </cell>
          <cell r="AB2571">
            <v>8.8187781699999999</v>
          </cell>
          <cell r="AC2571">
            <v>0.89445382000000007</v>
          </cell>
          <cell r="AD2571">
            <v>265.8</v>
          </cell>
          <cell r="AE2571">
            <v>65.497527349999999</v>
          </cell>
          <cell r="AF2571">
            <v>69.097800000000007</v>
          </cell>
          <cell r="AG2571">
            <v>6.8965520000000002E-2</v>
          </cell>
          <cell r="AH2571">
            <v>5.0999999999999996</v>
          </cell>
          <cell r="AI2571">
            <v>59280</v>
          </cell>
          <cell r="AJ2571">
            <v>7.7</v>
          </cell>
        </row>
        <row r="2572">
          <cell r="A2572" t="str">
            <v>3539</v>
          </cell>
          <cell r="B2572" t="str">
            <v>353903303</v>
          </cell>
          <cell r="C2572" t="str">
            <v>555</v>
          </cell>
          <cell r="D2572" t="str">
            <v>3539033</v>
          </cell>
          <cell r="E2572" t="str">
            <v>3560</v>
          </cell>
          <cell r="F2572" t="str">
            <v>35</v>
          </cell>
          <cell r="G2572">
            <v>529.52777789000004</v>
          </cell>
          <cell r="H2572">
            <v>529.59266843</v>
          </cell>
          <cell r="I2572">
            <v>526.91598653000005</v>
          </cell>
          <cell r="J2572">
            <v>38.568588470000002</v>
          </cell>
          <cell r="K2572">
            <v>23.774581739999999</v>
          </cell>
          <cell r="L2572">
            <v>8.4193598299999994</v>
          </cell>
          <cell r="M2572">
            <v>9.5481688299999998</v>
          </cell>
          <cell r="N2572">
            <v>23.17520489</v>
          </cell>
          <cell r="O2572">
            <v>56.436</v>
          </cell>
          <cell r="P2572">
            <v>9.4317223699999992</v>
          </cell>
          <cell r="Q2572">
            <v>67.599999999999994</v>
          </cell>
          <cell r="R2572">
            <v>52.125447299999998</v>
          </cell>
          <cell r="S2572">
            <v>17.7</v>
          </cell>
          <cell r="T2572">
            <v>8.8630498299999996</v>
          </cell>
          <cell r="U2572">
            <v>9.2361055800000003</v>
          </cell>
          <cell r="V2572">
            <v>8.5976665800000003</v>
          </cell>
          <cell r="W2572">
            <v>60.6</v>
          </cell>
          <cell r="X2572">
            <v>86.4</v>
          </cell>
          <cell r="Y2572">
            <v>46.5</v>
          </cell>
          <cell r="Z2572">
            <v>37.1</v>
          </cell>
          <cell r="AA2572">
            <v>38.799999999999997</v>
          </cell>
          <cell r="AB2572">
            <v>8.9225249600000005</v>
          </cell>
          <cell r="AC2572">
            <v>0.42685361999999999</v>
          </cell>
          <cell r="AD2572">
            <v>265.8</v>
          </cell>
          <cell r="AE2572">
            <v>65.497527349999999</v>
          </cell>
          <cell r="AF2572">
            <v>68.995224149999999</v>
          </cell>
          <cell r="AG2572">
            <v>0.11363636000000002</v>
          </cell>
          <cell r="AH2572">
            <v>5.0999999999999996</v>
          </cell>
          <cell r="AI2572">
            <v>59280</v>
          </cell>
          <cell r="AJ2572">
            <v>7.7</v>
          </cell>
        </row>
        <row r="2573">
          <cell r="A2573" t="str">
            <v>3539</v>
          </cell>
          <cell r="B2573" t="str">
            <v>353903601</v>
          </cell>
          <cell r="C2573" t="str">
            <v>555</v>
          </cell>
          <cell r="D2573" t="str">
            <v>3539036</v>
          </cell>
          <cell r="E2573" t="str">
            <v>3560</v>
          </cell>
          <cell r="F2573" t="str">
            <v>35</v>
          </cell>
          <cell r="G2573">
            <v>529.52777789000004</v>
          </cell>
          <cell r="H2573">
            <v>529.59266843</v>
          </cell>
          <cell r="I2573">
            <v>526.91598653000005</v>
          </cell>
          <cell r="J2573">
            <v>38.568588470000002</v>
          </cell>
          <cell r="K2573">
            <v>23.774581739999999</v>
          </cell>
          <cell r="L2573">
            <v>7.3045159499999999</v>
          </cell>
          <cell r="M2573">
            <v>7.9519113800000003</v>
          </cell>
          <cell r="N2573">
            <v>23.17520489</v>
          </cell>
          <cell r="O2573">
            <v>56.436</v>
          </cell>
          <cell r="P2573">
            <v>8.1872992700000005</v>
          </cell>
          <cell r="Q2573">
            <v>67.599999999999994</v>
          </cell>
          <cell r="R2573">
            <v>52.125447299999998</v>
          </cell>
          <cell r="S2573">
            <v>17.7</v>
          </cell>
          <cell r="T2573">
            <v>7.7886260700000012</v>
          </cell>
          <cell r="U2573">
            <v>7.6221745900000002</v>
          </cell>
          <cell r="V2573">
            <v>7.2765563999999996</v>
          </cell>
          <cell r="W2573">
            <v>60.6</v>
          </cell>
          <cell r="X2573">
            <v>86.4</v>
          </cell>
          <cell r="Y2573">
            <v>46.5</v>
          </cell>
          <cell r="Z2573">
            <v>37.1</v>
          </cell>
          <cell r="AA2573">
            <v>38.799999999999997</v>
          </cell>
          <cell r="AB2573">
            <v>7.52510075</v>
          </cell>
          <cell r="AC2573">
            <v>0.92018859000000008</v>
          </cell>
          <cell r="AD2573">
            <v>265.8</v>
          </cell>
          <cell r="AE2573">
            <v>65.497527349999999</v>
          </cell>
          <cell r="AF2573">
            <v>66.25851471</v>
          </cell>
          <cell r="AG2573">
            <v>0.30257086</v>
          </cell>
          <cell r="AH2573">
            <v>5.0999999999999996</v>
          </cell>
          <cell r="AI2573">
            <v>59280</v>
          </cell>
          <cell r="AJ2573">
            <v>7.7</v>
          </cell>
        </row>
        <row r="2574">
          <cell r="A2574" t="str">
            <v>3539</v>
          </cell>
          <cell r="B2574" t="str">
            <v>353904101</v>
          </cell>
          <cell r="D2574" t="str">
            <v>3539041</v>
          </cell>
          <cell r="E2574" t="str">
            <v>3560</v>
          </cell>
          <cell r="F2574" t="str">
            <v>35</v>
          </cell>
          <cell r="G2574">
            <v>529.52777789000004</v>
          </cell>
          <cell r="H2574">
            <v>529.59266843</v>
          </cell>
          <cell r="I2574">
            <v>526.91598653000005</v>
          </cell>
          <cell r="J2574">
            <v>38.568588470000002</v>
          </cell>
          <cell r="K2574">
            <v>23.774581739999999</v>
          </cell>
          <cell r="L2574">
            <v>8.9063934099999997</v>
          </cell>
          <cell r="M2574">
            <v>10.514800839999999</v>
          </cell>
          <cell r="N2574">
            <v>23.17520489</v>
          </cell>
          <cell r="O2574">
            <v>56.436</v>
          </cell>
          <cell r="P2574">
            <v>10.36637215</v>
          </cell>
          <cell r="Q2574">
            <v>67.599999999999994</v>
          </cell>
          <cell r="R2574">
            <v>50.403327439999998</v>
          </cell>
          <cell r="S2574">
            <v>17.7</v>
          </cell>
          <cell r="T2574">
            <v>9.5007686699999994</v>
          </cell>
          <cell r="U2574">
            <v>9.3497544300000008</v>
          </cell>
          <cell r="V2574">
            <v>9.0143254899999992</v>
          </cell>
          <cell r="W2574">
            <v>60.6</v>
          </cell>
          <cell r="X2574">
            <v>86.4</v>
          </cell>
          <cell r="Y2574">
            <v>46.5</v>
          </cell>
          <cell r="Z2574">
            <v>37.1</v>
          </cell>
          <cell r="AA2574">
            <v>38.799999999999997</v>
          </cell>
          <cell r="AB2574">
            <v>9.1990771799999997</v>
          </cell>
          <cell r="AC2574">
            <v>0.8578479</v>
          </cell>
          <cell r="AD2574">
            <v>265.8</v>
          </cell>
          <cell r="AE2574">
            <v>65.497527349999999</v>
          </cell>
          <cell r="AF2574">
            <v>69.113973270000002</v>
          </cell>
          <cell r="AG2574">
            <v>0.23529412</v>
          </cell>
          <cell r="AH2574">
            <v>5.0999999999999996</v>
          </cell>
          <cell r="AI2574">
            <v>59280</v>
          </cell>
          <cell r="AJ2574">
            <v>7.7</v>
          </cell>
        </row>
        <row r="2575">
          <cell r="A2575" t="str">
            <v>3539</v>
          </cell>
          <cell r="B2575" t="str">
            <v>353904102</v>
          </cell>
          <cell r="D2575" t="str">
            <v>3539041</v>
          </cell>
          <cell r="E2575" t="str">
            <v>3560</v>
          </cell>
          <cell r="F2575" t="str">
            <v>35</v>
          </cell>
          <cell r="G2575">
            <v>529.52777789000004</v>
          </cell>
          <cell r="H2575">
            <v>529.59266843</v>
          </cell>
          <cell r="I2575">
            <v>526.91598653000005</v>
          </cell>
          <cell r="J2575">
            <v>38.568588470000002</v>
          </cell>
          <cell r="K2575">
            <v>23.774581739999999</v>
          </cell>
          <cell r="L2575">
            <v>7.1404530399999997</v>
          </cell>
          <cell r="M2575">
            <v>10.16226848</v>
          </cell>
          <cell r="N2575">
            <v>23.17520489</v>
          </cell>
          <cell r="O2575">
            <v>56.436</v>
          </cell>
          <cell r="P2575">
            <v>10.126631100000001</v>
          </cell>
          <cell r="Q2575">
            <v>67.599999999999994</v>
          </cell>
          <cell r="R2575">
            <v>50.403327439999998</v>
          </cell>
          <cell r="S2575">
            <v>17.7</v>
          </cell>
          <cell r="T2575">
            <v>9.4334839200000005</v>
          </cell>
          <cell r="U2575">
            <v>7.1404530399999997</v>
          </cell>
          <cell r="V2575">
            <v>7.1364832099999997</v>
          </cell>
          <cell r="W2575">
            <v>60.6</v>
          </cell>
          <cell r="X2575">
            <v>86.4</v>
          </cell>
          <cell r="Y2575">
            <v>46.5</v>
          </cell>
          <cell r="Z2575">
            <v>37.1</v>
          </cell>
          <cell r="AA2575">
            <v>38.799999999999997</v>
          </cell>
          <cell r="AB2575">
            <v>7.1404530399999997</v>
          </cell>
          <cell r="AC2575">
            <v>1</v>
          </cell>
          <cell r="AD2575">
            <v>265.8</v>
          </cell>
          <cell r="AE2575">
            <v>65.497527349999999</v>
          </cell>
          <cell r="AF2575">
            <v>69.097800000000007</v>
          </cell>
          <cell r="AG2575">
            <v>0.32347259866166012</v>
          </cell>
          <cell r="AH2575">
            <v>5.0999999999999996</v>
          </cell>
          <cell r="AI2575">
            <v>59280</v>
          </cell>
          <cell r="AJ2575">
            <v>7.7</v>
          </cell>
        </row>
        <row r="2576">
          <cell r="A2576" t="str">
            <v>3539</v>
          </cell>
          <cell r="B2576" t="str">
            <v>353904103</v>
          </cell>
          <cell r="D2576" t="str">
            <v>3539041</v>
          </cell>
          <cell r="E2576" t="str">
            <v>3560</v>
          </cell>
          <cell r="F2576" t="str">
            <v>35</v>
          </cell>
          <cell r="G2576">
            <v>529.52777789000004</v>
          </cell>
          <cell r="H2576">
            <v>529.59266843</v>
          </cell>
          <cell r="I2576">
            <v>526.91598653000005</v>
          </cell>
          <cell r="J2576">
            <v>38.568588470000002</v>
          </cell>
          <cell r="K2576">
            <v>23.774581739999999</v>
          </cell>
          <cell r="L2576">
            <v>7.1308988299999996</v>
          </cell>
          <cell r="M2576">
            <v>10.81977828</v>
          </cell>
          <cell r="N2576">
            <v>23.17520489</v>
          </cell>
          <cell r="O2576">
            <v>56.436</v>
          </cell>
          <cell r="P2576">
            <v>10.132772210000001</v>
          </cell>
          <cell r="Q2576">
            <v>67.599999999999994</v>
          </cell>
          <cell r="R2576">
            <v>50.403327439999998</v>
          </cell>
          <cell r="S2576">
            <v>17.7</v>
          </cell>
          <cell r="T2576">
            <v>9.8389490300000002</v>
          </cell>
          <cell r="U2576">
            <v>9.5498081199999998</v>
          </cell>
          <cell r="V2576">
            <v>7.23056315</v>
          </cell>
          <cell r="W2576">
            <v>60.6</v>
          </cell>
          <cell r="X2576">
            <v>86.4</v>
          </cell>
          <cell r="Y2576">
            <v>46.5</v>
          </cell>
          <cell r="Z2576">
            <v>37.1</v>
          </cell>
          <cell r="AA2576">
            <v>38.799999999999997</v>
          </cell>
          <cell r="AB2576">
            <v>9.6158054800000006</v>
          </cell>
          <cell r="AC2576">
            <v>1</v>
          </cell>
          <cell r="AD2576">
            <v>265.8</v>
          </cell>
          <cell r="AE2576">
            <v>65.497527349999999</v>
          </cell>
          <cell r="AF2576">
            <v>69.097800000000007</v>
          </cell>
          <cell r="AG2576">
            <v>0.3141469892211865</v>
          </cell>
          <cell r="AH2576">
            <v>5.0999999999999996</v>
          </cell>
          <cell r="AI2576">
            <v>59280</v>
          </cell>
          <cell r="AJ2576">
            <v>7.7</v>
          </cell>
        </row>
        <row r="2577">
          <cell r="A2577" t="str">
            <v>3539</v>
          </cell>
          <cell r="B2577" t="str">
            <v>353904701</v>
          </cell>
          <cell r="C2577" t="str">
            <v>555</v>
          </cell>
          <cell r="D2577" t="str">
            <v>3539047</v>
          </cell>
          <cell r="E2577" t="str">
            <v>3560</v>
          </cell>
          <cell r="F2577" t="str">
            <v>35</v>
          </cell>
          <cell r="G2577">
            <v>529.52777789000004</v>
          </cell>
          <cell r="H2577">
            <v>529.59266843</v>
          </cell>
          <cell r="I2577">
            <v>526.91598653000005</v>
          </cell>
          <cell r="J2577">
            <v>38.568588470000002</v>
          </cell>
          <cell r="K2577">
            <v>23.774581739999999</v>
          </cell>
          <cell r="L2577">
            <v>8.6913145499999995</v>
          </cell>
          <cell r="M2577">
            <v>9.7246000899999991</v>
          </cell>
          <cell r="N2577">
            <v>23.17520489</v>
          </cell>
          <cell r="O2577">
            <v>56.436</v>
          </cell>
          <cell r="P2577">
            <v>9.3910773400000007</v>
          </cell>
          <cell r="Q2577">
            <v>67.599999999999994</v>
          </cell>
          <cell r="R2577">
            <v>52.125447299999998</v>
          </cell>
          <cell r="S2577">
            <v>17.7</v>
          </cell>
          <cell r="T2577">
            <v>9.1900356199999997</v>
          </cell>
          <cell r="U2577">
            <v>9.3006380100000001</v>
          </cell>
          <cell r="V2577">
            <v>8.5701650800000007</v>
          </cell>
          <cell r="W2577">
            <v>60.6</v>
          </cell>
          <cell r="X2577">
            <v>86.4</v>
          </cell>
          <cell r="Y2577">
            <v>46.5</v>
          </cell>
          <cell r="Z2577">
            <v>37.1</v>
          </cell>
          <cell r="AA2577">
            <v>38.799999999999997</v>
          </cell>
          <cell r="AB2577">
            <v>9.1311889300000004</v>
          </cell>
          <cell r="AC2577">
            <v>0.69834302000000004</v>
          </cell>
          <cell r="AD2577">
            <v>265.8</v>
          </cell>
          <cell r="AE2577">
            <v>65.497527349999999</v>
          </cell>
          <cell r="AF2577">
            <v>69.097800000000007</v>
          </cell>
          <cell r="AG2577">
            <v>0.34615384999999999</v>
          </cell>
          <cell r="AH2577">
            <v>5.0999999999999996</v>
          </cell>
          <cell r="AI2577">
            <v>59280</v>
          </cell>
          <cell r="AJ2577">
            <v>7.7</v>
          </cell>
        </row>
        <row r="2578">
          <cell r="A2578" t="str">
            <v>3539</v>
          </cell>
          <cell r="B2578" t="str">
            <v>353904702</v>
          </cell>
          <cell r="C2578" t="str">
            <v>555</v>
          </cell>
          <cell r="D2578" t="str">
            <v>3539047</v>
          </cell>
          <cell r="E2578" t="str">
            <v>3560</v>
          </cell>
          <cell r="F2578" t="str">
            <v>35</v>
          </cell>
          <cell r="G2578">
            <v>529.52777789000004</v>
          </cell>
          <cell r="H2578">
            <v>529.59266843</v>
          </cell>
          <cell r="I2578">
            <v>526.91598653000005</v>
          </cell>
          <cell r="J2578">
            <v>38.568588470000002</v>
          </cell>
          <cell r="K2578">
            <v>23.774581739999999</v>
          </cell>
          <cell r="L2578">
            <v>9.0167556199999996</v>
          </cell>
          <cell r="M2578">
            <v>9.7296102399999995</v>
          </cell>
          <cell r="N2578">
            <v>23.17520489</v>
          </cell>
          <cell r="O2578">
            <v>56.436</v>
          </cell>
          <cell r="P2578">
            <v>9.6275364000000003</v>
          </cell>
          <cell r="Q2578">
            <v>67.599999999999994</v>
          </cell>
          <cell r="R2578">
            <v>52.125447299999998</v>
          </cell>
          <cell r="S2578">
            <v>17.7</v>
          </cell>
          <cell r="T2578">
            <v>9.39549126</v>
          </cell>
          <cell r="U2578">
            <v>9.3854694599999995</v>
          </cell>
          <cell r="V2578">
            <v>9.2323953599999999</v>
          </cell>
          <cell r="W2578">
            <v>60.6</v>
          </cell>
          <cell r="X2578">
            <v>86.4</v>
          </cell>
          <cell r="Y2578">
            <v>46.5</v>
          </cell>
          <cell r="Z2578">
            <v>37.1</v>
          </cell>
          <cell r="AA2578">
            <v>38.799999999999997</v>
          </cell>
          <cell r="AB2578">
            <v>9.5074033100000008</v>
          </cell>
          <cell r="AC2578">
            <v>0.54503133999999998</v>
          </cell>
          <cell r="AD2578">
            <v>265.8</v>
          </cell>
          <cell r="AE2578">
            <v>65.497527349999999</v>
          </cell>
          <cell r="AF2578">
            <v>69.097800000000007</v>
          </cell>
          <cell r="AG2578">
            <v>0.31374439031308371</v>
          </cell>
          <cell r="AH2578">
            <v>5.0999999999999996</v>
          </cell>
          <cell r="AI2578">
            <v>59280</v>
          </cell>
          <cell r="AJ2578">
            <v>7.7</v>
          </cell>
        </row>
        <row r="2579">
          <cell r="A2579" t="str">
            <v>3539</v>
          </cell>
          <cell r="B2579" t="str">
            <v>353906001</v>
          </cell>
          <cell r="D2579" t="str">
            <v>3539060</v>
          </cell>
          <cell r="E2579" t="str">
            <v>3560</v>
          </cell>
          <cell r="F2579" t="str">
            <v>35</v>
          </cell>
          <cell r="G2579">
            <v>529.52777789000004</v>
          </cell>
          <cell r="H2579">
            <v>529.59266843</v>
          </cell>
          <cell r="I2579">
            <v>526.91598653000005</v>
          </cell>
          <cell r="J2579">
            <v>38.568588470000002</v>
          </cell>
          <cell r="K2579">
            <v>23.774581739999999</v>
          </cell>
          <cell r="L2579">
            <v>8.4883821099999999</v>
          </cell>
          <cell r="M2579">
            <v>10.3412585</v>
          </cell>
          <cell r="N2579">
            <v>23.17520489</v>
          </cell>
          <cell r="O2579">
            <v>56.436</v>
          </cell>
          <cell r="P2579">
            <v>10.222341200000001</v>
          </cell>
          <cell r="Q2579">
            <v>67.599999999999994</v>
          </cell>
          <cell r="R2579">
            <v>50.403327439999998</v>
          </cell>
          <cell r="S2579">
            <v>17.7</v>
          </cell>
          <cell r="T2579">
            <v>9.0508755999999995</v>
          </cell>
          <cell r="U2579">
            <v>9.1234744400000007</v>
          </cell>
          <cell r="V2579">
            <v>9.13680147</v>
          </cell>
          <cell r="W2579">
            <v>60.6</v>
          </cell>
          <cell r="X2579">
            <v>86.4</v>
          </cell>
          <cell r="Y2579">
            <v>46.5</v>
          </cell>
          <cell r="Z2579">
            <v>37.1</v>
          </cell>
          <cell r="AA2579">
            <v>38.799999999999997</v>
          </cell>
          <cell r="AB2579">
            <v>8.9910643300000004</v>
          </cell>
          <cell r="AC2579">
            <v>1</v>
          </cell>
          <cell r="AD2579">
            <v>265.8</v>
          </cell>
          <cell r="AE2579">
            <v>65.497527349999999</v>
          </cell>
          <cell r="AF2579">
            <v>69.053039299999995</v>
          </cell>
          <cell r="AG2579">
            <v>0.2</v>
          </cell>
          <cell r="AH2579">
            <v>5.0999999999999996</v>
          </cell>
          <cell r="AI2579">
            <v>59280</v>
          </cell>
          <cell r="AJ2579">
            <v>7.7</v>
          </cell>
        </row>
        <row r="2580">
          <cell r="A2580" t="str">
            <v>3539</v>
          </cell>
          <cell r="B2580" t="str">
            <v>353906002</v>
          </cell>
          <cell r="D2580" t="str">
            <v>3539060</v>
          </cell>
          <cell r="E2580" t="str">
            <v>3560</v>
          </cell>
          <cell r="F2580" t="str">
            <v>35</v>
          </cell>
          <cell r="G2580">
            <v>529.52777789000004</v>
          </cell>
          <cell r="H2580">
            <v>529.59266843</v>
          </cell>
          <cell r="I2580">
            <v>526.91598653000005</v>
          </cell>
          <cell r="J2580">
            <v>38.568588470000002</v>
          </cell>
          <cell r="K2580">
            <v>23.774581739999999</v>
          </cell>
          <cell r="L2580">
            <v>7.1308988299999996</v>
          </cell>
          <cell r="M2580">
            <v>10.126631100000001</v>
          </cell>
          <cell r="N2580">
            <v>23.17520489</v>
          </cell>
          <cell r="O2580">
            <v>56.436</v>
          </cell>
          <cell r="P2580">
            <v>10.114113079999999</v>
          </cell>
          <cell r="Q2580">
            <v>67.599999999999994</v>
          </cell>
          <cell r="R2580">
            <v>50.403327439999998</v>
          </cell>
          <cell r="S2580">
            <v>17.7</v>
          </cell>
          <cell r="T2580">
            <v>7.5202345600000005</v>
          </cell>
          <cell r="U2580">
            <v>7.4271441300000003</v>
          </cell>
          <cell r="V2580">
            <v>7.4289271899999987</v>
          </cell>
          <cell r="W2580">
            <v>60.6</v>
          </cell>
          <cell r="X2580">
            <v>86.4</v>
          </cell>
          <cell r="Y2580">
            <v>46.5</v>
          </cell>
          <cell r="Z2580">
            <v>37.1</v>
          </cell>
          <cell r="AA2580">
            <v>38.799999999999997</v>
          </cell>
          <cell r="AB2580">
            <v>7.4271441300000003</v>
          </cell>
          <cell r="AC2580">
            <v>1</v>
          </cell>
          <cell r="AD2580">
            <v>265.8</v>
          </cell>
          <cell r="AE2580">
            <v>65.497527349999999</v>
          </cell>
          <cell r="AF2580">
            <v>69.097800000000007</v>
          </cell>
          <cell r="AG2580">
            <v>0.28297562174651569</v>
          </cell>
          <cell r="AH2580">
            <v>5.0999999999999996</v>
          </cell>
          <cell r="AI2580">
            <v>59280</v>
          </cell>
          <cell r="AJ2580">
            <v>7.7</v>
          </cell>
        </row>
        <row r="2581">
          <cell r="A2581" t="str">
            <v>3540</v>
          </cell>
          <cell r="B2581" t="str">
            <v>354000501</v>
          </cell>
          <cell r="D2581" t="str">
            <v>3540005</v>
          </cell>
          <cell r="E2581" t="str">
            <v>3580</v>
          </cell>
          <cell r="F2581" t="str">
            <v>35</v>
          </cell>
          <cell r="G2581">
            <v>529.52777789000004</v>
          </cell>
          <cell r="H2581">
            <v>529.59266843</v>
          </cell>
          <cell r="I2581">
            <v>526.91598653000005</v>
          </cell>
          <cell r="J2581">
            <v>20.23809524</v>
          </cell>
          <cell r="K2581">
            <v>13.02149178</v>
          </cell>
          <cell r="L2581">
            <v>8.6743678699999993</v>
          </cell>
          <cell r="M2581">
            <v>10.81977828</v>
          </cell>
          <cell r="N2581">
            <v>23.016156410000001</v>
          </cell>
          <cell r="O2581">
            <v>56.436</v>
          </cell>
          <cell r="P2581">
            <v>10.760113199999999</v>
          </cell>
          <cell r="Q2581">
            <v>81.900000000000006</v>
          </cell>
          <cell r="R2581">
            <v>50.403327439999998</v>
          </cell>
          <cell r="S2581">
            <v>17.7</v>
          </cell>
          <cell r="T2581">
            <v>9.3864761699999999</v>
          </cell>
          <cell r="U2581">
            <v>9.2721877799999994</v>
          </cell>
          <cell r="V2581">
            <v>8.8315658799999994</v>
          </cell>
          <cell r="W2581">
            <v>64</v>
          </cell>
          <cell r="X2581">
            <v>92.5</v>
          </cell>
          <cell r="Y2581">
            <v>46.5</v>
          </cell>
          <cell r="Z2581">
            <v>37.1</v>
          </cell>
          <cell r="AA2581">
            <v>38.799999999999997</v>
          </cell>
          <cell r="AB2581">
            <v>9.2681374699999992</v>
          </cell>
          <cell r="AC2581">
            <v>0.86039370000000004</v>
          </cell>
          <cell r="AD2581">
            <v>282.95999999999998</v>
          </cell>
          <cell r="AE2581">
            <v>61.283517809999999</v>
          </cell>
          <cell r="AF2581">
            <v>69.97979943</v>
          </cell>
          <cell r="AG2581">
            <v>0.44444444</v>
          </cell>
          <cell r="AH2581">
            <v>3.5</v>
          </cell>
          <cell r="AI2581">
            <v>56760</v>
          </cell>
          <cell r="AJ2581">
            <v>7.7</v>
          </cell>
        </row>
        <row r="2582">
          <cell r="A2582" t="str">
            <v>3540</v>
          </cell>
          <cell r="B2582" t="str">
            <v>354000502</v>
          </cell>
          <cell r="D2582" t="str">
            <v>3540005</v>
          </cell>
          <cell r="E2582" t="str">
            <v>3580</v>
          </cell>
          <cell r="F2582" t="str">
            <v>35</v>
          </cell>
          <cell r="G2582">
            <v>529.52777789000004</v>
          </cell>
          <cell r="H2582">
            <v>529.59266843</v>
          </cell>
          <cell r="I2582">
            <v>526.91598653000005</v>
          </cell>
          <cell r="J2582">
            <v>20.23809524</v>
          </cell>
          <cell r="K2582">
            <v>13.02149178</v>
          </cell>
          <cell r="L2582">
            <v>7.1420365700000001</v>
          </cell>
          <cell r="M2582">
            <v>10.81977828</v>
          </cell>
          <cell r="N2582">
            <v>23.016156410000001</v>
          </cell>
          <cell r="O2582">
            <v>56.436</v>
          </cell>
          <cell r="P2582">
            <v>10.81977828</v>
          </cell>
          <cell r="Q2582">
            <v>81.900000000000006</v>
          </cell>
          <cell r="R2582">
            <v>50.403327439999998</v>
          </cell>
          <cell r="S2582">
            <v>17.7</v>
          </cell>
          <cell r="T2582">
            <v>7.2723983900000011</v>
          </cell>
          <cell r="U2582">
            <v>7.1396603400000007</v>
          </cell>
          <cell r="V2582">
            <v>7.1380730299999993</v>
          </cell>
          <cell r="W2582">
            <v>64</v>
          </cell>
          <cell r="X2582">
            <v>92.5</v>
          </cell>
          <cell r="Y2582">
            <v>46.5</v>
          </cell>
          <cell r="Z2582">
            <v>37.1</v>
          </cell>
          <cell r="AA2582">
            <v>38.799999999999997</v>
          </cell>
          <cell r="AB2582">
            <v>8.74033674</v>
          </cell>
          <cell r="AC2582">
            <v>1</v>
          </cell>
          <cell r="AD2582">
            <v>282.95999999999998</v>
          </cell>
          <cell r="AE2582">
            <v>61.283517809999999</v>
          </cell>
          <cell r="AF2582">
            <v>70.177300000000002</v>
          </cell>
          <cell r="AG2582">
            <v>0.29729729999999999</v>
          </cell>
          <cell r="AH2582">
            <v>3.5</v>
          </cell>
          <cell r="AI2582">
            <v>56760</v>
          </cell>
          <cell r="AJ2582">
            <v>7.7</v>
          </cell>
        </row>
        <row r="2583">
          <cell r="A2583" t="str">
            <v>3540</v>
          </cell>
          <cell r="B2583" t="str">
            <v>354001001</v>
          </cell>
          <cell r="D2583" t="str">
            <v>3540010</v>
          </cell>
          <cell r="E2583" t="str">
            <v>3580</v>
          </cell>
          <cell r="F2583" t="str">
            <v>35</v>
          </cell>
          <cell r="G2583">
            <v>529.52777789000004</v>
          </cell>
          <cell r="H2583">
            <v>529.59266843</v>
          </cell>
          <cell r="I2583">
            <v>526.91598653000005</v>
          </cell>
          <cell r="J2583">
            <v>20.23809524</v>
          </cell>
          <cell r="K2583">
            <v>13.02149178</v>
          </cell>
          <cell r="L2583">
            <v>8.8536654299999995</v>
          </cell>
          <cell r="M2583">
            <v>10.716016489999999</v>
          </cell>
          <cell r="N2583">
            <v>23.016156410000001</v>
          </cell>
          <cell r="O2583">
            <v>56.436</v>
          </cell>
          <cell r="P2583">
            <v>10.21669116</v>
          </cell>
          <cell r="Q2583">
            <v>81.900000000000006</v>
          </cell>
          <cell r="R2583">
            <v>50.403327439999998</v>
          </cell>
          <cell r="S2583">
            <v>17.7</v>
          </cell>
          <cell r="T2583">
            <v>9.4451753099999998</v>
          </cell>
          <cell r="U2583">
            <v>9.4146680099999998</v>
          </cell>
          <cell r="V2583">
            <v>8.9497545299999999</v>
          </cell>
          <cell r="W2583">
            <v>64</v>
          </cell>
          <cell r="X2583">
            <v>92.5</v>
          </cell>
          <cell r="Y2583">
            <v>46.5</v>
          </cell>
          <cell r="Z2583">
            <v>37.1</v>
          </cell>
          <cell r="AA2583">
            <v>38.799999999999997</v>
          </cell>
          <cell r="AB2583">
            <v>9.8645388000000001</v>
          </cell>
          <cell r="AC2583">
            <v>0.94503243000000003</v>
          </cell>
          <cell r="AD2583">
            <v>282.95999999999998</v>
          </cell>
          <cell r="AE2583">
            <v>61.283517809999999</v>
          </cell>
          <cell r="AF2583">
            <v>70.177300000000002</v>
          </cell>
          <cell r="AG2583">
            <v>0.13953488</v>
          </cell>
          <cell r="AH2583">
            <v>3.5</v>
          </cell>
          <cell r="AI2583">
            <v>56760</v>
          </cell>
          <cell r="AJ2583">
            <v>7.7</v>
          </cell>
        </row>
        <row r="2584">
          <cell r="A2584" t="str">
            <v>3540</v>
          </cell>
          <cell r="B2584" t="str">
            <v>354001002</v>
          </cell>
          <cell r="D2584" t="str">
            <v>3540010</v>
          </cell>
          <cell r="E2584" t="str">
            <v>3580</v>
          </cell>
          <cell r="F2584" t="str">
            <v>35</v>
          </cell>
          <cell r="G2584">
            <v>529.52777789000004</v>
          </cell>
          <cell r="H2584">
            <v>529.59266843</v>
          </cell>
          <cell r="I2584">
            <v>526.91598653000005</v>
          </cell>
          <cell r="J2584">
            <v>20.23809524</v>
          </cell>
          <cell r="K2584">
            <v>13.02149178</v>
          </cell>
          <cell r="L2584">
            <v>7.4821189199999996</v>
          </cell>
          <cell r="M2584">
            <v>10.01476055</v>
          </cell>
          <cell r="N2584">
            <v>23.016156410000001</v>
          </cell>
          <cell r="O2584">
            <v>56.436</v>
          </cell>
          <cell r="P2584">
            <v>9.8389490300000002</v>
          </cell>
          <cell r="Q2584">
            <v>81.900000000000006</v>
          </cell>
          <cell r="R2584">
            <v>50.403327439999998</v>
          </cell>
          <cell r="S2584">
            <v>17.7</v>
          </cell>
          <cell r="T2584">
            <v>7.4821189199999996</v>
          </cell>
          <cell r="U2584">
            <v>7.4821189199999996</v>
          </cell>
          <cell r="V2584">
            <v>7.4821189199999996</v>
          </cell>
          <cell r="W2584">
            <v>64</v>
          </cell>
          <cell r="X2584">
            <v>92.5</v>
          </cell>
          <cell r="Y2584">
            <v>46.5</v>
          </cell>
          <cell r="Z2584">
            <v>37.1</v>
          </cell>
          <cell r="AA2584">
            <v>38.799999999999997</v>
          </cell>
          <cell r="AB2584">
            <v>9.6158054800000006</v>
          </cell>
          <cell r="AC2584">
            <v>1</v>
          </cell>
          <cell r="AD2584">
            <v>282.95999999999998</v>
          </cell>
          <cell r="AE2584">
            <v>61.283517809999999</v>
          </cell>
          <cell r="AF2584">
            <v>70.177300000000002</v>
          </cell>
          <cell r="AG2584">
            <v>0.28439238906932945</v>
          </cell>
          <cell r="AH2584">
            <v>3.5</v>
          </cell>
          <cell r="AI2584">
            <v>56760</v>
          </cell>
          <cell r="AJ2584">
            <v>7.7</v>
          </cell>
        </row>
        <row r="2585">
          <cell r="A2585" t="str">
            <v>3540</v>
          </cell>
          <cell r="B2585" t="str">
            <v>354001003</v>
          </cell>
          <cell r="D2585" t="str">
            <v>3540010</v>
          </cell>
          <cell r="E2585" t="str">
            <v>3580</v>
          </cell>
          <cell r="F2585" t="str">
            <v>35</v>
          </cell>
          <cell r="G2585">
            <v>529.52777789000004</v>
          </cell>
          <cell r="H2585">
            <v>529.59266843</v>
          </cell>
          <cell r="I2585">
            <v>526.91598653000005</v>
          </cell>
          <cell r="J2585">
            <v>20.23809524</v>
          </cell>
          <cell r="K2585">
            <v>13.02149178</v>
          </cell>
          <cell r="L2585">
            <v>7.1308988299999996</v>
          </cell>
          <cell r="M2585">
            <v>10.81977828</v>
          </cell>
          <cell r="N2585">
            <v>23.016156410000001</v>
          </cell>
          <cell r="O2585">
            <v>56.436</v>
          </cell>
          <cell r="P2585">
            <v>9.8389490300000002</v>
          </cell>
          <cell r="Q2585">
            <v>81.900000000000006</v>
          </cell>
          <cell r="R2585">
            <v>50.403327439999998</v>
          </cell>
          <cell r="S2585">
            <v>17.7</v>
          </cell>
          <cell r="T2585">
            <v>7.1308988299999996</v>
          </cell>
          <cell r="U2585">
            <v>9.4334839200000005</v>
          </cell>
          <cell r="V2585">
            <v>7.1308988299999996</v>
          </cell>
          <cell r="W2585">
            <v>64</v>
          </cell>
          <cell r="X2585">
            <v>92.5</v>
          </cell>
          <cell r="Y2585">
            <v>46.5</v>
          </cell>
          <cell r="Z2585">
            <v>37.1</v>
          </cell>
          <cell r="AA2585">
            <v>38.799999999999997</v>
          </cell>
          <cell r="AB2585">
            <v>9.6158054800000006</v>
          </cell>
          <cell r="AC2585">
            <v>1</v>
          </cell>
          <cell r="AD2585">
            <v>282.95999999999998</v>
          </cell>
          <cell r="AE2585">
            <v>61.283517809999999</v>
          </cell>
          <cell r="AF2585">
            <v>70.177300000000002</v>
          </cell>
          <cell r="AG2585">
            <v>0.31578947000000002</v>
          </cell>
          <cell r="AH2585">
            <v>3.5</v>
          </cell>
          <cell r="AI2585">
            <v>56760</v>
          </cell>
          <cell r="AJ2585">
            <v>7.7</v>
          </cell>
        </row>
        <row r="2586">
          <cell r="A2586" t="str">
            <v>3540</v>
          </cell>
          <cell r="B2586" t="str">
            <v>354001004</v>
          </cell>
          <cell r="D2586" t="str">
            <v>3540010</v>
          </cell>
          <cell r="E2586" t="str">
            <v>3580</v>
          </cell>
          <cell r="F2586" t="str">
            <v>35</v>
          </cell>
          <cell r="G2586">
            <v>529.52777789000004</v>
          </cell>
          <cell r="H2586">
            <v>529.59266843</v>
          </cell>
          <cell r="I2586">
            <v>526.91598653000005</v>
          </cell>
          <cell r="J2586">
            <v>20.23809524</v>
          </cell>
          <cell r="K2586">
            <v>13.02149178</v>
          </cell>
          <cell r="L2586">
            <v>7.1308988299999996</v>
          </cell>
          <cell r="M2586">
            <v>10.81977828</v>
          </cell>
          <cell r="N2586">
            <v>23.016156410000001</v>
          </cell>
          <cell r="O2586">
            <v>56.436</v>
          </cell>
          <cell r="P2586">
            <v>10.126631100000001</v>
          </cell>
          <cell r="Q2586">
            <v>81.900000000000006</v>
          </cell>
          <cell r="R2586">
            <v>50.403327439999998</v>
          </cell>
          <cell r="S2586">
            <v>17.7</v>
          </cell>
          <cell r="T2586">
            <v>9.4334839200000005</v>
          </cell>
          <cell r="U2586">
            <v>9.79523397</v>
          </cell>
          <cell r="V2586">
            <v>7.8240460100000009</v>
          </cell>
          <cell r="W2586">
            <v>64</v>
          </cell>
          <cell r="X2586">
            <v>92.5</v>
          </cell>
          <cell r="Y2586">
            <v>46.5</v>
          </cell>
          <cell r="Z2586">
            <v>37.1</v>
          </cell>
          <cell r="AA2586">
            <v>38.799999999999997</v>
          </cell>
          <cell r="AB2586">
            <v>9.9641121699999999</v>
          </cell>
          <cell r="AC2586">
            <v>1</v>
          </cell>
          <cell r="AD2586">
            <v>282.95999999999998</v>
          </cell>
          <cell r="AE2586">
            <v>61.283517809999999</v>
          </cell>
          <cell r="AF2586">
            <v>70.177300000000002</v>
          </cell>
          <cell r="AG2586">
            <v>0.33837825834567969</v>
          </cell>
          <cell r="AH2586">
            <v>3.5</v>
          </cell>
          <cell r="AI2586">
            <v>56760</v>
          </cell>
          <cell r="AJ2586">
            <v>7.7</v>
          </cell>
        </row>
        <row r="2587">
          <cell r="A2587" t="str">
            <v>3540</v>
          </cell>
          <cell r="B2587" t="str">
            <v>354002501</v>
          </cell>
          <cell r="D2587" t="str">
            <v>3540025</v>
          </cell>
          <cell r="E2587" t="str">
            <v>3580</v>
          </cell>
          <cell r="F2587" t="str">
            <v>35</v>
          </cell>
          <cell r="G2587">
            <v>529.52777789000004</v>
          </cell>
          <cell r="H2587">
            <v>529.59266843</v>
          </cell>
          <cell r="I2587">
            <v>526.91598653000005</v>
          </cell>
          <cell r="J2587">
            <v>20.23809524</v>
          </cell>
          <cell r="K2587">
            <v>13.02149178</v>
          </cell>
          <cell r="L2587">
            <v>8.7760127200000007</v>
          </cell>
          <cell r="M2587">
            <v>9.8652663399999998</v>
          </cell>
          <cell r="N2587">
            <v>23.016156410000001</v>
          </cell>
          <cell r="O2587">
            <v>56.436</v>
          </cell>
          <cell r="P2587">
            <v>9.7610019000000001</v>
          </cell>
          <cell r="Q2587">
            <v>81.900000000000006</v>
          </cell>
          <cell r="R2587">
            <v>50.403327439999998</v>
          </cell>
          <cell r="S2587">
            <v>17.7</v>
          </cell>
          <cell r="T2587">
            <v>8.7282641600000002</v>
          </cell>
          <cell r="U2587">
            <v>8.8980923500000006</v>
          </cell>
          <cell r="V2587">
            <v>8.6738549999999996</v>
          </cell>
          <cell r="W2587">
            <v>64</v>
          </cell>
          <cell r="X2587">
            <v>92.5</v>
          </cell>
          <cell r="Y2587">
            <v>46.5</v>
          </cell>
          <cell r="Z2587">
            <v>37.1</v>
          </cell>
          <cell r="AA2587">
            <v>38.799999999999997</v>
          </cell>
          <cell r="AB2587">
            <v>9.4110747000000003</v>
          </cell>
          <cell r="AC2587">
            <v>0.81167946999999996</v>
          </cell>
          <cell r="AD2587">
            <v>282.95999999999998</v>
          </cell>
          <cell r="AE2587">
            <v>61.283517809999999</v>
          </cell>
          <cell r="AF2587">
            <v>70.177300000000002</v>
          </cell>
          <cell r="AG2587">
            <v>0.1875</v>
          </cell>
          <cell r="AH2587">
            <v>3.5</v>
          </cell>
          <cell r="AI2587">
            <v>56760</v>
          </cell>
          <cell r="AJ2587">
            <v>7.7</v>
          </cell>
        </row>
        <row r="2588">
          <cell r="A2588" t="str">
            <v>3540</v>
          </cell>
          <cell r="B2588" t="str">
            <v>354002502</v>
          </cell>
          <cell r="D2588" t="str">
            <v>3540025</v>
          </cell>
          <cell r="E2588" t="str">
            <v>3580</v>
          </cell>
          <cell r="F2588" t="str">
            <v>35</v>
          </cell>
          <cell r="G2588">
            <v>529.52777789000004</v>
          </cell>
          <cell r="H2588">
            <v>529.59266843</v>
          </cell>
          <cell r="I2588">
            <v>526.91598653000005</v>
          </cell>
          <cell r="J2588">
            <v>20.23809524</v>
          </cell>
          <cell r="K2588">
            <v>13.02149178</v>
          </cell>
          <cell r="L2588">
            <v>7.1340937200000001</v>
          </cell>
          <cell r="M2588">
            <v>10.1076929</v>
          </cell>
          <cell r="N2588">
            <v>23.016156410000001</v>
          </cell>
          <cell r="O2588">
            <v>56.436</v>
          </cell>
          <cell r="P2588">
            <v>8.5308988400000008</v>
          </cell>
          <cell r="Q2588">
            <v>81.900000000000006</v>
          </cell>
          <cell r="R2588">
            <v>50.403327439999998</v>
          </cell>
          <cell r="S2588">
            <v>17.7</v>
          </cell>
          <cell r="T2588">
            <v>7.24921506</v>
          </cell>
          <cell r="U2588">
            <v>8.5308988400000008</v>
          </cell>
          <cell r="V2588">
            <v>8.5308988400000008</v>
          </cell>
          <cell r="W2588">
            <v>64</v>
          </cell>
          <cell r="X2588">
            <v>92.5</v>
          </cell>
          <cell r="Y2588">
            <v>46.5</v>
          </cell>
          <cell r="Z2588">
            <v>37.1</v>
          </cell>
          <cell r="AA2588">
            <v>38.799999999999997</v>
          </cell>
          <cell r="AB2588">
            <v>8.5308988400000008</v>
          </cell>
          <cell r="AC2588">
            <v>1</v>
          </cell>
          <cell r="AD2588">
            <v>282.95999999999998</v>
          </cell>
          <cell r="AE2588">
            <v>61.283517809999999</v>
          </cell>
          <cell r="AF2588">
            <v>70.177300000000002</v>
          </cell>
          <cell r="AG2588">
            <v>0.28191886824475387</v>
          </cell>
          <cell r="AH2588">
            <v>3.5</v>
          </cell>
          <cell r="AI2588">
            <v>56760</v>
          </cell>
          <cell r="AJ2588">
            <v>7.7</v>
          </cell>
        </row>
        <row r="2589">
          <cell r="A2589" t="str">
            <v>3540</v>
          </cell>
          <cell r="B2589" t="str">
            <v>354002801</v>
          </cell>
          <cell r="D2589" t="str">
            <v>3540028</v>
          </cell>
          <cell r="E2589" t="str">
            <v>3580</v>
          </cell>
          <cell r="F2589" t="str">
            <v>35</v>
          </cell>
          <cell r="G2589">
            <v>529.52777789000004</v>
          </cell>
          <cell r="H2589">
            <v>529.59266843</v>
          </cell>
          <cell r="I2589">
            <v>526.91598653000005</v>
          </cell>
          <cell r="J2589">
            <v>20.23809524</v>
          </cell>
          <cell r="K2589">
            <v>13.02149178</v>
          </cell>
          <cell r="L2589">
            <v>7.1600692100000005</v>
          </cell>
          <cell r="M2589">
            <v>7.5164333000000001</v>
          </cell>
          <cell r="N2589">
            <v>23.016156410000001</v>
          </cell>
          <cell r="O2589">
            <v>56.436</v>
          </cell>
          <cell r="P2589">
            <v>10.126631100000001</v>
          </cell>
          <cell r="Q2589">
            <v>81.900000000000006</v>
          </cell>
          <cell r="R2589">
            <v>50.403327439999998</v>
          </cell>
          <cell r="S2589">
            <v>17.7</v>
          </cell>
          <cell r="T2589">
            <v>7.4163784800000006</v>
          </cell>
          <cell r="U2589">
            <v>7.2668273499999998</v>
          </cell>
          <cell r="V2589">
            <v>7.148345739999999</v>
          </cell>
          <cell r="W2589">
            <v>64</v>
          </cell>
          <cell r="X2589">
            <v>92.5</v>
          </cell>
          <cell r="Y2589">
            <v>46.5</v>
          </cell>
          <cell r="Z2589">
            <v>37.1</v>
          </cell>
          <cell r="AA2589">
            <v>38.799999999999997</v>
          </cell>
          <cell r="AB2589">
            <v>7.4067107300000004</v>
          </cell>
          <cell r="AC2589">
            <v>1</v>
          </cell>
          <cell r="AD2589">
            <v>282.95999999999998</v>
          </cell>
          <cell r="AE2589">
            <v>61.283517809999999</v>
          </cell>
          <cell r="AF2589">
            <v>70.177300000000002</v>
          </cell>
          <cell r="AG2589">
            <v>0.3125</v>
          </cell>
          <cell r="AH2589">
            <v>3.5</v>
          </cell>
          <cell r="AI2589">
            <v>56760</v>
          </cell>
          <cell r="AJ2589">
            <v>7.7</v>
          </cell>
        </row>
        <row r="2590">
          <cell r="A2590" t="str">
            <v>3540</v>
          </cell>
          <cell r="B2590" t="str">
            <v>354004001</v>
          </cell>
          <cell r="D2590" t="str">
            <v>3540040</v>
          </cell>
          <cell r="E2590" t="str">
            <v>3580</v>
          </cell>
          <cell r="F2590" t="str">
            <v>35</v>
          </cell>
          <cell r="G2590">
            <v>529.52777789000004</v>
          </cell>
          <cell r="H2590">
            <v>529.59266843</v>
          </cell>
          <cell r="I2590">
            <v>526.91598653000005</v>
          </cell>
          <cell r="J2590">
            <v>20.23809524</v>
          </cell>
          <cell r="K2590">
            <v>13.02149178</v>
          </cell>
          <cell r="L2590">
            <v>8.6184854400000006</v>
          </cell>
          <cell r="M2590">
            <v>10.7303786</v>
          </cell>
          <cell r="N2590">
            <v>23.016156410000001</v>
          </cell>
          <cell r="O2590">
            <v>56.436</v>
          </cell>
          <cell r="P2590">
            <v>9.6952326099999997</v>
          </cell>
          <cell r="Q2590">
            <v>81.900000000000006</v>
          </cell>
          <cell r="R2590">
            <v>50.403327439999998</v>
          </cell>
          <cell r="S2590">
            <v>17.7</v>
          </cell>
          <cell r="T2590">
            <v>8.9742382200000002</v>
          </cell>
          <cell r="U2590">
            <v>9.01699831</v>
          </cell>
          <cell r="V2590">
            <v>8.8140332000000008</v>
          </cell>
          <cell r="W2590">
            <v>64</v>
          </cell>
          <cell r="X2590">
            <v>92.5</v>
          </cell>
          <cell r="Y2590">
            <v>46.5</v>
          </cell>
          <cell r="Z2590">
            <v>37.1</v>
          </cell>
          <cell r="AA2590">
            <v>38.799999999999997</v>
          </cell>
          <cell r="AB2590">
            <v>9.2137346099999995</v>
          </cell>
          <cell r="AC2590">
            <v>0.63921929</v>
          </cell>
          <cell r="AD2590">
            <v>282.95999999999998</v>
          </cell>
          <cell r="AE2590">
            <v>61.283517809999999</v>
          </cell>
          <cell r="AF2590">
            <v>70.026012420000001</v>
          </cell>
          <cell r="AG2590">
            <v>0.20472441</v>
          </cell>
          <cell r="AH2590">
            <v>3.5</v>
          </cell>
          <cell r="AI2590">
            <v>56760</v>
          </cell>
          <cell r="AJ2590">
            <v>7.7</v>
          </cell>
        </row>
        <row r="2591">
          <cell r="A2591" t="str">
            <v>3540</v>
          </cell>
          <cell r="B2591" t="str">
            <v>354004002</v>
          </cell>
          <cell r="D2591" t="str">
            <v>3540040</v>
          </cell>
          <cell r="E2591" t="str">
            <v>3580</v>
          </cell>
          <cell r="F2591" t="str">
            <v>35</v>
          </cell>
          <cell r="G2591">
            <v>529.52777789000004</v>
          </cell>
          <cell r="H2591">
            <v>529.59266843</v>
          </cell>
          <cell r="I2591">
            <v>526.91598653000005</v>
          </cell>
          <cell r="J2591">
            <v>20.23809524</v>
          </cell>
          <cell r="K2591">
            <v>13.02149178</v>
          </cell>
          <cell r="L2591">
            <v>7.1553962999999996</v>
          </cell>
          <cell r="M2591">
            <v>10.81977828</v>
          </cell>
          <cell r="N2591">
            <v>23.016156410000001</v>
          </cell>
          <cell r="O2591">
            <v>56.436</v>
          </cell>
          <cell r="P2591">
            <v>9.8389490300000002</v>
          </cell>
          <cell r="Q2591">
            <v>81.900000000000006</v>
          </cell>
          <cell r="R2591">
            <v>50.403327439999998</v>
          </cell>
          <cell r="S2591">
            <v>17.7</v>
          </cell>
          <cell r="T2591">
            <v>7.1553962999999996</v>
          </cell>
          <cell r="U2591">
            <v>7.4295208400000003</v>
          </cell>
          <cell r="V2591">
            <v>7.4295208400000003</v>
          </cell>
          <cell r="W2591">
            <v>64</v>
          </cell>
          <cell r="X2591">
            <v>92.5</v>
          </cell>
          <cell r="Y2591">
            <v>46.5</v>
          </cell>
          <cell r="Z2591">
            <v>37.1</v>
          </cell>
          <cell r="AA2591">
            <v>38.799999999999997</v>
          </cell>
          <cell r="AB2591">
            <v>9.9168479000000005</v>
          </cell>
          <cell r="AC2591">
            <v>1</v>
          </cell>
          <cell r="AD2591">
            <v>282.95999999999998</v>
          </cell>
          <cell r="AE2591">
            <v>61.283517809999999</v>
          </cell>
          <cell r="AF2591">
            <v>70.177300000000002</v>
          </cell>
          <cell r="AG2591">
            <v>0.16666666999999999</v>
          </cell>
          <cell r="AH2591">
            <v>3.5</v>
          </cell>
          <cell r="AI2591">
            <v>56760</v>
          </cell>
          <cell r="AJ2591">
            <v>7.7</v>
          </cell>
        </row>
        <row r="2592">
          <cell r="A2592" t="str">
            <v>3540</v>
          </cell>
          <cell r="B2592" t="str">
            <v>354004003</v>
          </cell>
          <cell r="D2592" t="str">
            <v>3540040</v>
          </cell>
          <cell r="E2592" t="str">
            <v>3580</v>
          </cell>
          <cell r="F2592" t="str">
            <v>35</v>
          </cell>
          <cell r="G2592">
            <v>529.52777789000004</v>
          </cell>
          <cell r="H2592">
            <v>529.59266843</v>
          </cell>
          <cell r="I2592">
            <v>526.91598653000005</v>
          </cell>
          <cell r="J2592">
            <v>20.23809524</v>
          </cell>
          <cell r="K2592">
            <v>13.02149178</v>
          </cell>
          <cell r="L2592">
            <v>7.1308988299999996</v>
          </cell>
          <cell r="M2592">
            <v>10.81977828</v>
          </cell>
          <cell r="N2592">
            <v>23.016156410000001</v>
          </cell>
          <cell r="O2592">
            <v>56.436</v>
          </cell>
          <cell r="P2592">
            <v>9.5681546700000002</v>
          </cell>
          <cell r="Q2592">
            <v>81.900000000000006</v>
          </cell>
          <cell r="R2592">
            <v>50.403327439999998</v>
          </cell>
          <cell r="S2592">
            <v>17.7</v>
          </cell>
          <cell r="T2592">
            <v>7.1678091800000008</v>
          </cell>
          <cell r="U2592">
            <v>7.1678091800000008</v>
          </cell>
          <cell r="V2592">
            <v>7.1685799000000001</v>
          </cell>
          <cell r="W2592">
            <v>64</v>
          </cell>
          <cell r="X2592">
            <v>92.5</v>
          </cell>
          <cell r="Y2592">
            <v>46.5</v>
          </cell>
          <cell r="Z2592">
            <v>37.1</v>
          </cell>
          <cell r="AA2592">
            <v>38.799999999999997</v>
          </cell>
          <cell r="AB2592">
            <v>7.1678091800000008</v>
          </cell>
          <cell r="AC2592">
            <v>1</v>
          </cell>
          <cell r="AD2592">
            <v>282.95999999999998</v>
          </cell>
          <cell r="AE2592">
            <v>61.283517809999999</v>
          </cell>
          <cell r="AF2592">
            <v>70.177300000000002</v>
          </cell>
          <cell r="AG2592">
            <v>0.30273674141130552</v>
          </cell>
          <cell r="AH2592">
            <v>3.5</v>
          </cell>
          <cell r="AI2592">
            <v>56760</v>
          </cell>
          <cell r="AJ2592">
            <v>7.7</v>
          </cell>
        </row>
        <row r="2593">
          <cell r="A2593" t="str">
            <v>3540</v>
          </cell>
          <cell r="B2593" t="str">
            <v>354004601</v>
          </cell>
          <cell r="D2593" t="str">
            <v>3540046</v>
          </cell>
          <cell r="E2593" t="str">
            <v>3580</v>
          </cell>
          <cell r="F2593" t="str">
            <v>35</v>
          </cell>
          <cell r="G2593">
            <v>529.52777789000004</v>
          </cell>
          <cell r="H2593">
            <v>529.59266843</v>
          </cell>
          <cell r="I2593">
            <v>526.91598653000005</v>
          </cell>
          <cell r="J2593">
            <v>20.23809524</v>
          </cell>
          <cell r="K2593">
            <v>13.02149178</v>
          </cell>
          <cell r="L2593">
            <v>8.5514013599999998</v>
          </cell>
          <cell r="M2593">
            <v>11.139554779999999</v>
          </cell>
          <cell r="N2593">
            <v>23.016156410000001</v>
          </cell>
          <cell r="O2593">
            <v>56.436</v>
          </cell>
          <cell r="P2593">
            <v>9.8682230000000004</v>
          </cell>
          <cell r="Q2593">
            <v>81.900000000000006</v>
          </cell>
          <cell r="R2593">
            <v>50.403327439999998</v>
          </cell>
          <cell r="S2593">
            <v>17.7</v>
          </cell>
          <cell r="T2593">
            <v>9.7757678099999996</v>
          </cell>
          <cell r="U2593">
            <v>9.7422619000000008</v>
          </cell>
          <cell r="V2593">
            <v>8.5281331300000005</v>
          </cell>
          <cell r="W2593">
            <v>64</v>
          </cell>
          <cell r="X2593">
            <v>92.5</v>
          </cell>
          <cell r="Y2593">
            <v>46.5</v>
          </cell>
          <cell r="Z2593">
            <v>37.1</v>
          </cell>
          <cell r="AA2593">
            <v>38.799999999999997</v>
          </cell>
          <cell r="AB2593">
            <v>9.1753347600000001</v>
          </cell>
          <cell r="AC2593">
            <v>0.44965011999999999</v>
          </cell>
          <cell r="AD2593">
            <v>282.95999999999998</v>
          </cell>
          <cell r="AE2593">
            <v>61.283517809999999</v>
          </cell>
          <cell r="AF2593">
            <v>70.063340679999996</v>
          </cell>
          <cell r="AG2593">
            <v>0.38461538000000001</v>
          </cell>
          <cell r="AH2593">
            <v>3.5</v>
          </cell>
          <cell r="AI2593">
            <v>56760</v>
          </cell>
          <cell r="AJ2593">
            <v>7.7</v>
          </cell>
        </row>
        <row r="2594">
          <cell r="A2594" t="str">
            <v>3540</v>
          </cell>
          <cell r="B2594" t="str">
            <v>354005001</v>
          </cell>
          <cell r="D2594" t="str">
            <v>3540050</v>
          </cell>
          <cell r="E2594" t="str">
            <v>3580</v>
          </cell>
          <cell r="F2594" t="str">
            <v>35</v>
          </cell>
          <cell r="G2594">
            <v>529.52777789000004</v>
          </cell>
          <cell r="H2594">
            <v>529.59266843</v>
          </cell>
          <cell r="I2594">
            <v>526.91598653000005</v>
          </cell>
          <cell r="J2594">
            <v>20.23809524</v>
          </cell>
          <cell r="K2594">
            <v>13.02149178</v>
          </cell>
          <cell r="L2594">
            <v>8.5839168200000007</v>
          </cell>
          <cell r="M2594">
            <v>10.813619360000001</v>
          </cell>
          <cell r="N2594">
            <v>23.016156410000001</v>
          </cell>
          <cell r="O2594">
            <v>56.436</v>
          </cell>
          <cell r="P2594">
            <v>9.3630614600000008</v>
          </cell>
          <cell r="Q2594">
            <v>81.900000000000006</v>
          </cell>
          <cell r="R2594">
            <v>50.403327439999998</v>
          </cell>
          <cell r="S2594">
            <v>17.7</v>
          </cell>
          <cell r="T2594">
            <v>9.0168769700000002</v>
          </cell>
          <cell r="U2594">
            <v>8.9270486499999997</v>
          </cell>
          <cell r="V2594">
            <v>8.7890507099999997</v>
          </cell>
          <cell r="W2594">
            <v>64</v>
          </cell>
          <cell r="X2594">
            <v>92.5</v>
          </cell>
          <cell r="Y2594">
            <v>46.5</v>
          </cell>
          <cell r="Z2594">
            <v>37.1</v>
          </cell>
          <cell r="AA2594">
            <v>38.799999999999997</v>
          </cell>
          <cell r="AB2594">
            <v>9.1312971600000008</v>
          </cell>
          <cell r="AC2594">
            <v>0.77799863000000002</v>
          </cell>
          <cell r="AD2594">
            <v>282.95999999999998</v>
          </cell>
          <cell r="AE2594">
            <v>61.283517809999999</v>
          </cell>
          <cell r="AF2594">
            <v>70.177300000000002</v>
          </cell>
          <cell r="AG2594">
            <v>0.4</v>
          </cell>
          <cell r="AH2594">
            <v>3.5</v>
          </cell>
          <cell r="AI2594">
            <v>56760</v>
          </cell>
          <cell r="AJ2594">
            <v>7.7</v>
          </cell>
        </row>
        <row r="2595">
          <cell r="A2595" t="str">
            <v>3540</v>
          </cell>
          <cell r="B2595" t="str">
            <v>354005501</v>
          </cell>
          <cell r="D2595" t="str">
            <v>3540055</v>
          </cell>
          <cell r="E2595" t="str">
            <v>3580</v>
          </cell>
          <cell r="F2595" t="str">
            <v>35</v>
          </cell>
          <cell r="G2595">
            <v>529.52777789000004</v>
          </cell>
          <cell r="H2595">
            <v>529.59266843</v>
          </cell>
          <cell r="I2595">
            <v>526.91598653000005</v>
          </cell>
          <cell r="J2595">
            <v>20.23809524</v>
          </cell>
          <cell r="K2595">
            <v>13.02149178</v>
          </cell>
          <cell r="L2595">
            <v>8.1789193299999994</v>
          </cell>
          <cell r="M2595">
            <v>10.73419861</v>
          </cell>
          <cell r="N2595">
            <v>23.016156410000001</v>
          </cell>
          <cell r="O2595">
            <v>56.436</v>
          </cell>
          <cell r="P2595">
            <v>8.9386628699999999</v>
          </cell>
          <cell r="Q2595">
            <v>81.900000000000006</v>
          </cell>
          <cell r="R2595">
            <v>50.403327439999998</v>
          </cell>
          <cell r="S2595">
            <v>17.7</v>
          </cell>
          <cell r="T2595">
            <v>8.3411717500000009</v>
          </cell>
          <cell r="U2595">
            <v>8.4519077199999995</v>
          </cell>
          <cell r="V2595">
            <v>7.89618061</v>
          </cell>
          <cell r="W2595">
            <v>64</v>
          </cell>
          <cell r="X2595">
            <v>92.5</v>
          </cell>
          <cell r="Y2595">
            <v>46.5</v>
          </cell>
          <cell r="Z2595">
            <v>37.1</v>
          </cell>
          <cell r="AA2595">
            <v>38.799999999999997</v>
          </cell>
          <cell r="AB2595">
            <v>8.7541607500000005</v>
          </cell>
          <cell r="AC2595">
            <v>0.81463949000000002</v>
          </cell>
          <cell r="AD2595">
            <v>282.95999999999998</v>
          </cell>
          <cell r="AE2595">
            <v>61.283517809999999</v>
          </cell>
          <cell r="AF2595">
            <v>70.177300000000002</v>
          </cell>
          <cell r="AG2595">
            <v>0.3</v>
          </cell>
          <cell r="AH2595">
            <v>3.5</v>
          </cell>
          <cell r="AI2595">
            <v>56760</v>
          </cell>
          <cell r="AJ2595">
            <v>7.7</v>
          </cell>
        </row>
        <row r="2596">
          <cell r="A2596" t="str">
            <v>3540</v>
          </cell>
          <cell r="B2596" t="str">
            <v>354005502</v>
          </cell>
          <cell r="D2596" t="str">
            <v>3540055</v>
          </cell>
          <cell r="E2596" t="str">
            <v>3580</v>
          </cell>
          <cell r="F2596" t="str">
            <v>35</v>
          </cell>
          <cell r="G2596">
            <v>529.52777789000004</v>
          </cell>
          <cell r="H2596">
            <v>529.59266843</v>
          </cell>
          <cell r="I2596">
            <v>526.91598653000005</v>
          </cell>
          <cell r="J2596">
            <v>20.23809524</v>
          </cell>
          <cell r="K2596">
            <v>13.02149178</v>
          </cell>
          <cell r="L2596">
            <v>7.1420365700000001</v>
          </cell>
          <cell r="M2596">
            <v>10.126631100000001</v>
          </cell>
          <cell r="N2596">
            <v>23.016156410000001</v>
          </cell>
          <cell r="O2596">
            <v>56.436</v>
          </cell>
          <cell r="P2596">
            <v>9.8564483500000009</v>
          </cell>
          <cell r="Q2596">
            <v>81.900000000000006</v>
          </cell>
          <cell r="R2596">
            <v>50.403327439999998</v>
          </cell>
          <cell r="S2596">
            <v>17.7</v>
          </cell>
          <cell r="T2596">
            <v>7.1420365700000001</v>
          </cell>
          <cell r="U2596">
            <v>7.1420365700000001</v>
          </cell>
          <cell r="V2596">
            <v>7.1420365700000001</v>
          </cell>
          <cell r="W2596">
            <v>64</v>
          </cell>
          <cell r="X2596">
            <v>92.5</v>
          </cell>
          <cell r="Y2596">
            <v>46.5</v>
          </cell>
          <cell r="Z2596">
            <v>37.1</v>
          </cell>
          <cell r="AA2596">
            <v>38.799999999999997</v>
          </cell>
          <cell r="AB2596">
            <v>9.9641121699999999</v>
          </cell>
          <cell r="AC2596">
            <v>1</v>
          </cell>
          <cell r="AD2596">
            <v>282.95999999999998</v>
          </cell>
          <cell r="AE2596">
            <v>61.283517809999999</v>
          </cell>
          <cell r="AF2596">
            <v>70.177300000000002</v>
          </cell>
          <cell r="AG2596">
            <v>0.22222222</v>
          </cell>
          <cell r="AH2596">
            <v>3.5</v>
          </cell>
          <cell r="AI2596">
            <v>56760</v>
          </cell>
          <cell r="AJ2596">
            <v>7.7</v>
          </cell>
        </row>
        <row r="2597">
          <cell r="A2597" t="str">
            <v>3540</v>
          </cell>
          <cell r="B2597" t="str">
            <v>354006301</v>
          </cell>
          <cell r="D2597" t="str">
            <v>3540063</v>
          </cell>
          <cell r="E2597" t="str">
            <v>3580</v>
          </cell>
          <cell r="F2597" t="str">
            <v>35</v>
          </cell>
          <cell r="G2597">
            <v>529.52777789000004</v>
          </cell>
          <cell r="H2597">
            <v>529.59266843</v>
          </cell>
          <cell r="I2597">
            <v>526.91598653000005</v>
          </cell>
          <cell r="J2597">
            <v>20.23809524</v>
          </cell>
          <cell r="K2597">
            <v>13.02149178</v>
          </cell>
          <cell r="L2597">
            <v>9.1773005199999993</v>
          </cell>
          <cell r="M2597">
            <v>9.9989340900000006</v>
          </cell>
          <cell r="N2597">
            <v>23.016156410000001</v>
          </cell>
          <cell r="O2597">
            <v>56.436</v>
          </cell>
          <cell r="P2597">
            <v>10.47821712</v>
          </cell>
          <cell r="Q2597">
            <v>81.900000000000006</v>
          </cell>
          <cell r="R2597">
            <v>50.403327439999998</v>
          </cell>
          <cell r="S2597">
            <v>17.7</v>
          </cell>
          <cell r="T2597">
            <v>9.39607277</v>
          </cell>
          <cell r="U2597">
            <v>9.4760835399999994</v>
          </cell>
          <cell r="V2597">
            <v>9.0396706699999996</v>
          </cell>
          <cell r="W2597">
            <v>64</v>
          </cell>
          <cell r="X2597">
            <v>92.5</v>
          </cell>
          <cell r="Y2597">
            <v>46.5</v>
          </cell>
          <cell r="Z2597">
            <v>37.1</v>
          </cell>
          <cell r="AA2597">
            <v>38.799999999999997</v>
          </cell>
          <cell r="AB2597">
            <v>9.6805314800000009</v>
          </cell>
          <cell r="AC2597">
            <v>0.62568694999999996</v>
          </cell>
          <cell r="AD2597">
            <v>282.95999999999998</v>
          </cell>
          <cell r="AE2597">
            <v>61.283517809999999</v>
          </cell>
          <cell r="AF2597">
            <v>70.177300000000002</v>
          </cell>
          <cell r="AG2597">
            <v>3.5714290000000003E-2</v>
          </cell>
          <cell r="AH2597">
            <v>3.5</v>
          </cell>
          <cell r="AI2597">
            <v>56760</v>
          </cell>
          <cell r="AJ2597">
            <v>7.7</v>
          </cell>
        </row>
        <row r="2598">
          <cell r="A2598" t="str">
            <v>3541</v>
          </cell>
          <cell r="B2598" t="str">
            <v>354100401</v>
          </cell>
          <cell r="D2598" t="str">
            <v>3541004</v>
          </cell>
          <cell r="E2598" t="str">
            <v>3580</v>
          </cell>
          <cell r="F2598" t="str">
            <v>35</v>
          </cell>
          <cell r="G2598">
            <v>529.52777789000004</v>
          </cell>
          <cell r="H2598">
            <v>529.59266843</v>
          </cell>
          <cell r="I2598">
            <v>526.91598653000005</v>
          </cell>
          <cell r="J2598">
            <v>20.23809524</v>
          </cell>
          <cell r="K2598">
            <v>13.02149178</v>
          </cell>
          <cell r="L2598">
            <v>8.6644055699999996</v>
          </cell>
          <cell r="M2598">
            <v>11.09741002</v>
          </cell>
          <cell r="N2598">
            <v>23.016156410000001</v>
          </cell>
          <cell r="O2598">
            <v>56.436</v>
          </cell>
          <cell r="P2598">
            <v>9.7593862100000006</v>
          </cell>
          <cell r="Q2598">
            <v>81.900000000000006</v>
          </cell>
          <cell r="R2598">
            <v>50.403327439999998</v>
          </cell>
          <cell r="S2598">
            <v>17.7</v>
          </cell>
          <cell r="T2598">
            <v>9.6952941900000003</v>
          </cell>
          <cell r="U2598">
            <v>9.5287941000000007</v>
          </cell>
          <cell r="V2598">
            <v>9.0427497799999994</v>
          </cell>
          <cell r="W2598">
            <v>64</v>
          </cell>
          <cell r="X2598">
            <v>92.5</v>
          </cell>
          <cell r="Y2598">
            <v>46.5</v>
          </cell>
          <cell r="Z2598">
            <v>37.1</v>
          </cell>
          <cell r="AA2598">
            <v>38.799999999999997</v>
          </cell>
          <cell r="AB2598">
            <v>9.2763153599999999</v>
          </cell>
          <cell r="AC2598">
            <v>0.39673174</v>
          </cell>
          <cell r="AD2598">
            <v>282.95999999999998</v>
          </cell>
          <cell r="AE2598">
            <v>61.283517809999999</v>
          </cell>
          <cell r="AF2598">
            <v>70.172386770000003</v>
          </cell>
          <cell r="AG2598">
            <v>0.6</v>
          </cell>
          <cell r="AH2598">
            <v>3.5</v>
          </cell>
          <cell r="AI2598">
            <v>56760</v>
          </cell>
          <cell r="AJ2598">
            <v>7.7</v>
          </cell>
        </row>
        <row r="2599">
          <cell r="A2599" t="str">
            <v>3541</v>
          </cell>
          <cell r="B2599" t="str">
            <v>354100402</v>
          </cell>
          <cell r="D2599" t="str">
            <v>3541004</v>
          </cell>
          <cell r="E2599" t="str">
            <v>3580</v>
          </cell>
          <cell r="F2599" t="str">
            <v>35</v>
          </cell>
          <cell r="G2599">
            <v>529.52777789000004</v>
          </cell>
          <cell r="H2599">
            <v>529.59266843</v>
          </cell>
          <cell r="I2599">
            <v>526.91598653000005</v>
          </cell>
          <cell r="J2599">
            <v>20.23809524</v>
          </cell>
          <cell r="K2599">
            <v>13.02149178</v>
          </cell>
          <cell r="L2599">
            <v>7.1507014599999987</v>
          </cell>
          <cell r="M2599">
            <v>11.225243389999999</v>
          </cell>
          <cell r="N2599">
            <v>23.016156410000001</v>
          </cell>
          <cell r="O2599">
            <v>56.436</v>
          </cell>
          <cell r="P2599">
            <v>9.8389490300000002</v>
          </cell>
          <cell r="Q2599">
            <v>81.900000000000006</v>
          </cell>
          <cell r="R2599">
            <v>50.403327439999998</v>
          </cell>
          <cell r="S2599">
            <v>17.7</v>
          </cell>
          <cell r="T2599">
            <v>9.8389490300000002</v>
          </cell>
          <cell r="U2599">
            <v>9.4334839200000005</v>
          </cell>
          <cell r="V2599">
            <v>7.1507014599999987</v>
          </cell>
          <cell r="W2599">
            <v>64</v>
          </cell>
          <cell r="X2599">
            <v>92.5</v>
          </cell>
          <cell r="Y2599">
            <v>46.5</v>
          </cell>
          <cell r="Z2599">
            <v>37.1</v>
          </cell>
          <cell r="AA2599">
            <v>38.799999999999997</v>
          </cell>
          <cell r="AB2599">
            <v>7.1507014599999987</v>
          </cell>
          <cell r="AC2599">
            <v>1</v>
          </cell>
          <cell r="AD2599">
            <v>282.95999999999998</v>
          </cell>
          <cell r="AE2599">
            <v>61.283517809999999</v>
          </cell>
          <cell r="AF2599">
            <v>70.177300000000002</v>
          </cell>
          <cell r="AG2599">
            <v>9.0909089999999998E-2</v>
          </cell>
          <cell r="AH2599">
            <v>3.5</v>
          </cell>
          <cell r="AI2599">
            <v>56760</v>
          </cell>
          <cell r="AJ2599">
            <v>7.7</v>
          </cell>
        </row>
        <row r="2600">
          <cell r="A2600" t="str">
            <v>3541</v>
          </cell>
          <cell r="B2600" t="str">
            <v>354100403</v>
          </cell>
          <cell r="D2600" t="str">
            <v>3541004</v>
          </cell>
          <cell r="E2600" t="str">
            <v>3580</v>
          </cell>
          <cell r="F2600" t="str">
            <v>35</v>
          </cell>
          <cell r="G2600">
            <v>529.52777789000004</v>
          </cell>
          <cell r="H2600">
            <v>529.59266843</v>
          </cell>
          <cell r="I2600">
            <v>526.91598653000005</v>
          </cell>
          <cell r="J2600">
            <v>20.23809524</v>
          </cell>
          <cell r="K2600">
            <v>13.02149178</v>
          </cell>
          <cell r="L2600">
            <v>7.1404530399999997</v>
          </cell>
          <cell r="M2600">
            <v>10.81977828</v>
          </cell>
          <cell r="N2600">
            <v>23.016156410000001</v>
          </cell>
          <cell r="O2600">
            <v>56.436</v>
          </cell>
          <cell r="P2600">
            <v>9.4552454200000007</v>
          </cell>
          <cell r="Q2600">
            <v>81.900000000000006</v>
          </cell>
          <cell r="R2600">
            <v>50.403327439999998</v>
          </cell>
          <cell r="S2600">
            <v>17.7</v>
          </cell>
          <cell r="T2600">
            <v>9.4552454200000007</v>
          </cell>
          <cell r="U2600">
            <v>9.4552454200000007</v>
          </cell>
          <cell r="V2600">
            <v>9.47477941</v>
          </cell>
          <cell r="W2600">
            <v>64</v>
          </cell>
          <cell r="X2600">
            <v>92.5</v>
          </cell>
          <cell r="Y2600">
            <v>46.5</v>
          </cell>
          <cell r="Z2600">
            <v>37.1</v>
          </cell>
          <cell r="AA2600">
            <v>38.799999999999997</v>
          </cell>
          <cell r="AB2600">
            <v>9.6158054800000006</v>
          </cell>
          <cell r="AC2600">
            <v>1</v>
          </cell>
          <cell r="AD2600">
            <v>282.95999999999998</v>
          </cell>
          <cell r="AE2600">
            <v>61.283517809999999</v>
          </cell>
          <cell r="AF2600">
            <v>70.177300000000002</v>
          </cell>
          <cell r="AG2600">
            <v>0.22222222</v>
          </cell>
          <cell r="AH2600">
            <v>3.5</v>
          </cell>
          <cell r="AI2600">
            <v>56760</v>
          </cell>
          <cell r="AJ2600">
            <v>7.7</v>
          </cell>
        </row>
        <row r="2601">
          <cell r="A2601" t="str">
            <v>3541</v>
          </cell>
          <cell r="B2601" t="str">
            <v>354101501</v>
          </cell>
          <cell r="D2601" t="str">
            <v>3541015</v>
          </cell>
          <cell r="E2601" t="str">
            <v>3580</v>
          </cell>
          <cell r="F2601" t="str">
            <v>35</v>
          </cell>
          <cell r="G2601">
            <v>529.52777789000004</v>
          </cell>
          <cell r="H2601">
            <v>529.59266843</v>
          </cell>
          <cell r="I2601">
            <v>526.91598653000005</v>
          </cell>
          <cell r="J2601">
            <v>20.23809524</v>
          </cell>
          <cell r="K2601">
            <v>13.02149178</v>
          </cell>
          <cell r="L2601">
            <v>9.1766801699999991</v>
          </cell>
          <cell r="M2601">
            <v>10.82163656</v>
          </cell>
          <cell r="N2601">
            <v>23.016156410000001</v>
          </cell>
          <cell r="O2601">
            <v>56.436</v>
          </cell>
          <cell r="P2601">
            <v>10.717147369999999</v>
          </cell>
          <cell r="Q2601">
            <v>81.900000000000006</v>
          </cell>
          <cell r="R2601">
            <v>50.403327439999998</v>
          </cell>
          <cell r="S2601">
            <v>17.7</v>
          </cell>
          <cell r="T2601">
            <v>9.5498081199999998</v>
          </cell>
          <cell r="U2601">
            <v>9.5498081199999998</v>
          </cell>
          <cell r="V2601">
            <v>9.1980653399999994</v>
          </cell>
          <cell r="W2601">
            <v>64</v>
          </cell>
          <cell r="X2601">
            <v>92.5</v>
          </cell>
          <cell r="Y2601">
            <v>46.5</v>
          </cell>
          <cell r="Z2601">
            <v>37.1</v>
          </cell>
          <cell r="AA2601">
            <v>38.799999999999997</v>
          </cell>
          <cell r="AB2601">
            <v>9.6478208100000007</v>
          </cell>
          <cell r="AC2601">
            <v>0.30346810000000002</v>
          </cell>
          <cell r="AD2601">
            <v>282.95999999999998</v>
          </cell>
          <cell r="AE2601">
            <v>61.283517809999999</v>
          </cell>
          <cell r="AF2601">
            <v>70.177300000000002</v>
          </cell>
          <cell r="AG2601">
            <v>0.41379310000000002</v>
          </cell>
          <cell r="AH2601">
            <v>3.5</v>
          </cell>
          <cell r="AI2601">
            <v>56760</v>
          </cell>
          <cell r="AJ2601">
            <v>7.7</v>
          </cell>
        </row>
        <row r="2602">
          <cell r="A2602" t="str">
            <v>3541</v>
          </cell>
          <cell r="B2602" t="str">
            <v>354101502</v>
          </cell>
          <cell r="D2602" t="str">
            <v>3541015</v>
          </cell>
          <cell r="E2602" t="str">
            <v>3580</v>
          </cell>
          <cell r="F2602" t="str">
            <v>35</v>
          </cell>
          <cell r="G2602">
            <v>529.52777789000004</v>
          </cell>
          <cell r="H2602">
            <v>529.59266843</v>
          </cell>
          <cell r="I2602">
            <v>526.91598653000005</v>
          </cell>
          <cell r="J2602">
            <v>20.23809524</v>
          </cell>
          <cell r="K2602">
            <v>13.02149178</v>
          </cell>
          <cell r="L2602">
            <v>8.1382726400000003</v>
          </cell>
          <cell r="M2602">
            <v>10.81977828</v>
          </cell>
          <cell r="N2602">
            <v>23.016156410000001</v>
          </cell>
          <cell r="O2602">
            <v>56.436</v>
          </cell>
          <cell r="P2602">
            <v>9.8601624300000008</v>
          </cell>
          <cell r="Q2602">
            <v>81.900000000000006</v>
          </cell>
          <cell r="R2602">
            <v>50.403327439999998</v>
          </cell>
          <cell r="S2602">
            <v>17.7</v>
          </cell>
          <cell r="T2602">
            <v>8.1382726400000003</v>
          </cell>
          <cell r="U2602">
            <v>8.1382726400000003</v>
          </cell>
          <cell r="V2602">
            <v>8.1382726400000003</v>
          </cell>
          <cell r="W2602">
            <v>64</v>
          </cell>
          <cell r="X2602">
            <v>92.5</v>
          </cell>
          <cell r="Y2602">
            <v>46.5</v>
          </cell>
          <cell r="Z2602">
            <v>37.1</v>
          </cell>
          <cell r="AA2602">
            <v>38.799999999999997</v>
          </cell>
          <cell r="AB2602">
            <v>9.9641121699999999</v>
          </cell>
          <cell r="AC2602">
            <v>0</v>
          </cell>
          <cell r="AD2602">
            <v>282.95999999999998</v>
          </cell>
          <cell r="AE2602">
            <v>61.283517809999999</v>
          </cell>
          <cell r="AF2602">
            <v>70.177300000000002</v>
          </cell>
          <cell r="AG2602">
            <v>0.37931034000000002</v>
          </cell>
          <cell r="AH2602">
            <v>3.5</v>
          </cell>
          <cell r="AI2602">
            <v>56760</v>
          </cell>
          <cell r="AJ2602">
            <v>7.7</v>
          </cell>
        </row>
        <row r="2603">
          <cell r="A2603" t="str">
            <v>3541</v>
          </cell>
          <cell r="B2603" t="str">
            <v>354102401</v>
          </cell>
          <cell r="D2603" t="str">
            <v>3541024</v>
          </cell>
          <cell r="E2603" t="str">
            <v>3580</v>
          </cell>
          <cell r="F2603" t="str">
            <v>35</v>
          </cell>
          <cell r="G2603">
            <v>529.52777789000004</v>
          </cell>
          <cell r="H2603">
            <v>529.59266843</v>
          </cell>
          <cell r="I2603">
            <v>526.91598653000005</v>
          </cell>
          <cell r="J2603">
            <v>20.23809524</v>
          </cell>
          <cell r="K2603">
            <v>13.02149178</v>
          </cell>
          <cell r="L2603">
            <v>9.0454657300000001</v>
          </cell>
          <cell r="M2603">
            <v>11.175464740000001</v>
          </cell>
          <cell r="N2603">
            <v>23.016156410000001</v>
          </cell>
          <cell r="O2603">
            <v>56.436</v>
          </cell>
          <cell r="P2603">
            <v>10.8436901</v>
          </cell>
          <cell r="Q2603">
            <v>81.900000000000006</v>
          </cell>
          <cell r="R2603">
            <v>50.403327439999998</v>
          </cell>
          <cell r="S2603">
            <v>17.7</v>
          </cell>
          <cell r="T2603">
            <v>9.1196495100000003</v>
          </cell>
          <cell r="U2603">
            <v>9.4890321499999999</v>
          </cell>
          <cell r="V2603">
            <v>9.0646207200000006</v>
          </cell>
          <cell r="W2603">
            <v>64</v>
          </cell>
          <cell r="X2603">
            <v>92.5</v>
          </cell>
          <cell r="Y2603">
            <v>46.5</v>
          </cell>
          <cell r="Z2603">
            <v>37.1</v>
          </cell>
          <cell r="AA2603">
            <v>38.799999999999997</v>
          </cell>
          <cell r="AB2603">
            <v>9.4638191200000001</v>
          </cell>
          <cell r="AC2603">
            <v>0.16758651999999999</v>
          </cell>
          <cell r="AD2603">
            <v>282.95999999999998</v>
          </cell>
          <cell r="AE2603">
            <v>61.283517809999999</v>
          </cell>
          <cell r="AF2603">
            <v>70.177300000000002</v>
          </cell>
          <cell r="AG2603">
            <v>0.32348900230242389</v>
          </cell>
          <cell r="AH2603">
            <v>3.5</v>
          </cell>
          <cell r="AI2603">
            <v>56760</v>
          </cell>
          <cell r="AJ2603">
            <v>7.7</v>
          </cell>
        </row>
        <row r="2604">
          <cell r="A2604" t="str">
            <v>3541</v>
          </cell>
          <cell r="B2604" t="str">
            <v>354102402</v>
          </cell>
          <cell r="D2604" t="str">
            <v>3541024</v>
          </cell>
          <cell r="E2604" t="str">
            <v>3580</v>
          </cell>
          <cell r="F2604" t="str">
            <v>35</v>
          </cell>
          <cell r="G2604">
            <v>529.52777789000004</v>
          </cell>
          <cell r="H2604">
            <v>529.59266843</v>
          </cell>
          <cell r="I2604">
            <v>526.91598653000005</v>
          </cell>
          <cell r="J2604">
            <v>20.23809524</v>
          </cell>
          <cell r="K2604">
            <v>13.02149178</v>
          </cell>
          <cell r="L2604">
            <v>7.1499168400000004</v>
          </cell>
          <cell r="M2604">
            <v>10.847801929999999</v>
          </cell>
          <cell r="N2604">
            <v>23.016156410000001</v>
          </cell>
          <cell r="O2604">
            <v>56.436</v>
          </cell>
          <cell r="P2604">
            <v>10.81977828</v>
          </cell>
          <cell r="Q2604">
            <v>81.900000000000006</v>
          </cell>
          <cell r="R2604">
            <v>50.403327439999998</v>
          </cell>
          <cell r="S2604">
            <v>17.7</v>
          </cell>
          <cell r="T2604">
            <v>7.6063873900000001</v>
          </cell>
          <cell r="U2604">
            <v>7.6063873900000001</v>
          </cell>
          <cell r="V2604">
            <v>7.148345739999999</v>
          </cell>
          <cell r="W2604">
            <v>64</v>
          </cell>
          <cell r="X2604">
            <v>92.5</v>
          </cell>
          <cell r="Y2604">
            <v>46.5</v>
          </cell>
          <cell r="Z2604">
            <v>37.1</v>
          </cell>
          <cell r="AA2604">
            <v>38.799999999999997</v>
          </cell>
          <cell r="AB2604">
            <v>7.3963352899999988</v>
          </cell>
          <cell r="AC2604">
            <v>0.99758977999999998</v>
          </cell>
          <cell r="AD2604">
            <v>282.95999999999998</v>
          </cell>
          <cell r="AE2604">
            <v>61.283517809999999</v>
          </cell>
          <cell r="AF2604">
            <v>70.177300000000002</v>
          </cell>
          <cell r="AG2604">
            <v>0.27586207000000001</v>
          </cell>
          <cell r="AH2604">
            <v>3.5</v>
          </cell>
          <cell r="AI2604">
            <v>56760</v>
          </cell>
          <cell r="AJ2604">
            <v>7.7</v>
          </cell>
        </row>
        <row r="2605">
          <cell r="A2605" t="str">
            <v>3541</v>
          </cell>
          <cell r="B2605" t="str">
            <v>354102403</v>
          </cell>
          <cell r="D2605" t="str">
            <v>3541024</v>
          </cell>
          <cell r="E2605" t="str">
            <v>3580</v>
          </cell>
          <cell r="F2605" t="str">
            <v>35</v>
          </cell>
          <cell r="G2605">
            <v>529.52777789000004</v>
          </cell>
          <cell r="H2605">
            <v>529.59266843</v>
          </cell>
          <cell r="I2605">
            <v>526.91598653000005</v>
          </cell>
          <cell r="J2605">
            <v>20.23809524</v>
          </cell>
          <cell r="K2605">
            <v>13.02149178</v>
          </cell>
          <cell r="L2605">
            <v>7.1308988299999996</v>
          </cell>
          <cell r="M2605">
            <v>11.225243389999999</v>
          </cell>
          <cell r="N2605">
            <v>23.016156410000001</v>
          </cell>
          <cell r="O2605">
            <v>56.436</v>
          </cell>
          <cell r="P2605">
            <v>10.81977828</v>
          </cell>
          <cell r="Q2605">
            <v>81.900000000000006</v>
          </cell>
          <cell r="R2605">
            <v>50.403327439999998</v>
          </cell>
          <cell r="S2605">
            <v>17.7</v>
          </cell>
          <cell r="T2605">
            <v>7.1308988299999996</v>
          </cell>
          <cell r="U2605">
            <v>9.6146047600000006</v>
          </cell>
          <cell r="V2605">
            <v>7.1308988299999996</v>
          </cell>
          <cell r="W2605">
            <v>64</v>
          </cell>
          <cell r="X2605">
            <v>92.5</v>
          </cell>
          <cell r="Y2605">
            <v>46.5</v>
          </cell>
          <cell r="Z2605">
            <v>37.1</v>
          </cell>
          <cell r="AA2605">
            <v>38.799999999999997</v>
          </cell>
          <cell r="AB2605">
            <v>9.6158054800000006</v>
          </cell>
          <cell r="AC2605">
            <v>1</v>
          </cell>
          <cell r="AD2605">
            <v>282.95999999999998</v>
          </cell>
          <cell r="AE2605">
            <v>61.283517809999999</v>
          </cell>
          <cell r="AF2605">
            <v>70.177300000000002</v>
          </cell>
          <cell r="AG2605">
            <v>0.13043478</v>
          </cell>
          <cell r="AH2605">
            <v>3.5</v>
          </cell>
          <cell r="AI2605">
            <v>56760</v>
          </cell>
          <cell r="AJ2605">
            <v>7.7</v>
          </cell>
        </row>
        <row r="2606">
          <cell r="A2606" t="str">
            <v>3541</v>
          </cell>
          <cell r="B2606" t="str">
            <v>354103201</v>
          </cell>
          <cell r="D2606" t="str">
            <v>3541032</v>
          </cell>
          <cell r="E2606" t="str">
            <v>3580</v>
          </cell>
          <cell r="F2606" t="str">
            <v>35</v>
          </cell>
          <cell r="G2606">
            <v>529.52777789000004</v>
          </cell>
          <cell r="H2606">
            <v>529.59266843</v>
          </cell>
          <cell r="I2606">
            <v>526.91598653000005</v>
          </cell>
          <cell r="J2606">
            <v>20.23809524</v>
          </cell>
          <cell r="K2606">
            <v>13.02149178</v>
          </cell>
          <cell r="L2606">
            <v>8.78186249</v>
          </cell>
          <cell r="M2606">
            <v>11.00129952</v>
          </cell>
          <cell r="N2606">
            <v>23.016156410000001</v>
          </cell>
          <cell r="O2606">
            <v>56.436</v>
          </cell>
          <cell r="P2606">
            <v>10.02371205</v>
          </cell>
          <cell r="Q2606">
            <v>81.900000000000006</v>
          </cell>
          <cell r="R2606">
            <v>50.403327439999998</v>
          </cell>
          <cell r="S2606">
            <v>17.7</v>
          </cell>
          <cell r="T2606">
            <v>9.1821466399999991</v>
          </cell>
          <cell r="U2606">
            <v>9.1578885099999994</v>
          </cell>
          <cell r="V2606">
            <v>8.6168575100000009</v>
          </cell>
          <cell r="W2606">
            <v>64</v>
          </cell>
          <cell r="X2606">
            <v>92.5</v>
          </cell>
          <cell r="Y2606">
            <v>46.5</v>
          </cell>
          <cell r="Z2606">
            <v>37.1</v>
          </cell>
          <cell r="AA2606">
            <v>38.799999999999997</v>
          </cell>
          <cell r="AB2606">
            <v>9.0676240700000008</v>
          </cell>
          <cell r="AC2606">
            <v>0.49431035999999995</v>
          </cell>
          <cell r="AD2606">
            <v>282.95999999999998</v>
          </cell>
          <cell r="AE2606">
            <v>61.283517809999999</v>
          </cell>
          <cell r="AF2606">
            <v>70.123327599999996</v>
          </cell>
          <cell r="AG2606">
            <v>0</v>
          </cell>
          <cell r="AH2606">
            <v>3.5</v>
          </cell>
          <cell r="AI2606">
            <v>56760</v>
          </cell>
          <cell r="AJ2606">
            <v>7.7</v>
          </cell>
        </row>
        <row r="2607">
          <cell r="A2607" t="str">
            <v>3541</v>
          </cell>
          <cell r="B2607" t="str">
            <v>354103202</v>
          </cell>
          <cell r="D2607" t="str">
            <v>3541032</v>
          </cell>
          <cell r="E2607" t="str">
            <v>3580</v>
          </cell>
          <cell r="F2607" t="str">
            <v>35</v>
          </cell>
          <cell r="G2607">
            <v>529.52777789000004</v>
          </cell>
          <cell r="H2607">
            <v>529.59266843</v>
          </cell>
          <cell r="I2607">
            <v>526.91598653000005</v>
          </cell>
          <cell r="J2607">
            <v>20.23809524</v>
          </cell>
          <cell r="K2607">
            <v>13.02149178</v>
          </cell>
          <cell r="L2607">
            <v>7.1308988299999996</v>
          </cell>
          <cell r="M2607">
            <v>11.225243389999999</v>
          </cell>
          <cell r="N2607">
            <v>23.016156410000001</v>
          </cell>
          <cell r="O2607">
            <v>56.436</v>
          </cell>
          <cell r="P2607">
            <v>9.4334839200000005</v>
          </cell>
          <cell r="Q2607">
            <v>81.900000000000006</v>
          </cell>
          <cell r="R2607">
            <v>50.403327439999998</v>
          </cell>
          <cell r="S2607">
            <v>17.7</v>
          </cell>
          <cell r="T2607">
            <v>9.4334839200000005</v>
          </cell>
          <cell r="U2607">
            <v>7.1823521099999992</v>
          </cell>
          <cell r="V2607">
            <v>7.1838707199999998</v>
          </cell>
          <cell r="W2607">
            <v>64</v>
          </cell>
          <cell r="X2607">
            <v>92.5</v>
          </cell>
          <cell r="Y2607">
            <v>46.5</v>
          </cell>
          <cell r="Z2607">
            <v>37.1</v>
          </cell>
          <cell r="AA2607">
            <v>38.799999999999997</v>
          </cell>
          <cell r="AB2607">
            <v>7.2130316600000004</v>
          </cell>
          <cell r="AC2607">
            <v>1</v>
          </cell>
          <cell r="AD2607">
            <v>282.95999999999998</v>
          </cell>
          <cell r="AE2607">
            <v>61.283517809999999</v>
          </cell>
          <cell r="AF2607">
            <v>70.177300000000002</v>
          </cell>
          <cell r="AG2607">
            <v>0.21428571000000002</v>
          </cell>
          <cell r="AH2607">
            <v>3.5</v>
          </cell>
          <cell r="AI2607">
            <v>56760</v>
          </cell>
          <cell r="AJ2607">
            <v>7.7</v>
          </cell>
        </row>
        <row r="2608">
          <cell r="A2608" t="str">
            <v>3541</v>
          </cell>
          <cell r="B2608" t="str">
            <v>354104301</v>
          </cell>
          <cell r="D2608" t="str">
            <v>3541043</v>
          </cell>
          <cell r="E2608" t="str">
            <v>3580</v>
          </cell>
          <cell r="F2608" t="str">
            <v>35</v>
          </cell>
          <cell r="G2608">
            <v>529.52777789000004</v>
          </cell>
          <cell r="H2608">
            <v>529.59266843</v>
          </cell>
          <cell r="I2608">
            <v>526.91598653000005</v>
          </cell>
          <cell r="J2608">
            <v>20.23809524</v>
          </cell>
          <cell r="K2608">
            <v>13.02149178</v>
          </cell>
          <cell r="L2608">
            <v>8.8053751400000007</v>
          </cell>
          <cell r="M2608">
            <v>10.702547600000001</v>
          </cell>
          <cell r="N2608">
            <v>23.016156410000001</v>
          </cell>
          <cell r="O2608">
            <v>56.436</v>
          </cell>
          <cell r="P2608">
            <v>10.42753538</v>
          </cell>
          <cell r="Q2608">
            <v>81.900000000000006</v>
          </cell>
          <cell r="R2608">
            <v>50.403327439999998</v>
          </cell>
          <cell r="S2608">
            <v>17.7</v>
          </cell>
          <cell r="T2608">
            <v>9.5714355300000005</v>
          </cell>
          <cell r="U2608">
            <v>8.9755037200000007</v>
          </cell>
          <cell r="V2608">
            <v>8.8916491099999995</v>
          </cell>
          <cell r="W2608">
            <v>64</v>
          </cell>
          <cell r="X2608">
            <v>92.5</v>
          </cell>
          <cell r="Y2608">
            <v>46.5</v>
          </cell>
          <cell r="Z2608">
            <v>37.1</v>
          </cell>
          <cell r="AA2608">
            <v>38.799999999999997</v>
          </cell>
          <cell r="AB2608">
            <v>9.32089736</v>
          </cell>
          <cell r="AC2608">
            <v>0.37391276000000001</v>
          </cell>
          <cell r="AD2608">
            <v>282.95999999999998</v>
          </cell>
          <cell r="AE2608">
            <v>61.283517809999999</v>
          </cell>
          <cell r="AF2608">
            <v>67.936386159999998</v>
          </cell>
          <cell r="AG2608">
            <v>0.375</v>
          </cell>
          <cell r="AH2608">
            <v>3.5</v>
          </cell>
          <cell r="AI2608">
            <v>56760</v>
          </cell>
          <cell r="AJ2608">
            <v>7.7</v>
          </cell>
        </row>
        <row r="2609">
          <cell r="A2609" t="str">
            <v>3541</v>
          </cell>
          <cell r="B2609" t="str">
            <v>354104302</v>
          </cell>
          <cell r="D2609" t="str">
            <v>3541043</v>
          </cell>
          <cell r="E2609" t="str">
            <v>3580</v>
          </cell>
          <cell r="F2609" t="str">
            <v>35</v>
          </cell>
          <cell r="G2609">
            <v>529.52777789000004</v>
          </cell>
          <cell r="H2609">
            <v>529.59266843</v>
          </cell>
          <cell r="I2609">
            <v>526.91598653000005</v>
          </cell>
          <cell r="J2609">
            <v>20.23809524</v>
          </cell>
          <cell r="K2609">
            <v>13.02149178</v>
          </cell>
          <cell r="L2609">
            <v>7.1308988299999996</v>
          </cell>
          <cell r="M2609">
            <v>10.81977828</v>
          </cell>
          <cell r="N2609">
            <v>23.016156410000001</v>
          </cell>
          <cell r="O2609">
            <v>56.436</v>
          </cell>
          <cell r="P2609">
            <v>9.8389490300000002</v>
          </cell>
          <cell r="Q2609">
            <v>81.900000000000006</v>
          </cell>
          <cell r="R2609">
            <v>50.403327439999998</v>
          </cell>
          <cell r="S2609">
            <v>17.7</v>
          </cell>
          <cell r="T2609">
            <v>9.8389490300000002</v>
          </cell>
          <cell r="U2609">
            <v>7.1608459100000008</v>
          </cell>
          <cell r="V2609">
            <v>7.1553962999999996</v>
          </cell>
          <cell r="W2609">
            <v>64</v>
          </cell>
          <cell r="X2609">
            <v>92.5</v>
          </cell>
          <cell r="Y2609">
            <v>46.5</v>
          </cell>
          <cell r="Z2609">
            <v>37.1</v>
          </cell>
          <cell r="AA2609">
            <v>38.799999999999997</v>
          </cell>
          <cell r="AB2609">
            <v>7.1608459100000008</v>
          </cell>
          <cell r="AC2609">
            <v>1</v>
          </cell>
          <cell r="AD2609">
            <v>282.95999999999998</v>
          </cell>
          <cell r="AE2609">
            <v>61.283517809999999</v>
          </cell>
          <cell r="AF2609">
            <v>67.880499999999998</v>
          </cell>
          <cell r="AG2609">
            <v>0.32072734708607797</v>
          </cell>
          <cell r="AH2609">
            <v>3.5</v>
          </cell>
          <cell r="AI2609">
            <v>56760</v>
          </cell>
          <cell r="AJ2609">
            <v>7.7</v>
          </cell>
        </row>
        <row r="2610">
          <cell r="A2610" t="str">
            <v>3541</v>
          </cell>
          <cell r="B2610" t="str">
            <v>354104303</v>
          </cell>
          <cell r="D2610" t="str">
            <v>3541043</v>
          </cell>
          <cell r="E2610" t="str">
            <v>3580</v>
          </cell>
          <cell r="F2610" t="str">
            <v>35</v>
          </cell>
          <cell r="G2610">
            <v>529.52777789000004</v>
          </cell>
          <cell r="H2610">
            <v>529.59266843</v>
          </cell>
          <cell r="I2610">
            <v>526.91598653000005</v>
          </cell>
          <cell r="J2610">
            <v>20.23809524</v>
          </cell>
          <cell r="K2610">
            <v>13.02149178</v>
          </cell>
          <cell r="L2610">
            <v>7.3498737000000007</v>
          </cell>
          <cell r="M2610">
            <v>10.81977828</v>
          </cell>
          <cell r="N2610">
            <v>23.016156410000001</v>
          </cell>
          <cell r="O2610">
            <v>56.436</v>
          </cell>
          <cell r="P2610">
            <v>10.81977828</v>
          </cell>
          <cell r="Q2610">
            <v>81.900000000000006</v>
          </cell>
          <cell r="R2610">
            <v>50.403327439999998</v>
          </cell>
          <cell r="S2610">
            <v>17.7</v>
          </cell>
          <cell r="T2610">
            <v>7.1499168400000004</v>
          </cell>
          <cell r="U2610">
            <v>7.1499168400000004</v>
          </cell>
          <cell r="V2610">
            <v>7.1499168400000004</v>
          </cell>
          <cell r="W2610">
            <v>64</v>
          </cell>
          <cell r="X2610">
            <v>92.5</v>
          </cell>
          <cell r="Y2610">
            <v>46.5</v>
          </cell>
          <cell r="Z2610">
            <v>37.1</v>
          </cell>
          <cell r="AA2610">
            <v>38.799999999999997</v>
          </cell>
          <cell r="AB2610">
            <v>7.1499168400000004</v>
          </cell>
          <cell r="AC2610">
            <v>1</v>
          </cell>
          <cell r="AD2610">
            <v>282.95999999999998</v>
          </cell>
          <cell r="AE2610">
            <v>61.283517809999999</v>
          </cell>
          <cell r="AF2610">
            <v>67.925045929999996</v>
          </cell>
          <cell r="AG2610">
            <v>0.29166667000000002</v>
          </cell>
          <cell r="AH2610">
            <v>3.5</v>
          </cell>
          <cell r="AI2610">
            <v>56760</v>
          </cell>
          <cell r="AJ2610">
            <v>7.7</v>
          </cell>
        </row>
        <row r="2611">
          <cell r="A2611" t="str">
            <v>3541</v>
          </cell>
          <cell r="B2611" t="str">
            <v>354104304</v>
          </cell>
          <cell r="D2611" t="str">
            <v>3541043</v>
          </cell>
          <cell r="E2611" t="str">
            <v>3580</v>
          </cell>
          <cell r="F2611" t="str">
            <v>35</v>
          </cell>
          <cell r="G2611">
            <v>529.52777789000004</v>
          </cell>
          <cell r="H2611">
            <v>529.59266843</v>
          </cell>
          <cell r="I2611">
            <v>526.91598653000005</v>
          </cell>
          <cell r="J2611">
            <v>20.23809524</v>
          </cell>
          <cell r="K2611">
            <v>13.02149178</v>
          </cell>
          <cell r="L2611">
            <v>7.1569563599999997</v>
          </cell>
          <cell r="M2611">
            <v>10.126631100000001</v>
          </cell>
          <cell r="N2611">
            <v>23.016156410000001</v>
          </cell>
          <cell r="O2611">
            <v>56.436</v>
          </cell>
          <cell r="P2611">
            <v>10.110664310000001</v>
          </cell>
          <cell r="Q2611">
            <v>81.900000000000006</v>
          </cell>
          <cell r="R2611">
            <v>50.403327439999998</v>
          </cell>
          <cell r="S2611">
            <v>17.7</v>
          </cell>
          <cell r="T2611">
            <v>9.8389490300000002</v>
          </cell>
          <cell r="U2611">
            <v>7.1569563599999997</v>
          </cell>
          <cell r="V2611">
            <v>7.1569563599999997</v>
          </cell>
          <cell r="W2611">
            <v>64</v>
          </cell>
          <cell r="X2611">
            <v>92.5</v>
          </cell>
          <cell r="Y2611">
            <v>46.5</v>
          </cell>
          <cell r="Z2611">
            <v>37.1</v>
          </cell>
          <cell r="AA2611">
            <v>38.799999999999997</v>
          </cell>
          <cell r="AB2611">
            <v>9.9641121699999999</v>
          </cell>
          <cell r="AC2611">
            <v>1</v>
          </cell>
          <cell r="AD2611">
            <v>282.95999999999998</v>
          </cell>
          <cell r="AE2611">
            <v>61.283517809999999</v>
          </cell>
          <cell r="AF2611">
            <v>67.880499999999998</v>
          </cell>
          <cell r="AG2611">
            <v>0.27500000000000002</v>
          </cell>
          <cell r="AH2611">
            <v>3.5</v>
          </cell>
          <cell r="AI2611">
            <v>56760</v>
          </cell>
          <cell r="AJ2611">
            <v>7.7</v>
          </cell>
        </row>
        <row r="2612">
          <cell r="A2612" t="str">
            <v>3541</v>
          </cell>
          <cell r="B2612" t="str">
            <v>354104501</v>
          </cell>
          <cell r="D2612" t="str">
            <v>3541045</v>
          </cell>
          <cell r="E2612" t="str">
            <v>3580</v>
          </cell>
          <cell r="F2612" t="str">
            <v>35</v>
          </cell>
          <cell r="G2612">
            <v>529.52777789000004</v>
          </cell>
          <cell r="H2612">
            <v>529.59266843</v>
          </cell>
          <cell r="I2612">
            <v>526.91598653000005</v>
          </cell>
          <cell r="J2612">
            <v>20.23809524</v>
          </cell>
          <cell r="K2612">
            <v>13.02149178</v>
          </cell>
          <cell r="L2612">
            <v>8.5758393900000005</v>
          </cell>
          <cell r="M2612">
            <v>10.82458671</v>
          </cell>
          <cell r="N2612">
            <v>23.016156410000001</v>
          </cell>
          <cell r="O2612">
            <v>56.436</v>
          </cell>
          <cell r="P2612">
            <v>10.81977828</v>
          </cell>
          <cell r="Q2612">
            <v>81.900000000000006</v>
          </cell>
          <cell r="R2612">
            <v>50.403327439999998</v>
          </cell>
          <cell r="S2612">
            <v>17.7</v>
          </cell>
          <cell r="T2612">
            <v>8.7360073800000002</v>
          </cell>
          <cell r="U2612">
            <v>8.5991417699999992</v>
          </cell>
          <cell r="V2612">
            <v>8.5360149500000002</v>
          </cell>
          <cell r="W2612">
            <v>64</v>
          </cell>
          <cell r="X2612">
            <v>92.5</v>
          </cell>
          <cell r="Y2612">
            <v>46.5</v>
          </cell>
          <cell r="Z2612">
            <v>37.1</v>
          </cell>
          <cell r="AA2612">
            <v>38.799999999999997</v>
          </cell>
          <cell r="AB2612">
            <v>8.5012670400000001</v>
          </cell>
          <cell r="AC2612">
            <v>0.57971629000000002</v>
          </cell>
          <cell r="AD2612">
            <v>282.95999999999998</v>
          </cell>
          <cell r="AE2612">
            <v>61.283517809999999</v>
          </cell>
          <cell r="AF2612">
            <v>70.130142599999999</v>
          </cell>
          <cell r="AG2612">
            <v>0.28282732966438417</v>
          </cell>
          <cell r="AH2612">
            <v>3.5</v>
          </cell>
          <cell r="AI2612">
            <v>56760</v>
          </cell>
          <cell r="AJ2612">
            <v>7.7</v>
          </cell>
        </row>
        <row r="2613">
          <cell r="A2613" t="str">
            <v>3541</v>
          </cell>
          <cell r="B2613" t="str">
            <v>354104502</v>
          </cell>
          <cell r="D2613" t="str">
            <v>3541045</v>
          </cell>
          <cell r="E2613" t="str">
            <v>3580</v>
          </cell>
          <cell r="F2613" t="str">
            <v>35</v>
          </cell>
          <cell r="G2613">
            <v>529.52777789000004</v>
          </cell>
          <cell r="H2613">
            <v>529.59266843</v>
          </cell>
          <cell r="I2613">
            <v>526.91598653000005</v>
          </cell>
          <cell r="J2613">
            <v>20.23809524</v>
          </cell>
          <cell r="K2613">
            <v>13.02149178</v>
          </cell>
          <cell r="L2613">
            <v>7.1332959499999999</v>
          </cell>
          <cell r="M2613">
            <v>10.81977828</v>
          </cell>
          <cell r="N2613">
            <v>23.016156410000001</v>
          </cell>
          <cell r="O2613">
            <v>56.436</v>
          </cell>
          <cell r="P2613">
            <v>10.81977828</v>
          </cell>
          <cell r="Q2613">
            <v>81.900000000000006</v>
          </cell>
          <cell r="R2613">
            <v>50.403327439999998</v>
          </cell>
          <cell r="S2613">
            <v>17.7</v>
          </cell>
          <cell r="T2613">
            <v>7.2875606399999997</v>
          </cell>
          <cell r="U2613">
            <v>7.2534703800000004</v>
          </cell>
          <cell r="V2613">
            <v>7.2086003400000012</v>
          </cell>
          <cell r="W2613">
            <v>64</v>
          </cell>
          <cell r="X2613">
            <v>92.5</v>
          </cell>
          <cell r="Y2613">
            <v>46.5</v>
          </cell>
          <cell r="Z2613">
            <v>37.1</v>
          </cell>
          <cell r="AA2613">
            <v>38.799999999999997</v>
          </cell>
          <cell r="AB2613">
            <v>7.2534703800000004</v>
          </cell>
          <cell r="AC2613">
            <v>1</v>
          </cell>
          <cell r="AD2613">
            <v>282.95999999999998</v>
          </cell>
          <cell r="AE2613">
            <v>61.283517809999999</v>
          </cell>
          <cell r="AF2613">
            <v>70.177300000000002</v>
          </cell>
          <cell r="AG2613">
            <v>0.21538461999999997</v>
          </cell>
          <cell r="AH2613">
            <v>3.5</v>
          </cell>
          <cell r="AI2613">
            <v>56760</v>
          </cell>
          <cell r="AJ2613">
            <v>7.7</v>
          </cell>
        </row>
        <row r="2614">
          <cell r="A2614" t="str">
            <v>3541</v>
          </cell>
          <cell r="B2614" t="str">
            <v>354104503</v>
          </cell>
          <cell r="D2614" t="str">
            <v>3541045</v>
          </cell>
          <cell r="E2614" t="str">
            <v>3580</v>
          </cell>
          <cell r="F2614" t="str">
            <v>35</v>
          </cell>
          <cell r="G2614">
            <v>529.52777789000004</v>
          </cell>
          <cell r="H2614">
            <v>529.59266843</v>
          </cell>
          <cell r="I2614">
            <v>526.91598653000005</v>
          </cell>
          <cell r="J2614">
            <v>20.23809524</v>
          </cell>
          <cell r="K2614">
            <v>13.02149178</v>
          </cell>
          <cell r="L2614">
            <v>7.6764736500000001</v>
          </cell>
          <cell r="M2614">
            <v>10.81977828</v>
          </cell>
          <cell r="N2614">
            <v>23.016156410000001</v>
          </cell>
          <cell r="O2614">
            <v>56.436</v>
          </cell>
          <cell r="P2614">
            <v>10.81977828</v>
          </cell>
          <cell r="Q2614">
            <v>81.900000000000006</v>
          </cell>
          <cell r="R2614">
            <v>50.403327439999998</v>
          </cell>
          <cell r="S2614">
            <v>17.7</v>
          </cell>
          <cell r="T2614">
            <v>7.6764736500000001</v>
          </cell>
          <cell r="U2614">
            <v>7.3330230099999998</v>
          </cell>
          <cell r="V2614">
            <v>7.6764736500000001</v>
          </cell>
          <cell r="W2614">
            <v>64</v>
          </cell>
          <cell r="X2614">
            <v>92.5</v>
          </cell>
          <cell r="Y2614">
            <v>46.5</v>
          </cell>
          <cell r="Z2614">
            <v>37.1</v>
          </cell>
          <cell r="AA2614">
            <v>38.799999999999997</v>
          </cell>
          <cell r="AB2614">
            <v>7.3330230099999998</v>
          </cell>
          <cell r="AC2614">
            <v>1</v>
          </cell>
          <cell r="AD2614">
            <v>282.95999999999998</v>
          </cell>
          <cell r="AE2614">
            <v>61.283517809999999</v>
          </cell>
          <cell r="AF2614">
            <v>70.159923710000001</v>
          </cell>
          <cell r="AG2614">
            <v>0.66666667000000002</v>
          </cell>
          <cell r="AH2614">
            <v>3.5</v>
          </cell>
          <cell r="AI2614">
            <v>56760</v>
          </cell>
          <cell r="AJ2614">
            <v>7.7</v>
          </cell>
        </row>
        <row r="2615">
          <cell r="A2615" t="str">
            <v>3541</v>
          </cell>
          <cell r="B2615" t="str">
            <v>354105501</v>
          </cell>
          <cell r="D2615" t="str">
            <v>3541055</v>
          </cell>
          <cell r="E2615" t="str">
            <v>3580</v>
          </cell>
          <cell r="F2615" t="str">
            <v>35</v>
          </cell>
          <cell r="G2615">
            <v>529.52777789000004</v>
          </cell>
          <cell r="H2615">
            <v>529.59266843</v>
          </cell>
          <cell r="I2615">
            <v>526.91598653000005</v>
          </cell>
          <cell r="J2615">
            <v>20.23809524</v>
          </cell>
          <cell r="K2615">
            <v>13.02149178</v>
          </cell>
          <cell r="L2615">
            <v>8.9599540799999993</v>
          </cell>
          <cell r="M2615">
            <v>10.77920626</v>
          </cell>
          <cell r="N2615">
            <v>23.016156410000001</v>
          </cell>
          <cell r="O2615">
            <v>56.436</v>
          </cell>
          <cell r="P2615">
            <v>10.699710140000001</v>
          </cell>
          <cell r="Q2615">
            <v>81.900000000000006</v>
          </cell>
          <cell r="R2615">
            <v>50.403327439999998</v>
          </cell>
          <cell r="S2615">
            <v>17.7</v>
          </cell>
          <cell r="T2615">
            <v>10.14352755</v>
          </cell>
          <cell r="U2615">
            <v>9.6485307799999998</v>
          </cell>
          <cell r="V2615">
            <v>8.8424600200000008</v>
          </cell>
          <cell r="W2615">
            <v>64</v>
          </cell>
          <cell r="X2615">
            <v>92.5</v>
          </cell>
          <cell r="Y2615">
            <v>46.5</v>
          </cell>
          <cell r="Z2615">
            <v>37.1</v>
          </cell>
          <cell r="AA2615">
            <v>38.799999999999997</v>
          </cell>
          <cell r="AB2615">
            <v>9.6784672399999998</v>
          </cell>
          <cell r="AC2615">
            <v>0.55233626999999996</v>
          </cell>
          <cell r="AD2615">
            <v>282.95999999999998</v>
          </cell>
          <cell r="AE2615">
            <v>61.283517809999999</v>
          </cell>
          <cell r="AF2615">
            <v>67.880499999999998</v>
          </cell>
          <cell r="AG2615">
            <v>0.37142857000000001</v>
          </cell>
          <cell r="AH2615">
            <v>3.5</v>
          </cell>
          <cell r="AI2615">
            <v>56760</v>
          </cell>
          <cell r="AJ2615">
            <v>7.7</v>
          </cell>
        </row>
        <row r="2616">
          <cell r="A2616" t="str">
            <v>3541</v>
          </cell>
          <cell r="B2616" t="str">
            <v>354105502</v>
          </cell>
          <cell r="D2616" t="str">
            <v>3541055</v>
          </cell>
          <cell r="E2616" t="str">
            <v>3580</v>
          </cell>
          <cell r="F2616" t="str">
            <v>35</v>
          </cell>
          <cell r="G2616">
            <v>529.52777789000004</v>
          </cell>
          <cell r="H2616">
            <v>529.59266843</v>
          </cell>
          <cell r="I2616">
            <v>526.91598653000005</v>
          </cell>
          <cell r="J2616">
            <v>20.23809524</v>
          </cell>
          <cell r="K2616">
            <v>13.02149178</v>
          </cell>
          <cell r="L2616">
            <v>7.2181768399999999</v>
          </cell>
          <cell r="M2616">
            <v>10.126631100000001</v>
          </cell>
          <cell r="N2616">
            <v>23.016156410000001</v>
          </cell>
          <cell r="O2616">
            <v>56.436</v>
          </cell>
          <cell r="P2616">
            <v>9.8389490300000002</v>
          </cell>
          <cell r="Q2616">
            <v>81.900000000000006</v>
          </cell>
          <cell r="R2616">
            <v>50.403327439999998</v>
          </cell>
          <cell r="S2616">
            <v>17.7</v>
          </cell>
          <cell r="T2616">
            <v>10.126631100000001</v>
          </cell>
          <cell r="U2616">
            <v>9.4467554699999994</v>
          </cell>
          <cell r="V2616">
            <v>8.0352789100000006</v>
          </cell>
          <cell r="W2616">
            <v>64</v>
          </cell>
          <cell r="X2616">
            <v>92.5</v>
          </cell>
          <cell r="Y2616">
            <v>46.5</v>
          </cell>
          <cell r="Z2616">
            <v>37.1</v>
          </cell>
          <cell r="AA2616">
            <v>38.799999999999997</v>
          </cell>
          <cell r="AB2616">
            <v>9.6158054800000006</v>
          </cell>
          <cell r="AC2616">
            <v>0</v>
          </cell>
          <cell r="AD2616">
            <v>282.95999999999998</v>
          </cell>
          <cell r="AE2616">
            <v>61.283517809999999</v>
          </cell>
          <cell r="AF2616">
            <v>67.880499999999998</v>
          </cell>
          <cell r="AG2616">
            <v>0.30340146620331832</v>
          </cell>
          <cell r="AH2616">
            <v>3.5</v>
          </cell>
          <cell r="AI2616">
            <v>56760</v>
          </cell>
          <cell r="AJ2616">
            <v>7.7</v>
          </cell>
        </row>
        <row r="2617">
          <cell r="A2617" t="str">
            <v>3541</v>
          </cell>
          <cell r="B2617" t="str">
            <v>354105503</v>
          </cell>
          <cell r="D2617" t="str">
            <v>3541055</v>
          </cell>
          <cell r="E2617" t="str">
            <v>3580</v>
          </cell>
          <cell r="F2617" t="str">
            <v>35</v>
          </cell>
          <cell r="G2617">
            <v>529.52777789000004</v>
          </cell>
          <cell r="H2617">
            <v>529.59266843</v>
          </cell>
          <cell r="I2617">
            <v>526.91598653000005</v>
          </cell>
          <cell r="J2617">
            <v>20.23809524</v>
          </cell>
          <cell r="K2617">
            <v>13.02149178</v>
          </cell>
          <cell r="L2617">
            <v>7.15617664</v>
          </cell>
          <cell r="M2617">
            <v>10.81977828</v>
          </cell>
          <cell r="N2617">
            <v>23.016156410000001</v>
          </cell>
          <cell r="O2617">
            <v>56.436</v>
          </cell>
          <cell r="P2617">
            <v>10.131937000000001</v>
          </cell>
          <cell r="Q2617">
            <v>81.900000000000006</v>
          </cell>
          <cell r="R2617">
            <v>50.403327439999998</v>
          </cell>
          <cell r="S2617">
            <v>17.7</v>
          </cell>
          <cell r="T2617">
            <v>10.81977828</v>
          </cell>
          <cell r="U2617">
            <v>7.15617664</v>
          </cell>
          <cell r="V2617">
            <v>7.1608459100000008</v>
          </cell>
          <cell r="W2617">
            <v>64</v>
          </cell>
          <cell r="X2617">
            <v>92.5</v>
          </cell>
          <cell r="Y2617">
            <v>46.5</v>
          </cell>
          <cell r="Z2617">
            <v>37.1</v>
          </cell>
          <cell r="AA2617">
            <v>38.799999999999997</v>
          </cell>
          <cell r="AB2617">
            <v>7.1608459100000008</v>
          </cell>
          <cell r="AC2617">
            <v>1</v>
          </cell>
          <cell r="AD2617">
            <v>282.95999999999998</v>
          </cell>
          <cell r="AE2617">
            <v>61.283517809999999</v>
          </cell>
          <cell r="AF2617">
            <v>67.880499999999998</v>
          </cell>
          <cell r="AG2617">
            <v>0.32978174118350867</v>
          </cell>
          <cell r="AH2617">
            <v>3.5</v>
          </cell>
          <cell r="AI2617">
            <v>56760</v>
          </cell>
          <cell r="AJ2617">
            <v>7.7</v>
          </cell>
        </row>
        <row r="2618">
          <cell r="A2618" t="str">
            <v>3541</v>
          </cell>
          <cell r="B2618" t="str">
            <v>354106901</v>
          </cell>
          <cell r="D2618" t="str">
            <v>3541069</v>
          </cell>
          <cell r="E2618" t="str">
            <v>3580</v>
          </cell>
          <cell r="F2618" t="str">
            <v>35</v>
          </cell>
          <cell r="G2618">
            <v>529.52777789000004</v>
          </cell>
          <cell r="H2618">
            <v>529.59266843</v>
          </cell>
          <cell r="I2618">
            <v>526.91598653000005</v>
          </cell>
          <cell r="J2618">
            <v>20.23809524</v>
          </cell>
          <cell r="K2618">
            <v>13.02149178</v>
          </cell>
          <cell r="L2618">
            <v>9.4991218400000008</v>
          </cell>
          <cell r="M2618">
            <v>11.284291870000001</v>
          </cell>
          <cell r="N2618">
            <v>23.016156410000001</v>
          </cell>
          <cell r="O2618">
            <v>56.436</v>
          </cell>
          <cell r="P2618">
            <v>11.2614596</v>
          </cell>
          <cell r="Q2618">
            <v>81.900000000000006</v>
          </cell>
          <cell r="R2618">
            <v>50.403327439999998</v>
          </cell>
          <cell r="S2618">
            <v>17.7</v>
          </cell>
          <cell r="T2618">
            <v>10.0830971</v>
          </cell>
          <cell r="U2618">
            <v>10.0830971</v>
          </cell>
          <cell r="V2618">
            <v>9.5312637799999997</v>
          </cell>
          <cell r="W2618">
            <v>64</v>
          </cell>
          <cell r="X2618">
            <v>92.5</v>
          </cell>
          <cell r="Y2618">
            <v>46.5</v>
          </cell>
          <cell r="Z2618">
            <v>37.1</v>
          </cell>
          <cell r="AA2618">
            <v>38.799999999999997</v>
          </cell>
          <cell r="AB2618">
            <v>9.7548135200000008</v>
          </cell>
          <cell r="AC2618">
            <v>0.82666256000000016</v>
          </cell>
          <cell r="AD2618">
            <v>282.95999999999998</v>
          </cell>
          <cell r="AE2618">
            <v>61.283517809999999</v>
          </cell>
          <cell r="AF2618">
            <v>67.880499999999998</v>
          </cell>
          <cell r="AG2618">
            <v>0.42857142999999998</v>
          </cell>
          <cell r="AH2618">
            <v>3.5</v>
          </cell>
          <cell r="AI2618">
            <v>56760</v>
          </cell>
          <cell r="AJ2618">
            <v>7.7</v>
          </cell>
        </row>
        <row r="2619">
          <cell r="A2619" t="str">
            <v>3541</v>
          </cell>
          <cell r="B2619" t="str">
            <v>354106902</v>
          </cell>
          <cell r="D2619" t="str">
            <v>3541069</v>
          </cell>
          <cell r="E2619" t="str">
            <v>3580</v>
          </cell>
          <cell r="F2619" t="str">
            <v>35</v>
          </cell>
          <cell r="G2619">
            <v>529.52777789000004</v>
          </cell>
          <cell r="H2619">
            <v>529.59266843</v>
          </cell>
          <cell r="I2619">
            <v>526.91598653000005</v>
          </cell>
          <cell r="J2619">
            <v>20.23809524</v>
          </cell>
          <cell r="K2619">
            <v>13.02149178</v>
          </cell>
          <cell r="L2619">
            <v>7.1308988299999996</v>
          </cell>
          <cell r="M2619">
            <v>11.225243389999999</v>
          </cell>
          <cell r="N2619">
            <v>23.016156410000001</v>
          </cell>
          <cell r="O2619">
            <v>56.436</v>
          </cell>
          <cell r="P2619">
            <v>11.219359450000001</v>
          </cell>
          <cell r="Q2619">
            <v>81.900000000000006</v>
          </cell>
          <cell r="R2619">
            <v>50.403327439999998</v>
          </cell>
          <cell r="S2619">
            <v>17.7</v>
          </cell>
          <cell r="T2619">
            <v>7.148345739999999</v>
          </cell>
          <cell r="U2619">
            <v>7.148345739999999</v>
          </cell>
          <cell r="V2619">
            <v>7.148345739999999</v>
          </cell>
          <cell r="W2619">
            <v>64</v>
          </cell>
          <cell r="X2619">
            <v>92.5</v>
          </cell>
          <cell r="Y2619">
            <v>46.5</v>
          </cell>
          <cell r="Z2619">
            <v>37.1</v>
          </cell>
          <cell r="AA2619">
            <v>38.799999999999997</v>
          </cell>
          <cell r="AB2619">
            <v>9.9641121699999999</v>
          </cell>
          <cell r="AC2619">
            <v>1</v>
          </cell>
          <cell r="AD2619">
            <v>282.95999999999998</v>
          </cell>
          <cell r="AE2619">
            <v>61.283517809999999</v>
          </cell>
          <cell r="AF2619">
            <v>67.880499999999998</v>
          </cell>
          <cell r="AG2619">
            <v>0</v>
          </cell>
          <cell r="AH2619">
            <v>3.5</v>
          </cell>
          <cell r="AI2619">
            <v>56760</v>
          </cell>
          <cell r="AJ2619">
            <v>7.7</v>
          </cell>
        </row>
        <row r="2620">
          <cell r="A2620" t="str">
            <v>3542</v>
          </cell>
          <cell r="B2620" t="str">
            <v>354200401</v>
          </cell>
          <cell r="D2620" t="str">
            <v>3542004</v>
          </cell>
          <cell r="E2620" t="str">
            <v>3580</v>
          </cell>
          <cell r="F2620" t="str">
            <v>35</v>
          </cell>
          <cell r="G2620">
            <v>529.52777789000004</v>
          </cell>
          <cell r="H2620">
            <v>529.59266843</v>
          </cell>
          <cell r="I2620">
            <v>526.91598653000005</v>
          </cell>
          <cell r="J2620">
            <v>20.23809524</v>
          </cell>
          <cell r="K2620">
            <v>13.02149178</v>
          </cell>
          <cell r="L2620">
            <v>9.0054050399999994</v>
          </cell>
          <cell r="M2620">
            <v>10.96528024</v>
          </cell>
          <cell r="N2620">
            <v>23.016156410000001</v>
          </cell>
          <cell r="O2620">
            <v>56.436</v>
          </cell>
          <cell r="P2620">
            <v>10.079497569999999</v>
          </cell>
          <cell r="Q2620">
            <v>81.900000000000006</v>
          </cell>
          <cell r="R2620">
            <v>50.403327439999998</v>
          </cell>
          <cell r="S2620">
            <v>17.7</v>
          </cell>
          <cell r="T2620">
            <v>9.3487100400000003</v>
          </cell>
          <cell r="U2620">
            <v>9.2787463999999993</v>
          </cell>
          <cell r="V2620">
            <v>8.8270280700000008</v>
          </cell>
          <cell r="W2620">
            <v>64</v>
          </cell>
          <cell r="X2620">
            <v>92.5</v>
          </cell>
          <cell r="Y2620">
            <v>46.5</v>
          </cell>
          <cell r="Z2620">
            <v>37.1</v>
          </cell>
          <cell r="AA2620">
            <v>38.799999999999997</v>
          </cell>
          <cell r="AB2620">
            <v>9.3052868499999999</v>
          </cell>
          <cell r="AC2620">
            <v>0.47047077000000004</v>
          </cell>
          <cell r="AD2620">
            <v>282.95999999999998</v>
          </cell>
          <cell r="AE2620">
            <v>61.283517809999999</v>
          </cell>
          <cell r="AF2620">
            <v>67.883225980000006</v>
          </cell>
          <cell r="AG2620">
            <v>0.39285713999999999</v>
          </cell>
          <cell r="AH2620">
            <v>3.5</v>
          </cell>
          <cell r="AI2620">
            <v>56760</v>
          </cell>
          <cell r="AJ2620">
            <v>7.7</v>
          </cell>
        </row>
        <row r="2621">
          <cell r="A2621" t="str">
            <v>3542</v>
          </cell>
          <cell r="B2621" t="str">
            <v>354200402</v>
          </cell>
          <cell r="D2621" t="str">
            <v>3542004</v>
          </cell>
          <cell r="E2621" t="str">
            <v>3580</v>
          </cell>
          <cell r="F2621" t="str">
            <v>35</v>
          </cell>
          <cell r="G2621">
            <v>529.52777789000004</v>
          </cell>
          <cell r="H2621">
            <v>529.59266843</v>
          </cell>
          <cell r="I2621">
            <v>526.91598653000005</v>
          </cell>
          <cell r="J2621">
            <v>20.23809524</v>
          </cell>
          <cell r="K2621">
            <v>13.02149178</v>
          </cell>
          <cell r="L2621">
            <v>7.3065313999999999</v>
          </cell>
          <cell r="M2621">
            <v>10.81977828</v>
          </cell>
          <cell r="N2621">
            <v>23.016156410000001</v>
          </cell>
          <cell r="O2621">
            <v>56.436</v>
          </cell>
          <cell r="P2621">
            <v>9.8389490300000002</v>
          </cell>
          <cell r="Q2621">
            <v>81.900000000000006</v>
          </cell>
          <cell r="R2621">
            <v>50.403327439999998</v>
          </cell>
          <cell r="S2621">
            <v>17.7</v>
          </cell>
          <cell r="T2621">
            <v>7.5590382599999995</v>
          </cell>
          <cell r="U2621">
            <v>7.1569563599999997</v>
          </cell>
          <cell r="V2621">
            <v>7.5590382599999995</v>
          </cell>
          <cell r="W2621">
            <v>64</v>
          </cell>
          <cell r="X2621">
            <v>92.5</v>
          </cell>
          <cell r="Y2621">
            <v>46.5</v>
          </cell>
          <cell r="Z2621">
            <v>37.1</v>
          </cell>
          <cell r="AA2621">
            <v>38.799999999999997</v>
          </cell>
          <cell r="AB2621">
            <v>7.3395376999999993</v>
          </cell>
          <cell r="AC2621">
            <v>1</v>
          </cell>
          <cell r="AD2621">
            <v>282.95999999999998</v>
          </cell>
          <cell r="AE2621">
            <v>61.283517809999999</v>
          </cell>
          <cell r="AF2621">
            <v>67.880499999999998</v>
          </cell>
          <cell r="AG2621">
            <v>0.28750231229533285</v>
          </cell>
          <cell r="AH2621">
            <v>3.5</v>
          </cell>
          <cell r="AI2621">
            <v>56760</v>
          </cell>
          <cell r="AJ2621">
            <v>7.7</v>
          </cell>
        </row>
        <row r="2622">
          <cell r="A2622" t="str">
            <v>3542</v>
          </cell>
          <cell r="B2622" t="str">
            <v>354200403</v>
          </cell>
          <cell r="D2622" t="str">
            <v>3542004</v>
          </cell>
          <cell r="E2622" t="str">
            <v>3580</v>
          </cell>
          <cell r="F2622" t="str">
            <v>35</v>
          </cell>
          <cell r="G2622">
            <v>529.52777789000004</v>
          </cell>
          <cell r="H2622">
            <v>529.59266843</v>
          </cell>
          <cell r="I2622">
            <v>526.91598653000005</v>
          </cell>
          <cell r="J2622">
            <v>20.23809524</v>
          </cell>
          <cell r="K2622">
            <v>13.02149178</v>
          </cell>
          <cell r="L2622">
            <v>8.8590793199999993</v>
          </cell>
          <cell r="M2622">
            <v>11.225243389999999</v>
          </cell>
          <cell r="N2622">
            <v>23.016156410000001</v>
          </cell>
          <cell r="O2622">
            <v>56.436</v>
          </cell>
          <cell r="P2622">
            <v>9.4334839200000005</v>
          </cell>
          <cell r="Q2622">
            <v>81.900000000000006</v>
          </cell>
          <cell r="R2622">
            <v>50.403327439999998</v>
          </cell>
          <cell r="S2622">
            <v>17.7</v>
          </cell>
          <cell r="T2622">
            <v>9.4334839200000005</v>
          </cell>
          <cell r="U2622">
            <v>9.4334839200000005</v>
          </cell>
          <cell r="V2622">
            <v>7.1491315999999996</v>
          </cell>
          <cell r="W2622">
            <v>64</v>
          </cell>
          <cell r="X2622">
            <v>92.5</v>
          </cell>
          <cell r="Y2622">
            <v>46.5</v>
          </cell>
          <cell r="Z2622">
            <v>37.1</v>
          </cell>
          <cell r="AA2622">
            <v>38.799999999999997</v>
          </cell>
          <cell r="AB2622">
            <v>9.09110628</v>
          </cell>
          <cell r="AC2622">
            <v>1</v>
          </cell>
          <cell r="AD2622">
            <v>282.95999999999998</v>
          </cell>
          <cell r="AE2622">
            <v>61.283517809999999</v>
          </cell>
          <cell r="AF2622">
            <v>67.926724070000006</v>
          </cell>
          <cell r="AG2622">
            <v>0</v>
          </cell>
          <cell r="AH2622">
            <v>3.5</v>
          </cell>
          <cell r="AI2622">
            <v>56760</v>
          </cell>
          <cell r="AJ2622">
            <v>7.7</v>
          </cell>
        </row>
        <row r="2623">
          <cell r="A2623" t="str">
            <v>3542</v>
          </cell>
          <cell r="B2623" t="str">
            <v>354200501</v>
          </cell>
          <cell r="D2623" t="str">
            <v>3542005</v>
          </cell>
          <cell r="E2623" t="str">
            <v>3580</v>
          </cell>
          <cell r="F2623" t="str">
            <v>35</v>
          </cell>
          <cell r="G2623">
            <v>529.52777789000004</v>
          </cell>
          <cell r="H2623">
            <v>529.59266843</v>
          </cell>
          <cell r="I2623">
            <v>526.91598653000005</v>
          </cell>
          <cell r="J2623">
            <v>20.23809524</v>
          </cell>
          <cell r="K2623">
            <v>13.02149178</v>
          </cell>
          <cell r="L2623">
            <v>9.0660080000000001</v>
          </cell>
          <cell r="M2623">
            <v>10.948751809999999</v>
          </cell>
          <cell r="N2623">
            <v>23.016156410000001</v>
          </cell>
          <cell r="O2623">
            <v>56.436</v>
          </cell>
          <cell r="P2623">
            <v>10.54241611</v>
          </cell>
          <cell r="Q2623">
            <v>81.900000000000006</v>
          </cell>
          <cell r="R2623">
            <v>50.403327439999998</v>
          </cell>
          <cell r="S2623">
            <v>17.7</v>
          </cell>
          <cell r="T2623">
            <v>9.5154693600000009</v>
          </cell>
          <cell r="U2623">
            <v>9.5250781199999999</v>
          </cell>
          <cell r="V2623">
            <v>9.4276268000000005</v>
          </cell>
          <cell r="W2623">
            <v>64</v>
          </cell>
          <cell r="X2623">
            <v>92.5</v>
          </cell>
          <cell r="Y2623">
            <v>46.5</v>
          </cell>
          <cell r="Z2623">
            <v>37.1</v>
          </cell>
          <cell r="AA2623">
            <v>38.799999999999997</v>
          </cell>
          <cell r="AB2623">
            <v>10.004056609999999</v>
          </cell>
          <cell r="AC2623">
            <v>0.40544769000000003</v>
          </cell>
          <cell r="AD2623">
            <v>282.95999999999998</v>
          </cell>
          <cell r="AE2623">
            <v>61.283517809999999</v>
          </cell>
          <cell r="AF2623">
            <v>67.805173830000001</v>
          </cell>
          <cell r="AG2623">
            <v>0.38095237999999998</v>
          </cell>
          <cell r="AH2623">
            <v>3.5</v>
          </cell>
          <cell r="AI2623">
            <v>56760</v>
          </cell>
          <cell r="AJ2623">
            <v>7.7</v>
          </cell>
        </row>
        <row r="2624">
          <cell r="A2624" t="str">
            <v>3542</v>
          </cell>
          <cell r="B2624" t="str">
            <v>354200502</v>
          </cell>
          <cell r="D2624" t="str">
            <v>3542005</v>
          </cell>
          <cell r="E2624" t="str">
            <v>3580</v>
          </cell>
          <cell r="F2624" t="str">
            <v>35</v>
          </cell>
          <cell r="G2624">
            <v>529.52777789000004</v>
          </cell>
          <cell r="H2624">
            <v>529.59266843</v>
          </cell>
          <cell r="I2624">
            <v>526.91598653000005</v>
          </cell>
          <cell r="J2624">
            <v>20.23809524</v>
          </cell>
          <cell r="K2624">
            <v>13.02149178</v>
          </cell>
          <cell r="L2624">
            <v>7.1308988299999996</v>
          </cell>
          <cell r="M2624">
            <v>10.81977828</v>
          </cell>
          <cell r="N2624">
            <v>23.016156410000001</v>
          </cell>
          <cell r="O2624">
            <v>56.436</v>
          </cell>
          <cell r="P2624">
            <v>9.8412397400000007</v>
          </cell>
          <cell r="Q2624">
            <v>81.900000000000006</v>
          </cell>
          <cell r="R2624">
            <v>50.403327439999998</v>
          </cell>
          <cell r="S2624">
            <v>17.7</v>
          </cell>
          <cell r="T2624">
            <v>8.0300840900000008</v>
          </cell>
          <cell r="U2624">
            <v>8.0300840900000008</v>
          </cell>
          <cell r="V2624">
            <v>8.0300840900000008</v>
          </cell>
          <cell r="W2624">
            <v>64</v>
          </cell>
          <cell r="X2624">
            <v>92.5</v>
          </cell>
          <cell r="Y2624">
            <v>46.5</v>
          </cell>
          <cell r="Z2624">
            <v>37.1</v>
          </cell>
          <cell r="AA2624">
            <v>38.799999999999997</v>
          </cell>
          <cell r="AB2624">
            <v>9.9641121699999999</v>
          </cell>
          <cell r="AC2624">
            <v>1</v>
          </cell>
          <cell r="AD2624">
            <v>282.95999999999998</v>
          </cell>
          <cell r="AE2624">
            <v>61.283517809999999</v>
          </cell>
          <cell r="AF2624">
            <v>67.849193049999997</v>
          </cell>
          <cell r="AG2624">
            <v>0.55555555999999995</v>
          </cell>
          <cell r="AH2624">
            <v>3.5</v>
          </cell>
          <cell r="AI2624">
            <v>56760</v>
          </cell>
          <cell r="AJ2624">
            <v>7.7</v>
          </cell>
        </row>
        <row r="2625">
          <cell r="A2625" t="str">
            <v>3542</v>
          </cell>
          <cell r="B2625" t="str">
            <v>354201501</v>
          </cell>
          <cell r="D2625" t="str">
            <v>3542015</v>
          </cell>
          <cell r="E2625" t="str">
            <v>3580</v>
          </cell>
          <cell r="F2625" t="str">
            <v>35</v>
          </cell>
          <cell r="G2625">
            <v>529.52777789000004</v>
          </cell>
          <cell r="H2625">
            <v>529.59266843</v>
          </cell>
          <cell r="I2625">
            <v>526.91598653000005</v>
          </cell>
          <cell r="J2625">
            <v>20.23809524</v>
          </cell>
          <cell r="K2625">
            <v>13.02149178</v>
          </cell>
          <cell r="L2625">
            <v>9.14302466</v>
          </cell>
          <cell r="M2625">
            <v>10.6635922</v>
          </cell>
          <cell r="N2625">
            <v>23.016156410000001</v>
          </cell>
          <cell r="O2625">
            <v>56.436</v>
          </cell>
          <cell r="P2625">
            <v>10.45849273</v>
          </cell>
          <cell r="Q2625">
            <v>81.900000000000006</v>
          </cell>
          <cell r="R2625">
            <v>50.403327439999998</v>
          </cell>
          <cell r="S2625">
            <v>17.7</v>
          </cell>
          <cell r="T2625">
            <v>9.24647942</v>
          </cell>
          <cell r="U2625">
            <v>9.4045081499999998</v>
          </cell>
          <cell r="V2625">
            <v>9.1639822500000001</v>
          </cell>
          <cell r="W2625">
            <v>64</v>
          </cell>
          <cell r="X2625">
            <v>92.5</v>
          </cell>
          <cell r="Y2625">
            <v>46.5</v>
          </cell>
          <cell r="Z2625">
            <v>37.1</v>
          </cell>
          <cell r="AA2625">
            <v>38.799999999999997</v>
          </cell>
          <cell r="AB2625">
            <v>9.4807491200000005</v>
          </cell>
          <cell r="AC2625">
            <v>6.8474129999999994E-2</v>
          </cell>
          <cell r="AD2625">
            <v>282.95999999999998</v>
          </cell>
          <cell r="AE2625">
            <v>61.283517809999999</v>
          </cell>
          <cell r="AF2625">
            <v>67.841313150000005</v>
          </cell>
          <cell r="AG2625">
            <v>0.625</v>
          </cell>
          <cell r="AH2625">
            <v>3.5</v>
          </cell>
          <cell r="AI2625">
            <v>56760</v>
          </cell>
          <cell r="AJ2625">
            <v>7.7</v>
          </cell>
        </row>
        <row r="2626">
          <cell r="A2626" t="str">
            <v>3542</v>
          </cell>
          <cell r="B2626" t="str">
            <v>354201502</v>
          </cell>
          <cell r="D2626" t="str">
            <v>3542015</v>
          </cell>
          <cell r="E2626" t="str">
            <v>3580</v>
          </cell>
          <cell r="F2626" t="str">
            <v>35</v>
          </cell>
          <cell r="G2626">
            <v>529.52777789000004</v>
          </cell>
          <cell r="H2626">
            <v>529.59266843</v>
          </cell>
          <cell r="I2626">
            <v>526.91598653000005</v>
          </cell>
          <cell r="J2626">
            <v>20.23809524</v>
          </cell>
          <cell r="K2626">
            <v>13.02149178</v>
          </cell>
          <cell r="L2626">
            <v>7.14440718</v>
          </cell>
          <cell r="M2626">
            <v>10.81977828</v>
          </cell>
          <cell r="N2626">
            <v>23.016156410000001</v>
          </cell>
          <cell r="O2626">
            <v>56.436</v>
          </cell>
          <cell r="P2626">
            <v>10.81977828</v>
          </cell>
          <cell r="Q2626">
            <v>81.900000000000006</v>
          </cell>
          <cell r="R2626">
            <v>50.403327439999998</v>
          </cell>
          <cell r="S2626">
            <v>17.7</v>
          </cell>
          <cell r="T2626">
            <v>7.14440718</v>
          </cell>
          <cell r="U2626">
            <v>7.14440718</v>
          </cell>
          <cell r="V2626">
            <v>7.14440718</v>
          </cell>
          <cell r="W2626">
            <v>64</v>
          </cell>
          <cell r="X2626">
            <v>92.5</v>
          </cell>
          <cell r="Y2626">
            <v>46.5</v>
          </cell>
          <cell r="Z2626">
            <v>37.1</v>
          </cell>
          <cell r="AA2626">
            <v>38.799999999999997</v>
          </cell>
          <cell r="AB2626">
            <v>7.14440718</v>
          </cell>
          <cell r="AC2626">
            <v>1</v>
          </cell>
          <cell r="AD2626">
            <v>282.95999999999998</v>
          </cell>
          <cell r="AE2626">
            <v>61.283517809999999</v>
          </cell>
          <cell r="AF2626">
            <v>67.880499999999998</v>
          </cell>
          <cell r="AG2626">
            <v>0.53488371999999995</v>
          </cell>
          <cell r="AH2626">
            <v>3.5</v>
          </cell>
          <cell r="AI2626">
            <v>56760</v>
          </cell>
          <cell r="AJ2626">
            <v>7.7</v>
          </cell>
        </row>
        <row r="2627">
          <cell r="A2627" t="str">
            <v>3542</v>
          </cell>
          <cell r="B2627" t="str">
            <v>354201503</v>
          </cell>
          <cell r="D2627" t="str">
            <v>3542015</v>
          </cell>
          <cell r="E2627" t="str">
            <v>3580</v>
          </cell>
          <cell r="F2627" t="str">
            <v>35</v>
          </cell>
          <cell r="G2627">
            <v>529.52777789000004</v>
          </cell>
          <cell r="H2627">
            <v>529.59266843</v>
          </cell>
          <cell r="I2627">
            <v>526.91598653000005</v>
          </cell>
          <cell r="J2627">
            <v>20.23809524</v>
          </cell>
          <cell r="K2627">
            <v>13.02149178</v>
          </cell>
          <cell r="L2627">
            <v>7.1308988299999996</v>
          </cell>
          <cell r="M2627">
            <v>10.81977828</v>
          </cell>
          <cell r="N2627">
            <v>23.016156410000001</v>
          </cell>
          <cell r="O2627">
            <v>56.436</v>
          </cell>
          <cell r="P2627">
            <v>10.81977828</v>
          </cell>
          <cell r="Q2627">
            <v>81.900000000000006</v>
          </cell>
          <cell r="R2627">
            <v>50.403327439999998</v>
          </cell>
          <cell r="S2627">
            <v>17.7</v>
          </cell>
          <cell r="T2627">
            <v>7.1507014599999987</v>
          </cell>
          <cell r="U2627">
            <v>7.1507014599999987</v>
          </cell>
          <cell r="V2627">
            <v>7.1507014599999987</v>
          </cell>
          <cell r="W2627">
            <v>64</v>
          </cell>
          <cell r="X2627">
            <v>92.5</v>
          </cell>
          <cell r="Y2627">
            <v>46.5</v>
          </cell>
          <cell r="Z2627">
            <v>37.1</v>
          </cell>
          <cell r="AA2627">
            <v>38.799999999999997</v>
          </cell>
          <cell r="AB2627">
            <v>9.6158054800000006</v>
          </cell>
          <cell r="AC2627">
            <v>1</v>
          </cell>
          <cell r="AD2627">
            <v>282.95999999999998</v>
          </cell>
          <cell r="AE2627">
            <v>61.283517809999999</v>
          </cell>
          <cell r="AF2627">
            <v>67.880499999999998</v>
          </cell>
          <cell r="AG2627">
            <v>0.34615384999999999</v>
          </cell>
          <cell r="AH2627">
            <v>3.5</v>
          </cell>
          <cell r="AI2627">
            <v>56760</v>
          </cell>
          <cell r="AJ2627">
            <v>7.7</v>
          </cell>
        </row>
        <row r="2628">
          <cell r="A2628" t="str">
            <v>3542</v>
          </cell>
          <cell r="B2628" t="str">
            <v>354202901</v>
          </cell>
          <cell r="D2628" t="str">
            <v>3542029</v>
          </cell>
          <cell r="E2628" t="str">
            <v>3580</v>
          </cell>
          <cell r="F2628" t="str">
            <v>35</v>
          </cell>
          <cell r="G2628">
            <v>529.52777789000004</v>
          </cell>
          <cell r="H2628">
            <v>529.59266843</v>
          </cell>
          <cell r="I2628">
            <v>526.91598653000005</v>
          </cell>
          <cell r="J2628">
            <v>20.23809524</v>
          </cell>
          <cell r="K2628">
            <v>13.02149178</v>
          </cell>
          <cell r="L2628">
            <v>7.1459844700000001</v>
          </cell>
          <cell r="M2628">
            <v>10.81977828</v>
          </cell>
          <cell r="N2628">
            <v>23.016156410000001</v>
          </cell>
          <cell r="O2628">
            <v>56.436</v>
          </cell>
          <cell r="P2628">
            <v>7.8240460100000009</v>
          </cell>
          <cell r="Q2628">
            <v>81.900000000000006</v>
          </cell>
          <cell r="R2628">
            <v>50.403327439999998</v>
          </cell>
          <cell r="S2628">
            <v>17.7</v>
          </cell>
          <cell r="T2628">
            <v>7.3466551600000001</v>
          </cell>
          <cell r="U2628">
            <v>7.2011708800000012</v>
          </cell>
          <cell r="V2628">
            <v>7.1499168400000004</v>
          </cell>
          <cell r="W2628">
            <v>64</v>
          </cell>
          <cell r="X2628">
            <v>92.5</v>
          </cell>
          <cell r="Y2628">
            <v>46.5</v>
          </cell>
          <cell r="Z2628">
            <v>37.1</v>
          </cell>
          <cell r="AA2628">
            <v>38.799999999999997</v>
          </cell>
          <cell r="AB2628">
            <v>7.2011708800000012</v>
          </cell>
          <cell r="AC2628">
            <v>1</v>
          </cell>
          <cell r="AD2628">
            <v>282.95999999999998</v>
          </cell>
          <cell r="AE2628">
            <v>61.283517809999999</v>
          </cell>
          <cell r="AF2628">
            <v>67.908062920000006</v>
          </cell>
          <cell r="AG2628">
            <v>0.28723404000000002</v>
          </cell>
          <cell r="AH2628">
            <v>3.5</v>
          </cell>
          <cell r="AI2628">
            <v>56760</v>
          </cell>
          <cell r="AJ2628">
            <v>7.7</v>
          </cell>
        </row>
        <row r="2629">
          <cell r="A2629" t="str">
            <v>3542</v>
          </cell>
          <cell r="B2629" t="str">
            <v>354203701</v>
          </cell>
          <cell r="D2629" t="str">
            <v>3542037</v>
          </cell>
          <cell r="E2629" t="str">
            <v>3580</v>
          </cell>
          <cell r="F2629" t="str">
            <v>35</v>
          </cell>
          <cell r="G2629">
            <v>529.52777789000004</v>
          </cell>
          <cell r="H2629">
            <v>529.59266843</v>
          </cell>
          <cell r="I2629">
            <v>526.91598653000005</v>
          </cell>
          <cell r="J2629">
            <v>20.23809524</v>
          </cell>
          <cell r="K2629">
            <v>13.02149178</v>
          </cell>
          <cell r="L2629">
            <v>8.9600825299999993</v>
          </cell>
          <cell r="M2629">
            <v>10.27866526</v>
          </cell>
          <cell r="N2629">
            <v>23.016156410000001</v>
          </cell>
          <cell r="O2629">
            <v>56.436</v>
          </cell>
          <cell r="P2629">
            <v>10.119888420000001</v>
          </cell>
          <cell r="Q2629">
            <v>81.900000000000006</v>
          </cell>
          <cell r="R2629">
            <v>50.403327439999998</v>
          </cell>
          <cell r="S2629">
            <v>17.7</v>
          </cell>
          <cell r="T2629">
            <v>10.098437369999999</v>
          </cell>
          <cell r="U2629">
            <v>9.3526208799999999</v>
          </cell>
          <cell r="V2629">
            <v>8.95454449</v>
          </cell>
          <cell r="W2629">
            <v>64</v>
          </cell>
          <cell r="X2629">
            <v>92.5</v>
          </cell>
          <cell r="Y2629">
            <v>46.5</v>
          </cell>
          <cell r="Z2629">
            <v>37.1</v>
          </cell>
          <cell r="AA2629">
            <v>38.799999999999997</v>
          </cell>
          <cell r="AB2629">
            <v>9.2704942900000002</v>
          </cell>
          <cell r="AC2629">
            <v>0.33501797999999999</v>
          </cell>
          <cell r="AD2629">
            <v>282.95999999999998</v>
          </cell>
          <cell r="AE2629">
            <v>61.283517809999999</v>
          </cell>
          <cell r="AF2629">
            <v>67.880499999999998</v>
          </cell>
          <cell r="AG2629">
            <v>0.48717949000000005</v>
          </cell>
          <cell r="AH2629">
            <v>3.5</v>
          </cell>
          <cell r="AI2629">
            <v>56760</v>
          </cell>
          <cell r="AJ2629">
            <v>7.7</v>
          </cell>
        </row>
        <row r="2630">
          <cell r="A2630" t="str">
            <v>3542</v>
          </cell>
          <cell r="B2630" t="str">
            <v>354203702</v>
          </cell>
          <cell r="D2630" t="str">
            <v>3542037</v>
          </cell>
          <cell r="E2630" t="str">
            <v>3580</v>
          </cell>
          <cell r="F2630" t="str">
            <v>35</v>
          </cell>
          <cell r="G2630">
            <v>529.52777789000004</v>
          </cell>
          <cell r="H2630">
            <v>529.59266843</v>
          </cell>
          <cell r="I2630">
            <v>526.91598653000005</v>
          </cell>
          <cell r="J2630">
            <v>20.23809524</v>
          </cell>
          <cell r="K2630">
            <v>13.02149178</v>
          </cell>
          <cell r="L2630">
            <v>7.2130316600000004</v>
          </cell>
          <cell r="M2630">
            <v>9.7882450399999996</v>
          </cell>
          <cell r="N2630">
            <v>23.016156410000001</v>
          </cell>
          <cell r="O2630">
            <v>56.436</v>
          </cell>
          <cell r="P2630">
            <v>9.7779243299999994</v>
          </cell>
          <cell r="Q2630">
            <v>81.900000000000006</v>
          </cell>
          <cell r="R2630">
            <v>50.403327439999998</v>
          </cell>
          <cell r="S2630">
            <v>17.7</v>
          </cell>
          <cell r="T2630">
            <v>10.43983471</v>
          </cell>
          <cell r="U2630">
            <v>7.2130316600000004</v>
          </cell>
          <cell r="V2630">
            <v>7.2130316600000004</v>
          </cell>
          <cell r="W2630">
            <v>64</v>
          </cell>
          <cell r="X2630">
            <v>92.5</v>
          </cell>
          <cell r="Y2630">
            <v>46.5</v>
          </cell>
          <cell r="Z2630">
            <v>37.1</v>
          </cell>
          <cell r="AA2630">
            <v>38.799999999999997</v>
          </cell>
          <cell r="AB2630">
            <v>9.6158054800000006</v>
          </cell>
          <cell r="AC2630">
            <v>1</v>
          </cell>
          <cell r="AD2630">
            <v>282.95999999999998</v>
          </cell>
          <cell r="AE2630">
            <v>61.283517809999999</v>
          </cell>
          <cell r="AF2630">
            <v>67.880499999999998</v>
          </cell>
          <cell r="AG2630">
            <v>0.33333332999999998</v>
          </cell>
          <cell r="AH2630">
            <v>3.5</v>
          </cell>
          <cell r="AI2630">
            <v>56760</v>
          </cell>
          <cell r="AJ2630">
            <v>7.7</v>
          </cell>
        </row>
        <row r="2631">
          <cell r="A2631" t="str">
            <v>3542</v>
          </cell>
          <cell r="B2631" t="str">
            <v>354204501</v>
          </cell>
          <cell r="D2631" t="str">
            <v>3542045</v>
          </cell>
          <cell r="E2631" t="str">
            <v>3580</v>
          </cell>
          <cell r="F2631" t="str">
            <v>35</v>
          </cell>
          <cell r="G2631">
            <v>529.52777789000004</v>
          </cell>
          <cell r="H2631">
            <v>529.59266843</v>
          </cell>
          <cell r="I2631">
            <v>526.91598653000005</v>
          </cell>
          <cell r="J2631">
            <v>20.23809524</v>
          </cell>
          <cell r="K2631">
            <v>13.02149178</v>
          </cell>
          <cell r="L2631">
            <v>8.6251503300000003</v>
          </cell>
          <cell r="M2631">
            <v>9.8306480100000009</v>
          </cell>
          <cell r="N2631">
            <v>23.016156410000001</v>
          </cell>
          <cell r="O2631">
            <v>56.436</v>
          </cell>
          <cell r="P2631">
            <v>9.2081379499999993</v>
          </cell>
          <cell r="Q2631">
            <v>81.900000000000006</v>
          </cell>
          <cell r="R2631">
            <v>50.403327439999998</v>
          </cell>
          <cell r="S2631">
            <v>17.7</v>
          </cell>
          <cell r="T2631">
            <v>9.18461222</v>
          </cell>
          <cell r="U2631">
            <v>9.0918946199999997</v>
          </cell>
          <cell r="V2631">
            <v>9.1627245199999994</v>
          </cell>
          <cell r="W2631">
            <v>64</v>
          </cell>
          <cell r="X2631">
            <v>92.5</v>
          </cell>
          <cell r="Y2631">
            <v>46.5</v>
          </cell>
          <cell r="Z2631">
            <v>37.1</v>
          </cell>
          <cell r="AA2631">
            <v>38.799999999999997</v>
          </cell>
          <cell r="AB2631">
            <v>8.8512339000000004</v>
          </cell>
          <cell r="AC2631">
            <v>0.43128745000000002</v>
          </cell>
          <cell r="AD2631">
            <v>282.95999999999998</v>
          </cell>
          <cell r="AE2631">
            <v>61.283517809999999</v>
          </cell>
          <cell r="AF2631">
            <v>67.613875030000003</v>
          </cell>
          <cell r="AG2631">
            <v>0.8</v>
          </cell>
          <cell r="AH2631">
            <v>3.5</v>
          </cell>
          <cell r="AI2631">
            <v>56760</v>
          </cell>
          <cell r="AJ2631">
            <v>7.7</v>
          </cell>
        </row>
        <row r="2632">
          <cell r="A2632" t="str">
            <v>3542</v>
          </cell>
          <cell r="B2632" t="str">
            <v>354204502</v>
          </cell>
          <cell r="D2632" t="str">
            <v>3542045</v>
          </cell>
          <cell r="E2632" t="str">
            <v>3580</v>
          </cell>
          <cell r="F2632" t="str">
            <v>35</v>
          </cell>
          <cell r="G2632">
            <v>529.52777789000004</v>
          </cell>
          <cell r="H2632">
            <v>529.59266843</v>
          </cell>
          <cell r="I2632">
            <v>526.91598653000005</v>
          </cell>
          <cell r="J2632">
            <v>20.23809524</v>
          </cell>
          <cell r="K2632">
            <v>13.02149178</v>
          </cell>
          <cell r="L2632">
            <v>7.4067107300000004</v>
          </cell>
          <cell r="M2632">
            <v>10.126631100000001</v>
          </cell>
          <cell r="N2632">
            <v>23.016156410000001</v>
          </cell>
          <cell r="O2632">
            <v>56.436</v>
          </cell>
          <cell r="P2632">
            <v>9.7979603599999994</v>
          </cell>
          <cell r="Q2632">
            <v>81.900000000000006</v>
          </cell>
          <cell r="R2632">
            <v>50.403327439999998</v>
          </cell>
          <cell r="S2632">
            <v>17.7</v>
          </cell>
          <cell r="T2632">
            <v>7.4067107300000004</v>
          </cell>
          <cell r="U2632">
            <v>7.4067107300000004</v>
          </cell>
          <cell r="V2632">
            <v>7.4067107300000004</v>
          </cell>
          <cell r="W2632">
            <v>64</v>
          </cell>
          <cell r="X2632">
            <v>92.5</v>
          </cell>
          <cell r="Y2632">
            <v>46.5</v>
          </cell>
          <cell r="Z2632">
            <v>37.1</v>
          </cell>
          <cell r="AA2632">
            <v>38.799999999999997</v>
          </cell>
          <cell r="AB2632">
            <v>7.4067107300000004</v>
          </cell>
          <cell r="AC2632">
            <v>0.94237954999999984</v>
          </cell>
          <cell r="AD2632">
            <v>282.95999999999998</v>
          </cell>
          <cell r="AE2632">
            <v>61.283517809999999</v>
          </cell>
          <cell r="AF2632">
            <v>67.605000000000004</v>
          </cell>
          <cell r="AG2632">
            <v>0.46153845999999998</v>
          </cell>
          <cell r="AH2632">
            <v>3.5</v>
          </cell>
          <cell r="AI2632">
            <v>56760</v>
          </cell>
          <cell r="AJ2632">
            <v>7.7</v>
          </cell>
        </row>
        <row r="2633">
          <cell r="A2633" t="str">
            <v>3542</v>
          </cell>
          <cell r="B2633" t="str">
            <v>354204701</v>
          </cell>
          <cell r="D2633" t="str">
            <v>3542047</v>
          </cell>
          <cell r="E2633" t="str">
            <v>3580</v>
          </cell>
          <cell r="F2633" t="str">
            <v>35</v>
          </cell>
          <cell r="G2633">
            <v>529.52777789000004</v>
          </cell>
          <cell r="H2633">
            <v>529.59266843</v>
          </cell>
          <cell r="I2633">
            <v>526.91598653000005</v>
          </cell>
          <cell r="J2633">
            <v>20.23809524</v>
          </cell>
          <cell r="K2633">
            <v>13.02149178</v>
          </cell>
          <cell r="L2633">
            <v>9.2398991699999993</v>
          </cell>
          <cell r="M2633">
            <v>9.9375024300000003</v>
          </cell>
          <cell r="N2633">
            <v>23.016156410000001</v>
          </cell>
          <cell r="O2633">
            <v>56.436</v>
          </cell>
          <cell r="P2633">
            <v>9.8910606600000008</v>
          </cell>
          <cell r="Q2633">
            <v>81.900000000000006</v>
          </cell>
          <cell r="R2633">
            <v>50.403327439999998</v>
          </cell>
          <cell r="S2633">
            <v>17.7</v>
          </cell>
          <cell r="T2633">
            <v>9.6794686199999997</v>
          </cell>
          <cell r="U2633">
            <v>9.3241153899999993</v>
          </cell>
          <cell r="V2633">
            <v>9.1175669700000004</v>
          </cell>
          <cell r="W2633">
            <v>64</v>
          </cell>
          <cell r="X2633">
            <v>92.5</v>
          </cell>
          <cell r="Y2633">
            <v>46.5</v>
          </cell>
          <cell r="Z2633">
            <v>37.1</v>
          </cell>
          <cell r="AA2633">
            <v>38.799999999999997</v>
          </cell>
          <cell r="AB2633">
            <v>8.9630321899999998</v>
          </cell>
          <cell r="AC2633">
            <v>0.39120593999999997</v>
          </cell>
          <cell r="AD2633">
            <v>282.95999999999998</v>
          </cell>
          <cell r="AE2633">
            <v>61.283517809999999</v>
          </cell>
          <cell r="AF2633">
            <v>67.877799530000004</v>
          </cell>
          <cell r="AG2633">
            <v>0.35185185000000002</v>
          </cell>
          <cell r="AH2633">
            <v>3.5</v>
          </cell>
          <cell r="AI2633">
            <v>56760</v>
          </cell>
          <cell r="AJ2633">
            <v>7.7</v>
          </cell>
        </row>
        <row r="2634">
          <cell r="A2634" t="str">
            <v>3542</v>
          </cell>
          <cell r="B2634" t="str">
            <v>354204702</v>
          </cell>
          <cell r="D2634" t="str">
            <v>3542047</v>
          </cell>
          <cell r="E2634" t="str">
            <v>3580</v>
          </cell>
          <cell r="F2634" t="str">
            <v>35</v>
          </cell>
          <cell r="G2634">
            <v>529.52777789000004</v>
          </cell>
          <cell r="H2634">
            <v>529.59266843</v>
          </cell>
          <cell r="I2634">
            <v>526.91598653000005</v>
          </cell>
          <cell r="J2634">
            <v>20.23809524</v>
          </cell>
          <cell r="K2634">
            <v>13.02149178</v>
          </cell>
          <cell r="L2634">
            <v>7.2232956799999997</v>
          </cell>
          <cell r="M2634">
            <v>10.22723633</v>
          </cell>
          <cell r="N2634">
            <v>23.016156410000001</v>
          </cell>
          <cell r="O2634">
            <v>56.436</v>
          </cell>
          <cell r="P2634">
            <v>10.60415637</v>
          </cell>
          <cell r="Q2634">
            <v>81.900000000000006</v>
          </cell>
          <cell r="R2634">
            <v>50.403327439999998</v>
          </cell>
          <cell r="S2634">
            <v>17.7</v>
          </cell>
          <cell r="T2634">
            <v>7.3607399000000004</v>
          </cell>
          <cell r="U2634">
            <v>7.3517998699999989</v>
          </cell>
          <cell r="V2634">
            <v>7.2232956799999997</v>
          </cell>
          <cell r="W2634">
            <v>64</v>
          </cell>
          <cell r="X2634">
            <v>92.5</v>
          </cell>
          <cell r="Y2634">
            <v>46.5</v>
          </cell>
          <cell r="Z2634">
            <v>37.1</v>
          </cell>
          <cell r="AA2634">
            <v>38.799999999999997</v>
          </cell>
          <cell r="AB2634">
            <v>7.2159750000000003</v>
          </cell>
          <cell r="AC2634">
            <v>1</v>
          </cell>
          <cell r="AD2634">
            <v>282.95999999999998</v>
          </cell>
          <cell r="AE2634">
            <v>61.283517809999999</v>
          </cell>
          <cell r="AF2634">
            <v>67.880499999999998</v>
          </cell>
          <cell r="AG2634">
            <v>0.33333332999999998</v>
          </cell>
          <cell r="AH2634">
            <v>3.5</v>
          </cell>
          <cell r="AI2634">
            <v>56760</v>
          </cell>
          <cell r="AJ2634">
            <v>7.7</v>
          </cell>
        </row>
        <row r="2635">
          <cell r="A2635" t="str">
            <v>3542</v>
          </cell>
          <cell r="B2635" t="str">
            <v>354205301</v>
          </cell>
          <cell r="C2635" t="str">
            <v>566</v>
          </cell>
          <cell r="D2635" t="str">
            <v>3542053</v>
          </cell>
          <cell r="E2635" t="str">
            <v>3580</v>
          </cell>
          <cell r="F2635" t="str">
            <v>35</v>
          </cell>
          <cell r="G2635">
            <v>529.52777789000004</v>
          </cell>
          <cell r="H2635">
            <v>529.59266843</v>
          </cell>
          <cell r="I2635">
            <v>526.91598653000005</v>
          </cell>
          <cell r="J2635">
            <v>20.23809524</v>
          </cell>
          <cell r="K2635">
            <v>13.02149178</v>
          </cell>
          <cell r="L2635">
            <v>8.8506609199999993</v>
          </cell>
          <cell r="M2635">
            <v>9.8766814600000004</v>
          </cell>
          <cell r="N2635">
            <v>23.016156410000001</v>
          </cell>
          <cell r="O2635">
            <v>56.436</v>
          </cell>
          <cell r="P2635">
            <v>9.4733198299999994</v>
          </cell>
          <cell r="Q2635">
            <v>81.900000000000006</v>
          </cell>
          <cell r="R2635">
            <v>50.403327439999998</v>
          </cell>
          <cell r="S2635">
            <v>17.7</v>
          </cell>
          <cell r="T2635">
            <v>10.782325609999999</v>
          </cell>
          <cell r="U2635">
            <v>9.0588195599999999</v>
          </cell>
          <cell r="V2635">
            <v>8.8686947800000002</v>
          </cell>
          <cell r="W2635">
            <v>64</v>
          </cell>
          <cell r="X2635">
            <v>92.5</v>
          </cell>
          <cell r="Y2635">
            <v>46.5</v>
          </cell>
          <cell r="Z2635">
            <v>37.1</v>
          </cell>
          <cell r="AA2635">
            <v>38.799999999999997</v>
          </cell>
          <cell r="AB2635">
            <v>9.1088611999999998</v>
          </cell>
          <cell r="AC2635">
            <v>0.61350897999999998</v>
          </cell>
          <cell r="AD2635">
            <v>282.95999999999998</v>
          </cell>
          <cell r="AE2635">
            <v>61.283517809999999</v>
          </cell>
          <cell r="AF2635">
            <v>67.880499999999998</v>
          </cell>
          <cell r="AG2635">
            <v>0.21052631999999999</v>
          </cell>
          <cell r="AH2635">
            <v>3.5</v>
          </cell>
          <cell r="AI2635">
            <v>56760</v>
          </cell>
          <cell r="AJ2635">
            <v>7.7</v>
          </cell>
        </row>
        <row r="2636">
          <cell r="A2636" t="str">
            <v>3542</v>
          </cell>
          <cell r="B2636" t="str">
            <v>354205302</v>
          </cell>
          <cell r="C2636" t="str">
            <v>566</v>
          </cell>
          <cell r="D2636" t="str">
            <v>3542053</v>
          </cell>
          <cell r="E2636" t="str">
            <v>3580</v>
          </cell>
          <cell r="F2636" t="str">
            <v>35</v>
          </cell>
          <cell r="G2636">
            <v>529.52777789000004</v>
          </cell>
          <cell r="H2636">
            <v>529.59266843</v>
          </cell>
          <cell r="I2636">
            <v>526.91598653000005</v>
          </cell>
          <cell r="J2636">
            <v>20.23809524</v>
          </cell>
          <cell r="K2636">
            <v>13.02149178</v>
          </cell>
          <cell r="L2636">
            <v>8.74033674</v>
          </cell>
          <cell r="M2636">
            <v>9.8389490300000002</v>
          </cell>
          <cell r="N2636">
            <v>23.016156410000001</v>
          </cell>
          <cell r="O2636">
            <v>56.436</v>
          </cell>
          <cell r="P2636">
            <v>9.4552454200000007</v>
          </cell>
          <cell r="Q2636">
            <v>81.900000000000006</v>
          </cell>
          <cell r="R2636">
            <v>50.403327439999998</v>
          </cell>
          <cell r="S2636">
            <v>17.7</v>
          </cell>
          <cell r="T2636">
            <v>10.81977828</v>
          </cell>
          <cell r="U2636">
            <v>9.4334839200000005</v>
          </cell>
          <cell r="V2636">
            <v>8.74033674</v>
          </cell>
          <cell r="W2636">
            <v>64</v>
          </cell>
          <cell r="X2636">
            <v>92.5</v>
          </cell>
          <cell r="Y2636">
            <v>46.5</v>
          </cell>
          <cell r="Z2636">
            <v>37.1</v>
          </cell>
          <cell r="AA2636">
            <v>38.799999999999997</v>
          </cell>
          <cell r="AB2636">
            <v>9.6158054800000006</v>
          </cell>
          <cell r="AC2636">
            <v>0</v>
          </cell>
          <cell r="AD2636">
            <v>282.95999999999998</v>
          </cell>
          <cell r="AE2636">
            <v>61.283517809999999</v>
          </cell>
          <cell r="AF2636">
            <v>67.880499999999998</v>
          </cell>
          <cell r="AG2636">
            <v>0.4</v>
          </cell>
          <cell r="AH2636">
            <v>3.5</v>
          </cell>
          <cell r="AI2636">
            <v>56760</v>
          </cell>
          <cell r="AJ2636">
            <v>7.7</v>
          </cell>
        </row>
        <row r="2637">
          <cell r="A2637" t="str">
            <v>3542</v>
          </cell>
          <cell r="B2637" t="str">
            <v>354205901</v>
          </cell>
          <cell r="C2637" t="str">
            <v>566</v>
          </cell>
          <cell r="D2637" t="str">
            <v>3542059</v>
          </cell>
          <cell r="E2637" t="str">
            <v>3580</v>
          </cell>
          <cell r="F2637" t="str">
            <v>35</v>
          </cell>
          <cell r="G2637">
            <v>529.52777789000004</v>
          </cell>
          <cell r="H2637">
            <v>529.59266843</v>
          </cell>
          <cell r="I2637">
            <v>526.91598653000005</v>
          </cell>
          <cell r="J2637">
            <v>20.23809524</v>
          </cell>
          <cell r="K2637">
            <v>13.02149178</v>
          </cell>
          <cell r="L2637">
            <v>7.148345739999999</v>
          </cell>
          <cell r="M2637">
            <v>8.7010136199999994</v>
          </cell>
          <cell r="N2637">
            <v>23.016156410000001</v>
          </cell>
          <cell r="O2637">
            <v>56.436</v>
          </cell>
          <cell r="P2637">
            <v>7.8450244199999997</v>
          </cell>
          <cell r="Q2637">
            <v>81.900000000000006</v>
          </cell>
          <cell r="R2637">
            <v>50.403327439999998</v>
          </cell>
          <cell r="S2637">
            <v>17.7</v>
          </cell>
          <cell r="T2637">
            <v>10.81186707</v>
          </cell>
          <cell r="U2637">
            <v>7.4366172700000011</v>
          </cell>
          <cell r="V2637">
            <v>7.2167094900000013</v>
          </cell>
          <cell r="W2637">
            <v>64</v>
          </cell>
          <cell r="X2637">
            <v>92.5</v>
          </cell>
          <cell r="Y2637">
            <v>46.5</v>
          </cell>
          <cell r="Z2637">
            <v>37.1</v>
          </cell>
          <cell r="AA2637">
            <v>38.799999999999997</v>
          </cell>
          <cell r="AB2637">
            <v>7.2710085399999995</v>
          </cell>
          <cell r="AC2637">
            <v>1</v>
          </cell>
          <cell r="AD2637">
            <v>282.95999999999998</v>
          </cell>
          <cell r="AE2637">
            <v>61.283517809999999</v>
          </cell>
          <cell r="AF2637">
            <v>67.880499999999998</v>
          </cell>
          <cell r="AG2637">
            <v>0.35398230000000003</v>
          </cell>
          <cell r="AH2637">
            <v>3.5</v>
          </cell>
          <cell r="AI2637">
            <v>56760</v>
          </cell>
          <cell r="AJ2637">
            <v>7.7</v>
          </cell>
        </row>
        <row r="2638">
          <cell r="A2638" t="str">
            <v>3543</v>
          </cell>
          <cell r="B2638" t="str">
            <v>354300301</v>
          </cell>
          <cell r="D2638" t="str">
            <v>3543003</v>
          </cell>
          <cell r="E2638" t="str">
            <v>3540</v>
          </cell>
          <cell r="F2638" t="str">
            <v>35</v>
          </cell>
          <cell r="G2638">
            <v>529.52777789000004</v>
          </cell>
          <cell r="H2638">
            <v>529.59266843</v>
          </cell>
          <cell r="I2638">
            <v>526.91598653000005</v>
          </cell>
          <cell r="J2638">
            <v>38.367844089999998</v>
          </cell>
          <cell r="K2638">
            <v>22.525237310000001</v>
          </cell>
          <cell r="L2638">
            <v>8.7850806400000003</v>
          </cell>
          <cell r="M2638">
            <v>10.53420066</v>
          </cell>
          <cell r="N2638">
            <v>23.862272399999998</v>
          </cell>
          <cell r="O2638">
            <v>56.436</v>
          </cell>
          <cell r="P2638">
            <v>9.5847275199999995</v>
          </cell>
          <cell r="Q2638">
            <v>80.400000000000006</v>
          </cell>
          <cell r="R2638">
            <v>50.403327439999998</v>
          </cell>
          <cell r="S2638">
            <v>24.8</v>
          </cell>
          <cell r="T2638">
            <v>9.3505369999999992</v>
          </cell>
          <cell r="U2638">
            <v>8.9622635499999994</v>
          </cell>
          <cell r="V2638">
            <v>9.0570726399999995</v>
          </cell>
          <cell r="W2638">
            <v>64.5</v>
          </cell>
          <cell r="X2638">
            <v>87.5</v>
          </cell>
          <cell r="Y2638">
            <v>56.6</v>
          </cell>
          <cell r="Z2638">
            <v>34.799999999999997</v>
          </cell>
          <cell r="AA2638">
            <v>47.4</v>
          </cell>
          <cell r="AB2638">
            <v>9.13205445</v>
          </cell>
          <cell r="AC2638">
            <v>0.18179023</v>
          </cell>
          <cell r="AD2638">
            <v>280.66000000000003</v>
          </cell>
          <cell r="AE2638">
            <v>64.321284899999995</v>
          </cell>
          <cell r="AF2638">
            <v>67.490835660000002</v>
          </cell>
          <cell r="AG2638">
            <v>0.20610687</v>
          </cell>
          <cell r="AH2638">
            <v>3.7</v>
          </cell>
          <cell r="AI2638">
            <v>64690</v>
          </cell>
          <cell r="AJ2638">
            <v>7.7</v>
          </cell>
        </row>
        <row r="2639">
          <cell r="A2639" t="str">
            <v>3543</v>
          </cell>
          <cell r="B2639" t="str">
            <v>354300501</v>
          </cell>
          <cell r="D2639" t="str">
            <v>3543005</v>
          </cell>
          <cell r="E2639" t="str">
            <v>3540</v>
          </cell>
          <cell r="F2639" t="str">
            <v>35</v>
          </cell>
          <cell r="G2639">
            <v>529.52777789000004</v>
          </cell>
          <cell r="H2639">
            <v>529.59266843</v>
          </cell>
          <cell r="I2639">
            <v>526.91598653000005</v>
          </cell>
          <cell r="J2639">
            <v>38.367844089999998</v>
          </cell>
          <cell r="K2639">
            <v>22.525237310000001</v>
          </cell>
          <cell r="L2639">
            <v>8.3320677100000005</v>
          </cell>
          <cell r="M2639">
            <v>9.9138833300000009</v>
          </cell>
          <cell r="N2639">
            <v>23.862272399999998</v>
          </cell>
          <cell r="O2639">
            <v>56.436</v>
          </cell>
          <cell r="P2639">
            <v>9.6523945300000005</v>
          </cell>
          <cell r="Q2639">
            <v>80.400000000000006</v>
          </cell>
          <cell r="R2639">
            <v>50.403327439999998</v>
          </cell>
          <cell r="S2639">
            <v>24.8</v>
          </cell>
          <cell r="T2639">
            <v>9.0896405900000001</v>
          </cell>
          <cell r="U2639">
            <v>8.90801832</v>
          </cell>
          <cell r="V2639">
            <v>8.6247912000000007</v>
          </cell>
          <cell r="W2639">
            <v>64.5</v>
          </cell>
          <cell r="X2639">
            <v>87.5</v>
          </cell>
          <cell r="Y2639">
            <v>56.6</v>
          </cell>
          <cell r="Z2639">
            <v>34.799999999999997</v>
          </cell>
          <cell r="AA2639">
            <v>47.4</v>
          </cell>
          <cell r="AB2639">
            <v>9.4499870000000001</v>
          </cell>
          <cell r="AC2639">
            <v>0.45425283999999999</v>
          </cell>
          <cell r="AD2639">
            <v>280.66000000000003</v>
          </cell>
          <cell r="AE2639">
            <v>64.321284899999995</v>
          </cell>
          <cell r="AF2639">
            <v>67.592279590000004</v>
          </cell>
          <cell r="AG2639">
            <v>0.29710144999999999</v>
          </cell>
          <cell r="AH2639">
            <v>3.7</v>
          </cell>
          <cell r="AI2639">
            <v>64690</v>
          </cell>
          <cell r="AJ2639">
            <v>7.7</v>
          </cell>
        </row>
        <row r="2640">
          <cell r="A2640" t="str">
            <v>3543</v>
          </cell>
          <cell r="B2640" t="str">
            <v>354300701</v>
          </cell>
          <cell r="C2640" t="str">
            <v>535</v>
          </cell>
          <cell r="D2640" t="str">
            <v>3543007</v>
          </cell>
          <cell r="E2640" t="str">
            <v>3540</v>
          </cell>
          <cell r="F2640" t="str">
            <v>35</v>
          </cell>
          <cell r="G2640">
            <v>529.52777789000004</v>
          </cell>
          <cell r="H2640">
            <v>529.59266843</v>
          </cell>
          <cell r="I2640">
            <v>526.91598653000005</v>
          </cell>
          <cell r="J2640">
            <v>38.367844089999998</v>
          </cell>
          <cell r="K2640">
            <v>22.525237310000001</v>
          </cell>
          <cell r="L2640">
            <v>7.7740150799999999</v>
          </cell>
          <cell r="M2640">
            <v>10.634460239999999</v>
          </cell>
          <cell r="N2640">
            <v>23.862272399999998</v>
          </cell>
          <cell r="O2640">
            <v>52.448999999999998</v>
          </cell>
          <cell r="P2640">
            <v>9.0895277500000002</v>
          </cell>
          <cell r="Q2640">
            <v>80.400000000000006</v>
          </cell>
          <cell r="R2640">
            <v>46.214268410000003</v>
          </cell>
          <cell r="S2640">
            <v>24.8</v>
          </cell>
          <cell r="T2640">
            <v>8.8620586800000005</v>
          </cell>
          <cell r="U2640">
            <v>8.4527613299999995</v>
          </cell>
          <cell r="V2640">
            <v>8.0532511499999995</v>
          </cell>
          <cell r="W2640">
            <v>64.5</v>
          </cell>
          <cell r="X2640">
            <v>87.5</v>
          </cell>
          <cell r="Y2640">
            <v>56.6</v>
          </cell>
          <cell r="Z2640">
            <v>34.799999999999997</v>
          </cell>
          <cell r="AA2640">
            <v>47.4</v>
          </cell>
          <cell r="AB2640">
            <v>8.7268056099999995</v>
          </cell>
          <cell r="AC2640">
            <v>0.66205672999999998</v>
          </cell>
          <cell r="AD2640">
            <v>280.66000000000003</v>
          </cell>
          <cell r="AE2640">
            <v>64.321284899999995</v>
          </cell>
          <cell r="AF2640">
            <v>67.583682139999993</v>
          </cell>
          <cell r="AG2640">
            <v>0.26158940000000003</v>
          </cell>
          <cell r="AH2640">
            <v>3.7</v>
          </cell>
          <cell r="AI2640">
            <v>64690</v>
          </cell>
          <cell r="AJ2640">
            <v>5.3</v>
          </cell>
        </row>
        <row r="2641">
          <cell r="A2641" t="str">
            <v>3543</v>
          </cell>
          <cell r="B2641" t="str">
            <v>354300901</v>
          </cell>
          <cell r="C2641" t="str">
            <v>568</v>
          </cell>
          <cell r="D2641" t="str">
            <v>3543009</v>
          </cell>
          <cell r="E2641" t="str">
            <v>3540</v>
          </cell>
          <cell r="F2641" t="str">
            <v>35</v>
          </cell>
          <cell r="G2641">
            <v>529.52777789000004</v>
          </cell>
          <cell r="H2641">
            <v>529.59266843</v>
          </cell>
          <cell r="I2641">
            <v>526.91598653000005</v>
          </cell>
          <cell r="J2641">
            <v>38.367844089999998</v>
          </cell>
          <cell r="K2641">
            <v>22.525237310000001</v>
          </cell>
          <cell r="L2641">
            <v>8.2814708600000007</v>
          </cell>
          <cell r="M2641">
            <v>9.20943997</v>
          </cell>
          <cell r="N2641">
            <v>23.862272399999998</v>
          </cell>
          <cell r="O2641">
            <v>56.436</v>
          </cell>
          <cell r="P2641">
            <v>9.43388384</v>
          </cell>
          <cell r="Q2641">
            <v>80.400000000000006</v>
          </cell>
          <cell r="R2641">
            <v>50.403327439999998</v>
          </cell>
          <cell r="S2641">
            <v>24.8</v>
          </cell>
          <cell r="T2641">
            <v>9.7686410099999996</v>
          </cell>
          <cell r="U2641">
            <v>8.7878308300000008</v>
          </cell>
          <cell r="V2641">
            <v>8.2545288800000005</v>
          </cell>
          <cell r="W2641">
            <v>64.5</v>
          </cell>
          <cell r="X2641">
            <v>87.5</v>
          </cell>
          <cell r="Y2641">
            <v>56.6</v>
          </cell>
          <cell r="Z2641">
            <v>34.799999999999997</v>
          </cell>
          <cell r="AA2641">
            <v>47.4</v>
          </cell>
          <cell r="AB2641">
            <v>8.5839168200000007</v>
          </cell>
          <cell r="AC2641">
            <v>0.50239029000000002</v>
          </cell>
          <cell r="AD2641">
            <v>280.66000000000003</v>
          </cell>
          <cell r="AE2641">
            <v>64.321284899999995</v>
          </cell>
          <cell r="AF2641">
            <v>67.58279392</v>
          </cell>
          <cell r="AG2641">
            <v>0.28235294</v>
          </cell>
          <cell r="AH2641">
            <v>3.7</v>
          </cell>
          <cell r="AI2641">
            <v>64690</v>
          </cell>
          <cell r="AJ2641">
            <v>7.7</v>
          </cell>
        </row>
        <row r="2642">
          <cell r="A2642" t="str">
            <v>3543</v>
          </cell>
          <cell r="B2642" t="str">
            <v>354301401</v>
          </cell>
          <cell r="C2642" t="str">
            <v>535</v>
          </cell>
          <cell r="D2642" t="str">
            <v>3543014</v>
          </cell>
          <cell r="E2642" t="str">
            <v>3540</v>
          </cell>
          <cell r="F2642" t="str">
            <v>35</v>
          </cell>
          <cell r="G2642">
            <v>529.52777789000004</v>
          </cell>
          <cell r="H2642">
            <v>529.59266843</v>
          </cell>
          <cell r="I2642">
            <v>526.91598653000005</v>
          </cell>
          <cell r="J2642">
            <v>38.367844089999998</v>
          </cell>
          <cell r="K2642">
            <v>22.525237310000001</v>
          </cell>
          <cell r="L2642">
            <v>8.0146663700000005</v>
          </cell>
          <cell r="M2642">
            <v>9.6294453699999991</v>
          </cell>
          <cell r="N2642">
            <v>23.862272399999998</v>
          </cell>
          <cell r="O2642">
            <v>52.448999999999998</v>
          </cell>
          <cell r="P2642">
            <v>9.5357516600000007</v>
          </cell>
          <cell r="Q2642">
            <v>80.400000000000006</v>
          </cell>
          <cell r="R2642">
            <v>46.214268410000003</v>
          </cell>
          <cell r="S2642">
            <v>24.8</v>
          </cell>
          <cell r="T2642">
            <v>8.5061322399999995</v>
          </cell>
          <cell r="U2642">
            <v>8.5673157999999994</v>
          </cell>
          <cell r="V2642">
            <v>8.4053673799999995</v>
          </cell>
          <cell r="W2642">
            <v>64.5</v>
          </cell>
          <cell r="X2642">
            <v>87.5</v>
          </cell>
          <cell r="Y2642">
            <v>56.6</v>
          </cell>
          <cell r="Z2642">
            <v>34.799999999999997</v>
          </cell>
          <cell r="AA2642">
            <v>47.4</v>
          </cell>
          <cell r="AB2642">
            <v>8.2758856699999992</v>
          </cell>
          <cell r="AC2642">
            <v>0.78423200000000004</v>
          </cell>
          <cell r="AD2642">
            <v>280.66000000000003</v>
          </cell>
          <cell r="AE2642">
            <v>64.321284899999995</v>
          </cell>
          <cell r="AF2642">
            <v>64.257514099999995</v>
          </cell>
          <cell r="AG2642">
            <v>0.29074889999999998</v>
          </cell>
          <cell r="AH2642">
            <v>3.7</v>
          </cell>
          <cell r="AI2642">
            <v>64690</v>
          </cell>
          <cell r="AJ2642">
            <v>5.3</v>
          </cell>
        </row>
        <row r="2643">
          <cell r="A2643" t="str">
            <v>3543</v>
          </cell>
          <cell r="B2643" t="str">
            <v>354301501</v>
          </cell>
          <cell r="D2643" t="str">
            <v>3543015</v>
          </cell>
          <cell r="E2643" t="str">
            <v>3540</v>
          </cell>
          <cell r="F2643" t="str">
            <v>35</v>
          </cell>
          <cell r="G2643">
            <v>529.52777789000004</v>
          </cell>
          <cell r="H2643">
            <v>529.59266843</v>
          </cell>
          <cell r="I2643">
            <v>526.91598653000005</v>
          </cell>
          <cell r="J2643">
            <v>38.367844089999998</v>
          </cell>
          <cell r="K2643">
            <v>22.525237310000001</v>
          </cell>
          <cell r="L2643">
            <v>8.4387991200000005</v>
          </cell>
          <cell r="M2643">
            <v>9.88740898</v>
          </cell>
          <cell r="N2643">
            <v>23.862272399999998</v>
          </cell>
          <cell r="O2643">
            <v>56.436</v>
          </cell>
          <cell r="P2643">
            <v>9.3705015199999995</v>
          </cell>
          <cell r="Q2643">
            <v>80.400000000000006</v>
          </cell>
          <cell r="R2643">
            <v>50.403327439999998</v>
          </cell>
          <cell r="S2643">
            <v>24.8</v>
          </cell>
          <cell r="T2643">
            <v>9.4316422299999996</v>
          </cell>
          <cell r="U2643">
            <v>9.1527112600000002</v>
          </cell>
          <cell r="V2643">
            <v>8.6693991199999996</v>
          </cell>
          <cell r="W2643">
            <v>64.5</v>
          </cell>
          <cell r="X2643">
            <v>87.5</v>
          </cell>
          <cell r="Y2643">
            <v>56.6</v>
          </cell>
          <cell r="Z2643">
            <v>34.799999999999997</v>
          </cell>
          <cell r="AA2643">
            <v>47.4</v>
          </cell>
          <cell r="AB2643">
            <v>9.1200873799999993</v>
          </cell>
          <cell r="AC2643">
            <v>0.59135872</v>
          </cell>
          <cell r="AD2643">
            <v>280.66000000000003</v>
          </cell>
          <cell r="AE2643">
            <v>64.321284899999995</v>
          </cell>
          <cell r="AF2643">
            <v>66.939833570000005</v>
          </cell>
          <cell r="AG2643">
            <v>0.19135801999999999</v>
          </cell>
          <cell r="AH2643">
            <v>3.7</v>
          </cell>
          <cell r="AI2643">
            <v>64690</v>
          </cell>
          <cell r="AJ2643">
            <v>7.7</v>
          </cell>
        </row>
        <row r="2644">
          <cell r="A2644" t="str">
            <v>3543</v>
          </cell>
          <cell r="B2644" t="str">
            <v>354301701</v>
          </cell>
          <cell r="C2644" t="str">
            <v>568</v>
          </cell>
          <cell r="D2644" t="str">
            <v>3543017</v>
          </cell>
          <cell r="E2644" t="str">
            <v>3540</v>
          </cell>
          <cell r="F2644" t="str">
            <v>35</v>
          </cell>
          <cell r="G2644">
            <v>529.52777789000004</v>
          </cell>
          <cell r="H2644">
            <v>529.59266843</v>
          </cell>
          <cell r="I2644">
            <v>526.91598653000005</v>
          </cell>
          <cell r="J2644">
            <v>38.367844089999998</v>
          </cell>
          <cell r="K2644">
            <v>22.525237310000001</v>
          </cell>
          <cell r="L2644">
            <v>8.2268408900000001</v>
          </cell>
          <cell r="M2644">
            <v>9.6474333399999992</v>
          </cell>
          <cell r="N2644">
            <v>23.862272399999998</v>
          </cell>
          <cell r="O2644">
            <v>56.436</v>
          </cell>
          <cell r="P2644">
            <v>9.4380335599999992</v>
          </cell>
          <cell r="Q2644">
            <v>80.400000000000006</v>
          </cell>
          <cell r="R2644">
            <v>50.403327439999998</v>
          </cell>
          <cell r="S2644">
            <v>24.8</v>
          </cell>
          <cell r="T2644">
            <v>8.4910545299999995</v>
          </cell>
          <cell r="U2644">
            <v>8.9865716300000003</v>
          </cell>
          <cell r="V2644">
            <v>8.4301090799999994</v>
          </cell>
          <cell r="W2644">
            <v>64.5</v>
          </cell>
          <cell r="X2644">
            <v>87.5</v>
          </cell>
          <cell r="Y2644">
            <v>56.6</v>
          </cell>
          <cell r="Z2644">
            <v>34.799999999999997</v>
          </cell>
          <cell r="AA2644">
            <v>47.4</v>
          </cell>
          <cell r="AB2644">
            <v>8.7741582900000008</v>
          </cell>
          <cell r="AC2644">
            <v>0.69649894000000001</v>
          </cell>
          <cell r="AD2644">
            <v>280.66000000000003</v>
          </cell>
          <cell r="AE2644">
            <v>64.321284899999995</v>
          </cell>
          <cell r="AF2644">
            <v>64.257133010000004</v>
          </cell>
          <cell r="AG2644">
            <v>0.24834437000000001</v>
          </cell>
          <cell r="AH2644">
            <v>3.7</v>
          </cell>
          <cell r="AI2644">
            <v>64690</v>
          </cell>
          <cell r="AJ2644">
            <v>7.7</v>
          </cell>
        </row>
        <row r="2645">
          <cell r="A2645" t="str">
            <v>3543</v>
          </cell>
          <cell r="B2645" t="str">
            <v>354301901</v>
          </cell>
          <cell r="C2645" t="str">
            <v>569</v>
          </cell>
          <cell r="D2645" t="str">
            <v>3543019</v>
          </cell>
          <cell r="E2645" t="str">
            <v>3540</v>
          </cell>
          <cell r="F2645" t="str">
            <v>35</v>
          </cell>
          <cell r="G2645">
            <v>529.52777789000004</v>
          </cell>
          <cell r="H2645">
            <v>529.59266843</v>
          </cell>
          <cell r="I2645">
            <v>526.91598653000005</v>
          </cell>
          <cell r="J2645">
            <v>38.367844089999998</v>
          </cell>
          <cell r="K2645">
            <v>22.525237310000001</v>
          </cell>
          <cell r="L2645">
            <v>8.6004307900000008</v>
          </cell>
          <cell r="M2645">
            <v>9.9277898499999999</v>
          </cell>
          <cell r="N2645">
            <v>23.862272399999998</v>
          </cell>
          <cell r="O2645">
            <v>56.436</v>
          </cell>
          <cell r="P2645">
            <v>9.5299570599999992</v>
          </cell>
          <cell r="Q2645">
            <v>80.400000000000006</v>
          </cell>
          <cell r="R2645">
            <v>50.403327439999998</v>
          </cell>
          <cell r="S2645">
            <v>24.8</v>
          </cell>
          <cell r="T2645">
            <v>9.2193992199999997</v>
          </cell>
          <cell r="U2645">
            <v>9.1617801799999992</v>
          </cell>
          <cell r="V2645">
            <v>8.7699732099999999</v>
          </cell>
          <cell r="W2645">
            <v>64.5</v>
          </cell>
          <cell r="X2645">
            <v>87.5</v>
          </cell>
          <cell r="Y2645">
            <v>56.6</v>
          </cell>
          <cell r="Z2645">
            <v>34.799999999999997</v>
          </cell>
          <cell r="AA2645">
            <v>47.4</v>
          </cell>
          <cell r="AB2645">
            <v>9.2472507299999993</v>
          </cell>
          <cell r="AC2645">
            <v>0.20094887</v>
          </cell>
          <cell r="AD2645">
            <v>280.66000000000003</v>
          </cell>
          <cell r="AE2645">
            <v>64.321284899999995</v>
          </cell>
          <cell r="AF2645">
            <v>66.950738810000004</v>
          </cell>
          <cell r="AG2645">
            <v>0.30434782999999999</v>
          </cell>
          <cell r="AH2645">
            <v>3.7</v>
          </cell>
          <cell r="AI2645">
            <v>64690</v>
          </cell>
          <cell r="AJ2645">
            <v>7.7</v>
          </cell>
        </row>
        <row r="2646">
          <cell r="A2646" t="str">
            <v>3543</v>
          </cell>
          <cell r="B2646" t="str">
            <v>354302101</v>
          </cell>
          <cell r="D2646" t="str">
            <v>3543021</v>
          </cell>
          <cell r="E2646" t="str">
            <v>3540</v>
          </cell>
          <cell r="F2646" t="str">
            <v>35</v>
          </cell>
          <cell r="G2646">
            <v>529.52777789000004</v>
          </cell>
          <cell r="H2646">
            <v>529.59266843</v>
          </cell>
          <cell r="I2646">
            <v>526.91598653000005</v>
          </cell>
          <cell r="J2646">
            <v>38.367844089999998</v>
          </cell>
          <cell r="K2646">
            <v>22.525237310000001</v>
          </cell>
          <cell r="L2646">
            <v>7.9710857500000003</v>
          </cell>
          <cell r="M2646">
            <v>9.9141801800000007</v>
          </cell>
          <cell r="N2646">
            <v>23.862272399999998</v>
          </cell>
          <cell r="O2646">
            <v>56.436</v>
          </cell>
          <cell r="P2646">
            <v>9.5858959499999994</v>
          </cell>
          <cell r="Q2646">
            <v>80.400000000000006</v>
          </cell>
          <cell r="R2646">
            <v>50.403327439999998</v>
          </cell>
          <cell r="S2646">
            <v>24.8</v>
          </cell>
          <cell r="T2646">
            <v>8.7810947400000003</v>
          </cell>
          <cell r="U2646">
            <v>8.8513771000000006</v>
          </cell>
          <cell r="V2646">
            <v>8.2112113600000001</v>
          </cell>
          <cell r="W2646">
            <v>64.5</v>
          </cell>
          <cell r="X2646">
            <v>87.5</v>
          </cell>
          <cell r="Y2646">
            <v>56.6</v>
          </cell>
          <cell r="Z2646">
            <v>34.799999999999997</v>
          </cell>
          <cell r="AA2646">
            <v>47.4</v>
          </cell>
          <cell r="AB2646">
            <v>8.3471163599999993</v>
          </cell>
          <cell r="AC2646">
            <v>0.50974823000000002</v>
          </cell>
          <cell r="AD2646">
            <v>280.66000000000003</v>
          </cell>
          <cell r="AE2646">
            <v>64.321284899999995</v>
          </cell>
          <cell r="AF2646">
            <v>67.580244899999997</v>
          </cell>
          <cell r="AG2646">
            <v>0.29487179000000002</v>
          </cell>
          <cell r="AH2646">
            <v>3.7</v>
          </cell>
          <cell r="AI2646">
            <v>64690</v>
          </cell>
          <cell r="AJ2646">
            <v>7.7</v>
          </cell>
        </row>
        <row r="2647">
          <cell r="A2647" t="str">
            <v>3543</v>
          </cell>
          <cell r="B2647" t="str">
            <v>354302301</v>
          </cell>
          <cell r="D2647" t="str">
            <v>3543023</v>
          </cell>
          <cell r="E2647" t="str">
            <v>3540</v>
          </cell>
          <cell r="F2647" t="str">
            <v>35</v>
          </cell>
          <cell r="G2647">
            <v>529.52777789000004</v>
          </cell>
          <cell r="H2647">
            <v>529.59266843</v>
          </cell>
          <cell r="I2647">
            <v>526.91598653000005</v>
          </cell>
          <cell r="J2647">
            <v>38.367844089999998</v>
          </cell>
          <cell r="K2647">
            <v>22.525237310000001</v>
          </cell>
          <cell r="L2647">
            <v>8.4805292100000003</v>
          </cell>
          <cell r="M2647">
            <v>9.4788396299999995</v>
          </cell>
          <cell r="N2647">
            <v>23.862272399999998</v>
          </cell>
          <cell r="O2647">
            <v>56.436</v>
          </cell>
          <cell r="P2647">
            <v>9.1634583900000006</v>
          </cell>
          <cell r="Q2647">
            <v>80.400000000000006</v>
          </cell>
          <cell r="R2647">
            <v>50.403327439999998</v>
          </cell>
          <cell r="S2647">
            <v>24.8</v>
          </cell>
          <cell r="T2647">
            <v>9.5636697300000009</v>
          </cell>
          <cell r="U2647">
            <v>8.7911819399999995</v>
          </cell>
          <cell r="V2647">
            <v>8.5352295500000004</v>
          </cell>
          <cell r="W2647">
            <v>64.5</v>
          </cell>
          <cell r="X2647">
            <v>87.5</v>
          </cell>
          <cell r="Y2647">
            <v>56.6</v>
          </cell>
          <cell r="Z2647">
            <v>34.799999999999997</v>
          </cell>
          <cell r="AA2647">
            <v>47.4</v>
          </cell>
          <cell r="AB2647">
            <v>9.1104095300000001</v>
          </cell>
          <cell r="AC2647">
            <v>0.21828178999999998</v>
          </cell>
          <cell r="AD2647">
            <v>280.66000000000003</v>
          </cell>
          <cell r="AE2647">
            <v>64.321284899999995</v>
          </cell>
          <cell r="AF2647">
            <v>66.939851680000004</v>
          </cell>
          <cell r="AG2647">
            <v>0.22857142999999999</v>
          </cell>
          <cell r="AH2647">
            <v>3.7</v>
          </cell>
          <cell r="AI2647">
            <v>64690</v>
          </cell>
          <cell r="AJ2647">
            <v>7.7</v>
          </cell>
        </row>
        <row r="2648">
          <cell r="A2648" t="str">
            <v>3543</v>
          </cell>
          <cell r="B2648" t="str">
            <v>354303101</v>
          </cell>
          <cell r="C2648" t="str">
            <v>567</v>
          </cell>
          <cell r="D2648" t="str">
            <v>3543031</v>
          </cell>
          <cell r="E2648" t="str">
            <v>3540</v>
          </cell>
          <cell r="F2648" t="str">
            <v>35</v>
          </cell>
          <cell r="G2648">
            <v>529.52777789000004</v>
          </cell>
          <cell r="H2648">
            <v>529.59266843</v>
          </cell>
          <cell r="I2648">
            <v>526.91598653000005</v>
          </cell>
          <cell r="J2648">
            <v>38.367844089999998</v>
          </cell>
          <cell r="K2648">
            <v>22.525237310000001</v>
          </cell>
          <cell r="L2648">
            <v>7.7621706100000001</v>
          </cell>
          <cell r="M2648">
            <v>8.0765153299999994</v>
          </cell>
          <cell r="N2648">
            <v>23.862272399999998</v>
          </cell>
          <cell r="O2648">
            <v>56.436</v>
          </cell>
          <cell r="P2648">
            <v>8.1527740499999997</v>
          </cell>
          <cell r="Q2648">
            <v>80.400000000000006</v>
          </cell>
          <cell r="R2648">
            <v>50.403327439999998</v>
          </cell>
          <cell r="S2648">
            <v>24.8</v>
          </cell>
          <cell r="T2648">
            <v>8.129175</v>
          </cell>
          <cell r="U2648">
            <v>7.7587605399999999</v>
          </cell>
          <cell r="V2648">
            <v>7.8208408800000004</v>
          </cell>
          <cell r="W2648">
            <v>64.5</v>
          </cell>
          <cell r="X2648">
            <v>87.5</v>
          </cell>
          <cell r="Y2648">
            <v>56.6</v>
          </cell>
          <cell r="Z2648">
            <v>34.799999999999997</v>
          </cell>
          <cell r="AA2648">
            <v>47.4</v>
          </cell>
          <cell r="AB2648">
            <v>7.6255950700000001</v>
          </cell>
          <cell r="AC2648">
            <v>0.97678721999999996</v>
          </cell>
          <cell r="AD2648">
            <v>280.66000000000003</v>
          </cell>
          <cell r="AE2648">
            <v>64.321284899999995</v>
          </cell>
          <cell r="AF2648">
            <v>67.605000000000004</v>
          </cell>
          <cell r="AG2648">
            <v>0.23333333000000001</v>
          </cell>
          <cell r="AH2648">
            <v>3.7</v>
          </cell>
          <cell r="AI2648">
            <v>64690</v>
          </cell>
          <cell r="AJ2648">
            <v>7.7</v>
          </cell>
        </row>
        <row r="2649">
          <cell r="A2649" t="str">
            <v>3543</v>
          </cell>
          <cell r="B2649" t="str">
            <v>354304201</v>
          </cell>
          <cell r="C2649" t="str">
            <v>568</v>
          </cell>
          <cell r="D2649" t="str">
            <v>3543042</v>
          </cell>
          <cell r="E2649" t="str">
            <v>3540</v>
          </cell>
          <cell r="F2649" t="str">
            <v>35</v>
          </cell>
          <cell r="G2649">
            <v>529.52777789000004</v>
          </cell>
          <cell r="H2649">
            <v>529.59266843</v>
          </cell>
          <cell r="I2649">
            <v>526.91598653000005</v>
          </cell>
          <cell r="J2649">
            <v>38.367844089999998</v>
          </cell>
          <cell r="K2649">
            <v>22.525237310000001</v>
          </cell>
          <cell r="L2649">
            <v>7.1639466799999996</v>
          </cell>
          <cell r="M2649">
            <v>8.4648467099999998</v>
          </cell>
          <cell r="N2649">
            <v>23.862272399999998</v>
          </cell>
          <cell r="O2649">
            <v>56.436</v>
          </cell>
          <cell r="P2649">
            <v>7.9398715800000002</v>
          </cell>
          <cell r="Q2649">
            <v>80.400000000000006</v>
          </cell>
          <cell r="R2649">
            <v>50.403327439999998</v>
          </cell>
          <cell r="S2649">
            <v>24.8</v>
          </cell>
          <cell r="T2649">
            <v>9.6087808700000004</v>
          </cell>
          <cell r="U2649">
            <v>7.3651801300000006</v>
          </cell>
          <cell r="V2649">
            <v>7.3511582300000002</v>
          </cell>
          <cell r="W2649">
            <v>64.5</v>
          </cell>
          <cell r="X2649">
            <v>87.5</v>
          </cell>
          <cell r="Y2649">
            <v>56.6</v>
          </cell>
          <cell r="Z2649">
            <v>34.799999999999997</v>
          </cell>
          <cell r="AA2649">
            <v>47.4</v>
          </cell>
          <cell r="AB2649">
            <v>7.3492308199999998</v>
          </cell>
          <cell r="AC2649">
            <v>0.99779876000000001</v>
          </cell>
          <cell r="AD2649">
            <v>280.66000000000003</v>
          </cell>
          <cell r="AE2649">
            <v>64.321284899999995</v>
          </cell>
          <cell r="AF2649">
            <v>65.353439859999995</v>
          </cell>
          <cell r="AG2649">
            <v>0.30618181999999999</v>
          </cell>
          <cell r="AH2649">
            <v>3.7</v>
          </cell>
          <cell r="AI2649">
            <v>64690</v>
          </cell>
          <cell r="AJ2649">
            <v>7.7</v>
          </cell>
        </row>
        <row r="2650">
          <cell r="A2650" t="str">
            <v>3543</v>
          </cell>
          <cell r="B2650" t="str">
            <v>354305201</v>
          </cell>
          <cell r="C2650" t="str">
            <v>569</v>
          </cell>
          <cell r="D2650" t="str">
            <v>3543052</v>
          </cell>
          <cell r="E2650" t="str">
            <v>3540</v>
          </cell>
          <cell r="F2650" t="str">
            <v>35</v>
          </cell>
          <cell r="G2650">
            <v>529.52777789000004</v>
          </cell>
          <cell r="H2650">
            <v>529.59266843</v>
          </cell>
          <cell r="I2650">
            <v>526.91598653000005</v>
          </cell>
          <cell r="J2650">
            <v>38.367844089999998</v>
          </cell>
          <cell r="K2650">
            <v>22.525237310000001</v>
          </cell>
          <cell r="L2650">
            <v>7.2254814700000001</v>
          </cell>
          <cell r="M2650">
            <v>8.4728232400000003</v>
          </cell>
          <cell r="N2650">
            <v>23.862272399999998</v>
          </cell>
          <cell r="O2650">
            <v>56.436</v>
          </cell>
          <cell r="P2650">
            <v>8.0053670700000001</v>
          </cell>
          <cell r="Q2650">
            <v>80.400000000000006</v>
          </cell>
          <cell r="R2650">
            <v>50.403327439999998</v>
          </cell>
          <cell r="S2650">
            <v>24.8</v>
          </cell>
          <cell r="T2650">
            <v>7.822845290000001</v>
          </cell>
          <cell r="U2650">
            <v>7.5506612399999993</v>
          </cell>
          <cell r="V2650">
            <v>7.2348984200000004</v>
          </cell>
          <cell r="W2650">
            <v>64.5</v>
          </cell>
          <cell r="X2650">
            <v>87.5</v>
          </cell>
          <cell r="Y2650">
            <v>56.6</v>
          </cell>
          <cell r="Z2650">
            <v>34.799999999999997</v>
          </cell>
          <cell r="AA2650">
            <v>47.4</v>
          </cell>
          <cell r="AB2650">
            <v>7.3004728099999996</v>
          </cell>
          <cell r="AC2650">
            <v>0.99624187000000008</v>
          </cell>
          <cell r="AD2650">
            <v>280.66000000000003</v>
          </cell>
          <cell r="AE2650">
            <v>64.321284899999995</v>
          </cell>
          <cell r="AF2650">
            <v>66.939400000000006</v>
          </cell>
          <cell r="AG2650">
            <v>0.37795276</v>
          </cell>
          <cell r="AH2650">
            <v>3.7</v>
          </cell>
          <cell r="AI2650">
            <v>64690</v>
          </cell>
          <cell r="AJ2650">
            <v>7.7</v>
          </cell>
        </row>
        <row r="2651">
          <cell r="A2651" t="str">
            <v>3543</v>
          </cell>
          <cell r="B2651" t="str">
            <v>354306401</v>
          </cell>
          <cell r="D2651" t="str">
            <v>3543064</v>
          </cell>
          <cell r="E2651" t="str">
            <v>3540</v>
          </cell>
          <cell r="F2651" t="str">
            <v>35</v>
          </cell>
          <cell r="G2651">
            <v>529.52777789000004</v>
          </cell>
          <cell r="H2651">
            <v>529.59266843</v>
          </cell>
          <cell r="I2651">
            <v>526.91598653000005</v>
          </cell>
          <cell r="J2651">
            <v>38.367844089999998</v>
          </cell>
          <cell r="K2651">
            <v>22.525237310000001</v>
          </cell>
          <cell r="L2651">
            <v>7.7213486099999997</v>
          </cell>
          <cell r="M2651">
            <v>9.6971396599999995</v>
          </cell>
          <cell r="N2651">
            <v>23.862272399999998</v>
          </cell>
          <cell r="O2651">
            <v>56.436</v>
          </cell>
          <cell r="P2651">
            <v>8.7901168900000002</v>
          </cell>
          <cell r="Q2651">
            <v>80.400000000000006</v>
          </cell>
          <cell r="R2651">
            <v>50.403327439999998</v>
          </cell>
          <cell r="S2651">
            <v>24.8</v>
          </cell>
          <cell r="T2651">
            <v>8.8434707800000005</v>
          </cell>
          <cell r="U2651">
            <v>9.1310806899999992</v>
          </cell>
          <cell r="V2651">
            <v>8.2068564300000002</v>
          </cell>
          <cell r="W2651">
            <v>64.5</v>
          </cell>
          <cell r="X2651">
            <v>87.5</v>
          </cell>
          <cell r="Y2651">
            <v>56.6</v>
          </cell>
          <cell r="Z2651">
            <v>34.799999999999997</v>
          </cell>
          <cell r="AA2651">
            <v>47.4</v>
          </cell>
          <cell r="AB2651">
            <v>8.5676961699999996</v>
          </cell>
          <cell r="AC2651">
            <v>0.60250398000000005</v>
          </cell>
          <cell r="AD2651">
            <v>280.66000000000003</v>
          </cell>
          <cell r="AE2651">
            <v>64.321284899999995</v>
          </cell>
          <cell r="AF2651">
            <v>67.604549730000002</v>
          </cell>
          <cell r="AG2651">
            <v>0.25842696999999998</v>
          </cell>
          <cell r="AH2651">
            <v>3.7</v>
          </cell>
          <cell r="AI2651">
            <v>64690</v>
          </cell>
          <cell r="AJ2651">
            <v>7.7</v>
          </cell>
        </row>
        <row r="2652">
          <cell r="A2652" t="str">
            <v>3543</v>
          </cell>
          <cell r="B2652" t="str">
            <v>354306801</v>
          </cell>
          <cell r="D2652" t="str">
            <v>3543068</v>
          </cell>
          <cell r="E2652" t="str">
            <v>3540</v>
          </cell>
          <cell r="F2652" t="str">
            <v>35</v>
          </cell>
          <cell r="G2652">
            <v>529.52777789000004</v>
          </cell>
          <cell r="H2652">
            <v>529.59266843</v>
          </cell>
          <cell r="I2652">
            <v>526.91598653000005</v>
          </cell>
          <cell r="J2652">
            <v>38.367844089999998</v>
          </cell>
          <cell r="K2652">
            <v>22.525237310000001</v>
          </cell>
          <cell r="L2652">
            <v>8.8286406199999998</v>
          </cell>
          <cell r="M2652">
            <v>9.3995547899999998</v>
          </cell>
          <cell r="N2652">
            <v>23.862272399999998</v>
          </cell>
          <cell r="O2652">
            <v>56.436</v>
          </cell>
          <cell r="P2652">
            <v>9.3911607999999998</v>
          </cell>
          <cell r="Q2652">
            <v>80.400000000000006</v>
          </cell>
          <cell r="R2652">
            <v>50.403327439999998</v>
          </cell>
          <cell r="S2652">
            <v>24.8</v>
          </cell>
          <cell r="T2652">
            <v>9.3612572600000004</v>
          </cell>
          <cell r="U2652">
            <v>9.0691223700000005</v>
          </cell>
          <cell r="V2652">
            <v>8.8784974000000005</v>
          </cell>
          <cell r="W2652">
            <v>64.5</v>
          </cell>
          <cell r="X2652">
            <v>87.5</v>
          </cell>
          <cell r="Y2652">
            <v>56.6</v>
          </cell>
          <cell r="Z2652">
            <v>34.799999999999997</v>
          </cell>
          <cell r="AA2652">
            <v>47.4</v>
          </cell>
          <cell r="AB2652">
            <v>9.3722891399999995</v>
          </cell>
          <cell r="AC2652">
            <v>0.37950028000000002</v>
          </cell>
          <cell r="AD2652">
            <v>280.66000000000003</v>
          </cell>
          <cell r="AE2652">
            <v>64.321284899999995</v>
          </cell>
          <cell r="AF2652">
            <v>66.94224724</v>
          </cell>
          <cell r="AG2652">
            <v>0.32352941000000002</v>
          </cell>
          <cell r="AH2652">
            <v>3.7</v>
          </cell>
          <cell r="AI2652">
            <v>64690</v>
          </cell>
          <cell r="AJ2652">
            <v>7.7</v>
          </cell>
        </row>
        <row r="2653">
          <cell r="A2653" t="str">
            <v>3543</v>
          </cell>
          <cell r="B2653" t="str">
            <v>354307101</v>
          </cell>
          <cell r="C2653" t="str">
            <v>571</v>
          </cell>
          <cell r="D2653" t="str">
            <v>3543071</v>
          </cell>
          <cell r="E2653" t="str">
            <v>3540</v>
          </cell>
          <cell r="F2653" t="str">
            <v>35</v>
          </cell>
          <cell r="G2653">
            <v>529.52777789000004</v>
          </cell>
          <cell r="H2653">
            <v>529.59266843</v>
          </cell>
          <cell r="I2653">
            <v>526.91598653000005</v>
          </cell>
          <cell r="J2653">
            <v>38.367844089999998</v>
          </cell>
          <cell r="K2653">
            <v>22.525237310000001</v>
          </cell>
          <cell r="L2653">
            <v>7.8399193599999988</v>
          </cell>
          <cell r="M2653">
            <v>9.3037396399999999</v>
          </cell>
          <cell r="N2653">
            <v>23.862272399999998</v>
          </cell>
          <cell r="O2653">
            <v>56.436</v>
          </cell>
          <cell r="P2653">
            <v>9.2330798600000001</v>
          </cell>
          <cell r="Q2653">
            <v>80.400000000000006</v>
          </cell>
          <cell r="R2653">
            <v>50.403327439999998</v>
          </cell>
          <cell r="S2653">
            <v>24.8</v>
          </cell>
          <cell r="T2653">
            <v>8.2236271799999994</v>
          </cell>
          <cell r="U2653">
            <v>8.83913175</v>
          </cell>
          <cell r="V2653">
            <v>8.1945055100000008</v>
          </cell>
          <cell r="W2653">
            <v>64.5</v>
          </cell>
          <cell r="X2653">
            <v>87.5</v>
          </cell>
          <cell r="Y2653">
            <v>56.6</v>
          </cell>
          <cell r="Z2653">
            <v>34.799999999999997</v>
          </cell>
          <cell r="AA2653">
            <v>47.4</v>
          </cell>
          <cell r="AB2653">
            <v>8.9703049499999992</v>
          </cell>
          <cell r="AC2653">
            <v>0.66873031000000005</v>
          </cell>
          <cell r="AD2653">
            <v>280.66000000000003</v>
          </cell>
          <cell r="AE2653">
            <v>64.321284899999995</v>
          </cell>
          <cell r="AF2653">
            <v>66.939400000000006</v>
          </cell>
          <cell r="AG2653">
            <v>0.29591836999999999</v>
          </cell>
          <cell r="AH2653">
            <v>3.7</v>
          </cell>
          <cell r="AI2653">
            <v>64690</v>
          </cell>
          <cell r="AJ2653">
            <v>7.7</v>
          </cell>
        </row>
        <row r="2654">
          <cell r="A2654" t="str">
            <v>3543</v>
          </cell>
          <cell r="B2654" t="str">
            <v>354307201</v>
          </cell>
          <cell r="C2654" t="str">
            <v>571</v>
          </cell>
          <cell r="D2654" t="str">
            <v>3543072</v>
          </cell>
          <cell r="E2654" t="str">
            <v>3540</v>
          </cell>
          <cell r="F2654" t="str">
            <v>35</v>
          </cell>
          <cell r="G2654">
            <v>529.52777789000004</v>
          </cell>
          <cell r="H2654">
            <v>529.59266843</v>
          </cell>
          <cell r="I2654">
            <v>526.91598653000005</v>
          </cell>
          <cell r="J2654">
            <v>38.367844089999998</v>
          </cell>
          <cell r="K2654">
            <v>22.525237310000001</v>
          </cell>
          <cell r="L2654">
            <v>7.6353038900000003</v>
          </cell>
          <cell r="M2654">
            <v>7.7865518100000006</v>
          </cell>
          <cell r="N2654">
            <v>23.862272399999998</v>
          </cell>
          <cell r="O2654">
            <v>56.436</v>
          </cell>
          <cell r="P2654">
            <v>8.7724553699999994</v>
          </cell>
          <cell r="Q2654">
            <v>80.400000000000006</v>
          </cell>
          <cell r="R2654">
            <v>50.403327439999998</v>
          </cell>
          <cell r="S2654">
            <v>24.8</v>
          </cell>
          <cell r="T2654">
            <v>7.7865518100000006</v>
          </cell>
          <cell r="U2654">
            <v>7.7570511399999997</v>
          </cell>
          <cell r="V2654">
            <v>7.5416831000000002</v>
          </cell>
          <cell r="W2654">
            <v>64.5</v>
          </cell>
          <cell r="X2654">
            <v>87.5</v>
          </cell>
          <cell r="Y2654">
            <v>56.6</v>
          </cell>
          <cell r="Z2654">
            <v>34.799999999999997</v>
          </cell>
          <cell r="AA2654">
            <v>47.4</v>
          </cell>
          <cell r="AB2654">
            <v>7.4871736900000005</v>
          </cell>
          <cell r="AC2654">
            <v>0.91064004999999992</v>
          </cell>
          <cell r="AD2654">
            <v>280.66000000000003</v>
          </cell>
          <cell r="AE2654">
            <v>64.321284899999995</v>
          </cell>
          <cell r="AF2654">
            <v>66.939400000000006</v>
          </cell>
          <cell r="AG2654">
            <v>0.43421052999999998</v>
          </cell>
          <cell r="AH2654">
            <v>3.7</v>
          </cell>
          <cell r="AI2654">
            <v>64690</v>
          </cell>
          <cell r="AJ2654">
            <v>7.7</v>
          </cell>
        </row>
        <row r="2655">
          <cell r="A2655" t="str">
            <v>3543</v>
          </cell>
          <cell r="B2655" t="str">
            <v>354307401</v>
          </cell>
          <cell r="C2655" t="str">
            <v>571</v>
          </cell>
          <cell r="D2655" t="str">
            <v>3543074</v>
          </cell>
          <cell r="E2655" t="str">
            <v>3540</v>
          </cell>
          <cell r="F2655" t="str">
            <v>35</v>
          </cell>
          <cell r="G2655">
            <v>529.52777789000004</v>
          </cell>
          <cell r="H2655">
            <v>529.59266843</v>
          </cell>
          <cell r="I2655">
            <v>526.91598653000005</v>
          </cell>
          <cell r="J2655">
            <v>38.367844089999998</v>
          </cell>
          <cell r="K2655">
            <v>22.525237310000001</v>
          </cell>
          <cell r="L2655">
            <v>7.3524411000000001</v>
          </cell>
          <cell r="M2655">
            <v>8.3143423399999996</v>
          </cell>
          <cell r="N2655">
            <v>23.862272399999998</v>
          </cell>
          <cell r="O2655">
            <v>56.436</v>
          </cell>
          <cell r="P2655">
            <v>7.9323621500000003</v>
          </cell>
          <cell r="Q2655">
            <v>80.400000000000006</v>
          </cell>
          <cell r="R2655">
            <v>50.403327439999998</v>
          </cell>
          <cell r="S2655">
            <v>24.8</v>
          </cell>
          <cell r="T2655">
            <v>7.7693786100000013</v>
          </cell>
          <cell r="U2655">
            <v>7.64683139</v>
          </cell>
          <cell r="V2655">
            <v>7.425357889999999</v>
          </cell>
          <cell r="W2655">
            <v>64.5</v>
          </cell>
          <cell r="X2655">
            <v>87.5</v>
          </cell>
          <cell r="Y2655">
            <v>56.6</v>
          </cell>
          <cell r="Z2655">
            <v>34.799999999999997</v>
          </cell>
          <cell r="AA2655">
            <v>47.4</v>
          </cell>
          <cell r="AB2655">
            <v>7.3777589099999998</v>
          </cell>
          <cell r="AC2655">
            <v>1</v>
          </cell>
          <cell r="AD2655">
            <v>280.66000000000003</v>
          </cell>
          <cell r="AE2655">
            <v>64.321284899999995</v>
          </cell>
          <cell r="AF2655">
            <v>66.939400000000006</v>
          </cell>
          <cell r="AG2655">
            <v>0.37323943999999998</v>
          </cell>
          <cell r="AH2655">
            <v>3.7</v>
          </cell>
          <cell r="AI2655">
            <v>64690</v>
          </cell>
          <cell r="AJ2655">
            <v>7.7</v>
          </cell>
        </row>
        <row r="2656">
          <cell r="A2656" t="str">
            <v>3544</v>
          </cell>
          <cell r="B2656" t="str">
            <v>354400201</v>
          </cell>
          <cell r="D2656" t="str">
            <v>3544002</v>
          </cell>
          <cell r="E2656" t="str">
            <v>3520</v>
          </cell>
          <cell r="F2656" t="str">
            <v>35</v>
          </cell>
          <cell r="G2656">
            <v>529.52777789000004</v>
          </cell>
          <cell r="H2656">
            <v>529.59266843</v>
          </cell>
          <cell r="I2656">
            <v>526.91598653000005</v>
          </cell>
          <cell r="J2656">
            <v>43.805309729999998</v>
          </cell>
          <cell r="K2656">
            <v>16.990788129999999</v>
          </cell>
          <cell r="L2656">
            <v>8.6387026099999993</v>
          </cell>
          <cell r="M2656">
            <v>9.7024723500000007</v>
          </cell>
          <cell r="N2656">
            <v>24.18912006</v>
          </cell>
          <cell r="O2656">
            <v>56.436</v>
          </cell>
          <cell r="P2656">
            <v>9.2095400499999993</v>
          </cell>
          <cell r="Q2656">
            <v>80.5</v>
          </cell>
          <cell r="R2656">
            <v>50.403327439999998</v>
          </cell>
          <cell r="S2656">
            <v>17.7</v>
          </cell>
          <cell r="T2656">
            <v>8.9366926899999992</v>
          </cell>
          <cell r="U2656">
            <v>8.9218579800000004</v>
          </cell>
          <cell r="V2656">
            <v>8.9069353400000004</v>
          </cell>
          <cell r="W2656">
            <v>64</v>
          </cell>
          <cell r="X2656">
            <v>89.1</v>
          </cell>
          <cell r="Y2656">
            <v>46.5</v>
          </cell>
          <cell r="Z2656">
            <v>37.1</v>
          </cell>
          <cell r="AA2656">
            <v>38.799999999999997</v>
          </cell>
          <cell r="AB2656">
            <v>8.6068510600000003</v>
          </cell>
          <cell r="AC2656">
            <v>0.89425633999999987</v>
          </cell>
          <cell r="AD2656">
            <v>277.33</v>
          </cell>
          <cell r="AE2656">
            <v>62.369407799999998</v>
          </cell>
          <cell r="AF2656">
            <v>67.541166809999993</v>
          </cell>
          <cell r="AG2656">
            <v>0.42553191000000001</v>
          </cell>
          <cell r="AH2656">
            <v>4.4000000000000004</v>
          </cell>
          <cell r="AI2656">
            <v>54370</v>
          </cell>
          <cell r="AJ2656">
            <v>7.7</v>
          </cell>
        </row>
        <row r="2657">
          <cell r="A2657" t="str">
            <v>3544</v>
          </cell>
          <cell r="B2657" t="str">
            <v>354401801</v>
          </cell>
          <cell r="D2657" t="str">
            <v>3544018</v>
          </cell>
          <cell r="E2657" t="str">
            <v>3520</v>
          </cell>
          <cell r="F2657" t="str">
            <v>35</v>
          </cell>
          <cell r="G2657">
            <v>529.52777789000004</v>
          </cell>
          <cell r="H2657">
            <v>529.59266843</v>
          </cell>
          <cell r="I2657">
            <v>526.91598653000005</v>
          </cell>
          <cell r="J2657">
            <v>43.805309729999998</v>
          </cell>
          <cell r="K2657">
            <v>16.990788129999999</v>
          </cell>
          <cell r="L2657">
            <v>8.7155521300000007</v>
          </cell>
          <cell r="M2657">
            <v>9.2053278299999999</v>
          </cell>
          <cell r="N2657">
            <v>24.18912006</v>
          </cell>
          <cell r="O2657">
            <v>56.436</v>
          </cell>
          <cell r="P2657">
            <v>9.0552058800000008</v>
          </cell>
          <cell r="Q2657">
            <v>80.5</v>
          </cell>
          <cell r="R2657">
            <v>50.403327439999998</v>
          </cell>
          <cell r="S2657">
            <v>17.7</v>
          </cell>
          <cell r="T2657">
            <v>8.9824354999999994</v>
          </cell>
          <cell r="U2657">
            <v>8.9524759700000001</v>
          </cell>
          <cell r="V2657">
            <v>8.8910988300000007</v>
          </cell>
          <cell r="W2657">
            <v>64</v>
          </cell>
          <cell r="X2657">
            <v>89.1</v>
          </cell>
          <cell r="Y2657">
            <v>46.5</v>
          </cell>
          <cell r="Z2657">
            <v>37.1</v>
          </cell>
          <cell r="AA2657">
            <v>38.799999999999997</v>
          </cell>
          <cell r="AB2657">
            <v>8.9319483500000008</v>
          </cell>
          <cell r="AC2657">
            <v>0.89443096999999994</v>
          </cell>
          <cell r="AD2657">
            <v>277.33</v>
          </cell>
          <cell r="AE2657">
            <v>62.369407799999998</v>
          </cell>
          <cell r="AF2657">
            <v>67.541630679999997</v>
          </cell>
          <cell r="AG2657">
            <v>0.328125</v>
          </cell>
          <cell r="AH2657">
            <v>4.4000000000000004</v>
          </cell>
          <cell r="AI2657">
            <v>54370</v>
          </cell>
          <cell r="AJ2657">
            <v>7.7</v>
          </cell>
        </row>
        <row r="2658">
          <cell r="A2658" t="str">
            <v>3544</v>
          </cell>
          <cell r="B2658" t="str">
            <v>354402701</v>
          </cell>
          <cell r="D2658" t="str">
            <v>3544027</v>
          </cell>
          <cell r="E2658" t="str">
            <v>3520</v>
          </cell>
          <cell r="F2658" t="str">
            <v>35</v>
          </cell>
          <cell r="G2658">
            <v>529.52777789000004</v>
          </cell>
          <cell r="H2658">
            <v>529.59266843</v>
          </cell>
          <cell r="I2658">
            <v>526.91598653000005</v>
          </cell>
          <cell r="J2658">
            <v>43.805309729999998</v>
          </cell>
          <cell r="K2658">
            <v>16.990788129999999</v>
          </cell>
          <cell r="L2658">
            <v>9.2933939300000006</v>
          </cell>
          <cell r="M2658">
            <v>10.78155707</v>
          </cell>
          <cell r="N2658">
            <v>24.18912006</v>
          </cell>
          <cell r="O2658">
            <v>56.436</v>
          </cell>
          <cell r="P2658">
            <v>10.68336274</v>
          </cell>
          <cell r="Q2658">
            <v>80.5</v>
          </cell>
          <cell r="R2658">
            <v>50.403327439999998</v>
          </cell>
          <cell r="S2658">
            <v>17.7</v>
          </cell>
          <cell r="T2658">
            <v>9.5711567300000002</v>
          </cell>
          <cell r="U2658">
            <v>10.08397409</v>
          </cell>
          <cell r="V2658">
            <v>9.4507735900000007</v>
          </cell>
          <cell r="W2658">
            <v>64</v>
          </cell>
          <cell r="X2658">
            <v>89.1</v>
          </cell>
          <cell r="Y2658">
            <v>46.5</v>
          </cell>
          <cell r="Z2658">
            <v>37.1</v>
          </cell>
          <cell r="AA2658">
            <v>38.799999999999997</v>
          </cell>
          <cell r="AB2658">
            <v>9.8563435300000002</v>
          </cell>
          <cell r="AC2658">
            <v>0.52238015999999998</v>
          </cell>
          <cell r="AD2658">
            <v>277.33</v>
          </cell>
          <cell r="AE2658">
            <v>62.369407799999998</v>
          </cell>
          <cell r="AF2658">
            <v>67.541725389999996</v>
          </cell>
          <cell r="AG2658">
            <v>0.2</v>
          </cell>
          <cell r="AH2658">
            <v>4.4000000000000004</v>
          </cell>
          <cell r="AI2658">
            <v>54370</v>
          </cell>
          <cell r="AJ2658">
            <v>7.7</v>
          </cell>
        </row>
        <row r="2659">
          <cell r="A2659" t="str">
            <v>3544</v>
          </cell>
          <cell r="B2659" t="str">
            <v>354404201</v>
          </cell>
          <cell r="D2659" t="str">
            <v>3544042</v>
          </cell>
          <cell r="E2659" t="str">
            <v>3520</v>
          </cell>
          <cell r="F2659" t="str">
            <v>35</v>
          </cell>
          <cell r="G2659">
            <v>529.52777789000004</v>
          </cell>
          <cell r="H2659">
            <v>529.59266843</v>
          </cell>
          <cell r="I2659">
            <v>526.91598653000005</v>
          </cell>
          <cell r="J2659">
            <v>43.805309729999998</v>
          </cell>
          <cell r="K2659">
            <v>16.990788129999999</v>
          </cell>
          <cell r="L2659">
            <v>8.3763206300000004</v>
          </cell>
          <cell r="M2659">
            <v>10.73055355</v>
          </cell>
          <cell r="N2659">
            <v>24.18912006</v>
          </cell>
          <cell r="O2659">
            <v>56.436</v>
          </cell>
          <cell r="P2659">
            <v>10.693489169999999</v>
          </cell>
          <cell r="Q2659">
            <v>80.5</v>
          </cell>
          <cell r="R2659">
            <v>50.403327439999998</v>
          </cell>
          <cell r="S2659">
            <v>17.7</v>
          </cell>
          <cell r="T2659">
            <v>9.0347957999999995</v>
          </cell>
          <cell r="U2659">
            <v>9.0222019299999996</v>
          </cell>
          <cell r="V2659">
            <v>8.6539942300000003</v>
          </cell>
          <cell r="W2659">
            <v>64</v>
          </cell>
          <cell r="X2659">
            <v>89.1</v>
          </cell>
          <cell r="Y2659">
            <v>46.5</v>
          </cell>
          <cell r="Z2659">
            <v>37.1</v>
          </cell>
          <cell r="AA2659">
            <v>38.799999999999997</v>
          </cell>
          <cell r="AB2659">
            <v>8.9401052100000005</v>
          </cell>
          <cell r="AC2659">
            <v>0.91610137000000003</v>
          </cell>
          <cell r="AD2659">
            <v>277.33</v>
          </cell>
          <cell r="AE2659">
            <v>62.369407799999998</v>
          </cell>
          <cell r="AF2659">
            <v>67.541600000000003</v>
          </cell>
          <cell r="AG2659">
            <v>0.29347825999999999</v>
          </cell>
          <cell r="AH2659">
            <v>4.4000000000000004</v>
          </cell>
          <cell r="AI2659">
            <v>54370</v>
          </cell>
          <cell r="AJ2659">
            <v>7.7</v>
          </cell>
        </row>
        <row r="2660">
          <cell r="A2660" t="str">
            <v>3544</v>
          </cell>
          <cell r="B2660" t="str">
            <v>354405301</v>
          </cell>
          <cell r="D2660" t="str">
            <v>3544053</v>
          </cell>
          <cell r="E2660" t="str">
            <v>3520</v>
          </cell>
          <cell r="F2660" t="str">
            <v>35</v>
          </cell>
          <cell r="G2660">
            <v>529.52777789000004</v>
          </cell>
          <cell r="H2660">
            <v>529.59266843</v>
          </cell>
          <cell r="I2660">
            <v>526.91598653000005</v>
          </cell>
          <cell r="J2660">
            <v>43.805309729999998</v>
          </cell>
          <cell r="K2660">
            <v>16.990788129999999</v>
          </cell>
          <cell r="L2660">
            <v>8.9299648699999992</v>
          </cell>
          <cell r="M2660">
            <v>10.361671599999999</v>
          </cell>
          <cell r="N2660">
            <v>24.18912006</v>
          </cell>
          <cell r="O2660">
            <v>56.436</v>
          </cell>
          <cell r="P2660">
            <v>10.269275840000001</v>
          </cell>
          <cell r="Q2660">
            <v>80.5</v>
          </cell>
          <cell r="R2660">
            <v>50.403327439999998</v>
          </cell>
          <cell r="S2660">
            <v>17.7</v>
          </cell>
          <cell r="T2660">
            <v>9.4227869099999992</v>
          </cell>
          <cell r="U2660">
            <v>9.2281802899999992</v>
          </cell>
          <cell r="V2660">
            <v>8.8764049200000006</v>
          </cell>
          <cell r="W2660">
            <v>64</v>
          </cell>
          <cell r="X2660">
            <v>89.1</v>
          </cell>
          <cell r="Y2660">
            <v>46.5</v>
          </cell>
          <cell r="Z2660">
            <v>37.1</v>
          </cell>
          <cell r="AA2660">
            <v>38.799999999999997</v>
          </cell>
          <cell r="AB2660">
            <v>8.9765149700000002</v>
          </cell>
          <cell r="AC2660">
            <v>0.94277683999999995</v>
          </cell>
          <cell r="AD2660">
            <v>277.33</v>
          </cell>
          <cell r="AE2660">
            <v>62.369407799999998</v>
          </cell>
          <cell r="AF2660">
            <v>67.541600000000003</v>
          </cell>
          <cell r="AG2660">
            <v>0.11111111</v>
          </cell>
          <cell r="AH2660">
            <v>4.4000000000000004</v>
          </cell>
          <cell r="AI2660">
            <v>54370</v>
          </cell>
          <cell r="AJ2660">
            <v>7.7</v>
          </cell>
        </row>
        <row r="2661">
          <cell r="A2661" t="str">
            <v>3544</v>
          </cell>
          <cell r="B2661" t="str">
            <v>354406501</v>
          </cell>
          <cell r="D2661" t="str">
            <v>3544065</v>
          </cell>
          <cell r="E2661" t="str">
            <v>3520</v>
          </cell>
          <cell r="F2661" t="str">
            <v>35</v>
          </cell>
          <cell r="G2661">
            <v>529.52777789000004</v>
          </cell>
          <cell r="H2661">
            <v>529.59266843</v>
          </cell>
          <cell r="I2661">
            <v>526.91598653000005</v>
          </cell>
          <cell r="J2661">
            <v>43.805309729999998</v>
          </cell>
          <cell r="K2661">
            <v>16.990788129999999</v>
          </cell>
          <cell r="L2661">
            <v>8.9298324999999998</v>
          </cell>
          <cell r="M2661">
            <v>10.301390809999999</v>
          </cell>
          <cell r="N2661">
            <v>24.18912006</v>
          </cell>
          <cell r="O2661">
            <v>56.436</v>
          </cell>
          <cell r="P2661">
            <v>10.2742922</v>
          </cell>
          <cell r="Q2661">
            <v>80.5</v>
          </cell>
          <cell r="R2661">
            <v>50.403327439999998</v>
          </cell>
          <cell r="S2661">
            <v>17.7</v>
          </cell>
          <cell r="T2661">
            <v>9.7830133999999997</v>
          </cell>
          <cell r="U2661">
            <v>8.9459841200000003</v>
          </cell>
          <cell r="V2661">
            <v>9.1096356699999994</v>
          </cell>
          <cell r="W2661">
            <v>64</v>
          </cell>
          <cell r="X2661">
            <v>89.1</v>
          </cell>
          <cell r="Y2661">
            <v>46.5</v>
          </cell>
          <cell r="Z2661">
            <v>37.1</v>
          </cell>
          <cell r="AA2661">
            <v>38.799999999999997</v>
          </cell>
          <cell r="AB2661">
            <v>9.8013440799999998</v>
          </cell>
          <cell r="AC2661">
            <v>0.75394950000000005</v>
          </cell>
          <cell r="AD2661">
            <v>277.33</v>
          </cell>
          <cell r="AE2661">
            <v>62.369407799999998</v>
          </cell>
          <cell r="AF2661">
            <v>67.540688360000004</v>
          </cell>
          <cell r="AG2661">
            <v>0.11764706</v>
          </cell>
          <cell r="AH2661">
            <v>4.4000000000000004</v>
          </cell>
          <cell r="AI2661">
            <v>54370</v>
          </cell>
          <cell r="AJ2661">
            <v>7.7</v>
          </cell>
        </row>
        <row r="2662">
          <cell r="A2662" t="str">
            <v>3546</v>
          </cell>
          <cell r="B2662" t="str">
            <v>354600501</v>
          </cell>
          <cell r="D2662" t="str">
            <v>3546005</v>
          </cell>
          <cell r="E2662" t="str">
            <v>3520</v>
          </cell>
          <cell r="F2662" t="str">
            <v>35</v>
          </cell>
          <cell r="G2662">
            <v>529.52777789000004</v>
          </cell>
          <cell r="H2662">
            <v>529.59266843</v>
          </cell>
          <cell r="I2662">
            <v>526.91598653000005</v>
          </cell>
          <cell r="J2662">
            <v>43.805309729999998</v>
          </cell>
          <cell r="K2662">
            <v>16.990788129999999</v>
          </cell>
          <cell r="L2662">
            <v>9.0302563100000004</v>
          </cell>
          <cell r="M2662">
            <v>9.7792273400000003</v>
          </cell>
          <cell r="N2662">
            <v>24.18912006</v>
          </cell>
          <cell r="O2662">
            <v>56.436</v>
          </cell>
          <cell r="P2662">
            <v>10.74759461</v>
          </cell>
          <cell r="Q2662">
            <v>80.5</v>
          </cell>
          <cell r="R2662">
            <v>50.403327439999998</v>
          </cell>
          <cell r="S2662">
            <v>17.7</v>
          </cell>
          <cell r="T2662">
            <v>8.9829377600000004</v>
          </cell>
          <cell r="U2662">
            <v>9.2697407199999997</v>
          </cell>
          <cell r="V2662">
            <v>9.1986725699999994</v>
          </cell>
          <cell r="W2662">
            <v>64</v>
          </cell>
          <cell r="X2662">
            <v>89.1</v>
          </cell>
          <cell r="Y2662">
            <v>46.5</v>
          </cell>
          <cell r="Z2662">
            <v>37.1</v>
          </cell>
          <cell r="AA2662">
            <v>38.799999999999997</v>
          </cell>
          <cell r="AB2662">
            <v>9.8152026400000008</v>
          </cell>
          <cell r="AC2662">
            <v>0</v>
          </cell>
          <cell r="AD2662">
            <v>277.33</v>
          </cell>
          <cell r="AE2662">
            <v>62.369407799999998</v>
          </cell>
          <cell r="AF2662">
            <v>67.554936530000006</v>
          </cell>
          <cell r="AG2662">
            <v>0.5625</v>
          </cell>
          <cell r="AH2662">
            <v>4.4000000000000004</v>
          </cell>
          <cell r="AI2662">
            <v>54370</v>
          </cell>
          <cell r="AJ2662">
            <v>7.7</v>
          </cell>
        </row>
        <row r="2663">
          <cell r="A2663" t="str">
            <v>3546</v>
          </cell>
          <cell r="B2663" t="str">
            <v>354601501</v>
          </cell>
          <cell r="D2663" t="str">
            <v>3546015</v>
          </cell>
          <cell r="E2663" t="str">
            <v>3520</v>
          </cell>
          <cell r="F2663" t="str">
            <v>35</v>
          </cell>
          <cell r="G2663">
            <v>529.52777789000004</v>
          </cell>
          <cell r="H2663">
            <v>529.59266843</v>
          </cell>
          <cell r="I2663">
            <v>526.91598653000005</v>
          </cell>
          <cell r="J2663">
            <v>43.805309729999998</v>
          </cell>
          <cell r="K2663">
            <v>16.990788129999999</v>
          </cell>
          <cell r="L2663">
            <v>9.0941435800000008</v>
          </cell>
          <cell r="M2663">
            <v>10.289056029999999</v>
          </cell>
          <cell r="N2663">
            <v>24.18912006</v>
          </cell>
          <cell r="O2663">
            <v>56.436</v>
          </cell>
          <cell r="P2663">
            <v>10.37763882</v>
          </cell>
          <cell r="Q2663">
            <v>80.5</v>
          </cell>
          <cell r="R2663">
            <v>50.403327439999998</v>
          </cell>
          <cell r="S2663">
            <v>17.7</v>
          </cell>
          <cell r="T2663">
            <v>9.0014694800000008</v>
          </cell>
          <cell r="U2663">
            <v>9.1923800500000006</v>
          </cell>
          <cell r="V2663">
            <v>8.9310232200000002</v>
          </cell>
          <cell r="W2663">
            <v>64</v>
          </cell>
          <cell r="X2663">
            <v>89.1</v>
          </cell>
          <cell r="Y2663">
            <v>46.5</v>
          </cell>
          <cell r="Z2663">
            <v>37.1</v>
          </cell>
          <cell r="AA2663">
            <v>38.799999999999997</v>
          </cell>
          <cell r="AB2663">
            <v>9.1133888499999998</v>
          </cell>
          <cell r="AC2663">
            <v>0.56533387999999996</v>
          </cell>
          <cell r="AD2663">
            <v>277.33</v>
          </cell>
          <cell r="AE2663">
            <v>62.369407799999998</v>
          </cell>
          <cell r="AF2663">
            <v>67.566007839999997</v>
          </cell>
          <cell r="AG2663">
            <v>0.33333332999999998</v>
          </cell>
          <cell r="AH2663">
            <v>4.4000000000000004</v>
          </cell>
          <cell r="AI2663">
            <v>54370</v>
          </cell>
          <cell r="AJ2663">
            <v>7.7</v>
          </cell>
        </row>
        <row r="2664">
          <cell r="A2664" t="str">
            <v>3546</v>
          </cell>
          <cell r="B2664" t="str">
            <v>354601801</v>
          </cell>
          <cell r="D2664" t="str">
            <v>3546018</v>
          </cell>
          <cell r="E2664" t="str">
            <v>3520</v>
          </cell>
          <cell r="F2664" t="str">
            <v>35</v>
          </cell>
          <cell r="G2664">
            <v>529.52777789000004</v>
          </cell>
          <cell r="H2664">
            <v>529.59266843</v>
          </cell>
          <cell r="I2664">
            <v>526.91598653000005</v>
          </cell>
          <cell r="J2664">
            <v>43.805309729999998</v>
          </cell>
          <cell r="K2664">
            <v>16.990788129999999</v>
          </cell>
          <cell r="L2664">
            <v>9.6357388200000003</v>
          </cell>
          <cell r="M2664">
            <v>10.484417430000001</v>
          </cell>
          <cell r="N2664">
            <v>24.18912006</v>
          </cell>
          <cell r="O2664">
            <v>56.436</v>
          </cell>
          <cell r="P2664">
            <v>10.159137019999999</v>
          </cell>
          <cell r="Q2664">
            <v>80.5</v>
          </cell>
          <cell r="R2664">
            <v>50.403327439999998</v>
          </cell>
          <cell r="S2664">
            <v>17.7</v>
          </cell>
          <cell r="T2664">
            <v>9.6880021000000003</v>
          </cell>
          <cell r="U2664">
            <v>10.37477161</v>
          </cell>
          <cell r="V2664">
            <v>9.5258807700000006</v>
          </cell>
          <cell r="W2664">
            <v>64</v>
          </cell>
          <cell r="X2664">
            <v>89.1</v>
          </cell>
          <cell r="Y2664">
            <v>46.5</v>
          </cell>
          <cell r="Z2664">
            <v>37.1</v>
          </cell>
          <cell r="AA2664">
            <v>38.799999999999997</v>
          </cell>
          <cell r="AB2664">
            <v>9.5605041600000007</v>
          </cell>
          <cell r="AC2664">
            <v>0.86482987</v>
          </cell>
          <cell r="AD2664">
            <v>277.33</v>
          </cell>
          <cell r="AE2664">
            <v>62.369407799999998</v>
          </cell>
          <cell r="AF2664">
            <v>67.565650419999997</v>
          </cell>
          <cell r="AG2664">
            <v>0.3149098081366436</v>
          </cell>
          <cell r="AH2664">
            <v>4.4000000000000004</v>
          </cell>
          <cell r="AI2664">
            <v>54370</v>
          </cell>
          <cell r="AJ2664">
            <v>7.7</v>
          </cell>
        </row>
        <row r="2665">
          <cell r="A2665" t="str">
            <v>3546</v>
          </cell>
          <cell r="B2665" t="str">
            <v>354602401</v>
          </cell>
          <cell r="D2665" t="str">
            <v>3546024</v>
          </cell>
          <cell r="E2665" t="str">
            <v>3520</v>
          </cell>
          <cell r="F2665" t="str">
            <v>35</v>
          </cell>
          <cell r="G2665">
            <v>529.52777789000004</v>
          </cell>
          <cell r="H2665">
            <v>529.59266843</v>
          </cell>
          <cell r="I2665">
            <v>526.91598653000005</v>
          </cell>
          <cell r="J2665">
            <v>43.805309729999998</v>
          </cell>
          <cell r="K2665">
            <v>16.990788129999999</v>
          </cell>
          <cell r="L2665">
            <v>9.2982596700000002</v>
          </cell>
          <cell r="M2665">
            <v>9.4077968199999997</v>
          </cell>
          <cell r="N2665">
            <v>24.18912006</v>
          </cell>
          <cell r="O2665">
            <v>56.436</v>
          </cell>
          <cell r="P2665">
            <v>9.7996259099999996</v>
          </cell>
          <cell r="Q2665">
            <v>80.5</v>
          </cell>
          <cell r="R2665">
            <v>50.403327439999998</v>
          </cell>
          <cell r="S2665">
            <v>17.7</v>
          </cell>
          <cell r="T2665">
            <v>9.44864836</v>
          </cell>
          <cell r="U2665">
            <v>9.3663179499999991</v>
          </cell>
          <cell r="V2665">
            <v>9.1515453299999994</v>
          </cell>
          <cell r="W2665">
            <v>64</v>
          </cell>
          <cell r="X2665">
            <v>89.1</v>
          </cell>
          <cell r="Y2665">
            <v>46.5</v>
          </cell>
          <cell r="Z2665">
            <v>37.1</v>
          </cell>
          <cell r="AA2665">
            <v>38.799999999999997</v>
          </cell>
          <cell r="AB2665">
            <v>9.3739037599999993</v>
          </cell>
          <cell r="AC2665">
            <v>0.47514447999999998</v>
          </cell>
          <cell r="AD2665">
            <v>277.33</v>
          </cell>
          <cell r="AE2665">
            <v>62.369407799999998</v>
          </cell>
          <cell r="AF2665">
            <v>67.563205089999997</v>
          </cell>
          <cell r="AG2665">
            <v>0.28571428999999998</v>
          </cell>
          <cell r="AH2665">
            <v>4.4000000000000004</v>
          </cell>
          <cell r="AI2665">
            <v>54370</v>
          </cell>
          <cell r="AJ2665">
            <v>7.7</v>
          </cell>
        </row>
        <row r="2666">
          <cell r="A2666" t="str">
            <v>3547</v>
          </cell>
          <cell r="B2666" t="str">
            <v>354700201</v>
          </cell>
          <cell r="D2666" t="str">
            <v>3547002</v>
          </cell>
          <cell r="E2666" t="str">
            <v>3515</v>
          </cell>
          <cell r="F2666" t="str">
            <v>35</v>
          </cell>
          <cell r="G2666">
            <v>529.52777789000004</v>
          </cell>
          <cell r="H2666">
            <v>529.59266843</v>
          </cell>
          <cell r="I2666">
            <v>526.91598653000005</v>
          </cell>
          <cell r="J2666">
            <v>40.540540540000002</v>
          </cell>
          <cell r="K2666">
            <v>18.902439019999999</v>
          </cell>
          <cell r="L2666">
            <v>7.2108184499999997</v>
          </cell>
          <cell r="M2666">
            <v>7.67415292</v>
          </cell>
          <cell r="N2666">
            <v>25.906237520000001</v>
          </cell>
          <cell r="O2666">
            <v>56.436</v>
          </cell>
          <cell r="P2666">
            <v>8.4892051500000001</v>
          </cell>
          <cell r="Q2666">
            <v>87.3</v>
          </cell>
          <cell r="R2666">
            <v>50.403327439999998</v>
          </cell>
          <cell r="S2666">
            <v>17.7</v>
          </cell>
          <cell r="T2666">
            <v>9.4350826399999992</v>
          </cell>
          <cell r="U2666">
            <v>7.3065313999999999</v>
          </cell>
          <cell r="V2666">
            <v>7.204149290000001</v>
          </cell>
          <cell r="W2666">
            <v>63.5</v>
          </cell>
          <cell r="X2666">
            <v>87.3</v>
          </cell>
          <cell r="Y2666">
            <v>55.9</v>
          </cell>
          <cell r="Z2666">
            <v>37.1</v>
          </cell>
          <cell r="AA2666">
            <v>38.799999999999997</v>
          </cell>
          <cell r="AB2666">
            <v>7.3721180300000002</v>
          </cell>
          <cell r="AC2666">
            <v>1</v>
          </cell>
          <cell r="AD2666">
            <v>292.64999999999998</v>
          </cell>
          <cell r="AE2666">
            <v>62.054297320000003</v>
          </cell>
          <cell r="AF2666">
            <v>69.376049960000003</v>
          </cell>
          <cell r="AG2666">
            <v>0.32500000000000001</v>
          </cell>
          <cell r="AH2666">
            <v>4.9000000000000004</v>
          </cell>
          <cell r="AI2666">
            <v>53450</v>
          </cell>
          <cell r="AJ2666">
            <v>7.7</v>
          </cell>
        </row>
        <row r="2667">
          <cell r="A2667" t="str">
            <v>3547</v>
          </cell>
          <cell r="B2667" t="str">
            <v>354700301</v>
          </cell>
          <cell r="D2667" t="str">
            <v>3547003</v>
          </cell>
          <cell r="E2667" t="str">
            <v>3515</v>
          </cell>
          <cell r="F2667" t="str">
            <v>35</v>
          </cell>
          <cell r="G2667">
            <v>529.52777789000004</v>
          </cell>
          <cell r="H2667">
            <v>529.59266843</v>
          </cell>
          <cell r="I2667">
            <v>526.91598653000005</v>
          </cell>
          <cell r="J2667">
            <v>40.540540540000002</v>
          </cell>
          <cell r="K2667">
            <v>18.902439019999999</v>
          </cell>
          <cell r="L2667">
            <v>8.8830855199999998</v>
          </cell>
          <cell r="M2667">
            <v>9.4572785699999997</v>
          </cell>
          <cell r="N2667">
            <v>25.906237520000001</v>
          </cell>
          <cell r="O2667">
            <v>56.436</v>
          </cell>
          <cell r="P2667">
            <v>9.1767835899999994</v>
          </cell>
          <cell r="Q2667">
            <v>87.3</v>
          </cell>
          <cell r="R2667">
            <v>50.403327439999998</v>
          </cell>
          <cell r="S2667">
            <v>17.7</v>
          </cell>
          <cell r="T2667">
            <v>9.7577678999999993</v>
          </cell>
          <cell r="U2667">
            <v>9.1974577499999999</v>
          </cell>
          <cell r="V2667">
            <v>8.5777236899999991</v>
          </cell>
          <cell r="W2667">
            <v>63.5</v>
          </cell>
          <cell r="X2667">
            <v>87.3</v>
          </cell>
          <cell r="Y2667">
            <v>55.9</v>
          </cell>
          <cell r="Z2667">
            <v>37.1</v>
          </cell>
          <cell r="AA2667">
            <v>38.799999999999997</v>
          </cell>
          <cell r="AB2667">
            <v>8.7025102600000004</v>
          </cell>
          <cell r="AC2667">
            <v>0.57283430999999996</v>
          </cell>
          <cell r="AD2667">
            <v>292.64999999999998</v>
          </cell>
          <cell r="AE2667">
            <v>62.054297320000003</v>
          </cell>
          <cell r="AF2667">
            <v>69.311431819999996</v>
          </cell>
          <cell r="AG2667">
            <v>0.29629630000000001</v>
          </cell>
          <cell r="AH2667">
            <v>4.9000000000000004</v>
          </cell>
          <cell r="AI2667">
            <v>53450</v>
          </cell>
          <cell r="AJ2667">
            <v>7.7</v>
          </cell>
        </row>
        <row r="2668">
          <cell r="A2668" t="str">
            <v>3547</v>
          </cell>
          <cell r="B2668" t="str">
            <v>354700302</v>
          </cell>
          <cell r="D2668" t="str">
            <v>3547003</v>
          </cell>
          <cell r="E2668" t="str">
            <v>3515</v>
          </cell>
          <cell r="F2668" t="str">
            <v>35</v>
          </cell>
          <cell r="G2668">
            <v>529.52777789000004</v>
          </cell>
          <cell r="H2668">
            <v>529.59266843</v>
          </cell>
          <cell r="I2668">
            <v>526.91598653000005</v>
          </cell>
          <cell r="J2668">
            <v>40.540540540000002</v>
          </cell>
          <cell r="K2668">
            <v>18.902439019999999</v>
          </cell>
          <cell r="L2668">
            <v>8.6865983599999996</v>
          </cell>
          <cell r="M2668">
            <v>8.9510513700000001</v>
          </cell>
          <cell r="N2668">
            <v>25.906237520000001</v>
          </cell>
          <cell r="O2668">
            <v>56.436</v>
          </cell>
          <cell r="P2668">
            <v>8.74033674</v>
          </cell>
          <cell r="Q2668">
            <v>87.3</v>
          </cell>
          <cell r="R2668">
            <v>50.403327439999998</v>
          </cell>
          <cell r="S2668">
            <v>17.7</v>
          </cell>
          <cell r="T2668">
            <v>9.8389490300000002</v>
          </cell>
          <cell r="U2668">
            <v>8.6865983599999996</v>
          </cell>
          <cell r="V2668">
            <v>7.2145044100000009</v>
          </cell>
          <cell r="W2668">
            <v>63.5</v>
          </cell>
          <cell r="X2668">
            <v>87.3</v>
          </cell>
          <cell r="Y2668">
            <v>55.9</v>
          </cell>
          <cell r="Z2668">
            <v>37.1</v>
          </cell>
          <cell r="AA2668">
            <v>38.799999999999997</v>
          </cell>
          <cell r="AB2668">
            <v>8.6865983599999996</v>
          </cell>
          <cell r="AC2668">
            <v>1</v>
          </cell>
          <cell r="AD2668">
            <v>292.64999999999998</v>
          </cell>
          <cell r="AE2668">
            <v>62.054297320000003</v>
          </cell>
          <cell r="AF2668">
            <v>69.239599999999996</v>
          </cell>
          <cell r="AG2668">
            <v>0.13333333</v>
          </cell>
          <cell r="AH2668">
            <v>4.9000000000000004</v>
          </cell>
          <cell r="AI2668">
            <v>53450</v>
          </cell>
          <cell r="AJ2668">
            <v>7.7</v>
          </cell>
        </row>
        <row r="2669">
          <cell r="A2669" t="str">
            <v>3547</v>
          </cell>
          <cell r="B2669" t="str">
            <v>354700801</v>
          </cell>
          <cell r="D2669" t="str">
            <v>3547008</v>
          </cell>
          <cell r="E2669" t="str">
            <v>3515</v>
          </cell>
          <cell r="F2669" t="str">
            <v>35</v>
          </cell>
          <cell r="G2669">
            <v>529.52777789000004</v>
          </cell>
          <cell r="H2669">
            <v>529.59266843</v>
          </cell>
          <cell r="I2669">
            <v>526.91598653000005</v>
          </cell>
          <cell r="J2669">
            <v>40.540540540000002</v>
          </cell>
          <cell r="K2669">
            <v>18.902439019999999</v>
          </cell>
          <cell r="L2669">
            <v>9.4081250900000004</v>
          </cell>
          <cell r="M2669">
            <v>10.90487283</v>
          </cell>
          <cell r="N2669">
            <v>25.906237520000001</v>
          </cell>
          <cell r="O2669">
            <v>56.436</v>
          </cell>
          <cell r="P2669">
            <v>10.465357940000001</v>
          </cell>
          <cell r="Q2669">
            <v>87.3</v>
          </cell>
          <cell r="R2669">
            <v>50.403327439999998</v>
          </cell>
          <cell r="S2669">
            <v>17.7</v>
          </cell>
          <cell r="T2669">
            <v>10.144981700000001</v>
          </cell>
          <cell r="U2669">
            <v>10.328166879999999</v>
          </cell>
          <cell r="V2669">
            <v>9.4227869099999992</v>
          </cell>
          <cell r="W2669">
            <v>63.5</v>
          </cell>
          <cell r="X2669">
            <v>87.3</v>
          </cell>
          <cell r="Y2669">
            <v>55.9</v>
          </cell>
          <cell r="Z2669">
            <v>37.1</v>
          </cell>
          <cell r="AA2669">
            <v>38.799999999999997</v>
          </cell>
          <cell r="AB2669">
            <v>10.15785842</v>
          </cell>
          <cell r="AC2669">
            <v>2.4254049999999999E-2</v>
          </cell>
          <cell r="AD2669">
            <v>292.64999999999998</v>
          </cell>
          <cell r="AE2669">
            <v>62.054297320000003</v>
          </cell>
          <cell r="AF2669">
            <v>69.219262569999998</v>
          </cell>
          <cell r="AG2669">
            <v>0.16666666999999999</v>
          </cell>
          <cell r="AH2669">
            <v>4.9000000000000004</v>
          </cell>
          <cell r="AI2669">
            <v>53450</v>
          </cell>
          <cell r="AJ2669">
            <v>7.7</v>
          </cell>
        </row>
        <row r="2670">
          <cell r="A2670" t="str">
            <v>3547</v>
          </cell>
          <cell r="B2670" t="str">
            <v>354702001</v>
          </cell>
          <cell r="D2670" t="str">
            <v>3547020</v>
          </cell>
          <cell r="E2670" t="str">
            <v>3515</v>
          </cell>
          <cell r="F2670" t="str">
            <v>35</v>
          </cell>
          <cell r="G2670">
            <v>529.52777789000004</v>
          </cell>
          <cell r="H2670">
            <v>529.59266843</v>
          </cell>
          <cell r="I2670">
            <v>526.91598653000005</v>
          </cell>
          <cell r="J2670">
            <v>40.540540540000002</v>
          </cell>
          <cell r="K2670">
            <v>18.902439019999999</v>
          </cell>
          <cell r="L2670">
            <v>9.3543541300000008</v>
          </cell>
          <cell r="M2670">
            <v>10.56547941</v>
          </cell>
          <cell r="N2670">
            <v>25.906237520000001</v>
          </cell>
          <cell r="O2670">
            <v>56.436</v>
          </cell>
          <cell r="P2670">
            <v>10.79487065</v>
          </cell>
          <cell r="Q2670">
            <v>87.3</v>
          </cell>
          <cell r="R2670">
            <v>50.403327439999998</v>
          </cell>
          <cell r="S2670">
            <v>17.7</v>
          </cell>
          <cell r="T2670">
            <v>9.9655699299999991</v>
          </cell>
          <cell r="U2670">
            <v>10.428068140000001</v>
          </cell>
          <cell r="V2670">
            <v>9.1141598100000003</v>
          </cell>
          <cell r="W2670">
            <v>63.5</v>
          </cell>
          <cell r="X2670">
            <v>87.3</v>
          </cell>
          <cell r="Y2670">
            <v>55.9</v>
          </cell>
          <cell r="Z2670">
            <v>37.1</v>
          </cell>
          <cell r="AA2670">
            <v>38.799999999999997</v>
          </cell>
          <cell r="AB2670">
            <v>9.9495119899999995</v>
          </cell>
          <cell r="AC2670">
            <v>0</v>
          </cell>
          <cell r="AD2670">
            <v>292.64999999999998</v>
          </cell>
          <cell r="AE2670">
            <v>62.054297320000003</v>
          </cell>
          <cell r="AF2670">
            <v>69.206147139999999</v>
          </cell>
          <cell r="AG2670">
            <v>0.5</v>
          </cell>
          <cell r="AH2670">
            <v>4.9000000000000004</v>
          </cell>
          <cell r="AI2670">
            <v>53450</v>
          </cell>
          <cell r="AJ2670">
            <v>7.7</v>
          </cell>
        </row>
        <row r="2671">
          <cell r="A2671" t="str">
            <v>3547</v>
          </cell>
          <cell r="B2671" t="str">
            <v>354703001</v>
          </cell>
          <cell r="D2671" t="str">
            <v>3547030</v>
          </cell>
          <cell r="E2671" t="str">
            <v>3515</v>
          </cell>
          <cell r="F2671" t="str">
            <v>35</v>
          </cell>
          <cell r="G2671">
            <v>529.52777789000004</v>
          </cell>
          <cell r="H2671">
            <v>529.59266843</v>
          </cell>
          <cell r="I2671">
            <v>526.91598653000005</v>
          </cell>
          <cell r="J2671">
            <v>40.540540540000002</v>
          </cell>
          <cell r="K2671">
            <v>18.902439019999999</v>
          </cell>
          <cell r="L2671">
            <v>8.8209946499999994</v>
          </cell>
          <cell r="M2671">
            <v>9.3536611900000004</v>
          </cell>
          <cell r="N2671">
            <v>25.906237520000001</v>
          </cell>
          <cell r="O2671">
            <v>56.436</v>
          </cell>
          <cell r="P2671">
            <v>10.69296712</v>
          </cell>
          <cell r="Q2671">
            <v>87.3</v>
          </cell>
          <cell r="R2671">
            <v>50.403327439999998</v>
          </cell>
          <cell r="S2671">
            <v>17.7</v>
          </cell>
          <cell r="T2671">
            <v>9.3889048800000001</v>
          </cell>
          <cell r="U2671">
            <v>9.3889048800000001</v>
          </cell>
          <cell r="V2671">
            <v>8.8346282200000008</v>
          </cell>
          <cell r="W2671">
            <v>63.5</v>
          </cell>
          <cell r="X2671">
            <v>87.3</v>
          </cell>
          <cell r="Y2671">
            <v>55.9</v>
          </cell>
          <cell r="Z2671">
            <v>37.1</v>
          </cell>
          <cell r="AA2671">
            <v>38.799999999999997</v>
          </cell>
          <cell r="AB2671">
            <v>8.9821842800000002</v>
          </cell>
          <cell r="AC2671">
            <v>0.18947447000000001</v>
          </cell>
          <cell r="AD2671">
            <v>292.64999999999998</v>
          </cell>
          <cell r="AE2671">
            <v>62.054297320000003</v>
          </cell>
          <cell r="AF2671">
            <v>69.218425300000007</v>
          </cell>
          <cell r="AG2671">
            <v>0.28571428999999998</v>
          </cell>
          <cell r="AH2671">
            <v>4.9000000000000004</v>
          </cell>
          <cell r="AI2671">
            <v>53450</v>
          </cell>
          <cell r="AJ2671">
            <v>7.7</v>
          </cell>
        </row>
        <row r="2672">
          <cell r="A2672" t="str">
            <v>3547</v>
          </cell>
          <cell r="B2672" t="str">
            <v>354703002</v>
          </cell>
          <cell r="D2672" t="str">
            <v>3547030</v>
          </cell>
          <cell r="E2672" t="str">
            <v>3515</v>
          </cell>
          <cell r="F2672" t="str">
            <v>35</v>
          </cell>
          <cell r="G2672">
            <v>529.52777789000004</v>
          </cell>
          <cell r="H2672">
            <v>529.59266843</v>
          </cell>
          <cell r="I2672">
            <v>526.91598653000005</v>
          </cell>
          <cell r="J2672">
            <v>40.540540540000002</v>
          </cell>
          <cell r="K2672">
            <v>18.902439019999999</v>
          </cell>
          <cell r="L2672">
            <v>7.2298387799999997</v>
          </cell>
          <cell r="M2672">
            <v>7.1815919399999997</v>
          </cell>
          <cell r="N2672">
            <v>25.906237520000001</v>
          </cell>
          <cell r="O2672">
            <v>56.436</v>
          </cell>
          <cell r="P2672">
            <v>10.81977828</v>
          </cell>
          <cell r="Q2672">
            <v>87.3</v>
          </cell>
          <cell r="R2672">
            <v>50.403327439999998</v>
          </cell>
          <cell r="S2672">
            <v>17.7</v>
          </cell>
          <cell r="T2672">
            <v>7.2298387799999997</v>
          </cell>
          <cell r="U2672">
            <v>7.2298387799999997</v>
          </cell>
          <cell r="V2672">
            <v>7.1308988299999996</v>
          </cell>
          <cell r="W2672">
            <v>63.5</v>
          </cell>
          <cell r="X2672">
            <v>87.3</v>
          </cell>
          <cell r="Y2672">
            <v>55.9</v>
          </cell>
          <cell r="Z2672">
            <v>37.1</v>
          </cell>
          <cell r="AA2672">
            <v>38.799999999999997</v>
          </cell>
          <cell r="AB2672">
            <v>7.2298387799999997</v>
          </cell>
          <cell r="AC2672">
            <v>1</v>
          </cell>
          <cell r="AD2672">
            <v>292.64999999999998</v>
          </cell>
          <cell r="AE2672">
            <v>62.054297320000003</v>
          </cell>
          <cell r="AF2672">
            <v>69.239599999999996</v>
          </cell>
          <cell r="AG2672">
            <v>0.29945661076558461</v>
          </cell>
          <cell r="AH2672">
            <v>4.9000000000000004</v>
          </cell>
          <cell r="AI2672">
            <v>53450</v>
          </cell>
          <cell r="AJ2672">
            <v>7.7</v>
          </cell>
        </row>
        <row r="2673">
          <cell r="A2673" t="str">
            <v>3547</v>
          </cell>
          <cell r="B2673" t="str">
            <v>354703301</v>
          </cell>
          <cell r="D2673" t="str">
            <v>3547033</v>
          </cell>
          <cell r="E2673" t="str">
            <v>3515</v>
          </cell>
          <cell r="F2673" t="str">
            <v>35</v>
          </cell>
          <cell r="G2673">
            <v>529.52777789000004</v>
          </cell>
          <cell r="H2673">
            <v>529.59266843</v>
          </cell>
          <cell r="I2673">
            <v>526.91598653000005</v>
          </cell>
          <cell r="J2673">
            <v>40.540540540000002</v>
          </cell>
          <cell r="K2673">
            <v>18.902439019999999</v>
          </cell>
          <cell r="L2673">
            <v>8.7358466799999999</v>
          </cell>
          <cell r="M2673">
            <v>10.048063969999999</v>
          </cell>
          <cell r="N2673">
            <v>25.906237520000001</v>
          </cell>
          <cell r="O2673">
            <v>56.436</v>
          </cell>
          <cell r="P2673">
            <v>10.81977828</v>
          </cell>
          <cell r="Q2673">
            <v>87.3</v>
          </cell>
          <cell r="R2673">
            <v>50.403327439999998</v>
          </cell>
          <cell r="S2673">
            <v>17.7</v>
          </cell>
          <cell r="T2673">
            <v>9.5423741999999994</v>
          </cell>
          <cell r="U2673">
            <v>9.5423741999999994</v>
          </cell>
          <cell r="V2673">
            <v>8.82570677</v>
          </cell>
          <cell r="W2673">
            <v>63.5</v>
          </cell>
          <cell r="X2673">
            <v>87.3</v>
          </cell>
          <cell r="Y2673">
            <v>55.9</v>
          </cell>
          <cell r="Z2673">
            <v>37.1</v>
          </cell>
          <cell r="AA2673">
            <v>38.799999999999997</v>
          </cell>
          <cell r="AB2673">
            <v>9.7738912599999992</v>
          </cell>
          <cell r="AC2673">
            <v>0</v>
          </cell>
          <cell r="AD2673">
            <v>292.64999999999998</v>
          </cell>
          <cell r="AE2673">
            <v>62.054297320000003</v>
          </cell>
          <cell r="AF2673">
            <v>69.239599999999996</v>
          </cell>
          <cell r="AG2673">
            <v>0.48</v>
          </cell>
          <cell r="AH2673">
            <v>4.9000000000000004</v>
          </cell>
          <cell r="AI2673">
            <v>53450</v>
          </cell>
          <cell r="AJ2673">
            <v>7.7</v>
          </cell>
        </row>
        <row r="2674">
          <cell r="A2674" t="str">
            <v>3547</v>
          </cell>
          <cell r="B2674" t="str">
            <v>354703302</v>
          </cell>
          <cell r="D2674" t="str">
            <v>3547033</v>
          </cell>
          <cell r="E2674" t="str">
            <v>3515</v>
          </cell>
          <cell r="F2674" t="str">
            <v>35</v>
          </cell>
          <cell r="G2674">
            <v>529.52777789000004</v>
          </cell>
          <cell r="H2674">
            <v>529.59266843</v>
          </cell>
          <cell r="I2674">
            <v>526.91598653000005</v>
          </cell>
          <cell r="J2674">
            <v>40.540540540000002</v>
          </cell>
          <cell r="K2674">
            <v>18.902439019999999</v>
          </cell>
          <cell r="L2674">
            <v>7.2626286000000011</v>
          </cell>
          <cell r="M2674">
            <v>10.126631100000001</v>
          </cell>
          <cell r="N2674">
            <v>25.906237520000001</v>
          </cell>
          <cell r="O2674">
            <v>56.436</v>
          </cell>
          <cell r="P2674">
            <v>10.81977828</v>
          </cell>
          <cell r="Q2674">
            <v>87.3</v>
          </cell>
          <cell r="R2674">
            <v>50.403327439999998</v>
          </cell>
          <cell r="S2674">
            <v>17.7</v>
          </cell>
          <cell r="T2674">
            <v>7.2056351799999998</v>
          </cell>
          <cell r="U2674">
            <v>7.2056351799999998</v>
          </cell>
          <cell r="V2674">
            <v>7.2056351799999998</v>
          </cell>
          <cell r="W2674">
            <v>63.5</v>
          </cell>
          <cell r="X2674">
            <v>87.3</v>
          </cell>
          <cell r="Y2674">
            <v>55.9</v>
          </cell>
          <cell r="Z2674">
            <v>37.1</v>
          </cell>
          <cell r="AA2674">
            <v>38.799999999999997</v>
          </cell>
          <cell r="AB2674">
            <v>9.0012229900000005</v>
          </cell>
          <cell r="AC2674">
            <v>0</v>
          </cell>
          <cell r="AD2674">
            <v>292.64999999999998</v>
          </cell>
          <cell r="AE2674">
            <v>62.054297320000003</v>
          </cell>
          <cell r="AF2674">
            <v>69.239599999999996</v>
          </cell>
          <cell r="AG2674">
            <v>0.2571047078132912</v>
          </cell>
          <cell r="AH2674">
            <v>4.9000000000000004</v>
          </cell>
          <cell r="AI2674">
            <v>53450</v>
          </cell>
          <cell r="AJ2674">
            <v>7.7</v>
          </cell>
        </row>
        <row r="2675">
          <cell r="A2675" t="str">
            <v>3547</v>
          </cell>
          <cell r="B2675" t="str">
            <v>354703501</v>
          </cell>
          <cell r="D2675" t="str">
            <v>3547035</v>
          </cell>
          <cell r="E2675" t="str">
            <v>3515</v>
          </cell>
          <cell r="F2675" t="str">
            <v>35</v>
          </cell>
          <cell r="G2675">
            <v>529.52777789000004</v>
          </cell>
          <cell r="H2675">
            <v>529.59266843</v>
          </cell>
          <cell r="I2675">
            <v>526.91598653000005</v>
          </cell>
          <cell r="J2675">
            <v>40.540540540000002</v>
          </cell>
          <cell r="K2675">
            <v>18.902439019999999</v>
          </cell>
          <cell r="L2675">
            <v>9.4265801499999995</v>
          </cell>
          <cell r="M2675">
            <v>10.82905512</v>
          </cell>
          <cell r="N2675">
            <v>25.906237520000001</v>
          </cell>
          <cell r="O2675">
            <v>56.436</v>
          </cell>
          <cell r="P2675">
            <v>10.73999888</v>
          </cell>
          <cell r="Q2675">
            <v>87.3</v>
          </cell>
          <cell r="R2675">
            <v>50.403327439999998</v>
          </cell>
          <cell r="S2675">
            <v>17.7</v>
          </cell>
          <cell r="T2675">
            <v>9.4467554699999994</v>
          </cell>
          <cell r="U2675">
            <v>9.3512321099999998</v>
          </cell>
          <cell r="V2675">
            <v>9.4300379900000006</v>
          </cell>
          <cell r="W2675">
            <v>63.5</v>
          </cell>
          <cell r="X2675">
            <v>87.3</v>
          </cell>
          <cell r="Y2675">
            <v>55.9</v>
          </cell>
          <cell r="Z2675">
            <v>37.1</v>
          </cell>
          <cell r="AA2675">
            <v>38.799999999999997</v>
          </cell>
          <cell r="AB2675">
            <v>9.4971720800000003</v>
          </cell>
          <cell r="AC2675">
            <v>6.5689310000000001E-2</v>
          </cell>
          <cell r="AD2675">
            <v>292.64999999999998</v>
          </cell>
          <cell r="AE2675">
            <v>62.054297320000003</v>
          </cell>
          <cell r="AF2675">
            <v>69.239599999999996</v>
          </cell>
          <cell r="AG2675">
            <v>0.28947368000000001</v>
          </cell>
          <cell r="AH2675">
            <v>4.9000000000000004</v>
          </cell>
          <cell r="AI2675">
            <v>53450</v>
          </cell>
          <cell r="AJ2675">
            <v>7.7</v>
          </cell>
        </row>
        <row r="2676">
          <cell r="A2676" t="str">
            <v>3547</v>
          </cell>
          <cell r="B2676" t="str">
            <v>354703502</v>
          </cell>
          <cell r="D2676" t="str">
            <v>3547035</v>
          </cell>
          <cell r="E2676" t="str">
            <v>3515</v>
          </cell>
          <cell r="F2676" t="str">
            <v>35</v>
          </cell>
          <cell r="G2676">
            <v>529.52777789000004</v>
          </cell>
          <cell r="H2676">
            <v>529.59266843</v>
          </cell>
          <cell r="I2676">
            <v>526.91598653000005</v>
          </cell>
          <cell r="J2676">
            <v>40.540540540000002</v>
          </cell>
          <cell r="K2676">
            <v>18.902439019999999</v>
          </cell>
          <cell r="L2676">
            <v>7.1853870200000003</v>
          </cell>
          <cell r="M2676">
            <v>10.81977828</v>
          </cell>
          <cell r="N2676">
            <v>25.906237520000001</v>
          </cell>
          <cell r="O2676">
            <v>56.436</v>
          </cell>
          <cell r="P2676">
            <v>10.81977828</v>
          </cell>
          <cell r="Q2676">
            <v>87.3</v>
          </cell>
          <cell r="R2676">
            <v>50.403327439999998</v>
          </cell>
          <cell r="S2676">
            <v>17.7</v>
          </cell>
          <cell r="T2676">
            <v>7.2108184499999997</v>
          </cell>
          <cell r="U2676">
            <v>7.2108184499999997</v>
          </cell>
          <cell r="V2676">
            <v>7.2108184499999997</v>
          </cell>
          <cell r="W2676">
            <v>63.5</v>
          </cell>
          <cell r="X2676">
            <v>87.3</v>
          </cell>
          <cell r="Y2676">
            <v>55.9</v>
          </cell>
          <cell r="Z2676">
            <v>37.1</v>
          </cell>
          <cell r="AA2676">
            <v>38.799999999999997</v>
          </cell>
          <cell r="AB2676">
            <v>7.2108184499999997</v>
          </cell>
          <cell r="AC2676">
            <v>1</v>
          </cell>
          <cell r="AD2676">
            <v>292.64999999999998</v>
          </cell>
          <cell r="AE2676">
            <v>62.054297320000003</v>
          </cell>
          <cell r="AF2676">
            <v>69.239599999999996</v>
          </cell>
          <cell r="AG2676">
            <v>0.33159302051376788</v>
          </cell>
          <cell r="AH2676">
            <v>4.9000000000000004</v>
          </cell>
          <cell r="AI2676">
            <v>53450</v>
          </cell>
          <cell r="AJ2676">
            <v>7.7</v>
          </cell>
        </row>
        <row r="2677">
          <cell r="A2677" t="str">
            <v>3547</v>
          </cell>
          <cell r="B2677" t="str">
            <v>354704301</v>
          </cell>
          <cell r="D2677" t="str">
            <v>3547043</v>
          </cell>
          <cell r="E2677" t="str">
            <v>3515</v>
          </cell>
          <cell r="F2677" t="str">
            <v>35</v>
          </cell>
          <cell r="G2677">
            <v>529.52777789000004</v>
          </cell>
          <cell r="H2677">
            <v>529.59266843</v>
          </cell>
          <cell r="I2677">
            <v>526.91598653000005</v>
          </cell>
          <cell r="J2677">
            <v>40.540540540000002</v>
          </cell>
          <cell r="K2677">
            <v>18.902439019999999</v>
          </cell>
          <cell r="L2677">
            <v>8.7908777499999999</v>
          </cell>
          <cell r="M2677">
            <v>10.78512473</v>
          </cell>
          <cell r="N2677">
            <v>25.906237520000001</v>
          </cell>
          <cell r="O2677">
            <v>56.436</v>
          </cell>
          <cell r="P2677">
            <v>9.9215239200000003</v>
          </cell>
          <cell r="Q2677">
            <v>87.3</v>
          </cell>
          <cell r="R2677">
            <v>50.403327439999998</v>
          </cell>
          <cell r="S2677">
            <v>17.7</v>
          </cell>
          <cell r="T2677">
            <v>9.1207438399999994</v>
          </cell>
          <cell r="U2677">
            <v>9.0594011999999999</v>
          </cell>
          <cell r="V2677">
            <v>9.0370578399999992</v>
          </cell>
          <cell r="W2677">
            <v>63.5</v>
          </cell>
          <cell r="X2677">
            <v>87.3</v>
          </cell>
          <cell r="Y2677">
            <v>55.9</v>
          </cell>
          <cell r="Z2677">
            <v>37.1</v>
          </cell>
          <cell r="AA2677">
            <v>38.799999999999997</v>
          </cell>
          <cell r="AB2677">
            <v>9.3086460599999992</v>
          </cell>
          <cell r="AC2677">
            <v>0.14549177999999999</v>
          </cell>
          <cell r="AD2677">
            <v>292.64999999999998</v>
          </cell>
          <cell r="AE2677">
            <v>62.054297320000003</v>
          </cell>
          <cell r="AF2677">
            <v>69.239599999999996</v>
          </cell>
          <cell r="AG2677">
            <v>0.1875</v>
          </cell>
          <cell r="AH2677">
            <v>4.9000000000000004</v>
          </cell>
          <cell r="AI2677">
            <v>53450</v>
          </cell>
          <cell r="AJ2677">
            <v>7.7</v>
          </cell>
        </row>
        <row r="2678">
          <cell r="A2678" t="str">
            <v>3547</v>
          </cell>
          <cell r="B2678" t="str">
            <v>354704601</v>
          </cell>
          <cell r="D2678" t="str">
            <v>3547046</v>
          </cell>
          <cell r="E2678" t="str">
            <v>3515</v>
          </cell>
          <cell r="F2678" t="str">
            <v>35</v>
          </cell>
          <cell r="G2678">
            <v>529.52777789000004</v>
          </cell>
          <cell r="H2678">
            <v>529.59266843</v>
          </cell>
          <cell r="I2678">
            <v>526.91598653000005</v>
          </cell>
          <cell r="J2678">
            <v>40.540540540000002</v>
          </cell>
          <cell r="K2678">
            <v>18.902439019999999</v>
          </cell>
          <cell r="L2678">
            <v>8.8067235499999992</v>
          </cell>
          <cell r="M2678">
            <v>10.493881930000001</v>
          </cell>
          <cell r="N2678">
            <v>25.906237520000001</v>
          </cell>
          <cell r="O2678">
            <v>56.436</v>
          </cell>
          <cell r="P2678">
            <v>9.1172377499999993</v>
          </cell>
          <cell r="Q2678">
            <v>87.3</v>
          </cell>
          <cell r="R2678">
            <v>50.403327439999998</v>
          </cell>
          <cell r="S2678">
            <v>17.7</v>
          </cell>
          <cell r="T2678">
            <v>9.1634583900000006</v>
          </cell>
          <cell r="U2678">
            <v>9.0073670299999993</v>
          </cell>
          <cell r="V2678">
            <v>9.0271384300000008</v>
          </cell>
          <cell r="W2678">
            <v>63.5</v>
          </cell>
          <cell r="X2678">
            <v>87.3</v>
          </cell>
          <cell r="Y2678">
            <v>55.9</v>
          </cell>
          <cell r="Z2678">
            <v>37.1</v>
          </cell>
          <cell r="AA2678">
            <v>38.799999999999997</v>
          </cell>
          <cell r="AB2678">
            <v>8.8318579400000008</v>
          </cell>
          <cell r="AC2678">
            <v>0.48240417999999996</v>
          </cell>
          <cell r="AD2678">
            <v>292.64999999999998</v>
          </cell>
          <cell r="AE2678">
            <v>62.054297320000003</v>
          </cell>
          <cell r="AF2678">
            <v>69.239599999999996</v>
          </cell>
          <cell r="AG2678">
            <v>0.3125</v>
          </cell>
          <cell r="AH2678">
            <v>4.9000000000000004</v>
          </cell>
          <cell r="AI2678">
            <v>53450</v>
          </cell>
          <cell r="AJ2678">
            <v>7.7</v>
          </cell>
        </row>
        <row r="2679">
          <cell r="A2679" t="str">
            <v>3547</v>
          </cell>
          <cell r="B2679" t="str">
            <v>354704801</v>
          </cell>
          <cell r="D2679" t="str">
            <v>3547048</v>
          </cell>
          <cell r="E2679" t="str">
            <v>3515</v>
          </cell>
          <cell r="F2679" t="str">
            <v>35</v>
          </cell>
          <cell r="G2679">
            <v>529.52777789000004</v>
          </cell>
          <cell r="H2679">
            <v>529.59266843</v>
          </cell>
          <cell r="I2679">
            <v>526.91598653000005</v>
          </cell>
          <cell r="J2679">
            <v>40.540540540000002</v>
          </cell>
          <cell r="K2679">
            <v>18.902439019999999</v>
          </cell>
          <cell r="L2679">
            <v>7.1530516300000002</v>
          </cell>
          <cell r="M2679">
            <v>10.817255100000001</v>
          </cell>
          <cell r="N2679">
            <v>25.906237520000001</v>
          </cell>
          <cell r="O2679">
            <v>56.436</v>
          </cell>
          <cell r="P2679">
            <v>7.8292325399999996</v>
          </cell>
          <cell r="Q2679">
            <v>87.3</v>
          </cell>
          <cell r="R2679">
            <v>50.403327439999998</v>
          </cell>
          <cell r="S2679">
            <v>17.7</v>
          </cell>
          <cell r="T2679">
            <v>7.4552984899999997</v>
          </cell>
          <cell r="U2679">
            <v>7.1891677400000003</v>
          </cell>
          <cell r="V2679">
            <v>7.1662659700000004</v>
          </cell>
          <cell r="W2679">
            <v>63.5</v>
          </cell>
          <cell r="X2679">
            <v>87.3</v>
          </cell>
          <cell r="Y2679">
            <v>55.9</v>
          </cell>
          <cell r="Z2679">
            <v>37.1</v>
          </cell>
          <cell r="AA2679">
            <v>38.799999999999997</v>
          </cell>
          <cell r="AB2679">
            <v>7.3284373499999997</v>
          </cell>
          <cell r="AC2679">
            <v>1</v>
          </cell>
          <cell r="AD2679">
            <v>292.64999999999998</v>
          </cell>
          <cell r="AE2679">
            <v>62.054297320000003</v>
          </cell>
          <cell r="AF2679">
            <v>69.239599999999996</v>
          </cell>
          <cell r="AG2679">
            <v>0.20967742</v>
          </cell>
          <cell r="AH2679">
            <v>4.9000000000000004</v>
          </cell>
          <cell r="AI2679">
            <v>53450</v>
          </cell>
          <cell r="AJ2679">
            <v>7.7</v>
          </cell>
        </row>
        <row r="2680">
          <cell r="A2680" t="str">
            <v>3547</v>
          </cell>
          <cell r="B2680" t="str">
            <v>354705601</v>
          </cell>
          <cell r="D2680" t="str">
            <v>3547056</v>
          </cell>
          <cell r="E2680" t="str">
            <v>3515</v>
          </cell>
          <cell r="F2680" t="str">
            <v>35</v>
          </cell>
          <cell r="G2680">
            <v>529.52777789000004</v>
          </cell>
          <cell r="H2680">
            <v>529.59266843</v>
          </cell>
          <cell r="I2680">
            <v>526.91598653000005</v>
          </cell>
          <cell r="J2680">
            <v>40.540540540000002</v>
          </cell>
          <cell r="K2680">
            <v>18.902439019999999</v>
          </cell>
          <cell r="L2680">
            <v>8.7598255999999992</v>
          </cell>
          <cell r="M2680">
            <v>10.47313853</v>
          </cell>
          <cell r="N2680">
            <v>25.906237520000001</v>
          </cell>
          <cell r="O2680">
            <v>56.436</v>
          </cell>
          <cell r="P2680">
            <v>9.8622487999999997</v>
          </cell>
          <cell r="Q2680">
            <v>87.3</v>
          </cell>
          <cell r="R2680">
            <v>50.403327439999998</v>
          </cell>
          <cell r="S2680">
            <v>17.7</v>
          </cell>
          <cell r="T2680">
            <v>9.1407759100000003</v>
          </cell>
          <cell r="U2680">
            <v>9.1954297599999997</v>
          </cell>
          <cell r="V2680">
            <v>9.0144471399999997</v>
          </cell>
          <cell r="W2680">
            <v>63.5</v>
          </cell>
          <cell r="X2680">
            <v>87.3</v>
          </cell>
          <cell r="Y2680">
            <v>55.9</v>
          </cell>
          <cell r="Z2680">
            <v>37.1</v>
          </cell>
          <cell r="AA2680">
            <v>38.799999999999997</v>
          </cell>
          <cell r="AB2680">
            <v>9.2990835799999996</v>
          </cell>
          <cell r="AC2680">
            <v>0.27492997000000002</v>
          </cell>
          <cell r="AD2680">
            <v>292.64999999999998</v>
          </cell>
          <cell r="AE2680">
            <v>62.054297320000003</v>
          </cell>
          <cell r="AF2680">
            <v>69.239599999999996</v>
          </cell>
          <cell r="AG2680">
            <v>0.20689655000000001</v>
          </cell>
          <cell r="AH2680">
            <v>4.9000000000000004</v>
          </cell>
          <cell r="AI2680">
            <v>53450</v>
          </cell>
          <cell r="AJ2680">
            <v>7.7</v>
          </cell>
        </row>
        <row r="2681">
          <cell r="A2681" t="str">
            <v>3547</v>
          </cell>
          <cell r="B2681" t="str">
            <v>354705602</v>
          </cell>
          <cell r="D2681" t="str">
            <v>3547056</v>
          </cell>
          <cell r="E2681" t="str">
            <v>3515</v>
          </cell>
          <cell r="F2681" t="str">
            <v>35</v>
          </cell>
          <cell r="G2681">
            <v>529.52777789000004</v>
          </cell>
          <cell r="H2681">
            <v>529.59266843</v>
          </cell>
          <cell r="I2681">
            <v>526.91598653000005</v>
          </cell>
          <cell r="J2681">
            <v>40.540540540000002</v>
          </cell>
          <cell r="K2681">
            <v>18.902439019999999</v>
          </cell>
          <cell r="L2681">
            <v>7.14440718</v>
          </cell>
          <cell r="M2681">
            <v>10.126631100000001</v>
          </cell>
          <cell r="N2681">
            <v>25.906237520000001</v>
          </cell>
          <cell r="O2681">
            <v>56.436</v>
          </cell>
          <cell r="P2681">
            <v>9.8770922399999996</v>
          </cell>
          <cell r="Q2681">
            <v>87.3</v>
          </cell>
          <cell r="R2681">
            <v>50.403327439999998</v>
          </cell>
          <cell r="S2681">
            <v>17.7</v>
          </cell>
          <cell r="T2681">
            <v>7.362010549999999</v>
          </cell>
          <cell r="U2681">
            <v>9.4334839200000005</v>
          </cell>
          <cell r="V2681">
            <v>8.9179807100000001</v>
          </cell>
          <cell r="W2681">
            <v>63.5</v>
          </cell>
          <cell r="X2681">
            <v>87.3</v>
          </cell>
          <cell r="Y2681">
            <v>55.9</v>
          </cell>
          <cell r="Z2681">
            <v>37.1</v>
          </cell>
          <cell r="AA2681">
            <v>38.799999999999997</v>
          </cell>
          <cell r="AB2681">
            <v>7.362010549999999</v>
          </cell>
          <cell r="AC2681">
            <v>1</v>
          </cell>
          <cell r="AD2681">
            <v>292.64999999999998</v>
          </cell>
          <cell r="AE2681">
            <v>62.054297320000003</v>
          </cell>
          <cell r="AF2681">
            <v>69.239599999999996</v>
          </cell>
          <cell r="AG2681">
            <v>0.36363635999999999</v>
          </cell>
          <cell r="AH2681">
            <v>4.9000000000000004</v>
          </cell>
          <cell r="AI2681">
            <v>53450</v>
          </cell>
          <cell r="AJ2681">
            <v>7.7</v>
          </cell>
        </row>
        <row r="2682">
          <cell r="A2682" t="str">
            <v>3547</v>
          </cell>
          <cell r="B2682" t="str">
            <v>354705603</v>
          </cell>
          <cell r="D2682" t="str">
            <v>3547056</v>
          </cell>
          <cell r="E2682" t="str">
            <v>3515</v>
          </cell>
          <cell r="F2682" t="str">
            <v>35</v>
          </cell>
          <cell r="G2682">
            <v>529.52777789000004</v>
          </cell>
          <cell r="H2682">
            <v>529.59266843</v>
          </cell>
          <cell r="I2682">
            <v>526.91598653000005</v>
          </cell>
          <cell r="J2682">
            <v>40.540540540000002</v>
          </cell>
          <cell r="K2682">
            <v>18.902439019999999</v>
          </cell>
          <cell r="L2682">
            <v>7.1404530399999997</v>
          </cell>
          <cell r="M2682">
            <v>10.81977828</v>
          </cell>
          <cell r="N2682">
            <v>25.906237520000001</v>
          </cell>
          <cell r="O2682">
            <v>56.436</v>
          </cell>
          <cell r="P2682">
            <v>10.126631100000001</v>
          </cell>
          <cell r="Q2682">
            <v>87.3</v>
          </cell>
          <cell r="R2682">
            <v>50.403327439999998</v>
          </cell>
          <cell r="S2682">
            <v>17.7</v>
          </cell>
          <cell r="T2682">
            <v>7.1404530399999997</v>
          </cell>
          <cell r="U2682">
            <v>7.4054956599999997</v>
          </cell>
          <cell r="V2682">
            <v>7.4054956599999997</v>
          </cell>
          <cell r="W2682">
            <v>63.5</v>
          </cell>
          <cell r="X2682">
            <v>87.3</v>
          </cell>
          <cell r="Y2682">
            <v>55.9</v>
          </cell>
          <cell r="Z2682">
            <v>37.1</v>
          </cell>
          <cell r="AA2682">
            <v>38.799999999999997</v>
          </cell>
          <cell r="AB2682">
            <v>7.4054956599999997</v>
          </cell>
          <cell r="AC2682">
            <v>0</v>
          </cell>
          <cell r="AD2682">
            <v>292.64999999999998</v>
          </cell>
          <cell r="AE2682">
            <v>62.054297320000003</v>
          </cell>
          <cell r="AF2682">
            <v>69.239599999999996</v>
          </cell>
          <cell r="AG2682">
            <v>0.29817698479975341</v>
          </cell>
          <cell r="AH2682">
            <v>4.9000000000000004</v>
          </cell>
          <cell r="AI2682">
            <v>53450</v>
          </cell>
          <cell r="AJ2682">
            <v>7.7</v>
          </cell>
        </row>
        <row r="2683">
          <cell r="A2683" t="str">
            <v>3547</v>
          </cell>
          <cell r="B2683" t="str">
            <v>354706401</v>
          </cell>
          <cell r="C2683" t="str">
            <v>515</v>
          </cell>
          <cell r="D2683" t="str">
            <v>3547064</v>
          </cell>
          <cell r="E2683" t="str">
            <v>3515</v>
          </cell>
          <cell r="F2683" t="str">
            <v>35</v>
          </cell>
          <cell r="G2683">
            <v>529.52777789000004</v>
          </cell>
          <cell r="H2683">
            <v>529.59266843</v>
          </cell>
          <cell r="I2683">
            <v>526.91598653000005</v>
          </cell>
          <cell r="J2683">
            <v>40.540540540000002</v>
          </cell>
          <cell r="K2683">
            <v>18.902439019999999</v>
          </cell>
          <cell r="L2683">
            <v>7.1507014599999987</v>
          </cell>
          <cell r="M2683">
            <v>7.8972964699999988</v>
          </cell>
          <cell r="N2683">
            <v>25.906237520000001</v>
          </cell>
          <cell r="O2683">
            <v>56.436</v>
          </cell>
          <cell r="P2683">
            <v>7.8913307599999998</v>
          </cell>
          <cell r="Q2683">
            <v>87.3</v>
          </cell>
          <cell r="R2683">
            <v>50.403327439999998</v>
          </cell>
          <cell r="S2683">
            <v>17.7</v>
          </cell>
          <cell r="T2683">
            <v>7.6177595800000004</v>
          </cell>
          <cell r="U2683">
            <v>7.1585139999999994</v>
          </cell>
          <cell r="V2683">
            <v>7.2406496899999997</v>
          </cell>
          <cell r="W2683">
            <v>63.5</v>
          </cell>
          <cell r="X2683">
            <v>87.3</v>
          </cell>
          <cell r="Y2683">
            <v>55.9</v>
          </cell>
          <cell r="Z2683">
            <v>37.1</v>
          </cell>
          <cell r="AA2683">
            <v>38.799999999999997</v>
          </cell>
          <cell r="AB2683">
            <v>7.2861917099999998</v>
          </cell>
          <cell r="AC2683">
            <v>1</v>
          </cell>
          <cell r="AD2683">
            <v>292.64999999999998</v>
          </cell>
          <cell r="AE2683">
            <v>62.054297320000003</v>
          </cell>
          <cell r="AF2683">
            <v>69.239599999999996</v>
          </cell>
          <cell r="AG2683">
            <v>0.35135135000000001</v>
          </cell>
          <cell r="AH2683">
            <v>4.9000000000000004</v>
          </cell>
          <cell r="AI2683">
            <v>53450</v>
          </cell>
          <cell r="AJ2683">
            <v>7.7</v>
          </cell>
        </row>
        <row r="2684">
          <cell r="A2684" t="str">
            <v>3547</v>
          </cell>
          <cell r="B2684" t="str">
            <v>354707001</v>
          </cell>
          <cell r="D2684" t="str">
            <v>3547070</v>
          </cell>
          <cell r="E2684" t="str">
            <v>3515</v>
          </cell>
          <cell r="F2684" t="str">
            <v>35</v>
          </cell>
          <cell r="G2684">
            <v>529.52777789000004</v>
          </cell>
          <cell r="H2684">
            <v>529.59266843</v>
          </cell>
          <cell r="I2684">
            <v>526.91598653000005</v>
          </cell>
          <cell r="J2684">
            <v>40.540540540000002</v>
          </cell>
          <cell r="K2684">
            <v>18.902439019999999</v>
          </cell>
          <cell r="L2684">
            <v>9.2595114200000008</v>
          </cell>
          <cell r="M2684">
            <v>10.6077972</v>
          </cell>
          <cell r="N2684">
            <v>25.906237520000001</v>
          </cell>
          <cell r="O2684">
            <v>56.436</v>
          </cell>
          <cell r="P2684">
            <v>10.55401425</v>
          </cell>
          <cell r="Q2684">
            <v>87.3</v>
          </cell>
          <cell r="R2684">
            <v>50.403327439999998</v>
          </cell>
          <cell r="S2684">
            <v>17.7</v>
          </cell>
          <cell r="T2684">
            <v>9.2788397899999993</v>
          </cell>
          <cell r="U2684">
            <v>9.2590352899999999</v>
          </cell>
          <cell r="V2684">
            <v>9.1140497099999997</v>
          </cell>
          <cell r="W2684">
            <v>63.5</v>
          </cell>
          <cell r="X2684">
            <v>87.3</v>
          </cell>
          <cell r="Y2684">
            <v>55.9</v>
          </cell>
          <cell r="Z2684">
            <v>37.1</v>
          </cell>
          <cell r="AA2684">
            <v>38.799999999999997</v>
          </cell>
          <cell r="AB2684">
            <v>9.1115140199999995</v>
          </cell>
          <cell r="AC2684">
            <v>5.3452199999999991E-2</v>
          </cell>
          <cell r="AD2684">
            <v>292.64999999999998</v>
          </cell>
          <cell r="AE2684">
            <v>62.054297320000003</v>
          </cell>
          <cell r="AF2684">
            <v>69.239599999999996</v>
          </cell>
          <cell r="AG2684">
            <v>0.33333332999999998</v>
          </cell>
          <cell r="AH2684">
            <v>4.9000000000000004</v>
          </cell>
          <cell r="AI2684">
            <v>53450</v>
          </cell>
          <cell r="AJ2684">
            <v>7.7</v>
          </cell>
        </row>
        <row r="2685">
          <cell r="A2685" t="str">
            <v>3547</v>
          </cell>
          <cell r="B2685" t="str">
            <v>354707501</v>
          </cell>
          <cell r="C2685" t="str">
            <v>515</v>
          </cell>
          <cell r="D2685" t="str">
            <v>3547075</v>
          </cell>
          <cell r="E2685" t="str">
            <v>3515</v>
          </cell>
          <cell r="F2685" t="str">
            <v>35</v>
          </cell>
          <cell r="G2685">
            <v>529.52777789000004</v>
          </cell>
          <cell r="H2685">
            <v>529.59266843</v>
          </cell>
          <cell r="I2685">
            <v>526.91598653000005</v>
          </cell>
          <cell r="J2685">
            <v>40.540540540000002</v>
          </cell>
          <cell r="K2685">
            <v>18.902439019999999</v>
          </cell>
          <cell r="L2685">
            <v>8.6276606400000002</v>
          </cell>
          <cell r="M2685">
            <v>9.3294558500000004</v>
          </cell>
          <cell r="N2685">
            <v>25.906237520000001</v>
          </cell>
          <cell r="O2685">
            <v>56.436</v>
          </cell>
          <cell r="P2685">
            <v>9.2268041000000007</v>
          </cell>
          <cell r="Q2685">
            <v>87.3</v>
          </cell>
          <cell r="R2685">
            <v>50.403327439999998</v>
          </cell>
          <cell r="S2685">
            <v>17.7</v>
          </cell>
          <cell r="T2685">
            <v>9.1354012900000008</v>
          </cell>
          <cell r="U2685">
            <v>8.8573728299999992</v>
          </cell>
          <cell r="V2685">
            <v>8.5312933199999996</v>
          </cell>
          <cell r="W2685">
            <v>63.5</v>
          </cell>
          <cell r="X2685">
            <v>87.3</v>
          </cell>
          <cell r="Y2685">
            <v>55.9</v>
          </cell>
          <cell r="Z2685">
            <v>37.1</v>
          </cell>
          <cell r="AA2685">
            <v>38.799999999999997</v>
          </cell>
          <cell r="AB2685">
            <v>8.7634280699999998</v>
          </cell>
          <cell r="AC2685">
            <v>0.82771450000000013</v>
          </cell>
          <cell r="AD2685">
            <v>292.64999999999998</v>
          </cell>
          <cell r="AE2685">
            <v>62.054297320000003</v>
          </cell>
          <cell r="AF2685">
            <v>69.239599999999996</v>
          </cell>
          <cell r="AG2685">
            <v>0.23333333000000001</v>
          </cell>
          <cell r="AH2685">
            <v>4.9000000000000004</v>
          </cell>
          <cell r="AI2685">
            <v>53450</v>
          </cell>
          <cell r="AJ2685">
            <v>7.7</v>
          </cell>
        </row>
        <row r="2686">
          <cell r="A2686" t="str">
            <v>3547</v>
          </cell>
          <cell r="B2686" t="str">
            <v>354707601</v>
          </cell>
          <cell r="C2686" t="str">
            <v>516</v>
          </cell>
          <cell r="D2686" t="str">
            <v>3547076</v>
          </cell>
          <cell r="E2686" t="str">
            <v>3515</v>
          </cell>
          <cell r="F2686" t="str">
            <v>35</v>
          </cell>
          <cell r="G2686">
            <v>529.52777789000004</v>
          </cell>
          <cell r="H2686">
            <v>529.59266843</v>
          </cell>
          <cell r="I2686">
            <v>526.91598653000005</v>
          </cell>
          <cell r="J2686">
            <v>40.540540540000002</v>
          </cell>
          <cell r="K2686">
            <v>18.902439019999999</v>
          </cell>
          <cell r="L2686">
            <v>8.1945055100000008</v>
          </cell>
          <cell r="M2686">
            <v>9.7937284899999995</v>
          </cell>
          <cell r="N2686">
            <v>25.906237520000001</v>
          </cell>
          <cell r="O2686">
            <v>56.436</v>
          </cell>
          <cell r="P2686">
            <v>9.7611748600000006</v>
          </cell>
          <cell r="Q2686">
            <v>87.3</v>
          </cell>
          <cell r="R2686">
            <v>50.403327439999998</v>
          </cell>
          <cell r="S2686">
            <v>17.7</v>
          </cell>
          <cell r="T2686">
            <v>8.5747070999999995</v>
          </cell>
          <cell r="U2686">
            <v>8.5852255999999993</v>
          </cell>
          <cell r="V2686">
            <v>8.0388347600000003</v>
          </cell>
          <cell r="W2686">
            <v>63.5</v>
          </cell>
          <cell r="X2686">
            <v>87.3</v>
          </cell>
          <cell r="Y2686">
            <v>55.9</v>
          </cell>
          <cell r="Z2686">
            <v>37.1</v>
          </cell>
          <cell r="AA2686">
            <v>38.799999999999997</v>
          </cell>
          <cell r="AB2686">
            <v>8.4838432099999999</v>
          </cell>
          <cell r="AC2686">
            <v>0.67491509000000005</v>
          </cell>
          <cell r="AD2686">
            <v>292.64999999999998</v>
          </cell>
          <cell r="AE2686">
            <v>62.054297320000003</v>
          </cell>
          <cell r="AF2686">
            <v>69.239599999999996</v>
          </cell>
          <cell r="AG2686">
            <v>0.26315789000000001</v>
          </cell>
          <cell r="AH2686">
            <v>4.9000000000000004</v>
          </cell>
          <cell r="AI2686">
            <v>53450</v>
          </cell>
          <cell r="AJ2686">
            <v>7.7</v>
          </cell>
        </row>
        <row r="2687">
          <cell r="A2687" t="str">
            <v>3547</v>
          </cell>
          <cell r="B2687" t="str">
            <v>354707602</v>
          </cell>
          <cell r="C2687" t="str">
            <v>516</v>
          </cell>
          <cell r="D2687" t="str">
            <v>3547076</v>
          </cell>
          <cell r="E2687" t="str">
            <v>3515</v>
          </cell>
          <cell r="F2687" t="str">
            <v>35</v>
          </cell>
          <cell r="G2687">
            <v>529.52777789000004</v>
          </cell>
          <cell r="H2687">
            <v>529.59266843</v>
          </cell>
          <cell r="I2687">
            <v>526.91598653000005</v>
          </cell>
          <cell r="J2687">
            <v>40.540540540000002</v>
          </cell>
          <cell r="K2687">
            <v>18.902439019999999</v>
          </cell>
          <cell r="L2687">
            <v>7.1853870200000003</v>
          </cell>
          <cell r="M2687">
            <v>9.8389490300000002</v>
          </cell>
          <cell r="N2687">
            <v>25.906237520000001</v>
          </cell>
          <cell r="O2687">
            <v>56.436</v>
          </cell>
          <cell r="P2687">
            <v>9.8389490300000002</v>
          </cell>
          <cell r="Q2687">
            <v>87.3</v>
          </cell>
          <cell r="R2687">
            <v>50.403327439999998</v>
          </cell>
          <cell r="S2687">
            <v>17.7</v>
          </cell>
          <cell r="T2687">
            <v>7.6187423799999987</v>
          </cell>
          <cell r="U2687">
            <v>7.4656553099999998</v>
          </cell>
          <cell r="V2687">
            <v>7.2964132700000004</v>
          </cell>
          <cell r="W2687">
            <v>63.5</v>
          </cell>
          <cell r="X2687">
            <v>87.3</v>
          </cell>
          <cell r="Y2687">
            <v>55.9</v>
          </cell>
          <cell r="Z2687">
            <v>37.1</v>
          </cell>
          <cell r="AA2687">
            <v>38.799999999999997</v>
          </cell>
          <cell r="AB2687">
            <v>7.8256447299999987</v>
          </cell>
          <cell r="AC2687">
            <v>1</v>
          </cell>
          <cell r="AD2687">
            <v>292.64999999999998</v>
          </cell>
          <cell r="AE2687">
            <v>62.054297320000003</v>
          </cell>
          <cell r="AF2687">
            <v>69.239599999999996</v>
          </cell>
          <cell r="AG2687">
            <v>0.30588235000000003</v>
          </cell>
          <cell r="AH2687">
            <v>4.9000000000000004</v>
          </cell>
          <cell r="AI2687">
            <v>53450</v>
          </cell>
          <cell r="AJ2687">
            <v>7.7</v>
          </cell>
        </row>
        <row r="2688">
          <cell r="A2688" t="str">
            <v>3547</v>
          </cell>
          <cell r="B2688" t="str">
            <v>354709001</v>
          </cell>
          <cell r="D2688" t="str">
            <v>3547090</v>
          </cell>
          <cell r="E2688" t="str">
            <v>3515</v>
          </cell>
          <cell r="F2688" t="str">
            <v>35</v>
          </cell>
          <cell r="G2688">
            <v>529.52777789000004</v>
          </cell>
          <cell r="H2688">
            <v>529.59266843</v>
          </cell>
          <cell r="I2688">
            <v>526.91598653000005</v>
          </cell>
          <cell r="J2688">
            <v>40.540540540000002</v>
          </cell>
          <cell r="K2688">
            <v>18.902439019999999</v>
          </cell>
          <cell r="L2688">
            <v>9.1170182099999995</v>
          </cell>
          <cell r="M2688">
            <v>10.90875939</v>
          </cell>
          <cell r="N2688">
            <v>25.906237520000001</v>
          </cell>
          <cell r="O2688">
            <v>56.436</v>
          </cell>
          <cell r="P2688">
            <v>10.859152829999999</v>
          </cell>
          <cell r="Q2688">
            <v>87.3</v>
          </cell>
          <cell r="R2688">
            <v>50.403327439999998</v>
          </cell>
          <cell r="S2688">
            <v>17.7</v>
          </cell>
          <cell r="T2688">
            <v>9.5632482299999992</v>
          </cell>
          <cell r="U2688">
            <v>9.5216413099999997</v>
          </cell>
          <cell r="V2688">
            <v>9.2834978899999996</v>
          </cell>
          <cell r="W2688">
            <v>63.5</v>
          </cell>
          <cell r="X2688">
            <v>87.3</v>
          </cell>
          <cell r="Y2688">
            <v>55.9</v>
          </cell>
          <cell r="Z2688">
            <v>37.1</v>
          </cell>
          <cell r="AA2688">
            <v>38.799999999999997</v>
          </cell>
          <cell r="AB2688">
            <v>9.37754829</v>
          </cell>
          <cell r="AC2688">
            <v>0.41308887</v>
          </cell>
          <cell r="AD2688">
            <v>292.64999999999998</v>
          </cell>
          <cell r="AE2688">
            <v>62.054297320000003</v>
          </cell>
          <cell r="AF2688">
            <v>69.239599999999996</v>
          </cell>
          <cell r="AG2688">
            <v>0.18918919000000001</v>
          </cell>
          <cell r="AH2688">
            <v>4.9000000000000004</v>
          </cell>
          <cell r="AI2688">
            <v>53450</v>
          </cell>
          <cell r="AJ2688">
            <v>7.7</v>
          </cell>
        </row>
        <row r="2689">
          <cell r="A2689" t="str">
            <v>3547</v>
          </cell>
          <cell r="B2689" t="str">
            <v>354709002</v>
          </cell>
          <cell r="D2689" t="str">
            <v>3547090</v>
          </cell>
          <cell r="E2689" t="str">
            <v>3515</v>
          </cell>
          <cell r="F2689" t="str">
            <v>35</v>
          </cell>
          <cell r="G2689">
            <v>529.52777789000004</v>
          </cell>
          <cell r="H2689">
            <v>529.59266843</v>
          </cell>
          <cell r="I2689">
            <v>526.91598653000005</v>
          </cell>
          <cell r="J2689">
            <v>40.540540540000002</v>
          </cell>
          <cell r="K2689">
            <v>18.902439019999999</v>
          </cell>
          <cell r="L2689">
            <v>7.1308988299999996</v>
          </cell>
          <cell r="M2689">
            <v>10.81977828</v>
          </cell>
          <cell r="N2689">
            <v>25.906237520000001</v>
          </cell>
          <cell r="O2689">
            <v>56.436</v>
          </cell>
          <cell r="P2689">
            <v>10.81977828</v>
          </cell>
          <cell r="Q2689">
            <v>87.3</v>
          </cell>
          <cell r="R2689">
            <v>50.403327439999998</v>
          </cell>
          <cell r="S2689">
            <v>17.7</v>
          </cell>
          <cell r="T2689">
            <v>9.4334839200000005</v>
          </cell>
          <cell r="U2689">
            <v>9.4334839200000005</v>
          </cell>
          <cell r="V2689">
            <v>7.2499255399999996</v>
          </cell>
          <cell r="W2689">
            <v>63.5</v>
          </cell>
          <cell r="X2689">
            <v>87.3</v>
          </cell>
          <cell r="Y2689">
            <v>55.9</v>
          </cell>
          <cell r="Z2689">
            <v>37.1</v>
          </cell>
          <cell r="AA2689">
            <v>38.799999999999997</v>
          </cell>
          <cell r="AB2689">
            <v>9.2721877799999994</v>
          </cell>
          <cell r="AC2689">
            <v>1</v>
          </cell>
          <cell r="AD2689">
            <v>292.64999999999998</v>
          </cell>
          <cell r="AE2689">
            <v>62.054297320000003</v>
          </cell>
          <cell r="AF2689">
            <v>69.239599999999996</v>
          </cell>
          <cell r="AG2689">
            <v>0.15384614999999999</v>
          </cell>
          <cell r="AH2689">
            <v>4.9000000000000004</v>
          </cell>
          <cell r="AI2689">
            <v>53450</v>
          </cell>
          <cell r="AJ2689">
            <v>7.7</v>
          </cell>
        </row>
        <row r="2690">
          <cell r="A2690" t="str">
            <v>3547</v>
          </cell>
          <cell r="B2690" t="str">
            <v>354709601</v>
          </cell>
          <cell r="D2690" t="str">
            <v>3547096</v>
          </cell>
          <cell r="E2690" t="str">
            <v>3515</v>
          </cell>
          <cell r="F2690" t="str">
            <v>35</v>
          </cell>
          <cell r="G2690">
            <v>529.52777789000004</v>
          </cell>
          <cell r="H2690">
            <v>529.59266843</v>
          </cell>
          <cell r="I2690">
            <v>526.91598653000005</v>
          </cell>
          <cell r="J2690">
            <v>40.540540540000002</v>
          </cell>
          <cell r="K2690">
            <v>18.902439019999999</v>
          </cell>
          <cell r="L2690">
            <v>8.1636561800000003</v>
          </cell>
          <cell r="M2690">
            <v>10.81977828</v>
          </cell>
          <cell r="N2690">
            <v>25.906237520000001</v>
          </cell>
          <cell r="O2690">
            <v>56.436</v>
          </cell>
          <cell r="P2690">
            <v>10.81977828</v>
          </cell>
          <cell r="Q2690">
            <v>87.3</v>
          </cell>
          <cell r="R2690">
            <v>50.403327439999998</v>
          </cell>
          <cell r="S2690">
            <v>17.7</v>
          </cell>
          <cell r="T2690">
            <v>8.3707791700000005</v>
          </cell>
          <cell r="U2690">
            <v>8.5022825799999993</v>
          </cell>
          <cell r="V2690">
            <v>8.4124991199999997</v>
          </cell>
          <cell r="W2690">
            <v>63.5</v>
          </cell>
          <cell r="X2690">
            <v>87.3</v>
          </cell>
          <cell r="Y2690">
            <v>55.9</v>
          </cell>
          <cell r="Z2690">
            <v>37.1</v>
          </cell>
          <cell r="AA2690">
            <v>38.799999999999997</v>
          </cell>
          <cell r="AB2690">
            <v>8.4235416399999998</v>
          </cell>
          <cell r="AC2690">
            <v>0.76830014999999996</v>
          </cell>
          <cell r="AD2690">
            <v>292.64999999999998</v>
          </cell>
          <cell r="AE2690">
            <v>62.054297320000003</v>
          </cell>
          <cell r="AF2690">
            <v>69.239599999999996</v>
          </cell>
          <cell r="AG2690">
            <v>0.29275121370488655</v>
          </cell>
          <cell r="AH2690">
            <v>4.9000000000000004</v>
          </cell>
          <cell r="AI2690">
            <v>53450</v>
          </cell>
          <cell r="AJ2690">
            <v>7.7</v>
          </cell>
        </row>
        <row r="2691">
          <cell r="A2691" t="str">
            <v>3547</v>
          </cell>
          <cell r="B2691" t="str">
            <v>354709801</v>
          </cell>
          <cell r="D2691" t="str">
            <v>3547098</v>
          </cell>
          <cell r="E2691" t="str">
            <v>3515</v>
          </cell>
          <cell r="F2691" t="str">
            <v>35</v>
          </cell>
          <cell r="G2691">
            <v>529.52777789000004</v>
          </cell>
          <cell r="H2691">
            <v>529.59266843</v>
          </cell>
          <cell r="I2691">
            <v>526.91598653000005</v>
          </cell>
          <cell r="J2691">
            <v>40.540540540000002</v>
          </cell>
          <cell r="K2691">
            <v>18.902439019999999</v>
          </cell>
          <cell r="L2691">
            <v>10.70739315</v>
          </cell>
          <cell r="M2691">
            <v>11.464931979999999</v>
          </cell>
          <cell r="N2691">
            <v>25.906237520000001</v>
          </cell>
          <cell r="O2691">
            <v>56.436</v>
          </cell>
          <cell r="P2691">
            <v>11.458828240000001</v>
          </cell>
          <cell r="Q2691">
            <v>87.3</v>
          </cell>
          <cell r="R2691">
            <v>50.403327439999998</v>
          </cell>
          <cell r="S2691">
            <v>17.7</v>
          </cell>
          <cell r="T2691">
            <v>10.75890238</v>
          </cell>
          <cell r="U2691">
            <v>10.942137499999999</v>
          </cell>
          <cell r="V2691">
            <v>10.75926366</v>
          </cell>
          <cell r="W2691">
            <v>63.5</v>
          </cell>
          <cell r="X2691">
            <v>87.3</v>
          </cell>
          <cell r="Y2691">
            <v>55.9</v>
          </cell>
          <cell r="Z2691">
            <v>37.1</v>
          </cell>
          <cell r="AA2691">
            <v>38.799999999999997</v>
          </cell>
          <cell r="AB2691">
            <v>10.74222747</v>
          </cell>
          <cell r="AC2691">
            <v>5.0645839999999998E-2</v>
          </cell>
          <cell r="AD2691">
            <v>292.64999999999998</v>
          </cell>
          <cell r="AE2691">
            <v>62.054297320000003</v>
          </cell>
          <cell r="AF2691">
            <v>69.239599999999996</v>
          </cell>
          <cell r="AG2691">
            <v>0.31166310058684166</v>
          </cell>
          <cell r="AH2691">
            <v>4.9000000000000004</v>
          </cell>
          <cell r="AI2691">
            <v>53450</v>
          </cell>
          <cell r="AJ2691">
            <v>7.7</v>
          </cell>
        </row>
        <row r="2692">
          <cell r="A2692" t="str">
            <v>3548</v>
          </cell>
          <cell r="B2692" t="str">
            <v>354800101</v>
          </cell>
          <cell r="D2692" t="str">
            <v>3548001</v>
          </cell>
          <cell r="E2692" t="str">
            <v>3590</v>
          </cell>
          <cell r="F2692" t="str">
            <v>35</v>
          </cell>
          <cell r="G2692">
            <v>529.52777789000004</v>
          </cell>
          <cell r="H2692">
            <v>529.59266843</v>
          </cell>
          <cell r="I2692">
            <v>526.91598653000005</v>
          </cell>
          <cell r="J2692">
            <v>34.285714290000001</v>
          </cell>
          <cell r="K2692">
            <v>15.701119159999999</v>
          </cell>
          <cell r="L2692">
            <v>8.7707495499999997</v>
          </cell>
          <cell r="M2692">
            <v>10.653629240000001</v>
          </cell>
          <cell r="N2692">
            <v>22.11116342</v>
          </cell>
          <cell r="O2692">
            <v>56.436</v>
          </cell>
          <cell r="P2692">
            <v>10.787750839999999</v>
          </cell>
          <cell r="Q2692">
            <v>65.599999999999994</v>
          </cell>
          <cell r="R2692">
            <v>50.403327439999998</v>
          </cell>
          <cell r="S2692">
            <v>17.7</v>
          </cell>
          <cell r="T2692">
            <v>10.59400628</v>
          </cell>
          <cell r="U2692">
            <v>9.5181926499999996</v>
          </cell>
          <cell r="V2692">
            <v>9.49265808</v>
          </cell>
          <cell r="W2692">
            <v>43.7</v>
          </cell>
          <cell r="X2692">
            <v>80.599999999999994</v>
          </cell>
          <cell r="Y2692">
            <v>34.299999999999997</v>
          </cell>
          <cell r="Z2692">
            <v>25.8</v>
          </cell>
          <cell r="AA2692">
            <v>38.799999999999997</v>
          </cell>
          <cell r="AB2692">
            <v>9.67564548</v>
          </cell>
          <cell r="AC2692">
            <v>0</v>
          </cell>
          <cell r="AD2692">
            <v>268.26</v>
          </cell>
          <cell r="AE2692">
            <v>59.306910849999994</v>
          </cell>
          <cell r="AF2692">
            <v>69.230603560000006</v>
          </cell>
          <cell r="AG2692">
            <v>0</v>
          </cell>
          <cell r="AH2692">
            <v>5.3</v>
          </cell>
          <cell r="AI2692">
            <v>52190</v>
          </cell>
          <cell r="AJ2692">
            <v>7.7</v>
          </cell>
        </row>
        <row r="2693">
          <cell r="A2693" t="str">
            <v>3548</v>
          </cell>
          <cell r="B2693" t="str">
            <v>354801301</v>
          </cell>
          <cell r="D2693" t="str">
            <v>3548013</v>
          </cell>
          <cell r="E2693" t="str">
            <v>3590</v>
          </cell>
          <cell r="F2693" t="str">
            <v>35</v>
          </cell>
          <cell r="G2693">
            <v>529.52777789000004</v>
          </cell>
          <cell r="H2693">
            <v>529.59266843</v>
          </cell>
          <cell r="I2693">
            <v>526.91598653000005</v>
          </cell>
          <cell r="J2693">
            <v>34.285714290000001</v>
          </cell>
          <cell r="K2693">
            <v>15.701119159999999</v>
          </cell>
          <cell r="L2693">
            <v>9.2572239599999993</v>
          </cell>
          <cell r="M2693">
            <v>11.25820094</v>
          </cell>
          <cell r="N2693">
            <v>22.11116342</v>
          </cell>
          <cell r="O2693">
            <v>56.436</v>
          </cell>
          <cell r="P2693">
            <v>11.165082829999999</v>
          </cell>
          <cell r="Q2693">
            <v>65.599999999999994</v>
          </cell>
          <cell r="R2693">
            <v>50.403327439999998</v>
          </cell>
          <cell r="S2693">
            <v>17.7</v>
          </cell>
          <cell r="T2693">
            <v>9.3408421799999992</v>
          </cell>
          <cell r="U2693">
            <v>10.93857414</v>
          </cell>
          <cell r="V2693">
            <v>9.2954165399999997</v>
          </cell>
          <cell r="W2693">
            <v>43.7</v>
          </cell>
          <cell r="X2693">
            <v>80.599999999999994</v>
          </cell>
          <cell r="Y2693">
            <v>34.299999999999997</v>
          </cell>
          <cell r="Z2693">
            <v>25.8</v>
          </cell>
          <cell r="AA2693">
            <v>38.799999999999997</v>
          </cell>
          <cell r="AB2693">
            <v>9.3435592199999995</v>
          </cell>
          <cell r="AC2693">
            <v>0.95639635999999995</v>
          </cell>
          <cell r="AD2693">
            <v>268.26</v>
          </cell>
          <cell r="AE2693">
            <v>59.306910849999994</v>
          </cell>
          <cell r="AF2693">
            <v>67.604583969999993</v>
          </cell>
          <cell r="AG2693">
            <v>0.34441279312457762</v>
          </cell>
          <cell r="AH2693">
            <v>5.3</v>
          </cell>
          <cell r="AI2693">
            <v>52190</v>
          </cell>
          <cell r="AJ2693">
            <v>7.7</v>
          </cell>
        </row>
        <row r="2694">
          <cell r="A2694" t="str">
            <v>3548</v>
          </cell>
          <cell r="B2694" t="str">
            <v>354801901</v>
          </cell>
          <cell r="D2694" t="str">
            <v>3548019</v>
          </cell>
          <cell r="E2694" t="str">
            <v>3590</v>
          </cell>
          <cell r="F2694" t="str">
            <v>35</v>
          </cell>
          <cell r="G2694">
            <v>529.52777789000004</v>
          </cell>
          <cell r="H2694">
            <v>529.59266843</v>
          </cell>
          <cell r="I2694">
            <v>526.91598653000005</v>
          </cell>
          <cell r="J2694">
            <v>34.285714290000001</v>
          </cell>
          <cell r="K2694">
            <v>15.701119159999999</v>
          </cell>
          <cell r="L2694">
            <v>8.9386628699999999</v>
          </cell>
          <cell r="M2694">
            <v>11.180664350000001</v>
          </cell>
          <cell r="N2694">
            <v>22.11116342</v>
          </cell>
          <cell r="O2694">
            <v>56.436</v>
          </cell>
          <cell r="P2694">
            <v>10.99904518</v>
          </cell>
          <cell r="Q2694">
            <v>65.599999999999994</v>
          </cell>
          <cell r="R2694">
            <v>50.403327439999998</v>
          </cell>
          <cell r="S2694">
            <v>17.7</v>
          </cell>
          <cell r="T2694">
            <v>8.9744914500000004</v>
          </cell>
          <cell r="U2694">
            <v>10.810212679999999</v>
          </cell>
          <cell r="V2694">
            <v>8.9128772900000008</v>
          </cell>
          <cell r="W2694">
            <v>43.7</v>
          </cell>
          <cell r="X2694">
            <v>80.599999999999994</v>
          </cell>
          <cell r="Y2694">
            <v>34.299999999999997</v>
          </cell>
          <cell r="Z2694">
            <v>25.8</v>
          </cell>
          <cell r="AA2694">
            <v>38.799999999999997</v>
          </cell>
          <cell r="AB2694">
            <v>8.8789153800000005</v>
          </cell>
          <cell r="AC2694">
            <v>1</v>
          </cell>
          <cell r="AD2694">
            <v>268.26</v>
          </cell>
          <cell r="AE2694">
            <v>59.306910849999994</v>
          </cell>
          <cell r="AF2694">
            <v>67.590199999999996</v>
          </cell>
          <cell r="AG2694">
            <v>0.27905644109889893</v>
          </cell>
          <cell r="AH2694">
            <v>5.3</v>
          </cell>
          <cell r="AI2694">
            <v>52190</v>
          </cell>
          <cell r="AJ2694">
            <v>7.7</v>
          </cell>
        </row>
        <row r="2695">
          <cell r="A2695" t="str">
            <v>3548</v>
          </cell>
          <cell r="B2695" t="str">
            <v>354802101</v>
          </cell>
          <cell r="D2695" t="str">
            <v>3548021</v>
          </cell>
          <cell r="E2695" t="str">
            <v>3590</v>
          </cell>
          <cell r="F2695" t="str">
            <v>35</v>
          </cell>
          <cell r="G2695">
            <v>529.52777789000004</v>
          </cell>
          <cell r="H2695">
            <v>529.59266843</v>
          </cell>
          <cell r="I2695">
            <v>526.91598653000005</v>
          </cell>
          <cell r="J2695">
            <v>34.285714290000001</v>
          </cell>
          <cell r="K2695">
            <v>15.701119159999999</v>
          </cell>
          <cell r="L2695">
            <v>7.1530516300000002</v>
          </cell>
          <cell r="M2695">
            <v>11.225243389999999</v>
          </cell>
          <cell r="N2695">
            <v>22.11116342</v>
          </cell>
          <cell r="O2695">
            <v>56.436</v>
          </cell>
          <cell r="P2695">
            <v>11.225243389999999</v>
          </cell>
          <cell r="Q2695">
            <v>65.599999999999994</v>
          </cell>
          <cell r="R2695">
            <v>50.403327439999998</v>
          </cell>
          <cell r="S2695">
            <v>17.7</v>
          </cell>
          <cell r="T2695">
            <v>7.4518222400000003</v>
          </cell>
          <cell r="U2695">
            <v>10.81977828</v>
          </cell>
          <cell r="V2695">
            <v>7.1530516300000002</v>
          </cell>
          <cell r="W2695">
            <v>43.7</v>
          </cell>
          <cell r="X2695">
            <v>80.599999999999994</v>
          </cell>
          <cell r="Y2695">
            <v>34.299999999999997</v>
          </cell>
          <cell r="Z2695">
            <v>25.8</v>
          </cell>
          <cell r="AA2695">
            <v>38.799999999999997</v>
          </cell>
          <cell r="AB2695">
            <v>7.3821243699999997</v>
          </cell>
          <cell r="AC2695">
            <v>1</v>
          </cell>
          <cell r="AD2695">
            <v>268.26</v>
          </cell>
          <cell r="AE2695">
            <v>59.306910849999994</v>
          </cell>
          <cell r="AF2695">
            <v>67.590199999999996</v>
          </cell>
          <cell r="AG2695">
            <v>0.48275862000000008</v>
          </cell>
          <cell r="AH2695">
            <v>5.3</v>
          </cell>
          <cell r="AI2695">
            <v>52190</v>
          </cell>
          <cell r="AJ2695">
            <v>7.7</v>
          </cell>
        </row>
        <row r="2696">
          <cell r="A2696" t="str">
            <v>3548</v>
          </cell>
          <cell r="B2696" t="str">
            <v>354802201</v>
          </cell>
          <cell r="D2696" t="str">
            <v>3548022</v>
          </cell>
          <cell r="E2696" t="str">
            <v>3590</v>
          </cell>
          <cell r="F2696" t="str">
            <v>35</v>
          </cell>
          <cell r="G2696">
            <v>529.52777789000004</v>
          </cell>
          <cell r="H2696">
            <v>529.59266843</v>
          </cell>
          <cell r="I2696">
            <v>526.91598653000005</v>
          </cell>
          <cell r="J2696">
            <v>34.285714290000001</v>
          </cell>
          <cell r="K2696">
            <v>15.701119159999999</v>
          </cell>
          <cell r="L2696">
            <v>9.6865745499999996</v>
          </cell>
          <cell r="M2696">
            <v>10.82800436</v>
          </cell>
          <cell r="N2696">
            <v>22.11116342</v>
          </cell>
          <cell r="O2696">
            <v>56.436</v>
          </cell>
          <cell r="P2696">
            <v>10.81977828</v>
          </cell>
          <cell r="Q2696">
            <v>65.599999999999994</v>
          </cell>
          <cell r="R2696">
            <v>50.403327439999998</v>
          </cell>
          <cell r="S2696">
            <v>17.7</v>
          </cell>
          <cell r="T2696">
            <v>9.9147736200000001</v>
          </cell>
          <cell r="U2696">
            <v>10.76081353</v>
          </cell>
          <cell r="V2696">
            <v>9.6865745499999996</v>
          </cell>
          <cell r="W2696">
            <v>43.7</v>
          </cell>
          <cell r="X2696">
            <v>80.599999999999994</v>
          </cell>
          <cell r="Y2696">
            <v>34.299999999999997</v>
          </cell>
          <cell r="Z2696">
            <v>25.8</v>
          </cell>
          <cell r="AA2696">
            <v>38.799999999999997</v>
          </cell>
          <cell r="AB2696">
            <v>10.06164448</v>
          </cell>
          <cell r="AC2696">
            <v>0.26923649999999999</v>
          </cell>
          <cell r="AD2696">
            <v>268.26</v>
          </cell>
          <cell r="AE2696">
            <v>59.306910849999994</v>
          </cell>
          <cell r="AF2696">
            <v>67.590199999999996</v>
          </cell>
          <cell r="AG2696">
            <v>0.30945716278106694</v>
          </cell>
          <cell r="AH2696">
            <v>5.3</v>
          </cell>
          <cell r="AI2696">
            <v>52190</v>
          </cell>
          <cell r="AJ2696">
            <v>7.7</v>
          </cell>
        </row>
        <row r="2697">
          <cell r="A2697" t="str">
            <v>3548</v>
          </cell>
          <cell r="B2697" t="str">
            <v>354802701</v>
          </cell>
          <cell r="C2697" t="str">
            <v>575</v>
          </cell>
          <cell r="D2697" t="str">
            <v>3548027</v>
          </cell>
          <cell r="E2697" t="str">
            <v>3590</v>
          </cell>
          <cell r="F2697" t="str">
            <v>35</v>
          </cell>
          <cell r="G2697">
            <v>529.52777789000004</v>
          </cell>
          <cell r="H2697">
            <v>529.59266843</v>
          </cell>
          <cell r="I2697">
            <v>526.91598653000005</v>
          </cell>
          <cell r="J2697">
            <v>34.285714290000001</v>
          </cell>
          <cell r="K2697">
            <v>15.701119159999999</v>
          </cell>
          <cell r="L2697">
            <v>8.9046301000000003</v>
          </cell>
          <cell r="M2697">
            <v>10.658059039999999</v>
          </cell>
          <cell r="N2697">
            <v>22.11116342</v>
          </cell>
          <cell r="O2697">
            <v>56.436</v>
          </cell>
          <cell r="P2697">
            <v>10.452937560000001</v>
          </cell>
          <cell r="Q2697">
            <v>65.599999999999994</v>
          </cell>
          <cell r="R2697">
            <v>59.89192465</v>
          </cell>
          <cell r="S2697">
            <v>17.7</v>
          </cell>
          <cell r="T2697">
            <v>9.8582286499999991</v>
          </cell>
          <cell r="U2697">
            <v>10.02282494</v>
          </cell>
          <cell r="V2697">
            <v>8.9046301000000003</v>
          </cell>
          <cell r="W2697">
            <v>43.7</v>
          </cell>
          <cell r="X2697">
            <v>80.599999999999994</v>
          </cell>
          <cell r="Y2697">
            <v>34.299999999999997</v>
          </cell>
          <cell r="Z2697">
            <v>25.8</v>
          </cell>
          <cell r="AA2697">
            <v>38.799999999999997</v>
          </cell>
          <cell r="AB2697">
            <v>10.417717379999999</v>
          </cell>
          <cell r="AC2697">
            <v>0.91964791999999984</v>
          </cell>
          <cell r="AD2697">
            <v>268.26</v>
          </cell>
          <cell r="AE2697">
            <v>59.306910849999994</v>
          </cell>
          <cell r="AF2697">
            <v>67.590199999999996</v>
          </cell>
          <cell r="AG2697">
            <v>0.35</v>
          </cell>
          <cell r="AH2697">
            <v>5.3</v>
          </cell>
          <cell r="AI2697">
            <v>52190</v>
          </cell>
          <cell r="AJ2697">
            <v>7.7</v>
          </cell>
        </row>
        <row r="2698">
          <cell r="A2698" t="str">
            <v>3548</v>
          </cell>
          <cell r="B2698" t="str">
            <v>354803101</v>
          </cell>
          <cell r="D2698" t="str">
            <v>3548031</v>
          </cell>
          <cell r="E2698" t="str">
            <v>3590</v>
          </cell>
          <cell r="F2698" t="str">
            <v>35</v>
          </cell>
          <cell r="G2698">
            <v>529.52777789000004</v>
          </cell>
          <cell r="H2698">
            <v>529.59266843</v>
          </cell>
          <cell r="I2698">
            <v>526.91598653000005</v>
          </cell>
          <cell r="J2698">
            <v>34.285714290000001</v>
          </cell>
          <cell r="K2698">
            <v>15.701119159999999</v>
          </cell>
          <cell r="L2698">
            <v>9.3227758000000005</v>
          </cell>
          <cell r="M2698">
            <v>10.70960621</v>
          </cell>
          <cell r="N2698">
            <v>22.11116342</v>
          </cell>
          <cell r="O2698">
            <v>56.436</v>
          </cell>
          <cell r="P2698">
            <v>10.41876326</v>
          </cell>
          <cell r="Q2698">
            <v>65.599999999999994</v>
          </cell>
          <cell r="R2698">
            <v>50.403327439999998</v>
          </cell>
          <cell r="S2698">
            <v>17.7</v>
          </cell>
          <cell r="T2698">
            <v>9.3606551299999996</v>
          </cell>
          <cell r="U2698">
            <v>9.5796254699999999</v>
          </cell>
          <cell r="V2698">
            <v>9.4882750900000001</v>
          </cell>
          <cell r="W2698">
            <v>43.7</v>
          </cell>
          <cell r="X2698">
            <v>80.599999999999994</v>
          </cell>
          <cell r="Y2698">
            <v>34.299999999999997</v>
          </cell>
          <cell r="Z2698">
            <v>25.8</v>
          </cell>
          <cell r="AA2698">
            <v>38.799999999999997</v>
          </cell>
          <cell r="AB2698">
            <v>9.5802473799999994</v>
          </cell>
          <cell r="AC2698">
            <v>2.205882E-2</v>
          </cell>
          <cell r="AD2698">
            <v>268.26</v>
          </cell>
          <cell r="AE2698">
            <v>59.306910849999994</v>
          </cell>
          <cell r="AF2698">
            <v>67.590199999999996</v>
          </cell>
          <cell r="AG2698">
            <v>0.27428412157640081</v>
          </cell>
          <cell r="AH2698">
            <v>5.3</v>
          </cell>
          <cell r="AI2698">
            <v>52190</v>
          </cell>
          <cell r="AJ2698">
            <v>7.7</v>
          </cell>
        </row>
        <row r="2699">
          <cell r="A2699" t="str">
            <v>3548</v>
          </cell>
          <cell r="B2699" t="str">
            <v>354803401</v>
          </cell>
          <cell r="C2699" t="str">
            <v>575</v>
          </cell>
          <cell r="D2699" t="str">
            <v>3548034</v>
          </cell>
          <cell r="E2699" t="str">
            <v>3590</v>
          </cell>
          <cell r="F2699" t="str">
            <v>35</v>
          </cell>
          <cell r="G2699">
            <v>529.52777789000004</v>
          </cell>
          <cell r="H2699">
            <v>529.59266843</v>
          </cell>
          <cell r="I2699">
            <v>526.91598653000005</v>
          </cell>
          <cell r="J2699">
            <v>34.285714290000001</v>
          </cell>
          <cell r="K2699">
            <v>15.701119159999999</v>
          </cell>
          <cell r="L2699">
            <v>8.4348979499999999</v>
          </cell>
          <cell r="M2699">
            <v>9.9252979700000008</v>
          </cell>
          <cell r="N2699">
            <v>22.11116342</v>
          </cell>
          <cell r="O2699">
            <v>56.436</v>
          </cell>
          <cell r="P2699">
            <v>9.69535576</v>
          </cell>
          <cell r="Q2699">
            <v>65.599999999999994</v>
          </cell>
          <cell r="R2699">
            <v>59.89192465</v>
          </cell>
          <cell r="S2699">
            <v>17.7</v>
          </cell>
          <cell r="T2699">
            <v>8.9854452899999995</v>
          </cell>
          <cell r="U2699">
            <v>9.6252276200000004</v>
          </cell>
          <cell r="V2699">
            <v>9.1481457699999993</v>
          </cell>
          <cell r="W2699">
            <v>43.7</v>
          </cell>
          <cell r="X2699">
            <v>80.599999999999994</v>
          </cell>
          <cell r="Y2699">
            <v>34.299999999999997</v>
          </cell>
          <cell r="Z2699">
            <v>25.8</v>
          </cell>
          <cell r="AA2699">
            <v>38.799999999999997</v>
          </cell>
          <cell r="AB2699">
            <v>9.2521538700000008</v>
          </cell>
          <cell r="AC2699">
            <v>0.24863382000000001</v>
          </cell>
          <cell r="AD2699">
            <v>268.26</v>
          </cell>
          <cell r="AE2699">
            <v>59.306910849999994</v>
          </cell>
          <cell r="AF2699">
            <v>67.590199999999996</v>
          </cell>
          <cell r="AG2699">
            <v>0.22500000000000001</v>
          </cell>
          <cell r="AH2699">
            <v>5.3</v>
          </cell>
          <cell r="AI2699">
            <v>52190</v>
          </cell>
          <cell r="AJ2699">
            <v>7.7</v>
          </cell>
        </row>
        <row r="2700">
          <cell r="A2700" t="str">
            <v>3548</v>
          </cell>
          <cell r="B2700" t="str">
            <v>354804401</v>
          </cell>
          <cell r="C2700" t="str">
            <v>575</v>
          </cell>
          <cell r="D2700" t="str">
            <v>3548044</v>
          </cell>
          <cell r="E2700" t="str">
            <v>3590</v>
          </cell>
          <cell r="F2700" t="str">
            <v>35</v>
          </cell>
          <cell r="G2700">
            <v>529.52777789000004</v>
          </cell>
          <cell r="H2700">
            <v>529.59266843</v>
          </cell>
          <cell r="I2700">
            <v>526.91598653000005</v>
          </cell>
          <cell r="J2700">
            <v>34.285714290000001</v>
          </cell>
          <cell r="K2700">
            <v>15.701119159999999</v>
          </cell>
          <cell r="L2700">
            <v>7.48885296</v>
          </cell>
          <cell r="M2700">
            <v>8.3153217799999997</v>
          </cell>
          <cell r="N2700">
            <v>22.11116342</v>
          </cell>
          <cell r="O2700">
            <v>56.436</v>
          </cell>
          <cell r="P2700">
            <v>8.1250391000000004</v>
          </cell>
          <cell r="Q2700">
            <v>65.599999999999994</v>
          </cell>
          <cell r="R2700">
            <v>59.89192465</v>
          </cell>
          <cell r="S2700">
            <v>17.7</v>
          </cell>
          <cell r="T2700">
            <v>8.5690263400000006</v>
          </cell>
          <cell r="U2700">
            <v>7.7773735999999998</v>
          </cell>
          <cell r="V2700">
            <v>7.4610655100000001</v>
          </cell>
          <cell r="W2700">
            <v>43.7</v>
          </cell>
          <cell r="X2700">
            <v>80.599999999999994</v>
          </cell>
          <cell r="Y2700">
            <v>34.299999999999997</v>
          </cell>
          <cell r="Z2700">
            <v>25.8</v>
          </cell>
          <cell r="AA2700">
            <v>38.799999999999997</v>
          </cell>
          <cell r="AB2700">
            <v>8.0864102800000008</v>
          </cell>
          <cell r="AC2700">
            <v>0.96897935000000002</v>
          </cell>
          <cell r="AD2700">
            <v>268.26</v>
          </cell>
          <cell r="AE2700">
            <v>59.306910849999994</v>
          </cell>
          <cell r="AF2700">
            <v>67.590199999999996</v>
          </cell>
          <cell r="AG2700">
            <v>0.30588235000000003</v>
          </cell>
          <cell r="AH2700">
            <v>5.3</v>
          </cell>
          <cell r="AI2700">
            <v>52190</v>
          </cell>
          <cell r="AJ2700">
            <v>7.7</v>
          </cell>
        </row>
        <row r="2701">
          <cell r="A2701" t="str">
            <v>3548</v>
          </cell>
          <cell r="B2701" t="str">
            <v>354805501</v>
          </cell>
          <cell r="D2701" t="str">
            <v>3548055</v>
          </cell>
          <cell r="E2701" t="str">
            <v>3590</v>
          </cell>
          <cell r="F2701" t="str">
            <v>35</v>
          </cell>
          <cell r="G2701">
            <v>529.52777789000004</v>
          </cell>
          <cell r="H2701">
            <v>529.59266843</v>
          </cell>
          <cell r="I2701">
            <v>526.91598653000005</v>
          </cell>
          <cell r="J2701">
            <v>34.285714290000001</v>
          </cell>
          <cell r="K2701">
            <v>15.701119159999999</v>
          </cell>
          <cell r="L2701">
            <v>8.9126079600000008</v>
          </cell>
          <cell r="M2701">
            <v>10.02954735</v>
          </cell>
          <cell r="N2701">
            <v>22.11116342</v>
          </cell>
          <cell r="O2701">
            <v>56.436</v>
          </cell>
          <cell r="P2701">
            <v>10.91235747</v>
          </cell>
          <cell r="Q2701">
            <v>65.599999999999994</v>
          </cell>
          <cell r="R2701">
            <v>50.403327439999998</v>
          </cell>
          <cell r="S2701">
            <v>17.7</v>
          </cell>
          <cell r="T2701">
            <v>9.5830067700000008</v>
          </cell>
          <cell r="U2701">
            <v>9.2274924299999999</v>
          </cell>
          <cell r="V2701">
            <v>9.4928088800000001</v>
          </cell>
          <cell r="W2701">
            <v>43.7</v>
          </cell>
          <cell r="X2701">
            <v>80.599999999999994</v>
          </cell>
          <cell r="Y2701">
            <v>34.299999999999997</v>
          </cell>
          <cell r="Z2701">
            <v>25.8</v>
          </cell>
          <cell r="AA2701">
            <v>38.799999999999997</v>
          </cell>
          <cell r="AB2701">
            <v>9.6403680000000005</v>
          </cell>
          <cell r="AC2701">
            <v>0.79638176999999999</v>
          </cell>
          <cell r="AD2701">
            <v>268.26</v>
          </cell>
          <cell r="AE2701">
            <v>59.306910849999994</v>
          </cell>
          <cell r="AF2701">
            <v>66.320212519999998</v>
          </cell>
          <cell r="AG2701">
            <v>0.22413793000000001</v>
          </cell>
          <cell r="AH2701">
            <v>5.3</v>
          </cell>
          <cell r="AI2701">
            <v>52190</v>
          </cell>
          <cell r="AJ2701">
            <v>7.7</v>
          </cell>
        </row>
        <row r="2702">
          <cell r="A2702" t="str">
            <v>3548</v>
          </cell>
          <cell r="B2702" t="str">
            <v>354805502</v>
          </cell>
          <cell r="D2702" t="str">
            <v>3548055</v>
          </cell>
          <cell r="E2702" t="str">
            <v>3590</v>
          </cell>
          <cell r="F2702" t="str">
            <v>35</v>
          </cell>
          <cell r="G2702">
            <v>529.52777789000004</v>
          </cell>
          <cell r="H2702">
            <v>529.59266843</v>
          </cell>
          <cell r="I2702">
            <v>526.91598653000005</v>
          </cell>
          <cell r="J2702">
            <v>34.285714290000001</v>
          </cell>
          <cell r="K2702">
            <v>15.701119159999999</v>
          </cell>
          <cell r="L2702">
            <v>8.7335940599999997</v>
          </cell>
          <cell r="M2702">
            <v>8.74033674</v>
          </cell>
          <cell r="N2702">
            <v>22.11116342</v>
          </cell>
          <cell r="O2702">
            <v>56.436</v>
          </cell>
          <cell r="P2702">
            <v>10.81977828</v>
          </cell>
          <cell r="Q2702">
            <v>65.599999999999994</v>
          </cell>
          <cell r="R2702">
            <v>50.403327439999998</v>
          </cell>
          <cell r="S2702">
            <v>17.7</v>
          </cell>
          <cell r="T2702">
            <v>8.7514744899999997</v>
          </cell>
          <cell r="U2702">
            <v>8.74033674</v>
          </cell>
          <cell r="V2702">
            <v>8.74033674</v>
          </cell>
          <cell r="W2702">
            <v>43.7</v>
          </cell>
          <cell r="X2702">
            <v>80.599999999999994</v>
          </cell>
          <cell r="Y2702">
            <v>34.299999999999997</v>
          </cell>
          <cell r="Z2702">
            <v>25.8</v>
          </cell>
          <cell r="AA2702">
            <v>38.799999999999997</v>
          </cell>
          <cell r="AB2702">
            <v>8.74033674</v>
          </cell>
          <cell r="AC2702">
            <v>1</v>
          </cell>
          <cell r="AD2702">
            <v>268.26</v>
          </cell>
          <cell r="AE2702">
            <v>59.306910849999994</v>
          </cell>
          <cell r="AF2702">
            <v>66.318899999999999</v>
          </cell>
          <cell r="AG2702">
            <v>0.29411765000000001</v>
          </cell>
          <cell r="AH2702">
            <v>5.3</v>
          </cell>
          <cell r="AI2702">
            <v>52190</v>
          </cell>
          <cell r="AJ2702">
            <v>7.7</v>
          </cell>
        </row>
        <row r="2703">
          <cell r="A2703" t="str">
            <v>3548</v>
          </cell>
          <cell r="B2703" t="str">
            <v>354805503</v>
          </cell>
          <cell r="D2703" t="str">
            <v>3548055</v>
          </cell>
          <cell r="E2703" t="str">
            <v>3590</v>
          </cell>
          <cell r="F2703" t="str">
            <v>35</v>
          </cell>
          <cell r="G2703">
            <v>529.52777789000004</v>
          </cell>
          <cell r="H2703">
            <v>529.59266843</v>
          </cell>
          <cell r="I2703">
            <v>526.91598653000005</v>
          </cell>
          <cell r="J2703">
            <v>34.285714290000001</v>
          </cell>
          <cell r="K2703">
            <v>15.701119159999999</v>
          </cell>
          <cell r="L2703">
            <v>7.1522688600000013</v>
          </cell>
          <cell r="M2703">
            <v>7.2936977199999999</v>
          </cell>
          <cell r="N2703">
            <v>22.11116342</v>
          </cell>
          <cell r="O2703">
            <v>56.436</v>
          </cell>
          <cell r="P2703">
            <v>10.81977828</v>
          </cell>
          <cell r="Q2703">
            <v>65.599999999999994</v>
          </cell>
          <cell r="R2703">
            <v>50.403327439999998</v>
          </cell>
          <cell r="S2703">
            <v>17.7</v>
          </cell>
          <cell r="T2703">
            <v>7.3231707200000002</v>
          </cell>
          <cell r="U2703">
            <v>7.1308988299999996</v>
          </cell>
          <cell r="V2703">
            <v>7.1553962999999996</v>
          </cell>
          <cell r="W2703">
            <v>43.7</v>
          </cell>
          <cell r="X2703">
            <v>80.599999999999994</v>
          </cell>
          <cell r="Y2703">
            <v>34.299999999999997</v>
          </cell>
          <cell r="Z2703">
            <v>25.8</v>
          </cell>
          <cell r="AA2703">
            <v>38.799999999999997</v>
          </cell>
          <cell r="AB2703">
            <v>7.3231707200000002</v>
          </cell>
          <cell r="AC2703">
            <v>1</v>
          </cell>
          <cell r="AD2703">
            <v>268.26</v>
          </cell>
          <cell r="AE2703">
            <v>59.306910849999994</v>
          </cell>
          <cell r="AF2703">
            <v>66.318899999999999</v>
          </cell>
          <cell r="AG2703">
            <v>0.40625</v>
          </cell>
          <cell r="AH2703">
            <v>5.3</v>
          </cell>
          <cell r="AI2703">
            <v>52190</v>
          </cell>
          <cell r="AJ2703">
            <v>7.7</v>
          </cell>
        </row>
        <row r="2704">
          <cell r="A2704" t="str">
            <v>3548</v>
          </cell>
          <cell r="B2704" t="str">
            <v>354806901</v>
          </cell>
          <cell r="D2704" t="str">
            <v>3548069</v>
          </cell>
          <cell r="E2704" t="str">
            <v>3590</v>
          </cell>
          <cell r="F2704" t="str">
            <v>35</v>
          </cell>
          <cell r="G2704">
            <v>529.52777789000004</v>
          </cell>
          <cell r="H2704">
            <v>529.59266843</v>
          </cell>
          <cell r="I2704">
            <v>526.91598653000005</v>
          </cell>
          <cell r="J2704">
            <v>34.285714290000001</v>
          </cell>
          <cell r="K2704">
            <v>15.701119159999999</v>
          </cell>
          <cell r="L2704">
            <v>9.8101105000000004</v>
          </cell>
          <cell r="M2704">
            <v>10.872863969999999</v>
          </cell>
          <cell r="N2704">
            <v>22.11116342</v>
          </cell>
          <cell r="O2704">
            <v>56.436</v>
          </cell>
          <cell r="P2704">
            <v>11.50630359</v>
          </cell>
          <cell r="Q2704">
            <v>65.599999999999994</v>
          </cell>
          <cell r="R2704">
            <v>50.403327439999998</v>
          </cell>
          <cell r="S2704">
            <v>17.7</v>
          </cell>
          <cell r="T2704">
            <v>10.803811489999999</v>
          </cell>
          <cell r="U2704">
            <v>9.7503946500000005</v>
          </cell>
          <cell r="V2704">
            <v>10.82422837</v>
          </cell>
          <cell r="W2704">
            <v>43.7</v>
          </cell>
          <cell r="X2704">
            <v>80.599999999999994</v>
          </cell>
          <cell r="Y2704">
            <v>34.299999999999997</v>
          </cell>
          <cell r="Z2704">
            <v>25.8</v>
          </cell>
          <cell r="AA2704">
            <v>38.799999999999997</v>
          </cell>
          <cell r="AB2704">
            <v>9.5296664500000006</v>
          </cell>
          <cell r="AC2704">
            <v>0</v>
          </cell>
          <cell r="AD2704">
            <v>268.26</v>
          </cell>
          <cell r="AE2704">
            <v>59.306910849999994</v>
          </cell>
          <cell r="AF2704">
            <v>67.590199999999996</v>
          </cell>
          <cell r="AG2704">
            <v>0.28571428999999998</v>
          </cell>
          <cell r="AH2704">
            <v>5.3</v>
          </cell>
          <cell r="AI2704">
            <v>52190</v>
          </cell>
          <cell r="AJ2704">
            <v>7.7</v>
          </cell>
        </row>
        <row r="2705">
          <cell r="A2705" t="str">
            <v>3548</v>
          </cell>
          <cell r="B2705" t="str">
            <v>354809101</v>
          </cell>
          <cell r="D2705" t="str">
            <v>3548091</v>
          </cell>
          <cell r="E2705" t="str">
            <v>3590</v>
          </cell>
          <cell r="F2705" t="str">
            <v>35</v>
          </cell>
          <cell r="G2705">
            <v>529.52777789000004</v>
          </cell>
          <cell r="H2705">
            <v>529.59266843</v>
          </cell>
          <cell r="I2705">
            <v>526.91598653000005</v>
          </cell>
          <cell r="J2705">
            <v>34.285714290000001</v>
          </cell>
          <cell r="K2705">
            <v>15.701119159999999</v>
          </cell>
          <cell r="L2705">
            <v>10.41349284</v>
          </cell>
          <cell r="M2705">
            <v>11.14378746</v>
          </cell>
          <cell r="N2705">
            <v>22.11116342</v>
          </cell>
          <cell r="O2705">
            <v>56.436</v>
          </cell>
          <cell r="P2705">
            <v>11.09966505</v>
          </cell>
          <cell r="Q2705">
            <v>65.599999999999994</v>
          </cell>
          <cell r="R2705">
            <v>50.403327439999998</v>
          </cell>
          <cell r="S2705">
            <v>17.7</v>
          </cell>
          <cell r="T2705">
            <v>10.79763492</v>
          </cell>
          <cell r="U2705">
            <v>10.607253160000001</v>
          </cell>
          <cell r="V2705">
            <v>10.467692789999999</v>
          </cell>
          <cell r="W2705">
            <v>43.7</v>
          </cell>
          <cell r="X2705">
            <v>80.599999999999994</v>
          </cell>
          <cell r="Y2705">
            <v>34.299999999999997</v>
          </cell>
          <cell r="Z2705">
            <v>25.8</v>
          </cell>
          <cell r="AA2705">
            <v>38.799999999999997</v>
          </cell>
          <cell r="AB2705">
            <v>10.55685386</v>
          </cell>
          <cell r="AC2705">
            <v>7.9636750000000006E-2</v>
          </cell>
          <cell r="AD2705">
            <v>268.26</v>
          </cell>
          <cell r="AE2705">
            <v>59.306910849999994</v>
          </cell>
          <cell r="AF2705">
            <v>68.234068179999994</v>
          </cell>
          <cell r="AG2705">
            <v>0.23372611553725015</v>
          </cell>
          <cell r="AH2705">
            <v>5.3</v>
          </cell>
          <cell r="AI2705">
            <v>52190</v>
          </cell>
          <cell r="AJ2705">
            <v>7.7</v>
          </cell>
        </row>
        <row r="2706">
          <cell r="A2706" t="str">
            <v>3548</v>
          </cell>
          <cell r="B2706" t="str">
            <v>354809401</v>
          </cell>
          <cell r="D2706" t="str">
            <v>3548094</v>
          </cell>
          <cell r="E2706" t="str">
            <v>3590</v>
          </cell>
          <cell r="F2706" t="str">
            <v>35</v>
          </cell>
          <cell r="G2706">
            <v>529.52777789000004</v>
          </cell>
          <cell r="H2706">
            <v>529.59266843</v>
          </cell>
          <cell r="I2706">
            <v>526.91598653000005</v>
          </cell>
          <cell r="J2706">
            <v>34.285714290000001</v>
          </cell>
          <cell r="K2706">
            <v>15.701119159999999</v>
          </cell>
          <cell r="L2706">
            <v>9.8253638399999996</v>
          </cell>
          <cell r="M2706">
            <v>10.618518529999999</v>
          </cell>
          <cell r="N2706">
            <v>22.11116342</v>
          </cell>
          <cell r="O2706">
            <v>56.436</v>
          </cell>
          <cell r="P2706">
            <v>10.577451910000001</v>
          </cell>
          <cell r="Q2706">
            <v>65.599999999999994</v>
          </cell>
          <cell r="R2706">
            <v>50.403327439999998</v>
          </cell>
          <cell r="S2706">
            <v>17.7</v>
          </cell>
          <cell r="T2706">
            <v>10.618053700000001</v>
          </cell>
          <cell r="U2706">
            <v>9.9426121100000007</v>
          </cell>
          <cell r="V2706">
            <v>10.06980675</v>
          </cell>
          <cell r="W2706">
            <v>43.7</v>
          </cell>
          <cell r="X2706">
            <v>80.599999999999994</v>
          </cell>
          <cell r="Y2706">
            <v>34.299999999999997</v>
          </cell>
          <cell r="Z2706">
            <v>25.8</v>
          </cell>
          <cell r="AA2706">
            <v>38.799999999999997</v>
          </cell>
          <cell r="AB2706">
            <v>10.06151642</v>
          </cell>
          <cell r="AC2706">
            <v>0.37043384000000001</v>
          </cell>
          <cell r="AD2706">
            <v>268.26</v>
          </cell>
          <cell r="AE2706">
            <v>59.306910849999994</v>
          </cell>
          <cell r="AF2706">
            <v>67.572977730000005</v>
          </cell>
          <cell r="AG2706">
            <v>0.5</v>
          </cell>
          <cell r="AH2706">
            <v>5.3</v>
          </cell>
          <cell r="AI2706">
            <v>52190</v>
          </cell>
          <cell r="AJ2706">
            <v>7.7</v>
          </cell>
        </row>
        <row r="2707">
          <cell r="A2707" t="str">
            <v>3549</v>
          </cell>
          <cell r="B2707" t="str">
            <v>354900301</v>
          </cell>
          <cell r="D2707" t="str">
            <v>3549003</v>
          </cell>
          <cell r="E2707" t="str">
            <v>3590</v>
          </cell>
          <cell r="F2707" t="str">
            <v>35</v>
          </cell>
          <cell r="G2707">
            <v>529.52777789000004</v>
          </cell>
          <cell r="H2707">
            <v>529.59266843</v>
          </cell>
          <cell r="I2707">
            <v>526.91598653000005</v>
          </cell>
          <cell r="J2707">
            <v>34.285714290000001</v>
          </cell>
          <cell r="K2707">
            <v>15.701119159999999</v>
          </cell>
          <cell r="L2707">
            <v>9.3345030100000006</v>
          </cell>
          <cell r="M2707">
            <v>10.18569215</v>
          </cell>
          <cell r="N2707">
            <v>22.11116342</v>
          </cell>
          <cell r="O2707">
            <v>56.436</v>
          </cell>
          <cell r="P2707">
            <v>10.92141387</v>
          </cell>
          <cell r="Q2707">
            <v>65.599999999999994</v>
          </cell>
          <cell r="R2707">
            <v>50.403327439999998</v>
          </cell>
          <cell r="S2707">
            <v>17.7</v>
          </cell>
          <cell r="T2707">
            <v>9.7440814200000005</v>
          </cell>
          <cell r="U2707">
            <v>9.6679550699999997</v>
          </cell>
          <cell r="V2707">
            <v>9.3317612299999997</v>
          </cell>
          <cell r="W2707">
            <v>43.7</v>
          </cell>
          <cell r="X2707">
            <v>80.599999999999994</v>
          </cell>
          <cell r="Y2707">
            <v>34.299999999999997</v>
          </cell>
          <cell r="Z2707">
            <v>25.8</v>
          </cell>
          <cell r="AA2707">
            <v>38.799999999999997</v>
          </cell>
          <cell r="AB2707">
            <v>9.9081267700000009</v>
          </cell>
          <cell r="AC2707">
            <v>0.55436207000000004</v>
          </cell>
          <cell r="AD2707">
            <v>268.26</v>
          </cell>
          <cell r="AE2707">
            <v>59.306910849999994</v>
          </cell>
          <cell r="AF2707">
            <v>67.541600000000003</v>
          </cell>
          <cell r="AG2707">
            <v>0.47368420999999994</v>
          </cell>
          <cell r="AH2707">
            <v>5.3</v>
          </cell>
          <cell r="AI2707">
            <v>52190</v>
          </cell>
          <cell r="AJ2707">
            <v>7.7</v>
          </cell>
        </row>
        <row r="2708">
          <cell r="A2708" t="str">
            <v>3549</v>
          </cell>
          <cell r="B2708" t="str">
            <v>354900302</v>
          </cell>
          <cell r="D2708" t="str">
            <v>3549003</v>
          </cell>
          <cell r="E2708" t="str">
            <v>3590</v>
          </cell>
          <cell r="F2708" t="str">
            <v>35</v>
          </cell>
          <cell r="G2708">
            <v>529.52777789000004</v>
          </cell>
          <cell r="H2708">
            <v>529.59266843</v>
          </cell>
          <cell r="I2708">
            <v>526.91598653000005</v>
          </cell>
          <cell r="J2708">
            <v>34.285714290000001</v>
          </cell>
          <cell r="K2708">
            <v>15.701119159999999</v>
          </cell>
          <cell r="L2708">
            <v>7.2654297200000002</v>
          </cell>
          <cell r="M2708">
            <v>10.81977828</v>
          </cell>
          <cell r="N2708">
            <v>22.11116342</v>
          </cell>
          <cell r="O2708">
            <v>56.436</v>
          </cell>
          <cell r="P2708">
            <v>10.81977828</v>
          </cell>
          <cell r="Q2708">
            <v>65.599999999999994</v>
          </cell>
          <cell r="R2708">
            <v>50.403327439999998</v>
          </cell>
          <cell r="S2708">
            <v>17.7</v>
          </cell>
          <cell r="T2708">
            <v>10.126631100000001</v>
          </cell>
          <cell r="U2708">
            <v>9.8389490300000002</v>
          </cell>
          <cell r="V2708">
            <v>7.267525430000001</v>
          </cell>
          <cell r="W2708">
            <v>43.7</v>
          </cell>
          <cell r="X2708">
            <v>80.599999999999994</v>
          </cell>
          <cell r="Y2708">
            <v>34.299999999999997</v>
          </cell>
          <cell r="Z2708">
            <v>25.8</v>
          </cell>
          <cell r="AA2708">
            <v>38.799999999999997</v>
          </cell>
          <cell r="AB2708">
            <v>9.9641121699999999</v>
          </cell>
          <cell r="AC2708">
            <v>1</v>
          </cell>
          <cell r="AD2708">
            <v>268.26</v>
          </cell>
          <cell r="AE2708">
            <v>59.306910849999994</v>
          </cell>
          <cell r="AF2708">
            <v>67.541600000000003</v>
          </cell>
          <cell r="AG2708">
            <v>0.29510317045405221</v>
          </cell>
          <cell r="AH2708">
            <v>5.3</v>
          </cell>
          <cell r="AI2708">
            <v>52190</v>
          </cell>
          <cell r="AJ2708">
            <v>7.7</v>
          </cell>
        </row>
        <row r="2709">
          <cell r="A2709" t="str">
            <v>3549</v>
          </cell>
          <cell r="B2709" t="str">
            <v>354900501</v>
          </cell>
          <cell r="D2709" t="str">
            <v>3549005</v>
          </cell>
          <cell r="E2709" t="str">
            <v>3590</v>
          </cell>
          <cell r="F2709" t="str">
            <v>35</v>
          </cell>
          <cell r="G2709">
            <v>529.52777789000004</v>
          </cell>
          <cell r="H2709">
            <v>529.59266843</v>
          </cell>
          <cell r="I2709">
            <v>526.91598653000005</v>
          </cell>
          <cell r="J2709">
            <v>34.285714290000001</v>
          </cell>
          <cell r="K2709">
            <v>15.701119159999999</v>
          </cell>
          <cell r="L2709">
            <v>9.9381787900000003</v>
          </cell>
          <cell r="M2709">
            <v>10.518835340000001</v>
          </cell>
          <cell r="N2709">
            <v>22.11116342</v>
          </cell>
          <cell r="O2709">
            <v>56.436</v>
          </cell>
          <cell r="P2709">
            <v>11.069493659999999</v>
          </cell>
          <cell r="Q2709">
            <v>65.599999999999994</v>
          </cell>
          <cell r="R2709">
            <v>50.403327439999998</v>
          </cell>
          <cell r="S2709">
            <v>17.7</v>
          </cell>
          <cell r="T2709">
            <v>10.32734907</v>
          </cell>
          <cell r="U2709">
            <v>10.02366771</v>
          </cell>
          <cell r="V2709">
            <v>10.282163690000001</v>
          </cell>
          <cell r="W2709">
            <v>43.7</v>
          </cell>
          <cell r="X2709">
            <v>80.599999999999994</v>
          </cell>
          <cell r="Y2709">
            <v>34.299999999999997</v>
          </cell>
          <cell r="Z2709">
            <v>25.8</v>
          </cell>
          <cell r="AA2709">
            <v>38.799999999999997</v>
          </cell>
          <cell r="AB2709">
            <v>10.572521330000001</v>
          </cell>
          <cell r="AC2709">
            <v>5.0749250000000003E-2</v>
          </cell>
          <cell r="AD2709">
            <v>268.26</v>
          </cell>
          <cell r="AE2709">
            <v>59.306910849999994</v>
          </cell>
          <cell r="AF2709">
            <v>67.541600000000003</v>
          </cell>
          <cell r="AG2709">
            <v>0.5</v>
          </cell>
          <cell r="AH2709">
            <v>5.3</v>
          </cell>
          <cell r="AI2709">
            <v>52190</v>
          </cell>
          <cell r="AJ2709">
            <v>7.7</v>
          </cell>
        </row>
        <row r="2710">
          <cell r="A2710" t="str">
            <v>3549</v>
          </cell>
          <cell r="B2710" t="str">
            <v>354901201</v>
          </cell>
          <cell r="D2710" t="str">
            <v>3549012</v>
          </cell>
          <cell r="E2710" t="str">
            <v>3590</v>
          </cell>
          <cell r="F2710" t="str">
            <v>35</v>
          </cell>
          <cell r="G2710">
            <v>529.52777789000004</v>
          </cell>
          <cell r="H2710">
            <v>529.59266843</v>
          </cell>
          <cell r="I2710">
            <v>526.91598653000005</v>
          </cell>
          <cell r="J2710">
            <v>34.285714290000001</v>
          </cell>
          <cell r="K2710">
            <v>15.701119159999999</v>
          </cell>
          <cell r="L2710">
            <v>9.0665854699999997</v>
          </cell>
          <cell r="M2710">
            <v>10.9144519</v>
          </cell>
          <cell r="N2710">
            <v>22.11116342</v>
          </cell>
          <cell r="O2710">
            <v>56.436</v>
          </cell>
          <cell r="P2710">
            <v>10.650625639999999</v>
          </cell>
          <cell r="Q2710">
            <v>65.599999999999994</v>
          </cell>
          <cell r="R2710">
            <v>50.403327439999998</v>
          </cell>
          <cell r="S2710">
            <v>17.7</v>
          </cell>
          <cell r="T2710">
            <v>9.8848652300000008</v>
          </cell>
          <cell r="U2710">
            <v>9.1036456300000008</v>
          </cell>
          <cell r="V2710">
            <v>9.79143805</v>
          </cell>
          <cell r="W2710">
            <v>43.7</v>
          </cell>
          <cell r="X2710">
            <v>80.599999999999994</v>
          </cell>
          <cell r="Y2710">
            <v>34.299999999999997</v>
          </cell>
          <cell r="Z2710">
            <v>25.8</v>
          </cell>
          <cell r="AA2710">
            <v>38.799999999999997</v>
          </cell>
          <cell r="AB2710">
            <v>9.1410974700000001</v>
          </cell>
          <cell r="AC2710">
            <v>0.5</v>
          </cell>
          <cell r="AD2710">
            <v>268.26</v>
          </cell>
          <cell r="AE2710">
            <v>59.306910849999994</v>
          </cell>
          <cell r="AF2710">
            <v>67.541600000000003</v>
          </cell>
          <cell r="AG2710">
            <v>0</v>
          </cell>
          <cell r="AH2710">
            <v>5.3</v>
          </cell>
          <cell r="AI2710">
            <v>52190</v>
          </cell>
          <cell r="AJ2710">
            <v>7.7</v>
          </cell>
        </row>
        <row r="2711">
          <cell r="A2711" t="str">
            <v>3549</v>
          </cell>
          <cell r="B2711" t="str">
            <v>354901401</v>
          </cell>
          <cell r="D2711" t="str">
            <v>3549014</v>
          </cell>
          <cell r="E2711" t="str">
            <v>3590</v>
          </cell>
          <cell r="F2711" t="str">
            <v>35</v>
          </cell>
          <cell r="G2711">
            <v>529.52777789000004</v>
          </cell>
          <cell r="H2711">
            <v>529.59266843</v>
          </cell>
          <cell r="I2711">
            <v>526.91598653000005</v>
          </cell>
          <cell r="J2711">
            <v>34.285714290000001</v>
          </cell>
          <cell r="K2711">
            <v>15.701119159999999</v>
          </cell>
          <cell r="L2711">
            <v>8.9696691000000008</v>
          </cell>
          <cell r="M2711">
            <v>11.150720979999999</v>
          </cell>
          <cell r="N2711">
            <v>22.11116342</v>
          </cell>
          <cell r="O2711">
            <v>56.436</v>
          </cell>
          <cell r="P2711">
            <v>10.79063779</v>
          </cell>
          <cell r="Q2711">
            <v>65.599999999999994</v>
          </cell>
          <cell r="R2711">
            <v>50.403327439999998</v>
          </cell>
          <cell r="S2711">
            <v>17.7</v>
          </cell>
          <cell r="T2711">
            <v>8.8369551600000005</v>
          </cell>
          <cell r="U2711">
            <v>9.7329364500000004</v>
          </cell>
          <cell r="V2711">
            <v>9.0640421100000008</v>
          </cell>
          <cell r="W2711">
            <v>43.7</v>
          </cell>
          <cell r="X2711">
            <v>80.599999999999994</v>
          </cell>
          <cell r="Y2711">
            <v>34.299999999999997</v>
          </cell>
          <cell r="Z2711">
            <v>25.8</v>
          </cell>
          <cell r="AA2711">
            <v>38.799999999999997</v>
          </cell>
          <cell r="AB2711">
            <v>9.7546974800000008</v>
          </cell>
          <cell r="AC2711">
            <v>0.85920918999999996</v>
          </cell>
          <cell r="AD2711">
            <v>268.26</v>
          </cell>
          <cell r="AE2711">
            <v>59.306910849999994</v>
          </cell>
          <cell r="AF2711">
            <v>67.541600000000003</v>
          </cell>
          <cell r="AG2711">
            <v>0.55555555999999995</v>
          </cell>
          <cell r="AH2711">
            <v>5.3</v>
          </cell>
          <cell r="AI2711">
            <v>52190</v>
          </cell>
          <cell r="AJ2711">
            <v>7.7</v>
          </cell>
        </row>
        <row r="2712">
          <cell r="A2712" t="str">
            <v>3549</v>
          </cell>
          <cell r="B2712" t="str">
            <v>354901801</v>
          </cell>
          <cell r="D2712" t="str">
            <v>3549018</v>
          </cell>
          <cell r="E2712" t="str">
            <v>3590</v>
          </cell>
          <cell r="F2712" t="str">
            <v>35</v>
          </cell>
          <cell r="G2712">
            <v>529.52777789000004</v>
          </cell>
          <cell r="H2712">
            <v>529.59266843</v>
          </cell>
          <cell r="I2712">
            <v>526.91598653000005</v>
          </cell>
          <cell r="J2712">
            <v>34.285714290000001</v>
          </cell>
          <cell r="K2712">
            <v>15.701119159999999</v>
          </cell>
          <cell r="L2712">
            <v>9.2009968600000001</v>
          </cell>
          <cell r="M2712">
            <v>11.23659209</v>
          </cell>
          <cell r="N2712">
            <v>22.11116342</v>
          </cell>
          <cell r="O2712">
            <v>56.436</v>
          </cell>
          <cell r="P2712">
            <v>10.81977828</v>
          </cell>
          <cell r="Q2712">
            <v>65.599999999999994</v>
          </cell>
          <cell r="R2712">
            <v>50.403327439999998</v>
          </cell>
          <cell r="S2712">
            <v>17.7</v>
          </cell>
          <cell r="T2712">
            <v>9.2257214699999999</v>
          </cell>
          <cell r="U2712">
            <v>10.06066223</v>
          </cell>
          <cell r="V2712">
            <v>9.2197955300000007</v>
          </cell>
          <cell r="W2712">
            <v>43.7</v>
          </cell>
          <cell r="X2712">
            <v>80.599999999999994</v>
          </cell>
          <cell r="Y2712">
            <v>34.299999999999997</v>
          </cell>
          <cell r="Z2712">
            <v>25.8</v>
          </cell>
          <cell r="AA2712">
            <v>38.799999999999997</v>
          </cell>
          <cell r="AB2712">
            <v>10.54024955</v>
          </cell>
          <cell r="AC2712">
            <v>0.40444443999999996</v>
          </cell>
          <cell r="AD2712">
            <v>268.26</v>
          </cell>
          <cell r="AE2712">
            <v>59.306910849999994</v>
          </cell>
          <cell r="AF2712">
            <v>67.542032000000006</v>
          </cell>
          <cell r="AG2712">
            <v>0.75</v>
          </cell>
          <cell r="AH2712">
            <v>5.3</v>
          </cell>
          <cell r="AI2712">
            <v>52190</v>
          </cell>
          <cell r="AJ2712">
            <v>7.7</v>
          </cell>
        </row>
        <row r="2713">
          <cell r="A2713" t="str">
            <v>3549</v>
          </cell>
          <cell r="B2713" t="str">
            <v>354901901</v>
          </cell>
          <cell r="D2713" t="str">
            <v>3549019</v>
          </cell>
          <cell r="E2713" t="str">
            <v>3590</v>
          </cell>
          <cell r="F2713" t="str">
            <v>35</v>
          </cell>
          <cell r="G2713">
            <v>529.52777789000004</v>
          </cell>
          <cell r="H2713">
            <v>529.59266843</v>
          </cell>
          <cell r="I2713">
            <v>526.91598653000005</v>
          </cell>
          <cell r="J2713">
            <v>34.285714290000001</v>
          </cell>
          <cell r="K2713">
            <v>15.701119159999999</v>
          </cell>
          <cell r="L2713">
            <v>8.8709438600000006</v>
          </cell>
          <cell r="M2713">
            <v>11.225243389999999</v>
          </cell>
          <cell r="N2713">
            <v>22.11116342</v>
          </cell>
          <cell r="O2713">
            <v>56.436</v>
          </cell>
          <cell r="P2713">
            <v>10.171680950000001</v>
          </cell>
          <cell r="Q2713">
            <v>65.599999999999994</v>
          </cell>
          <cell r="R2713">
            <v>50.403327439999998</v>
          </cell>
          <cell r="S2713">
            <v>17.7</v>
          </cell>
          <cell r="T2713">
            <v>8.8586529699999996</v>
          </cell>
          <cell r="U2713">
            <v>9.0346765999999992</v>
          </cell>
          <cell r="V2713">
            <v>8.9398431200000008</v>
          </cell>
          <cell r="W2713">
            <v>43.7</v>
          </cell>
          <cell r="X2713">
            <v>80.599999999999994</v>
          </cell>
          <cell r="Y2713">
            <v>34.299999999999997</v>
          </cell>
          <cell r="Z2713">
            <v>25.8</v>
          </cell>
          <cell r="AA2713">
            <v>38.799999999999997</v>
          </cell>
          <cell r="AB2713">
            <v>9.8499812900000006</v>
          </cell>
          <cell r="AC2713">
            <v>0.64254107999999999</v>
          </cell>
          <cell r="AD2713">
            <v>268.26</v>
          </cell>
          <cell r="AE2713">
            <v>59.306910849999994</v>
          </cell>
          <cell r="AF2713">
            <v>67.541600000000003</v>
          </cell>
          <cell r="AG2713">
            <v>0</v>
          </cell>
          <cell r="AH2713">
            <v>5.3</v>
          </cell>
          <cell r="AI2713">
            <v>52190</v>
          </cell>
          <cell r="AJ2713">
            <v>7.7</v>
          </cell>
        </row>
        <row r="2714">
          <cell r="A2714" t="str">
            <v>3549</v>
          </cell>
          <cell r="B2714" t="str">
            <v>354902201</v>
          </cell>
          <cell r="D2714" t="str">
            <v>3549022</v>
          </cell>
          <cell r="E2714" t="str">
            <v>3590</v>
          </cell>
          <cell r="F2714" t="str">
            <v>35</v>
          </cell>
          <cell r="G2714">
            <v>529.52777789000004</v>
          </cell>
          <cell r="H2714">
            <v>529.59266843</v>
          </cell>
          <cell r="I2714">
            <v>526.91598653000005</v>
          </cell>
          <cell r="J2714">
            <v>34.285714290000001</v>
          </cell>
          <cell r="K2714">
            <v>15.701119159999999</v>
          </cell>
          <cell r="L2714">
            <v>7.2086003400000012</v>
          </cell>
          <cell r="M2714">
            <v>11.225243389999999</v>
          </cell>
          <cell r="N2714">
            <v>22.11116342</v>
          </cell>
          <cell r="O2714">
            <v>56.436</v>
          </cell>
          <cell r="P2714">
            <v>9.8389490300000002</v>
          </cell>
          <cell r="Q2714">
            <v>65.599999999999994</v>
          </cell>
          <cell r="R2714">
            <v>50.403327439999998</v>
          </cell>
          <cell r="S2714">
            <v>17.7</v>
          </cell>
          <cell r="T2714">
            <v>7.2086003400000012</v>
          </cell>
          <cell r="U2714">
            <v>7.2086003400000012</v>
          </cell>
          <cell r="V2714">
            <v>7.2086003400000012</v>
          </cell>
          <cell r="W2714">
            <v>43.7</v>
          </cell>
          <cell r="X2714">
            <v>80.599999999999994</v>
          </cell>
          <cell r="Y2714">
            <v>34.299999999999997</v>
          </cell>
          <cell r="Z2714">
            <v>25.8</v>
          </cell>
          <cell r="AA2714">
            <v>38.799999999999997</v>
          </cell>
          <cell r="AB2714">
            <v>9.6956019999999992</v>
          </cell>
          <cell r="AC2714">
            <v>1</v>
          </cell>
          <cell r="AD2714">
            <v>268.26</v>
          </cell>
          <cell r="AE2714">
            <v>59.306910849999994</v>
          </cell>
          <cell r="AF2714">
            <v>67.541600000000003</v>
          </cell>
          <cell r="AG2714">
            <v>0.25</v>
          </cell>
          <cell r="AH2714">
            <v>5.3</v>
          </cell>
          <cell r="AI2714">
            <v>52190</v>
          </cell>
          <cell r="AJ2714">
            <v>7.7</v>
          </cell>
        </row>
        <row r="2715">
          <cell r="A2715" t="str">
            <v>3549</v>
          </cell>
          <cell r="B2715" t="str">
            <v>354902401</v>
          </cell>
          <cell r="D2715" t="str">
            <v>3549024</v>
          </cell>
          <cell r="E2715" t="str">
            <v>3590</v>
          </cell>
          <cell r="F2715" t="str">
            <v>35</v>
          </cell>
          <cell r="G2715">
            <v>529.52777789000004</v>
          </cell>
          <cell r="H2715">
            <v>529.59266843</v>
          </cell>
          <cell r="I2715">
            <v>526.91598653000005</v>
          </cell>
          <cell r="J2715">
            <v>34.285714290000001</v>
          </cell>
          <cell r="K2715">
            <v>15.701119159999999</v>
          </cell>
          <cell r="L2715">
            <v>9.1463350400000003</v>
          </cell>
          <cell r="M2715">
            <v>11.08141921</v>
          </cell>
          <cell r="N2715">
            <v>22.11116342</v>
          </cell>
          <cell r="O2715">
            <v>56.436</v>
          </cell>
          <cell r="P2715">
            <v>9.7761654100000008</v>
          </cell>
          <cell r="Q2715">
            <v>65.599999999999994</v>
          </cell>
          <cell r="R2715">
            <v>50.403327439999998</v>
          </cell>
          <cell r="S2715">
            <v>17.7</v>
          </cell>
          <cell r="T2715">
            <v>9.3029195500000004</v>
          </cell>
          <cell r="U2715">
            <v>9.2354231500000008</v>
          </cell>
          <cell r="V2715">
            <v>9.3029195500000004</v>
          </cell>
          <cell r="W2715">
            <v>43.7</v>
          </cell>
          <cell r="X2715">
            <v>80.599999999999994</v>
          </cell>
          <cell r="Y2715">
            <v>34.299999999999997</v>
          </cell>
          <cell r="Z2715">
            <v>25.8</v>
          </cell>
          <cell r="AA2715">
            <v>38.799999999999997</v>
          </cell>
          <cell r="AB2715">
            <v>9.3847977500000006</v>
          </cell>
          <cell r="AC2715">
            <v>0.64347825999999997</v>
          </cell>
          <cell r="AD2715">
            <v>268.26</v>
          </cell>
          <cell r="AE2715">
            <v>59.306910849999994</v>
          </cell>
          <cell r="AF2715">
            <v>67.541600000000003</v>
          </cell>
          <cell r="AG2715">
            <v>0.29662438204850849</v>
          </cell>
          <cell r="AH2715">
            <v>5.3</v>
          </cell>
          <cell r="AI2715">
            <v>52190</v>
          </cell>
          <cell r="AJ2715">
            <v>7.7</v>
          </cell>
        </row>
        <row r="2716">
          <cell r="A2716" t="str">
            <v>3549</v>
          </cell>
          <cell r="B2716" t="str">
            <v>354902801</v>
          </cell>
          <cell r="D2716" t="str">
            <v>3549028</v>
          </cell>
          <cell r="E2716" t="str">
            <v>3590</v>
          </cell>
          <cell r="F2716" t="str">
            <v>35</v>
          </cell>
          <cell r="G2716">
            <v>529.52777789000004</v>
          </cell>
          <cell r="H2716">
            <v>529.59266843</v>
          </cell>
          <cell r="I2716">
            <v>526.91598653000005</v>
          </cell>
          <cell r="J2716">
            <v>34.285714290000001</v>
          </cell>
          <cell r="K2716">
            <v>15.701119159999999</v>
          </cell>
          <cell r="L2716">
            <v>9.4971720800000003</v>
          </cell>
          <cell r="M2716">
            <v>10.101928490000001</v>
          </cell>
          <cell r="N2716">
            <v>22.11116342</v>
          </cell>
          <cell r="O2716">
            <v>56.436</v>
          </cell>
          <cell r="P2716">
            <v>10.807948590000001</v>
          </cell>
          <cell r="Q2716">
            <v>65.599999999999994</v>
          </cell>
          <cell r="R2716">
            <v>50.403327439999998</v>
          </cell>
          <cell r="S2716">
            <v>17.7</v>
          </cell>
          <cell r="T2716">
            <v>8.9802980800000007</v>
          </cell>
          <cell r="U2716">
            <v>9.8218978200000002</v>
          </cell>
          <cell r="V2716">
            <v>8.7861510500000009</v>
          </cell>
          <cell r="W2716">
            <v>43.7</v>
          </cell>
          <cell r="X2716">
            <v>80.599999999999994</v>
          </cell>
          <cell r="Y2716">
            <v>34.299999999999997</v>
          </cell>
          <cell r="Z2716">
            <v>25.8</v>
          </cell>
          <cell r="AA2716">
            <v>38.799999999999997</v>
          </cell>
          <cell r="AB2716">
            <v>10.117913209999999</v>
          </cell>
          <cell r="AC2716">
            <v>0</v>
          </cell>
          <cell r="AD2716">
            <v>268.26</v>
          </cell>
          <cell r="AE2716">
            <v>59.306910849999994</v>
          </cell>
          <cell r="AF2716">
            <v>67.541600000000003</v>
          </cell>
          <cell r="AG2716">
            <v>0.66666667000000002</v>
          </cell>
          <cell r="AH2716">
            <v>5.3</v>
          </cell>
          <cell r="AI2716">
            <v>52190</v>
          </cell>
          <cell r="AJ2716">
            <v>7.7</v>
          </cell>
        </row>
        <row r="2717">
          <cell r="A2717" t="str">
            <v>3549</v>
          </cell>
          <cell r="B2717" t="str">
            <v>354903101</v>
          </cell>
          <cell r="D2717" t="str">
            <v>3549031</v>
          </cell>
          <cell r="E2717" t="str">
            <v>3590</v>
          </cell>
          <cell r="F2717" t="str">
            <v>35</v>
          </cell>
          <cell r="G2717">
            <v>529.52777789000004</v>
          </cell>
          <cell r="H2717">
            <v>529.59266843</v>
          </cell>
          <cell r="I2717">
            <v>526.91598653000005</v>
          </cell>
          <cell r="J2717">
            <v>34.285714290000001</v>
          </cell>
          <cell r="K2717">
            <v>15.701119159999999</v>
          </cell>
          <cell r="L2717">
            <v>8.4020067800000007</v>
          </cell>
          <cell r="M2717">
            <v>9.2596066100000005</v>
          </cell>
          <cell r="N2717">
            <v>22.11116342</v>
          </cell>
          <cell r="O2717">
            <v>56.436</v>
          </cell>
          <cell r="P2717">
            <v>10.84204845</v>
          </cell>
          <cell r="Q2717">
            <v>65.599999999999994</v>
          </cell>
          <cell r="R2717">
            <v>50.403327439999998</v>
          </cell>
          <cell r="S2717">
            <v>17.7</v>
          </cell>
          <cell r="T2717">
            <v>8.7281022099999994</v>
          </cell>
          <cell r="U2717">
            <v>8.7741582900000008</v>
          </cell>
          <cell r="V2717">
            <v>8.5575670899999992</v>
          </cell>
          <cell r="W2717">
            <v>43.7</v>
          </cell>
          <cell r="X2717">
            <v>80.599999999999994</v>
          </cell>
          <cell r="Y2717">
            <v>34.299999999999997</v>
          </cell>
          <cell r="Z2717">
            <v>25.8</v>
          </cell>
          <cell r="AA2717">
            <v>38.799999999999997</v>
          </cell>
          <cell r="AB2717">
            <v>9.1800873299999992</v>
          </cell>
          <cell r="AC2717">
            <v>0.86067525000000011</v>
          </cell>
          <cell r="AD2717">
            <v>268.26</v>
          </cell>
          <cell r="AE2717">
            <v>59.306910849999994</v>
          </cell>
          <cell r="AF2717">
            <v>67.541600000000003</v>
          </cell>
          <cell r="AG2717">
            <v>0.45714285999999998</v>
          </cell>
          <cell r="AH2717">
            <v>5.3</v>
          </cell>
          <cell r="AI2717">
            <v>52190</v>
          </cell>
          <cell r="AJ2717">
            <v>7.7</v>
          </cell>
        </row>
        <row r="2718">
          <cell r="A2718" t="str">
            <v>3549</v>
          </cell>
          <cell r="B2718" t="str">
            <v>354903201</v>
          </cell>
          <cell r="D2718" t="str">
            <v>3549032</v>
          </cell>
          <cell r="E2718" t="str">
            <v>3590</v>
          </cell>
          <cell r="F2718" t="str">
            <v>35</v>
          </cell>
          <cell r="G2718">
            <v>529.52777789000004</v>
          </cell>
          <cell r="H2718">
            <v>529.59266843</v>
          </cell>
          <cell r="I2718">
            <v>526.91598653000005</v>
          </cell>
          <cell r="J2718">
            <v>34.285714290000001</v>
          </cell>
          <cell r="K2718">
            <v>15.701119159999999</v>
          </cell>
          <cell r="L2718">
            <v>7.1906760300000006</v>
          </cell>
          <cell r="M2718">
            <v>7.6778634999999991</v>
          </cell>
          <cell r="N2718">
            <v>22.11116342</v>
          </cell>
          <cell r="O2718">
            <v>56.436</v>
          </cell>
          <cell r="P2718">
            <v>11.06321062</v>
          </cell>
          <cell r="Q2718">
            <v>65.599999999999994</v>
          </cell>
          <cell r="R2718">
            <v>50.403327439999998</v>
          </cell>
          <cell r="S2718">
            <v>17.7</v>
          </cell>
          <cell r="T2718">
            <v>7.6778634999999991</v>
          </cell>
          <cell r="U2718">
            <v>7.2100796300000001</v>
          </cell>
          <cell r="V2718">
            <v>7.2370590300000002</v>
          </cell>
          <cell r="W2718">
            <v>43.7</v>
          </cell>
          <cell r="X2718">
            <v>80.599999999999994</v>
          </cell>
          <cell r="Y2718">
            <v>34.299999999999997</v>
          </cell>
          <cell r="Z2718">
            <v>25.8</v>
          </cell>
          <cell r="AA2718">
            <v>38.799999999999997</v>
          </cell>
          <cell r="AB2718">
            <v>7.5299433699999998</v>
          </cell>
          <cell r="AC2718">
            <v>1</v>
          </cell>
          <cell r="AD2718">
            <v>268.26</v>
          </cell>
          <cell r="AE2718">
            <v>59.306910849999994</v>
          </cell>
          <cell r="AF2718">
            <v>67.541600000000003</v>
          </cell>
          <cell r="AG2718">
            <v>0.43478260999999996</v>
          </cell>
          <cell r="AH2718">
            <v>5.3</v>
          </cell>
          <cell r="AI2718">
            <v>52190</v>
          </cell>
          <cell r="AJ2718">
            <v>7.7</v>
          </cell>
        </row>
        <row r="2719">
          <cell r="A2719" t="str">
            <v>3549</v>
          </cell>
          <cell r="B2719" t="str">
            <v>354903601</v>
          </cell>
          <cell r="D2719" t="str">
            <v>3549036</v>
          </cell>
          <cell r="E2719" t="str">
            <v>3590</v>
          </cell>
          <cell r="F2719" t="str">
            <v>35</v>
          </cell>
          <cell r="G2719">
            <v>529.52777789000004</v>
          </cell>
          <cell r="H2719">
            <v>529.59266843</v>
          </cell>
          <cell r="I2719">
            <v>526.91598653000005</v>
          </cell>
          <cell r="J2719">
            <v>34.285714290000001</v>
          </cell>
          <cell r="K2719">
            <v>15.701119159999999</v>
          </cell>
          <cell r="L2719">
            <v>9.6544491000000008</v>
          </cell>
          <cell r="M2719">
            <v>10.052166140000001</v>
          </cell>
          <cell r="N2719">
            <v>22.11116342</v>
          </cell>
          <cell r="O2719">
            <v>56.436</v>
          </cell>
          <cell r="P2719">
            <v>11.22207839</v>
          </cell>
          <cell r="Q2719">
            <v>65.599999999999994</v>
          </cell>
          <cell r="R2719">
            <v>50.403327439999998</v>
          </cell>
          <cell r="S2719">
            <v>17.7</v>
          </cell>
          <cell r="T2719">
            <v>9.7792839499999999</v>
          </cell>
          <cell r="U2719">
            <v>9.6105919100000001</v>
          </cell>
          <cell r="V2719">
            <v>9.6105919100000001</v>
          </cell>
          <cell r="W2719">
            <v>43.7</v>
          </cell>
          <cell r="X2719">
            <v>80.599999999999994</v>
          </cell>
          <cell r="Y2719">
            <v>34.299999999999997</v>
          </cell>
          <cell r="Z2719">
            <v>25.8</v>
          </cell>
          <cell r="AA2719">
            <v>38.799999999999997</v>
          </cell>
          <cell r="AB2719">
            <v>10.167427500000001</v>
          </cell>
          <cell r="AC2719">
            <v>0.95224171000000002</v>
          </cell>
          <cell r="AD2719">
            <v>268.26</v>
          </cell>
          <cell r="AE2719">
            <v>59.306910849999994</v>
          </cell>
          <cell r="AF2719">
            <v>67.541600000000003</v>
          </cell>
          <cell r="AG2719">
            <v>0.23030089746661758</v>
          </cell>
          <cell r="AH2719">
            <v>5.3</v>
          </cell>
          <cell r="AI2719">
            <v>52190</v>
          </cell>
          <cell r="AJ2719">
            <v>7.7</v>
          </cell>
        </row>
        <row r="2720">
          <cell r="A2720" t="str">
            <v>3549</v>
          </cell>
          <cell r="B2720" t="str">
            <v>354903901</v>
          </cell>
          <cell r="D2720" t="str">
            <v>3549039</v>
          </cell>
          <cell r="E2720" t="str">
            <v>3590</v>
          </cell>
          <cell r="F2720" t="str">
            <v>35</v>
          </cell>
          <cell r="G2720">
            <v>529.52777789000004</v>
          </cell>
          <cell r="H2720">
            <v>529.59266843</v>
          </cell>
          <cell r="I2720">
            <v>526.91598653000005</v>
          </cell>
          <cell r="J2720">
            <v>34.285714290000001</v>
          </cell>
          <cell r="K2720">
            <v>15.701119159999999</v>
          </cell>
          <cell r="L2720">
            <v>9.1761629199999994</v>
          </cell>
          <cell r="M2720">
            <v>10.784710540000001</v>
          </cell>
          <cell r="N2720">
            <v>22.11116342</v>
          </cell>
          <cell r="O2720">
            <v>56.436</v>
          </cell>
          <cell r="P2720">
            <v>10.46313191</v>
          </cell>
          <cell r="Q2720">
            <v>65.599999999999994</v>
          </cell>
          <cell r="R2720">
            <v>50.403327439999998</v>
          </cell>
          <cell r="S2720">
            <v>17.7</v>
          </cell>
          <cell r="T2720">
            <v>9.0190587900000008</v>
          </cell>
          <cell r="U2720">
            <v>9.1788497000000007</v>
          </cell>
          <cell r="V2720">
            <v>9.7400269999999995</v>
          </cell>
          <cell r="W2720">
            <v>43.7</v>
          </cell>
          <cell r="X2720">
            <v>80.599999999999994</v>
          </cell>
          <cell r="Y2720">
            <v>34.299999999999997</v>
          </cell>
          <cell r="Z2720">
            <v>25.8</v>
          </cell>
          <cell r="AA2720">
            <v>38.799999999999997</v>
          </cell>
          <cell r="AB2720">
            <v>10.36719012</v>
          </cell>
          <cell r="AC2720">
            <v>0</v>
          </cell>
          <cell r="AD2720">
            <v>268.26</v>
          </cell>
          <cell r="AE2720">
            <v>59.306910849999994</v>
          </cell>
          <cell r="AF2720">
            <v>67.541600000000003</v>
          </cell>
          <cell r="AG2720">
            <v>0.45454545000000002</v>
          </cell>
          <cell r="AH2720">
            <v>5.3</v>
          </cell>
          <cell r="AI2720">
            <v>52190</v>
          </cell>
          <cell r="AJ2720">
            <v>7.7</v>
          </cell>
        </row>
        <row r="2721">
          <cell r="A2721" t="str">
            <v>3549</v>
          </cell>
          <cell r="B2721" t="str">
            <v>354904301</v>
          </cell>
          <cell r="D2721" t="str">
            <v>3549043</v>
          </cell>
          <cell r="E2721" t="str">
            <v>3590</v>
          </cell>
          <cell r="F2721" t="str">
            <v>35</v>
          </cell>
          <cell r="G2721">
            <v>529.52777789000004</v>
          </cell>
          <cell r="H2721">
            <v>529.59266843</v>
          </cell>
          <cell r="I2721">
            <v>526.91598653000005</v>
          </cell>
          <cell r="J2721">
            <v>34.285714290000001</v>
          </cell>
          <cell r="K2721">
            <v>15.701119159999999</v>
          </cell>
          <cell r="L2721">
            <v>9.1620950600000004</v>
          </cell>
          <cell r="M2721">
            <v>10.95490341</v>
          </cell>
          <cell r="N2721">
            <v>22.11116342</v>
          </cell>
          <cell r="O2721">
            <v>56.436</v>
          </cell>
          <cell r="P2721">
            <v>9.33326572</v>
          </cell>
          <cell r="Q2721">
            <v>65.599999999999994</v>
          </cell>
          <cell r="R2721">
            <v>50.403327439999998</v>
          </cell>
          <cell r="S2721">
            <v>17.7</v>
          </cell>
          <cell r="T2721">
            <v>9.1524993699999992</v>
          </cell>
          <cell r="U2721">
            <v>9.7208859600000004</v>
          </cell>
          <cell r="V2721">
            <v>9.1799842500000004</v>
          </cell>
          <cell r="W2721">
            <v>43.7</v>
          </cell>
          <cell r="X2721">
            <v>80.599999999999994</v>
          </cell>
          <cell r="Y2721">
            <v>34.299999999999997</v>
          </cell>
          <cell r="Z2721">
            <v>25.8</v>
          </cell>
          <cell r="AA2721">
            <v>38.799999999999997</v>
          </cell>
          <cell r="AB2721">
            <v>9.1715995400000008</v>
          </cell>
          <cell r="AC2721">
            <v>0.53097611</v>
          </cell>
          <cell r="AD2721">
            <v>268.26</v>
          </cell>
          <cell r="AE2721">
            <v>59.306910849999994</v>
          </cell>
          <cell r="AF2721">
            <v>67.541600000000003</v>
          </cell>
          <cell r="AG2721">
            <v>0.29331704846347384</v>
          </cell>
          <cell r="AH2721">
            <v>5.3</v>
          </cell>
          <cell r="AI2721">
            <v>52190</v>
          </cell>
          <cell r="AJ2721">
            <v>7.7</v>
          </cell>
        </row>
        <row r="2722">
          <cell r="A2722" t="str">
            <v>3549</v>
          </cell>
          <cell r="B2722" t="str">
            <v>354904302</v>
          </cell>
          <cell r="D2722" t="str">
            <v>3549043</v>
          </cell>
          <cell r="E2722" t="str">
            <v>3590</v>
          </cell>
          <cell r="F2722" t="str">
            <v>35</v>
          </cell>
          <cell r="G2722">
            <v>529.52777789000004</v>
          </cell>
          <cell r="H2722">
            <v>529.59266843</v>
          </cell>
          <cell r="I2722">
            <v>526.91598653000005</v>
          </cell>
          <cell r="J2722">
            <v>34.285714290000001</v>
          </cell>
          <cell r="K2722">
            <v>15.701119159999999</v>
          </cell>
          <cell r="L2722">
            <v>7.1475592700000004</v>
          </cell>
          <cell r="M2722">
            <v>10.81977828</v>
          </cell>
          <cell r="N2722">
            <v>22.11116342</v>
          </cell>
          <cell r="O2722">
            <v>56.436</v>
          </cell>
          <cell r="P2722">
            <v>8.74033674</v>
          </cell>
          <cell r="Q2722">
            <v>65.599999999999994</v>
          </cell>
          <cell r="R2722">
            <v>50.403327439999998</v>
          </cell>
          <cell r="S2722">
            <v>17.7</v>
          </cell>
          <cell r="T2722">
            <v>7.1475592700000004</v>
          </cell>
          <cell r="U2722">
            <v>9.8389490300000002</v>
          </cell>
          <cell r="V2722">
            <v>7.1475592700000004</v>
          </cell>
          <cell r="W2722">
            <v>43.7</v>
          </cell>
          <cell r="X2722">
            <v>80.599999999999994</v>
          </cell>
          <cell r="Y2722">
            <v>34.299999999999997</v>
          </cell>
          <cell r="Z2722">
            <v>25.8</v>
          </cell>
          <cell r="AA2722">
            <v>38.799999999999997</v>
          </cell>
          <cell r="AB2722">
            <v>7.1475592700000004</v>
          </cell>
          <cell r="AC2722">
            <v>1</v>
          </cell>
          <cell r="AD2722">
            <v>268.26</v>
          </cell>
          <cell r="AE2722">
            <v>59.306910849999994</v>
          </cell>
          <cell r="AF2722">
            <v>67.541600000000003</v>
          </cell>
          <cell r="AG2722">
            <v>0.33333332999999998</v>
          </cell>
          <cell r="AH2722">
            <v>5.3</v>
          </cell>
          <cell r="AI2722">
            <v>52190</v>
          </cell>
          <cell r="AJ2722">
            <v>7.7</v>
          </cell>
        </row>
        <row r="2723">
          <cell r="A2723" t="str">
            <v>3549</v>
          </cell>
          <cell r="B2723" t="str">
            <v>354904601</v>
          </cell>
          <cell r="D2723" t="str">
            <v>3549046</v>
          </cell>
          <cell r="E2723" t="str">
            <v>3590</v>
          </cell>
          <cell r="F2723" t="str">
            <v>35</v>
          </cell>
          <cell r="G2723">
            <v>529.52777789000004</v>
          </cell>
          <cell r="H2723">
            <v>529.59266843</v>
          </cell>
          <cell r="I2723">
            <v>526.91598653000005</v>
          </cell>
          <cell r="J2723">
            <v>34.285714290000001</v>
          </cell>
          <cell r="K2723">
            <v>15.701119159999999</v>
          </cell>
          <cell r="L2723">
            <v>8.8318579400000008</v>
          </cell>
          <cell r="M2723">
            <v>11.225243389999999</v>
          </cell>
          <cell r="N2723">
            <v>22.11116342</v>
          </cell>
          <cell r="O2723">
            <v>56.436</v>
          </cell>
          <cell r="P2723">
            <v>9.9396266000000004</v>
          </cell>
          <cell r="Q2723">
            <v>65.599999999999994</v>
          </cell>
          <cell r="R2723">
            <v>50.403327439999998</v>
          </cell>
          <cell r="S2723">
            <v>17.7</v>
          </cell>
          <cell r="T2723">
            <v>8.8994579100000006</v>
          </cell>
          <cell r="U2723">
            <v>9.7887498799999992</v>
          </cell>
          <cell r="V2723">
            <v>8.8994579100000006</v>
          </cell>
          <cell r="W2723">
            <v>43.7</v>
          </cell>
          <cell r="X2723">
            <v>80.599999999999994</v>
          </cell>
          <cell r="Y2723">
            <v>34.299999999999997</v>
          </cell>
          <cell r="Z2723">
            <v>25.8</v>
          </cell>
          <cell r="AA2723">
            <v>38.799999999999997</v>
          </cell>
          <cell r="AB2723">
            <v>9.4609434399999994</v>
          </cell>
          <cell r="AC2723">
            <v>0.84635413000000015</v>
          </cell>
          <cell r="AD2723">
            <v>268.26</v>
          </cell>
          <cell r="AE2723">
            <v>59.306910849999994</v>
          </cell>
          <cell r="AF2723">
            <v>67.541600000000003</v>
          </cell>
          <cell r="AG2723">
            <v>0.38888888999999999</v>
          </cell>
          <cell r="AH2723">
            <v>5.3</v>
          </cell>
          <cell r="AI2723">
            <v>52190</v>
          </cell>
          <cell r="AJ2723">
            <v>7.7</v>
          </cell>
        </row>
        <row r="2724">
          <cell r="A2724" t="str">
            <v>3549</v>
          </cell>
          <cell r="B2724" t="str">
            <v>354904801</v>
          </cell>
          <cell r="D2724" t="str">
            <v>3549048</v>
          </cell>
          <cell r="E2724" t="str">
            <v>3590</v>
          </cell>
          <cell r="F2724" t="str">
            <v>35</v>
          </cell>
          <cell r="G2724">
            <v>529.52777789000004</v>
          </cell>
          <cell r="H2724">
            <v>529.59266843</v>
          </cell>
          <cell r="I2724">
            <v>526.91598653000005</v>
          </cell>
          <cell r="J2724">
            <v>34.285714290000001</v>
          </cell>
          <cell r="K2724">
            <v>15.701119159999999</v>
          </cell>
          <cell r="L2724">
            <v>7.1853870200000003</v>
          </cell>
          <cell r="M2724">
            <v>11.225243389999999</v>
          </cell>
          <cell r="N2724">
            <v>22.11116342</v>
          </cell>
          <cell r="O2724">
            <v>56.436</v>
          </cell>
          <cell r="P2724">
            <v>10.02844479</v>
          </cell>
          <cell r="Q2724">
            <v>65.599999999999994</v>
          </cell>
          <cell r="R2724">
            <v>50.403327439999998</v>
          </cell>
          <cell r="S2724">
            <v>17.7</v>
          </cell>
          <cell r="T2724">
            <v>7.3963352899999988</v>
          </cell>
          <cell r="U2724">
            <v>9.8389490300000002</v>
          </cell>
          <cell r="V2724">
            <v>7.3963352899999988</v>
          </cell>
          <cell r="W2724">
            <v>43.7</v>
          </cell>
          <cell r="X2724">
            <v>80.599999999999994</v>
          </cell>
          <cell r="Y2724">
            <v>34.299999999999997</v>
          </cell>
          <cell r="Z2724">
            <v>25.8</v>
          </cell>
          <cell r="AA2724">
            <v>38.799999999999997</v>
          </cell>
          <cell r="AB2724">
            <v>9.0668163600000007</v>
          </cell>
          <cell r="AC2724">
            <v>1</v>
          </cell>
          <cell r="AD2724">
            <v>268.26</v>
          </cell>
          <cell r="AE2724">
            <v>59.306910849999994</v>
          </cell>
          <cell r="AF2724">
            <v>67.541600000000003</v>
          </cell>
          <cell r="AG2724">
            <v>0.31775331131000423</v>
          </cell>
          <cell r="AH2724">
            <v>5.3</v>
          </cell>
          <cell r="AI2724">
            <v>52190</v>
          </cell>
          <cell r="AJ2724">
            <v>7.7</v>
          </cell>
        </row>
        <row r="2725">
          <cell r="A2725" t="str">
            <v>3549</v>
          </cell>
          <cell r="B2725" t="str">
            <v>354905101</v>
          </cell>
          <cell r="D2725" t="str">
            <v>3549051</v>
          </cell>
          <cell r="E2725" t="str">
            <v>3590</v>
          </cell>
          <cell r="F2725" t="str">
            <v>35</v>
          </cell>
          <cell r="G2725">
            <v>529.52777789000004</v>
          </cell>
          <cell r="H2725">
            <v>529.59266843</v>
          </cell>
          <cell r="I2725">
            <v>526.91598653000005</v>
          </cell>
          <cell r="J2725">
            <v>34.285714290000001</v>
          </cell>
          <cell r="K2725">
            <v>15.701119159999999</v>
          </cell>
          <cell r="L2725">
            <v>9.2574147799999995</v>
          </cell>
          <cell r="M2725">
            <v>11.225243389999999</v>
          </cell>
          <cell r="N2725">
            <v>22.11116342</v>
          </cell>
          <cell r="O2725">
            <v>56.436</v>
          </cell>
          <cell r="P2725">
            <v>10.651454299999999</v>
          </cell>
          <cell r="Q2725">
            <v>65.599999999999994</v>
          </cell>
          <cell r="R2725">
            <v>50.403327439999998</v>
          </cell>
          <cell r="S2725">
            <v>17.7</v>
          </cell>
          <cell r="T2725">
            <v>9.3233118499999996</v>
          </cell>
          <cell r="U2725">
            <v>10.259727399999999</v>
          </cell>
          <cell r="V2725">
            <v>9.3602248199999991</v>
          </cell>
          <cell r="W2725">
            <v>43.7</v>
          </cell>
          <cell r="X2725">
            <v>80.599999999999994</v>
          </cell>
          <cell r="Y2725">
            <v>34.299999999999997</v>
          </cell>
          <cell r="Z2725">
            <v>25.8</v>
          </cell>
          <cell r="AA2725">
            <v>38.799999999999997</v>
          </cell>
          <cell r="AB2725">
            <v>9.3250966099999992</v>
          </cell>
          <cell r="AC2725">
            <v>0.22857142999999999</v>
          </cell>
          <cell r="AD2725">
            <v>268.26</v>
          </cell>
          <cell r="AE2725">
            <v>59.306910849999994</v>
          </cell>
          <cell r="AF2725">
            <v>67.542294290000001</v>
          </cell>
          <cell r="AG2725">
            <v>0.33145220799597119</v>
          </cell>
          <cell r="AH2725">
            <v>5.3</v>
          </cell>
          <cell r="AI2725">
            <v>52190</v>
          </cell>
          <cell r="AJ2725">
            <v>7.7</v>
          </cell>
        </row>
        <row r="2726">
          <cell r="A2726" t="str">
            <v>3549</v>
          </cell>
          <cell r="B2726" t="str">
            <v>354905401</v>
          </cell>
          <cell r="D2726" t="str">
            <v>3549054</v>
          </cell>
          <cell r="E2726" t="str">
            <v>3590</v>
          </cell>
          <cell r="F2726" t="str">
            <v>35</v>
          </cell>
          <cell r="G2726">
            <v>529.52777789000004</v>
          </cell>
          <cell r="H2726">
            <v>529.59266843</v>
          </cell>
          <cell r="I2726">
            <v>526.91598653000005</v>
          </cell>
          <cell r="J2726">
            <v>34.285714290000001</v>
          </cell>
          <cell r="K2726">
            <v>15.701119159999999</v>
          </cell>
          <cell r="L2726">
            <v>9.04428579</v>
          </cell>
          <cell r="M2726">
            <v>11.12884996</v>
          </cell>
          <cell r="N2726">
            <v>22.11116342</v>
          </cell>
          <cell r="O2726">
            <v>56.436</v>
          </cell>
          <cell r="P2726">
            <v>10.21705665</v>
          </cell>
          <cell r="Q2726">
            <v>65.599999999999994</v>
          </cell>
          <cell r="R2726">
            <v>50.403327439999998</v>
          </cell>
          <cell r="S2726">
            <v>17.7</v>
          </cell>
          <cell r="T2726">
            <v>9.0664700000000007</v>
          </cell>
          <cell r="U2726">
            <v>10.47220465</v>
          </cell>
          <cell r="V2726">
            <v>9.0664700000000007</v>
          </cell>
          <cell r="W2726">
            <v>43.7</v>
          </cell>
          <cell r="X2726">
            <v>80.599999999999994</v>
          </cell>
          <cell r="Y2726">
            <v>34.299999999999997</v>
          </cell>
          <cell r="Z2726">
            <v>25.8</v>
          </cell>
          <cell r="AA2726">
            <v>38.799999999999997</v>
          </cell>
          <cell r="AB2726">
            <v>9.0859102899999993</v>
          </cell>
          <cell r="AC2726">
            <v>0.15068275</v>
          </cell>
          <cell r="AD2726">
            <v>268.26</v>
          </cell>
          <cell r="AE2726">
            <v>59.306910849999994</v>
          </cell>
          <cell r="AF2726">
            <v>67.541903579999996</v>
          </cell>
          <cell r="AG2726">
            <v>0.31814055092433768</v>
          </cell>
          <cell r="AH2726">
            <v>5.3</v>
          </cell>
          <cell r="AI2726">
            <v>52190</v>
          </cell>
          <cell r="AJ2726">
            <v>7.7</v>
          </cell>
        </row>
        <row r="2727">
          <cell r="A2727" t="str">
            <v>3549</v>
          </cell>
          <cell r="B2727" t="str">
            <v>354905601</v>
          </cell>
          <cell r="D2727" t="str">
            <v>3549056</v>
          </cell>
          <cell r="E2727" t="str">
            <v>3590</v>
          </cell>
          <cell r="F2727" t="str">
            <v>35</v>
          </cell>
          <cell r="G2727">
            <v>529.52777789000004</v>
          </cell>
          <cell r="H2727">
            <v>529.59266843</v>
          </cell>
          <cell r="I2727">
            <v>526.91598653000005</v>
          </cell>
          <cell r="J2727">
            <v>34.285714290000001</v>
          </cell>
          <cell r="K2727">
            <v>15.701119159999999</v>
          </cell>
          <cell r="L2727">
            <v>7.2011708800000012</v>
          </cell>
          <cell r="M2727">
            <v>11.225243389999999</v>
          </cell>
          <cell r="N2727">
            <v>22.11116342</v>
          </cell>
          <cell r="O2727">
            <v>56.436</v>
          </cell>
          <cell r="P2727">
            <v>10.290245430000001</v>
          </cell>
          <cell r="Q2727">
            <v>65.599999999999994</v>
          </cell>
          <cell r="R2727">
            <v>50.403327439999998</v>
          </cell>
          <cell r="S2727">
            <v>17.7</v>
          </cell>
          <cell r="T2727">
            <v>7.2100796300000001</v>
          </cell>
          <cell r="U2727">
            <v>10.491968419999999</v>
          </cell>
          <cell r="V2727">
            <v>7.2100796300000001</v>
          </cell>
          <cell r="W2727">
            <v>43.7</v>
          </cell>
          <cell r="X2727">
            <v>80.599999999999994</v>
          </cell>
          <cell r="Y2727">
            <v>34.299999999999997</v>
          </cell>
          <cell r="Z2727">
            <v>25.8</v>
          </cell>
          <cell r="AA2727">
            <v>38.799999999999997</v>
          </cell>
          <cell r="AB2727">
            <v>7.2793188400000002</v>
          </cell>
          <cell r="AC2727">
            <v>3.7839000000000006E-3</v>
          </cell>
          <cell r="AD2727">
            <v>268.26</v>
          </cell>
          <cell r="AE2727">
            <v>59.306910849999994</v>
          </cell>
          <cell r="AF2727">
            <v>67.541600000000003</v>
          </cell>
          <cell r="AG2727">
            <v>7.6923080000000005E-2</v>
          </cell>
          <cell r="AH2727">
            <v>5.3</v>
          </cell>
          <cell r="AI2727">
            <v>52190</v>
          </cell>
          <cell r="AJ2727">
            <v>7.7</v>
          </cell>
        </row>
        <row r="2728">
          <cell r="A2728" t="str">
            <v>3549</v>
          </cell>
          <cell r="B2728" t="str">
            <v>354906001</v>
          </cell>
          <cell r="D2728" t="str">
            <v>3549060</v>
          </cell>
          <cell r="E2728" t="str">
            <v>3590</v>
          </cell>
          <cell r="F2728" t="str">
            <v>35</v>
          </cell>
          <cell r="G2728">
            <v>529.52777789000004</v>
          </cell>
          <cell r="H2728">
            <v>529.59266843</v>
          </cell>
          <cell r="I2728">
            <v>526.91598653000005</v>
          </cell>
          <cell r="J2728">
            <v>34.285714290000001</v>
          </cell>
          <cell r="K2728">
            <v>15.701119159999999</v>
          </cell>
          <cell r="L2728">
            <v>8.52058742</v>
          </cell>
          <cell r="M2728">
            <v>10.70124247</v>
          </cell>
          <cell r="N2728">
            <v>22.11116342</v>
          </cell>
          <cell r="O2728">
            <v>56.436</v>
          </cell>
          <cell r="P2728">
            <v>10.495874730000001</v>
          </cell>
          <cell r="Q2728">
            <v>65.599999999999994</v>
          </cell>
          <cell r="R2728">
            <v>50.403327439999998</v>
          </cell>
          <cell r="S2728">
            <v>17.7</v>
          </cell>
          <cell r="T2728">
            <v>8.5741404699999997</v>
          </cell>
          <cell r="U2728">
            <v>8.8604991700000006</v>
          </cell>
          <cell r="V2728">
            <v>8.5841039000000006</v>
          </cell>
          <cell r="W2728">
            <v>43.7</v>
          </cell>
          <cell r="X2728">
            <v>80.599999999999994</v>
          </cell>
          <cell r="Y2728">
            <v>34.299999999999997</v>
          </cell>
          <cell r="Z2728">
            <v>25.8</v>
          </cell>
          <cell r="AA2728">
            <v>38.799999999999997</v>
          </cell>
          <cell r="AB2728">
            <v>8.8400010699999996</v>
          </cell>
          <cell r="AC2728">
            <v>0.25147504999999998</v>
          </cell>
          <cell r="AD2728">
            <v>268.26</v>
          </cell>
          <cell r="AE2728">
            <v>59.306910849999994</v>
          </cell>
          <cell r="AF2728">
            <v>67.590067860000005</v>
          </cell>
          <cell r="AG2728">
            <v>0.28256731093674092</v>
          </cell>
          <cell r="AH2728">
            <v>5.3</v>
          </cell>
          <cell r="AI2728">
            <v>52190</v>
          </cell>
          <cell r="AJ2728">
            <v>7.7</v>
          </cell>
        </row>
        <row r="2729">
          <cell r="A2729" t="str">
            <v>3549</v>
          </cell>
          <cell r="B2729" t="str">
            <v>354906002</v>
          </cell>
          <cell r="D2729" t="str">
            <v>3549060</v>
          </cell>
          <cell r="E2729" t="str">
            <v>3590</v>
          </cell>
          <cell r="F2729" t="str">
            <v>35</v>
          </cell>
          <cell r="G2729">
            <v>529.52777789000004</v>
          </cell>
          <cell r="H2729">
            <v>529.59266843</v>
          </cell>
          <cell r="I2729">
            <v>526.91598653000005</v>
          </cell>
          <cell r="J2729">
            <v>34.285714290000001</v>
          </cell>
          <cell r="K2729">
            <v>15.701119159999999</v>
          </cell>
          <cell r="L2729">
            <v>7.1412451199999989</v>
          </cell>
          <cell r="M2729">
            <v>10.81977828</v>
          </cell>
          <cell r="N2729">
            <v>22.11116342</v>
          </cell>
          <cell r="O2729">
            <v>56.436</v>
          </cell>
          <cell r="P2729">
            <v>10.126631100000001</v>
          </cell>
          <cell r="Q2729">
            <v>65.599999999999994</v>
          </cell>
          <cell r="R2729">
            <v>50.403327439999998</v>
          </cell>
          <cell r="S2729">
            <v>17.7</v>
          </cell>
          <cell r="T2729">
            <v>7.3138868299999995</v>
          </cell>
          <cell r="U2729">
            <v>7.3138868299999995</v>
          </cell>
          <cell r="V2729">
            <v>7.3138868299999995</v>
          </cell>
          <cell r="W2729">
            <v>43.7</v>
          </cell>
          <cell r="X2729">
            <v>80.599999999999994</v>
          </cell>
          <cell r="Y2729">
            <v>34.299999999999997</v>
          </cell>
          <cell r="Z2729">
            <v>25.8</v>
          </cell>
          <cell r="AA2729">
            <v>38.799999999999997</v>
          </cell>
          <cell r="AB2729">
            <v>7.3138868299999995</v>
          </cell>
          <cell r="AC2729">
            <v>0</v>
          </cell>
          <cell r="AD2729">
            <v>268.26</v>
          </cell>
          <cell r="AE2729">
            <v>59.306910849999994</v>
          </cell>
          <cell r="AF2729">
            <v>67.590199999999996</v>
          </cell>
          <cell r="AG2729">
            <v>0.36666666999999997</v>
          </cell>
          <cell r="AH2729">
            <v>5.3</v>
          </cell>
          <cell r="AI2729">
            <v>52190</v>
          </cell>
          <cell r="AJ2729">
            <v>7.7</v>
          </cell>
        </row>
        <row r="2730">
          <cell r="A2730" t="str">
            <v>3549</v>
          </cell>
          <cell r="B2730" t="str">
            <v>354906003</v>
          </cell>
          <cell r="D2730" t="str">
            <v>3549060</v>
          </cell>
          <cell r="E2730" t="str">
            <v>3590</v>
          </cell>
          <cell r="F2730" t="str">
            <v>35</v>
          </cell>
          <cell r="G2730">
            <v>529.52777789000004</v>
          </cell>
          <cell r="H2730">
            <v>529.59266843</v>
          </cell>
          <cell r="I2730">
            <v>526.91598653000005</v>
          </cell>
          <cell r="J2730">
            <v>34.285714290000001</v>
          </cell>
          <cell r="K2730">
            <v>15.701119159999999</v>
          </cell>
          <cell r="L2730">
            <v>7.1724245800000004</v>
          </cell>
          <cell r="M2730">
            <v>10.81977828</v>
          </cell>
          <cell r="N2730">
            <v>22.11116342</v>
          </cell>
          <cell r="O2730">
            <v>56.436</v>
          </cell>
          <cell r="P2730">
            <v>10.81977828</v>
          </cell>
          <cell r="Q2730">
            <v>65.599999999999994</v>
          </cell>
          <cell r="R2730">
            <v>50.403327439999998</v>
          </cell>
          <cell r="S2730">
            <v>17.7</v>
          </cell>
          <cell r="T2730">
            <v>7.1724245800000004</v>
          </cell>
          <cell r="U2730">
            <v>9.4334839200000005</v>
          </cell>
          <cell r="V2730">
            <v>7.1724245800000004</v>
          </cell>
          <cell r="W2730">
            <v>43.7</v>
          </cell>
          <cell r="X2730">
            <v>80.599999999999994</v>
          </cell>
          <cell r="Y2730">
            <v>34.299999999999997</v>
          </cell>
          <cell r="Z2730">
            <v>25.8</v>
          </cell>
          <cell r="AA2730">
            <v>38.799999999999997</v>
          </cell>
          <cell r="AB2730">
            <v>9.6158054800000006</v>
          </cell>
          <cell r="AC2730">
            <v>1</v>
          </cell>
          <cell r="AD2730">
            <v>268.26</v>
          </cell>
          <cell r="AE2730">
            <v>59.306910849999994</v>
          </cell>
          <cell r="AF2730">
            <v>67.590199999999996</v>
          </cell>
          <cell r="AG2730">
            <v>0.33333332999999998</v>
          </cell>
          <cell r="AH2730">
            <v>5.3</v>
          </cell>
          <cell r="AI2730">
            <v>52190</v>
          </cell>
          <cell r="AJ2730">
            <v>7.7</v>
          </cell>
        </row>
        <row r="2731">
          <cell r="A2731" t="str">
            <v>3549</v>
          </cell>
          <cell r="B2731" t="str">
            <v>354906601</v>
          </cell>
          <cell r="C2731" t="str">
            <v>575</v>
          </cell>
          <cell r="D2731" t="str">
            <v>3549066</v>
          </cell>
          <cell r="E2731" t="str">
            <v>3590</v>
          </cell>
          <cell r="F2731" t="str">
            <v>35</v>
          </cell>
          <cell r="G2731">
            <v>529.52777789000004</v>
          </cell>
          <cell r="H2731">
            <v>529.59266843</v>
          </cell>
          <cell r="I2731">
            <v>526.91598653000005</v>
          </cell>
          <cell r="J2731">
            <v>34.285714290000001</v>
          </cell>
          <cell r="K2731">
            <v>15.701119159999999</v>
          </cell>
          <cell r="L2731">
            <v>8.6913145499999995</v>
          </cell>
          <cell r="M2731">
            <v>9.7456049199999999</v>
          </cell>
          <cell r="N2731">
            <v>22.11116342</v>
          </cell>
          <cell r="O2731">
            <v>56.436</v>
          </cell>
          <cell r="P2731">
            <v>9.5063625700000003</v>
          </cell>
          <cell r="Q2731">
            <v>65.599999999999994</v>
          </cell>
          <cell r="R2731">
            <v>59.89192465</v>
          </cell>
          <cell r="S2731">
            <v>17.7</v>
          </cell>
          <cell r="T2731">
            <v>9.1272848</v>
          </cell>
          <cell r="U2731">
            <v>9.4201149599999994</v>
          </cell>
          <cell r="V2731">
            <v>9.0757798800000007</v>
          </cell>
          <cell r="W2731">
            <v>43.7</v>
          </cell>
          <cell r="X2731">
            <v>80.599999999999994</v>
          </cell>
          <cell r="Y2731">
            <v>34.299999999999997</v>
          </cell>
          <cell r="Z2731">
            <v>25.8</v>
          </cell>
          <cell r="AA2731">
            <v>38.799999999999997</v>
          </cell>
          <cell r="AB2731">
            <v>8.2260384299999991</v>
          </cell>
          <cell r="AC2731">
            <v>0.53893002000000001</v>
          </cell>
          <cell r="AD2731">
            <v>268.26</v>
          </cell>
          <cell r="AE2731">
            <v>59.306910849999994</v>
          </cell>
          <cell r="AF2731">
            <v>67.590199999999996</v>
          </cell>
          <cell r="AG2731">
            <v>0.31428571</v>
          </cell>
          <cell r="AH2731">
            <v>5.3</v>
          </cell>
          <cell r="AI2731">
            <v>52190</v>
          </cell>
          <cell r="AJ2731">
            <v>7.7</v>
          </cell>
        </row>
        <row r="2732">
          <cell r="A2732" t="str">
            <v>3549</v>
          </cell>
          <cell r="B2732" t="str">
            <v>354907101</v>
          </cell>
          <cell r="D2732" t="str">
            <v>3549071</v>
          </cell>
          <cell r="E2732" t="str">
            <v>3590</v>
          </cell>
          <cell r="F2732" t="str">
            <v>35</v>
          </cell>
          <cell r="G2732">
            <v>529.52777789000004</v>
          </cell>
          <cell r="H2732">
            <v>529.59266843</v>
          </cell>
          <cell r="I2732">
            <v>526.91598653000005</v>
          </cell>
          <cell r="J2732">
            <v>34.285714290000001</v>
          </cell>
          <cell r="K2732">
            <v>15.701119159999999</v>
          </cell>
          <cell r="L2732">
            <v>9.1305393000000006</v>
          </cell>
          <cell r="M2732">
            <v>10.53791923</v>
          </cell>
          <cell r="N2732">
            <v>22.11116342</v>
          </cell>
          <cell r="O2732">
            <v>56.436</v>
          </cell>
          <cell r="P2732">
            <v>10.44053632</v>
          </cell>
          <cell r="Q2732">
            <v>65.599999999999994</v>
          </cell>
          <cell r="R2732">
            <v>50.403327439999998</v>
          </cell>
          <cell r="S2732">
            <v>17.7</v>
          </cell>
          <cell r="T2732">
            <v>9.5465268499999993</v>
          </cell>
          <cell r="U2732">
            <v>9.7399092399999994</v>
          </cell>
          <cell r="V2732">
            <v>9.1385220799999995</v>
          </cell>
          <cell r="W2732">
            <v>43.7</v>
          </cell>
          <cell r="X2732">
            <v>80.599999999999994</v>
          </cell>
          <cell r="Y2732">
            <v>34.299999999999997</v>
          </cell>
          <cell r="Z2732">
            <v>25.8</v>
          </cell>
          <cell r="AA2732">
            <v>38.799999999999997</v>
          </cell>
          <cell r="AB2732">
            <v>9.03753341</v>
          </cell>
          <cell r="AC2732">
            <v>6.1113309999999997E-2</v>
          </cell>
          <cell r="AD2732">
            <v>268.26</v>
          </cell>
          <cell r="AE2732">
            <v>59.306910849999994</v>
          </cell>
          <cell r="AF2732">
            <v>67.589351399999998</v>
          </cell>
          <cell r="AG2732">
            <v>0.5</v>
          </cell>
          <cell r="AH2732">
            <v>5.3</v>
          </cell>
          <cell r="AI2732">
            <v>52190</v>
          </cell>
          <cell r="AJ2732">
            <v>7.7</v>
          </cell>
        </row>
        <row r="2733">
          <cell r="A2733" t="str">
            <v>3549</v>
          </cell>
          <cell r="B2733" t="str">
            <v>354909501</v>
          </cell>
          <cell r="D2733" t="str">
            <v>3549095</v>
          </cell>
          <cell r="E2733" t="str">
            <v>3590</v>
          </cell>
          <cell r="F2733" t="str">
            <v>35</v>
          </cell>
          <cell r="G2733">
            <v>529.52777789000004</v>
          </cell>
          <cell r="H2733">
            <v>529.59266843</v>
          </cell>
          <cell r="I2733">
            <v>526.91598653000005</v>
          </cell>
          <cell r="J2733">
            <v>34.285714290000001</v>
          </cell>
          <cell r="K2733">
            <v>15.701119159999999</v>
          </cell>
          <cell r="L2733">
            <v>8.9577680100000006</v>
          </cell>
          <cell r="M2733">
            <v>10.932999819999999</v>
          </cell>
          <cell r="N2733">
            <v>22.11116342</v>
          </cell>
          <cell r="O2733">
            <v>56.436</v>
          </cell>
          <cell r="P2733">
            <v>10.81977828</v>
          </cell>
          <cell r="Q2733">
            <v>65.599999999999994</v>
          </cell>
          <cell r="R2733">
            <v>50.403327439999998</v>
          </cell>
          <cell r="S2733">
            <v>17.7</v>
          </cell>
          <cell r="T2733">
            <v>8.9577680100000006</v>
          </cell>
          <cell r="U2733">
            <v>10.189568339999999</v>
          </cell>
          <cell r="V2733">
            <v>8.9577680100000006</v>
          </cell>
          <cell r="W2733">
            <v>43.7</v>
          </cell>
          <cell r="X2733">
            <v>80.599999999999994</v>
          </cell>
          <cell r="Y2733">
            <v>34.299999999999997</v>
          </cell>
          <cell r="Z2733">
            <v>25.8</v>
          </cell>
          <cell r="AA2733">
            <v>38.799999999999997</v>
          </cell>
          <cell r="AB2733">
            <v>9.3343263499999996</v>
          </cell>
          <cell r="AC2733">
            <v>0.61481648</v>
          </cell>
          <cell r="AD2733">
            <v>268.26</v>
          </cell>
          <cell r="AE2733">
            <v>59.306910849999994</v>
          </cell>
          <cell r="AF2733">
            <v>67.54245847</v>
          </cell>
          <cell r="AG2733">
            <v>0.28075858491575917</v>
          </cell>
          <cell r="AH2733">
            <v>5.3</v>
          </cell>
          <cell r="AI2733">
            <v>52190</v>
          </cell>
          <cell r="AJ2733">
            <v>7.7</v>
          </cell>
        </row>
        <row r="2734">
          <cell r="A2734" t="str">
            <v>3549</v>
          </cell>
          <cell r="B2734" t="str">
            <v>354909601</v>
          </cell>
          <cell r="D2734" t="str">
            <v>3549096</v>
          </cell>
          <cell r="E2734" t="str">
            <v>3590</v>
          </cell>
          <cell r="F2734" t="str">
            <v>35</v>
          </cell>
          <cell r="G2734">
            <v>529.52777789000004</v>
          </cell>
          <cell r="H2734">
            <v>529.59266843</v>
          </cell>
          <cell r="I2734">
            <v>526.91598653000005</v>
          </cell>
          <cell r="J2734">
            <v>34.285714290000001</v>
          </cell>
          <cell r="K2734">
            <v>15.701119159999999</v>
          </cell>
          <cell r="L2734">
            <v>9.4654475999999992</v>
          </cell>
          <cell r="M2734">
            <v>10.826674450000001</v>
          </cell>
          <cell r="N2734">
            <v>22.11116342</v>
          </cell>
          <cell r="O2734">
            <v>56.436</v>
          </cell>
          <cell r="P2734">
            <v>11.02258851</v>
          </cell>
          <cell r="Q2734">
            <v>65.599999999999994</v>
          </cell>
          <cell r="R2734">
            <v>50.403327439999998</v>
          </cell>
          <cell r="S2734">
            <v>17.7</v>
          </cell>
          <cell r="T2734">
            <v>10.449931250000001</v>
          </cell>
          <cell r="U2734">
            <v>10.104099160000001</v>
          </cell>
          <cell r="V2734">
            <v>10.1003282</v>
          </cell>
          <cell r="W2734">
            <v>43.7</v>
          </cell>
          <cell r="X2734">
            <v>80.599999999999994</v>
          </cell>
          <cell r="Y2734">
            <v>34.299999999999997</v>
          </cell>
          <cell r="Z2734">
            <v>25.8</v>
          </cell>
          <cell r="AA2734">
            <v>38.799999999999997</v>
          </cell>
          <cell r="AB2734">
            <v>10.33744293</v>
          </cell>
          <cell r="AC2734">
            <v>6.36153E-2</v>
          </cell>
          <cell r="AD2734">
            <v>268.26</v>
          </cell>
          <cell r="AE2734">
            <v>59.306910849999994</v>
          </cell>
          <cell r="AF2734">
            <v>67.53721299</v>
          </cell>
          <cell r="AG2734">
            <v>0.42857142999999998</v>
          </cell>
          <cell r="AH2734">
            <v>5.3</v>
          </cell>
          <cell r="AI2734">
            <v>52190</v>
          </cell>
          <cell r="AJ2734">
            <v>7.7</v>
          </cell>
        </row>
        <row r="2735">
          <cell r="A2735" t="str">
            <v>3551</v>
          </cell>
          <cell r="B2735" t="str">
            <v>355100101</v>
          </cell>
          <cell r="D2735" t="str">
            <v>3551001</v>
          </cell>
          <cell r="E2735" t="str">
            <v>3590</v>
          </cell>
          <cell r="F2735" t="str">
            <v>35</v>
          </cell>
          <cell r="G2735">
            <v>529.52777789000004</v>
          </cell>
          <cell r="H2735">
            <v>529.59266843</v>
          </cell>
          <cell r="I2735">
            <v>526.91598653000005</v>
          </cell>
          <cell r="J2735">
            <v>34.285714290000001</v>
          </cell>
          <cell r="K2735">
            <v>15.701119159999999</v>
          </cell>
          <cell r="L2735">
            <v>9.8908074999999993</v>
          </cell>
          <cell r="M2735">
            <v>10.47672444</v>
          </cell>
          <cell r="N2735">
            <v>22.11116342</v>
          </cell>
          <cell r="O2735">
            <v>56.436</v>
          </cell>
          <cell r="P2735">
            <v>11.630708500000001</v>
          </cell>
          <cell r="Q2735">
            <v>65.599999999999994</v>
          </cell>
          <cell r="R2735">
            <v>50.403327439999998</v>
          </cell>
          <cell r="S2735">
            <v>17.7</v>
          </cell>
          <cell r="T2735">
            <v>9.9148724999999995</v>
          </cell>
          <cell r="U2735">
            <v>11.004979029999999</v>
          </cell>
          <cell r="V2735">
            <v>8.8552356200000002</v>
          </cell>
          <cell r="W2735">
            <v>43.7</v>
          </cell>
          <cell r="X2735">
            <v>80.599999999999994</v>
          </cell>
          <cell r="Y2735">
            <v>34.299999999999997</v>
          </cell>
          <cell r="Z2735">
            <v>25.8</v>
          </cell>
          <cell r="AA2735">
            <v>38.799999999999997</v>
          </cell>
          <cell r="AB2735">
            <v>8.8945331400000001</v>
          </cell>
          <cell r="AC2735">
            <v>1</v>
          </cell>
          <cell r="AD2735">
            <v>268.26</v>
          </cell>
          <cell r="AE2735">
            <v>59.306910849999994</v>
          </cell>
          <cell r="AF2735">
            <v>63.994999999999997</v>
          </cell>
          <cell r="AG2735">
            <v>0</v>
          </cell>
          <cell r="AH2735">
            <v>5.3</v>
          </cell>
          <cell r="AI2735">
            <v>52190</v>
          </cell>
          <cell r="AJ2735">
            <v>7.7</v>
          </cell>
        </row>
        <row r="2736">
          <cell r="A2736" t="str">
            <v>3551</v>
          </cell>
          <cell r="B2736" t="str">
            <v>355100601</v>
          </cell>
          <cell r="D2736" t="str">
            <v>3551006</v>
          </cell>
          <cell r="E2736" t="str">
            <v>3590</v>
          </cell>
          <cell r="F2736" t="str">
            <v>35</v>
          </cell>
          <cell r="G2736">
            <v>529.52777789000004</v>
          </cell>
          <cell r="H2736">
            <v>529.59266843</v>
          </cell>
          <cell r="I2736">
            <v>526.91598653000005</v>
          </cell>
          <cell r="J2736">
            <v>34.285714290000001</v>
          </cell>
          <cell r="K2736">
            <v>15.701119159999999</v>
          </cell>
          <cell r="L2736">
            <v>9.2581776999999992</v>
          </cell>
          <cell r="M2736">
            <v>9.6982453100000008</v>
          </cell>
          <cell r="N2736">
            <v>22.11116342</v>
          </cell>
          <cell r="O2736">
            <v>56.436</v>
          </cell>
          <cell r="P2736">
            <v>11.59975433</v>
          </cell>
          <cell r="Q2736">
            <v>65.599999999999994</v>
          </cell>
          <cell r="R2736">
            <v>50.403327439999998</v>
          </cell>
          <cell r="S2736">
            <v>17.7</v>
          </cell>
          <cell r="T2736">
            <v>9.3046500499999993</v>
          </cell>
          <cell r="U2736">
            <v>10.726653710000001</v>
          </cell>
          <cell r="V2736">
            <v>8.9352454199999993</v>
          </cell>
          <cell r="W2736">
            <v>43.7</v>
          </cell>
          <cell r="X2736">
            <v>80.599999999999994</v>
          </cell>
          <cell r="Y2736">
            <v>34.299999999999997</v>
          </cell>
          <cell r="Z2736">
            <v>25.8</v>
          </cell>
          <cell r="AA2736">
            <v>38.799999999999997</v>
          </cell>
          <cell r="AB2736">
            <v>9.1419544599999991</v>
          </cell>
          <cell r="AC2736">
            <v>0.98556102999999984</v>
          </cell>
          <cell r="AD2736">
            <v>268.26</v>
          </cell>
          <cell r="AE2736">
            <v>59.306910849999994</v>
          </cell>
          <cell r="AF2736">
            <v>63.994999999999997</v>
          </cell>
          <cell r="AG2736">
            <v>0.72222222000000003</v>
          </cell>
          <cell r="AH2736">
            <v>5.3</v>
          </cell>
          <cell r="AI2736">
            <v>52190</v>
          </cell>
          <cell r="AJ2736">
            <v>7.7</v>
          </cell>
        </row>
        <row r="2737">
          <cell r="A2737" t="str">
            <v>3551</v>
          </cell>
          <cell r="B2737" t="str">
            <v>355101101</v>
          </cell>
          <cell r="D2737" t="str">
            <v>3551011</v>
          </cell>
          <cell r="E2737" t="str">
            <v>3590</v>
          </cell>
          <cell r="F2737" t="str">
            <v>35</v>
          </cell>
          <cell r="G2737">
            <v>529.52777789000004</v>
          </cell>
          <cell r="H2737">
            <v>529.59266843</v>
          </cell>
          <cell r="I2737">
            <v>526.91598653000005</v>
          </cell>
          <cell r="J2737">
            <v>34.285714290000001</v>
          </cell>
          <cell r="K2737">
            <v>15.701119159999999</v>
          </cell>
          <cell r="L2737">
            <v>8.9553190800000007</v>
          </cell>
          <cell r="M2737">
            <v>10.680723090000001</v>
          </cell>
          <cell r="N2737">
            <v>22.11116342</v>
          </cell>
          <cell r="O2737">
            <v>56.436</v>
          </cell>
          <cell r="P2737">
            <v>11.630708500000001</v>
          </cell>
          <cell r="Q2737">
            <v>65.599999999999994</v>
          </cell>
          <cell r="R2737">
            <v>50.403327439999998</v>
          </cell>
          <cell r="S2737">
            <v>17.7</v>
          </cell>
          <cell r="T2737">
            <v>9.0030701700000009</v>
          </cell>
          <cell r="U2737">
            <v>10.853754500000001</v>
          </cell>
          <cell r="V2737">
            <v>8.8592213900000001</v>
          </cell>
          <cell r="W2737">
            <v>43.7</v>
          </cell>
          <cell r="X2737">
            <v>80.599999999999994</v>
          </cell>
          <cell r="Y2737">
            <v>34.299999999999997</v>
          </cell>
          <cell r="Z2737">
            <v>25.8</v>
          </cell>
          <cell r="AA2737">
            <v>38.799999999999997</v>
          </cell>
          <cell r="AB2737">
            <v>8.6307004299999992</v>
          </cell>
          <cell r="AC2737">
            <v>0.80434490000000003</v>
          </cell>
          <cell r="AD2737">
            <v>268.26</v>
          </cell>
          <cell r="AE2737">
            <v>59.306910849999994</v>
          </cell>
          <cell r="AF2737">
            <v>63.994999999999997</v>
          </cell>
          <cell r="AG2737">
            <v>0.7</v>
          </cell>
          <cell r="AH2737">
            <v>5.3</v>
          </cell>
          <cell r="AI2737">
            <v>52190</v>
          </cell>
          <cell r="AJ2737">
            <v>7.7</v>
          </cell>
        </row>
        <row r="2738">
          <cell r="A2738" t="str">
            <v>3551</v>
          </cell>
          <cell r="B2738" t="str">
            <v>355101701</v>
          </cell>
          <cell r="D2738" t="str">
            <v>3551017</v>
          </cell>
          <cell r="E2738" t="str">
            <v>3590</v>
          </cell>
          <cell r="F2738" t="str">
            <v>35</v>
          </cell>
          <cell r="G2738">
            <v>529.52777789000004</v>
          </cell>
          <cell r="H2738">
            <v>529.59266843</v>
          </cell>
          <cell r="I2738">
            <v>526.91598653000005</v>
          </cell>
          <cell r="J2738">
            <v>34.285714290000001</v>
          </cell>
          <cell r="K2738">
            <v>15.701119159999999</v>
          </cell>
          <cell r="L2738">
            <v>8.8126946099999994</v>
          </cell>
          <cell r="M2738">
            <v>10.452793229999999</v>
          </cell>
          <cell r="N2738">
            <v>22.11116342</v>
          </cell>
          <cell r="O2738">
            <v>56.436</v>
          </cell>
          <cell r="P2738">
            <v>11.40446013</v>
          </cell>
          <cell r="Q2738">
            <v>65.599999999999994</v>
          </cell>
          <cell r="R2738">
            <v>50.403327439999998</v>
          </cell>
          <cell r="S2738">
            <v>17.7</v>
          </cell>
          <cell r="T2738">
            <v>8.9933031400000001</v>
          </cell>
          <cell r="U2738">
            <v>10.819018</v>
          </cell>
          <cell r="V2738">
            <v>8.8280545400000001</v>
          </cell>
          <cell r="W2738">
            <v>43.7</v>
          </cell>
          <cell r="X2738">
            <v>80.599999999999994</v>
          </cell>
          <cell r="Y2738">
            <v>34.299999999999997</v>
          </cell>
          <cell r="Z2738">
            <v>25.8</v>
          </cell>
          <cell r="AA2738">
            <v>38.799999999999997</v>
          </cell>
          <cell r="AB2738">
            <v>8.7573118500000007</v>
          </cell>
          <cell r="AC2738">
            <v>0.52350525000000003</v>
          </cell>
          <cell r="AD2738">
            <v>268.26</v>
          </cell>
          <cell r="AE2738">
            <v>59.306910849999994</v>
          </cell>
          <cell r="AF2738">
            <v>63.994999999999997</v>
          </cell>
          <cell r="AG2738">
            <v>0.27272727000000002</v>
          </cell>
          <cell r="AH2738">
            <v>5.3</v>
          </cell>
          <cell r="AI2738">
            <v>52190</v>
          </cell>
          <cell r="AJ2738">
            <v>7.7</v>
          </cell>
        </row>
        <row r="2739">
          <cell r="A2739" t="str">
            <v>3551</v>
          </cell>
          <cell r="B2739" t="str">
            <v>355102101</v>
          </cell>
          <cell r="D2739" t="str">
            <v>3551021</v>
          </cell>
          <cell r="E2739" t="str">
            <v>3590</v>
          </cell>
          <cell r="F2739" t="str">
            <v>35</v>
          </cell>
          <cell r="G2739">
            <v>529.52777789000004</v>
          </cell>
          <cell r="H2739">
            <v>529.59266843</v>
          </cell>
          <cell r="I2739">
            <v>526.91598653000005</v>
          </cell>
          <cell r="J2739">
            <v>34.285714290000001</v>
          </cell>
          <cell r="K2739">
            <v>15.701119159999999</v>
          </cell>
          <cell r="L2739">
            <v>8.9270486499999997</v>
          </cell>
          <cell r="M2739">
            <v>9.5941050499999996</v>
          </cell>
          <cell r="N2739">
            <v>22.11116342</v>
          </cell>
          <cell r="O2739">
            <v>56.436</v>
          </cell>
          <cell r="P2739">
            <v>11.24191695</v>
          </cell>
          <cell r="Q2739">
            <v>65.599999999999994</v>
          </cell>
          <cell r="R2739">
            <v>50.403327439999998</v>
          </cell>
          <cell r="S2739">
            <v>17.7</v>
          </cell>
          <cell r="T2739">
            <v>8.8433264499999993</v>
          </cell>
          <cell r="U2739">
            <v>10.01431311</v>
          </cell>
          <cell r="V2739">
            <v>9.5425894200000005</v>
          </cell>
          <cell r="W2739">
            <v>43.7</v>
          </cell>
          <cell r="X2739">
            <v>80.599999999999994</v>
          </cell>
          <cell r="Y2739">
            <v>34.299999999999997</v>
          </cell>
          <cell r="Z2739">
            <v>25.8</v>
          </cell>
          <cell r="AA2739">
            <v>38.799999999999997</v>
          </cell>
          <cell r="AB2739">
            <v>8.7558950800000002</v>
          </cell>
          <cell r="AC2739">
            <v>1.7299709999999999E-2</v>
          </cell>
          <cell r="AD2739">
            <v>268.26</v>
          </cell>
          <cell r="AE2739">
            <v>59.306910849999994</v>
          </cell>
          <cell r="AF2739">
            <v>63.994999999999997</v>
          </cell>
          <cell r="AG2739">
            <v>0.88888889000000015</v>
          </cell>
          <cell r="AH2739">
            <v>5.3</v>
          </cell>
          <cell r="AI2739">
            <v>52190</v>
          </cell>
          <cell r="AJ2739">
            <v>7.7</v>
          </cell>
        </row>
        <row r="2740">
          <cell r="A2740" t="str">
            <v>3551</v>
          </cell>
          <cell r="B2740" t="str">
            <v>355102401</v>
          </cell>
          <cell r="D2740" t="str">
            <v>3551024</v>
          </cell>
          <cell r="E2740" t="str">
            <v>3590</v>
          </cell>
          <cell r="F2740" t="str">
            <v>35</v>
          </cell>
          <cell r="G2740">
            <v>529.52777789000004</v>
          </cell>
          <cell r="H2740">
            <v>529.59266843</v>
          </cell>
          <cell r="I2740">
            <v>526.91598653000005</v>
          </cell>
          <cell r="J2740">
            <v>34.285714290000001</v>
          </cell>
          <cell r="K2740">
            <v>15.701119159999999</v>
          </cell>
          <cell r="L2740">
            <v>9.1257623999999993</v>
          </cell>
          <cell r="M2740">
            <v>10.34557384</v>
          </cell>
          <cell r="N2740">
            <v>22.11116342</v>
          </cell>
          <cell r="O2740">
            <v>56.436</v>
          </cell>
          <cell r="P2740">
            <v>11.225243389999999</v>
          </cell>
          <cell r="Q2740">
            <v>65.599999999999994</v>
          </cell>
          <cell r="R2740">
            <v>50.403327439999998</v>
          </cell>
          <cell r="S2740">
            <v>17.7</v>
          </cell>
          <cell r="T2740">
            <v>9.8418780699999999</v>
          </cell>
          <cell r="U2740">
            <v>9.1676416199999995</v>
          </cell>
          <cell r="V2740">
            <v>9.1627245199999994</v>
          </cell>
          <cell r="W2740">
            <v>43.7</v>
          </cell>
          <cell r="X2740">
            <v>80.599999999999994</v>
          </cell>
          <cell r="Y2740">
            <v>34.299999999999997</v>
          </cell>
          <cell r="Z2740">
            <v>25.8</v>
          </cell>
          <cell r="AA2740">
            <v>38.799999999999997</v>
          </cell>
          <cell r="AB2740">
            <v>9.0939189099999993</v>
          </cell>
          <cell r="AC2740">
            <v>0.85305026000000006</v>
          </cell>
          <cell r="AD2740">
            <v>268.26</v>
          </cell>
          <cell r="AE2740">
            <v>59.306910849999994</v>
          </cell>
          <cell r="AF2740">
            <v>63.994999999999997</v>
          </cell>
          <cell r="AG2740">
            <v>0.24694127035298408</v>
          </cell>
          <cell r="AH2740">
            <v>5.3</v>
          </cell>
          <cell r="AI2740">
            <v>52190</v>
          </cell>
          <cell r="AJ2740">
            <v>7.7</v>
          </cell>
        </row>
        <row r="2741">
          <cell r="A2741" t="str">
            <v>3551</v>
          </cell>
          <cell r="B2741" t="str">
            <v>355102601</v>
          </cell>
          <cell r="D2741" t="str">
            <v>3551026</v>
          </cell>
          <cell r="E2741" t="str">
            <v>3590</v>
          </cell>
          <cell r="F2741" t="str">
            <v>35</v>
          </cell>
          <cell r="G2741">
            <v>529.52777789000004</v>
          </cell>
          <cell r="H2741">
            <v>529.59266843</v>
          </cell>
          <cell r="I2741">
            <v>526.91598653000005</v>
          </cell>
          <cell r="J2741">
            <v>34.285714290000001</v>
          </cell>
          <cell r="K2741">
            <v>15.701119159999999</v>
          </cell>
          <cell r="L2741">
            <v>7.3225104299999995</v>
          </cell>
          <cell r="M2741">
            <v>10.72002425</v>
          </cell>
          <cell r="N2741">
            <v>22.11116342</v>
          </cell>
          <cell r="O2741">
            <v>56.436</v>
          </cell>
          <cell r="P2741">
            <v>11.225243389999999</v>
          </cell>
          <cell r="Q2741">
            <v>65.599999999999994</v>
          </cell>
          <cell r="R2741">
            <v>50.403327439999998</v>
          </cell>
          <cell r="S2741">
            <v>17.7</v>
          </cell>
          <cell r="T2741">
            <v>9.8389490300000002</v>
          </cell>
          <cell r="U2741">
            <v>7.2855065499999991</v>
          </cell>
          <cell r="V2741">
            <v>7.2855065499999991</v>
          </cell>
          <cell r="W2741">
            <v>43.7</v>
          </cell>
          <cell r="X2741">
            <v>80.599999999999994</v>
          </cell>
          <cell r="Y2741">
            <v>34.299999999999997</v>
          </cell>
          <cell r="Z2741">
            <v>25.8</v>
          </cell>
          <cell r="AA2741">
            <v>38.799999999999997</v>
          </cell>
          <cell r="AB2741">
            <v>7.2950564199999999</v>
          </cell>
          <cell r="AC2741">
            <v>1</v>
          </cell>
          <cell r="AD2741">
            <v>268.26</v>
          </cell>
          <cell r="AE2741">
            <v>59.306910849999994</v>
          </cell>
          <cell r="AF2741">
            <v>63.994999999999997</v>
          </cell>
          <cell r="AG2741">
            <v>0.27272727000000002</v>
          </cell>
          <cell r="AH2741">
            <v>5.3</v>
          </cell>
          <cell r="AI2741">
            <v>52190</v>
          </cell>
          <cell r="AJ2741">
            <v>7.7</v>
          </cell>
        </row>
        <row r="2742">
          <cell r="A2742" t="str">
            <v>3551</v>
          </cell>
          <cell r="B2742" t="str">
            <v>355102801</v>
          </cell>
          <cell r="D2742" t="str">
            <v>3551028</v>
          </cell>
          <cell r="E2742" t="str">
            <v>3590</v>
          </cell>
          <cell r="F2742" t="str">
            <v>35</v>
          </cell>
          <cell r="G2742">
            <v>529.52777789000004</v>
          </cell>
          <cell r="H2742">
            <v>529.59266843</v>
          </cell>
          <cell r="I2742">
            <v>526.91598653000005</v>
          </cell>
          <cell r="J2742">
            <v>34.285714290000001</v>
          </cell>
          <cell r="K2742">
            <v>15.701119159999999</v>
          </cell>
          <cell r="L2742">
            <v>9.9090222099999998</v>
          </cell>
          <cell r="M2742">
            <v>10.725005960000001</v>
          </cell>
          <cell r="N2742">
            <v>22.11116342</v>
          </cell>
          <cell r="O2742">
            <v>56.436</v>
          </cell>
          <cell r="P2742">
            <v>11.23066865</v>
          </cell>
          <cell r="Q2742">
            <v>65.599999999999994</v>
          </cell>
          <cell r="R2742">
            <v>50.403327439999998</v>
          </cell>
          <cell r="S2742">
            <v>17.7</v>
          </cell>
          <cell r="T2742">
            <v>10.29900333</v>
          </cell>
          <cell r="U2742">
            <v>9.94232358</v>
          </cell>
          <cell r="V2742">
            <v>9.7199252299999994</v>
          </cell>
          <cell r="W2742">
            <v>43.7</v>
          </cell>
          <cell r="X2742">
            <v>80.599999999999994</v>
          </cell>
          <cell r="Y2742">
            <v>34.299999999999997</v>
          </cell>
          <cell r="Z2742">
            <v>25.8</v>
          </cell>
          <cell r="AA2742">
            <v>38.799999999999997</v>
          </cell>
          <cell r="AB2742">
            <v>10.10997313</v>
          </cell>
          <cell r="AC2742">
            <v>0.24489796</v>
          </cell>
          <cell r="AD2742">
            <v>268.26</v>
          </cell>
          <cell r="AE2742">
            <v>59.306910849999994</v>
          </cell>
          <cell r="AF2742">
            <v>63.994999999999997</v>
          </cell>
          <cell r="AG2742">
            <v>0.32361448186295955</v>
          </cell>
          <cell r="AH2742">
            <v>5.3</v>
          </cell>
          <cell r="AI2742">
            <v>52190</v>
          </cell>
          <cell r="AJ2742">
            <v>7.7</v>
          </cell>
        </row>
        <row r="2743">
          <cell r="A2743" t="str">
            <v>3551</v>
          </cell>
          <cell r="B2743" t="str">
            <v>355103101</v>
          </cell>
          <cell r="D2743" t="str">
            <v>3551031</v>
          </cell>
          <cell r="E2743" t="str">
            <v>3590</v>
          </cell>
          <cell r="F2743" t="str">
            <v>35</v>
          </cell>
          <cell r="G2743">
            <v>529.52777789000004</v>
          </cell>
          <cell r="H2743">
            <v>529.59266843</v>
          </cell>
          <cell r="I2743">
            <v>526.91598653000005</v>
          </cell>
          <cell r="J2743">
            <v>34.285714290000001</v>
          </cell>
          <cell r="K2743">
            <v>15.701119159999999</v>
          </cell>
          <cell r="L2743">
            <v>9.70375531</v>
          </cell>
          <cell r="M2743">
            <v>10.81977828</v>
          </cell>
          <cell r="N2743">
            <v>22.11116342</v>
          </cell>
          <cell r="O2743">
            <v>56.436</v>
          </cell>
          <cell r="P2743">
            <v>11.132148089999999</v>
          </cell>
          <cell r="Q2743">
            <v>65.599999999999994</v>
          </cell>
          <cell r="R2743">
            <v>50.403327439999998</v>
          </cell>
          <cell r="S2743">
            <v>17.7</v>
          </cell>
          <cell r="T2743">
            <v>9.9189671199999996</v>
          </cell>
          <cell r="U2743">
            <v>9.7054024000000005</v>
          </cell>
          <cell r="V2743">
            <v>9.6158054800000006</v>
          </cell>
          <cell r="W2743">
            <v>43.7</v>
          </cell>
          <cell r="X2743">
            <v>80.599999999999994</v>
          </cell>
          <cell r="Y2743">
            <v>34.299999999999997</v>
          </cell>
          <cell r="Z2743">
            <v>25.8</v>
          </cell>
          <cell r="AA2743">
            <v>38.799999999999997</v>
          </cell>
          <cell r="AB2743">
            <v>9.6665619599999992</v>
          </cell>
          <cell r="AC2743">
            <v>0.68965516999999998</v>
          </cell>
          <cell r="AD2743">
            <v>268.26</v>
          </cell>
          <cell r="AE2743">
            <v>59.306910849999994</v>
          </cell>
          <cell r="AF2743">
            <v>63.994999999999997</v>
          </cell>
          <cell r="AG2743">
            <v>0.33327119652234938</v>
          </cell>
          <cell r="AH2743">
            <v>5.3</v>
          </cell>
          <cell r="AI2743">
            <v>52190</v>
          </cell>
          <cell r="AJ2743">
            <v>7.7</v>
          </cell>
        </row>
        <row r="2744">
          <cell r="A2744" t="str">
            <v>3551</v>
          </cell>
          <cell r="B2744" t="str">
            <v>355103401</v>
          </cell>
          <cell r="D2744" t="str">
            <v>3551034</v>
          </cell>
          <cell r="E2744" t="str">
            <v>3590</v>
          </cell>
          <cell r="F2744" t="str">
            <v>35</v>
          </cell>
          <cell r="G2744">
            <v>529.52777789000004</v>
          </cell>
          <cell r="H2744">
            <v>529.59266843</v>
          </cell>
          <cell r="I2744">
            <v>526.91598653000005</v>
          </cell>
          <cell r="J2744">
            <v>34.285714290000001</v>
          </cell>
          <cell r="K2744">
            <v>15.701119159999999</v>
          </cell>
          <cell r="L2744">
            <v>0</v>
          </cell>
          <cell r="M2744">
            <v>0</v>
          </cell>
          <cell r="N2744">
            <v>22.11116342</v>
          </cell>
          <cell r="O2744">
            <v>56.436</v>
          </cell>
          <cell r="P2744">
            <v>0</v>
          </cell>
          <cell r="Q2744">
            <v>65.599999999999994</v>
          </cell>
          <cell r="R2744">
            <v>50.403327439999998</v>
          </cell>
          <cell r="S2744">
            <v>17.7</v>
          </cell>
          <cell r="T2744">
            <v>0</v>
          </cell>
          <cell r="U2744">
            <v>0</v>
          </cell>
          <cell r="V2744">
            <v>0</v>
          </cell>
          <cell r="W2744">
            <v>43.7</v>
          </cell>
          <cell r="X2744">
            <v>80.599999999999994</v>
          </cell>
          <cell r="Y2744">
            <v>34.299999999999997</v>
          </cell>
          <cell r="Z2744">
            <v>25.8</v>
          </cell>
          <cell r="AA2744">
            <v>38.799999999999997</v>
          </cell>
          <cell r="AB2744">
            <v>0</v>
          </cell>
          <cell r="AC2744">
            <v>0</v>
          </cell>
          <cell r="AD2744">
            <v>268.26</v>
          </cell>
          <cell r="AE2744">
            <v>59.306910849999994</v>
          </cell>
          <cell r="AF2744">
            <v>66.719682879999993</v>
          </cell>
          <cell r="AG2744">
            <v>0</v>
          </cell>
          <cell r="AH2744">
            <v>5.3</v>
          </cell>
          <cell r="AI2744">
            <v>52190</v>
          </cell>
          <cell r="AJ2744">
            <v>7.7</v>
          </cell>
        </row>
        <row r="2745">
          <cell r="A2745" t="str">
            <v>3551</v>
          </cell>
          <cell r="B2745" t="str">
            <v>355103601</v>
          </cell>
          <cell r="D2745" t="str">
            <v>3551036</v>
          </cell>
          <cell r="E2745" t="str">
            <v>3590</v>
          </cell>
          <cell r="F2745" t="str">
            <v>35</v>
          </cell>
          <cell r="G2745">
            <v>529.52777789000004</v>
          </cell>
          <cell r="H2745">
            <v>529.59266843</v>
          </cell>
          <cell r="I2745">
            <v>526.91598653000005</v>
          </cell>
          <cell r="J2745">
            <v>34.285714290000001</v>
          </cell>
          <cell r="K2745">
            <v>15.701119159999999</v>
          </cell>
          <cell r="L2745">
            <v>9.8722032599999991</v>
          </cell>
          <cell r="M2745">
            <v>10.69747505</v>
          </cell>
          <cell r="N2745">
            <v>22.11116342</v>
          </cell>
          <cell r="O2745">
            <v>56.436</v>
          </cell>
          <cell r="P2745">
            <v>11.063257650000001</v>
          </cell>
          <cell r="Q2745">
            <v>65.599999999999994</v>
          </cell>
          <cell r="R2745">
            <v>50.403327439999998</v>
          </cell>
          <cell r="S2745">
            <v>17.7</v>
          </cell>
          <cell r="T2745">
            <v>10.329376010000001</v>
          </cell>
          <cell r="U2745">
            <v>9.6557310699999999</v>
          </cell>
          <cell r="V2745">
            <v>10.51629198</v>
          </cell>
          <cell r="W2745">
            <v>43.7</v>
          </cell>
          <cell r="X2745">
            <v>80.599999999999994</v>
          </cell>
          <cell r="Y2745">
            <v>34.299999999999997</v>
          </cell>
          <cell r="Z2745">
            <v>25.8</v>
          </cell>
          <cell r="AA2745">
            <v>38.799999999999997</v>
          </cell>
          <cell r="AB2745">
            <v>9.6598861599999992</v>
          </cell>
          <cell r="AC2745">
            <v>0.48855057999999996</v>
          </cell>
          <cell r="AD2745">
            <v>268.26</v>
          </cell>
          <cell r="AE2745">
            <v>59.306910849999994</v>
          </cell>
          <cell r="AF2745">
            <v>66.328833099999997</v>
          </cell>
          <cell r="AG2745">
            <v>0.2718026806817424</v>
          </cell>
          <cell r="AH2745">
            <v>5.3</v>
          </cell>
          <cell r="AI2745">
            <v>52190</v>
          </cell>
          <cell r="AJ2745">
            <v>7.7</v>
          </cell>
        </row>
        <row r="2746">
          <cell r="A2746" t="str">
            <v>3551</v>
          </cell>
          <cell r="B2746" t="str">
            <v>355109101</v>
          </cell>
          <cell r="D2746" t="str">
            <v>3551091</v>
          </cell>
          <cell r="E2746" t="str">
            <v>3590</v>
          </cell>
          <cell r="F2746" t="str">
            <v>35</v>
          </cell>
          <cell r="G2746">
            <v>529.52777789000004</v>
          </cell>
          <cell r="H2746">
            <v>529.59266843</v>
          </cell>
          <cell r="I2746">
            <v>526.91598653000005</v>
          </cell>
          <cell r="J2746">
            <v>34.285714290000001</v>
          </cell>
          <cell r="K2746">
            <v>15.701119159999999</v>
          </cell>
          <cell r="L2746">
            <v>10.81977828</v>
          </cell>
          <cell r="M2746">
            <v>10.81977828</v>
          </cell>
          <cell r="N2746">
            <v>22.11116342</v>
          </cell>
          <cell r="O2746">
            <v>56.436</v>
          </cell>
          <cell r="P2746">
            <v>10.81977828</v>
          </cell>
          <cell r="Q2746">
            <v>65.599999999999994</v>
          </cell>
          <cell r="R2746">
            <v>50.403327439999998</v>
          </cell>
          <cell r="S2746">
            <v>17.7</v>
          </cell>
          <cell r="T2746">
            <v>10.81977828</v>
          </cell>
          <cell r="U2746">
            <v>10.81977828</v>
          </cell>
          <cell r="V2746">
            <v>10.81977828</v>
          </cell>
          <cell r="W2746">
            <v>43.7</v>
          </cell>
          <cell r="X2746">
            <v>80.599999999999994</v>
          </cell>
          <cell r="Y2746">
            <v>34.299999999999997</v>
          </cell>
          <cell r="Z2746">
            <v>25.8</v>
          </cell>
          <cell r="AA2746">
            <v>38.799999999999997</v>
          </cell>
          <cell r="AB2746">
            <v>10.741816740000001</v>
          </cell>
          <cell r="AC2746">
            <v>0</v>
          </cell>
          <cell r="AD2746">
            <v>268.26</v>
          </cell>
          <cell r="AE2746">
            <v>59.306910849999994</v>
          </cell>
          <cell r="AF2746">
            <v>66.318899999999999</v>
          </cell>
          <cell r="AG2746">
            <v>0.29689933336106794</v>
          </cell>
          <cell r="AH2746">
            <v>5.3</v>
          </cell>
          <cell r="AI2746">
            <v>52190</v>
          </cell>
          <cell r="AJ2746">
            <v>7.7</v>
          </cell>
        </row>
        <row r="2747">
          <cell r="A2747" t="str">
            <v>3551</v>
          </cell>
          <cell r="B2747" t="str">
            <v>355109401</v>
          </cell>
          <cell r="D2747" t="str">
            <v>3551094</v>
          </cell>
          <cell r="E2747" t="str">
            <v>3590</v>
          </cell>
          <cell r="F2747" t="str">
            <v>35</v>
          </cell>
          <cell r="G2747">
            <v>529.52777789000004</v>
          </cell>
          <cell r="H2747">
            <v>529.59266843</v>
          </cell>
          <cell r="I2747">
            <v>526.91598653000005</v>
          </cell>
          <cell r="J2747">
            <v>34.285714290000001</v>
          </cell>
          <cell r="K2747">
            <v>15.701119159999999</v>
          </cell>
          <cell r="L2747">
            <v>10.76593437</v>
          </cell>
          <cell r="M2747">
            <v>11.278910529999999</v>
          </cell>
          <cell r="N2747">
            <v>22.11116342</v>
          </cell>
          <cell r="O2747">
            <v>56.436</v>
          </cell>
          <cell r="P2747">
            <v>11.21761437</v>
          </cell>
          <cell r="Q2747">
            <v>65.599999999999994</v>
          </cell>
          <cell r="R2747">
            <v>50.403327439999998</v>
          </cell>
          <cell r="S2747">
            <v>17.7</v>
          </cell>
          <cell r="T2747">
            <v>9.6878160199999996</v>
          </cell>
          <cell r="U2747">
            <v>10.78247094</v>
          </cell>
          <cell r="V2747">
            <v>9.6131352499999991</v>
          </cell>
          <cell r="W2747">
            <v>43.7</v>
          </cell>
          <cell r="X2747">
            <v>80.599999999999994</v>
          </cell>
          <cell r="Y2747">
            <v>34.299999999999997</v>
          </cell>
          <cell r="Z2747">
            <v>25.8</v>
          </cell>
          <cell r="AA2747">
            <v>38.799999999999997</v>
          </cell>
          <cell r="AB2747">
            <v>9.9651469299999995</v>
          </cell>
          <cell r="AC2747">
            <v>0.53127493000000003</v>
          </cell>
          <cell r="AD2747">
            <v>268.26</v>
          </cell>
          <cell r="AE2747">
            <v>59.306910849999994</v>
          </cell>
          <cell r="AF2747">
            <v>63.994999999999997</v>
          </cell>
          <cell r="AG2747">
            <v>0.26496366336770816</v>
          </cell>
          <cell r="AH2747">
            <v>5.3</v>
          </cell>
          <cell r="AI2747">
            <v>52190</v>
          </cell>
          <cell r="AJ2747">
            <v>7.7</v>
          </cell>
        </row>
        <row r="2748">
          <cell r="A2748" t="str">
            <v>3552</v>
          </cell>
          <cell r="B2748" t="str">
            <v>355200101</v>
          </cell>
          <cell r="D2748" t="str">
            <v>3552001</v>
          </cell>
          <cell r="E2748" t="str">
            <v>3590</v>
          </cell>
          <cell r="F2748" t="str">
            <v>35</v>
          </cell>
          <cell r="G2748">
            <v>529.52777789000004</v>
          </cell>
          <cell r="H2748">
            <v>529.59266843</v>
          </cell>
          <cell r="I2748">
            <v>526.91598653000005</v>
          </cell>
          <cell r="J2748">
            <v>34.285714290000001</v>
          </cell>
          <cell r="K2748">
            <v>15.701119159999999</v>
          </cell>
          <cell r="L2748">
            <v>9.2910905199999991</v>
          </cell>
          <cell r="M2748">
            <v>9.4785337700000003</v>
          </cell>
          <cell r="N2748">
            <v>22.11116342</v>
          </cell>
          <cell r="O2748">
            <v>56.436</v>
          </cell>
          <cell r="P2748">
            <v>10.88825902</v>
          </cell>
          <cell r="Q2748">
            <v>65.599999999999994</v>
          </cell>
          <cell r="R2748">
            <v>50.403327439999998</v>
          </cell>
          <cell r="S2748">
            <v>17.7</v>
          </cell>
          <cell r="T2748">
            <v>9.1828663899999992</v>
          </cell>
          <cell r="U2748">
            <v>9.0460551799999998</v>
          </cell>
          <cell r="V2748">
            <v>9.5747751300000008</v>
          </cell>
          <cell r="W2748">
            <v>43.7</v>
          </cell>
          <cell r="X2748">
            <v>80.599999999999994</v>
          </cell>
          <cell r="Y2748">
            <v>34.299999999999997</v>
          </cell>
          <cell r="Z2748">
            <v>25.8</v>
          </cell>
          <cell r="AA2748">
            <v>38.799999999999997</v>
          </cell>
          <cell r="AB2748">
            <v>9.8005685000000007</v>
          </cell>
          <cell r="AC2748">
            <v>0</v>
          </cell>
          <cell r="AD2748">
            <v>268.26</v>
          </cell>
          <cell r="AE2748">
            <v>59.306910849999994</v>
          </cell>
          <cell r="AF2748">
            <v>66.318899999999999</v>
          </cell>
          <cell r="AG2748">
            <v>0.40740741000000008</v>
          </cell>
          <cell r="AH2748">
            <v>5.3</v>
          </cell>
          <cell r="AI2748">
            <v>52190</v>
          </cell>
          <cell r="AJ2748">
            <v>7.7</v>
          </cell>
        </row>
        <row r="2749">
          <cell r="A2749" t="str">
            <v>3552</v>
          </cell>
          <cell r="B2749" t="str">
            <v>355200401</v>
          </cell>
          <cell r="D2749" t="str">
            <v>3552004</v>
          </cell>
          <cell r="E2749" t="str">
            <v>3590</v>
          </cell>
          <cell r="F2749" t="str">
            <v>35</v>
          </cell>
          <cell r="G2749">
            <v>529.52777789000004</v>
          </cell>
          <cell r="H2749">
            <v>529.59266843</v>
          </cell>
          <cell r="I2749">
            <v>526.91598653000005</v>
          </cell>
          <cell r="J2749">
            <v>34.285714290000001</v>
          </cell>
          <cell r="K2749">
            <v>15.701119159999999</v>
          </cell>
          <cell r="L2749">
            <v>8.9804239399999997</v>
          </cell>
          <cell r="M2749">
            <v>10.29454943</v>
          </cell>
          <cell r="N2749">
            <v>22.11116342</v>
          </cell>
          <cell r="O2749">
            <v>56.436</v>
          </cell>
          <cell r="P2749">
            <v>10.69586902</v>
          </cell>
          <cell r="Q2749">
            <v>65.599999999999994</v>
          </cell>
          <cell r="R2749">
            <v>50.403327439999998</v>
          </cell>
          <cell r="S2749">
            <v>17.7</v>
          </cell>
          <cell r="T2749">
            <v>10.150542919999999</v>
          </cell>
          <cell r="U2749">
            <v>10.108955809999999</v>
          </cell>
          <cell r="V2749">
            <v>9.6721858100000002</v>
          </cell>
          <cell r="W2749">
            <v>43.7</v>
          </cell>
          <cell r="X2749">
            <v>80.599999999999994</v>
          </cell>
          <cell r="Y2749">
            <v>34.299999999999997</v>
          </cell>
          <cell r="Z2749">
            <v>25.8</v>
          </cell>
          <cell r="AA2749">
            <v>38.799999999999997</v>
          </cell>
          <cell r="AB2749">
            <v>10.708802029999999</v>
          </cell>
          <cell r="AC2749">
            <v>0.12886075</v>
          </cell>
          <cell r="AD2749">
            <v>268.26</v>
          </cell>
          <cell r="AE2749">
            <v>59.306910849999994</v>
          </cell>
          <cell r="AF2749">
            <v>66.318899999999999</v>
          </cell>
          <cell r="AG2749">
            <v>0.28174891882627062</v>
          </cell>
          <cell r="AH2749">
            <v>5.3</v>
          </cell>
          <cell r="AI2749">
            <v>52190</v>
          </cell>
          <cell r="AJ2749">
            <v>7.7</v>
          </cell>
        </row>
        <row r="2750">
          <cell r="A2750" t="str">
            <v>3552</v>
          </cell>
          <cell r="B2750" t="str">
            <v>355201301</v>
          </cell>
          <cell r="D2750" t="str">
            <v>3552013</v>
          </cell>
          <cell r="E2750" t="str">
            <v>3590</v>
          </cell>
          <cell r="F2750" t="str">
            <v>35</v>
          </cell>
          <cell r="G2750">
            <v>529.52777789000004</v>
          </cell>
          <cell r="H2750">
            <v>529.59266843</v>
          </cell>
          <cell r="I2750">
            <v>526.91598653000005</v>
          </cell>
          <cell r="J2750">
            <v>34.285714290000001</v>
          </cell>
          <cell r="K2750">
            <v>15.701119159999999</v>
          </cell>
          <cell r="L2750">
            <v>8.6607739200000005</v>
          </cell>
          <cell r="M2750">
            <v>10.76293276</v>
          </cell>
          <cell r="N2750">
            <v>22.11116342</v>
          </cell>
          <cell r="O2750">
            <v>56.436</v>
          </cell>
          <cell r="P2750">
            <v>10.447815650000001</v>
          </cell>
          <cell r="Q2750">
            <v>65.599999999999994</v>
          </cell>
          <cell r="R2750">
            <v>50.403327439999998</v>
          </cell>
          <cell r="S2750">
            <v>17.7</v>
          </cell>
          <cell r="T2750">
            <v>10.63794461</v>
          </cell>
          <cell r="U2750">
            <v>10.422340869999999</v>
          </cell>
          <cell r="V2750">
            <v>8.9441588299999992</v>
          </cell>
          <cell r="W2750">
            <v>43.7</v>
          </cell>
          <cell r="X2750">
            <v>80.599999999999994</v>
          </cell>
          <cell r="Y2750">
            <v>34.299999999999997</v>
          </cell>
          <cell r="Z2750">
            <v>25.8</v>
          </cell>
          <cell r="AA2750">
            <v>38.799999999999997</v>
          </cell>
          <cell r="AB2750">
            <v>10.440857729999999</v>
          </cell>
          <cell r="AC2750">
            <v>0.57924787</v>
          </cell>
          <cell r="AD2750">
            <v>268.26</v>
          </cell>
          <cell r="AE2750">
            <v>59.306910849999994</v>
          </cell>
          <cell r="AF2750">
            <v>66.318899999999999</v>
          </cell>
          <cell r="AG2750">
            <v>0.29166667000000002</v>
          </cell>
          <cell r="AH2750">
            <v>5.3</v>
          </cell>
          <cell r="AI2750">
            <v>52190</v>
          </cell>
          <cell r="AJ2750">
            <v>7.7</v>
          </cell>
        </row>
        <row r="2751">
          <cell r="A2751" t="str">
            <v>3552</v>
          </cell>
          <cell r="B2751" t="str">
            <v>355202301</v>
          </cell>
          <cell r="D2751" t="str">
            <v>3552023</v>
          </cell>
          <cell r="E2751" t="str">
            <v>3590</v>
          </cell>
          <cell r="F2751" t="str">
            <v>35</v>
          </cell>
          <cell r="G2751">
            <v>529.52777789000004</v>
          </cell>
          <cell r="H2751">
            <v>529.59266843</v>
          </cell>
          <cell r="I2751">
            <v>526.91598653000005</v>
          </cell>
          <cell r="J2751">
            <v>34.285714290000001</v>
          </cell>
          <cell r="K2751">
            <v>15.701119159999999</v>
          </cell>
          <cell r="L2751">
            <v>8.9295677100000006</v>
          </cell>
          <cell r="M2751">
            <v>10.61201584</v>
          </cell>
          <cell r="N2751">
            <v>22.11116342</v>
          </cell>
          <cell r="O2751">
            <v>56.436</v>
          </cell>
          <cell r="P2751">
            <v>11.07418792</v>
          </cell>
          <cell r="Q2751">
            <v>65.599999999999994</v>
          </cell>
          <cell r="R2751">
            <v>50.403327439999998</v>
          </cell>
          <cell r="S2751">
            <v>17.7</v>
          </cell>
          <cell r="T2751">
            <v>9.1689974099999993</v>
          </cell>
          <cell r="U2751">
            <v>9.4045081499999998</v>
          </cell>
          <cell r="V2751">
            <v>9.3009120700000008</v>
          </cell>
          <cell r="W2751">
            <v>43.7</v>
          </cell>
          <cell r="X2751">
            <v>80.599999999999994</v>
          </cell>
          <cell r="Y2751">
            <v>34.299999999999997</v>
          </cell>
          <cell r="Z2751">
            <v>25.8</v>
          </cell>
          <cell r="AA2751">
            <v>38.799999999999997</v>
          </cell>
          <cell r="AB2751">
            <v>9.1636679599999997</v>
          </cell>
          <cell r="AC2751">
            <v>0.57162961999999995</v>
          </cell>
          <cell r="AD2751">
            <v>268.26</v>
          </cell>
          <cell r="AE2751">
            <v>59.306910849999994</v>
          </cell>
          <cell r="AF2751">
            <v>63.994999999999997</v>
          </cell>
          <cell r="AG2751">
            <v>0.2</v>
          </cell>
          <cell r="AH2751">
            <v>5.3</v>
          </cell>
          <cell r="AI2751">
            <v>52190</v>
          </cell>
          <cell r="AJ2751">
            <v>7.7</v>
          </cell>
        </row>
        <row r="2752">
          <cell r="A2752" t="str">
            <v>3552</v>
          </cell>
          <cell r="B2752" t="str">
            <v>355202302</v>
          </cell>
          <cell r="D2752" t="str">
            <v>3552023</v>
          </cell>
          <cell r="E2752" t="str">
            <v>3590</v>
          </cell>
          <cell r="F2752" t="str">
            <v>35</v>
          </cell>
          <cell r="G2752">
            <v>529.52777789000004</v>
          </cell>
          <cell r="H2752">
            <v>529.59266843</v>
          </cell>
          <cell r="I2752">
            <v>526.91598653000005</v>
          </cell>
          <cell r="J2752">
            <v>34.285714290000001</v>
          </cell>
          <cell r="K2752">
            <v>15.701119159999999</v>
          </cell>
          <cell r="L2752">
            <v>7.1459844700000001</v>
          </cell>
          <cell r="M2752">
            <v>10.81977828</v>
          </cell>
          <cell r="N2752">
            <v>22.11116342</v>
          </cell>
          <cell r="O2752">
            <v>56.436</v>
          </cell>
          <cell r="P2752">
            <v>11.15580757</v>
          </cell>
          <cell r="Q2752">
            <v>65.599999999999994</v>
          </cell>
          <cell r="R2752">
            <v>50.403327439999998</v>
          </cell>
          <cell r="S2752">
            <v>17.7</v>
          </cell>
          <cell r="T2752">
            <v>7.1459844700000001</v>
          </cell>
          <cell r="U2752">
            <v>9.8389490300000002</v>
          </cell>
          <cell r="V2752">
            <v>7.1459844700000001</v>
          </cell>
          <cell r="W2752">
            <v>43.7</v>
          </cell>
          <cell r="X2752">
            <v>80.599999999999994</v>
          </cell>
          <cell r="Y2752">
            <v>34.299999999999997</v>
          </cell>
          <cell r="Z2752">
            <v>25.8</v>
          </cell>
          <cell r="AA2752">
            <v>38.799999999999997</v>
          </cell>
          <cell r="AB2752">
            <v>7.2477925799999996</v>
          </cell>
          <cell r="AC2752">
            <v>1</v>
          </cell>
          <cell r="AD2752">
            <v>268.26</v>
          </cell>
          <cell r="AE2752">
            <v>59.306910849999994</v>
          </cell>
          <cell r="AF2752">
            <v>63.994999999999997</v>
          </cell>
          <cell r="AG2752">
            <v>0.16666666999999999</v>
          </cell>
          <cell r="AH2752">
            <v>5.3</v>
          </cell>
          <cell r="AI2752">
            <v>52190</v>
          </cell>
          <cell r="AJ2752">
            <v>7.7</v>
          </cell>
        </row>
        <row r="2753">
          <cell r="A2753" t="str">
            <v>3552</v>
          </cell>
          <cell r="B2753" t="str">
            <v>355202303</v>
          </cell>
          <cell r="D2753" t="str">
            <v>3552023</v>
          </cell>
          <cell r="E2753" t="str">
            <v>3590</v>
          </cell>
          <cell r="F2753" t="str">
            <v>35</v>
          </cell>
          <cell r="G2753">
            <v>529.52777789000004</v>
          </cell>
          <cell r="H2753">
            <v>529.59266843</v>
          </cell>
          <cell r="I2753">
            <v>526.91598653000005</v>
          </cell>
          <cell r="J2753">
            <v>34.285714290000001</v>
          </cell>
          <cell r="K2753">
            <v>15.701119159999999</v>
          </cell>
          <cell r="L2753">
            <v>7.1308988299999996</v>
          </cell>
          <cell r="M2753">
            <v>9.8869515799999999</v>
          </cell>
          <cell r="N2753">
            <v>22.11116342</v>
          </cell>
          <cell r="O2753">
            <v>56.436</v>
          </cell>
          <cell r="P2753">
            <v>11.225243389999999</v>
          </cell>
          <cell r="Q2753">
            <v>65.599999999999994</v>
          </cell>
          <cell r="R2753">
            <v>50.403327439999998</v>
          </cell>
          <cell r="S2753">
            <v>17.7</v>
          </cell>
          <cell r="T2753">
            <v>7.1577354800000013</v>
          </cell>
          <cell r="U2753">
            <v>7.1577354800000013</v>
          </cell>
          <cell r="V2753">
            <v>9.4334839200000005</v>
          </cell>
          <cell r="W2753">
            <v>43.7</v>
          </cell>
          <cell r="X2753">
            <v>80.599999999999994</v>
          </cell>
          <cell r="Y2753">
            <v>34.299999999999997</v>
          </cell>
          <cell r="Z2753">
            <v>25.8</v>
          </cell>
          <cell r="AA2753">
            <v>38.799999999999997</v>
          </cell>
          <cell r="AB2753">
            <v>9.5834888800000009</v>
          </cell>
          <cell r="AC2753">
            <v>0</v>
          </cell>
          <cell r="AD2753">
            <v>268.26</v>
          </cell>
          <cell r="AE2753">
            <v>59.306910849999994</v>
          </cell>
          <cell r="AF2753">
            <v>63.994999999999997</v>
          </cell>
          <cell r="AG2753">
            <v>0.29761280182343497</v>
          </cell>
          <cell r="AH2753">
            <v>5.3</v>
          </cell>
          <cell r="AI2753">
            <v>52190</v>
          </cell>
          <cell r="AJ2753">
            <v>7.7</v>
          </cell>
        </row>
        <row r="2754">
          <cell r="A2754" t="str">
            <v>3552</v>
          </cell>
          <cell r="B2754" t="str">
            <v>355202601</v>
          </cell>
          <cell r="D2754" t="str">
            <v>3552026</v>
          </cell>
          <cell r="E2754" t="str">
            <v>3590</v>
          </cell>
          <cell r="F2754" t="str">
            <v>35</v>
          </cell>
          <cell r="G2754">
            <v>529.52777789000004</v>
          </cell>
          <cell r="H2754">
            <v>529.59266843</v>
          </cell>
          <cell r="I2754">
            <v>526.91598653000005</v>
          </cell>
          <cell r="J2754">
            <v>34.285714290000001</v>
          </cell>
          <cell r="K2754">
            <v>15.701119159999999</v>
          </cell>
          <cell r="L2754">
            <v>8.7820159699999998</v>
          </cell>
          <cell r="M2754">
            <v>9.6077733100000007</v>
          </cell>
          <cell r="N2754">
            <v>22.11116342</v>
          </cell>
          <cell r="O2754">
            <v>56.436</v>
          </cell>
          <cell r="P2754">
            <v>11.16676646</v>
          </cell>
          <cell r="Q2754">
            <v>65.599999999999994</v>
          </cell>
          <cell r="R2754">
            <v>50.403327439999998</v>
          </cell>
          <cell r="S2754">
            <v>17.7</v>
          </cell>
          <cell r="T2754">
            <v>8.8832242299999997</v>
          </cell>
          <cell r="U2754">
            <v>8.8832242299999997</v>
          </cell>
          <cell r="V2754">
            <v>8.6721435499999995</v>
          </cell>
          <cell r="W2754">
            <v>43.7</v>
          </cell>
          <cell r="X2754">
            <v>80.599999999999994</v>
          </cell>
          <cell r="Y2754">
            <v>34.299999999999997</v>
          </cell>
          <cell r="Z2754">
            <v>25.8</v>
          </cell>
          <cell r="AA2754">
            <v>38.799999999999997</v>
          </cell>
          <cell r="AB2754">
            <v>8.7764757899999992</v>
          </cell>
          <cell r="AC2754">
            <v>0.88194894999999995</v>
          </cell>
          <cell r="AD2754">
            <v>268.26</v>
          </cell>
          <cell r="AE2754">
            <v>59.306910849999994</v>
          </cell>
          <cell r="AF2754">
            <v>63.994999999999997</v>
          </cell>
          <cell r="AG2754">
            <v>0</v>
          </cell>
          <cell r="AH2754">
            <v>5.3</v>
          </cell>
          <cell r="AI2754">
            <v>52190</v>
          </cell>
          <cell r="AJ2754">
            <v>7.7</v>
          </cell>
        </row>
        <row r="2755">
          <cell r="A2755" t="str">
            <v>3552</v>
          </cell>
          <cell r="B2755" t="str">
            <v>355202602</v>
          </cell>
          <cell r="D2755" t="str">
            <v>3552026</v>
          </cell>
          <cell r="E2755" t="str">
            <v>3590</v>
          </cell>
          <cell r="F2755" t="str">
            <v>35</v>
          </cell>
          <cell r="G2755">
            <v>529.52777789000004</v>
          </cell>
          <cell r="H2755">
            <v>529.59266843</v>
          </cell>
          <cell r="I2755">
            <v>526.91598653000005</v>
          </cell>
          <cell r="J2755">
            <v>34.285714290000001</v>
          </cell>
          <cell r="K2755">
            <v>15.701119159999999</v>
          </cell>
          <cell r="L2755">
            <v>7.3185395499999997</v>
          </cell>
          <cell r="M2755">
            <v>9.43524238</v>
          </cell>
          <cell r="N2755">
            <v>22.11116342</v>
          </cell>
          <cell r="O2755">
            <v>56.436</v>
          </cell>
          <cell r="P2755">
            <v>11.22444307</v>
          </cell>
          <cell r="Q2755">
            <v>65.599999999999994</v>
          </cell>
          <cell r="R2755">
            <v>50.403327439999998</v>
          </cell>
          <cell r="S2755">
            <v>17.7</v>
          </cell>
          <cell r="T2755">
            <v>7.4295208400000003</v>
          </cell>
          <cell r="U2755">
            <v>7.4295208400000003</v>
          </cell>
          <cell r="V2755">
            <v>7.2159750000000003</v>
          </cell>
          <cell r="W2755">
            <v>43.7</v>
          </cell>
          <cell r="X2755">
            <v>80.599999999999994</v>
          </cell>
          <cell r="Y2755">
            <v>34.299999999999997</v>
          </cell>
          <cell r="Z2755">
            <v>25.8</v>
          </cell>
          <cell r="AA2755">
            <v>38.799999999999997</v>
          </cell>
          <cell r="AB2755">
            <v>7.4295208400000003</v>
          </cell>
          <cell r="AC2755">
            <v>1</v>
          </cell>
          <cell r="AD2755">
            <v>268.26</v>
          </cell>
          <cell r="AE2755">
            <v>59.306910849999994</v>
          </cell>
          <cell r="AF2755">
            <v>63.994999999999997</v>
          </cell>
          <cell r="AG2755">
            <v>0.29629630000000001</v>
          </cell>
          <cell r="AH2755">
            <v>5.3</v>
          </cell>
          <cell r="AI2755">
            <v>52190</v>
          </cell>
          <cell r="AJ2755">
            <v>7.7</v>
          </cell>
        </row>
        <row r="2756">
          <cell r="A2756" t="str">
            <v>3552</v>
          </cell>
          <cell r="B2756" t="str">
            <v>355202801</v>
          </cell>
          <cell r="D2756" t="str">
            <v>3552028</v>
          </cell>
          <cell r="E2756" t="str">
            <v>3590</v>
          </cell>
          <cell r="F2756" t="str">
            <v>35</v>
          </cell>
          <cell r="G2756">
            <v>529.52777789000004</v>
          </cell>
          <cell r="H2756">
            <v>529.59266843</v>
          </cell>
          <cell r="I2756">
            <v>526.91598653000005</v>
          </cell>
          <cell r="J2756">
            <v>34.285714290000001</v>
          </cell>
          <cell r="K2756">
            <v>15.701119159999999</v>
          </cell>
          <cell r="L2756">
            <v>9.0186954900000007</v>
          </cell>
          <cell r="M2756">
            <v>9.3414563499999996</v>
          </cell>
          <cell r="N2756">
            <v>22.11116342</v>
          </cell>
          <cell r="O2756">
            <v>56.436</v>
          </cell>
          <cell r="P2756">
            <v>10.950086990000001</v>
          </cell>
          <cell r="Q2756">
            <v>65.599999999999994</v>
          </cell>
          <cell r="R2756">
            <v>50.403327439999998</v>
          </cell>
          <cell r="S2756">
            <v>17.7</v>
          </cell>
          <cell r="T2756">
            <v>9.0224433000000008</v>
          </cell>
          <cell r="U2756">
            <v>9.0224433000000008</v>
          </cell>
          <cell r="V2756">
            <v>9.0789780499999999</v>
          </cell>
          <cell r="W2756">
            <v>43.7</v>
          </cell>
          <cell r="X2756">
            <v>80.599999999999994</v>
          </cell>
          <cell r="Y2756">
            <v>34.299999999999997</v>
          </cell>
          <cell r="Z2756">
            <v>25.8</v>
          </cell>
          <cell r="AA2756">
            <v>38.799999999999997</v>
          </cell>
          <cell r="AB2756">
            <v>8.9733514099999994</v>
          </cell>
          <cell r="AC2756">
            <v>1</v>
          </cell>
          <cell r="AD2756">
            <v>268.26</v>
          </cell>
          <cell r="AE2756">
            <v>59.306910849999994</v>
          </cell>
          <cell r="AF2756">
            <v>63.994999999999997</v>
          </cell>
          <cell r="AG2756">
            <v>1</v>
          </cell>
          <cell r="AH2756">
            <v>5.3</v>
          </cell>
          <cell r="AI2756">
            <v>52190</v>
          </cell>
          <cell r="AJ2756">
            <v>7.7</v>
          </cell>
        </row>
        <row r="2757">
          <cell r="A2757" t="str">
            <v>3552</v>
          </cell>
          <cell r="B2757" t="str">
            <v>355203101</v>
          </cell>
          <cell r="D2757" t="str">
            <v>3552031</v>
          </cell>
          <cell r="E2757" t="str">
            <v>3590</v>
          </cell>
          <cell r="F2757" t="str">
            <v>35</v>
          </cell>
          <cell r="G2757">
            <v>529.52777789000004</v>
          </cell>
          <cell r="H2757">
            <v>529.59266843</v>
          </cell>
          <cell r="I2757">
            <v>526.91598653000005</v>
          </cell>
          <cell r="J2757">
            <v>34.285714290000001</v>
          </cell>
          <cell r="K2757">
            <v>15.701119159999999</v>
          </cell>
          <cell r="L2757">
            <v>9.7918294699999997</v>
          </cell>
          <cell r="M2757">
            <v>9.0942558899999995</v>
          </cell>
          <cell r="N2757">
            <v>22.11116342</v>
          </cell>
          <cell r="O2757">
            <v>56.436</v>
          </cell>
          <cell r="P2757">
            <v>10.81977828</v>
          </cell>
          <cell r="Q2757">
            <v>65.599999999999994</v>
          </cell>
          <cell r="R2757">
            <v>50.403327439999998</v>
          </cell>
          <cell r="S2757">
            <v>17.7</v>
          </cell>
          <cell r="T2757">
            <v>9.7918294699999997</v>
          </cell>
          <cell r="U2757">
            <v>9.7918294699999997</v>
          </cell>
          <cell r="V2757">
            <v>8.7196441199999999</v>
          </cell>
          <cell r="W2757">
            <v>43.7</v>
          </cell>
          <cell r="X2757">
            <v>80.599999999999994</v>
          </cell>
          <cell r="Y2757">
            <v>34.299999999999997</v>
          </cell>
          <cell r="Z2757">
            <v>25.8</v>
          </cell>
          <cell r="AA2757">
            <v>38.799999999999997</v>
          </cell>
          <cell r="AB2757">
            <v>8.51197962</v>
          </cell>
          <cell r="AC2757">
            <v>1</v>
          </cell>
          <cell r="AD2757">
            <v>268.26</v>
          </cell>
          <cell r="AE2757">
            <v>59.306910849999994</v>
          </cell>
          <cell r="AF2757">
            <v>63.994999999999997</v>
          </cell>
          <cell r="AG2757">
            <v>0.18181818</v>
          </cell>
          <cell r="AH2757">
            <v>5.3</v>
          </cell>
          <cell r="AI2757">
            <v>52190</v>
          </cell>
          <cell r="AJ2757">
            <v>7.7</v>
          </cell>
        </row>
        <row r="2758">
          <cell r="A2758" t="str">
            <v>3552</v>
          </cell>
          <cell r="B2758" t="str">
            <v>355209201</v>
          </cell>
          <cell r="D2758" t="str">
            <v>3552092</v>
          </cell>
          <cell r="E2758" t="str">
            <v>3590</v>
          </cell>
          <cell r="F2758" t="str">
            <v>35</v>
          </cell>
          <cell r="G2758">
            <v>529.52777789000004</v>
          </cell>
          <cell r="H2758">
            <v>529.59266843</v>
          </cell>
          <cell r="I2758">
            <v>526.91598653000005</v>
          </cell>
          <cell r="J2758">
            <v>34.285714290000001</v>
          </cell>
          <cell r="K2758">
            <v>15.701119159999999</v>
          </cell>
          <cell r="L2758">
            <v>7.3524411000000001</v>
          </cell>
          <cell r="M2758">
            <v>11.630708500000001</v>
          </cell>
          <cell r="N2758">
            <v>22.11116342</v>
          </cell>
          <cell r="O2758">
            <v>56.436</v>
          </cell>
          <cell r="P2758">
            <v>10.2827572660853</v>
          </cell>
          <cell r="Q2758">
            <v>65.599999999999994</v>
          </cell>
          <cell r="R2758">
            <v>50.403327439999998</v>
          </cell>
          <cell r="S2758">
            <v>17.7</v>
          </cell>
          <cell r="T2758">
            <v>7.3883278600000013</v>
          </cell>
          <cell r="U2758">
            <v>7.3883278600000013</v>
          </cell>
          <cell r="V2758">
            <v>7.3883278600000013</v>
          </cell>
          <cell r="W2758">
            <v>43.7</v>
          </cell>
          <cell r="X2758">
            <v>80.599999999999994</v>
          </cell>
          <cell r="Y2758">
            <v>34.299999999999997</v>
          </cell>
          <cell r="Z2758">
            <v>25.8</v>
          </cell>
          <cell r="AA2758">
            <v>38.799999999999997</v>
          </cell>
          <cell r="AB2758">
            <v>7.3883278600000013</v>
          </cell>
          <cell r="AC2758">
            <v>1</v>
          </cell>
          <cell r="AD2758">
            <v>268.26</v>
          </cell>
          <cell r="AE2758">
            <v>59.306910849999994</v>
          </cell>
          <cell r="AF2758">
            <v>63.994999999999997</v>
          </cell>
          <cell r="AG2758">
            <v>0.25</v>
          </cell>
          <cell r="AH2758">
            <v>5.3</v>
          </cell>
          <cell r="AI2758">
            <v>52190</v>
          </cell>
          <cell r="AJ2758">
            <v>7.7</v>
          </cell>
        </row>
        <row r="2759">
          <cell r="A2759" t="str">
            <v>3552</v>
          </cell>
          <cell r="B2759" t="str">
            <v>355209301</v>
          </cell>
          <cell r="D2759" t="str">
            <v>3552093</v>
          </cell>
          <cell r="E2759" t="str">
            <v>3590</v>
          </cell>
          <cell r="F2759" t="str">
            <v>35</v>
          </cell>
          <cell r="G2759">
            <v>529.52777789000004</v>
          </cell>
          <cell r="H2759">
            <v>529.59266843</v>
          </cell>
          <cell r="I2759">
            <v>526.91598653000005</v>
          </cell>
          <cell r="J2759">
            <v>34.285714290000001</v>
          </cell>
          <cell r="K2759">
            <v>15.701119159999999</v>
          </cell>
          <cell r="L2759">
            <v>10.293703649999999</v>
          </cell>
          <cell r="M2759">
            <v>11.39847936</v>
          </cell>
          <cell r="N2759">
            <v>22.11116342</v>
          </cell>
          <cell r="O2759">
            <v>56.436</v>
          </cell>
          <cell r="P2759">
            <v>11.38953675</v>
          </cell>
          <cell r="Q2759">
            <v>65.599999999999994</v>
          </cell>
          <cell r="R2759">
            <v>50.403327439999998</v>
          </cell>
          <cell r="S2759">
            <v>17.7</v>
          </cell>
          <cell r="T2759">
            <v>10.764202149999999</v>
          </cell>
          <cell r="U2759">
            <v>10.51797024</v>
          </cell>
          <cell r="V2759">
            <v>10.34974265</v>
          </cell>
          <cell r="W2759">
            <v>43.7</v>
          </cell>
          <cell r="X2759">
            <v>80.599999999999994</v>
          </cell>
          <cell r="Y2759">
            <v>34.299999999999997</v>
          </cell>
          <cell r="Z2759">
            <v>25.8</v>
          </cell>
          <cell r="AA2759">
            <v>38.799999999999997</v>
          </cell>
          <cell r="AB2759">
            <v>11.02656479</v>
          </cell>
          <cell r="AC2759">
            <v>0.10537305</v>
          </cell>
          <cell r="AD2759">
            <v>268.26</v>
          </cell>
          <cell r="AE2759">
            <v>59.306910849999994</v>
          </cell>
          <cell r="AF2759">
            <v>65.663151420000005</v>
          </cell>
          <cell r="AG2759">
            <v>0.66666667000000002</v>
          </cell>
          <cell r="AH2759">
            <v>5.3</v>
          </cell>
          <cell r="AI2759">
            <v>52190</v>
          </cell>
          <cell r="AJ2759">
            <v>7.7</v>
          </cell>
        </row>
        <row r="2760">
          <cell r="A2760" t="str">
            <v>3553</v>
          </cell>
          <cell r="B2760" t="str">
            <v>355300501</v>
          </cell>
          <cell r="C2760" t="str">
            <v>580</v>
          </cell>
          <cell r="D2760" t="str">
            <v>3553005</v>
          </cell>
          <cell r="E2760" t="str">
            <v>3590</v>
          </cell>
          <cell r="F2760" t="str">
            <v>35</v>
          </cell>
          <cell r="G2760">
            <v>529.52777789000004</v>
          </cell>
          <cell r="H2760">
            <v>529.59266843</v>
          </cell>
          <cell r="I2760">
            <v>526.91598653000005</v>
          </cell>
          <cell r="J2760">
            <v>34.285714290000001</v>
          </cell>
          <cell r="K2760">
            <v>15.701119159999999</v>
          </cell>
          <cell r="L2760">
            <v>9.0679700299999997</v>
          </cell>
          <cell r="M2760">
            <v>10.409582</v>
          </cell>
          <cell r="N2760">
            <v>22.11116342</v>
          </cell>
          <cell r="O2760">
            <v>56.436</v>
          </cell>
          <cell r="P2760">
            <v>10.394671539999999</v>
          </cell>
          <cell r="Q2760">
            <v>65.599999999999994</v>
          </cell>
          <cell r="R2760">
            <v>56.915036059999998</v>
          </cell>
          <cell r="S2760">
            <v>17.7</v>
          </cell>
          <cell r="T2760">
            <v>10.003875730000001</v>
          </cell>
          <cell r="U2760">
            <v>9.2190027499999996</v>
          </cell>
          <cell r="V2760">
            <v>9.2054283300000002</v>
          </cell>
          <cell r="W2760">
            <v>43.7</v>
          </cell>
          <cell r="X2760">
            <v>80.599999999999994</v>
          </cell>
          <cell r="Y2760">
            <v>34.299999999999997</v>
          </cell>
          <cell r="Z2760">
            <v>25.8</v>
          </cell>
          <cell r="AA2760">
            <v>38.799999999999997</v>
          </cell>
          <cell r="AB2760">
            <v>9.4558714399999992</v>
          </cell>
          <cell r="AC2760">
            <v>0.81914107999999997</v>
          </cell>
          <cell r="AD2760">
            <v>268.26</v>
          </cell>
          <cell r="AE2760">
            <v>59.306910849999994</v>
          </cell>
          <cell r="AF2760">
            <v>66.318899999999999</v>
          </cell>
          <cell r="AG2760">
            <v>0.22500000000000001</v>
          </cell>
          <cell r="AH2760">
            <v>5.3</v>
          </cell>
          <cell r="AI2760">
            <v>52190</v>
          </cell>
          <cell r="AJ2760">
            <v>7.7</v>
          </cell>
        </row>
        <row r="2761">
          <cell r="A2761" t="str">
            <v>3553</v>
          </cell>
          <cell r="B2761" t="str">
            <v>355300502</v>
          </cell>
          <cell r="C2761" t="str">
            <v>580</v>
          </cell>
          <cell r="D2761" t="str">
            <v>3553005</v>
          </cell>
          <cell r="E2761" t="str">
            <v>3590</v>
          </cell>
          <cell r="F2761" t="str">
            <v>35</v>
          </cell>
          <cell r="G2761">
            <v>529.52777789000004</v>
          </cell>
          <cell r="H2761">
            <v>529.59266843</v>
          </cell>
          <cell r="I2761">
            <v>526.91598653000005</v>
          </cell>
          <cell r="J2761">
            <v>34.285714290000001</v>
          </cell>
          <cell r="K2761">
            <v>15.701119159999999</v>
          </cell>
          <cell r="L2761">
            <v>8.3395009000000009</v>
          </cell>
          <cell r="M2761">
            <v>9.5645121900000003</v>
          </cell>
          <cell r="N2761">
            <v>22.11116342</v>
          </cell>
          <cell r="O2761">
            <v>56.436</v>
          </cell>
          <cell r="P2761">
            <v>9.1757489299999992</v>
          </cell>
          <cell r="Q2761">
            <v>65.599999999999994</v>
          </cell>
          <cell r="R2761">
            <v>56.915036059999998</v>
          </cell>
          <cell r="S2761">
            <v>17.7</v>
          </cell>
          <cell r="T2761">
            <v>9.7293722299999992</v>
          </cell>
          <cell r="U2761">
            <v>9.1552504100000007</v>
          </cell>
          <cell r="V2761">
            <v>8.5932278800000006</v>
          </cell>
          <cell r="W2761">
            <v>43.7</v>
          </cell>
          <cell r="X2761">
            <v>80.599999999999994</v>
          </cell>
          <cell r="Y2761">
            <v>34.299999999999997</v>
          </cell>
          <cell r="Z2761">
            <v>25.8</v>
          </cell>
          <cell r="AA2761">
            <v>38.799999999999997</v>
          </cell>
          <cell r="AB2761">
            <v>9.0629997800000002</v>
          </cell>
          <cell r="AC2761">
            <v>0.86509435999999995</v>
          </cell>
          <cell r="AD2761">
            <v>268.26</v>
          </cell>
          <cell r="AE2761">
            <v>59.306910849999994</v>
          </cell>
          <cell r="AF2761">
            <v>66.316151509999997</v>
          </cell>
          <cell r="AG2761">
            <v>0.28000000000000003</v>
          </cell>
          <cell r="AH2761">
            <v>5.3</v>
          </cell>
          <cell r="AI2761">
            <v>52190</v>
          </cell>
          <cell r="AJ2761">
            <v>7.7</v>
          </cell>
        </row>
        <row r="2762">
          <cell r="A2762" t="str">
            <v>3553</v>
          </cell>
          <cell r="B2762" t="str">
            <v>355300503</v>
          </cell>
          <cell r="C2762" t="str">
            <v>580</v>
          </cell>
          <cell r="D2762" t="str">
            <v>3553005</v>
          </cell>
          <cell r="E2762" t="str">
            <v>3590</v>
          </cell>
          <cell r="F2762" t="str">
            <v>35</v>
          </cell>
          <cell r="G2762">
            <v>529.52777789000004</v>
          </cell>
          <cell r="H2762">
            <v>529.59266843</v>
          </cell>
          <cell r="I2762">
            <v>526.91598653000005</v>
          </cell>
          <cell r="J2762">
            <v>34.285714290000001</v>
          </cell>
          <cell r="K2762">
            <v>15.701119159999999</v>
          </cell>
          <cell r="L2762">
            <v>7.9993429500000008</v>
          </cell>
          <cell r="M2762">
            <v>10.80383181</v>
          </cell>
          <cell r="N2762">
            <v>22.11116342</v>
          </cell>
          <cell r="O2762">
            <v>56.436</v>
          </cell>
          <cell r="P2762">
            <v>10.62529507</v>
          </cell>
          <cell r="Q2762">
            <v>65.599999999999994</v>
          </cell>
          <cell r="R2762">
            <v>56.915036059999998</v>
          </cell>
          <cell r="S2762">
            <v>17.7</v>
          </cell>
          <cell r="T2762">
            <v>10.809950150000001</v>
          </cell>
          <cell r="U2762">
            <v>10.05556466</v>
          </cell>
          <cell r="V2762">
            <v>8.19781403</v>
          </cell>
          <cell r="W2762">
            <v>43.7</v>
          </cell>
          <cell r="X2762">
            <v>80.599999999999994</v>
          </cell>
          <cell r="Y2762">
            <v>34.299999999999997</v>
          </cell>
          <cell r="Z2762">
            <v>25.8</v>
          </cell>
          <cell r="AA2762">
            <v>38.799999999999997</v>
          </cell>
          <cell r="AB2762">
            <v>9.4896373900000004</v>
          </cell>
          <cell r="AC2762">
            <v>1</v>
          </cell>
          <cell r="AD2762">
            <v>268.26</v>
          </cell>
          <cell r="AE2762">
            <v>59.306910849999994</v>
          </cell>
          <cell r="AF2762">
            <v>66.318899999999999</v>
          </cell>
          <cell r="AG2762">
            <v>0.41860464999999997</v>
          </cell>
          <cell r="AH2762">
            <v>5.3</v>
          </cell>
          <cell r="AI2762">
            <v>52190</v>
          </cell>
          <cell r="AJ2762">
            <v>7.7</v>
          </cell>
        </row>
        <row r="2763">
          <cell r="A2763" t="str">
            <v>3553</v>
          </cell>
          <cell r="B2763" t="str">
            <v>355300504</v>
          </cell>
          <cell r="C2763" t="str">
            <v>580</v>
          </cell>
          <cell r="D2763" t="str">
            <v>3553005</v>
          </cell>
          <cell r="E2763" t="str">
            <v>3590</v>
          </cell>
          <cell r="F2763" t="str">
            <v>35</v>
          </cell>
          <cell r="G2763">
            <v>529.52777789000004</v>
          </cell>
          <cell r="H2763">
            <v>529.59266843</v>
          </cell>
          <cell r="I2763">
            <v>526.91598653000005</v>
          </cell>
          <cell r="J2763">
            <v>34.285714290000001</v>
          </cell>
          <cell r="K2763">
            <v>15.701119159999999</v>
          </cell>
          <cell r="L2763">
            <v>7.7155695299999989</v>
          </cell>
          <cell r="M2763">
            <v>9.7613477900000003</v>
          </cell>
          <cell r="N2763">
            <v>22.11116342</v>
          </cell>
          <cell r="O2763">
            <v>56.436</v>
          </cell>
          <cell r="P2763">
            <v>9.7373148999999994</v>
          </cell>
          <cell r="Q2763">
            <v>65.599999999999994</v>
          </cell>
          <cell r="R2763">
            <v>56.915036059999998</v>
          </cell>
          <cell r="S2763">
            <v>17.7</v>
          </cell>
          <cell r="T2763">
            <v>9.7736635599999993</v>
          </cell>
          <cell r="U2763">
            <v>8.9148949099999992</v>
          </cell>
          <cell r="V2763">
            <v>8.6968445200000009</v>
          </cell>
          <cell r="W2763">
            <v>43.7</v>
          </cell>
          <cell r="X2763">
            <v>80.599999999999994</v>
          </cell>
          <cell r="Y2763">
            <v>34.299999999999997</v>
          </cell>
          <cell r="Z2763">
            <v>25.8</v>
          </cell>
          <cell r="AA2763">
            <v>38.799999999999997</v>
          </cell>
          <cell r="AB2763">
            <v>8.6541686500000008</v>
          </cell>
          <cell r="AC2763">
            <v>0.99660366000000011</v>
          </cell>
          <cell r="AD2763">
            <v>268.26</v>
          </cell>
          <cell r="AE2763">
            <v>59.306910849999994</v>
          </cell>
          <cell r="AF2763">
            <v>66.318899999999999</v>
          </cell>
          <cell r="AG2763">
            <v>0.26</v>
          </cell>
          <cell r="AH2763">
            <v>5.3</v>
          </cell>
          <cell r="AI2763">
            <v>52190</v>
          </cell>
          <cell r="AJ2763">
            <v>7.7</v>
          </cell>
        </row>
        <row r="2764">
          <cell r="A2764" t="str">
            <v>3553</v>
          </cell>
          <cell r="B2764" t="str">
            <v>355300505</v>
          </cell>
          <cell r="C2764" t="str">
            <v>580</v>
          </cell>
          <cell r="D2764" t="str">
            <v>3553005</v>
          </cell>
          <cell r="E2764" t="str">
            <v>3590</v>
          </cell>
          <cell r="F2764" t="str">
            <v>35</v>
          </cell>
          <cell r="G2764">
            <v>529.52777789000004</v>
          </cell>
          <cell r="H2764">
            <v>529.59266843</v>
          </cell>
          <cell r="I2764">
            <v>526.91598653000005</v>
          </cell>
          <cell r="J2764">
            <v>34.285714290000001</v>
          </cell>
          <cell r="K2764">
            <v>15.701119159999999</v>
          </cell>
          <cell r="L2764">
            <v>7.3369369100000004</v>
          </cell>
          <cell r="M2764">
            <v>7.9398715800000002</v>
          </cell>
          <cell r="N2764">
            <v>22.11116342</v>
          </cell>
          <cell r="O2764">
            <v>56.436</v>
          </cell>
          <cell r="P2764">
            <v>8.3848040000000008</v>
          </cell>
          <cell r="Q2764">
            <v>65.599999999999994</v>
          </cell>
          <cell r="R2764">
            <v>56.915036059999998</v>
          </cell>
          <cell r="S2764">
            <v>17.7</v>
          </cell>
          <cell r="T2764">
            <v>8.5636950299999999</v>
          </cell>
          <cell r="U2764">
            <v>7.6708948299999999</v>
          </cell>
          <cell r="V2764">
            <v>7.3993980800000001</v>
          </cell>
          <cell r="W2764">
            <v>43.7</v>
          </cell>
          <cell r="X2764">
            <v>80.599999999999994</v>
          </cell>
          <cell r="Y2764">
            <v>34.299999999999997</v>
          </cell>
          <cell r="Z2764">
            <v>25.8</v>
          </cell>
          <cell r="AA2764">
            <v>38.799999999999997</v>
          </cell>
          <cell r="AB2764">
            <v>7.6893711099999988</v>
          </cell>
          <cell r="AC2764">
            <v>0.99893262000000005</v>
          </cell>
          <cell r="AD2764">
            <v>268.26</v>
          </cell>
          <cell r="AE2764">
            <v>59.306910849999994</v>
          </cell>
          <cell r="AF2764">
            <v>66.019608199999993</v>
          </cell>
          <cell r="AG2764">
            <v>0.32271467999999998</v>
          </cell>
          <cell r="AH2764">
            <v>5.3</v>
          </cell>
          <cell r="AI2764">
            <v>52190</v>
          </cell>
          <cell r="AJ2764">
            <v>7.7</v>
          </cell>
        </row>
        <row r="2765">
          <cell r="A2765" t="str">
            <v>3553</v>
          </cell>
          <cell r="B2765" t="str">
            <v>355300506</v>
          </cell>
          <cell r="C2765" t="str">
            <v>580</v>
          </cell>
          <cell r="D2765" t="str">
            <v>3553005</v>
          </cell>
          <cell r="E2765" t="str">
            <v>3590</v>
          </cell>
          <cell r="F2765" t="str">
            <v>35</v>
          </cell>
          <cell r="G2765">
            <v>529.52777789000004</v>
          </cell>
          <cell r="H2765">
            <v>529.59266843</v>
          </cell>
          <cell r="I2765">
            <v>526.91598653000005</v>
          </cell>
          <cell r="J2765">
            <v>34.285714290000001</v>
          </cell>
          <cell r="K2765">
            <v>15.701119159999999</v>
          </cell>
          <cell r="L2765">
            <v>7.7659930799999994</v>
          </cell>
          <cell r="M2765">
            <v>9.7140809600000004</v>
          </cell>
          <cell r="N2765">
            <v>22.11116342</v>
          </cell>
          <cell r="O2765">
            <v>56.436</v>
          </cell>
          <cell r="P2765">
            <v>9.7337662799999993</v>
          </cell>
          <cell r="Q2765">
            <v>65.599999999999994</v>
          </cell>
          <cell r="R2765">
            <v>56.915036059999998</v>
          </cell>
          <cell r="S2765">
            <v>17.7</v>
          </cell>
          <cell r="T2765">
            <v>8.6882852699999997</v>
          </cell>
          <cell r="U2765">
            <v>8.3689251700000007</v>
          </cell>
          <cell r="V2765">
            <v>8.0925452599999996</v>
          </cell>
          <cell r="W2765">
            <v>43.7</v>
          </cell>
          <cell r="X2765">
            <v>80.599999999999994</v>
          </cell>
          <cell r="Y2765">
            <v>34.299999999999997</v>
          </cell>
          <cell r="Z2765">
            <v>25.8</v>
          </cell>
          <cell r="AA2765">
            <v>38.799999999999997</v>
          </cell>
          <cell r="AB2765">
            <v>8.2970451500000006</v>
          </cell>
          <cell r="AC2765">
            <v>1</v>
          </cell>
          <cell r="AD2765">
            <v>268.26</v>
          </cell>
          <cell r="AE2765">
            <v>59.306910849999994</v>
          </cell>
          <cell r="AF2765">
            <v>66.318574369999993</v>
          </cell>
          <cell r="AG2765">
            <v>0.24152541999999996</v>
          </cell>
          <cell r="AH2765">
            <v>5.3</v>
          </cell>
          <cell r="AI2765">
            <v>52190</v>
          </cell>
          <cell r="AJ2765">
            <v>7.7</v>
          </cell>
        </row>
        <row r="2766">
          <cell r="A2766" t="str">
            <v>3553</v>
          </cell>
          <cell r="B2766" t="str">
            <v>355300507</v>
          </cell>
          <cell r="C2766" t="str">
            <v>580</v>
          </cell>
          <cell r="D2766" t="str">
            <v>3553005</v>
          </cell>
          <cell r="E2766" t="str">
            <v>3590</v>
          </cell>
          <cell r="F2766" t="str">
            <v>35</v>
          </cell>
          <cell r="G2766">
            <v>529.52777789000004</v>
          </cell>
          <cell r="H2766">
            <v>529.59266843</v>
          </cell>
          <cell r="I2766">
            <v>526.91598653000005</v>
          </cell>
          <cell r="J2766">
            <v>34.285714290000001</v>
          </cell>
          <cell r="K2766">
            <v>15.701119159999999</v>
          </cell>
          <cell r="L2766">
            <v>8.6026366700000008</v>
          </cell>
          <cell r="M2766">
            <v>9.83166926</v>
          </cell>
          <cell r="N2766">
            <v>22.11116342</v>
          </cell>
          <cell r="O2766">
            <v>56.436</v>
          </cell>
          <cell r="P2766">
            <v>9.4771562500000002</v>
          </cell>
          <cell r="Q2766">
            <v>65.599999999999994</v>
          </cell>
          <cell r="R2766">
            <v>56.915036059999998</v>
          </cell>
          <cell r="S2766">
            <v>17.7</v>
          </cell>
          <cell r="T2766">
            <v>10.09481014</v>
          </cell>
          <cell r="U2766">
            <v>8.97017782</v>
          </cell>
          <cell r="V2766">
            <v>8.4396639899999997</v>
          </cell>
          <cell r="W2766">
            <v>43.7</v>
          </cell>
          <cell r="X2766">
            <v>80.599999999999994</v>
          </cell>
          <cell r="Y2766">
            <v>34.299999999999997</v>
          </cell>
          <cell r="Z2766">
            <v>25.8</v>
          </cell>
          <cell r="AA2766">
            <v>38.799999999999997</v>
          </cell>
          <cell r="AB2766">
            <v>8.9449415099999996</v>
          </cell>
          <cell r="AC2766">
            <v>0.84854673000000003</v>
          </cell>
          <cell r="AD2766">
            <v>268.26</v>
          </cell>
          <cell r="AE2766">
            <v>59.306910849999994</v>
          </cell>
          <cell r="AF2766">
            <v>65.987349850000001</v>
          </cell>
          <cell r="AG2766">
            <v>0.27102804000000003</v>
          </cell>
          <cell r="AH2766">
            <v>5.3</v>
          </cell>
          <cell r="AI2766">
            <v>52190</v>
          </cell>
          <cell r="AJ2766">
            <v>7.7</v>
          </cell>
        </row>
        <row r="2767">
          <cell r="A2767" t="str">
            <v>3554</v>
          </cell>
          <cell r="B2767" t="str">
            <v>355400101</v>
          </cell>
          <cell r="C2767" t="str">
            <v>584</v>
          </cell>
          <cell r="D2767" t="str">
            <v>3554001</v>
          </cell>
          <cell r="E2767" t="str">
            <v>3590</v>
          </cell>
          <cell r="F2767" t="str">
            <v>35</v>
          </cell>
          <cell r="G2767">
            <v>529.52777789000004</v>
          </cell>
          <cell r="H2767">
            <v>529.59266843</v>
          </cell>
          <cell r="I2767">
            <v>526.91598653000005</v>
          </cell>
          <cell r="J2767">
            <v>34.285714290000001</v>
          </cell>
          <cell r="K2767">
            <v>15.701119159999999</v>
          </cell>
          <cell r="L2767">
            <v>8.5709235100000001</v>
          </cell>
          <cell r="M2767">
            <v>9.4245642600000004</v>
          </cell>
          <cell r="N2767">
            <v>22.11116342</v>
          </cell>
          <cell r="O2767">
            <v>56.436</v>
          </cell>
          <cell r="P2767">
            <v>11.84891902</v>
          </cell>
          <cell r="Q2767">
            <v>65.599999999999994</v>
          </cell>
          <cell r="R2767">
            <v>50.403327439999998</v>
          </cell>
          <cell r="S2767">
            <v>17.7</v>
          </cell>
          <cell r="T2767">
            <v>8.6762461200000001</v>
          </cell>
          <cell r="U2767">
            <v>8.42617379</v>
          </cell>
          <cell r="V2767">
            <v>8.6762461200000001</v>
          </cell>
          <cell r="W2767">
            <v>43.7</v>
          </cell>
          <cell r="X2767">
            <v>80.599999999999994</v>
          </cell>
          <cell r="Y2767">
            <v>34.299999999999997</v>
          </cell>
          <cell r="Z2767">
            <v>25.8</v>
          </cell>
          <cell r="AA2767">
            <v>38.799999999999997</v>
          </cell>
          <cell r="AB2767">
            <v>8.4089396099999991</v>
          </cell>
          <cell r="AC2767">
            <v>0.78898884999999996</v>
          </cell>
          <cell r="AD2767">
            <v>268.26</v>
          </cell>
          <cell r="AE2767">
            <v>59.306910849999994</v>
          </cell>
          <cell r="AF2767">
            <v>67.590199999999996</v>
          </cell>
          <cell r="AG2767">
            <v>0.31773706856747963</v>
          </cell>
          <cell r="AH2767">
            <v>5.3</v>
          </cell>
          <cell r="AI2767">
            <v>52190</v>
          </cell>
          <cell r="AJ2767">
            <v>7.7</v>
          </cell>
        </row>
        <row r="2768">
          <cell r="A2768" t="str">
            <v>3554</v>
          </cell>
          <cell r="B2768" t="str">
            <v>355400601</v>
          </cell>
          <cell r="D2768" t="str">
            <v>3554006</v>
          </cell>
          <cell r="E2768" t="str">
            <v>3590</v>
          </cell>
          <cell r="F2768" t="str">
            <v>35</v>
          </cell>
          <cell r="G2768">
            <v>529.52777789000004</v>
          </cell>
          <cell r="H2768">
            <v>529.59266843</v>
          </cell>
          <cell r="I2768">
            <v>526.91598653000005</v>
          </cell>
          <cell r="J2768">
            <v>34.285714290000001</v>
          </cell>
          <cell r="K2768">
            <v>15.701119159999999</v>
          </cell>
          <cell r="L2768">
            <v>9.4989719899999994</v>
          </cell>
          <cell r="M2768">
            <v>10.00450867</v>
          </cell>
          <cell r="N2768">
            <v>22.11116342</v>
          </cell>
          <cell r="O2768">
            <v>56.436</v>
          </cell>
          <cell r="P2768">
            <v>11.63612492</v>
          </cell>
          <cell r="Q2768">
            <v>65.599999999999994</v>
          </cell>
          <cell r="R2768">
            <v>50.403327439999998</v>
          </cell>
          <cell r="S2768">
            <v>17.7</v>
          </cell>
          <cell r="T2768">
            <v>9.6787802799999998</v>
          </cell>
          <cell r="U2768">
            <v>8.2424931499999996</v>
          </cell>
          <cell r="V2768">
            <v>9.6787802799999998</v>
          </cell>
          <cell r="W2768">
            <v>43.7</v>
          </cell>
          <cell r="X2768">
            <v>80.599999999999994</v>
          </cell>
          <cell r="Y2768">
            <v>34.299999999999997</v>
          </cell>
          <cell r="Z2768">
            <v>25.8</v>
          </cell>
          <cell r="AA2768">
            <v>38.799999999999997</v>
          </cell>
          <cell r="AB2768">
            <v>8.24905227</v>
          </cell>
          <cell r="AC2768">
            <v>0</v>
          </cell>
          <cell r="AD2768">
            <v>268.26</v>
          </cell>
          <cell r="AE2768">
            <v>59.306910849999994</v>
          </cell>
          <cell r="AF2768">
            <v>67.590199999999996</v>
          </cell>
          <cell r="AG2768">
            <v>0.30461963969476241</v>
          </cell>
          <cell r="AH2768">
            <v>5.3</v>
          </cell>
          <cell r="AI2768">
            <v>52190</v>
          </cell>
          <cell r="AJ2768">
            <v>7.7</v>
          </cell>
        </row>
        <row r="2769">
          <cell r="A2769" t="str">
            <v>3554</v>
          </cell>
          <cell r="B2769" t="str">
            <v>355400801</v>
          </cell>
          <cell r="C2769" t="str">
            <v>584</v>
          </cell>
          <cell r="D2769" t="str">
            <v>3554008</v>
          </cell>
          <cell r="E2769" t="str">
            <v>3590</v>
          </cell>
          <cell r="F2769" t="str">
            <v>35</v>
          </cell>
          <cell r="G2769">
            <v>529.52777789000004</v>
          </cell>
          <cell r="H2769">
            <v>529.59266843</v>
          </cell>
          <cell r="I2769">
            <v>526.91598653000005</v>
          </cell>
          <cell r="J2769">
            <v>34.285714290000001</v>
          </cell>
          <cell r="K2769">
            <v>15.701119159999999</v>
          </cell>
          <cell r="L2769">
            <v>7.1308988299999996</v>
          </cell>
          <cell r="M2769">
            <v>9.1126172800000003</v>
          </cell>
          <cell r="N2769">
            <v>22.11116342</v>
          </cell>
          <cell r="O2769">
            <v>56.436</v>
          </cell>
          <cell r="P2769">
            <v>11.91839057</v>
          </cell>
          <cell r="Q2769">
            <v>65.599999999999994</v>
          </cell>
          <cell r="R2769">
            <v>50.403327439999998</v>
          </cell>
          <cell r="S2769">
            <v>17.7</v>
          </cell>
          <cell r="T2769">
            <v>7.1747243100000002</v>
          </cell>
          <cell r="U2769">
            <v>7.1747243100000002</v>
          </cell>
          <cell r="V2769">
            <v>7.1747243100000002</v>
          </cell>
          <cell r="W2769">
            <v>43.7</v>
          </cell>
          <cell r="X2769">
            <v>80.599999999999994</v>
          </cell>
          <cell r="Y2769">
            <v>34.299999999999997</v>
          </cell>
          <cell r="Z2769">
            <v>25.8</v>
          </cell>
          <cell r="AA2769">
            <v>38.799999999999997</v>
          </cell>
          <cell r="AB2769">
            <v>7.1747243100000002</v>
          </cell>
          <cell r="AC2769">
            <v>1</v>
          </cell>
          <cell r="AD2769">
            <v>268.26</v>
          </cell>
          <cell r="AE2769">
            <v>59.306910849999994</v>
          </cell>
          <cell r="AF2769">
            <v>67.590199999999996</v>
          </cell>
          <cell r="AG2769">
            <v>0.56521739000000004</v>
          </cell>
          <cell r="AH2769">
            <v>5.3</v>
          </cell>
          <cell r="AI2769">
            <v>52190</v>
          </cell>
          <cell r="AJ2769">
            <v>7.7</v>
          </cell>
        </row>
        <row r="2770">
          <cell r="A2770" t="str">
            <v>3554</v>
          </cell>
          <cell r="B2770" t="str">
            <v>355401401</v>
          </cell>
          <cell r="C2770" t="str">
            <v>584</v>
          </cell>
          <cell r="D2770" t="str">
            <v>3554014</v>
          </cell>
          <cell r="E2770" t="str">
            <v>3590</v>
          </cell>
          <cell r="F2770" t="str">
            <v>35</v>
          </cell>
          <cell r="G2770">
            <v>529.52777789000004</v>
          </cell>
          <cell r="H2770">
            <v>529.59266843</v>
          </cell>
          <cell r="I2770">
            <v>526.91598653000005</v>
          </cell>
          <cell r="J2770">
            <v>34.285714290000001</v>
          </cell>
          <cell r="K2770">
            <v>15.701119159999999</v>
          </cell>
          <cell r="L2770">
            <v>9.0951539599999993</v>
          </cell>
          <cell r="M2770">
            <v>9.2564603099999996</v>
          </cell>
          <cell r="N2770">
            <v>22.11116342</v>
          </cell>
          <cell r="O2770">
            <v>56.436</v>
          </cell>
          <cell r="P2770">
            <v>11.630708500000001</v>
          </cell>
          <cell r="Q2770">
            <v>65.599999999999994</v>
          </cell>
          <cell r="R2770">
            <v>50.403327439999998</v>
          </cell>
          <cell r="S2770">
            <v>17.7</v>
          </cell>
          <cell r="T2770">
            <v>9.2427107500000005</v>
          </cell>
          <cell r="U2770">
            <v>9.1141598100000003</v>
          </cell>
          <cell r="V2770">
            <v>9.1141598100000003</v>
          </cell>
          <cell r="W2770">
            <v>43.7</v>
          </cell>
          <cell r="X2770">
            <v>80.599999999999994</v>
          </cell>
          <cell r="Y2770">
            <v>34.299999999999997</v>
          </cell>
          <cell r="Z2770">
            <v>25.8</v>
          </cell>
          <cell r="AA2770">
            <v>38.799999999999997</v>
          </cell>
          <cell r="AB2770">
            <v>9.0753221600000007</v>
          </cell>
          <cell r="AC2770">
            <v>0.83975647999999992</v>
          </cell>
          <cell r="AD2770">
            <v>268.26</v>
          </cell>
          <cell r="AE2770">
            <v>59.306910849999994</v>
          </cell>
          <cell r="AF2770">
            <v>67.407985330000002</v>
          </cell>
          <cell r="AG2770">
            <v>0.27199194316115582</v>
          </cell>
          <cell r="AH2770">
            <v>5.3</v>
          </cell>
          <cell r="AI2770">
            <v>52190</v>
          </cell>
          <cell r="AJ2770">
            <v>7.7</v>
          </cell>
        </row>
        <row r="2771">
          <cell r="A2771" t="str">
            <v>3554</v>
          </cell>
          <cell r="B2771" t="str">
            <v>355402001</v>
          </cell>
          <cell r="C2771" t="str">
            <v>584</v>
          </cell>
          <cell r="D2771" t="str">
            <v>3554020</v>
          </cell>
          <cell r="E2771" t="str">
            <v>3590</v>
          </cell>
          <cell r="F2771" t="str">
            <v>35</v>
          </cell>
          <cell r="G2771">
            <v>529.52777789000004</v>
          </cell>
          <cell r="H2771">
            <v>529.59266843</v>
          </cell>
          <cell r="I2771">
            <v>526.91598653000005</v>
          </cell>
          <cell r="J2771">
            <v>34.285714290000001</v>
          </cell>
          <cell r="K2771">
            <v>15.701119159999999</v>
          </cell>
          <cell r="L2771">
            <v>7.9817332899999993</v>
          </cell>
          <cell r="M2771">
            <v>8.1356398999999993</v>
          </cell>
          <cell r="N2771">
            <v>22.11116342</v>
          </cell>
          <cell r="O2771">
            <v>56.436</v>
          </cell>
          <cell r="P2771">
            <v>11.69921414</v>
          </cell>
          <cell r="Q2771">
            <v>65.599999999999994</v>
          </cell>
          <cell r="R2771">
            <v>50.403327439999998</v>
          </cell>
          <cell r="S2771">
            <v>17.7</v>
          </cell>
          <cell r="T2771">
            <v>8.2263059900000002</v>
          </cell>
          <cell r="U2771">
            <v>8.0433421700000007</v>
          </cell>
          <cell r="V2771">
            <v>8.0814750400000008</v>
          </cell>
          <cell r="W2771">
            <v>43.7</v>
          </cell>
          <cell r="X2771">
            <v>80.599999999999994</v>
          </cell>
          <cell r="Y2771">
            <v>34.299999999999997</v>
          </cell>
          <cell r="Z2771">
            <v>25.8</v>
          </cell>
          <cell r="AA2771">
            <v>38.799999999999997</v>
          </cell>
          <cell r="AB2771">
            <v>8.1004648899999996</v>
          </cell>
          <cell r="AC2771">
            <v>0.97650480000000006</v>
          </cell>
          <cell r="AD2771">
            <v>268.26</v>
          </cell>
          <cell r="AE2771">
            <v>59.306910849999994</v>
          </cell>
          <cell r="AF2771">
            <v>67.564087099999995</v>
          </cell>
          <cell r="AG2771">
            <v>0.28925620000000002</v>
          </cell>
          <cell r="AH2771">
            <v>5.3</v>
          </cell>
          <cell r="AI2771">
            <v>52190</v>
          </cell>
          <cell r="AJ2771">
            <v>7.7</v>
          </cell>
        </row>
        <row r="2772">
          <cell r="A2772" t="str">
            <v>3554</v>
          </cell>
          <cell r="B2772" t="str">
            <v>355402002</v>
          </cell>
          <cell r="C2772" t="str">
            <v>584</v>
          </cell>
          <cell r="D2772" t="str">
            <v>3554020</v>
          </cell>
          <cell r="E2772" t="str">
            <v>3590</v>
          </cell>
          <cell r="F2772" t="str">
            <v>35</v>
          </cell>
          <cell r="G2772">
            <v>529.52777789000004</v>
          </cell>
          <cell r="H2772">
            <v>529.59266843</v>
          </cell>
          <cell r="I2772">
            <v>526.91598653000005</v>
          </cell>
          <cell r="J2772">
            <v>34.285714290000001</v>
          </cell>
          <cell r="K2772">
            <v>15.701119159999999</v>
          </cell>
          <cell r="L2772">
            <v>7.1981835800000002</v>
          </cell>
          <cell r="M2772">
            <v>7.7727527199999997</v>
          </cell>
          <cell r="N2772">
            <v>22.11116342</v>
          </cell>
          <cell r="O2772">
            <v>56.436</v>
          </cell>
          <cell r="P2772">
            <v>11.630708500000001</v>
          </cell>
          <cell r="Q2772">
            <v>65.599999999999994</v>
          </cell>
          <cell r="R2772">
            <v>50.403327439999998</v>
          </cell>
          <cell r="S2772">
            <v>17.7</v>
          </cell>
          <cell r="T2772">
            <v>7.7727527199999997</v>
          </cell>
          <cell r="U2772">
            <v>7.3639134999999998</v>
          </cell>
          <cell r="V2772">
            <v>7.3639134999999998</v>
          </cell>
          <cell r="W2772">
            <v>43.7</v>
          </cell>
          <cell r="X2772">
            <v>80.599999999999994</v>
          </cell>
          <cell r="Y2772">
            <v>34.299999999999997</v>
          </cell>
          <cell r="Z2772">
            <v>25.8</v>
          </cell>
          <cell r="AA2772">
            <v>38.799999999999997</v>
          </cell>
          <cell r="AB2772">
            <v>7.7727527199999997</v>
          </cell>
          <cell r="AC2772">
            <v>1</v>
          </cell>
          <cell r="AD2772">
            <v>268.26</v>
          </cell>
          <cell r="AE2772">
            <v>59.306910849999994</v>
          </cell>
          <cell r="AF2772">
            <v>67.590199999999996</v>
          </cell>
          <cell r="AG2772">
            <v>0.28113814030880535</v>
          </cell>
          <cell r="AH2772">
            <v>5.3</v>
          </cell>
          <cell r="AI2772">
            <v>52190</v>
          </cell>
          <cell r="AJ2772">
            <v>7.7</v>
          </cell>
        </row>
        <row r="2773">
          <cell r="A2773" t="str">
            <v>3554</v>
          </cell>
          <cell r="B2773" t="str">
            <v>355402101</v>
          </cell>
          <cell r="D2773" t="str">
            <v>3554021</v>
          </cell>
          <cell r="E2773" t="str">
            <v>3590</v>
          </cell>
          <cell r="F2773" t="str">
            <v>35</v>
          </cell>
          <cell r="G2773">
            <v>529.52777789000004</v>
          </cell>
          <cell r="H2773">
            <v>529.59266843</v>
          </cell>
          <cell r="I2773">
            <v>526.91598653000005</v>
          </cell>
          <cell r="J2773">
            <v>34.285714290000001</v>
          </cell>
          <cell r="K2773">
            <v>15.701119159999999</v>
          </cell>
          <cell r="L2773">
            <v>9.5290849699999995</v>
          </cell>
          <cell r="M2773">
            <v>9.5821797499999999</v>
          </cell>
          <cell r="N2773">
            <v>22.11116342</v>
          </cell>
          <cell r="O2773">
            <v>56.436</v>
          </cell>
          <cell r="P2773">
            <v>11.82233478</v>
          </cell>
          <cell r="Q2773">
            <v>65.599999999999994</v>
          </cell>
          <cell r="R2773">
            <v>50.403327439999998</v>
          </cell>
          <cell r="S2773">
            <v>17.7</v>
          </cell>
          <cell r="T2773">
            <v>9.5821797499999999</v>
          </cell>
          <cell r="U2773">
            <v>9.5607155099999996</v>
          </cell>
          <cell r="V2773">
            <v>9.5340167999999998</v>
          </cell>
          <cell r="W2773">
            <v>43.7</v>
          </cell>
          <cell r="X2773">
            <v>80.599999999999994</v>
          </cell>
          <cell r="Y2773">
            <v>34.299999999999997</v>
          </cell>
          <cell r="Z2773">
            <v>25.8</v>
          </cell>
          <cell r="AA2773">
            <v>38.799999999999997</v>
          </cell>
          <cell r="AB2773">
            <v>9.5747751300000008</v>
          </cell>
          <cell r="AC2773">
            <v>0.54102832000000001</v>
          </cell>
          <cell r="AD2773">
            <v>268.26</v>
          </cell>
          <cell r="AE2773">
            <v>59.306910849999994</v>
          </cell>
          <cell r="AF2773">
            <v>67.520685790000002</v>
          </cell>
          <cell r="AG2773">
            <v>0.27757253041380964</v>
          </cell>
          <cell r="AH2773">
            <v>5.3</v>
          </cell>
          <cell r="AI2773">
            <v>52190</v>
          </cell>
          <cell r="AJ2773">
            <v>7.7</v>
          </cell>
        </row>
        <row r="2774">
          <cell r="A2774" t="str">
            <v>3554</v>
          </cell>
          <cell r="B2774" t="str">
            <v>355402401</v>
          </cell>
          <cell r="D2774" t="str">
            <v>3554024</v>
          </cell>
          <cell r="E2774" t="str">
            <v>3590</v>
          </cell>
          <cell r="F2774" t="str">
            <v>35</v>
          </cell>
          <cell r="G2774">
            <v>529.52777789000004</v>
          </cell>
          <cell r="H2774">
            <v>529.59266843</v>
          </cell>
          <cell r="I2774">
            <v>526.91598653000005</v>
          </cell>
          <cell r="J2774">
            <v>34.285714290000001</v>
          </cell>
          <cell r="K2774">
            <v>15.701119159999999</v>
          </cell>
          <cell r="L2774">
            <v>9.1029778500000003</v>
          </cell>
          <cell r="M2774">
            <v>9.9316376000000002</v>
          </cell>
          <cell r="N2774">
            <v>22.11116342</v>
          </cell>
          <cell r="O2774">
            <v>56.436</v>
          </cell>
          <cell r="P2774">
            <v>11.64623183</v>
          </cell>
          <cell r="Q2774">
            <v>65.599999999999994</v>
          </cell>
          <cell r="R2774">
            <v>50.403327439999998</v>
          </cell>
          <cell r="S2774">
            <v>17.7</v>
          </cell>
          <cell r="T2774">
            <v>9.4557149700000007</v>
          </cell>
          <cell r="U2774">
            <v>9.4488847200000006</v>
          </cell>
          <cell r="V2774">
            <v>9.1281537000000004</v>
          </cell>
          <cell r="W2774">
            <v>43.7</v>
          </cell>
          <cell r="X2774">
            <v>80.599999999999994</v>
          </cell>
          <cell r="Y2774">
            <v>34.299999999999997</v>
          </cell>
          <cell r="Z2774">
            <v>25.8</v>
          </cell>
          <cell r="AA2774">
            <v>38.799999999999997</v>
          </cell>
          <cell r="AB2774">
            <v>9.8948503599999995</v>
          </cell>
          <cell r="AC2774">
            <v>0</v>
          </cell>
          <cell r="AD2774">
            <v>268.26</v>
          </cell>
          <cell r="AE2774">
            <v>59.306910849999994</v>
          </cell>
          <cell r="AF2774">
            <v>62.60958591</v>
          </cell>
          <cell r="AG2774">
            <v>0.33006897111803324</v>
          </cell>
          <cell r="AH2774">
            <v>5.3</v>
          </cell>
          <cell r="AI2774">
            <v>52190</v>
          </cell>
          <cell r="AJ2774">
            <v>7.7</v>
          </cell>
        </row>
        <row r="2775">
          <cell r="A2775" t="str">
            <v>3554</v>
          </cell>
          <cell r="B2775" t="str">
            <v>355402601</v>
          </cell>
          <cell r="D2775" t="str">
            <v>3554026</v>
          </cell>
          <cell r="E2775" t="str">
            <v>3590</v>
          </cell>
          <cell r="F2775" t="str">
            <v>35</v>
          </cell>
          <cell r="G2775">
            <v>529.52777789000004</v>
          </cell>
          <cell r="H2775">
            <v>529.59266843</v>
          </cell>
          <cell r="I2775">
            <v>526.91598653000005</v>
          </cell>
          <cell r="J2775">
            <v>34.285714290000001</v>
          </cell>
          <cell r="K2775">
            <v>15.701119159999999</v>
          </cell>
          <cell r="L2775">
            <v>9.1903417300000001</v>
          </cell>
          <cell r="M2775">
            <v>9.7826185100000007</v>
          </cell>
          <cell r="N2775">
            <v>22.11116342</v>
          </cell>
          <cell r="O2775">
            <v>56.436</v>
          </cell>
          <cell r="P2775">
            <v>11.630708500000001</v>
          </cell>
          <cell r="Q2775">
            <v>65.599999999999994</v>
          </cell>
          <cell r="R2775">
            <v>50.403327439999998</v>
          </cell>
          <cell r="S2775">
            <v>17.7</v>
          </cell>
          <cell r="T2775">
            <v>9.5909661899999996</v>
          </cell>
          <cell r="U2775">
            <v>9.5443094800000008</v>
          </cell>
          <cell r="V2775">
            <v>9.1698308300000004</v>
          </cell>
          <cell r="W2775">
            <v>43.7</v>
          </cell>
          <cell r="X2775">
            <v>80.599999999999994</v>
          </cell>
          <cell r="Y2775">
            <v>34.299999999999997</v>
          </cell>
          <cell r="Z2775">
            <v>25.8</v>
          </cell>
          <cell r="AA2775">
            <v>38.799999999999997</v>
          </cell>
          <cell r="AB2775">
            <v>9.7862231299999998</v>
          </cell>
          <cell r="AC2775">
            <v>2.5239030000000003E-2</v>
          </cell>
          <cell r="AD2775">
            <v>268.26</v>
          </cell>
          <cell r="AE2775">
            <v>59.306910849999994</v>
          </cell>
          <cell r="AF2775">
            <v>62.48744834</v>
          </cell>
          <cell r="AG2775">
            <v>0.33309717829005209</v>
          </cell>
          <cell r="AH2775">
            <v>5.3</v>
          </cell>
          <cell r="AI2775">
            <v>52190</v>
          </cell>
          <cell r="AJ2775">
            <v>7.7</v>
          </cell>
        </row>
        <row r="2776">
          <cell r="A2776" t="str">
            <v>3554</v>
          </cell>
          <cell r="B2776" t="str">
            <v>355402901</v>
          </cell>
          <cell r="D2776" t="str">
            <v>3554029</v>
          </cell>
          <cell r="E2776" t="str">
            <v>3590</v>
          </cell>
          <cell r="F2776" t="str">
            <v>35</v>
          </cell>
          <cell r="G2776">
            <v>529.52777789000004</v>
          </cell>
          <cell r="H2776">
            <v>529.59266843</v>
          </cell>
          <cell r="I2776">
            <v>526.91598653000005</v>
          </cell>
          <cell r="J2776">
            <v>34.285714290000001</v>
          </cell>
          <cell r="K2776">
            <v>15.701119159999999</v>
          </cell>
          <cell r="L2776">
            <v>9.2977100200000002</v>
          </cell>
          <cell r="M2776">
            <v>9.8599535500000002</v>
          </cell>
          <cell r="N2776">
            <v>22.11116342</v>
          </cell>
          <cell r="O2776">
            <v>56.436</v>
          </cell>
          <cell r="P2776">
            <v>11.630708500000001</v>
          </cell>
          <cell r="Q2776">
            <v>65.599999999999994</v>
          </cell>
          <cell r="R2776">
            <v>50.403327439999998</v>
          </cell>
          <cell r="S2776">
            <v>17.7</v>
          </cell>
          <cell r="T2776">
            <v>9.8525626099999997</v>
          </cell>
          <cell r="U2776">
            <v>9.3199120099999995</v>
          </cell>
          <cell r="V2776">
            <v>8.4724050099999992</v>
          </cell>
          <cell r="W2776">
            <v>43.7</v>
          </cell>
          <cell r="X2776">
            <v>80.599999999999994</v>
          </cell>
          <cell r="Y2776">
            <v>34.299999999999997</v>
          </cell>
          <cell r="Z2776">
            <v>25.8</v>
          </cell>
          <cell r="AA2776">
            <v>38.799999999999997</v>
          </cell>
          <cell r="AB2776">
            <v>9.3153308199999998</v>
          </cell>
          <cell r="AC2776">
            <v>2.382666E-2</v>
          </cell>
          <cell r="AD2776">
            <v>268.26</v>
          </cell>
          <cell r="AE2776">
            <v>59.306910849999994</v>
          </cell>
          <cell r="AF2776">
            <v>62.498724370000005</v>
          </cell>
          <cell r="AG2776">
            <v>0.2</v>
          </cell>
          <cell r="AH2776">
            <v>5.3</v>
          </cell>
          <cell r="AI2776">
            <v>52190</v>
          </cell>
          <cell r="AJ2776">
            <v>7.7</v>
          </cell>
        </row>
        <row r="2777">
          <cell r="A2777" t="str">
            <v>3554</v>
          </cell>
          <cell r="B2777" t="str">
            <v>355403201</v>
          </cell>
          <cell r="D2777" t="str">
            <v>3554032</v>
          </cell>
          <cell r="E2777" t="str">
            <v>3590</v>
          </cell>
          <cell r="F2777" t="str">
            <v>35</v>
          </cell>
          <cell r="G2777">
            <v>529.52777789000004</v>
          </cell>
          <cell r="H2777">
            <v>529.59266843</v>
          </cell>
          <cell r="I2777">
            <v>526.91598653000005</v>
          </cell>
          <cell r="J2777">
            <v>34.285714290000001</v>
          </cell>
          <cell r="K2777">
            <v>15.701119159999999</v>
          </cell>
          <cell r="L2777">
            <v>9.4656025499999998</v>
          </cell>
          <cell r="M2777">
            <v>10.50391619</v>
          </cell>
          <cell r="N2777">
            <v>22.11116342</v>
          </cell>
          <cell r="O2777">
            <v>56.436</v>
          </cell>
          <cell r="P2777">
            <v>11.630708500000001</v>
          </cell>
          <cell r="Q2777">
            <v>65.599999999999994</v>
          </cell>
          <cell r="R2777">
            <v>50.403327439999998</v>
          </cell>
          <cell r="S2777">
            <v>17.7</v>
          </cell>
          <cell r="T2777">
            <v>10.009467880000001</v>
          </cell>
          <cell r="U2777">
            <v>9.7388487300000008</v>
          </cell>
          <cell r="V2777">
            <v>9.1301059799999997</v>
          </cell>
          <cell r="W2777">
            <v>43.7</v>
          </cell>
          <cell r="X2777">
            <v>80.599999999999994</v>
          </cell>
          <cell r="Y2777">
            <v>34.299999999999997</v>
          </cell>
          <cell r="Z2777">
            <v>25.8</v>
          </cell>
          <cell r="AA2777">
            <v>38.799999999999997</v>
          </cell>
          <cell r="AB2777">
            <v>9.7728662100000001</v>
          </cell>
          <cell r="AC2777">
            <v>0</v>
          </cell>
          <cell r="AD2777">
            <v>268.26</v>
          </cell>
          <cell r="AE2777">
            <v>59.306910849999994</v>
          </cell>
          <cell r="AF2777">
            <v>62.403599999999997</v>
          </cell>
          <cell r="AG2777">
            <v>0.33013566283640433</v>
          </cell>
          <cell r="AH2777">
            <v>5.3</v>
          </cell>
          <cell r="AI2777">
            <v>52190</v>
          </cell>
          <cell r="AJ2777">
            <v>7.7</v>
          </cell>
        </row>
        <row r="2778">
          <cell r="A2778" t="str">
            <v>3554</v>
          </cell>
          <cell r="B2778" t="str">
            <v>355403401</v>
          </cell>
          <cell r="D2778" t="str">
            <v>3554034</v>
          </cell>
          <cell r="E2778" t="str">
            <v>3590</v>
          </cell>
          <cell r="F2778" t="str">
            <v>35</v>
          </cell>
          <cell r="G2778">
            <v>529.52777789000004</v>
          </cell>
          <cell r="H2778">
            <v>529.59266843</v>
          </cell>
          <cell r="I2778">
            <v>526.91598653000005</v>
          </cell>
          <cell r="J2778">
            <v>34.285714290000001</v>
          </cell>
          <cell r="K2778">
            <v>15.701119159999999</v>
          </cell>
          <cell r="L2778">
            <v>8.9484559899999994</v>
          </cell>
          <cell r="M2778">
            <v>10.47160991</v>
          </cell>
          <cell r="N2778">
            <v>22.11116342</v>
          </cell>
          <cell r="O2778">
            <v>56.436</v>
          </cell>
          <cell r="P2778">
            <v>11.630708500000001</v>
          </cell>
          <cell r="Q2778">
            <v>65.599999999999994</v>
          </cell>
          <cell r="R2778">
            <v>50.403327439999998</v>
          </cell>
          <cell r="S2778">
            <v>17.7</v>
          </cell>
          <cell r="T2778">
            <v>9.35755275</v>
          </cell>
          <cell r="U2778">
            <v>9.35755275</v>
          </cell>
          <cell r="V2778">
            <v>8.92651751</v>
          </cell>
          <cell r="W2778">
            <v>43.7</v>
          </cell>
          <cell r="X2778">
            <v>80.599999999999994</v>
          </cell>
          <cell r="Y2778">
            <v>34.299999999999997</v>
          </cell>
          <cell r="Z2778">
            <v>25.8</v>
          </cell>
          <cell r="AA2778">
            <v>38.799999999999997</v>
          </cell>
          <cell r="AB2778">
            <v>9.89902762</v>
          </cell>
          <cell r="AC2778">
            <v>0</v>
          </cell>
          <cell r="AD2778">
            <v>268.26</v>
          </cell>
          <cell r="AE2778">
            <v>59.306910849999994</v>
          </cell>
          <cell r="AF2778">
            <v>62.403599999999997</v>
          </cell>
          <cell r="AG2778">
            <v>1</v>
          </cell>
          <cell r="AH2778">
            <v>5.3</v>
          </cell>
          <cell r="AI2778">
            <v>52190</v>
          </cell>
          <cell r="AJ2778">
            <v>7.7</v>
          </cell>
        </row>
        <row r="2779">
          <cell r="A2779" t="str">
            <v>3554</v>
          </cell>
          <cell r="B2779" t="str">
            <v>355403601</v>
          </cell>
          <cell r="D2779" t="str">
            <v>3554036</v>
          </cell>
          <cell r="E2779" t="str">
            <v>3590</v>
          </cell>
          <cell r="F2779" t="str">
            <v>35</v>
          </cell>
          <cell r="G2779">
            <v>529.52777789000004</v>
          </cell>
          <cell r="H2779">
            <v>529.59266843</v>
          </cell>
          <cell r="I2779">
            <v>526.91598653000005</v>
          </cell>
          <cell r="J2779">
            <v>34.285714290000001</v>
          </cell>
          <cell r="K2779">
            <v>15.701119159999999</v>
          </cell>
          <cell r="L2779">
            <v>8.0709060899999994</v>
          </cell>
          <cell r="M2779">
            <v>10.735874799999999</v>
          </cell>
          <cell r="N2779">
            <v>22.11116342</v>
          </cell>
          <cell r="O2779">
            <v>56.436</v>
          </cell>
          <cell r="P2779">
            <v>11.630708500000001</v>
          </cell>
          <cell r="Q2779">
            <v>65.599999999999994</v>
          </cell>
          <cell r="R2779">
            <v>50.403327439999998</v>
          </cell>
          <cell r="S2779">
            <v>17.7</v>
          </cell>
          <cell r="T2779">
            <v>8.0802374199999996</v>
          </cell>
          <cell r="U2779">
            <v>8.0802374199999996</v>
          </cell>
          <cell r="V2779">
            <v>8.0709060899999994</v>
          </cell>
          <cell r="W2779">
            <v>43.7</v>
          </cell>
          <cell r="X2779">
            <v>80.599999999999994</v>
          </cell>
          <cell r="Y2779">
            <v>34.299999999999997</v>
          </cell>
          <cell r="Z2779">
            <v>25.8</v>
          </cell>
          <cell r="AA2779">
            <v>38.799999999999997</v>
          </cell>
          <cell r="AB2779">
            <v>9.6405631300000003</v>
          </cell>
          <cell r="AC2779">
            <v>0.78610009000000003</v>
          </cell>
          <cell r="AD2779">
            <v>268.26</v>
          </cell>
          <cell r="AE2779">
            <v>59.306910849999994</v>
          </cell>
          <cell r="AF2779">
            <v>62.403599999999997</v>
          </cell>
          <cell r="AG2779">
            <v>0.14285713999999999</v>
          </cell>
          <cell r="AH2779">
            <v>5.3</v>
          </cell>
          <cell r="AI2779">
            <v>52190</v>
          </cell>
          <cell r="AJ2779">
            <v>7.7</v>
          </cell>
        </row>
        <row r="2780">
          <cell r="A2780" t="str">
            <v>3554</v>
          </cell>
          <cell r="B2780" t="str">
            <v>355403801</v>
          </cell>
          <cell r="D2780" t="str">
            <v>3554038</v>
          </cell>
          <cell r="E2780" t="str">
            <v>3590</v>
          </cell>
          <cell r="F2780" t="str">
            <v>35</v>
          </cell>
          <cell r="G2780">
            <v>529.52777789000004</v>
          </cell>
          <cell r="H2780">
            <v>529.59266843</v>
          </cell>
          <cell r="I2780">
            <v>526.91598653000005</v>
          </cell>
          <cell r="J2780">
            <v>34.285714290000001</v>
          </cell>
          <cell r="K2780">
            <v>15.701119159999999</v>
          </cell>
          <cell r="L2780">
            <v>7.3112183799999997</v>
          </cell>
          <cell r="M2780">
            <v>10.113991560000001</v>
          </cell>
          <cell r="N2780">
            <v>22.11116342</v>
          </cell>
          <cell r="O2780">
            <v>56.436</v>
          </cell>
          <cell r="P2780">
            <v>11.630708500000001</v>
          </cell>
          <cell r="Q2780">
            <v>65.599999999999994</v>
          </cell>
          <cell r="R2780">
            <v>50.403327439999998</v>
          </cell>
          <cell r="S2780">
            <v>17.7</v>
          </cell>
          <cell r="T2780">
            <v>9.3203600200000007</v>
          </cell>
          <cell r="U2780">
            <v>9.3203600200000007</v>
          </cell>
          <cell r="V2780">
            <v>7.3112183799999997</v>
          </cell>
          <cell r="W2780">
            <v>43.7</v>
          </cell>
          <cell r="X2780">
            <v>80.599999999999994</v>
          </cell>
          <cell r="Y2780">
            <v>34.299999999999997</v>
          </cell>
          <cell r="Z2780">
            <v>25.8</v>
          </cell>
          <cell r="AA2780">
            <v>38.799999999999997</v>
          </cell>
          <cell r="AB2780">
            <v>9.9641121699999999</v>
          </cell>
          <cell r="AC2780">
            <v>0</v>
          </cell>
          <cell r="AD2780">
            <v>268.26</v>
          </cell>
          <cell r="AE2780">
            <v>59.306910849999994</v>
          </cell>
          <cell r="AF2780">
            <v>62.403599999999997</v>
          </cell>
          <cell r="AG2780">
            <v>0.16666666999999999</v>
          </cell>
          <cell r="AH2780">
            <v>5.3</v>
          </cell>
          <cell r="AI2780">
            <v>52190</v>
          </cell>
          <cell r="AJ2780">
            <v>7.7</v>
          </cell>
        </row>
        <row r="2781">
          <cell r="A2781" t="str">
            <v>3554</v>
          </cell>
          <cell r="B2781" t="str">
            <v>355404201</v>
          </cell>
          <cell r="D2781" t="str">
            <v>3554042</v>
          </cell>
          <cell r="E2781" t="str">
            <v>3590</v>
          </cell>
          <cell r="F2781" t="str">
            <v>35</v>
          </cell>
          <cell r="G2781">
            <v>529.52777789000004</v>
          </cell>
          <cell r="H2781">
            <v>529.59266843</v>
          </cell>
          <cell r="I2781">
            <v>526.91598653000005</v>
          </cell>
          <cell r="J2781">
            <v>34.285714290000001</v>
          </cell>
          <cell r="K2781">
            <v>15.701119159999999</v>
          </cell>
          <cell r="L2781">
            <v>7.3796321500000008</v>
          </cell>
          <cell r="M2781">
            <v>11.218232199999999</v>
          </cell>
          <cell r="N2781">
            <v>22.11116342</v>
          </cell>
          <cell r="O2781">
            <v>56.436</v>
          </cell>
          <cell r="P2781">
            <v>11.640456390000001</v>
          </cell>
          <cell r="Q2781">
            <v>65.599999999999994</v>
          </cell>
          <cell r="R2781">
            <v>50.403327439999998</v>
          </cell>
          <cell r="S2781">
            <v>17.7</v>
          </cell>
          <cell r="T2781">
            <v>7.3796321500000008</v>
          </cell>
          <cell r="U2781">
            <v>10.81977828</v>
          </cell>
          <cell r="V2781">
            <v>10.81977828</v>
          </cell>
          <cell r="W2781">
            <v>43.7</v>
          </cell>
          <cell r="X2781">
            <v>80.599999999999994</v>
          </cell>
          <cell r="Y2781">
            <v>34.299999999999997</v>
          </cell>
          <cell r="Z2781">
            <v>25.8</v>
          </cell>
          <cell r="AA2781">
            <v>38.799999999999997</v>
          </cell>
          <cell r="AB2781">
            <v>10.741816740000001</v>
          </cell>
          <cell r="AC2781">
            <v>1.8614700000000001E-2</v>
          </cell>
          <cell r="AD2781">
            <v>268.26</v>
          </cell>
          <cell r="AE2781">
            <v>59.306910849999994</v>
          </cell>
          <cell r="AF2781">
            <v>62.403599999999997</v>
          </cell>
          <cell r="AG2781">
            <v>0.5</v>
          </cell>
          <cell r="AH2781">
            <v>5.3</v>
          </cell>
          <cell r="AI2781">
            <v>52190</v>
          </cell>
          <cell r="AJ2781">
            <v>7.7</v>
          </cell>
        </row>
        <row r="2782">
          <cell r="A2782" t="str">
            <v>3554</v>
          </cell>
          <cell r="B2782" t="str">
            <v>355404401</v>
          </cell>
          <cell r="D2782" t="str">
            <v>3554044</v>
          </cell>
          <cell r="E2782" t="str">
            <v>3590</v>
          </cell>
          <cell r="F2782" t="str">
            <v>35</v>
          </cell>
          <cell r="G2782">
            <v>529.52777789000004</v>
          </cell>
          <cell r="H2782">
            <v>529.59266843</v>
          </cell>
          <cell r="I2782">
            <v>526.91598653000005</v>
          </cell>
          <cell r="J2782">
            <v>34.285714290000001</v>
          </cell>
          <cell r="K2782">
            <v>15.701119159999999</v>
          </cell>
          <cell r="L2782">
            <v>8.3118895599999991</v>
          </cell>
          <cell r="M2782">
            <v>10.81977828</v>
          </cell>
          <cell r="N2782">
            <v>22.11116342</v>
          </cell>
          <cell r="O2782">
            <v>56.436</v>
          </cell>
          <cell r="P2782">
            <v>11.630708500000001</v>
          </cell>
          <cell r="Q2782">
            <v>65.599999999999994</v>
          </cell>
          <cell r="R2782">
            <v>50.403327439999998</v>
          </cell>
          <cell r="S2782">
            <v>17.7</v>
          </cell>
          <cell r="T2782">
            <v>8.3111525499999992</v>
          </cell>
          <cell r="U2782">
            <v>9.0729156999999994</v>
          </cell>
          <cell r="V2782">
            <v>8.9999896400000008</v>
          </cell>
          <cell r="W2782">
            <v>43.7</v>
          </cell>
          <cell r="X2782">
            <v>80.599999999999994</v>
          </cell>
          <cell r="Y2782">
            <v>34.299999999999997</v>
          </cell>
          <cell r="Z2782">
            <v>25.8</v>
          </cell>
          <cell r="AA2782">
            <v>38.799999999999997</v>
          </cell>
          <cell r="AB2782">
            <v>8.9384004099999999</v>
          </cell>
          <cell r="AC2782">
            <v>0.24631452999999998</v>
          </cell>
          <cell r="AD2782">
            <v>268.26</v>
          </cell>
          <cell r="AE2782">
            <v>59.306910849999994</v>
          </cell>
          <cell r="AF2782">
            <v>62.403599999999997</v>
          </cell>
          <cell r="AG2782">
            <v>0.32171438601454772</v>
          </cell>
          <cell r="AH2782">
            <v>5.3</v>
          </cell>
          <cell r="AI2782">
            <v>52190</v>
          </cell>
          <cell r="AJ2782">
            <v>7.7</v>
          </cell>
        </row>
        <row r="2783">
          <cell r="A2783" t="str">
            <v>3554</v>
          </cell>
          <cell r="B2783" t="str">
            <v>355404402</v>
          </cell>
          <cell r="D2783" t="str">
            <v>3554044</v>
          </cell>
          <cell r="E2783" t="str">
            <v>3590</v>
          </cell>
          <cell r="F2783" t="str">
            <v>35</v>
          </cell>
          <cell r="G2783">
            <v>529.52777789000004</v>
          </cell>
          <cell r="H2783">
            <v>529.59266843</v>
          </cell>
          <cell r="I2783">
            <v>526.91598653000005</v>
          </cell>
          <cell r="J2783">
            <v>34.285714290000001</v>
          </cell>
          <cell r="K2783">
            <v>15.701119159999999</v>
          </cell>
          <cell r="L2783">
            <v>7.1739583199999997</v>
          </cell>
          <cell r="M2783">
            <v>10.81977828</v>
          </cell>
          <cell r="N2783">
            <v>22.11116342</v>
          </cell>
          <cell r="O2783">
            <v>56.436</v>
          </cell>
          <cell r="P2783">
            <v>11.630708500000001</v>
          </cell>
          <cell r="Q2783">
            <v>65.599999999999994</v>
          </cell>
          <cell r="R2783">
            <v>50.403327439999998</v>
          </cell>
          <cell r="S2783">
            <v>17.7</v>
          </cell>
          <cell r="T2783">
            <v>7.1739583199999997</v>
          </cell>
          <cell r="U2783">
            <v>9.4334839200000005</v>
          </cell>
          <cell r="V2783">
            <v>9.4334839200000005</v>
          </cell>
          <cell r="W2783">
            <v>43.7</v>
          </cell>
          <cell r="X2783">
            <v>80.599999999999994</v>
          </cell>
          <cell r="Y2783">
            <v>34.299999999999997</v>
          </cell>
          <cell r="Z2783">
            <v>25.8</v>
          </cell>
          <cell r="AA2783">
            <v>38.799999999999997</v>
          </cell>
          <cell r="AB2783">
            <v>9.5607859499999996</v>
          </cell>
          <cell r="AC2783">
            <v>0</v>
          </cell>
          <cell r="AD2783">
            <v>268.26</v>
          </cell>
          <cell r="AE2783">
            <v>59.306910849999994</v>
          </cell>
          <cell r="AF2783">
            <v>62.403599999999997</v>
          </cell>
          <cell r="AG2783">
            <v>0.28571428999999998</v>
          </cell>
          <cell r="AH2783">
            <v>5.3</v>
          </cell>
          <cell r="AI2783">
            <v>52190</v>
          </cell>
          <cell r="AJ2783">
            <v>7.7</v>
          </cell>
        </row>
        <row r="2784">
          <cell r="A2784" t="str">
            <v>3554</v>
          </cell>
          <cell r="B2784" t="str">
            <v>355404901</v>
          </cell>
          <cell r="D2784" t="str">
            <v>3554049</v>
          </cell>
          <cell r="E2784" t="str">
            <v>3590</v>
          </cell>
          <cell r="F2784" t="str">
            <v>35</v>
          </cell>
          <cell r="G2784">
            <v>529.52777789000004</v>
          </cell>
          <cell r="H2784">
            <v>529.59266843</v>
          </cell>
          <cell r="I2784">
            <v>526.91598653000005</v>
          </cell>
          <cell r="J2784">
            <v>34.285714290000001</v>
          </cell>
          <cell r="K2784">
            <v>15.701119159999999</v>
          </cell>
          <cell r="L2784">
            <v>8.7282641600000002</v>
          </cell>
          <cell r="M2784">
            <v>10.81977828</v>
          </cell>
          <cell r="N2784">
            <v>22.11116342</v>
          </cell>
          <cell r="O2784">
            <v>56.436</v>
          </cell>
          <cell r="P2784">
            <v>11.630708500000001</v>
          </cell>
          <cell r="Q2784">
            <v>65.599999999999994</v>
          </cell>
          <cell r="R2784">
            <v>50.403327439999998</v>
          </cell>
          <cell r="S2784">
            <v>17.7</v>
          </cell>
          <cell r="T2784">
            <v>8.8888946700000009</v>
          </cell>
          <cell r="U2784">
            <v>8.8035744200000003</v>
          </cell>
          <cell r="V2784">
            <v>8.8035744200000003</v>
          </cell>
          <cell r="W2784">
            <v>43.7</v>
          </cell>
          <cell r="X2784">
            <v>80.599999999999994</v>
          </cell>
          <cell r="Y2784">
            <v>34.299999999999997</v>
          </cell>
          <cell r="Z2784">
            <v>25.8</v>
          </cell>
          <cell r="AA2784">
            <v>38.799999999999997</v>
          </cell>
          <cell r="AB2784">
            <v>8.7198074499999993</v>
          </cell>
          <cell r="AC2784">
            <v>0.34957924000000001</v>
          </cell>
          <cell r="AD2784">
            <v>268.26</v>
          </cell>
          <cell r="AE2784">
            <v>59.306910849999994</v>
          </cell>
          <cell r="AF2784">
            <v>62.403599999999997</v>
          </cell>
          <cell r="AG2784">
            <v>0.26776398393375966</v>
          </cell>
          <cell r="AH2784">
            <v>5.3</v>
          </cell>
          <cell r="AI2784">
            <v>52190</v>
          </cell>
          <cell r="AJ2784">
            <v>7.7</v>
          </cell>
        </row>
        <row r="2785">
          <cell r="A2785" t="str">
            <v>3554</v>
          </cell>
          <cell r="B2785" t="str">
            <v>355405201</v>
          </cell>
          <cell r="D2785" t="str">
            <v>3554052</v>
          </cell>
          <cell r="E2785" t="str">
            <v>3590</v>
          </cell>
          <cell r="F2785" t="str">
            <v>35</v>
          </cell>
          <cell r="G2785">
            <v>529.52777789000004</v>
          </cell>
          <cell r="H2785">
            <v>529.59266843</v>
          </cell>
          <cell r="I2785">
            <v>526.91598653000005</v>
          </cell>
          <cell r="J2785">
            <v>34.285714290000001</v>
          </cell>
          <cell r="K2785">
            <v>15.701119159999999</v>
          </cell>
          <cell r="L2785">
            <v>7.1308988299999996</v>
          </cell>
          <cell r="M2785">
            <v>10.81977828</v>
          </cell>
          <cell r="N2785">
            <v>22.11116342</v>
          </cell>
          <cell r="O2785">
            <v>56.436</v>
          </cell>
          <cell r="P2785">
            <v>11.630708500000001</v>
          </cell>
          <cell r="Q2785">
            <v>65.599999999999994</v>
          </cell>
          <cell r="R2785">
            <v>50.403327439999998</v>
          </cell>
          <cell r="S2785">
            <v>17.7</v>
          </cell>
          <cell r="T2785">
            <v>7.2019163199999996</v>
          </cell>
          <cell r="U2785">
            <v>7.2240248100000004</v>
          </cell>
          <cell r="V2785">
            <v>7.1308988299999996</v>
          </cell>
          <cell r="W2785">
            <v>43.7</v>
          </cell>
          <cell r="X2785">
            <v>80.599999999999994</v>
          </cell>
          <cell r="Y2785">
            <v>34.299999999999997</v>
          </cell>
          <cell r="Z2785">
            <v>25.8</v>
          </cell>
          <cell r="AA2785">
            <v>38.799999999999997</v>
          </cell>
          <cell r="AB2785">
            <v>7.1308988299999996</v>
          </cell>
          <cell r="AC2785">
            <v>1</v>
          </cell>
          <cell r="AD2785">
            <v>268.26</v>
          </cell>
          <cell r="AE2785">
            <v>59.306910849999994</v>
          </cell>
          <cell r="AF2785">
            <v>62.403599999999997</v>
          </cell>
          <cell r="AG2785">
            <v>0.28571428999999998</v>
          </cell>
          <cell r="AH2785">
            <v>5.3</v>
          </cell>
          <cell r="AI2785">
            <v>52190</v>
          </cell>
          <cell r="AJ2785">
            <v>7.7</v>
          </cell>
        </row>
        <row r="2786">
          <cell r="A2786" t="str">
            <v>3554</v>
          </cell>
          <cell r="B2786" t="str">
            <v>355405401</v>
          </cell>
          <cell r="D2786" t="str">
            <v>3554054</v>
          </cell>
          <cell r="E2786" t="str">
            <v>3590</v>
          </cell>
          <cell r="F2786" t="str">
            <v>35</v>
          </cell>
          <cell r="G2786">
            <v>529.52777789000004</v>
          </cell>
          <cell r="H2786">
            <v>529.59266843</v>
          </cell>
          <cell r="I2786">
            <v>526.91598653000005</v>
          </cell>
          <cell r="J2786">
            <v>34.285714290000001</v>
          </cell>
          <cell r="K2786">
            <v>15.701119159999999</v>
          </cell>
          <cell r="L2786">
            <v>9.2454178999999996</v>
          </cell>
          <cell r="M2786">
            <v>10.79763492</v>
          </cell>
          <cell r="N2786">
            <v>22.11116342</v>
          </cell>
          <cell r="O2786">
            <v>56.436</v>
          </cell>
          <cell r="P2786">
            <v>11.630708500000001</v>
          </cell>
          <cell r="Q2786">
            <v>65.599999999999994</v>
          </cell>
          <cell r="R2786">
            <v>50.403327439999998</v>
          </cell>
          <cell r="S2786">
            <v>17.7</v>
          </cell>
          <cell r="T2786">
            <v>9.2589400400000006</v>
          </cell>
          <cell r="U2786">
            <v>9.3909938700000009</v>
          </cell>
          <cell r="V2786">
            <v>9.31397941</v>
          </cell>
          <cell r="W2786">
            <v>43.7</v>
          </cell>
          <cell r="X2786">
            <v>80.599999999999994</v>
          </cell>
          <cell r="Y2786">
            <v>34.299999999999997</v>
          </cell>
          <cell r="Z2786">
            <v>25.8</v>
          </cell>
          <cell r="AA2786">
            <v>38.799999999999997</v>
          </cell>
          <cell r="AB2786">
            <v>9.3171298700000005</v>
          </cell>
          <cell r="AC2786">
            <v>2.9357440000000002E-2</v>
          </cell>
          <cell r="AD2786">
            <v>268.26</v>
          </cell>
          <cell r="AE2786">
            <v>59.306910849999994</v>
          </cell>
          <cell r="AF2786">
            <v>62.403599999999997</v>
          </cell>
          <cell r="AG2786">
            <v>0.29833370036015827</v>
          </cell>
          <cell r="AH2786">
            <v>5.3</v>
          </cell>
          <cell r="AI2786">
            <v>52190</v>
          </cell>
          <cell r="AJ2786">
            <v>7.7</v>
          </cell>
        </row>
        <row r="2787">
          <cell r="A2787" t="str">
            <v>3554</v>
          </cell>
          <cell r="B2787" t="str">
            <v>355405601</v>
          </cell>
          <cell r="D2787" t="str">
            <v>3554056</v>
          </cell>
          <cell r="E2787" t="str">
            <v>3590</v>
          </cell>
          <cell r="F2787" t="str">
            <v>35</v>
          </cell>
          <cell r="G2787">
            <v>529.52777789000004</v>
          </cell>
          <cell r="H2787">
            <v>529.59266843</v>
          </cell>
          <cell r="I2787">
            <v>526.91598653000005</v>
          </cell>
          <cell r="J2787">
            <v>34.285714290000001</v>
          </cell>
          <cell r="K2787">
            <v>15.701119159999999</v>
          </cell>
          <cell r="L2787">
            <v>8.5469461500000001</v>
          </cell>
          <cell r="M2787">
            <v>11.18194611</v>
          </cell>
          <cell r="N2787">
            <v>22.11116342</v>
          </cell>
          <cell r="O2787">
            <v>56.436</v>
          </cell>
          <cell r="P2787">
            <v>11.61311463</v>
          </cell>
          <cell r="Q2787">
            <v>65.599999999999994</v>
          </cell>
          <cell r="R2787">
            <v>50.403327439999998</v>
          </cell>
          <cell r="S2787">
            <v>17.7</v>
          </cell>
          <cell r="T2787">
            <v>10.777476030000001</v>
          </cell>
          <cell r="U2787">
            <v>11.17706104</v>
          </cell>
          <cell r="V2787">
            <v>8.5627400100000006</v>
          </cell>
          <cell r="W2787">
            <v>43.7</v>
          </cell>
          <cell r="X2787">
            <v>80.599999999999994</v>
          </cell>
          <cell r="Y2787">
            <v>34.299999999999997</v>
          </cell>
          <cell r="Z2787">
            <v>25.8</v>
          </cell>
          <cell r="AA2787">
            <v>38.799999999999997</v>
          </cell>
          <cell r="AB2787">
            <v>11.118637659999999</v>
          </cell>
          <cell r="AC2787">
            <v>0.71722123000000004</v>
          </cell>
          <cell r="AD2787">
            <v>268.26</v>
          </cell>
          <cell r="AE2787">
            <v>59.306910849999994</v>
          </cell>
          <cell r="AF2787">
            <v>62.403599999999997</v>
          </cell>
          <cell r="AG2787">
            <v>0</v>
          </cell>
          <cell r="AH2787">
            <v>5.3</v>
          </cell>
          <cell r="AI2787">
            <v>52190</v>
          </cell>
          <cell r="AJ2787">
            <v>7.7</v>
          </cell>
        </row>
        <row r="2788">
          <cell r="A2788" t="str">
            <v>3554</v>
          </cell>
          <cell r="B2788" t="str">
            <v>355405801</v>
          </cell>
          <cell r="D2788" t="str">
            <v>3554058</v>
          </cell>
          <cell r="E2788" t="str">
            <v>3590</v>
          </cell>
          <cell r="F2788" t="str">
            <v>35</v>
          </cell>
          <cell r="G2788">
            <v>529.52777789000004</v>
          </cell>
          <cell r="H2788">
            <v>529.59266843</v>
          </cell>
          <cell r="I2788">
            <v>526.91598653000005</v>
          </cell>
          <cell r="J2788">
            <v>34.285714290000001</v>
          </cell>
          <cell r="K2788">
            <v>15.701119159999999</v>
          </cell>
          <cell r="L2788">
            <v>7.8240460100000009</v>
          </cell>
          <cell r="M2788">
            <v>10.81977828</v>
          </cell>
          <cell r="N2788">
            <v>22.11116342</v>
          </cell>
          <cell r="O2788">
            <v>56.436</v>
          </cell>
          <cell r="P2788">
            <v>11.225243389999999</v>
          </cell>
          <cell r="Q2788">
            <v>65.599999999999994</v>
          </cell>
          <cell r="R2788">
            <v>50.403327439999998</v>
          </cell>
          <cell r="S2788">
            <v>17.7</v>
          </cell>
          <cell r="T2788">
            <v>7.8240460100000009</v>
          </cell>
          <cell r="U2788">
            <v>9.4731660699999996</v>
          </cell>
          <cell r="V2788">
            <v>9.4731660699999996</v>
          </cell>
          <cell r="W2788">
            <v>43.7</v>
          </cell>
          <cell r="X2788">
            <v>80.599999999999994</v>
          </cell>
          <cell r="Y2788">
            <v>34.299999999999997</v>
          </cell>
          <cell r="Z2788">
            <v>25.8</v>
          </cell>
          <cell r="AA2788">
            <v>38.799999999999997</v>
          </cell>
          <cell r="AB2788">
            <v>10.741816740000001</v>
          </cell>
          <cell r="AC2788">
            <v>0</v>
          </cell>
          <cell r="AD2788">
            <v>268.26</v>
          </cell>
          <cell r="AE2788">
            <v>59.306910849999994</v>
          </cell>
          <cell r="AF2788">
            <v>62.368906119999998</v>
          </cell>
          <cell r="AG2788">
            <v>0.4</v>
          </cell>
          <cell r="AH2788">
            <v>5.3</v>
          </cell>
          <cell r="AI2788">
            <v>52190</v>
          </cell>
          <cell r="AJ2788">
            <v>7.7</v>
          </cell>
        </row>
        <row r="2789">
          <cell r="A2789" t="str">
            <v>3554</v>
          </cell>
          <cell r="B2789" t="str">
            <v>355406201</v>
          </cell>
          <cell r="D2789" t="str">
            <v>3554062</v>
          </cell>
          <cell r="E2789" t="str">
            <v>3590</v>
          </cell>
          <cell r="F2789" t="str">
            <v>35</v>
          </cell>
          <cell r="G2789">
            <v>529.52777789000004</v>
          </cell>
          <cell r="H2789">
            <v>529.59266843</v>
          </cell>
          <cell r="I2789">
            <v>526.91598653000005</v>
          </cell>
          <cell r="J2789">
            <v>34.285714290000001</v>
          </cell>
          <cell r="K2789">
            <v>15.701119159999999</v>
          </cell>
          <cell r="L2789">
            <v>7.64252413</v>
          </cell>
          <cell r="M2789">
            <v>10.1646588</v>
          </cell>
          <cell r="N2789">
            <v>22.11116342</v>
          </cell>
          <cell r="O2789">
            <v>56.436</v>
          </cell>
          <cell r="P2789">
            <v>11.62623629</v>
          </cell>
          <cell r="Q2789">
            <v>65.599999999999994</v>
          </cell>
          <cell r="R2789">
            <v>50.403327439999998</v>
          </cell>
          <cell r="S2789">
            <v>17.7</v>
          </cell>
          <cell r="T2789">
            <v>9.46063206</v>
          </cell>
          <cell r="U2789">
            <v>7.64252413</v>
          </cell>
          <cell r="V2789">
            <v>7.64252413</v>
          </cell>
          <cell r="W2789">
            <v>43.7</v>
          </cell>
          <cell r="X2789">
            <v>80.599999999999994</v>
          </cell>
          <cell r="Y2789">
            <v>34.299999999999997</v>
          </cell>
          <cell r="Z2789">
            <v>25.8</v>
          </cell>
          <cell r="AA2789">
            <v>38.799999999999997</v>
          </cell>
          <cell r="AB2789">
            <v>10.72254025</v>
          </cell>
          <cell r="AC2789">
            <v>0.93273375000000003</v>
          </cell>
          <cell r="AD2789">
            <v>268.26</v>
          </cell>
          <cell r="AE2789">
            <v>59.306910849999994</v>
          </cell>
          <cell r="AF2789">
            <v>62.403599999999997</v>
          </cell>
          <cell r="AG2789">
            <v>0.2</v>
          </cell>
          <cell r="AH2789">
            <v>5.3</v>
          </cell>
          <cell r="AI2789">
            <v>52190</v>
          </cell>
          <cell r="AJ2789">
            <v>7.7</v>
          </cell>
        </row>
        <row r="2790">
          <cell r="A2790" t="str">
            <v>3554</v>
          </cell>
          <cell r="B2790" t="str">
            <v>355406601</v>
          </cell>
          <cell r="D2790" t="str">
            <v>3554066</v>
          </cell>
          <cell r="E2790" t="str">
            <v>3590</v>
          </cell>
          <cell r="F2790" t="str">
            <v>35</v>
          </cell>
          <cell r="G2790">
            <v>529.52777789000004</v>
          </cell>
          <cell r="H2790">
            <v>529.59266843</v>
          </cell>
          <cell r="I2790">
            <v>526.91598653000005</v>
          </cell>
          <cell r="J2790">
            <v>34.285714290000001</v>
          </cell>
          <cell r="K2790">
            <v>15.701119159999999</v>
          </cell>
          <cell r="L2790">
            <v>9.4241606000000004</v>
          </cell>
          <cell r="M2790">
            <v>9.7331143299999994</v>
          </cell>
          <cell r="N2790">
            <v>22.11116342</v>
          </cell>
          <cell r="O2790">
            <v>56.436</v>
          </cell>
          <cell r="P2790">
            <v>11.630708500000001</v>
          </cell>
          <cell r="Q2790">
            <v>65.599999999999994</v>
          </cell>
          <cell r="R2790">
            <v>50.403327439999998</v>
          </cell>
          <cell r="S2790">
            <v>17.7</v>
          </cell>
          <cell r="T2790">
            <v>9.7214259599999995</v>
          </cell>
          <cell r="U2790">
            <v>9.4688510699999995</v>
          </cell>
          <cell r="V2790">
            <v>9.4792982400000003</v>
          </cell>
          <cell r="W2790">
            <v>43.7</v>
          </cell>
          <cell r="X2790">
            <v>80.599999999999994</v>
          </cell>
          <cell r="Y2790">
            <v>34.299999999999997</v>
          </cell>
          <cell r="Z2790">
            <v>25.8</v>
          </cell>
          <cell r="AA2790">
            <v>38.799999999999997</v>
          </cell>
          <cell r="AB2790">
            <v>9.7918294699999997</v>
          </cell>
          <cell r="AC2790">
            <v>1.286584E-2</v>
          </cell>
          <cell r="AD2790">
            <v>268.26</v>
          </cell>
          <cell r="AE2790">
            <v>59.306910849999994</v>
          </cell>
          <cell r="AF2790">
            <v>62.403599999999997</v>
          </cell>
          <cell r="AG2790">
            <v>0.28734297389049929</v>
          </cell>
          <cell r="AH2790">
            <v>5.3</v>
          </cell>
          <cell r="AI2790">
            <v>52190</v>
          </cell>
          <cell r="AJ2790">
            <v>7.7</v>
          </cell>
        </row>
        <row r="2791">
          <cell r="A2791" t="str">
            <v>3554</v>
          </cell>
          <cell r="B2791" t="str">
            <v>355406801</v>
          </cell>
          <cell r="D2791" t="str">
            <v>3554068</v>
          </cell>
          <cell r="E2791" t="str">
            <v>3590</v>
          </cell>
          <cell r="F2791" t="str">
            <v>35</v>
          </cell>
          <cell r="G2791">
            <v>529.52777789000004</v>
          </cell>
          <cell r="H2791">
            <v>529.59266843</v>
          </cell>
          <cell r="I2791">
            <v>526.91598653000005</v>
          </cell>
          <cell r="J2791">
            <v>34.285714290000001</v>
          </cell>
          <cell r="K2791">
            <v>15.701119159999999</v>
          </cell>
          <cell r="L2791">
            <v>7.2964132700000004</v>
          </cell>
          <cell r="M2791">
            <v>7.7740150799999999</v>
          </cell>
          <cell r="N2791">
            <v>22.11116342</v>
          </cell>
          <cell r="O2791">
            <v>56.436</v>
          </cell>
          <cell r="P2791">
            <v>11.630708500000001</v>
          </cell>
          <cell r="Q2791">
            <v>65.599999999999994</v>
          </cell>
          <cell r="R2791">
            <v>50.403327439999998</v>
          </cell>
          <cell r="S2791">
            <v>17.7</v>
          </cell>
          <cell r="T2791">
            <v>7.9255189799999997</v>
          </cell>
          <cell r="U2791">
            <v>7.9222610599999994</v>
          </cell>
          <cell r="V2791">
            <v>7.6113477200000004</v>
          </cell>
          <cell r="W2791">
            <v>43.7</v>
          </cell>
          <cell r="X2791">
            <v>80.599999999999994</v>
          </cell>
          <cell r="Y2791">
            <v>34.299999999999997</v>
          </cell>
          <cell r="Z2791">
            <v>25.8</v>
          </cell>
          <cell r="AA2791">
            <v>38.799999999999997</v>
          </cell>
          <cell r="AB2791">
            <v>7.6568100899999987</v>
          </cell>
          <cell r="AC2791">
            <v>0.86399298000000013</v>
          </cell>
          <cell r="AD2791">
            <v>268.26</v>
          </cell>
          <cell r="AE2791">
            <v>59.306910849999994</v>
          </cell>
          <cell r="AF2791">
            <v>62.403599999999997</v>
          </cell>
          <cell r="AG2791">
            <v>0.38805970000000001</v>
          </cell>
          <cell r="AH2791">
            <v>5.3</v>
          </cell>
          <cell r="AI2791">
            <v>52190</v>
          </cell>
          <cell r="AJ2791">
            <v>7.7</v>
          </cell>
        </row>
        <row r="2792">
          <cell r="A2792" t="str">
            <v>3554</v>
          </cell>
          <cell r="B2792" t="str">
            <v>355409101</v>
          </cell>
          <cell r="D2792" t="str">
            <v>3554091</v>
          </cell>
          <cell r="E2792" t="str">
            <v>3590</v>
          </cell>
          <cell r="F2792" t="str">
            <v>35</v>
          </cell>
          <cell r="G2792">
            <v>529.52777789000004</v>
          </cell>
          <cell r="H2792">
            <v>529.59266843</v>
          </cell>
          <cell r="I2792">
            <v>526.91598653000005</v>
          </cell>
          <cell r="J2792">
            <v>34.285714290000001</v>
          </cell>
          <cell r="K2792">
            <v>15.701119159999999</v>
          </cell>
          <cell r="L2792">
            <v>9.7329364500000004</v>
          </cell>
          <cell r="M2792">
            <v>10.32986578</v>
          </cell>
          <cell r="N2792">
            <v>22.11116342</v>
          </cell>
          <cell r="O2792">
            <v>56.436</v>
          </cell>
          <cell r="P2792">
            <v>11.49087411</v>
          </cell>
          <cell r="Q2792">
            <v>65.599999999999994</v>
          </cell>
          <cell r="R2792">
            <v>50.403327439999998</v>
          </cell>
          <cell r="S2792">
            <v>17.7</v>
          </cell>
          <cell r="T2792">
            <v>9.7465413000000005</v>
          </cell>
          <cell r="U2792">
            <v>9.8880185199999993</v>
          </cell>
          <cell r="V2792">
            <v>9.8836419200000005</v>
          </cell>
          <cell r="W2792">
            <v>43.7</v>
          </cell>
          <cell r="X2792">
            <v>80.599999999999994</v>
          </cell>
          <cell r="Y2792">
            <v>34.299999999999997</v>
          </cell>
          <cell r="Z2792">
            <v>25.8</v>
          </cell>
          <cell r="AA2792">
            <v>38.799999999999997</v>
          </cell>
          <cell r="AB2792">
            <v>10.293026510000001</v>
          </cell>
          <cell r="AC2792">
            <v>0</v>
          </cell>
          <cell r="AD2792">
            <v>268.26</v>
          </cell>
          <cell r="AE2792">
            <v>59.306910849999994</v>
          </cell>
          <cell r="AF2792">
            <v>61.959323179999998</v>
          </cell>
          <cell r="AG2792">
            <v>0.33772917606351099</v>
          </cell>
          <cell r="AH2792">
            <v>5.3</v>
          </cell>
          <cell r="AI2792">
            <v>52190</v>
          </cell>
          <cell r="AJ2792">
            <v>7.7</v>
          </cell>
        </row>
        <row r="2793">
          <cell r="A2793" t="str">
            <v>3554</v>
          </cell>
          <cell r="B2793" t="str">
            <v>355409401</v>
          </cell>
          <cell r="D2793" t="str">
            <v>3554094</v>
          </cell>
          <cell r="E2793" t="str">
            <v>3590</v>
          </cell>
          <cell r="F2793" t="str">
            <v>35</v>
          </cell>
          <cell r="G2793">
            <v>529.52777789000004</v>
          </cell>
          <cell r="H2793">
            <v>529.59266843</v>
          </cell>
          <cell r="I2793">
            <v>526.91598653000005</v>
          </cell>
          <cell r="J2793">
            <v>34.285714290000001</v>
          </cell>
          <cell r="K2793">
            <v>15.701119159999999</v>
          </cell>
          <cell r="L2793">
            <v>9.8158032199999994</v>
          </cell>
          <cell r="M2793">
            <v>10.59458263</v>
          </cell>
          <cell r="N2793">
            <v>22.11116342</v>
          </cell>
          <cell r="O2793">
            <v>56.436</v>
          </cell>
          <cell r="P2793">
            <v>11.62390317</v>
          </cell>
          <cell r="Q2793">
            <v>65.599999999999994</v>
          </cell>
          <cell r="R2793">
            <v>50.403327439999998</v>
          </cell>
          <cell r="S2793">
            <v>17.7</v>
          </cell>
          <cell r="T2793">
            <v>10.039066849999999</v>
          </cell>
          <cell r="U2793">
            <v>10.19346698</v>
          </cell>
          <cell r="V2793">
            <v>10.052984560000001</v>
          </cell>
          <cell r="W2793">
            <v>43.7</v>
          </cell>
          <cell r="X2793">
            <v>80.599999999999994</v>
          </cell>
          <cell r="Y2793">
            <v>34.299999999999997</v>
          </cell>
          <cell r="Z2793">
            <v>25.8</v>
          </cell>
          <cell r="AA2793">
            <v>38.799999999999997</v>
          </cell>
          <cell r="AB2793">
            <v>10.11811494</v>
          </cell>
          <cell r="AC2793">
            <v>0.16592287999999999</v>
          </cell>
          <cell r="AD2793">
            <v>268.26</v>
          </cell>
          <cell r="AE2793">
            <v>59.306910849999994</v>
          </cell>
          <cell r="AF2793">
            <v>62.952178009999997</v>
          </cell>
          <cell r="AG2793">
            <v>0.5</v>
          </cell>
          <cell r="AH2793">
            <v>5.3</v>
          </cell>
          <cell r="AI2793">
            <v>52190</v>
          </cell>
          <cell r="AJ2793">
            <v>7.7</v>
          </cell>
        </row>
        <row r="2794">
          <cell r="A2794" t="str">
            <v>3556</v>
          </cell>
          <cell r="B2794" t="str">
            <v>355601401</v>
          </cell>
          <cell r="D2794" t="str">
            <v>3556014</v>
          </cell>
          <cell r="E2794" t="str">
            <v>3590</v>
          </cell>
          <cell r="F2794" t="str">
            <v>35</v>
          </cell>
          <cell r="G2794">
            <v>529.52777789000004</v>
          </cell>
          <cell r="H2794">
            <v>529.59266843</v>
          </cell>
          <cell r="I2794">
            <v>526.91598653000005</v>
          </cell>
          <cell r="J2794">
            <v>34.285714290000001</v>
          </cell>
          <cell r="K2794">
            <v>15.701119159999999</v>
          </cell>
          <cell r="L2794">
            <v>8.7465573499999998</v>
          </cell>
          <cell r="M2794">
            <v>11.036549580000001</v>
          </cell>
          <cell r="N2794">
            <v>22.11116342</v>
          </cell>
          <cell r="O2794">
            <v>56.436</v>
          </cell>
          <cell r="P2794">
            <v>11.31712954</v>
          </cell>
          <cell r="Q2794">
            <v>65.599999999999994</v>
          </cell>
          <cell r="R2794">
            <v>50.403327439999998</v>
          </cell>
          <cell r="S2794">
            <v>17.7</v>
          </cell>
          <cell r="T2794">
            <v>9.0507583</v>
          </cell>
          <cell r="U2794">
            <v>9.5501641300000006</v>
          </cell>
          <cell r="V2794">
            <v>9.0272585299999992</v>
          </cell>
          <cell r="W2794">
            <v>43.7</v>
          </cell>
          <cell r="X2794">
            <v>80.599999999999994</v>
          </cell>
          <cell r="Y2794">
            <v>34.299999999999997</v>
          </cell>
          <cell r="Z2794">
            <v>25.8</v>
          </cell>
          <cell r="AA2794">
            <v>38.799999999999997</v>
          </cell>
          <cell r="AB2794">
            <v>9.5904876699999999</v>
          </cell>
          <cell r="AC2794">
            <v>0.55526321000000001</v>
          </cell>
          <cell r="AD2794">
            <v>268.26</v>
          </cell>
          <cell r="AE2794">
            <v>59.306910849999994</v>
          </cell>
          <cell r="AF2794">
            <v>62.403599999999997</v>
          </cell>
          <cell r="AG2794">
            <v>0.48</v>
          </cell>
          <cell r="AH2794">
            <v>5.3</v>
          </cell>
          <cell r="AI2794">
            <v>52190</v>
          </cell>
          <cell r="AJ2794">
            <v>7.7</v>
          </cell>
        </row>
        <row r="2795">
          <cell r="A2795" t="str">
            <v>3556</v>
          </cell>
          <cell r="B2795" t="str">
            <v>355602701</v>
          </cell>
          <cell r="C2795" t="str">
            <v>586</v>
          </cell>
          <cell r="D2795" t="str">
            <v>3556027</v>
          </cell>
          <cell r="E2795" t="str">
            <v>3590</v>
          </cell>
          <cell r="F2795" t="str">
            <v>35</v>
          </cell>
          <cell r="G2795">
            <v>529.52777789000004</v>
          </cell>
          <cell r="H2795">
            <v>529.59266843</v>
          </cell>
          <cell r="I2795">
            <v>526.91598653000005</v>
          </cell>
          <cell r="J2795">
            <v>34.285714290000001</v>
          </cell>
          <cell r="K2795">
            <v>15.701119159999999</v>
          </cell>
          <cell r="L2795">
            <v>8.3426016799999996</v>
          </cell>
          <cell r="M2795">
            <v>9.1435593399999995</v>
          </cell>
          <cell r="N2795">
            <v>22.11116342</v>
          </cell>
          <cell r="O2795">
            <v>56.436</v>
          </cell>
          <cell r="P2795">
            <v>9.1712876399999992</v>
          </cell>
          <cell r="Q2795">
            <v>65.599999999999994</v>
          </cell>
          <cell r="R2795">
            <v>50.403327439999998</v>
          </cell>
          <cell r="S2795">
            <v>17.7</v>
          </cell>
          <cell r="T2795">
            <v>8.6719722499999996</v>
          </cell>
          <cell r="U2795">
            <v>8.5279352900000003</v>
          </cell>
          <cell r="V2795">
            <v>8.4274872799999994</v>
          </cell>
          <cell r="W2795">
            <v>43.7</v>
          </cell>
          <cell r="X2795">
            <v>80.599999999999994</v>
          </cell>
          <cell r="Y2795">
            <v>34.299999999999997</v>
          </cell>
          <cell r="Z2795">
            <v>25.8</v>
          </cell>
          <cell r="AA2795">
            <v>38.799999999999997</v>
          </cell>
          <cell r="AB2795">
            <v>8.7823228600000007</v>
          </cell>
          <cell r="AC2795">
            <v>0.96360409999999985</v>
          </cell>
          <cell r="AD2795">
            <v>268.26</v>
          </cell>
          <cell r="AE2795">
            <v>59.306910849999994</v>
          </cell>
          <cell r="AF2795">
            <v>62.406897979999997</v>
          </cell>
          <cell r="AG2795">
            <v>0.25601751</v>
          </cell>
          <cell r="AH2795">
            <v>5.3</v>
          </cell>
          <cell r="AI2795">
            <v>52190</v>
          </cell>
          <cell r="AJ2795">
            <v>7.7</v>
          </cell>
        </row>
        <row r="2796">
          <cell r="A2796" t="str">
            <v>3556</v>
          </cell>
          <cell r="B2796" t="str">
            <v>355603101</v>
          </cell>
          <cell r="D2796" t="str">
            <v>3556031</v>
          </cell>
          <cell r="E2796" t="str">
            <v>3590</v>
          </cell>
          <cell r="F2796" t="str">
            <v>35</v>
          </cell>
          <cell r="G2796">
            <v>529.52777789000004</v>
          </cell>
          <cell r="H2796">
            <v>529.59266843</v>
          </cell>
          <cell r="I2796">
            <v>526.91598653000005</v>
          </cell>
          <cell r="J2796">
            <v>34.285714290000001</v>
          </cell>
          <cell r="K2796">
            <v>15.701119159999999</v>
          </cell>
          <cell r="L2796">
            <v>8.4696822100000002</v>
          </cell>
          <cell r="M2796">
            <v>10.86555439</v>
          </cell>
          <cell r="N2796">
            <v>22.11116342</v>
          </cell>
          <cell r="O2796">
            <v>56.436</v>
          </cell>
          <cell r="P2796">
            <v>11.165564160000001</v>
          </cell>
          <cell r="Q2796">
            <v>65.599999999999994</v>
          </cell>
          <cell r="R2796">
            <v>50.403327439999998</v>
          </cell>
          <cell r="S2796">
            <v>17.7</v>
          </cell>
          <cell r="T2796">
            <v>8.7770928799999997</v>
          </cell>
          <cell r="U2796">
            <v>8.7867622099999991</v>
          </cell>
          <cell r="V2796">
            <v>8.7867622099999991</v>
          </cell>
          <cell r="W2796">
            <v>43.7</v>
          </cell>
          <cell r="X2796">
            <v>80.599999999999994</v>
          </cell>
          <cell r="Y2796">
            <v>34.299999999999997</v>
          </cell>
          <cell r="Z2796">
            <v>25.8</v>
          </cell>
          <cell r="AA2796">
            <v>38.799999999999997</v>
          </cell>
          <cell r="AB2796">
            <v>8.7035067700000006</v>
          </cell>
          <cell r="AC2796">
            <v>0.79588329999999996</v>
          </cell>
          <cell r="AD2796">
            <v>268.26</v>
          </cell>
          <cell r="AE2796">
            <v>59.306910849999994</v>
          </cell>
          <cell r="AF2796">
            <v>62.403599999999997</v>
          </cell>
          <cell r="AG2796">
            <v>0.18421053000000001</v>
          </cell>
          <cell r="AH2796">
            <v>5.3</v>
          </cell>
          <cell r="AI2796">
            <v>52190</v>
          </cell>
          <cell r="AJ2796">
            <v>7.7</v>
          </cell>
        </row>
        <row r="2797">
          <cell r="A2797" t="str">
            <v>3556</v>
          </cell>
          <cell r="B2797" t="str">
            <v>355604201</v>
          </cell>
          <cell r="D2797" t="str">
            <v>3556042</v>
          </cell>
          <cell r="E2797" t="str">
            <v>3590</v>
          </cell>
          <cell r="F2797" t="str">
            <v>35</v>
          </cell>
          <cell r="G2797">
            <v>529.52777789000004</v>
          </cell>
          <cell r="H2797">
            <v>529.59266843</v>
          </cell>
          <cell r="I2797">
            <v>526.91598653000005</v>
          </cell>
          <cell r="J2797">
            <v>34.285714290000001</v>
          </cell>
          <cell r="K2797">
            <v>15.701119159999999</v>
          </cell>
          <cell r="L2797">
            <v>9.230143</v>
          </cell>
          <cell r="M2797">
            <v>9.2949572200000006</v>
          </cell>
          <cell r="N2797">
            <v>22.11116342</v>
          </cell>
          <cell r="O2797">
            <v>56.436</v>
          </cell>
          <cell r="P2797">
            <v>11.3753172</v>
          </cell>
          <cell r="Q2797">
            <v>65.599999999999994</v>
          </cell>
          <cell r="R2797">
            <v>50.403327439999998</v>
          </cell>
          <cell r="S2797">
            <v>17.7</v>
          </cell>
          <cell r="T2797">
            <v>9.2949572200000006</v>
          </cell>
          <cell r="U2797">
            <v>9.2949572200000006</v>
          </cell>
          <cell r="V2797">
            <v>9.230143</v>
          </cell>
          <cell r="W2797">
            <v>43.7</v>
          </cell>
          <cell r="X2797">
            <v>80.599999999999994</v>
          </cell>
          <cell r="Y2797">
            <v>34.299999999999997</v>
          </cell>
          <cell r="Z2797">
            <v>25.8</v>
          </cell>
          <cell r="AA2797">
            <v>38.799999999999997</v>
          </cell>
          <cell r="AB2797">
            <v>9.2633122599999993</v>
          </cell>
          <cell r="AC2797">
            <v>0.20130471999999999</v>
          </cell>
          <cell r="AD2797">
            <v>268.26</v>
          </cell>
          <cell r="AE2797">
            <v>59.306910849999994</v>
          </cell>
          <cell r="AF2797">
            <v>62.403599999999997</v>
          </cell>
          <cell r="AG2797">
            <v>0.29507847139865151</v>
          </cell>
          <cell r="AH2797">
            <v>5.3</v>
          </cell>
          <cell r="AI2797">
            <v>52190</v>
          </cell>
          <cell r="AJ2797">
            <v>7.7</v>
          </cell>
        </row>
        <row r="2798">
          <cell r="A2798" t="str">
            <v>3556</v>
          </cell>
          <cell r="B2798" t="str">
            <v>355604202</v>
          </cell>
          <cell r="D2798" t="str">
            <v>3556042</v>
          </cell>
          <cell r="E2798" t="str">
            <v>3590</v>
          </cell>
          <cell r="F2798" t="str">
            <v>35</v>
          </cell>
          <cell r="G2798">
            <v>529.52777789000004</v>
          </cell>
          <cell r="H2798">
            <v>529.59266843</v>
          </cell>
          <cell r="I2798">
            <v>526.91598653000005</v>
          </cell>
          <cell r="J2798">
            <v>34.285714290000001</v>
          </cell>
          <cell r="K2798">
            <v>15.701119159999999</v>
          </cell>
          <cell r="L2798">
            <v>7.2435129700000003</v>
          </cell>
          <cell r="M2798">
            <v>7.5621616300000003</v>
          </cell>
          <cell r="N2798">
            <v>22.11116342</v>
          </cell>
          <cell r="O2798">
            <v>56.436</v>
          </cell>
          <cell r="P2798">
            <v>11.225243389999999</v>
          </cell>
          <cell r="Q2798">
            <v>65.599999999999994</v>
          </cell>
          <cell r="R2798">
            <v>50.403327439999998</v>
          </cell>
          <cell r="S2798">
            <v>17.7</v>
          </cell>
          <cell r="T2798">
            <v>7.5621616300000003</v>
          </cell>
          <cell r="U2798">
            <v>7.5621616300000003</v>
          </cell>
          <cell r="V2798">
            <v>7.2435129700000003</v>
          </cell>
          <cell r="W2798">
            <v>43.7</v>
          </cell>
          <cell r="X2798">
            <v>80.599999999999994</v>
          </cell>
          <cell r="Y2798">
            <v>34.299999999999997</v>
          </cell>
          <cell r="Z2798">
            <v>25.8</v>
          </cell>
          <cell r="AA2798">
            <v>38.799999999999997</v>
          </cell>
          <cell r="AB2798">
            <v>7.2682230199999989</v>
          </cell>
          <cell r="AC2798">
            <v>1</v>
          </cell>
          <cell r="AD2798">
            <v>268.26</v>
          </cell>
          <cell r="AE2798">
            <v>59.306910849999994</v>
          </cell>
          <cell r="AF2798">
            <v>62.403599999999997</v>
          </cell>
          <cell r="AG2798">
            <v>0.25925925999999999</v>
          </cell>
          <cell r="AH2798">
            <v>5.3</v>
          </cell>
          <cell r="AI2798">
            <v>52190</v>
          </cell>
          <cell r="AJ2798">
            <v>7.7</v>
          </cell>
        </row>
        <row r="2799">
          <cell r="A2799" t="str">
            <v>3556</v>
          </cell>
          <cell r="B2799" t="str">
            <v>355604801</v>
          </cell>
          <cell r="D2799" t="str">
            <v>3556048</v>
          </cell>
          <cell r="E2799" t="str">
            <v>3590</v>
          </cell>
          <cell r="F2799" t="str">
            <v>35</v>
          </cell>
          <cell r="G2799">
            <v>529.52777789000004</v>
          </cell>
          <cell r="H2799">
            <v>529.59266843</v>
          </cell>
          <cell r="I2799">
            <v>526.91598653000005</v>
          </cell>
          <cell r="J2799">
            <v>34.285714290000001</v>
          </cell>
          <cell r="K2799">
            <v>15.701119159999999</v>
          </cell>
          <cell r="L2799">
            <v>7.7088595999999994</v>
          </cell>
          <cell r="M2799">
            <v>7.8481530899999994</v>
          </cell>
          <cell r="N2799">
            <v>22.11116342</v>
          </cell>
          <cell r="O2799">
            <v>56.436</v>
          </cell>
          <cell r="P2799">
            <v>11.630708500000001</v>
          </cell>
          <cell r="Q2799">
            <v>65.599999999999994</v>
          </cell>
          <cell r="R2799">
            <v>50.403327439999998</v>
          </cell>
          <cell r="S2799">
            <v>17.7</v>
          </cell>
          <cell r="T2799">
            <v>10.81977828</v>
          </cell>
          <cell r="U2799">
            <v>7.7240046600000003</v>
          </cell>
          <cell r="V2799">
            <v>7.7240046600000003</v>
          </cell>
          <cell r="W2799">
            <v>43.7</v>
          </cell>
          <cell r="X2799">
            <v>80.599999999999994</v>
          </cell>
          <cell r="Y2799">
            <v>34.299999999999997</v>
          </cell>
          <cell r="Z2799">
            <v>25.8</v>
          </cell>
          <cell r="AA2799">
            <v>38.799999999999997</v>
          </cell>
          <cell r="AB2799">
            <v>11.158647650000001</v>
          </cell>
          <cell r="AC2799">
            <v>0.94764285999999998</v>
          </cell>
          <cell r="AD2799">
            <v>268.26</v>
          </cell>
          <cell r="AE2799">
            <v>59.306910849999994</v>
          </cell>
          <cell r="AF2799">
            <v>63.994999999999997</v>
          </cell>
          <cell r="AG2799">
            <v>8.3333329999999997E-2</v>
          </cell>
          <cell r="AH2799">
            <v>5.3</v>
          </cell>
          <cell r="AI2799">
            <v>52190</v>
          </cell>
          <cell r="AJ2799">
            <v>7.7</v>
          </cell>
        </row>
        <row r="2800">
          <cell r="A2800" t="str">
            <v>3556</v>
          </cell>
          <cell r="B2800" t="str">
            <v>355605201</v>
          </cell>
          <cell r="D2800" t="str">
            <v>3556052</v>
          </cell>
          <cell r="E2800" t="str">
            <v>3590</v>
          </cell>
          <cell r="F2800" t="str">
            <v>35</v>
          </cell>
          <cell r="G2800">
            <v>529.52777789000004</v>
          </cell>
          <cell r="H2800">
            <v>529.59266843</v>
          </cell>
          <cell r="I2800">
            <v>526.91598653000005</v>
          </cell>
          <cell r="J2800">
            <v>34.285714290000001</v>
          </cell>
          <cell r="K2800">
            <v>15.701119159999999</v>
          </cell>
          <cell r="L2800">
            <v>8.7456028499999992</v>
          </cell>
          <cell r="M2800">
            <v>10.73190836</v>
          </cell>
          <cell r="N2800">
            <v>22.11116342</v>
          </cell>
          <cell r="O2800">
            <v>56.436</v>
          </cell>
          <cell r="P2800">
            <v>11.63401857</v>
          </cell>
          <cell r="Q2800">
            <v>65.599999999999994</v>
          </cell>
          <cell r="R2800">
            <v>50.403327439999998</v>
          </cell>
          <cell r="S2800">
            <v>17.7</v>
          </cell>
          <cell r="T2800">
            <v>8.7712150599999994</v>
          </cell>
          <cell r="U2800">
            <v>10.731056349999999</v>
          </cell>
          <cell r="V2800">
            <v>9.7478858200000005</v>
          </cell>
          <cell r="W2800">
            <v>43.7</v>
          </cell>
          <cell r="X2800">
            <v>80.599999999999994</v>
          </cell>
          <cell r="Y2800">
            <v>34.299999999999997</v>
          </cell>
          <cell r="Z2800">
            <v>25.8</v>
          </cell>
          <cell r="AA2800">
            <v>38.799999999999997</v>
          </cell>
          <cell r="AB2800">
            <v>10.752419789999999</v>
          </cell>
          <cell r="AC2800">
            <v>0.84907471999999995</v>
          </cell>
          <cell r="AD2800">
            <v>268.26</v>
          </cell>
          <cell r="AE2800">
            <v>59.306910849999994</v>
          </cell>
          <cell r="AF2800">
            <v>63.994999999999997</v>
          </cell>
          <cell r="AG2800">
            <v>0.33159734598134361</v>
          </cell>
          <cell r="AH2800">
            <v>5.3</v>
          </cell>
          <cell r="AI2800">
            <v>52190</v>
          </cell>
          <cell r="AJ2800">
            <v>7.7</v>
          </cell>
        </row>
        <row r="2801">
          <cell r="A2801" t="str">
            <v>3556</v>
          </cell>
          <cell r="B2801" t="str">
            <v>355605601</v>
          </cell>
          <cell r="D2801" t="str">
            <v>3556056</v>
          </cell>
          <cell r="E2801" t="str">
            <v>3590</v>
          </cell>
          <cell r="F2801" t="str">
            <v>35</v>
          </cell>
          <cell r="G2801">
            <v>529.52777789000004</v>
          </cell>
          <cell r="H2801">
            <v>529.59266843</v>
          </cell>
          <cell r="I2801">
            <v>526.91598653000005</v>
          </cell>
          <cell r="J2801">
            <v>34.285714290000001</v>
          </cell>
          <cell r="K2801">
            <v>15.701119159999999</v>
          </cell>
          <cell r="L2801">
            <v>8.6503245</v>
          </cell>
          <cell r="M2801">
            <v>10.11940506</v>
          </cell>
          <cell r="N2801">
            <v>22.11116342</v>
          </cell>
          <cell r="O2801">
            <v>56.436</v>
          </cell>
          <cell r="P2801">
            <v>11.88109015</v>
          </cell>
          <cell r="Q2801">
            <v>65.599999999999994</v>
          </cell>
          <cell r="R2801">
            <v>50.403327439999998</v>
          </cell>
          <cell r="S2801">
            <v>17.7</v>
          </cell>
          <cell r="T2801">
            <v>8.6503245</v>
          </cell>
          <cell r="U2801">
            <v>10.014492110000001</v>
          </cell>
          <cell r="V2801">
            <v>8.65817178</v>
          </cell>
          <cell r="W2801">
            <v>43.7</v>
          </cell>
          <cell r="X2801">
            <v>80.599999999999994</v>
          </cell>
          <cell r="Y2801">
            <v>34.299999999999997</v>
          </cell>
          <cell r="Z2801">
            <v>25.8</v>
          </cell>
          <cell r="AA2801">
            <v>38.799999999999997</v>
          </cell>
          <cell r="AB2801">
            <v>9.9864030499999998</v>
          </cell>
          <cell r="AC2801">
            <v>1</v>
          </cell>
          <cell r="AD2801">
            <v>268.26</v>
          </cell>
          <cell r="AE2801">
            <v>59.306910849999994</v>
          </cell>
          <cell r="AF2801">
            <v>63.994999999999997</v>
          </cell>
          <cell r="AG2801">
            <v>0.375</v>
          </cell>
          <cell r="AH2801">
            <v>5.3</v>
          </cell>
          <cell r="AI2801">
            <v>52190</v>
          </cell>
          <cell r="AJ2801">
            <v>7.7</v>
          </cell>
        </row>
        <row r="2802">
          <cell r="A2802" t="str">
            <v>3556</v>
          </cell>
          <cell r="B2802" t="str">
            <v>355606601</v>
          </cell>
          <cell r="D2802" t="str">
            <v>3556066</v>
          </cell>
          <cell r="E2802" t="str">
            <v>3590</v>
          </cell>
          <cell r="F2802" t="str">
            <v>35</v>
          </cell>
          <cell r="G2802">
            <v>529.52777789000004</v>
          </cell>
          <cell r="H2802">
            <v>529.59266843</v>
          </cell>
          <cell r="I2802">
            <v>526.91598653000005</v>
          </cell>
          <cell r="J2802">
            <v>34.285714290000001</v>
          </cell>
          <cell r="K2802">
            <v>15.701119159999999</v>
          </cell>
          <cell r="L2802">
            <v>7.5943812399999997</v>
          </cell>
          <cell r="M2802">
            <v>8.0624327900000008</v>
          </cell>
          <cell r="N2802">
            <v>22.11116342</v>
          </cell>
          <cell r="O2802">
            <v>56.436</v>
          </cell>
          <cell r="P2802">
            <v>11.91839057</v>
          </cell>
          <cell r="Q2802">
            <v>65.599999999999994</v>
          </cell>
          <cell r="R2802">
            <v>50.403327439999998</v>
          </cell>
          <cell r="S2802">
            <v>17.7</v>
          </cell>
          <cell r="T2802">
            <v>8.0580107999999999</v>
          </cell>
          <cell r="U2802">
            <v>7.6324011299999999</v>
          </cell>
          <cell r="V2802">
            <v>7.4465851000000001</v>
          </cell>
          <cell r="W2802">
            <v>43.7</v>
          </cell>
          <cell r="X2802">
            <v>80.599999999999994</v>
          </cell>
          <cell r="Y2802">
            <v>34.299999999999997</v>
          </cell>
          <cell r="Z2802">
            <v>25.8</v>
          </cell>
          <cell r="AA2802">
            <v>38.799999999999997</v>
          </cell>
          <cell r="AB2802">
            <v>7.5595595000000007</v>
          </cell>
          <cell r="AC2802">
            <v>1</v>
          </cell>
          <cell r="AD2802">
            <v>268.26</v>
          </cell>
          <cell r="AE2802">
            <v>59.306910849999994</v>
          </cell>
          <cell r="AF2802">
            <v>63.994999999999997</v>
          </cell>
          <cell r="AG2802">
            <v>0.23333333000000001</v>
          </cell>
          <cell r="AH2802">
            <v>5.3</v>
          </cell>
          <cell r="AI2802">
            <v>52190</v>
          </cell>
          <cell r="AJ2802">
            <v>7.7</v>
          </cell>
        </row>
        <row r="2803">
          <cell r="A2803" t="str">
            <v>3556</v>
          </cell>
          <cell r="B2803" t="str">
            <v>355607001</v>
          </cell>
          <cell r="D2803" t="str">
            <v>3556070</v>
          </cell>
          <cell r="E2803" t="str">
            <v>3590</v>
          </cell>
          <cell r="F2803" t="str">
            <v>35</v>
          </cell>
          <cell r="G2803">
            <v>529.52777789000004</v>
          </cell>
          <cell r="H2803">
            <v>529.59266843</v>
          </cell>
          <cell r="I2803">
            <v>526.91598653000005</v>
          </cell>
          <cell r="J2803">
            <v>34.285714290000001</v>
          </cell>
          <cell r="K2803">
            <v>15.701119159999999</v>
          </cell>
          <cell r="L2803">
            <v>8.6143198999999999</v>
          </cell>
          <cell r="M2803">
            <v>9.6236413699999996</v>
          </cell>
          <cell r="N2803">
            <v>22.11116342</v>
          </cell>
          <cell r="O2803">
            <v>56.436</v>
          </cell>
          <cell r="P2803">
            <v>11.91839057</v>
          </cell>
          <cell r="Q2803">
            <v>65.599999999999994</v>
          </cell>
          <cell r="R2803">
            <v>50.403327439999998</v>
          </cell>
          <cell r="S2803">
            <v>17.7</v>
          </cell>
          <cell r="T2803">
            <v>9.6254917500000001</v>
          </cell>
          <cell r="U2803">
            <v>9.6184685999999999</v>
          </cell>
          <cell r="V2803">
            <v>8.5492730800000007</v>
          </cell>
          <cell r="W2803">
            <v>43.7</v>
          </cell>
          <cell r="X2803">
            <v>80.599999999999994</v>
          </cell>
          <cell r="Y2803">
            <v>34.299999999999997</v>
          </cell>
          <cell r="Z2803">
            <v>25.8</v>
          </cell>
          <cell r="AA2803">
            <v>38.799999999999997</v>
          </cell>
          <cell r="AB2803">
            <v>9.5123690399999994</v>
          </cell>
          <cell r="AC2803">
            <v>1</v>
          </cell>
          <cell r="AD2803">
            <v>268.26</v>
          </cell>
          <cell r="AE2803">
            <v>59.306910849999994</v>
          </cell>
          <cell r="AF2803">
            <v>63.994999999999997</v>
          </cell>
          <cell r="AG2803">
            <v>0.57142857000000002</v>
          </cell>
          <cell r="AH2803">
            <v>5.3</v>
          </cell>
          <cell r="AI2803">
            <v>52190</v>
          </cell>
          <cell r="AJ2803">
            <v>7.7</v>
          </cell>
        </row>
        <row r="2804">
          <cell r="A2804" t="str">
            <v>3556</v>
          </cell>
          <cell r="B2804" t="str">
            <v>355607301</v>
          </cell>
          <cell r="D2804" t="str">
            <v>3556073</v>
          </cell>
          <cell r="E2804" t="str">
            <v>3590</v>
          </cell>
          <cell r="F2804" t="str">
            <v>35</v>
          </cell>
          <cell r="G2804">
            <v>529.52777789000004</v>
          </cell>
          <cell r="H2804">
            <v>529.59266843</v>
          </cell>
          <cell r="I2804">
            <v>526.91598653000005</v>
          </cell>
          <cell r="J2804">
            <v>34.285714290000001</v>
          </cell>
          <cell r="K2804">
            <v>15.701119159999999</v>
          </cell>
          <cell r="L2804">
            <v>8.23800825</v>
          </cell>
          <cell r="M2804">
            <v>10.81977828</v>
          </cell>
          <cell r="N2804">
            <v>22.11116342</v>
          </cell>
          <cell r="O2804">
            <v>56.436</v>
          </cell>
          <cell r="P2804">
            <v>10.528798602247047</v>
          </cell>
          <cell r="Q2804">
            <v>65.599999999999994</v>
          </cell>
          <cell r="R2804">
            <v>50.403327439999998</v>
          </cell>
          <cell r="S2804">
            <v>17.7</v>
          </cell>
          <cell r="T2804">
            <v>10.775261970000001</v>
          </cell>
          <cell r="U2804">
            <v>10.81977828</v>
          </cell>
          <cell r="V2804">
            <v>10.7328469</v>
          </cell>
          <cell r="W2804">
            <v>43.7</v>
          </cell>
          <cell r="X2804">
            <v>80.599999999999994</v>
          </cell>
          <cell r="Y2804">
            <v>34.299999999999997</v>
          </cell>
          <cell r="Z2804">
            <v>25.8</v>
          </cell>
          <cell r="AA2804">
            <v>38.799999999999997</v>
          </cell>
          <cell r="AB2804">
            <v>10.74636853</v>
          </cell>
          <cell r="AC2804">
            <v>1</v>
          </cell>
          <cell r="AD2804">
            <v>268.26</v>
          </cell>
          <cell r="AE2804">
            <v>59.306910849999994</v>
          </cell>
          <cell r="AF2804">
            <v>63.994999999999997</v>
          </cell>
          <cell r="AG2804">
            <v>0.30488186035471376</v>
          </cell>
          <cell r="AH2804">
            <v>5.3</v>
          </cell>
          <cell r="AI2804">
            <v>52190</v>
          </cell>
          <cell r="AJ2804">
            <v>7.7</v>
          </cell>
        </row>
        <row r="2805">
          <cell r="A2805" t="str">
            <v>3556</v>
          </cell>
          <cell r="B2805" t="str">
            <v>355607601</v>
          </cell>
          <cell r="D2805" t="str">
            <v>3556076</v>
          </cell>
          <cell r="E2805" t="str">
            <v>3590</v>
          </cell>
          <cell r="F2805" t="str">
            <v>35</v>
          </cell>
          <cell r="G2805">
            <v>529.52777789000004</v>
          </cell>
          <cell r="H2805">
            <v>529.59266843</v>
          </cell>
          <cell r="I2805">
            <v>526.91598653000005</v>
          </cell>
          <cell r="J2805">
            <v>34.285714290000001</v>
          </cell>
          <cell r="K2805">
            <v>15.701119159999999</v>
          </cell>
          <cell r="L2805">
            <v>7.9050728499999989</v>
          </cell>
          <cell r="M2805">
            <v>7.9050728499999989</v>
          </cell>
          <cell r="N2805">
            <v>22.11116342</v>
          </cell>
          <cell r="O2805">
            <v>56.436</v>
          </cell>
          <cell r="P2805">
            <v>10.440814221556625</v>
          </cell>
          <cell r="Q2805">
            <v>65.599999999999994</v>
          </cell>
          <cell r="R2805">
            <v>50.403327439999998</v>
          </cell>
          <cell r="S2805">
            <v>17.7</v>
          </cell>
          <cell r="T2805">
            <v>7.9462636399999997</v>
          </cell>
          <cell r="U2805">
            <v>7.9462636399999997</v>
          </cell>
          <cell r="V2805">
            <v>7.9080194400000012</v>
          </cell>
          <cell r="W2805">
            <v>43.7</v>
          </cell>
          <cell r="X2805">
            <v>80.599999999999994</v>
          </cell>
          <cell r="Y2805">
            <v>34.299999999999997</v>
          </cell>
          <cell r="Z2805">
            <v>25.8</v>
          </cell>
          <cell r="AA2805">
            <v>38.799999999999997</v>
          </cell>
          <cell r="AB2805">
            <v>7.9519113800000003</v>
          </cell>
          <cell r="AC2805">
            <v>0.88294841000000002</v>
          </cell>
          <cell r="AD2805">
            <v>268.26</v>
          </cell>
          <cell r="AE2805">
            <v>59.306910849999994</v>
          </cell>
          <cell r="AF2805">
            <v>63.994999999999997</v>
          </cell>
          <cell r="AG2805">
            <v>0.24590163999999998</v>
          </cell>
          <cell r="AH2805">
            <v>5.3</v>
          </cell>
          <cell r="AI2805">
            <v>52190</v>
          </cell>
          <cell r="AJ2805">
            <v>7.7</v>
          </cell>
        </row>
        <row r="2806">
          <cell r="A2806" t="str">
            <v>3556</v>
          </cell>
          <cell r="B2806" t="str">
            <v>355607701</v>
          </cell>
          <cell r="D2806" t="str">
            <v>3556077</v>
          </cell>
          <cell r="E2806" t="str">
            <v>3590</v>
          </cell>
          <cell r="F2806" t="str">
            <v>35</v>
          </cell>
          <cell r="G2806">
            <v>529.52777789000004</v>
          </cell>
          <cell r="H2806">
            <v>529.59266843</v>
          </cell>
          <cell r="I2806">
            <v>526.91598653000005</v>
          </cell>
          <cell r="J2806">
            <v>34.285714290000001</v>
          </cell>
          <cell r="K2806">
            <v>15.701119159999999</v>
          </cell>
          <cell r="L2806">
            <v>8.4189186199999995</v>
          </cell>
          <cell r="M2806">
            <v>10.71283874</v>
          </cell>
          <cell r="N2806">
            <v>22.11116342</v>
          </cell>
          <cell r="O2806">
            <v>56.436</v>
          </cell>
          <cell r="P2806">
            <v>10.136321812385962</v>
          </cell>
          <cell r="Q2806">
            <v>65.599999999999994</v>
          </cell>
          <cell r="R2806">
            <v>50.403327439999998</v>
          </cell>
          <cell r="S2806">
            <v>17.7</v>
          </cell>
          <cell r="T2806">
            <v>8.4189186199999995</v>
          </cell>
          <cell r="U2806">
            <v>10.713906529999999</v>
          </cell>
          <cell r="V2806">
            <v>10.688507189999999</v>
          </cell>
          <cell r="W2806">
            <v>43.7</v>
          </cell>
          <cell r="X2806">
            <v>80.599999999999994</v>
          </cell>
          <cell r="Y2806">
            <v>34.299999999999997</v>
          </cell>
          <cell r="Z2806">
            <v>25.8</v>
          </cell>
          <cell r="AA2806">
            <v>38.799999999999997</v>
          </cell>
          <cell r="AB2806">
            <v>10.65617642</v>
          </cell>
          <cell r="AC2806">
            <v>0.76349692999999996</v>
          </cell>
          <cell r="AD2806">
            <v>268.26</v>
          </cell>
          <cell r="AE2806">
            <v>59.306910849999994</v>
          </cell>
          <cell r="AF2806">
            <v>63.994999999999997</v>
          </cell>
          <cell r="AG2806">
            <v>0</v>
          </cell>
          <cell r="AH2806">
            <v>5.3</v>
          </cell>
          <cell r="AI2806">
            <v>52190</v>
          </cell>
          <cell r="AJ2806">
            <v>7.7</v>
          </cell>
        </row>
        <row r="2807">
          <cell r="A2807" t="str">
            <v>3556</v>
          </cell>
          <cell r="B2807" t="str">
            <v>355609101</v>
          </cell>
          <cell r="D2807" t="str">
            <v>3556091</v>
          </cell>
          <cell r="E2807" t="str">
            <v>3590</v>
          </cell>
          <cell r="F2807" t="str">
            <v>35</v>
          </cell>
          <cell r="G2807">
            <v>529.52777789000004</v>
          </cell>
          <cell r="H2807">
            <v>529.59266843</v>
          </cell>
          <cell r="I2807">
            <v>526.91598653000005</v>
          </cell>
          <cell r="J2807">
            <v>34.285714290000001</v>
          </cell>
          <cell r="K2807">
            <v>15.701119159999999</v>
          </cell>
          <cell r="L2807">
            <v>10.17152798</v>
          </cell>
          <cell r="M2807">
            <v>10.831608040000001</v>
          </cell>
          <cell r="N2807">
            <v>22.11116342</v>
          </cell>
          <cell r="O2807">
            <v>56.436</v>
          </cell>
          <cell r="P2807">
            <v>11.12259032</v>
          </cell>
          <cell r="Q2807">
            <v>65.599999999999994</v>
          </cell>
          <cell r="R2807">
            <v>50.403327439999998</v>
          </cell>
          <cell r="S2807">
            <v>17.7</v>
          </cell>
          <cell r="T2807">
            <v>10.285240399999999</v>
          </cell>
          <cell r="U2807">
            <v>10.48765657</v>
          </cell>
          <cell r="V2807">
            <v>10.288341709999999</v>
          </cell>
          <cell r="W2807">
            <v>43.7</v>
          </cell>
          <cell r="X2807">
            <v>80.599999999999994</v>
          </cell>
          <cell r="Y2807">
            <v>34.299999999999997</v>
          </cell>
          <cell r="Z2807">
            <v>25.8</v>
          </cell>
          <cell r="AA2807">
            <v>38.799999999999997</v>
          </cell>
          <cell r="AB2807">
            <v>10.43901554</v>
          </cell>
          <cell r="AC2807">
            <v>0</v>
          </cell>
          <cell r="AD2807">
            <v>268.26</v>
          </cell>
          <cell r="AE2807">
            <v>59.306910849999994</v>
          </cell>
          <cell r="AF2807">
            <v>62.403599999999997</v>
          </cell>
          <cell r="AG2807">
            <v>0.31919642379359497</v>
          </cell>
          <cell r="AH2807">
            <v>5.3</v>
          </cell>
          <cell r="AI2807">
            <v>52190</v>
          </cell>
          <cell r="AJ2807">
            <v>7.7</v>
          </cell>
        </row>
        <row r="2808">
          <cell r="A2808" t="str">
            <v>3556</v>
          </cell>
          <cell r="B2808" t="str">
            <v>355609201</v>
          </cell>
          <cell r="D2808" t="str">
            <v>3556092</v>
          </cell>
          <cell r="E2808" t="str">
            <v>3590</v>
          </cell>
          <cell r="F2808" t="str">
            <v>35</v>
          </cell>
          <cell r="G2808">
            <v>529.52777789000004</v>
          </cell>
          <cell r="H2808">
            <v>529.59266843</v>
          </cell>
          <cell r="I2808">
            <v>526.91598653000005</v>
          </cell>
          <cell r="J2808">
            <v>34.285714290000001</v>
          </cell>
          <cell r="K2808">
            <v>15.701119159999999</v>
          </cell>
          <cell r="L2808">
            <v>10.348429749999999</v>
          </cell>
          <cell r="M2808">
            <v>10.583397509999999</v>
          </cell>
          <cell r="N2808">
            <v>22.11116342</v>
          </cell>
          <cell r="O2808">
            <v>56.436</v>
          </cell>
          <cell r="P2808">
            <v>11.53157056</v>
          </cell>
          <cell r="Q2808">
            <v>65.599999999999994</v>
          </cell>
          <cell r="R2808">
            <v>50.403327439999998</v>
          </cell>
          <cell r="S2808">
            <v>17.7</v>
          </cell>
          <cell r="T2808">
            <v>10.58349883</v>
          </cell>
          <cell r="U2808">
            <v>10.515668679999999</v>
          </cell>
          <cell r="V2808">
            <v>10.47455184</v>
          </cell>
          <cell r="W2808">
            <v>43.7</v>
          </cell>
          <cell r="X2808">
            <v>80.599999999999994</v>
          </cell>
          <cell r="Y2808">
            <v>34.299999999999997</v>
          </cell>
          <cell r="Z2808">
            <v>25.8</v>
          </cell>
          <cell r="AA2808">
            <v>38.799999999999997</v>
          </cell>
          <cell r="AB2808">
            <v>10.665064109999999</v>
          </cell>
          <cell r="AC2808">
            <v>0.17313104000000001</v>
          </cell>
          <cell r="AD2808">
            <v>268.26</v>
          </cell>
          <cell r="AE2808">
            <v>59.306910849999994</v>
          </cell>
          <cell r="AF2808">
            <v>63.160233830000003</v>
          </cell>
          <cell r="AG2808">
            <v>0.32761175538304455</v>
          </cell>
          <cell r="AH2808">
            <v>5.3</v>
          </cell>
          <cell r="AI2808">
            <v>52190</v>
          </cell>
          <cell r="AJ2808">
            <v>7.7</v>
          </cell>
        </row>
        <row r="2809">
          <cell r="A2809" t="str">
            <v>3556</v>
          </cell>
          <cell r="B2809" t="str">
            <v>355609801</v>
          </cell>
          <cell r="D2809" t="str">
            <v>3556098</v>
          </cell>
          <cell r="E2809" t="str">
            <v>3590</v>
          </cell>
          <cell r="F2809" t="str">
            <v>35</v>
          </cell>
          <cell r="G2809">
            <v>529.52777789000004</v>
          </cell>
          <cell r="H2809">
            <v>529.59266843</v>
          </cell>
          <cell r="I2809">
            <v>526.91598653000005</v>
          </cell>
          <cell r="J2809">
            <v>34.285714290000001</v>
          </cell>
          <cell r="K2809">
            <v>15.701119159999999</v>
          </cell>
          <cell r="L2809">
            <v>9.7349505500000006</v>
          </cell>
          <cell r="M2809">
            <v>10.18926782</v>
          </cell>
          <cell r="N2809">
            <v>22.11116342</v>
          </cell>
          <cell r="O2809">
            <v>56.436</v>
          </cell>
          <cell r="P2809">
            <v>11.630708500000001</v>
          </cell>
          <cell r="Q2809">
            <v>65.599999999999994</v>
          </cell>
          <cell r="R2809">
            <v>50.403327439999998</v>
          </cell>
          <cell r="S2809">
            <v>17.7</v>
          </cell>
          <cell r="T2809">
            <v>9.8389490300000002</v>
          </cell>
          <cell r="U2809">
            <v>10.098848719999999</v>
          </cell>
          <cell r="V2809">
            <v>9.8389490300000002</v>
          </cell>
          <cell r="W2809">
            <v>43.7</v>
          </cell>
          <cell r="X2809">
            <v>80.599999999999994</v>
          </cell>
          <cell r="Y2809">
            <v>34.299999999999997</v>
          </cell>
          <cell r="Z2809">
            <v>25.8</v>
          </cell>
          <cell r="AA2809">
            <v>38.799999999999997</v>
          </cell>
          <cell r="AB2809">
            <v>10.311316529999999</v>
          </cell>
          <cell r="AC2809">
            <v>0</v>
          </cell>
          <cell r="AD2809">
            <v>268.26</v>
          </cell>
          <cell r="AE2809">
            <v>59.306910849999994</v>
          </cell>
          <cell r="AF2809">
            <v>62.403599999999997</v>
          </cell>
          <cell r="AG2809">
            <v>0.31806114495320237</v>
          </cell>
          <cell r="AH2809">
            <v>5.3</v>
          </cell>
          <cell r="AI2809">
            <v>52190</v>
          </cell>
          <cell r="AJ2809">
            <v>7.7</v>
          </cell>
        </row>
        <row r="2810">
          <cell r="A2810" t="str">
            <v>3556</v>
          </cell>
          <cell r="B2810" t="str">
            <v>355610601</v>
          </cell>
          <cell r="D2810" t="str">
            <v>3556106</v>
          </cell>
          <cell r="E2810" t="str">
            <v>3590</v>
          </cell>
          <cell r="F2810" t="str">
            <v>35</v>
          </cell>
          <cell r="G2810">
            <v>529.52777789000004</v>
          </cell>
          <cell r="H2810">
            <v>529.59266843</v>
          </cell>
          <cell r="I2810">
            <v>526.91598653000005</v>
          </cell>
          <cell r="J2810">
            <v>34.285714290000001</v>
          </cell>
          <cell r="K2810">
            <v>15.701119159999999</v>
          </cell>
          <cell r="L2810">
            <v>0</v>
          </cell>
          <cell r="M2810">
            <v>0</v>
          </cell>
          <cell r="N2810">
            <v>22.11116342</v>
          </cell>
          <cell r="O2810">
            <v>56.436</v>
          </cell>
          <cell r="P2810">
            <v>0</v>
          </cell>
          <cell r="Q2810">
            <v>65.599999999999994</v>
          </cell>
          <cell r="R2810">
            <v>50.403327439999998</v>
          </cell>
          <cell r="S2810">
            <v>17.7</v>
          </cell>
          <cell r="T2810">
            <v>0</v>
          </cell>
          <cell r="U2810">
            <v>0</v>
          </cell>
          <cell r="V2810">
            <v>0</v>
          </cell>
          <cell r="W2810">
            <v>43.7</v>
          </cell>
          <cell r="X2810">
            <v>80.599999999999994</v>
          </cell>
          <cell r="Y2810">
            <v>34.299999999999997</v>
          </cell>
          <cell r="Z2810">
            <v>25.8</v>
          </cell>
          <cell r="AA2810">
            <v>38.799999999999997</v>
          </cell>
          <cell r="AB2810">
            <v>0</v>
          </cell>
          <cell r="AC2810">
            <v>0</v>
          </cell>
          <cell r="AD2810">
            <v>268.26</v>
          </cell>
          <cell r="AE2810">
            <v>59.306910849999994</v>
          </cell>
          <cell r="AF2810">
            <v>66.719682879999993</v>
          </cell>
          <cell r="AG2810">
            <v>0</v>
          </cell>
          <cell r="AH2810">
            <v>5.3</v>
          </cell>
          <cell r="AI2810">
            <v>52190</v>
          </cell>
          <cell r="AJ2810">
            <v>7.7</v>
          </cell>
        </row>
        <row r="2811">
          <cell r="A2811" t="str">
            <v>3557</v>
          </cell>
          <cell r="B2811" t="str">
            <v>355700101</v>
          </cell>
          <cell r="D2811" t="str">
            <v>3557001</v>
          </cell>
          <cell r="E2811" t="str">
            <v>3590</v>
          </cell>
          <cell r="F2811" t="str">
            <v>35</v>
          </cell>
          <cell r="G2811">
            <v>529.52777789000004</v>
          </cell>
          <cell r="H2811">
            <v>529.59266843</v>
          </cell>
          <cell r="I2811">
            <v>526.91598653000005</v>
          </cell>
          <cell r="J2811">
            <v>34.285714290000001</v>
          </cell>
          <cell r="K2811">
            <v>15.701119159999999</v>
          </cell>
          <cell r="L2811">
            <v>9.9090719299999996</v>
          </cell>
          <cell r="M2811">
            <v>10.997455739999999</v>
          </cell>
          <cell r="N2811">
            <v>22.11116342</v>
          </cell>
          <cell r="O2811">
            <v>56.436</v>
          </cell>
          <cell r="P2811">
            <v>11.034889659999999</v>
          </cell>
          <cell r="Q2811">
            <v>65.599999999999994</v>
          </cell>
          <cell r="R2811">
            <v>50.403327439999998</v>
          </cell>
          <cell r="S2811">
            <v>17.7</v>
          </cell>
          <cell r="T2811">
            <v>9.1259800200000001</v>
          </cell>
          <cell r="U2811">
            <v>10.092950220000001</v>
          </cell>
          <cell r="V2811">
            <v>8.33710913</v>
          </cell>
          <cell r="W2811">
            <v>43.7</v>
          </cell>
          <cell r="X2811">
            <v>80.599999999999994</v>
          </cell>
          <cell r="Y2811">
            <v>34.299999999999997</v>
          </cell>
          <cell r="Z2811">
            <v>25.8</v>
          </cell>
          <cell r="AA2811">
            <v>38.799999999999997</v>
          </cell>
          <cell r="AB2811">
            <v>9.09705969</v>
          </cell>
          <cell r="AC2811">
            <v>0.10810811000000001</v>
          </cell>
          <cell r="AD2811">
            <v>268.26</v>
          </cell>
          <cell r="AE2811">
            <v>59.306910849999994</v>
          </cell>
          <cell r="AF2811">
            <v>67.7517</v>
          </cell>
          <cell r="AG2811">
            <v>0.31380328752993142</v>
          </cell>
          <cell r="AH2811">
            <v>5.3</v>
          </cell>
          <cell r="AI2811">
            <v>52190</v>
          </cell>
          <cell r="AJ2811">
            <v>7.7</v>
          </cell>
        </row>
        <row r="2812">
          <cell r="A2812" t="str">
            <v>3557</v>
          </cell>
          <cell r="B2812" t="str">
            <v>355700401</v>
          </cell>
          <cell r="D2812" t="str">
            <v>3557004</v>
          </cell>
          <cell r="E2812" t="str">
            <v>3590</v>
          </cell>
          <cell r="F2812" t="str">
            <v>35</v>
          </cell>
          <cell r="G2812">
            <v>529.52777789000004</v>
          </cell>
          <cell r="H2812">
            <v>529.59266843</v>
          </cell>
          <cell r="I2812">
            <v>526.91598653000005</v>
          </cell>
          <cell r="J2812">
            <v>34.285714290000001</v>
          </cell>
          <cell r="K2812">
            <v>15.701119159999999</v>
          </cell>
          <cell r="L2812">
            <v>9.5381321900000007</v>
          </cell>
          <cell r="M2812">
            <v>10.890460389999999</v>
          </cell>
          <cell r="N2812">
            <v>22.11116342</v>
          </cell>
          <cell r="O2812">
            <v>56.436</v>
          </cell>
          <cell r="P2812">
            <v>10.99963013</v>
          </cell>
          <cell r="Q2812">
            <v>65.599999999999994</v>
          </cell>
          <cell r="R2812">
            <v>50.403327439999998</v>
          </cell>
          <cell r="S2812">
            <v>17.7</v>
          </cell>
          <cell r="T2812">
            <v>9.4334839200000005</v>
          </cell>
          <cell r="U2812">
            <v>9.5505200099999996</v>
          </cell>
          <cell r="V2812">
            <v>9.32892309</v>
          </cell>
          <cell r="W2812">
            <v>43.7</v>
          </cell>
          <cell r="X2812">
            <v>80.599999999999994</v>
          </cell>
          <cell r="Y2812">
            <v>34.299999999999997</v>
          </cell>
          <cell r="Z2812">
            <v>25.8</v>
          </cell>
          <cell r="AA2812">
            <v>38.799999999999997</v>
          </cell>
          <cell r="AB2812">
            <v>9.4494360099999994</v>
          </cell>
          <cell r="AC2812">
            <v>0</v>
          </cell>
          <cell r="AD2812">
            <v>268.26</v>
          </cell>
          <cell r="AE2812">
            <v>59.306910849999994</v>
          </cell>
          <cell r="AF2812">
            <v>67.7517</v>
          </cell>
          <cell r="AG2812">
            <v>0</v>
          </cell>
          <cell r="AH2812">
            <v>5.3</v>
          </cell>
          <cell r="AI2812">
            <v>52190</v>
          </cell>
          <cell r="AJ2812">
            <v>7.7</v>
          </cell>
        </row>
        <row r="2813">
          <cell r="A2813" t="str">
            <v>3557</v>
          </cell>
          <cell r="B2813" t="str">
            <v>355700601</v>
          </cell>
          <cell r="D2813" t="str">
            <v>3557006</v>
          </cell>
          <cell r="E2813" t="str">
            <v>3590</v>
          </cell>
          <cell r="F2813" t="str">
            <v>35</v>
          </cell>
          <cell r="G2813">
            <v>529.52777789000004</v>
          </cell>
          <cell r="H2813">
            <v>529.59266843</v>
          </cell>
          <cell r="I2813">
            <v>526.91598653000005</v>
          </cell>
          <cell r="J2813">
            <v>34.285714290000001</v>
          </cell>
          <cell r="K2813">
            <v>15.701119159999999</v>
          </cell>
          <cell r="L2813">
            <v>9.4334839200000005</v>
          </cell>
          <cell r="M2813">
            <v>10.81977828</v>
          </cell>
          <cell r="N2813">
            <v>22.11116342</v>
          </cell>
          <cell r="O2813">
            <v>56.436</v>
          </cell>
          <cell r="P2813">
            <v>10.81977828</v>
          </cell>
          <cell r="Q2813">
            <v>65.599999999999994</v>
          </cell>
          <cell r="R2813">
            <v>50.403327439999998</v>
          </cell>
          <cell r="S2813">
            <v>17.7</v>
          </cell>
          <cell r="T2813">
            <v>9.4334839200000005</v>
          </cell>
          <cell r="U2813">
            <v>9.4334839200000005</v>
          </cell>
          <cell r="V2813">
            <v>9.4334839200000005</v>
          </cell>
          <cell r="W2813">
            <v>43.7</v>
          </cell>
          <cell r="X2813">
            <v>80.599999999999994</v>
          </cell>
          <cell r="Y2813">
            <v>34.299999999999997</v>
          </cell>
          <cell r="Z2813">
            <v>25.8</v>
          </cell>
          <cell r="AA2813">
            <v>38.799999999999997</v>
          </cell>
          <cell r="AB2813">
            <v>9.0768089799999991</v>
          </cell>
          <cell r="AC2813">
            <v>0</v>
          </cell>
          <cell r="AD2813">
            <v>268.26</v>
          </cell>
          <cell r="AE2813">
            <v>59.306910849999994</v>
          </cell>
          <cell r="AF2813">
            <v>67.7517</v>
          </cell>
          <cell r="AG2813">
            <v>0.32403110939045393</v>
          </cell>
          <cell r="AH2813">
            <v>5.3</v>
          </cell>
          <cell r="AI2813">
            <v>52190</v>
          </cell>
          <cell r="AJ2813">
            <v>7.7</v>
          </cell>
        </row>
        <row r="2814">
          <cell r="A2814" t="str">
            <v>3557</v>
          </cell>
          <cell r="B2814" t="str">
            <v>355700801</v>
          </cell>
          <cell r="D2814" t="str">
            <v>3557008</v>
          </cell>
          <cell r="E2814" t="str">
            <v>3590</v>
          </cell>
          <cell r="F2814" t="str">
            <v>35</v>
          </cell>
          <cell r="G2814">
            <v>529.52777789000004</v>
          </cell>
          <cell r="H2814">
            <v>529.59266843</v>
          </cell>
          <cell r="I2814">
            <v>526.91598653000005</v>
          </cell>
          <cell r="J2814">
            <v>34.285714290000001</v>
          </cell>
          <cell r="K2814">
            <v>15.701119159999999</v>
          </cell>
          <cell r="L2814">
            <v>8.7931568700000007</v>
          </cell>
          <cell r="M2814">
            <v>10.816452760000001</v>
          </cell>
          <cell r="N2814">
            <v>22.11116342</v>
          </cell>
          <cell r="O2814">
            <v>56.436</v>
          </cell>
          <cell r="P2814">
            <v>10.81977828</v>
          </cell>
          <cell r="Q2814">
            <v>65.599999999999994</v>
          </cell>
          <cell r="R2814">
            <v>50.403327439999998</v>
          </cell>
          <cell r="S2814">
            <v>17.7</v>
          </cell>
          <cell r="T2814">
            <v>8.8155184200000001</v>
          </cell>
          <cell r="U2814">
            <v>9.5864453199999993</v>
          </cell>
          <cell r="V2814">
            <v>9.3336193900000008</v>
          </cell>
          <cell r="W2814">
            <v>43.7</v>
          </cell>
          <cell r="X2814">
            <v>80.599999999999994</v>
          </cell>
          <cell r="Y2814">
            <v>34.299999999999997</v>
          </cell>
          <cell r="Z2814">
            <v>25.8</v>
          </cell>
          <cell r="AA2814">
            <v>38.799999999999997</v>
          </cell>
          <cell r="AB2814">
            <v>8.7016790700000008</v>
          </cell>
          <cell r="AC2814">
            <v>0.10167299999999999</v>
          </cell>
          <cell r="AD2814">
            <v>268.26</v>
          </cell>
          <cell r="AE2814">
            <v>59.306910849999994</v>
          </cell>
          <cell r="AF2814">
            <v>67.7517</v>
          </cell>
          <cell r="AG2814">
            <v>0</v>
          </cell>
          <cell r="AH2814">
            <v>5.3</v>
          </cell>
          <cell r="AI2814">
            <v>52190</v>
          </cell>
          <cell r="AJ2814">
            <v>7.7</v>
          </cell>
        </row>
        <row r="2815">
          <cell r="A2815" t="str">
            <v>3557</v>
          </cell>
          <cell r="B2815" t="str">
            <v>355701101</v>
          </cell>
          <cell r="C2815" t="str">
            <v>590</v>
          </cell>
          <cell r="D2815" t="str">
            <v>3557011</v>
          </cell>
          <cell r="E2815" t="str">
            <v>3590</v>
          </cell>
          <cell r="F2815" t="str">
            <v>35</v>
          </cell>
          <cell r="G2815">
            <v>529.52777789000004</v>
          </cell>
          <cell r="H2815">
            <v>529.59266843</v>
          </cell>
          <cell r="I2815">
            <v>526.91598653000005</v>
          </cell>
          <cell r="J2815">
            <v>34.285714290000001</v>
          </cell>
          <cell r="K2815">
            <v>15.701119159999999</v>
          </cell>
          <cell r="L2815">
            <v>8.7852336199999996</v>
          </cell>
          <cell r="M2815">
            <v>10.03924147</v>
          </cell>
          <cell r="N2815">
            <v>22.11116342</v>
          </cell>
          <cell r="O2815">
            <v>56.436</v>
          </cell>
          <cell r="P2815">
            <v>10.38350339</v>
          </cell>
          <cell r="Q2815">
            <v>65.599999999999994</v>
          </cell>
          <cell r="R2815">
            <v>60.668352110000001</v>
          </cell>
          <cell r="S2815">
            <v>17.7</v>
          </cell>
          <cell r="T2815">
            <v>9.6693462500000003</v>
          </cell>
          <cell r="U2815">
            <v>9.7125691500000002</v>
          </cell>
          <cell r="V2815">
            <v>8.8236479499999998</v>
          </cell>
          <cell r="W2815">
            <v>43.7</v>
          </cell>
          <cell r="X2815">
            <v>80.599999999999994</v>
          </cell>
          <cell r="Y2815">
            <v>34.299999999999997</v>
          </cell>
          <cell r="Z2815">
            <v>25.8</v>
          </cell>
          <cell r="AA2815">
            <v>38.799999999999997</v>
          </cell>
          <cell r="AB2815">
            <v>9.6810312700000001</v>
          </cell>
          <cell r="AC2815">
            <v>0.77001998000000005</v>
          </cell>
          <cell r="AD2815">
            <v>268.26</v>
          </cell>
          <cell r="AE2815">
            <v>59.306910849999994</v>
          </cell>
          <cell r="AF2815">
            <v>67.7517</v>
          </cell>
          <cell r="AG2815">
            <v>0.28813375110249223</v>
          </cell>
          <cell r="AH2815">
            <v>5.3</v>
          </cell>
          <cell r="AI2815">
            <v>52190</v>
          </cell>
          <cell r="AJ2815">
            <v>7.7</v>
          </cell>
        </row>
        <row r="2816">
          <cell r="A2816" t="str">
            <v>3557</v>
          </cell>
          <cell r="B2816" t="str">
            <v>355701401</v>
          </cell>
          <cell r="D2816" t="str">
            <v>3557014</v>
          </cell>
          <cell r="E2816" t="str">
            <v>3590</v>
          </cell>
          <cell r="F2816" t="str">
            <v>35</v>
          </cell>
          <cell r="G2816">
            <v>529.52777789000004</v>
          </cell>
          <cell r="H2816">
            <v>529.59266843</v>
          </cell>
          <cell r="I2816">
            <v>526.91598653000005</v>
          </cell>
          <cell r="J2816">
            <v>34.285714290000001</v>
          </cell>
          <cell r="K2816">
            <v>15.701119159999999</v>
          </cell>
          <cell r="L2816">
            <v>8.8664406200000005</v>
          </cell>
          <cell r="M2816">
            <v>10.65374731</v>
          </cell>
          <cell r="N2816">
            <v>22.11116342</v>
          </cell>
          <cell r="O2816">
            <v>56.436</v>
          </cell>
          <cell r="P2816">
            <v>10.81977828</v>
          </cell>
          <cell r="Q2816">
            <v>65.599999999999994</v>
          </cell>
          <cell r="R2816">
            <v>50.403327439999998</v>
          </cell>
          <cell r="S2816">
            <v>17.7</v>
          </cell>
          <cell r="T2816">
            <v>9.0255758299999993</v>
          </cell>
          <cell r="U2816">
            <v>9.3749221699999996</v>
          </cell>
          <cell r="V2816">
            <v>9.3562572500000005</v>
          </cell>
          <cell r="W2816">
            <v>43.7</v>
          </cell>
          <cell r="X2816">
            <v>80.599999999999994</v>
          </cell>
          <cell r="Y2816">
            <v>34.299999999999997</v>
          </cell>
          <cell r="Z2816">
            <v>25.8</v>
          </cell>
          <cell r="AA2816">
            <v>38.799999999999997</v>
          </cell>
          <cell r="AB2816">
            <v>8.9546736300000003</v>
          </cell>
          <cell r="AC2816">
            <v>0.12860919000000001</v>
          </cell>
          <cell r="AD2816">
            <v>268.26</v>
          </cell>
          <cell r="AE2816">
            <v>59.306910849999994</v>
          </cell>
          <cell r="AF2816">
            <v>67.7517</v>
          </cell>
          <cell r="AG2816">
            <v>0.31386300958775715</v>
          </cell>
          <cell r="AH2816">
            <v>5.3</v>
          </cell>
          <cell r="AI2816">
            <v>52190</v>
          </cell>
          <cell r="AJ2816">
            <v>7.7</v>
          </cell>
        </row>
        <row r="2817">
          <cell r="A2817" t="str">
            <v>3557</v>
          </cell>
          <cell r="B2817" t="str">
            <v>355701601</v>
          </cell>
          <cell r="D2817" t="str">
            <v>3557016</v>
          </cell>
          <cell r="E2817" t="str">
            <v>3590</v>
          </cell>
          <cell r="F2817" t="str">
            <v>35</v>
          </cell>
          <cell r="G2817">
            <v>529.52777789000004</v>
          </cell>
          <cell r="H2817">
            <v>529.59266843</v>
          </cell>
          <cell r="I2817">
            <v>526.91598653000005</v>
          </cell>
          <cell r="J2817">
            <v>34.285714290000001</v>
          </cell>
          <cell r="K2817">
            <v>15.701119159999999</v>
          </cell>
          <cell r="L2817">
            <v>8.3286925800000002</v>
          </cell>
          <cell r="M2817">
            <v>10.81977828</v>
          </cell>
          <cell r="N2817">
            <v>22.11116342</v>
          </cell>
          <cell r="O2817">
            <v>56.436</v>
          </cell>
          <cell r="P2817">
            <v>10.81977828</v>
          </cell>
          <cell r="Q2817">
            <v>65.599999999999994</v>
          </cell>
          <cell r="R2817">
            <v>50.403327439999998</v>
          </cell>
          <cell r="S2817">
            <v>17.7</v>
          </cell>
          <cell r="T2817">
            <v>9.4577471800000001</v>
          </cell>
          <cell r="U2817">
            <v>8.6376393399999998</v>
          </cell>
          <cell r="V2817">
            <v>8.6376393399999998</v>
          </cell>
          <cell r="W2817">
            <v>43.7</v>
          </cell>
          <cell r="X2817">
            <v>80.599999999999994</v>
          </cell>
          <cell r="Y2817">
            <v>34.299999999999997</v>
          </cell>
          <cell r="Z2817">
            <v>25.8</v>
          </cell>
          <cell r="AA2817">
            <v>38.799999999999997</v>
          </cell>
          <cell r="AB2817">
            <v>9.48804786</v>
          </cell>
          <cell r="AC2817">
            <v>7.4006530000000001E-2</v>
          </cell>
          <cell r="AD2817">
            <v>268.26</v>
          </cell>
          <cell r="AE2817">
            <v>59.306910849999994</v>
          </cell>
          <cell r="AF2817">
            <v>67.7517</v>
          </cell>
          <cell r="AG2817">
            <v>0.16666666999999999</v>
          </cell>
          <cell r="AH2817">
            <v>5.3</v>
          </cell>
          <cell r="AI2817">
            <v>52190</v>
          </cell>
          <cell r="AJ2817">
            <v>7.7</v>
          </cell>
        </row>
        <row r="2818">
          <cell r="A2818" t="str">
            <v>3557</v>
          </cell>
          <cell r="B2818" t="str">
            <v>355701901</v>
          </cell>
          <cell r="D2818" t="str">
            <v>3557019</v>
          </cell>
          <cell r="E2818" t="str">
            <v>3590</v>
          </cell>
          <cell r="F2818" t="str">
            <v>35</v>
          </cell>
          <cell r="G2818">
            <v>529.52777789000004</v>
          </cell>
          <cell r="H2818">
            <v>529.59266843</v>
          </cell>
          <cell r="I2818">
            <v>526.91598653000005</v>
          </cell>
          <cell r="J2818">
            <v>34.285714290000001</v>
          </cell>
          <cell r="K2818">
            <v>15.701119159999999</v>
          </cell>
          <cell r="L2818">
            <v>9.0665854699999997</v>
          </cell>
          <cell r="M2818">
            <v>10.85181944</v>
          </cell>
          <cell r="N2818">
            <v>22.11116342</v>
          </cell>
          <cell r="O2818">
            <v>56.436</v>
          </cell>
          <cell r="P2818">
            <v>10.922587549999999</v>
          </cell>
          <cell r="Q2818">
            <v>65.599999999999994</v>
          </cell>
          <cell r="R2818">
            <v>50.403327439999998</v>
          </cell>
          <cell r="S2818">
            <v>17.7</v>
          </cell>
          <cell r="T2818">
            <v>9.2727516300000001</v>
          </cell>
          <cell r="U2818">
            <v>9.2657750799999992</v>
          </cell>
          <cell r="V2818">
            <v>9.2657750799999992</v>
          </cell>
          <cell r="W2818">
            <v>43.7</v>
          </cell>
          <cell r="X2818">
            <v>80.599999999999994</v>
          </cell>
          <cell r="Y2818">
            <v>34.299999999999997</v>
          </cell>
          <cell r="Z2818">
            <v>25.8</v>
          </cell>
          <cell r="AA2818">
            <v>38.799999999999997</v>
          </cell>
          <cell r="AB2818">
            <v>9.2661534400000001</v>
          </cell>
          <cell r="AC2818">
            <v>0.2820703</v>
          </cell>
          <cell r="AD2818">
            <v>268.26</v>
          </cell>
          <cell r="AE2818">
            <v>59.306910849999994</v>
          </cell>
          <cell r="AF2818">
            <v>67.712750569999997</v>
          </cell>
          <cell r="AG2818">
            <v>0.30299618580067433</v>
          </cell>
          <cell r="AH2818">
            <v>5.3</v>
          </cell>
          <cell r="AI2818">
            <v>52190</v>
          </cell>
          <cell r="AJ2818">
            <v>7.7</v>
          </cell>
        </row>
        <row r="2819">
          <cell r="A2819" t="str">
            <v>3557</v>
          </cell>
          <cell r="B2819" t="str">
            <v>355702101</v>
          </cell>
          <cell r="D2819" t="str">
            <v>3557021</v>
          </cell>
          <cell r="E2819" t="str">
            <v>3590</v>
          </cell>
          <cell r="F2819" t="str">
            <v>35</v>
          </cell>
          <cell r="G2819">
            <v>529.52777789000004</v>
          </cell>
          <cell r="H2819">
            <v>529.59266843</v>
          </cell>
          <cell r="I2819">
            <v>526.91598653000005</v>
          </cell>
          <cell r="J2819">
            <v>34.285714290000001</v>
          </cell>
          <cell r="K2819">
            <v>15.701119159999999</v>
          </cell>
          <cell r="L2819">
            <v>7.2218358300000007</v>
          </cell>
          <cell r="M2819">
            <v>10.81977828</v>
          </cell>
          <cell r="N2819">
            <v>22.11116342</v>
          </cell>
          <cell r="O2819">
            <v>56.436</v>
          </cell>
          <cell r="P2819">
            <v>10.82518365</v>
          </cell>
          <cell r="Q2819">
            <v>65.599999999999994</v>
          </cell>
          <cell r="R2819">
            <v>50.403327439999998</v>
          </cell>
          <cell r="S2819">
            <v>17.7</v>
          </cell>
          <cell r="T2819">
            <v>7.3258074999999989</v>
          </cell>
          <cell r="U2819">
            <v>7.3258074999999989</v>
          </cell>
          <cell r="V2819">
            <v>7.3258074999999989</v>
          </cell>
          <cell r="W2819">
            <v>43.7</v>
          </cell>
          <cell r="X2819">
            <v>80.599999999999994</v>
          </cell>
          <cell r="Y2819">
            <v>34.299999999999997</v>
          </cell>
          <cell r="Z2819">
            <v>25.8</v>
          </cell>
          <cell r="AA2819">
            <v>38.799999999999997</v>
          </cell>
          <cell r="AB2819">
            <v>7.3258074999999989</v>
          </cell>
          <cell r="AC2819">
            <v>1</v>
          </cell>
          <cell r="AD2819">
            <v>268.26</v>
          </cell>
          <cell r="AE2819">
            <v>59.306910849999994</v>
          </cell>
          <cell r="AF2819">
            <v>67.7517</v>
          </cell>
          <cell r="AG2819">
            <v>0.46666667000000006</v>
          </cell>
          <cell r="AH2819">
            <v>5.3</v>
          </cell>
          <cell r="AI2819">
            <v>52190</v>
          </cell>
          <cell r="AJ2819">
            <v>7.7</v>
          </cell>
        </row>
        <row r="2820">
          <cell r="A2820" t="str">
            <v>3557</v>
          </cell>
          <cell r="B2820" t="str">
            <v>355702801</v>
          </cell>
          <cell r="D2820" t="str">
            <v>3557028</v>
          </cell>
          <cell r="E2820" t="str">
            <v>3590</v>
          </cell>
          <cell r="F2820" t="str">
            <v>35</v>
          </cell>
          <cell r="G2820">
            <v>529.52777789000004</v>
          </cell>
          <cell r="H2820">
            <v>529.59266843</v>
          </cell>
          <cell r="I2820">
            <v>526.91598653000005</v>
          </cell>
          <cell r="J2820">
            <v>34.285714290000001</v>
          </cell>
          <cell r="K2820">
            <v>15.701119159999999</v>
          </cell>
          <cell r="L2820">
            <v>7.1499168400000004</v>
          </cell>
          <cell r="M2820">
            <v>11.225243389999999</v>
          </cell>
          <cell r="N2820">
            <v>22.11116342</v>
          </cell>
          <cell r="O2820">
            <v>56.436</v>
          </cell>
          <cell r="P2820">
            <v>11.225243389999999</v>
          </cell>
          <cell r="Q2820">
            <v>65.599999999999994</v>
          </cell>
          <cell r="R2820">
            <v>50.403327439999998</v>
          </cell>
          <cell r="S2820">
            <v>17.7</v>
          </cell>
          <cell r="T2820">
            <v>7.2298387799999997</v>
          </cell>
          <cell r="U2820">
            <v>7.2298387799999997</v>
          </cell>
          <cell r="V2820">
            <v>7.1499168400000004</v>
          </cell>
          <cell r="W2820">
            <v>43.7</v>
          </cell>
          <cell r="X2820">
            <v>80.599999999999994</v>
          </cell>
          <cell r="Y2820">
            <v>34.299999999999997</v>
          </cell>
          <cell r="Z2820">
            <v>25.8</v>
          </cell>
          <cell r="AA2820">
            <v>38.799999999999997</v>
          </cell>
          <cell r="AB2820">
            <v>7.2977682799999997</v>
          </cell>
          <cell r="AC2820">
            <v>1</v>
          </cell>
          <cell r="AD2820">
            <v>268.26</v>
          </cell>
          <cell r="AE2820">
            <v>59.306910849999994</v>
          </cell>
          <cell r="AF2820">
            <v>63.994999999999997</v>
          </cell>
          <cell r="AG2820">
            <v>0.52631578999999995</v>
          </cell>
          <cell r="AH2820">
            <v>5.3</v>
          </cell>
          <cell r="AI2820">
            <v>52190</v>
          </cell>
          <cell r="AJ2820">
            <v>7.7</v>
          </cell>
        </row>
        <row r="2821">
          <cell r="A2821" t="str">
            <v>3557</v>
          </cell>
          <cell r="B2821" t="str">
            <v>355703501</v>
          </cell>
          <cell r="D2821" t="str">
            <v>3557035</v>
          </cell>
          <cell r="E2821" t="str">
            <v>3590</v>
          </cell>
          <cell r="F2821" t="str">
            <v>35</v>
          </cell>
          <cell r="G2821">
            <v>529.52777789000004</v>
          </cell>
          <cell r="H2821">
            <v>529.59266843</v>
          </cell>
          <cell r="I2821">
            <v>526.91598653000005</v>
          </cell>
          <cell r="J2821">
            <v>34.285714290000001</v>
          </cell>
          <cell r="K2821">
            <v>15.701119159999999</v>
          </cell>
          <cell r="L2821">
            <v>8.9576392699999996</v>
          </cell>
          <cell r="M2821">
            <v>11.46051576</v>
          </cell>
          <cell r="N2821">
            <v>22.11116342</v>
          </cell>
          <cell r="O2821">
            <v>56.436</v>
          </cell>
          <cell r="P2821">
            <v>11.07403283</v>
          </cell>
          <cell r="Q2821">
            <v>65.599999999999994</v>
          </cell>
          <cell r="R2821">
            <v>50.403327439999998</v>
          </cell>
          <cell r="S2821">
            <v>17.7</v>
          </cell>
          <cell r="T2821">
            <v>8.9640561299999995</v>
          </cell>
          <cell r="U2821">
            <v>8.9713214699999995</v>
          </cell>
          <cell r="V2821">
            <v>9.7659481400000008</v>
          </cell>
          <cell r="W2821">
            <v>43.7</v>
          </cell>
          <cell r="X2821">
            <v>80.599999999999994</v>
          </cell>
          <cell r="Y2821">
            <v>34.299999999999997</v>
          </cell>
          <cell r="Z2821">
            <v>25.8</v>
          </cell>
          <cell r="AA2821">
            <v>38.799999999999997</v>
          </cell>
          <cell r="AB2821">
            <v>8.9687782400000007</v>
          </cell>
          <cell r="AC2821">
            <v>7.0125080000000006E-2</v>
          </cell>
          <cell r="AD2821">
            <v>268.26</v>
          </cell>
          <cell r="AE2821">
            <v>59.306910849999994</v>
          </cell>
          <cell r="AF2821">
            <v>63.994999999999997</v>
          </cell>
          <cell r="AG2821">
            <v>0</v>
          </cell>
          <cell r="AH2821">
            <v>5.3</v>
          </cell>
          <cell r="AI2821">
            <v>52190</v>
          </cell>
          <cell r="AJ2821">
            <v>7.7</v>
          </cell>
        </row>
        <row r="2822">
          <cell r="A2822" t="str">
            <v>3557</v>
          </cell>
          <cell r="B2822" t="str">
            <v>355703801</v>
          </cell>
          <cell r="D2822" t="str">
            <v>3557038</v>
          </cell>
          <cell r="E2822" t="str">
            <v>3590</v>
          </cell>
          <cell r="F2822" t="str">
            <v>35</v>
          </cell>
          <cell r="G2822">
            <v>529.52777789000004</v>
          </cell>
          <cell r="H2822">
            <v>529.59266843</v>
          </cell>
          <cell r="I2822">
            <v>526.91598653000005</v>
          </cell>
          <cell r="J2822">
            <v>34.285714290000001</v>
          </cell>
          <cell r="K2822">
            <v>15.701119159999999</v>
          </cell>
          <cell r="L2822">
            <v>7.9800235900000001</v>
          </cell>
          <cell r="M2822">
            <v>11.30537225</v>
          </cell>
          <cell r="N2822">
            <v>22.11116342</v>
          </cell>
          <cell r="O2822">
            <v>56.436</v>
          </cell>
          <cell r="P2822">
            <v>10.793023549999999</v>
          </cell>
          <cell r="Q2822">
            <v>65.599999999999994</v>
          </cell>
          <cell r="R2822">
            <v>50.403327439999998</v>
          </cell>
          <cell r="S2822">
            <v>17.7</v>
          </cell>
          <cell r="T2822">
            <v>8.0570606799999993</v>
          </cell>
          <cell r="U2822">
            <v>8.2201339600000001</v>
          </cell>
          <cell r="V2822">
            <v>8.0592762199999992</v>
          </cell>
          <cell r="W2822">
            <v>43.7</v>
          </cell>
          <cell r="X2822">
            <v>80.599999999999994</v>
          </cell>
          <cell r="Y2822">
            <v>34.299999999999997</v>
          </cell>
          <cell r="Z2822">
            <v>25.8</v>
          </cell>
          <cell r="AA2822">
            <v>38.799999999999997</v>
          </cell>
          <cell r="AB2822">
            <v>8.06871619</v>
          </cell>
          <cell r="AC2822">
            <v>0.89447591000000004</v>
          </cell>
          <cell r="AD2822">
            <v>268.26</v>
          </cell>
          <cell r="AE2822">
            <v>59.306910849999994</v>
          </cell>
          <cell r="AF2822">
            <v>63.994999999999997</v>
          </cell>
          <cell r="AG2822">
            <v>0.45283019000000008</v>
          </cell>
          <cell r="AH2822">
            <v>5.3</v>
          </cell>
          <cell r="AI2822">
            <v>52190</v>
          </cell>
          <cell r="AJ2822">
            <v>7.7</v>
          </cell>
        </row>
        <row r="2823">
          <cell r="A2823" t="str">
            <v>3557</v>
          </cell>
          <cell r="B2823" t="str">
            <v>355703901</v>
          </cell>
          <cell r="D2823" t="str">
            <v>3557039</v>
          </cell>
          <cell r="E2823" t="str">
            <v>3590</v>
          </cell>
          <cell r="F2823" t="str">
            <v>35</v>
          </cell>
          <cell r="G2823">
            <v>529.52777789000004</v>
          </cell>
          <cell r="H2823">
            <v>529.59266843</v>
          </cell>
          <cell r="I2823">
            <v>526.91598653000005</v>
          </cell>
          <cell r="J2823">
            <v>34.285714290000001</v>
          </cell>
          <cell r="K2823">
            <v>15.701119159999999</v>
          </cell>
          <cell r="L2823">
            <v>7.6718267999999998</v>
          </cell>
          <cell r="M2823">
            <v>10.823929659999999</v>
          </cell>
          <cell r="N2823">
            <v>22.11116342</v>
          </cell>
          <cell r="O2823">
            <v>56.436</v>
          </cell>
          <cell r="P2823">
            <v>10.81977828</v>
          </cell>
          <cell r="Q2823">
            <v>65.599999999999994</v>
          </cell>
          <cell r="R2823">
            <v>50.403327439999998</v>
          </cell>
          <cell r="S2823">
            <v>17.7</v>
          </cell>
          <cell r="T2823">
            <v>10.14560986</v>
          </cell>
          <cell r="U2823">
            <v>7.7354333499999992</v>
          </cell>
          <cell r="V2823">
            <v>10.110420420000001</v>
          </cell>
          <cell r="W2823">
            <v>43.7</v>
          </cell>
          <cell r="X2823">
            <v>80.599999999999994</v>
          </cell>
          <cell r="Y2823">
            <v>34.299999999999997</v>
          </cell>
          <cell r="Z2823">
            <v>25.8</v>
          </cell>
          <cell r="AA2823">
            <v>38.799999999999997</v>
          </cell>
          <cell r="AB2823">
            <v>7.7354333499999992</v>
          </cell>
          <cell r="AC2823">
            <v>1</v>
          </cell>
          <cell r="AD2823">
            <v>268.26</v>
          </cell>
          <cell r="AE2823">
            <v>59.306910849999994</v>
          </cell>
          <cell r="AF2823">
            <v>63.994999999999997</v>
          </cell>
          <cell r="AG2823">
            <v>0.25</v>
          </cell>
          <cell r="AH2823">
            <v>5.3</v>
          </cell>
          <cell r="AI2823">
            <v>52190</v>
          </cell>
          <cell r="AJ2823">
            <v>7.7</v>
          </cell>
        </row>
        <row r="2824">
          <cell r="A2824" t="str">
            <v>3557</v>
          </cell>
          <cell r="B2824" t="str">
            <v>355704001</v>
          </cell>
          <cell r="D2824" t="str">
            <v>3557040</v>
          </cell>
          <cell r="E2824" t="str">
            <v>3590</v>
          </cell>
          <cell r="F2824" t="str">
            <v>35</v>
          </cell>
          <cell r="G2824">
            <v>529.52777789000004</v>
          </cell>
          <cell r="H2824">
            <v>529.59266843</v>
          </cell>
          <cell r="I2824">
            <v>526.91598653000005</v>
          </cell>
          <cell r="J2824">
            <v>34.285714290000001</v>
          </cell>
          <cell r="K2824">
            <v>15.701119159999999</v>
          </cell>
          <cell r="L2824">
            <v>8.9723369599999998</v>
          </cell>
          <cell r="M2824">
            <v>11.215166119999999</v>
          </cell>
          <cell r="N2824">
            <v>22.11116342</v>
          </cell>
          <cell r="O2824">
            <v>56.436</v>
          </cell>
          <cell r="P2824">
            <v>10.202072469999999</v>
          </cell>
          <cell r="Q2824">
            <v>65.599999999999994</v>
          </cell>
          <cell r="R2824">
            <v>50.403327439999998</v>
          </cell>
          <cell r="S2824">
            <v>17.7</v>
          </cell>
          <cell r="T2824">
            <v>10.106918070000001</v>
          </cell>
          <cell r="U2824">
            <v>9.3250074499999993</v>
          </cell>
          <cell r="V2824">
            <v>9.1559897800000005</v>
          </cell>
          <cell r="W2824">
            <v>43.7</v>
          </cell>
          <cell r="X2824">
            <v>80.599999999999994</v>
          </cell>
          <cell r="Y2824">
            <v>34.299999999999997</v>
          </cell>
          <cell r="Z2824">
            <v>25.8</v>
          </cell>
          <cell r="AA2824">
            <v>38.799999999999997</v>
          </cell>
          <cell r="AB2824">
            <v>9.2308290399999997</v>
          </cell>
          <cell r="AC2824">
            <v>0.35388167999999998</v>
          </cell>
          <cell r="AD2824">
            <v>268.26</v>
          </cell>
          <cell r="AE2824">
            <v>59.306910849999994</v>
          </cell>
          <cell r="AF2824">
            <v>63.994999999999997</v>
          </cell>
          <cell r="AG2824">
            <v>0.33639147684085485</v>
          </cell>
          <cell r="AH2824">
            <v>5.3</v>
          </cell>
          <cell r="AI2824">
            <v>52190</v>
          </cell>
          <cell r="AJ2824">
            <v>7.7</v>
          </cell>
        </row>
        <row r="2825">
          <cell r="A2825" t="str">
            <v>3557</v>
          </cell>
          <cell r="B2825" t="str">
            <v>355704101</v>
          </cell>
          <cell r="C2825" t="str">
            <v>582</v>
          </cell>
          <cell r="D2825" t="str">
            <v>3557041</v>
          </cell>
          <cell r="E2825" t="str">
            <v>3590</v>
          </cell>
          <cell r="F2825" t="str">
            <v>35</v>
          </cell>
          <cell r="G2825">
            <v>529.52777789000004</v>
          </cell>
          <cell r="H2825">
            <v>529.59266843</v>
          </cell>
          <cell r="I2825">
            <v>526.91598653000005</v>
          </cell>
          <cell r="J2825">
            <v>34.285714290000001</v>
          </cell>
          <cell r="K2825">
            <v>15.701119159999999</v>
          </cell>
          <cell r="L2825">
            <v>7.8442407200000002</v>
          </cell>
          <cell r="M2825">
            <v>11.26917096</v>
          </cell>
          <cell r="N2825">
            <v>22.11116342</v>
          </cell>
          <cell r="O2825">
            <v>56.436</v>
          </cell>
          <cell r="P2825">
            <v>8.4160460100000005</v>
          </cell>
          <cell r="Q2825">
            <v>65.599999999999994</v>
          </cell>
          <cell r="R2825">
            <v>50.403327439999998</v>
          </cell>
          <cell r="S2825">
            <v>17.7</v>
          </cell>
          <cell r="T2825">
            <v>10.817255100000001</v>
          </cell>
          <cell r="U2825">
            <v>7.83241093</v>
          </cell>
          <cell r="V2825">
            <v>7.8450244199999997</v>
          </cell>
          <cell r="W2825">
            <v>43.7</v>
          </cell>
          <cell r="X2825">
            <v>80.599999999999994</v>
          </cell>
          <cell r="Y2825">
            <v>34.299999999999997</v>
          </cell>
          <cell r="Z2825">
            <v>25.8</v>
          </cell>
          <cell r="AA2825">
            <v>38.799999999999997</v>
          </cell>
          <cell r="AB2825">
            <v>7.8758791599999993</v>
          </cell>
          <cell r="AC2825">
            <v>1</v>
          </cell>
          <cell r="AD2825">
            <v>268.26</v>
          </cell>
          <cell r="AE2825">
            <v>59.306910849999994</v>
          </cell>
          <cell r="AF2825">
            <v>63.994999999999997</v>
          </cell>
          <cell r="AG2825">
            <v>0.375</v>
          </cell>
          <cell r="AH2825">
            <v>5.3</v>
          </cell>
          <cell r="AI2825">
            <v>52190</v>
          </cell>
          <cell r="AJ2825">
            <v>7.7</v>
          </cell>
        </row>
        <row r="2826">
          <cell r="A2826" t="str">
            <v>3557</v>
          </cell>
          <cell r="B2826" t="str">
            <v>355705101</v>
          </cell>
          <cell r="C2826" t="str">
            <v>590</v>
          </cell>
          <cell r="D2826" t="str">
            <v>3557051</v>
          </cell>
          <cell r="E2826" t="str">
            <v>3590</v>
          </cell>
          <cell r="F2826" t="str">
            <v>35</v>
          </cell>
          <cell r="G2826">
            <v>529.52777789000004</v>
          </cell>
          <cell r="H2826">
            <v>529.59266843</v>
          </cell>
          <cell r="I2826">
            <v>526.91598653000005</v>
          </cell>
          <cell r="J2826">
            <v>34.285714290000001</v>
          </cell>
          <cell r="K2826">
            <v>15.701119159999999</v>
          </cell>
          <cell r="L2826">
            <v>9.3322924799999996</v>
          </cell>
          <cell r="M2826">
            <v>10.179640920000001</v>
          </cell>
          <cell r="N2826">
            <v>22.11116342</v>
          </cell>
          <cell r="O2826">
            <v>56.436</v>
          </cell>
          <cell r="P2826">
            <v>10.46567147</v>
          </cell>
          <cell r="Q2826">
            <v>65.599999999999994</v>
          </cell>
          <cell r="R2826">
            <v>60.668352110000001</v>
          </cell>
          <cell r="S2826">
            <v>17.7</v>
          </cell>
          <cell r="T2826">
            <v>10.0064502</v>
          </cell>
          <cell r="U2826">
            <v>9.6071010399999999</v>
          </cell>
          <cell r="V2826">
            <v>8.8991849399999996</v>
          </cell>
          <cell r="W2826">
            <v>43.7</v>
          </cell>
          <cell r="X2826">
            <v>80.599999999999994</v>
          </cell>
          <cell r="Y2826">
            <v>34.299999999999997</v>
          </cell>
          <cell r="Z2826">
            <v>25.8</v>
          </cell>
          <cell r="AA2826">
            <v>38.799999999999997</v>
          </cell>
          <cell r="AB2826">
            <v>9.9917273400000006</v>
          </cell>
          <cell r="AC2826">
            <v>0.76930008999999999</v>
          </cell>
          <cell r="AD2826">
            <v>268.26</v>
          </cell>
          <cell r="AE2826">
            <v>59.306910849999994</v>
          </cell>
          <cell r="AF2826">
            <v>67.7517</v>
          </cell>
          <cell r="AG2826">
            <v>0.19047618999999999</v>
          </cell>
          <cell r="AH2826">
            <v>5.3</v>
          </cell>
          <cell r="AI2826">
            <v>52190</v>
          </cell>
          <cell r="AJ2826">
            <v>7.7</v>
          </cell>
        </row>
        <row r="2827">
          <cell r="A2827" t="str">
            <v>3557</v>
          </cell>
          <cell r="B2827" t="str">
            <v>355706101</v>
          </cell>
          <cell r="C2827" t="str">
            <v>590</v>
          </cell>
          <cell r="D2827" t="str">
            <v>3557061</v>
          </cell>
          <cell r="E2827" t="str">
            <v>3590</v>
          </cell>
          <cell r="F2827" t="str">
            <v>35</v>
          </cell>
          <cell r="G2827">
            <v>529.52777789000004</v>
          </cell>
          <cell r="H2827">
            <v>529.59266843</v>
          </cell>
          <cell r="I2827">
            <v>526.91598653000005</v>
          </cell>
          <cell r="J2827">
            <v>34.285714290000001</v>
          </cell>
          <cell r="K2827">
            <v>15.701119159999999</v>
          </cell>
          <cell r="L2827">
            <v>7.3011478100000007</v>
          </cell>
          <cell r="M2827">
            <v>8.4721958300000004</v>
          </cell>
          <cell r="N2827">
            <v>22.11116342</v>
          </cell>
          <cell r="O2827">
            <v>56.436</v>
          </cell>
          <cell r="P2827">
            <v>8.4585042000000001</v>
          </cell>
          <cell r="Q2827">
            <v>65.599999999999994</v>
          </cell>
          <cell r="R2827">
            <v>60.668352110000001</v>
          </cell>
          <cell r="S2827">
            <v>17.7</v>
          </cell>
          <cell r="T2827">
            <v>8.2155474099999992</v>
          </cell>
          <cell r="U2827">
            <v>7.4430783700000003</v>
          </cell>
          <cell r="V2827">
            <v>7.3827464500000008</v>
          </cell>
          <cell r="W2827">
            <v>43.7</v>
          </cell>
          <cell r="X2827">
            <v>80.599999999999994</v>
          </cell>
          <cell r="Y2827">
            <v>34.299999999999997</v>
          </cell>
          <cell r="Z2827">
            <v>25.8</v>
          </cell>
          <cell r="AA2827">
            <v>38.799999999999997</v>
          </cell>
          <cell r="AB2827">
            <v>7.6975753499999993</v>
          </cell>
          <cell r="AC2827">
            <v>0.88354588999999994</v>
          </cell>
          <cell r="AD2827">
            <v>268.26</v>
          </cell>
          <cell r="AE2827">
            <v>59.306910849999994</v>
          </cell>
          <cell r="AF2827">
            <v>67.7517</v>
          </cell>
          <cell r="AG2827">
            <v>0.29317852</v>
          </cell>
          <cell r="AH2827">
            <v>5.3</v>
          </cell>
          <cell r="AI2827">
            <v>52190</v>
          </cell>
          <cell r="AJ2827">
            <v>7.7</v>
          </cell>
        </row>
        <row r="2828">
          <cell r="A2828" t="str">
            <v>3557</v>
          </cell>
          <cell r="B2828" t="str">
            <v>355706601</v>
          </cell>
          <cell r="C2828" t="str">
            <v>590</v>
          </cell>
          <cell r="D2828" t="str">
            <v>3557066</v>
          </cell>
          <cell r="E2828" t="str">
            <v>3590</v>
          </cell>
          <cell r="F2828" t="str">
            <v>35</v>
          </cell>
          <cell r="G2828">
            <v>529.52777789000004</v>
          </cell>
          <cell r="H2828">
            <v>529.59266843</v>
          </cell>
          <cell r="I2828">
            <v>526.91598653000005</v>
          </cell>
          <cell r="J2828">
            <v>34.285714290000001</v>
          </cell>
          <cell r="K2828">
            <v>15.701119159999999</v>
          </cell>
          <cell r="L2828">
            <v>9.13561683</v>
          </cell>
          <cell r="M2828">
            <v>9.8948503599999995</v>
          </cell>
          <cell r="N2828">
            <v>22.11116342</v>
          </cell>
          <cell r="O2828">
            <v>56.436</v>
          </cell>
          <cell r="P2828">
            <v>9.7235830700000001</v>
          </cell>
          <cell r="Q2828">
            <v>65.599999999999994</v>
          </cell>
          <cell r="R2828">
            <v>60.668352110000001</v>
          </cell>
          <cell r="S2828">
            <v>17.7</v>
          </cell>
          <cell r="T2828">
            <v>8.5598694700000006</v>
          </cell>
          <cell r="U2828">
            <v>9.6361308500000007</v>
          </cell>
          <cell r="V2828">
            <v>9.4068113499999999</v>
          </cell>
          <cell r="W2828">
            <v>43.7</v>
          </cell>
          <cell r="X2828">
            <v>80.599999999999994</v>
          </cell>
          <cell r="Y2828">
            <v>34.299999999999997</v>
          </cell>
          <cell r="Z2828">
            <v>25.8</v>
          </cell>
          <cell r="AA2828">
            <v>38.799999999999997</v>
          </cell>
          <cell r="AB2828">
            <v>9.6423175699999994</v>
          </cell>
          <cell r="AC2828">
            <v>0.83333332999999998</v>
          </cell>
          <cell r="AD2828">
            <v>268.26</v>
          </cell>
          <cell r="AE2828">
            <v>59.306910849999994</v>
          </cell>
          <cell r="AF2828">
            <v>67.7517</v>
          </cell>
          <cell r="AG2828">
            <v>0.26031785585598766</v>
          </cell>
          <cell r="AH2828">
            <v>5.3</v>
          </cell>
          <cell r="AI2828">
            <v>52190</v>
          </cell>
          <cell r="AJ2828">
            <v>7.7</v>
          </cell>
        </row>
        <row r="2829">
          <cell r="A2829" t="str">
            <v>3557</v>
          </cell>
          <cell r="B2829" t="str">
            <v>355707601</v>
          </cell>
          <cell r="D2829" t="str">
            <v>3557076</v>
          </cell>
          <cell r="E2829" t="str">
            <v>3590</v>
          </cell>
          <cell r="F2829" t="str">
            <v>35</v>
          </cell>
          <cell r="G2829">
            <v>529.52777789000004</v>
          </cell>
          <cell r="H2829">
            <v>529.59266843</v>
          </cell>
          <cell r="I2829">
            <v>526.91598653000005</v>
          </cell>
          <cell r="J2829">
            <v>34.285714290000001</v>
          </cell>
          <cell r="K2829">
            <v>15.701119159999999</v>
          </cell>
          <cell r="L2829">
            <v>7.7314920300000001</v>
          </cell>
          <cell r="M2829">
            <v>9.2352280899999997</v>
          </cell>
          <cell r="N2829">
            <v>22.11116342</v>
          </cell>
          <cell r="O2829">
            <v>56.436</v>
          </cell>
          <cell r="P2829">
            <v>11.91839057</v>
          </cell>
          <cell r="Q2829">
            <v>65.599999999999994</v>
          </cell>
          <cell r="R2829">
            <v>50.403327439999998</v>
          </cell>
          <cell r="S2829">
            <v>17.7</v>
          </cell>
          <cell r="T2829">
            <v>11.605176419999999</v>
          </cell>
          <cell r="U2829">
            <v>9.2352280899999997</v>
          </cell>
          <cell r="V2829">
            <v>7.7923489200000002</v>
          </cell>
          <cell r="W2829">
            <v>43.7</v>
          </cell>
          <cell r="X2829">
            <v>80.599999999999994</v>
          </cell>
          <cell r="Y2829">
            <v>34.299999999999997</v>
          </cell>
          <cell r="Z2829">
            <v>25.8</v>
          </cell>
          <cell r="AA2829">
            <v>38.799999999999997</v>
          </cell>
          <cell r="AB2829">
            <v>11.59277123</v>
          </cell>
          <cell r="AC2829">
            <v>0.76610453999999995</v>
          </cell>
          <cell r="AD2829">
            <v>268.26</v>
          </cell>
          <cell r="AE2829">
            <v>59.306910849999994</v>
          </cell>
          <cell r="AF2829">
            <v>63.994999999999997</v>
          </cell>
          <cell r="AG2829">
            <v>0.16666666999999999</v>
          </cell>
          <cell r="AH2829">
            <v>5.3</v>
          </cell>
          <cell r="AI2829">
            <v>52190</v>
          </cell>
          <cell r="AJ2829">
            <v>7.7</v>
          </cell>
        </row>
        <row r="2830">
          <cell r="A2830" t="str">
            <v>3557</v>
          </cell>
          <cell r="B2830" t="str">
            <v>355707901</v>
          </cell>
          <cell r="D2830" t="str">
            <v>3557079</v>
          </cell>
          <cell r="E2830" t="str">
            <v>3590</v>
          </cell>
          <cell r="F2830" t="str">
            <v>35</v>
          </cell>
          <cell r="G2830">
            <v>529.52777789000004</v>
          </cell>
          <cell r="H2830">
            <v>529.59266843</v>
          </cell>
          <cell r="I2830">
            <v>526.91598653000005</v>
          </cell>
          <cell r="J2830">
            <v>34.285714290000001</v>
          </cell>
          <cell r="K2830">
            <v>15.701119159999999</v>
          </cell>
          <cell r="L2830">
            <v>7.6998424099999996</v>
          </cell>
          <cell r="M2830">
            <v>10.99876094</v>
          </cell>
          <cell r="N2830">
            <v>22.11116342</v>
          </cell>
          <cell r="O2830">
            <v>56.436</v>
          </cell>
          <cell r="P2830">
            <v>11.91839057</v>
          </cell>
          <cell r="Q2830">
            <v>65.599999999999994</v>
          </cell>
          <cell r="R2830">
            <v>50.403327439999998</v>
          </cell>
          <cell r="S2830">
            <v>17.7</v>
          </cell>
          <cell r="T2830">
            <v>11.225243389999999</v>
          </cell>
          <cell r="U2830">
            <v>7.6998424099999996</v>
          </cell>
          <cell r="V2830">
            <v>10.81977828</v>
          </cell>
          <cell r="W2830">
            <v>43.7</v>
          </cell>
          <cell r="X2830">
            <v>80.599999999999994</v>
          </cell>
          <cell r="Y2830">
            <v>34.299999999999997</v>
          </cell>
          <cell r="Z2830">
            <v>25.8</v>
          </cell>
          <cell r="AA2830">
            <v>38.799999999999997</v>
          </cell>
          <cell r="AB2830">
            <v>11.173950100000001</v>
          </cell>
          <cell r="AC2830">
            <v>0</v>
          </cell>
          <cell r="AD2830">
            <v>268.26</v>
          </cell>
          <cell r="AE2830">
            <v>59.306910849999994</v>
          </cell>
          <cell r="AF2830">
            <v>63.994999999999997</v>
          </cell>
          <cell r="AG2830">
            <v>0.32084396050161657</v>
          </cell>
          <cell r="AH2830">
            <v>5.3</v>
          </cell>
          <cell r="AI2830">
            <v>52190</v>
          </cell>
          <cell r="AJ2830">
            <v>7.7</v>
          </cell>
        </row>
        <row r="2831">
          <cell r="A2831" t="str">
            <v>3557</v>
          </cell>
          <cell r="B2831" t="str">
            <v>355709101</v>
          </cell>
          <cell r="D2831" t="str">
            <v>3557091</v>
          </cell>
          <cell r="E2831" t="str">
            <v>3590</v>
          </cell>
          <cell r="F2831" t="str">
            <v>35</v>
          </cell>
          <cell r="G2831">
            <v>529.52777789000004</v>
          </cell>
          <cell r="H2831">
            <v>529.59266843</v>
          </cell>
          <cell r="I2831">
            <v>526.91598653000005</v>
          </cell>
          <cell r="J2831">
            <v>34.285714290000001</v>
          </cell>
          <cell r="K2831">
            <v>15.701119159999999</v>
          </cell>
          <cell r="L2831">
            <v>7.7544815499999995</v>
          </cell>
          <cell r="M2831">
            <v>11.6290449</v>
          </cell>
          <cell r="N2831">
            <v>22.11116342</v>
          </cell>
          <cell r="O2831">
            <v>56.436</v>
          </cell>
          <cell r="P2831">
            <v>11.630708500000001</v>
          </cell>
          <cell r="Q2831">
            <v>65.599999999999994</v>
          </cell>
          <cell r="R2831">
            <v>50.403327439999998</v>
          </cell>
          <cell r="S2831">
            <v>17.7</v>
          </cell>
          <cell r="T2831">
            <v>7.7544815499999995</v>
          </cell>
          <cell r="U2831">
            <v>7.7544815499999995</v>
          </cell>
          <cell r="V2831">
            <v>7.7544815499999995</v>
          </cell>
          <cell r="W2831">
            <v>43.7</v>
          </cell>
          <cell r="X2831">
            <v>80.599999999999994</v>
          </cell>
          <cell r="Y2831">
            <v>34.299999999999997</v>
          </cell>
          <cell r="Z2831">
            <v>25.8</v>
          </cell>
          <cell r="AA2831">
            <v>38.799999999999997</v>
          </cell>
          <cell r="AB2831">
            <v>7.7424020200000001</v>
          </cell>
          <cell r="AC2831">
            <v>0</v>
          </cell>
          <cell r="AD2831">
            <v>268.26</v>
          </cell>
          <cell r="AE2831">
            <v>59.306910849999994</v>
          </cell>
          <cell r="AF2831">
            <v>63.994999999999997</v>
          </cell>
          <cell r="AG2831">
            <v>0</v>
          </cell>
          <cell r="AH2831">
            <v>5.3</v>
          </cell>
          <cell r="AI2831">
            <v>52190</v>
          </cell>
          <cell r="AJ2831">
            <v>7.7</v>
          </cell>
        </row>
        <row r="2832">
          <cell r="A2832" t="str">
            <v>3557</v>
          </cell>
          <cell r="B2832" t="str">
            <v>355709401</v>
          </cell>
          <cell r="D2832" t="str">
            <v>3557094</v>
          </cell>
          <cell r="E2832" t="str">
            <v>3590</v>
          </cell>
          <cell r="F2832" t="str">
            <v>35</v>
          </cell>
          <cell r="G2832">
            <v>529.52777789000004</v>
          </cell>
          <cell r="H2832">
            <v>529.59266843</v>
          </cell>
          <cell r="I2832">
            <v>526.91598653000005</v>
          </cell>
          <cell r="J2832">
            <v>34.285714290000001</v>
          </cell>
          <cell r="K2832">
            <v>15.701119159999999</v>
          </cell>
          <cell r="L2832">
            <v>9.0279788100000005</v>
          </cell>
          <cell r="M2832">
            <v>10.81977828</v>
          </cell>
          <cell r="N2832">
            <v>22.11116342</v>
          </cell>
          <cell r="O2832">
            <v>56.436</v>
          </cell>
          <cell r="P2832">
            <v>11.225243389999999</v>
          </cell>
          <cell r="Q2832">
            <v>65.599999999999994</v>
          </cell>
          <cell r="R2832">
            <v>50.403327439999998</v>
          </cell>
          <cell r="S2832">
            <v>17.7</v>
          </cell>
          <cell r="T2832">
            <v>9.0279788100000005</v>
          </cell>
          <cell r="U2832">
            <v>10.08405758</v>
          </cell>
          <cell r="V2832">
            <v>9.0279788100000005</v>
          </cell>
          <cell r="W2832">
            <v>43.7</v>
          </cell>
          <cell r="X2832">
            <v>80.599999999999994</v>
          </cell>
          <cell r="Y2832">
            <v>34.299999999999997</v>
          </cell>
          <cell r="Z2832">
            <v>25.8</v>
          </cell>
          <cell r="AA2832">
            <v>38.799999999999997</v>
          </cell>
          <cell r="AB2832">
            <v>9.1233653599999993</v>
          </cell>
          <cell r="AC2832">
            <v>1</v>
          </cell>
          <cell r="AD2832">
            <v>268.26</v>
          </cell>
          <cell r="AE2832">
            <v>59.306910849999994</v>
          </cell>
          <cell r="AF2832">
            <v>63.994999999999997</v>
          </cell>
          <cell r="AG2832">
            <v>0.26787911265331898</v>
          </cell>
          <cell r="AH2832">
            <v>5.3</v>
          </cell>
          <cell r="AI2832">
            <v>52190</v>
          </cell>
          <cell r="AJ2832">
            <v>7.7</v>
          </cell>
        </row>
        <row r="2833">
          <cell r="A2833" t="str">
            <v>3557</v>
          </cell>
          <cell r="B2833" t="str">
            <v>355709501</v>
          </cell>
          <cell r="D2833" t="str">
            <v>3557095</v>
          </cell>
          <cell r="E2833" t="str">
            <v>3590</v>
          </cell>
          <cell r="F2833" t="str">
            <v>35</v>
          </cell>
          <cell r="G2833">
            <v>529.52777789000004</v>
          </cell>
          <cell r="H2833">
            <v>529.59266843</v>
          </cell>
          <cell r="I2833">
            <v>526.91598653000005</v>
          </cell>
          <cell r="J2833">
            <v>34.285714290000001</v>
          </cell>
          <cell r="K2833">
            <v>15.701119159999999</v>
          </cell>
          <cell r="L2833">
            <v>10.234049499999999</v>
          </cell>
          <cell r="M2833">
            <v>11.045079510000001</v>
          </cell>
          <cell r="N2833">
            <v>22.11116342</v>
          </cell>
          <cell r="O2833">
            <v>56.436</v>
          </cell>
          <cell r="P2833">
            <v>11.20777165</v>
          </cell>
          <cell r="Q2833">
            <v>65.599999999999994</v>
          </cell>
          <cell r="R2833">
            <v>50.403327439999998</v>
          </cell>
          <cell r="S2833">
            <v>17.7</v>
          </cell>
          <cell r="T2833">
            <v>10.99536052</v>
          </cell>
          <cell r="U2833">
            <v>10.519564689999999</v>
          </cell>
          <cell r="V2833">
            <v>10.47787935</v>
          </cell>
          <cell r="W2833">
            <v>43.7</v>
          </cell>
          <cell r="X2833">
            <v>80.599999999999994</v>
          </cell>
          <cell r="Y2833">
            <v>34.299999999999997</v>
          </cell>
          <cell r="Z2833">
            <v>25.8</v>
          </cell>
          <cell r="AA2833">
            <v>38.799999999999997</v>
          </cell>
          <cell r="AB2833">
            <v>10.81007132</v>
          </cell>
          <cell r="AC2833">
            <v>0.10111390000000001</v>
          </cell>
          <cell r="AD2833">
            <v>268.26</v>
          </cell>
          <cell r="AE2833">
            <v>59.306910849999994</v>
          </cell>
          <cell r="AF2833">
            <v>65.516970630000003</v>
          </cell>
          <cell r="AG2833">
            <v>0.20689655000000001</v>
          </cell>
          <cell r="AH2833">
            <v>5.3</v>
          </cell>
          <cell r="AI2833">
            <v>52190</v>
          </cell>
          <cell r="AJ2833">
            <v>7.7</v>
          </cell>
        </row>
        <row r="2834">
          <cell r="A2834" t="str">
            <v>3557</v>
          </cell>
          <cell r="B2834" t="str">
            <v>355709601</v>
          </cell>
          <cell r="D2834" t="str">
            <v>3557096</v>
          </cell>
          <cell r="E2834" t="str">
            <v>3590</v>
          </cell>
          <cell r="F2834" t="str">
            <v>35</v>
          </cell>
          <cell r="G2834">
            <v>529.52777789000004</v>
          </cell>
          <cell r="H2834">
            <v>529.59266843</v>
          </cell>
          <cell r="I2834">
            <v>526.91598653000005</v>
          </cell>
          <cell r="J2834">
            <v>34.285714290000001</v>
          </cell>
          <cell r="K2834">
            <v>15.701119159999999</v>
          </cell>
          <cell r="L2834">
            <v>7.9561263499999999</v>
          </cell>
          <cell r="M2834">
            <v>11.60560491</v>
          </cell>
          <cell r="N2834">
            <v>22.11116342</v>
          </cell>
          <cell r="O2834">
            <v>56.436</v>
          </cell>
          <cell r="P2834">
            <v>11.91839057</v>
          </cell>
          <cell r="Q2834">
            <v>65.599999999999994</v>
          </cell>
          <cell r="R2834">
            <v>50.403327439999998</v>
          </cell>
          <cell r="S2834">
            <v>17.7</v>
          </cell>
          <cell r="T2834">
            <v>11.61020643</v>
          </cell>
          <cell r="U2834">
            <v>7.9561263499999999</v>
          </cell>
          <cell r="V2834">
            <v>7.9561263499999999</v>
          </cell>
          <cell r="W2834">
            <v>43.7</v>
          </cell>
          <cell r="X2834">
            <v>80.599999999999994</v>
          </cell>
          <cell r="Y2834">
            <v>34.299999999999997</v>
          </cell>
          <cell r="Z2834">
            <v>25.8</v>
          </cell>
          <cell r="AA2834">
            <v>38.799999999999997</v>
          </cell>
          <cell r="AB2834">
            <v>11.58206899</v>
          </cell>
          <cell r="AC2834">
            <v>0.9275544</v>
          </cell>
          <cell r="AD2834">
            <v>268.26</v>
          </cell>
          <cell r="AE2834">
            <v>59.306910849999994</v>
          </cell>
          <cell r="AF2834">
            <v>63.994999999999997</v>
          </cell>
          <cell r="AG2834">
            <v>0.3007292001013081</v>
          </cell>
          <cell r="AH2834">
            <v>5.3</v>
          </cell>
          <cell r="AI2834">
            <v>52190</v>
          </cell>
          <cell r="AJ2834">
            <v>7.7</v>
          </cell>
        </row>
        <row r="2835">
          <cell r="A2835" t="str">
            <v>3558</v>
          </cell>
          <cell r="B2835" t="str">
            <v>355800101</v>
          </cell>
          <cell r="C2835" t="str">
            <v>595</v>
          </cell>
          <cell r="D2835" t="str">
            <v>3558001</v>
          </cell>
          <cell r="E2835" t="str">
            <v>3595</v>
          </cell>
          <cell r="F2835" t="str">
            <v>35</v>
          </cell>
          <cell r="G2835">
            <v>529.52777789000004</v>
          </cell>
          <cell r="H2835">
            <v>529.59266843</v>
          </cell>
          <cell r="I2835">
            <v>526.91598653000005</v>
          </cell>
          <cell r="J2835">
            <v>47.517730499999999</v>
          </cell>
          <cell r="K2835">
            <v>16.750841749999999</v>
          </cell>
          <cell r="L2835">
            <v>10.225244910000001</v>
          </cell>
          <cell r="M2835">
            <v>10.67766157</v>
          </cell>
          <cell r="N2835">
            <v>23.802566370000001</v>
          </cell>
          <cell r="O2835">
            <v>56.436</v>
          </cell>
          <cell r="P2835">
            <v>10.59793389</v>
          </cell>
          <cell r="Q2835">
            <v>76.900000000000006</v>
          </cell>
          <cell r="R2835">
            <v>54.305630800000003</v>
          </cell>
          <cell r="S2835">
            <v>17.7</v>
          </cell>
          <cell r="T2835">
            <v>10.378385440000001</v>
          </cell>
          <cell r="U2835">
            <v>10.24441414</v>
          </cell>
          <cell r="V2835">
            <v>10.24441414</v>
          </cell>
          <cell r="W2835">
            <v>57.1</v>
          </cell>
          <cell r="X2835">
            <v>80.5</v>
          </cell>
          <cell r="Y2835">
            <v>40.200000000000003</v>
          </cell>
          <cell r="Z2835">
            <v>49.2</v>
          </cell>
          <cell r="AA2835">
            <v>38.799999999999997</v>
          </cell>
          <cell r="AB2835">
            <v>10.362493430000001</v>
          </cell>
          <cell r="AC2835">
            <v>0</v>
          </cell>
          <cell r="AD2835">
            <v>272.5</v>
          </cell>
          <cell r="AE2835">
            <v>56.76735166000001</v>
          </cell>
          <cell r="AF2835">
            <v>61.123800000000003</v>
          </cell>
          <cell r="AG2835">
            <v>0.29658883539424591</v>
          </cell>
          <cell r="AH2835">
            <v>7</v>
          </cell>
          <cell r="AI2835">
            <v>55510</v>
          </cell>
          <cell r="AJ2835">
            <v>7.7</v>
          </cell>
        </row>
        <row r="2836">
          <cell r="A2836" t="str">
            <v>3558</v>
          </cell>
          <cell r="B2836" t="str">
            <v>355800102</v>
          </cell>
          <cell r="C2836" t="str">
            <v>595</v>
          </cell>
          <cell r="D2836" t="str">
            <v>3558001</v>
          </cell>
          <cell r="E2836" t="str">
            <v>3595</v>
          </cell>
          <cell r="F2836" t="str">
            <v>35</v>
          </cell>
          <cell r="G2836">
            <v>529.52777789000004</v>
          </cell>
          <cell r="H2836">
            <v>529.59266843</v>
          </cell>
          <cell r="I2836">
            <v>526.91598653000005</v>
          </cell>
          <cell r="J2836">
            <v>47.517730499999999</v>
          </cell>
          <cell r="K2836">
            <v>16.750841749999999</v>
          </cell>
          <cell r="L2836">
            <v>10.309752339999999</v>
          </cell>
          <cell r="M2836">
            <v>10.578979800000001</v>
          </cell>
          <cell r="N2836">
            <v>23.802566370000001</v>
          </cell>
          <cell r="O2836">
            <v>56.436</v>
          </cell>
          <cell r="P2836">
            <v>10.49227372</v>
          </cell>
          <cell r="Q2836">
            <v>76.900000000000006</v>
          </cell>
          <cell r="R2836">
            <v>54.305630800000003</v>
          </cell>
          <cell r="S2836">
            <v>17.7</v>
          </cell>
          <cell r="T2836">
            <v>10.548389419999999</v>
          </cell>
          <cell r="U2836">
            <v>10.439337439999999</v>
          </cell>
          <cell r="V2836">
            <v>10.307618440000001</v>
          </cell>
          <cell r="W2836">
            <v>57.1</v>
          </cell>
          <cell r="X2836">
            <v>80.5</v>
          </cell>
          <cell r="Y2836">
            <v>40.200000000000003</v>
          </cell>
          <cell r="Z2836">
            <v>49.2</v>
          </cell>
          <cell r="AA2836">
            <v>38.799999999999997</v>
          </cell>
          <cell r="AB2836">
            <v>10.386469099999999</v>
          </cell>
          <cell r="AC2836">
            <v>0</v>
          </cell>
          <cell r="AD2836">
            <v>272.5</v>
          </cell>
          <cell r="AE2836">
            <v>56.76735166000001</v>
          </cell>
          <cell r="AF2836">
            <v>61.123800000000003</v>
          </cell>
          <cell r="AG2836">
            <v>0.14285713999999999</v>
          </cell>
          <cell r="AH2836">
            <v>7</v>
          </cell>
          <cell r="AI2836">
            <v>55510</v>
          </cell>
          <cell r="AJ2836">
            <v>7.7</v>
          </cell>
        </row>
        <row r="2837">
          <cell r="A2837" t="str">
            <v>3558</v>
          </cell>
          <cell r="B2837" t="str">
            <v>355800401</v>
          </cell>
          <cell r="C2837" t="str">
            <v>595</v>
          </cell>
          <cell r="D2837" t="str">
            <v>3558004</v>
          </cell>
          <cell r="E2837" t="str">
            <v>3595</v>
          </cell>
          <cell r="F2837" t="str">
            <v>35</v>
          </cell>
          <cell r="G2837">
            <v>529.52777789000004</v>
          </cell>
          <cell r="H2837">
            <v>529.59266843</v>
          </cell>
          <cell r="I2837">
            <v>526.91598653000005</v>
          </cell>
          <cell r="J2837">
            <v>47.517730499999999</v>
          </cell>
          <cell r="K2837">
            <v>16.750841749999999</v>
          </cell>
          <cell r="L2837">
            <v>7.3258074999999989</v>
          </cell>
          <cell r="M2837">
            <v>8.4246392100000005</v>
          </cell>
          <cell r="N2837">
            <v>23.802566370000001</v>
          </cell>
          <cell r="O2837">
            <v>56.436</v>
          </cell>
          <cell r="P2837">
            <v>8.2432825199999993</v>
          </cell>
          <cell r="Q2837">
            <v>76.900000000000006</v>
          </cell>
          <cell r="R2837">
            <v>54.305630800000003</v>
          </cell>
          <cell r="S2837">
            <v>17.7</v>
          </cell>
          <cell r="T2837">
            <v>8.6007987799999999</v>
          </cell>
          <cell r="U2837">
            <v>7.6068845300000003</v>
          </cell>
          <cell r="V2837">
            <v>7.3277805400000009</v>
          </cell>
          <cell r="W2837">
            <v>57.1</v>
          </cell>
          <cell r="X2837">
            <v>80.5</v>
          </cell>
          <cell r="Y2837">
            <v>40.200000000000003</v>
          </cell>
          <cell r="Z2837">
            <v>49.2</v>
          </cell>
          <cell r="AA2837">
            <v>38.799999999999997</v>
          </cell>
          <cell r="AB2837">
            <v>7.74716497</v>
          </cell>
          <cell r="AC2837">
            <v>0.92386822999999985</v>
          </cell>
          <cell r="AD2837">
            <v>272.5</v>
          </cell>
          <cell r="AE2837">
            <v>56.76735166000001</v>
          </cell>
          <cell r="AF2837">
            <v>61.865723670000001</v>
          </cell>
          <cell r="AG2837">
            <v>0.3582996</v>
          </cell>
          <cell r="AH2837">
            <v>7</v>
          </cell>
          <cell r="AI2837">
            <v>55510</v>
          </cell>
          <cell r="AJ2837">
            <v>7.7</v>
          </cell>
        </row>
        <row r="2838">
          <cell r="A2838" t="str">
            <v>3558</v>
          </cell>
          <cell r="B2838" t="str">
            <v>355801101</v>
          </cell>
          <cell r="C2838" t="str">
            <v>595</v>
          </cell>
          <cell r="D2838" t="str">
            <v>3558011</v>
          </cell>
          <cell r="E2838" t="str">
            <v>3595</v>
          </cell>
          <cell r="F2838" t="str">
            <v>35</v>
          </cell>
          <cell r="G2838">
            <v>529.52777789000004</v>
          </cell>
          <cell r="H2838">
            <v>529.59266843</v>
          </cell>
          <cell r="I2838">
            <v>526.91598653000005</v>
          </cell>
          <cell r="J2838">
            <v>47.517730499999999</v>
          </cell>
          <cell r="K2838">
            <v>16.750841749999999</v>
          </cell>
          <cell r="L2838">
            <v>8.5191911900000008</v>
          </cell>
          <cell r="M2838">
            <v>10.22441096</v>
          </cell>
          <cell r="N2838">
            <v>23.802566370000001</v>
          </cell>
          <cell r="O2838">
            <v>56.436</v>
          </cell>
          <cell r="P2838">
            <v>9.9371157300000004</v>
          </cell>
          <cell r="Q2838">
            <v>76.900000000000006</v>
          </cell>
          <cell r="R2838">
            <v>54.305630800000003</v>
          </cell>
          <cell r="S2838">
            <v>17.7</v>
          </cell>
          <cell r="T2838">
            <v>9.0766946900000001</v>
          </cell>
          <cell r="U2838">
            <v>9.00233171</v>
          </cell>
          <cell r="V2838">
            <v>8.5002504699999992</v>
          </cell>
          <cell r="W2838">
            <v>57.1</v>
          </cell>
          <cell r="X2838">
            <v>80.5</v>
          </cell>
          <cell r="Y2838">
            <v>40.200000000000003</v>
          </cell>
          <cell r="Z2838">
            <v>49.2</v>
          </cell>
          <cell r="AA2838">
            <v>38.799999999999997</v>
          </cell>
          <cell r="AB2838">
            <v>9.0643893200000001</v>
          </cell>
          <cell r="AC2838">
            <v>0</v>
          </cell>
          <cell r="AD2838">
            <v>272.5</v>
          </cell>
          <cell r="AE2838">
            <v>56.76735166000001</v>
          </cell>
          <cell r="AF2838">
            <v>61.184718250000003</v>
          </cell>
          <cell r="AG2838">
            <v>0.40540541000000002</v>
          </cell>
          <cell r="AH2838">
            <v>7</v>
          </cell>
          <cell r="AI2838">
            <v>55510</v>
          </cell>
          <cell r="AJ2838">
            <v>7.7</v>
          </cell>
        </row>
        <row r="2839">
          <cell r="A2839" t="str">
            <v>3558</v>
          </cell>
          <cell r="B2839" t="str">
            <v>355801102</v>
          </cell>
          <cell r="C2839" t="str">
            <v>595</v>
          </cell>
          <cell r="D2839" t="str">
            <v>3558011</v>
          </cell>
          <cell r="E2839" t="str">
            <v>3595</v>
          </cell>
          <cell r="F2839" t="str">
            <v>35</v>
          </cell>
          <cell r="G2839">
            <v>529.52777789000004</v>
          </cell>
          <cell r="H2839">
            <v>529.59266843</v>
          </cell>
          <cell r="I2839">
            <v>526.91598653000005</v>
          </cell>
          <cell r="J2839">
            <v>47.517730499999999</v>
          </cell>
          <cell r="K2839">
            <v>16.750841749999999</v>
          </cell>
          <cell r="L2839">
            <v>8.6360423300000004</v>
          </cell>
          <cell r="M2839">
            <v>9.8595879100000001</v>
          </cell>
          <cell r="N2839">
            <v>23.802566370000001</v>
          </cell>
          <cell r="O2839">
            <v>56.436</v>
          </cell>
          <cell r="P2839">
            <v>9.7175795699999998</v>
          </cell>
          <cell r="Q2839">
            <v>76.900000000000006</v>
          </cell>
          <cell r="R2839">
            <v>54.305630800000003</v>
          </cell>
          <cell r="S2839">
            <v>17.7</v>
          </cell>
          <cell r="T2839">
            <v>9.3268781900000004</v>
          </cell>
          <cell r="U2839">
            <v>8.8979556899999999</v>
          </cell>
          <cell r="V2839">
            <v>8.7585695099999992</v>
          </cell>
          <cell r="W2839">
            <v>57.1</v>
          </cell>
          <cell r="X2839">
            <v>80.5</v>
          </cell>
          <cell r="Y2839">
            <v>40.200000000000003</v>
          </cell>
          <cell r="Z2839">
            <v>49.2</v>
          </cell>
          <cell r="AA2839">
            <v>38.799999999999997</v>
          </cell>
          <cell r="AB2839">
            <v>8.7568398100000007</v>
          </cell>
          <cell r="AC2839">
            <v>1.835005E-2</v>
          </cell>
          <cell r="AD2839">
            <v>272.5</v>
          </cell>
          <cell r="AE2839">
            <v>56.76735166000001</v>
          </cell>
          <cell r="AF2839">
            <v>61.12995909</v>
          </cell>
          <cell r="AG2839">
            <v>0.35714286000000001</v>
          </cell>
          <cell r="AH2839">
            <v>7</v>
          </cell>
          <cell r="AI2839">
            <v>55510</v>
          </cell>
          <cell r="AJ2839">
            <v>7.7</v>
          </cell>
        </row>
        <row r="2840">
          <cell r="A2840" t="str">
            <v>3558</v>
          </cell>
          <cell r="B2840" t="str">
            <v>355801201</v>
          </cell>
          <cell r="C2840" t="str">
            <v>595</v>
          </cell>
          <cell r="D2840" t="str">
            <v>3558012</v>
          </cell>
          <cell r="E2840" t="str">
            <v>3595</v>
          </cell>
          <cell r="F2840" t="str">
            <v>35</v>
          </cell>
          <cell r="G2840">
            <v>529.52777789000004</v>
          </cell>
          <cell r="H2840">
            <v>529.59266843</v>
          </cell>
          <cell r="I2840">
            <v>526.91598653000005</v>
          </cell>
          <cell r="J2840">
            <v>47.517730499999999</v>
          </cell>
          <cell r="K2840">
            <v>16.750841749999999</v>
          </cell>
          <cell r="L2840">
            <v>9.8574959700000004</v>
          </cell>
          <cell r="M2840">
            <v>10.81977828</v>
          </cell>
          <cell r="N2840">
            <v>23.802566370000001</v>
          </cell>
          <cell r="O2840">
            <v>56.436</v>
          </cell>
          <cell r="P2840">
            <v>10.81977828</v>
          </cell>
          <cell r="Q2840">
            <v>76.900000000000006</v>
          </cell>
          <cell r="R2840">
            <v>54.305630800000003</v>
          </cell>
          <cell r="S2840">
            <v>17.7</v>
          </cell>
          <cell r="T2840">
            <v>10.19679129</v>
          </cell>
          <cell r="U2840">
            <v>9.8574959700000004</v>
          </cell>
          <cell r="V2840">
            <v>9.8574959700000004</v>
          </cell>
          <cell r="W2840">
            <v>57.1</v>
          </cell>
          <cell r="X2840">
            <v>80.5</v>
          </cell>
          <cell r="Y2840">
            <v>40.200000000000003</v>
          </cell>
          <cell r="Z2840">
            <v>49.2</v>
          </cell>
          <cell r="AA2840">
            <v>38.799999999999997</v>
          </cell>
          <cell r="AB2840">
            <v>9.8293564999999994</v>
          </cell>
          <cell r="AC2840">
            <v>0</v>
          </cell>
          <cell r="AD2840">
            <v>272.5</v>
          </cell>
          <cell r="AE2840">
            <v>56.76735166000001</v>
          </cell>
          <cell r="AF2840">
            <v>61.123800000000003</v>
          </cell>
          <cell r="AG2840">
            <v>0.14285713999999999</v>
          </cell>
          <cell r="AH2840">
            <v>7</v>
          </cell>
          <cell r="AI2840">
            <v>55510</v>
          </cell>
          <cell r="AJ2840">
            <v>7.7</v>
          </cell>
        </row>
        <row r="2841">
          <cell r="A2841" t="str">
            <v>3558</v>
          </cell>
          <cell r="B2841" t="str">
            <v>355801601</v>
          </cell>
          <cell r="C2841" t="str">
            <v>595</v>
          </cell>
          <cell r="D2841" t="str">
            <v>3558016</v>
          </cell>
          <cell r="E2841" t="str">
            <v>3595</v>
          </cell>
          <cell r="F2841" t="str">
            <v>35</v>
          </cell>
          <cell r="G2841">
            <v>529.52777789000004</v>
          </cell>
          <cell r="H2841">
            <v>529.59266843</v>
          </cell>
          <cell r="I2841">
            <v>526.91598653000005</v>
          </cell>
          <cell r="J2841">
            <v>47.517730499999999</v>
          </cell>
          <cell r="K2841">
            <v>16.750841749999999</v>
          </cell>
          <cell r="L2841">
            <v>9.2610334900000009</v>
          </cell>
          <cell r="M2841">
            <v>10.81977828</v>
          </cell>
          <cell r="N2841">
            <v>23.802566370000001</v>
          </cell>
          <cell r="O2841">
            <v>56.436</v>
          </cell>
          <cell r="P2841">
            <v>10.768484989999999</v>
          </cell>
          <cell r="Q2841">
            <v>76.900000000000006</v>
          </cell>
          <cell r="R2841">
            <v>54.305630800000003</v>
          </cell>
          <cell r="S2841">
            <v>17.7</v>
          </cell>
          <cell r="T2841">
            <v>9.8191272000000005</v>
          </cell>
          <cell r="U2841">
            <v>9.2610334900000009</v>
          </cell>
          <cell r="V2841">
            <v>9.2610334900000009</v>
          </cell>
          <cell r="W2841">
            <v>57.1</v>
          </cell>
          <cell r="X2841">
            <v>80.5</v>
          </cell>
          <cell r="Y2841">
            <v>40.200000000000003</v>
          </cell>
          <cell r="Z2841">
            <v>49.2</v>
          </cell>
          <cell r="AA2841">
            <v>38.799999999999997</v>
          </cell>
          <cell r="AB2841">
            <v>9.2490801999999999</v>
          </cell>
          <cell r="AC2841">
            <v>0</v>
          </cell>
          <cell r="AD2841">
            <v>272.5</v>
          </cell>
          <cell r="AE2841">
            <v>56.76735166000001</v>
          </cell>
          <cell r="AF2841">
            <v>61.123800000000003</v>
          </cell>
          <cell r="AG2841">
            <v>0.3094014649423264</v>
          </cell>
          <cell r="AH2841">
            <v>7</v>
          </cell>
          <cell r="AI2841">
            <v>55510</v>
          </cell>
          <cell r="AJ2841">
            <v>7.7</v>
          </cell>
        </row>
        <row r="2842">
          <cell r="A2842" t="str">
            <v>3558</v>
          </cell>
          <cell r="B2842" t="str">
            <v>355801901</v>
          </cell>
          <cell r="C2842" t="str">
            <v>595</v>
          </cell>
          <cell r="D2842" t="str">
            <v>3558019</v>
          </cell>
          <cell r="E2842" t="str">
            <v>3595</v>
          </cell>
          <cell r="F2842" t="str">
            <v>35</v>
          </cell>
          <cell r="G2842">
            <v>529.52777789000004</v>
          </cell>
          <cell r="H2842">
            <v>529.59266843</v>
          </cell>
          <cell r="I2842">
            <v>526.91598653000005</v>
          </cell>
          <cell r="J2842">
            <v>47.517730499999999</v>
          </cell>
          <cell r="K2842">
            <v>16.750841749999999</v>
          </cell>
          <cell r="L2842">
            <v>9.1527112600000002</v>
          </cell>
          <cell r="M2842">
            <v>10.781868709999999</v>
          </cell>
          <cell r="N2842">
            <v>23.802566370000001</v>
          </cell>
          <cell r="O2842">
            <v>56.436</v>
          </cell>
          <cell r="P2842">
            <v>10.57103483</v>
          </cell>
          <cell r="Q2842">
            <v>76.900000000000006</v>
          </cell>
          <cell r="R2842">
            <v>54.305630800000003</v>
          </cell>
          <cell r="S2842">
            <v>17.7</v>
          </cell>
          <cell r="T2842">
            <v>9.6970782</v>
          </cell>
          <cell r="U2842">
            <v>9.2921968199999991</v>
          </cell>
          <cell r="V2842">
            <v>9.1527112600000002</v>
          </cell>
          <cell r="W2842">
            <v>57.1</v>
          </cell>
          <cell r="X2842">
            <v>80.5</v>
          </cell>
          <cell r="Y2842">
            <v>40.200000000000003</v>
          </cell>
          <cell r="Z2842">
            <v>49.2</v>
          </cell>
          <cell r="AA2842">
            <v>38.799999999999997</v>
          </cell>
          <cell r="AB2842">
            <v>9.2975267299999995</v>
          </cell>
          <cell r="AC2842">
            <v>0</v>
          </cell>
          <cell r="AD2842">
            <v>272.5</v>
          </cell>
          <cell r="AE2842">
            <v>56.76735166000001</v>
          </cell>
          <cell r="AF2842">
            <v>61.123800000000003</v>
          </cell>
          <cell r="AG2842">
            <v>0.3196618903566959</v>
          </cell>
          <cell r="AH2842">
            <v>7</v>
          </cell>
          <cell r="AI2842">
            <v>55510</v>
          </cell>
          <cell r="AJ2842">
            <v>7.7</v>
          </cell>
        </row>
        <row r="2843">
          <cell r="A2843" t="str">
            <v>3558</v>
          </cell>
          <cell r="B2843" t="str">
            <v>355802801</v>
          </cell>
          <cell r="C2843" t="str">
            <v>595</v>
          </cell>
          <cell r="D2843" t="str">
            <v>3558028</v>
          </cell>
          <cell r="E2843" t="str">
            <v>3595</v>
          </cell>
          <cell r="F2843" t="str">
            <v>35</v>
          </cell>
          <cell r="G2843">
            <v>529.52777789000004</v>
          </cell>
          <cell r="H2843">
            <v>529.59266843</v>
          </cell>
          <cell r="I2843">
            <v>526.91598653000005</v>
          </cell>
          <cell r="J2843">
            <v>47.517730499999999</v>
          </cell>
          <cell r="K2843">
            <v>16.750841749999999</v>
          </cell>
          <cell r="L2843">
            <v>9.7139600999999995</v>
          </cell>
          <cell r="M2843">
            <v>10.457774880000001</v>
          </cell>
          <cell r="N2843">
            <v>23.802566370000001</v>
          </cell>
          <cell r="O2843">
            <v>56.436</v>
          </cell>
          <cell r="P2843">
            <v>10.29414354</v>
          </cell>
          <cell r="Q2843">
            <v>76.900000000000006</v>
          </cell>
          <cell r="R2843">
            <v>54.305630800000003</v>
          </cell>
          <cell r="S2843">
            <v>17.7</v>
          </cell>
          <cell r="T2843">
            <v>10.302297230000001</v>
          </cell>
          <cell r="U2843">
            <v>9.4177609600000007</v>
          </cell>
          <cell r="V2843">
            <v>9.230143</v>
          </cell>
          <cell r="W2843">
            <v>57.1</v>
          </cell>
          <cell r="X2843">
            <v>80.5</v>
          </cell>
          <cell r="Y2843">
            <v>40.200000000000003</v>
          </cell>
          <cell r="Z2843">
            <v>49.2</v>
          </cell>
          <cell r="AA2843">
            <v>38.799999999999997</v>
          </cell>
          <cell r="AB2843">
            <v>9.8442151399999993</v>
          </cell>
          <cell r="AC2843">
            <v>0.47231012999999999</v>
          </cell>
          <cell r="AD2843">
            <v>272.5</v>
          </cell>
          <cell r="AE2843">
            <v>56.76735166000001</v>
          </cell>
          <cell r="AF2843">
            <v>62.508000000000003</v>
          </cell>
          <cell r="AG2843">
            <v>0.32142857000000002</v>
          </cell>
          <cell r="AH2843">
            <v>7</v>
          </cell>
          <cell r="AI2843">
            <v>55510</v>
          </cell>
          <cell r="AJ2843">
            <v>7.7</v>
          </cell>
        </row>
        <row r="2844">
          <cell r="A2844" t="str">
            <v>3558</v>
          </cell>
          <cell r="B2844" t="str">
            <v>355803401</v>
          </cell>
          <cell r="D2844" t="str">
            <v>3558034</v>
          </cell>
          <cell r="E2844" t="str">
            <v>3595</v>
          </cell>
          <cell r="F2844" t="str">
            <v>35</v>
          </cell>
          <cell r="G2844">
            <v>529.52777789000004</v>
          </cell>
          <cell r="H2844">
            <v>529.59266843</v>
          </cell>
          <cell r="I2844">
            <v>526.91598653000005</v>
          </cell>
          <cell r="J2844">
            <v>47.517730499999999</v>
          </cell>
          <cell r="K2844">
            <v>16.750841749999999</v>
          </cell>
          <cell r="L2844">
            <v>8.7579408799999996</v>
          </cell>
          <cell r="M2844">
            <v>11.225243389999999</v>
          </cell>
          <cell r="N2844">
            <v>23.802566370000001</v>
          </cell>
          <cell r="O2844">
            <v>56.436</v>
          </cell>
          <cell r="P2844">
            <v>11.225243389999999</v>
          </cell>
          <cell r="Q2844">
            <v>76.900000000000006</v>
          </cell>
          <cell r="R2844">
            <v>50.403327439999998</v>
          </cell>
          <cell r="S2844">
            <v>17.7</v>
          </cell>
          <cell r="T2844">
            <v>8.7579408799999996</v>
          </cell>
          <cell r="U2844">
            <v>8.7579408799999996</v>
          </cell>
          <cell r="V2844">
            <v>10.67368836</v>
          </cell>
          <cell r="W2844">
            <v>57.1</v>
          </cell>
          <cell r="X2844">
            <v>80.5</v>
          </cell>
          <cell r="Y2844">
            <v>40.200000000000003</v>
          </cell>
          <cell r="Z2844">
            <v>49.2</v>
          </cell>
          <cell r="AA2844">
            <v>38.799999999999997</v>
          </cell>
          <cell r="AB2844">
            <v>10.741816740000001</v>
          </cell>
          <cell r="AC2844">
            <v>0</v>
          </cell>
          <cell r="AD2844">
            <v>272.5</v>
          </cell>
          <cell r="AE2844">
            <v>56.76735166000001</v>
          </cell>
          <cell r="AF2844">
            <v>62.508000000000003</v>
          </cell>
          <cell r="AG2844">
            <v>0.5</v>
          </cell>
          <cell r="AH2844">
            <v>7</v>
          </cell>
          <cell r="AI2844">
            <v>55510</v>
          </cell>
          <cell r="AJ2844">
            <v>7.7</v>
          </cell>
        </row>
        <row r="2845">
          <cell r="A2845" t="str">
            <v>3558</v>
          </cell>
          <cell r="B2845" t="str">
            <v>355804101</v>
          </cell>
          <cell r="D2845" t="str">
            <v>3558041</v>
          </cell>
          <cell r="E2845" t="str">
            <v>3595</v>
          </cell>
          <cell r="F2845" t="str">
            <v>35</v>
          </cell>
          <cell r="G2845">
            <v>529.52777789000004</v>
          </cell>
          <cell r="H2845">
            <v>529.59266843</v>
          </cell>
          <cell r="I2845">
            <v>526.91598653000005</v>
          </cell>
          <cell r="J2845">
            <v>47.517730499999999</v>
          </cell>
          <cell r="K2845">
            <v>16.750841749999999</v>
          </cell>
          <cell r="L2845">
            <v>8.0238799899999993</v>
          </cell>
          <cell r="M2845">
            <v>11.630708500000001</v>
          </cell>
          <cell r="N2845">
            <v>23.802566370000001</v>
          </cell>
          <cell r="O2845">
            <v>56.436</v>
          </cell>
          <cell r="P2845">
            <v>11.630708500000001</v>
          </cell>
          <cell r="Q2845">
            <v>76.900000000000006</v>
          </cell>
          <cell r="R2845">
            <v>50.403327439999998</v>
          </cell>
          <cell r="S2845">
            <v>17.7</v>
          </cell>
          <cell r="T2845">
            <v>8.0238799899999993</v>
          </cell>
          <cell r="U2845">
            <v>8.0238799899999993</v>
          </cell>
          <cell r="V2845">
            <v>9.4539138000000005</v>
          </cell>
          <cell r="W2845">
            <v>57.1</v>
          </cell>
          <cell r="X2845">
            <v>80.5</v>
          </cell>
          <cell r="Y2845">
            <v>40.200000000000003</v>
          </cell>
          <cell r="Z2845">
            <v>49.2</v>
          </cell>
          <cell r="AA2845">
            <v>38.799999999999997</v>
          </cell>
          <cell r="AB2845">
            <v>9.1164691599999994</v>
          </cell>
          <cell r="AC2845">
            <v>1</v>
          </cell>
          <cell r="AD2845">
            <v>272.5</v>
          </cell>
          <cell r="AE2845">
            <v>56.76735166000001</v>
          </cell>
          <cell r="AF2845">
            <v>62.508000000000003</v>
          </cell>
          <cell r="AG2845">
            <v>0.25</v>
          </cell>
          <cell r="AH2845">
            <v>7</v>
          </cell>
          <cell r="AI2845">
            <v>55510</v>
          </cell>
          <cell r="AJ2845">
            <v>7.7</v>
          </cell>
        </row>
        <row r="2846">
          <cell r="A2846" t="str">
            <v>3558</v>
          </cell>
          <cell r="B2846" t="str">
            <v>355804401</v>
          </cell>
          <cell r="D2846" t="str">
            <v>3558044</v>
          </cell>
          <cell r="E2846" t="str">
            <v>3595</v>
          </cell>
          <cell r="F2846" t="str">
            <v>35</v>
          </cell>
          <cell r="G2846">
            <v>529.52777789000004</v>
          </cell>
          <cell r="H2846">
            <v>529.59266843</v>
          </cell>
          <cell r="I2846">
            <v>526.91598653000005</v>
          </cell>
          <cell r="J2846">
            <v>47.517730499999999</v>
          </cell>
          <cell r="K2846">
            <v>16.750841749999999</v>
          </cell>
          <cell r="L2846">
            <v>7.62413059</v>
          </cell>
          <cell r="M2846">
            <v>11.630708500000001</v>
          </cell>
          <cell r="N2846">
            <v>23.802566370000001</v>
          </cell>
          <cell r="O2846">
            <v>56.436</v>
          </cell>
          <cell r="P2846">
            <v>11.630708500000001</v>
          </cell>
          <cell r="Q2846">
            <v>76.900000000000006</v>
          </cell>
          <cell r="R2846">
            <v>50.403327439999998</v>
          </cell>
          <cell r="S2846">
            <v>17.7</v>
          </cell>
          <cell r="T2846">
            <v>7.9820748800000008</v>
          </cell>
          <cell r="U2846">
            <v>7.9820748800000008</v>
          </cell>
          <cell r="V2846">
            <v>7.9793389000000001</v>
          </cell>
          <cell r="W2846">
            <v>57.1</v>
          </cell>
          <cell r="X2846">
            <v>80.5</v>
          </cell>
          <cell r="Y2846">
            <v>40.200000000000003</v>
          </cell>
          <cell r="Z2846">
            <v>49.2</v>
          </cell>
          <cell r="AA2846">
            <v>38.799999999999997</v>
          </cell>
          <cell r="AB2846">
            <v>7.62413059</v>
          </cell>
          <cell r="AC2846">
            <v>0.81170553000000001</v>
          </cell>
          <cell r="AD2846">
            <v>272.5</v>
          </cell>
          <cell r="AE2846">
            <v>56.76735166000001</v>
          </cell>
          <cell r="AF2846">
            <v>62.508000000000003</v>
          </cell>
          <cell r="AG2846">
            <v>0.42857142999999998</v>
          </cell>
          <cell r="AH2846">
            <v>7</v>
          </cell>
          <cell r="AI2846">
            <v>55510</v>
          </cell>
          <cell r="AJ2846">
            <v>7.7</v>
          </cell>
        </row>
        <row r="2847">
          <cell r="A2847" t="str">
            <v>3558</v>
          </cell>
          <cell r="B2847" t="str">
            <v>355805101</v>
          </cell>
          <cell r="D2847" t="str">
            <v>3558051</v>
          </cell>
          <cell r="E2847" t="str">
            <v>3595</v>
          </cell>
          <cell r="F2847" t="str">
            <v>35</v>
          </cell>
          <cell r="G2847">
            <v>529.52777789000004</v>
          </cell>
          <cell r="H2847">
            <v>529.59266843</v>
          </cell>
          <cell r="I2847">
            <v>526.91598653000005</v>
          </cell>
          <cell r="J2847">
            <v>47.517730499999999</v>
          </cell>
          <cell r="K2847">
            <v>16.750841749999999</v>
          </cell>
          <cell r="L2847">
            <v>7.2108184499999997</v>
          </cell>
          <cell r="M2847">
            <v>11.225243389999999</v>
          </cell>
          <cell r="N2847">
            <v>23.802566370000001</v>
          </cell>
          <cell r="O2847">
            <v>56.436</v>
          </cell>
          <cell r="P2847">
            <v>11.225243389999999</v>
          </cell>
          <cell r="Q2847">
            <v>76.900000000000006</v>
          </cell>
          <cell r="R2847">
            <v>50.403327439999998</v>
          </cell>
          <cell r="S2847">
            <v>17.7</v>
          </cell>
          <cell r="T2847">
            <v>7.3447190500000001</v>
          </cell>
          <cell r="U2847">
            <v>7.3447190500000001</v>
          </cell>
          <cell r="V2847">
            <v>7.3447190500000001</v>
          </cell>
          <cell r="W2847">
            <v>57.1</v>
          </cell>
          <cell r="X2847">
            <v>80.5</v>
          </cell>
          <cell r="Y2847">
            <v>40.200000000000003</v>
          </cell>
          <cell r="Z2847">
            <v>49.2</v>
          </cell>
          <cell r="AA2847">
            <v>38.799999999999997</v>
          </cell>
          <cell r="AB2847">
            <v>7.3447190500000001</v>
          </cell>
          <cell r="AC2847">
            <v>1</v>
          </cell>
          <cell r="AD2847">
            <v>272.5</v>
          </cell>
          <cell r="AE2847">
            <v>56.76735166000001</v>
          </cell>
          <cell r="AF2847">
            <v>62.508000000000003</v>
          </cell>
          <cell r="AG2847">
            <v>0.4</v>
          </cell>
          <cell r="AH2847">
            <v>7</v>
          </cell>
          <cell r="AI2847">
            <v>55510</v>
          </cell>
          <cell r="AJ2847">
            <v>7.7</v>
          </cell>
        </row>
        <row r="2848">
          <cell r="A2848" t="str">
            <v>3558</v>
          </cell>
          <cell r="B2848" t="str">
            <v>355805401</v>
          </cell>
          <cell r="D2848" t="str">
            <v>3558054</v>
          </cell>
          <cell r="E2848" t="str">
            <v>3595</v>
          </cell>
          <cell r="F2848" t="str">
            <v>35</v>
          </cell>
          <cell r="G2848">
            <v>529.52777789000004</v>
          </cell>
          <cell r="H2848">
            <v>529.59266843</v>
          </cell>
          <cell r="I2848">
            <v>526.91598653000005</v>
          </cell>
          <cell r="J2848">
            <v>47.517730499999999</v>
          </cell>
          <cell r="K2848">
            <v>16.750841749999999</v>
          </cell>
          <cell r="L2848">
            <v>7.65207075</v>
          </cell>
          <cell r="M2848">
            <v>11.22332155</v>
          </cell>
          <cell r="N2848">
            <v>23.802566370000001</v>
          </cell>
          <cell r="O2848">
            <v>56.436</v>
          </cell>
          <cell r="P2848">
            <v>11.22332155</v>
          </cell>
          <cell r="Q2848">
            <v>76.900000000000006</v>
          </cell>
          <cell r="R2848">
            <v>50.403327439999998</v>
          </cell>
          <cell r="S2848">
            <v>17.7</v>
          </cell>
          <cell r="T2848">
            <v>7.65207075</v>
          </cell>
          <cell r="U2848">
            <v>9.7442573299999999</v>
          </cell>
          <cell r="V2848">
            <v>7.6463537199999987</v>
          </cell>
          <cell r="W2848">
            <v>57.1</v>
          </cell>
          <cell r="X2848">
            <v>80.5</v>
          </cell>
          <cell r="Y2848">
            <v>40.200000000000003</v>
          </cell>
          <cell r="Z2848">
            <v>49.2</v>
          </cell>
          <cell r="AA2848">
            <v>38.799999999999997</v>
          </cell>
          <cell r="AB2848">
            <v>9.5759552400000008</v>
          </cell>
          <cell r="AC2848">
            <v>1</v>
          </cell>
          <cell r="AD2848">
            <v>272.5</v>
          </cell>
          <cell r="AE2848">
            <v>56.76735166000001</v>
          </cell>
          <cell r="AF2848">
            <v>62.508000000000003</v>
          </cell>
          <cell r="AG2848">
            <v>0.30769231000000002</v>
          </cell>
          <cell r="AH2848">
            <v>7</v>
          </cell>
          <cell r="AI2848">
            <v>55510</v>
          </cell>
          <cell r="AJ2848">
            <v>7.7</v>
          </cell>
        </row>
        <row r="2849">
          <cell r="A2849" t="str">
            <v>3558</v>
          </cell>
          <cell r="B2849" t="str">
            <v>355805901</v>
          </cell>
          <cell r="D2849" t="str">
            <v>3558059</v>
          </cell>
          <cell r="E2849" t="str">
            <v>3595</v>
          </cell>
          <cell r="F2849" t="str">
            <v>35</v>
          </cell>
          <cell r="G2849">
            <v>529.52777789000004</v>
          </cell>
          <cell r="H2849">
            <v>529.59266843</v>
          </cell>
          <cell r="I2849">
            <v>526.91598653000005</v>
          </cell>
          <cell r="J2849">
            <v>47.517730499999999</v>
          </cell>
          <cell r="K2849">
            <v>16.750841749999999</v>
          </cell>
          <cell r="L2849">
            <v>7.4442486500000005</v>
          </cell>
          <cell r="M2849">
            <v>7.5735312600000002</v>
          </cell>
          <cell r="N2849">
            <v>23.802566370000001</v>
          </cell>
          <cell r="O2849">
            <v>56.436</v>
          </cell>
          <cell r="P2849">
            <v>8.2560881300000002</v>
          </cell>
          <cell r="Q2849">
            <v>76.900000000000006</v>
          </cell>
          <cell r="R2849">
            <v>50.403327439999998</v>
          </cell>
          <cell r="S2849">
            <v>17.7</v>
          </cell>
          <cell r="T2849">
            <v>11.22253306</v>
          </cell>
          <cell r="U2849">
            <v>7.6634076599999998</v>
          </cell>
          <cell r="V2849">
            <v>7.6430036400000008</v>
          </cell>
          <cell r="W2849">
            <v>57.1</v>
          </cell>
          <cell r="X2849">
            <v>80.5</v>
          </cell>
          <cell r="Y2849">
            <v>40.200000000000003</v>
          </cell>
          <cell r="Z2849">
            <v>49.2</v>
          </cell>
          <cell r="AA2849">
            <v>38.799999999999997</v>
          </cell>
          <cell r="AB2849">
            <v>7.6430036400000008</v>
          </cell>
          <cell r="AC2849">
            <v>0.99796721999999993</v>
          </cell>
          <cell r="AD2849">
            <v>272.5</v>
          </cell>
          <cell r="AE2849">
            <v>56.76735166000001</v>
          </cell>
          <cell r="AF2849">
            <v>62.508000000000003</v>
          </cell>
          <cell r="AG2849">
            <v>0.29032258</v>
          </cell>
          <cell r="AH2849">
            <v>7</v>
          </cell>
          <cell r="AI2849">
            <v>55510</v>
          </cell>
          <cell r="AJ2849">
            <v>7.7</v>
          </cell>
        </row>
        <row r="2850">
          <cell r="A2850" t="str">
            <v>3558</v>
          </cell>
          <cell r="B2850" t="str">
            <v>355806601</v>
          </cell>
          <cell r="D2850" t="str">
            <v>3558066</v>
          </cell>
          <cell r="E2850" t="str">
            <v>3595</v>
          </cell>
          <cell r="F2850" t="str">
            <v>35</v>
          </cell>
          <cell r="G2850">
            <v>529.52777789000004</v>
          </cell>
          <cell r="H2850">
            <v>529.59266843</v>
          </cell>
          <cell r="I2850">
            <v>526.91598653000005</v>
          </cell>
          <cell r="J2850">
            <v>47.517730499999999</v>
          </cell>
          <cell r="K2850">
            <v>16.750841749999999</v>
          </cell>
          <cell r="L2850">
            <v>7.4199799200000003</v>
          </cell>
          <cell r="M2850">
            <v>11.225243389999999</v>
          </cell>
          <cell r="N2850">
            <v>23.802566370000001</v>
          </cell>
          <cell r="O2850">
            <v>56.436</v>
          </cell>
          <cell r="P2850">
            <v>11.223962569999999</v>
          </cell>
          <cell r="Q2850">
            <v>76.900000000000006</v>
          </cell>
          <cell r="R2850">
            <v>50.403327439999998</v>
          </cell>
          <cell r="S2850">
            <v>17.7</v>
          </cell>
          <cell r="T2850">
            <v>7.5883236800000002</v>
          </cell>
          <cell r="U2850">
            <v>7.5883236800000002</v>
          </cell>
          <cell r="V2850">
            <v>7.5883236800000002</v>
          </cell>
          <cell r="W2850">
            <v>57.1</v>
          </cell>
          <cell r="X2850">
            <v>80.5</v>
          </cell>
          <cell r="Y2850">
            <v>40.200000000000003</v>
          </cell>
          <cell r="Z2850">
            <v>49.2</v>
          </cell>
          <cell r="AA2850">
            <v>38.799999999999997</v>
          </cell>
          <cell r="AB2850">
            <v>7.6014023300000009</v>
          </cell>
          <cell r="AC2850">
            <v>0.95842472000000001</v>
          </cell>
          <cell r="AD2850">
            <v>272.5</v>
          </cell>
          <cell r="AE2850">
            <v>56.76735166000001</v>
          </cell>
          <cell r="AF2850">
            <v>63.994999999999997</v>
          </cell>
          <cell r="AG2850">
            <v>0.3</v>
          </cell>
          <cell r="AH2850">
            <v>7</v>
          </cell>
          <cell r="AI2850">
            <v>55510</v>
          </cell>
          <cell r="AJ2850">
            <v>7.7</v>
          </cell>
        </row>
        <row r="2851">
          <cell r="A2851" t="str">
            <v>3558</v>
          </cell>
          <cell r="B2851" t="str">
            <v>355807501</v>
          </cell>
          <cell r="D2851" t="str">
            <v>3558075</v>
          </cell>
          <cell r="E2851" t="str">
            <v>3595</v>
          </cell>
          <cell r="F2851" t="str">
            <v>35</v>
          </cell>
          <cell r="G2851">
            <v>529.52777789000004</v>
          </cell>
          <cell r="H2851">
            <v>529.59266843</v>
          </cell>
          <cell r="I2851">
            <v>526.91598653000005</v>
          </cell>
          <cell r="J2851">
            <v>47.517730499999999</v>
          </cell>
          <cell r="K2851">
            <v>16.750841749999999</v>
          </cell>
          <cell r="L2851">
            <v>9.0376522599999998</v>
          </cell>
          <cell r="M2851">
            <v>10.90400913</v>
          </cell>
          <cell r="N2851">
            <v>23.802566370000001</v>
          </cell>
          <cell r="O2851">
            <v>56.436</v>
          </cell>
          <cell r="P2851">
            <v>10.84606962</v>
          </cell>
          <cell r="Q2851">
            <v>76.900000000000006</v>
          </cell>
          <cell r="R2851">
            <v>50.403327439999998</v>
          </cell>
          <cell r="S2851">
            <v>17.7</v>
          </cell>
          <cell r="T2851">
            <v>9.38873757</v>
          </cell>
          <cell r="U2851">
            <v>10.08709994</v>
          </cell>
          <cell r="V2851">
            <v>10.3696714</v>
          </cell>
          <cell r="W2851">
            <v>57.1</v>
          </cell>
          <cell r="X2851">
            <v>80.5</v>
          </cell>
          <cell r="Y2851">
            <v>40.200000000000003</v>
          </cell>
          <cell r="Z2851">
            <v>49.2</v>
          </cell>
          <cell r="AA2851">
            <v>38.799999999999997</v>
          </cell>
          <cell r="AB2851">
            <v>10.81981828</v>
          </cell>
          <cell r="AC2851">
            <v>0.31503506999999997</v>
          </cell>
          <cell r="AD2851">
            <v>272.5</v>
          </cell>
          <cell r="AE2851">
            <v>56.76735166000001</v>
          </cell>
          <cell r="AF2851">
            <v>62.50771915</v>
          </cell>
          <cell r="AG2851">
            <v>0.41025641000000002</v>
          </cell>
          <cell r="AH2851">
            <v>7</v>
          </cell>
          <cell r="AI2851">
            <v>55510</v>
          </cell>
          <cell r="AJ2851">
            <v>7.7</v>
          </cell>
        </row>
        <row r="2852">
          <cell r="A2852" t="str">
            <v>3558</v>
          </cell>
          <cell r="B2852" t="str">
            <v>355807502</v>
          </cell>
          <cell r="D2852" t="str">
            <v>3558075</v>
          </cell>
          <cell r="E2852" t="str">
            <v>3595</v>
          </cell>
          <cell r="F2852" t="str">
            <v>35</v>
          </cell>
          <cell r="G2852">
            <v>529.52777789000004</v>
          </cell>
          <cell r="H2852">
            <v>529.59266843</v>
          </cell>
          <cell r="I2852">
            <v>526.91598653000005</v>
          </cell>
          <cell r="J2852">
            <v>47.517730499999999</v>
          </cell>
          <cell r="K2852">
            <v>16.750841749999999</v>
          </cell>
          <cell r="L2852">
            <v>7.2772477300000009</v>
          </cell>
          <cell r="M2852">
            <v>7.2772477300000009</v>
          </cell>
          <cell r="N2852">
            <v>23.802566370000001</v>
          </cell>
          <cell r="O2852">
            <v>56.436</v>
          </cell>
          <cell r="P2852">
            <v>10.81977828</v>
          </cell>
          <cell r="Q2852">
            <v>76.900000000000006</v>
          </cell>
          <cell r="R2852">
            <v>50.403327439999998</v>
          </cell>
          <cell r="S2852">
            <v>17.7</v>
          </cell>
          <cell r="T2852">
            <v>7.2772477300000009</v>
          </cell>
          <cell r="U2852">
            <v>7.2772477300000009</v>
          </cell>
          <cell r="V2852">
            <v>7.2772477300000009</v>
          </cell>
          <cell r="W2852">
            <v>57.1</v>
          </cell>
          <cell r="X2852">
            <v>80.5</v>
          </cell>
          <cell r="Y2852">
            <v>40.200000000000003</v>
          </cell>
          <cell r="Z2852">
            <v>49.2</v>
          </cell>
          <cell r="AA2852">
            <v>38.799999999999997</v>
          </cell>
          <cell r="AB2852">
            <v>7.2772477300000009</v>
          </cell>
          <cell r="AC2852">
            <v>1</v>
          </cell>
          <cell r="AD2852">
            <v>272.5</v>
          </cell>
          <cell r="AE2852">
            <v>56.76735166000001</v>
          </cell>
          <cell r="AF2852">
            <v>62.508000000000003</v>
          </cell>
          <cell r="AG2852">
            <v>0.40740741000000008</v>
          </cell>
          <cell r="AH2852">
            <v>7</v>
          </cell>
          <cell r="AI2852">
            <v>55510</v>
          </cell>
          <cell r="AJ2852">
            <v>7.7</v>
          </cell>
        </row>
        <row r="2853">
          <cell r="A2853" t="str">
            <v>3558</v>
          </cell>
          <cell r="B2853" t="str">
            <v>355809001</v>
          </cell>
          <cell r="D2853" t="str">
            <v>3558090</v>
          </cell>
          <cell r="E2853" t="str">
            <v>3595</v>
          </cell>
          <cell r="F2853" t="str">
            <v>35</v>
          </cell>
          <cell r="G2853">
            <v>529.52777789000004</v>
          </cell>
          <cell r="H2853">
            <v>529.59266843</v>
          </cell>
          <cell r="I2853">
            <v>526.91598653000005</v>
          </cell>
          <cell r="J2853">
            <v>47.517730499999999</v>
          </cell>
          <cell r="K2853">
            <v>16.750841749999999</v>
          </cell>
          <cell r="L2853">
            <v>10.25829075</v>
          </cell>
          <cell r="M2853">
            <v>11.281661529999999</v>
          </cell>
          <cell r="N2853">
            <v>23.802566370000001</v>
          </cell>
          <cell r="O2853">
            <v>56.436</v>
          </cell>
          <cell r="P2853">
            <v>11.181932189999999</v>
          </cell>
          <cell r="Q2853">
            <v>76.900000000000006</v>
          </cell>
          <cell r="R2853">
            <v>50.403327439999998</v>
          </cell>
          <cell r="S2853">
            <v>17.7</v>
          </cell>
          <cell r="T2853">
            <v>10.992571249999999</v>
          </cell>
          <cell r="U2853">
            <v>10.802164060000001</v>
          </cell>
          <cell r="V2853">
            <v>10.858229469999999</v>
          </cell>
          <cell r="W2853">
            <v>57.1</v>
          </cell>
          <cell r="X2853">
            <v>80.5</v>
          </cell>
          <cell r="Y2853">
            <v>40.200000000000003</v>
          </cell>
          <cell r="Z2853">
            <v>49.2</v>
          </cell>
          <cell r="AA2853">
            <v>38.799999999999997</v>
          </cell>
          <cell r="AB2853">
            <v>10.98363032</v>
          </cell>
          <cell r="AC2853">
            <v>0.1029944</v>
          </cell>
          <cell r="AD2853">
            <v>272.5</v>
          </cell>
          <cell r="AE2853">
            <v>56.76735166000001</v>
          </cell>
          <cell r="AF2853">
            <v>62.20211307999999</v>
          </cell>
          <cell r="AG2853">
            <v>0.30952381000000001</v>
          </cell>
          <cell r="AH2853">
            <v>7</v>
          </cell>
          <cell r="AI2853">
            <v>55510</v>
          </cell>
          <cell r="AJ2853">
            <v>7.7</v>
          </cell>
        </row>
        <row r="2854">
          <cell r="A2854" t="str">
            <v>3559</v>
          </cell>
          <cell r="B2854" t="str">
            <v>355900101</v>
          </cell>
          <cell r="D2854" t="str">
            <v>3559001</v>
          </cell>
          <cell r="E2854" t="str">
            <v>3595</v>
          </cell>
          <cell r="F2854" t="str">
            <v>35</v>
          </cell>
          <cell r="G2854">
            <v>529.52777789000004</v>
          </cell>
          <cell r="H2854">
            <v>529.59266843</v>
          </cell>
          <cell r="I2854">
            <v>526.91598653000005</v>
          </cell>
          <cell r="J2854">
            <v>47.517730499999999</v>
          </cell>
          <cell r="K2854">
            <v>16.750841749999999</v>
          </cell>
          <cell r="L2854">
            <v>7.8528278099999991</v>
          </cell>
          <cell r="M2854">
            <v>11.91839057</v>
          </cell>
          <cell r="N2854">
            <v>23.802566370000001</v>
          </cell>
          <cell r="O2854">
            <v>56.436</v>
          </cell>
          <cell r="P2854">
            <v>10.16197669479671</v>
          </cell>
          <cell r="Q2854">
            <v>76.900000000000006</v>
          </cell>
          <cell r="R2854">
            <v>50.403327439999998</v>
          </cell>
          <cell r="S2854">
            <v>17.7</v>
          </cell>
          <cell r="T2854">
            <v>7.9337968700000001</v>
          </cell>
          <cell r="U2854">
            <v>7.9337968700000001</v>
          </cell>
          <cell r="V2854">
            <v>7.8574807899999994</v>
          </cell>
          <cell r="W2854">
            <v>57.1</v>
          </cell>
          <cell r="X2854">
            <v>80.5</v>
          </cell>
          <cell r="Y2854">
            <v>40.200000000000003</v>
          </cell>
          <cell r="Z2854">
            <v>49.2</v>
          </cell>
          <cell r="AA2854">
            <v>38.799999999999997</v>
          </cell>
          <cell r="AB2854">
            <v>7.9244341800000004</v>
          </cell>
          <cell r="AC2854">
            <v>1</v>
          </cell>
          <cell r="AD2854">
            <v>272.5</v>
          </cell>
          <cell r="AE2854">
            <v>56.76735166000001</v>
          </cell>
          <cell r="AF2854">
            <v>61.123800000000003</v>
          </cell>
          <cell r="AG2854">
            <v>0.41379310000000002</v>
          </cell>
          <cell r="AH2854">
            <v>7</v>
          </cell>
          <cell r="AI2854">
            <v>55510</v>
          </cell>
          <cell r="AJ2854">
            <v>7.7</v>
          </cell>
        </row>
        <row r="2855">
          <cell r="A2855" t="str">
            <v>3559</v>
          </cell>
          <cell r="B2855" t="str">
            <v>355901101</v>
          </cell>
          <cell r="D2855" t="str">
            <v>3559011</v>
          </cell>
          <cell r="E2855" t="str">
            <v>3595</v>
          </cell>
          <cell r="F2855" t="str">
            <v>35</v>
          </cell>
          <cell r="G2855">
            <v>529.52777789000004</v>
          </cell>
          <cell r="H2855">
            <v>529.59266843</v>
          </cell>
          <cell r="I2855">
            <v>526.91598653000005</v>
          </cell>
          <cell r="J2855">
            <v>47.517730499999999</v>
          </cell>
          <cell r="K2855">
            <v>16.750841749999999</v>
          </cell>
          <cell r="L2855">
            <v>9.3324695099999992</v>
          </cell>
          <cell r="M2855">
            <v>9.2594162099999995</v>
          </cell>
          <cell r="N2855">
            <v>23.802566370000001</v>
          </cell>
          <cell r="O2855">
            <v>56.436</v>
          </cell>
          <cell r="P2855">
            <v>11.91839057</v>
          </cell>
          <cell r="Q2855">
            <v>76.900000000000006</v>
          </cell>
          <cell r="R2855">
            <v>50.403327439999998</v>
          </cell>
          <cell r="S2855">
            <v>17.7</v>
          </cell>
          <cell r="T2855">
            <v>9.4503017099999997</v>
          </cell>
          <cell r="U2855">
            <v>9.4131995800000006</v>
          </cell>
          <cell r="V2855">
            <v>9.2375663600000006</v>
          </cell>
          <cell r="W2855">
            <v>57.1</v>
          </cell>
          <cell r="X2855">
            <v>80.5</v>
          </cell>
          <cell r="Y2855">
            <v>40.200000000000003</v>
          </cell>
          <cell r="Z2855">
            <v>49.2</v>
          </cell>
          <cell r="AA2855">
            <v>38.799999999999997</v>
          </cell>
          <cell r="AB2855">
            <v>9.4693142800000007</v>
          </cell>
          <cell r="AC2855">
            <v>0</v>
          </cell>
          <cell r="AD2855">
            <v>272.5</v>
          </cell>
          <cell r="AE2855">
            <v>56.76735166000001</v>
          </cell>
          <cell r="AF2855">
            <v>61.123800000000003</v>
          </cell>
          <cell r="AG2855">
            <v>0.32217742310551339</v>
          </cell>
          <cell r="AH2855">
            <v>7</v>
          </cell>
          <cell r="AI2855">
            <v>55510</v>
          </cell>
          <cell r="AJ2855">
            <v>7.7</v>
          </cell>
        </row>
        <row r="2856">
          <cell r="A2856" t="str">
            <v>3559</v>
          </cell>
          <cell r="B2856" t="str">
            <v>355901201</v>
          </cell>
          <cell r="D2856" t="str">
            <v>3559012</v>
          </cell>
          <cell r="E2856" t="str">
            <v>3595</v>
          </cell>
          <cell r="F2856" t="str">
            <v>35</v>
          </cell>
          <cell r="G2856">
            <v>529.52777789000004</v>
          </cell>
          <cell r="H2856">
            <v>529.59266843</v>
          </cell>
          <cell r="I2856">
            <v>526.91598653000005</v>
          </cell>
          <cell r="J2856">
            <v>47.517730499999999</v>
          </cell>
          <cell r="K2856">
            <v>16.750841749999999</v>
          </cell>
          <cell r="L2856">
            <v>7.3011478100000007</v>
          </cell>
          <cell r="M2856">
            <v>8.4147174000000007</v>
          </cell>
          <cell r="N2856">
            <v>23.802566370000001</v>
          </cell>
          <cell r="O2856">
            <v>56.436</v>
          </cell>
          <cell r="P2856">
            <v>11.91839057</v>
          </cell>
          <cell r="Q2856">
            <v>76.900000000000006</v>
          </cell>
          <cell r="R2856">
            <v>50.403327439999998</v>
          </cell>
          <cell r="S2856">
            <v>17.7</v>
          </cell>
          <cell r="T2856">
            <v>7.87625888</v>
          </cell>
          <cell r="U2856">
            <v>7.5098830599999999</v>
          </cell>
          <cell r="V2856">
            <v>7.3517998699999989</v>
          </cell>
          <cell r="W2856">
            <v>57.1</v>
          </cell>
          <cell r="X2856">
            <v>80.5</v>
          </cell>
          <cell r="Y2856">
            <v>40.200000000000003</v>
          </cell>
          <cell r="Z2856">
            <v>49.2</v>
          </cell>
          <cell r="AA2856">
            <v>38.799999999999997</v>
          </cell>
          <cell r="AB2856">
            <v>7.7655690800000006</v>
          </cell>
          <cell r="AC2856">
            <v>0.95347546000000016</v>
          </cell>
          <cell r="AD2856">
            <v>272.5</v>
          </cell>
          <cell r="AE2856">
            <v>56.76735166000001</v>
          </cell>
          <cell r="AF2856">
            <v>61.123800000000003</v>
          </cell>
          <cell r="AG2856">
            <v>0.30526315999999998</v>
          </cell>
          <cell r="AH2856">
            <v>7</v>
          </cell>
          <cell r="AI2856">
            <v>55510</v>
          </cell>
          <cell r="AJ2856">
            <v>7.7</v>
          </cell>
        </row>
        <row r="2857">
          <cell r="A2857" t="str">
            <v>3559</v>
          </cell>
          <cell r="B2857" t="str">
            <v>355901601</v>
          </cell>
          <cell r="D2857" t="str">
            <v>3559016</v>
          </cell>
          <cell r="E2857" t="str">
            <v>3595</v>
          </cell>
          <cell r="F2857" t="str">
            <v>35</v>
          </cell>
          <cell r="G2857">
            <v>529.52777789000004</v>
          </cell>
          <cell r="H2857">
            <v>529.59266843</v>
          </cell>
          <cell r="I2857">
            <v>526.91598653000005</v>
          </cell>
          <cell r="J2857">
            <v>47.517730499999999</v>
          </cell>
          <cell r="K2857">
            <v>16.750841749999999</v>
          </cell>
          <cell r="L2857">
            <v>9.7599635399999993</v>
          </cell>
          <cell r="M2857">
            <v>9.7579992499999992</v>
          </cell>
          <cell r="N2857">
            <v>23.802566370000001</v>
          </cell>
          <cell r="O2857">
            <v>56.436</v>
          </cell>
          <cell r="P2857">
            <v>11.91839057</v>
          </cell>
          <cell r="Q2857">
            <v>76.900000000000006</v>
          </cell>
          <cell r="R2857">
            <v>50.403327439999998</v>
          </cell>
          <cell r="S2857">
            <v>17.7</v>
          </cell>
          <cell r="T2857">
            <v>9.7691558399999998</v>
          </cell>
          <cell r="U2857">
            <v>10.05702376</v>
          </cell>
          <cell r="V2857">
            <v>9.0196640099999996</v>
          </cell>
          <cell r="W2857">
            <v>57.1</v>
          </cell>
          <cell r="X2857">
            <v>80.5</v>
          </cell>
          <cell r="Y2857">
            <v>40.200000000000003</v>
          </cell>
          <cell r="Z2857">
            <v>49.2</v>
          </cell>
          <cell r="AA2857">
            <v>38.799999999999997</v>
          </cell>
          <cell r="AB2857">
            <v>9.7888620300000007</v>
          </cell>
          <cell r="AC2857">
            <v>0.13431003</v>
          </cell>
          <cell r="AD2857">
            <v>272.5</v>
          </cell>
          <cell r="AE2857">
            <v>56.76735166000001</v>
          </cell>
          <cell r="AF2857">
            <v>61.123800000000003</v>
          </cell>
          <cell r="AG2857">
            <v>0.29411765000000001</v>
          </cell>
          <cell r="AH2857">
            <v>7</v>
          </cell>
          <cell r="AI2857">
            <v>55510</v>
          </cell>
          <cell r="AJ2857">
            <v>7.7</v>
          </cell>
        </row>
        <row r="2858">
          <cell r="A2858" t="str">
            <v>3559</v>
          </cell>
          <cell r="B2858" t="str">
            <v>355901901</v>
          </cell>
          <cell r="D2858" t="str">
            <v>3559019</v>
          </cell>
          <cell r="E2858" t="str">
            <v>3595</v>
          </cell>
          <cell r="F2858" t="str">
            <v>35</v>
          </cell>
          <cell r="G2858">
            <v>529.52777789000004</v>
          </cell>
          <cell r="H2858">
            <v>529.59266843</v>
          </cell>
          <cell r="I2858">
            <v>526.91598653000005</v>
          </cell>
          <cell r="J2858">
            <v>47.517730499999999</v>
          </cell>
          <cell r="K2858">
            <v>16.750841749999999</v>
          </cell>
          <cell r="L2858">
            <v>8.6770987099999992</v>
          </cell>
          <cell r="M2858">
            <v>8.6770987099999992</v>
          </cell>
          <cell r="N2858">
            <v>23.802566370000001</v>
          </cell>
          <cell r="O2858">
            <v>56.436</v>
          </cell>
          <cell r="P2858">
            <v>11.91839057</v>
          </cell>
          <cell r="Q2858">
            <v>76.900000000000006</v>
          </cell>
          <cell r="R2858">
            <v>50.403327439999998</v>
          </cell>
          <cell r="S2858">
            <v>17.7</v>
          </cell>
          <cell r="T2858">
            <v>8.6770987099999992</v>
          </cell>
          <cell r="U2858">
            <v>10.446073439999999</v>
          </cell>
          <cell r="V2858">
            <v>8.6154082400000007</v>
          </cell>
          <cell r="W2858">
            <v>57.1</v>
          </cell>
          <cell r="X2858">
            <v>80.5</v>
          </cell>
          <cell r="Y2858">
            <v>40.200000000000003</v>
          </cell>
          <cell r="Z2858">
            <v>49.2</v>
          </cell>
          <cell r="AA2858">
            <v>38.799999999999997</v>
          </cell>
          <cell r="AB2858">
            <v>8.6644055699999996</v>
          </cell>
          <cell r="AC2858">
            <v>6.6728300000000004E-2</v>
          </cell>
          <cell r="AD2858">
            <v>272.5</v>
          </cell>
          <cell r="AE2858">
            <v>56.76735166000001</v>
          </cell>
          <cell r="AF2858">
            <v>61.123800000000003</v>
          </cell>
          <cell r="AG2858">
            <v>0.36</v>
          </cell>
          <cell r="AH2858">
            <v>7</v>
          </cell>
          <cell r="AI2858">
            <v>55510</v>
          </cell>
          <cell r="AJ2858">
            <v>7.7</v>
          </cell>
        </row>
        <row r="2859">
          <cell r="A2859" t="str">
            <v>3559</v>
          </cell>
          <cell r="B2859" t="str">
            <v>355902401</v>
          </cell>
          <cell r="D2859" t="str">
            <v>3559024</v>
          </cell>
          <cell r="E2859" t="str">
            <v>3595</v>
          </cell>
          <cell r="F2859" t="str">
            <v>35</v>
          </cell>
          <cell r="G2859">
            <v>529.52777789000004</v>
          </cell>
          <cell r="H2859">
            <v>529.59266843</v>
          </cell>
          <cell r="I2859">
            <v>526.91598653000005</v>
          </cell>
          <cell r="J2859">
            <v>47.517730499999999</v>
          </cell>
          <cell r="K2859">
            <v>16.750841749999999</v>
          </cell>
          <cell r="L2859">
            <v>9.4665317800000004</v>
          </cell>
          <cell r="M2859">
            <v>9.9957476300000003</v>
          </cell>
          <cell r="N2859">
            <v>23.802566370000001</v>
          </cell>
          <cell r="O2859">
            <v>56.436</v>
          </cell>
          <cell r="P2859">
            <v>11.870012320000001</v>
          </cell>
          <cell r="Q2859">
            <v>76.900000000000006</v>
          </cell>
          <cell r="R2859">
            <v>50.403327439999998</v>
          </cell>
          <cell r="S2859">
            <v>17.7</v>
          </cell>
          <cell r="T2859">
            <v>9.8363857499999998</v>
          </cell>
          <cell r="U2859">
            <v>10.009332949999999</v>
          </cell>
          <cell r="V2859">
            <v>9.4866834000000004</v>
          </cell>
          <cell r="W2859">
            <v>57.1</v>
          </cell>
          <cell r="X2859">
            <v>80.5</v>
          </cell>
          <cell r="Y2859">
            <v>40.200000000000003</v>
          </cell>
          <cell r="Z2859">
            <v>49.2</v>
          </cell>
          <cell r="AA2859">
            <v>38.799999999999997</v>
          </cell>
          <cell r="AB2859">
            <v>9.8161852199999995</v>
          </cell>
          <cell r="AC2859">
            <v>0</v>
          </cell>
          <cell r="AD2859">
            <v>272.5</v>
          </cell>
          <cell r="AE2859">
            <v>56.76735166000001</v>
          </cell>
          <cell r="AF2859">
            <v>61.123800000000003</v>
          </cell>
          <cell r="AG2859">
            <v>0.28571428999999998</v>
          </cell>
          <cell r="AH2859">
            <v>7</v>
          </cell>
          <cell r="AI2859">
            <v>55510</v>
          </cell>
          <cell r="AJ2859">
            <v>7.7</v>
          </cell>
        </row>
        <row r="2860">
          <cell r="A2860" t="str">
            <v>3559</v>
          </cell>
          <cell r="B2860" t="str">
            <v>355903101</v>
          </cell>
          <cell r="D2860" t="str">
            <v>3559031</v>
          </cell>
          <cell r="E2860" t="str">
            <v>3595</v>
          </cell>
          <cell r="F2860" t="str">
            <v>35</v>
          </cell>
          <cell r="G2860">
            <v>529.52777789000004</v>
          </cell>
          <cell r="H2860">
            <v>529.59266843</v>
          </cell>
          <cell r="I2860">
            <v>526.91598653000005</v>
          </cell>
          <cell r="J2860">
            <v>47.517730499999999</v>
          </cell>
          <cell r="K2860">
            <v>16.750841749999999</v>
          </cell>
          <cell r="L2860">
            <v>9.3179383799999993</v>
          </cell>
          <cell r="M2860">
            <v>10.62232685</v>
          </cell>
          <cell r="N2860">
            <v>23.802566370000001</v>
          </cell>
          <cell r="O2860">
            <v>56.436</v>
          </cell>
          <cell r="P2860">
            <v>11.82034399</v>
          </cell>
          <cell r="Q2860">
            <v>76.900000000000006</v>
          </cell>
          <cell r="R2860">
            <v>50.403327439999998</v>
          </cell>
          <cell r="S2860">
            <v>17.7</v>
          </cell>
          <cell r="T2860">
            <v>9.6222513299999992</v>
          </cell>
          <cell r="U2860">
            <v>9.6222513299999992</v>
          </cell>
          <cell r="V2860">
            <v>9.4817406099999992</v>
          </cell>
          <cell r="W2860">
            <v>57.1</v>
          </cell>
          <cell r="X2860">
            <v>80.5</v>
          </cell>
          <cell r="Y2860">
            <v>40.200000000000003</v>
          </cell>
          <cell r="Z2860">
            <v>49.2</v>
          </cell>
          <cell r="AA2860">
            <v>38.799999999999997</v>
          </cell>
          <cell r="AB2860">
            <v>9.5940369200000006</v>
          </cell>
          <cell r="AC2860">
            <v>0</v>
          </cell>
          <cell r="AD2860">
            <v>272.5</v>
          </cell>
          <cell r="AE2860">
            <v>56.76735166000001</v>
          </cell>
          <cell r="AF2860">
            <v>61.13956194</v>
          </cell>
          <cell r="AG2860">
            <v>0.2</v>
          </cell>
          <cell r="AH2860">
            <v>7</v>
          </cell>
          <cell r="AI2860">
            <v>55510</v>
          </cell>
          <cell r="AJ2860">
            <v>7.7</v>
          </cell>
        </row>
        <row r="2861">
          <cell r="A2861" t="str">
            <v>3559</v>
          </cell>
          <cell r="B2861" t="str">
            <v>355904001</v>
          </cell>
          <cell r="D2861" t="str">
            <v>3559040</v>
          </cell>
          <cell r="E2861" t="str">
            <v>3595</v>
          </cell>
          <cell r="F2861" t="str">
            <v>35</v>
          </cell>
          <cell r="G2861">
            <v>529.52777789000004</v>
          </cell>
          <cell r="H2861">
            <v>529.59266843</v>
          </cell>
          <cell r="I2861">
            <v>526.91598653000005</v>
          </cell>
          <cell r="J2861">
            <v>47.517730499999999</v>
          </cell>
          <cell r="K2861">
            <v>16.750841749999999</v>
          </cell>
          <cell r="L2861">
            <v>9.3734791099999999</v>
          </cell>
          <cell r="M2861">
            <v>9.5348846100000006</v>
          </cell>
          <cell r="N2861">
            <v>23.802566370000001</v>
          </cell>
          <cell r="O2861">
            <v>56.436</v>
          </cell>
          <cell r="P2861">
            <v>11.82867008</v>
          </cell>
          <cell r="Q2861">
            <v>76.900000000000006</v>
          </cell>
          <cell r="R2861">
            <v>50.403327439999998</v>
          </cell>
          <cell r="S2861">
            <v>17.7</v>
          </cell>
          <cell r="T2861">
            <v>9.3734791099999999</v>
          </cell>
          <cell r="U2861">
            <v>9.3734791099999999</v>
          </cell>
          <cell r="V2861">
            <v>9.3734791099999999</v>
          </cell>
          <cell r="W2861">
            <v>57.1</v>
          </cell>
          <cell r="X2861">
            <v>80.5</v>
          </cell>
          <cell r="Y2861">
            <v>40.200000000000003</v>
          </cell>
          <cell r="Z2861">
            <v>49.2</v>
          </cell>
          <cell r="AA2861">
            <v>38.799999999999997</v>
          </cell>
          <cell r="AB2861">
            <v>10.475116610000001</v>
          </cell>
          <cell r="AC2861">
            <v>0</v>
          </cell>
          <cell r="AD2861">
            <v>272.5</v>
          </cell>
          <cell r="AE2861">
            <v>56.76735166000001</v>
          </cell>
          <cell r="AF2861">
            <v>61.123800000000003</v>
          </cell>
          <cell r="AG2861">
            <v>0.66666667000000002</v>
          </cell>
          <cell r="AH2861">
            <v>7</v>
          </cell>
          <cell r="AI2861">
            <v>55510</v>
          </cell>
          <cell r="AJ2861">
            <v>7.7</v>
          </cell>
        </row>
        <row r="2862">
          <cell r="A2862" t="str">
            <v>3559</v>
          </cell>
          <cell r="B2862" t="str">
            <v>355904201</v>
          </cell>
          <cell r="D2862" t="str">
            <v>3559042</v>
          </cell>
          <cell r="E2862" t="str">
            <v>3595</v>
          </cell>
          <cell r="F2862" t="str">
            <v>35</v>
          </cell>
          <cell r="G2862">
            <v>529.52777789000004</v>
          </cell>
          <cell r="H2862">
            <v>529.59266843</v>
          </cell>
          <cell r="I2862">
            <v>526.91598653000005</v>
          </cell>
          <cell r="J2862">
            <v>47.517730499999999</v>
          </cell>
          <cell r="K2862">
            <v>16.750841749999999</v>
          </cell>
          <cell r="L2862">
            <v>7.4348478800000013</v>
          </cell>
          <cell r="M2862">
            <v>7.4348478800000013</v>
          </cell>
          <cell r="N2862">
            <v>23.802566370000001</v>
          </cell>
          <cell r="O2862">
            <v>56.436</v>
          </cell>
          <cell r="P2862">
            <v>11.91839057</v>
          </cell>
          <cell r="Q2862">
            <v>76.900000000000006</v>
          </cell>
          <cell r="R2862">
            <v>50.403327439999998</v>
          </cell>
          <cell r="S2862">
            <v>17.7</v>
          </cell>
          <cell r="T2862">
            <v>7.4348478800000013</v>
          </cell>
          <cell r="U2862">
            <v>7.4348478800000013</v>
          </cell>
          <cell r="V2862">
            <v>7.4348478800000013</v>
          </cell>
          <cell r="W2862">
            <v>57.1</v>
          </cell>
          <cell r="X2862">
            <v>80.5</v>
          </cell>
          <cell r="Y2862">
            <v>40.200000000000003</v>
          </cell>
          <cell r="Z2862">
            <v>49.2</v>
          </cell>
          <cell r="AA2862">
            <v>38.799999999999997</v>
          </cell>
          <cell r="AB2862">
            <v>10.741816740000001</v>
          </cell>
          <cell r="AC2862">
            <v>0</v>
          </cell>
          <cell r="AD2862">
            <v>272.5</v>
          </cell>
          <cell r="AE2862">
            <v>56.76735166000001</v>
          </cell>
          <cell r="AF2862">
            <v>61.123800000000003</v>
          </cell>
          <cell r="AG2862">
            <v>0.26666666999999999</v>
          </cell>
          <cell r="AH2862">
            <v>7</v>
          </cell>
          <cell r="AI2862">
            <v>55510</v>
          </cell>
          <cell r="AJ2862">
            <v>7.7</v>
          </cell>
        </row>
        <row r="2863">
          <cell r="A2863" t="str">
            <v>3559</v>
          </cell>
          <cell r="B2863" t="str">
            <v>355904701</v>
          </cell>
          <cell r="D2863" t="str">
            <v>3559047</v>
          </cell>
          <cell r="E2863" t="str">
            <v>3595</v>
          </cell>
          <cell r="F2863" t="str">
            <v>35</v>
          </cell>
          <cell r="G2863">
            <v>529.52777789000004</v>
          </cell>
          <cell r="H2863">
            <v>529.59266843</v>
          </cell>
          <cell r="I2863">
            <v>526.91598653000005</v>
          </cell>
          <cell r="J2863">
            <v>47.517730499999999</v>
          </cell>
          <cell r="K2863">
            <v>16.750841749999999</v>
          </cell>
          <cell r="L2863">
            <v>9.4316422299999996</v>
          </cell>
          <cell r="M2863">
            <v>10.84179415</v>
          </cell>
          <cell r="N2863">
            <v>23.802566370000001</v>
          </cell>
          <cell r="O2863">
            <v>56.436</v>
          </cell>
          <cell r="P2863">
            <v>11.56285783</v>
          </cell>
          <cell r="Q2863">
            <v>76.900000000000006</v>
          </cell>
          <cell r="R2863">
            <v>50.403327439999998</v>
          </cell>
          <cell r="S2863">
            <v>17.7</v>
          </cell>
          <cell r="T2863">
            <v>10.814162550000001</v>
          </cell>
          <cell r="U2863">
            <v>10.841559350000001</v>
          </cell>
          <cell r="V2863">
            <v>9.4705484700000007</v>
          </cell>
          <cell r="W2863">
            <v>57.1</v>
          </cell>
          <cell r="X2863">
            <v>80.5</v>
          </cell>
          <cell r="Y2863">
            <v>40.200000000000003</v>
          </cell>
          <cell r="Z2863">
            <v>49.2</v>
          </cell>
          <cell r="AA2863">
            <v>38.799999999999997</v>
          </cell>
          <cell r="AB2863">
            <v>10.741816740000001</v>
          </cell>
          <cell r="AC2863">
            <v>0</v>
          </cell>
          <cell r="AD2863">
            <v>272.5</v>
          </cell>
          <cell r="AE2863">
            <v>56.76735166000001</v>
          </cell>
          <cell r="AF2863">
            <v>61.123800000000003</v>
          </cell>
          <cell r="AG2863">
            <v>0</v>
          </cell>
          <cell r="AH2863">
            <v>7</v>
          </cell>
          <cell r="AI2863">
            <v>55510</v>
          </cell>
          <cell r="AJ2863">
            <v>7.7</v>
          </cell>
        </row>
        <row r="2864">
          <cell r="A2864" t="str">
            <v>3559</v>
          </cell>
          <cell r="B2864" t="str">
            <v>355909001</v>
          </cell>
          <cell r="D2864" t="str">
            <v>3559090</v>
          </cell>
          <cell r="E2864" t="str">
            <v>3595</v>
          </cell>
          <cell r="F2864" t="str">
            <v>35</v>
          </cell>
          <cell r="G2864">
            <v>529.52777789000004</v>
          </cell>
          <cell r="H2864">
            <v>529.59266843</v>
          </cell>
          <cell r="I2864">
            <v>526.91598653000005</v>
          </cell>
          <cell r="J2864">
            <v>47.517730499999999</v>
          </cell>
          <cell r="K2864">
            <v>16.750841749999999</v>
          </cell>
          <cell r="L2864">
            <v>10.256114309999999</v>
          </cell>
          <cell r="M2864">
            <v>11.294906259999999</v>
          </cell>
          <cell r="N2864">
            <v>23.802566370000001</v>
          </cell>
          <cell r="O2864">
            <v>56.436</v>
          </cell>
          <cell r="P2864">
            <v>11.849026200000001</v>
          </cell>
          <cell r="Q2864">
            <v>76.900000000000006</v>
          </cell>
          <cell r="R2864">
            <v>50.403327439999998</v>
          </cell>
          <cell r="S2864">
            <v>17.7</v>
          </cell>
          <cell r="T2864">
            <v>10.64960662</v>
          </cell>
          <cell r="U2864">
            <v>10.660196210000001</v>
          </cell>
          <cell r="V2864">
            <v>10.5865844</v>
          </cell>
          <cell r="W2864">
            <v>57.1</v>
          </cell>
          <cell r="X2864">
            <v>80.5</v>
          </cell>
          <cell r="Y2864">
            <v>40.200000000000003</v>
          </cell>
          <cell r="Z2864">
            <v>49.2</v>
          </cell>
          <cell r="AA2864">
            <v>38.799999999999997</v>
          </cell>
          <cell r="AB2864">
            <v>10.434027560000001</v>
          </cell>
          <cell r="AC2864">
            <v>0.29464076</v>
          </cell>
          <cell r="AD2864">
            <v>272.5</v>
          </cell>
          <cell r="AE2864">
            <v>56.76735166000001</v>
          </cell>
          <cell r="AF2864">
            <v>61.153522029999998</v>
          </cell>
          <cell r="AG2864">
            <v>0.28394863115177438</v>
          </cell>
          <cell r="AH2864">
            <v>7</v>
          </cell>
          <cell r="AI2864">
            <v>55510</v>
          </cell>
          <cell r="AJ2864">
            <v>7.7</v>
          </cell>
        </row>
        <row r="2865">
          <cell r="A2865" t="str">
            <v>3560</v>
          </cell>
          <cell r="B2865" t="str">
            <v>356000101</v>
          </cell>
          <cell r="D2865" t="str">
            <v>3560001</v>
          </cell>
          <cell r="E2865" t="str">
            <v>3595</v>
          </cell>
          <cell r="F2865" t="str">
            <v>35</v>
          </cell>
          <cell r="G2865">
            <v>529.52777789000004</v>
          </cell>
          <cell r="H2865">
            <v>529.59266843</v>
          </cell>
          <cell r="I2865">
            <v>526.91598653000005</v>
          </cell>
          <cell r="J2865">
            <v>47.517730499999999</v>
          </cell>
          <cell r="K2865">
            <v>16.750841749999999</v>
          </cell>
          <cell r="L2865">
            <v>7.6453977000000011</v>
          </cell>
          <cell r="M2865">
            <v>11.628831180000001</v>
          </cell>
          <cell r="N2865">
            <v>23.802566370000001</v>
          </cell>
          <cell r="O2865">
            <v>56.436</v>
          </cell>
          <cell r="P2865">
            <v>10.229415656180477</v>
          </cell>
          <cell r="Q2865">
            <v>76.900000000000006</v>
          </cell>
          <cell r="R2865">
            <v>50.403327439999998</v>
          </cell>
          <cell r="S2865">
            <v>17.7</v>
          </cell>
          <cell r="T2865">
            <v>11.25287153</v>
          </cell>
          <cell r="U2865">
            <v>11.225243389999999</v>
          </cell>
          <cell r="V2865">
            <v>7.6453977000000011</v>
          </cell>
          <cell r="W2865">
            <v>57.1</v>
          </cell>
          <cell r="X2865">
            <v>80.5</v>
          </cell>
          <cell r="Y2865">
            <v>40.200000000000003</v>
          </cell>
          <cell r="Z2865">
            <v>49.2</v>
          </cell>
          <cell r="AA2865">
            <v>38.799999999999997</v>
          </cell>
          <cell r="AB2865">
            <v>11.59680695</v>
          </cell>
          <cell r="AC2865">
            <v>0.92181681999999987</v>
          </cell>
          <cell r="AD2865">
            <v>272.5</v>
          </cell>
          <cell r="AE2865">
            <v>56.76735166000001</v>
          </cell>
          <cell r="AF2865">
            <v>63.481399999999994</v>
          </cell>
          <cell r="AG2865">
            <v>7.4074070000000006E-2</v>
          </cell>
          <cell r="AH2865">
            <v>7</v>
          </cell>
          <cell r="AI2865">
            <v>55510</v>
          </cell>
          <cell r="AJ2865">
            <v>7.7</v>
          </cell>
        </row>
        <row r="2866">
          <cell r="A2866" t="str">
            <v>3560</v>
          </cell>
          <cell r="B2866" t="str">
            <v>356000801</v>
          </cell>
          <cell r="D2866" t="str">
            <v>3560008</v>
          </cell>
          <cell r="E2866" t="str">
            <v>3595</v>
          </cell>
          <cell r="F2866" t="str">
            <v>35</v>
          </cell>
          <cell r="G2866">
            <v>529.52777789000004</v>
          </cell>
          <cell r="H2866">
            <v>529.59266843</v>
          </cell>
          <cell r="I2866">
            <v>526.91598653000005</v>
          </cell>
          <cell r="J2866">
            <v>47.517730499999999</v>
          </cell>
          <cell r="K2866">
            <v>16.750841749999999</v>
          </cell>
          <cell r="L2866">
            <v>8.8043251100000006</v>
          </cell>
          <cell r="M2866">
            <v>11.0675442</v>
          </cell>
          <cell r="N2866">
            <v>23.802566370000001</v>
          </cell>
          <cell r="O2866">
            <v>56.436</v>
          </cell>
          <cell r="P2866">
            <v>11.19450923</v>
          </cell>
          <cell r="Q2866">
            <v>76.900000000000006</v>
          </cell>
          <cell r="R2866">
            <v>50.403327439999998</v>
          </cell>
          <cell r="S2866">
            <v>17.7</v>
          </cell>
          <cell r="T2866">
            <v>9.8211923100000007</v>
          </cell>
          <cell r="U2866">
            <v>11.010563919999999</v>
          </cell>
          <cell r="V2866">
            <v>8.9966519799999993</v>
          </cell>
          <cell r="W2866">
            <v>57.1</v>
          </cell>
          <cell r="X2866">
            <v>80.5</v>
          </cell>
          <cell r="Y2866">
            <v>40.200000000000003</v>
          </cell>
          <cell r="Z2866">
            <v>49.2</v>
          </cell>
          <cell r="AA2866">
            <v>38.799999999999997</v>
          </cell>
          <cell r="AB2866">
            <v>9.8407074800000007</v>
          </cell>
          <cell r="AC2866">
            <v>0.24929977</v>
          </cell>
          <cell r="AD2866">
            <v>272.5</v>
          </cell>
          <cell r="AE2866">
            <v>56.76735166000001</v>
          </cell>
          <cell r="AF2866">
            <v>63.478546850000001</v>
          </cell>
          <cell r="AG2866">
            <v>0.5</v>
          </cell>
          <cell r="AH2866">
            <v>7</v>
          </cell>
          <cell r="AI2866">
            <v>55510</v>
          </cell>
          <cell r="AJ2866">
            <v>7.7</v>
          </cell>
        </row>
        <row r="2867">
          <cell r="A2867" t="str">
            <v>3560</v>
          </cell>
          <cell r="B2867" t="str">
            <v>356001001</v>
          </cell>
          <cell r="C2867" t="str">
            <v>598</v>
          </cell>
          <cell r="D2867" t="str">
            <v>3560010</v>
          </cell>
          <cell r="E2867" t="str">
            <v>3595</v>
          </cell>
          <cell r="F2867" t="str">
            <v>35</v>
          </cell>
          <cell r="G2867">
            <v>529.52777789000004</v>
          </cell>
          <cell r="H2867">
            <v>529.59266843</v>
          </cell>
          <cell r="I2867">
            <v>526.91598653000005</v>
          </cell>
          <cell r="J2867">
            <v>47.517730499999999</v>
          </cell>
          <cell r="K2867">
            <v>16.750841749999999</v>
          </cell>
          <cell r="L2867">
            <v>8.1964368099999998</v>
          </cell>
          <cell r="M2867">
            <v>8.6612935400000008</v>
          </cell>
          <cell r="N2867">
            <v>23.802566370000001</v>
          </cell>
          <cell r="O2867">
            <v>56.436</v>
          </cell>
          <cell r="P2867">
            <v>8.5807312099999997</v>
          </cell>
          <cell r="Q2867">
            <v>76.900000000000006</v>
          </cell>
          <cell r="R2867">
            <v>50.403327439999998</v>
          </cell>
          <cell r="S2867">
            <v>17.7</v>
          </cell>
          <cell r="T2867">
            <v>11.02885537</v>
          </cell>
          <cell r="U2867">
            <v>8.4809440600000006</v>
          </cell>
          <cell r="V2867">
            <v>8.2960476399999994</v>
          </cell>
          <cell r="W2867">
            <v>57.1</v>
          </cell>
          <cell r="X2867">
            <v>80.5</v>
          </cell>
          <cell r="Y2867">
            <v>40.200000000000003</v>
          </cell>
          <cell r="Z2867">
            <v>49.2</v>
          </cell>
          <cell r="AA2867">
            <v>38.799999999999997</v>
          </cell>
          <cell r="AB2867">
            <v>8.4459119900000008</v>
          </cell>
          <cell r="AC2867">
            <v>0.8249012</v>
          </cell>
          <cell r="AD2867">
            <v>272.5</v>
          </cell>
          <cell r="AE2867">
            <v>56.76735166000001</v>
          </cell>
          <cell r="AF2867">
            <v>63.481399999999994</v>
          </cell>
          <cell r="AG2867">
            <v>0.37419354999999999</v>
          </cell>
          <cell r="AH2867">
            <v>7</v>
          </cell>
          <cell r="AI2867">
            <v>55510</v>
          </cell>
          <cell r="AJ2867">
            <v>7.7</v>
          </cell>
        </row>
        <row r="2868">
          <cell r="A2868" t="str">
            <v>3560</v>
          </cell>
          <cell r="B2868" t="str">
            <v>356002101</v>
          </cell>
          <cell r="D2868" t="str">
            <v>3560021</v>
          </cell>
          <cell r="E2868" t="str">
            <v>3595</v>
          </cell>
          <cell r="F2868" t="str">
            <v>35</v>
          </cell>
          <cell r="G2868">
            <v>529.52777789000004</v>
          </cell>
          <cell r="H2868">
            <v>529.59266843</v>
          </cell>
          <cell r="I2868">
            <v>526.91598653000005</v>
          </cell>
          <cell r="J2868">
            <v>47.517730499999999</v>
          </cell>
          <cell r="K2868">
            <v>16.750841749999999</v>
          </cell>
          <cell r="L2868">
            <v>8.48322267</v>
          </cell>
          <cell r="M2868">
            <v>10.613786790000001</v>
          </cell>
          <cell r="N2868">
            <v>23.802566370000001</v>
          </cell>
          <cell r="O2868">
            <v>56.436</v>
          </cell>
          <cell r="P2868">
            <v>11.62179781</v>
          </cell>
          <cell r="Q2868">
            <v>76.900000000000006</v>
          </cell>
          <cell r="R2868">
            <v>50.403327439999998</v>
          </cell>
          <cell r="S2868">
            <v>17.7</v>
          </cell>
          <cell r="T2868">
            <v>10.66918793</v>
          </cell>
          <cell r="U2868">
            <v>9.4620325100000002</v>
          </cell>
          <cell r="V2868">
            <v>9.3772944500000008</v>
          </cell>
          <cell r="W2868">
            <v>57.1</v>
          </cell>
          <cell r="X2868">
            <v>80.5</v>
          </cell>
          <cell r="Y2868">
            <v>40.200000000000003</v>
          </cell>
          <cell r="Z2868">
            <v>49.2</v>
          </cell>
          <cell r="AA2868">
            <v>38.799999999999997</v>
          </cell>
          <cell r="AB2868">
            <v>10.640819069999999</v>
          </cell>
          <cell r="AC2868">
            <v>0.30195580999999999</v>
          </cell>
          <cell r="AD2868">
            <v>272.5</v>
          </cell>
          <cell r="AE2868">
            <v>56.76735166000001</v>
          </cell>
          <cell r="AF2868">
            <v>63.481399999999994</v>
          </cell>
          <cell r="AG2868">
            <v>0</v>
          </cell>
          <cell r="AH2868">
            <v>7</v>
          </cell>
          <cell r="AI2868">
            <v>55510</v>
          </cell>
          <cell r="AJ2868">
            <v>7.7</v>
          </cell>
        </row>
        <row r="2869">
          <cell r="A2869" t="str">
            <v>3560</v>
          </cell>
          <cell r="B2869" t="str">
            <v>356002701</v>
          </cell>
          <cell r="D2869" t="str">
            <v>3560027</v>
          </cell>
          <cell r="E2869" t="str">
            <v>3595</v>
          </cell>
          <cell r="F2869" t="str">
            <v>35</v>
          </cell>
          <cell r="G2869">
            <v>529.52777789000004</v>
          </cell>
          <cell r="H2869">
            <v>529.59266843</v>
          </cell>
          <cell r="I2869">
            <v>526.91598653000005</v>
          </cell>
          <cell r="J2869">
            <v>47.517730499999999</v>
          </cell>
          <cell r="K2869">
            <v>16.750841749999999</v>
          </cell>
          <cell r="L2869">
            <v>7.621195160000001</v>
          </cell>
          <cell r="M2869">
            <v>8.4228825100000009</v>
          </cell>
          <cell r="N2869">
            <v>23.802566370000001</v>
          </cell>
          <cell r="O2869">
            <v>56.436</v>
          </cell>
          <cell r="P2869">
            <v>11.91839057</v>
          </cell>
          <cell r="Q2869">
            <v>76.900000000000006</v>
          </cell>
          <cell r="R2869">
            <v>50.403327439999998</v>
          </cell>
          <cell r="S2869">
            <v>17.7</v>
          </cell>
          <cell r="T2869">
            <v>8.1288801399999997</v>
          </cell>
          <cell r="U2869">
            <v>8.0749603600000004</v>
          </cell>
          <cell r="V2869">
            <v>8.0060341800000003</v>
          </cell>
          <cell r="W2869">
            <v>57.1</v>
          </cell>
          <cell r="X2869">
            <v>80.5</v>
          </cell>
          <cell r="Y2869">
            <v>40.200000000000003</v>
          </cell>
          <cell r="Z2869">
            <v>49.2</v>
          </cell>
          <cell r="AA2869">
            <v>38.799999999999997</v>
          </cell>
          <cell r="AB2869">
            <v>8.0870254700000004</v>
          </cell>
          <cell r="AC2869">
            <v>0.82435413000000002</v>
          </cell>
          <cell r="AD2869">
            <v>272.5</v>
          </cell>
          <cell r="AE2869">
            <v>56.76735166000001</v>
          </cell>
          <cell r="AF2869">
            <v>63.481399999999994</v>
          </cell>
          <cell r="AG2869">
            <v>0.20930233000000001</v>
          </cell>
          <cell r="AH2869">
            <v>7</v>
          </cell>
          <cell r="AI2869">
            <v>55510</v>
          </cell>
          <cell r="AJ2869">
            <v>7.7</v>
          </cell>
        </row>
        <row r="2870">
          <cell r="A2870" t="str">
            <v>3560</v>
          </cell>
          <cell r="B2870" t="str">
            <v>356003201</v>
          </cell>
          <cell r="D2870" t="str">
            <v>3560032</v>
          </cell>
          <cell r="E2870" t="str">
            <v>3595</v>
          </cell>
          <cell r="F2870" t="str">
            <v>35</v>
          </cell>
          <cell r="G2870">
            <v>529.52777789000004</v>
          </cell>
          <cell r="H2870">
            <v>529.59266843</v>
          </cell>
          <cell r="I2870">
            <v>526.91598653000005</v>
          </cell>
          <cell r="J2870">
            <v>47.517730499999999</v>
          </cell>
          <cell r="K2870">
            <v>16.750841749999999</v>
          </cell>
          <cell r="L2870">
            <v>8.5762165299999999</v>
          </cell>
          <cell r="M2870">
            <v>11.65669675</v>
          </cell>
          <cell r="N2870">
            <v>23.802566370000001</v>
          </cell>
          <cell r="O2870">
            <v>56.436</v>
          </cell>
          <cell r="P2870">
            <v>11.19380776</v>
          </cell>
          <cell r="Q2870">
            <v>76.900000000000006</v>
          </cell>
          <cell r="R2870">
            <v>50.403327439999998</v>
          </cell>
          <cell r="S2870">
            <v>17.7</v>
          </cell>
          <cell r="T2870">
            <v>11.19380776</v>
          </cell>
          <cell r="U2870">
            <v>11.19380776</v>
          </cell>
          <cell r="V2870">
            <v>8.5762165299999999</v>
          </cell>
          <cell r="W2870">
            <v>57.1</v>
          </cell>
          <cell r="X2870">
            <v>80.5</v>
          </cell>
          <cell r="Y2870">
            <v>40.200000000000003</v>
          </cell>
          <cell r="Z2870">
            <v>49.2</v>
          </cell>
          <cell r="AA2870">
            <v>38.799999999999997</v>
          </cell>
          <cell r="AB2870">
            <v>8.5722494000000005</v>
          </cell>
          <cell r="AC2870">
            <v>0</v>
          </cell>
          <cell r="AD2870">
            <v>272.5</v>
          </cell>
          <cell r="AE2870">
            <v>56.76735166000001</v>
          </cell>
          <cell r="AF2870">
            <v>63.481399999999994</v>
          </cell>
          <cell r="AG2870">
            <v>0.10526315999999999</v>
          </cell>
          <cell r="AH2870">
            <v>7</v>
          </cell>
          <cell r="AI2870">
            <v>55510</v>
          </cell>
          <cell r="AJ2870">
            <v>7.7</v>
          </cell>
        </row>
        <row r="2871">
          <cell r="A2871" t="str">
            <v>3560</v>
          </cell>
          <cell r="B2871" t="str">
            <v>356003401</v>
          </cell>
          <cell r="D2871" t="str">
            <v>3560034</v>
          </cell>
          <cell r="E2871" t="str">
            <v>3595</v>
          </cell>
          <cell r="F2871" t="str">
            <v>35</v>
          </cell>
          <cell r="G2871">
            <v>529.52777789000004</v>
          </cell>
          <cell r="H2871">
            <v>529.59266843</v>
          </cell>
          <cell r="I2871">
            <v>526.91598653000005</v>
          </cell>
          <cell r="J2871">
            <v>47.517730499999999</v>
          </cell>
          <cell r="K2871">
            <v>16.750841749999999</v>
          </cell>
          <cell r="L2871">
            <v>7.93415523</v>
          </cell>
          <cell r="M2871">
            <v>8.7430530500000003</v>
          </cell>
          <cell r="N2871">
            <v>23.802566370000001</v>
          </cell>
          <cell r="O2871">
            <v>56.436</v>
          </cell>
          <cell r="P2871">
            <v>11.91839057</v>
          </cell>
          <cell r="Q2871">
            <v>76.900000000000006</v>
          </cell>
          <cell r="R2871">
            <v>50.403327439999998</v>
          </cell>
          <cell r="S2871">
            <v>17.7</v>
          </cell>
          <cell r="T2871">
            <v>8.7430530500000003</v>
          </cell>
          <cell r="U2871">
            <v>8.1403155399999996</v>
          </cell>
          <cell r="V2871">
            <v>8.7137463299999993</v>
          </cell>
          <cell r="W2871">
            <v>57.1</v>
          </cell>
          <cell r="X2871">
            <v>80.5</v>
          </cell>
          <cell r="Y2871">
            <v>40.200000000000003</v>
          </cell>
          <cell r="Z2871">
            <v>49.2</v>
          </cell>
          <cell r="AA2871">
            <v>38.799999999999997</v>
          </cell>
          <cell r="AB2871">
            <v>8.7430530500000003</v>
          </cell>
          <cell r="AC2871">
            <v>0.83299436999999998</v>
          </cell>
          <cell r="AD2871">
            <v>272.5</v>
          </cell>
          <cell r="AE2871">
            <v>56.76735166000001</v>
          </cell>
          <cell r="AF2871">
            <v>63.481399999999994</v>
          </cell>
          <cell r="AG2871">
            <v>0.39759035999999998</v>
          </cell>
          <cell r="AH2871">
            <v>7</v>
          </cell>
          <cell r="AI2871">
            <v>55510</v>
          </cell>
          <cell r="AJ2871">
            <v>7.7</v>
          </cell>
        </row>
        <row r="2872">
          <cell r="A2872" t="str">
            <v>3560</v>
          </cell>
          <cell r="B2872" t="str">
            <v>356004201</v>
          </cell>
          <cell r="D2872" t="str">
            <v>3560042</v>
          </cell>
          <cell r="E2872" t="str">
            <v>3595</v>
          </cell>
          <cell r="F2872" t="str">
            <v>35</v>
          </cell>
          <cell r="G2872">
            <v>529.52777789000004</v>
          </cell>
          <cell r="H2872">
            <v>529.59266843</v>
          </cell>
          <cell r="I2872">
            <v>526.91598653000005</v>
          </cell>
          <cell r="J2872">
            <v>47.517730499999999</v>
          </cell>
          <cell r="K2872">
            <v>16.750841749999999</v>
          </cell>
          <cell r="L2872">
            <v>8.30622522</v>
          </cell>
          <cell r="M2872">
            <v>11.91839057</v>
          </cell>
          <cell r="N2872">
            <v>23.802566370000001</v>
          </cell>
          <cell r="O2872">
            <v>56.436</v>
          </cell>
          <cell r="P2872">
            <v>9.2129370000000002</v>
          </cell>
          <cell r="Q2872">
            <v>76.900000000000006</v>
          </cell>
          <cell r="R2872">
            <v>50.403327439999998</v>
          </cell>
          <cell r="S2872">
            <v>17.7</v>
          </cell>
          <cell r="T2872">
            <v>8.3349516300000008</v>
          </cell>
          <cell r="U2872">
            <v>8.7978506500000009</v>
          </cell>
          <cell r="V2872">
            <v>8.3349516300000008</v>
          </cell>
          <cell r="W2872">
            <v>57.1</v>
          </cell>
          <cell r="X2872">
            <v>80.5</v>
          </cell>
          <cell r="Y2872">
            <v>40.200000000000003</v>
          </cell>
          <cell r="Z2872">
            <v>49.2</v>
          </cell>
          <cell r="AA2872">
            <v>38.799999999999997</v>
          </cell>
          <cell r="AB2872">
            <v>8.72566971</v>
          </cell>
          <cell r="AC2872">
            <v>0</v>
          </cell>
          <cell r="AD2872">
            <v>272.5</v>
          </cell>
          <cell r="AE2872">
            <v>56.76735166000001</v>
          </cell>
          <cell r="AF2872">
            <v>63.481399999999994</v>
          </cell>
          <cell r="AG2872">
            <v>0.625</v>
          </cell>
          <cell r="AH2872">
            <v>7</v>
          </cell>
          <cell r="AI2872">
            <v>55510</v>
          </cell>
          <cell r="AJ2872">
            <v>7.7</v>
          </cell>
        </row>
        <row r="2873">
          <cell r="A2873" t="str">
            <v>3560</v>
          </cell>
          <cell r="B2873" t="str">
            <v>356004901</v>
          </cell>
          <cell r="D2873" t="str">
            <v>3560049</v>
          </cell>
          <cell r="E2873" t="str">
            <v>3595</v>
          </cell>
          <cell r="F2873" t="str">
            <v>35</v>
          </cell>
          <cell r="G2873">
            <v>529.52777789000004</v>
          </cell>
          <cell r="H2873">
            <v>529.59266843</v>
          </cell>
          <cell r="I2873">
            <v>526.91598653000005</v>
          </cell>
          <cell r="J2873">
            <v>47.517730499999999</v>
          </cell>
          <cell r="K2873">
            <v>16.750841749999999</v>
          </cell>
          <cell r="L2873">
            <v>8.1040990599999994</v>
          </cell>
          <cell r="M2873">
            <v>9.8427922990241417</v>
          </cell>
          <cell r="N2873">
            <v>23.802566370000001</v>
          </cell>
          <cell r="O2873">
            <v>56.436</v>
          </cell>
          <cell r="P2873">
            <v>9.9612868152579885</v>
          </cell>
          <cell r="Q2873">
            <v>76.900000000000006</v>
          </cell>
          <cell r="R2873">
            <v>50.403327439999998</v>
          </cell>
          <cell r="S2873">
            <v>17.7</v>
          </cell>
          <cell r="T2873">
            <v>9.320322233164692</v>
          </cell>
          <cell r="U2873">
            <v>11.91839057</v>
          </cell>
          <cell r="V2873">
            <v>8.1040990599999994</v>
          </cell>
          <cell r="W2873">
            <v>57.1</v>
          </cell>
          <cell r="X2873">
            <v>80.5</v>
          </cell>
          <cell r="Y2873">
            <v>40.200000000000003</v>
          </cell>
          <cell r="Z2873">
            <v>49.2</v>
          </cell>
          <cell r="AA2873">
            <v>38.799999999999997</v>
          </cell>
          <cell r="AB2873">
            <v>11.890827509999999</v>
          </cell>
          <cell r="AC2873">
            <v>0</v>
          </cell>
          <cell r="AD2873">
            <v>272.5</v>
          </cell>
          <cell r="AE2873">
            <v>56.76735166000001</v>
          </cell>
          <cell r="AF2873">
            <v>63.481399999999994</v>
          </cell>
          <cell r="AG2873">
            <v>0.25</v>
          </cell>
          <cell r="AH2873">
            <v>7</v>
          </cell>
          <cell r="AI2873">
            <v>55510</v>
          </cell>
          <cell r="AJ2873">
            <v>7.7</v>
          </cell>
        </row>
        <row r="2874">
          <cell r="A2874" t="str">
            <v>3560</v>
          </cell>
          <cell r="B2874" t="str">
            <v>356009001</v>
          </cell>
          <cell r="D2874" t="str">
            <v>3560090</v>
          </cell>
          <cell r="E2874" t="str">
            <v>3595</v>
          </cell>
          <cell r="F2874" t="str">
            <v>35</v>
          </cell>
          <cell r="G2874">
            <v>529.52777789000004</v>
          </cell>
          <cell r="H2874">
            <v>529.59266843</v>
          </cell>
          <cell r="I2874">
            <v>526.91598653000005</v>
          </cell>
          <cell r="J2874">
            <v>47.517730499999999</v>
          </cell>
          <cell r="K2874">
            <v>16.750841749999999</v>
          </cell>
          <cell r="L2874">
            <v>10.152220870000001</v>
          </cell>
          <cell r="M2874">
            <v>10.79689853</v>
          </cell>
          <cell r="N2874">
            <v>23.802566370000001</v>
          </cell>
          <cell r="O2874">
            <v>56.436</v>
          </cell>
          <cell r="P2874">
            <v>11.1817651</v>
          </cell>
          <cell r="Q2874">
            <v>76.900000000000006</v>
          </cell>
          <cell r="R2874">
            <v>50.403327439999998</v>
          </cell>
          <cell r="S2874">
            <v>17.7</v>
          </cell>
          <cell r="T2874">
            <v>11.023910259999999</v>
          </cell>
          <cell r="U2874">
            <v>10.41463313</v>
          </cell>
          <cell r="V2874">
            <v>10.366088850000001</v>
          </cell>
          <cell r="W2874">
            <v>57.1</v>
          </cell>
          <cell r="X2874">
            <v>80.5</v>
          </cell>
          <cell r="Y2874">
            <v>40.200000000000003</v>
          </cell>
          <cell r="Z2874">
            <v>49.2</v>
          </cell>
          <cell r="AA2874">
            <v>38.799999999999997</v>
          </cell>
          <cell r="AB2874">
            <v>10.641775389999999</v>
          </cell>
          <cell r="AC2874">
            <v>9.8698649999999999E-2</v>
          </cell>
          <cell r="AD2874">
            <v>272.5</v>
          </cell>
          <cell r="AE2874">
            <v>56.76735166000001</v>
          </cell>
          <cell r="AF2874">
            <v>63.478951029999998</v>
          </cell>
          <cell r="AG2874">
            <v>6.6666669999999997E-2</v>
          </cell>
          <cell r="AH2874">
            <v>7</v>
          </cell>
          <cell r="AI2874">
            <v>55510</v>
          </cell>
          <cell r="AJ2874">
            <v>7.7</v>
          </cell>
        </row>
        <row r="2875">
          <cell r="A2875" t="str">
            <v>4601</v>
          </cell>
          <cell r="B2875" t="str">
            <v>460103501</v>
          </cell>
          <cell r="D2875" t="str">
            <v>4601035</v>
          </cell>
          <cell r="E2875" t="str">
            <v>4610</v>
          </cell>
          <cell r="F2875" t="str">
            <v>46</v>
          </cell>
          <cell r="G2875">
            <v>520.27932885999996</v>
          </cell>
          <cell r="H2875">
            <v>528.11633990999997</v>
          </cell>
          <cell r="I2875">
            <v>526.93949078000003</v>
          </cell>
          <cell r="J2875">
            <v>15.686274510000001</v>
          </cell>
          <cell r="K2875">
            <v>16.895874259999999</v>
          </cell>
          <cell r="L2875">
            <v>9.3986440000000009</v>
          </cell>
          <cell r="M2875">
            <v>10.923687749999999</v>
          </cell>
          <cell r="N2875">
            <v>19.513717</v>
          </cell>
          <cell r="O2875">
            <v>54.622</v>
          </cell>
          <cell r="P2875">
            <v>10.87755651</v>
          </cell>
          <cell r="Q2875">
            <v>80.400000000000006</v>
          </cell>
          <cell r="R2875">
            <v>49.78444726</v>
          </cell>
          <cell r="S2875">
            <v>18</v>
          </cell>
          <cell r="T2875">
            <v>10.82683334</v>
          </cell>
          <cell r="U2875">
            <v>10.8368517</v>
          </cell>
          <cell r="V2875">
            <v>9.5488818900000005</v>
          </cell>
          <cell r="W2875">
            <v>47.1</v>
          </cell>
          <cell r="X2875">
            <v>87.4</v>
          </cell>
          <cell r="Y2875">
            <v>35.9</v>
          </cell>
          <cell r="Z2875">
            <v>42.3</v>
          </cell>
          <cell r="AA2875">
            <v>38.799999999999997</v>
          </cell>
          <cell r="AB2875">
            <v>9.4835684899999997</v>
          </cell>
          <cell r="AC2875">
            <v>0.50018615</v>
          </cell>
          <cell r="AD2875">
            <v>261.04000000000002</v>
          </cell>
          <cell r="AE2875">
            <v>62.636916479999989</v>
          </cell>
          <cell r="AF2875">
            <v>63.781300000000002</v>
          </cell>
          <cell r="AG2875">
            <v>0.33333332999999998</v>
          </cell>
          <cell r="AH2875">
            <v>3.1</v>
          </cell>
          <cell r="AI2875">
            <v>52230</v>
          </cell>
          <cell r="AJ2875">
            <v>11.4</v>
          </cell>
        </row>
        <row r="2876">
          <cell r="A2876" t="str">
            <v>4601</v>
          </cell>
          <cell r="B2876" t="str">
            <v>460103901</v>
          </cell>
          <cell r="D2876" t="str">
            <v>4601039</v>
          </cell>
          <cell r="E2876" t="str">
            <v>4610</v>
          </cell>
          <cell r="F2876" t="str">
            <v>46</v>
          </cell>
          <cell r="G2876">
            <v>520.27932885999996</v>
          </cell>
          <cell r="H2876">
            <v>528.11633990999997</v>
          </cell>
          <cell r="I2876">
            <v>526.93949078000003</v>
          </cell>
          <cell r="J2876">
            <v>15.686274510000001</v>
          </cell>
          <cell r="K2876">
            <v>16.895874259999999</v>
          </cell>
          <cell r="L2876">
            <v>10.02712011</v>
          </cell>
          <cell r="M2876">
            <v>11.309229090000001</v>
          </cell>
          <cell r="N2876">
            <v>19.513717</v>
          </cell>
          <cell r="O2876">
            <v>54.622</v>
          </cell>
          <cell r="P2876">
            <v>11.39572851</v>
          </cell>
          <cell r="Q2876">
            <v>80.400000000000006</v>
          </cell>
          <cell r="R2876">
            <v>49.78444726</v>
          </cell>
          <cell r="S2876">
            <v>18</v>
          </cell>
          <cell r="T2876">
            <v>11.199583649999999</v>
          </cell>
          <cell r="U2876">
            <v>11.121037769999999</v>
          </cell>
          <cell r="V2876">
            <v>10.13078247</v>
          </cell>
          <cell r="W2876">
            <v>47.1</v>
          </cell>
          <cell r="X2876">
            <v>87.4</v>
          </cell>
          <cell r="Y2876">
            <v>35.9</v>
          </cell>
          <cell r="Z2876">
            <v>42.3</v>
          </cell>
          <cell r="AA2876">
            <v>38.799999999999997</v>
          </cell>
          <cell r="AB2876">
            <v>10.99963013</v>
          </cell>
          <cell r="AC2876">
            <v>0.21258771000000004</v>
          </cell>
          <cell r="AD2876">
            <v>261.04000000000002</v>
          </cell>
          <cell r="AE2876">
            <v>62.636916479999989</v>
          </cell>
          <cell r="AF2876">
            <v>63.781300000000002</v>
          </cell>
          <cell r="AG2876">
            <v>0.26315789000000001</v>
          </cell>
          <cell r="AH2876">
            <v>3.1</v>
          </cell>
          <cell r="AI2876">
            <v>52230</v>
          </cell>
          <cell r="AJ2876">
            <v>11.4</v>
          </cell>
        </row>
        <row r="2877">
          <cell r="A2877" t="str">
            <v>4601</v>
          </cell>
          <cell r="B2877" t="str">
            <v>460104301</v>
          </cell>
          <cell r="D2877" t="str">
            <v>4601043</v>
          </cell>
          <cell r="E2877" t="str">
            <v>4610</v>
          </cell>
          <cell r="F2877" t="str">
            <v>46</v>
          </cell>
          <cell r="G2877">
            <v>520.27932885999996</v>
          </cell>
          <cell r="H2877">
            <v>528.11633990999997</v>
          </cell>
          <cell r="I2877">
            <v>526.93949078000003</v>
          </cell>
          <cell r="J2877">
            <v>15.686274510000001</v>
          </cell>
          <cell r="K2877">
            <v>16.895874259999999</v>
          </cell>
          <cell r="L2877">
            <v>9.6048793400000001</v>
          </cell>
          <cell r="M2877">
            <v>11.185296019999999</v>
          </cell>
          <cell r="N2877">
            <v>19.513717</v>
          </cell>
          <cell r="O2877">
            <v>54.622</v>
          </cell>
          <cell r="P2877">
            <v>10.996450579999999</v>
          </cell>
          <cell r="Q2877">
            <v>80.400000000000006</v>
          </cell>
          <cell r="R2877">
            <v>49.78444726</v>
          </cell>
          <cell r="S2877">
            <v>18</v>
          </cell>
          <cell r="T2877">
            <v>10.7236858</v>
          </cell>
          <cell r="U2877">
            <v>10.117186650000001</v>
          </cell>
          <cell r="V2877">
            <v>9.6790306400000006</v>
          </cell>
          <cell r="W2877">
            <v>47.1</v>
          </cell>
          <cell r="X2877">
            <v>87.4</v>
          </cell>
          <cell r="Y2877">
            <v>35.9</v>
          </cell>
          <cell r="Z2877">
            <v>42.3</v>
          </cell>
          <cell r="AA2877">
            <v>38.799999999999997</v>
          </cell>
          <cell r="AB2877">
            <v>10.273256399999999</v>
          </cell>
          <cell r="AC2877">
            <v>2.5028499999999999E-2</v>
          </cell>
          <cell r="AD2877">
            <v>261.04000000000002</v>
          </cell>
          <cell r="AE2877">
            <v>62.636916479999989</v>
          </cell>
          <cell r="AF2877">
            <v>63.790032140000008</v>
          </cell>
          <cell r="AG2877">
            <v>0.5</v>
          </cell>
          <cell r="AH2877">
            <v>3.1</v>
          </cell>
          <cell r="AI2877">
            <v>52230</v>
          </cell>
          <cell r="AJ2877">
            <v>11.4</v>
          </cell>
        </row>
        <row r="2878">
          <cell r="A2878" t="str">
            <v>4601</v>
          </cell>
          <cell r="B2878" t="str">
            <v>460104601</v>
          </cell>
          <cell r="D2878" t="str">
            <v>4601046</v>
          </cell>
          <cell r="E2878" t="str">
            <v>4610</v>
          </cell>
          <cell r="F2878" t="str">
            <v>46</v>
          </cell>
          <cell r="G2878">
            <v>520.27932885999996</v>
          </cell>
          <cell r="H2878">
            <v>528.11633990999997</v>
          </cell>
          <cell r="I2878">
            <v>526.93949078000003</v>
          </cell>
          <cell r="J2878">
            <v>15.686274510000001</v>
          </cell>
          <cell r="K2878">
            <v>16.895874259999999</v>
          </cell>
          <cell r="L2878">
            <v>8.8562335599999997</v>
          </cell>
          <cell r="M2878">
            <v>11.36372916</v>
          </cell>
          <cell r="N2878">
            <v>19.513717</v>
          </cell>
          <cell r="O2878">
            <v>54.622</v>
          </cell>
          <cell r="P2878">
            <v>10.259937470000001</v>
          </cell>
          <cell r="Q2878">
            <v>80.400000000000006</v>
          </cell>
          <cell r="R2878">
            <v>49.78444726</v>
          </cell>
          <cell r="S2878">
            <v>18</v>
          </cell>
          <cell r="T2878">
            <v>10.62364174</v>
          </cell>
          <cell r="U2878">
            <v>10.42165615</v>
          </cell>
          <cell r="V2878">
            <v>9.2733151700000001</v>
          </cell>
          <cell r="W2878">
            <v>47.1</v>
          </cell>
          <cell r="X2878">
            <v>87.4</v>
          </cell>
          <cell r="Y2878">
            <v>35.9</v>
          </cell>
          <cell r="Z2878">
            <v>42.3</v>
          </cell>
          <cell r="AA2878">
            <v>38.799999999999997</v>
          </cell>
          <cell r="AB2878">
            <v>9.2966098099999996</v>
          </cell>
          <cell r="AC2878">
            <v>3.5024529999999998E-2</v>
          </cell>
          <cell r="AD2878">
            <v>261.04000000000002</v>
          </cell>
          <cell r="AE2878">
            <v>62.636916479999989</v>
          </cell>
          <cell r="AF2878">
            <v>63.781300000000002</v>
          </cell>
          <cell r="AG2878">
            <v>0.66666667000000002</v>
          </cell>
          <cell r="AH2878">
            <v>3.1</v>
          </cell>
          <cell r="AI2878">
            <v>52230</v>
          </cell>
          <cell r="AJ2878">
            <v>11.4</v>
          </cell>
        </row>
        <row r="2879">
          <cell r="A2879" t="str">
            <v>4601</v>
          </cell>
          <cell r="B2879" t="str">
            <v>460105101</v>
          </cell>
          <cell r="D2879" t="str">
            <v>4601051</v>
          </cell>
          <cell r="E2879" t="str">
            <v>4610</v>
          </cell>
          <cell r="F2879" t="str">
            <v>46</v>
          </cell>
          <cell r="G2879">
            <v>520.27932885999996</v>
          </cell>
          <cell r="H2879">
            <v>528.11633990999997</v>
          </cell>
          <cell r="I2879">
            <v>526.93949078000003</v>
          </cell>
          <cell r="J2879">
            <v>15.686274510000001</v>
          </cell>
          <cell r="K2879">
            <v>16.895874259999999</v>
          </cell>
          <cell r="L2879">
            <v>7.8751192799999998</v>
          </cell>
          <cell r="M2879">
            <v>11.630708500000001</v>
          </cell>
          <cell r="N2879">
            <v>19.513717</v>
          </cell>
          <cell r="O2879">
            <v>54.622</v>
          </cell>
          <cell r="P2879">
            <v>8.2236271799999994</v>
          </cell>
          <cell r="Q2879">
            <v>80.400000000000006</v>
          </cell>
          <cell r="R2879">
            <v>49.78444726</v>
          </cell>
          <cell r="S2879">
            <v>18</v>
          </cell>
          <cell r="T2879">
            <v>9.8025063200000009</v>
          </cell>
          <cell r="U2879">
            <v>9.8249312399999997</v>
          </cell>
          <cell r="V2879">
            <v>7.8751192799999998</v>
          </cell>
          <cell r="W2879">
            <v>47.1</v>
          </cell>
          <cell r="X2879">
            <v>87.4</v>
          </cell>
          <cell r="Y2879">
            <v>35.9</v>
          </cell>
          <cell r="Z2879">
            <v>42.3</v>
          </cell>
          <cell r="AA2879">
            <v>38.799999999999997</v>
          </cell>
          <cell r="AB2879">
            <v>7.9686656999999999</v>
          </cell>
          <cell r="AC2879">
            <v>0.89105782</v>
          </cell>
          <cell r="AD2879">
            <v>261.04000000000002</v>
          </cell>
          <cell r="AE2879">
            <v>62.636916479999989</v>
          </cell>
          <cell r="AF2879">
            <v>63.781300000000002</v>
          </cell>
          <cell r="AG2879">
            <v>0.44444444</v>
          </cell>
          <cell r="AH2879">
            <v>3.1</v>
          </cell>
          <cell r="AI2879">
            <v>52230</v>
          </cell>
          <cell r="AJ2879">
            <v>11.4</v>
          </cell>
        </row>
        <row r="2880">
          <cell r="A2880" t="str">
            <v>4601</v>
          </cell>
          <cell r="B2880" t="str">
            <v>460105701</v>
          </cell>
          <cell r="D2880" t="str">
            <v>4601057</v>
          </cell>
          <cell r="E2880" t="str">
            <v>4610</v>
          </cell>
          <cell r="F2880" t="str">
            <v>46</v>
          </cell>
          <cell r="G2880">
            <v>520.27932885999996</v>
          </cell>
          <cell r="H2880">
            <v>528.11633990999997</v>
          </cell>
          <cell r="I2880">
            <v>526.93949078000003</v>
          </cell>
          <cell r="J2880">
            <v>15.686274510000001</v>
          </cell>
          <cell r="K2880">
            <v>16.895874259999999</v>
          </cell>
          <cell r="L2880">
            <v>9.4354819299999999</v>
          </cell>
          <cell r="M2880">
            <v>11.57983617</v>
          </cell>
          <cell r="N2880">
            <v>19.513717</v>
          </cell>
          <cell r="O2880">
            <v>54.622</v>
          </cell>
          <cell r="P2880">
            <v>10.18380507</v>
          </cell>
          <cell r="Q2880">
            <v>80.400000000000006</v>
          </cell>
          <cell r="R2880">
            <v>49.78444726</v>
          </cell>
          <cell r="S2880">
            <v>18</v>
          </cell>
          <cell r="T2880">
            <v>9.6314819600000003</v>
          </cell>
          <cell r="U2880">
            <v>9.5928097599999997</v>
          </cell>
          <cell r="V2880">
            <v>9.5295211099999992</v>
          </cell>
          <cell r="W2880">
            <v>47.1</v>
          </cell>
          <cell r="X2880">
            <v>87.4</v>
          </cell>
          <cell r="Y2880">
            <v>35.9</v>
          </cell>
          <cell r="Z2880">
            <v>42.3</v>
          </cell>
          <cell r="AA2880">
            <v>38.799999999999997</v>
          </cell>
          <cell r="AB2880">
            <v>9.4979974400000007</v>
          </cell>
          <cell r="AC2880">
            <v>9.3312129999999993E-2</v>
          </cell>
          <cell r="AD2880">
            <v>261.04000000000002</v>
          </cell>
          <cell r="AE2880">
            <v>62.636916479999989</v>
          </cell>
          <cell r="AF2880">
            <v>63.804158619999995</v>
          </cell>
          <cell r="AG2880">
            <v>0.29191680037176371</v>
          </cell>
          <cell r="AH2880">
            <v>3.1</v>
          </cell>
          <cell r="AI2880">
            <v>52230</v>
          </cell>
          <cell r="AJ2880">
            <v>11.4</v>
          </cell>
        </row>
        <row r="2881">
          <cell r="A2881" t="str">
            <v>4601</v>
          </cell>
          <cell r="B2881" t="str">
            <v>460106001</v>
          </cell>
          <cell r="D2881" t="str">
            <v>4601060</v>
          </cell>
          <cell r="E2881" t="str">
            <v>4610</v>
          </cell>
          <cell r="F2881" t="str">
            <v>46</v>
          </cell>
          <cell r="G2881">
            <v>520.27932885999996</v>
          </cell>
          <cell r="H2881">
            <v>528.11633990999997</v>
          </cell>
          <cell r="I2881">
            <v>526.93949078000003</v>
          </cell>
          <cell r="J2881">
            <v>15.686274510000001</v>
          </cell>
          <cell r="K2881">
            <v>16.895874259999999</v>
          </cell>
          <cell r="L2881">
            <v>7.597897950000001</v>
          </cell>
          <cell r="M2881">
            <v>11.630708500000001</v>
          </cell>
          <cell r="N2881">
            <v>19.513717</v>
          </cell>
          <cell r="O2881">
            <v>54.622</v>
          </cell>
          <cell r="P2881">
            <v>9.8389490300000002</v>
          </cell>
          <cell r="Q2881">
            <v>80.400000000000006</v>
          </cell>
          <cell r="R2881">
            <v>49.78444726</v>
          </cell>
          <cell r="S2881">
            <v>18</v>
          </cell>
          <cell r="T2881">
            <v>7.2211050999999999</v>
          </cell>
          <cell r="U2881">
            <v>7.597897950000001</v>
          </cell>
          <cell r="V2881">
            <v>7.199678350000001</v>
          </cell>
          <cell r="W2881">
            <v>47.1</v>
          </cell>
          <cell r="X2881">
            <v>87.4</v>
          </cell>
          <cell r="Y2881">
            <v>35.9</v>
          </cell>
          <cell r="Z2881">
            <v>42.3</v>
          </cell>
          <cell r="AA2881">
            <v>38.799999999999997</v>
          </cell>
          <cell r="AB2881">
            <v>8.7372921100000003</v>
          </cell>
          <cell r="AC2881">
            <v>1</v>
          </cell>
          <cell r="AD2881">
            <v>261.04000000000002</v>
          </cell>
          <cell r="AE2881">
            <v>62.636916479999989</v>
          </cell>
          <cell r="AF2881">
            <v>63.781300000000002</v>
          </cell>
          <cell r="AG2881">
            <v>0.48484848000000003</v>
          </cell>
          <cell r="AH2881">
            <v>3.1</v>
          </cell>
          <cell r="AI2881">
            <v>52230</v>
          </cell>
          <cell r="AJ2881">
            <v>11.4</v>
          </cell>
        </row>
        <row r="2882">
          <cell r="A2882" t="str">
            <v>4601</v>
          </cell>
          <cell r="B2882" t="str">
            <v>460107101</v>
          </cell>
          <cell r="D2882" t="str">
            <v>4601071</v>
          </cell>
          <cell r="E2882" t="str">
            <v>4610</v>
          </cell>
          <cell r="F2882" t="str">
            <v>46</v>
          </cell>
          <cell r="G2882">
            <v>520.27932885999996</v>
          </cell>
          <cell r="H2882">
            <v>528.11633990999997</v>
          </cell>
          <cell r="I2882">
            <v>526.93949078000003</v>
          </cell>
          <cell r="J2882">
            <v>15.686274510000001</v>
          </cell>
          <cell r="K2882">
            <v>16.895874259999999</v>
          </cell>
          <cell r="L2882">
            <v>9.6948014899999997</v>
          </cell>
          <cell r="M2882">
            <v>11.428597760000001</v>
          </cell>
          <cell r="N2882">
            <v>19.513717</v>
          </cell>
          <cell r="O2882">
            <v>54.622</v>
          </cell>
          <cell r="P2882">
            <v>10.776515809999999</v>
          </cell>
          <cell r="Q2882">
            <v>80.400000000000006</v>
          </cell>
          <cell r="R2882">
            <v>49.78444726</v>
          </cell>
          <cell r="S2882">
            <v>18</v>
          </cell>
          <cell r="T2882">
            <v>10.03047256</v>
          </cell>
          <cell r="U2882">
            <v>10.383596199999999</v>
          </cell>
          <cell r="V2882">
            <v>9.5474552599999996</v>
          </cell>
          <cell r="W2882">
            <v>47.1</v>
          </cell>
          <cell r="X2882">
            <v>87.4</v>
          </cell>
          <cell r="Y2882">
            <v>35.9</v>
          </cell>
          <cell r="Z2882">
            <v>42.3</v>
          </cell>
          <cell r="AA2882">
            <v>38.799999999999997</v>
          </cell>
          <cell r="AB2882">
            <v>9.8657856899999992</v>
          </cell>
          <cell r="AC2882">
            <v>5.9419489999999998E-2</v>
          </cell>
          <cell r="AD2882">
            <v>261.04000000000002</v>
          </cell>
          <cell r="AE2882">
            <v>62.636916479999989</v>
          </cell>
          <cell r="AF2882">
            <v>65.364262460000006</v>
          </cell>
          <cell r="AG2882">
            <v>0.35294118000000002</v>
          </cell>
          <cell r="AH2882">
            <v>3.1</v>
          </cell>
          <cell r="AI2882">
            <v>52230</v>
          </cell>
          <cell r="AJ2882">
            <v>11.4</v>
          </cell>
        </row>
        <row r="2883">
          <cell r="A2883" t="str">
            <v>4601</v>
          </cell>
          <cell r="B2883" t="str">
            <v>460107501</v>
          </cell>
          <cell r="D2883" t="str">
            <v>4601075</v>
          </cell>
          <cell r="E2883" t="str">
            <v>4610</v>
          </cell>
          <cell r="F2883" t="str">
            <v>46</v>
          </cell>
          <cell r="G2883">
            <v>520.27932885999996</v>
          </cell>
          <cell r="H2883">
            <v>528.11633990999997</v>
          </cell>
          <cell r="I2883">
            <v>526.93949078000003</v>
          </cell>
          <cell r="J2883">
            <v>15.686274510000001</v>
          </cell>
          <cell r="K2883">
            <v>16.895874259999999</v>
          </cell>
          <cell r="L2883">
            <v>7.2211050999999999</v>
          </cell>
          <cell r="M2883">
            <v>11.630708500000001</v>
          </cell>
          <cell r="N2883">
            <v>19.513717</v>
          </cell>
          <cell r="O2883">
            <v>54.622</v>
          </cell>
          <cell r="P2883">
            <v>11.22380235</v>
          </cell>
          <cell r="Q2883">
            <v>80.400000000000006</v>
          </cell>
          <cell r="R2883">
            <v>49.78444726</v>
          </cell>
          <cell r="S2883">
            <v>18</v>
          </cell>
          <cell r="T2883">
            <v>10.126631100000001</v>
          </cell>
          <cell r="U2883">
            <v>7.3238305700000002</v>
          </cell>
          <cell r="V2883">
            <v>7.2211050999999999</v>
          </cell>
          <cell r="W2883">
            <v>47.1</v>
          </cell>
          <cell r="X2883">
            <v>87.4</v>
          </cell>
          <cell r="Y2883">
            <v>35.9</v>
          </cell>
          <cell r="Z2883">
            <v>42.3</v>
          </cell>
          <cell r="AA2883">
            <v>38.799999999999997</v>
          </cell>
          <cell r="AB2883">
            <v>8.74033674</v>
          </cell>
          <cell r="AC2883">
            <v>1</v>
          </cell>
          <cell r="AD2883">
            <v>261.04000000000002</v>
          </cell>
          <cell r="AE2883">
            <v>62.636916479999989</v>
          </cell>
          <cell r="AF2883">
            <v>63.626717679999999</v>
          </cell>
          <cell r="AG2883">
            <v>0.65625</v>
          </cell>
          <cell r="AH2883">
            <v>3.1</v>
          </cell>
          <cell r="AI2883">
            <v>52230</v>
          </cell>
          <cell r="AJ2883">
            <v>11.4</v>
          </cell>
        </row>
        <row r="2884">
          <cell r="A2884" t="str">
            <v>4601</v>
          </cell>
          <cell r="B2884" t="str">
            <v>460107801</v>
          </cell>
          <cell r="D2884" t="str">
            <v>4601078</v>
          </cell>
          <cell r="E2884" t="str">
            <v>4610</v>
          </cell>
          <cell r="F2884" t="str">
            <v>46</v>
          </cell>
          <cell r="G2884">
            <v>520.27932885999996</v>
          </cell>
          <cell r="H2884">
            <v>528.11633990999997</v>
          </cell>
          <cell r="I2884">
            <v>526.93949078000003</v>
          </cell>
          <cell r="J2884">
            <v>15.686274510000001</v>
          </cell>
          <cell r="K2884">
            <v>16.895874259999999</v>
          </cell>
          <cell r="L2884">
            <v>10.003332889999999</v>
          </cell>
          <cell r="M2884">
            <v>11.225243389999999</v>
          </cell>
          <cell r="N2884">
            <v>19.513717</v>
          </cell>
          <cell r="O2884">
            <v>54.622</v>
          </cell>
          <cell r="P2884">
            <v>10.81977828</v>
          </cell>
          <cell r="Q2884">
            <v>80.400000000000006</v>
          </cell>
          <cell r="R2884">
            <v>49.78444726</v>
          </cell>
          <cell r="S2884">
            <v>18</v>
          </cell>
          <cell r="T2884">
            <v>9.0465264899999998</v>
          </cell>
          <cell r="U2884">
            <v>10.784379059999999</v>
          </cell>
          <cell r="V2884">
            <v>7.7873820300000007</v>
          </cell>
          <cell r="W2884">
            <v>47.1</v>
          </cell>
          <cell r="X2884">
            <v>87.4</v>
          </cell>
          <cell r="Y2884">
            <v>35.9</v>
          </cell>
          <cell r="Z2884">
            <v>42.3</v>
          </cell>
          <cell r="AA2884">
            <v>38.799999999999997</v>
          </cell>
          <cell r="AB2884">
            <v>8.8426044800000003</v>
          </cell>
          <cell r="AC2884">
            <v>0</v>
          </cell>
          <cell r="AD2884">
            <v>261.04000000000002</v>
          </cell>
          <cell r="AE2884">
            <v>62.636916479999989</v>
          </cell>
          <cell r="AF2884">
            <v>66.589100000000002</v>
          </cell>
          <cell r="AG2884">
            <v>1</v>
          </cell>
          <cell r="AH2884">
            <v>3.1</v>
          </cell>
          <cell r="AI2884">
            <v>52230</v>
          </cell>
          <cell r="AJ2884">
            <v>11.4</v>
          </cell>
        </row>
        <row r="2885">
          <cell r="A2885" t="str">
            <v>4601</v>
          </cell>
          <cell r="B2885" t="str">
            <v>460109401</v>
          </cell>
          <cell r="D2885" t="str">
            <v>4601094</v>
          </cell>
          <cell r="E2885" t="str">
            <v>4610</v>
          </cell>
          <cell r="F2885" t="str">
            <v>46</v>
          </cell>
          <cell r="G2885">
            <v>520.27932885999996</v>
          </cell>
          <cell r="H2885">
            <v>528.11633990999997</v>
          </cell>
          <cell r="I2885">
            <v>526.93949078000003</v>
          </cell>
          <cell r="J2885">
            <v>15.686274510000001</v>
          </cell>
          <cell r="K2885">
            <v>16.895874259999999</v>
          </cell>
          <cell r="L2885">
            <v>9.9689943499999991</v>
          </cell>
          <cell r="M2885">
            <v>11.39611071</v>
          </cell>
          <cell r="N2885">
            <v>19.513717</v>
          </cell>
          <cell r="O2885">
            <v>54.622</v>
          </cell>
          <cell r="P2885">
            <v>10.95180605</v>
          </cell>
          <cell r="Q2885">
            <v>80.400000000000006</v>
          </cell>
          <cell r="R2885">
            <v>49.78444726</v>
          </cell>
          <cell r="S2885">
            <v>18</v>
          </cell>
          <cell r="T2885">
            <v>11.35649385</v>
          </cell>
          <cell r="U2885">
            <v>10.425282790000001</v>
          </cell>
          <cell r="V2885">
            <v>10.228357020000001</v>
          </cell>
          <cell r="W2885">
            <v>47.1</v>
          </cell>
          <cell r="X2885">
            <v>87.4</v>
          </cell>
          <cell r="Y2885">
            <v>35.9</v>
          </cell>
          <cell r="Z2885">
            <v>42.3</v>
          </cell>
          <cell r="AA2885">
            <v>38.799999999999997</v>
          </cell>
          <cell r="AB2885">
            <v>10.11078623</v>
          </cell>
          <cell r="AC2885">
            <v>0</v>
          </cell>
          <cell r="AD2885">
            <v>261.04000000000002</v>
          </cell>
          <cell r="AE2885">
            <v>62.636916479999989</v>
          </cell>
          <cell r="AF2885">
            <v>63.780909240000007</v>
          </cell>
          <cell r="AG2885">
            <v>0.33007871008132</v>
          </cell>
          <cell r="AH2885">
            <v>3.1</v>
          </cell>
          <cell r="AI2885">
            <v>52230</v>
          </cell>
          <cell r="AJ2885">
            <v>11.4</v>
          </cell>
        </row>
        <row r="2886">
          <cell r="A2886" t="str">
            <v>4602</v>
          </cell>
          <cell r="B2886" t="str">
            <v>460202501</v>
          </cell>
          <cell r="D2886" t="str">
            <v>4602025</v>
          </cell>
          <cell r="E2886" t="str">
            <v>4610</v>
          </cell>
          <cell r="F2886" t="str">
            <v>46</v>
          </cell>
          <cell r="G2886">
            <v>520.27932885999996</v>
          </cell>
          <cell r="H2886">
            <v>528.11633990999997</v>
          </cell>
          <cell r="I2886">
            <v>526.93949078000003</v>
          </cell>
          <cell r="J2886">
            <v>15.686274510000001</v>
          </cell>
          <cell r="K2886">
            <v>16.895874259999999</v>
          </cell>
          <cell r="L2886">
            <v>9.3128969599999998</v>
          </cell>
          <cell r="M2886">
            <v>10.224120729999999</v>
          </cell>
          <cell r="N2886">
            <v>19.513717</v>
          </cell>
          <cell r="O2886">
            <v>54.622</v>
          </cell>
          <cell r="P2886">
            <v>10.69278547</v>
          </cell>
          <cell r="Q2886">
            <v>80.400000000000006</v>
          </cell>
          <cell r="R2886">
            <v>49.78444726</v>
          </cell>
          <cell r="S2886">
            <v>18</v>
          </cell>
          <cell r="T2886">
            <v>10.38470927</v>
          </cell>
          <cell r="U2886">
            <v>10.368353000000001</v>
          </cell>
          <cell r="V2886">
            <v>9.5151745000000005</v>
          </cell>
          <cell r="W2886">
            <v>47.1</v>
          </cell>
          <cell r="X2886">
            <v>87.4</v>
          </cell>
          <cell r="Y2886">
            <v>35.9</v>
          </cell>
          <cell r="Z2886">
            <v>42.3</v>
          </cell>
          <cell r="AA2886">
            <v>38.799999999999997</v>
          </cell>
          <cell r="AB2886">
            <v>9.6682081600000007</v>
          </cell>
          <cell r="AC2886">
            <v>0.57417865999999995</v>
          </cell>
          <cell r="AD2886">
            <v>261.04000000000002</v>
          </cell>
          <cell r="AE2886">
            <v>62.636916479999989</v>
          </cell>
          <cell r="AF2886">
            <v>63.781300000000002</v>
          </cell>
          <cell r="AG2886">
            <v>0.14285713999999999</v>
          </cell>
          <cell r="AH2886">
            <v>3.1</v>
          </cell>
          <cell r="AI2886">
            <v>52230</v>
          </cell>
          <cell r="AJ2886">
            <v>11.4</v>
          </cell>
        </row>
        <row r="2887">
          <cell r="A2887" t="str">
            <v>4602</v>
          </cell>
          <cell r="B2887" t="str">
            <v>460203201</v>
          </cell>
          <cell r="D2887" t="str">
            <v>4602032</v>
          </cell>
          <cell r="E2887" t="str">
            <v>4610</v>
          </cell>
          <cell r="F2887" t="str">
            <v>46</v>
          </cell>
          <cell r="G2887">
            <v>520.27932885999996</v>
          </cell>
          <cell r="H2887">
            <v>528.11633990999997</v>
          </cell>
          <cell r="I2887">
            <v>526.93949078000003</v>
          </cell>
          <cell r="J2887">
            <v>15.686274510000001</v>
          </cell>
          <cell r="K2887">
            <v>16.895874259999999</v>
          </cell>
          <cell r="L2887">
            <v>8.8513771000000006</v>
          </cell>
          <cell r="M2887">
            <v>9.4753933299999993</v>
          </cell>
          <cell r="N2887">
            <v>19.513717</v>
          </cell>
          <cell r="O2887">
            <v>54.622</v>
          </cell>
          <cell r="P2887">
            <v>9.8146016899999999</v>
          </cell>
          <cell r="Q2887">
            <v>80.400000000000006</v>
          </cell>
          <cell r="R2887">
            <v>49.78444726</v>
          </cell>
          <cell r="S2887">
            <v>18</v>
          </cell>
          <cell r="T2887">
            <v>9.1139396000000001</v>
          </cell>
          <cell r="U2887">
            <v>9.3011860599999991</v>
          </cell>
          <cell r="V2887">
            <v>9.0675087199999993</v>
          </cell>
          <cell r="W2887">
            <v>47.1</v>
          </cell>
          <cell r="X2887">
            <v>87.4</v>
          </cell>
          <cell r="Y2887">
            <v>35.9</v>
          </cell>
          <cell r="Z2887">
            <v>42.3</v>
          </cell>
          <cell r="AA2887">
            <v>38.799999999999997</v>
          </cell>
          <cell r="AB2887">
            <v>9.0312137099999994</v>
          </cell>
          <cell r="AC2887">
            <v>0.47612041999999999</v>
          </cell>
          <cell r="AD2887">
            <v>261.04000000000002</v>
          </cell>
          <cell r="AE2887">
            <v>62.636916479999989</v>
          </cell>
          <cell r="AF2887">
            <v>63.781300000000002</v>
          </cell>
          <cell r="AG2887">
            <v>0.41176471000000003</v>
          </cell>
          <cell r="AH2887">
            <v>3.1</v>
          </cell>
          <cell r="AI2887">
            <v>52230</v>
          </cell>
          <cell r="AJ2887">
            <v>11.4</v>
          </cell>
        </row>
        <row r="2888">
          <cell r="A2888" t="str">
            <v>4602</v>
          </cell>
          <cell r="B2888" t="str">
            <v>460203701</v>
          </cell>
          <cell r="D2888" t="str">
            <v>4602037</v>
          </cell>
          <cell r="E2888" t="str">
            <v>4610</v>
          </cell>
          <cell r="F2888" t="str">
            <v>46</v>
          </cell>
          <cell r="G2888">
            <v>520.27932885999996</v>
          </cell>
          <cell r="H2888">
            <v>528.11633990999997</v>
          </cell>
          <cell r="I2888">
            <v>526.93949078000003</v>
          </cell>
          <cell r="J2888">
            <v>15.686274510000001</v>
          </cell>
          <cell r="K2888">
            <v>16.895874259999999</v>
          </cell>
          <cell r="L2888">
            <v>7.1491315999999996</v>
          </cell>
          <cell r="M2888">
            <v>7.1491315999999996</v>
          </cell>
          <cell r="N2888">
            <v>19.513717</v>
          </cell>
          <cell r="O2888">
            <v>54.622</v>
          </cell>
          <cell r="P2888">
            <v>9.4334839200000005</v>
          </cell>
          <cell r="Q2888">
            <v>80.400000000000006</v>
          </cell>
          <cell r="R2888">
            <v>49.78444726</v>
          </cell>
          <cell r="S2888">
            <v>18</v>
          </cell>
          <cell r="T2888">
            <v>7.1491315999999996</v>
          </cell>
          <cell r="U2888">
            <v>9.4334839200000005</v>
          </cell>
          <cell r="V2888">
            <v>7.1491315999999996</v>
          </cell>
          <cell r="W2888">
            <v>47.1</v>
          </cell>
          <cell r="X2888">
            <v>87.4</v>
          </cell>
          <cell r="Y2888">
            <v>35.9</v>
          </cell>
          <cell r="Z2888">
            <v>42.3</v>
          </cell>
          <cell r="AA2888">
            <v>38.799999999999997</v>
          </cell>
          <cell r="AB2888">
            <v>7.1491315999999996</v>
          </cell>
          <cell r="AC2888">
            <v>1</v>
          </cell>
          <cell r="AD2888">
            <v>261.04000000000002</v>
          </cell>
          <cell r="AE2888">
            <v>62.636916479999989</v>
          </cell>
          <cell r="AF2888">
            <v>63.781300000000002</v>
          </cell>
          <cell r="AG2888">
            <v>0.38461538000000001</v>
          </cell>
          <cell r="AH2888">
            <v>3.1</v>
          </cell>
          <cell r="AI2888">
            <v>52230</v>
          </cell>
          <cell r="AJ2888">
            <v>11.4</v>
          </cell>
        </row>
        <row r="2889">
          <cell r="A2889" t="str">
            <v>4602</v>
          </cell>
          <cell r="B2889" t="str">
            <v>460204101</v>
          </cell>
          <cell r="D2889" t="str">
            <v>4602041</v>
          </cell>
          <cell r="E2889" t="str">
            <v>4610</v>
          </cell>
          <cell r="F2889" t="str">
            <v>46</v>
          </cell>
          <cell r="G2889">
            <v>520.27932885999996</v>
          </cell>
          <cell r="H2889">
            <v>528.11633990999997</v>
          </cell>
          <cell r="I2889">
            <v>526.93949078000003</v>
          </cell>
          <cell r="J2889">
            <v>15.686274510000001</v>
          </cell>
          <cell r="K2889">
            <v>16.895874259999999</v>
          </cell>
          <cell r="L2889">
            <v>8.5461693000000007</v>
          </cell>
          <cell r="M2889">
            <v>9.4412933500000005</v>
          </cell>
          <cell r="N2889">
            <v>19.513717</v>
          </cell>
          <cell r="O2889">
            <v>54.622</v>
          </cell>
          <cell r="P2889">
            <v>9.8241737499999999</v>
          </cell>
          <cell r="Q2889">
            <v>80.400000000000006</v>
          </cell>
          <cell r="R2889">
            <v>49.78444726</v>
          </cell>
          <cell r="S2889">
            <v>18</v>
          </cell>
          <cell r="T2889">
            <v>9.4750096700000004</v>
          </cell>
          <cell r="U2889">
            <v>9.1828663899999992</v>
          </cell>
          <cell r="V2889">
            <v>8.97347815</v>
          </cell>
          <cell r="W2889">
            <v>47.1</v>
          </cell>
          <cell r="X2889">
            <v>87.4</v>
          </cell>
          <cell r="Y2889">
            <v>35.9</v>
          </cell>
          <cell r="Z2889">
            <v>42.3</v>
          </cell>
          <cell r="AA2889">
            <v>38.799999999999997</v>
          </cell>
          <cell r="AB2889">
            <v>9.3316726600000006</v>
          </cell>
          <cell r="AC2889">
            <v>0.67055293000000005</v>
          </cell>
          <cell r="AD2889">
            <v>261.04000000000002</v>
          </cell>
          <cell r="AE2889">
            <v>62.636916479999989</v>
          </cell>
          <cell r="AF2889">
            <v>63.781300000000002</v>
          </cell>
          <cell r="AG2889">
            <v>0.44805194999999998</v>
          </cell>
          <cell r="AH2889">
            <v>3.1</v>
          </cell>
          <cell r="AI2889">
            <v>52230</v>
          </cell>
          <cell r="AJ2889">
            <v>11.4</v>
          </cell>
        </row>
        <row r="2890">
          <cell r="A2890" t="str">
            <v>4602</v>
          </cell>
          <cell r="B2890" t="str">
            <v>460204401</v>
          </cell>
          <cell r="D2890" t="str">
            <v>4602044</v>
          </cell>
          <cell r="E2890" t="str">
            <v>4610</v>
          </cell>
          <cell r="F2890" t="str">
            <v>46</v>
          </cell>
          <cell r="G2890">
            <v>520.27932885999996</v>
          </cell>
          <cell r="H2890">
            <v>528.11633990999997</v>
          </cell>
          <cell r="I2890">
            <v>526.93949078000003</v>
          </cell>
          <cell r="J2890">
            <v>15.686274510000001</v>
          </cell>
          <cell r="K2890">
            <v>16.895874259999999</v>
          </cell>
          <cell r="L2890">
            <v>7.261225089999999</v>
          </cell>
          <cell r="M2890">
            <v>7.5559050900000004</v>
          </cell>
          <cell r="N2890">
            <v>19.513717</v>
          </cell>
          <cell r="O2890">
            <v>54.622</v>
          </cell>
          <cell r="P2890">
            <v>9.94587632</v>
          </cell>
          <cell r="Q2890">
            <v>80.400000000000006</v>
          </cell>
          <cell r="R2890">
            <v>49.78444726</v>
          </cell>
          <cell r="S2890">
            <v>18</v>
          </cell>
          <cell r="T2890">
            <v>7.7591874399999998</v>
          </cell>
          <cell r="U2890">
            <v>7.5688956599999999</v>
          </cell>
          <cell r="V2890">
            <v>7.2562972400000003</v>
          </cell>
          <cell r="W2890">
            <v>47.1</v>
          </cell>
          <cell r="X2890">
            <v>87.4</v>
          </cell>
          <cell r="Y2890">
            <v>35.9</v>
          </cell>
          <cell r="Z2890">
            <v>42.3</v>
          </cell>
          <cell r="AA2890">
            <v>38.799999999999997</v>
          </cell>
          <cell r="AB2890">
            <v>7.4259536600000002</v>
          </cell>
          <cell r="AC2890">
            <v>1</v>
          </cell>
          <cell r="AD2890">
            <v>261.04000000000002</v>
          </cell>
          <cell r="AE2890">
            <v>62.636916479999989</v>
          </cell>
          <cell r="AF2890">
            <v>63.781300000000002</v>
          </cell>
          <cell r="AG2890">
            <v>0.41242938000000001</v>
          </cell>
          <cell r="AH2890">
            <v>3.1</v>
          </cell>
          <cell r="AI2890">
            <v>52230</v>
          </cell>
          <cell r="AJ2890">
            <v>11.4</v>
          </cell>
        </row>
        <row r="2891">
          <cell r="A2891" t="str">
            <v>4602</v>
          </cell>
          <cell r="B2891" t="str">
            <v>460204601</v>
          </cell>
          <cell r="D2891" t="str">
            <v>4602046</v>
          </cell>
          <cell r="E2891" t="str">
            <v>4610</v>
          </cell>
          <cell r="F2891" t="str">
            <v>46</v>
          </cell>
          <cell r="G2891">
            <v>520.27932885999996</v>
          </cell>
          <cell r="H2891">
            <v>528.11633990999997</v>
          </cell>
          <cell r="I2891">
            <v>526.93949078000003</v>
          </cell>
          <cell r="J2891">
            <v>15.686274510000001</v>
          </cell>
          <cell r="K2891">
            <v>16.895874259999999</v>
          </cell>
          <cell r="L2891">
            <v>7.2276624999999992</v>
          </cell>
          <cell r="M2891">
            <v>9.4408169700000002</v>
          </cell>
          <cell r="N2891">
            <v>19.513717</v>
          </cell>
          <cell r="O2891">
            <v>54.622</v>
          </cell>
          <cell r="P2891">
            <v>10.126631100000001</v>
          </cell>
          <cell r="Q2891">
            <v>80.400000000000006</v>
          </cell>
          <cell r="R2891">
            <v>49.78444726</v>
          </cell>
          <cell r="S2891">
            <v>18</v>
          </cell>
          <cell r="T2891">
            <v>9.9711929300000008</v>
          </cell>
          <cell r="U2891">
            <v>7.4707937700000002</v>
          </cell>
          <cell r="V2891">
            <v>7.1815919399999997</v>
          </cell>
          <cell r="W2891">
            <v>47.1</v>
          </cell>
          <cell r="X2891">
            <v>87.4</v>
          </cell>
          <cell r="Y2891">
            <v>35.9</v>
          </cell>
          <cell r="Z2891">
            <v>42.3</v>
          </cell>
          <cell r="AA2891">
            <v>38.799999999999997</v>
          </cell>
          <cell r="AB2891">
            <v>9.9641121699999999</v>
          </cell>
          <cell r="AC2891">
            <v>1</v>
          </cell>
          <cell r="AD2891">
            <v>261.04000000000002</v>
          </cell>
          <cell r="AE2891">
            <v>62.636916479999989</v>
          </cell>
          <cell r="AF2891">
            <v>63.781300000000002</v>
          </cell>
          <cell r="AG2891">
            <v>0.37362636999999999</v>
          </cell>
          <cell r="AH2891">
            <v>3.1</v>
          </cell>
          <cell r="AI2891">
            <v>52230</v>
          </cell>
          <cell r="AJ2891">
            <v>11.4</v>
          </cell>
        </row>
        <row r="2892">
          <cell r="A2892" t="str">
            <v>4602</v>
          </cell>
          <cell r="B2892" t="str">
            <v>460205301</v>
          </cell>
          <cell r="D2892" t="str">
            <v>4602053</v>
          </cell>
          <cell r="E2892" t="str">
            <v>4610</v>
          </cell>
          <cell r="F2892" t="str">
            <v>46</v>
          </cell>
          <cell r="G2892">
            <v>520.27932885999996</v>
          </cell>
          <cell r="H2892">
            <v>528.11633990999997</v>
          </cell>
          <cell r="I2892">
            <v>526.93949078000003</v>
          </cell>
          <cell r="J2892">
            <v>15.686274510000001</v>
          </cell>
          <cell r="K2892">
            <v>16.895874259999999</v>
          </cell>
          <cell r="L2892">
            <v>9.2477324900000006</v>
          </cell>
          <cell r="M2892">
            <v>9.9917273400000006</v>
          </cell>
          <cell r="N2892">
            <v>19.513717</v>
          </cell>
          <cell r="O2892">
            <v>54.622</v>
          </cell>
          <cell r="P2892">
            <v>10.55716599</v>
          </cell>
          <cell r="Q2892">
            <v>80.400000000000006</v>
          </cell>
          <cell r="R2892">
            <v>49.78444726</v>
          </cell>
          <cell r="S2892">
            <v>18</v>
          </cell>
          <cell r="T2892">
            <v>9.5532205999999995</v>
          </cell>
          <cell r="U2892">
            <v>9.8937906899999994</v>
          </cell>
          <cell r="V2892">
            <v>9.0657769199999994</v>
          </cell>
          <cell r="W2892">
            <v>47.1</v>
          </cell>
          <cell r="X2892">
            <v>87.4</v>
          </cell>
          <cell r="Y2892">
            <v>35.9</v>
          </cell>
          <cell r="Z2892">
            <v>42.3</v>
          </cell>
          <cell r="AA2892">
            <v>38.799999999999997</v>
          </cell>
          <cell r="AB2892">
            <v>9.3895738299999998</v>
          </cell>
          <cell r="AC2892">
            <v>0.69166996000000003</v>
          </cell>
          <cell r="AD2892">
            <v>261.04000000000002</v>
          </cell>
          <cell r="AE2892">
            <v>62.636916479999989</v>
          </cell>
          <cell r="AF2892">
            <v>63.781300000000002</v>
          </cell>
          <cell r="AG2892">
            <v>0.28571428999999998</v>
          </cell>
          <cell r="AH2892">
            <v>3.1</v>
          </cell>
          <cell r="AI2892">
            <v>52230</v>
          </cell>
          <cell r="AJ2892">
            <v>11.4</v>
          </cell>
        </row>
        <row r="2893">
          <cell r="A2893" t="str">
            <v>4602</v>
          </cell>
          <cell r="B2893" t="str">
            <v>460205701</v>
          </cell>
          <cell r="D2893" t="str">
            <v>4602057</v>
          </cell>
          <cell r="E2893" t="str">
            <v>4610</v>
          </cell>
          <cell r="F2893" t="str">
            <v>46</v>
          </cell>
          <cell r="G2893">
            <v>520.27932885999996</v>
          </cell>
          <cell r="H2893">
            <v>528.11633990999997</v>
          </cell>
          <cell r="I2893">
            <v>526.93949078000003</v>
          </cell>
          <cell r="J2893">
            <v>15.686274510000001</v>
          </cell>
          <cell r="K2893">
            <v>16.895874259999999</v>
          </cell>
          <cell r="L2893">
            <v>8.7246950499999993</v>
          </cell>
          <cell r="M2893">
            <v>9.8691548699999991</v>
          </cell>
          <cell r="N2893">
            <v>19.513717</v>
          </cell>
          <cell r="O2893">
            <v>54.622</v>
          </cell>
          <cell r="P2893">
            <v>10.797491770000001</v>
          </cell>
          <cell r="Q2893">
            <v>80.400000000000006</v>
          </cell>
          <cell r="R2893">
            <v>49.78444726</v>
          </cell>
          <cell r="S2893">
            <v>18</v>
          </cell>
          <cell r="T2893">
            <v>9.1437731299999996</v>
          </cell>
          <cell r="U2893">
            <v>9.8767841700000005</v>
          </cell>
          <cell r="V2893">
            <v>9.0956026899999998</v>
          </cell>
          <cell r="W2893">
            <v>47.1</v>
          </cell>
          <cell r="X2893">
            <v>87.4</v>
          </cell>
          <cell r="Y2893">
            <v>35.9</v>
          </cell>
          <cell r="Z2893">
            <v>42.3</v>
          </cell>
          <cell r="AA2893">
            <v>38.799999999999997</v>
          </cell>
          <cell r="AB2893">
            <v>8.9432449300000005</v>
          </cell>
          <cell r="AC2893">
            <v>0.73583111999999995</v>
          </cell>
          <cell r="AD2893">
            <v>261.04000000000002</v>
          </cell>
          <cell r="AE2893">
            <v>62.636916479999989</v>
          </cell>
          <cell r="AF2893">
            <v>63.781300000000002</v>
          </cell>
          <cell r="AG2893">
            <v>0.19047618999999999</v>
          </cell>
          <cell r="AH2893">
            <v>3.1</v>
          </cell>
          <cell r="AI2893">
            <v>52230</v>
          </cell>
          <cell r="AJ2893">
            <v>11.4</v>
          </cell>
        </row>
        <row r="2894">
          <cell r="A2894" t="str">
            <v>4602</v>
          </cell>
          <cell r="B2894" t="str">
            <v>460206101</v>
          </cell>
          <cell r="D2894" t="str">
            <v>4602061</v>
          </cell>
          <cell r="E2894" t="str">
            <v>4610</v>
          </cell>
          <cell r="F2894" t="str">
            <v>46</v>
          </cell>
          <cell r="G2894">
            <v>520.27932885999996</v>
          </cell>
          <cell r="H2894">
            <v>528.11633990999997</v>
          </cell>
          <cell r="I2894">
            <v>526.93949078000003</v>
          </cell>
          <cell r="J2894">
            <v>15.686274510000001</v>
          </cell>
          <cell r="K2894">
            <v>16.895874259999999</v>
          </cell>
          <cell r="L2894">
            <v>7.1308988299999996</v>
          </cell>
          <cell r="M2894">
            <v>9.8389490300000002</v>
          </cell>
          <cell r="N2894">
            <v>19.513717</v>
          </cell>
          <cell r="O2894">
            <v>54.622</v>
          </cell>
          <cell r="P2894">
            <v>10.81977828</v>
          </cell>
          <cell r="Q2894">
            <v>80.400000000000006</v>
          </cell>
          <cell r="R2894">
            <v>49.78444726</v>
          </cell>
          <cell r="S2894">
            <v>18</v>
          </cell>
          <cell r="T2894">
            <v>7.204149290000001</v>
          </cell>
          <cell r="U2894">
            <v>9.8389490300000002</v>
          </cell>
          <cell r="V2894">
            <v>7.7467329100000004</v>
          </cell>
          <cell r="W2894">
            <v>47.1</v>
          </cell>
          <cell r="X2894">
            <v>87.4</v>
          </cell>
          <cell r="Y2894">
            <v>35.9</v>
          </cell>
          <cell r="Z2894">
            <v>42.3</v>
          </cell>
          <cell r="AA2894">
            <v>38.799999999999997</v>
          </cell>
          <cell r="AB2894">
            <v>9.0768089799999991</v>
          </cell>
          <cell r="AC2894">
            <v>1</v>
          </cell>
          <cell r="AD2894">
            <v>261.04000000000002</v>
          </cell>
          <cell r="AE2894">
            <v>62.636916479999989</v>
          </cell>
          <cell r="AF2894">
            <v>63.781300000000002</v>
          </cell>
          <cell r="AG2894">
            <v>0.52173913000000005</v>
          </cell>
          <cell r="AH2894">
            <v>3.1</v>
          </cell>
          <cell r="AI2894">
            <v>52230</v>
          </cell>
          <cell r="AJ2894">
            <v>11.4</v>
          </cell>
        </row>
        <row r="2895">
          <cell r="A2895" t="str">
            <v>4602</v>
          </cell>
          <cell r="B2895" t="str">
            <v>460206901</v>
          </cell>
          <cell r="C2895" t="str">
            <v>602</v>
          </cell>
          <cell r="D2895" t="str">
            <v>4602069</v>
          </cell>
          <cell r="E2895" t="str">
            <v>4610</v>
          </cell>
          <cell r="F2895" t="str">
            <v>46</v>
          </cell>
          <cell r="G2895">
            <v>520.27932885999996</v>
          </cell>
          <cell r="H2895">
            <v>528.11633990999997</v>
          </cell>
          <cell r="I2895">
            <v>526.93949078000003</v>
          </cell>
          <cell r="J2895">
            <v>15.686274510000001</v>
          </cell>
          <cell r="K2895">
            <v>16.895874259999999</v>
          </cell>
          <cell r="L2895">
            <v>8.7984547000000006</v>
          </cell>
          <cell r="M2895">
            <v>10.21045741</v>
          </cell>
          <cell r="N2895">
            <v>19.513717</v>
          </cell>
          <cell r="O2895">
            <v>52.56</v>
          </cell>
          <cell r="P2895">
            <v>10.505615329999999</v>
          </cell>
          <cell r="Q2895">
            <v>80.400000000000006</v>
          </cell>
          <cell r="R2895">
            <v>47.402954749999999</v>
          </cell>
          <cell r="S2895">
            <v>16.8</v>
          </cell>
          <cell r="T2895">
            <v>9.7412038899999995</v>
          </cell>
          <cell r="U2895">
            <v>9.8037777100000003</v>
          </cell>
          <cell r="V2895">
            <v>8.9939241400000007</v>
          </cell>
          <cell r="W2895">
            <v>47.1</v>
          </cell>
          <cell r="X2895">
            <v>87.4</v>
          </cell>
          <cell r="Y2895">
            <v>35.9</v>
          </cell>
          <cell r="Z2895">
            <v>42.3</v>
          </cell>
          <cell r="AA2895">
            <v>38.799999999999997</v>
          </cell>
          <cell r="AB2895">
            <v>8.9308909799999991</v>
          </cell>
          <cell r="AC2895">
            <v>0.66500192000000002</v>
          </cell>
          <cell r="AD2895">
            <v>261.04000000000002</v>
          </cell>
          <cell r="AE2895">
            <v>62.636916479999989</v>
          </cell>
          <cell r="AF2895">
            <v>63.781300000000002</v>
          </cell>
          <cell r="AG2895">
            <v>0.20588234999999999</v>
          </cell>
          <cell r="AH2895">
            <v>3.1</v>
          </cell>
          <cell r="AI2895">
            <v>52230</v>
          </cell>
          <cell r="AJ2895">
            <v>11.4</v>
          </cell>
        </row>
        <row r="2896">
          <cell r="A2896" t="str">
            <v>4602</v>
          </cell>
          <cell r="B2896" t="str">
            <v>460207501</v>
          </cell>
          <cell r="C2896" t="str">
            <v>602</v>
          </cell>
          <cell r="D2896" t="str">
            <v>4602075</v>
          </cell>
          <cell r="E2896" t="str">
            <v>4610</v>
          </cell>
          <cell r="F2896" t="str">
            <v>46</v>
          </cell>
          <cell r="G2896">
            <v>520.27932885999996</v>
          </cell>
          <cell r="H2896">
            <v>528.11633990999997</v>
          </cell>
          <cell r="I2896">
            <v>526.93949078000003</v>
          </cell>
          <cell r="J2896">
            <v>15.686274510000001</v>
          </cell>
          <cell r="K2896">
            <v>16.895874259999999</v>
          </cell>
          <cell r="L2896">
            <v>8.4631592999999992</v>
          </cell>
          <cell r="M2896">
            <v>9.6814059399999994</v>
          </cell>
          <cell r="N2896">
            <v>19.513717</v>
          </cell>
          <cell r="O2896">
            <v>52.56</v>
          </cell>
          <cell r="P2896">
            <v>9.8938916599999995</v>
          </cell>
          <cell r="Q2896">
            <v>80.400000000000006</v>
          </cell>
          <cell r="R2896">
            <v>47.402954749999999</v>
          </cell>
          <cell r="S2896">
            <v>16.8</v>
          </cell>
          <cell r="T2896">
            <v>9.6616070599999997</v>
          </cell>
          <cell r="U2896">
            <v>9.2909982699999993</v>
          </cell>
          <cell r="V2896">
            <v>8.8385517900000004</v>
          </cell>
          <cell r="W2896">
            <v>47.1</v>
          </cell>
          <cell r="X2896">
            <v>87.4</v>
          </cell>
          <cell r="Y2896">
            <v>35.9</v>
          </cell>
          <cell r="Z2896">
            <v>42.3</v>
          </cell>
          <cell r="AA2896">
            <v>38.799999999999997</v>
          </cell>
          <cell r="AB2896">
            <v>9.5300297</v>
          </cell>
          <cell r="AC2896">
            <v>0.82298934000000001</v>
          </cell>
          <cell r="AD2896">
            <v>261.04000000000002</v>
          </cell>
          <cell r="AE2896">
            <v>62.636916479999989</v>
          </cell>
          <cell r="AF2896">
            <v>63.783906009999995</v>
          </cell>
          <cell r="AG2896">
            <v>0.31683168</v>
          </cell>
          <cell r="AH2896">
            <v>3.1</v>
          </cell>
          <cell r="AI2896">
            <v>52230</v>
          </cell>
          <cell r="AJ2896">
            <v>11.4</v>
          </cell>
        </row>
        <row r="2897">
          <cell r="A2897" t="str">
            <v>4603</v>
          </cell>
          <cell r="B2897" t="str">
            <v>460303001</v>
          </cell>
          <cell r="D2897" t="str">
            <v>4603030</v>
          </cell>
          <cell r="E2897" t="str">
            <v>4620</v>
          </cell>
          <cell r="F2897" t="str">
            <v>46</v>
          </cell>
          <cell r="G2897">
            <v>520.27932885999996</v>
          </cell>
          <cell r="H2897">
            <v>528.11633990999997</v>
          </cell>
          <cell r="I2897">
            <v>526.93949078000003</v>
          </cell>
          <cell r="J2897">
            <v>14.634146339999997</v>
          </cell>
          <cell r="K2897">
            <v>15.725806449999999</v>
          </cell>
          <cell r="L2897">
            <v>8.8698199500000001</v>
          </cell>
          <cell r="M2897">
            <v>10.360279289999999</v>
          </cell>
          <cell r="N2897">
            <v>17.394851320000001</v>
          </cell>
          <cell r="O2897">
            <v>54.622</v>
          </cell>
          <cell r="P2897">
            <v>10.888333729999999</v>
          </cell>
          <cell r="Q2897">
            <v>80.099999999999994</v>
          </cell>
          <cell r="R2897">
            <v>49.78444726</v>
          </cell>
          <cell r="S2897">
            <v>18</v>
          </cell>
          <cell r="T2897">
            <v>10.10045139</v>
          </cell>
          <cell r="U2897">
            <v>9.7914939800000003</v>
          </cell>
          <cell r="V2897">
            <v>8.9198543699999995</v>
          </cell>
          <cell r="W2897">
            <v>53.3</v>
          </cell>
          <cell r="X2897">
            <v>73</v>
          </cell>
          <cell r="Y2897">
            <v>43.8</v>
          </cell>
          <cell r="Z2897">
            <v>38.200000000000003</v>
          </cell>
          <cell r="AA2897">
            <v>36.700000000000003</v>
          </cell>
          <cell r="AB2897">
            <v>9.2105403500000005</v>
          </cell>
          <cell r="AC2897">
            <v>0.41939512000000001</v>
          </cell>
          <cell r="AD2897">
            <v>259.89999999999998</v>
          </cell>
          <cell r="AE2897">
            <v>64.235130299999994</v>
          </cell>
          <cell r="AF2897">
            <v>63.750963650000003</v>
          </cell>
          <cell r="AG2897">
            <v>0.36363635999999999</v>
          </cell>
          <cell r="AH2897">
            <v>3.3</v>
          </cell>
          <cell r="AI2897">
            <v>49120</v>
          </cell>
          <cell r="AJ2897">
            <v>11.4</v>
          </cell>
        </row>
        <row r="2898">
          <cell r="A2898" t="str">
            <v>4603</v>
          </cell>
          <cell r="B2898" t="str">
            <v>460303301</v>
          </cell>
          <cell r="D2898" t="str">
            <v>4603033</v>
          </cell>
          <cell r="E2898" t="str">
            <v>4620</v>
          </cell>
          <cell r="F2898" t="str">
            <v>46</v>
          </cell>
          <cell r="G2898">
            <v>520.27932885999996</v>
          </cell>
          <cell r="H2898">
            <v>528.11633990999997</v>
          </cell>
          <cell r="I2898">
            <v>526.93949078000003</v>
          </cell>
          <cell r="J2898">
            <v>14.634146339999997</v>
          </cell>
          <cell r="K2898">
            <v>15.725806449999999</v>
          </cell>
          <cell r="L2898">
            <v>7.8539930900000003</v>
          </cell>
          <cell r="M2898">
            <v>7.8539930900000003</v>
          </cell>
          <cell r="N2898">
            <v>17.394851320000001</v>
          </cell>
          <cell r="O2898">
            <v>54.622</v>
          </cell>
          <cell r="P2898">
            <v>11.20790732</v>
          </cell>
          <cell r="Q2898">
            <v>80.099999999999994</v>
          </cell>
          <cell r="R2898">
            <v>49.78444726</v>
          </cell>
          <cell r="S2898">
            <v>18</v>
          </cell>
          <cell r="T2898">
            <v>10.779435339999999</v>
          </cell>
          <cell r="U2898">
            <v>10.779435339999999</v>
          </cell>
          <cell r="V2898">
            <v>7.8539930900000003</v>
          </cell>
          <cell r="W2898">
            <v>53.3</v>
          </cell>
          <cell r="X2898">
            <v>73</v>
          </cell>
          <cell r="Y2898">
            <v>43.8</v>
          </cell>
          <cell r="Z2898">
            <v>38.200000000000003</v>
          </cell>
          <cell r="AA2898">
            <v>36.700000000000003</v>
          </cell>
          <cell r="AB2898">
            <v>7.8539930900000003</v>
          </cell>
          <cell r="AC2898">
            <v>1</v>
          </cell>
          <cell r="AD2898">
            <v>259.89999999999998</v>
          </cell>
          <cell r="AE2898">
            <v>64.235130299999994</v>
          </cell>
          <cell r="AF2898">
            <v>63.781300000000002</v>
          </cell>
          <cell r="AG2898">
            <v>0</v>
          </cell>
          <cell r="AH2898">
            <v>3.3</v>
          </cell>
          <cell r="AI2898">
            <v>49120</v>
          </cell>
          <cell r="AJ2898">
            <v>11.4</v>
          </cell>
        </row>
        <row r="2899">
          <cell r="A2899" t="str">
            <v>4603</v>
          </cell>
          <cell r="B2899" t="str">
            <v>460303601</v>
          </cell>
          <cell r="D2899" t="str">
            <v>4603036</v>
          </cell>
          <cell r="E2899" t="str">
            <v>4620</v>
          </cell>
          <cell r="F2899" t="str">
            <v>46</v>
          </cell>
          <cell r="G2899">
            <v>520.27932885999996</v>
          </cell>
          <cell r="H2899">
            <v>528.11633990999997</v>
          </cell>
          <cell r="I2899">
            <v>526.93949078000003</v>
          </cell>
          <cell r="J2899">
            <v>14.634146339999997</v>
          </cell>
          <cell r="K2899">
            <v>15.725806449999999</v>
          </cell>
          <cell r="L2899">
            <v>9.1052020500000008</v>
          </cell>
          <cell r="M2899">
            <v>10.30621558</v>
          </cell>
          <cell r="N2899">
            <v>17.394851320000001</v>
          </cell>
          <cell r="O2899">
            <v>54.622</v>
          </cell>
          <cell r="P2899">
            <v>11.29417226</v>
          </cell>
          <cell r="Q2899">
            <v>80.099999999999994</v>
          </cell>
          <cell r="R2899">
            <v>49.78444726</v>
          </cell>
          <cell r="S2899">
            <v>18</v>
          </cell>
          <cell r="T2899">
            <v>9.5581057400000002</v>
          </cell>
          <cell r="U2899">
            <v>9.5530076699999995</v>
          </cell>
          <cell r="V2899">
            <v>9.2548356100000007</v>
          </cell>
          <cell r="W2899">
            <v>53.3</v>
          </cell>
          <cell r="X2899">
            <v>73</v>
          </cell>
          <cell r="Y2899">
            <v>43.8</v>
          </cell>
          <cell r="Z2899">
            <v>38.200000000000003</v>
          </cell>
          <cell r="AA2899">
            <v>36.700000000000003</v>
          </cell>
          <cell r="AB2899">
            <v>9.2878568099999992</v>
          </cell>
          <cell r="AC2899">
            <v>0.53878442999999998</v>
          </cell>
          <cell r="AD2899">
            <v>259.89999999999998</v>
          </cell>
          <cell r="AE2899">
            <v>64.235130299999994</v>
          </cell>
          <cell r="AF2899">
            <v>61.682170120000002</v>
          </cell>
          <cell r="AG2899">
            <v>0.33333332999999998</v>
          </cell>
          <cell r="AH2899">
            <v>3.3</v>
          </cell>
          <cell r="AI2899">
            <v>49120</v>
          </cell>
          <cell r="AJ2899">
            <v>11.4</v>
          </cell>
        </row>
        <row r="2900">
          <cell r="A2900" t="str">
            <v>4603</v>
          </cell>
          <cell r="B2900" t="str">
            <v>460303801</v>
          </cell>
          <cell r="D2900" t="str">
            <v>4603038</v>
          </cell>
          <cell r="E2900" t="str">
            <v>4620</v>
          </cell>
          <cell r="F2900" t="str">
            <v>46</v>
          </cell>
          <cell r="G2900">
            <v>520.27932885999996</v>
          </cell>
          <cell r="H2900">
            <v>528.11633990999997</v>
          </cell>
          <cell r="I2900">
            <v>526.93949078000003</v>
          </cell>
          <cell r="J2900">
            <v>14.634146339999997</v>
          </cell>
          <cell r="K2900">
            <v>15.725806449999999</v>
          </cell>
          <cell r="L2900">
            <v>7.1815919399999997</v>
          </cell>
          <cell r="M2900">
            <v>10.81977828</v>
          </cell>
          <cell r="N2900">
            <v>17.394851320000001</v>
          </cell>
          <cell r="O2900">
            <v>54.622</v>
          </cell>
          <cell r="P2900">
            <v>11.225243389999999</v>
          </cell>
          <cell r="Q2900">
            <v>80.099999999999994</v>
          </cell>
          <cell r="R2900">
            <v>49.78444726</v>
          </cell>
          <cell r="S2900">
            <v>18</v>
          </cell>
          <cell r="T2900">
            <v>9.4334839200000005</v>
          </cell>
          <cell r="U2900">
            <v>9.4334839200000005</v>
          </cell>
          <cell r="V2900">
            <v>7.1815919399999997</v>
          </cell>
          <cell r="W2900">
            <v>53.3</v>
          </cell>
          <cell r="X2900">
            <v>73</v>
          </cell>
          <cell r="Y2900">
            <v>43.8</v>
          </cell>
          <cell r="Z2900">
            <v>38.200000000000003</v>
          </cell>
          <cell r="AA2900">
            <v>36.700000000000003</v>
          </cell>
          <cell r="AB2900">
            <v>9.6158054800000006</v>
          </cell>
          <cell r="AC2900">
            <v>1</v>
          </cell>
          <cell r="AD2900">
            <v>259.89999999999998</v>
          </cell>
          <cell r="AE2900">
            <v>64.235130299999994</v>
          </cell>
          <cell r="AF2900">
            <v>61.664200000000008</v>
          </cell>
          <cell r="AG2900">
            <v>0.42857142999999998</v>
          </cell>
          <cell r="AH2900">
            <v>3.3</v>
          </cell>
          <cell r="AI2900">
            <v>49120</v>
          </cell>
          <cell r="AJ2900">
            <v>11.4</v>
          </cell>
        </row>
        <row r="2901">
          <cell r="A2901" t="str">
            <v>4603</v>
          </cell>
          <cell r="B2901" t="str">
            <v>460304001</v>
          </cell>
          <cell r="D2901" t="str">
            <v>4603040</v>
          </cell>
          <cell r="E2901" t="str">
            <v>4620</v>
          </cell>
          <cell r="F2901" t="str">
            <v>46</v>
          </cell>
          <cell r="G2901">
            <v>520.27932885999996</v>
          </cell>
          <cell r="H2901">
            <v>528.11633990999997</v>
          </cell>
          <cell r="I2901">
            <v>526.93949078000003</v>
          </cell>
          <cell r="J2901">
            <v>14.634146339999997</v>
          </cell>
          <cell r="K2901">
            <v>15.725806449999999</v>
          </cell>
          <cell r="L2901">
            <v>7.2174434300000003</v>
          </cell>
          <cell r="M2901">
            <v>10.81977828</v>
          </cell>
          <cell r="N2901">
            <v>17.394851320000001</v>
          </cell>
          <cell r="O2901">
            <v>54.622</v>
          </cell>
          <cell r="P2901">
            <v>11.225243389999999</v>
          </cell>
          <cell r="Q2901">
            <v>80.099999999999994</v>
          </cell>
          <cell r="R2901">
            <v>49.78444726</v>
          </cell>
          <cell r="S2901">
            <v>18</v>
          </cell>
          <cell r="T2901">
            <v>7.2174434300000003</v>
          </cell>
          <cell r="U2901">
            <v>7.2174434300000003</v>
          </cell>
          <cell r="V2901">
            <v>7.1678091800000008</v>
          </cell>
          <cell r="W2901">
            <v>53.3</v>
          </cell>
          <cell r="X2901">
            <v>73</v>
          </cell>
          <cell r="Y2901">
            <v>43.8</v>
          </cell>
          <cell r="Z2901">
            <v>38.200000000000003</v>
          </cell>
          <cell r="AA2901">
            <v>36.700000000000003</v>
          </cell>
          <cell r="AB2901">
            <v>7.2189097100000001</v>
          </cell>
          <cell r="AC2901">
            <v>1</v>
          </cell>
          <cell r="AD2901">
            <v>259.89999999999998</v>
          </cell>
          <cell r="AE2901">
            <v>64.235130299999994</v>
          </cell>
          <cell r="AF2901">
            <v>61.664200000000008</v>
          </cell>
          <cell r="AG2901">
            <v>0.234375</v>
          </cell>
          <cell r="AH2901">
            <v>3.3</v>
          </cell>
          <cell r="AI2901">
            <v>49120</v>
          </cell>
          <cell r="AJ2901">
            <v>11.4</v>
          </cell>
        </row>
        <row r="2902">
          <cell r="A2902" t="str">
            <v>4603</v>
          </cell>
          <cell r="B2902" t="str">
            <v>460304201</v>
          </cell>
          <cell r="D2902" t="str">
            <v>4603042</v>
          </cell>
          <cell r="E2902" t="str">
            <v>4620</v>
          </cell>
          <cell r="F2902" t="str">
            <v>46</v>
          </cell>
          <cell r="G2902">
            <v>520.27932885999996</v>
          </cell>
          <cell r="H2902">
            <v>528.11633990999997</v>
          </cell>
          <cell r="I2902">
            <v>526.93949078000003</v>
          </cell>
          <cell r="J2902">
            <v>14.634146339999997</v>
          </cell>
          <cell r="K2902">
            <v>15.725806449999999</v>
          </cell>
          <cell r="L2902">
            <v>7.1538337999999992</v>
          </cell>
          <cell r="M2902">
            <v>9.8113174399999998</v>
          </cell>
          <cell r="N2902">
            <v>17.394851320000001</v>
          </cell>
          <cell r="O2902">
            <v>54.622</v>
          </cell>
          <cell r="P2902">
            <v>11.225243389999999</v>
          </cell>
          <cell r="Q2902">
            <v>80.099999999999994</v>
          </cell>
          <cell r="R2902">
            <v>49.78444726</v>
          </cell>
          <cell r="S2902">
            <v>18</v>
          </cell>
          <cell r="T2902">
            <v>9.8113174399999998</v>
          </cell>
          <cell r="U2902">
            <v>9.8117559599999993</v>
          </cell>
          <cell r="V2902">
            <v>7.1538337999999992</v>
          </cell>
          <cell r="W2902">
            <v>53.3</v>
          </cell>
          <cell r="X2902">
            <v>73</v>
          </cell>
          <cell r="Y2902">
            <v>43.8</v>
          </cell>
          <cell r="Z2902">
            <v>38.200000000000003</v>
          </cell>
          <cell r="AA2902">
            <v>36.700000000000003</v>
          </cell>
          <cell r="AB2902">
            <v>7.1538337999999992</v>
          </cell>
          <cell r="AC2902">
            <v>1</v>
          </cell>
          <cell r="AD2902">
            <v>259.89999999999998</v>
          </cell>
          <cell r="AE2902">
            <v>64.235130299999994</v>
          </cell>
          <cell r="AF2902">
            <v>61.664200000000008</v>
          </cell>
          <cell r="AG2902">
            <v>0.28571428999999998</v>
          </cell>
          <cell r="AH2902">
            <v>3.3</v>
          </cell>
          <cell r="AI2902">
            <v>49120</v>
          </cell>
          <cell r="AJ2902">
            <v>11.4</v>
          </cell>
        </row>
        <row r="2903">
          <cell r="A2903" t="str">
            <v>4603</v>
          </cell>
          <cell r="B2903" t="str">
            <v>460304701</v>
          </cell>
          <cell r="D2903" t="str">
            <v>4603047</v>
          </cell>
          <cell r="E2903" t="str">
            <v>4620</v>
          </cell>
          <cell r="F2903" t="str">
            <v>46</v>
          </cell>
          <cell r="G2903">
            <v>520.27932885999996</v>
          </cell>
          <cell r="H2903">
            <v>528.11633990999997</v>
          </cell>
          <cell r="I2903">
            <v>526.93949078000003</v>
          </cell>
          <cell r="J2903">
            <v>14.634146339999997</v>
          </cell>
          <cell r="K2903">
            <v>15.725806449999999</v>
          </cell>
          <cell r="L2903">
            <v>9.3090991400000007</v>
          </cell>
          <cell r="M2903">
            <v>9.4419281700000006</v>
          </cell>
          <cell r="N2903">
            <v>17.394851320000001</v>
          </cell>
          <cell r="O2903">
            <v>54.622</v>
          </cell>
          <cell r="P2903">
            <v>11.630708500000001</v>
          </cell>
          <cell r="Q2903">
            <v>80.099999999999994</v>
          </cell>
          <cell r="R2903">
            <v>49.78444726</v>
          </cell>
          <cell r="S2903">
            <v>18</v>
          </cell>
          <cell r="T2903">
            <v>9.3950756799999997</v>
          </cell>
          <cell r="U2903">
            <v>9.4002166500000008</v>
          </cell>
          <cell r="V2903">
            <v>9.29293367</v>
          </cell>
          <cell r="W2903">
            <v>53.3</v>
          </cell>
          <cell r="X2903">
            <v>73</v>
          </cell>
          <cell r="Y2903">
            <v>43.8</v>
          </cell>
          <cell r="Z2903">
            <v>38.200000000000003</v>
          </cell>
          <cell r="AA2903">
            <v>36.700000000000003</v>
          </cell>
          <cell r="AB2903">
            <v>9.3909103999999992</v>
          </cell>
          <cell r="AC2903">
            <v>0.35152965000000003</v>
          </cell>
          <cell r="AD2903">
            <v>259.89999999999998</v>
          </cell>
          <cell r="AE2903">
            <v>64.235130299999994</v>
          </cell>
          <cell r="AF2903">
            <v>61.664200000000008</v>
          </cell>
          <cell r="AG2903">
            <v>0.47499999999999998</v>
          </cell>
          <cell r="AH2903">
            <v>3.3</v>
          </cell>
          <cell r="AI2903">
            <v>49120</v>
          </cell>
          <cell r="AJ2903">
            <v>11.4</v>
          </cell>
        </row>
        <row r="2904">
          <cell r="A2904" t="str">
            <v>4603</v>
          </cell>
          <cell r="B2904" t="str">
            <v>460305001</v>
          </cell>
          <cell r="D2904" t="str">
            <v>4603050</v>
          </cell>
          <cell r="E2904" t="str">
            <v>4620</v>
          </cell>
          <cell r="F2904" t="str">
            <v>46</v>
          </cell>
          <cell r="G2904">
            <v>520.27932885999996</v>
          </cell>
          <cell r="H2904">
            <v>528.11633990999997</v>
          </cell>
          <cell r="I2904">
            <v>526.93949078000003</v>
          </cell>
          <cell r="J2904">
            <v>14.634146339999997</v>
          </cell>
          <cell r="K2904">
            <v>15.725806449999999</v>
          </cell>
          <cell r="L2904">
            <v>7.2130316600000004</v>
          </cell>
          <cell r="M2904">
            <v>7.7061629699999994</v>
          </cell>
          <cell r="N2904">
            <v>17.394851320000001</v>
          </cell>
          <cell r="O2904">
            <v>54.622</v>
          </cell>
          <cell r="P2904">
            <v>11.630708500000001</v>
          </cell>
          <cell r="Q2904">
            <v>80.099999999999994</v>
          </cell>
          <cell r="R2904">
            <v>49.78444726</v>
          </cell>
          <cell r="S2904">
            <v>18</v>
          </cell>
          <cell r="T2904">
            <v>7.4259536600000002</v>
          </cell>
          <cell r="U2904">
            <v>7.5714736499999997</v>
          </cell>
          <cell r="V2904">
            <v>7.1491315999999996</v>
          </cell>
          <cell r="W2904">
            <v>53.3</v>
          </cell>
          <cell r="X2904">
            <v>73</v>
          </cell>
          <cell r="Y2904">
            <v>43.8</v>
          </cell>
          <cell r="Z2904">
            <v>38.200000000000003</v>
          </cell>
          <cell r="AA2904">
            <v>36.700000000000003</v>
          </cell>
          <cell r="AB2904">
            <v>7.4259536600000002</v>
          </cell>
          <cell r="AC2904">
            <v>1</v>
          </cell>
          <cell r="AD2904">
            <v>259.89999999999998</v>
          </cell>
          <cell r="AE2904">
            <v>64.235130299999994</v>
          </cell>
          <cell r="AF2904">
            <v>61.664200000000008</v>
          </cell>
          <cell r="AG2904">
            <v>0.38461538000000001</v>
          </cell>
          <cell r="AH2904">
            <v>3.3</v>
          </cell>
          <cell r="AI2904">
            <v>49120</v>
          </cell>
          <cell r="AJ2904">
            <v>11.4</v>
          </cell>
        </row>
        <row r="2905">
          <cell r="A2905" t="str">
            <v>4603</v>
          </cell>
          <cell r="B2905" t="str">
            <v>460305301</v>
          </cell>
          <cell r="D2905" t="str">
            <v>4603053</v>
          </cell>
          <cell r="E2905" t="str">
            <v>4620</v>
          </cell>
          <cell r="F2905" t="str">
            <v>46</v>
          </cell>
          <cell r="G2905">
            <v>520.27932885999996</v>
          </cell>
          <cell r="H2905">
            <v>528.11633990999997</v>
          </cell>
          <cell r="I2905">
            <v>526.93949078000003</v>
          </cell>
          <cell r="J2905">
            <v>14.634146339999997</v>
          </cell>
          <cell r="K2905">
            <v>15.725806449999999</v>
          </cell>
          <cell r="L2905">
            <v>7.2320103299999996</v>
          </cell>
          <cell r="M2905">
            <v>7.70210434</v>
          </cell>
          <cell r="N2905">
            <v>17.394851320000001</v>
          </cell>
          <cell r="O2905">
            <v>54.622</v>
          </cell>
          <cell r="P2905">
            <v>11.630708500000001</v>
          </cell>
          <cell r="Q2905">
            <v>80.099999999999994</v>
          </cell>
          <cell r="R2905">
            <v>49.78444726</v>
          </cell>
          <cell r="S2905">
            <v>18</v>
          </cell>
          <cell r="T2905">
            <v>7.4599147700000001</v>
          </cell>
          <cell r="U2905">
            <v>7.70210434</v>
          </cell>
          <cell r="V2905">
            <v>7.1838707199999998</v>
          </cell>
          <cell r="W2905">
            <v>53.3</v>
          </cell>
          <cell r="X2905">
            <v>73</v>
          </cell>
          <cell r="Y2905">
            <v>43.8</v>
          </cell>
          <cell r="Z2905">
            <v>38.200000000000003</v>
          </cell>
          <cell r="AA2905">
            <v>36.700000000000003</v>
          </cell>
          <cell r="AB2905">
            <v>7.6172678099999995</v>
          </cell>
          <cell r="AC2905">
            <v>0.99630609000000003</v>
          </cell>
          <cell r="AD2905">
            <v>259.89999999999998</v>
          </cell>
          <cell r="AE2905">
            <v>64.235130299999994</v>
          </cell>
          <cell r="AF2905">
            <v>61.664200000000008</v>
          </cell>
          <cell r="AG2905">
            <v>0.30337079</v>
          </cell>
          <cell r="AH2905">
            <v>3.3</v>
          </cell>
          <cell r="AI2905">
            <v>49120</v>
          </cell>
          <cell r="AJ2905">
            <v>11.4</v>
          </cell>
        </row>
        <row r="2906">
          <cell r="A2906" t="str">
            <v>4603</v>
          </cell>
          <cell r="B2906" t="str">
            <v>460305801</v>
          </cell>
          <cell r="D2906" t="str">
            <v>4603058</v>
          </cell>
          <cell r="E2906" t="str">
            <v>4620</v>
          </cell>
          <cell r="F2906" t="str">
            <v>46</v>
          </cell>
          <cell r="G2906">
            <v>520.27932885999996</v>
          </cell>
          <cell r="H2906">
            <v>528.11633990999997</v>
          </cell>
          <cell r="I2906">
            <v>526.93949078000003</v>
          </cell>
          <cell r="J2906">
            <v>14.634146339999997</v>
          </cell>
          <cell r="K2906">
            <v>15.725806449999999</v>
          </cell>
          <cell r="L2906">
            <v>9.1856377600000005</v>
          </cell>
          <cell r="M2906">
            <v>10.13404356</v>
          </cell>
          <cell r="N2906">
            <v>17.394851320000001</v>
          </cell>
          <cell r="O2906">
            <v>54.622</v>
          </cell>
          <cell r="P2906">
            <v>11.630708500000001</v>
          </cell>
          <cell r="Q2906">
            <v>80.099999999999994</v>
          </cell>
          <cell r="R2906">
            <v>49.78444726</v>
          </cell>
          <cell r="S2906">
            <v>18</v>
          </cell>
          <cell r="T2906">
            <v>9.9034875499999995</v>
          </cell>
          <cell r="U2906">
            <v>10.09501659</v>
          </cell>
          <cell r="V2906">
            <v>9.1871740899999992</v>
          </cell>
          <cell r="W2906">
            <v>53.3</v>
          </cell>
          <cell r="X2906">
            <v>73</v>
          </cell>
          <cell r="Y2906">
            <v>43.8</v>
          </cell>
          <cell r="Z2906">
            <v>38.200000000000003</v>
          </cell>
          <cell r="AA2906">
            <v>36.700000000000003</v>
          </cell>
          <cell r="AB2906">
            <v>9.1901376599999995</v>
          </cell>
          <cell r="AC2906">
            <v>0.19694097999999999</v>
          </cell>
          <cell r="AD2906">
            <v>259.89999999999998</v>
          </cell>
          <cell r="AE2906">
            <v>64.235130299999994</v>
          </cell>
          <cell r="AF2906">
            <v>61.664200000000008</v>
          </cell>
          <cell r="AG2906">
            <v>0.33513333351979602</v>
          </cell>
          <cell r="AH2906">
            <v>3.3</v>
          </cell>
          <cell r="AI2906">
            <v>49120</v>
          </cell>
          <cell r="AJ2906">
            <v>11.4</v>
          </cell>
        </row>
        <row r="2907">
          <cell r="A2907" t="str">
            <v>4603</v>
          </cell>
          <cell r="B2907" t="str">
            <v>460306201</v>
          </cell>
          <cell r="D2907" t="str">
            <v>4603062</v>
          </cell>
          <cell r="E2907" t="str">
            <v>4620</v>
          </cell>
          <cell r="F2907" t="str">
            <v>46</v>
          </cell>
          <cell r="G2907">
            <v>520.27932885999996</v>
          </cell>
          <cell r="H2907">
            <v>528.11633990999997</v>
          </cell>
          <cell r="I2907">
            <v>526.93949078000003</v>
          </cell>
          <cell r="J2907">
            <v>14.634146339999997</v>
          </cell>
          <cell r="K2907">
            <v>15.725806449999999</v>
          </cell>
          <cell r="L2907">
            <v>9.1838937200000004</v>
          </cell>
          <cell r="M2907">
            <v>9.8383621899999998</v>
          </cell>
          <cell r="N2907">
            <v>17.394851320000001</v>
          </cell>
          <cell r="O2907">
            <v>54.622</v>
          </cell>
          <cell r="P2907">
            <v>11.36010057</v>
          </cell>
          <cell r="Q2907">
            <v>80.099999999999994</v>
          </cell>
          <cell r="R2907">
            <v>49.78444726</v>
          </cell>
          <cell r="S2907">
            <v>18</v>
          </cell>
          <cell r="T2907">
            <v>9.8520889900000004</v>
          </cell>
          <cell r="U2907">
            <v>9.8704476999999997</v>
          </cell>
          <cell r="V2907">
            <v>9.7133555699999992</v>
          </cell>
          <cell r="W2907">
            <v>53.3</v>
          </cell>
          <cell r="X2907">
            <v>73</v>
          </cell>
          <cell r="Y2907">
            <v>43.8</v>
          </cell>
          <cell r="Z2907">
            <v>38.200000000000003</v>
          </cell>
          <cell r="AA2907">
            <v>36.700000000000003</v>
          </cell>
          <cell r="AB2907">
            <v>9.1874810799999995</v>
          </cell>
          <cell r="AC2907">
            <v>0.11667963000000001</v>
          </cell>
          <cell r="AD2907">
            <v>259.89999999999998</v>
          </cell>
          <cell r="AE2907">
            <v>64.235130299999994</v>
          </cell>
          <cell r="AF2907">
            <v>61.68205995000001</v>
          </cell>
          <cell r="AG2907">
            <v>0.57142857000000002</v>
          </cell>
          <cell r="AH2907">
            <v>3.3</v>
          </cell>
          <cell r="AI2907">
            <v>49120</v>
          </cell>
          <cell r="AJ2907">
            <v>11.4</v>
          </cell>
        </row>
        <row r="2908">
          <cell r="A2908" t="str">
            <v>4603</v>
          </cell>
          <cell r="B2908" t="str">
            <v>460306501</v>
          </cell>
          <cell r="D2908" t="str">
            <v>4603065</v>
          </cell>
          <cell r="E2908" t="str">
            <v>4620</v>
          </cell>
          <cell r="F2908" t="str">
            <v>46</v>
          </cell>
          <cell r="G2908">
            <v>520.27932885999996</v>
          </cell>
          <cell r="H2908">
            <v>528.11633990999997</v>
          </cell>
          <cell r="I2908">
            <v>526.93949078000003</v>
          </cell>
          <cell r="J2908">
            <v>14.634146339999997</v>
          </cell>
          <cell r="K2908">
            <v>15.725806449999999</v>
          </cell>
          <cell r="L2908">
            <v>9.0548554699999997</v>
          </cell>
          <cell r="M2908">
            <v>10.59142117</v>
          </cell>
          <cell r="N2908">
            <v>17.394851320000001</v>
          </cell>
          <cell r="O2908">
            <v>54.622</v>
          </cell>
          <cell r="P2908">
            <v>10.97472864</v>
          </cell>
          <cell r="Q2908">
            <v>80.099999999999994</v>
          </cell>
          <cell r="R2908">
            <v>49.78444726</v>
          </cell>
          <cell r="S2908">
            <v>18</v>
          </cell>
          <cell r="T2908">
            <v>10.488520429999999</v>
          </cell>
          <cell r="U2908">
            <v>9.8595879100000001</v>
          </cell>
          <cell r="V2908">
            <v>9.4023646999999997</v>
          </cell>
          <cell r="W2908">
            <v>53.3</v>
          </cell>
          <cell r="X2908">
            <v>73</v>
          </cell>
          <cell r="Y2908">
            <v>43.8</v>
          </cell>
          <cell r="Z2908">
            <v>38.200000000000003</v>
          </cell>
          <cell r="AA2908">
            <v>36.700000000000003</v>
          </cell>
          <cell r="AB2908">
            <v>9.47769218</v>
          </cell>
          <cell r="AC2908">
            <v>0.34524953000000003</v>
          </cell>
          <cell r="AD2908">
            <v>259.89999999999998</v>
          </cell>
          <cell r="AE2908">
            <v>64.235130299999994</v>
          </cell>
          <cell r="AF2908">
            <v>63.747843369999998</v>
          </cell>
          <cell r="AG2908">
            <v>0.1875</v>
          </cell>
          <cell r="AH2908">
            <v>3.3</v>
          </cell>
          <cell r="AI2908">
            <v>49120</v>
          </cell>
          <cell r="AJ2908">
            <v>11.4</v>
          </cell>
        </row>
        <row r="2909">
          <cell r="A2909" t="str">
            <v>4603</v>
          </cell>
          <cell r="B2909" t="str">
            <v>460306701</v>
          </cell>
          <cell r="D2909" t="str">
            <v>4603067</v>
          </cell>
          <cell r="E2909" t="str">
            <v>4620</v>
          </cell>
          <cell r="F2909" t="str">
            <v>46</v>
          </cell>
          <cell r="G2909">
            <v>520.27932885999996</v>
          </cell>
          <cell r="H2909">
            <v>528.11633990999997</v>
          </cell>
          <cell r="I2909">
            <v>526.93949078000003</v>
          </cell>
          <cell r="J2909">
            <v>14.634146339999997</v>
          </cell>
          <cell r="K2909">
            <v>15.725806449999999</v>
          </cell>
          <cell r="L2909">
            <v>7.1693500200000004</v>
          </cell>
          <cell r="M2909">
            <v>10.81977828</v>
          </cell>
          <cell r="N2909">
            <v>17.394851320000001</v>
          </cell>
          <cell r="O2909">
            <v>54.622</v>
          </cell>
          <cell r="P2909">
            <v>10.81977828</v>
          </cell>
          <cell r="Q2909">
            <v>80.099999999999994</v>
          </cell>
          <cell r="R2909">
            <v>49.78444726</v>
          </cell>
          <cell r="S2909">
            <v>18</v>
          </cell>
          <cell r="T2909">
            <v>10.81977828</v>
          </cell>
          <cell r="U2909">
            <v>7.1693500200000004</v>
          </cell>
          <cell r="V2909">
            <v>7.1693500200000004</v>
          </cell>
          <cell r="W2909">
            <v>53.3</v>
          </cell>
          <cell r="X2909">
            <v>73</v>
          </cell>
          <cell r="Y2909">
            <v>43.8</v>
          </cell>
          <cell r="Z2909">
            <v>38.200000000000003</v>
          </cell>
          <cell r="AA2909">
            <v>36.700000000000003</v>
          </cell>
          <cell r="AB2909">
            <v>7.1693500200000004</v>
          </cell>
          <cell r="AC2909">
            <v>1</v>
          </cell>
          <cell r="AD2909">
            <v>259.89999999999998</v>
          </cell>
          <cell r="AE2909">
            <v>64.235130299999994</v>
          </cell>
          <cell r="AF2909">
            <v>63.781300000000002</v>
          </cell>
          <cell r="AG2909">
            <v>0.18518519</v>
          </cell>
          <cell r="AH2909">
            <v>3.3</v>
          </cell>
          <cell r="AI2909">
            <v>49120</v>
          </cell>
          <cell r="AJ2909">
            <v>11.4</v>
          </cell>
        </row>
        <row r="2910">
          <cell r="A2910" t="str">
            <v>4603</v>
          </cell>
          <cell r="B2910" t="str">
            <v>460307201</v>
          </cell>
          <cell r="D2910" t="str">
            <v>4603072</v>
          </cell>
          <cell r="E2910" t="str">
            <v>4620</v>
          </cell>
          <cell r="F2910" t="str">
            <v>46</v>
          </cell>
          <cell r="G2910">
            <v>520.27932885999996</v>
          </cell>
          <cell r="H2910">
            <v>528.11633990999997</v>
          </cell>
          <cell r="I2910">
            <v>526.93949078000003</v>
          </cell>
          <cell r="J2910">
            <v>14.634146339999997</v>
          </cell>
          <cell r="K2910">
            <v>15.725806449999999</v>
          </cell>
          <cell r="L2910">
            <v>9.2063323500000003</v>
          </cell>
          <cell r="M2910">
            <v>9.7174591299999999</v>
          </cell>
          <cell r="N2910">
            <v>17.394851320000001</v>
          </cell>
          <cell r="O2910">
            <v>54.622</v>
          </cell>
          <cell r="P2910">
            <v>11.33439671</v>
          </cell>
          <cell r="Q2910">
            <v>80.099999999999994</v>
          </cell>
          <cell r="R2910">
            <v>49.78444726</v>
          </cell>
          <cell r="S2910">
            <v>18</v>
          </cell>
          <cell r="T2910">
            <v>9.5867199000000003</v>
          </cell>
          <cell r="U2910">
            <v>9.5061394099999994</v>
          </cell>
          <cell r="V2910">
            <v>9.4454124900000007</v>
          </cell>
          <cell r="W2910">
            <v>53.3</v>
          </cell>
          <cell r="X2910">
            <v>73</v>
          </cell>
          <cell r="Y2910">
            <v>43.8</v>
          </cell>
          <cell r="Z2910">
            <v>38.200000000000003</v>
          </cell>
          <cell r="AA2910">
            <v>36.700000000000003</v>
          </cell>
          <cell r="AB2910">
            <v>9.5135512500000008</v>
          </cell>
          <cell r="AC2910">
            <v>9.7000020000000006E-2</v>
          </cell>
          <cell r="AD2910">
            <v>259.89999999999998</v>
          </cell>
          <cell r="AE2910">
            <v>64.235130299999994</v>
          </cell>
          <cell r="AF2910">
            <v>61.668641309999998</v>
          </cell>
          <cell r="AG2910">
            <v>0.5</v>
          </cell>
          <cell r="AH2910">
            <v>3.3</v>
          </cell>
          <cell r="AI2910">
            <v>49120</v>
          </cell>
          <cell r="AJ2910">
            <v>11.4</v>
          </cell>
        </row>
        <row r="2911">
          <cell r="A2911" t="str">
            <v>4603</v>
          </cell>
          <cell r="B2911" t="str">
            <v>460307401</v>
          </cell>
          <cell r="D2911" t="str">
            <v>4603074</v>
          </cell>
          <cell r="E2911" t="str">
            <v>4620</v>
          </cell>
          <cell r="F2911" t="str">
            <v>46</v>
          </cell>
          <cell r="G2911">
            <v>520.27932885999996</v>
          </cell>
          <cell r="H2911">
            <v>528.11633990999997</v>
          </cell>
          <cell r="I2911">
            <v>526.93949078000003</v>
          </cell>
          <cell r="J2911">
            <v>14.634146339999997</v>
          </cell>
          <cell r="K2911">
            <v>15.725806449999999</v>
          </cell>
          <cell r="L2911">
            <v>7.17319174</v>
          </cell>
          <cell r="M2911">
            <v>7.29029288</v>
          </cell>
          <cell r="N2911">
            <v>17.394851320000001</v>
          </cell>
          <cell r="O2911">
            <v>54.622</v>
          </cell>
          <cell r="P2911">
            <v>11.225243389999999</v>
          </cell>
          <cell r="Q2911">
            <v>80.099999999999994</v>
          </cell>
          <cell r="R2911">
            <v>49.78444726</v>
          </cell>
          <cell r="S2911">
            <v>18</v>
          </cell>
          <cell r="T2911">
            <v>7.17319174</v>
          </cell>
          <cell r="U2911">
            <v>7.17319174</v>
          </cell>
          <cell r="V2911">
            <v>7.2056351799999998</v>
          </cell>
          <cell r="W2911">
            <v>53.3</v>
          </cell>
          <cell r="X2911">
            <v>73</v>
          </cell>
          <cell r="Y2911">
            <v>43.8</v>
          </cell>
          <cell r="Z2911">
            <v>38.200000000000003</v>
          </cell>
          <cell r="AA2911">
            <v>36.700000000000003</v>
          </cell>
          <cell r="AB2911">
            <v>7.29029288</v>
          </cell>
          <cell r="AC2911">
            <v>1</v>
          </cell>
          <cell r="AD2911">
            <v>259.89999999999998</v>
          </cell>
          <cell r="AE2911">
            <v>64.235130299999994</v>
          </cell>
          <cell r="AF2911">
            <v>61.664200000000008</v>
          </cell>
          <cell r="AG2911">
            <v>0.18181818</v>
          </cell>
          <cell r="AH2911">
            <v>3.3</v>
          </cell>
          <cell r="AI2911">
            <v>49120</v>
          </cell>
          <cell r="AJ2911">
            <v>11.4</v>
          </cell>
        </row>
        <row r="2912">
          <cell r="A2912" t="str">
            <v>4604</v>
          </cell>
          <cell r="B2912" t="str">
            <v>460403301</v>
          </cell>
          <cell r="D2912" t="str">
            <v>4604033</v>
          </cell>
          <cell r="E2912" t="str">
            <v>4620</v>
          </cell>
          <cell r="F2912" t="str">
            <v>46</v>
          </cell>
          <cell r="G2912">
            <v>520.27932885999996</v>
          </cell>
          <cell r="H2912">
            <v>528.11633990999997</v>
          </cell>
          <cell r="I2912">
            <v>526.93949078000003</v>
          </cell>
          <cell r="J2912">
            <v>14.634146339999997</v>
          </cell>
          <cell r="K2912">
            <v>15.725806449999999</v>
          </cell>
          <cell r="L2912">
            <v>9.4267412400000001</v>
          </cell>
          <cell r="M2912">
            <v>10.39647502</v>
          </cell>
          <cell r="N2912">
            <v>17.394851320000001</v>
          </cell>
          <cell r="O2912">
            <v>54.622</v>
          </cell>
          <cell r="P2912">
            <v>11.820218970000001</v>
          </cell>
          <cell r="Q2912">
            <v>80.099999999999994</v>
          </cell>
          <cell r="R2912">
            <v>49.78444726</v>
          </cell>
          <cell r="S2912">
            <v>18</v>
          </cell>
          <cell r="T2912">
            <v>9.7474768100000002</v>
          </cell>
          <cell r="U2912">
            <v>10.64785052</v>
          </cell>
          <cell r="V2912">
            <v>9.4670734299999992</v>
          </cell>
          <cell r="W2912">
            <v>53.3</v>
          </cell>
          <cell r="X2912">
            <v>73</v>
          </cell>
          <cell r="Y2912">
            <v>43.8</v>
          </cell>
          <cell r="Z2912">
            <v>38.200000000000003</v>
          </cell>
          <cell r="AA2912">
            <v>36.700000000000003</v>
          </cell>
          <cell r="AB2912">
            <v>9.5045014099999996</v>
          </cell>
          <cell r="AC2912">
            <v>0.16480193000000001</v>
          </cell>
          <cell r="AD2912">
            <v>259.89999999999998</v>
          </cell>
          <cell r="AE2912">
            <v>64.235130299999994</v>
          </cell>
          <cell r="AF2912">
            <v>61.664200000000008</v>
          </cell>
          <cell r="AG2912">
            <v>0.4375</v>
          </cell>
          <cell r="AH2912">
            <v>3.3</v>
          </cell>
          <cell r="AI2912">
            <v>49120</v>
          </cell>
          <cell r="AJ2912">
            <v>11.4</v>
          </cell>
        </row>
        <row r="2913">
          <cell r="A2913" t="str">
            <v>4604</v>
          </cell>
          <cell r="B2913" t="str">
            <v>460403501</v>
          </cell>
          <cell r="D2913" t="str">
            <v>4604035</v>
          </cell>
          <cell r="E2913" t="str">
            <v>4620</v>
          </cell>
          <cell r="F2913" t="str">
            <v>46</v>
          </cell>
          <cell r="G2913">
            <v>520.27932885999996</v>
          </cell>
          <cell r="H2913">
            <v>528.11633990999997</v>
          </cell>
          <cell r="I2913">
            <v>526.93949078000003</v>
          </cell>
          <cell r="J2913">
            <v>14.634146339999997</v>
          </cell>
          <cell r="K2913">
            <v>15.725806449999999</v>
          </cell>
          <cell r="L2913">
            <v>7.1308988299999996</v>
          </cell>
          <cell r="M2913">
            <v>10.81977828</v>
          </cell>
          <cell r="N2913">
            <v>17.394851320000001</v>
          </cell>
          <cell r="O2913">
            <v>54.622</v>
          </cell>
          <cell r="P2913">
            <v>11.91839057</v>
          </cell>
          <cell r="Q2913">
            <v>80.099999999999994</v>
          </cell>
          <cell r="R2913">
            <v>49.78444726</v>
          </cell>
          <cell r="S2913">
            <v>18</v>
          </cell>
          <cell r="T2913">
            <v>7.1308988299999996</v>
          </cell>
          <cell r="U2913">
            <v>10.81977828</v>
          </cell>
          <cell r="V2913">
            <v>7.1308988299999996</v>
          </cell>
          <cell r="W2913">
            <v>53.3</v>
          </cell>
          <cell r="X2913">
            <v>73</v>
          </cell>
          <cell r="Y2913">
            <v>43.8</v>
          </cell>
          <cell r="Z2913">
            <v>38.200000000000003</v>
          </cell>
          <cell r="AA2913">
            <v>36.700000000000003</v>
          </cell>
          <cell r="AB2913">
            <v>7.1308988299999996</v>
          </cell>
          <cell r="AC2913">
            <v>1</v>
          </cell>
          <cell r="AD2913">
            <v>259.89999999999998</v>
          </cell>
          <cell r="AE2913">
            <v>64.235130299999994</v>
          </cell>
          <cell r="AF2913">
            <v>61.664200000000008</v>
          </cell>
          <cell r="AG2913">
            <v>0.3125</v>
          </cell>
          <cell r="AH2913">
            <v>3.3</v>
          </cell>
          <cell r="AI2913">
            <v>49120</v>
          </cell>
          <cell r="AJ2913">
            <v>11.4</v>
          </cell>
        </row>
        <row r="2914">
          <cell r="A2914" t="str">
            <v>4604</v>
          </cell>
          <cell r="B2914" t="str">
            <v>460403901</v>
          </cell>
          <cell r="D2914" t="str">
            <v>4604039</v>
          </cell>
          <cell r="E2914" t="str">
            <v>4620</v>
          </cell>
          <cell r="F2914" t="str">
            <v>46</v>
          </cell>
          <cell r="G2914">
            <v>520.27932885999996</v>
          </cell>
          <cell r="H2914">
            <v>528.11633990999997</v>
          </cell>
          <cell r="I2914">
            <v>526.93949078000003</v>
          </cell>
          <cell r="J2914">
            <v>14.634146339999997</v>
          </cell>
          <cell r="K2914">
            <v>15.725806449999999</v>
          </cell>
          <cell r="L2914">
            <v>9.2510983600000003</v>
          </cell>
          <cell r="M2914">
            <v>9.6576509500000007</v>
          </cell>
          <cell r="N2914">
            <v>17.394851320000001</v>
          </cell>
          <cell r="O2914">
            <v>54.622</v>
          </cell>
          <cell r="P2914">
            <v>11.72445787</v>
          </cell>
          <cell r="Q2914">
            <v>80.099999999999994</v>
          </cell>
          <cell r="R2914">
            <v>49.78444726</v>
          </cell>
          <cell r="S2914">
            <v>18</v>
          </cell>
          <cell r="T2914">
            <v>9.6588011100000006</v>
          </cell>
          <cell r="U2914">
            <v>10.93269617</v>
          </cell>
          <cell r="V2914">
            <v>9.4401019799999997</v>
          </cell>
          <cell r="W2914">
            <v>53.3</v>
          </cell>
          <cell r="X2914">
            <v>73</v>
          </cell>
          <cell r="Y2914">
            <v>43.8</v>
          </cell>
          <cell r="Z2914">
            <v>38.200000000000003</v>
          </cell>
          <cell r="AA2914">
            <v>36.700000000000003</v>
          </cell>
          <cell r="AB2914">
            <v>9.2480214400000005</v>
          </cell>
          <cell r="AC2914">
            <v>0.33392117999999998</v>
          </cell>
          <cell r="AD2914">
            <v>259.89999999999998</v>
          </cell>
          <cell r="AE2914">
            <v>64.235130299999994</v>
          </cell>
          <cell r="AF2914">
            <v>61.65251357999999</v>
          </cell>
          <cell r="AG2914">
            <v>0.33576050474893976</v>
          </cell>
          <cell r="AH2914">
            <v>3.3</v>
          </cell>
          <cell r="AI2914">
            <v>49120</v>
          </cell>
          <cell r="AJ2914">
            <v>11.4</v>
          </cell>
        </row>
        <row r="2915">
          <cell r="A2915" t="str">
            <v>4604</v>
          </cell>
          <cell r="B2915" t="str">
            <v>460404401</v>
          </cell>
          <cell r="D2915" t="str">
            <v>4604044</v>
          </cell>
          <cell r="E2915" t="str">
            <v>4620</v>
          </cell>
          <cell r="F2915" t="str">
            <v>46</v>
          </cell>
          <cell r="G2915">
            <v>520.27932885999996</v>
          </cell>
          <cell r="H2915">
            <v>528.11633990999997</v>
          </cell>
          <cell r="I2915">
            <v>526.93949078000003</v>
          </cell>
          <cell r="J2915">
            <v>14.634146339999997</v>
          </cell>
          <cell r="K2915">
            <v>15.725806449999999</v>
          </cell>
          <cell r="L2915">
            <v>7.1514854600000008</v>
          </cell>
          <cell r="M2915">
            <v>7.1514854600000008</v>
          </cell>
          <cell r="N2915">
            <v>17.394851320000001</v>
          </cell>
          <cell r="O2915">
            <v>54.622</v>
          </cell>
          <cell r="P2915">
            <v>11.630708500000001</v>
          </cell>
          <cell r="Q2915">
            <v>80.099999999999994</v>
          </cell>
          <cell r="R2915">
            <v>49.78444726</v>
          </cell>
          <cell r="S2915">
            <v>18</v>
          </cell>
          <cell r="T2915">
            <v>7.1514854600000008</v>
          </cell>
          <cell r="U2915">
            <v>10.81977828</v>
          </cell>
          <cell r="V2915">
            <v>7.1514854600000008</v>
          </cell>
          <cell r="W2915">
            <v>53.3</v>
          </cell>
          <cell r="X2915">
            <v>73</v>
          </cell>
          <cell r="Y2915">
            <v>43.8</v>
          </cell>
          <cell r="Z2915">
            <v>38.200000000000003</v>
          </cell>
          <cell r="AA2915">
            <v>36.700000000000003</v>
          </cell>
          <cell r="AB2915">
            <v>7.1514854600000008</v>
          </cell>
          <cell r="AC2915">
            <v>1</v>
          </cell>
          <cell r="AD2915">
            <v>259.89999999999998</v>
          </cell>
          <cell r="AE2915">
            <v>64.235130299999994</v>
          </cell>
          <cell r="AF2915">
            <v>61.664200000000008</v>
          </cell>
          <cell r="AG2915">
            <v>0.46666667000000006</v>
          </cell>
          <cell r="AH2915">
            <v>3.3</v>
          </cell>
          <cell r="AI2915">
            <v>49120</v>
          </cell>
          <cell r="AJ2915">
            <v>11.4</v>
          </cell>
        </row>
        <row r="2916">
          <cell r="A2916" t="str">
            <v>4604</v>
          </cell>
          <cell r="B2916" t="str">
            <v>460404601</v>
          </cell>
          <cell r="D2916" t="str">
            <v>4604046</v>
          </cell>
          <cell r="E2916" t="str">
            <v>4620</v>
          </cell>
          <cell r="F2916" t="str">
            <v>46</v>
          </cell>
          <cell r="G2916">
            <v>520.27932885999996</v>
          </cell>
          <cell r="H2916">
            <v>528.11633990999997</v>
          </cell>
          <cell r="I2916">
            <v>526.93949078000003</v>
          </cell>
          <cell r="J2916">
            <v>14.634146339999997</v>
          </cell>
          <cell r="K2916">
            <v>15.725806449999999</v>
          </cell>
          <cell r="L2916">
            <v>7.1412451199999989</v>
          </cell>
          <cell r="M2916">
            <v>9.4334839200000005</v>
          </cell>
          <cell r="N2916">
            <v>17.394851320000001</v>
          </cell>
          <cell r="O2916">
            <v>54.622</v>
          </cell>
          <cell r="P2916">
            <v>11.630708500000001</v>
          </cell>
          <cell r="Q2916">
            <v>80.099999999999994</v>
          </cell>
          <cell r="R2916">
            <v>49.78444726</v>
          </cell>
          <cell r="S2916">
            <v>18</v>
          </cell>
          <cell r="T2916">
            <v>9.4334839200000005</v>
          </cell>
          <cell r="U2916">
            <v>10.90227951</v>
          </cell>
          <cell r="V2916">
            <v>7.1412451199999989</v>
          </cell>
          <cell r="W2916">
            <v>53.3</v>
          </cell>
          <cell r="X2916">
            <v>73</v>
          </cell>
          <cell r="Y2916">
            <v>43.8</v>
          </cell>
          <cell r="Z2916">
            <v>38.200000000000003</v>
          </cell>
          <cell r="AA2916">
            <v>36.700000000000003</v>
          </cell>
          <cell r="AB2916">
            <v>7.1308988299999996</v>
          </cell>
          <cell r="AC2916">
            <v>1</v>
          </cell>
          <cell r="AD2916">
            <v>259.89999999999998</v>
          </cell>
          <cell r="AE2916">
            <v>64.235130299999994</v>
          </cell>
          <cell r="AF2916">
            <v>61.664200000000008</v>
          </cell>
          <cell r="AG2916">
            <v>0.66666667000000002</v>
          </cell>
          <cell r="AH2916">
            <v>3.3</v>
          </cell>
          <cell r="AI2916">
            <v>49120</v>
          </cell>
          <cell r="AJ2916">
            <v>11.4</v>
          </cell>
        </row>
        <row r="2917">
          <cell r="A2917" t="str">
            <v>4604</v>
          </cell>
          <cell r="B2917" t="str">
            <v>460405101</v>
          </cell>
          <cell r="D2917" t="str">
            <v>4604051</v>
          </cell>
          <cell r="E2917" t="str">
            <v>4620</v>
          </cell>
          <cell r="F2917" t="str">
            <v>46</v>
          </cell>
          <cell r="G2917">
            <v>520.27932885999996</v>
          </cell>
          <cell r="H2917">
            <v>528.11633990999997</v>
          </cell>
          <cell r="I2917">
            <v>526.93949078000003</v>
          </cell>
          <cell r="J2917">
            <v>14.634146339999997</v>
          </cell>
          <cell r="K2917">
            <v>15.725806449999999</v>
          </cell>
          <cell r="L2917">
            <v>9.3825274099999998</v>
          </cell>
          <cell r="M2917">
            <v>10.497918759999999</v>
          </cell>
          <cell r="N2917">
            <v>17.394851320000001</v>
          </cell>
          <cell r="O2917">
            <v>54.622</v>
          </cell>
          <cell r="P2917">
            <v>11.62431477</v>
          </cell>
          <cell r="Q2917">
            <v>80.099999999999994</v>
          </cell>
          <cell r="R2917">
            <v>49.78444726</v>
          </cell>
          <cell r="S2917">
            <v>18</v>
          </cell>
          <cell r="T2917">
            <v>9.4528943200000004</v>
          </cell>
          <cell r="U2917">
            <v>10.607723030000001</v>
          </cell>
          <cell r="V2917">
            <v>9.4721660300000003</v>
          </cell>
          <cell r="W2917">
            <v>53.3</v>
          </cell>
          <cell r="X2917">
            <v>73</v>
          </cell>
          <cell r="Y2917">
            <v>43.8</v>
          </cell>
          <cell r="Z2917">
            <v>38.200000000000003</v>
          </cell>
          <cell r="AA2917">
            <v>36.700000000000003</v>
          </cell>
          <cell r="AB2917">
            <v>10.161264389999999</v>
          </cell>
          <cell r="AC2917">
            <v>0.30378682000000001</v>
          </cell>
          <cell r="AD2917">
            <v>259.89999999999998</v>
          </cell>
          <cell r="AE2917">
            <v>64.235130299999994</v>
          </cell>
          <cell r="AF2917">
            <v>60.32068323</v>
          </cell>
          <cell r="AG2917">
            <v>0.30683282382828075</v>
          </cell>
          <cell r="AH2917">
            <v>3.3</v>
          </cell>
          <cell r="AI2917">
            <v>49120</v>
          </cell>
          <cell r="AJ2917">
            <v>11.4</v>
          </cell>
        </row>
        <row r="2918">
          <cell r="A2918" t="str">
            <v>4604</v>
          </cell>
          <cell r="B2918" t="str">
            <v>460405301</v>
          </cell>
          <cell r="D2918" t="str">
            <v>4604053</v>
          </cell>
          <cell r="E2918" t="str">
            <v>4620</v>
          </cell>
          <cell r="F2918" t="str">
            <v>46</v>
          </cell>
          <cell r="G2918">
            <v>520.27932885999996</v>
          </cell>
          <cell r="H2918">
            <v>528.11633990999997</v>
          </cell>
          <cell r="I2918">
            <v>526.93949078000003</v>
          </cell>
          <cell r="J2918">
            <v>14.634146339999997</v>
          </cell>
          <cell r="K2918">
            <v>15.725806449999999</v>
          </cell>
          <cell r="L2918">
            <v>7.1716568199999999</v>
          </cell>
          <cell r="M2918">
            <v>10.81977828</v>
          </cell>
          <cell r="N2918">
            <v>17.394851320000001</v>
          </cell>
          <cell r="O2918">
            <v>54.622</v>
          </cell>
          <cell r="P2918">
            <v>11.630708500000001</v>
          </cell>
          <cell r="Q2918">
            <v>80.099999999999994</v>
          </cell>
          <cell r="R2918">
            <v>49.78444726</v>
          </cell>
          <cell r="S2918">
            <v>18</v>
          </cell>
          <cell r="T2918">
            <v>7.1716568199999999</v>
          </cell>
          <cell r="U2918">
            <v>10.81977828</v>
          </cell>
          <cell r="V2918">
            <v>7.1716568199999999</v>
          </cell>
          <cell r="W2918">
            <v>53.3</v>
          </cell>
          <cell r="X2918">
            <v>73</v>
          </cell>
          <cell r="Y2918">
            <v>43.8</v>
          </cell>
          <cell r="Z2918">
            <v>38.200000000000003</v>
          </cell>
          <cell r="AA2918">
            <v>36.700000000000003</v>
          </cell>
          <cell r="AB2918">
            <v>10.735156780000001</v>
          </cell>
          <cell r="AC2918">
            <v>1</v>
          </cell>
          <cell r="AD2918">
            <v>259.89999999999998</v>
          </cell>
          <cell r="AE2918">
            <v>64.235130299999994</v>
          </cell>
          <cell r="AF2918">
            <v>60.315300000000001</v>
          </cell>
          <cell r="AG2918">
            <v>0.4</v>
          </cell>
          <cell r="AH2918">
            <v>3.3</v>
          </cell>
          <cell r="AI2918">
            <v>49120</v>
          </cell>
          <cell r="AJ2918">
            <v>11.4</v>
          </cell>
        </row>
        <row r="2919">
          <cell r="A2919" t="str">
            <v>4604</v>
          </cell>
          <cell r="B2919" t="str">
            <v>460405701</v>
          </cell>
          <cell r="D2919" t="str">
            <v>4604057</v>
          </cell>
          <cell r="E2919" t="str">
            <v>4620</v>
          </cell>
          <cell r="F2919" t="str">
            <v>46</v>
          </cell>
          <cell r="G2919">
            <v>520.27932885999996</v>
          </cell>
          <cell r="H2919">
            <v>528.11633990999997</v>
          </cell>
          <cell r="I2919">
            <v>526.93949078000003</v>
          </cell>
          <cell r="J2919">
            <v>14.634146339999997</v>
          </cell>
          <cell r="K2919">
            <v>15.725806449999999</v>
          </cell>
          <cell r="L2919">
            <v>9.2742536999999992</v>
          </cell>
          <cell r="M2919">
            <v>10.593028240000001</v>
          </cell>
          <cell r="N2919">
            <v>17.394851320000001</v>
          </cell>
          <cell r="O2919">
            <v>54.622</v>
          </cell>
          <cell r="P2919">
            <v>11.45259143</v>
          </cell>
          <cell r="Q2919">
            <v>80.099999999999994</v>
          </cell>
          <cell r="R2919">
            <v>49.78444726</v>
          </cell>
          <cell r="S2919">
            <v>18</v>
          </cell>
          <cell r="T2919">
            <v>9.9303242100000002</v>
          </cell>
          <cell r="U2919">
            <v>10.7321267</v>
          </cell>
          <cell r="V2919">
            <v>9.8222775000000002</v>
          </cell>
          <cell r="W2919">
            <v>53.3</v>
          </cell>
          <cell r="X2919">
            <v>73</v>
          </cell>
          <cell r="Y2919">
            <v>43.8</v>
          </cell>
          <cell r="Z2919">
            <v>38.200000000000003</v>
          </cell>
          <cell r="AA2919">
            <v>36.700000000000003</v>
          </cell>
          <cell r="AB2919">
            <v>9.91081067</v>
          </cell>
          <cell r="AC2919">
            <v>0.57631498000000003</v>
          </cell>
          <cell r="AD2919">
            <v>259.89999999999998</v>
          </cell>
          <cell r="AE2919">
            <v>64.235130299999994</v>
          </cell>
          <cell r="AF2919">
            <v>60.325797360000003</v>
          </cell>
          <cell r="AG2919">
            <v>0</v>
          </cell>
          <cell r="AH2919">
            <v>3.3</v>
          </cell>
          <cell r="AI2919">
            <v>49120</v>
          </cell>
          <cell r="AJ2919">
            <v>11.4</v>
          </cell>
        </row>
        <row r="2920">
          <cell r="A2920" t="str">
            <v>4604</v>
          </cell>
          <cell r="B2920" t="str">
            <v>460406301</v>
          </cell>
          <cell r="D2920" t="str">
            <v>4604063</v>
          </cell>
          <cell r="E2920" t="str">
            <v>4620</v>
          </cell>
          <cell r="F2920" t="str">
            <v>46</v>
          </cell>
          <cell r="G2920">
            <v>520.27932885999996</v>
          </cell>
          <cell r="H2920">
            <v>528.11633990999997</v>
          </cell>
          <cell r="I2920">
            <v>526.93949078000003</v>
          </cell>
          <cell r="J2920">
            <v>14.634146339999997</v>
          </cell>
          <cell r="K2920">
            <v>15.725806449999999</v>
          </cell>
          <cell r="L2920">
            <v>8.9429836700000003</v>
          </cell>
          <cell r="M2920">
            <v>10.66363896</v>
          </cell>
          <cell r="N2920">
            <v>17.394851320000001</v>
          </cell>
          <cell r="O2920">
            <v>54.622</v>
          </cell>
          <cell r="P2920">
            <v>11.617546709999999</v>
          </cell>
          <cell r="Q2920">
            <v>80.099999999999994</v>
          </cell>
          <cell r="R2920">
            <v>49.78444726</v>
          </cell>
          <cell r="S2920">
            <v>18</v>
          </cell>
          <cell r="T2920">
            <v>9.5000952900000009</v>
          </cell>
          <cell r="U2920">
            <v>10.332506410000001</v>
          </cell>
          <cell r="V2920">
            <v>9.4826549700000005</v>
          </cell>
          <cell r="W2920">
            <v>53.3</v>
          </cell>
          <cell r="X2920">
            <v>73</v>
          </cell>
          <cell r="Y2920">
            <v>43.8</v>
          </cell>
          <cell r="Z2920">
            <v>38.200000000000003</v>
          </cell>
          <cell r="AA2920">
            <v>36.700000000000003</v>
          </cell>
          <cell r="AB2920">
            <v>9.7640530600000002</v>
          </cell>
          <cell r="AC2920">
            <v>0.45520374000000008</v>
          </cell>
          <cell r="AD2920">
            <v>259.89999999999998</v>
          </cell>
          <cell r="AE2920">
            <v>64.235130299999994</v>
          </cell>
          <cell r="AF2920">
            <v>61.65425892999999</v>
          </cell>
          <cell r="AG2920">
            <v>0.125</v>
          </cell>
          <cell r="AH2920">
            <v>3.3</v>
          </cell>
          <cell r="AI2920">
            <v>49120</v>
          </cell>
          <cell r="AJ2920">
            <v>11.4</v>
          </cell>
        </row>
        <row r="2921">
          <cell r="A2921" t="str">
            <v>4604</v>
          </cell>
          <cell r="B2921" t="str">
            <v>460406601</v>
          </cell>
          <cell r="D2921" t="str">
            <v>4604066</v>
          </cell>
          <cell r="E2921" t="str">
            <v>4620</v>
          </cell>
          <cell r="F2921" t="str">
            <v>46</v>
          </cell>
          <cell r="G2921">
            <v>520.27932885999996</v>
          </cell>
          <cell r="H2921">
            <v>528.11633990999997</v>
          </cell>
          <cell r="I2921">
            <v>526.93949078000003</v>
          </cell>
          <cell r="J2921">
            <v>14.634146339999997</v>
          </cell>
          <cell r="K2921">
            <v>15.725806449999999</v>
          </cell>
          <cell r="L2921">
            <v>7.1308988299999996</v>
          </cell>
          <cell r="M2921">
            <v>10.81977828</v>
          </cell>
          <cell r="N2921">
            <v>17.394851320000001</v>
          </cell>
          <cell r="O2921">
            <v>54.622</v>
          </cell>
          <cell r="P2921">
            <v>11.630708500000001</v>
          </cell>
          <cell r="Q2921">
            <v>80.099999999999994</v>
          </cell>
          <cell r="R2921">
            <v>49.78444726</v>
          </cell>
          <cell r="S2921">
            <v>18</v>
          </cell>
          <cell r="T2921">
            <v>7.1308988299999996</v>
          </cell>
          <cell r="U2921">
            <v>10.80936425</v>
          </cell>
          <cell r="V2921">
            <v>7.1308988299999996</v>
          </cell>
          <cell r="W2921">
            <v>53.3</v>
          </cell>
          <cell r="X2921">
            <v>73</v>
          </cell>
          <cell r="Y2921">
            <v>43.8</v>
          </cell>
          <cell r="Z2921">
            <v>38.200000000000003</v>
          </cell>
          <cell r="AA2921">
            <v>36.700000000000003</v>
          </cell>
          <cell r="AB2921">
            <v>7.2449415500000001</v>
          </cell>
          <cell r="AC2921">
            <v>1</v>
          </cell>
          <cell r="AD2921">
            <v>259.89999999999998</v>
          </cell>
          <cell r="AE2921">
            <v>64.235130299999994</v>
          </cell>
          <cell r="AF2921">
            <v>61.664200000000008</v>
          </cell>
          <cell r="AG2921">
            <v>6.6666669999999997E-2</v>
          </cell>
          <cell r="AH2921">
            <v>3.3</v>
          </cell>
          <cell r="AI2921">
            <v>49120</v>
          </cell>
          <cell r="AJ2921">
            <v>11.4</v>
          </cell>
        </row>
        <row r="2922">
          <cell r="A2922" t="str">
            <v>4605</v>
          </cell>
          <cell r="B2922" t="str">
            <v>460502401</v>
          </cell>
          <cell r="D2922" t="str">
            <v>4605024</v>
          </cell>
          <cell r="E2922" t="str">
            <v>4630</v>
          </cell>
          <cell r="F2922" t="str">
            <v>46</v>
          </cell>
          <cell r="G2922">
            <v>520.27932885999996</v>
          </cell>
          <cell r="H2922">
            <v>528.11633990999997</v>
          </cell>
          <cell r="I2922">
            <v>526.93949078000003</v>
          </cell>
          <cell r="J2922">
            <v>28.378378380000004</v>
          </cell>
          <cell r="K2922">
            <v>17.505030179999999</v>
          </cell>
          <cell r="L2922">
            <v>9.4550888499999992</v>
          </cell>
          <cell r="M2922">
            <v>9.5617715899999993</v>
          </cell>
          <cell r="N2922">
            <v>18.655140079999999</v>
          </cell>
          <cell r="O2922">
            <v>54.622</v>
          </cell>
          <cell r="P2922">
            <v>11.513885</v>
          </cell>
          <cell r="Q2922">
            <v>75</v>
          </cell>
          <cell r="R2922">
            <v>49.78444726</v>
          </cell>
          <cell r="S2922">
            <v>22.6</v>
          </cell>
          <cell r="T2922">
            <v>9.5088881999999995</v>
          </cell>
          <cell r="U2922">
            <v>9.5412256000000006</v>
          </cell>
          <cell r="V2922">
            <v>9.4937131699999995</v>
          </cell>
          <cell r="W2922">
            <v>44.4</v>
          </cell>
          <cell r="X2922">
            <v>85.8</v>
          </cell>
          <cell r="Y2922">
            <v>48.4</v>
          </cell>
          <cell r="Z2922">
            <v>31</v>
          </cell>
          <cell r="AA2922">
            <v>34.799999999999997</v>
          </cell>
          <cell r="AB2922">
            <v>9.5005442599999999</v>
          </cell>
          <cell r="AC2922">
            <v>0.30030958000000002</v>
          </cell>
          <cell r="AD2922">
            <v>281.39999999999998</v>
          </cell>
          <cell r="AE2922">
            <v>60.544076169999997</v>
          </cell>
          <cell r="AF2922">
            <v>60.315300000000001</v>
          </cell>
          <cell r="AG2922">
            <v>0</v>
          </cell>
          <cell r="AH2922">
            <v>2.9</v>
          </cell>
          <cell r="AI2922">
            <v>46730</v>
          </cell>
          <cell r="AJ2922">
            <v>11.4</v>
          </cell>
        </row>
        <row r="2923">
          <cell r="A2923" t="str">
            <v>4605</v>
          </cell>
          <cell r="B2923" t="str">
            <v>460502701</v>
          </cell>
          <cell r="D2923" t="str">
            <v>4605027</v>
          </cell>
          <cell r="E2923" t="str">
            <v>4630</v>
          </cell>
          <cell r="F2923" t="str">
            <v>46</v>
          </cell>
          <cell r="G2923">
            <v>520.27932885999996</v>
          </cell>
          <cell r="H2923">
            <v>528.11633990999997</v>
          </cell>
          <cell r="I2923">
            <v>526.93949078000003</v>
          </cell>
          <cell r="J2923">
            <v>28.378378380000004</v>
          </cell>
          <cell r="K2923">
            <v>17.505030179999999</v>
          </cell>
          <cell r="L2923">
            <v>7.2056351799999998</v>
          </cell>
          <cell r="M2923">
            <v>7.2723983900000011</v>
          </cell>
          <cell r="N2923">
            <v>18.655140079999999</v>
          </cell>
          <cell r="O2923">
            <v>54.622</v>
          </cell>
          <cell r="P2923">
            <v>11.62579869</v>
          </cell>
          <cell r="Q2923">
            <v>75</v>
          </cell>
          <cell r="R2923">
            <v>49.78444726</v>
          </cell>
          <cell r="S2923">
            <v>22.6</v>
          </cell>
          <cell r="T2923">
            <v>7.2723983900000011</v>
          </cell>
          <cell r="U2923">
            <v>7.2056351799999998</v>
          </cell>
          <cell r="V2923">
            <v>7.2056351799999998</v>
          </cell>
          <cell r="W2923">
            <v>44.4</v>
          </cell>
          <cell r="X2923">
            <v>85.8</v>
          </cell>
          <cell r="Y2923">
            <v>48.4</v>
          </cell>
          <cell r="Z2923">
            <v>31</v>
          </cell>
          <cell r="AA2923">
            <v>34.799999999999997</v>
          </cell>
          <cell r="AB2923">
            <v>7.2723983900000011</v>
          </cell>
          <cell r="AC2923">
            <v>1</v>
          </cell>
          <cell r="AD2923">
            <v>281.39999999999998</v>
          </cell>
          <cell r="AE2923">
            <v>60.544076169999997</v>
          </cell>
          <cell r="AF2923">
            <v>60.315300000000001</v>
          </cell>
          <cell r="AG2923">
            <v>0.36111111000000001</v>
          </cell>
          <cell r="AH2923">
            <v>2.9</v>
          </cell>
          <cell r="AI2923">
            <v>46730</v>
          </cell>
          <cell r="AJ2923">
            <v>11.4</v>
          </cell>
        </row>
        <row r="2924">
          <cell r="A2924" t="str">
            <v>4605</v>
          </cell>
          <cell r="B2924" t="str">
            <v>460503101</v>
          </cell>
          <cell r="D2924" t="str">
            <v>4605031</v>
          </cell>
          <cell r="E2924" t="str">
            <v>4630</v>
          </cell>
          <cell r="F2924" t="str">
            <v>46</v>
          </cell>
          <cell r="G2924">
            <v>520.27932885999996</v>
          </cell>
          <cell r="H2924">
            <v>528.11633990999997</v>
          </cell>
          <cell r="I2924">
            <v>526.93949078000003</v>
          </cell>
          <cell r="J2924">
            <v>28.378378380000004</v>
          </cell>
          <cell r="K2924">
            <v>17.505030179999999</v>
          </cell>
          <cell r="L2924">
            <v>9.6209920100000001</v>
          </cell>
          <cell r="M2924">
            <v>10.700859599999999</v>
          </cell>
          <cell r="N2924">
            <v>18.655140079999999</v>
          </cell>
          <cell r="O2924">
            <v>54.622</v>
          </cell>
          <cell r="P2924">
            <v>11.420250810000001</v>
          </cell>
          <cell r="Q2924">
            <v>75</v>
          </cell>
          <cell r="R2924">
            <v>49.78444726</v>
          </cell>
          <cell r="S2924">
            <v>22.6</v>
          </cell>
          <cell r="T2924">
            <v>9.6658012699999993</v>
          </cell>
          <cell r="U2924">
            <v>10.695076370000001</v>
          </cell>
          <cell r="V2924">
            <v>9.6318100500000003</v>
          </cell>
          <cell r="W2924">
            <v>44.4</v>
          </cell>
          <cell r="X2924">
            <v>85.8</v>
          </cell>
          <cell r="Y2924">
            <v>48.4</v>
          </cell>
          <cell r="Z2924">
            <v>31</v>
          </cell>
          <cell r="AA2924">
            <v>34.799999999999997</v>
          </cell>
          <cell r="AB2924">
            <v>9.7177000000000007</v>
          </cell>
          <cell r="AC2924">
            <v>0.20506220999999999</v>
          </cell>
          <cell r="AD2924">
            <v>281.39999999999998</v>
          </cell>
          <cell r="AE2924">
            <v>60.544076169999997</v>
          </cell>
          <cell r="AF2924">
            <v>60.315300000000001</v>
          </cell>
          <cell r="AG2924">
            <v>0.3521560477473118</v>
          </cell>
          <cell r="AH2924">
            <v>2.9</v>
          </cell>
          <cell r="AI2924">
            <v>46730</v>
          </cell>
          <cell r="AJ2924">
            <v>11.4</v>
          </cell>
        </row>
        <row r="2925">
          <cell r="A2925" t="str">
            <v>4605</v>
          </cell>
          <cell r="B2925" t="str">
            <v>460503301</v>
          </cell>
          <cell r="D2925" t="str">
            <v>4605033</v>
          </cell>
          <cell r="E2925" t="str">
            <v>4630</v>
          </cell>
          <cell r="F2925" t="str">
            <v>46</v>
          </cell>
          <cell r="G2925">
            <v>520.27932885999996</v>
          </cell>
          <cell r="H2925">
            <v>528.11633990999997</v>
          </cell>
          <cell r="I2925">
            <v>526.93949078000003</v>
          </cell>
          <cell r="J2925">
            <v>28.378378380000004</v>
          </cell>
          <cell r="K2925">
            <v>17.505030179999999</v>
          </cell>
          <cell r="L2925">
            <v>7.1308988299999996</v>
          </cell>
          <cell r="M2925">
            <v>10.81977828</v>
          </cell>
          <cell r="N2925">
            <v>18.655140079999999</v>
          </cell>
          <cell r="O2925">
            <v>54.622</v>
          </cell>
          <cell r="P2925">
            <v>11.225243389999999</v>
          </cell>
          <cell r="Q2925">
            <v>75</v>
          </cell>
          <cell r="R2925">
            <v>49.78444726</v>
          </cell>
          <cell r="S2925">
            <v>22.6</v>
          </cell>
          <cell r="T2925">
            <v>7.1451961300000004</v>
          </cell>
          <cell r="U2925">
            <v>10.81977828</v>
          </cell>
          <cell r="V2925">
            <v>7.1404530399999997</v>
          </cell>
          <cell r="W2925">
            <v>44.4</v>
          </cell>
          <cell r="X2925">
            <v>85.8</v>
          </cell>
          <cell r="Y2925">
            <v>48.4</v>
          </cell>
          <cell r="Z2925">
            <v>31</v>
          </cell>
          <cell r="AA2925">
            <v>34.799999999999997</v>
          </cell>
          <cell r="AB2925">
            <v>7.1451961300000004</v>
          </cell>
          <cell r="AC2925">
            <v>1</v>
          </cell>
          <cell r="AD2925">
            <v>281.39999999999998</v>
          </cell>
          <cell r="AE2925">
            <v>60.544076169999997</v>
          </cell>
          <cell r="AF2925">
            <v>60.315300000000001</v>
          </cell>
          <cell r="AG2925">
            <v>0.15</v>
          </cell>
          <cell r="AH2925">
            <v>2.9</v>
          </cell>
          <cell r="AI2925">
            <v>46730</v>
          </cell>
          <cell r="AJ2925">
            <v>11.4</v>
          </cell>
        </row>
        <row r="2926">
          <cell r="A2926" t="str">
            <v>4605</v>
          </cell>
          <cell r="B2926" t="str">
            <v>460503701</v>
          </cell>
          <cell r="D2926" t="str">
            <v>4605037</v>
          </cell>
          <cell r="E2926" t="str">
            <v>4630</v>
          </cell>
          <cell r="F2926" t="str">
            <v>46</v>
          </cell>
          <cell r="G2926">
            <v>520.27932885999996</v>
          </cell>
          <cell r="H2926">
            <v>528.11633990999997</v>
          </cell>
          <cell r="I2926">
            <v>526.93949078000003</v>
          </cell>
          <cell r="J2926">
            <v>28.378378380000004</v>
          </cell>
          <cell r="K2926">
            <v>17.505030179999999</v>
          </cell>
          <cell r="L2926">
            <v>9.5214215400000004</v>
          </cell>
          <cell r="M2926">
            <v>11.176935110000001</v>
          </cell>
          <cell r="N2926">
            <v>18.655140079999999</v>
          </cell>
          <cell r="O2926">
            <v>54.622</v>
          </cell>
          <cell r="P2926">
            <v>11.550018919999999</v>
          </cell>
          <cell r="Q2926">
            <v>75</v>
          </cell>
          <cell r="R2926">
            <v>49.78444726</v>
          </cell>
          <cell r="S2926">
            <v>22.6</v>
          </cell>
          <cell r="T2926">
            <v>9.5364736299999997</v>
          </cell>
          <cell r="U2926">
            <v>11.070038820000001</v>
          </cell>
          <cell r="V2926">
            <v>9.5609972400000007</v>
          </cell>
          <cell r="W2926">
            <v>44.4</v>
          </cell>
          <cell r="X2926">
            <v>85.8</v>
          </cell>
          <cell r="Y2926">
            <v>48.4</v>
          </cell>
          <cell r="Z2926">
            <v>31</v>
          </cell>
          <cell r="AA2926">
            <v>34.799999999999997</v>
          </cell>
          <cell r="AB2926">
            <v>9.5452399400000001</v>
          </cell>
          <cell r="AC2926">
            <v>0.36151151999999998</v>
          </cell>
          <cell r="AD2926">
            <v>281.39999999999998</v>
          </cell>
          <cell r="AE2926">
            <v>60.544076169999997</v>
          </cell>
          <cell r="AF2926">
            <v>60.315300000000001</v>
          </cell>
          <cell r="AG2926">
            <v>0.33439885262058733</v>
          </cell>
          <cell r="AH2926">
            <v>2.9</v>
          </cell>
          <cell r="AI2926">
            <v>46730</v>
          </cell>
          <cell r="AJ2926">
            <v>11.4</v>
          </cell>
        </row>
        <row r="2927">
          <cell r="A2927" t="str">
            <v>4605</v>
          </cell>
          <cell r="B2927" t="str">
            <v>460503901</v>
          </cell>
          <cell r="D2927" t="str">
            <v>4605039</v>
          </cell>
          <cell r="E2927" t="str">
            <v>4630</v>
          </cell>
          <cell r="F2927" t="str">
            <v>46</v>
          </cell>
          <cell r="G2927">
            <v>520.27932885999996</v>
          </cell>
          <cell r="H2927">
            <v>528.11633990999997</v>
          </cell>
          <cell r="I2927">
            <v>526.93949078000003</v>
          </cell>
          <cell r="J2927">
            <v>28.378378380000004</v>
          </cell>
          <cell r="K2927">
            <v>17.505030179999999</v>
          </cell>
          <cell r="L2927">
            <v>7.1522688600000013</v>
          </cell>
          <cell r="M2927">
            <v>11.225243389999999</v>
          </cell>
          <cell r="N2927">
            <v>18.655140079999999</v>
          </cell>
          <cell r="O2927">
            <v>54.622</v>
          </cell>
          <cell r="P2927">
            <v>11.630708500000001</v>
          </cell>
          <cell r="Q2927">
            <v>75</v>
          </cell>
          <cell r="R2927">
            <v>49.78444726</v>
          </cell>
          <cell r="S2927">
            <v>22.6</v>
          </cell>
          <cell r="T2927">
            <v>7.1522688600000013</v>
          </cell>
          <cell r="U2927">
            <v>11.21835304</v>
          </cell>
          <cell r="V2927">
            <v>7.1522688600000013</v>
          </cell>
          <cell r="W2927">
            <v>44.4</v>
          </cell>
          <cell r="X2927">
            <v>85.8</v>
          </cell>
          <cell r="Y2927">
            <v>48.4</v>
          </cell>
          <cell r="Z2927">
            <v>31</v>
          </cell>
          <cell r="AA2927">
            <v>34.799999999999997</v>
          </cell>
          <cell r="AB2927">
            <v>7.1522688600000013</v>
          </cell>
          <cell r="AC2927">
            <v>1</v>
          </cell>
          <cell r="AD2927">
            <v>281.39999999999998</v>
          </cell>
          <cell r="AE2927">
            <v>60.544076169999997</v>
          </cell>
          <cell r="AF2927">
            <v>60.315300000000001</v>
          </cell>
          <cell r="AG2927">
            <v>6.6666669999999997E-2</v>
          </cell>
          <cell r="AH2927">
            <v>2.9</v>
          </cell>
          <cell r="AI2927">
            <v>46730</v>
          </cell>
          <cell r="AJ2927">
            <v>11.4</v>
          </cell>
        </row>
        <row r="2928">
          <cell r="A2928" t="str">
            <v>4605</v>
          </cell>
          <cell r="B2928" t="str">
            <v>460504301</v>
          </cell>
          <cell r="D2928" t="str">
            <v>4605043</v>
          </cell>
          <cell r="E2928" t="str">
            <v>4630</v>
          </cell>
          <cell r="F2928" t="str">
            <v>46</v>
          </cell>
          <cell r="G2928">
            <v>520.27932885999996</v>
          </cell>
          <cell r="H2928">
            <v>528.11633990999997</v>
          </cell>
          <cell r="I2928">
            <v>526.93949078000003</v>
          </cell>
          <cell r="J2928">
            <v>28.378378380000004</v>
          </cell>
          <cell r="K2928">
            <v>17.505030179999999</v>
          </cell>
          <cell r="L2928">
            <v>9.4373165700000001</v>
          </cell>
          <cell r="M2928">
            <v>11.065606580000001</v>
          </cell>
          <cell r="N2928">
            <v>18.655140079999999</v>
          </cell>
          <cell r="O2928">
            <v>54.622</v>
          </cell>
          <cell r="P2928">
            <v>11.622756969999999</v>
          </cell>
          <cell r="Q2928">
            <v>75</v>
          </cell>
          <cell r="R2928">
            <v>49.78444726</v>
          </cell>
          <cell r="S2928">
            <v>22.6</v>
          </cell>
          <cell r="T2928">
            <v>9.9779918700000003</v>
          </cell>
          <cell r="U2928">
            <v>11.210441039999999</v>
          </cell>
          <cell r="V2928">
            <v>9.9485565200000003</v>
          </cell>
          <cell r="W2928">
            <v>44.4</v>
          </cell>
          <cell r="X2928">
            <v>85.8</v>
          </cell>
          <cell r="Y2928">
            <v>48.4</v>
          </cell>
          <cell r="Z2928">
            <v>31</v>
          </cell>
          <cell r="AA2928">
            <v>34.799999999999997</v>
          </cell>
          <cell r="AB2928">
            <v>9.3744130899999991</v>
          </cell>
          <cell r="AC2928">
            <v>0.26524906999999998</v>
          </cell>
          <cell r="AD2928">
            <v>281.39999999999998</v>
          </cell>
          <cell r="AE2928">
            <v>60.544076169999997</v>
          </cell>
          <cell r="AF2928">
            <v>60.315300000000001</v>
          </cell>
          <cell r="AG2928">
            <v>0.32779061814367771</v>
          </cell>
          <cell r="AH2928">
            <v>2.9</v>
          </cell>
          <cell r="AI2928">
            <v>46730</v>
          </cell>
          <cell r="AJ2928">
            <v>11.4</v>
          </cell>
        </row>
        <row r="2929">
          <cell r="A2929" t="str">
            <v>4605</v>
          </cell>
          <cell r="B2929" t="str">
            <v>460504701</v>
          </cell>
          <cell r="D2929" t="str">
            <v>4605047</v>
          </cell>
          <cell r="E2929" t="str">
            <v>4630</v>
          </cell>
          <cell r="F2929" t="str">
            <v>46</v>
          </cell>
          <cell r="G2929">
            <v>520.27932885999996</v>
          </cell>
          <cell r="H2929">
            <v>528.11633990999997</v>
          </cell>
          <cell r="I2929">
            <v>526.93949078000003</v>
          </cell>
          <cell r="J2929">
            <v>28.378378380000004</v>
          </cell>
          <cell r="K2929">
            <v>17.505030179999999</v>
          </cell>
          <cell r="L2929">
            <v>7.1308988299999996</v>
          </cell>
          <cell r="M2929">
            <v>10.81977828</v>
          </cell>
          <cell r="N2929">
            <v>18.655140079999999</v>
          </cell>
          <cell r="O2929">
            <v>54.622</v>
          </cell>
          <cell r="P2929">
            <v>11.630708500000001</v>
          </cell>
          <cell r="Q2929">
            <v>75</v>
          </cell>
          <cell r="R2929">
            <v>49.78444726</v>
          </cell>
          <cell r="S2929">
            <v>22.6</v>
          </cell>
          <cell r="T2929">
            <v>10.126631100000001</v>
          </cell>
          <cell r="U2929">
            <v>11.225243389999999</v>
          </cell>
          <cell r="V2929">
            <v>10.126631100000001</v>
          </cell>
          <cell r="W2929">
            <v>44.4</v>
          </cell>
          <cell r="X2929">
            <v>85.8</v>
          </cell>
          <cell r="Y2929">
            <v>48.4</v>
          </cell>
          <cell r="Z2929">
            <v>31</v>
          </cell>
          <cell r="AA2929">
            <v>34.799999999999997</v>
          </cell>
          <cell r="AB2929">
            <v>7.1308988299999996</v>
          </cell>
          <cell r="AC2929">
            <v>1</v>
          </cell>
          <cell r="AD2929">
            <v>281.39999999999998</v>
          </cell>
          <cell r="AE2929">
            <v>60.544076169999997</v>
          </cell>
          <cell r="AF2929">
            <v>60.315300000000001</v>
          </cell>
          <cell r="AG2929">
            <v>0.34567653217842925</v>
          </cell>
          <cell r="AH2929">
            <v>2.9</v>
          </cell>
          <cell r="AI2929">
            <v>46730</v>
          </cell>
          <cell r="AJ2929">
            <v>11.4</v>
          </cell>
        </row>
        <row r="2930">
          <cell r="A2930" t="str">
            <v>4605</v>
          </cell>
          <cell r="B2930" t="str">
            <v>460505001</v>
          </cell>
          <cell r="D2930" t="str">
            <v>4605050</v>
          </cell>
          <cell r="E2930" t="str">
            <v>4630</v>
          </cell>
          <cell r="F2930" t="str">
            <v>46</v>
          </cell>
          <cell r="G2930">
            <v>520.27932885999996</v>
          </cell>
          <cell r="H2930">
            <v>528.11633990999997</v>
          </cell>
          <cell r="I2930">
            <v>526.93949078000003</v>
          </cell>
          <cell r="J2930">
            <v>28.378378380000004</v>
          </cell>
          <cell r="K2930">
            <v>17.505030179999999</v>
          </cell>
          <cell r="L2930">
            <v>9.4186545099999996</v>
          </cell>
          <cell r="M2930">
            <v>10.798677209999999</v>
          </cell>
          <cell r="N2930">
            <v>18.655140079999999</v>
          </cell>
          <cell r="O2930">
            <v>54.622</v>
          </cell>
          <cell r="P2930">
            <v>11.70664021</v>
          </cell>
          <cell r="Q2930">
            <v>75</v>
          </cell>
          <cell r="R2930">
            <v>49.78444726</v>
          </cell>
          <cell r="S2930">
            <v>22.6</v>
          </cell>
          <cell r="T2930">
            <v>9.8043851899999996</v>
          </cell>
          <cell r="U2930">
            <v>11.14787267</v>
          </cell>
          <cell r="V2930">
            <v>9.8420907599999996</v>
          </cell>
          <cell r="W2930">
            <v>44.4</v>
          </cell>
          <cell r="X2930">
            <v>85.8</v>
          </cell>
          <cell r="Y2930">
            <v>48.4</v>
          </cell>
          <cell r="Z2930">
            <v>31</v>
          </cell>
          <cell r="AA2930">
            <v>34.799999999999997</v>
          </cell>
          <cell r="AB2930">
            <v>9.4684648899999999</v>
          </cell>
          <cell r="AC2930">
            <v>0.32245088</v>
          </cell>
          <cell r="AD2930">
            <v>281.39999999999998</v>
          </cell>
          <cell r="AE2930">
            <v>60.544076169999997</v>
          </cell>
          <cell r="AF2930">
            <v>60.315300000000001</v>
          </cell>
          <cell r="AG2930">
            <v>0.33586045445788193</v>
          </cell>
          <cell r="AH2930">
            <v>2.9</v>
          </cell>
          <cell r="AI2930">
            <v>46730</v>
          </cell>
          <cell r="AJ2930">
            <v>11.4</v>
          </cell>
        </row>
        <row r="2931">
          <cell r="A2931" t="str">
            <v>4605</v>
          </cell>
          <cell r="B2931" t="str">
            <v>460505201</v>
          </cell>
          <cell r="D2931" t="str">
            <v>4605052</v>
          </cell>
          <cell r="E2931" t="str">
            <v>4630</v>
          </cell>
          <cell r="F2931" t="str">
            <v>46</v>
          </cell>
          <cell r="G2931">
            <v>520.27932885999996</v>
          </cell>
          <cell r="H2931">
            <v>528.11633990999997</v>
          </cell>
          <cell r="I2931">
            <v>526.93949078000003</v>
          </cell>
          <cell r="J2931">
            <v>28.378378380000004</v>
          </cell>
          <cell r="K2931">
            <v>17.505030179999999</v>
          </cell>
          <cell r="L2931">
            <v>7.15617664</v>
          </cell>
          <cell r="M2931">
            <v>10.81977828</v>
          </cell>
          <cell r="N2931">
            <v>18.655140079999999</v>
          </cell>
          <cell r="O2931">
            <v>54.622</v>
          </cell>
          <cell r="P2931">
            <v>11.630708500000001</v>
          </cell>
          <cell r="Q2931">
            <v>75</v>
          </cell>
          <cell r="R2931">
            <v>49.78444726</v>
          </cell>
          <cell r="S2931">
            <v>22.6</v>
          </cell>
          <cell r="T2931">
            <v>7.3051882199999998</v>
          </cell>
          <cell r="U2931">
            <v>11.177270890000001</v>
          </cell>
          <cell r="V2931">
            <v>7.1777824199999998</v>
          </cell>
          <cell r="W2931">
            <v>44.4</v>
          </cell>
          <cell r="X2931">
            <v>85.8</v>
          </cell>
          <cell r="Y2931">
            <v>48.4</v>
          </cell>
          <cell r="Z2931">
            <v>31</v>
          </cell>
          <cell r="AA2931">
            <v>34.799999999999997</v>
          </cell>
          <cell r="AB2931">
            <v>7.1936858200000007</v>
          </cell>
          <cell r="AC2931">
            <v>1</v>
          </cell>
          <cell r="AD2931">
            <v>281.39999999999998</v>
          </cell>
          <cell r="AE2931">
            <v>60.544076169999997</v>
          </cell>
          <cell r="AF2931">
            <v>60.315300000000001</v>
          </cell>
          <cell r="AG2931">
            <v>5.8823529999999999E-2</v>
          </cell>
          <cell r="AH2931">
            <v>2.9</v>
          </cell>
          <cell r="AI2931">
            <v>46730</v>
          </cell>
          <cell r="AJ2931">
            <v>11.4</v>
          </cell>
        </row>
        <row r="2932">
          <cell r="A2932" t="str">
            <v>4605</v>
          </cell>
          <cell r="B2932" t="str">
            <v>460505501</v>
          </cell>
          <cell r="D2932" t="str">
            <v>4605055</v>
          </cell>
          <cell r="E2932" t="str">
            <v>4630</v>
          </cell>
          <cell r="F2932" t="str">
            <v>46</v>
          </cell>
          <cell r="G2932">
            <v>520.27932885999996</v>
          </cell>
          <cell r="H2932">
            <v>528.11633990999997</v>
          </cell>
          <cell r="I2932">
            <v>526.93949078000003</v>
          </cell>
          <cell r="J2932">
            <v>28.378378380000004</v>
          </cell>
          <cell r="K2932">
            <v>17.505030179999999</v>
          </cell>
          <cell r="L2932">
            <v>9.3977323899999998</v>
          </cell>
          <cell r="M2932">
            <v>10.08393235</v>
          </cell>
          <cell r="N2932">
            <v>18.655140079999999</v>
          </cell>
          <cell r="O2932">
            <v>54.622</v>
          </cell>
          <cell r="P2932">
            <v>11.889997960000001</v>
          </cell>
          <cell r="Q2932">
            <v>75</v>
          </cell>
          <cell r="R2932">
            <v>49.78444726</v>
          </cell>
          <cell r="S2932">
            <v>22.6</v>
          </cell>
          <cell r="T2932">
            <v>9.4031071900000001</v>
          </cell>
          <cell r="U2932">
            <v>11.005095349999999</v>
          </cell>
          <cell r="V2932">
            <v>10.314603330000001</v>
          </cell>
          <cell r="W2932">
            <v>44.4</v>
          </cell>
          <cell r="X2932">
            <v>85.8</v>
          </cell>
          <cell r="Y2932">
            <v>48.4</v>
          </cell>
          <cell r="Z2932">
            <v>31</v>
          </cell>
          <cell r="AA2932">
            <v>34.799999999999997</v>
          </cell>
          <cell r="AB2932">
            <v>10.587139799999999</v>
          </cell>
          <cell r="AC2932">
            <v>0.48488026000000001</v>
          </cell>
          <cell r="AD2932">
            <v>281.39999999999998</v>
          </cell>
          <cell r="AE2932">
            <v>60.544076169999997</v>
          </cell>
          <cell r="AF2932">
            <v>60.358363560000001</v>
          </cell>
          <cell r="AG2932">
            <v>0.37646713211153432</v>
          </cell>
          <cell r="AH2932">
            <v>2.9</v>
          </cell>
          <cell r="AI2932">
            <v>46730</v>
          </cell>
          <cell r="AJ2932">
            <v>11.4</v>
          </cell>
        </row>
        <row r="2933">
          <cell r="A2933" t="str">
            <v>4605</v>
          </cell>
          <cell r="B2933" t="str">
            <v>460505801</v>
          </cell>
          <cell r="D2933" t="str">
            <v>4605058</v>
          </cell>
          <cell r="E2933" t="str">
            <v>4630</v>
          </cell>
          <cell r="F2933" t="str">
            <v>46</v>
          </cell>
          <cell r="G2933">
            <v>520.27932885999996</v>
          </cell>
          <cell r="H2933">
            <v>528.11633990999997</v>
          </cell>
          <cell r="I2933">
            <v>526.93949078000003</v>
          </cell>
          <cell r="J2933">
            <v>28.378378380000004</v>
          </cell>
          <cell r="K2933">
            <v>17.505030179999999</v>
          </cell>
          <cell r="L2933">
            <v>9.7015549500000002</v>
          </cell>
          <cell r="M2933">
            <v>10.584511539999999</v>
          </cell>
          <cell r="N2933">
            <v>18.655140079999999</v>
          </cell>
          <cell r="O2933">
            <v>54.622</v>
          </cell>
          <cell r="P2933">
            <v>11.64015706</v>
          </cell>
          <cell r="Q2933">
            <v>75</v>
          </cell>
          <cell r="R2933">
            <v>49.78444726</v>
          </cell>
          <cell r="S2933">
            <v>22.6</v>
          </cell>
          <cell r="T2933">
            <v>10.38077708</v>
          </cell>
          <cell r="U2933">
            <v>10.59518368</v>
          </cell>
          <cell r="V2933">
            <v>9.9181790999999997</v>
          </cell>
          <cell r="W2933">
            <v>44.4</v>
          </cell>
          <cell r="X2933">
            <v>85.8</v>
          </cell>
          <cell r="Y2933">
            <v>48.4</v>
          </cell>
          <cell r="Z2933">
            <v>31</v>
          </cell>
          <cell r="AA2933">
            <v>34.799999999999997</v>
          </cell>
          <cell r="AB2933">
            <v>10.066371419999999</v>
          </cell>
          <cell r="AC2933">
            <v>4.8342679999999999E-2</v>
          </cell>
          <cell r="AD2933">
            <v>281.39999999999998</v>
          </cell>
          <cell r="AE2933">
            <v>60.544076169999997</v>
          </cell>
          <cell r="AF2933">
            <v>60.315300000000001</v>
          </cell>
          <cell r="AG2933">
            <v>0.36013154583833018</v>
          </cell>
          <cell r="AH2933">
            <v>2.9</v>
          </cell>
          <cell r="AI2933">
            <v>46730</v>
          </cell>
          <cell r="AJ2933">
            <v>11.4</v>
          </cell>
        </row>
        <row r="2934">
          <cell r="A2934" t="str">
            <v>4605</v>
          </cell>
          <cell r="B2934" t="str">
            <v>460506101</v>
          </cell>
          <cell r="D2934" t="str">
            <v>4605061</v>
          </cell>
          <cell r="E2934" t="str">
            <v>4630</v>
          </cell>
          <cell r="F2934" t="str">
            <v>46</v>
          </cell>
          <cell r="G2934">
            <v>520.27932885999996</v>
          </cell>
          <cell r="H2934">
            <v>528.11633990999997</v>
          </cell>
          <cell r="I2934">
            <v>526.93949078000003</v>
          </cell>
          <cell r="J2934">
            <v>28.378378380000004</v>
          </cell>
          <cell r="K2934">
            <v>17.505030179999999</v>
          </cell>
          <cell r="L2934">
            <v>9.2413544299999995</v>
          </cell>
          <cell r="M2934">
            <v>10.821436909999999</v>
          </cell>
          <cell r="N2934">
            <v>18.655140079999999</v>
          </cell>
          <cell r="O2934">
            <v>54.622</v>
          </cell>
          <cell r="P2934">
            <v>11.2431357</v>
          </cell>
          <cell r="Q2934">
            <v>75</v>
          </cell>
          <cell r="R2934">
            <v>49.78444726</v>
          </cell>
          <cell r="S2934">
            <v>22.6</v>
          </cell>
          <cell r="T2934">
            <v>10.4605286</v>
          </cell>
          <cell r="U2934">
            <v>10.63962238</v>
          </cell>
          <cell r="V2934">
            <v>9.5726195799999996</v>
          </cell>
          <cell r="W2934">
            <v>44.4</v>
          </cell>
          <cell r="X2934">
            <v>85.8</v>
          </cell>
          <cell r="Y2934">
            <v>48.4</v>
          </cell>
          <cell r="Z2934">
            <v>31</v>
          </cell>
          <cell r="AA2934">
            <v>34.799999999999997</v>
          </cell>
          <cell r="AB2934">
            <v>9.5431630999999992</v>
          </cell>
          <cell r="AC2934">
            <v>0.28811688000000002</v>
          </cell>
          <cell r="AD2934">
            <v>281.39999999999998</v>
          </cell>
          <cell r="AE2934">
            <v>60.544076169999997</v>
          </cell>
          <cell r="AF2934">
            <v>60.315300000000001</v>
          </cell>
          <cell r="AG2934">
            <v>0.38794578955116188</v>
          </cell>
          <cell r="AH2934">
            <v>2.9</v>
          </cell>
          <cell r="AI2934">
            <v>46730</v>
          </cell>
          <cell r="AJ2934">
            <v>11.4</v>
          </cell>
        </row>
        <row r="2935">
          <cell r="A2935" t="str">
            <v>4605</v>
          </cell>
          <cell r="B2935" t="str">
            <v>460506301</v>
          </cell>
          <cell r="D2935" t="str">
            <v>4605063</v>
          </cell>
          <cell r="E2935" t="str">
            <v>4630</v>
          </cell>
          <cell r="F2935" t="str">
            <v>46</v>
          </cell>
          <cell r="G2935">
            <v>520.27932885999996</v>
          </cell>
          <cell r="H2935">
            <v>528.11633990999997</v>
          </cell>
          <cell r="I2935">
            <v>526.93949078000003</v>
          </cell>
          <cell r="J2935">
            <v>28.378378380000004</v>
          </cell>
          <cell r="K2935">
            <v>17.505030179999999</v>
          </cell>
          <cell r="L2935">
            <v>7.146772180000001</v>
          </cell>
          <cell r="M2935">
            <v>10.81977828</v>
          </cell>
          <cell r="N2935">
            <v>18.655140079999999</v>
          </cell>
          <cell r="O2935">
            <v>54.622</v>
          </cell>
          <cell r="P2935">
            <v>11.225243389999999</v>
          </cell>
          <cell r="Q2935">
            <v>75</v>
          </cell>
          <cell r="R2935">
            <v>49.78444726</v>
          </cell>
          <cell r="S2935">
            <v>22.6</v>
          </cell>
          <cell r="T2935">
            <v>10.551428140000001</v>
          </cell>
          <cell r="U2935">
            <v>10.551428140000001</v>
          </cell>
          <cell r="V2935">
            <v>7.146772180000001</v>
          </cell>
          <cell r="W2935">
            <v>44.4</v>
          </cell>
          <cell r="X2935">
            <v>85.8</v>
          </cell>
          <cell r="Y2935">
            <v>48.4</v>
          </cell>
          <cell r="Z2935">
            <v>31</v>
          </cell>
          <cell r="AA2935">
            <v>34.799999999999997</v>
          </cell>
          <cell r="AB2935">
            <v>7.146772180000001</v>
          </cell>
          <cell r="AC2935">
            <v>1</v>
          </cell>
          <cell r="AD2935">
            <v>281.39999999999998</v>
          </cell>
          <cell r="AE2935">
            <v>60.544076169999997</v>
          </cell>
          <cell r="AF2935">
            <v>60.315300000000001</v>
          </cell>
          <cell r="AG2935">
            <v>0.41231777351031607</v>
          </cell>
          <cell r="AH2935">
            <v>2.9</v>
          </cell>
          <cell r="AI2935">
            <v>46730</v>
          </cell>
          <cell r="AJ2935">
            <v>11.4</v>
          </cell>
        </row>
        <row r="2936">
          <cell r="A2936" t="str">
            <v>4605</v>
          </cell>
          <cell r="B2936" t="str">
            <v>460506701</v>
          </cell>
          <cell r="D2936" t="str">
            <v>4605067</v>
          </cell>
          <cell r="E2936" t="str">
            <v>4630</v>
          </cell>
          <cell r="F2936" t="str">
            <v>46</v>
          </cell>
          <cell r="G2936">
            <v>520.27932885999996</v>
          </cell>
          <cell r="H2936">
            <v>528.11633990999997</v>
          </cell>
          <cell r="I2936">
            <v>526.93949078000003</v>
          </cell>
          <cell r="J2936">
            <v>28.378378380000004</v>
          </cell>
          <cell r="K2936">
            <v>17.505030179999999</v>
          </cell>
          <cell r="L2936">
            <v>9.4594635100000009</v>
          </cell>
          <cell r="M2936">
            <v>10.82400932</v>
          </cell>
          <cell r="N2936">
            <v>18.655140079999999</v>
          </cell>
          <cell r="O2936">
            <v>54.622</v>
          </cell>
          <cell r="P2936">
            <v>10.939514969999999</v>
          </cell>
          <cell r="Q2936">
            <v>75</v>
          </cell>
          <cell r="R2936">
            <v>49.78444726</v>
          </cell>
          <cell r="S2936">
            <v>22.6</v>
          </cell>
          <cell r="T2936">
            <v>10.07991678</v>
          </cell>
          <cell r="U2936">
            <v>10.4029893</v>
          </cell>
          <cell r="V2936">
            <v>9.4594635100000009</v>
          </cell>
          <cell r="W2936">
            <v>44.4</v>
          </cell>
          <cell r="X2936">
            <v>85.8</v>
          </cell>
          <cell r="Y2936">
            <v>48.4</v>
          </cell>
          <cell r="Z2936">
            <v>31</v>
          </cell>
          <cell r="AA2936">
            <v>34.799999999999997</v>
          </cell>
          <cell r="AB2936">
            <v>10.052295409999999</v>
          </cell>
          <cell r="AC2936">
            <v>4.5049230000000003E-2</v>
          </cell>
          <cell r="AD2936">
            <v>281.39999999999998</v>
          </cell>
          <cell r="AE2936">
            <v>60.544076169999997</v>
          </cell>
          <cell r="AF2936">
            <v>60.315300000000001</v>
          </cell>
          <cell r="AG2936">
            <v>0.2</v>
          </cell>
          <cell r="AH2936">
            <v>2.9</v>
          </cell>
          <cell r="AI2936">
            <v>46730</v>
          </cell>
          <cell r="AJ2936">
            <v>11.4</v>
          </cell>
        </row>
        <row r="2937">
          <cell r="A2937" t="str">
            <v>4605</v>
          </cell>
          <cell r="B2937" t="str">
            <v>460507001</v>
          </cell>
          <cell r="D2937" t="str">
            <v>4605070</v>
          </cell>
          <cell r="E2937" t="str">
            <v>4630</v>
          </cell>
          <cell r="F2937" t="str">
            <v>46</v>
          </cell>
          <cell r="G2937">
            <v>520.27932885999996</v>
          </cell>
          <cell r="H2937">
            <v>528.11633990999997</v>
          </cell>
          <cell r="I2937">
            <v>526.93949078000003</v>
          </cell>
          <cell r="J2937">
            <v>28.378378380000004</v>
          </cell>
          <cell r="K2937">
            <v>17.505030179999999</v>
          </cell>
          <cell r="L2937">
            <v>8.9926817499999991</v>
          </cell>
          <cell r="M2937">
            <v>10.515126370000001</v>
          </cell>
          <cell r="N2937">
            <v>18.655140079999999</v>
          </cell>
          <cell r="O2937">
            <v>54.622</v>
          </cell>
          <cell r="P2937">
            <v>11.11489267</v>
          </cell>
          <cell r="Q2937">
            <v>75</v>
          </cell>
          <cell r="R2937">
            <v>49.78444726</v>
          </cell>
          <cell r="S2937">
            <v>22.6</v>
          </cell>
          <cell r="T2937">
            <v>10.4565965</v>
          </cell>
          <cell r="U2937">
            <v>10.416101579999999</v>
          </cell>
          <cell r="V2937">
            <v>9.3185667799999994</v>
          </cell>
          <cell r="W2937">
            <v>44.4</v>
          </cell>
          <cell r="X2937">
            <v>85.8</v>
          </cell>
          <cell r="Y2937">
            <v>48.4</v>
          </cell>
          <cell r="Z2937">
            <v>31</v>
          </cell>
          <cell r="AA2937">
            <v>34.799999999999997</v>
          </cell>
          <cell r="AB2937">
            <v>9.7491701899999992</v>
          </cell>
          <cell r="AC2937">
            <v>0.53117057999999995</v>
          </cell>
          <cell r="AD2937">
            <v>281.39999999999998</v>
          </cell>
          <cell r="AE2937">
            <v>60.544076169999997</v>
          </cell>
          <cell r="AF2937">
            <v>60.315300000000001</v>
          </cell>
          <cell r="AG2937">
            <v>0.71428570999999996</v>
          </cell>
          <cell r="AH2937">
            <v>2.9</v>
          </cell>
          <cell r="AI2937">
            <v>46730</v>
          </cell>
          <cell r="AJ2937">
            <v>11.4</v>
          </cell>
        </row>
        <row r="2938">
          <cell r="A2938" t="str">
            <v>4605</v>
          </cell>
          <cell r="B2938" t="str">
            <v>460507601</v>
          </cell>
          <cell r="D2938" t="str">
            <v>4605076</v>
          </cell>
          <cell r="E2938" t="str">
            <v>4630</v>
          </cell>
          <cell r="F2938" t="str">
            <v>46</v>
          </cell>
          <cell r="G2938">
            <v>520.27932885999996</v>
          </cell>
          <cell r="H2938">
            <v>528.11633990999997</v>
          </cell>
          <cell r="I2938">
            <v>526.93949078000003</v>
          </cell>
          <cell r="J2938">
            <v>28.378378380000004</v>
          </cell>
          <cell r="K2938">
            <v>17.505030179999999</v>
          </cell>
          <cell r="L2938">
            <v>9.3691373799999997</v>
          </cell>
          <cell r="M2938">
            <v>10.63074626</v>
          </cell>
          <cell r="N2938">
            <v>18.655140079999999</v>
          </cell>
          <cell r="O2938">
            <v>54.622</v>
          </cell>
          <cell r="P2938">
            <v>11.20292961</v>
          </cell>
          <cell r="Q2938">
            <v>75</v>
          </cell>
          <cell r="R2938">
            <v>49.78444726</v>
          </cell>
          <cell r="S2938">
            <v>22.6</v>
          </cell>
          <cell r="T2938">
            <v>10.19091959</v>
          </cell>
          <cell r="U2938">
            <v>10.58564962</v>
          </cell>
          <cell r="V2938">
            <v>9.1632487600000001</v>
          </cell>
          <cell r="W2938">
            <v>44.4</v>
          </cell>
          <cell r="X2938">
            <v>85.8</v>
          </cell>
          <cell r="Y2938">
            <v>48.4</v>
          </cell>
          <cell r="Z2938">
            <v>31</v>
          </cell>
          <cell r="AA2938">
            <v>34.799999999999997</v>
          </cell>
          <cell r="AB2938">
            <v>9.5036813999999996</v>
          </cell>
          <cell r="AC2938">
            <v>0.57261030000000002</v>
          </cell>
          <cell r="AD2938">
            <v>281.39999999999998</v>
          </cell>
          <cell r="AE2938">
            <v>60.544076169999997</v>
          </cell>
          <cell r="AF2938">
            <v>60.315300000000001</v>
          </cell>
          <cell r="AG2938">
            <v>0</v>
          </cell>
          <cell r="AH2938">
            <v>2.9</v>
          </cell>
          <cell r="AI2938">
            <v>46730</v>
          </cell>
          <cell r="AJ2938">
            <v>11.4</v>
          </cell>
        </row>
        <row r="2939">
          <cell r="A2939" t="str">
            <v>4606</v>
          </cell>
          <cell r="B2939" t="str">
            <v>460601501</v>
          </cell>
          <cell r="D2939" t="str">
            <v>4606015</v>
          </cell>
          <cell r="E2939" t="str">
            <v>4630</v>
          </cell>
          <cell r="F2939" t="str">
            <v>46</v>
          </cell>
          <cell r="G2939">
            <v>520.27932885999996</v>
          </cell>
          <cell r="H2939">
            <v>528.11633990999997</v>
          </cell>
          <cell r="I2939">
            <v>526.93949078000003</v>
          </cell>
          <cell r="J2939">
            <v>28.378378380000004</v>
          </cell>
          <cell r="K2939">
            <v>17.505030179999999</v>
          </cell>
          <cell r="L2939">
            <v>9.2568422100000003</v>
          </cell>
          <cell r="M2939">
            <v>9.7379051099999998</v>
          </cell>
          <cell r="N2939">
            <v>18.655140079999999</v>
          </cell>
          <cell r="O2939">
            <v>54.622</v>
          </cell>
          <cell r="P2939">
            <v>11.096318520000001</v>
          </cell>
          <cell r="Q2939">
            <v>75</v>
          </cell>
          <cell r="R2939">
            <v>49.78444726</v>
          </cell>
          <cell r="S2939">
            <v>22.6</v>
          </cell>
          <cell r="T2939">
            <v>10.460499950000001</v>
          </cell>
          <cell r="U2939">
            <v>9.6827161900000007</v>
          </cell>
          <cell r="V2939">
            <v>9.5100745300000007</v>
          </cell>
          <cell r="W2939">
            <v>44.4</v>
          </cell>
          <cell r="X2939">
            <v>85.8</v>
          </cell>
          <cell r="Y2939">
            <v>48.4</v>
          </cell>
          <cell r="Z2939">
            <v>31</v>
          </cell>
          <cell r="AA2939">
            <v>34.799999999999997</v>
          </cell>
          <cell r="AB2939">
            <v>10.349902650000001</v>
          </cell>
          <cell r="AC2939">
            <v>0.37985353999999999</v>
          </cell>
          <cell r="AD2939">
            <v>281.39999999999998</v>
          </cell>
          <cell r="AE2939">
            <v>60.544076169999997</v>
          </cell>
          <cell r="AF2939">
            <v>60.315300000000001</v>
          </cell>
          <cell r="AG2939">
            <v>0.38593913563887333</v>
          </cell>
          <cell r="AH2939">
            <v>2.9</v>
          </cell>
          <cell r="AI2939">
            <v>46730</v>
          </cell>
          <cell r="AJ2939">
            <v>11.4</v>
          </cell>
        </row>
        <row r="2940">
          <cell r="A2940" t="str">
            <v>4606</v>
          </cell>
          <cell r="B2940" t="str">
            <v>460601801</v>
          </cell>
          <cell r="D2940" t="str">
            <v>4606018</v>
          </cell>
          <cell r="E2940" t="str">
            <v>4630</v>
          </cell>
          <cell r="F2940" t="str">
            <v>46</v>
          </cell>
          <cell r="G2940">
            <v>520.27932885999996</v>
          </cell>
          <cell r="H2940">
            <v>528.11633990999997</v>
          </cell>
          <cell r="I2940">
            <v>526.93949078000003</v>
          </cell>
          <cell r="J2940">
            <v>28.378378380000004</v>
          </cell>
          <cell r="K2940">
            <v>17.505030179999999</v>
          </cell>
          <cell r="L2940">
            <v>7.2758646000000002</v>
          </cell>
          <cell r="M2940">
            <v>7.2758646000000002</v>
          </cell>
          <cell r="N2940">
            <v>18.655140079999999</v>
          </cell>
          <cell r="O2940">
            <v>54.622</v>
          </cell>
          <cell r="P2940">
            <v>10.81977828</v>
          </cell>
          <cell r="Q2940">
            <v>75</v>
          </cell>
          <cell r="R2940">
            <v>49.78444726</v>
          </cell>
          <cell r="S2940">
            <v>22.6</v>
          </cell>
          <cell r="T2940">
            <v>10.394151280000001</v>
          </cell>
          <cell r="U2940">
            <v>7.1838707199999998</v>
          </cell>
          <cell r="V2940">
            <v>7.1308988299999996</v>
          </cell>
          <cell r="W2940">
            <v>44.4</v>
          </cell>
          <cell r="X2940">
            <v>85.8</v>
          </cell>
          <cell r="Y2940">
            <v>48.4</v>
          </cell>
          <cell r="Z2940">
            <v>31</v>
          </cell>
          <cell r="AA2940">
            <v>34.799999999999997</v>
          </cell>
          <cell r="AB2940">
            <v>10.741816740000001</v>
          </cell>
          <cell r="AC2940">
            <v>1</v>
          </cell>
          <cell r="AD2940">
            <v>281.39999999999998</v>
          </cell>
          <cell r="AE2940">
            <v>60.544076169999997</v>
          </cell>
          <cell r="AF2940">
            <v>60.315300000000001</v>
          </cell>
          <cell r="AG2940">
            <v>0.28571428999999998</v>
          </cell>
          <cell r="AH2940">
            <v>2.9</v>
          </cell>
          <cell r="AI2940">
            <v>46730</v>
          </cell>
          <cell r="AJ2940">
            <v>11.4</v>
          </cell>
        </row>
        <row r="2941">
          <cell r="A2941" t="str">
            <v>4606</v>
          </cell>
          <cell r="B2941" t="str">
            <v>460602301</v>
          </cell>
          <cell r="D2941" t="str">
            <v>4606023</v>
          </cell>
          <cell r="E2941" t="str">
            <v>4630</v>
          </cell>
          <cell r="F2941" t="str">
            <v>46</v>
          </cell>
          <cell r="G2941">
            <v>520.27932885999996</v>
          </cell>
          <cell r="H2941">
            <v>528.11633990999997</v>
          </cell>
          <cell r="I2941">
            <v>526.93949078000003</v>
          </cell>
          <cell r="J2941">
            <v>28.378378380000004</v>
          </cell>
          <cell r="K2941">
            <v>17.505030179999999</v>
          </cell>
          <cell r="L2941">
            <v>9.2352280899999997</v>
          </cell>
          <cell r="M2941">
            <v>10.404050700000001</v>
          </cell>
          <cell r="N2941">
            <v>18.655140079999999</v>
          </cell>
          <cell r="O2941">
            <v>54.622</v>
          </cell>
          <cell r="P2941">
            <v>11.602519340000001</v>
          </cell>
          <cell r="Q2941">
            <v>75</v>
          </cell>
          <cell r="R2941">
            <v>49.78444726</v>
          </cell>
          <cell r="S2941">
            <v>22.6</v>
          </cell>
          <cell r="T2941">
            <v>10.513225950000001</v>
          </cell>
          <cell r="U2941">
            <v>10.500344070000001</v>
          </cell>
          <cell r="V2941">
            <v>9.898676</v>
          </cell>
          <cell r="W2941">
            <v>44.4</v>
          </cell>
          <cell r="X2941">
            <v>85.8</v>
          </cell>
          <cell r="Y2941">
            <v>48.4</v>
          </cell>
          <cell r="Z2941">
            <v>31</v>
          </cell>
          <cell r="AA2941">
            <v>34.799999999999997</v>
          </cell>
          <cell r="AB2941">
            <v>9.7177000000000007</v>
          </cell>
          <cell r="AC2941">
            <v>0.21472379</v>
          </cell>
          <cell r="AD2941">
            <v>281.39999999999998</v>
          </cell>
          <cell r="AE2941">
            <v>60.544076169999997</v>
          </cell>
          <cell r="AF2941">
            <v>60.32808619</v>
          </cell>
          <cell r="AG2941">
            <v>0.75</v>
          </cell>
          <cell r="AH2941">
            <v>2.9</v>
          </cell>
          <cell r="AI2941">
            <v>46730</v>
          </cell>
          <cell r="AJ2941">
            <v>11.4</v>
          </cell>
        </row>
        <row r="2942">
          <cell r="A2942" t="str">
            <v>4606</v>
          </cell>
          <cell r="B2942" t="str">
            <v>460602801</v>
          </cell>
          <cell r="D2942" t="str">
            <v>4606028</v>
          </cell>
          <cell r="E2942" t="str">
            <v>4630</v>
          </cell>
          <cell r="F2942" t="str">
            <v>46</v>
          </cell>
          <cell r="G2942">
            <v>520.27932885999996</v>
          </cell>
          <cell r="H2942">
            <v>528.11633990999997</v>
          </cell>
          <cell r="I2942">
            <v>526.93949078000003</v>
          </cell>
          <cell r="J2942">
            <v>28.378378380000004</v>
          </cell>
          <cell r="K2942">
            <v>17.505030179999999</v>
          </cell>
          <cell r="L2942">
            <v>9.1123967300000004</v>
          </cell>
          <cell r="M2942">
            <v>9.7947881399999996</v>
          </cell>
          <cell r="N2942">
            <v>18.655140079999999</v>
          </cell>
          <cell r="O2942">
            <v>54.622</v>
          </cell>
          <cell r="P2942">
            <v>11.520179089999999</v>
          </cell>
          <cell r="Q2942">
            <v>75</v>
          </cell>
          <cell r="R2942">
            <v>49.78444726</v>
          </cell>
          <cell r="S2942">
            <v>22.6</v>
          </cell>
          <cell r="T2942">
            <v>9.7630178599999997</v>
          </cell>
          <cell r="U2942">
            <v>10.05453342</v>
          </cell>
          <cell r="V2942">
            <v>9.2577009399999994</v>
          </cell>
          <cell r="W2942">
            <v>44.4</v>
          </cell>
          <cell r="X2942">
            <v>85.8</v>
          </cell>
          <cell r="Y2942">
            <v>48.4</v>
          </cell>
          <cell r="Z2942">
            <v>31</v>
          </cell>
          <cell r="AA2942">
            <v>34.799999999999997</v>
          </cell>
          <cell r="AB2942">
            <v>9.2967932599999994</v>
          </cell>
          <cell r="AC2942">
            <v>0.21501128999999999</v>
          </cell>
          <cell r="AD2942">
            <v>281.39999999999998</v>
          </cell>
          <cell r="AE2942">
            <v>60.544076169999997</v>
          </cell>
          <cell r="AF2942">
            <v>60.378184750000003</v>
          </cell>
          <cell r="AG2942">
            <v>0</v>
          </cell>
          <cell r="AH2942">
            <v>2.9</v>
          </cell>
          <cell r="AI2942">
            <v>46730</v>
          </cell>
          <cell r="AJ2942">
            <v>11.4</v>
          </cell>
        </row>
        <row r="2943">
          <cell r="A2943" t="str">
            <v>4606</v>
          </cell>
          <cell r="B2943" t="str">
            <v>460603001</v>
          </cell>
          <cell r="D2943" t="str">
            <v>4606030</v>
          </cell>
          <cell r="E2943" t="str">
            <v>4630</v>
          </cell>
          <cell r="F2943" t="str">
            <v>46</v>
          </cell>
          <cell r="G2943">
            <v>520.27932885999996</v>
          </cell>
          <cell r="H2943">
            <v>528.11633990999997</v>
          </cell>
          <cell r="I2943">
            <v>526.93949078000003</v>
          </cell>
          <cell r="J2943">
            <v>28.378378380000004</v>
          </cell>
          <cell r="K2943">
            <v>17.505030179999999</v>
          </cell>
          <cell r="L2943">
            <v>7.1507014599999987</v>
          </cell>
          <cell r="M2943">
            <v>10.81977828</v>
          </cell>
          <cell r="N2943">
            <v>18.655140079999999</v>
          </cell>
          <cell r="O2943">
            <v>54.622</v>
          </cell>
          <cell r="P2943">
            <v>11.630708500000001</v>
          </cell>
          <cell r="Q2943">
            <v>75</v>
          </cell>
          <cell r="R2943">
            <v>49.78444726</v>
          </cell>
          <cell r="S2943">
            <v>22.6</v>
          </cell>
          <cell r="T2943">
            <v>10.23820826</v>
          </cell>
          <cell r="U2943">
            <v>10.23820826</v>
          </cell>
          <cell r="V2943">
            <v>7.1507014599999987</v>
          </cell>
          <cell r="W2943">
            <v>44.4</v>
          </cell>
          <cell r="X2943">
            <v>85.8</v>
          </cell>
          <cell r="Y2943">
            <v>48.4</v>
          </cell>
          <cell r="Z2943">
            <v>31</v>
          </cell>
          <cell r="AA2943">
            <v>34.799999999999997</v>
          </cell>
          <cell r="AB2943">
            <v>7.1507014599999987</v>
          </cell>
          <cell r="AC2943">
            <v>1</v>
          </cell>
          <cell r="AD2943">
            <v>281.39999999999998</v>
          </cell>
          <cell r="AE2943">
            <v>60.544076169999997</v>
          </cell>
          <cell r="AF2943">
            <v>60.315300000000001</v>
          </cell>
          <cell r="AG2943">
            <v>0.5</v>
          </cell>
          <cell r="AH2943">
            <v>2.9</v>
          </cell>
          <cell r="AI2943">
            <v>46730</v>
          </cell>
          <cell r="AJ2943">
            <v>11.4</v>
          </cell>
        </row>
        <row r="2944">
          <cell r="A2944" t="str">
            <v>4606</v>
          </cell>
          <cell r="B2944" t="str">
            <v>460603401</v>
          </cell>
          <cell r="D2944" t="str">
            <v>4606034</v>
          </cell>
          <cell r="E2944" t="str">
            <v>4630</v>
          </cell>
          <cell r="F2944" t="str">
            <v>46</v>
          </cell>
          <cell r="G2944">
            <v>520.27932885999996</v>
          </cell>
          <cell r="H2944">
            <v>528.11633990999997</v>
          </cell>
          <cell r="I2944">
            <v>526.93949078000003</v>
          </cell>
          <cell r="J2944">
            <v>28.378378380000004</v>
          </cell>
          <cell r="K2944">
            <v>17.505030179999999</v>
          </cell>
          <cell r="L2944">
            <v>7.3051882199999998</v>
          </cell>
          <cell r="M2944">
            <v>7.3498737000000007</v>
          </cell>
          <cell r="N2944">
            <v>18.655140079999999</v>
          </cell>
          <cell r="O2944">
            <v>54.622</v>
          </cell>
          <cell r="P2944">
            <v>11.225243389999999</v>
          </cell>
          <cell r="Q2944">
            <v>75</v>
          </cell>
          <cell r="R2944">
            <v>49.78444726</v>
          </cell>
          <cell r="S2944">
            <v>22.6</v>
          </cell>
          <cell r="T2944">
            <v>7.94661756</v>
          </cell>
          <cell r="U2944">
            <v>7.1944368499999998</v>
          </cell>
          <cell r="V2944">
            <v>7.1412451199999989</v>
          </cell>
          <cell r="W2944">
            <v>44.4</v>
          </cell>
          <cell r="X2944">
            <v>85.8</v>
          </cell>
          <cell r="Y2944">
            <v>48.4</v>
          </cell>
          <cell r="Z2944">
            <v>31</v>
          </cell>
          <cell r="AA2944">
            <v>34.799999999999997</v>
          </cell>
          <cell r="AB2944">
            <v>7.94661756</v>
          </cell>
          <cell r="AC2944">
            <v>1</v>
          </cell>
          <cell r="AD2944">
            <v>281.39999999999998</v>
          </cell>
          <cell r="AE2944">
            <v>60.544076169999997</v>
          </cell>
          <cell r="AF2944">
            <v>60.315300000000001</v>
          </cell>
          <cell r="AG2944">
            <v>0.36111111000000001</v>
          </cell>
          <cell r="AH2944">
            <v>2.9</v>
          </cell>
          <cell r="AI2944">
            <v>46730</v>
          </cell>
          <cell r="AJ2944">
            <v>11.4</v>
          </cell>
        </row>
        <row r="2945">
          <cell r="A2945" t="str">
            <v>4606</v>
          </cell>
          <cell r="B2945" t="str">
            <v>460603701</v>
          </cell>
          <cell r="D2945" t="str">
            <v>4606037</v>
          </cell>
          <cell r="E2945" t="str">
            <v>4630</v>
          </cell>
          <cell r="F2945" t="str">
            <v>46</v>
          </cell>
          <cell r="G2945">
            <v>520.27932885999996</v>
          </cell>
          <cell r="H2945">
            <v>528.11633990999997</v>
          </cell>
          <cell r="I2945">
            <v>526.93949078000003</v>
          </cell>
          <cell r="J2945">
            <v>28.378378380000004</v>
          </cell>
          <cell r="K2945">
            <v>17.505030179999999</v>
          </cell>
          <cell r="L2945">
            <v>9.3004552599999997</v>
          </cell>
          <cell r="M2945">
            <v>10.13662104</v>
          </cell>
          <cell r="N2945">
            <v>18.655140079999999</v>
          </cell>
          <cell r="O2945">
            <v>54.622</v>
          </cell>
          <cell r="P2945">
            <v>11.07717639</v>
          </cell>
          <cell r="Q2945">
            <v>75</v>
          </cell>
          <cell r="R2945">
            <v>49.78444726</v>
          </cell>
          <cell r="S2945">
            <v>22.6</v>
          </cell>
          <cell r="T2945">
            <v>10.33582176</v>
          </cell>
          <cell r="U2945">
            <v>10.126231020000001</v>
          </cell>
          <cell r="V2945">
            <v>9.8959089099999993</v>
          </cell>
          <cell r="W2945">
            <v>44.4</v>
          </cell>
          <cell r="X2945">
            <v>85.8</v>
          </cell>
          <cell r="Y2945">
            <v>48.4</v>
          </cell>
          <cell r="Z2945">
            <v>31</v>
          </cell>
          <cell r="AA2945">
            <v>34.799999999999997</v>
          </cell>
          <cell r="AB2945">
            <v>10.14925328</v>
          </cell>
          <cell r="AC2945">
            <v>0.34638203000000001</v>
          </cell>
          <cell r="AD2945">
            <v>281.39999999999998</v>
          </cell>
          <cell r="AE2945">
            <v>60.544076169999997</v>
          </cell>
          <cell r="AF2945">
            <v>60.335102929999991</v>
          </cell>
          <cell r="AG2945">
            <v>0.2</v>
          </cell>
          <cell r="AH2945">
            <v>2.9</v>
          </cell>
          <cell r="AI2945">
            <v>46730</v>
          </cell>
          <cell r="AJ2945">
            <v>11.4</v>
          </cell>
        </row>
        <row r="2946">
          <cell r="A2946" t="str">
            <v>4607</v>
          </cell>
          <cell r="B2946" t="str">
            <v>460703801</v>
          </cell>
          <cell r="D2946" t="str">
            <v>4607038</v>
          </cell>
          <cell r="E2946" t="str">
            <v>4630</v>
          </cell>
          <cell r="F2946" t="str">
            <v>46</v>
          </cell>
          <cell r="G2946">
            <v>520.27932885999996</v>
          </cell>
          <cell r="H2946">
            <v>528.11633990999997</v>
          </cell>
          <cell r="I2946">
            <v>526.93949078000003</v>
          </cell>
          <cell r="J2946">
            <v>28.378378380000004</v>
          </cell>
          <cell r="K2946">
            <v>17.505030179999999</v>
          </cell>
          <cell r="L2946">
            <v>9.1984701999999992</v>
          </cell>
          <cell r="M2946">
            <v>10.86172605</v>
          </cell>
          <cell r="N2946">
            <v>18.655140079999999</v>
          </cell>
          <cell r="O2946">
            <v>54.622</v>
          </cell>
          <cell r="P2946">
            <v>10.990769220000001</v>
          </cell>
          <cell r="Q2946">
            <v>75</v>
          </cell>
          <cell r="R2946">
            <v>49.78444726</v>
          </cell>
          <cell r="S2946">
            <v>22.6</v>
          </cell>
          <cell r="T2946">
            <v>9.7996813800000009</v>
          </cell>
          <cell r="U2946">
            <v>10.65067301</v>
          </cell>
          <cell r="V2946">
            <v>9.6151385900000008</v>
          </cell>
          <cell r="W2946">
            <v>44.4</v>
          </cell>
          <cell r="X2946">
            <v>85.8</v>
          </cell>
          <cell r="Y2946">
            <v>48.4</v>
          </cell>
          <cell r="Z2946">
            <v>31</v>
          </cell>
          <cell r="AA2946">
            <v>34.799999999999997</v>
          </cell>
          <cell r="AB2946">
            <v>10.125550520000001</v>
          </cell>
          <cell r="AC2946">
            <v>0.42707030000000001</v>
          </cell>
          <cell r="AD2946">
            <v>281.39999999999998</v>
          </cell>
          <cell r="AE2946">
            <v>60.544076169999997</v>
          </cell>
          <cell r="AF2946">
            <v>60.326676689999999</v>
          </cell>
          <cell r="AG2946">
            <v>5.2631579999999997E-2</v>
          </cell>
          <cell r="AH2946">
            <v>2.9</v>
          </cell>
          <cell r="AI2946">
            <v>46730</v>
          </cell>
          <cell r="AJ2946">
            <v>11.4</v>
          </cell>
        </row>
        <row r="2947">
          <cell r="A2947" t="str">
            <v>4607</v>
          </cell>
          <cell r="B2947" t="str">
            <v>460704101</v>
          </cell>
          <cell r="D2947" t="str">
            <v>4607041</v>
          </cell>
          <cell r="E2947" t="str">
            <v>4630</v>
          </cell>
          <cell r="F2947" t="str">
            <v>46</v>
          </cell>
          <cell r="G2947">
            <v>520.27932885999996</v>
          </cell>
          <cell r="H2947">
            <v>528.11633990999997</v>
          </cell>
          <cell r="I2947">
            <v>526.93949078000003</v>
          </cell>
          <cell r="J2947">
            <v>28.378378380000004</v>
          </cell>
          <cell r="K2947">
            <v>17.505030179999999</v>
          </cell>
          <cell r="L2947">
            <v>7.17011954</v>
          </cell>
          <cell r="M2947">
            <v>10.81977828</v>
          </cell>
          <cell r="N2947">
            <v>18.655140079999999</v>
          </cell>
          <cell r="O2947">
            <v>54.622</v>
          </cell>
          <cell r="P2947">
            <v>11.225243389999999</v>
          </cell>
          <cell r="Q2947">
            <v>75</v>
          </cell>
          <cell r="R2947">
            <v>49.78444726</v>
          </cell>
          <cell r="S2947">
            <v>22.6</v>
          </cell>
          <cell r="T2947">
            <v>7.17011954</v>
          </cell>
          <cell r="U2947">
            <v>10.81977828</v>
          </cell>
          <cell r="V2947">
            <v>9.8389490300000002</v>
          </cell>
          <cell r="W2947">
            <v>44.4</v>
          </cell>
          <cell r="X2947">
            <v>85.8</v>
          </cell>
          <cell r="Y2947">
            <v>48.4</v>
          </cell>
          <cell r="Z2947">
            <v>31</v>
          </cell>
          <cell r="AA2947">
            <v>34.799999999999997</v>
          </cell>
          <cell r="AB2947">
            <v>10.741816740000001</v>
          </cell>
          <cell r="AC2947">
            <v>1</v>
          </cell>
          <cell r="AD2947">
            <v>281.39999999999998</v>
          </cell>
          <cell r="AE2947">
            <v>60.544076169999997</v>
          </cell>
          <cell r="AF2947">
            <v>60.315300000000001</v>
          </cell>
          <cell r="AG2947">
            <v>0.28571428999999998</v>
          </cell>
          <cell r="AH2947">
            <v>2.9</v>
          </cell>
          <cell r="AI2947">
            <v>46730</v>
          </cell>
          <cell r="AJ2947">
            <v>11.4</v>
          </cell>
        </row>
        <row r="2948">
          <cell r="A2948" t="str">
            <v>4607</v>
          </cell>
          <cell r="B2948" t="str">
            <v>460704501</v>
          </cell>
          <cell r="D2948" t="str">
            <v>4607045</v>
          </cell>
          <cell r="E2948" t="str">
            <v>4630</v>
          </cell>
          <cell r="F2948" t="str">
            <v>46</v>
          </cell>
          <cell r="G2948">
            <v>520.27932885999996</v>
          </cell>
          <cell r="H2948">
            <v>528.11633990999997</v>
          </cell>
          <cell r="I2948">
            <v>526.93949078000003</v>
          </cell>
          <cell r="J2948">
            <v>28.378378380000004</v>
          </cell>
          <cell r="K2948">
            <v>17.505030179999999</v>
          </cell>
          <cell r="L2948">
            <v>9.57692604</v>
          </cell>
          <cell r="M2948">
            <v>10.554327260000001</v>
          </cell>
          <cell r="N2948">
            <v>18.655140079999999</v>
          </cell>
          <cell r="O2948">
            <v>54.622</v>
          </cell>
          <cell r="P2948">
            <v>10.60189587</v>
          </cell>
          <cell r="Q2948">
            <v>75</v>
          </cell>
          <cell r="R2948">
            <v>49.78444726</v>
          </cell>
          <cell r="S2948">
            <v>22.6</v>
          </cell>
          <cell r="T2948">
            <v>10.443833140000001</v>
          </cell>
          <cell r="U2948">
            <v>10.41980805</v>
          </cell>
          <cell r="V2948">
            <v>9.5940369200000006</v>
          </cell>
          <cell r="W2948">
            <v>44.4</v>
          </cell>
          <cell r="X2948">
            <v>85.8</v>
          </cell>
          <cell r="Y2948">
            <v>48.4</v>
          </cell>
          <cell r="Z2948">
            <v>31</v>
          </cell>
          <cell r="AA2948">
            <v>34.799999999999997</v>
          </cell>
          <cell r="AB2948">
            <v>9.2056292899999992</v>
          </cell>
          <cell r="AC2948">
            <v>0.50544040000000001</v>
          </cell>
          <cell r="AD2948">
            <v>281.39999999999998</v>
          </cell>
          <cell r="AE2948">
            <v>60.544076169999997</v>
          </cell>
          <cell r="AF2948">
            <v>60.315300000000001</v>
          </cell>
          <cell r="AG2948">
            <v>0.25</v>
          </cell>
          <cell r="AH2948">
            <v>2.9</v>
          </cell>
          <cell r="AI2948">
            <v>46730</v>
          </cell>
          <cell r="AJ2948">
            <v>11.4</v>
          </cell>
        </row>
        <row r="2949">
          <cell r="A2949" t="str">
            <v>4607</v>
          </cell>
          <cell r="B2949" t="str">
            <v>460704701</v>
          </cell>
          <cell r="D2949" t="str">
            <v>4607047</v>
          </cell>
          <cell r="E2949" t="str">
            <v>4630</v>
          </cell>
          <cell r="F2949" t="str">
            <v>46</v>
          </cell>
          <cell r="G2949">
            <v>520.27932885999996</v>
          </cell>
          <cell r="H2949">
            <v>528.11633990999997</v>
          </cell>
          <cell r="I2949">
            <v>526.93949078000003</v>
          </cell>
          <cell r="J2949">
            <v>28.378378380000004</v>
          </cell>
          <cell r="K2949">
            <v>17.505030179999999</v>
          </cell>
          <cell r="L2949">
            <v>7.2048925099999988</v>
          </cell>
          <cell r="M2949">
            <v>10.81977828</v>
          </cell>
          <cell r="N2949">
            <v>18.655140079999999</v>
          </cell>
          <cell r="O2949">
            <v>54.622</v>
          </cell>
          <cell r="P2949">
            <v>10.81977828</v>
          </cell>
          <cell r="Q2949">
            <v>75</v>
          </cell>
          <cell r="R2949">
            <v>49.78444726</v>
          </cell>
          <cell r="S2949">
            <v>22.6</v>
          </cell>
          <cell r="T2949">
            <v>10.81977828</v>
          </cell>
          <cell r="U2949">
            <v>10.81977828</v>
          </cell>
          <cell r="V2949">
            <v>7.2048925099999988</v>
          </cell>
          <cell r="W2949">
            <v>44.4</v>
          </cell>
          <cell r="X2949">
            <v>85.8</v>
          </cell>
          <cell r="Y2949">
            <v>48.4</v>
          </cell>
          <cell r="Z2949">
            <v>31</v>
          </cell>
          <cell r="AA2949">
            <v>34.799999999999997</v>
          </cell>
          <cell r="AB2949">
            <v>7.2048925099999988</v>
          </cell>
          <cell r="AC2949">
            <v>1</v>
          </cell>
          <cell r="AD2949">
            <v>281.39999999999998</v>
          </cell>
          <cell r="AE2949">
            <v>60.544076169999997</v>
          </cell>
          <cell r="AF2949">
            <v>60.315300000000001</v>
          </cell>
          <cell r="AG2949">
            <v>0.15384614999999999</v>
          </cell>
          <cell r="AH2949">
            <v>2.9</v>
          </cell>
          <cell r="AI2949">
            <v>46730</v>
          </cell>
          <cell r="AJ2949">
            <v>11.4</v>
          </cell>
        </row>
        <row r="2950">
          <cell r="A2950" t="str">
            <v>4607</v>
          </cell>
          <cell r="B2950" t="str">
            <v>460705101</v>
          </cell>
          <cell r="D2950" t="str">
            <v>4607051</v>
          </cell>
          <cell r="E2950" t="str">
            <v>4630</v>
          </cell>
          <cell r="F2950" t="str">
            <v>46</v>
          </cell>
          <cell r="G2950">
            <v>520.27932885999996</v>
          </cell>
          <cell r="H2950">
            <v>528.11633990999997</v>
          </cell>
          <cell r="I2950">
            <v>526.93949078000003</v>
          </cell>
          <cell r="J2950">
            <v>28.378378380000004</v>
          </cell>
          <cell r="K2950">
            <v>17.505030179999999</v>
          </cell>
          <cell r="L2950">
            <v>9.3243830899999995</v>
          </cell>
          <cell r="M2950">
            <v>10.592827489999999</v>
          </cell>
          <cell r="N2950">
            <v>18.655140079999999</v>
          </cell>
          <cell r="O2950">
            <v>54.622</v>
          </cell>
          <cell r="P2950">
            <v>10.75709404</v>
          </cell>
          <cell r="Q2950">
            <v>75</v>
          </cell>
          <cell r="R2950">
            <v>49.78444726</v>
          </cell>
          <cell r="S2950">
            <v>22.6</v>
          </cell>
          <cell r="T2950">
            <v>9.3947430900000004</v>
          </cell>
          <cell r="U2950">
            <v>9.3947430900000004</v>
          </cell>
          <cell r="V2950">
            <v>9.3616011700000001</v>
          </cell>
          <cell r="W2950">
            <v>44.4</v>
          </cell>
          <cell r="X2950">
            <v>85.8</v>
          </cell>
          <cell r="Y2950">
            <v>48.4</v>
          </cell>
          <cell r="Z2950">
            <v>31</v>
          </cell>
          <cell r="AA2950">
            <v>34.799999999999997</v>
          </cell>
          <cell r="AB2950">
            <v>9.3374134499999997</v>
          </cell>
          <cell r="AC2950">
            <v>0.67314947999999997</v>
          </cell>
          <cell r="AD2950">
            <v>281.39999999999998</v>
          </cell>
          <cell r="AE2950">
            <v>60.544076169999997</v>
          </cell>
          <cell r="AF2950">
            <v>60.315300000000001</v>
          </cell>
          <cell r="AG2950">
            <v>0.37216302597348572</v>
          </cell>
          <cell r="AH2950">
            <v>2.9</v>
          </cell>
          <cell r="AI2950">
            <v>46730</v>
          </cell>
          <cell r="AJ2950">
            <v>11.4</v>
          </cell>
        </row>
        <row r="2951">
          <cell r="A2951" t="str">
            <v>4607</v>
          </cell>
          <cell r="B2951" t="str">
            <v>460705301</v>
          </cell>
          <cell r="D2951" t="str">
            <v>4607053</v>
          </cell>
          <cell r="E2951" t="str">
            <v>4630</v>
          </cell>
          <cell r="F2951" t="str">
            <v>46</v>
          </cell>
          <cell r="G2951">
            <v>520.27932885999996</v>
          </cell>
          <cell r="H2951">
            <v>528.11633990999997</v>
          </cell>
          <cell r="I2951">
            <v>526.93949078000003</v>
          </cell>
          <cell r="J2951">
            <v>28.378378380000004</v>
          </cell>
          <cell r="K2951">
            <v>17.505030179999999</v>
          </cell>
          <cell r="L2951">
            <v>7.3907985199999997</v>
          </cell>
          <cell r="M2951">
            <v>10.81977828</v>
          </cell>
          <cell r="N2951">
            <v>18.655140079999999</v>
          </cell>
          <cell r="O2951">
            <v>54.622</v>
          </cell>
          <cell r="P2951">
            <v>10.81977828</v>
          </cell>
          <cell r="Q2951">
            <v>75</v>
          </cell>
          <cell r="R2951">
            <v>49.78444726</v>
          </cell>
          <cell r="S2951">
            <v>22.6</v>
          </cell>
          <cell r="T2951">
            <v>7.3907985199999997</v>
          </cell>
          <cell r="U2951">
            <v>7.3907985199999997</v>
          </cell>
          <cell r="V2951">
            <v>7.3907985199999997</v>
          </cell>
          <cell r="W2951">
            <v>44.4</v>
          </cell>
          <cell r="X2951">
            <v>85.8</v>
          </cell>
          <cell r="Y2951">
            <v>48.4</v>
          </cell>
          <cell r="Z2951">
            <v>31</v>
          </cell>
          <cell r="AA2951">
            <v>34.799999999999997</v>
          </cell>
          <cell r="AB2951">
            <v>7.3907985199999997</v>
          </cell>
          <cell r="AC2951">
            <v>1</v>
          </cell>
          <cell r="AD2951">
            <v>281.39999999999998</v>
          </cell>
          <cell r="AE2951">
            <v>60.544076169999997</v>
          </cell>
          <cell r="AF2951">
            <v>60.315300000000001</v>
          </cell>
          <cell r="AG2951">
            <v>0.44827586000000003</v>
          </cell>
          <cell r="AH2951">
            <v>2.9</v>
          </cell>
          <cell r="AI2951">
            <v>46730</v>
          </cell>
          <cell r="AJ2951">
            <v>11.4</v>
          </cell>
        </row>
        <row r="2952">
          <cell r="A2952" t="str">
            <v>4607</v>
          </cell>
          <cell r="B2952" t="str">
            <v>460705701</v>
          </cell>
          <cell r="C2952" t="str">
            <v>610</v>
          </cell>
          <cell r="D2952" t="str">
            <v>4607057</v>
          </cell>
          <cell r="E2952" t="str">
            <v>4630</v>
          </cell>
          <cell r="F2952" t="str">
            <v>46</v>
          </cell>
          <cell r="G2952">
            <v>520.27932885999996</v>
          </cell>
          <cell r="H2952">
            <v>528.11633990999997</v>
          </cell>
          <cell r="I2952">
            <v>526.93949078000003</v>
          </cell>
          <cell r="J2952">
            <v>28.378378380000004</v>
          </cell>
          <cell r="K2952">
            <v>17.505030179999999</v>
          </cell>
          <cell r="L2952">
            <v>9.0809148200000003</v>
          </cell>
          <cell r="M2952">
            <v>9.9286190899999998</v>
          </cell>
          <cell r="N2952">
            <v>18.655140079999999</v>
          </cell>
          <cell r="O2952">
            <v>54.622</v>
          </cell>
          <cell r="P2952">
            <v>10.200773359999999</v>
          </cell>
          <cell r="Q2952">
            <v>75</v>
          </cell>
          <cell r="R2952">
            <v>52.643142580000003</v>
          </cell>
          <cell r="S2952">
            <v>22.6</v>
          </cell>
          <cell r="T2952">
            <v>10.003106620000001</v>
          </cell>
          <cell r="U2952">
            <v>9.8765273699999998</v>
          </cell>
          <cell r="V2952">
            <v>9.8196166900000001</v>
          </cell>
          <cell r="W2952">
            <v>44.4</v>
          </cell>
          <cell r="X2952">
            <v>85.8</v>
          </cell>
          <cell r="Y2952">
            <v>48.4</v>
          </cell>
          <cell r="Z2952">
            <v>31</v>
          </cell>
          <cell r="AA2952">
            <v>34.799999999999997</v>
          </cell>
          <cell r="AB2952">
            <v>10.10793746</v>
          </cell>
          <cell r="AC2952">
            <v>0.53015752000000005</v>
          </cell>
          <cell r="AD2952">
            <v>281.39999999999998</v>
          </cell>
          <cell r="AE2952">
            <v>60.544076169999997</v>
          </cell>
          <cell r="AF2952">
            <v>60.315300000000001</v>
          </cell>
          <cell r="AG2952">
            <v>0.6</v>
          </cell>
          <cell r="AH2952">
            <v>2.9</v>
          </cell>
          <cell r="AI2952">
            <v>46730</v>
          </cell>
          <cell r="AJ2952">
            <v>11.4</v>
          </cell>
        </row>
        <row r="2953">
          <cell r="A2953" t="str">
            <v>4607</v>
          </cell>
          <cell r="B2953" t="str">
            <v>460706001</v>
          </cell>
          <cell r="C2953" t="str">
            <v>610</v>
          </cell>
          <cell r="D2953" t="str">
            <v>4607060</v>
          </cell>
          <cell r="E2953" t="str">
            <v>4630</v>
          </cell>
          <cell r="F2953" t="str">
            <v>46</v>
          </cell>
          <cell r="G2953">
            <v>520.27932885999996</v>
          </cell>
          <cell r="H2953">
            <v>528.11633990999997</v>
          </cell>
          <cell r="I2953">
            <v>526.93949078000003</v>
          </cell>
          <cell r="J2953">
            <v>28.378378380000004</v>
          </cell>
          <cell r="K2953">
            <v>17.505030179999999</v>
          </cell>
          <cell r="L2953">
            <v>8.7760127200000007</v>
          </cell>
          <cell r="M2953">
            <v>9.6758338500000001</v>
          </cell>
          <cell r="N2953">
            <v>18.655140079999999</v>
          </cell>
          <cell r="O2953">
            <v>54.622</v>
          </cell>
          <cell r="P2953">
            <v>9.7396736700000002</v>
          </cell>
          <cell r="Q2953">
            <v>75</v>
          </cell>
          <cell r="R2953">
            <v>52.643142580000003</v>
          </cell>
          <cell r="S2953">
            <v>22.6</v>
          </cell>
          <cell r="T2953">
            <v>9.7518503800000005</v>
          </cell>
          <cell r="U2953">
            <v>9.7039994899999993</v>
          </cell>
          <cell r="V2953">
            <v>9.2766897499999992</v>
          </cell>
          <cell r="W2953">
            <v>44.4</v>
          </cell>
          <cell r="X2953">
            <v>85.8</v>
          </cell>
          <cell r="Y2953">
            <v>48.4</v>
          </cell>
          <cell r="Z2953">
            <v>31</v>
          </cell>
          <cell r="AA2953">
            <v>34.799999999999997</v>
          </cell>
          <cell r="AB2953">
            <v>8.7957336099999992</v>
          </cell>
          <cell r="AC2953">
            <v>0.79226441000000003</v>
          </cell>
          <cell r="AD2953">
            <v>281.39999999999998</v>
          </cell>
          <cell r="AE2953">
            <v>60.544076169999997</v>
          </cell>
          <cell r="AF2953">
            <v>60.315300000000001</v>
          </cell>
          <cell r="AG2953">
            <v>0.37608737177450668</v>
          </cell>
          <cell r="AH2953">
            <v>2.9</v>
          </cell>
          <cell r="AI2953">
            <v>46730</v>
          </cell>
          <cell r="AJ2953">
            <v>11.4</v>
          </cell>
        </row>
        <row r="2954">
          <cell r="A2954" t="str">
            <v>4607</v>
          </cell>
          <cell r="B2954" t="str">
            <v>460706201</v>
          </cell>
          <cell r="C2954" t="str">
            <v>610</v>
          </cell>
          <cell r="D2954" t="str">
            <v>4607062</v>
          </cell>
          <cell r="E2954" t="str">
            <v>4630</v>
          </cell>
          <cell r="F2954" t="str">
            <v>46</v>
          </cell>
          <cell r="G2954">
            <v>520.27932885999996</v>
          </cell>
          <cell r="H2954">
            <v>528.11633990999997</v>
          </cell>
          <cell r="I2954">
            <v>526.93949078000003</v>
          </cell>
          <cell r="J2954">
            <v>28.378378380000004</v>
          </cell>
          <cell r="K2954">
            <v>17.505030179999999</v>
          </cell>
          <cell r="L2954">
            <v>7.3211885600000004</v>
          </cell>
          <cell r="M2954">
            <v>7.8913307599999998</v>
          </cell>
          <cell r="N2954">
            <v>18.655140079999999</v>
          </cell>
          <cell r="O2954">
            <v>54.622</v>
          </cell>
          <cell r="P2954">
            <v>8.1309422999999992</v>
          </cell>
          <cell r="Q2954">
            <v>75</v>
          </cell>
          <cell r="R2954">
            <v>52.643142580000003</v>
          </cell>
          <cell r="S2954">
            <v>22.6</v>
          </cell>
          <cell r="T2954">
            <v>8.1559363400000002</v>
          </cell>
          <cell r="U2954">
            <v>7.6638772599999996</v>
          </cell>
          <cell r="V2954">
            <v>7.3926475199999997</v>
          </cell>
          <cell r="W2954">
            <v>44.4</v>
          </cell>
          <cell r="X2954">
            <v>85.8</v>
          </cell>
          <cell r="Y2954">
            <v>48.4</v>
          </cell>
          <cell r="Z2954">
            <v>31</v>
          </cell>
          <cell r="AA2954">
            <v>34.799999999999997</v>
          </cell>
          <cell r="AB2954">
            <v>7.4241652799999995</v>
          </cell>
          <cell r="AC2954">
            <v>1</v>
          </cell>
          <cell r="AD2954">
            <v>281.39999999999998</v>
          </cell>
          <cell r="AE2954">
            <v>60.544076169999997</v>
          </cell>
          <cell r="AF2954">
            <v>60.315300000000001</v>
          </cell>
          <cell r="AG2954">
            <v>0.40334129000000002</v>
          </cell>
          <cell r="AH2954">
            <v>2.9</v>
          </cell>
          <cell r="AI2954">
            <v>46730</v>
          </cell>
          <cell r="AJ2954">
            <v>11.4</v>
          </cell>
        </row>
        <row r="2955">
          <cell r="A2955" t="str">
            <v>4607</v>
          </cell>
          <cell r="B2955" t="str">
            <v>460706501</v>
          </cell>
          <cell r="D2955" t="str">
            <v>4607065</v>
          </cell>
          <cell r="E2955" t="str">
            <v>4630</v>
          </cell>
          <cell r="F2955" t="str">
            <v>46</v>
          </cell>
          <cell r="G2955">
            <v>520.27932885999996</v>
          </cell>
          <cell r="H2955">
            <v>528.11633990999997</v>
          </cell>
          <cell r="I2955">
            <v>526.93949078000003</v>
          </cell>
          <cell r="J2955">
            <v>28.378378380000004</v>
          </cell>
          <cell r="K2955">
            <v>17.505030179999999</v>
          </cell>
          <cell r="L2955">
            <v>9.1567285999999992</v>
          </cell>
          <cell r="M2955">
            <v>10.59425691</v>
          </cell>
          <cell r="N2955">
            <v>18.655140079999999</v>
          </cell>
          <cell r="O2955">
            <v>54.622</v>
          </cell>
          <cell r="P2955">
            <v>10.840619589999999</v>
          </cell>
          <cell r="Q2955">
            <v>75</v>
          </cell>
          <cell r="R2955">
            <v>49.78444726</v>
          </cell>
          <cell r="S2955">
            <v>22.6</v>
          </cell>
          <cell r="T2955">
            <v>9.7921089600000002</v>
          </cell>
          <cell r="U2955">
            <v>9.7662923100000008</v>
          </cell>
          <cell r="V2955">
            <v>9.5470982800000002</v>
          </cell>
          <cell r="W2955">
            <v>44.4</v>
          </cell>
          <cell r="X2955">
            <v>85.8</v>
          </cell>
          <cell r="Y2955">
            <v>48.4</v>
          </cell>
          <cell r="Z2955">
            <v>31</v>
          </cell>
          <cell r="AA2955">
            <v>34.799999999999997</v>
          </cell>
          <cell r="AB2955">
            <v>9.51288643</v>
          </cell>
          <cell r="AC2955">
            <v>0.67792688999999995</v>
          </cell>
          <cell r="AD2955">
            <v>281.39999999999998</v>
          </cell>
          <cell r="AE2955">
            <v>60.544076169999997</v>
          </cell>
          <cell r="AF2955">
            <v>60.327091640000006</v>
          </cell>
          <cell r="AG2955">
            <v>0.31111111000000002</v>
          </cell>
          <cell r="AH2955">
            <v>2.9</v>
          </cell>
          <cell r="AI2955">
            <v>46730</v>
          </cell>
          <cell r="AJ2955">
            <v>11.4</v>
          </cell>
        </row>
        <row r="2956">
          <cell r="A2956" t="str">
            <v>4607</v>
          </cell>
          <cell r="B2956" t="str">
            <v>460706801</v>
          </cell>
          <cell r="D2956" t="str">
            <v>4607068</v>
          </cell>
          <cell r="E2956" t="str">
            <v>4630</v>
          </cell>
          <cell r="F2956" t="str">
            <v>46</v>
          </cell>
          <cell r="G2956">
            <v>520.27932885999996</v>
          </cell>
          <cell r="H2956">
            <v>528.11633990999997</v>
          </cell>
          <cell r="I2956">
            <v>526.93949078000003</v>
          </cell>
          <cell r="J2956">
            <v>28.378378380000004</v>
          </cell>
          <cell r="K2956">
            <v>17.505030179999999</v>
          </cell>
          <cell r="L2956">
            <v>7.30384323</v>
          </cell>
          <cell r="M2956">
            <v>10.81977828</v>
          </cell>
          <cell r="N2956">
            <v>18.655140079999999</v>
          </cell>
          <cell r="O2956">
            <v>54.622</v>
          </cell>
          <cell r="P2956">
            <v>10.81977828</v>
          </cell>
          <cell r="Q2956">
            <v>75</v>
          </cell>
          <cell r="R2956">
            <v>49.78444726</v>
          </cell>
          <cell r="S2956">
            <v>22.6</v>
          </cell>
          <cell r="T2956">
            <v>7.30384323</v>
          </cell>
          <cell r="U2956">
            <v>7.30384323</v>
          </cell>
          <cell r="V2956">
            <v>7.30384323</v>
          </cell>
          <cell r="W2956">
            <v>44.4</v>
          </cell>
          <cell r="X2956">
            <v>85.8</v>
          </cell>
          <cell r="Y2956">
            <v>48.4</v>
          </cell>
          <cell r="Z2956">
            <v>31</v>
          </cell>
          <cell r="AA2956">
            <v>34.799999999999997</v>
          </cell>
          <cell r="AB2956">
            <v>7.30384323</v>
          </cell>
          <cell r="AC2956">
            <v>1</v>
          </cell>
          <cell r="AD2956">
            <v>281.39999999999998</v>
          </cell>
          <cell r="AE2956">
            <v>60.544076169999997</v>
          </cell>
          <cell r="AF2956">
            <v>60.315300000000001</v>
          </cell>
          <cell r="AG2956">
            <v>0.17307692</v>
          </cell>
          <cell r="AH2956">
            <v>2.9</v>
          </cell>
          <cell r="AI2956">
            <v>46730</v>
          </cell>
          <cell r="AJ2956">
            <v>11.4</v>
          </cell>
        </row>
        <row r="2957">
          <cell r="A2957" t="str">
            <v>4607</v>
          </cell>
          <cell r="B2957" t="str">
            <v>460707101</v>
          </cell>
          <cell r="C2957" t="str">
            <v>610</v>
          </cell>
          <cell r="D2957" t="str">
            <v>4607071</v>
          </cell>
          <cell r="E2957" t="str">
            <v>4630</v>
          </cell>
          <cell r="F2957" t="str">
            <v>46</v>
          </cell>
          <cell r="G2957">
            <v>520.27932885999996</v>
          </cell>
          <cell r="H2957">
            <v>528.11633990999997</v>
          </cell>
          <cell r="I2957">
            <v>526.93949078000003</v>
          </cell>
          <cell r="J2957">
            <v>28.378378380000004</v>
          </cell>
          <cell r="K2957">
            <v>17.505030179999999</v>
          </cell>
          <cell r="L2957">
            <v>8.9998662199999995</v>
          </cell>
          <cell r="M2957">
            <v>9.8890335999999994</v>
          </cell>
          <cell r="N2957">
            <v>18.655140079999999</v>
          </cell>
          <cell r="O2957">
            <v>54.622</v>
          </cell>
          <cell r="P2957">
            <v>9.9870471500000004</v>
          </cell>
          <cell r="Q2957">
            <v>75</v>
          </cell>
          <cell r="R2957">
            <v>52.643142580000003</v>
          </cell>
          <cell r="S2957">
            <v>22.6</v>
          </cell>
          <cell r="T2957">
            <v>9.8435252099999992</v>
          </cell>
          <cell r="U2957">
            <v>9.8847633399999992</v>
          </cell>
          <cell r="V2957">
            <v>9.4375556199999995</v>
          </cell>
          <cell r="W2957">
            <v>44.4</v>
          </cell>
          <cell r="X2957">
            <v>85.8</v>
          </cell>
          <cell r="Y2957">
            <v>48.4</v>
          </cell>
          <cell r="Z2957">
            <v>31</v>
          </cell>
          <cell r="AA2957">
            <v>34.799999999999997</v>
          </cell>
          <cell r="AB2957">
            <v>9.5600108400000003</v>
          </cell>
          <cell r="AC2957">
            <v>0.62174554000000004</v>
          </cell>
          <cell r="AD2957">
            <v>281.39999999999998</v>
          </cell>
          <cell r="AE2957">
            <v>60.544076169999997</v>
          </cell>
          <cell r="AF2957">
            <v>60.336843980000005</v>
          </cell>
          <cell r="AG2957">
            <v>0.63636364000000001</v>
          </cell>
          <cell r="AH2957">
            <v>2.9</v>
          </cell>
          <cell r="AI2957">
            <v>46730</v>
          </cell>
          <cell r="AJ2957">
            <v>11.4</v>
          </cell>
        </row>
        <row r="2958">
          <cell r="A2958" t="str">
            <v>4607</v>
          </cell>
          <cell r="B2958" t="str">
            <v>460707501</v>
          </cell>
          <cell r="D2958" t="str">
            <v>4607075</v>
          </cell>
          <cell r="E2958" t="str">
            <v>4630</v>
          </cell>
          <cell r="F2958" t="str">
            <v>46</v>
          </cell>
          <cell r="G2958">
            <v>520.27932885999996</v>
          </cell>
          <cell r="H2958">
            <v>528.11633990999997</v>
          </cell>
          <cell r="I2958">
            <v>526.93949078000003</v>
          </cell>
          <cell r="J2958">
            <v>28.378378380000004</v>
          </cell>
          <cell r="K2958">
            <v>17.505030179999999</v>
          </cell>
          <cell r="L2958">
            <v>9.3042859799999995</v>
          </cell>
          <cell r="M2958">
            <v>10.57875076</v>
          </cell>
          <cell r="N2958">
            <v>18.655140079999999</v>
          </cell>
          <cell r="O2958">
            <v>54.622</v>
          </cell>
          <cell r="P2958">
            <v>10.636215959999999</v>
          </cell>
          <cell r="Q2958">
            <v>75</v>
          </cell>
          <cell r="R2958">
            <v>49.78444726</v>
          </cell>
          <cell r="S2958">
            <v>22.6</v>
          </cell>
          <cell r="T2958">
            <v>10.341742480000001</v>
          </cell>
          <cell r="U2958">
            <v>10.585118680000001</v>
          </cell>
          <cell r="V2958">
            <v>9.43787427</v>
          </cell>
          <cell r="W2958">
            <v>44.4</v>
          </cell>
          <cell r="X2958">
            <v>85.8</v>
          </cell>
          <cell r="Y2958">
            <v>48.4</v>
          </cell>
          <cell r="Z2958">
            <v>31</v>
          </cell>
          <cell r="AA2958">
            <v>34.799999999999997</v>
          </cell>
          <cell r="AB2958">
            <v>9.4360406500000007</v>
          </cell>
          <cell r="AC2958">
            <v>0.72728482999999999</v>
          </cell>
          <cell r="AD2958">
            <v>281.39999999999998</v>
          </cell>
          <cell r="AE2958">
            <v>60.544076169999997</v>
          </cell>
          <cell r="AF2958">
            <v>60.315300000000001</v>
          </cell>
          <cell r="AG2958">
            <v>0.37510551077879395</v>
          </cell>
          <cell r="AH2958">
            <v>2.9</v>
          </cell>
          <cell r="AI2958">
            <v>46730</v>
          </cell>
          <cell r="AJ2958">
            <v>11.4</v>
          </cell>
        </row>
        <row r="2959">
          <cell r="A2959" t="str">
            <v>4607</v>
          </cell>
          <cell r="B2959" t="str">
            <v>460707701</v>
          </cell>
          <cell r="D2959" t="str">
            <v>4607077</v>
          </cell>
          <cell r="E2959" t="str">
            <v>4630</v>
          </cell>
          <cell r="F2959" t="str">
            <v>46</v>
          </cell>
          <cell r="G2959">
            <v>520.27932885999996</v>
          </cell>
          <cell r="H2959">
            <v>528.11633990999997</v>
          </cell>
          <cell r="I2959">
            <v>526.93949078000003</v>
          </cell>
          <cell r="J2959">
            <v>28.378378380000004</v>
          </cell>
          <cell r="K2959">
            <v>17.505030179999999</v>
          </cell>
          <cell r="L2959">
            <v>7.4547199500000003</v>
          </cell>
          <cell r="M2959">
            <v>10.81977828</v>
          </cell>
          <cell r="N2959">
            <v>18.655140079999999</v>
          </cell>
          <cell r="O2959">
            <v>54.622</v>
          </cell>
          <cell r="P2959">
            <v>10.81977828</v>
          </cell>
          <cell r="Q2959">
            <v>75</v>
          </cell>
          <cell r="R2959">
            <v>49.78444726</v>
          </cell>
          <cell r="S2959">
            <v>22.6</v>
          </cell>
          <cell r="T2959">
            <v>9.8455935700000001</v>
          </cell>
          <cell r="U2959">
            <v>10.81977828</v>
          </cell>
          <cell r="V2959">
            <v>7.4547199500000003</v>
          </cell>
          <cell r="W2959">
            <v>44.4</v>
          </cell>
          <cell r="X2959">
            <v>85.8</v>
          </cell>
          <cell r="Y2959">
            <v>48.4</v>
          </cell>
          <cell r="Z2959">
            <v>31</v>
          </cell>
          <cell r="AA2959">
            <v>34.799999999999997</v>
          </cell>
          <cell r="AB2959">
            <v>7.4547199500000003</v>
          </cell>
          <cell r="AC2959">
            <v>1</v>
          </cell>
          <cell r="AD2959">
            <v>281.39999999999998</v>
          </cell>
          <cell r="AE2959">
            <v>60.544076169999997</v>
          </cell>
          <cell r="AF2959">
            <v>60.315300000000001</v>
          </cell>
          <cell r="AG2959">
            <v>0.39131665915236202</v>
          </cell>
          <cell r="AH2959">
            <v>2.9</v>
          </cell>
          <cell r="AI2959">
            <v>46730</v>
          </cell>
          <cell r="AJ2959">
            <v>11.4</v>
          </cell>
        </row>
        <row r="2960">
          <cell r="A2960" t="str">
            <v>4608</v>
          </cell>
          <cell r="B2960" t="str">
            <v>460803101</v>
          </cell>
          <cell r="D2960" t="str">
            <v>4608031</v>
          </cell>
          <cell r="E2960" t="str">
            <v>4640</v>
          </cell>
          <cell r="F2960" t="str">
            <v>46</v>
          </cell>
          <cell r="G2960">
            <v>520.27932885999996</v>
          </cell>
          <cell r="H2960">
            <v>528.11633990999997</v>
          </cell>
          <cell r="I2960">
            <v>526.93949078000003</v>
          </cell>
          <cell r="J2960">
            <v>24.137931030000001</v>
          </cell>
          <cell r="K2960">
            <v>14.782608700000001</v>
          </cell>
          <cell r="L2960">
            <v>9.0634631799999994</v>
          </cell>
          <cell r="M2960">
            <v>10.797880259999999</v>
          </cell>
          <cell r="N2960">
            <v>22.237019329999999</v>
          </cell>
          <cell r="O2960">
            <v>54.622</v>
          </cell>
          <cell r="P2960">
            <v>11.630708500000001</v>
          </cell>
          <cell r="Q2960">
            <v>72.5</v>
          </cell>
          <cell r="R2960">
            <v>49.78444726</v>
          </cell>
          <cell r="S2960">
            <v>18</v>
          </cell>
          <cell r="T2960">
            <v>9.8174938399999991</v>
          </cell>
          <cell r="U2960">
            <v>9.8213008800000008</v>
          </cell>
          <cell r="V2960">
            <v>9.3873143199999998</v>
          </cell>
          <cell r="W2960">
            <v>53.3</v>
          </cell>
          <cell r="X2960">
            <v>76.400000000000006</v>
          </cell>
          <cell r="Y2960">
            <v>43.8</v>
          </cell>
          <cell r="Z2960">
            <v>38.200000000000003</v>
          </cell>
          <cell r="AA2960">
            <v>36.700000000000003</v>
          </cell>
          <cell r="AB2960">
            <v>9.39065993</v>
          </cell>
          <cell r="AC2960">
            <v>0.51200564999999998</v>
          </cell>
          <cell r="AD2960">
            <v>271.36</v>
          </cell>
          <cell r="AE2960">
            <v>62.449009590000003</v>
          </cell>
          <cell r="AF2960">
            <v>61.664200000000008</v>
          </cell>
          <cell r="AG2960">
            <v>0</v>
          </cell>
          <cell r="AH2960">
            <v>3.3</v>
          </cell>
          <cell r="AI2960">
            <v>48980</v>
          </cell>
          <cell r="AJ2960">
            <v>11.4</v>
          </cell>
        </row>
        <row r="2961">
          <cell r="A2961" t="str">
            <v>4608</v>
          </cell>
          <cell r="B2961" t="str">
            <v>460803301</v>
          </cell>
          <cell r="D2961" t="str">
            <v>4608033</v>
          </cell>
          <cell r="E2961" t="str">
            <v>4640</v>
          </cell>
          <cell r="F2961" t="str">
            <v>46</v>
          </cell>
          <cell r="G2961">
            <v>520.27932885999996</v>
          </cell>
          <cell r="H2961">
            <v>528.11633990999997</v>
          </cell>
          <cell r="I2961">
            <v>526.93949078000003</v>
          </cell>
          <cell r="J2961">
            <v>24.137931030000001</v>
          </cell>
          <cell r="K2961">
            <v>14.782608700000001</v>
          </cell>
          <cell r="L2961">
            <v>7.1308988299999996</v>
          </cell>
          <cell r="M2961">
            <v>10.81977828</v>
          </cell>
          <cell r="N2961">
            <v>22.237019329999999</v>
          </cell>
          <cell r="O2961">
            <v>54.622</v>
          </cell>
          <cell r="P2961">
            <v>11.630708500000001</v>
          </cell>
          <cell r="Q2961">
            <v>72.5</v>
          </cell>
          <cell r="R2961">
            <v>49.78444726</v>
          </cell>
          <cell r="S2961">
            <v>18</v>
          </cell>
          <cell r="T2961">
            <v>7.1308988299999996</v>
          </cell>
          <cell r="U2961">
            <v>10.126631100000001</v>
          </cell>
          <cell r="V2961">
            <v>7.1308988299999996</v>
          </cell>
          <cell r="W2961">
            <v>53.3</v>
          </cell>
          <cell r="X2961">
            <v>76.400000000000006</v>
          </cell>
          <cell r="Y2961">
            <v>43.8</v>
          </cell>
          <cell r="Z2961">
            <v>38.200000000000003</v>
          </cell>
          <cell r="AA2961">
            <v>36.700000000000003</v>
          </cell>
          <cell r="AB2961">
            <v>7.1308988299999996</v>
          </cell>
          <cell r="AC2961">
            <v>1</v>
          </cell>
          <cell r="AD2961">
            <v>271.36</v>
          </cell>
          <cell r="AE2961">
            <v>62.449009590000003</v>
          </cell>
          <cell r="AF2961">
            <v>61.664200000000008</v>
          </cell>
          <cell r="AG2961">
            <v>0.4375</v>
          </cell>
          <cell r="AH2961">
            <v>3.3</v>
          </cell>
          <cell r="AI2961">
            <v>48980</v>
          </cell>
          <cell r="AJ2961">
            <v>11.4</v>
          </cell>
        </row>
        <row r="2962">
          <cell r="A2962" t="str">
            <v>4608</v>
          </cell>
          <cell r="B2962" t="str">
            <v>460803801</v>
          </cell>
          <cell r="D2962" t="str">
            <v>4608038</v>
          </cell>
          <cell r="E2962" t="str">
            <v>4640</v>
          </cell>
          <cell r="F2962" t="str">
            <v>46</v>
          </cell>
          <cell r="G2962">
            <v>520.27932885999996</v>
          </cell>
          <cell r="H2962">
            <v>528.11633990999997</v>
          </cell>
          <cell r="I2962">
            <v>526.93949078000003</v>
          </cell>
          <cell r="J2962">
            <v>24.137931030000001</v>
          </cell>
          <cell r="K2962">
            <v>14.782608700000001</v>
          </cell>
          <cell r="L2962">
            <v>7.199678350000001</v>
          </cell>
          <cell r="M2962">
            <v>10.81977828</v>
          </cell>
          <cell r="N2962">
            <v>22.237019329999999</v>
          </cell>
          <cell r="O2962">
            <v>54.622</v>
          </cell>
          <cell r="P2962">
            <v>11.630708500000001</v>
          </cell>
          <cell r="Q2962">
            <v>72.5</v>
          </cell>
          <cell r="R2962">
            <v>49.78444726</v>
          </cell>
          <cell r="S2962">
            <v>18</v>
          </cell>
          <cell r="T2962">
            <v>9.8260664099999993</v>
          </cell>
          <cell r="U2962">
            <v>9.8260664099999993</v>
          </cell>
          <cell r="V2962">
            <v>7.199678350000001</v>
          </cell>
          <cell r="W2962">
            <v>53.3</v>
          </cell>
          <cell r="X2962">
            <v>76.400000000000006</v>
          </cell>
          <cell r="Y2962">
            <v>43.8</v>
          </cell>
          <cell r="Z2962">
            <v>38.200000000000003</v>
          </cell>
          <cell r="AA2962">
            <v>36.700000000000003</v>
          </cell>
          <cell r="AB2962">
            <v>7.199678350000001</v>
          </cell>
          <cell r="AC2962">
            <v>1</v>
          </cell>
          <cell r="AD2962">
            <v>271.36</v>
          </cell>
          <cell r="AE2962">
            <v>62.449009590000003</v>
          </cell>
          <cell r="AF2962">
            <v>61.664200000000008</v>
          </cell>
          <cell r="AG2962">
            <v>0.1</v>
          </cell>
          <cell r="AH2962">
            <v>3.3</v>
          </cell>
          <cell r="AI2962">
            <v>48980</v>
          </cell>
          <cell r="AJ2962">
            <v>11.4</v>
          </cell>
        </row>
        <row r="2963">
          <cell r="A2963" t="str">
            <v>4608</v>
          </cell>
          <cell r="B2963" t="str">
            <v>460804201</v>
          </cell>
          <cell r="D2963" t="str">
            <v>4608042</v>
          </cell>
          <cell r="E2963" t="str">
            <v>4640</v>
          </cell>
          <cell r="F2963" t="str">
            <v>46</v>
          </cell>
          <cell r="G2963">
            <v>520.27932885999996</v>
          </cell>
          <cell r="H2963">
            <v>528.11633990999997</v>
          </cell>
          <cell r="I2963">
            <v>526.93949078000003</v>
          </cell>
          <cell r="J2963">
            <v>24.137931030000001</v>
          </cell>
          <cell r="K2963">
            <v>14.782608700000001</v>
          </cell>
          <cell r="L2963">
            <v>8.9165060799999996</v>
          </cell>
          <cell r="M2963">
            <v>10.867405870000001</v>
          </cell>
          <cell r="N2963">
            <v>22.237019329999999</v>
          </cell>
          <cell r="O2963">
            <v>54.622</v>
          </cell>
          <cell r="P2963">
            <v>11.52912356</v>
          </cell>
          <cell r="Q2963">
            <v>72.5</v>
          </cell>
          <cell r="R2963">
            <v>49.78444726</v>
          </cell>
          <cell r="S2963">
            <v>18</v>
          </cell>
          <cell r="T2963">
            <v>9.0024548200000005</v>
          </cell>
          <cell r="U2963">
            <v>9.3356505599999995</v>
          </cell>
          <cell r="V2963">
            <v>8.9241238900000006</v>
          </cell>
          <cell r="W2963">
            <v>53.3</v>
          </cell>
          <cell r="X2963">
            <v>76.400000000000006</v>
          </cell>
          <cell r="Y2963">
            <v>43.8</v>
          </cell>
          <cell r="Z2963">
            <v>38.200000000000003</v>
          </cell>
          <cell r="AA2963">
            <v>36.700000000000003</v>
          </cell>
          <cell r="AB2963">
            <v>10.03928513</v>
          </cell>
          <cell r="AC2963">
            <v>0.65713255000000004</v>
          </cell>
          <cell r="AD2963">
            <v>271.36</v>
          </cell>
          <cell r="AE2963">
            <v>62.449009590000003</v>
          </cell>
          <cell r="AF2963">
            <v>61.657474800000003</v>
          </cell>
          <cell r="AG2963">
            <v>6.25E-2</v>
          </cell>
          <cell r="AH2963">
            <v>3.3</v>
          </cell>
          <cell r="AI2963">
            <v>48980</v>
          </cell>
          <cell r="AJ2963">
            <v>11.4</v>
          </cell>
        </row>
        <row r="2964">
          <cell r="A2964" t="str">
            <v>4608</v>
          </cell>
          <cell r="B2964" t="str">
            <v>460804501</v>
          </cell>
          <cell r="D2964" t="str">
            <v>4608045</v>
          </cell>
          <cell r="E2964" t="str">
            <v>4640</v>
          </cell>
          <cell r="F2964" t="str">
            <v>46</v>
          </cell>
          <cell r="G2964">
            <v>520.27932885999996</v>
          </cell>
          <cell r="H2964">
            <v>528.11633990999997</v>
          </cell>
          <cell r="I2964">
            <v>526.93949078000003</v>
          </cell>
          <cell r="J2964">
            <v>24.137931030000001</v>
          </cell>
          <cell r="K2964">
            <v>14.782608700000001</v>
          </cell>
          <cell r="L2964">
            <v>9.0597500100000001</v>
          </cell>
          <cell r="M2964">
            <v>10.76774788</v>
          </cell>
          <cell r="N2964">
            <v>22.237019329999999</v>
          </cell>
          <cell r="O2964">
            <v>54.622</v>
          </cell>
          <cell r="P2964">
            <v>11.46252651</v>
          </cell>
          <cell r="Q2964">
            <v>72.5</v>
          </cell>
          <cell r="R2964">
            <v>49.78444726</v>
          </cell>
          <cell r="S2964">
            <v>18</v>
          </cell>
          <cell r="T2964">
            <v>9.6396522099999995</v>
          </cell>
          <cell r="U2964">
            <v>9.2462865000000001</v>
          </cell>
          <cell r="V2964">
            <v>9.1497407499999994</v>
          </cell>
          <cell r="W2964">
            <v>53.3</v>
          </cell>
          <cell r="X2964">
            <v>76.400000000000006</v>
          </cell>
          <cell r="Y2964">
            <v>43.8</v>
          </cell>
          <cell r="Z2964">
            <v>38.200000000000003</v>
          </cell>
          <cell r="AA2964">
            <v>36.700000000000003</v>
          </cell>
          <cell r="AB2964">
            <v>9.1762663900000003</v>
          </cell>
          <cell r="AC2964">
            <v>0.10356368000000001</v>
          </cell>
          <cell r="AD2964">
            <v>271.36</v>
          </cell>
          <cell r="AE2964">
            <v>62.449009590000003</v>
          </cell>
          <cell r="AF2964">
            <v>61.661561030000009</v>
          </cell>
          <cell r="AG2964">
            <v>0.41176471000000003</v>
          </cell>
          <cell r="AH2964">
            <v>3.3</v>
          </cell>
          <cell r="AI2964">
            <v>48980</v>
          </cell>
          <cell r="AJ2964">
            <v>11.4</v>
          </cell>
        </row>
        <row r="2965">
          <cell r="A2965" t="str">
            <v>4608</v>
          </cell>
          <cell r="B2965" t="str">
            <v>460804801</v>
          </cell>
          <cell r="D2965" t="str">
            <v>4608048</v>
          </cell>
          <cell r="E2965" t="str">
            <v>4640</v>
          </cell>
          <cell r="F2965" t="str">
            <v>46</v>
          </cell>
          <cell r="G2965">
            <v>520.27932885999996</v>
          </cell>
          <cell r="H2965">
            <v>528.11633990999997</v>
          </cell>
          <cell r="I2965">
            <v>526.93949078000003</v>
          </cell>
          <cell r="J2965">
            <v>24.137931030000001</v>
          </cell>
          <cell r="K2965">
            <v>14.782608700000001</v>
          </cell>
          <cell r="L2965">
            <v>7.1538337999999992</v>
          </cell>
          <cell r="M2965">
            <v>10.81977828</v>
          </cell>
          <cell r="N2965">
            <v>22.237019329999999</v>
          </cell>
          <cell r="O2965">
            <v>54.622</v>
          </cell>
          <cell r="P2965">
            <v>11.630708500000001</v>
          </cell>
          <cell r="Q2965">
            <v>72.5</v>
          </cell>
          <cell r="R2965">
            <v>49.78444726</v>
          </cell>
          <cell r="S2965">
            <v>18</v>
          </cell>
          <cell r="T2965">
            <v>7.1538337999999992</v>
          </cell>
          <cell r="U2965">
            <v>7.1538337999999992</v>
          </cell>
          <cell r="V2965">
            <v>7.1538337999999992</v>
          </cell>
          <cell r="W2965">
            <v>53.3</v>
          </cell>
          <cell r="X2965">
            <v>76.400000000000006</v>
          </cell>
          <cell r="Y2965">
            <v>43.8</v>
          </cell>
          <cell r="Z2965">
            <v>38.200000000000003</v>
          </cell>
          <cell r="AA2965">
            <v>36.700000000000003</v>
          </cell>
          <cell r="AB2965">
            <v>7.1538337999999992</v>
          </cell>
          <cell r="AC2965">
            <v>1</v>
          </cell>
          <cell r="AD2965">
            <v>271.36</v>
          </cell>
          <cell r="AE2965">
            <v>62.449009590000003</v>
          </cell>
          <cell r="AF2965">
            <v>61.664200000000008</v>
          </cell>
          <cell r="AG2965">
            <v>0.45454545000000002</v>
          </cell>
          <cell r="AH2965">
            <v>3.3</v>
          </cell>
          <cell r="AI2965">
            <v>48980</v>
          </cell>
          <cell r="AJ2965">
            <v>11.4</v>
          </cell>
        </row>
        <row r="2966">
          <cell r="A2966" t="str">
            <v>4608</v>
          </cell>
          <cell r="B2966" t="str">
            <v>460805401</v>
          </cell>
          <cell r="D2966" t="str">
            <v>4608054</v>
          </cell>
          <cell r="E2966" t="str">
            <v>4640</v>
          </cell>
          <cell r="F2966" t="str">
            <v>46</v>
          </cell>
          <cell r="G2966">
            <v>520.27932885999996</v>
          </cell>
          <cell r="H2966">
            <v>528.11633990999997</v>
          </cell>
          <cell r="I2966">
            <v>526.93949078000003</v>
          </cell>
          <cell r="J2966">
            <v>24.137931030000001</v>
          </cell>
          <cell r="K2966">
            <v>14.782608700000001</v>
          </cell>
          <cell r="L2966">
            <v>9.2045234899999997</v>
          </cell>
          <cell r="M2966">
            <v>10.299811</v>
          </cell>
          <cell r="N2966">
            <v>22.237019329999999</v>
          </cell>
          <cell r="O2966">
            <v>54.622</v>
          </cell>
          <cell r="P2966">
            <v>11.08088021</v>
          </cell>
          <cell r="Q2966">
            <v>72.5</v>
          </cell>
          <cell r="R2966">
            <v>49.78444726</v>
          </cell>
          <cell r="S2966">
            <v>18</v>
          </cell>
          <cell r="T2966">
            <v>10.129985469999999</v>
          </cell>
          <cell r="U2966">
            <v>10.262803999999999</v>
          </cell>
          <cell r="V2966">
            <v>9.6901705600000003</v>
          </cell>
          <cell r="W2966">
            <v>53.3</v>
          </cell>
          <cell r="X2966">
            <v>76.400000000000006</v>
          </cell>
          <cell r="Y2966">
            <v>43.8</v>
          </cell>
          <cell r="Z2966">
            <v>38.200000000000003</v>
          </cell>
          <cell r="AA2966">
            <v>36.700000000000003</v>
          </cell>
          <cell r="AB2966">
            <v>10.142780009999999</v>
          </cell>
          <cell r="AC2966">
            <v>0.30057012</v>
          </cell>
          <cell r="AD2966">
            <v>271.36</v>
          </cell>
          <cell r="AE2966">
            <v>62.449009590000003</v>
          </cell>
          <cell r="AF2966">
            <v>62.005138269999996</v>
          </cell>
          <cell r="AG2966">
            <v>0.34742688700064106</v>
          </cell>
          <cell r="AH2966">
            <v>3.3</v>
          </cell>
          <cell r="AI2966">
            <v>48980</v>
          </cell>
          <cell r="AJ2966">
            <v>11.4</v>
          </cell>
        </row>
        <row r="2967">
          <cell r="A2967" t="str">
            <v>4608</v>
          </cell>
          <cell r="B2967" t="str">
            <v>460805901</v>
          </cell>
          <cell r="D2967" t="str">
            <v>4608059</v>
          </cell>
          <cell r="E2967" t="str">
            <v>4640</v>
          </cell>
          <cell r="F2967" t="str">
            <v>46</v>
          </cell>
          <cell r="G2967">
            <v>520.27932885999996</v>
          </cell>
          <cell r="H2967">
            <v>528.11633990999997</v>
          </cell>
          <cell r="I2967">
            <v>526.93949078000003</v>
          </cell>
          <cell r="J2967">
            <v>24.137931030000001</v>
          </cell>
          <cell r="K2967">
            <v>14.782608700000001</v>
          </cell>
          <cell r="L2967">
            <v>9.2128372499999998</v>
          </cell>
          <cell r="M2967">
            <v>10.81307587</v>
          </cell>
          <cell r="N2967">
            <v>22.237019329999999</v>
          </cell>
          <cell r="O2967">
            <v>54.622</v>
          </cell>
          <cell r="P2967">
            <v>11.382429460000001</v>
          </cell>
          <cell r="Q2967">
            <v>72.5</v>
          </cell>
          <cell r="R2967">
            <v>49.78444726</v>
          </cell>
          <cell r="S2967">
            <v>18</v>
          </cell>
          <cell r="T2967">
            <v>9.9170945600000007</v>
          </cell>
          <cell r="U2967">
            <v>10.584789860000001</v>
          </cell>
          <cell r="V2967">
            <v>9.5463839499999992</v>
          </cell>
          <cell r="W2967">
            <v>53.3</v>
          </cell>
          <cell r="X2967">
            <v>76.400000000000006</v>
          </cell>
          <cell r="Y2967">
            <v>43.8</v>
          </cell>
          <cell r="Z2967">
            <v>38.200000000000003</v>
          </cell>
          <cell r="AA2967">
            <v>36.700000000000003</v>
          </cell>
          <cell r="AB2967">
            <v>9.9189671199999996</v>
          </cell>
          <cell r="AC2967">
            <v>9.4836770000000001E-2</v>
          </cell>
          <cell r="AD2967">
            <v>271.36</v>
          </cell>
          <cell r="AE2967">
            <v>62.449009590000003</v>
          </cell>
          <cell r="AF2967">
            <v>62.007084080000006</v>
          </cell>
          <cell r="AG2967">
            <v>0.6</v>
          </cell>
          <cell r="AH2967">
            <v>3.3</v>
          </cell>
          <cell r="AI2967">
            <v>48980</v>
          </cell>
          <cell r="AJ2967">
            <v>11.4</v>
          </cell>
        </row>
        <row r="2968">
          <cell r="A2968" t="str">
            <v>4608</v>
          </cell>
          <cell r="B2968" t="str">
            <v>460806101</v>
          </cell>
          <cell r="D2968" t="str">
            <v>4608061</v>
          </cell>
          <cell r="E2968" t="str">
            <v>4640</v>
          </cell>
          <cell r="F2968" t="str">
            <v>46</v>
          </cell>
          <cell r="G2968">
            <v>520.27932885999996</v>
          </cell>
          <cell r="H2968">
            <v>528.11633990999997</v>
          </cell>
          <cell r="I2968">
            <v>526.93949078000003</v>
          </cell>
          <cell r="J2968">
            <v>24.137931030000001</v>
          </cell>
          <cell r="K2968">
            <v>14.782608700000001</v>
          </cell>
          <cell r="L2968">
            <v>7.1340937200000001</v>
          </cell>
          <cell r="M2968">
            <v>10.81977828</v>
          </cell>
          <cell r="N2968">
            <v>22.237019329999999</v>
          </cell>
          <cell r="O2968">
            <v>54.622</v>
          </cell>
          <cell r="P2968">
            <v>11.24317499</v>
          </cell>
          <cell r="Q2968">
            <v>72.5</v>
          </cell>
          <cell r="R2968">
            <v>49.78444726</v>
          </cell>
          <cell r="S2968">
            <v>18</v>
          </cell>
          <cell r="T2968">
            <v>7.1340937200000001</v>
          </cell>
          <cell r="U2968">
            <v>10.81977828</v>
          </cell>
          <cell r="V2968">
            <v>7.1340937200000001</v>
          </cell>
          <cell r="W2968">
            <v>53.3</v>
          </cell>
          <cell r="X2968">
            <v>76.400000000000006</v>
          </cell>
          <cell r="Y2968">
            <v>43.8</v>
          </cell>
          <cell r="Z2968">
            <v>38.200000000000003</v>
          </cell>
          <cell r="AA2968">
            <v>36.700000000000003</v>
          </cell>
          <cell r="AB2968">
            <v>7.1340937200000001</v>
          </cell>
          <cell r="AC2968">
            <v>1</v>
          </cell>
          <cell r="AD2968">
            <v>271.36</v>
          </cell>
          <cell r="AE2968">
            <v>62.449009590000003</v>
          </cell>
          <cell r="AF2968">
            <v>62.011299999999991</v>
          </cell>
          <cell r="AG2968">
            <v>0.35294118000000002</v>
          </cell>
          <cell r="AH2968">
            <v>3.3</v>
          </cell>
          <cell r="AI2968">
            <v>48980</v>
          </cell>
          <cell r="AJ2968">
            <v>11.4</v>
          </cell>
        </row>
        <row r="2969">
          <cell r="A2969" t="str">
            <v>4608</v>
          </cell>
          <cell r="B2969" t="str">
            <v>460806601</v>
          </cell>
          <cell r="D2969" t="str">
            <v>4608066</v>
          </cell>
          <cell r="E2969" t="str">
            <v>4640</v>
          </cell>
          <cell r="F2969" t="str">
            <v>46</v>
          </cell>
          <cell r="G2969">
            <v>520.27932885999996</v>
          </cell>
          <cell r="H2969">
            <v>528.11633990999997</v>
          </cell>
          <cell r="I2969">
            <v>526.93949078000003</v>
          </cell>
          <cell r="J2969">
            <v>24.137931030000001</v>
          </cell>
          <cell r="K2969">
            <v>14.782608700000001</v>
          </cell>
          <cell r="L2969">
            <v>9.02773878</v>
          </cell>
          <cell r="M2969">
            <v>11.117168080000001</v>
          </cell>
          <cell r="N2969">
            <v>22.237019329999999</v>
          </cell>
          <cell r="O2969">
            <v>54.622</v>
          </cell>
          <cell r="P2969">
            <v>11.19748843</v>
          </cell>
          <cell r="Q2969">
            <v>72.5</v>
          </cell>
          <cell r="R2969">
            <v>49.78444726</v>
          </cell>
          <cell r="S2969">
            <v>18</v>
          </cell>
          <cell r="T2969">
            <v>9.1108514700000001</v>
          </cell>
          <cell r="U2969">
            <v>10.841344060000001</v>
          </cell>
          <cell r="V2969">
            <v>10.156345229999999</v>
          </cell>
          <cell r="W2969">
            <v>53.3</v>
          </cell>
          <cell r="X2969">
            <v>76.400000000000006</v>
          </cell>
          <cell r="Y2969">
            <v>43.8</v>
          </cell>
          <cell r="Z2969">
            <v>38.200000000000003</v>
          </cell>
          <cell r="AA2969">
            <v>36.700000000000003</v>
          </cell>
          <cell r="AB2969">
            <v>10.665997539999999</v>
          </cell>
          <cell r="AC2969">
            <v>0</v>
          </cell>
          <cell r="AD2969">
            <v>271.36</v>
          </cell>
          <cell r="AE2969">
            <v>62.449009590000003</v>
          </cell>
          <cell r="AF2969">
            <v>62.011299999999991</v>
          </cell>
          <cell r="AG2969">
            <v>9.0909089999999998E-2</v>
          </cell>
          <cell r="AH2969">
            <v>3.3</v>
          </cell>
          <cell r="AI2969">
            <v>48980</v>
          </cell>
          <cell r="AJ2969">
            <v>11.4</v>
          </cell>
        </row>
        <row r="2970">
          <cell r="A2970" t="str">
            <v>4608</v>
          </cell>
          <cell r="B2970" t="str">
            <v>460807201</v>
          </cell>
          <cell r="D2970" t="str">
            <v>4608072</v>
          </cell>
          <cell r="E2970" t="str">
            <v>4640</v>
          </cell>
          <cell r="F2970" t="str">
            <v>46</v>
          </cell>
          <cell r="G2970">
            <v>520.27932885999996</v>
          </cell>
          <cell r="H2970">
            <v>528.11633990999997</v>
          </cell>
          <cell r="I2970">
            <v>526.93949078000003</v>
          </cell>
          <cell r="J2970">
            <v>24.137931030000001</v>
          </cell>
          <cell r="K2970">
            <v>14.782608700000001</v>
          </cell>
          <cell r="L2970">
            <v>9.0688920100000008</v>
          </cell>
          <cell r="M2970">
            <v>10.90685466</v>
          </cell>
          <cell r="N2970">
            <v>22.237019329999999</v>
          </cell>
          <cell r="O2970">
            <v>54.622</v>
          </cell>
          <cell r="P2970">
            <v>11.12884996</v>
          </cell>
          <cell r="Q2970">
            <v>72.5</v>
          </cell>
          <cell r="R2970">
            <v>49.78444726</v>
          </cell>
          <cell r="S2970">
            <v>18</v>
          </cell>
          <cell r="T2970">
            <v>10.71192578</v>
          </cell>
          <cell r="U2970">
            <v>10.90685466</v>
          </cell>
          <cell r="V2970">
            <v>9.9061839099999993</v>
          </cell>
          <cell r="W2970">
            <v>53.3</v>
          </cell>
          <cell r="X2970">
            <v>76.400000000000006</v>
          </cell>
          <cell r="Y2970">
            <v>43.8</v>
          </cell>
          <cell r="Z2970">
            <v>38.200000000000003</v>
          </cell>
          <cell r="AA2970">
            <v>36.700000000000003</v>
          </cell>
          <cell r="AB2970">
            <v>10.72370782</v>
          </cell>
          <cell r="AC2970">
            <v>0.11475447000000001</v>
          </cell>
          <cell r="AD2970">
            <v>271.36</v>
          </cell>
          <cell r="AE2970">
            <v>62.449009590000003</v>
          </cell>
          <cell r="AF2970">
            <v>62.011299999999991</v>
          </cell>
          <cell r="AG2970">
            <v>0.125</v>
          </cell>
          <cell r="AH2970">
            <v>3.3</v>
          </cell>
          <cell r="AI2970">
            <v>48980</v>
          </cell>
          <cell r="AJ2970">
            <v>11.4</v>
          </cell>
        </row>
        <row r="2971">
          <cell r="A2971" t="str">
            <v>4609</v>
          </cell>
          <cell r="B2971" t="str">
            <v>460901701</v>
          </cell>
          <cell r="D2971" t="str">
            <v>4609017</v>
          </cell>
          <cell r="E2971" t="str">
            <v>4640</v>
          </cell>
          <cell r="F2971" t="str">
            <v>46</v>
          </cell>
          <cell r="G2971">
            <v>520.27932885999996</v>
          </cell>
          <cell r="H2971">
            <v>528.11633990999997</v>
          </cell>
          <cell r="I2971">
            <v>526.93949078000003</v>
          </cell>
          <cell r="J2971">
            <v>24.137931030000001</v>
          </cell>
          <cell r="K2971">
            <v>14.782608700000001</v>
          </cell>
          <cell r="L2971">
            <v>9.3211659299999994</v>
          </cell>
          <cell r="M2971">
            <v>10.418882719999999</v>
          </cell>
          <cell r="N2971">
            <v>22.237019329999999</v>
          </cell>
          <cell r="O2971">
            <v>54.622</v>
          </cell>
          <cell r="P2971">
            <v>11.188911299999999</v>
          </cell>
          <cell r="Q2971">
            <v>72.5</v>
          </cell>
          <cell r="R2971">
            <v>49.78444726</v>
          </cell>
          <cell r="S2971">
            <v>18</v>
          </cell>
          <cell r="T2971">
            <v>10.177628350000001</v>
          </cell>
          <cell r="U2971">
            <v>9.4150755200000003</v>
          </cell>
          <cell r="V2971">
            <v>9.3427711599999999</v>
          </cell>
          <cell r="W2971">
            <v>53.3</v>
          </cell>
          <cell r="X2971">
            <v>76.400000000000006</v>
          </cell>
          <cell r="Y2971">
            <v>43.8</v>
          </cell>
          <cell r="Z2971">
            <v>38.200000000000003</v>
          </cell>
          <cell r="AA2971">
            <v>36.700000000000003</v>
          </cell>
          <cell r="AB2971">
            <v>10.181535869999999</v>
          </cell>
          <cell r="AC2971">
            <v>0.16750955000000001</v>
          </cell>
          <cell r="AD2971">
            <v>271.36</v>
          </cell>
          <cell r="AE2971">
            <v>62.449009590000003</v>
          </cell>
          <cell r="AF2971">
            <v>61.664200000000008</v>
          </cell>
          <cell r="AG2971">
            <v>0.42857142999999998</v>
          </cell>
          <cell r="AH2971">
            <v>3.3</v>
          </cell>
          <cell r="AI2971">
            <v>48980</v>
          </cell>
          <cell r="AJ2971">
            <v>11.4</v>
          </cell>
        </row>
        <row r="2972">
          <cell r="A2972" t="str">
            <v>4609</v>
          </cell>
          <cell r="B2972" t="str">
            <v>460902001</v>
          </cell>
          <cell r="D2972" t="str">
            <v>4609020</v>
          </cell>
          <cell r="E2972" t="str">
            <v>4640</v>
          </cell>
          <cell r="F2972" t="str">
            <v>46</v>
          </cell>
          <cell r="G2972">
            <v>520.27932885999996</v>
          </cell>
          <cell r="H2972">
            <v>528.11633990999997</v>
          </cell>
          <cell r="I2972">
            <v>526.93949078000003</v>
          </cell>
          <cell r="J2972">
            <v>24.137931030000001</v>
          </cell>
          <cell r="K2972">
            <v>14.782608700000001</v>
          </cell>
          <cell r="L2972">
            <v>7.1308988299999996</v>
          </cell>
          <cell r="M2972">
            <v>10.81977828</v>
          </cell>
          <cell r="N2972">
            <v>22.237019329999999</v>
          </cell>
          <cell r="O2972">
            <v>54.622</v>
          </cell>
          <cell r="P2972">
            <v>11.630708500000001</v>
          </cell>
          <cell r="Q2972">
            <v>72.5</v>
          </cell>
          <cell r="R2972">
            <v>49.78444726</v>
          </cell>
          <cell r="S2972">
            <v>18</v>
          </cell>
          <cell r="T2972">
            <v>10.126631100000001</v>
          </cell>
          <cell r="U2972">
            <v>7.2130316600000004</v>
          </cell>
          <cell r="V2972">
            <v>7.2130316600000004</v>
          </cell>
          <cell r="W2972">
            <v>53.3</v>
          </cell>
          <cell r="X2972">
            <v>76.400000000000006</v>
          </cell>
          <cell r="Y2972">
            <v>43.8</v>
          </cell>
          <cell r="Z2972">
            <v>38.200000000000003</v>
          </cell>
          <cell r="AA2972">
            <v>36.700000000000003</v>
          </cell>
          <cell r="AB2972">
            <v>7.1308988299999996</v>
          </cell>
          <cell r="AC2972">
            <v>1</v>
          </cell>
          <cell r="AD2972">
            <v>271.36</v>
          </cell>
          <cell r="AE2972">
            <v>62.449009590000003</v>
          </cell>
          <cell r="AF2972">
            <v>61.664200000000008</v>
          </cell>
          <cell r="AG2972">
            <v>0.35714286000000001</v>
          </cell>
          <cell r="AH2972">
            <v>3.3</v>
          </cell>
          <cell r="AI2972">
            <v>48980</v>
          </cell>
          <cell r="AJ2972">
            <v>11.4</v>
          </cell>
        </row>
        <row r="2973">
          <cell r="A2973" t="str">
            <v>4609</v>
          </cell>
          <cell r="B2973" t="str">
            <v>460902401</v>
          </cell>
          <cell r="C2973" t="str">
            <v>607</v>
          </cell>
          <cell r="D2973" t="str">
            <v>4609024</v>
          </cell>
          <cell r="E2973" t="str">
            <v>4640</v>
          </cell>
          <cell r="F2973" t="str">
            <v>46</v>
          </cell>
          <cell r="G2973">
            <v>520.27932885999996</v>
          </cell>
          <cell r="H2973">
            <v>528.11633990999997</v>
          </cell>
          <cell r="I2973">
            <v>526.93949078000003</v>
          </cell>
          <cell r="J2973">
            <v>24.137931030000001</v>
          </cell>
          <cell r="K2973">
            <v>14.782608700000001</v>
          </cell>
          <cell r="L2973">
            <v>9.0802316899999997</v>
          </cell>
          <cell r="M2973">
            <v>9.8886276899999999</v>
          </cell>
          <cell r="N2973">
            <v>22.237019329999999</v>
          </cell>
          <cell r="O2973">
            <v>54.622</v>
          </cell>
          <cell r="P2973">
            <v>11.316411670000001</v>
          </cell>
          <cell r="Q2973">
            <v>72.5</v>
          </cell>
          <cell r="R2973">
            <v>49.78444726</v>
          </cell>
          <cell r="S2973">
            <v>18</v>
          </cell>
          <cell r="T2973">
            <v>9.9512295500000008</v>
          </cell>
          <cell r="U2973">
            <v>9.8354763399999996</v>
          </cell>
          <cell r="V2973">
            <v>9.4295562200000003</v>
          </cell>
          <cell r="W2973">
            <v>53.3</v>
          </cell>
          <cell r="X2973">
            <v>76.400000000000006</v>
          </cell>
          <cell r="Y2973">
            <v>43.8</v>
          </cell>
          <cell r="Z2973">
            <v>38.200000000000003</v>
          </cell>
          <cell r="AA2973">
            <v>36.700000000000003</v>
          </cell>
          <cell r="AB2973">
            <v>9.8670310200000007</v>
          </cell>
          <cell r="AC2973">
            <v>0.43123889999999998</v>
          </cell>
          <cell r="AD2973">
            <v>271.36</v>
          </cell>
          <cell r="AE2973">
            <v>62.449009590000003</v>
          </cell>
          <cell r="AF2973">
            <v>61.742044419999999</v>
          </cell>
          <cell r="AG2973">
            <v>0.48076923000000005</v>
          </cell>
          <cell r="AH2973">
            <v>3.3</v>
          </cell>
          <cell r="AI2973">
            <v>48980</v>
          </cell>
          <cell r="AJ2973">
            <v>11.4</v>
          </cell>
        </row>
        <row r="2974">
          <cell r="A2974" t="str">
            <v>4609</v>
          </cell>
          <cell r="B2974" t="str">
            <v>460902901</v>
          </cell>
          <cell r="C2974" t="str">
            <v>607</v>
          </cell>
          <cell r="D2974" t="str">
            <v>4609029</v>
          </cell>
          <cell r="E2974" t="str">
            <v>4640</v>
          </cell>
          <cell r="F2974" t="str">
            <v>46</v>
          </cell>
          <cell r="G2974">
            <v>520.27932885999996</v>
          </cell>
          <cell r="H2974">
            <v>528.11633990999997</v>
          </cell>
          <cell r="I2974">
            <v>526.93949078000003</v>
          </cell>
          <cell r="J2974">
            <v>24.137931030000001</v>
          </cell>
          <cell r="K2974">
            <v>14.782608700000001</v>
          </cell>
          <cell r="L2974">
            <v>7.2320103299999996</v>
          </cell>
          <cell r="M2974">
            <v>8.1458396099999995</v>
          </cell>
          <cell r="N2974">
            <v>22.237019329999999</v>
          </cell>
          <cell r="O2974">
            <v>54.622</v>
          </cell>
          <cell r="P2974">
            <v>11.229009619999999</v>
          </cell>
          <cell r="Q2974">
            <v>72.5</v>
          </cell>
          <cell r="R2974">
            <v>49.78444726</v>
          </cell>
          <cell r="S2974">
            <v>18</v>
          </cell>
          <cell r="T2974">
            <v>7.7523351599999994</v>
          </cell>
          <cell r="U2974">
            <v>7.5093352699999993</v>
          </cell>
          <cell r="V2974">
            <v>7.3078727799999994</v>
          </cell>
          <cell r="W2974">
            <v>53.3</v>
          </cell>
          <cell r="X2974">
            <v>76.400000000000006</v>
          </cell>
          <cell r="Y2974">
            <v>43.8</v>
          </cell>
          <cell r="Z2974">
            <v>38.200000000000003</v>
          </cell>
          <cell r="AA2974">
            <v>36.700000000000003</v>
          </cell>
          <cell r="AB2974">
            <v>7.54009032</v>
          </cell>
          <cell r="AC2974">
            <v>1</v>
          </cell>
          <cell r="AD2974">
            <v>271.36</v>
          </cell>
          <cell r="AE2974">
            <v>62.449009590000003</v>
          </cell>
          <cell r="AF2974">
            <v>61.664200000000008</v>
          </cell>
          <cell r="AG2974">
            <v>0.47894737000000004</v>
          </cell>
          <cell r="AH2974">
            <v>3.3</v>
          </cell>
          <cell r="AI2974">
            <v>48980</v>
          </cell>
          <cell r="AJ2974">
            <v>11.4</v>
          </cell>
        </row>
        <row r="2975">
          <cell r="A2975" t="str">
            <v>4610</v>
          </cell>
          <cell r="B2975" t="str">
            <v>461003501</v>
          </cell>
          <cell r="C2975" t="str">
            <v>602</v>
          </cell>
          <cell r="D2975" t="str">
            <v>4610035</v>
          </cell>
          <cell r="E2975" t="str">
            <v>4640</v>
          </cell>
          <cell r="F2975" t="str">
            <v>46</v>
          </cell>
          <cell r="G2975">
            <v>520.27932885999996</v>
          </cell>
          <cell r="H2975">
            <v>528.11633990999997</v>
          </cell>
          <cell r="I2975">
            <v>526.93949078000003</v>
          </cell>
          <cell r="J2975">
            <v>24.137931030000001</v>
          </cell>
          <cell r="K2975">
            <v>14.782608700000001</v>
          </cell>
          <cell r="L2975">
            <v>8.6877794900000005</v>
          </cell>
          <cell r="M2975">
            <v>10.36154511</v>
          </cell>
          <cell r="N2975">
            <v>22.237019329999999</v>
          </cell>
          <cell r="O2975">
            <v>52.56</v>
          </cell>
          <cell r="P2975">
            <v>10.38204822</v>
          </cell>
          <cell r="Q2975">
            <v>71.400000000000006</v>
          </cell>
          <cell r="R2975">
            <v>47.402954749999999</v>
          </cell>
          <cell r="S2975">
            <v>16.8</v>
          </cell>
          <cell r="T2975">
            <v>9.5015163299999994</v>
          </cell>
          <cell r="U2975">
            <v>10.102748160000001</v>
          </cell>
          <cell r="V2975">
            <v>8.9646955599999991</v>
          </cell>
          <cell r="W2975">
            <v>57.5</v>
          </cell>
          <cell r="X2975">
            <v>76.400000000000006</v>
          </cell>
          <cell r="Y2975">
            <v>47.8</v>
          </cell>
          <cell r="Z2975">
            <v>42.5</v>
          </cell>
          <cell r="AA2975">
            <v>37.700000000000003</v>
          </cell>
          <cell r="AB2975">
            <v>9.8774515399999991</v>
          </cell>
          <cell r="AC2975">
            <v>0.39154700999999997</v>
          </cell>
          <cell r="AD2975">
            <v>271.36</v>
          </cell>
          <cell r="AE2975">
            <v>62.449009590000003</v>
          </cell>
          <cell r="AF2975">
            <v>61.7264415</v>
          </cell>
          <cell r="AG2975">
            <v>0.17582418</v>
          </cell>
          <cell r="AH2975">
            <v>3.7</v>
          </cell>
          <cell r="AI2975">
            <v>48980</v>
          </cell>
          <cell r="AJ2975">
            <v>11.4</v>
          </cell>
        </row>
        <row r="2976">
          <cell r="A2976" t="str">
            <v>4610</v>
          </cell>
          <cell r="B2976" t="str">
            <v>461004301</v>
          </cell>
          <cell r="D2976" t="str">
            <v>4610043</v>
          </cell>
          <cell r="E2976" t="str">
            <v>4640</v>
          </cell>
          <cell r="F2976" t="str">
            <v>46</v>
          </cell>
          <cell r="G2976">
            <v>520.27932885999996</v>
          </cell>
          <cell r="H2976">
            <v>528.11633990999997</v>
          </cell>
          <cell r="I2976">
            <v>526.93949078000003</v>
          </cell>
          <cell r="J2976">
            <v>24.137931030000001</v>
          </cell>
          <cell r="K2976">
            <v>14.782608700000001</v>
          </cell>
          <cell r="L2976">
            <v>8.8098628100000003</v>
          </cell>
          <cell r="M2976">
            <v>10.738394680000001</v>
          </cell>
          <cell r="N2976">
            <v>22.237019329999999</v>
          </cell>
          <cell r="O2976">
            <v>54.622</v>
          </cell>
          <cell r="P2976">
            <v>10.67088377</v>
          </cell>
          <cell r="Q2976">
            <v>72.5</v>
          </cell>
          <cell r="R2976">
            <v>49.78444726</v>
          </cell>
          <cell r="S2976">
            <v>18</v>
          </cell>
          <cell r="T2976">
            <v>10.020603700000001</v>
          </cell>
          <cell r="U2976">
            <v>10.38133534</v>
          </cell>
          <cell r="V2976">
            <v>9.6144712600000002</v>
          </cell>
          <cell r="W2976">
            <v>53.3</v>
          </cell>
          <cell r="X2976">
            <v>76.400000000000006</v>
          </cell>
          <cell r="Y2976">
            <v>43.8</v>
          </cell>
          <cell r="Z2976">
            <v>38.200000000000003</v>
          </cell>
          <cell r="AA2976">
            <v>36.700000000000003</v>
          </cell>
          <cell r="AB2976">
            <v>10.119445349999999</v>
          </cell>
          <cell r="AC2976">
            <v>0.31228599000000001</v>
          </cell>
          <cell r="AD2976">
            <v>271.36</v>
          </cell>
          <cell r="AE2976">
            <v>62.449009590000003</v>
          </cell>
          <cell r="AF2976">
            <v>61.664200000000008</v>
          </cell>
          <cell r="AG2976">
            <v>0.14285713999999999</v>
          </cell>
          <cell r="AH2976">
            <v>3.3</v>
          </cell>
          <cell r="AI2976">
            <v>48980</v>
          </cell>
          <cell r="AJ2976">
            <v>11.4</v>
          </cell>
        </row>
        <row r="2977">
          <cell r="A2977" t="str">
            <v>4610</v>
          </cell>
          <cell r="B2977" t="str">
            <v>461005201</v>
          </cell>
          <cell r="C2977" t="str">
            <v>602</v>
          </cell>
          <cell r="D2977" t="str">
            <v>4610052</v>
          </cell>
          <cell r="E2977" t="str">
            <v>4640</v>
          </cell>
          <cell r="F2977" t="str">
            <v>46</v>
          </cell>
          <cell r="G2977">
            <v>520.27932885999996</v>
          </cell>
          <cell r="H2977">
            <v>528.11633990999997</v>
          </cell>
          <cell r="I2977">
            <v>526.93949078000003</v>
          </cell>
          <cell r="J2977">
            <v>24.137931030000001</v>
          </cell>
          <cell r="K2977">
            <v>14.782608700000001</v>
          </cell>
          <cell r="L2977">
            <v>8.5731953799999996</v>
          </cell>
          <cell r="M2977">
            <v>10.35057434</v>
          </cell>
          <cell r="N2977">
            <v>22.237019329999999</v>
          </cell>
          <cell r="O2977">
            <v>52.56</v>
          </cell>
          <cell r="P2977">
            <v>10.20170147</v>
          </cell>
          <cell r="Q2977">
            <v>71.400000000000006</v>
          </cell>
          <cell r="R2977">
            <v>47.402954749999999</v>
          </cell>
          <cell r="S2977">
            <v>16.8</v>
          </cell>
          <cell r="T2977">
            <v>10.049274779999999</v>
          </cell>
          <cell r="U2977">
            <v>9.8356903899999999</v>
          </cell>
          <cell r="V2977">
            <v>9.4487271499999999</v>
          </cell>
          <cell r="W2977">
            <v>57.5</v>
          </cell>
          <cell r="X2977">
            <v>76.400000000000006</v>
          </cell>
          <cell r="Y2977">
            <v>47.8</v>
          </cell>
          <cell r="Z2977">
            <v>42.5</v>
          </cell>
          <cell r="AA2977">
            <v>37.700000000000003</v>
          </cell>
          <cell r="AB2977">
            <v>9.4877448100000006</v>
          </cell>
          <cell r="AC2977">
            <v>0.68608807999999999</v>
          </cell>
          <cell r="AD2977">
            <v>271.36</v>
          </cell>
          <cell r="AE2977">
            <v>62.449009590000003</v>
          </cell>
          <cell r="AF2977">
            <v>61.900199039999997</v>
          </cell>
          <cell r="AG2977">
            <v>7.1428569999999997E-2</v>
          </cell>
          <cell r="AH2977">
            <v>3.7</v>
          </cell>
          <cell r="AI2977">
            <v>48980</v>
          </cell>
          <cell r="AJ2977">
            <v>11.4</v>
          </cell>
        </row>
        <row r="2978">
          <cell r="A2978" t="str">
            <v>4611</v>
          </cell>
          <cell r="B2978" t="str">
            <v>461104001</v>
          </cell>
          <cell r="C2978" t="str">
            <v>602</v>
          </cell>
          <cell r="D2978" t="str">
            <v>4611040</v>
          </cell>
          <cell r="E2978" t="str">
            <v>4650</v>
          </cell>
          <cell r="F2978" t="str">
            <v>46</v>
          </cell>
          <cell r="G2978">
            <v>520.27932885999996</v>
          </cell>
          <cell r="H2978">
            <v>528.11633990999997</v>
          </cell>
          <cell r="I2978">
            <v>526.93949078000003</v>
          </cell>
          <cell r="J2978">
            <v>42.248062019999999</v>
          </cell>
          <cell r="K2978">
            <v>28.304557030000002</v>
          </cell>
          <cell r="L2978">
            <v>7.1815919399999997</v>
          </cell>
          <cell r="M2978">
            <v>8.3099229900000005</v>
          </cell>
          <cell r="N2978">
            <v>24.034669260000001</v>
          </cell>
          <cell r="O2978">
            <v>52.56</v>
          </cell>
          <cell r="P2978">
            <v>8.3279678599999993</v>
          </cell>
          <cell r="Q2978">
            <v>70.400000000000006</v>
          </cell>
          <cell r="R2978">
            <v>47.402954749999999</v>
          </cell>
          <cell r="S2978">
            <v>15.9</v>
          </cell>
          <cell r="T2978">
            <v>7.8808043400000001</v>
          </cell>
          <cell r="U2978">
            <v>7.4024515199999996</v>
          </cell>
          <cell r="V2978">
            <v>7.2240248100000004</v>
          </cell>
          <cell r="W2978">
            <v>57.3</v>
          </cell>
          <cell r="X2978">
            <v>82.6</v>
          </cell>
          <cell r="Y2978">
            <v>47</v>
          </cell>
          <cell r="Z2978">
            <v>41.7</v>
          </cell>
          <cell r="AA2978">
            <v>37</v>
          </cell>
          <cell r="AB2978">
            <v>7.30384323</v>
          </cell>
          <cell r="AC2978">
            <v>0.86572434000000009</v>
          </cell>
          <cell r="AD2978">
            <v>276.19</v>
          </cell>
          <cell r="AE2978">
            <v>62.410003150000001</v>
          </cell>
          <cell r="AF2978">
            <v>62.432784300000002</v>
          </cell>
          <cell r="AG2978">
            <v>0.36508207999999998</v>
          </cell>
          <cell r="AH2978">
            <v>3.8</v>
          </cell>
          <cell r="AI2978">
            <v>53670</v>
          </cell>
          <cell r="AJ2978">
            <v>11.4</v>
          </cell>
        </row>
        <row r="2979">
          <cell r="A2979" t="str">
            <v>4611</v>
          </cell>
          <cell r="B2979" t="str">
            <v>461104201</v>
          </cell>
          <cell r="C2979" t="str">
            <v>602</v>
          </cell>
          <cell r="D2979" t="str">
            <v>4611042</v>
          </cell>
          <cell r="E2979" t="str">
            <v>4650</v>
          </cell>
          <cell r="F2979" t="str">
            <v>46</v>
          </cell>
          <cell r="G2979">
            <v>520.27932885999996</v>
          </cell>
          <cell r="H2979">
            <v>528.11633990999997</v>
          </cell>
          <cell r="I2979">
            <v>526.93949078000003</v>
          </cell>
          <cell r="J2979">
            <v>42.248062019999999</v>
          </cell>
          <cell r="K2979">
            <v>28.304557030000002</v>
          </cell>
          <cell r="L2979">
            <v>7.9076515900000004</v>
          </cell>
          <cell r="M2979">
            <v>9.6443929399999995</v>
          </cell>
          <cell r="N2979">
            <v>24.034669260000001</v>
          </cell>
          <cell r="O2979">
            <v>52.56</v>
          </cell>
          <cell r="P2979">
            <v>9.2217747499999998</v>
          </cell>
          <cell r="Q2979">
            <v>70.400000000000006</v>
          </cell>
          <cell r="R2979">
            <v>47.402954749999999</v>
          </cell>
          <cell r="S2979">
            <v>15.9</v>
          </cell>
          <cell r="T2979">
            <v>8.7649903299999998</v>
          </cell>
          <cell r="U2979">
            <v>8.1324126700000008</v>
          </cell>
          <cell r="V2979">
            <v>7.9405838299999996</v>
          </cell>
          <cell r="W2979">
            <v>57.3</v>
          </cell>
          <cell r="X2979">
            <v>82.6</v>
          </cell>
          <cell r="Y2979">
            <v>47</v>
          </cell>
          <cell r="Z2979">
            <v>41.7</v>
          </cell>
          <cell r="AA2979">
            <v>37</v>
          </cell>
          <cell r="AB2979">
            <v>8.7835494799999996</v>
          </cell>
          <cell r="AC2979">
            <v>1</v>
          </cell>
          <cell r="AD2979">
            <v>276.19</v>
          </cell>
          <cell r="AE2979">
            <v>62.410003150000001</v>
          </cell>
          <cell r="AF2979">
            <v>69.315464590000005</v>
          </cell>
          <cell r="AG2979">
            <v>8.3333329999999997E-2</v>
          </cell>
          <cell r="AH2979">
            <v>3.8</v>
          </cell>
          <cell r="AI2979">
            <v>53670</v>
          </cell>
          <cell r="AJ2979">
            <v>11.4</v>
          </cell>
        </row>
        <row r="2980">
          <cell r="A2980" t="str">
            <v>4612</v>
          </cell>
          <cell r="B2980" t="str">
            <v>461204701</v>
          </cell>
          <cell r="C2980" t="str">
            <v>602</v>
          </cell>
          <cell r="D2980" t="str">
            <v>4612047</v>
          </cell>
          <cell r="E2980" t="str">
            <v>4610</v>
          </cell>
          <cell r="F2980" t="str">
            <v>46</v>
          </cell>
          <cell r="G2980">
            <v>520.27932885999996</v>
          </cell>
          <cell r="H2980">
            <v>528.11633990999997</v>
          </cell>
          <cell r="I2980">
            <v>526.93949078000003</v>
          </cell>
          <cell r="J2980">
            <v>15.686274510000001</v>
          </cell>
          <cell r="K2980">
            <v>16.895874259999999</v>
          </cell>
          <cell r="L2980">
            <v>8.8201086400000008</v>
          </cell>
          <cell r="M2980">
            <v>10.2763606</v>
          </cell>
          <cell r="N2980">
            <v>19.513717</v>
          </cell>
          <cell r="O2980">
            <v>52.56</v>
          </cell>
          <cell r="P2980">
            <v>10.115084700000001</v>
          </cell>
          <cell r="Q2980">
            <v>80.400000000000006</v>
          </cell>
          <cell r="R2980">
            <v>47.402954749999999</v>
          </cell>
          <cell r="S2980">
            <v>16.8</v>
          </cell>
          <cell r="T2980">
            <v>9.3687960599999993</v>
          </cell>
          <cell r="U2980">
            <v>9.3791544499999997</v>
          </cell>
          <cell r="V2980">
            <v>9.01152351</v>
          </cell>
          <cell r="W2980">
            <v>47.1</v>
          </cell>
          <cell r="X2980">
            <v>87.4</v>
          </cell>
          <cell r="Y2980">
            <v>35.9</v>
          </cell>
          <cell r="Z2980">
            <v>42.3</v>
          </cell>
          <cell r="AA2980">
            <v>38.799999999999997</v>
          </cell>
          <cell r="AB2980">
            <v>9.15503906</v>
          </cell>
          <cell r="AC2980">
            <v>0.41485735000000001</v>
          </cell>
          <cell r="AD2980">
            <v>261.04000000000002</v>
          </cell>
          <cell r="AE2980">
            <v>62.636916479999989</v>
          </cell>
          <cell r="AF2980">
            <v>64.382796139999996</v>
          </cell>
          <cell r="AG2980">
            <v>0.28571428999999998</v>
          </cell>
          <cell r="AH2980">
            <v>3.1</v>
          </cell>
          <cell r="AI2980">
            <v>52230</v>
          </cell>
          <cell r="AJ2980">
            <v>11.4</v>
          </cell>
        </row>
        <row r="2981">
          <cell r="A2981" t="str">
            <v>4612</v>
          </cell>
          <cell r="B2981" t="str">
            <v>461205401</v>
          </cell>
          <cell r="D2981" t="str">
            <v>4612054</v>
          </cell>
          <cell r="E2981" t="str">
            <v>4610</v>
          </cell>
          <cell r="F2981" t="str">
            <v>46</v>
          </cell>
          <cell r="G2981">
            <v>520.27932885999996</v>
          </cell>
          <cell r="H2981">
            <v>528.11633990999997</v>
          </cell>
          <cell r="I2981">
            <v>526.93949078000003</v>
          </cell>
          <cell r="J2981">
            <v>15.686274510000001</v>
          </cell>
          <cell r="K2981">
            <v>16.895874259999999</v>
          </cell>
          <cell r="L2981">
            <v>9.1169084300000005</v>
          </cell>
          <cell r="M2981">
            <v>10.9550257</v>
          </cell>
          <cell r="N2981">
            <v>19.513717</v>
          </cell>
          <cell r="O2981">
            <v>54.622</v>
          </cell>
          <cell r="P2981">
            <v>10.820378099999999</v>
          </cell>
          <cell r="Q2981">
            <v>80.400000000000006</v>
          </cell>
          <cell r="R2981">
            <v>49.78444726</v>
          </cell>
          <cell r="S2981">
            <v>18</v>
          </cell>
          <cell r="T2981">
            <v>9.5522264999999997</v>
          </cell>
          <cell r="U2981">
            <v>9.5468126099999999</v>
          </cell>
          <cell r="V2981">
            <v>9.4617992300000004</v>
          </cell>
          <cell r="W2981">
            <v>47.1</v>
          </cell>
          <cell r="X2981">
            <v>87.4</v>
          </cell>
          <cell r="Y2981">
            <v>35.9</v>
          </cell>
          <cell r="Z2981">
            <v>42.3</v>
          </cell>
          <cell r="AA2981">
            <v>38.799999999999997</v>
          </cell>
          <cell r="AB2981">
            <v>9.4046728399999999</v>
          </cell>
          <cell r="AC2981">
            <v>0.60898426000000005</v>
          </cell>
          <cell r="AD2981">
            <v>261.04000000000002</v>
          </cell>
          <cell r="AE2981">
            <v>62.636916479999989</v>
          </cell>
          <cell r="AF2981">
            <v>66.574104680000005</v>
          </cell>
          <cell r="AG2981">
            <v>0.45454545000000002</v>
          </cell>
          <cell r="AH2981">
            <v>3.1</v>
          </cell>
          <cell r="AI2981">
            <v>52230</v>
          </cell>
          <cell r="AJ2981">
            <v>11.4</v>
          </cell>
        </row>
        <row r="2982">
          <cell r="A2982" t="str">
            <v>4612</v>
          </cell>
          <cell r="B2982" t="str">
            <v>461205601</v>
          </cell>
          <cell r="D2982" t="str">
            <v>4612056</v>
          </cell>
          <cell r="E2982" t="str">
            <v>4610</v>
          </cell>
          <cell r="F2982" t="str">
            <v>46</v>
          </cell>
          <cell r="G2982">
            <v>520.27932885999996</v>
          </cell>
          <cell r="H2982">
            <v>528.11633990999997</v>
          </cell>
          <cell r="I2982">
            <v>526.93949078000003</v>
          </cell>
          <cell r="J2982">
            <v>15.686274510000001</v>
          </cell>
          <cell r="K2982">
            <v>16.895874259999999</v>
          </cell>
          <cell r="L2982">
            <v>7.5771219299999997</v>
          </cell>
          <cell r="M2982">
            <v>10.81977828</v>
          </cell>
          <cell r="N2982">
            <v>19.513717</v>
          </cell>
          <cell r="O2982">
            <v>54.622</v>
          </cell>
          <cell r="P2982">
            <v>10.81977828</v>
          </cell>
          <cell r="Q2982">
            <v>80.400000000000006</v>
          </cell>
          <cell r="R2982">
            <v>49.78444726</v>
          </cell>
          <cell r="S2982">
            <v>18</v>
          </cell>
          <cell r="T2982">
            <v>7.5771219299999997</v>
          </cell>
          <cell r="U2982">
            <v>7.5771219299999997</v>
          </cell>
          <cell r="V2982">
            <v>7.1600692100000005</v>
          </cell>
          <cell r="W2982">
            <v>47.1</v>
          </cell>
          <cell r="X2982">
            <v>87.4</v>
          </cell>
          <cell r="Y2982">
            <v>35.9</v>
          </cell>
          <cell r="Z2982">
            <v>42.3</v>
          </cell>
          <cell r="AA2982">
            <v>38.799999999999997</v>
          </cell>
          <cell r="AB2982">
            <v>7.5771219299999997</v>
          </cell>
          <cell r="AC2982">
            <v>1</v>
          </cell>
          <cell r="AD2982">
            <v>261.04000000000002</v>
          </cell>
          <cell r="AE2982">
            <v>62.636916479999989</v>
          </cell>
          <cell r="AF2982">
            <v>66.589100000000002</v>
          </cell>
          <cell r="AG2982">
            <v>0.12068966</v>
          </cell>
          <cell r="AH2982">
            <v>3.1</v>
          </cell>
          <cell r="AI2982">
            <v>52230</v>
          </cell>
          <cell r="AJ2982">
            <v>11.4</v>
          </cell>
        </row>
        <row r="2983">
          <cell r="A2983" t="str">
            <v>4613</v>
          </cell>
          <cell r="B2983" t="str">
            <v>461303201</v>
          </cell>
          <cell r="C2983" t="str">
            <v>602</v>
          </cell>
          <cell r="D2983" t="str">
            <v>4613032</v>
          </cell>
          <cell r="E2983" t="str">
            <v>4660</v>
          </cell>
          <cell r="F2983" t="str">
            <v>46</v>
          </cell>
          <cell r="G2983">
            <v>520.27932885999996</v>
          </cell>
          <cell r="H2983">
            <v>528.11633990999997</v>
          </cell>
          <cell r="I2983">
            <v>526.93949078000003</v>
          </cell>
          <cell r="J2983">
            <v>32.432432429999999</v>
          </cell>
          <cell r="K2983">
            <v>20.995671000000002</v>
          </cell>
          <cell r="L2983">
            <v>7.6496926199999988</v>
          </cell>
          <cell r="M2983">
            <v>9.4484907600000003</v>
          </cell>
          <cell r="N2983">
            <v>22.576456579999999</v>
          </cell>
          <cell r="O2983">
            <v>52.56</v>
          </cell>
          <cell r="P2983">
            <v>8.8447688299999996</v>
          </cell>
          <cell r="Q2983">
            <v>84.6</v>
          </cell>
          <cell r="R2983">
            <v>47.402954749999999</v>
          </cell>
          <cell r="S2983">
            <v>16.8</v>
          </cell>
          <cell r="T2983">
            <v>9.2812647100000003</v>
          </cell>
          <cell r="U2983">
            <v>7.9745328400000002</v>
          </cell>
          <cell r="V2983">
            <v>7.4506607999999996</v>
          </cell>
          <cell r="W2983">
            <v>60.1</v>
          </cell>
          <cell r="X2983">
            <v>92.8</v>
          </cell>
          <cell r="Y2983">
            <v>47.3</v>
          </cell>
          <cell r="Z2983">
            <v>34.700000000000003</v>
          </cell>
          <cell r="AA2983">
            <v>45.6</v>
          </cell>
          <cell r="AB2983">
            <v>8.5149907700000007</v>
          </cell>
          <cell r="AC2983">
            <v>0.88738519999999999</v>
          </cell>
          <cell r="AD2983">
            <v>274.91000000000003</v>
          </cell>
          <cell r="AE2983">
            <v>55.037448519999998</v>
          </cell>
          <cell r="AF2983">
            <v>65.975724040000003</v>
          </cell>
          <cell r="AG2983">
            <v>0.39240506000000003</v>
          </cell>
          <cell r="AH2983">
            <v>1.8</v>
          </cell>
          <cell r="AI2983">
            <v>57020</v>
          </cell>
          <cell r="AJ2983">
            <v>11.4</v>
          </cell>
        </row>
        <row r="2984">
          <cell r="A2984" t="str">
            <v>4613</v>
          </cell>
          <cell r="B2984" t="str">
            <v>461303701</v>
          </cell>
          <cell r="C2984" t="str">
            <v>602</v>
          </cell>
          <cell r="D2984" t="str">
            <v>4613037</v>
          </cell>
          <cell r="E2984" t="str">
            <v>4660</v>
          </cell>
          <cell r="F2984" t="str">
            <v>46</v>
          </cell>
          <cell r="G2984">
            <v>520.27932885999996</v>
          </cell>
          <cell r="H2984">
            <v>528.11633990999997</v>
          </cell>
          <cell r="I2984">
            <v>526.93949078000003</v>
          </cell>
          <cell r="J2984">
            <v>32.432432429999999</v>
          </cell>
          <cell r="K2984">
            <v>20.995671000000002</v>
          </cell>
          <cell r="L2984">
            <v>8.2967958700000004</v>
          </cell>
          <cell r="M2984">
            <v>9.4012912600000007</v>
          </cell>
          <cell r="N2984">
            <v>22.576456579999999</v>
          </cell>
          <cell r="O2984">
            <v>52.56</v>
          </cell>
          <cell r="P2984">
            <v>9.28173037</v>
          </cell>
          <cell r="Q2984">
            <v>84.6</v>
          </cell>
          <cell r="R2984">
            <v>47.402954749999999</v>
          </cell>
          <cell r="S2984">
            <v>16.8</v>
          </cell>
          <cell r="T2984">
            <v>9.2174152899999999</v>
          </cell>
          <cell r="U2984">
            <v>8.59637399</v>
          </cell>
          <cell r="V2984">
            <v>8.0375431899999992</v>
          </cell>
          <cell r="W2984">
            <v>60.1</v>
          </cell>
          <cell r="X2984">
            <v>92.8</v>
          </cell>
          <cell r="Y2984">
            <v>47.3</v>
          </cell>
          <cell r="Z2984">
            <v>34.700000000000003</v>
          </cell>
          <cell r="AA2984">
            <v>45.6</v>
          </cell>
          <cell r="AB2984">
            <v>8.5367997199999994</v>
          </cell>
          <cell r="AC2984">
            <v>0.98618114999999995</v>
          </cell>
          <cell r="AD2984">
            <v>274.91000000000003</v>
          </cell>
          <cell r="AE2984">
            <v>55.037448519999998</v>
          </cell>
          <cell r="AF2984">
            <v>65.995023470000007</v>
          </cell>
          <cell r="AG2984">
            <v>0.35</v>
          </cell>
          <cell r="AH2984">
            <v>1.8</v>
          </cell>
          <cell r="AI2984">
            <v>57020</v>
          </cell>
          <cell r="AJ2984">
            <v>11.4</v>
          </cell>
        </row>
        <row r="2985">
          <cell r="A2985" t="str">
            <v>4613</v>
          </cell>
          <cell r="B2985" t="str">
            <v>461304301</v>
          </cell>
          <cell r="D2985" t="str">
            <v>4613043</v>
          </cell>
          <cell r="E2985" t="str">
            <v>4660</v>
          </cell>
          <cell r="F2985" t="str">
            <v>46</v>
          </cell>
          <cell r="G2985">
            <v>520.27932885999996</v>
          </cell>
          <cell r="H2985">
            <v>528.11633990999997</v>
          </cell>
          <cell r="I2985">
            <v>526.93949078000003</v>
          </cell>
          <cell r="J2985">
            <v>32.432432429999999</v>
          </cell>
          <cell r="K2985">
            <v>20.995671000000002</v>
          </cell>
          <cell r="L2985">
            <v>8.6013505000000006</v>
          </cell>
          <cell r="M2985">
            <v>10.63284612</v>
          </cell>
          <cell r="N2985">
            <v>22.576456579999999</v>
          </cell>
          <cell r="O2985">
            <v>54.622</v>
          </cell>
          <cell r="P2985">
            <v>10.162075460000001</v>
          </cell>
          <cell r="Q2985">
            <v>84.6</v>
          </cell>
          <cell r="R2985">
            <v>49.78444726</v>
          </cell>
          <cell r="S2985">
            <v>18</v>
          </cell>
          <cell r="T2985">
            <v>9.8219520599999992</v>
          </cell>
          <cell r="U2985">
            <v>9.5458836100000006</v>
          </cell>
          <cell r="V2985">
            <v>8.7869149400000008</v>
          </cell>
          <cell r="W2985">
            <v>60.1</v>
          </cell>
          <cell r="X2985">
            <v>92.8</v>
          </cell>
          <cell r="Y2985">
            <v>47.3</v>
          </cell>
          <cell r="Z2985">
            <v>34.700000000000003</v>
          </cell>
          <cell r="AA2985">
            <v>45.6</v>
          </cell>
          <cell r="AB2985">
            <v>8.7297205899999994</v>
          </cell>
          <cell r="AC2985">
            <v>0.85275511999999998</v>
          </cell>
          <cell r="AD2985">
            <v>274.91000000000003</v>
          </cell>
          <cell r="AE2985">
            <v>55.037448519999998</v>
          </cell>
          <cell r="AF2985">
            <v>66.588839120000003</v>
          </cell>
          <cell r="AG2985">
            <v>0.16239316000000001</v>
          </cell>
          <cell r="AH2985">
            <v>1.8</v>
          </cell>
          <cell r="AI2985">
            <v>57020</v>
          </cell>
          <cell r="AJ2985">
            <v>11.4</v>
          </cell>
        </row>
        <row r="2986">
          <cell r="A2986" t="str">
            <v>4613</v>
          </cell>
          <cell r="B2986" t="str">
            <v>461304701</v>
          </cell>
          <cell r="D2986" t="str">
            <v>4613047</v>
          </cell>
          <cell r="E2986" t="str">
            <v>4660</v>
          </cell>
          <cell r="F2986" t="str">
            <v>46</v>
          </cell>
          <cell r="G2986">
            <v>520.27932885999996</v>
          </cell>
          <cell r="H2986">
            <v>528.11633990999997</v>
          </cell>
          <cell r="I2986">
            <v>526.93949078000003</v>
          </cell>
          <cell r="J2986">
            <v>32.432432429999999</v>
          </cell>
          <cell r="K2986">
            <v>20.995671000000002</v>
          </cell>
          <cell r="L2986">
            <v>7.295735070000001</v>
          </cell>
          <cell r="M2986">
            <v>10.81977828</v>
          </cell>
          <cell r="N2986">
            <v>22.576456579999999</v>
          </cell>
          <cell r="O2986">
            <v>54.622</v>
          </cell>
          <cell r="P2986">
            <v>10.615898</v>
          </cell>
          <cell r="Q2986">
            <v>84.6</v>
          </cell>
          <cell r="R2986">
            <v>49.78444726</v>
          </cell>
          <cell r="S2986">
            <v>18</v>
          </cell>
          <cell r="T2986">
            <v>7.5704432499999994</v>
          </cell>
          <cell r="U2986">
            <v>7.5218592500000003</v>
          </cell>
          <cell r="V2986">
            <v>7.38150189</v>
          </cell>
          <cell r="W2986">
            <v>60.1</v>
          </cell>
          <cell r="X2986">
            <v>92.8</v>
          </cell>
          <cell r="Y2986">
            <v>47.3</v>
          </cell>
          <cell r="Z2986">
            <v>34.700000000000003</v>
          </cell>
          <cell r="AA2986">
            <v>45.6</v>
          </cell>
          <cell r="AB2986">
            <v>7.4576092899999988</v>
          </cell>
          <cell r="AC2986">
            <v>1</v>
          </cell>
          <cell r="AD2986">
            <v>274.91000000000003</v>
          </cell>
          <cell r="AE2986">
            <v>55.037448519999998</v>
          </cell>
          <cell r="AF2986">
            <v>66.589100000000002</v>
          </cell>
          <cell r="AG2986">
            <v>0.35</v>
          </cell>
          <cell r="AH2986">
            <v>1.8</v>
          </cell>
          <cell r="AI2986">
            <v>57020</v>
          </cell>
          <cell r="AJ2986">
            <v>11.4</v>
          </cell>
        </row>
        <row r="2987">
          <cell r="A2987" t="str">
            <v>4613</v>
          </cell>
          <cell r="B2987" t="str">
            <v>461304901</v>
          </cell>
          <cell r="D2987" t="str">
            <v>4613049</v>
          </cell>
          <cell r="E2987" t="str">
            <v>4660</v>
          </cell>
          <cell r="F2987" t="str">
            <v>46</v>
          </cell>
          <cell r="G2987">
            <v>520.27932885999996</v>
          </cell>
          <cell r="H2987">
            <v>528.11633990999997</v>
          </cell>
          <cell r="I2987">
            <v>526.93949078000003</v>
          </cell>
          <cell r="J2987">
            <v>32.432432429999999</v>
          </cell>
          <cell r="K2987">
            <v>20.995671000000002</v>
          </cell>
          <cell r="L2987">
            <v>9.1105200400000008</v>
          </cell>
          <cell r="M2987">
            <v>11.225243389999999</v>
          </cell>
          <cell r="N2987">
            <v>22.576456579999999</v>
          </cell>
          <cell r="O2987">
            <v>54.622</v>
          </cell>
          <cell r="P2987">
            <v>10.080210129999999</v>
          </cell>
          <cell r="Q2987">
            <v>84.6</v>
          </cell>
          <cell r="R2987">
            <v>49.78444726</v>
          </cell>
          <cell r="S2987">
            <v>18</v>
          </cell>
          <cell r="T2987">
            <v>10.080210129999999</v>
          </cell>
          <cell r="U2987">
            <v>9.1105200400000008</v>
          </cell>
          <cell r="V2987">
            <v>9.1105200400000008</v>
          </cell>
          <cell r="W2987">
            <v>60.1</v>
          </cell>
          <cell r="X2987">
            <v>92.8</v>
          </cell>
          <cell r="Y2987">
            <v>47.3</v>
          </cell>
          <cell r="Z2987">
            <v>34.700000000000003</v>
          </cell>
          <cell r="AA2987">
            <v>45.6</v>
          </cell>
          <cell r="AB2987">
            <v>8.9051729900000005</v>
          </cell>
          <cell r="AC2987">
            <v>1</v>
          </cell>
          <cell r="AD2987">
            <v>274.91000000000003</v>
          </cell>
          <cell r="AE2987">
            <v>55.037448519999998</v>
          </cell>
          <cell r="AF2987">
            <v>66.589100000000002</v>
          </cell>
          <cell r="AG2987">
            <v>0</v>
          </cell>
          <cell r="AH2987">
            <v>1.8</v>
          </cell>
          <cell r="AI2987">
            <v>57020</v>
          </cell>
          <cell r="AJ2987">
            <v>11.4</v>
          </cell>
        </row>
        <row r="2988">
          <cell r="A2988" t="str">
            <v>4613</v>
          </cell>
          <cell r="B2988" t="str">
            <v>461305601</v>
          </cell>
          <cell r="C2988" t="str">
            <v>602</v>
          </cell>
          <cell r="D2988" t="str">
            <v>4613056</v>
          </cell>
          <cell r="E2988" t="str">
            <v>4660</v>
          </cell>
          <cell r="F2988" t="str">
            <v>46</v>
          </cell>
          <cell r="G2988">
            <v>520.27932885999996</v>
          </cell>
          <cell r="H2988">
            <v>528.11633990999997</v>
          </cell>
          <cell r="I2988">
            <v>526.93949078000003</v>
          </cell>
          <cell r="J2988">
            <v>32.432432429999999</v>
          </cell>
          <cell r="K2988">
            <v>20.995671000000002</v>
          </cell>
          <cell r="L2988">
            <v>8.5985888300000006</v>
          </cell>
          <cell r="M2988">
            <v>10.889267029999999</v>
          </cell>
          <cell r="N2988">
            <v>22.576456579999999</v>
          </cell>
          <cell r="O2988">
            <v>52.56</v>
          </cell>
          <cell r="P2988">
            <v>10.591396039999999</v>
          </cell>
          <cell r="Q2988">
            <v>84.6</v>
          </cell>
          <cell r="R2988">
            <v>47.402954749999999</v>
          </cell>
          <cell r="S2988">
            <v>16.8</v>
          </cell>
          <cell r="T2988">
            <v>9.8917185700000001</v>
          </cell>
          <cell r="U2988">
            <v>10.068959619999999</v>
          </cell>
          <cell r="V2988">
            <v>9.3291895100000009</v>
          </cell>
          <cell r="W2988">
            <v>60.1</v>
          </cell>
          <cell r="X2988">
            <v>92.8</v>
          </cell>
          <cell r="Y2988">
            <v>47.3</v>
          </cell>
          <cell r="Z2988">
            <v>34.700000000000003</v>
          </cell>
          <cell r="AA2988">
            <v>45.6</v>
          </cell>
          <cell r="AB2988">
            <v>9.4389091799999996</v>
          </cell>
          <cell r="AC2988">
            <v>0.56291285999999996</v>
          </cell>
          <cell r="AD2988">
            <v>274.91000000000003</v>
          </cell>
          <cell r="AE2988">
            <v>55.037448519999998</v>
          </cell>
          <cell r="AF2988">
            <v>66.588842990000003</v>
          </cell>
          <cell r="AG2988">
            <v>0.23809523999999999</v>
          </cell>
          <cell r="AH2988">
            <v>1.8</v>
          </cell>
          <cell r="AI2988">
            <v>57020</v>
          </cell>
          <cell r="AJ2988">
            <v>11.4</v>
          </cell>
        </row>
        <row r="2989">
          <cell r="A2989" t="str">
            <v>4614</v>
          </cell>
          <cell r="B2989" t="str">
            <v>461401501</v>
          </cell>
          <cell r="C2989" t="str">
            <v>602</v>
          </cell>
          <cell r="D2989" t="str">
            <v>4614015</v>
          </cell>
          <cell r="E2989" t="str">
            <v>4660</v>
          </cell>
          <cell r="F2989" t="str">
            <v>46</v>
          </cell>
          <cell r="G2989">
            <v>520.27932885999996</v>
          </cell>
          <cell r="H2989">
            <v>528.11633990999997</v>
          </cell>
          <cell r="I2989">
            <v>526.93949078000003</v>
          </cell>
          <cell r="J2989">
            <v>32.432432429999999</v>
          </cell>
          <cell r="K2989">
            <v>20.995671000000002</v>
          </cell>
          <cell r="L2989">
            <v>8.9425916399999998</v>
          </cell>
          <cell r="M2989">
            <v>9.8650585300000007</v>
          </cell>
          <cell r="N2989">
            <v>22.576456579999999</v>
          </cell>
          <cell r="O2989">
            <v>52.56</v>
          </cell>
          <cell r="P2989">
            <v>9.8131798400000001</v>
          </cell>
          <cell r="Q2989">
            <v>84.6</v>
          </cell>
          <cell r="R2989">
            <v>47.402954749999999</v>
          </cell>
          <cell r="S2989">
            <v>16.8</v>
          </cell>
          <cell r="T2989">
            <v>9.6220525899999991</v>
          </cell>
          <cell r="U2989">
            <v>9.4978474300000002</v>
          </cell>
          <cell r="V2989">
            <v>9.2784662000000004</v>
          </cell>
          <cell r="W2989">
            <v>60.1</v>
          </cell>
          <cell r="X2989">
            <v>92.8</v>
          </cell>
          <cell r="Y2989">
            <v>47.3</v>
          </cell>
          <cell r="Z2989">
            <v>34.700000000000003</v>
          </cell>
          <cell r="AA2989">
            <v>45.6</v>
          </cell>
          <cell r="AB2989">
            <v>9.2707767400000005</v>
          </cell>
          <cell r="AC2989">
            <v>0.43930656000000001</v>
          </cell>
          <cell r="AD2989">
            <v>274.91000000000003</v>
          </cell>
          <cell r="AE2989">
            <v>55.037448519999998</v>
          </cell>
          <cell r="AF2989">
            <v>66.211227589999993</v>
          </cell>
          <cell r="AG2989">
            <v>0.22222222</v>
          </cell>
          <cell r="AH2989">
            <v>1.8</v>
          </cell>
          <cell r="AI2989">
            <v>57020</v>
          </cell>
          <cell r="AJ2989">
            <v>11.4</v>
          </cell>
        </row>
        <row r="2990">
          <cell r="A2990" t="str">
            <v>4614</v>
          </cell>
          <cell r="B2990" t="str">
            <v>461403101</v>
          </cell>
          <cell r="D2990" t="str">
            <v>4614031</v>
          </cell>
          <cell r="E2990" t="str">
            <v>4660</v>
          </cell>
          <cell r="F2990" t="str">
            <v>46</v>
          </cell>
          <cell r="G2990">
            <v>520.27932885999996</v>
          </cell>
          <cell r="H2990">
            <v>528.11633990999997</v>
          </cell>
          <cell r="I2990">
            <v>526.93949078000003</v>
          </cell>
          <cell r="J2990">
            <v>32.432432429999999</v>
          </cell>
          <cell r="K2990">
            <v>20.995671000000002</v>
          </cell>
          <cell r="L2990">
            <v>8.9092352800000008</v>
          </cell>
          <cell r="M2990">
            <v>10.864981070000001</v>
          </cell>
          <cell r="N2990">
            <v>22.576456579999999</v>
          </cell>
          <cell r="O2990">
            <v>54.622</v>
          </cell>
          <cell r="P2990">
            <v>10.81118144</v>
          </cell>
          <cell r="Q2990">
            <v>84.6</v>
          </cell>
          <cell r="R2990">
            <v>49.78444726</v>
          </cell>
          <cell r="S2990">
            <v>18</v>
          </cell>
          <cell r="T2990">
            <v>10.400863129999999</v>
          </cell>
          <cell r="U2990">
            <v>10.27456823</v>
          </cell>
          <cell r="V2990">
            <v>9.1275020900000001</v>
          </cell>
          <cell r="W2990">
            <v>60.1</v>
          </cell>
          <cell r="X2990">
            <v>92.8</v>
          </cell>
          <cell r="Y2990">
            <v>47.3</v>
          </cell>
          <cell r="Z2990">
            <v>34.700000000000003</v>
          </cell>
          <cell r="AA2990">
            <v>45.6</v>
          </cell>
          <cell r="AB2990">
            <v>9.3343263499999996</v>
          </cell>
          <cell r="AC2990">
            <v>0.16552451000000001</v>
          </cell>
          <cell r="AD2990">
            <v>274.91000000000003</v>
          </cell>
          <cell r="AE2990">
            <v>55.037448519999998</v>
          </cell>
          <cell r="AF2990">
            <v>66.563490209999998</v>
          </cell>
          <cell r="AG2990">
            <v>0.21621622000000001</v>
          </cell>
          <cell r="AH2990">
            <v>1.8</v>
          </cell>
          <cell r="AI2990">
            <v>57020</v>
          </cell>
          <cell r="AJ2990">
            <v>11.4</v>
          </cell>
        </row>
        <row r="2991">
          <cell r="A2991" t="str">
            <v>4614</v>
          </cell>
          <cell r="B2991" t="str">
            <v>461403601</v>
          </cell>
          <cell r="D2991" t="str">
            <v>4614036</v>
          </cell>
          <cell r="E2991" t="str">
            <v>4660</v>
          </cell>
          <cell r="F2991" t="str">
            <v>46</v>
          </cell>
          <cell r="G2991">
            <v>520.27932885999996</v>
          </cell>
          <cell r="H2991">
            <v>528.11633990999997</v>
          </cell>
          <cell r="I2991">
            <v>526.93949078000003</v>
          </cell>
          <cell r="J2991">
            <v>32.432432429999999</v>
          </cell>
          <cell r="K2991">
            <v>20.995671000000002</v>
          </cell>
          <cell r="L2991">
            <v>8.8823917100000003</v>
          </cell>
          <cell r="M2991">
            <v>10.67171901</v>
          </cell>
          <cell r="N2991">
            <v>22.576456579999999</v>
          </cell>
          <cell r="O2991">
            <v>54.622</v>
          </cell>
          <cell r="P2991">
            <v>9.9984795000000002</v>
          </cell>
          <cell r="Q2991">
            <v>84.6</v>
          </cell>
          <cell r="R2991">
            <v>49.78444726</v>
          </cell>
          <cell r="S2991">
            <v>18</v>
          </cell>
          <cell r="T2991">
            <v>9.9625108900000008</v>
          </cell>
          <cell r="U2991">
            <v>9.8089570699999999</v>
          </cell>
          <cell r="V2991">
            <v>9.3089179400000006</v>
          </cell>
          <cell r="W2991">
            <v>60.1</v>
          </cell>
          <cell r="X2991">
            <v>92.8</v>
          </cell>
          <cell r="Y2991">
            <v>47.3</v>
          </cell>
          <cell r="Z2991">
            <v>34.700000000000003</v>
          </cell>
          <cell r="AA2991">
            <v>45.6</v>
          </cell>
          <cell r="AB2991">
            <v>9.3164106400000009</v>
          </cell>
          <cell r="AC2991">
            <v>0.65766796000000005</v>
          </cell>
          <cell r="AD2991">
            <v>274.91000000000003</v>
          </cell>
          <cell r="AE2991">
            <v>55.037448519999998</v>
          </cell>
          <cell r="AF2991">
            <v>66.588811879999994</v>
          </cell>
          <cell r="AG2991">
            <v>0.33333332999999998</v>
          </cell>
          <cell r="AH2991">
            <v>1.8</v>
          </cell>
          <cell r="AI2991">
            <v>57020</v>
          </cell>
          <cell r="AJ2991">
            <v>11.4</v>
          </cell>
        </row>
        <row r="2992">
          <cell r="A2992" t="str">
            <v>4614</v>
          </cell>
          <cell r="B2992" t="str">
            <v>461403901</v>
          </cell>
          <cell r="D2992" t="str">
            <v>4614039</v>
          </cell>
          <cell r="E2992" t="str">
            <v>4660</v>
          </cell>
          <cell r="F2992" t="str">
            <v>46</v>
          </cell>
          <cell r="G2992">
            <v>520.27932885999996</v>
          </cell>
          <cell r="H2992">
            <v>528.11633990999997</v>
          </cell>
          <cell r="I2992">
            <v>526.93949078000003</v>
          </cell>
          <cell r="J2992">
            <v>32.432432429999999</v>
          </cell>
          <cell r="K2992">
            <v>20.995671000000002</v>
          </cell>
          <cell r="L2992">
            <v>7.2093402600000003</v>
          </cell>
          <cell r="M2992">
            <v>10.611498709999999</v>
          </cell>
          <cell r="N2992">
            <v>22.576456579999999</v>
          </cell>
          <cell r="O2992">
            <v>54.622</v>
          </cell>
          <cell r="P2992">
            <v>10.804217850000001</v>
          </cell>
          <cell r="Q2992">
            <v>84.6</v>
          </cell>
          <cell r="R2992">
            <v>49.78444726</v>
          </cell>
          <cell r="S2992">
            <v>18</v>
          </cell>
          <cell r="T2992">
            <v>7.2093402600000003</v>
          </cell>
          <cell r="U2992">
            <v>7.2093402600000003</v>
          </cell>
          <cell r="V2992">
            <v>7.2093402600000003</v>
          </cell>
          <cell r="W2992">
            <v>60.1</v>
          </cell>
          <cell r="X2992">
            <v>92.8</v>
          </cell>
          <cell r="Y2992">
            <v>47.3</v>
          </cell>
          <cell r="Z2992">
            <v>34.700000000000003</v>
          </cell>
          <cell r="AA2992">
            <v>45.6</v>
          </cell>
          <cell r="AB2992">
            <v>7.2093402600000003</v>
          </cell>
          <cell r="AC2992">
            <v>1</v>
          </cell>
          <cell r="AD2992">
            <v>274.91000000000003</v>
          </cell>
          <cell r="AE2992">
            <v>55.037448519999998</v>
          </cell>
          <cell r="AF2992">
            <v>66.589100000000002</v>
          </cell>
          <cell r="AG2992">
            <v>0.27272727000000002</v>
          </cell>
          <cell r="AH2992">
            <v>1.8</v>
          </cell>
          <cell r="AI2992">
            <v>57020</v>
          </cell>
          <cell r="AJ2992">
            <v>11.4</v>
          </cell>
        </row>
        <row r="2993">
          <cell r="A2993" t="str">
            <v>4614</v>
          </cell>
          <cell r="B2993" t="str">
            <v>461404201</v>
          </cell>
          <cell r="D2993" t="str">
            <v>4614042</v>
          </cell>
          <cell r="E2993" t="str">
            <v>4660</v>
          </cell>
          <cell r="F2993" t="str">
            <v>46</v>
          </cell>
          <cell r="G2993">
            <v>520.27932885999996</v>
          </cell>
          <cell r="H2993">
            <v>528.11633990999997</v>
          </cell>
          <cell r="I2993">
            <v>526.93949078000003</v>
          </cell>
          <cell r="J2993">
            <v>32.432432429999999</v>
          </cell>
          <cell r="K2993">
            <v>20.995671000000002</v>
          </cell>
          <cell r="L2993">
            <v>7.1592919000000013</v>
          </cell>
          <cell r="M2993">
            <v>11.225243389999999</v>
          </cell>
          <cell r="N2993">
            <v>22.576456579999999</v>
          </cell>
          <cell r="O2993">
            <v>54.622</v>
          </cell>
          <cell r="P2993">
            <v>7.8240460100000009</v>
          </cell>
          <cell r="Q2993">
            <v>84.6</v>
          </cell>
          <cell r="R2993">
            <v>49.78444726</v>
          </cell>
          <cell r="S2993">
            <v>18</v>
          </cell>
          <cell r="T2993">
            <v>10.81977828</v>
          </cell>
          <cell r="U2993">
            <v>10.126631100000001</v>
          </cell>
          <cell r="V2993">
            <v>7.1592919000000013</v>
          </cell>
          <cell r="W2993">
            <v>60.1</v>
          </cell>
          <cell r="X2993">
            <v>92.8</v>
          </cell>
          <cell r="Y2993">
            <v>47.3</v>
          </cell>
          <cell r="Z2993">
            <v>34.700000000000003</v>
          </cell>
          <cell r="AA2993">
            <v>45.6</v>
          </cell>
          <cell r="AB2993">
            <v>7.1592919000000013</v>
          </cell>
          <cell r="AC2993">
            <v>1</v>
          </cell>
          <cell r="AD2993">
            <v>274.91000000000003</v>
          </cell>
          <cell r="AE2993">
            <v>55.037448519999998</v>
          </cell>
          <cell r="AF2993">
            <v>66.589100000000002</v>
          </cell>
          <cell r="AG2993">
            <v>0.25</v>
          </cell>
          <cell r="AH2993">
            <v>1.8</v>
          </cell>
          <cell r="AI2993">
            <v>57020</v>
          </cell>
          <cell r="AJ2993">
            <v>11.4</v>
          </cell>
        </row>
        <row r="2994">
          <cell r="A2994" t="str">
            <v>4615</v>
          </cell>
          <cell r="B2994" t="str">
            <v>461501801</v>
          </cell>
          <cell r="D2994" t="str">
            <v>4615018</v>
          </cell>
          <cell r="E2994" t="str">
            <v>4630</v>
          </cell>
          <cell r="F2994" t="str">
            <v>46</v>
          </cell>
          <cell r="G2994">
            <v>520.27932885999996</v>
          </cell>
          <cell r="H2994">
            <v>528.11633990999997</v>
          </cell>
          <cell r="I2994">
            <v>526.93949078000003</v>
          </cell>
          <cell r="J2994">
            <v>28.378378380000004</v>
          </cell>
          <cell r="K2994">
            <v>17.505030179999999</v>
          </cell>
          <cell r="L2994">
            <v>9.2275907299999993</v>
          </cell>
          <cell r="M2994">
            <v>9.4420074899999999</v>
          </cell>
          <cell r="N2994">
            <v>18.655140079999999</v>
          </cell>
          <cell r="O2994">
            <v>54.622</v>
          </cell>
          <cell r="P2994">
            <v>10.910368249999999</v>
          </cell>
          <cell r="Q2994">
            <v>75</v>
          </cell>
          <cell r="R2994">
            <v>49.78444726</v>
          </cell>
          <cell r="S2994">
            <v>22.6</v>
          </cell>
          <cell r="T2994">
            <v>9.49792244</v>
          </cell>
          <cell r="U2994">
            <v>9.4460447100000007</v>
          </cell>
          <cell r="V2994">
            <v>9.4420074899999999</v>
          </cell>
          <cell r="W2994">
            <v>44.4</v>
          </cell>
          <cell r="X2994">
            <v>85.8</v>
          </cell>
          <cell r="Y2994">
            <v>48.4</v>
          </cell>
          <cell r="Z2994">
            <v>31</v>
          </cell>
          <cell r="AA2994">
            <v>34.799999999999997</v>
          </cell>
          <cell r="AB2994">
            <v>9.4407375499999997</v>
          </cell>
          <cell r="AC2994">
            <v>0.86630409000000008</v>
          </cell>
          <cell r="AD2994">
            <v>281.39999999999998</v>
          </cell>
          <cell r="AE2994">
            <v>60.544076169999997</v>
          </cell>
          <cell r="AF2994">
            <v>61.973650339999992</v>
          </cell>
          <cell r="AG2994">
            <v>0.33179520091497089</v>
          </cell>
          <cell r="AH2994">
            <v>2.9</v>
          </cell>
          <cell r="AI2994">
            <v>46730</v>
          </cell>
          <cell r="AJ2994">
            <v>11.4</v>
          </cell>
        </row>
        <row r="2995">
          <cell r="A2995" t="str">
            <v>4615</v>
          </cell>
          <cell r="B2995" t="str">
            <v>461502001</v>
          </cell>
          <cell r="D2995" t="str">
            <v>4615020</v>
          </cell>
          <cell r="E2995" t="str">
            <v>4630</v>
          </cell>
          <cell r="F2995" t="str">
            <v>46</v>
          </cell>
          <cell r="G2995">
            <v>520.27932885999996</v>
          </cell>
          <cell r="H2995">
            <v>528.11633990999997</v>
          </cell>
          <cell r="I2995">
            <v>526.93949078000003</v>
          </cell>
          <cell r="J2995">
            <v>28.378378380000004</v>
          </cell>
          <cell r="K2995">
            <v>17.505030179999999</v>
          </cell>
          <cell r="L2995">
            <v>7.2848209099999988</v>
          </cell>
          <cell r="M2995">
            <v>7.2848209099999988</v>
          </cell>
          <cell r="N2995">
            <v>18.655140079999999</v>
          </cell>
          <cell r="O2995">
            <v>54.622</v>
          </cell>
          <cell r="P2995">
            <v>10.81977828</v>
          </cell>
          <cell r="Q2995">
            <v>75</v>
          </cell>
          <cell r="R2995">
            <v>49.78444726</v>
          </cell>
          <cell r="S2995">
            <v>22.6</v>
          </cell>
          <cell r="T2995">
            <v>7.3225104299999995</v>
          </cell>
          <cell r="U2995">
            <v>7.2848209099999988</v>
          </cell>
          <cell r="V2995">
            <v>7.2848209099999988</v>
          </cell>
          <cell r="W2995">
            <v>44.4</v>
          </cell>
          <cell r="X2995">
            <v>85.8</v>
          </cell>
          <cell r="Y2995">
            <v>48.4</v>
          </cell>
          <cell r="Z2995">
            <v>31</v>
          </cell>
          <cell r="AA2995">
            <v>34.799999999999997</v>
          </cell>
          <cell r="AB2995">
            <v>7.2848209099999988</v>
          </cell>
          <cell r="AC2995">
            <v>1</v>
          </cell>
          <cell r="AD2995">
            <v>281.39999999999998</v>
          </cell>
          <cell r="AE2995">
            <v>60.544076169999997</v>
          </cell>
          <cell r="AF2995">
            <v>62.011299999999991</v>
          </cell>
          <cell r="AG2995">
            <v>0.2</v>
          </cell>
          <cell r="AH2995">
            <v>2.9</v>
          </cell>
          <cell r="AI2995">
            <v>46730</v>
          </cell>
          <cell r="AJ2995">
            <v>11.4</v>
          </cell>
        </row>
        <row r="2996">
          <cell r="A2996" t="str">
            <v>4615</v>
          </cell>
          <cell r="B2996" t="str">
            <v>461502301</v>
          </cell>
          <cell r="D2996" t="str">
            <v>4615023</v>
          </cell>
          <cell r="E2996" t="str">
            <v>4630</v>
          </cell>
          <cell r="F2996" t="str">
            <v>46</v>
          </cell>
          <cell r="G2996">
            <v>520.27932885999996</v>
          </cell>
          <cell r="H2996">
            <v>528.11633990999997</v>
          </cell>
          <cell r="I2996">
            <v>526.93949078000003</v>
          </cell>
          <cell r="J2996">
            <v>28.378378380000004</v>
          </cell>
          <cell r="K2996">
            <v>17.505030179999999</v>
          </cell>
          <cell r="L2996">
            <v>9.3768712399999998</v>
          </cell>
          <cell r="M2996">
            <v>10.52669498</v>
          </cell>
          <cell r="N2996">
            <v>18.655140079999999</v>
          </cell>
          <cell r="O2996">
            <v>54.622</v>
          </cell>
          <cell r="P2996">
            <v>10.81749568</v>
          </cell>
          <cell r="Q2996">
            <v>75</v>
          </cell>
          <cell r="R2996">
            <v>49.78444726</v>
          </cell>
          <cell r="S2996">
            <v>22.6</v>
          </cell>
          <cell r="T2996">
            <v>9.9244659599999991</v>
          </cell>
          <cell r="U2996">
            <v>9.6699148099999999</v>
          </cell>
          <cell r="V2996">
            <v>9.6305627200000004</v>
          </cell>
          <cell r="W2996">
            <v>44.4</v>
          </cell>
          <cell r="X2996">
            <v>85.8</v>
          </cell>
          <cell r="Y2996">
            <v>48.4</v>
          </cell>
          <cell r="Z2996">
            <v>31</v>
          </cell>
          <cell r="AA2996">
            <v>34.799999999999997</v>
          </cell>
          <cell r="AB2996">
            <v>9.6454290100000009</v>
          </cell>
          <cell r="AC2996">
            <v>0.68980343</v>
          </cell>
          <cell r="AD2996">
            <v>281.39999999999998</v>
          </cell>
          <cell r="AE2996">
            <v>60.544076169999997</v>
          </cell>
          <cell r="AF2996">
            <v>61.987922390000008</v>
          </cell>
          <cell r="AG2996">
            <v>0.3763045097737262</v>
          </cell>
          <cell r="AH2996">
            <v>2.9</v>
          </cell>
          <cell r="AI2996">
            <v>46730</v>
          </cell>
          <cell r="AJ2996">
            <v>11.4</v>
          </cell>
        </row>
        <row r="2997">
          <cell r="A2997" t="str">
            <v>4615</v>
          </cell>
          <cell r="B2997" t="str">
            <v>461502701</v>
          </cell>
          <cell r="D2997" t="str">
            <v>4615027</v>
          </cell>
          <cell r="E2997" t="str">
            <v>4630</v>
          </cell>
          <cell r="F2997" t="str">
            <v>46</v>
          </cell>
          <cell r="G2997">
            <v>520.27932885999996</v>
          </cell>
          <cell r="H2997">
            <v>528.11633990999997</v>
          </cell>
          <cell r="I2997">
            <v>526.93949078000003</v>
          </cell>
          <cell r="J2997">
            <v>28.378378380000004</v>
          </cell>
          <cell r="K2997">
            <v>17.505030179999999</v>
          </cell>
          <cell r="L2997">
            <v>9.5251511099999995</v>
          </cell>
          <cell r="M2997">
            <v>10.827468639999999</v>
          </cell>
          <cell r="N2997">
            <v>18.655140079999999</v>
          </cell>
          <cell r="O2997">
            <v>54.622</v>
          </cell>
          <cell r="P2997">
            <v>10.70301972</v>
          </cell>
          <cell r="Q2997">
            <v>75</v>
          </cell>
          <cell r="R2997">
            <v>49.78444726</v>
          </cell>
          <cell r="S2997">
            <v>22.6</v>
          </cell>
          <cell r="T2997">
            <v>9.6594395199999994</v>
          </cell>
          <cell r="U2997">
            <v>10.07983295</v>
          </cell>
          <cell r="V2997">
            <v>9.52646412</v>
          </cell>
          <cell r="W2997">
            <v>44.4</v>
          </cell>
          <cell r="X2997">
            <v>85.8</v>
          </cell>
          <cell r="Y2997">
            <v>48.4</v>
          </cell>
          <cell r="Z2997">
            <v>31</v>
          </cell>
          <cell r="AA2997">
            <v>34.799999999999997</v>
          </cell>
          <cell r="AB2997">
            <v>9.4287527499999992</v>
          </cell>
          <cell r="AC2997">
            <v>0.68663867999999995</v>
          </cell>
          <cell r="AD2997">
            <v>281.39999999999998</v>
          </cell>
          <cell r="AE2997">
            <v>60.544076169999997</v>
          </cell>
          <cell r="AF2997">
            <v>61.988191729999997</v>
          </cell>
          <cell r="AG2997">
            <v>0.37394018270600327</v>
          </cell>
          <cell r="AH2997">
            <v>2.9</v>
          </cell>
          <cell r="AI2997">
            <v>46730</v>
          </cell>
          <cell r="AJ2997">
            <v>11.4</v>
          </cell>
        </row>
        <row r="2998">
          <cell r="A2998" t="str">
            <v>4615</v>
          </cell>
          <cell r="B2998" t="str">
            <v>461502901</v>
          </cell>
          <cell r="D2998" t="str">
            <v>4615029</v>
          </cell>
          <cell r="E2998" t="str">
            <v>4630</v>
          </cell>
          <cell r="F2998" t="str">
            <v>46</v>
          </cell>
          <cell r="G2998">
            <v>520.27932885999996</v>
          </cell>
          <cell r="H2998">
            <v>528.11633990999997</v>
          </cell>
          <cell r="I2998">
            <v>526.93949078000003</v>
          </cell>
          <cell r="J2998">
            <v>28.378378380000004</v>
          </cell>
          <cell r="K2998">
            <v>17.505030179999999</v>
          </cell>
          <cell r="L2998">
            <v>7.2174434300000003</v>
          </cell>
          <cell r="M2998">
            <v>10.81977828</v>
          </cell>
          <cell r="N2998">
            <v>18.655140079999999</v>
          </cell>
          <cell r="O2998">
            <v>54.622</v>
          </cell>
          <cell r="P2998">
            <v>10.81977828</v>
          </cell>
          <cell r="Q2998">
            <v>75</v>
          </cell>
          <cell r="R2998">
            <v>49.78444726</v>
          </cell>
          <cell r="S2998">
            <v>22.6</v>
          </cell>
          <cell r="T2998">
            <v>7.2174434300000003</v>
          </cell>
          <cell r="U2998">
            <v>9.9739460199999996</v>
          </cell>
          <cell r="V2998">
            <v>7.2174434300000003</v>
          </cell>
          <cell r="W2998">
            <v>44.4</v>
          </cell>
          <cell r="X2998">
            <v>85.8</v>
          </cell>
          <cell r="Y2998">
            <v>48.4</v>
          </cell>
          <cell r="Z2998">
            <v>31</v>
          </cell>
          <cell r="AA2998">
            <v>34.799999999999997</v>
          </cell>
          <cell r="AB2998">
            <v>7.2174434300000003</v>
          </cell>
          <cell r="AC2998">
            <v>1</v>
          </cell>
          <cell r="AD2998">
            <v>281.39999999999998</v>
          </cell>
          <cell r="AE2998">
            <v>60.544076169999997</v>
          </cell>
          <cell r="AF2998">
            <v>62.011299999999991</v>
          </cell>
          <cell r="AG2998">
            <v>0.4</v>
          </cell>
          <cell r="AH2998">
            <v>2.9</v>
          </cell>
          <cell r="AI2998">
            <v>46730</v>
          </cell>
          <cell r="AJ2998">
            <v>11.4</v>
          </cell>
        </row>
        <row r="2999">
          <cell r="A2999" t="str">
            <v>4615</v>
          </cell>
          <cell r="B2999" t="str">
            <v>461503301</v>
          </cell>
          <cell r="D2999" t="str">
            <v>4615033</v>
          </cell>
          <cell r="E2999" t="str">
            <v>4630</v>
          </cell>
          <cell r="F2999" t="str">
            <v>46</v>
          </cell>
          <cell r="G2999">
            <v>520.27932885999996</v>
          </cell>
          <cell r="H2999">
            <v>528.11633990999997</v>
          </cell>
          <cell r="I2999">
            <v>526.93949078000003</v>
          </cell>
          <cell r="J2999">
            <v>28.378378380000004</v>
          </cell>
          <cell r="K2999">
            <v>17.505030179999999</v>
          </cell>
          <cell r="L2999">
            <v>9.3189256799999995</v>
          </cell>
          <cell r="M2999">
            <v>10.97893356</v>
          </cell>
          <cell r="N2999">
            <v>18.655140079999999</v>
          </cell>
          <cell r="O2999">
            <v>54.622</v>
          </cell>
          <cell r="P2999">
            <v>10.83415445</v>
          </cell>
          <cell r="Q2999">
            <v>75</v>
          </cell>
          <cell r="R2999">
            <v>49.78444726</v>
          </cell>
          <cell r="S2999">
            <v>22.6</v>
          </cell>
          <cell r="T2999">
            <v>10.44822173</v>
          </cell>
          <cell r="U2999">
            <v>10.81819703</v>
          </cell>
          <cell r="V2999">
            <v>9.8130703799999992</v>
          </cell>
          <cell r="W2999">
            <v>44.4</v>
          </cell>
          <cell r="X2999">
            <v>85.8</v>
          </cell>
          <cell r="Y2999">
            <v>48.4</v>
          </cell>
          <cell r="Z2999">
            <v>31</v>
          </cell>
          <cell r="AA2999">
            <v>34.799999999999997</v>
          </cell>
          <cell r="AB2999">
            <v>9.7041825900000003</v>
          </cell>
          <cell r="AC2999">
            <v>0.63826890000000003</v>
          </cell>
          <cell r="AD2999">
            <v>281.39999999999998</v>
          </cell>
          <cell r="AE2999">
            <v>60.544076169999997</v>
          </cell>
          <cell r="AF2999">
            <v>61.976314549999998</v>
          </cell>
          <cell r="AG2999">
            <v>0.75</v>
          </cell>
          <cell r="AH2999">
            <v>2.9</v>
          </cell>
          <cell r="AI2999">
            <v>46730</v>
          </cell>
          <cell r="AJ2999">
            <v>11.4</v>
          </cell>
        </row>
        <row r="3000">
          <cell r="A3000" t="str">
            <v>4615</v>
          </cell>
          <cell r="B3000" t="str">
            <v>461503601</v>
          </cell>
          <cell r="D3000" t="str">
            <v>4615036</v>
          </cell>
          <cell r="E3000" t="str">
            <v>4630</v>
          </cell>
          <cell r="F3000" t="str">
            <v>46</v>
          </cell>
          <cell r="G3000">
            <v>520.27932885999996</v>
          </cell>
          <cell r="H3000">
            <v>528.11633990999997</v>
          </cell>
          <cell r="I3000">
            <v>526.93949078000003</v>
          </cell>
          <cell r="J3000">
            <v>28.378378380000004</v>
          </cell>
          <cell r="K3000">
            <v>17.505030179999999</v>
          </cell>
          <cell r="L3000">
            <v>9.2102403699999993</v>
          </cell>
          <cell r="M3000">
            <v>10.950981970000001</v>
          </cell>
          <cell r="N3000">
            <v>18.655140079999999</v>
          </cell>
          <cell r="O3000">
            <v>54.622</v>
          </cell>
          <cell r="P3000">
            <v>11.18729227</v>
          </cell>
          <cell r="Q3000">
            <v>75</v>
          </cell>
          <cell r="R3000">
            <v>49.78444726</v>
          </cell>
          <cell r="S3000">
            <v>22.6</v>
          </cell>
          <cell r="T3000">
            <v>10.603188210000001</v>
          </cell>
          <cell r="U3000">
            <v>10.82414872</v>
          </cell>
          <cell r="V3000">
            <v>10.352139859999999</v>
          </cell>
          <cell r="W3000">
            <v>44.4</v>
          </cell>
          <cell r="X3000">
            <v>85.8</v>
          </cell>
          <cell r="Y3000">
            <v>48.4</v>
          </cell>
          <cell r="Z3000">
            <v>31</v>
          </cell>
          <cell r="AA3000">
            <v>34.799999999999997</v>
          </cell>
          <cell r="AB3000">
            <v>9.3619449600000006</v>
          </cell>
          <cell r="AC3000">
            <v>0.47504168000000002</v>
          </cell>
          <cell r="AD3000">
            <v>281.39999999999998</v>
          </cell>
          <cell r="AE3000">
            <v>60.544076169999997</v>
          </cell>
          <cell r="AF3000">
            <v>62.004663630000003</v>
          </cell>
          <cell r="AG3000">
            <v>0</v>
          </cell>
          <cell r="AH3000">
            <v>2.9</v>
          </cell>
          <cell r="AI3000">
            <v>46730</v>
          </cell>
          <cell r="AJ3000">
            <v>11.4</v>
          </cell>
        </row>
        <row r="3001">
          <cell r="A3001" t="str">
            <v>4615</v>
          </cell>
          <cell r="B3001" t="str">
            <v>461503801</v>
          </cell>
          <cell r="D3001" t="str">
            <v>4615038</v>
          </cell>
          <cell r="E3001" t="str">
            <v>4630</v>
          </cell>
          <cell r="F3001" t="str">
            <v>46</v>
          </cell>
          <cell r="G3001">
            <v>520.27932885999996</v>
          </cell>
          <cell r="H3001">
            <v>528.11633990999997</v>
          </cell>
          <cell r="I3001">
            <v>526.93949078000003</v>
          </cell>
          <cell r="J3001">
            <v>28.378378380000004</v>
          </cell>
          <cell r="K3001">
            <v>17.505030179999999</v>
          </cell>
          <cell r="L3001">
            <v>7.1308988299999996</v>
          </cell>
          <cell r="M3001">
            <v>10.81977828</v>
          </cell>
          <cell r="N3001">
            <v>18.655140079999999</v>
          </cell>
          <cell r="O3001">
            <v>54.622</v>
          </cell>
          <cell r="P3001">
            <v>11.225243389999999</v>
          </cell>
          <cell r="Q3001">
            <v>75</v>
          </cell>
          <cell r="R3001">
            <v>49.78444726</v>
          </cell>
          <cell r="S3001">
            <v>22.6</v>
          </cell>
          <cell r="T3001">
            <v>10.81977828</v>
          </cell>
          <cell r="U3001">
            <v>10.81977828</v>
          </cell>
          <cell r="V3001">
            <v>10.81977828</v>
          </cell>
          <cell r="W3001">
            <v>44.4</v>
          </cell>
          <cell r="X3001">
            <v>85.8</v>
          </cell>
          <cell r="Y3001">
            <v>48.4</v>
          </cell>
          <cell r="Z3001">
            <v>31</v>
          </cell>
          <cell r="AA3001">
            <v>34.799999999999997</v>
          </cell>
          <cell r="AB3001">
            <v>7.1308988299999996</v>
          </cell>
          <cell r="AC3001">
            <v>1</v>
          </cell>
          <cell r="AD3001">
            <v>281.39999999999998</v>
          </cell>
          <cell r="AE3001">
            <v>60.544076169999997</v>
          </cell>
          <cell r="AF3001">
            <v>62.011299999999991</v>
          </cell>
          <cell r="AG3001">
            <v>0.16666666999999999</v>
          </cell>
          <cell r="AH3001">
            <v>2.9</v>
          </cell>
          <cell r="AI3001">
            <v>46730</v>
          </cell>
          <cell r="AJ3001">
            <v>11.4</v>
          </cell>
        </row>
        <row r="3002">
          <cell r="A3002" t="str">
            <v>4615</v>
          </cell>
          <cell r="B3002" t="str">
            <v>461504101</v>
          </cell>
          <cell r="D3002" t="str">
            <v>4615041</v>
          </cell>
          <cell r="E3002" t="str">
            <v>4630</v>
          </cell>
          <cell r="F3002" t="str">
            <v>46</v>
          </cell>
          <cell r="G3002">
            <v>520.27932885999996</v>
          </cell>
          <cell r="H3002">
            <v>528.11633990999997</v>
          </cell>
          <cell r="I3002">
            <v>526.93949078000003</v>
          </cell>
          <cell r="J3002">
            <v>28.378378380000004</v>
          </cell>
          <cell r="K3002">
            <v>17.505030179999999</v>
          </cell>
          <cell r="L3002">
            <v>9.1671196699999999</v>
          </cell>
          <cell r="M3002">
            <v>10.835848459999999</v>
          </cell>
          <cell r="N3002">
            <v>18.655140079999999</v>
          </cell>
          <cell r="O3002">
            <v>54.622</v>
          </cell>
          <cell r="P3002">
            <v>11.27099402</v>
          </cell>
          <cell r="Q3002">
            <v>75</v>
          </cell>
          <cell r="R3002">
            <v>49.78444726</v>
          </cell>
          <cell r="S3002">
            <v>22.6</v>
          </cell>
          <cell r="T3002">
            <v>10.50545103</v>
          </cell>
          <cell r="U3002">
            <v>10.775261970000001</v>
          </cell>
          <cell r="V3002">
            <v>9.5256619300000001</v>
          </cell>
          <cell r="W3002">
            <v>44.4</v>
          </cell>
          <cell r="X3002">
            <v>85.8</v>
          </cell>
          <cell r="Y3002">
            <v>48.4</v>
          </cell>
          <cell r="Z3002">
            <v>31</v>
          </cell>
          <cell r="AA3002">
            <v>34.799999999999997</v>
          </cell>
          <cell r="AB3002">
            <v>9.3250074499999993</v>
          </cell>
          <cell r="AC3002">
            <v>5.7600850000000002E-2</v>
          </cell>
          <cell r="AD3002">
            <v>281.39999999999998</v>
          </cell>
          <cell r="AE3002">
            <v>60.544076169999997</v>
          </cell>
          <cell r="AF3002">
            <v>62.001312040000002</v>
          </cell>
          <cell r="AG3002">
            <v>0.21428571000000002</v>
          </cell>
          <cell r="AH3002">
            <v>2.9</v>
          </cell>
          <cell r="AI3002">
            <v>46730</v>
          </cell>
          <cell r="AJ3002">
            <v>11.4</v>
          </cell>
        </row>
        <row r="3003">
          <cell r="A3003" t="str">
            <v>4615</v>
          </cell>
          <cell r="B3003" t="str">
            <v>461504601</v>
          </cell>
          <cell r="D3003" t="str">
            <v>4615046</v>
          </cell>
          <cell r="E3003" t="str">
            <v>4630</v>
          </cell>
          <cell r="F3003" t="str">
            <v>46</v>
          </cell>
          <cell r="G3003">
            <v>520.27932885999996</v>
          </cell>
          <cell r="H3003">
            <v>528.11633990999997</v>
          </cell>
          <cell r="I3003">
            <v>526.93949078000003</v>
          </cell>
          <cell r="J3003">
            <v>28.378378380000004</v>
          </cell>
          <cell r="K3003">
            <v>17.505030179999999</v>
          </cell>
          <cell r="L3003">
            <v>9.4239183200000003</v>
          </cell>
          <cell r="M3003">
            <v>10.433527399999999</v>
          </cell>
          <cell r="N3003">
            <v>18.655140079999999</v>
          </cell>
          <cell r="O3003">
            <v>54.622</v>
          </cell>
          <cell r="P3003">
            <v>11.30036323</v>
          </cell>
          <cell r="Q3003">
            <v>75</v>
          </cell>
          <cell r="R3003">
            <v>49.78444726</v>
          </cell>
          <cell r="S3003">
            <v>22.6</v>
          </cell>
          <cell r="T3003">
            <v>10.7381777</v>
          </cell>
          <cell r="U3003">
            <v>10.756859779999999</v>
          </cell>
          <cell r="V3003">
            <v>9.9939222300000008</v>
          </cell>
          <cell r="W3003">
            <v>44.4</v>
          </cell>
          <cell r="X3003">
            <v>85.8</v>
          </cell>
          <cell r="Y3003">
            <v>48.4</v>
          </cell>
          <cell r="Z3003">
            <v>31</v>
          </cell>
          <cell r="AA3003">
            <v>34.799999999999997</v>
          </cell>
          <cell r="AB3003">
            <v>10.27294545</v>
          </cell>
          <cell r="AC3003">
            <v>0</v>
          </cell>
          <cell r="AD3003">
            <v>281.39999999999998</v>
          </cell>
          <cell r="AE3003">
            <v>60.544076169999997</v>
          </cell>
          <cell r="AF3003">
            <v>62.03081624</v>
          </cell>
          <cell r="AG3003">
            <v>1</v>
          </cell>
          <cell r="AH3003">
            <v>2.9</v>
          </cell>
          <cell r="AI3003">
            <v>46730</v>
          </cell>
          <cell r="AJ3003">
            <v>11.4</v>
          </cell>
        </row>
        <row r="3004">
          <cell r="A3004" t="str">
            <v>4615</v>
          </cell>
          <cell r="B3004" t="str">
            <v>461504801</v>
          </cell>
          <cell r="D3004" t="str">
            <v>4615048</v>
          </cell>
          <cell r="E3004" t="str">
            <v>4630</v>
          </cell>
          <cell r="F3004" t="str">
            <v>46</v>
          </cell>
          <cell r="G3004">
            <v>520.27932885999996</v>
          </cell>
          <cell r="H3004">
            <v>528.11633990999997</v>
          </cell>
          <cell r="I3004">
            <v>526.93949078000003</v>
          </cell>
          <cell r="J3004">
            <v>28.378378380000004</v>
          </cell>
          <cell r="K3004">
            <v>17.505030179999999</v>
          </cell>
          <cell r="L3004">
            <v>8.9747446100000001</v>
          </cell>
          <cell r="M3004">
            <v>10.658693619999999</v>
          </cell>
          <cell r="N3004">
            <v>18.655140079999999</v>
          </cell>
          <cell r="O3004">
            <v>54.622</v>
          </cell>
          <cell r="P3004">
            <v>10.791111280000001</v>
          </cell>
          <cell r="Q3004">
            <v>75</v>
          </cell>
          <cell r="R3004">
            <v>49.78444726</v>
          </cell>
          <cell r="S3004">
            <v>22.6</v>
          </cell>
          <cell r="T3004">
            <v>9.7679541600000004</v>
          </cell>
          <cell r="U3004">
            <v>9.5975057199999991</v>
          </cell>
          <cell r="V3004">
            <v>9.1406687000000009</v>
          </cell>
          <cell r="W3004">
            <v>44.4</v>
          </cell>
          <cell r="X3004">
            <v>85.8</v>
          </cell>
          <cell r="Y3004">
            <v>48.4</v>
          </cell>
          <cell r="Z3004">
            <v>31</v>
          </cell>
          <cell r="AA3004">
            <v>34.799999999999997</v>
          </cell>
          <cell r="AB3004">
            <v>9.7775274299999992</v>
          </cell>
          <cell r="AC3004">
            <v>0.22598547999999999</v>
          </cell>
          <cell r="AD3004">
            <v>281.39999999999998</v>
          </cell>
          <cell r="AE3004">
            <v>60.544076169999997</v>
          </cell>
          <cell r="AF3004">
            <v>62.024999029999989</v>
          </cell>
          <cell r="AG3004">
            <v>0.3112915741517871</v>
          </cell>
          <cell r="AH3004">
            <v>2.9</v>
          </cell>
          <cell r="AI3004">
            <v>46730</v>
          </cell>
          <cell r="AJ3004">
            <v>11.4</v>
          </cell>
        </row>
        <row r="3005">
          <cell r="A3005" t="str">
            <v>4615</v>
          </cell>
          <cell r="B3005" t="str">
            <v>461505101</v>
          </cell>
          <cell r="D3005" t="str">
            <v>4615051</v>
          </cell>
          <cell r="E3005" t="str">
            <v>4630</v>
          </cell>
          <cell r="F3005" t="str">
            <v>46</v>
          </cell>
          <cell r="G3005">
            <v>520.27932885999996</v>
          </cell>
          <cell r="H3005">
            <v>528.11633990999997</v>
          </cell>
          <cell r="I3005">
            <v>526.93949078000003</v>
          </cell>
          <cell r="J3005">
            <v>28.378378380000004</v>
          </cell>
          <cell r="K3005">
            <v>17.505030179999999</v>
          </cell>
          <cell r="L3005">
            <v>7.1308988299999996</v>
          </cell>
          <cell r="M3005">
            <v>10.81977828</v>
          </cell>
          <cell r="N3005">
            <v>18.655140079999999</v>
          </cell>
          <cell r="O3005">
            <v>54.622</v>
          </cell>
          <cell r="P3005">
            <v>10.81977828</v>
          </cell>
          <cell r="Q3005">
            <v>75</v>
          </cell>
          <cell r="R3005">
            <v>49.78444726</v>
          </cell>
          <cell r="S3005">
            <v>22.6</v>
          </cell>
          <cell r="T3005">
            <v>9.9768309500000001</v>
          </cell>
          <cell r="U3005">
            <v>9.8169487899999996</v>
          </cell>
          <cell r="V3005">
            <v>7.1678091800000008</v>
          </cell>
          <cell r="W3005">
            <v>44.4</v>
          </cell>
          <cell r="X3005">
            <v>85.8</v>
          </cell>
          <cell r="Y3005">
            <v>48.4</v>
          </cell>
          <cell r="Z3005">
            <v>31</v>
          </cell>
          <cell r="AA3005">
            <v>34.799999999999997</v>
          </cell>
          <cell r="AB3005">
            <v>9.9641121699999999</v>
          </cell>
          <cell r="AC3005">
            <v>1</v>
          </cell>
          <cell r="AD3005">
            <v>281.39999999999998</v>
          </cell>
          <cell r="AE3005">
            <v>60.544076169999997</v>
          </cell>
          <cell r="AF3005">
            <v>62.011299999999991</v>
          </cell>
          <cell r="AG3005">
            <v>0.8</v>
          </cell>
          <cell r="AH3005">
            <v>2.9</v>
          </cell>
          <cell r="AI3005">
            <v>46730</v>
          </cell>
          <cell r="AJ3005">
            <v>11.4</v>
          </cell>
        </row>
        <row r="3006">
          <cell r="A3006" t="str">
            <v>4615</v>
          </cell>
          <cell r="B3006" t="str">
            <v>461505501</v>
          </cell>
          <cell r="D3006" t="str">
            <v>4615055</v>
          </cell>
          <cell r="E3006" t="str">
            <v>4630</v>
          </cell>
          <cell r="F3006" t="str">
            <v>46</v>
          </cell>
          <cell r="G3006">
            <v>520.27932885999996</v>
          </cell>
          <cell r="H3006">
            <v>528.11633990999997</v>
          </cell>
          <cell r="I3006">
            <v>526.93949078000003</v>
          </cell>
          <cell r="J3006">
            <v>28.378378380000004</v>
          </cell>
          <cell r="K3006">
            <v>17.505030179999999</v>
          </cell>
          <cell r="L3006">
            <v>9.2650179300000008</v>
          </cell>
          <cell r="M3006">
            <v>10.88305351</v>
          </cell>
          <cell r="N3006">
            <v>18.655140079999999</v>
          </cell>
          <cell r="O3006">
            <v>54.622</v>
          </cell>
          <cell r="P3006">
            <v>10.89555344</v>
          </cell>
          <cell r="Q3006">
            <v>75</v>
          </cell>
          <cell r="R3006">
            <v>49.78444726</v>
          </cell>
          <cell r="S3006">
            <v>22.6</v>
          </cell>
          <cell r="T3006">
            <v>9.5687138699999998</v>
          </cell>
          <cell r="U3006">
            <v>9.8789899200000004</v>
          </cell>
          <cell r="V3006">
            <v>9.56514357</v>
          </cell>
          <cell r="W3006">
            <v>44.4</v>
          </cell>
          <cell r="X3006">
            <v>85.8</v>
          </cell>
          <cell r="Y3006">
            <v>48.4</v>
          </cell>
          <cell r="Z3006">
            <v>31</v>
          </cell>
          <cell r="AA3006">
            <v>34.799999999999997</v>
          </cell>
          <cell r="AB3006">
            <v>9.5285031500000006</v>
          </cell>
          <cell r="AC3006">
            <v>3.5800129999999999E-2</v>
          </cell>
          <cell r="AD3006">
            <v>281.39999999999998</v>
          </cell>
          <cell r="AE3006">
            <v>60.544076169999997</v>
          </cell>
          <cell r="AF3006">
            <v>62.011299999999991</v>
          </cell>
          <cell r="AG3006">
            <v>0.25</v>
          </cell>
          <cell r="AH3006">
            <v>2.9</v>
          </cell>
          <cell r="AI3006">
            <v>46730</v>
          </cell>
          <cell r="AJ3006">
            <v>11.4</v>
          </cell>
        </row>
        <row r="3007">
          <cell r="A3007" t="str">
            <v>4615</v>
          </cell>
          <cell r="B3007" t="str">
            <v>461505701</v>
          </cell>
          <cell r="D3007" t="str">
            <v>4615057</v>
          </cell>
          <cell r="E3007" t="str">
            <v>4630</v>
          </cell>
          <cell r="F3007" t="str">
            <v>46</v>
          </cell>
          <cell r="G3007">
            <v>520.27932885999996</v>
          </cell>
          <cell r="H3007">
            <v>528.11633990999997</v>
          </cell>
          <cell r="I3007">
            <v>526.93949078000003</v>
          </cell>
          <cell r="J3007">
            <v>28.378378380000004</v>
          </cell>
          <cell r="K3007">
            <v>17.505030179999999</v>
          </cell>
          <cell r="L3007">
            <v>7.2555912699999991</v>
          </cell>
          <cell r="M3007">
            <v>10.81977828</v>
          </cell>
          <cell r="N3007">
            <v>18.655140079999999</v>
          </cell>
          <cell r="O3007">
            <v>54.622</v>
          </cell>
          <cell r="P3007">
            <v>10.81977828</v>
          </cell>
          <cell r="Q3007">
            <v>75</v>
          </cell>
          <cell r="R3007">
            <v>49.78444726</v>
          </cell>
          <cell r="S3007">
            <v>22.6</v>
          </cell>
          <cell r="T3007">
            <v>7.2555912699999991</v>
          </cell>
          <cell r="U3007">
            <v>9.8309706200000004</v>
          </cell>
          <cell r="V3007">
            <v>7.2555912699999991</v>
          </cell>
          <cell r="W3007">
            <v>44.4</v>
          </cell>
          <cell r="X3007">
            <v>85.8</v>
          </cell>
          <cell r="Y3007">
            <v>48.4</v>
          </cell>
          <cell r="Z3007">
            <v>31</v>
          </cell>
          <cell r="AA3007">
            <v>34.799999999999997</v>
          </cell>
          <cell r="AB3007">
            <v>7.2555912699999991</v>
          </cell>
          <cell r="AC3007">
            <v>1.380901E-2</v>
          </cell>
          <cell r="AD3007">
            <v>281.39999999999998</v>
          </cell>
          <cell r="AE3007">
            <v>60.544076169999997</v>
          </cell>
          <cell r="AF3007">
            <v>62.011299999999991</v>
          </cell>
          <cell r="AG3007">
            <v>0</v>
          </cell>
          <cell r="AH3007">
            <v>2.9</v>
          </cell>
          <cell r="AI3007">
            <v>46730</v>
          </cell>
          <cell r="AJ3007">
            <v>11.4</v>
          </cell>
        </row>
        <row r="3008">
          <cell r="A3008" t="str">
            <v>4615</v>
          </cell>
          <cell r="B3008" t="str">
            <v>461506001</v>
          </cell>
          <cell r="D3008" t="str">
            <v>4615060</v>
          </cell>
          <cell r="E3008" t="str">
            <v>4630</v>
          </cell>
          <cell r="F3008" t="str">
            <v>46</v>
          </cell>
          <cell r="G3008">
            <v>520.27932885999996</v>
          </cell>
          <cell r="H3008">
            <v>528.11633990999997</v>
          </cell>
          <cell r="I3008">
            <v>526.93949078000003</v>
          </cell>
          <cell r="J3008">
            <v>28.378378380000004</v>
          </cell>
          <cell r="K3008">
            <v>17.505030179999999</v>
          </cell>
          <cell r="L3008">
            <v>8.8168532400000004</v>
          </cell>
          <cell r="M3008">
            <v>11.18618373</v>
          </cell>
          <cell r="N3008">
            <v>18.655140079999999</v>
          </cell>
          <cell r="O3008">
            <v>54.622</v>
          </cell>
          <cell r="P3008">
            <v>10.99996423</v>
          </cell>
          <cell r="Q3008">
            <v>75</v>
          </cell>
          <cell r="R3008">
            <v>49.78444726</v>
          </cell>
          <cell r="S3008">
            <v>22.6</v>
          </cell>
          <cell r="T3008">
            <v>9.4453334400000006</v>
          </cell>
          <cell r="U3008">
            <v>10.81977828</v>
          </cell>
          <cell r="V3008">
            <v>9.4453334400000006</v>
          </cell>
          <cell r="W3008">
            <v>44.4</v>
          </cell>
          <cell r="X3008">
            <v>85.8</v>
          </cell>
          <cell r="Y3008">
            <v>48.4</v>
          </cell>
          <cell r="Z3008">
            <v>31</v>
          </cell>
          <cell r="AA3008">
            <v>34.799999999999997</v>
          </cell>
          <cell r="AB3008">
            <v>9.5412974300000002</v>
          </cell>
          <cell r="AC3008">
            <v>0.29336955999999997</v>
          </cell>
          <cell r="AD3008">
            <v>281.39999999999998</v>
          </cell>
          <cell r="AE3008">
            <v>60.544076169999997</v>
          </cell>
          <cell r="AF3008">
            <v>62.011299999999991</v>
          </cell>
          <cell r="AG3008">
            <v>0.66666667000000002</v>
          </cell>
          <cell r="AH3008">
            <v>2.9</v>
          </cell>
          <cell r="AI3008">
            <v>46730</v>
          </cell>
          <cell r="AJ3008">
            <v>11.4</v>
          </cell>
        </row>
        <row r="3009">
          <cell r="A3009" t="str">
            <v>4615</v>
          </cell>
          <cell r="B3009" t="str">
            <v>461506201</v>
          </cell>
          <cell r="D3009" t="str">
            <v>4615062</v>
          </cell>
          <cell r="E3009" t="str">
            <v>4630</v>
          </cell>
          <cell r="F3009" t="str">
            <v>46</v>
          </cell>
          <cell r="G3009">
            <v>520.27932885999996</v>
          </cell>
          <cell r="H3009">
            <v>528.11633990999997</v>
          </cell>
          <cell r="I3009">
            <v>526.93949078000003</v>
          </cell>
          <cell r="J3009">
            <v>28.378378380000004</v>
          </cell>
          <cell r="K3009">
            <v>17.505030179999999</v>
          </cell>
          <cell r="L3009">
            <v>7.177018770000001</v>
          </cell>
          <cell r="M3009">
            <v>11.225243389999999</v>
          </cell>
          <cell r="N3009">
            <v>18.655140079999999</v>
          </cell>
          <cell r="O3009">
            <v>54.622</v>
          </cell>
          <cell r="P3009">
            <v>10.81977828</v>
          </cell>
          <cell r="Q3009">
            <v>75</v>
          </cell>
          <cell r="R3009">
            <v>49.78444726</v>
          </cell>
          <cell r="S3009">
            <v>22.6</v>
          </cell>
          <cell r="T3009">
            <v>7.177018770000001</v>
          </cell>
          <cell r="U3009">
            <v>10.81977828</v>
          </cell>
          <cell r="V3009">
            <v>7.177018770000001</v>
          </cell>
          <cell r="W3009">
            <v>44.4</v>
          </cell>
          <cell r="X3009">
            <v>85.8</v>
          </cell>
          <cell r="Y3009">
            <v>48.4</v>
          </cell>
          <cell r="Z3009">
            <v>31</v>
          </cell>
          <cell r="AA3009">
            <v>34.799999999999997</v>
          </cell>
          <cell r="AB3009">
            <v>8.9914378100000008</v>
          </cell>
          <cell r="AC3009">
            <v>1</v>
          </cell>
          <cell r="AD3009">
            <v>281.39999999999998</v>
          </cell>
          <cell r="AE3009">
            <v>60.544076169999997</v>
          </cell>
          <cell r="AF3009">
            <v>62.011299999999991</v>
          </cell>
          <cell r="AG3009">
            <v>0.4</v>
          </cell>
          <cell r="AH3009">
            <v>2.9</v>
          </cell>
          <cell r="AI3009">
            <v>46730</v>
          </cell>
          <cell r="AJ3009">
            <v>11.4</v>
          </cell>
        </row>
        <row r="3010">
          <cell r="A3010" t="str">
            <v>4615</v>
          </cell>
          <cell r="B3010" t="str">
            <v>461506401</v>
          </cell>
          <cell r="D3010" t="str">
            <v>4615064</v>
          </cell>
          <cell r="E3010" t="str">
            <v>4630</v>
          </cell>
          <cell r="F3010" t="str">
            <v>46</v>
          </cell>
          <cell r="G3010">
            <v>520.27932885999996</v>
          </cell>
          <cell r="H3010">
            <v>528.11633990999997</v>
          </cell>
          <cell r="I3010">
            <v>526.93949078000003</v>
          </cell>
          <cell r="J3010">
            <v>28.378378380000004</v>
          </cell>
          <cell r="K3010">
            <v>17.505030179999999</v>
          </cell>
          <cell r="L3010">
            <v>8.9524759700000001</v>
          </cell>
          <cell r="M3010">
            <v>11.225243389999999</v>
          </cell>
          <cell r="N3010">
            <v>18.655140079999999</v>
          </cell>
          <cell r="O3010">
            <v>54.622</v>
          </cell>
          <cell r="P3010">
            <v>10.79174911</v>
          </cell>
          <cell r="Q3010">
            <v>75</v>
          </cell>
          <cell r="R3010">
            <v>49.78444726</v>
          </cell>
          <cell r="S3010">
            <v>22.6</v>
          </cell>
          <cell r="T3010">
            <v>10.051562669999999</v>
          </cell>
          <cell r="U3010">
            <v>10.78607671</v>
          </cell>
          <cell r="V3010">
            <v>8.9727174999999999</v>
          </cell>
          <cell r="W3010">
            <v>44.4</v>
          </cell>
          <cell r="X3010">
            <v>85.8</v>
          </cell>
          <cell r="Y3010">
            <v>48.4</v>
          </cell>
          <cell r="Z3010">
            <v>31</v>
          </cell>
          <cell r="AA3010">
            <v>34.799999999999997</v>
          </cell>
          <cell r="AB3010">
            <v>9.2559827299999995</v>
          </cell>
          <cell r="AC3010">
            <v>0.42314613000000001</v>
          </cell>
          <cell r="AD3010">
            <v>281.39999999999998</v>
          </cell>
          <cell r="AE3010">
            <v>60.544076169999997</v>
          </cell>
          <cell r="AF3010">
            <v>62.011299999999991</v>
          </cell>
          <cell r="AG3010">
            <v>0.16666666999999999</v>
          </cell>
          <cell r="AH3010">
            <v>2.9</v>
          </cell>
          <cell r="AI3010">
            <v>46730</v>
          </cell>
          <cell r="AJ3010">
            <v>11.4</v>
          </cell>
        </row>
        <row r="3011">
          <cell r="A3011" t="str">
            <v>4615</v>
          </cell>
          <cell r="B3011" t="str">
            <v>461506901</v>
          </cell>
          <cell r="D3011" t="str">
            <v>4615069</v>
          </cell>
          <cell r="E3011" t="str">
            <v>4630</v>
          </cell>
          <cell r="F3011" t="str">
            <v>46</v>
          </cell>
          <cell r="G3011">
            <v>520.27932885999996</v>
          </cell>
          <cell r="H3011">
            <v>528.11633990999997</v>
          </cell>
          <cell r="I3011">
            <v>526.93949078000003</v>
          </cell>
          <cell r="J3011">
            <v>28.378378380000004</v>
          </cell>
          <cell r="K3011">
            <v>17.505030179999999</v>
          </cell>
          <cell r="L3011">
            <v>9.4071399499999995</v>
          </cell>
          <cell r="M3011">
            <v>11.14706561</v>
          </cell>
          <cell r="N3011">
            <v>18.655140079999999</v>
          </cell>
          <cell r="O3011">
            <v>54.622</v>
          </cell>
          <cell r="P3011">
            <v>10.183313849999999</v>
          </cell>
          <cell r="Q3011">
            <v>75</v>
          </cell>
          <cell r="R3011">
            <v>49.78444726</v>
          </cell>
          <cell r="S3011">
            <v>22.6</v>
          </cell>
          <cell r="T3011">
            <v>10.178692099999999</v>
          </cell>
          <cell r="U3011">
            <v>10.33471787</v>
          </cell>
          <cell r="V3011">
            <v>9.7086884700000002</v>
          </cell>
          <cell r="W3011">
            <v>44.4</v>
          </cell>
          <cell r="X3011">
            <v>85.8</v>
          </cell>
          <cell r="Y3011">
            <v>48.4</v>
          </cell>
          <cell r="Z3011">
            <v>31</v>
          </cell>
          <cell r="AA3011">
            <v>34.799999999999997</v>
          </cell>
          <cell r="AB3011">
            <v>9.3976494699999993</v>
          </cell>
          <cell r="AC3011">
            <v>0.44846327000000008</v>
          </cell>
          <cell r="AD3011">
            <v>281.39999999999998</v>
          </cell>
          <cell r="AE3011">
            <v>60.544076169999997</v>
          </cell>
          <cell r="AF3011">
            <v>62.011299999999991</v>
          </cell>
          <cell r="AG3011">
            <v>0</v>
          </cell>
          <cell r="AH3011">
            <v>2.9</v>
          </cell>
          <cell r="AI3011">
            <v>46730</v>
          </cell>
          <cell r="AJ3011">
            <v>11.4</v>
          </cell>
        </row>
        <row r="3012">
          <cell r="A3012" t="str">
            <v>4615</v>
          </cell>
          <cell r="B3012" t="str">
            <v>461507301</v>
          </cell>
          <cell r="D3012" t="str">
            <v>4615073</v>
          </cell>
          <cell r="E3012" t="str">
            <v>4630</v>
          </cell>
          <cell r="F3012" t="str">
            <v>46</v>
          </cell>
          <cell r="G3012">
            <v>520.27932885999996</v>
          </cell>
          <cell r="H3012">
            <v>528.11633990999997</v>
          </cell>
          <cell r="I3012">
            <v>526.93949078000003</v>
          </cell>
          <cell r="J3012">
            <v>28.378378380000004</v>
          </cell>
          <cell r="K3012">
            <v>17.505030179999999</v>
          </cell>
          <cell r="L3012">
            <v>9.5463839499999992</v>
          </cell>
          <cell r="M3012">
            <v>10.59565926</v>
          </cell>
          <cell r="N3012">
            <v>18.655140079999999</v>
          </cell>
          <cell r="O3012">
            <v>54.622</v>
          </cell>
          <cell r="P3012">
            <v>10.28993972</v>
          </cell>
          <cell r="Q3012">
            <v>75</v>
          </cell>
          <cell r="R3012">
            <v>49.78444726</v>
          </cell>
          <cell r="S3012">
            <v>22.6</v>
          </cell>
          <cell r="T3012">
            <v>9.9403015299999993</v>
          </cell>
          <cell r="U3012">
            <v>9.6393917899999995</v>
          </cell>
          <cell r="V3012">
            <v>9.5463839499999992</v>
          </cell>
          <cell r="W3012">
            <v>44.4</v>
          </cell>
          <cell r="X3012">
            <v>85.8</v>
          </cell>
          <cell r="Y3012">
            <v>48.4</v>
          </cell>
          <cell r="Z3012">
            <v>31</v>
          </cell>
          <cell r="AA3012">
            <v>34.799999999999997</v>
          </cell>
          <cell r="AB3012">
            <v>9.5882287099999992</v>
          </cell>
          <cell r="AC3012">
            <v>0.34299825</v>
          </cell>
          <cell r="AD3012">
            <v>281.39999999999998</v>
          </cell>
          <cell r="AE3012">
            <v>60.544076169999997</v>
          </cell>
          <cell r="AF3012">
            <v>62.011299999999991</v>
          </cell>
          <cell r="AG3012">
            <v>0.35637054883875857</v>
          </cell>
          <cell r="AH3012">
            <v>2.9</v>
          </cell>
          <cell r="AI3012">
            <v>46730</v>
          </cell>
          <cell r="AJ3012">
            <v>11.4</v>
          </cell>
        </row>
        <row r="3013">
          <cell r="A3013" t="str">
            <v>4615</v>
          </cell>
          <cell r="B3013" t="str">
            <v>461507501</v>
          </cell>
          <cell r="D3013" t="str">
            <v>4615075</v>
          </cell>
          <cell r="E3013" t="str">
            <v>4630</v>
          </cell>
          <cell r="F3013" t="str">
            <v>46</v>
          </cell>
          <cell r="G3013">
            <v>520.27932885999996</v>
          </cell>
          <cell r="H3013">
            <v>528.11633990999997</v>
          </cell>
          <cell r="I3013">
            <v>526.93949078000003</v>
          </cell>
          <cell r="J3013">
            <v>28.378378380000004</v>
          </cell>
          <cell r="K3013">
            <v>17.505030179999999</v>
          </cell>
          <cell r="L3013">
            <v>7.9355873900000002</v>
          </cell>
          <cell r="M3013">
            <v>10.81977828</v>
          </cell>
          <cell r="N3013">
            <v>18.655140079999999</v>
          </cell>
          <cell r="O3013">
            <v>54.622</v>
          </cell>
          <cell r="P3013">
            <v>10.81977828</v>
          </cell>
          <cell r="Q3013">
            <v>75</v>
          </cell>
          <cell r="R3013">
            <v>49.78444726</v>
          </cell>
          <cell r="S3013">
            <v>22.6</v>
          </cell>
          <cell r="T3013">
            <v>10.11184229</v>
          </cell>
          <cell r="U3013">
            <v>7.9355873900000002</v>
          </cell>
          <cell r="V3013">
            <v>7.9355873900000002</v>
          </cell>
          <cell r="W3013">
            <v>44.4</v>
          </cell>
          <cell r="X3013">
            <v>85.8</v>
          </cell>
          <cell r="Y3013">
            <v>48.4</v>
          </cell>
          <cell r="Z3013">
            <v>31</v>
          </cell>
          <cell r="AA3013">
            <v>34.799999999999997</v>
          </cell>
          <cell r="AB3013">
            <v>7.9355873900000002</v>
          </cell>
          <cell r="AC3013">
            <v>1</v>
          </cell>
          <cell r="AD3013">
            <v>281.39999999999998</v>
          </cell>
          <cell r="AE3013">
            <v>60.544076169999997</v>
          </cell>
          <cell r="AF3013">
            <v>62.011299999999991</v>
          </cell>
          <cell r="AG3013">
            <v>0.13043478</v>
          </cell>
          <cell r="AH3013">
            <v>2.9</v>
          </cell>
          <cell r="AI3013">
            <v>46730</v>
          </cell>
          <cell r="AJ3013">
            <v>11.4</v>
          </cell>
        </row>
        <row r="3014">
          <cell r="A3014" t="str">
            <v>4615</v>
          </cell>
          <cell r="B3014" t="str">
            <v>461507801</v>
          </cell>
          <cell r="D3014" t="str">
            <v>4615078</v>
          </cell>
          <cell r="E3014" t="str">
            <v>4630</v>
          </cell>
          <cell r="F3014" t="str">
            <v>46</v>
          </cell>
          <cell r="G3014">
            <v>520.27932885999996</v>
          </cell>
          <cell r="H3014">
            <v>528.11633990999997</v>
          </cell>
          <cell r="I3014">
            <v>526.93949078000003</v>
          </cell>
          <cell r="J3014">
            <v>28.378378380000004</v>
          </cell>
          <cell r="K3014">
            <v>17.505030179999999</v>
          </cell>
          <cell r="L3014">
            <v>9.1773005199999993</v>
          </cell>
          <cell r="M3014">
            <v>10.306482949999999</v>
          </cell>
          <cell r="N3014">
            <v>18.655140079999999</v>
          </cell>
          <cell r="O3014">
            <v>54.622</v>
          </cell>
          <cell r="P3014">
            <v>10.77918543</v>
          </cell>
          <cell r="Q3014">
            <v>75</v>
          </cell>
          <cell r="R3014">
            <v>49.78444726</v>
          </cell>
          <cell r="S3014">
            <v>22.6</v>
          </cell>
          <cell r="T3014">
            <v>10.044770079999999</v>
          </cell>
          <cell r="U3014">
            <v>10.304442509999999</v>
          </cell>
          <cell r="V3014">
            <v>9.1752311899999999</v>
          </cell>
          <cell r="W3014">
            <v>44.4</v>
          </cell>
          <cell r="X3014">
            <v>85.8</v>
          </cell>
          <cell r="Y3014">
            <v>48.4</v>
          </cell>
          <cell r="Z3014">
            <v>31</v>
          </cell>
          <cell r="AA3014">
            <v>34.799999999999997</v>
          </cell>
          <cell r="AB3014">
            <v>10.277221170000001</v>
          </cell>
          <cell r="AC3014">
            <v>0.23615715000000001</v>
          </cell>
          <cell r="AD3014">
            <v>281.39999999999998</v>
          </cell>
          <cell r="AE3014">
            <v>60.544076169999997</v>
          </cell>
          <cell r="AF3014">
            <v>62.011299999999991</v>
          </cell>
          <cell r="AG3014">
            <v>1</v>
          </cell>
          <cell r="AH3014">
            <v>2.9</v>
          </cell>
          <cell r="AI3014">
            <v>46730</v>
          </cell>
          <cell r="AJ3014">
            <v>11.4</v>
          </cell>
        </row>
        <row r="3015">
          <cell r="A3015" t="str">
            <v>4615</v>
          </cell>
          <cell r="B3015" t="str">
            <v>461509101</v>
          </cell>
          <cell r="D3015" t="str">
            <v>4615091</v>
          </cell>
          <cell r="E3015" t="str">
            <v>4630</v>
          </cell>
          <cell r="F3015" t="str">
            <v>46</v>
          </cell>
          <cell r="G3015">
            <v>520.27932885999996</v>
          </cell>
          <cell r="H3015">
            <v>528.11633990999997</v>
          </cell>
          <cell r="I3015">
            <v>526.93949078000003</v>
          </cell>
          <cell r="J3015">
            <v>28.378378380000004</v>
          </cell>
          <cell r="K3015">
            <v>17.505030179999999</v>
          </cell>
          <cell r="L3015">
            <v>9.2056292899999992</v>
          </cell>
          <cell r="M3015">
            <v>10.863718609999999</v>
          </cell>
          <cell r="N3015">
            <v>18.655140079999999</v>
          </cell>
          <cell r="O3015">
            <v>54.622</v>
          </cell>
          <cell r="P3015">
            <v>9.2494649300000003</v>
          </cell>
          <cell r="Q3015">
            <v>75</v>
          </cell>
          <cell r="R3015">
            <v>49.78444726</v>
          </cell>
          <cell r="S3015">
            <v>22.6</v>
          </cell>
          <cell r="T3015">
            <v>9.2389278299999997</v>
          </cell>
          <cell r="U3015">
            <v>10.074579630000001</v>
          </cell>
          <cell r="V3015">
            <v>9.2389278299999997</v>
          </cell>
          <cell r="W3015">
            <v>44.4</v>
          </cell>
          <cell r="X3015">
            <v>85.8</v>
          </cell>
          <cell r="Y3015">
            <v>48.4</v>
          </cell>
          <cell r="Z3015">
            <v>31</v>
          </cell>
          <cell r="AA3015">
            <v>34.799999999999997</v>
          </cell>
          <cell r="AB3015">
            <v>10.173667350000001</v>
          </cell>
          <cell r="AC3015">
            <v>0.66630078999999998</v>
          </cell>
          <cell r="AD3015">
            <v>281.39999999999998</v>
          </cell>
          <cell r="AE3015">
            <v>60.544076169999997</v>
          </cell>
          <cell r="AF3015">
            <v>62.011299999999991</v>
          </cell>
          <cell r="AG3015">
            <v>0.35791661705370836</v>
          </cell>
          <cell r="AH3015">
            <v>2.9</v>
          </cell>
          <cell r="AI3015">
            <v>46730</v>
          </cell>
          <cell r="AJ3015">
            <v>11.4</v>
          </cell>
        </row>
        <row r="3016">
          <cell r="A3016" t="str">
            <v>4615</v>
          </cell>
          <cell r="B3016" t="str">
            <v>461509301</v>
          </cell>
          <cell r="D3016" t="str">
            <v>4615093</v>
          </cell>
          <cell r="E3016" t="str">
            <v>4630</v>
          </cell>
          <cell r="F3016" t="str">
            <v>46</v>
          </cell>
          <cell r="G3016">
            <v>520.27932885999996</v>
          </cell>
          <cell r="H3016">
            <v>528.11633990999997</v>
          </cell>
          <cell r="I3016">
            <v>526.93949078000003</v>
          </cell>
          <cell r="J3016">
            <v>28.378378380000004</v>
          </cell>
          <cell r="K3016">
            <v>17.505030179999999</v>
          </cell>
          <cell r="L3016">
            <v>7.1747243100000002</v>
          </cell>
          <cell r="M3016">
            <v>10.81977828</v>
          </cell>
          <cell r="N3016">
            <v>18.655140079999999</v>
          </cell>
          <cell r="O3016">
            <v>54.622</v>
          </cell>
          <cell r="P3016">
            <v>7.8240460100000009</v>
          </cell>
          <cell r="Q3016">
            <v>75</v>
          </cell>
          <cell r="R3016">
            <v>49.78444726</v>
          </cell>
          <cell r="S3016">
            <v>22.6</v>
          </cell>
          <cell r="T3016">
            <v>7.1747243100000002</v>
          </cell>
          <cell r="U3016">
            <v>9.8389490300000002</v>
          </cell>
          <cell r="V3016">
            <v>7.1747243100000002</v>
          </cell>
          <cell r="W3016">
            <v>44.4</v>
          </cell>
          <cell r="X3016">
            <v>85.8</v>
          </cell>
          <cell r="Y3016">
            <v>48.4</v>
          </cell>
          <cell r="Z3016">
            <v>31</v>
          </cell>
          <cell r="AA3016">
            <v>34.799999999999997</v>
          </cell>
          <cell r="AB3016">
            <v>9.9641121699999999</v>
          </cell>
          <cell r="AC3016">
            <v>1</v>
          </cell>
          <cell r="AD3016">
            <v>281.39999999999998</v>
          </cell>
          <cell r="AE3016">
            <v>60.544076169999997</v>
          </cell>
          <cell r="AF3016">
            <v>62.011299999999991</v>
          </cell>
          <cell r="AG3016">
            <v>0.38505988279778336</v>
          </cell>
          <cell r="AH3016">
            <v>2.9</v>
          </cell>
          <cell r="AI3016">
            <v>46730</v>
          </cell>
          <cell r="AJ3016">
            <v>11.4</v>
          </cell>
        </row>
        <row r="3017">
          <cell r="A3017" t="str">
            <v>4615</v>
          </cell>
          <cell r="B3017" t="str">
            <v>461509501</v>
          </cell>
          <cell r="D3017" t="str">
            <v>4615095</v>
          </cell>
          <cell r="E3017" t="str">
            <v>4630</v>
          </cell>
          <cell r="F3017" t="str">
            <v>46</v>
          </cell>
          <cell r="G3017">
            <v>520.27932885999996</v>
          </cell>
          <cell r="H3017">
            <v>528.11633990999997</v>
          </cell>
          <cell r="I3017">
            <v>526.93949078000003</v>
          </cell>
          <cell r="J3017">
            <v>28.378378380000004</v>
          </cell>
          <cell r="K3017">
            <v>17.505030179999999</v>
          </cell>
          <cell r="L3017">
            <v>9.1419544599999991</v>
          </cell>
          <cell r="M3017">
            <v>11.22210514</v>
          </cell>
          <cell r="N3017">
            <v>18.655140079999999</v>
          </cell>
          <cell r="O3017">
            <v>54.622</v>
          </cell>
          <cell r="P3017">
            <v>10.356345019999999</v>
          </cell>
          <cell r="Q3017">
            <v>75</v>
          </cell>
          <cell r="R3017">
            <v>49.78444726</v>
          </cell>
          <cell r="S3017">
            <v>22.6</v>
          </cell>
          <cell r="T3017">
            <v>10.24941495</v>
          </cell>
          <cell r="U3017">
            <v>9.8028934400000001</v>
          </cell>
          <cell r="V3017">
            <v>9.8594834200000001</v>
          </cell>
          <cell r="W3017">
            <v>44.4</v>
          </cell>
          <cell r="X3017">
            <v>85.8</v>
          </cell>
          <cell r="Y3017">
            <v>48.4</v>
          </cell>
          <cell r="Z3017">
            <v>31</v>
          </cell>
          <cell r="AA3017">
            <v>34.799999999999997</v>
          </cell>
          <cell r="AB3017">
            <v>9.5342338299999998</v>
          </cell>
          <cell r="AC3017">
            <v>0.3316981</v>
          </cell>
          <cell r="AD3017">
            <v>281.39999999999998</v>
          </cell>
          <cell r="AE3017">
            <v>60.544076169999997</v>
          </cell>
          <cell r="AF3017">
            <v>62.011299999999991</v>
          </cell>
          <cell r="AG3017">
            <v>0</v>
          </cell>
          <cell r="AH3017">
            <v>2.9</v>
          </cell>
          <cell r="AI3017">
            <v>46730</v>
          </cell>
          <cell r="AJ3017">
            <v>11.4</v>
          </cell>
        </row>
        <row r="3018">
          <cell r="A3018" t="str">
            <v>4616</v>
          </cell>
          <cell r="B3018" t="str">
            <v>461600201</v>
          </cell>
          <cell r="D3018" t="str">
            <v>4616002</v>
          </cell>
          <cell r="E3018" t="str">
            <v>4670</v>
          </cell>
          <cell r="F3018" t="str">
            <v>46</v>
          </cell>
          <cell r="G3018">
            <v>520.27932885999996</v>
          </cell>
          <cell r="H3018">
            <v>528.11633990999997</v>
          </cell>
          <cell r="I3018">
            <v>526.93949078000003</v>
          </cell>
          <cell r="J3018">
            <v>26.666666670000001</v>
          </cell>
          <cell r="K3018">
            <v>15.751789980000002</v>
          </cell>
          <cell r="L3018">
            <v>9.4982224199999994</v>
          </cell>
          <cell r="M3018">
            <v>10.86233957</v>
          </cell>
          <cell r="N3018">
            <v>16.630840970000001</v>
          </cell>
          <cell r="O3018">
            <v>54.622</v>
          </cell>
          <cell r="P3018">
            <v>10.837225200000001</v>
          </cell>
          <cell r="Q3018">
            <v>81.400000000000006</v>
          </cell>
          <cell r="R3018">
            <v>49.78444726</v>
          </cell>
          <cell r="S3018">
            <v>18</v>
          </cell>
          <cell r="T3018">
            <v>9.6184021099999999</v>
          </cell>
          <cell r="U3018">
            <v>10.762255100000001</v>
          </cell>
          <cell r="V3018">
            <v>9.6140706399999996</v>
          </cell>
          <cell r="W3018">
            <v>53.3</v>
          </cell>
          <cell r="X3018">
            <v>91.7</v>
          </cell>
          <cell r="Y3018">
            <v>43.8</v>
          </cell>
          <cell r="Z3018">
            <v>38.200000000000003</v>
          </cell>
          <cell r="AA3018">
            <v>36.700000000000003</v>
          </cell>
          <cell r="AB3018">
            <v>9.49250726</v>
          </cell>
          <cell r="AC3018">
            <v>0.21985484999999999</v>
          </cell>
          <cell r="AD3018">
            <v>275</v>
          </cell>
          <cell r="AE3018">
            <v>48.697568529999998</v>
          </cell>
          <cell r="AF3018">
            <v>62.011299999999991</v>
          </cell>
          <cell r="AG3018">
            <v>0</v>
          </cell>
          <cell r="AH3018">
            <v>4.0999999999999996</v>
          </cell>
          <cell r="AI3018">
            <v>38470</v>
          </cell>
          <cell r="AJ3018">
            <v>11.4</v>
          </cell>
        </row>
        <row r="3019">
          <cell r="A3019" t="str">
            <v>4616</v>
          </cell>
          <cell r="B3019" t="str">
            <v>461600701</v>
          </cell>
          <cell r="D3019" t="str">
            <v>4616007</v>
          </cell>
          <cell r="E3019" t="str">
            <v>4670</v>
          </cell>
          <cell r="F3019" t="str">
            <v>46</v>
          </cell>
          <cell r="G3019">
            <v>520.27932885999996</v>
          </cell>
          <cell r="H3019">
            <v>528.11633990999997</v>
          </cell>
          <cell r="I3019">
            <v>526.93949078000003</v>
          </cell>
          <cell r="J3019">
            <v>26.666666670000001</v>
          </cell>
          <cell r="K3019">
            <v>15.751789980000002</v>
          </cell>
          <cell r="L3019">
            <v>7.1308988299999996</v>
          </cell>
          <cell r="M3019">
            <v>10.81977828</v>
          </cell>
          <cell r="N3019">
            <v>16.630840970000001</v>
          </cell>
          <cell r="O3019">
            <v>54.622</v>
          </cell>
          <cell r="P3019">
            <v>10.81977828</v>
          </cell>
          <cell r="Q3019">
            <v>81.400000000000006</v>
          </cell>
          <cell r="R3019">
            <v>49.78444726</v>
          </cell>
          <cell r="S3019">
            <v>18</v>
          </cell>
          <cell r="T3019">
            <v>7.1546153599999993</v>
          </cell>
          <cell r="U3019">
            <v>10.81977828</v>
          </cell>
          <cell r="V3019">
            <v>7.1546153599999993</v>
          </cell>
          <cell r="W3019">
            <v>53.3</v>
          </cell>
          <cell r="X3019">
            <v>91.7</v>
          </cell>
          <cell r="Y3019">
            <v>43.8</v>
          </cell>
          <cell r="Z3019">
            <v>38.200000000000003</v>
          </cell>
          <cell r="AA3019">
            <v>36.700000000000003</v>
          </cell>
          <cell r="AB3019">
            <v>7.1546153599999993</v>
          </cell>
          <cell r="AC3019">
            <v>1</v>
          </cell>
          <cell r="AD3019">
            <v>275</v>
          </cell>
          <cell r="AE3019">
            <v>48.697568529999998</v>
          </cell>
          <cell r="AF3019">
            <v>62.011299999999991</v>
          </cell>
          <cell r="AG3019">
            <v>0.41666667000000002</v>
          </cell>
          <cell r="AH3019">
            <v>4.0999999999999996</v>
          </cell>
          <cell r="AI3019">
            <v>38470</v>
          </cell>
          <cell r="AJ3019">
            <v>11.4</v>
          </cell>
        </row>
        <row r="3020">
          <cell r="A3020" t="str">
            <v>4616</v>
          </cell>
          <cell r="B3020" t="str">
            <v>461601901</v>
          </cell>
          <cell r="D3020" t="str">
            <v>4616019</v>
          </cell>
          <cell r="E3020" t="str">
            <v>4670</v>
          </cell>
          <cell r="F3020" t="str">
            <v>46</v>
          </cell>
          <cell r="G3020">
            <v>520.27932885999996</v>
          </cell>
          <cell r="H3020">
            <v>528.11633990999997</v>
          </cell>
          <cell r="I3020">
            <v>526.93949078000003</v>
          </cell>
          <cell r="J3020">
            <v>26.666666670000001</v>
          </cell>
          <cell r="K3020">
            <v>15.751789980000002</v>
          </cell>
          <cell r="L3020">
            <v>9.5812140400000008</v>
          </cell>
          <cell r="M3020">
            <v>10.003378140000001</v>
          </cell>
          <cell r="N3020">
            <v>16.630840970000001</v>
          </cell>
          <cell r="O3020">
            <v>54.622</v>
          </cell>
          <cell r="P3020">
            <v>10.003378140000001</v>
          </cell>
          <cell r="Q3020">
            <v>81.400000000000006</v>
          </cell>
          <cell r="R3020">
            <v>49.78444726</v>
          </cell>
          <cell r="S3020">
            <v>18</v>
          </cell>
          <cell r="T3020">
            <v>9.7364880100000004</v>
          </cell>
          <cell r="U3020">
            <v>9.8240654900000006</v>
          </cell>
          <cell r="V3020">
            <v>9.7075334899999994</v>
          </cell>
          <cell r="W3020">
            <v>53.3</v>
          </cell>
          <cell r="X3020">
            <v>91.7</v>
          </cell>
          <cell r="Y3020">
            <v>43.8</v>
          </cell>
          <cell r="Z3020">
            <v>38.200000000000003</v>
          </cell>
          <cell r="AA3020">
            <v>36.700000000000003</v>
          </cell>
          <cell r="AB3020">
            <v>9.2610334900000009</v>
          </cell>
          <cell r="AC3020">
            <v>7.7913599999999998E-3</v>
          </cell>
          <cell r="AD3020">
            <v>275</v>
          </cell>
          <cell r="AE3020">
            <v>48.697568529999998</v>
          </cell>
          <cell r="AF3020">
            <v>62.011299999999991</v>
          </cell>
          <cell r="AG3020">
            <v>0</v>
          </cell>
          <cell r="AH3020">
            <v>4.0999999999999996</v>
          </cell>
          <cell r="AI3020">
            <v>38470</v>
          </cell>
          <cell r="AJ3020">
            <v>11.4</v>
          </cell>
        </row>
        <row r="3021">
          <cell r="A3021" t="str">
            <v>4616</v>
          </cell>
          <cell r="B3021" t="str">
            <v>461602401</v>
          </cell>
          <cell r="D3021" t="str">
            <v>4616024</v>
          </cell>
          <cell r="E3021" t="str">
            <v>4670</v>
          </cell>
          <cell r="F3021" t="str">
            <v>46</v>
          </cell>
          <cell r="G3021">
            <v>520.27932885999996</v>
          </cell>
          <cell r="H3021">
            <v>528.11633990999997</v>
          </cell>
          <cell r="I3021">
            <v>526.93949078000003</v>
          </cell>
          <cell r="J3021">
            <v>26.666666670000001</v>
          </cell>
          <cell r="K3021">
            <v>15.751789980000002</v>
          </cell>
          <cell r="L3021">
            <v>9.1139396000000001</v>
          </cell>
          <cell r="M3021">
            <v>9.4810543000000003</v>
          </cell>
          <cell r="N3021">
            <v>16.630840970000001</v>
          </cell>
          <cell r="O3021">
            <v>54.622</v>
          </cell>
          <cell r="P3021">
            <v>9.4897886400000004</v>
          </cell>
          <cell r="Q3021">
            <v>81.400000000000006</v>
          </cell>
          <cell r="R3021">
            <v>49.78444726</v>
          </cell>
          <cell r="S3021">
            <v>18</v>
          </cell>
          <cell r="T3021">
            <v>9.1728461699999997</v>
          </cell>
          <cell r="U3021">
            <v>9.3930785100000005</v>
          </cell>
          <cell r="V3021">
            <v>9.1786432900000001</v>
          </cell>
          <cell r="W3021">
            <v>53.3</v>
          </cell>
          <cell r="X3021">
            <v>91.7</v>
          </cell>
          <cell r="Y3021">
            <v>43.8</v>
          </cell>
          <cell r="Z3021">
            <v>38.200000000000003</v>
          </cell>
          <cell r="AA3021">
            <v>36.700000000000003</v>
          </cell>
          <cell r="AB3021">
            <v>9.9391442300000001</v>
          </cell>
          <cell r="AC3021">
            <v>0.30453935999999998</v>
          </cell>
          <cell r="AD3021">
            <v>275</v>
          </cell>
          <cell r="AE3021">
            <v>48.697568529999998</v>
          </cell>
          <cell r="AF3021">
            <v>62.028329839999991</v>
          </cell>
          <cell r="AG3021">
            <v>0.35953659500517265</v>
          </cell>
          <cell r="AH3021">
            <v>4.0999999999999996</v>
          </cell>
          <cell r="AI3021">
            <v>38470</v>
          </cell>
          <cell r="AJ3021">
            <v>11.4</v>
          </cell>
        </row>
        <row r="3022">
          <cell r="A3022" t="str">
            <v>4616</v>
          </cell>
          <cell r="B3022" t="str">
            <v>461602901</v>
          </cell>
          <cell r="D3022" t="str">
            <v>4616029</v>
          </cell>
          <cell r="E3022" t="str">
            <v>4670</v>
          </cell>
          <cell r="F3022" t="str">
            <v>46</v>
          </cell>
          <cell r="G3022">
            <v>520.27932885999996</v>
          </cell>
          <cell r="H3022">
            <v>528.11633990999997</v>
          </cell>
          <cell r="I3022">
            <v>526.93949078000003</v>
          </cell>
          <cell r="J3022">
            <v>26.666666670000001</v>
          </cell>
          <cell r="K3022">
            <v>15.751789980000002</v>
          </cell>
          <cell r="L3022">
            <v>7.1308988299999996</v>
          </cell>
          <cell r="M3022">
            <v>9.8389490300000002</v>
          </cell>
          <cell r="N3022">
            <v>16.630840970000001</v>
          </cell>
          <cell r="O3022">
            <v>54.622</v>
          </cell>
          <cell r="P3022">
            <v>9.8389490300000002</v>
          </cell>
          <cell r="Q3022">
            <v>81.400000000000006</v>
          </cell>
          <cell r="R3022">
            <v>49.78444726</v>
          </cell>
          <cell r="S3022">
            <v>18</v>
          </cell>
          <cell r="T3022">
            <v>7.1308988299999996</v>
          </cell>
          <cell r="U3022">
            <v>9.8389490300000002</v>
          </cell>
          <cell r="V3022">
            <v>7.1308988299999996</v>
          </cell>
          <cell r="W3022">
            <v>53.3</v>
          </cell>
          <cell r="X3022">
            <v>91.7</v>
          </cell>
          <cell r="Y3022">
            <v>43.8</v>
          </cell>
          <cell r="Z3022">
            <v>38.200000000000003</v>
          </cell>
          <cell r="AA3022">
            <v>36.700000000000003</v>
          </cell>
          <cell r="AB3022">
            <v>7.1308988299999996</v>
          </cell>
          <cell r="AC3022">
            <v>1</v>
          </cell>
          <cell r="AD3022">
            <v>275</v>
          </cell>
          <cell r="AE3022">
            <v>48.697568529999998</v>
          </cell>
          <cell r="AF3022">
            <v>62.011299999999991</v>
          </cell>
          <cell r="AG3022">
            <v>0.33333332999999998</v>
          </cell>
          <cell r="AH3022">
            <v>4.0999999999999996</v>
          </cell>
          <cell r="AI3022">
            <v>38470</v>
          </cell>
          <cell r="AJ3022">
            <v>11.4</v>
          </cell>
        </row>
        <row r="3023">
          <cell r="A3023" t="str">
            <v>4616</v>
          </cell>
          <cell r="B3023" t="str">
            <v>461603201</v>
          </cell>
          <cell r="D3023" t="str">
            <v>4616032</v>
          </cell>
          <cell r="E3023" t="str">
            <v>4670</v>
          </cell>
          <cell r="F3023" t="str">
            <v>46</v>
          </cell>
          <cell r="G3023">
            <v>520.27932885999996</v>
          </cell>
          <cell r="H3023">
            <v>528.11633990999997</v>
          </cell>
          <cell r="I3023">
            <v>526.93949078000003</v>
          </cell>
          <cell r="J3023">
            <v>26.666666670000001</v>
          </cell>
          <cell r="K3023">
            <v>15.751789980000002</v>
          </cell>
          <cell r="L3023">
            <v>7.1308988299999996</v>
          </cell>
          <cell r="M3023">
            <v>7.3178761999999988</v>
          </cell>
          <cell r="N3023">
            <v>16.630840970000001</v>
          </cell>
          <cell r="O3023">
            <v>54.622</v>
          </cell>
          <cell r="P3023">
            <v>7.8240460100000009</v>
          </cell>
          <cell r="Q3023">
            <v>81.400000000000006</v>
          </cell>
          <cell r="R3023">
            <v>49.78444726</v>
          </cell>
          <cell r="S3023">
            <v>18</v>
          </cell>
          <cell r="T3023">
            <v>7.3178761999999988</v>
          </cell>
          <cell r="U3023">
            <v>7.1800698699999996</v>
          </cell>
          <cell r="V3023">
            <v>7.1308988299999996</v>
          </cell>
          <cell r="W3023">
            <v>53.3</v>
          </cell>
          <cell r="X3023">
            <v>91.7</v>
          </cell>
          <cell r="Y3023">
            <v>43.8</v>
          </cell>
          <cell r="Z3023">
            <v>38.200000000000003</v>
          </cell>
          <cell r="AA3023">
            <v>36.700000000000003</v>
          </cell>
          <cell r="AB3023">
            <v>9.9641121699999999</v>
          </cell>
          <cell r="AC3023">
            <v>1</v>
          </cell>
          <cell r="AD3023">
            <v>275</v>
          </cell>
          <cell r="AE3023">
            <v>48.697568529999998</v>
          </cell>
          <cell r="AF3023">
            <v>62.011299999999991</v>
          </cell>
          <cell r="AG3023">
            <v>0.37837838000000001</v>
          </cell>
          <cell r="AH3023">
            <v>4.0999999999999996</v>
          </cell>
          <cell r="AI3023">
            <v>38470</v>
          </cell>
          <cell r="AJ3023">
            <v>11.4</v>
          </cell>
        </row>
        <row r="3024">
          <cell r="A3024" t="str">
            <v>4616</v>
          </cell>
          <cell r="B3024" t="str">
            <v>461603801</v>
          </cell>
          <cell r="D3024" t="str">
            <v>4616038</v>
          </cell>
          <cell r="E3024" t="str">
            <v>4670</v>
          </cell>
          <cell r="F3024" t="str">
            <v>46</v>
          </cell>
          <cell r="G3024">
            <v>520.27932885999996</v>
          </cell>
          <cell r="H3024">
            <v>528.11633990999997</v>
          </cell>
          <cell r="I3024">
            <v>526.93949078000003</v>
          </cell>
          <cell r="J3024">
            <v>26.666666670000001</v>
          </cell>
          <cell r="K3024">
            <v>15.751789980000002</v>
          </cell>
          <cell r="L3024">
            <v>9.5617715899999993</v>
          </cell>
          <cell r="M3024">
            <v>10.339578850000001</v>
          </cell>
          <cell r="N3024">
            <v>16.630840970000001</v>
          </cell>
          <cell r="O3024">
            <v>54.622</v>
          </cell>
          <cell r="P3024">
            <v>10.410847179999999</v>
          </cell>
          <cell r="Q3024">
            <v>81.400000000000006</v>
          </cell>
          <cell r="R3024">
            <v>49.78444726</v>
          </cell>
          <cell r="S3024">
            <v>18</v>
          </cell>
          <cell r="T3024">
            <v>10.133288889999999</v>
          </cell>
          <cell r="U3024">
            <v>10.41364295</v>
          </cell>
          <cell r="V3024">
            <v>9.5780343800000001</v>
          </cell>
          <cell r="W3024">
            <v>53.3</v>
          </cell>
          <cell r="X3024">
            <v>91.7</v>
          </cell>
          <cell r="Y3024">
            <v>43.8</v>
          </cell>
          <cell r="Z3024">
            <v>38.200000000000003</v>
          </cell>
          <cell r="AA3024">
            <v>36.700000000000003</v>
          </cell>
          <cell r="AB3024">
            <v>10.57223958</v>
          </cell>
          <cell r="AC3024">
            <v>0.10803197</v>
          </cell>
          <cell r="AD3024">
            <v>275</v>
          </cell>
          <cell r="AE3024">
            <v>48.697568529999998</v>
          </cell>
          <cell r="AF3024">
            <v>62.024109410000008</v>
          </cell>
          <cell r="AG3024">
            <v>0.125</v>
          </cell>
          <cell r="AH3024">
            <v>4.0999999999999996</v>
          </cell>
          <cell r="AI3024">
            <v>38470</v>
          </cell>
          <cell r="AJ3024">
            <v>11.4</v>
          </cell>
        </row>
        <row r="3025">
          <cell r="A3025" t="str">
            <v>4616</v>
          </cell>
          <cell r="B3025" t="str">
            <v>461604501</v>
          </cell>
          <cell r="D3025" t="str">
            <v>4616045</v>
          </cell>
          <cell r="E3025" t="str">
            <v>4670</v>
          </cell>
          <cell r="F3025" t="str">
            <v>46</v>
          </cell>
          <cell r="G3025">
            <v>520.27932885999996</v>
          </cell>
          <cell r="H3025">
            <v>528.11633990999997</v>
          </cell>
          <cell r="I3025">
            <v>526.93949078000003</v>
          </cell>
          <cell r="J3025">
            <v>26.666666670000001</v>
          </cell>
          <cell r="K3025">
            <v>15.751789980000002</v>
          </cell>
          <cell r="L3025">
            <v>9.6794686199999997</v>
          </cell>
          <cell r="M3025">
            <v>10.874985909999999</v>
          </cell>
          <cell r="N3025">
            <v>16.630840970000001</v>
          </cell>
          <cell r="O3025">
            <v>54.622</v>
          </cell>
          <cell r="P3025">
            <v>11.072527239999999</v>
          </cell>
          <cell r="Q3025">
            <v>81.400000000000006</v>
          </cell>
          <cell r="R3025">
            <v>49.78444726</v>
          </cell>
          <cell r="S3025">
            <v>18</v>
          </cell>
          <cell r="T3025">
            <v>9.9253958000000004</v>
          </cell>
          <cell r="U3025">
            <v>10.77333636</v>
          </cell>
          <cell r="V3025">
            <v>9.8718420699999996</v>
          </cell>
          <cell r="W3025">
            <v>53.3</v>
          </cell>
          <cell r="X3025">
            <v>91.7</v>
          </cell>
          <cell r="Y3025">
            <v>43.8</v>
          </cell>
          <cell r="Z3025">
            <v>38.200000000000003</v>
          </cell>
          <cell r="AA3025">
            <v>36.700000000000003</v>
          </cell>
          <cell r="AB3025">
            <v>10.017931689999999</v>
          </cell>
          <cell r="AC3025">
            <v>0</v>
          </cell>
          <cell r="AD3025">
            <v>275</v>
          </cell>
          <cell r="AE3025">
            <v>48.697568529999998</v>
          </cell>
          <cell r="AF3025">
            <v>62.011299999999991</v>
          </cell>
          <cell r="AG3025">
            <v>0.34172265025383791</v>
          </cell>
          <cell r="AH3025">
            <v>4.0999999999999996</v>
          </cell>
          <cell r="AI3025">
            <v>38470</v>
          </cell>
          <cell r="AJ3025">
            <v>11.4</v>
          </cell>
        </row>
        <row r="3026">
          <cell r="A3026" t="str">
            <v>4616</v>
          </cell>
          <cell r="B3026" t="str">
            <v>461604901</v>
          </cell>
          <cell r="D3026" t="str">
            <v>4616049</v>
          </cell>
          <cell r="E3026" t="str">
            <v>4670</v>
          </cell>
          <cell r="F3026" t="str">
            <v>46</v>
          </cell>
          <cell r="G3026">
            <v>520.27932885999996</v>
          </cell>
          <cell r="H3026">
            <v>528.11633990999997</v>
          </cell>
          <cell r="I3026">
            <v>526.93949078000003</v>
          </cell>
          <cell r="J3026">
            <v>26.666666670000001</v>
          </cell>
          <cell r="K3026">
            <v>15.751789980000002</v>
          </cell>
          <cell r="L3026">
            <v>9.6864503200000005</v>
          </cell>
          <cell r="M3026">
            <v>10.658435130000001</v>
          </cell>
          <cell r="N3026">
            <v>16.630840970000001</v>
          </cell>
          <cell r="O3026">
            <v>54.622</v>
          </cell>
          <cell r="P3026">
            <v>11.1414559</v>
          </cell>
          <cell r="Q3026">
            <v>81.400000000000006</v>
          </cell>
          <cell r="R3026">
            <v>49.78444726</v>
          </cell>
          <cell r="S3026">
            <v>18</v>
          </cell>
          <cell r="T3026">
            <v>9.3902423400000004</v>
          </cell>
          <cell r="U3026">
            <v>10.20872709</v>
          </cell>
          <cell r="V3026">
            <v>9.4143418800000003</v>
          </cell>
          <cell r="W3026">
            <v>53.3</v>
          </cell>
          <cell r="X3026">
            <v>91.7</v>
          </cell>
          <cell r="Y3026">
            <v>43.8</v>
          </cell>
          <cell r="Z3026">
            <v>38.200000000000003</v>
          </cell>
          <cell r="AA3026">
            <v>36.700000000000003</v>
          </cell>
          <cell r="AB3026">
            <v>9.73091829</v>
          </cell>
          <cell r="AC3026">
            <v>0.21863424000000001</v>
          </cell>
          <cell r="AD3026">
            <v>275</v>
          </cell>
          <cell r="AE3026">
            <v>48.697568529999998</v>
          </cell>
          <cell r="AF3026">
            <v>62.075969430000001</v>
          </cell>
          <cell r="AG3026">
            <v>0.36638552406977609</v>
          </cell>
          <cell r="AH3026">
            <v>4.0999999999999996</v>
          </cell>
          <cell r="AI3026">
            <v>38470</v>
          </cell>
          <cell r="AJ3026">
            <v>11.4</v>
          </cell>
        </row>
        <row r="3027">
          <cell r="A3027" t="str">
            <v>4616</v>
          </cell>
          <cell r="B3027" t="str">
            <v>461605201</v>
          </cell>
          <cell r="D3027" t="str">
            <v>4616052</v>
          </cell>
          <cell r="E3027" t="str">
            <v>4670</v>
          </cell>
          <cell r="F3027" t="str">
            <v>46</v>
          </cell>
          <cell r="G3027">
            <v>520.27932885999996</v>
          </cell>
          <cell r="H3027">
            <v>528.11633990999997</v>
          </cell>
          <cell r="I3027">
            <v>526.93949078000003</v>
          </cell>
          <cell r="J3027">
            <v>26.666666670000001</v>
          </cell>
          <cell r="K3027">
            <v>15.751789980000002</v>
          </cell>
          <cell r="L3027">
            <v>7.1364832099999997</v>
          </cell>
          <cell r="M3027">
            <v>10.81977828</v>
          </cell>
          <cell r="N3027">
            <v>16.630840970000001</v>
          </cell>
          <cell r="O3027">
            <v>54.622</v>
          </cell>
          <cell r="P3027">
            <v>10.937027840000001</v>
          </cell>
          <cell r="Q3027">
            <v>81.400000000000006</v>
          </cell>
          <cell r="R3027">
            <v>49.78444726</v>
          </cell>
          <cell r="S3027">
            <v>18</v>
          </cell>
          <cell r="T3027">
            <v>7.1585139999999994</v>
          </cell>
          <cell r="U3027">
            <v>10.79515767</v>
          </cell>
          <cell r="V3027">
            <v>7.3058600299999998</v>
          </cell>
          <cell r="W3027">
            <v>53.3</v>
          </cell>
          <cell r="X3027">
            <v>91.7</v>
          </cell>
          <cell r="Y3027">
            <v>43.8</v>
          </cell>
          <cell r="Z3027">
            <v>38.200000000000003</v>
          </cell>
          <cell r="AA3027">
            <v>36.700000000000003</v>
          </cell>
          <cell r="AB3027">
            <v>7.1364832099999997</v>
          </cell>
          <cell r="AC3027">
            <v>1</v>
          </cell>
          <cell r="AD3027">
            <v>275</v>
          </cell>
          <cell r="AE3027">
            <v>48.697568529999998</v>
          </cell>
          <cell r="AF3027">
            <v>62.011299999999991</v>
          </cell>
          <cell r="AG3027">
            <v>0.28888889000000001</v>
          </cell>
          <cell r="AH3027">
            <v>4.0999999999999996</v>
          </cell>
          <cell r="AI3027">
            <v>38470</v>
          </cell>
          <cell r="AJ3027">
            <v>11.4</v>
          </cell>
        </row>
        <row r="3028">
          <cell r="A3028" t="str">
            <v>4616</v>
          </cell>
          <cell r="B3028" t="str">
            <v>461606301</v>
          </cell>
          <cell r="D3028" t="str">
            <v>4616063</v>
          </cell>
          <cell r="E3028" t="str">
            <v>4670</v>
          </cell>
          <cell r="F3028" t="str">
            <v>46</v>
          </cell>
          <cell r="G3028">
            <v>520.27932885999996</v>
          </cell>
          <cell r="H3028">
            <v>528.11633990999997</v>
          </cell>
          <cell r="I3028">
            <v>526.93949078000003</v>
          </cell>
          <cell r="J3028">
            <v>26.666666670000001</v>
          </cell>
          <cell r="K3028">
            <v>15.751789980000002</v>
          </cell>
          <cell r="L3028">
            <v>10.79242764</v>
          </cell>
          <cell r="M3028">
            <v>10.814283209999999</v>
          </cell>
          <cell r="N3028">
            <v>16.630840970000001</v>
          </cell>
          <cell r="O3028">
            <v>54.622</v>
          </cell>
          <cell r="P3028">
            <v>11.57843227</v>
          </cell>
          <cell r="Q3028">
            <v>81.400000000000006</v>
          </cell>
          <cell r="R3028">
            <v>49.78444726</v>
          </cell>
          <cell r="S3028">
            <v>18</v>
          </cell>
          <cell r="T3028">
            <v>10.103157749999999</v>
          </cell>
          <cell r="U3028">
            <v>10.103157749999999</v>
          </cell>
          <cell r="V3028">
            <v>10.103157749999999</v>
          </cell>
          <cell r="W3028">
            <v>53.3</v>
          </cell>
          <cell r="X3028">
            <v>91.7</v>
          </cell>
          <cell r="Y3028">
            <v>43.8</v>
          </cell>
          <cell r="Z3028">
            <v>38.200000000000003</v>
          </cell>
          <cell r="AA3028">
            <v>36.700000000000003</v>
          </cell>
          <cell r="AB3028">
            <v>10.741816740000001</v>
          </cell>
          <cell r="AC3028">
            <v>0</v>
          </cell>
          <cell r="AD3028">
            <v>275</v>
          </cell>
          <cell r="AE3028">
            <v>48.697568529999998</v>
          </cell>
          <cell r="AF3028">
            <v>62.036041380000007</v>
          </cell>
          <cell r="AG3028">
            <v>0.33333332999999998</v>
          </cell>
          <cell r="AH3028">
            <v>4.0999999999999996</v>
          </cell>
          <cell r="AI3028">
            <v>38470</v>
          </cell>
          <cell r="AJ3028">
            <v>11.4</v>
          </cell>
        </row>
        <row r="3029">
          <cell r="A3029" t="str">
            <v>4617</v>
          </cell>
          <cell r="B3029" t="str">
            <v>461702601</v>
          </cell>
          <cell r="D3029" t="str">
            <v>4617026</v>
          </cell>
          <cell r="E3029" t="str">
            <v>4670</v>
          </cell>
          <cell r="F3029" t="str">
            <v>46</v>
          </cell>
          <cell r="G3029">
            <v>520.27932885999996</v>
          </cell>
          <cell r="H3029">
            <v>528.11633990999997</v>
          </cell>
          <cell r="I3029">
            <v>526.93949078000003</v>
          </cell>
          <cell r="J3029">
            <v>26.666666670000001</v>
          </cell>
          <cell r="K3029">
            <v>15.751789980000002</v>
          </cell>
          <cell r="L3029">
            <v>9.3694785899999999</v>
          </cell>
          <cell r="M3029">
            <v>11.178333459999999</v>
          </cell>
          <cell r="N3029">
            <v>16.630840970000001</v>
          </cell>
          <cell r="O3029">
            <v>54.622</v>
          </cell>
          <cell r="P3029">
            <v>11.204577990000001</v>
          </cell>
          <cell r="Q3029">
            <v>81.400000000000006</v>
          </cell>
          <cell r="R3029">
            <v>49.78444726</v>
          </cell>
          <cell r="S3029">
            <v>18</v>
          </cell>
          <cell r="T3029">
            <v>10.67666975</v>
          </cell>
          <cell r="U3029">
            <v>11.245960630000001</v>
          </cell>
          <cell r="V3029">
            <v>10.37953538</v>
          </cell>
          <cell r="W3029">
            <v>53.3</v>
          </cell>
          <cell r="X3029">
            <v>91.7</v>
          </cell>
          <cell r="Y3029">
            <v>43.8</v>
          </cell>
          <cell r="Z3029">
            <v>38.200000000000003</v>
          </cell>
          <cell r="AA3029">
            <v>36.700000000000003</v>
          </cell>
          <cell r="AB3029">
            <v>9.85287823</v>
          </cell>
          <cell r="AC3029">
            <v>0</v>
          </cell>
          <cell r="AD3029">
            <v>275</v>
          </cell>
          <cell r="AE3029">
            <v>48.697568529999998</v>
          </cell>
          <cell r="AF3029">
            <v>62.017462580000007</v>
          </cell>
          <cell r="AG3029">
            <v>0.125</v>
          </cell>
          <cell r="AH3029">
            <v>4.0999999999999996</v>
          </cell>
          <cell r="AI3029">
            <v>38470</v>
          </cell>
          <cell r="AJ3029">
            <v>11.4</v>
          </cell>
        </row>
        <row r="3030">
          <cell r="A3030" t="str">
            <v>4617</v>
          </cell>
          <cell r="B3030" t="str">
            <v>461703401</v>
          </cell>
          <cell r="D3030" t="str">
            <v>4617034</v>
          </cell>
          <cell r="E3030" t="str">
            <v>4670</v>
          </cell>
          <cell r="F3030" t="str">
            <v>46</v>
          </cell>
          <cell r="G3030">
            <v>520.27932885999996</v>
          </cell>
          <cell r="H3030">
            <v>528.11633990999997</v>
          </cell>
          <cell r="I3030">
            <v>526.93949078000003</v>
          </cell>
          <cell r="J3030">
            <v>26.666666670000001</v>
          </cell>
          <cell r="K3030">
            <v>15.751789980000002</v>
          </cell>
          <cell r="L3030">
            <v>9.1861501299999997</v>
          </cell>
          <cell r="M3030">
            <v>11.160655090000001</v>
          </cell>
          <cell r="N3030">
            <v>16.630840970000001</v>
          </cell>
          <cell r="O3030">
            <v>54.622</v>
          </cell>
          <cell r="P3030">
            <v>10.886296099999999</v>
          </cell>
          <cell r="Q3030">
            <v>81.400000000000006</v>
          </cell>
          <cell r="R3030">
            <v>49.78444726</v>
          </cell>
          <cell r="S3030">
            <v>18</v>
          </cell>
          <cell r="T3030">
            <v>9.2469615600000008</v>
          </cell>
          <cell r="U3030">
            <v>10.820518010000001</v>
          </cell>
          <cell r="V3030">
            <v>9.1640869899999995</v>
          </cell>
          <cell r="W3030">
            <v>53.3</v>
          </cell>
          <cell r="X3030">
            <v>91.7</v>
          </cell>
          <cell r="Y3030">
            <v>43.8</v>
          </cell>
          <cell r="Z3030">
            <v>38.200000000000003</v>
          </cell>
          <cell r="AA3030">
            <v>36.700000000000003</v>
          </cell>
          <cell r="AB3030">
            <v>10.741816740000001</v>
          </cell>
          <cell r="AC3030">
            <v>0.21543773999999999</v>
          </cell>
          <cell r="AD3030">
            <v>275</v>
          </cell>
          <cell r="AE3030">
            <v>48.697568529999998</v>
          </cell>
          <cell r="AF3030">
            <v>62.011299999999991</v>
          </cell>
          <cell r="AG3030">
            <v>0.3349375908253982</v>
          </cell>
          <cell r="AH3030">
            <v>4.0999999999999996</v>
          </cell>
          <cell r="AI3030">
            <v>38470</v>
          </cell>
          <cell r="AJ3030">
            <v>11.4</v>
          </cell>
        </row>
        <row r="3031">
          <cell r="A3031" t="str">
            <v>4617</v>
          </cell>
          <cell r="B3031" t="str">
            <v>461703601</v>
          </cell>
          <cell r="D3031" t="str">
            <v>4617036</v>
          </cell>
          <cell r="E3031" t="str">
            <v>4670</v>
          </cell>
          <cell r="F3031" t="str">
            <v>46</v>
          </cell>
          <cell r="G3031">
            <v>520.27932885999996</v>
          </cell>
          <cell r="H3031">
            <v>528.11633990999997</v>
          </cell>
          <cell r="I3031">
            <v>526.93949078000003</v>
          </cell>
          <cell r="J3031">
            <v>26.666666670000001</v>
          </cell>
          <cell r="K3031">
            <v>15.751789980000002</v>
          </cell>
          <cell r="L3031">
            <v>7.1308988299999996</v>
          </cell>
          <cell r="M3031">
            <v>11.225243389999999</v>
          </cell>
          <cell r="N3031">
            <v>16.630840970000001</v>
          </cell>
          <cell r="O3031">
            <v>54.622</v>
          </cell>
          <cell r="P3031">
            <v>10.81977828</v>
          </cell>
          <cell r="Q3031">
            <v>81.400000000000006</v>
          </cell>
          <cell r="R3031">
            <v>49.78444726</v>
          </cell>
          <cell r="S3031">
            <v>18</v>
          </cell>
          <cell r="T3031">
            <v>7.1308988299999996</v>
          </cell>
          <cell r="U3031">
            <v>10.81977828</v>
          </cell>
          <cell r="V3031">
            <v>7.1308988299999996</v>
          </cell>
          <cell r="W3031">
            <v>53.3</v>
          </cell>
          <cell r="X3031">
            <v>91.7</v>
          </cell>
          <cell r="Y3031">
            <v>43.8</v>
          </cell>
          <cell r="Z3031">
            <v>38.200000000000003</v>
          </cell>
          <cell r="AA3031">
            <v>36.700000000000003</v>
          </cell>
          <cell r="AB3031">
            <v>10.741816740000001</v>
          </cell>
          <cell r="AC3031">
            <v>1</v>
          </cell>
          <cell r="AD3031">
            <v>275</v>
          </cell>
          <cell r="AE3031">
            <v>48.697568529999998</v>
          </cell>
          <cell r="AF3031">
            <v>62.011299999999991</v>
          </cell>
          <cell r="AG3031">
            <v>0.125</v>
          </cell>
          <cell r="AH3031">
            <v>4.0999999999999996</v>
          </cell>
          <cell r="AI3031">
            <v>38470</v>
          </cell>
          <cell r="AJ3031">
            <v>11.4</v>
          </cell>
        </row>
        <row r="3032">
          <cell r="A3032" t="str">
            <v>4617</v>
          </cell>
          <cell r="B3032" t="str">
            <v>461704001</v>
          </cell>
          <cell r="D3032" t="str">
            <v>4617040</v>
          </cell>
          <cell r="E3032" t="str">
            <v>4670</v>
          </cell>
          <cell r="F3032" t="str">
            <v>46</v>
          </cell>
          <cell r="G3032">
            <v>520.27932885999996</v>
          </cell>
          <cell r="H3032">
            <v>528.11633990999997</v>
          </cell>
          <cell r="I3032">
            <v>526.93949078000003</v>
          </cell>
          <cell r="J3032">
            <v>26.666666670000001</v>
          </cell>
          <cell r="K3032">
            <v>15.751789980000002</v>
          </cell>
          <cell r="L3032">
            <v>9.1128377900000004</v>
          </cell>
          <cell r="M3032">
            <v>10.88402926</v>
          </cell>
          <cell r="N3032">
            <v>16.630840970000001</v>
          </cell>
          <cell r="O3032">
            <v>54.622</v>
          </cell>
          <cell r="P3032">
            <v>10.885360009999999</v>
          </cell>
          <cell r="Q3032">
            <v>81.400000000000006</v>
          </cell>
          <cell r="R3032">
            <v>49.78444726</v>
          </cell>
          <cell r="S3032">
            <v>18</v>
          </cell>
          <cell r="T3032">
            <v>9.4593855599999994</v>
          </cell>
          <cell r="U3032">
            <v>10.86450305</v>
          </cell>
          <cell r="V3032">
            <v>9.4593855599999994</v>
          </cell>
          <cell r="W3032">
            <v>53.3</v>
          </cell>
          <cell r="X3032">
            <v>91.7</v>
          </cell>
          <cell r="Y3032">
            <v>43.8</v>
          </cell>
          <cell r="Z3032">
            <v>38.200000000000003</v>
          </cell>
          <cell r="AA3032">
            <v>36.700000000000003</v>
          </cell>
          <cell r="AB3032">
            <v>10.72869317</v>
          </cell>
          <cell r="AC3032">
            <v>0.10047515</v>
          </cell>
          <cell r="AD3032">
            <v>275</v>
          </cell>
          <cell r="AE3032">
            <v>48.697568529999998</v>
          </cell>
          <cell r="AF3032">
            <v>62.011299999999991</v>
          </cell>
          <cell r="AG3032">
            <v>0.16666666999999999</v>
          </cell>
          <cell r="AH3032">
            <v>4.0999999999999996</v>
          </cell>
          <cell r="AI3032">
            <v>38470</v>
          </cell>
          <cell r="AJ3032">
            <v>11.4</v>
          </cell>
        </row>
        <row r="3033">
          <cell r="A3033" t="str">
            <v>4617</v>
          </cell>
          <cell r="B3033" t="str">
            <v>461704201</v>
          </cell>
          <cell r="D3033" t="str">
            <v>4617042</v>
          </cell>
          <cell r="E3033" t="str">
            <v>4670</v>
          </cell>
          <cell r="F3033" t="str">
            <v>46</v>
          </cell>
          <cell r="G3033">
            <v>520.27932885999996</v>
          </cell>
          <cell r="H3033">
            <v>528.11633990999997</v>
          </cell>
          <cell r="I3033">
            <v>526.93949078000003</v>
          </cell>
          <cell r="J3033">
            <v>26.666666670000001</v>
          </cell>
          <cell r="K3033">
            <v>15.751789980000002</v>
          </cell>
          <cell r="L3033">
            <v>7.1396603400000007</v>
          </cell>
          <cell r="M3033">
            <v>10.81977828</v>
          </cell>
          <cell r="N3033">
            <v>16.630840970000001</v>
          </cell>
          <cell r="O3033">
            <v>54.622</v>
          </cell>
          <cell r="P3033">
            <v>10.81977828</v>
          </cell>
          <cell r="Q3033">
            <v>81.400000000000006</v>
          </cell>
          <cell r="R3033">
            <v>49.78444726</v>
          </cell>
          <cell r="S3033">
            <v>18</v>
          </cell>
          <cell r="T3033">
            <v>7.1396603400000007</v>
          </cell>
          <cell r="U3033">
            <v>10.81977828</v>
          </cell>
          <cell r="V3033">
            <v>7.1396603400000007</v>
          </cell>
          <cell r="W3033">
            <v>53.3</v>
          </cell>
          <cell r="X3033">
            <v>91.7</v>
          </cell>
          <cell r="Y3033">
            <v>43.8</v>
          </cell>
          <cell r="Z3033">
            <v>38.200000000000003</v>
          </cell>
          <cell r="AA3033">
            <v>36.700000000000003</v>
          </cell>
          <cell r="AB3033">
            <v>10.741816740000001</v>
          </cell>
          <cell r="AC3033">
            <v>1</v>
          </cell>
          <cell r="AD3033">
            <v>275</v>
          </cell>
          <cell r="AE3033">
            <v>48.697568529999998</v>
          </cell>
          <cell r="AF3033">
            <v>62.011299999999991</v>
          </cell>
          <cell r="AG3033">
            <v>0.47368420999999994</v>
          </cell>
          <cell r="AH3033">
            <v>4.0999999999999996</v>
          </cell>
          <cell r="AI3033">
            <v>38470</v>
          </cell>
          <cell r="AJ3033">
            <v>11.4</v>
          </cell>
        </row>
        <row r="3034">
          <cell r="A3034" t="str">
            <v>4617</v>
          </cell>
          <cell r="B3034" t="str">
            <v>461704501</v>
          </cell>
          <cell r="D3034" t="str">
            <v>4617045</v>
          </cell>
          <cell r="E3034" t="str">
            <v>4670</v>
          </cell>
          <cell r="F3034" t="str">
            <v>46</v>
          </cell>
          <cell r="G3034">
            <v>520.27932885999996</v>
          </cell>
          <cell r="H3034">
            <v>528.11633990999997</v>
          </cell>
          <cell r="I3034">
            <v>526.93949078000003</v>
          </cell>
          <cell r="J3034">
            <v>26.666666670000001</v>
          </cell>
          <cell r="K3034">
            <v>15.751789980000002</v>
          </cell>
          <cell r="L3034">
            <v>9.1611501299999993</v>
          </cell>
          <cell r="M3034">
            <v>10.54091058</v>
          </cell>
          <cell r="N3034">
            <v>16.630840970000001</v>
          </cell>
          <cell r="O3034">
            <v>54.622</v>
          </cell>
          <cell r="P3034">
            <v>10.5480483</v>
          </cell>
          <cell r="Q3034">
            <v>81.400000000000006</v>
          </cell>
          <cell r="R3034">
            <v>49.78444726</v>
          </cell>
          <cell r="S3034">
            <v>18</v>
          </cell>
          <cell r="T3034">
            <v>9.8654221700000004</v>
          </cell>
          <cell r="U3034">
            <v>10.530201079999999</v>
          </cell>
          <cell r="V3034">
            <v>9.3350328200000003</v>
          </cell>
          <cell r="W3034">
            <v>53.3</v>
          </cell>
          <cell r="X3034">
            <v>91.7</v>
          </cell>
          <cell r="Y3034">
            <v>43.8</v>
          </cell>
          <cell r="Z3034">
            <v>38.200000000000003</v>
          </cell>
          <cell r="AA3034">
            <v>36.700000000000003</v>
          </cell>
          <cell r="AB3034">
            <v>10.57497689</v>
          </cell>
          <cell r="AC3034">
            <v>0</v>
          </cell>
          <cell r="AD3034">
            <v>275</v>
          </cell>
          <cell r="AE3034">
            <v>48.697568529999998</v>
          </cell>
          <cell r="AF3034">
            <v>62.011299999999991</v>
          </cell>
          <cell r="AG3034">
            <v>0.4</v>
          </cell>
          <cell r="AH3034">
            <v>4.0999999999999996</v>
          </cell>
          <cell r="AI3034">
            <v>38470</v>
          </cell>
          <cell r="AJ3034">
            <v>11.4</v>
          </cell>
        </row>
        <row r="3035">
          <cell r="A3035" t="str">
            <v>4617</v>
          </cell>
          <cell r="B3035" t="str">
            <v>461704801</v>
          </cell>
          <cell r="D3035" t="str">
            <v>4617048</v>
          </cell>
          <cell r="E3035" t="str">
            <v>4670</v>
          </cell>
          <cell r="F3035" t="str">
            <v>46</v>
          </cell>
          <cell r="G3035">
            <v>520.27932885999996</v>
          </cell>
          <cell r="H3035">
            <v>528.11633990999997</v>
          </cell>
          <cell r="I3035">
            <v>526.93949078000003</v>
          </cell>
          <cell r="J3035">
            <v>26.666666670000001</v>
          </cell>
          <cell r="K3035">
            <v>15.751789980000002</v>
          </cell>
          <cell r="L3035">
            <v>9.6989203899999996</v>
          </cell>
          <cell r="M3035">
            <v>9.8187463200000007</v>
          </cell>
          <cell r="N3035">
            <v>16.630840970000001</v>
          </cell>
          <cell r="O3035">
            <v>54.622</v>
          </cell>
          <cell r="P3035">
            <v>9.9433330699999996</v>
          </cell>
          <cell r="Q3035">
            <v>81.400000000000006</v>
          </cell>
          <cell r="R3035">
            <v>49.78444726</v>
          </cell>
          <cell r="S3035">
            <v>18</v>
          </cell>
          <cell r="T3035">
            <v>9.8400151299999994</v>
          </cell>
          <cell r="U3035">
            <v>9.8002913599999992</v>
          </cell>
          <cell r="V3035">
            <v>9.7305022799999996</v>
          </cell>
          <cell r="W3035">
            <v>53.3</v>
          </cell>
          <cell r="X3035">
            <v>91.7</v>
          </cell>
          <cell r="Y3035">
            <v>43.8</v>
          </cell>
          <cell r="Z3035">
            <v>38.200000000000003</v>
          </cell>
          <cell r="AA3035">
            <v>36.700000000000003</v>
          </cell>
          <cell r="AB3035">
            <v>9.8753966700000007</v>
          </cell>
          <cell r="AC3035">
            <v>8.5030220000000004E-2</v>
          </cell>
          <cell r="AD3035">
            <v>275</v>
          </cell>
          <cell r="AE3035">
            <v>48.697568529999998</v>
          </cell>
          <cell r="AF3035">
            <v>62.011299999999991</v>
          </cell>
          <cell r="AG3035">
            <v>0.33333332999999998</v>
          </cell>
          <cell r="AH3035">
            <v>4.0999999999999996</v>
          </cell>
          <cell r="AI3035">
            <v>38470</v>
          </cell>
          <cell r="AJ3035">
            <v>11.4</v>
          </cell>
        </row>
        <row r="3036">
          <cell r="A3036" t="str">
            <v>4617</v>
          </cell>
          <cell r="B3036" t="str">
            <v>461705001</v>
          </cell>
          <cell r="D3036" t="str">
            <v>4617050</v>
          </cell>
          <cell r="E3036" t="str">
            <v>4670</v>
          </cell>
          <cell r="F3036" t="str">
            <v>46</v>
          </cell>
          <cell r="G3036">
            <v>520.27932885999996</v>
          </cell>
          <cell r="H3036">
            <v>528.11633990999997</v>
          </cell>
          <cell r="I3036">
            <v>526.93949078000003</v>
          </cell>
          <cell r="J3036">
            <v>26.666666670000001</v>
          </cell>
          <cell r="K3036">
            <v>15.751789980000002</v>
          </cell>
          <cell r="L3036">
            <v>7.1944368499999998</v>
          </cell>
          <cell r="M3036">
            <v>7.4289271899999987</v>
          </cell>
          <cell r="N3036">
            <v>16.630840970000001</v>
          </cell>
          <cell r="O3036">
            <v>54.622</v>
          </cell>
          <cell r="P3036">
            <v>8.1158196999999994</v>
          </cell>
          <cell r="Q3036">
            <v>81.400000000000006</v>
          </cell>
          <cell r="R3036">
            <v>49.78444726</v>
          </cell>
          <cell r="S3036">
            <v>18</v>
          </cell>
          <cell r="T3036">
            <v>7.5806997499999991</v>
          </cell>
          <cell r="U3036">
            <v>7.3251489599999999</v>
          </cell>
          <cell r="V3036">
            <v>7.1989312400000003</v>
          </cell>
          <cell r="W3036">
            <v>53.3</v>
          </cell>
          <cell r="X3036">
            <v>91.7</v>
          </cell>
          <cell r="Y3036">
            <v>43.8</v>
          </cell>
          <cell r="Z3036">
            <v>38.200000000000003</v>
          </cell>
          <cell r="AA3036">
            <v>36.700000000000003</v>
          </cell>
          <cell r="AB3036">
            <v>7.2108184499999997</v>
          </cell>
          <cell r="AC3036">
            <v>1</v>
          </cell>
          <cell r="AD3036">
            <v>275</v>
          </cell>
          <cell r="AE3036">
            <v>48.697568529999998</v>
          </cell>
          <cell r="AF3036">
            <v>62.011299999999991</v>
          </cell>
          <cell r="AG3036">
            <v>0.30357142999999998</v>
          </cell>
          <cell r="AH3036">
            <v>4.0999999999999996</v>
          </cell>
          <cell r="AI3036">
            <v>38470</v>
          </cell>
          <cell r="AJ3036">
            <v>11.4</v>
          </cell>
        </row>
        <row r="3037">
          <cell r="A3037" t="str">
            <v>4617</v>
          </cell>
          <cell r="B3037" t="str">
            <v>461705301</v>
          </cell>
          <cell r="D3037" t="str">
            <v>4617053</v>
          </cell>
          <cell r="E3037" t="str">
            <v>4670</v>
          </cell>
          <cell r="F3037" t="str">
            <v>46</v>
          </cell>
          <cell r="G3037">
            <v>520.27932885999996</v>
          </cell>
          <cell r="H3037">
            <v>528.11633990999997</v>
          </cell>
          <cell r="I3037">
            <v>526.93949078000003</v>
          </cell>
          <cell r="J3037">
            <v>26.666666670000001</v>
          </cell>
          <cell r="K3037">
            <v>15.751789980000002</v>
          </cell>
          <cell r="L3037">
            <v>9.5801783</v>
          </cell>
          <cell r="M3037">
            <v>10.673248490000001</v>
          </cell>
          <cell r="N3037">
            <v>16.630840970000001</v>
          </cell>
          <cell r="O3037">
            <v>54.622</v>
          </cell>
          <cell r="P3037">
            <v>10.666137470000001</v>
          </cell>
          <cell r="Q3037">
            <v>81.400000000000006</v>
          </cell>
          <cell r="R3037">
            <v>49.78444726</v>
          </cell>
          <cell r="S3037">
            <v>18</v>
          </cell>
          <cell r="T3037">
            <v>9.6984294700000007</v>
          </cell>
          <cell r="U3037">
            <v>10.6574711</v>
          </cell>
          <cell r="V3037">
            <v>9.6856424400000005</v>
          </cell>
          <cell r="W3037">
            <v>53.3</v>
          </cell>
          <cell r="X3037">
            <v>91.7</v>
          </cell>
          <cell r="Y3037">
            <v>43.8</v>
          </cell>
          <cell r="Z3037">
            <v>38.200000000000003</v>
          </cell>
          <cell r="AA3037">
            <v>36.700000000000003</v>
          </cell>
          <cell r="AB3037">
            <v>9.9283752700000001</v>
          </cell>
          <cell r="AC3037">
            <v>9.2338000000000003E-2</v>
          </cell>
          <cell r="AD3037">
            <v>275</v>
          </cell>
          <cell r="AE3037">
            <v>48.697568529999998</v>
          </cell>
          <cell r="AF3037">
            <v>62.011299999999991</v>
          </cell>
          <cell r="AG3037">
            <v>0.36106143265961765</v>
          </cell>
          <cell r="AH3037">
            <v>4.0999999999999996</v>
          </cell>
          <cell r="AI3037">
            <v>38470</v>
          </cell>
          <cell r="AJ3037">
            <v>11.4</v>
          </cell>
        </row>
        <row r="3038">
          <cell r="A3038" t="str">
            <v>4617</v>
          </cell>
          <cell r="B3038" t="str">
            <v>461705501</v>
          </cell>
          <cell r="D3038" t="str">
            <v>4617055</v>
          </cell>
          <cell r="E3038" t="str">
            <v>4670</v>
          </cell>
          <cell r="F3038" t="str">
            <v>46</v>
          </cell>
          <cell r="G3038">
            <v>520.27932885999996</v>
          </cell>
          <cell r="H3038">
            <v>528.11633990999997</v>
          </cell>
          <cell r="I3038">
            <v>526.93949078000003</v>
          </cell>
          <cell r="J3038">
            <v>26.666666670000001</v>
          </cell>
          <cell r="K3038">
            <v>15.751789980000002</v>
          </cell>
          <cell r="L3038">
            <v>7.1308988299999996</v>
          </cell>
          <cell r="M3038">
            <v>10.81977828</v>
          </cell>
          <cell r="N3038">
            <v>16.630840970000001</v>
          </cell>
          <cell r="O3038">
            <v>54.622</v>
          </cell>
          <cell r="P3038">
            <v>10.81977828</v>
          </cell>
          <cell r="Q3038">
            <v>81.400000000000006</v>
          </cell>
          <cell r="R3038">
            <v>49.78444726</v>
          </cell>
          <cell r="S3038">
            <v>18</v>
          </cell>
          <cell r="T3038">
            <v>7.1308988299999996</v>
          </cell>
          <cell r="U3038">
            <v>10.81977828</v>
          </cell>
          <cell r="V3038">
            <v>7.1308988299999996</v>
          </cell>
          <cell r="W3038">
            <v>53.3</v>
          </cell>
          <cell r="X3038">
            <v>91.7</v>
          </cell>
          <cell r="Y3038">
            <v>43.8</v>
          </cell>
          <cell r="Z3038">
            <v>38.200000000000003</v>
          </cell>
          <cell r="AA3038">
            <v>36.700000000000003</v>
          </cell>
          <cell r="AB3038">
            <v>9.2004920400000003</v>
          </cell>
          <cell r="AC3038">
            <v>1</v>
          </cell>
          <cell r="AD3038">
            <v>275</v>
          </cell>
          <cell r="AE3038">
            <v>48.697568529999998</v>
          </cell>
          <cell r="AF3038">
            <v>62.011299999999991</v>
          </cell>
          <cell r="AG3038">
            <v>0.26666666999999999</v>
          </cell>
          <cell r="AH3038">
            <v>4.0999999999999996</v>
          </cell>
          <cell r="AI3038">
            <v>38470</v>
          </cell>
          <cell r="AJ3038">
            <v>11.4</v>
          </cell>
        </row>
        <row r="3039">
          <cell r="A3039" t="str">
            <v>4617</v>
          </cell>
          <cell r="B3039" t="str">
            <v>461705701</v>
          </cell>
          <cell r="D3039" t="str">
            <v>4617057</v>
          </cell>
          <cell r="E3039" t="str">
            <v>4670</v>
          </cell>
          <cell r="F3039" t="str">
            <v>46</v>
          </cell>
          <cell r="G3039">
            <v>520.27932885999996</v>
          </cell>
          <cell r="H3039">
            <v>528.11633990999997</v>
          </cell>
          <cell r="I3039">
            <v>526.93949078000003</v>
          </cell>
          <cell r="J3039">
            <v>26.666666670000001</v>
          </cell>
          <cell r="K3039">
            <v>15.751789980000002</v>
          </cell>
          <cell r="L3039">
            <v>9.4596973299999991</v>
          </cell>
          <cell r="M3039">
            <v>10.9593489</v>
          </cell>
          <cell r="N3039">
            <v>16.630840970000001</v>
          </cell>
          <cell r="O3039">
            <v>54.622</v>
          </cell>
          <cell r="P3039">
            <v>10.9460937</v>
          </cell>
          <cell r="Q3039">
            <v>81.400000000000006</v>
          </cell>
          <cell r="R3039">
            <v>49.78444726</v>
          </cell>
          <cell r="S3039">
            <v>18</v>
          </cell>
          <cell r="T3039">
            <v>10.2906529</v>
          </cell>
          <cell r="U3039">
            <v>10.93658306</v>
          </cell>
          <cell r="V3039">
            <v>9.5739412799999997</v>
          </cell>
          <cell r="W3039">
            <v>53.3</v>
          </cell>
          <cell r="X3039">
            <v>91.7</v>
          </cell>
          <cell r="Y3039">
            <v>43.8</v>
          </cell>
          <cell r="Z3039">
            <v>38.200000000000003</v>
          </cell>
          <cell r="AA3039">
            <v>36.700000000000003</v>
          </cell>
          <cell r="AB3039">
            <v>9.5304654299999996</v>
          </cell>
          <cell r="AC3039">
            <v>7.0163279999999995E-2</v>
          </cell>
          <cell r="AD3039">
            <v>275</v>
          </cell>
          <cell r="AE3039">
            <v>48.697568529999998</v>
          </cell>
          <cell r="AF3039">
            <v>62.011299999999991</v>
          </cell>
          <cell r="AG3039">
            <v>0.31259682970237251</v>
          </cell>
          <cell r="AH3039">
            <v>4.0999999999999996</v>
          </cell>
          <cell r="AI3039">
            <v>38470</v>
          </cell>
          <cell r="AJ3039">
            <v>11.4</v>
          </cell>
        </row>
        <row r="3040">
          <cell r="A3040" t="str">
            <v>4617</v>
          </cell>
          <cell r="B3040" t="str">
            <v>461706001</v>
          </cell>
          <cell r="D3040" t="str">
            <v>4617060</v>
          </cell>
          <cell r="E3040" t="str">
            <v>4670</v>
          </cell>
          <cell r="F3040" t="str">
            <v>46</v>
          </cell>
          <cell r="G3040">
            <v>520.27932885999996</v>
          </cell>
          <cell r="H3040">
            <v>528.11633990999997</v>
          </cell>
          <cell r="I3040">
            <v>526.93949078000003</v>
          </cell>
          <cell r="J3040">
            <v>26.666666670000001</v>
          </cell>
          <cell r="K3040">
            <v>15.751789980000002</v>
          </cell>
          <cell r="L3040">
            <v>7.1428273999999998</v>
          </cell>
          <cell r="M3040">
            <v>10.81977828</v>
          </cell>
          <cell r="N3040">
            <v>16.630840970000001</v>
          </cell>
          <cell r="O3040">
            <v>54.622</v>
          </cell>
          <cell r="P3040">
            <v>10.81977828</v>
          </cell>
          <cell r="Q3040">
            <v>81.400000000000006</v>
          </cell>
          <cell r="R3040">
            <v>49.78444726</v>
          </cell>
          <cell r="S3040">
            <v>18</v>
          </cell>
          <cell r="T3040">
            <v>9.8389490300000002</v>
          </cell>
          <cell r="U3040">
            <v>10.81977828</v>
          </cell>
          <cell r="V3040">
            <v>7.1428273999999998</v>
          </cell>
          <cell r="W3040">
            <v>53.3</v>
          </cell>
          <cell r="X3040">
            <v>91.7</v>
          </cell>
          <cell r="Y3040">
            <v>43.8</v>
          </cell>
          <cell r="Z3040">
            <v>38.200000000000003</v>
          </cell>
          <cell r="AA3040">
            <v>36.700000000000003</v>
          </cell>
          <cell r="AB3040">
            <v>7.1428273999999998</v>
          </cell>
          <cell r="AC3040">
            <v>1</v>
          </cell>
          <cell r="AD3040">
            <v>275</v>
          </cell>
          <cell r="AE3040">
            <v>48.697568529999998</v>
          </cell>
          <cell r="AF3040">
            <v>62.011299999999991</v>
          </cell>
          <cell r="AG3040">
            <v>0.36333895605203276</v>
          </cell>
          <cell r="AH3040">
            <v>4.0999999999999996</v>
          </cell>
          <cell r="AI3040">
            <v>38470</v>
          </cell>
          <cell r="AJ3040">
            <v>11.4</v>
          </cell>
        </row>
        <row r="3041">
          <cell r="A3041" t="str">
            <v>4617</v>
          </cell>
          <cell r="B3041" t="str">
            <v>461706301</v>
          </cell>
          <cell r="D3041" t="str">
            <v>4617063</v>
          </cell>
          <cell r="E3041" t="str">
            <v>4670</v>
          </cell>
          <cell r="F3041" t="str">
            <v>46</v>
          </cell>
          <cell r="G3041">
            <v>520.27932885999996</v>
          </cell>
          <cell r="H3041">
            <v>528.11633990999997</v>
          </cell>
          <cell r="I3041">
            <v>526.93949078000003</v>
          </cell>
          <cell r="J3041">
            <v>26.666666670000001</v>
          </cell>
          <cell r="K3041">
            <v>15.751789980000002</v>
          </cell>
          <cell r="L3041">
            <v>9.5311186699999997</v>
          </cell>
          <cell r="M3041">
            <v>11.043993260000001</v>
          </cell>
          <cell r="N3041">
            <v>16.630840970000001</v>
          </cell>
          <cell r="O3041">
            <v>54.622</v>
          </cell>
          <cell r="P3041">
            <v>11.06635707</v>
          </cell>
          <cell r="Q3041">
            <v>81.400000000000006</v>
          </cell>
          <cell r="R3041">
            <v>49.78444726</v>
          </cell>
          <cell r="S3041">
            <v>18</v>
          </cell>
          <cell r="T3041">
            <v>10.957224500000001</v>
          </cell>
          <cell r="U3041">
            <v>11.041464769999999</v>
          </cell>
          <cell r="V3041">
            <v>10.49144087</v>
          </cell>
          <cell r="W3041">
            <v>53.3</v>
          </cell>
          <cell r="X3041">
            <v>91.7</v>
          </cell>
          <cell r="Y3041">
            <v>43.8</v>
          </cell>
          <cell r="Z3041">
            <v>38.200000000000003</v>
          </cell>
          <cell r="AA3041">
            <v>36.700000000000003</v>
          </cell>
          <cell r="AB3041">
            <v>9.5674552199999994</v>
          </cell>
          <cell r="AC3041">
            <v>0.11301912</v>
          </cell>
          <cell r="AD3041">
            <v>275</v>
          </cell>
          <cell r="AE3041">
            <v>48.697568529999998</v>
          </cell>
          <cell r="AF3041">
            <v>62.011299999999991</v>
          </cell>
          <cell r="AG3041">
            <v>0.3345519840174439</v>
          </cell>
          <cell r="AH3041">
            <v>4.0999999999999996</v>
          </cell>
          <cell r="AI3041">
            <v>38470</v>
          </cell>
          <cell r="AJ3041">
            <v>11.4</v>
          </cell>
        </row>
        <row r="3042">
          <cell r="A3042" t="str">
            <v>4617</v>
          </cell>
          <cell r="B3042" t="str">
            <v>461706701</v>
          </cell>
          <cell r="D3042" t="str">
            <v>4617067</v>
          </cell>
          <cell r="E3042" t="str">
            <v>4670</v>
          </cell>
          <cell r="F3042" t="str">
            <v>46</v>
          </cell>
          <cell r="G3042">
            <v>520.27932885999996</v>
          </cell>
          <cell r="H3042">
            <v>528.11633990999997</v>
          </cell>
          <cell r="I3042">
            <v>526.93949078000003</v>
          </cell>
          <cell r="J3042">
            <v>26.666666670000001</v>
          </cell>
          <cell r="K3042">
            <v>15.751789980000002</v>
          </cell>
          <cell r="L3042">
            <v>7.1380730299999993</v>
          </cell>
          <cell r="M3042">
            <v>10.81977828</v>
          </cell>
          <cell r="N3042">
            <v>16.630840970000001</v>
          </cell>
          <cell r="O3042">
            <v>54.622</v>
          </cell>
          <cell r="P3042">
            <v>10.88032761</v>
          </cell>
          <cell r="Q3042">
            <v>81.400000000000006</v>
          </cell>
          <cell r="R3042">
            <v>49.78444726</v>
          </cell>
          <cell r="S3042">
            <v>18</v>
          </cell>
          <cell r="T3042">
            <v>10.81977828</v>
          </cell>
          <cell r="U3042">
            <v>10.81977828</v>
          </cell>
          <cell r="V3042">
            <v>10.81977828</v>
          </cell>
          <cell r="W3042">
            <v>53.3</v>
          </cell>
          <cell r="X3042">
            <v>91.7</v>
          </cell>
          <cell r="Y3042">
            <v>43.8</v>
          </cell>
          <cell r="Z3042">
            <v>38.200000000000003</v>
          </cell>
          <cell r="AA3042">
            <v>36.700000000000003</v>
          </cell>
          <cell r="AB3042">
            <v>7.1380730299999993</v>
          </cell>
          <cell r="AC3042">
            <v>1</v>
          </cell>
          <cell r="AD3042">
            <v>275</v>
          </cell>
          <cell r="AE3042">
            <v>48.697568529999998</v>
          </cell>
          <cell r="AF3042">
            <v>62.011299999999991</v>
          </cell>
          <cell r="AG3042">
            <v>0.5</v>
          </cell>
          <cell r="AH3042">
            <v>4.0999999999999996</v>
          </cell>
          <cell r="AI3042">
            <v>38470</v>
          </cell>
          <cell r="AJ3042">
            <v>11.4</v>
          </cell>
        </row>
        <row r="3043">
          <cell r="A3043" t="str">
            <v>4617</v>
          </cell>
          <cell r="B3043" t="str">
            <v>461707101</v>
          </cell>
          <cell r="D3043" t="str">
            <v>4617071</v>
          </cell>
          <cell r="E3043" t="str">
            <v>4670</v>
          </cell>
          <cell r="F3043" t="str">
            <v>46</v>
          </cell>
          <cell r="G3043">
            <v>520.27932885999996</v>
          </cell>
          <cell r="H3043">
            <v>528.11633990999997</v>
          </cell>
          <cell r="I3043">
            <v>526.93949078000003</v>
          </cell>
          <cell r="J3043">
            <v>26.666666670000001</v>
          </cell>
          <cell r="K3043">
            <v>15.751789980000002</v>
          </cell>
          <cell r="L3043">
            <v>9.6467872200000002</v>
          </cell>
          <cell r="M3043">
            <v>11.00977035</v>
          </cell>
          <cell r="N3043">
            <v>16.630840970000001</v>
          </cell>
          <cell r="O3043">
            <v>54.622</v>
          </cell>
          <cell r="P3043">
            <v>11.03671059</v>
          </cell>
          <cell r="Q3043">
            <v>81.400000000000006</v>
          </cell>
          <cell r="R3043">
            <v>49.78444726</v>
          </cell>
          <cell r="S3043">
            <v>18</v>
          </cell>
          <cell r="T3043">
            <v>11.00977035</v>
          </cell>
          <cell r="U3043">
            <v>11.00760135</v>
          </cell>
          <cell r="V3043">
            <v>9.87101601</v>
          </cell>
          <cell r="W3043">
            <v>53.3</v>
          </cell>
          <cell r="X3043">
            <v>91.7</v>
          </cell>
          <cell r="Y3043">
            <v>43.8</v>
          </cell>
          <cell r="Z3043">
            <v>38.200000000000003</v>
          </cell>
          <cell r="AA3043">
            <v>36.700000000000003</v>
          </cell>
          <cell r="AB3043">
            <v>10.63233966</v>
          </cell>
          <cell r="AC3043">
            <v>0.14438729</v>
          </cell>
          <cell r="AD3043">
            <v>275</v>
          </cell>
          <cell r="AE3043">
            <v>48.697568529999998</v>
          </cell>
          <cell r="AF3043">
            <v>62.011299999999991</v>
          </cell>
          <cell r="AG3043">
            <v>0.5</v>
          </cell>
          <cell r="AH3043">
            <v>4.0999999999999996</v>
          </cell>
          <cell r="AI3043">
            <v>38470</v>
          </cell>
          <cell r="AJ3043">
            <v>11.4</v>
          </cell>
        </row>
        <row r="3044">
          <cell r="A3044" t="str">
            <v>4617</v>
          </cell>
          <cell r="B3044" t="str">
            <v>461707301</v>
          </cell>
          <cell r="D3044" t="str">
            <v>4617073</v>
          </cell>
          <cell r="E3044" t="str">
            <v>4670</v>
          </cell>
          <cell r="F3044" t="str">
            <v>46</v>
          </cell>
          <cell r="G3044">
            <v>520.27932885999996</v>
          </cell>
          <cell r="H3044">
            <v>528.11633990999997</v>
          </cell>
          <cell r="I3044">
            <v>526.93949078000003</v>
          </cell>
          <cell r="J3044">
            <v>26.666666670000001</v>
          </cell>
          <cell r="K3044">
            <v>15.751789980000002</v>
          </cell>
          <cell r="L3044">
            <v>7.2555912699999991</v>
          </cell>
          <cell r="M3044">
            <v>11.225243389999999</v>
          </cell>
          <cell r="N3044">
            <v>16.630840970000001</v>
          </cell>
          <cell r="O3044">
            <v>54.622</v>
          </cell>
          <cell r="P3044">
            <v>11.225243389999999</v>
          </cell>
          <cell r="Q3044">
            <v>81.400000000000006</v>
          </cell>
          <cell r="R3044">
            <v>49.78444726</v>
          </cell>
          <cell r="S3044">
            <v>18</v>
          </cell>
          <cell r="T3044">
            <v>11.225243389999999</v>
          </cell>
          <cell r="U3044">
            <v>11.225243389999999</v>
          </cell>
          <cell r="V3044">
            <v>7.2555912699999991</v>
          </cell>
          <cell r="W3044">
            <v>53.3</v>
          </cell>
          <cell r="X3044">
            <v>91.7</v>
          </cell>
          <cell r="Y3044">
            <v>43.8</v>
          </cell>
          <cell r="Z3044">
            <v>38.200000000000003</v>
          </cell>
          <cell r="AA3044">
            <v>36.700000000000003</v>
          </cell>
          <cell r="AB3044">
            <v>10.741816740000001</v>
          </cell>
          <cell r="AC3044">
            <v>1</v>
          </cell>
          <cell r="AD3044">
            <v>275</v>
          </cell>
          <cell r="AE3044">
            <v>48.697568529999998</v>
          </cell>
          <cell r="AF3044">
            <v>62.011299999999991</v>
          </cell>
          <cell r="AG3044">
            <v>0.3147547827689432</v>
          </cell>
          <cell r="AH3044">
            <v>4.0999999999999996</v>
          </cell>
          <cell r="AI3044">
            <v>38470</v>
          </cell>
          <cell r="AJ3044">
            <v>11.4</v>
          </cell>
        </row>
        <row r="3045">
          <cell r="A3045" t="str">
            <v>4617</v>
          </cell>
          <cell r="B3045" t="str">
            <v>461707601</v>
          </cell>
          <cell r="D3045" t="str">
            <v>4617076</v>
          </cell>
          <cell r="E3045" t="str">
            <v>4670</v>
          </cell>
          <cell r="F3045" t="str">
            <v>46</v>
          </cell>
          <cell r="G3045">
            <v>520.27932885999996</v>
          </cell>
          <cell r="H3045">
            <v>528.11633990999997</v>
          </cell>
          <cell r="I3045">
            <v>526.93949078000003</v>
          </cell>
          <cell r="J3045">
            <v>26.666666670000001</v>
          </cell>
          <cell r="K3045">
            <v>15.751789980000002</v>
          </cell>
          <cell r="L3045">
            <v>9.29844282</v>
          </cell>
          <cell r="M3045">
            <v>10.86891125</v>
          </cell>
          <cell r="N3045">
            <v>16.630840970000001</v>
          </cell>
          <cell r="O3045">
            <v>54.622</v>
          </cell>
          <cell r="P3045">
            <v>10.885921769999999</v>
          </cell>
          <cell r="Q3045">
            <v>81.400000000000006</v>
          </cell>
          <cell r="R3045">
            <v>49.78444726</v>
          </cell>
          <cell r="S3045">
            <v>18</v>
          </cell>
          <cell r="T3045">
            <v>10.735831299999999</v>
          </cell>
          <cell r="U3045">
            <v>10.864063079999999</v>
          </cell>
          <cell r="V3045">
            <v>10.70241266</v>
          </cell>
          <cell r="W3045">
            <v>53.3</v>
          </cell>
          <cell r="X3045">
            <v>91.7</v>
          </cell>
          <cell r="Y3045">
            <v>43.8</v>
          </cell>
          <cell r="Z3045">
            <v>38.200000000000003</v>
          </cell>
          <cell r="AA3045">
            <v>36.700000000000003</v>
          </cell>
          <cell r="AB3045">
            <v>10.65601152</v>
          </cell>
          <cell r="AC3045">
            <v>0</v>
          </cell>
          <cell r="AD3045">
            <v>275</v>
          </cell>
          <cell r="AE3045">
            <v>48.697568529999998</v>
          </cell>
          <cell r="AF3045">
            <v>62.011299999999991</v>
          </cell>
          <cell r="AG3045">
            <v>0.34893090834714613</v>
          </cell>
          <cell r="AH3045">
            <v>4.0999999999999996</v>
          </cell>
          <cell r="AI3045">
            <v>38470</v>
          </cell>
          <cell r="AJ3045">
            <v>11.4</v>
          </cell>
        </row>
        <row r="3046">
          <cell r="A3046" t="str">
            <v>4617</v>
          </cell>
          <cell r="B3046" t="str">
            <v>461709201</v>
          </cell>
          <cell r="D3046" t="str">
            <v>4617092</v>
          </cell>
          <cell r="E3046" t="str">
            <v>4670</v>
          </cell>
          <cell r="F3046" t="str">
            <v>46</v>
          </cell>
          <cell r="G3046">
            <v>520.27932885999996</v>
          </cell>
          <cell r="H3046">
            <v>528.11633990999997</v>
          </cell>
          <cell r="I3046">
            <v>526.93949078000003</v>
          </cell>
          <cell r="J3046">
            <v>26.666666670000001</v>
          </cell>
          <cell r="K3046">
            <v>15.751789980000002</v>
          </cell>
          <cell r="L3046">
            <v>9.2837766899999998</v>
          </cell>
          <cell r="M3046">
            <v>11.16570568</v>
          </cell>
          <cell r="N3046">
            <v>16.630840970000001</v>
          </cell>
          <cell r="O3046">
            <v>54.622</v>
          </cell>
          <cell r="P3046">
            <v>10.23763566</v>
          </cell>
          <cell r="Q3046">
            <v>81.400000000000006</v>
          </cell>
          <cell r="R3046">
            <v>49.78444726</v>
          </cell>
          <cell r="S3046">
            <v>18</v>
          </cell>
          <cell r="T3046">
            <v>10.17507835</v>
          </cell>
          <cell r="U3046">
            <v>9.1732613599999997</v>
          </cell>
          <cell r="V3046">
            <v>10.127270899999999</v>
          </cell>
          <cell r="W3046">
            <v>53.3</v>
          </cell>
          <cell r="X3046">
            <v>91.7</v>
          </cell>
          <cell r="Y3046">
            <v>43.8</v>
          </cell>
          <cell r="Z3046">
            <v>38.200000000000003</v>
          </cell>
          <cell r="AA3046">
            <v>36.700000000000003</v>
          </cell>
          <cell r="AB3046">
            <v>9.2410635400000007</v>
          </cell>
          <cell r="AC3046">
            <v>6.9244910000000007E-2</v>
          </cell>
          <cell r="AD3046">
            <v>275</v>
          </cell>
          <cell r="AE3046">
            <v>48.697568529999998</v>
          </cell>
          <cell r="AF3046">
            <v>62.011299999999991</v>
          </cell>
          <cell r="AG3046">
            <v>0.34044866416474295</v>
          </cell>
          <cell r="AH3046">
            <v>4.0999999999999996</v>
          </cell>
          <cell r="AI3046">
            <v>38470</v>
          </cell>
          <cell r="AJ3046">
            <v>11.4</v>
          </cell>
        </row>
        <row r="3047">
          <cell r="A3047" t="str">
            <v>4618</v>
          </cell>
          <cell r="B3047" t="str">
            <v>461803101</v>
          </cell>
          <cell r="D3047" t="str">
            <v>4618031</v>
          </cell>
          <cell r="E3047" t="str">
            <v>4660</v>
          </cell>
          <cell r="F3047" t="str">
            <v>46</v>
          </cell>
          <cell r="G3047">
            <v>520.27932885999996</v>
          </cell>
          <cell r="H3047">
            <v>528.11633990999997</v>
          </cell>
          <cell r="I3047">
            <v>526.93949078000003</v>
          </cell>
          <cell r="J3047">
            <v>32.432432429999999</v>
          </cell>
          <cell r="K3047">
            <v>20.995671000000002</v>
          </cell>
          <cell r="L3047">
            <v>9.0635789899999999</v>
          </cell>
          <cell r="M3047">
            <v>10.661579420000001</v>
          </cell>
          <cell r="N3047">
            <v>22.576456579999999</v>
          </cell>
          <cell r="O3047">
            <v>54.622</v>
          </cell>
          <cell r="P3047">
            <v>9.2885043899999999</v>
          </cell>
          <cell r="Q3047">
            <v>84.6</v>
          </cell>
          <cell r="R3047">
            <v>49.78444726</v>
          </cell>
          <cell r="S3047">
            <v>18</v>
          </cell>
          <cell r="T3047">
            <v>9.2403844900000003</v>
          </cell>
          <cell r="U3047">
            <v>9.10930383</v>
          </cell>
          <cell r="V3047">
            <v>9.0960512300000005</v>
          </cell>
          <cell r="W3047">
            <v>60.1</v>
          </cell>
          <cell r="X3047">
            <v>92.8</v>
          </cell>
          <cell r="Y3047">
            <v>47.3</v>
          </cell>
          <cell r="Z3047">
            <v>34.700000000000003</v>
          </cell>
          <cell r="AA3047">
            <v>45.6</v>
          </cell>
          <cell r="AB3047">
            <v>8.9107206600000008</v>
          </cell>
          <cell r="AC3047">
            <v>0.96988748999999996</v>
          </cell>
          <cell r="AD3047">
            <v>274.91000000000003</v>
          </cell>
          <cell r="AE3047">
            <v>55.037448519999998</v>
          </cell>
          <cell r="AF3047">
            <v>66.589100000000002</v>
          </cell>
          <cell r="AG3047">
            <v>0.27777777999999997</v>
          </cell>
          <cell r="AH3047">
            <v>1.8</v>
          </cell>
          <cell r="AI3047">
            <v>57020</v>
          </cell>
          <cell r="AJ3047">
            <v>11.4</v>
          </cell>
        </row>
        <row r="3048">
          <cell r="A3048" t="str">
            <v>4618</v>
          </cell>
          <cell r="B3048" t="str">
            <v>461803401</v>
          </cell>
          <cell r="D3048" t="str">
            <v>4618034</v>
          </cell>
          <cell r="E3048" t="str">
            <v>4660</v>
          </cell>
          <cell r="F3048" t="str">
            <v>46</v>
          </cell>
          <cell r="G3048">
            <v>520.27932885999996</v>
          </cell>
          <cell r="H3048">
            <v>528.11633990999997</v>
          </cell>
          <cell r="I3048">
            <v>526.93949078000003</v>
          </cell>
          <cell r="J3048">
            <v>32.432432429999999</v>
          </cell>
          <cell r="K3048">
            <v>20.995671000000002</v>
          </cell>
          <cell r="L3048">
            <v>7.4401466799999998</v>
          </cell>
          <cell r="M3048">
            <v>10.82283361</v>
          </cell>
          <cell r="N3048">
            <v>22.576456579999999</v>
          </cell>
          <cell r="O3048">
            <v>54.622</v>
          </cell>
          <cell r="P3048">
            <v>9.8313468700000008</v>
          </cell>
          <cell r="Q3048">
            <v>84.6</v>
          </cell>
          <cell r="R3048">
            <v>49.78444726</v>
          </cell>
          <cell r="S3048">
            <v>18</v>
          </cell>
          <cell r="T3048">
            <v>9.8313468700000008</v>
          </cell>
          <cell r="U3048">
            <v>7.4401466799999998</v>
          </cell>
          <cell r="V3048">
            <v>7.4401466799999998</v>
          </cell>
          <cell r="W3048">
            <v>60.1</v>
          </cell>
          <cell r="X3048">
            <v>92.8</v>
          </cell>
          <cell r="Y3048">
            <v>47.3</v>
          </cell>
          <cell r="Z3048">
            <v>34.700000000000003</v>
          </cell>
          <cell r="AA3048">
            <v>45.6</v>
          </cell>
          <cell r="AB3048">
            <v>7.4401466799999998</v>
          </cell>
          <cell r="AC3048">
            <v>1</v>
          </cell>
          <cell r="AD3048">
            <v>274.91000000000003</v>
          </cell>
          <cell r="AE3048">
            <v>55.037448519999998</v>
          </cell>
          <cell r="AF3048">
            <v>66.589100000000002</v>
          </cell>
          <cell r="AG3048">
            <v>0.33101032365075272</v>
          </cell>
          <cell r="AH3048">
            <v>1.8</v>
          </cell>
          <cell r="AI3048">
            <v>57020</v>
          </cell>
          <cell r="AJ3048">
            <v>11.4</v>
          </cell>
        </row>
        <row r="3049">
          <cell r="A3049" t="str">
            <v>4618</v>
          </cell>
          <cell r="B3049" t="str">
            <v>461803701</v>
          </cell>
          <cell r="D3049" t="str">
            <v>4618037</v>
          </cell>
          <cell r="E3049" t="str">
            <v>4660</v>
          </cell>
          <cell r="F3049" t="str">
            <v>46</v>
          </cell>
          <cell r="G3049">
            <v>520.27932885999996</v>
          </cell>
          <cell r="H3049">
            <v>528.11633990999997</v>
          </cell>
          <cell r="I3049">
            <v>526.93949078000003</v>
          </cell>
          <cell r="J3049">
            <v>32.432432429999999</v>
          </cell>
          <cell r="K3049">
            <v>20.995671000000002</v>
          </cell>
          <cell r="L3049">
            <v>9.65649947</v>
          </cell>
          <cell r="M3049">
            <v>10.586710650000001</v>
          </cell>
          <cell r="N3049">
            <v>22.576456579999999</v>
          </cell>
          <cell r="O3049">
            <v>54.622</v>
          </cell>
          <cell r="P3049">
            <v>10.32246101</v>
          </cell>
          <cell r="Q3049">
            <v>84.6</v>
          </cell>
          <cell r="R3049">
            <v>49.78444726</v>
          </cell>
          <cell r="S3049">
            <v>18</v>
          </cell>
          <cell r="T3049">
            <v>10.24934419</v>
          </cell>
          <cell r="U3049">
            <v>10.448772569999999</v>
          </cell>
          <cell r="V3049">
            <v>9.9084253400000009</v>
          </cell>
          <cell r="W3049">
            <v>60.1</v>
          </cell>
          <cell r="X3049">
            <v>92.8</v>
          </cell>
          <cell r="Y3049">
            <v>47.3</v>
          </cell>
          <cell r="Z3049">
            <v>34.700000000000003</v>
          </cell>
          <cell r="AA3049">
            <v>45.6</v>
          </cell>
          <cell r="AB3049">
            <v>9.5839019299999997</v>
          </cell>
          <cell r="AC3049">
            <v>0.21884524</v>
          </cell>
          <cell r="AD3049">
            <v>274.91000000000003</v>
          </cell>
          <cell r="AE3049">
            <v>55.037448519999998</v>
          </cell>
          <cell r="AF3049">
            <v>66.589100000000002</v>
          </cell>
          <cell r="AG3049">
            <v>0.46666667000000006</v>
          </cell>
          <cell r="AH3049">
            <v>1.8</v>
          </cell>
          <cell r="AI3049">
            <v>57020</v>
          </cell>
          <cell r="AJ3049">
            <v>11.4</v>
          </cell>
        </row>
        <row r="3050">
          <cell r="A3050" t="str">
            <v>4618</v>
          </cell>
          <cell r="B3050" t="str">
            <v>461804001</v>
          </cell>
          <cell r="D3050" t="str">
            <v>4618040</v>
          </cell>
          <cell r="E3050" t="str">
            <v>4660</v>
          </cell>
          <cell r="F3050" t="str">
            <v>46</v>
          </cell>
          <cell r="G3050">
            <v>520.27932885999996</v>
          </cell>
          <cell r="H3050">
            <v>528.11633990999997</v>
          </cell>
          <cell r="I3050">
            <v>526.93949078000003</v>
          </cell>
          <cell r="J3050">
            <v>32.432432429999999</v>
          </cell>
          <cell r="K3050">
            <v>20.995671000000002</v>
          </cell>
          <cell r="L3050">
            <v>8.9151636199999995</v>
          </cell>
          <cell r="M3050">
            <v>11.09175771</v>
          </cell>
          <cell r="N3050">
            <v>22.576456579999999</v>
          </cell>
          <cell r="O3050">
            <v>54.622</v>
          </cell>
          <cell r="P3050">
            <v>10.697768829999999</v>
          </cell>
          <cell r="Q3050">
            <v>84.6</v>
          </cell>
          <cell r="R3050">
            <v>49.78444726</v>
          </cell>
          <cell r="S3050">
            <v>18</v>
          </cell>
          <cell r="T3050">
            <v>10.697768829999999</v>
          </cell>
          <cell r="U3050">
            <v>8.8994579100000006</v>
          </cell>
          <cell r="V3050">
            <v>9.1644011400000007</v>
          </cell>
          <cell r="W3050">
            <v>60.1</v>
          </cell>
          <cell r="X3050">
            <v>92.8</v>
          </cell>
          <cell r="Y3050">
            <v>47.3</v>
          </cell>
          <cell r="Z3050">
            <v>34.700000000000003</v>
          </cell>
          <cell r="AA3050">
            <v>45.6</v>
          </cell>
          <cell r="AB3050">
            <v>9.5979130300000008</v>
          </cell>
          <cell r="AC3050">
            <v>0.11839083000000002</v>
          </cell>
          <cell r="AD3050">
            <v>274.91000000000003</v>
          </cell>
          <cell r="AE3050">
            <v>55.037448519999998</v>
          </cell>
          <cell r="AF3050">
            <v>66.589100000000002</v>
          </cell>
          <cell r="AG3050">
            <v>0.44444444</v>
          </cell>
          <cell r="AH3050">
            <v>1.8</v>
          </cell>
          <cell r="AI3050">
            <v>57020</v>
          </cell>
          <cell r="AJ3050">
            <v>11.4</v>
          </cell>
        </row>
        <row r="3051">
          <cell r="A3051" t="str">
            <v>4618</v>
          </cell>
          <cell r="B3051" t="str">
            <v>461804401</v>
          </cell>
          <cell r="D3051" t="str">
            <v>4618044</v>
          </cell>
          <cell r="E3051" t="str">
            <v>4660</v>
          </cell>
          <cell r="F3051" t="str">
            <v>46</v>
          </cell>
          <cell r="G3051">
            <v>520.27932885999996</v>
          </cell>
          <cell r="H3051">
            <v>528.11633990999997</v>
          </cell>
          <cell r="I3051">
            <v>526.93949078000003</v>
          </cell>
          <cell r="J3051">
            <v>32.432432429999999</v>
          </cell>
          <cell r="K3051">
            <v>20.995671000000002</v>
          </cell>
          <cell r="L3051">
            <v>9.1545104899999998</v>
          </cell>
          <cell r="M3051">
            <v>10.31698697</v>
          </cell>
          <cell r="N3051">
            <v>22.576456579999999</v>
          </cell>
          <cell r="O3051">
            <v>54.622</v>
          </cell>
          <cell r="P3051">
            <v>9.4638191200000001</v>
          </cell>
          <cell r="Q3051">
            <v>84.6</v>
          </cell>
          <cell r="R3051">
            <v>49.78444726</v>
          </cell>
          <cell r="S3051">
            <v>18</v>
          </cell>
          <cell r="T3051">
            <v>9.3949925400000005</v>
          </cell>
          <cell r="U3051">
            <v>10.2482822</v>
          </cell>
          <cell r="V3051">
            <v>10.080210129999999</v>
          </cell>
          <cell r="W3051">
            <v>60.1</v>
          </cell>
          <cell r="X3051">
            <v>92.8</v>
          </cell>
          <cell r="Y3051">
            <v>47.3</v>
          </cell>
          <cell r="Z3051">
            <v>34.700000000000003</v>
          </cell>
          <cell r="AA3051">
            <v>45.6</v>
          </cell>
          <cell r="AB3051">
            <v>9.2504261000000003</v>
          </cell>
          <cell r="AC3051">
            <v>0.10988749</v>
          </cell>
          <cell r="AD3051">
            <v>274.91000000000003</v>
          </cell>
          <cell r="AE3051">
            <v>55.037448519999998</v>
          </cell>
          <cell r="AF3051">
            <v>66.589100000000002</v>
          </cell>
          <cell r="AG3051">
            <v>0.2</v>
          </cell>
          <cell r="AH3051">
            <v>1.8</v>
          </cell>
          <cell r="AI3051">
            <v>57020</v>
          </cell>
          <cell r="AJ3051">
            <v>11.4</v>
          </cell>
        </row>
        <row r="3052">
          <cell r="A3052" t="str">
            <v>4618</v>
          </cell>
          <cell r="B3052" t="str">
            <v>461805201</v>
          </cell>
          <cell r="D3052" t="str">
            <v>4618052</v>
          </cell>
          <cell r="E3052" t="str">
            <v>4660</v>
          </cell>
          <cell r="F3052" t="str">
            <v>46</v>
          </cell>
          <cell r="G3052">
            <v>520.27932885999996</v>
          </cell>
          <cell r="H3052">
            <v>528.11633990999997</v>
          </cell>
          <cell r="I3052">
            <v>526.93949078000003</v>
          </cell>
          <cell r="J3052">
            <v>32.432432429999999</v>
          </cell>
          <cell r="K3052">
            <v>20.995671000000002</v>
          </cell>
          <cell r="L3052">
            <v>9.2106403300000004</v>
          </cell>
          <cell r="M3052">
            <v>9.3980639799999999</v>
          </cell>
          <cell r="N3052">
            <v>22.576456579999999</v>
          </cell>
          <cell r="O3052">
            <v>54.622</v>
          </cell>
          <cell r="P3052">
            <v>10.30735138</v>
          </cell>
          <cell r="Q3052">
            <v>84.6</v>
          </cell>
          <cell r="R3052">
            <v>49.78444726</v>
          </cell>
          <cell r="S3052">
            <v>18</v>
          </cell>
          <cell r="T3052">
            <v>9.3839574900000002</v>
          </cell>
          <cell r="U3052">
            <v>10.864197000000001</v>
          </cell>
          <cell r="V3052">
            <v>9.3980639799999999</v>
          </cell>
          <cell r="W3052">
            <v>60.1</v>
          </cell>
          <cell r="X3052">
            <v>92.8</v>
          </cell>
          <cell r="Y3052">
            <v>47.3</v>
          </cell>
          <cell r="Z3052">
            <v>34.700000000000003</v>
          </cell>
          <cell r="AA3052">
            <v>45.6</v>
          </cell>
          <cell r="AB3052">
            <v>9.4113201100000001</v>
          </cell>
          <cell r="AC3052">
            <v>0.18898313999999999</v>
          </cell>
          <cell r="AD3052">
            <v>274.91000000000003</v>
          </cell>
          <cell r="AE3052">
            <v>55.037448519999998</v>
          </cell>
          <cell r="AF3052">
            <v>66.589100000000002</v>
          </cell>
          <cell r="AG3052">
            <v>0.375</v>
          </cell>
          <cell r="AH3052">
            <v>1.8</v>
          </cell>
          <cell r="AI3052">
            <v>57020</v>
          </cell>
          <cell r="AJ3052">
            <v>11.4</v>
          </cell>
        </row>
        <row r="3053">
          <cell r="A3053" t="str">
            <v>4618</v>
          </cell>
          <cell r="B3053" t="str">
            <v>461805701</v>
          </cell>
          <cell r="D3053" t="str">
            <v>4618057</v>
          </cell>
          <cell r="E3053" t="str">
            <v>4660</v>
          </cell>
          <cell r="F3053" t="str">
            <v>46</v>
          </cell>
          <cell r="G3053">
            <v>520.27932885999996</v>
          </cell>
          <cell r="H3053">
            <v>528.11633990999997</v>
          </cell>
          <cell r="I3053">
            <v>526.93949078000003</v>
          </cell>
          <cell r="J3053">
            <v>32.432432429999999</v>
          </cell>
          <cell r="K3053">
            <v>20.995671000000002</v>
          </cell>
          <cell r="L3053">
            <v>9.2123383699999994</v>
          </cell>
          <cell r="M3053">
            <v>10.822055689999999</v>
          </cell>
          <cell r="N3053">
            <v>22.576456579999999</v>
          </cell>
          <cell r="O3053">
            <v>54.622</v>
          </cell>
          <cell r="P3053">
            <v>11.15884715</v>
          </cell>
          <cell r="Q3053">
            <v>84.6</v>
          </cell>
          <cell r="R3053">
            <v>49.78444726</v>
          </cell>
          <cell r="S3053">
            <v>18</v>
          </cell>
          <cell r="T3053">
            <v>9.6922725700000001</v>
          </cell>
          <cell r="U3053">
            <v>11.21626992</v>
          </cell>
          <cell r="V3053">
            <v>9.6922725700000001</v>
          </cell>
          <cell r="W3053">
            <v>60.1</v>
          </cell>
          <cell r="X3053">
            <v>92.8</v>
          </cell>
          <cell r="Y3053">
            <v>47.3</v>
          </cell>
          <cell r="Z3053">
            <v>34.700000000000003</v>
          </cell>
          <cell r="AA3053">
            <v>45.6</v>
          </cell>
          <cell r="AB3053">
            <v>9.5456690999999996</v>
          </cell>
          <cell r="AC3053">
            <v>0.46191060000000006</v>
          </cell>
          <cell r="AD3053">
            <v>274.91000000000003</v>
          </cell>
          <cell r="AE3053">
            <v>55.037448519999998</v>
          </cell>
          <cell r="AF3053">
            <v>66.589100000000002</v>
          </cell>
          <cell r="AG3053">
            <v>0.5</v>
          </cell>
          <cell r="AH3053">
            <v>1.8</v>
          </cell>
          <cell r="AI3053">
            <v>57020</v>
          </cell>
          <cell r="AJ3053">
            <v>11.4</v>
          </cell>
        </row>
        <row r="3054">
          <cell r="A3054" t="str">
            <v>4618</v>
          </cell>
          <cell r="B3054" t="str">
            <v>461806001</v>
          </cell>
          <cell r="D3054" t="str">
            <v>4618060</v>
          </cell>
          <cell r="E3054" t="str">
            <v>4660</v>
          </cell>
          <cell r="F3054" t="str">
            <v>46</v>
          </cell>
          <cell r="G3054">
            <v>520.27932885999996</v>
          </cell>
          <cell r="H3054">
            <v>528.11633990999997</v>
          </cell>
          <cell r="I3054">
            <v>526.93949078000003</v>
          </cell>
          <cell r="J3054">
            <v>32.432432429999999</v>
          </cell>
          <cell r="K3054">
            <v>20.995671000000002</v>
          </cell>
          <cell r="L3054">
            <v>9.2749101399999994</v>
          </cell>
          <cell r="M3054">
            <v>11.352099219999999</v>
          </cell>
          <cell r="N3054">
            <v>22.576456579999999</v>
          </cell>
          <cell r="O3054">
            <v>54.622</v>
          </cell>
          <cell r="P3054">
            <v>11.55621481</v>
          </cell>
          <cell r="Q3054">
            <v>84.6</v>
          </cell>
          <cell r="R3054">
            <v>49.78444726</v>
          </cell>
          <cell r="S3054">
            <v>18</v>
          </cell>
          <cell r="T3054">
            <v>10.688210679999999</v>
          </cell>
          <cell r="U3054">
            <v>11.44649716</v>
          </cell>
          <cell r="V3054">
            <v>9.6596947699999998</v>
          </cell>
          <cell r="W3054">
            <v>60.1</v>
          </cell>
          <cell r="X3054">
            <v>92.8</v>
          </cell>
          <cell r="Y3054">
            <v>47.3</v>
          </cell>
          <cell r="Z3054">
            <v>34.700000000000003</v>
          </cell>
          <cell r="AA3054">
            <v>45.6</v>
          </cell>
          <cell r="AB3054">
            <v>10.0718792</v>
          </cell>
          <cell r="AC3054">
            <v>0.15803005000000001</v>
          </cell>
          <cell r="AD3054">
            <v>274.91000000000003</v>
          </cell>
          <cell r="AE3054">
            <v>55.037448519999998</v>
          </cell>
          <cell r="AF3054">
            <v>66.589100000000002</v>
          </cell>
          <cell r="AG3054">
            <v>8.3333329999999997E-2</v>
          </cell>
          <cell r="AH3054">
            <v>1.8</v>
          </cell>
          <cell r="AI3054">
            <v>57020</v>
          </cell>
          <cell r="AJ3054">
            <v>11.4</v>
          </cell>
        </row>
        <row r="3055">
          <cell r="A3055" t="str">
            <v>4618</v>
          </cell>
          <cell r="B3055" t="str">
            <v>461806801</v>
          </cell>
          <cell r="D3055" t="str">
            <v>4618068</v>
          </cell>
          <cell r="E3055" t="str">
            <v>4660</v>
          </cell>
          <cell r="F3055" t="str">
            <v>46</v>
          </cell>
          <cell r="G3055">
            <v>520.27932885999996</v>
          </cell>
          <cell r="H3055">
            <v>528.11633990999997</v>
          </cell>
          <cell r="I3055">
            <v>526.93949078000003</v>
          </cell>
          <cell r="J3055">
            <v>32.432432429999999</v>
          </cell>
          <cell r="K3055">
            <v>20.995671000000002</v>
          </cell>
          <cell r="L3055">
            <v>9.3260768699999996</v>
          </cell>
          <cell r="M3055">
            <v>10.73299961</v>
          </cell>
          <cell r="N3055">
            <v>22.576456579999999</v>
          </cell>
          <cell r="O3055">
            <v>54.622</v>
          </cell>
          <cell r="P3055">
            <v>11.065293710000001</v>
          </cell>
          <cell r="Q3055">
            <v>84.6</v>
          </cell>
          <cell r="R3055">
            <v>49.78444726</v>
          </cell>
          <cell r="S3055">
            <v>18</v>
          </cell>
          <cell r="T3055">
            <v>10.710186609999999</v>
          </cell>
          <cell r="U3055">
            <v>9.6948014899999997</v>
          </cell>
          <cell r="V3055">
            <v>9.5684343100000007</v>
          </cell>
          <cell r="W3055">
            <v>60.1</v>
          </cell>
          <cell r="X3055">
            <v>92.8</v>
          </cell>
          <cell r="Y3055">
            <v>47.3</v>
          </cell>
          <cell r="Z3055">
            <v>34.700000000000003</v>
          </cell>
          <cell r="AA3055">
            <v>45.6</v>
          </cell>
          <cell r="AB3055">
            <v>9.5315539299999994</v>
          </cell>
          <cell r="AC3055">
            <v>0.18650686</v>
          </cell>
          <cell r="AD3055">
            <v>274.91000000000003</v>
          </cell>
          <cell r="AE3055">
            <v>55.037448519999998</v>
          </cell>
          <cell r="AF3055">
            <v>66.589100000000002</v>
          </cell>
          <cell r="AG3055">
            <v>0.3</v>
          </cell>
          <cell r="AH3055">
            <v>1.8</v>
          </cell>
          <cell r="AI3055">
            <v>57020</v>
          </cell>
          <cell r="AJ3055">
            <v>11.4</v>
          </cell>
        </row>
        <row r="3056">
          <cell r="A3056" t="str">
            <v>4618</v>
          </cell>
          <cell r="B3056" t="str">
            <v>461807101</v>
          </cell>
          <cell r="D3056" t="str">
            <v>4618071</v>
          </cell>
          <cell r="E3056" t="str">
            <v>4660</v>
          </cell>
          <cell r="F3056" t="str">
            <v>46</v>
          </cell>
          <cell r="G3056">
            <v>520.27932885999996</v>
          </cell>
          <cell r="H3056">
            <v>528.11633990999997</v>
          </cell>
          <cell r="I3056">
            <v>526.93949078000003</v>
          </cell>
          <cell r="J3056">
            <v>32.432432429999999</v>
          </cell>
          <cell r="K3056">
            <v>20.995671000000002</v>
          </cell>
          <cell r="L3056">
            <v>9.4649050700000004</v>
          </cell>
          <cell r="M3056">
            <v>9.8248230599999999</v>
          </cell>
          <cell r="N3056">
            <v>22.576456579999999</v>
          </cell>
          <cell r="O3056">
            <v>54.622</v>
          </cell>
          <cell r="P3056">
            <v>10.871231570000001</v>
          </cell>
          <cell r="Q3056">
            <v>84.6</v>
          </cell>
          <cell r="R3056">
            <v>49.78444726</v>
          </cell>
          <cell r="S3056">
            <v>18</v>
          </cell>
          <cell r="T3056">
            <v>9.8172758600000005</v>
          </cell>
          <cell r="U3056">
            <v>10.68432505</v>
          </cell>
          <cell r="V3056">
            <v>9.4737809800000008</v>
          </cell>
          <cell r="W3056">
            <v>60.1</v>
          </cell>
          <cell r="X3056">
            <v>92.8</v>
          </cell>
          <cell r="Y3056">
            <v>47.3</v>
          </cell>
          <cell r="Z3056">
            <v>34.700000000000003</v>
          </cell>
          <cell r="AA3056">
            <v>45.6</v>
          </cell>
          <cell r="AB3056">
            <v>9.8098360000000007</v>
          </cell>
          <cell r="AC3056">
            <v>0.18913156</v>
          </cell>
          <cell r="AD3056">
            <v>274.91000000000003</v>
          </cell>
          <cell r="AE3056">
            <v>55.037448519999998</v>
          </cell>
          <cell r="AF3056">
            <v>66.589100000000002</v>
          </cell>
          <cell r="AG3056">
            <v>0.29722976263739126</v>
          </cell>
          <cell r="AH3056">
            <v>1.8</v>
          </cell>
          <cell r="AI3056">
            <v>57020</v>
          </cell>
          <cell r="AJ3056">
            <v>11.4</v>
          </cell>
        </row>
        <row r="3057">
          <cell r="A3057" t="str">
            <v>4618</v>
          </cell>
          <cell r="B3057" t="str">
            <v>461807401</v>
          </cell>
          <cell r="D3057" t="str">
            <v>4618074</v>
          </cell>
          <cell r="E3057" t="str">
            <v>4660</v>
          </cell>
          <cell r="F3057" t="str">
            <v>46</v>
          </cell>
          <cell r="G3057">
            <v>520.27932885999996</v>
          </cell>
          <cell r="H3057">
            <v>528.11633990999997</v>
          </cell>
          <cell r="I3057">
            <v>526.93949078000003</v>
          </cell>
          <cell r="J3057">
            <v>32.432432429999999</v>
          </cell>
          <cell r="K3057">
            <v>20.995671000000002</v>
          </cell>
          <cell r="L3057">
            <v>7.1639466799999996</v>
          </cell>
          <cell r="M3057">
            <v>7.1639466799999996</v>
          </cell>
          <cell r="N3057">
            <v>22.576456579999999</v>
          </cell>
          <cell r="O3057">
            <v>54.622</v>
          </cell>
          <cell r="P3057">
            <v>10.81977828</v>
          </cell>
          <cell r="Q3057">
            <v>84.6</v>
          </cell>
          <cell r="R3057">
            <v>49.78444726</v>
          </cell>
          <cell r="S3057">
            <v>18</v>
          </cell>
          <cell r="T3057">
            <v>7.1308988299999996</v>
          </cell>
          <cell r="U3057">
            <v>10.81977828</v>
          </cell>
          <cell r="V3057">
            <v>7.1308988299999996</v>
          </cell>
          <cell r="W3057">
            <v>60.1</v>
          </cell>
          <cell r="X3057">
            <v>92.8</v>
          </cell>
          <cell r="Y3057">
            <v>47.3</v>
          </cell>
          <cell r="Z3057">
            <v>34.700000000000003</v>
          </cell>
          <cell r="AA3057">
            <v>45.6</v>
          </cell>
          <cell r="AB3057">
            <v>7.1308988299999996</v>
          </cell>
          <cell r="AC3057">
            <v>1</v>
          </cell>
          <cell r="AD3057">
            <v>274.91000000000003</v>
          </cell>
          <cell r="AE3057">
            <v>55.037448519999998</v>
          </cell>
          <cell r="AF3057">
            <v>66.589100000000002</v>
          </cell>
          <cell r="AG3057">
            <v>0.22222222</v>
          </cell>
          <cell r="AH3057">
            <v>1.8</v>
          </cell>
          <cell r="AI3057">
            <v>57020</v>
          </cell>
          <cell r="AJ3057">
            <v>11.4</v>
          </cell>
        </row>
        <row r="3058">
          <cell r="A3058" t="str">
            <v>4618</v>
          </cell>
          <cell r="B3058" t="str">
            <v>461807701</v>
          </cell>
          <cell r="D3058" t="str">
            <v>4618077</v>
          </cell>
          <cell r="E3058" t="str">
            <v>4660</v>
          </cell>
          <cell r="F3058" t="str">
            <v>46</v>
          </cell>
          <cell r="G3058">
            <v>520.27932885999996</v>
          </cell>
          <cell r="H3058">
            <v>528.11633990999997</v>
          </cell>
          <cell r="I3058">
            <v>526.93949078000003</v>
          </cell>
          <cell r="J3058">
            <v>32.432432429999999</v>
          </cell>
          <cell r="K3058">
            <v>20.995671000000002</v>
          </cell>
          <cell r="L3058">
            <v>7.1308988299999996</v>
          </cell>
          <cell r="M3058">
            <v>9.8389490300000002</v>
          </cell>
          <cell r="N3058">
            <v>22.576456579999999</v>
          </cell>
          <cell r="O3058">
            <v>54.622</v>
          </cell>
          <cell r="P3058">
            <v>10.81977828</v>
          </cell>
          <cell r="Q3058">
            <v>84.6</v>
          </cell>
          <cell r="R3058">
            <v>49.78444726</v>
          </cell>
          <cell r="S3058">
            <v>18</v>
          </cell>
          <cell r="T3058">
            <v>9.8389490300000002</v>
          </cell>
          <cell r="U3058">
            <v>10.81977828</v>
          </cell>
          <cell r="V3058">
            <v>7.1308988299999996</v>
          </cell>
          <cell r="W3058">
            <v>60.1</v>
          </cell>
          <cell r="X3058">
            <v>92.8</v>
          </cell>
          <cell r="Y3058">
            <v>47.3</v>
          </cell>
          <cell r="Z3058">
            <v>34.700000000000003</v>
          </cell>
          <cell r="AA3058">
            <v>45.6</v>
          </cell>
          <cell r="AB3058">
            <v>9.9641121699999999</v>
          </cell>
          <cell r="AC3058">
            <v>1</v>
          </cell>
          <cell r="AD3058">
            <v>274.91000000000003</v>
          </cell>
          <cell r="AE3058">
            <v>55.037448519999998</v>
          </cell>
          <cell r="AF3058">
            <v>66.589100000000002</v>
          </cell>
          <cell r="AG3058">
            <v>5.2631579999999997E-2</v>
          </cell>
          <cell r="AH3058">
            <v>1.8</v>
          </cell>
          <cell r="AI3058">
            <v>57020</v>
          </cell>
          <cell r="AJ3058">
            <v>11.4</v>
          </cell>
        </row>
        <row r="3059">
          <cell r="A3059" t="str">
            <v>4618</v>
          </cell>
          <cell r="B3059" t="str">
            <v>461809101</v>
          </cell>
          <cell r="D3059" t="str">
            <v>4618091</v>
          </cell>
          <cell r="E3059" t="str">
            <v>4660</v>
          </cell>
          <cell r="F3059" t="str">
            <v>46</v>
          </cell>
          <cell r="G3059">
            <v>520.27932885999996</v>
          </cell>
          <cell r="H3059">
            <v>528.11633990999997</v>
          </cell>
          <cell r="I3059">
            <v>526.93949078000003</v>
          </cell>
          <cell r="J3059">
            <v>32.432432429999999</v>
          </cell>
          <cell r="K3059">
            <v>20.995671000000002</v>
          </cell>
          <cell r="L3059">
            <v>10.615799900000001</v>
          </cell>
          <cell r="M3059">
            <v>11.045989130000001</v>
          </cell>
          <cell r="N3059">
            <v>22.576456579999999</v>
          </cell>
          <cell r="O3059">
            <v>54.622</v>
          </cell>
          <cell r="P3059">
            <v>11.202984150000001</v>
          </cell>
          <cell r="Q3059">
            <v>84.6</v>
          </cell>
          <cell r="R3059">
            <v>49.78444726</v>
          </cell>
          <cell r="S3059">
            <v>18</v>
          </cell>
          <cell r="T3059">
            <v>11.045989130000001</v>
          </cell>
          <cell r="U3059">
            <v>11.202984150000001</v>
          </cell>
          <cell r="V3059">
            <v>10.740821650000001</v>
          </cell>
          <cell r="W3059">
            <v>60.1</v>
          </cell>
          <cell r="X3059">
            <v>92.8</v>
          </cell>
          <cell r="Y3059">
            <v>47.3</v>
          </cell>
          <cell r="Z3059">
            <v>34.700000000000003</v>
          </cell>
          <cell r="AA3059">
            <v>45.6</v>
          </cell>
          <cell r="AB3059">
            <v>11.10848483</v>
          </cell>
          <cell r="AC3059">
            <v>0</v>
          </cell>
          <cell r="AD3059">
            <v>274.91000000000003</v>
          </cell>
          <cell r="AE3059">
            <v>55.037448519999998</v>
          </cell>
          <cell r="AF3059">
            <v>66.589100000000002</v>
          </cell>
          <cell r="AG3059">
            <v>0.36144825229198352</v>
          </cell>
          <cell r="AH3059">
            <v>1.8</v>
          </cell>
          <cell r="AI3059">
            <v>57020</v>
          </cell>
          <cell r="AJ3059">
            <v>11.4</v>
          </cell>
        </row>
        <row r="3060">
          <cell r="A3060" t="str">
            <v>4618</v>
          </cell>
          <cell r="B3060" t="str">
            <v>461809301</v>
          </cell>
          <cell r="D3060" t="str">
            <v>4618093</v>
          </cell>
          <cell r="E3060" t="str">
            <v>4660</v>
          </cell>
          <cell r="F3060" t="str">
            <v>46</v>
          </cell>
          <cell r="G3060">
            <v>520.27932885999996</v>
          </cell>
          <cell r="H3060">
            <v>528.11633990999997</v>
          </cell>
          <cell r="I3060">
            <v>526.93949078000003</v>
          </cell>
          <cell r="J3060">
            <v>32.432432429999999</v>
          </cell>
          <cell r="K3060">
            <v>20.995671000000002</v>
          </cell>
          <cell r="L3060">
            <v>9.3609992500000008</v>
          </cell>
          <cell r="M3060">
            <v>11.4419127</v>
          </cell>
          <cell r="N3060">
            <v>22.576456579999999</v>
          </cell>
          <cell r="O3060">
            <v>54.622</v>
          </cell>
          <cell r="P3060">
            <v>11.402697570000001</v>
          </cell>
          <cell r="Q3060">
            <v>84.6</v>
          </cell>
          <cell r="R3060">
            <v>49.78444726</v>
          </cell>
          <cell r="S3060">
            <v>18</v>
          </cell>
          <cell r="T3060">
            <v>11.04029439</v>
          </cell>
          <cell r="U3060">
            <v>11.449676780000001</v>
          </cell>
          <cell r="V3060">
            <v>10.04050661</v>
          </cell>
          <cell r="W3060">
            <v>60.1</v>
          </cell>
          <cell r="X3060">
            <v>92.8</v>
          </cell>
          <cell r="Y3060">
            <v>47.3</v>
          </cell>
          <cell r="Z3060">
            <v>34.700000000000003</v>
          </cell>
          <cell r="AA3060">
            <v>45.6</v>
          </cell>
          <cell r="AB3060">
            <v>10.483885880000001</v>
          </cell>
          <cell r="AC3060">
            <v>0</v>
          </cell>
          <cell r="AD3060">
            <v>274.91000000000003</v>
          </cell>
          <cell r="AE3060">
            <v>55.037448519999998</v>
          </cell>
          <cell r="AF3060">
            <v>66.589100000000002</v>
          </cell>
          <cell r="AG3060">
            <v>0.35113763267412335</v>
          </cell>
          <cell r="AH3060">
            <v>1.8</v>
          </cell>
          <cell r="AI3060">
            <v>57020</v>
          </cell>
          <cell r="AJ3060">
            <v>11.4</v>
          </cell>
        </row>
        <row r="3061">
          <cell r="A3061" t="str">
            <v>4619</v>
          </cell>
          <cell r="B3061" t="str">
            <v>461904501</v>
          </cell>
          <cell r="D3061" t="str">
            <v>4619045</v>
          </cell>
          <cell r="E3061" t="str">
            <v>4680</v>
          </cell>
          <cell r="F3061" t="str">
            <v>46</v>
          </cell>
          <cell r="G3061">
            <v>520.27932885999996</v>
          </cell>
          <cell r="H3061">
            <v>528.11633990999997</v>
          </cell>
          <cell r="I3061">
            <v>526.93949078000003</v>
          </cell>
          <cell r="J3061">
            <v>26.666666670000001</v>
          </cell>
          <cell r="K3061">
            <v>15.751789980000002</v>
          </cell>
          <cell r="L3061">
            <v>9.5830067700000008</v>
          </cell>
          <cell r="M3061">
            <v>11.41689903</v>
          </cell>
          <cell r="N3061">
            <v>24.349023949999999</v>
          </cell>
          <cell r="O3061">
            <v>54.622</v>
          </cell>
          <cell r="P3061">
            <v>11.437943260000001</v>
          </cell>
          <cell r="Q3061">
            <v>72.5</v>
          </cell>
          <cell r="R3061">
            <v>49.78444726</v>
          </cell>
          <cell r="S3061">
            <v>18</v>
          </cell>
          <cell r="T3061">
            <v>11.195883240000001</v>
          </cell>
          <cell r="U3061">
            <v>11.09140719</v>
          </cell>
          <cell r="V3061">
            <v>10.560359679999999</v>
          </cell>
          <cell r="W3061">
            <v>53.3</v>
          </cell>
          <cell r="X3061">
            <v>83.6</v>
          </cell>
          <cell r="Y3061">
            <v>43.8</v>
          </cell>
          <cell r="Z3061">
            <v>38.200000000000003</v>
          </cell>
          <cell r="AA3061">
            <v>36.700000000000003</v>
          </cell>
          <cell r="AB3061">
            <v>11.10497226</v>
          </cell>
          <cell r="AC3061">
            <v>9.9257310000000001E-2</v>
          </cell>
          <cell r="AD3061">
            <v>249.09</v>
          </cell>
          <cell r="AE3061">
            <v>58.508138740000007</v>
          </cell>
          <cell r="AF3061">
            <v>62.504500359999994</v>
          </cell>
          <cell r="AG3061">
            <v>0.57894736999999996</v>
          </cell>
          <cell r="AH3061">
            <v>4.0999999999999996</v>
          </cell>
          <cell r="AI3061">
            <v>39110</v>
          </cell>
          <cell r="AJ3061">
            <v>11.4</v>
          </cell>
        </row>
        <row r="3062">
          <cell r="A3062" t="str">
            <v>4619</v>
          </cell>
          <cell r="B3062" t="str">
            <v>461904502</v>
          </cell>
          <cell r="D3062" t="str">
            <v>4619045</v>
          </cell>
          <cell r="E3062" t="str">
            <v>4680</v>
          </cell>
          <cell r="F3062" t="str">
            <v>46</v>
          </cell>
          <cell r="G3062">
            <v>520.27932885999996</v>
          </cell>
          <cell r="H3062">
            <v>528.11633990999997</v>
          </cell>
          <cell r="I3062">
            <v>526.93949078000003</v>
          </cell>
          <cell r="J3062">
            <v>26.666666670000001</v>
          </cell>
          <cell r="K3062">
            <v>15.751789980000002</v>
          </cell>
          <cell r="L3062">
            <v>10.81977828</v>
          </cell>
          <cell r="M3062">
            <v>11.91839057</v>
          </cell>
          <cell r="N3062">
            <v>24.349023949999999</v>
          </cell>
          <cell r="O3062">
            <v>54.622</v>
          </cell>
          <cell r="P3062">
            <v>9.2539109963776731</v>
          </cell>
          <cell r="Q3062">
            <v>72.5</v>
          </cell>
          <cell r="R3062">
            <v>49.78444726</v>
          </cell>
          <cell r="S3062">
            <v>18</v>
          </cell>
          <cell r="T3062">
            <v>11.91839057</v>
          </cell>
          <cell r="U3062">
            <v>11.91839057</v>
          </cell>
          <cell r="V3062">
            <v>10.81977828</v>
          </cell>
          <cell r="W3062">
            <v>53.3</v>
          </cell>
          <cell r="X3062">
            <v>83.6</v>
          </cell>
          <cell r="Y3062">
            <v>43.8</v>
          </cell>
          <cell r="Z3062">
            <v>38.200000000000003</v>
          </cell>
          <cell r="AA3062">
            <v>36.700000000000003</v>
          </cell>
          <cell r="AB3062">
            <v>10.741816740000001</v>
          </cell>
          <cell r="AC3062">
            <v>0</v>
          </cell>
          <cell r="AD3062">
            <v>249.09</v>
          </cell>
          <cell r="AE3062">
            <v>58.508138740000007</v>
          </cell>
          <cell r="AF3062">
            <v>66.589100000000002</v>
          </cell>
          <cell r="AG3062">
            <v>0.30145779153403501</v>
          </cell>
          <cell r="AH3062">
            <v>4.0999999999999996</v>
          </cell>
          <cell r="AI3062">
            <v>39110</v>
          </cell>
          <cell r="AJ3062">
            <v>11.4</v>
          </cell>
        </row>
        <row r="3063">
          <cell r="A3063" t="str">
            <v>4620</v>
          </cell>
          <cell r="B3063" t="str">
            <v>462003201</v>
          </cell>
          <cell r="D3063" t="str">
            <v>4620032</v>
          </cell>
          <cell r="E3063" t="str">
            <v>4670</v>
          </cell>
          <cell r="F3063" t="str">
            <v>46</v>
          </cell>
          <cell r="G3063">
            <v>520.27932885999996</v>
          </cell>
          <cell r="H3063">
            <v>528.11633990999997</v>
          </cell>
          <cell r="I3063">
            <v>526.93949078000003</v>
          </cell>
          <cell r="J3063">
            <v>26.666666670000001</v>
          </cell>
          <cell r="K3063">
            <v>15.751789980000002</v>
          </cell>
          <cell r="L3063">
            <v>9.5913078499999997</v>
          </cell>
          <cell r="M3063">
            <v>11.185129480000001</v>
          </cell>
          <cell r="N3063">
            <v>16.630840970000001</v>
          </cell>
          <cell r="O3063">
            <v>54.622</v>
          </cell>
          <cell r="P3063">
            <v>11.60234561</v>
          </cell>
          <cell r="Q3063">
            <v>81.400000000000006</v>
          </cell>
          <cell r="R3063">
            <v>49.78444726</v>
          </cell>
          <cell r="S3063">
            <v>18</v>
          </cell>
          <cell r="T3063">
            <v>11.185129480000001</v>
          </cell>
          <cell r="U3063">
            <v>11.185129480000001</v>
          </cell>
          <cell r="V3063">
            <v>9.5913078499999997</v>
          </cell>
          <cell r="W3063">
            <v>53.3</v>
          </cell>
          <cell r="X3063">
            <v>91.7</v>
          </cell>
          <cell r="Y3063">
            <v>43.8</v>
          </cell>
          <cell r="Z3063">
            <v>38.200000000000003</v>
          </cell>
          <cell r="AA3063">
            <v>36.700000000000003</v>
          </cell>
          <cell r="AB3063">
            <v>10.80320165</v>
          </cell>
          <cell r="AC3063">
            <v>1.426549E-2</v>
          </cell>
          <cell r="AD3063">
            <v>275</v>
          </cell>
          <cell r="AE3063">
            <v>48.697568529999998</v>
          </cell>
          <cell r="AF3063">
            <v>62.011299999999991</v>
          </cell>
          <cell r="AG3063">
            <v>0</v>
          </cell>
          <cell r="AH3063">
            <v>4.0999999999999996</v>
          </cell>
          <cell r="AI3063">
            <v>38470</v>
          </cell>
          <cell r="AJ3063">
            <v>11.4</v>
          </cell>
        </row>
        <row r="3064">
          <cell r="A3064" t="str">
            <v>4620</v>
          </cell>
          <cell r="B3064" t="str">
            <v>462003701</v>
          </cell>
          <cell r="D3064" t="str">
            <v>4620037</v>
          </cell>
          <cell r="E3064" t="str">
            <v>4670</v>
          </cell>
          <cell r="F3064" t="str">
            <v>46</v>
          </cell>
          <cell r="G3064">
            <v>520.27932885999996</v>
          </cell>
          <cell r="H3064">
            <v>528.11633990999997</v>
          </cell>
          <cell r="I3064">
            <v>526.93949078000003</v>
          </cell>
          <cell r="J3064">
            <v>26.666666670000001</v>
          </cell>
          <cell r="K3064">
            <v>15.751789980000002</v>
          </cell>
          <cell r="L3064">
            <v>9.4101743500000001</v>
          </cell>
          <cell r="M3064">
            <v>10.06590398</v>
          </cell>
          <cell r="N3064">
            <v>16.630840970000001</v>
          </cell>
          <cell r="O3064">
            <v>54.622</v>
          </cell>
          <cell r="P3064">
            <v>11.91839057</v>
          </cell>
          <cell r="Q3064">
            <v>81.400000000000006</v>
          </cell>
          <cell r="R3064">
            <v>49.78444726</v>
          </cell>
          <cell r="S3064">
            <v>18</v>
          </cell>
          <cell r="T3064">
            <v>10.06590398</v>
          </cell>
          <cell r="U3064">
            <v>10.24181521</v>
          </cell>
          <cell r="V3064">
            <v>9.5247130599999998</v>
          </cell>
          <cell r="W3064">
            <v>53.3</v>
          </cell>
          <cell r="X3064">
            <v>91.7</v>
          </cell>
          <cell r="Y3064">
            <v>43.8</v>
          </cell>
          <cell r="Z3064">
            <v>38.200000000000003</v>
          </cell>
          <cell r="AA3064">
            <v>36.700000000000003</v>
          </cell>
          <cell r="AB3064">
            <v>10.2418865</v>
          </cell>
          <cell r="AC3064">
            <v>0.15187429999999999</v>
          </cell>
          <cell r="AD3064">
            <v>275</v>
          </cell>
          <cell r="AE3064">
            <v>48.697568529999998</v>
          </cell>
          <cell r="AF3064">
            <v>62.011299999999991</v>
          </cell>
          <cell r="AG3064">
            <v>0.36246049137799818</v>
          </cell>
          <cell r="AH3064">
            <v>4.0999999999999996</v>
          </cell>
          <cell r="AI3064">
            <v>38470</v>
          </cell>
          <cell r="AJ3064">
            <v>11.4</v>
          </cell>
        </row>
        <row r="3065">
          <cell r="A3065" t="str">
            <v>4620</v>
          </cell>
          <cell r="B3065" t="str">
            <v>462003901</v>
          </cell>
          <cell r="D3065" t="str">
            <v>4620039</v>
          </cell>
          <cell r="E3065" t="str">
            <v>4670</v>
          </cell>
          <cell r="F3065" t="str">
            <v>46</v>
          </cell>
          <cell r="G3065">
            <v>520.27932885999996</v>
          </cell>
          <cell r="H3065">
            <v>528.11633990999997</v>
          </cell>
          <cell r="I3065">
            <v>526.93949078000003</v>
          </cell>
          <cell r="J3065">
            <v>26.666666670000001</v>
          </cell>
          <cell r="K3065">
            <v>15.751789980000002</v>
          </cell>
          <cell r="L3065">
            <v>7.1616219999999995</v>
          </cell>
          <cell r="M3065">
            <v>9.8389490300000002</v>
          </cell>
          <cell r="N3065">
            <v>16.630840970000001</v>
          </cell>
          <cell r="O3065">
            <v>54.622</v>
          </cell>
          <cell r="P3065">
            <v>11.91839057</v>
          </cell>
          <cell r="Q3065">
            <v>81.400000000000006</v>
          </cell>
          <cell r="R3065">
            <v>49.78444726</v>
          </cell>
          <cell r="S3065">
            <v>18</v>
          </cell>
          <cell r="T3065">
            <v>9.8389490300000002</v>
          </cell>
          <cell r="U3065">
            <v>9.8389490300000002</v>
          </cell>
          <cell r="V3065">
            <v>7.1616219999999995</v>
          </cell>
          <cell r="W3065">
            <v>53.3</v>
          </cell>
          <cell r="X3065">
            <v>91.7</v>
          </cell>
          <cell r="Y3065">
            <v>43.8</v>
          </cell>
          <cell r="Z3065">
            <v>38.200000000000003</v>
          </cell>
          <cell r="AA3065">
            <v>36.700000000000003</v>
          </cell>
          <cell r="AB3065">
            <v>9.7154094600000001</v>
          </cell>
          <cell r="AC3065">
            <v>1</v>
          </cell>
          <cell r="AD3065">
            <v>275</v>
          </cell>
          <cell r="AE3065">
            <v>48.697568529999998</v>
          </cell>
          <cell r="AF3065">
            <v>62.011299999999991</v>
          </cell>
          <cell r="AG3065">
            <v>0.36426049076931472</v>
          </cell>
          <cell r="AH3065">
            <v>4.0999999999999996</v>
          </cell>
          <cell r="AI3065">
            <v>38470</v>
          </cell>
          <cell r="AJ3065">
            <v>11.4</v>
          </cell>
        </row>
        <row r="3066">
          <cell r="A3066" t="str">
            <v>4620</v>
          </cell>
          <cell r="B3066" t="str">
            <v>462004101</v>
          </cell>
          <cell r="D3066" t="str">
            <v>4620041</v>
          </cell>
          <cell r="E3066" t="str">
            <v>4670</v>
          </cell>
          <cell r="F3066" t="str">
            <v>46</v>
          </cell>
          <cell r="G3066">
            <v>520.27932885999996</v>
          </cell>
          <cell r="H3066">
            <v>528.11633990999997</v>
          </cell>
          <cell r="I3066">
            <v>526.93949078000003</v>
          </cell>
          <cell r="J3066">
            <v>26.666666670000001</v>
          </cell>
          <cell r="K3066">
            <v>15.751789980000002</v>
          </cell>
          <cell r="L3066">
            <v>9.1665974499999994</v>
          </cell>
          <cell r="M3066">
            <v>10.007847569999999</v>
          </cell>
          <cell r="N3066">
            <v>16.630840970000001</v>
          </cell>
          <cell r="O3066">
            <v>54.622</v>
          </cell>
          <cell r="P3066">
            <v>11.831313740000001</v>
          </cell>
          <cell r="Q3066">
            <v>81.400000000000006</v>
          </cell>
          <cell r="R3066">
            <v>49.78444726</v>
          </cell>
          <cell r="S3066">
            <v>18</v>
          </cell>
          <cell r="T3066">
            <v>9.5475266399999992</v>
          </cell>
          <cell r="U3066">
            <v>10.013328019999999</v>
          </cell>
          <cell r="V3066">
            <v>9.5058417899999998</v>
          </cell>
          <cell r="W3066">
            <v>53.3</v>
          </cell>
          <cell r="X3066">
            <v>91.7</v>
          </cell>
          <cell r="Y3066">
            <v>43.8</v>
          </cell>
          <cell r="Z3066">
            <v>38.200000000000003</v>
          </cell>
          <cell r="AA3066">
            <v>36.700000000000003</v>
          </cell>
          <cell r="AB3066">
            <v>10.08100593</v>
          </cell>
          <cell r="AC3066">
            <v>0.19245570000000001</v>
          </cell>
          <cell r="AD3066">
            <v>275</v>
          </cell>
          <cell r="AE3066">
            <v>48.697568529999998</v>
          </cell>
          <cell r="AF3066">
            <v>62.046523969999996</v>
          </cell>
          <cell r="AG3066">
            <v>0.14285713999999999</v>
          </cell>
          <cell r="AH3066">
            <v>4.0999999999999996</v>
          </cell>
          <cell r="AI3066">
            <v>38470</v>
          </cell>
          <cell r="AJ3066">
            <v>11.4</v>
          </cell>
        </row>
        <row r="3067">
          <cell r="A3067" t="str">
            <v>4620</v>
          </cell>
          <cell r="B3067" t="str">
            <v>462004301</v>
          </cell>
          <cell r="D3067" t="str">
            <v>4620043</v>
          </cell>
          <cell r="E3067" t="str">
            <v>4670</v>
          </cell>
          <cell r="F3067" t="str">
            <v>46</v>
          </cell>
          <cell r="G3067">
            <v>520.27932885999996</v>
          </cell>
          <cell r="H3067">
            <v>528.11633990999997</v>
          </cell>
          <cell r="I3067">
            <v>526.93949078000003</v>
          </cell>
          <cell r="J3067">
            <v>26.666666670000001</v>
          </cell>
          <cell r="K3067">
            <v>15.751789980000002</v>
          </cell>
          <cell r="L3067">
            <v>7.1308988299999996</v>
          </cell>
          <cell r="M3067">
            <v>10.81977828</v>
          </cell>
          <cell r="N3067">
            <v>16.630840970000001</v>
          </cell>
          <cell r="O3067">
            <v>54.622</v>
          </cell>
          <cell r="P3067">
            <v>11.630708500000001</v>
          </cell>
          <cell r="Q3067">
            <v>81.400000000000006</v>
          </cell>
          <cell r="R3067">
            <v>49.78444726</v>
          </cell>
          <cell r="S3067">
            <v>18</v>
          </cell>
          <cell r="T3067">
            <v>7.1308988299999996</v>
          </cell>
          <cell r="U3067">
            <v>10.81977828</v>
          </cell>
          <cell r="V3067">
            <v>7.1308988299999996</v>
          </cell>
          <cell r="W3067">
            <v>53.3</v>
          </cell>
          <cell r="X3067">
            <v>91.7</v>
          </cell>
          <cell r="Y3067">
            <v>43.8</v>
          </cell>
          <cell r="Z3067">
            <v>38.200000000000003</v>
          </cell>
          <cell r="AA3067">
            <v>36.700000000000003</v>
          </cell>
          <cell r="AB3067">
            <v>10.741816740000001</v>
          </cell>
          <cell r="AC3067">
            <v>1</v>
          </cell>
          <cell r="AD3067">
            <v>275</v>
          </cell>
          <cell r="AE3067">
            <v>48.697568529999998</v>
          </cell>
          <cell r="AF3067">
            <v>62.011299999999991</v>
          </cell>
          <cell r="AG3067">
            <v>0.3125</v>
          </cell>
          <cell r="AH3067">
            <v>4.0999999999999996</v>
          </cell>
          <cell r="AI3067">
            <v>38470</v>
          </cell>
          <cell r="AJ3067">
            <v>11.4</v>
          </cell>
        </row>
        <row r="3068">
          <cell r="A3068" t="str">
            <v>4620</v>
          </cell>
          <cell r="B3068" t="str">
            <v>462004801</v>
          </cell>
          <cell r="D3068" t="str">
            <v>4620048</v>
          </cell>
          <cell r="E3068" t="str">
            <v>4670</v>
          </cell>
          <cell r="F3068" t="str">
            <v>46</v>
          </cell>
          <cell r="G3068">
            <v>520.27932885999996</v>
          </cell>
          <cell r="H3068">
            <v>528.11633990999997</v>
          </cell>
          <cell r="I3068">
            <v>526.93949078000003</v>
          </cell>
          <cell r="J3068">
            <v>26.666666670000001</v>
          </cell>
          <cell r="K3068">
            <v>15.751789980000002</v>
          </cell>
          <cell r="L3068">
            <v>7.295735070000001</v>
          </cell>
          <cell r="M3068">
            <v>7.3963352899999988</v>
          </cell>
          <cell r="N3068">
            <v>16.630840970000001</v>
          </cell>
          <cell r="O3068">
            <v>54.622</v>
          </cell>
          <cell r="P3068">
            <v>11.91839057</v>
          </cell>
          <cell r="Q3068">
            <v>81.400000000000006</v>
          </cell>
          <cell r="R3068">
            <v>49.78444726</v>
          </cell>
          <cell r="S3068">
            <v>18</v>
          </cell>
          <cell r="T3068">
            <v>7.3963352899999988</v>
          </cell>
          <cell r="U3068">
            <v>7.3963352899999988</v>
          </cell>
          <cell r="V3068">
            <v>7.1951873199999996</v>
          </cell>
          <cell r="W3068">
            <v>53.3</v>
          </cell>
          <cell r="X3068">
            <v>91.7</v>
          </cell>
          <cell r="Y3068">
            <v>43.8</v>
          </cell>
          <cell r="Z3068">
            <v>38.200000000000003</v>
          </cell>
          <cell r="AA3068">
            <v>36.700000000000003</v>
          </cell>
          <cell r="AB3068">
            <v>7.1981835800000002</v>
          </cell>
          <cell r="AC3068">
            <v>1</v>
          </cell>
          <cell r="AD3068">
            <v>275</v>
          </cell>
          <cell r="AE3068">
            <v>48.697568529999998</v>
          </cell>
          <cell r="AF3068">
            <v>62.011299999999991</v>
          </cell>
          <cell r="AG3068">
            <v>0.21153846000000001</v>
          </cell>
          <cell r="AH3068">
            <v>4.0999999999999996</v>
          </cell>
          <cell r="AI3068">
            <v>38470</v>
          </cell>
          <cell r="AJ3068">
            <v>11.4</v>
          </cell>
        </row>
        <row r="3069">
          <cell r="A3069" t="str">
            <v>4620</v>
          </cell>
          <cell r="B3069" t="str">
            <v>462005201</v>
          </cell>
          <cell r="D3069" t="str">
            <v>4620052</v>
          </cell>
          <cell r="E3069" t="str">
            <v>4670</v>
          </cell>
          <cell r="F3069" t="str">
            <v>46</v>
          </cell>
          <cell r="G3069">
            <v>520.27932885999996</v>
          </cell>
          <cell r="H3069">
            <v>528.11633990999997</v>
          </cell>
          <cell r="I3069">
            <v>526.93949078000003</v>
          </cell>
          <cell r="J3069">
            <v>26.666666670000001</v>
          </cell>
          <cell r="K3069">
            <v>15.751789980000002</v>
          </cell>
          <cell r="L3069">
            <v>7.1420365700000001</v>
          </cell>
          <cell r="M3069">
            <v>9.8389490300000002</v>
          </cell>
          <cell r="N3069">
            <v>16.630840970000001</v>
          </cell>
          <cell r="O3069">
            <v>54.622</v>
          </cell>
          <cell r="P3069">
            <v>11.91839057</v>
          </cell>
          <cell r="Q3069">
            <v>81.400000000000006</v>
          </cell>
          <cell r="R3069">
            <v>49.78444726</v>
          </cell>
          <cell r="S3069">
            <v>18</v>
          </cell>
          <cell r="T3069">
            <v>9.8389490300000002</v>
          </cell>
          <cell r="U3069">
            <v>9.8389490300000002</v>
          </cell>
          <cell r="V3069">
            <v>9.8389490300000002</v>
          </cell>
          <cell r="W3069">
            <v>53.3</v>
          </cell>
          <cell r="X3069">
            <v>91.7</v>
          </cell>
          <cell r="Y3069">
            <v>43.8</v>
          </cell>
          <cell r="Z3069">
            <v>38.200000000000003</v>
          </cell>
          <cell r="AA3069">
            <v>36.700000000000003</v>
          </cell>
          <cell r="AB3069">
            <v>9.6342346200000009</v>
          </cell>
          <cell r="AC3069">
            <v>1</v>
          </cell>
          <cell r="AD3069">
            <v>275</v>
          </cell>
          <cell r="AE3069">
            <v>48.697568529999998</v>
          </cell>
          <cell r="AF3069">
            <v>62.011299999999991</v>
          </cell>
          <cell r="AG3069">
            <v>0.16666666999999999</v>
          </cell>
          <cell r="AH3069">
            <v>4.0999999999999996</v>
          </cell>
          <cell r="AI3069">
            <v>38470</v>
          </cell>
          <cell r="AJ3069">
            <v>11.4</v>
          </cell>
        </row>
        <row r="3070">
          <cell r="A3070" t="str">
            <v>4620</v>
          </cell>
          <cell r="B3070" t="str">
            <v>462005501</v>
          </cell>
          <cell r="D3070" t="str">
            <v>4620055</v>
          </cell>
          <cell r="E3070" t="str">
            <v>4670</v>
          </cell>
          <cell r="F3070" t="str">
            <v>46</v>
          </cell>
          <cell r="G3070">
            <v>520.27932885999996</v>
          </cell>
          <cell r="H3070">
            <v>528.11633990999997</v>
          </cell>
          <cell r="I3070">
            <v>526.93949078000003</v>
          </cell>
          <cell r="J3070">
            <v>26.666666670000001</v>
          </cell>
          <cell r="K3070">
            <v>15.751789980000002</v>
          </cell>
          <cell r="L3070">
            <v>9.0438134199999993</v>
          </cell>
          <cell r="M3070">
            <v>9.6128009700000003</v>
          </cell>
          <cell r="N3070">
            <v>16.630840970000001</v>
          </cell>
          <cell r="O3070">
            <v>54.622</v>
          </cell>
          <cell r="P3070">
            <v>11.91839057</v>
          </cell>
          <cell r="Q3070">
            <v>81.400000000000006</v>
          </cell>
          <cell r="R3070">
            <v>49.78444726</v>
          </cell>
          <cell r="S3070">
            <v>18</v>
          </cell>
          <cell r="T3070">
            <v>9.6128009700000003</v>
          </cell>
          <cell r="U3070">
            <v>10.534386919999999</v>
          </cell>
          <cell r="V3070">
            <v>9.6128009700000003</v>
          </cell>
          <cell r="W3070">
            <v>53.3</v>
          </cell>
          <cell r="X3070">
            <v>91.7</v>
          </cell>
          <cell r="Y3070">
            <v>43.8</v>
          </cell>
          <cell r="Z3070">
            <v>38.200000000000003</v>
          </cell>
          <cell r="AA3070">
            <v>36.700000000000003</v>
          </cell>
          <cell r="AB3070">
            <v>10.894737320000001</v>
          </cell>
          <cell r="AC3070">
            <v>0</v>
          </cell>
          <cell r="AD3070">
            <v>275</v>
          </cell>
          <cell r="AE3070">
            <v>48.697568529999998</v>
          </cell>
          <cell r="AF3070">
            <v>62.011299999999991</v>
          </cell>
          <cell r="AG3070">
            <v>0.45454545000000002</v>
          </cell>
          <cell r="AH3070">
            <v>4.0999999999999996</v>
          </cell>
          <cell r="AI3070">
            <v>38470</v>
          </cell>
          <cell r="AJ3070">
            <v>11.4</v>
          </cell>
        </row>
        <row r="3071">
          <cell r="A3071" t="str">
            <v>4620</v>
          </cell>
          <cell r="B3071" t="str">
            <v>462006601</v>
          </cell>
          <cell r="D3071" t="str">
            <v>4620066</v>
          </cell>
          <cell r="E3071" t="str">
            <v>4670</v>
          </cell>
          <cell r="F3071" t="str">
            <v>46</v>
          </cell>
          <cell r="G3071">
            <v>520.27932885999996</v>
          </cell>
          <cell r="H3071">
            <v>528.11633990999997</v>
          </cell>
          <cell r="I3071">
            <v>526.93949078000003</v>
          </cell>
          <cell r="J3071">
            <v>26.666666670000001</v>
          </cell>
          <cell r="K3071">
            <v>15.751789980000002</v>
          </cell>
          <cell r="L3071">
            <v>10.66981549</v>
          </cell>
          <cell r="M3071">
            <v>10.991780110000001</v>
          </cell>
          <cell r="N3071">
            <v>16.630840970000001</v>
          </cell>
          <cell r="O3071">
            <v>54.622</v>
          </cell>
          <cell r="P3071">
            <v>11.566058569999999</v>
          </cell>
          <cell r="Q3071">
            <v>81.400000000000006</v>
          </cell>
          <cell r="R3071">
            <v>49.78444726</v>
          </cell>
          <cell r="S3071">
            <v>18</v>
          </cell>
          <cell r="T3071">
            <v>10.8749102</v>
          </cell>
          <cell r="U3071">
            <v>10.90251889</v>
          </cell>
          <cell r="V3071">
            <v>10.67403549</v>
          </cell>
          <cell r="W3071">
            <v>53.3</v>
          </cell>
          <cell r="X3071">
            <v>91.7</v>
          </cell>
          <cell r="Y3071">
            <v>43.8</v>
          </cell>
          <cell r="Z3071">
            <v>38.200000000000003</v>
          </cell>
          <cell r="AA3071">
            <v>36.700000000000003</v>
          </cell>
          <cell r="AB3071">
            <v>10.72414805</v>
          </cell>
          <cell r="AC3071">
            <v>0</v>
          </cell>
          <cell r="AD3071">
            <v>275</v>
          </cell>
          <cell r="AE3071">
            <v>48.697568529999998</v>
          </cell>
          <cell r="AF3071">
            <v>62.02792483999999</v>
          </cell>
          <cell r="AG3071">
            <v>0.33779891300335402</v>
          </cell>
          <cell r="AH3071">
            <v>4.0999999999999996</v>
          </cell>
          <cell r="AI3071">
            <v>38470</v>
          </cell>
          <cell r="AJ3071">
            <v>11.4</v>
          </cell>
        </row>
        <row r="3072">
          <cell r="A3072" t="str">
            <v>4620</v>
          </cell>
          <cell r="B3072" t="str">
            <v>462006901</v>
          </cell>
          <cell r="D3072" t="str">
            <v>4620069</v>
          </cell>
          <cell r="E3072" t="str">
            <v>4670</v>
          </cell>
          <cell r="F3072" t="str">
            <v>46</v>
          </cell>
          <cell r="G3072">
            <v>520.27932885999996</v>
          </cell>
          <cell r="H3072">
            <v>528.11633990999997</v>
          </cell>
          <cell r="I3072">
            <v>526.93949078000003</v>
          </cell>
          <cell r="J3072">
            <v>26.666666670000001</v>
          </cell>
          <cell r="K3072">
            <v>15.751789980000002</v>
          </cell>
          <cell r="L3072">
            <v>9.3630614600000008</v>
          </cell>
          <cell r="M3072">
            <v>9.8146016899999999</v>
          </cell>
          <cell r="N3072">
            <v>16.630840970000001</v>
          </cell>
          <cell r="O3072">
            <v>54.622</v>
          </cell>
          <cell r="P3072">
            <v>11.91839057</v>
          </cell>
          <cell r="Q3072">
            <v>81.400000000000006</v>
          </cell>
          <cell r="R3072">
            <v>49.78444726</v>
          </cell>
          <cell r="S3072">
            <v>18</v>
          </cell>
          <cell r="T3072">
            <v>9.8146016899999999</v>
          </cell>
          <cell r="U3072">
            <v>10.482905969999999</v>
          </cell>
          <cell r="V3072">
            <v>9.8146016899999999</v>
          </cell>
          <cell r="W3072">
            <v>53.3</v>
          </cell>
          <cell r="X3072">
            <v>91.7</v>
          </cell>
          <cell r="Y3072">
            <v>43.8</v>
          </cell>
          <cell r="Z3072">
            <v>38.200000000000003</v>
          </cell>
          <cell r="AA3072">
            <v>36.700000000000003</v>
          </cell>
          <cell r="AB3072">
            <v>10.85473994</v>
          </cell>
          <cell r="AC3072">
            <v>1.9881719999999999E-2</v>
          </cell>
          <cell r="AD3072">
            <v>275</v>
          </cell>
          <cell r="AE3072">
            <v>48.697568529999998</v>
          </cell>
          <cell r="AF3072">
            <v>62.011299999999991</v>
          </cell>
          <cell r="AG3072">
            <v>0.31908082876175531</v>
          </cell>
          <cell r="AH3072">
            <v>4.0999999999999996</v>
          </cell>
          <cell r="AI3072">
            <v>38470</v>
          </cell>
          <cell r="AJ3072">
            <v>11.4</v>
          </cell>
        </row>
        <row r="3073">
          <cell r="A3073" t="str">
            <v>4621</v>
          </cell>
          <cell r="B3073" t="str">
            <v>462102501</v>
          </cell>
          <cell r="D3073" t="str">
            <v>4621025</v>
          </cell>
          <cell r="E3073" t="str">
            <v>4680</v>
          </cell>
          <cell r="F3073" t="str">
            <v>46</v>
          </cell>
          <cell r="G3073">
            <v>520.27932885999996</v>
          </cell>
          <cell r="H3073">
            <v>528.11633990999997</v>
          </cell>
          <cell r="I3073">
            <v>526.93949078000003</v>
          </cell>
          <cell r="J3073">
            <v>26.666666670000001</v>
          </cell>
          <cell r="K3073">
            <v>15.751789980000002</v>
          </cell>
          <cell r="L3073">
            <v>8.2947993600000007</v>
          </cell>
          <cell r="M3073">
            <v>11.91839057</v>
          </cell>
          <cell r="N3073">
            <v>24.349023949999999</v>
          </cell>
          <cell r="O3073">
            <v>54.622</v>
          </cell>
          <cell r="P3073">
            <v>10.535004712352597</v>
          </cell>
          <cell r="Q3073">
            <v>72.5</v>
          </cell>
          <cell r="R3073">
            <v>49.78444726</v>
          </cell>
          <cell r="S3073">
            <v>18</v>
          </cell>
          <cell r="T3073">
            <v>11.91839057</v>
          </cell>
          <cell r="U3073">
            <v>11.91839057</v>
          </cell>
          <cell r="V3073">
            <v>8.2947993600000007</v>
          </cell>
          <cell r="W3073">
            <v>53.3</v>
          </cell>
          <cell r="X3073">
            <v>83.6</v>
          </cell>
          <cell r="Y3073">
            <v>43.8</v>
          </cell>
          <cell r="Z3073">
            <v>38.200000000000003</v>
          </cell>
          <cell r="AA3073">
            <v>36.700000000000003</v>
          </cell>
          <cell r="AB3073">
            <v>8.8385517900000004</v>
          </cell>
          <cell r="AC3073">
            <v>0</v>
          </cell>
          <cell r="AD3073">
            <v>249.09</v>
          </cell>
          <cell r="AE3073">
            <v>58.508138740000007</v>
          </cell>
          <cell r="AF3073">
            <v>53.632399999999997</v>
          </cell>
          <cell r="AG3073">
            <v>0.66666667000000002</v>
          </cell>
          <cell r="AH3073">
            <v>4.0999999999999996</v>
          </cell>
          <cell r="AI3073">
            <v>39110</v>
          </cell>
          <cell r="AJ3073">
            <v>11.4</v>
          </cell>
        </row>
        <row r="3074">
          <cell r="A3074" t="str">
            <v>4621</v>
          </cell>
          <cell r="B3074" t="str">
            <v>462104501</v>
          </cell>
          <cell r="D3074" t="str">
            <v>4621045</v>
          </cell>
          <cell r="E3074" t="str">
            <v>4680</v>
          </cell>
          <cell r="F3074" t="str">
            <v>46</v>
          </cell>
          <cell r="G3074">
            <v>520.27932885999996</v>
          </cell>
          <cell r="H3074">
            <v>528.11633990999997</v>
          </cell>
          <cell r="I3074">
            <v>526.93949078000003</v>
          </cell>
          <cell r="J3074">
            <v>26.666666670000001</v>
          </cell>
          <cell r="K3074">
            <v>15.751789980000002</v>
          </cell>
          <cell r="L3074">
            <v>8.00936308</v>
          </cell>
          <cell r="M3074">
            <v>8.3072126300000004</v>
          </cell>
          <cell r="N3074">
            <v>24.349023949999999</v>
          </cell>
          <cell r="O3074">
            <v>54.622</v>
          </cell>
          <cell r="P3074">
            <v>11.91839057</v>
          </cell>
          <cell r="Q3074">
            <v>72.5</v>
          </cell>
          <cell r="R3074">
            <v>49.78444726</v>
          </cell>
          <cell r="S3074">
            <v>18</v>
          </cell>
          <cell r="T3074">
            <v>8.3072126300000004</v>
          </cell>
          <cell r="U3074">
            <v>8.3072126300000004</v>
          </cell>
          <cell r="V3074">
            <v>8.0867179199999999</v>
          </cell>
          <cell r="W3074">
            <v>53.3</v>
          </cell>
          <cell r="X3074">
            <v>83.6</v>
          </cell>
          <cell r="Y3074">
            <v>43.8</v>
          </cell>
          <cell r="Z3074">
            <v>38.200000000000003</v>
          </cell>
          <cell r="AA3074">
            <v>36.700000000000003</v>
          </cell>
          <cell r="AB3074">
            <v>8.2466959400000004</v>
          </cell>
          <cell r="AC3074">
            <v>0.87546758999999985</v>
          </cell>
          <cell r="AD3074">
            <v>249.09</v>
          </cell>
          <cell r="AE3074">
            <v>58.508138740000007</v>
          </cell>
          <cell r="AF3074">
            <v>53.632399999999997</v>
          </cell>
          <cell r="AG3074">
            <v>0.38420010334066612</v>
          </cell>
          <cell r="AH3074">
            <v>4.0999999999999996</v>
          </cell>
          <cell r="AI3074">
            <v>39110</v>
          </cell>
          <cell r="AJ3074">
            <v>11.4</v>
          </cell>
        </row>
        <row r="3075">
          <cell r="A3075" t="str">
            <v>4621</v>
          </cell>
          <cell r="B3075" t="str">
            <v>462105201</v>
          </cell>
          <cell r="D3075" t="str">
            <v>4621052</v>
          </cell>
          <cell r="E3075" t="str">
            <v>4680</v>
          </cell>
          <cell r="F3075" t="str">
            <v>46</v>
          </cell>
          <cell r="G3075">
            <v>520.27932885999996</v>
          </cell>
          <cell r="H3075">
            <v>528.11633990999997</v>
          </cell>
          <cell r="I3075">
            <v>526.93949078000003</v>
          </cell>
          <cell r="J3075">
            <v>26.666666670000001</v>
          </cell>
          <cell r="K3075">
            <v>15.751789980000002</v>
          </cell>
          <cell r="L3075">
            <v>9.4345233799999999</v>
          </cell>
          <cell r="M3075">
            <v>9.45312968</v>
          </cell>
          <cell r="N3075">
            <v>24.349023949999999</v>
          </cell>
          <cell r="O3075">
            <v>54.622</v>
          </cell>
          <cell r="P3075">
            <v>11.86102273</v>
          </cell>
          <cell r="Q3075">
            <v>72.5</v>
          </cell>
          <cell r="R3075">
            <v>49.78444726</v>
          </cell>
          <cell r="S3075">
            <v>18</v>
          </cell>
          <cell r="T3075">
            <v>9.9806337599999999</v>
          </cell>
          <cell r="U3075">
            <v>9.9806337599999999</v>
          </cell>
          <cell r="V3075">
            <v>9.4467554699999994</v>
          </cell>
          <cell r="W3075">
            <v>53.3</v>
          </cell>
          <cell r="X3075">
            <v>83.6</v>
          </cell>
          <cell r="Y3075">
            <v>43.8</v>
          </cell>
          <cell r="Z3075">
            <v>38.200000000000003</v>
          </cell>
          <cell r="AA3075">
            <v>36.700000000000003</v>
          </cell>
          <cell r="AB3075">
            <v>9.4027772600000006</v>
          </cell>
          <cell r="AC3075">
            <v>0.2688971</v>
          </cell>
          <cell r="AD3075">
            <v>249.09</v>
          </cell>
          <cell r="AE3075">
            <v>58.508138740000007</v>
          </cell>
          <cell r="AF3075">
            <v>53.651316680000001</v>
          </cell>
          <cell r="AG3075">
            <v>0.46280991999999993</v>
          </cell>
          <cell r="AH3075">
            <v>4.0999999999999996</v>
          </cell>
          <cell r="AI3075">
            <v>39110</v>
          </cell>
          <cell r="AJ3075">
            <v>11.4</v>
          </cell>
        </row>
        <row r="3076">
          <cell r="A3076" t="str">
            <v>4621</v>
          </cell>
          <cell r="B3076" t="str">
            <v>462106401</v>
          </cell>
          <cell r="D3076" t="str">
            <v>4621064</v>
          </cell>
          <cell r="E3076" t="str">
            <v>4680</v>
          </cell>
          <cell r="F3076" t="str">
            <v>46</v>
          </cell>
          <cell r="G3076">
            <v>520.27932885999996</v>
          </cell>
          <cell r="H3076">
            <v>528.11633990999997</v>
          </cell>
          <cell r="I3076">
            <v>526.93949078000003</v>
          </cell>
          <cell r="J3076">
            <v>26.666666670000001</v>
          </cell>
          <cell r="K3076">
            <v>15.751789980000002</v>
          </cell>
          <cell r="L3076">
            <v>7.295735070000001</v>
          </cell>
          <cell r="M3076">
            <v>7.7993433999999997</v>
          </cell>
          <cell r="N3076">
            <v>24.349023949999999</v>
          </cell>
          <cell r="O3076">
            <v>54.622</v>
          </cell>
          <cell r="P3076">
            <v>11.91839057</v>
          </cell>
          <cell r="Q3076">
            <v>72.5</v>
          </cell>
          <cell r="R3076">
            <v>49.78444726</v>
          </cell>
          <cell r="S3076">
            <v>18</v>
          </cell>
          <cell r="T3076">
            <v>8.0116867299999992</v>
          </cell>
          <cell r="U3076">
            <v>7.4448332700000011</v>
          </cell>
          <cell r="V3076">
            <v>7.3414838500000004</v>
          </cell>
          <cell r="W3076">
            <v>53.3</v>
          </cell>
          <cell r="X3076">
            <v>83.6</v>
          </cell>
          <cell r="Y3076">
            <v>43.8</v>
          </cell>
          <cell r="Z3076">
            <v>38.200000000000003</v>
          </cell>
          <cell r="AA3076">
            <v>36.700000000000003</v>
          </cell>
          <cell r="AB3076">
            <v>7.6591713700000001</v>
          </cell>
          <cell r="AC3076">
            <v>0.99034171000000004</v>
          </cell>
          <cell r="AD3076">
            <v>249.09</v>
          </cell>
          <cell r="AE3076">
            <v>58.508138740000007</v>
          </cell>
          <cell r="AF3076">
            <v>53.677632189999997</v>
          </cell>
          <cell r="AG3076">
            <v>0.34666667000000001</v>
          </cell>
          <cell r="AH3076">
            <v>4.0999999999999996</v>
          </cell>
          <cell r="AI3076">
            <v>39110</v>
          </cell>
          <cell r="AJ3076">
            <v>11.4</v>
          </cell>
        </row>
        <row r="3077">
          <cell r="A3077" t="str">
            <v>4621</v>
          </cell>
          <cell r="B3077" t="str">
            <v>462107101</v>
          </cell>
          <cell r="D3077" t="str">
            <v>4621071</v>
          </cell>
          <cell r="E3077" t="str">
            <v>4680</v>
          </cell>
          <cell r="F3077" t="str">
            <v>46</v>
          </cell>
          <cell r="G3077">
            <v>520.27932885999996</v>
          </cell>
          <cell r="H3077">
            <v>528.11633990999997</v>
          </cell>
          <cell r="I3077">
            <v>526.93949078000003</v>
          </cell>
          <cell r="J3077">
            <v>26.666666670000001</v>
          </cell>
          <cell r="K3077">
            <v>15.751789980000002</v>
          </cell>
          <cell r="L3077">
            <v>8.4102759099999993</v>
          </cell>
          <cell r="M3077">
            <v>11.63185451</v>
          </cell>
          <cell r="N3077">
            <v>24.349023949999999</v>
          </cell>
          <cell r="O3077">
            <v>54.622</v>
          </cell>
          <cell r="P3077">
            <v>8.6383483099999996</v>
          </cell>
          <cell r="Q3077">
            <v>72.5</v>
          </cell>
          <cell r="R3077">
            <v>49.78444726</v>
          </cell>
          <cell r="S3077">
            <v>18</v>
          </cell>
          <cell r="T3077">
            <v>11.91513862</v>
          </cell>
          <cell r="U3077">
            <v>8.4476287299999999</v>
          </cell>
          <cell r="V3077">
            <v>8.4102759099999993</v>
          </cell>
          <cell r="W3077">
            <v>53.3</v>
          </cell>
          <cell r="X3077">
            <v>83.6</v>
          </cell>
          <cell r="Y3077">
            <v>43.8</v>
          </cell>
          <cell r="Z3077">
            <v>38.200000000000003</v>
          </cell>
          <cell r="AA3077">
            <v>36.700000000000003</v>
          </cell>
          <cell r="AB3077">
            <v>8.4665312799999999</v>
          </cell>
          <cell r="AC3077">
            <v>0.79544466999999996</v>
          </cell>
          <cell r="AD3077">
            <v>249.09</v>
          </cell>
          <cell r="AE3077">
            <v>58.508138740000007</v>
          </cell>
          <cell r="AF3077">
            <v>53.632399999999997</v>
          </cell>
          <cell r="AG3077">
            <v>0.22222222</v>
          </cell>
          <cell r="AH3077">
            <v>4.0999999999999996</v>
          </cell>
          <cell r="AI3077">
            <v>39110</v>
          </cell>
          <cell r="AJ3077">
            <v>11.4</v>
          </cell>
        </row>
        <row r="3078">
          <cell r="A3078" t="str">
            <v>4621</v>
          </cell>
          <cell r="B3078" t="str">
            <v>462107801</v>
          </cell>
          <cell r="D3078" t="str">
            <v>4621078</v>
          </cell>
          <cell r="E3078" t="str">
            <v>4680</v>
          </cell>
          <cell r="F3078" t="str">
            <v>46</v>
          </cell>
          <cell r="G3078">
            <v>520.27932885999996</v>
          </cell>
          <cell r="H3078">
            <v>528.11633990999997</v>
          </cell>
          <cell r="I3078">
            <v>526.93949078000003</v>
          </cell>
          <cell r="J3078">
            <v>26.666666670000001</v>
          </cell>
          <cell r="K3078">
            <v>15.751789980000002</v>
          </cell>
          <cell r="L3078">
            <v>9.72561608</v>
          </cell>
          <cell r="M3078">
            <v>10.981522910000001</v>
          </cell>
          <cell r="N3078">
            <v>24.349023949999999</v>
          </cell>
          <cell r="O3078">
            <v>54.622</v>
          </cell>
          <cell r="P3078">
            <v>11.736460940000001</v>
          </cell>
          <cell r="Q3078">
            <v>72.5</v>
          </cell>
          <cell r="R3078">
            <v>49.78444726</v>
          </cell>
          <cell r="S3078">
            <v>18</v>
          </cell>
          <cell r="T3078">
            <v>11.026353329999999</v>
          </cell>
          <cell r="U3078">
            <v>10.99331134</v>
          </cell>
          <cell r="V3078">
            <v>9.9682916600000002</v>
          </cell>
          <cell r="W3078">
            <v>53.3</v>
          </cell>
          <cell r="X3078">
            <v>83.6</v>
          </cell>
          <cell r="Y3078">
            <v>43.8</v>
          </cell>
          <cell r="Z3078">
            <v>38.200000000000003</v>
          </cell>
          <cell r="AA3078">
            <v>36.700000000000003</v>
          </cell>
          <cell r="AB3078">
            <v>10.474721300000001</v>
          </cell>
          <cell r="AC3078">
            <v>8.0365969999999995E-2</v>
          </cell>
          <cell r="AD3078">
            <v>249.09</v>
          </cell>
          <cell r="AE3078">
            <v>58.508138740000007</v>
          </cell>
          <cell r="AF3078">
            <v>53.644010100000003</v>
          </cell>
          <cell r="AG3078">
            <v>0.55172414000000003</v>
          </cell>
          <cell r="AH3078">
            <v>4.0999999999999996</v>
          </cell>
          <cell r="AI3078">
            <v>39110</v>
          </cell>
          <cell r="AJ3078">
            <v>11.4</v>
          </cell>
        </row>
        <row r="3079">
          <cell r="A3079" t="str">
            <v>4622</v>
          </cell>
          <cell r="B3079" t="str">
            <v>462201701</v>
          </cell>
          <cell r="C3079" t="str">
            <v>640</v>
          </cell>
          <cell r="D3079" t="str">
            <v>4622017</v>
          </cell>
          <cell r="E3079" t="str">
            <v>4680</v>
          </cell>
          <cell r="F3079" t="str">
            <v>46</v>
          </cell>
          <cell r="G3079">
            <v>520.27932885999996</v>
          </cell>
          <cell r="H3079">
            <v>528.11633990999997</v>
          </cell>
          <cell r="I3079">
            <v>526.93949078000003</v>
          </cell>
          <cell r="J3079">
            <v>26.666666670000001</v>
          </cell>
          <cell r="K3079">
            <v>15.751789980000002</v>
          </cell>
          <cell r="L3079">
            <v>8.7752404599999991</v>
          </cell>
          <cell r="M3079">
            <v>9.4527373800000003</v>
          </cell>
          <cell r="N3079">
            <v>24.349023949999999</v>
          </cell>
          <cell r="O3079">
            <v>54.622</v>
          </cell>
          <cell r="P3079">
            <v>9.3282122899999997</v>
          </cell>
          <cell r="Q3079">
            <v>72.5</v>
          </cell>
          <cell r="R3079">
            <v>49.78444726</v>
          </cell>
          <cell r="S3079">
            <v>18</v>
          </cell>
          <cell r="T3079">
            <v>9.3326464999999992</v>
          </cell>
          <cell r="U3079">
            <v>9.2553137400000001</v>
          </cell>
          <cell r="V3079">
            <v>9.0719974200000006</v>
          </cell>
          <cell r="W3079">
            <v>53.3</v>
          </cell>
          <cell r="X3079">
            <v>83.6</v>
          </cell>
          <cell r="Y3079">
            <v>43.8</v>
          </cell>
          <cell r="Z3079">
            <v>38.200000000000003</v>
          </cell>
          <cell r="AA3079">
            <v>36.700000000000003</v>
          </cell>
          <cell r="AB3079">
            <v>8.9975183699999999</v>
          </cell>
          <cell r="AC3079">
            <v>0.84617909999999996</v>
          </cell>
          <cell r="AD3079">
            <v>249.09</v>
          </cell>
          <cell r="AE3079">
            <v>58.508138740000007</v>
          </cell>
          <cell r="AF3079">
            <v>53.632399999999997</v>
          </cell>
          <cell r="AG3079">
            <v>0.23076922999999999</v>
          </cell>
          <cell r="AH3079">
            <v>4.0999999999999996</v>
          </cell>
          <cell r="AI3079">
            <v>39110</v>
          </cell>
          <cell r="AJ3079">
            <v>11.4</v>
          </cell>
        </row>
        <row r="3080">
          <cell r="A3080" t="str">
            <v>4622</v>
          </cell>
          <cell r="B3080" t="str">
            <v>462202601</v>
          </cell>
          <cell r="C3080" t="str">
            <v>640</v>
          </cell>
          <cell r="D3080" t="str">
            <v>4622026</v>
          </cell>
          <cell r="E3080" t="str">
            <v>4680</v>
          </cell>
          <cell r="F3080" t="str">
            <v>46</v>
          </cell>
          <cell r="G3080">
            <v>520.27932885999996</v>
          </cell>
          <cell r="H3080">
            <v>528.11633990999997</v>
          </cell>
          <cell r="I3080">
            <v>526.93949078000003</v>
          </cell>
          <cell r="J3080">
            <v>26.666666670000001</v>
          </cell>
          <cell r="K3080">
            <v>15.751789980000002</v>
          </cell>
          <cell r="L3080">
            <v>7.1815919399999997</v>
          </cell>
          <cell r="M3080">
            <v>7.9885429800000001</v>
          </cell>
          <cell r="N3080">
            <v>24.349023949999999</v>
          </cell>
          <cell r="O3080">
            <v>54.622</v>
          </cell>
          <cell r="P3080">
            <v>7.8454160400000008</v>
          </cell>
          <cell r="Q3080">
            <v>72.5</v>
          </cell>
          <cell r="R3080">
            <v>49.78444726</v>
          </cell>
          <cell r="S3080">
            <v>18</v>
          </cell>
          <cell r="T3080">
            <v>7.6172678099999995</v>
          </cell>
          <cell r="U3080">
            <v>7.3581937499999999</v>
          </cell>
          <cell r="V3080">
            <v>7.2034055199999996</v>
          </cell>
          <cell r="W3080">
            <v>53.3</v>
          </cell>
          <cell r="X3080">
            <v>83.6</v>
          </cell>
          <cell r="Y3080">
            <v>43.8</v>
          </cell>
          <cell r="Z3080">
            <v>38.200000000000003</v>
          </cell>
          <cell r="AA3080">
            <v>36.700000000000003</v>
          </cell>
          <cell r="AB3080">
            <v>7.3957216099999998</v>
          </cell>
          <cell r="AC3080">
            <v>1</v>
          </cell>
          <cell r="AD3080">
            <v>249.09</v>
          </cell>
          <cell r="AE3080">
            <v>58.508138740000007</v>
          </cell>
          <cell r="AF3080">
            <v>53.632399999999997</v>
          </cell>
          <cell r="AG3080">
            <v>0.44444444</v>
          </cell>
          <cell r="AH3080">
            <v>4.0999999999999996</v>
          </cell>
          <cell r="AI3080">
            <v>39110</v>
          </cell>
          <cell r="AJ3080">
            <v>11.4</v>
          </cell>
        </row>
        <row r="3081">
          <cell r="A3081" t="str">
            <v>4622</v>
          </cell>
          <cell r="B3081" t="str">
            <v>462204601</v>
          </cell>
          <cell r="D3081" t="str">
            <v>4622046</v>
          </cell>
          <cell r="E3081" t="str">
            <v>4680</v>
          </cell>
          <cell r="F3081" t="str">
            <v>46</v>
          </cell>
          <cell r="G3081">
            <v>520.27932885999996</v>
          </cell>
          <cell r="H3081">
            <v>528.11633990999997</v>
          </cell>
          <cell r="I3081">
            <v>526.93949078000003</v>
          </cell>
          <cell r="J3081">
            <v>26.666666670000001</v>
          </cell>
          <cell r="K3081">
            <v>15.751789980000002</v>
          </cell>
          <cell r="L3081">
            <v>9.0738331300000006</v>
          </cell>
          <cell r="M3081">
            <v>11.15050548</v>
          </cell>
          <cell r="N3081">
            <v>24.349023949999999</v>
          </cell>
          <cell r="O3081">
            <v>54.622</v>
          </cell>
          <cell r="P3081">
            <v>11.73874543</v>
          </cell>
          <cell r="Q3081">
            <v>72.5</v>
          </cell>
          <cell r="R3081">
            <v>49.78444726</v>
          </cell>
          <cell r="S3081">
            <v>18</v>
          </cell>
          <cell r="T3081">
            <v>11.70183362</v>
          </cell>
          <cell r="U3081">
            <v>11.683351549999999</v>
          </cell>
          <cell r="V3081">
            <v>9.7364880100000004</v>
          </cell>
          <cell r="W3081">
            <v>53.3</v>
          </cell>
          <cell r="X3081">
            <v>83.6</v>
          </cell>
          <cell r="Y3081">
            <v>43.8</v>
          </cell>
          <cell r="Z3081">
            <v>38.200000000000003</v>
          </cell>
          <cell r="AA3081">
            <v>36.700000000000003</v>
          </cell>
          <cell r="AB3081">
            <v>11.16896929</v>
          </cell>
          <cell r="AC3081">
            <v>0</v>
          </cell>
          <cell r="AD3081">
            <v>249.09</v>
          </cell>
          <cell r="AE3081">
            <v>58.508138740000007</v>
          </cell>
          <cell r="AF3081">
            <v>53.632399999999997</v>
          </cell>
          <cell r="AG3081">
            <v>0.31404958999999999</v>
          </cell>
          <cell r="AH3081">
            <v>4.0999999999999996</v>
          </cell>
          <cell r="AI3081">
            <v>39110</v>
          </cell>
          <cell r="AJ3081">
            <v>11.4</v>
          </cell>
        </row>
        <row r="3082">
          <cell r="A3082" t="str">
            <v>4623</v>
          </cell>
          <cell r="B3082" t="str">
            <v>462302201</v>
          </cell>
          <cell r="D3082" t="str">
            <v>4623022</v>
          </cell>
          <cell r="E3082" t="str">
            <v>4680</v>
          </cell>
          <cell r="F3082" t="str">
            <v>46</v>
          </cell>
          <cell r="G3082">
            <v>520.27932885999996</v>
          </cell>
          <cell r="H3082">
            <v>528.11633990999997</v>
          </cell>
          <cell r="I3082">
            <v>526.93949078000003</v>
          </cell>
          <cell r="J3082">
            <v>26.666666670000001</v>
          </cell>
          <cell r="K3082">
            <v>15.751789980000002</v>
          </cell>
          <cell r="L3082">
            <v>9.0969476799999995</v>
          </cell>
          <cell r="M3082">
            <v>9.8681105856713582</v>
          </cell>
          <cell r="N3082">
            <v>24.349023949999999</v>
          </cell>
          <cell r="O3082">
            <v>54.622</v>
          </cell>
          <cell r="P3082">
            <v>10.197539789829779</v>
          </cell>
          <cell r="Q3082">
            <v>72.5</v>
          </cell>
          <cell r="R3082">
            <v>49.78444726</v>
          </cell>
          <cell r="S3082">
            <v>18</v>
          </cell>
          <cell r="T3082">
            <v>9.1194305</v>
          </cell>
          <cell r="U3082">
            <v>9.1722671285140898</v>
          </cell>
          <cell r="V3082">
            <v>9.0969476799999995</v>
          </cell>
          <cell r="W3082">
            <v>53.3</v>
          </cell>
          <cell r="X3082">
            <v>83.6</v>
          </cell>
          <cell r="Y3082">
            <v>43.8</v>
          </cell>
          <cell r="Z3082">
            <v>38.200000000000003</v>
          </cell>
          <cell r="AA3082">
            <v>36.700000000000003</v>
          </cell>
          <cell r="AB3082">
            <v>9.14302466</v>
          </cell>
          <cell r="AC3082">
            <v>0</v>
          </cell>
          <cell r="AD3082">
            <v>249.09</v>
          </cell>
          <cell r="AE3082">
            <v>58.508138740000007</v>
          </cell>
          <cell r="AF3082">
            <v>53.632399999999997</v>
          </cell>
          <cell r="AG3082">
            <v>0.40740741000000008</v>
          </cell>
          <cell r="AH3082">
            <v>4.0999999999999996</v>
          </cell>
          <cell r="AI3082">
            <v>39110</v>
          </cell>
          <cell r="AJ3082">
            <v>11.4</v>
          </cell>
        </row>
        <row r="3083">
          <cell r="A3083" t="str">
            <v>4623</v>
          </cell>
          <cell r="B3083" t="str">
            <v>462303401</v>
          </cell>
          <cell r="D3083" t="str">
            <v>4623034</v>
          </cell>
          <cell r="E3083" t="str">
            <v>4680</v>
          </cell>
          <cell r="F3083" t="str">
            <v>46</v>
          </cell>
          <cell r="G3083">
            <v>520.27932885999996</v>
          </cell>
          <cell r="H3083">
            <v>528.11633990999997</v>
          </cell>
          <cell r="I3083">
            <v>526.93949078000003</v>
          </cell>
          <cell r="J3083">
            <v>26.666666670000001</v>
          </cell>
          <cell r="K3083">
            <v>15.751789980000002</v>
          </cell>
          <cell r="L3083">
            <v>8.3879952499999995</v>
          </cell>
          <cell r="M3083">
            <v>11.606889280000001</v>
          </cell>
          <cell r="N3083">
            <v>24.349023949999999</v>
          </cell>
          <cell r="O3083">
            <v>54.622</v>
          </cell>
          <cell r="P3083">
            <v>11.91839057</v>
          </cell>
          <cell r="Q3083">
            <v>72.5</v>
          </cell>
          <cell r="R3083">
            <v>49.78444726</v>
          </cell>
          <cell r="S3083">
            <v>18</v>
          </cell>
          <cell r="T3083">
            <v>8.3879952499999995</v>
          </cell>
          <cell r="U3083">
            <v>11.380616180000001</v>
          </cell>
          <cell r="V3083">
            <v>8.3879952499999995</v>
          </cell>
          <cell r="W3083">
            <v>53.3</v>
          </cell>
          <cell r="X3083">
            <v>83.6</v>
          </cell>
          <cell r="Y3083">
            <v>43.8</v>
          </cell>
          <cell r="Z3083">
            <v>38.200000000000003</v>
          </cell>
          <cell r="AA3083">
            <v>36.700000000000003</v>
          </cell>
          <cell r="AB3083">
            <v>8.5369958199999996</v>
          </cell>
          <cell r="AC3083">
            <v>0</v>
          </cell>
          <cell r="AD3083">
            <v>249.09</v>
          </cell>
          <cell r="AE3083">
            <v>58.508138740000007</v>
          </cell>
          <cell r="AF3083">
            <v>53.632399999999997</v>
          </cell>
          <cell r="AG3083">
            <v>0.36226160592094003</v>
          </cell>
          <cell r="AH3083">
            <v>4.0999999999999996</v>
          </cell>
          <cell r="AI3083">
            <v>39110</v>
          </cell>
          <cell r="AJ3083">
            <v>11.4</v>
          </cell>
        </row>
        <row r="3084">
          <cell r="A3084" t="str">
            <v>4623</v>
          </cell>
          <cell r="B3084" t="str">
            <v>462304701</v>
          </cell>
          <cell r="D3084" t="str">
            <v>4623047</v>
          </cell>
          <cell r="E3084" t="str">
            <v>4680</v>
          </cell>
          <cell r="F3084" t="str">
            <v>46</v>
          </cell>
          <cell r="G3084">
            <v>520.27932885999996</v>
          </cell>
          <cell r="H3084">
            <v>528.11633990999997</v>
          </cell>
          <cell r="I3084">
            <v>526.93949078000003</v>
          </cell>
          <cell r="J3084">
            <v>26.666666670000001</v>
          </cell>
          <cell r="K3084">
            <v>15.751789980000002</v>
          </cell>
          <cell r="L3084">
            <v>8.2990371799999991</v>
          </cell>
          <cell r="M3084">
            <v>8.2990371799999991</v>
          </cell>
          <cell r="N3084">
            <v>24.349023949999999</v>
          </cell>
          <cell r="O3084">
            <v>54.622</v>
          </cell>
          <cell r="P3084">
            <v>9.777487070312187</v>
          </cell>
          <cell r="Q3084">
            <v>72.5</v>
          </cell>
          <cell r="R3084">
            <v>49.78444726</v>
          </cell>
          <cell r="S3084">
            <v>18</v>
          </cell>
          <cell r="T3084">
            <v>11.612100890000001</v>
          </cell>
          <cell r="U3084">
            <v>11.91839057</v>
          </cell>
          <cell r="V3084">
            <v>8.2990371799999991</v>
          </cell>
          <cell r="W3084">
            <v>53.3</v>
          </cell>
          <cell r="X3084">
            <v>83.6</v>
          </cell>
          <cell r="Y3084">
            <v>43.8</v>
          </cell>
          <cell r="Z3084">
            <v>38.200000000000003</v>
          </cell>
          <cell r="AA3084">
            <v>36.700000000000003</v>
          </cell>
          <cell r="AB3084">
            <v>8.2641057599999996</v>
          </cell>
          <cell r="AC3084">
            <v>0</v>
          </cell>
          <cell r="AD3084">
            <v>249.09</v>
          </cell>
          <cell r="AE3084">
            <v>58.508138740000007</v>
          </cell>
          <cell r="AF3084">
            <v>53.632399999999997</v>
          </cell>
          <cell r="AG3084">
            <v>0.47619047999999997</v>
          </cell>
          <cell r="AH3084">
            <v>4.0999999999999996</v>
          </cell>
          <cell r="AI3084">
            <v>39110</v>
          </cell>
          <cell r="AJ3084">
            <v>11.4</v>
          </cell>
        </row>
        <row r="3085">
          <cell r="A3085" t="str">
            <v>4623</v>
          </cell>
          <cell r="B3085" t="str">
            <v>462305601</v>
          </cell>
          <cell r="D3085" t="str">
            <v>4623056</v>
          </cell>
          <cell r="E3085" t="str">
            <v>4680</v>
          </cell>
          <cell r="F3085" t="str">
            <v>46</v>
          </cell>
          <cell r="G3085">
            <v>520.27932885999996</v>
          </cell>
          <cell r="H3085">
            <v>528.11633990999997</v>
          </cell>
          <cell r="I3085">
            <v>526.93949078000003</v>
          </cell>
          <cell r="J3085">
            <v>26.666666670000001</v>
          </cell>
          <cell r="K3085">
            <v>15.751789980000002</v>
          </cell>
          <cell r="L3085">
            <v>0</v>
          </cell>
          <cell r="M3085">
            <v>0</v>
          </cell>
          <cell r="N3085">
            <v>24.349023949999999</v>
          </cell>
          <cell r="O3085">
            <v>54.622</v>
          </cell>
          <cell r="P3085">
            <v>0</v>
          </cell>
          <cell r="Q3085">
            <v>72.5</v>
          </cell>
          <cell r="R3085">
            <v>49.78444726</v>
          </cell>
          <cell r="S3085">
            <v>18</v>
          </cell>
          <cell r="T3085">
            <v>0</v>
          </cell>
          <cell r="U3085">
            <v>0</v>
          </cell>
          <cell r="V3085">
            <v>0</v>
          </cell>
          <cell r="W3085">
            <v>53.3</v>
          </cell>
          <cell r="X3085">
            <v>83.6</v>
          </cell>
          <cell r="Y3085">
            <v>43.8</v>
          </cell>
          <cell r="Z3085">
            <v>38.200000000000003</v>
          </cell>
          <cell r="AA3085">
            <v>36.700000000000003</v>
          </cell>
          <cell r="AB3085">
            <v>0</v>
          </cell>
          <cell r="AC3085">
            <v>0</v>
          </cell>
          <cell r="AD3085">
            <v>249.09</v>
          </cell>
          <cell r="AE3085">
            <v>58.508138740000007</v>
          </cell>
          <cell r="AF3085">
            <v>62.079514830000008</v>
          </cell>
          <cell r="AG3085">
            <v>0.25</v>
          </cell>
          <cell r="AH3085">
            <v>4.0999999999999996</v>
          </cell>
          <cell r="AI3085">
            <v>39110</v>
          </cell>
          <cell r="AJ3085">
            <v>11.4</v>
          </cell>
        </row>
        <row r="3086">
          <cell r="A3086" t="str">
            <v>4623</v>
          </cell>
          <cell r="B3086" t="str">
            <v>462306201</v>
          </cell>
          <cell r="D3086" t="str">
            <v>4623062</v>
          </cell>
          <cell r="E3086" t="str">
            <v>4680</v>
          </cell>
          <cell r="F3086" t="str">
            <v>46</v>
          </cell>
          <cell r="G3086">
            <v>520.27932885999996</v>
          </cell>
          <cell r="H3086">
            <v>528.11633990999997</v>
          </cell>
          <cell r="I3086">
            <v>526.93949078000003</v>
          </cell>
          <cell r="J3086">
            <v>26.666666670000001</v>
          </cell>
          <cell r="K3086">
            <v>15.751789980000002</v>
          </cell>
          <cell r="L3086">
            <v>9.5878174400000002</v>
          </cell>
          <cell r="M3086">
            <v>11.31909797</v>
          </cell>
          <cell r="N3086">
            <v>24.349023949999999</v>
          </cell>
          <cell r="O3086">
            <v>54.622</v>
          </cell>
          <cell r="P3086">
            <v>11.86542571</v>
          </cell>
          <cell r="Q3086">
            <v>72.5</v>
          </cell>
          <cell r="R3086">
            <v>49.78444726</v>
          </cell>
          <cell r="S3086">
            <v>18</v>
          </cell>
          <cell r="T3086">
            <v>11.525170190000001</v>
          </cell>
          <cell r="U3086">
            <v>11.372985010000001</v>
          </cell>
          <cell r="V3086">
            <v>11.12646855</v>
          </cell>
          <cell r="W3086">
            <v>53.3</v>
          </cell>
          <cell r="X3086">
            <v>83.6</v>
          </cell>
          <cell r="Y3086">
            <v>43.8</v>
          </cell>
          <cell r="Z3086">
            <v>38.200000000000003</v>
          </cell>
          <cell r="AA3086">
            <v>36.700000000000003</v>
          </cell>
          <cell r="AB3086">
            <v>11.601265959999999</v>
          </cell>
          <cell r="AC3086">
            <v>0</v>
          </cell>
          <cell r="AD3086">
            <v>249.09</v>
          </cell>
          <cell r="AE3086">
            <v>58.508138740000007</v>
          </cell>
          <cell r="AF3086">
            <v>53.632399999999997</v>
          </cell>
          <cell r="AG3086">
            <v>0.35576159370173727</v>
          </cell>
          <cell r="AH3086">
            <v>4.0999999999999996</v>
          </cell>
          <cell r="AI3086">
            <v>39110</v>
          </cell>
          <cell r="AJ3086">
            <v>11.4</v>
          </cell>
        </row>
        <row r="3087">
          <cell r="A3087" t="str">
            <v>4701</v>
          </cell>
          <cell r="B3087" t="str">
            <v>470100101</v>
          </cell>
          <cell r="D3087" t="str">
            <v>4701001</v>
          </cell>
          <cell r="E3087" t="str">
            <v>4710</v>
          </cell>
          <cell r="F3087" t="str">
            <v>47</v>
          </cell>
          <cell r="G3087">
            <v>512.23039917999995</v>
          </cell>
          <cell r="H3087">
            <v>516.20664714999998</v>
          </cell>
          <cell r="I3087">
            <v>516.32889609999995</v>
          </cell>
          <cell r="J3087">
            <v>28.440366970000003</v>
          </cell>
          <cell r="K3087">
            <v>26.151665489999999</v>
          </cell>
          <cell r="L3087">
            <v>9.2690808699999998</v>
          </cell>
          <cell r="M3087">
            <v>9.2690808699999998</v>
          </cell>
          <cell r="N3087">
            <v>24.299689229999998</v>
          </cell>
          <cell r="O3087">
            <v>64.040000000000006</v>
          </cell>
          <cell r="P3087">
            <v>11.74563908</v>
          </cell>
          <cell r="Q3087">
            <v>81.900000000000006</v>
          </cell>
          <cell r="R3087">
            <v>54.24479362000001</v>
          </cell>
          <cell r="S3087">
            <v>18.100000000000001</v>
          </cell>
          <cell r="T3087">
            <v>9.2690808699999998</v>
          </cell>
          <cell r="U3087">
            <v>10.89159649</v>
          </cell>
          <cell r="V3087">
            <v>9.7206458599999994</v>
          </cell>
          <cell r="W3087">
            <v>62</v>
          </cell>
          <cell r="X3087">
            <v>91.3</v>
          </cell>
          <cell r="Y3087">
            <v>55</v>
          </cell>
          <cell r="Z3087">
            <v>47.5</v>
          </cell>
          <cell r="AA3087">
            <v>48.1</v>
          </cell>
          <cell r="AB3087">
            <v>10.739825570000001</v>
          </cell>
          <cell r="AC3087">
            <v>0.25932836999999997</v>
          </cell>
          <cell r="AD3087">
            <v>290.45</v>
          </cell>
          <cell r="AE3087">
            <v>62.126638830000005</v>
          </cell>
          <cell r="AF3087">
            <v>65.259654389999994</v>
          </cell>
          <cell r="AG3087">
            <v>0.33486703093962955</v>
          </cell>
          <cell r="AH3087">
            <v>3.3</v>
          </cell>
          <cell r="AI3087">
            <v>56740</v>
          </cell>
          <cell r="AJ3087">
            <v>9.5</v>
          </cell>
        </row>
        <row r="3088">
          <cell r="A3088" t="str">
            <v>4701</v>
          </cell>
          <cell r="B3088" t="str">
            <v>470100201</v>
          </cell>
          <cell r="D3088" t="str">
            <v>4701002</v>
          </cell>
          <cell r="E3088" t="str">
            <v>4710</v>
          </cell>
          <cell r="F3088" t="str">
            <v>47</v>
          </cell>
          <cell r="G3088">
            <v>512.23039917999995</v>
          </cell>
          <cell r="H3088">
            <v>516.20664714999998</v>
          </cell>
          <cell r="I3088">
            <v>516.32889609999995</v>
          </cell>
          <cell r="J3088">
            <v>28.440366970000003</v>
          </cell>
          <cell r="K3088">
            <v>26.151665489999999</v>
          </cell>
          <cell r="L3088">
            <v>7.1308988299999996</v>
          </cell>
          <cell r="M3088">
            <v>7.1308988299999996</v>
          </cell>
          <cell r="N3088">
            <v>24.299689229999998</v>
          </cell>
          <cell r="O3088">
            <v>64.040000000000006</v>
          </cell>
          <cell r="P3088">
            <v>11.78882085</v>
          </cell>
          <cell r="Q3088">
            <v>81.900000000000006</v>
          </cell>
          <cell r="R3088">
            <v>54.24479362000001</v>
          </cell>
          <cell r="S3088">
            <v>18.100000000000001</v>
          </cell>
          <cell r="T3088">
            <v>7.1308988299999996</v>
          </cell>
          <cell r="U3088">
            <v>10.81977828</v>
          </cell>
          <cell r="V3088">
            <v>9.8389490300000002</v>
          </cell>
          <cell r="W3088">
            <v>62</v>
          </cell>
          <cell r="X3088">
            <v>91.3</v>
          </cell>
          <cell r="Y3088">
            <v>55</v>
          </cell>
          <cell r="Z3088">
            <v>47.5</v>
          </cell>
          <cell r="AA3088">
            <v>48.1</v>
          </cell>
          <cell r="AB3088">
            <v>10.741816740000001</v>
          </cell>
          <cell r="AC3088">
            <v>1</v>
          </cell>
          <cell r="AD3088">
            <v>290.45</v>
          </cell>
          <cell r="AE3088">
            <v>62.126638830000005</v>
          </cell>
          <cell r="AF3088">
            <v>65.283699999999996</v>
          </cell>
          <cell r="AG3088">
            <v>0.25</v>
          </cell>
          <cell r="AH3088">
            <v>3.3</v>
          </cell>
          <cell r="AI3088">
            <v>56740</v>
          </cell>
          <cell r="AJ3088">
            <v>9.5</v>
          </cell>
        </row>
        <row r="3089">
          <cell r="A3089" t="str">
            <v>4701</v>
          </cell>
          <cell r="B3089" t="str">
            <v>470100401</v>
          </cell>
          <cell r="D3089" t="str">
            <v>4701004</v>
          </cell>
          <cell r="E3089" t="str">
            <v>4710</v>
          </cell>
          <cell r="F3089" t="str">
            <v>47</v>
          </cell>
          <cell r="G3089">
            <v>512.23039917999995</v>
          </cell>
          <cell r="H3089">
            <v>516.20664714999998</v>
          </cell>
          <cell r="I3089">
            <v>516.32889609999995</v>
          </cell>
          <cell r="J3089">
            <v>28.440366970000003</v>
          </cell>
          <cell r="K3089">
            <v>26.151665489999999</v>
          </cell>
          <cell r="L3089">
            <v>7.1308988299999996</v>
          </cell>
          <cell r="M3089">
            <v>7.1308988299999996</v>
          </cell>
          <cell r="N3089">
            <v>24.299689229999998</v>
          </cell>
          <cell r="O3089">
            <v>64.040000000000006</v>
          </cell>
          <cell r="P3089">
            <v>11.630708500000001</v>
          </cell>
          <cell r="Q3089">
            <v>81.900000000000006</v>
          </cell>
          <cell r="R3089">
            <v>54.24479362000001</v>
          </cell>
          <cell r="S3089">
            <v>18.100000000000001</v>
          </cell>
          <cell r="T3089">
            <v>7.1308988299999996</v>
          </cell>
          <cell r="U3089">
            <v>10.81977828</v>
          </cell>
          <cell r="V3089">
            <v>7.1308988299999996</v>
          </cell>
          <cell r="W3089">
            <v>62</v>
          </cell>
          <cell r="X3089">
            <v>91.3</v>
          </cell>
          <cell r="Y3089">
            <v>55</v>
          </cell>
          <cell r="Z3089">
            <v>47.5</v>
          </cell>
          <cell r="AA3089">
            <v>48.1</v>
          </cell>
          <cell r="AB3089">
            <v>10.741816740000001</v>
          </cell>
          <cell r="AC3089">
            <v>1</v>
          </cell>
          <cell r="AD3089">
            <v>290.45</v>
          </cell>
          <cell r="AE3089">
            <v>62.126638830000005</v>
          </cell>
          <cell r="AF3089">
            <v>65.283699999999996</v>
          </cell>
          <cell r="AG3089">
            <v>0.28571428999999998</v>
          </cell>
          <cell r="AH3089">
            <v>3.3</v>
          </cell>
          <cell r="AI3089">
            <v>56740</v>
          </cell>
          <cell r="AJ3089">
            <v>9.5</v>
          </cell>
        </row>
        <row r="3090">
          <cell r="A3090" t="str">
            <v>4701</v>
          </cell>
          <cell r="B3090" t="str">
            <v>470100601</v>
          </cell>
          <cell r="D3090" t="str">
            <v>4701006</v>
          </cell>
          <cell r="E3090" t="str">
            <v>4710</v>
          </cell>
          <cell r="F3090" t="str">
            <v>47</v>
          </cell>
          <cell r="G3090">
            <v>512.23039917999995</v>
          </cell>
          <cell r="H3090">
            <v>516.20664714999998</v>
          </cell>
          <cell r="I3090">
            <v>516.32889609999995</v>
          </cell>
          <cell r="J3090">
            <v>28.440366970000003</v>
          </cell>
          <cell r="K3090">
            <v>26.151665489999999</v>
          </cell>
          <cell r="L3090">
            <v>9.5016657999999996</v>
          </cell>
          <cell r="M3090">
            <v>9.5016657999999996</v>
          </cell>
          <cell r="N3090">
            <v>24.299689229999998</v>
          </cell>
          <cell r="O3090">
            <v>64.040000000000006</v>
          </cell>
          <cell r="P3090">
            <v>11.56441674</v>
          </cell>
          <cell r="Q3090">
            <v>81.900000000000006</v>
          </cell>
          <cell r="R3090">
            <v>54.24479362000001</v>
          </cell>
          <cell r="S3090">
            <v>18.100000000000001</v>
          </cell>
          <cell r="T3090">
            <v>9.5016657999999996</v>
          </cell>
          <cell r="U3090">
            <v>10.55074785</v>
          </cell>
          <cell r="V3090">
            <v>9.5016657999999996</v>
          </cell>
          <cell r="W3090">
            <v>62</v>
          </cell>
          <cell r="X3090">
            <v>91.3</v>
          </cell>
          <cell r="Y3090">
            <v>55</v>
          </cell>
          <cell r="Z3090">
            <v>47.5</v>
          </cell>
          <cell r="AA3090">
            <v>48.1</v>
          </cell>
          <cell r="AB3090">
            <v>10.115529710000001</v>
          </cell>
          <cell r="AC3090">
            <v>9.8214700000000002E-2</v>
          </cell>
          <cell r="AD3090">
            <v>290.45</v>
          </cell>
          <cell r="AE3090">
            <v>62.126638830000005</v>
          </cell>
          <cell r="AF3090">
            <v>65.283699999999996</v>
          </cell>
          <cell r="AG3090">
            <v>0.33407444755963062</v>
          </cell>
          <cell r="AH3090">
            <v>3.3</v>
          </cell>
          <cell r="AI3090">
            <v>56740</v>
          </cell>
          <cell r="AJ3090">
            <v>9.5</v>
          </cell>
        </row>
        <row r="3091">
          <cell r="A3091" t="str">
            <v>4701</v>
          </cell>
          <cell r="B3091" t="str">
            <v>470100801</v>
          </cell>
          <cell r="D3091" t="str">
            <v>4701008</v>
          </cell>
          <cell r="E3091" t="str">
            <v>4710</v>
          </cell>
          <cell r="F3091" t="str">
            <v>47</v>
          </cell>
          <cell r="G3091">
            <v>512.23039917999995</v>
          </cell>
          <cell r="H3091">
            <v>516.20664714999998</v>
          </cell>
          <cell r="I3091">
            <v>516.32889609999995</v>
          </cell>
          <cell r="J3091">
            <v>28.440366970000003</v>
          </cell>
          <cell r="K3091">
            <v>26.151665489999999</v>
          </cell>
          <cell r="L3091">
            <v>7.1475592700000004</v>
          </cell>
          <cell r="M3091">
            <v>7.1475592700000004</v>
          </cell>
          <cell r="N3091">
            <v>24.299689229999998</v>
          </cell>
          <cell r="O3091">
            <v>64.040000000000006</v>
          </cell>
          <cell r="P3091">
            <v>11.630708500000001</v>
          </cell>
          <cell r="Q3091">
            <v>81.900000000000006</v>
          </cell>
          <cell r="R3091">
            <v>54.24479362000001</v>
          </cell>
          <cell r="S3091">
            <v>18.100000000000001</v>
          </cell>
          <cell r="T3091">
            <v>7.1475592700000004</v>
          </cell>
          <cell r="U3091">
            <v>10.81977828</v>
          </cell>
          <cell r="V3091">
            <v>7.1475592700000004</v>
          </cell>
          <cell r="W3091">
            <v>62</v>
          </cell>
          <cell r="X3091">
            <v>91.3</v>
          </cell>
          <cell r="Y3091">
            <v>55</v>
          </cell>
          <cell r="Z3091">
            <v>47.5</v>
          </cell>
          <cell r="AA3091">
            <v>48.1</v>
          </cell>
          <cell r="AB3091">
            <v>9.9641121699999999</v>
          </cell>
          <cell r="AC3091">
            <v>1</v>
          </cell>
          <cell r="AD3091">
            <v>290.45</v>
          </cell>
          <cell r="AE3091">
            <v>62.126638830000005</v>
          </cell>
          <cell r="AF3091">
            <v>65.283699999999996</v>
          </cell>
          <cell r="AG3091">
            <v>8.3333329999999997E-2</v>
          </cell>
          <cell r="AH3091">
            <v>3.3</v>
          </cell>
          <cell r="AI3091">
            <v>56740</v>
          </cell>
          <cell r="AJ3091">
            <v>9.5</v>
          </cell>
        </row>
        <row r="3092">
          <cell r="A3092" t="str">
            <v>4701</v>
          </cell>
          <cell r="B3092" t="str">
            <v>470101101</v>
          </cell>
          <cell r="D3092" t="str">
            <v>4701011</v>
          </cell>
          <cell r="E3092" t="str">
            <v>4710</v>
          </cell>
          <cell r="F3092" t="str">
            <v>47</v>
          </cell>
          <cell r="G3092">
            <v>512.23039917999995</v>
          </cell>
          <cell r="H3092">
            <v>516.20664714999998</v>
          </cell>
          <cell r="I3092">
            <v>516.32889609999995</v>
          </cell>
          <cell r="J3092">
            <v>28.440366970000003</v>
          </cell>
          <cell r="K3092">
            <v>26.151665489999999</v>
          </cell>
          <cell r="L3092">
            <v>9.5309009699999994</v>
          </cell>
          <cell r="M3092">
            <v>9.5202486000000004</v>
          </cell>
          <cell r="N3092">
            <v>24.299689229999998</v>
          </cell>
          <cell r="O3092">
            <v>64.040000000000006</v>
          </cell>
          <cell r="P3092">
            <v>11.16010024</v>
          </cell>
          <cell r="Q3092">
            <v>81.900000000000006</v>
          </cell>
          <cell r="R3092">
            <v>54.24479362000001</v>
          </cell>
          <cell r="S3092">
            <v>18.100000000000001</v>
          </cell>
          <cell r="T3092">
            <v>9.6713032600000002</v>
          </cell>
          <cell r="U3092">
            <v>9.7645702500000002</v>
          </cell>
          <cell r="V3092">
            <v>9.5202486000000004</v>
          </cell>
          <cell r="W3092">
            <v>62</v>
          </cell>
          <cell r="X3092">
            <v>91.3</v>
          </cell>
          <cell r="Y3092">
            <v>55</v>
          </cell>
          <cell r="Z3092">
            <v>47.5</v>
          </cell>
          <cell r="AA3092">
            <v>48.1</v>
          </cell>
          <cell r="AB3092">
            <v>9.5716445799999992</v>
          </cell>
          <cell r="AC3092">
            <v>0.21699296000000001</v>
          </cell>
          <cell r="AD3092">
            <v>290.45</v>
          </cell>
          <cell r="AE3092">
            <v>62.126638830000005</v>
          </cell>
          <cell r="AF3092">
            <v>65.283699999999996</v>
          </cell>
          <cell r="AG3092">
            <v>0.34848793258902333</v>
          </cell>
          <cell r="AH3092">
            <v>3.3</v>
          </cell>
          <cell r="AI3092">
            <v>56740</v>
          </cell>
          <cell r="AJ3092">
            <v>9.5</v>
          </cell>
        </row>
        <row r="3093">
          <cell r="A3093" t="str">
            <v>4701</v>
          </cell>
          <cell r="B3093" t="str">
            <v>470101201</v>
          </cell>
          <cell r="D3093" t="str">
            <v>4701012</v>
          </cell>
          <cell r="E3093" t="str">
            <v>4710</v>
          </cell>
          <cell r="F3093" t="str">
            <v>47</v>
          </cell>
          <cell r="G3093">
            <v>512.23039917999995</v>
          </cell>
          <cell r="H3093">
            <v>516.20664714999998</v>
          </cell>
          <cell r="I3093">
            <v>516.32889609999995</v>
          </cell>
          <cell r="J3093">
            <v>28.440366970000003</v>
          </cell>
          <cell r="K3093">
            <v>26.151665489999999</v>
          </cell>
          <cell r="L3093">
            <v>9.4334839200000005</v>
          </cell>
          <cell r="M3093">
            <v>9.4334839200000005</v>
          </cell>
          <cell r="N3093">
            <v>24.299689229999998</v>
          </cell>
          <cell r="O3093">
            <v>64.040000000000006</v>
          </cell>
          <cell r="P3093">
            <v>11.225243389999999</v>
          </cell>
          <cell r="Q3093">
            <v>81.900000000000006</v>
          </cell>
          <cell r="R3093">
            <v>54.24479362000001</v>
          </cell>
          <cell r="S3093">
            <v>18.100000000000001</v>
          </cell>
          <cell r="T3093">
            <v>9.4334839200000005</v>
          </cell>
          <cell r="U3093">
            <v>9.4590736900000003</v>
          </cell>
          <cell r="V3093">
            <v>9.4334839200000005</v>
          </cell>
          <cell r="W3093">
            <v>62</v>
          </cell>
          <cell r="X3093">
            <v>91.3</v>
          </cell>
          <cell r="Y3093">
            <v>55</v>
          </cell>
          <cell r="Z3093">
            <v>47.5</v>
          </cell>
          <cell r="AA3093">
            <v>48.1</v>
          </cell>
          <cell r="AB3093">
            <v>7.1739583199999997</v>
          </cell>
          <cell r="AC3093">
            <v>0</v>
          </cell>
          <cell r="AD3093">
            <v>290.45</v>
          </cell>
          <cell r="AE3093">
            <v>62.126638830000005</v>
          </cell>
          <cell r="AF3093">
            <v>65.283699999999996</v>
          </cell>
          <cell r="AG3093">
            <v>1</v>
          </cell>
          <cell r="AH3093">
            <v>3.3</v>
          </cell>
          <cell r="AI3093">
            <v>56740</v>
          </cell>
          <cell r="AJ3093">
            <v>9.5</v>
          </cell>
        </row>
        <row r="3094">
          <cell r="A3094" t="str">
            <v>4701</v>
          </cell>
          <cell r="B3094" t="str">
            <v>470101401</v>
          </cell>
          <cell r="D3094" t="str">
            <v>4701014</v>
          </cell>
          <cell r="E3094" t="str">
            <v>4710</v>
          </cell>
          <cell r="F3094" t="str">
            <v>47</v>
          </cell>
          <cell r="G3094">
            <v>512.23039917999995</v>
          </cell>
          <cell r="H3094">
            <v>516.20664714999998</v>
          </cell>
          <cell r="I3094">
            <v>516.32889609999995</v>
          </cell>
          <cell r="J3094">
            <v>28.440366970000003</v>
          </cell>
          <cell r="K3094">
            <v>26.151665489999999</v>
          </cell>
          <cell r="L3094">
            <v>7.2449415500000001</v>
          </cell>
          <cell r="M3094">
            <v>7.1308988299999996</v>
          </cell>
          <cell r="N3094">
            <v>24.299689229999998</v>
          </cell>
          <cell r="O3094">
            <v>64.040000000000006</v>
          </cell>
          <cell r="P3094">
            <v>11.225243389999999</v>
          </cell>
          <cell r="Q3094">
            <v>81.900000000000006</v>
          </cell>
          <cell r="R3094">
            <v>54.24479362000001</v>
          </cell>
          <cell r="S3094">
            <v>18.100000000000001</v>
          </cell>
          <cell r="T3094">
            <v>7.1308988299999996</v>
          </cell>
          <cell r="U3094">
            <v>7.1396603400000007</v>
          </cell>
          <cell r="V3094">
            <v>7.1308988299999996</v>
          </cell>
          <cell r="W3094">
            <v>62</v>
          </cell>
          <cell r="X3094">
            <v>91.3</v>
          </cell>
          <cell r="Y3094">
            <v>55</v>
          </cell>
          <cell r="Z3094">
            <v>47.5</v>
          </cell>
          <cell r="AA3094">
            <v>48.1</v>
          </cell>
          <cell r="AB3094">
            <v>7.2449415500000001</v>
          </cell>
          <cell r="AC3094">
            <v>1</v>
          </cell>
          <cell r="AD3094">
            <v>290.45</v>
          </cell>
          <cell r="AE3094">
            <v>62.126638830000005</v>
          </cell>
          <cell r="AF3094">
            <v>65.283699999999996</v>
          </cell>
          <cell r="AG3094">
            <v>0.28888889000000001</v>
          </cell>
          <cell r="AH3094">
            <v>3.3</v>
          </cell>
          <cell r="AI3094">
            <v>56740</v>
          </cell>
          <cell r="AJ3094">
            <v>9.5</v>
          </cell>
        </row>
        <row r="3095">
          <cell r="A3095" t="str">
            <v>4701</v>
          </cell>
          <cell r="B3095" t="str">
            <v>470101601</v>
          </cell>
          <cell r="D3095" t="str">
            <v>4701016</v>
          </cell>
          <cell r="E3095" t="str">
            <v>4710</v>
          </cell>
          <cell r="F3095" t="str">
            <v>47</v>
          </cell>
          <cell r="G3095">
            <v>512.23039917999995</v>
          </cell>
          <cell r="H3095">
            <v>516.20664714999998</v>
          </cell>
          <cell r="I3095">
            <v>516.32889609999995</v>
          </cell>
          <cell r="J3095">
            <v>28.440366970000003</v>
          </cell>
          <cell r="K3095">
            <v>26.151665489999999</v>
          </cell>
          <cell r="L3095">
            <v>9.2880418799999998</v>
          </cell>
          <cell r="M3095">
            <v>9.2880418799999998</v>
          </cell>
          <cell r="N3095">
            <v>24.299689229999998</v>
          </cell>
          <cell r="O3095">
            <v>64.040000000000006</v>
          </cell>
          <cell r="P3095">
            <v>10.604702100000001</v>
          </cell>
          <cell r="Q3095">
            <v>81.900000000000006</v>
          </cell>
          <cell r="R3095">
            <v>54.24479362000001</v>
          </cell>
          <cell r="S3095">
            <v>18.100000000000001</v>
          </cell>
          <cell r="T3095">
            <v>9.8606322399999993</v>
          </cell>
          <cell r="U3095">
            <v>10.32134226</v>
          </cell>
          <cell r="V3095">
            <v>9.5133296900000008</v>
          </cell>
          <cell r="W3095">
            <v>62</v>
          </cell>
          <cell r="X3095">
            <v>91.3</v>
          </cell>
          <cell r="Y3095">
            <v>55</v>
          </cell>
          <cell r="Z3095">
            <v>47.5</v>
          </cell>
          <cell r="AA3095">
            <v>48.1</v>
          </cell>
          <cell r="AB3095">
            <v>9.5348846100000006</v>
          </cell>
          <cell r="AC3095">
            <v>5.4404729999999998E-2</v>
          </cell>
          <cell r="AD3095">
            <v>290.45</v>
          </cell>
          <cell r="AE3095">
            <v>62.126638830000005</v>
          </cell>
          <cell r="AF3095">
            <v>65.283699999999996</v>
          </cell>
          <cell r="AG3095">
            <v>0.33998654505843945</v>
          </cell>
          <cell r="AH3095">
            <v>3.3</v>
          </cell>
          <cell r="AI3095">
            <v>56740</v>
          </cell>
          <cell r="AJ3095">
            <v>9.5</v>
          </cell>
        </row>
        <row r="3096">
          <cell r="A3096" t="str">
            <v>4701</v>
          </cell>
          <cell r="B3096" t="str">
            <v>470101701</v>
          </cell>
          <cell r="D3096" t="str">
            <v>4701017</v>
          </cell>
          <cell r="E3096" t="str">
            <v>4710</v>
          </cell>
          <cell r="F3096" t="str">
            <v>47</v>
          </cell>
          <cell r="G3096">
            <v>512.23039917999995</v>
          </cell>
          <cell r="H3096">
            <v>516.20664714999998</v>
          </cell>
          <cell r="I3096">
            <v>516.32889609999995</v>
          </cell>
          <cell r="J3096">
            <v>28.440366970000003</v>
          </cell>
          <cell r="K3096">
            <v>26.151665489999999</v>
          </cell>
          <cell r="L3096">
            <v>7.1308988299999996</v>
          </cell>
          <cell r="M3096">
            <v>7.1308988299999996</v>
          </cell>
          <cell r="N3096">
            <v>24.299689229999998</v>
          </cell>
          <cell r="O3096">
            <v>64.040000000000006</v>
          </cell>
          <cell r="P3096">
            <v>10.81977828</v>
          </cell>
          <cell r="Q3096">
            <v>81.900000000000006</v>
          </cell>
          <cell r="R3096">
            <v>54.24479362000001</v>
          </cell>
          <cell r="S3096">
            <v>18.100000000000001</v>
          </cell>
          <cell r="T3096">
            <v>9.8315618100000002</v>
          </cell>
          <cell r="U3096">
            <v>9.8996803100000008</v>
          </cell>
          <cell r="V3096">
            <v>7.1308988299999996</v>
          </cell>
          <cell r="W3096">
            <v>62</v>
          </cell>
          <cell r="X3096">
            <v>91.3</v>
          </cell>
          <cell r="Y3096">
            <v>55</v>
          </cell>
          <cell r="Z3096">
            <v>47.5</v>
          </cell>
          <cell r="AA3096">
            <v>48.1</v>
          </cell>
          <cell r="AB3096">
            <v>7.1308988299999996</v>
          </cell>
          <cell r="AC3096">
            <v>0</v>
          </cell>
          <cell r="AD3096">
            <v>290.45</v>
          </cell>
          <cell r="AE3096">
            <v>62.126638830000005</v>
          </cell>
          <cell r="AF3096">
            <v>65.283699999999996</v>
          </cell>
          <cell r="AG3096">
            <v>0.23076922999999999</v>
          </cell>
          <cell r="AH3096">
            <v>3.3</v>
          </cell>
          <cell r="AI3096">
            <v>56740</v>
          </cell>
          <cell r="AJ3096">
            <v>9.5</v>
          </cell>
        </row>
        <row r="3097">
          <cell r="A3097" t="str">
            <v>4701</v>
          </cell>
          <cell r="B3097" t="str">
            <v>470101801</v>
          </cell>
          <cell r="D3097" t="str">
            <v>4701018</v>
          </cell>
          <cell r="E3097" t="str">
            <v>4710</v>
          </cell>
          <cell r="F3097" t="str">
            <v>47</v>
          </cell>
          <cell r="G3097">
            <v>512.23039917999995</v>
          </cell>
          <cell r="H3097">
            <v>516.20664714999998</v>
          </cell>
          <cell r="I3097">
            <v>516.32889609999995</v>
          </cell>
          <cell r="J3097">
            <v>28.440366970000003</v>
          </cell>
          <cell r="K3097">
            <v>26.151665489999999</v>
          </cell>
          <cell r="L3097">
            <v>7.1966865699999998</v>
          </cell>
          <cell r="M3097">
            <v>7.1966865699999998</v>
          </cell>
          <cell r="N3097">
            <v>24.299689229999998</v>
          </cell>
          <cell r="O3097">
            <v>64.040000000000006</v>
          </cell>
          <cell r="P3097">
            <v>10.81977828</v>
          </cell>
          <cell r="Q3097">
            <v>81.900000000000006</v>
          </cell>
          <cell r="R3097">
            <v>54.24479362000001</v>
          </cell>
          <cell r="S3097">
            <v>18.100000000000001</v>
          </cell>
          <cell r="T3097">
            <v>10.20503555</v>
          </cell>
          <cell r="U3097">
            <v>10.81977828</v>
          </cell>
          <cell r="V3097">
            <v>7.1966865699999998</v>
          </cell>
          <cell r="W3097">
            <v>62</v>
          </cell>
          <cell r="X3097">
            <v>91.3</v>
          </cell>
          <cell r="Y3097">
            <v>55</v>
          </cell>
          <cell r="Z3097">
            <v>47.5</v>
          </cell>
          <cell r="AA3097">
            <v>48.1</v>
          </cell>
          <cell r="AB3097">
            <v>10.741816740000001</v>
          </cell>
          <cell r="AC3097">
            <v>0</v>
          </cell>
          <cell r="AD3097">
            <v>290.45</v>
          </cell>
          <cell r="AE3097">
            <v>62.126638830000005</v>
          </cell>
          <cell r="AF3097">
            <v>65.283699999999996</v>
          </cell>
          <cell r="AG3097">
            <v>0</v>
          </cell>
          <cell r="AH3097">
            <v>3.3</v>
          </cell>
          <cell r="AI3097">
            <v>56740</v>
          </cell>
          <cell r="AJ3097">
            <v>9.5</v>
          </cell>
        </row>
        <row r="3098">
          <cell r="A3098" t="str">
            <v>4701</v>
          </cell>
          <cell r="B3098" t="str">
            <v>470101901</v>
          </cell>
          <cell r="D3098" t="str">
            <v>4701019</v>
          </cell>
          <cell r="E3098" t="str">
            <v>4710</v>
          </cell>
          <cell r="F3098" t="str">
            <v>47</v>
          </cell>
          <cell r="G3098">
            <v>512.23039917999995</v>
          </cell>
          <cell r="H3098">
            <v>516.20664714999998</v>
          </cell>
          <cell r="I3098">
            <v>516.32889609999995</v>
          </cell>
          <cell r="J3098">
            <v>28.440366970000003</v>
          </cell>
          <cell r="K3098">
            <v>26.151665489999999</v>
          </cell>
          <cell r="L3098">
            <v>9.4334839200000005</v>
          </cell>
          <cell r="M3098">
            <v>9.4334839200000005</v>
          </cell>
          <cell r="N3098">
            <v>24.299689229999998</v>
          </cell>
          <cell r="O3098">
            <v>64.040000000000006</v>
          </cell>
          <cell r="P3098">
            <v>9.8389490300000002</v>
          </cell>
          <cell r="Q3098">
            <v>81.900000000000006</v>
          </cell>
          <cell r="R3098">
            <v>54.24479362000001</v>
          </cell>
          <cell r="S3098">
            <v>18.100000000000001</v>
          </cell>
          <cell r="T3098">
            <v>9.4334839200000005</v>
          </cell>
          <cell r="U3098">
            <v>9.8389490300000002</v>
          </cell>
          <cell r="V3098">
            <v>9.8389490300000002</v>
          </cell>
          <cell r="W3098">
            <v>62</v>
          </cell>
          <cell r="X3098">
            <v>91.3</v>
          </cell>
          <cell r="Y3098">
            <v>55</v>
          </cell>
          <cell r="Z3098">
            <v>47.5</v>
          </cell>
          <cell r="AA3098">
            <v>48.1</v>
          </cell>
          <cell r="AB3098">
            <v>9.1927872100000005</v>
          </cell>
          <cell r="AC3098">
            <v>0</v>
          </cell>
          <cell r="AD3098">
            <v>290.45</v>
          </cell>
          <cell r="AE3098">
            <v>62.126638830000005</v>
          </cell>
          <cell r="AF3098">
            <v>65.283699999999996</v>
          </cell>
          <cell r="AG3098">
            <v>0.31947558348261479</v>
          </cell>
          <cell r="AH3098">
            <v>3.3</v>
          </cell>
          <cell r="AI3098">
            <v>56740</v>
          </cell>
          <cell r="AJ3098">
            <v>9.5</v>
          </cell>
        </row>
        <row r="3099">
          <cell r="A3099" t="str">
            <v>4701</v>
          </cell>
          <cell r="B3099" t="str">
            <v>470102101</v>
          </cell>
          <cell r="D3099" t="str">
            <v>4701021</v>
          </cell>
          <cell r="E3099" t="str">
            <v>4710</v>
          </cell>
          <cell r="F3099" t="str">
            <v>47</v>
          </cell>
          <cell r="G3099">
            <v>512.23039917999995</v>
          </cell>
          <cell r="H3099">
            <v>516.20664714999998</v>
          </cell>
          <cell r="I3099">
            <v>516.32889609999995</v>
          </cell>
          <cell r="J3099">
            <v>28.440366970000003</v>
          </cell>
          <cell r="K3099">
            <v>26.151665489999999</v>
          </cell>
          <cell r="L3099">
            <v>7.1793079699999991</v>
          </cell>
          <cell r="M3099">
            <v>7.1793079699999991</v>
          </cell>
          <cell r="N3099">
            <v>24.299689229999998</v>
          </cell>
          <cell r="O3099">
            <v>64.040000000000006</v>
          </cell>
          <cell r="P3099">
            <v>9.8389490300000002</v>
          </cell>
          <cell r="Q3099">
            <v>81.900000000000006</v>
          </cell>
          <cell r="R3099">
            <v>54.24479362000001</v>
          </cell>
          <cell r="S3099">
            <v>18.100000000000001</v>
          </cell>
          <cell r="T3099">
            <v>7.1793079699999991</v>
          </cell>
          <cell r="U3099">
            <v>9.8389490300000002</v>
          </cell>
          <cell r="V3099">
            <v>9.5732458699999992</v>
          </cell>
          <cell r="W3099">
            <v>62</v>
          </cell>
          <cell r="X3099">
            <v>91.3</v>
          </cell>
          <cell r="Y3099">
            <v>55</v>
          </cell>
          <cell r="Z3099">
            <v>47.5</v>
          </cell>
          <cell r="AA3099">
            <v>48.1</v>
          </cell>
          <cell r="AB3099">
            <v>7.1793079699999991</v>
          </cell>
          <cell r="AC3099">
            <v>1</v>
          </cell>
          <cell r="AD3099">
            <v>290.45</v>
          </cell>
          <cell r="AE3099">
            <v>62.126638830000005</v>
          </cell>
          <cell r="AF3099">
            <v>65.283699999999996</v>
          </cell>
          <cell r="AG3099">
            <v>0.2</v>
          </cell>
          <cell r="AH3099">
            <v>3.3</v>
          </cell>
          <cell r="AI3099">
            <v>56740</v>
          </cell>
          <cell r="AJ3099">
            <v>9.5</v>
          </cell>
        </row>
        <row r="3100">
          <cell r="A3100" t="str">
            <v>4701</v>
          </cell>
          <cell r="B3100" t="str">
            <v>470102201</v>
          </cell>
          <cell r="C3100" t="str">
            <v>750</v>
          </cell>
          <cell r="D3100" t="str">
            <v>4701022</v>
          </cell>
          <cell r="E3100" t="str">
            <v>4710</v>
          </cell>
          <cell r="F3100" t="str">
            <v>47</v>
          </cell>
          <cell r="G3100">
            <v>512.23039917999995</v>
          </cell>
          <cell r="H3100">
            <v>516.20664714999998</v>
          </cell>
          <cell r="I3100">
            <v>516.32889609999995</v>
          </cell>
          <cell r="J3100">
            <v>28.440366970000003</v>
          </cell>
          <cell r="K3100">
            <v>26.151665489999999</v>
          </cell>
          <cell r="L3100">
            <v>9.2541658499999997</v>
          </cell>
          <cell r="M3100">
            <v>9.2541658499999997</v>
          </cell>
          <cell r="N3100">
            <v>24.299689229999998</v>
          </cell>
          <cell r="O3100">
            <v>64.040000000000006</v>
          </cell>
          <cell r="P3100">
            <v>9.5320614900000002</v>
          </cell>
          <cell r="Q3100">
            <v>81.900000000000006</v>
          </cell>
          <cell r="R3100">
            <v>54.24479362000001</v>
          </cell>
          <cell r="S3100">
            <v>18.100000000000001</v>
          </cell>
          <cell r="T3100">
            <v>9.4107474</v>
          </cell>
          <cell r="U3100">
            <v>9.5156167499999995</v>
          </cell>
          <cell r="V3100">
            <v>9.3718638100000007</v>
          </cell>
          <cell r="W3100">
            <v>62</v>
          </cell>
          <cell r="X3100">
            <v>91.3</v>
          </cell>
          <cell r="Y3100">
            <v>55</v>
          </cell>
          <cell r="Z3100">
            <v>47.5</v>
          </cell>
          <cell r="AA3100">
            <v>48.1</v>
          </cell>
          <cell r="AB3100">
            <v>9.2715295399999995</v>
          </cell>
          <cell r="AC3100">
            <v>0.52846749999999998</v>
          </cell>
          <cell r="AD3100">
            <v>290.45</v>
          </cell>
          <cell r="AE3100">
            <v>62.126638830000005</v>
          </cell>
          <cell r="AF3100">
            <v>65.283699999999996</v>
          </cell>
          <cell r="AG3100">
            <v>0.35498712248201725</v>
          </cell>
          <cell r="AH3100">
            <v>3.3</v>
          </cell>
          <cell r="AI3100">
            <v>56740</v>
          </cell>
          <cell r="AJ3100">
            <v>9.5</v>
          </cell>
        </row>
        <row r="3101">
          <cell r="A3101" t="str">
            <v>4701</v>
          </cell>
          <cell r="B3101" t="str">
            <v>470102401</v>
          </cell>
          <cell r="C3101" t="str">
            <v>750</v>
          </cell>
          <cell r="D3101" t="str">
            <v>4701024</v>
          </cell>
          <cell r="E3101" t="str">
            <v>4710</v>
          </cell>
          <cell r="F3101" t="str">
            <v>47</v>
          </cell>
          <cell r="G3101">
            <v>512.23039917999995</v>
          </cell>
          <cell r="H3101">
            <v>516.20664714999998</v>
          </cell>
          <cell r="I3101">
            <v>516.32889609999995</v>
          </cell>
          <cell r="J3101">
            <v>28.440366970000003</v>
          </cell>
          <cell r="K3101">
            <v>26.151665489999999</v>
          </cell>
          <cell r="L3101">
            <v>7.2225660200000004</v>
          </cell>
          <cell r="M3101">
            <v>7.2262090099999998</v>
          </cell>
          <cell r="N3101">
            <v>24.299689229999998</v>
          </cell>
          <cell r="O3101">
            <v>64.040000000000006</v>
          </cell>
          <cell r="P3101">
            <v>7.8536048100000002</v>
          </cell>
          <cell r="Q3101">
            <v>81.900000000000006</v>
          </cell>
          <cell r="R3101">
            <v>54.24479362000001</v>
          </cell>
          <cell r="S3101">
            <v>18.100000000000001</v>
          </cell>
          <cell r="T3101">
            <v>7.54009032</v>
          </cell>
          <cell r="U3101">
            <v>7.4454175600000001</v>
          </cell>
          <cell r="V3101">
            <v>7.1793079699999991</v>
          </cell>
          <cell r="W3101">
            <v>62</v>
          </cell>
          <cell r="X3101">
            <v>91.3</v>
          </cell>
          <cell r="Y3101">
            <v>55</v>
          </cell>
          <cell r="Z3101">
            <v>47.5</v>
          </cell>
          <cell r="AA3101">
            <v>48.1</v>
          </cell>
          <cell r="AB3101">
            <v>7.2896105199999992</v>
          </cell>
          <cell r="AC3101">
            <v>1</v>
          </cell>
          <cell r="AD3101">
            <v>290.45</v>
          </cell>
          <cell r="AE3101">
            <v>62.126638830000005</v>
          </cell>
          <cell r="AF3101">
            <v>65.283699999999996</v>
          </cell>
          <cell r="AG3101">
            <v>0.20769231000000002</v>
          </cell>
          <cell r="AH3101">
            <v>3.3</v>
          </cell>
          <cell r="AI3101">
            <v>56740</v>
          </cell>
          <cell r="AJ3101">
            <v>9.5</v>
          </cell>
        </row>
        <row r="3102">
          <cell r="A3102" t="str">
            <v>4701</v>
          </cell>
          <cell r="B3102" t="str">
            <v>470102701</v>
          </cell>
          <cell r="D3102" t="str">
            <v>4701027</v>
          </cell>
          <cell r="E3102" t="str">
            <v>4710</v>
          </cell>
          <cell r="F3102" t="str">
            <v>47</v>
          </cell>
          <cell r="G3102">
            <v>512.23039917999995</v>
          </cell>
          <cell r="H3102">
            <v>516.20664714999998</v>
          </cell>
          <cell r="I3102">
            <v>516.32889609999995</v>
          </cell>
          <cell r="J3102">
            <v>28.440366970000003</v>
          </cell>
          <cell r="K3102">
            <v>26.151665489999999</v>
          </cell>
          <cell r="L3102">
            <v>9.4032721099999996</v>
          </cell>
          <cell r="M3102">
            <v>9.4032721099999996</v>
          </cell>
          <cell r="N3102">
            <v>24.299689229999998</v>
          </cell>
          <cell r="O3102">
            <v>64.040000000000006</v>
          </cell>
          <cell r="P3102">
            <v>10.64026877</v>
          </cell>
          <cell r="Q3102">
            <v>81.900000000000006</v>
          </cell>
          <cell r="R3102">
            <v>54.24479362000001</v>
          </cell>
          <cell r="S3102">
            <v>18.100000000000001</v>
          </cell>
          <cell r="T3102">
            <v>10.022869310000001</v>
          </cell>
          <cell r="U3102">
            <v>10.253686569999999</v>
          </cell>
          <cell r="V3102">
            <v>9.4298774299999994</v>
          </cell>
          <cell r="W3102">
            <v>62</v>
          </cell>
          <cell r="X3102">
            <v>91.3</v>
          </cell>
          <cell r="Y3102">
            <v>55</v>
          </cell>
          <cell r="Z3102">
            <v>47.5</v>
          </cell>
          <cell r="AA3102">
            <v>48.1</v>
          </cell>
          <cell r="AB3102">
            <v>10.170380010000001</v>
          </cell>
          <cell r="AC3102">
            <v>1.003565E-2</v>
          </cell>
          <cell r="AD3102">
            <v>290.45</v>
          </cell>
          <cell r="AE3102">
            <v>62.126638830000005</v>
          </cell>
          <cell r="AF3102">
            <v>65.283699999999996</v>
          </cell>
          <cell r="AG3102">
            <v>0.33539595149219448</v>
          </cell>
          <cell r="AH3102">
            <v>3.3</v>
          </cell>
          <cell r="AI3102">
            <v>56740</v>
          </cell>
          <cell r="AJ3102">
            <v>9.5</v>
          </cell>
        </row>
        <row r="3103">
          <cell r="A3103" t="str">
            <v>4701</v>
          </cell>
          <cell r="B3103" t="str">
            <v>470102702</v>
          </cell>
          <cell r="D3103" t="str">
            <v>4701027</v>
          </cell>
          <cell r="E3103" t="str">
            <v>4710</v>
          </cell>
          <cell r="F3103" t="str">
            <v>47</v>
          </cell>
          <cell r="G3103">
            <v>512.23039917999995</v>
          </cell>
          <cell r="H3103">
            <v>516.20664714999998</v>
          </cell>
          <cell r="I3103">
            <v>516.32889609999995</v>
          </cell>
          <cell r="J3103">
            <v>28.440366970000003</v>
          </cell>
          <cell r="K3103">
            <v>26.151665489999999</v>
          </cell>
          <cell r="L3103">
            <v>7.1308988299999996</v>
          </cell>
          <cell r="M3103">
            <v>7.1308988299999996</v>
          </cell>
          <cell r="N3103">
            <v>24.299689229999998</v>
          </cell>
          <cell r="O3103">
            <v>64.040000000000006</v>
          </cell>
          <cell r="P3103">
            <v>10.81977828</v>
          </cell>
          <cell r="Q3103">
            <v>81.900000000000006</v>
          </cell>
          <cell r="R3103">
            <v>54.24479362000001</v>
          </cell>
          <cell r="S3103">
            <v>18.100000000000001</v>
          </cell>
          <cell r="T3103">
            <v>10.126631100000001</v>
          </cell>
          <cell r="U3103">
            <v>10.126631100000001</v>
          </cell>
          <cell r="V3103">
            <v>7.1308988299999996</v>
          </cell>
          <cell r="W3103">
            <v>62</v>
          </cell>
          <cell r="X3103">
            <v>91.3</v>
          </cell>
          <cell r="Y3103">
            <v>55</v>
          </cell>
          <cell r="Z3103">
            <v>47.5</v>
          </cell>
          <cell r="AA3103">
            <v>48.1</v>
          </cell>
          <cell r="AB3103">
            <v>9.9641121699999999</v>
          </cell>
          <cell r="AC3103">
            <v>0</v>
          </cell>
          <cell r="AD3103">
            <v>290.45</v>
          </cell>
          <cell r="AE3103">
            <v>62.126638830000005</v>
          </cell>
          <cell r="AF3103">
            <v>65.283699999999996</v>
          </cell>
          <cell r="AG3103">
            <v>0</v>
          </cell>
          <cell r="AH3103">
            <v>3.3</v>
          </cell>
          <cell r="AI3103">
            <v>56740</v>
          </cell>
          <cell r="AJ3103">
            <v>9.5</v>
          </cell>
        </row>
        <row r="3104">
          <cell r="A3104" t="str">
            <v>4701</v>
          </cell>
          <cell r="B3104" t="str">
            <v>470103101</v>
          </cell>
          <cell r="D3104" t="str">
            <v>4701031</v>
          </cell>
          <cell r="E3104" t="str">
            <v>4710</v>
          </cell>
          <cell r="F3104" t="str">
            <v>47</v>
          </cell>
          <cell r="G3104">
            <v>512.23039917999995</v>
          </cell>
          <cell r="H3104">
            <v>516.20664714999998</v>
          </cell>
          <cell r="I3104">
            <v>516.32889609999995</v>
          </cell>
          <cell r="J3104">
            <v>28.440366970000003</v>
          </cell>
          <cell r="K3104">
            <v>26.151665489999999</v>
          </cell>
          <cell r="L3104">
            <v>9.5899405099999999</v>
          </cell>
          <cell r="M3104">
            <v>9.5637399599999995</v>
          </cell>
          <cell r="N3104">
            <v>24.299689229999998</v>
          </cell>
          <cell r="O3104">
            <v>64.040000000000006</v>
          </cell>
          <cell r="P3104">
            <v>10.85730526</v>
          </cell>
          <cell r="Q3104">
            <v>81.900000000000006</v>
          </cell>
          <cell r="R3104">
            <v>54.24479362000001</v>
          </cell>
          <cell r="S3104">
            <v>18.100000000000001</v>
          </cell>
          <cell r="T3104">
            <v>9.6464639999999999</v>
          </cell>
          <cell r="U3104">
            <v>9.6913457600000008</v>
          </cell>
          <cell r="V3104">
            <v>9.5986593199999994</v>
          </cell>
          <cell r="W3104">
            <v>62</v>
          </cell>
          <cell r="X3104">
            <v>91.3</v>
          </cell>
          <cell r="Y3104">
            <v>55</v>
          </cell>
          <cell r="Z3104">
            <v>47.5</v>
          </cell>
          <cell r="AA3104">
            <v>48.1</v>
          </cell>
          <cell r="AB3104">
            <v>9.5716445799999992</v>
          </cell>
          <cell r="AC3104">
            <v>4.6557220000000003E-2</v>
          </cell>
          <cell r="AD3104">
            <v>290.45</v>
          </cell>
          <cell r="AE3104">
            <v>62.126638830000005</v>
          </cell>
          <cell r="AF3104">
            <v>65.283699999999996</v>
          </cell>
          <cell r="AG3104">
            <v>0</v>
          </cell>
          <cell r="AH3104">
            <v>3.3</v>
          </cell>
          <cell r="AI3104">
            <v>56740</v>
          </cell>
          <cell r="AJ3104">
            <v>9.5</v>
          </cell>
        </row>
        <row r="3105">
          <cell r="A3105" t="str">
            <v>4701</v>
          </cell>
          <cell r="B3105" t="str">
            <v>470103201</v>
          </cell>
          <cell r="D3105" t="str">
            <v>4701032</v>
          </cell>
          <cell r="E3105" t="str">
            <v>4710</v>
          </cell>
          <cell r="F3105" t="str">
            <v>47</v>
          </cell>
          <cell r="G3105">
            <v>512.23039917999995</v>
          </cell>
          <cell r="H3105">
            <v>516.20664714999998</v>
          </cell>
          <cell r="I3105">
            <v>516.32889609999995</v>
          </cell>
          <cell r="J3105">
            <v>28.440366970000003</v>
          </cell>
          <cell r="K3105">
            <v>26.151665489999999</v>
          </cell>
          <cell r="L3105">
            <v>7.1507014599999987</v>
          </cell>
          <cell r="M3105">
            <v>7.1364832099999997</v>
          </cell>
          <cell r="N3105">
            <v>24.299689229999998</v>
          </cell>
          <cell r="O3105">
            <v>64.040000000000006</v>
          </cell>
          <cell r="P3105">
            <v>10.81977828</v>
          </cell>
          <cell r="Q3105">
            <v>81.900000000000006</v>
          </cell>
          <cell r="R3105">
            <v>54.24479362000001</v>
          </cell>
          <cell r="S3105">
            <v>18.100000000000001</v>
          </cell>
          <cell r="T3105">
            <v>7.1308988299999996</v>
          </cell>
          <cell r="U3105">
            <v>7.1507014599999987</v>
          </cell>
          <cell r="V3105">
            <v>7.1308988299999996</v>
          </cell>
          <cell r="W3105">
            <v>62</v>
          </cell>
          <cell r="X3105">
            <v>91.3</v>
          </cell>
          <cell r="Y3105">
            <v>55</v>
          </cell>
          <cell r="Z3105">
            <v>47.5</v>
          </cell>
          <cell r="AA3105">
            <v>48.1</v>
          </cell>
          <cell r="AB3105">
            <v>7.2598196099999992</v>
          </cell>
          <cell r="AC3105">
            <v>1</v>
          </cell>
          <cell r="AD3105">
            <v>290.45</v>
          </cell>
          <cell r="AE3105">
            <v>62.126638830000005</v>
          </cell>
          <cell r="AF3105">
            <v>65.283699999999996</v>
          </cell>
          <cell r="AG3105">
            <v>0.28571428999999998</v>
          </cell>
          <cell r="AH3105">
            <v>3.3</v>
          </cell>
          <cell r="AI3105">
            <v>56740</v>
          </cell>
          <cell r="AJ3105">
            <v>9.5</v>
          </cell>
        </row>
        <row r="3106">
          <cell r="A3106" t="str">
            <v>4701</v>
          </cell>
          <cell r="B3106" t="str">
            <v>470103601</v>
          </cell>
          <cell r="D3106" t="str">
            <v>4701036</v>
          </cell>
          <cell r="E3106" t="str">
            <v>4710</v>
          </cell>
          <cell r="F3106" t="str">
            <v>47</v>
          </cell>
          <cell r="G3106">
            <v>512.23039917999995</v>
          </cell>
          <cell r="H3106">
            <v>516.20664714999998</v>
          </cell>
          <cell r="I3106">
            <v>516.32889609999995</v>
          </cell>
          <cell r="J3106">
            <v>28.440366970000003</v>
          </cell>
          <cell r="K3106">
            <v>26.151665489999999</v>
          </cell>
          <cell r="L3106">
            <v>9.6494981200000005</v>
          </cell>
          <cell r="M3106">
            <v>9.7250185699999996</v>
          </cell>
          <cell r="N3106">
            <v>24.299689229999998</v>
          </cell>
          <cell r="O3106">
            <v>64.040000000000006</v>
          </cell>
          <cell r="P3106">
            <v>11.313742550000001</v>
          </cell>
          <cell r="Q3106">
            <v>81.900000000000006</v>
          </cell>
          <cell r="R3106">
            <v>54.24479362000001</v>
          </cell>
          <cell r="S3106">
            <v>18.100000000000001</v>
          </cell>
          <cell r="T3106">
            <v>9.8235781699999993</v>
          </cell>
          <cell r="U3106">
            <v>9.9430928099999996</v>
          </cell>
          <cell r="V3106">
            <v>9.6762732299999996</v>
          </cell>
          <cell r="W3106">
            <v>62</v>
          </cell>
          <cell r="X3106">
            <v>91.3</v>
          </cell>
          <cell r="Y3106">
            <v>55</v>
          </cell>
          <cell r="Z3106">
            <v>47.5</v>
          </cell>
          <cell r="AA3106">
            <v>48.1</v>
          </cell>
          <cell r="AB3106">
            <v>9.6383494400000007</v>
          </cell>
          <cell r="AC3106">
            <v>3.6172940000000001E-2</v>
          </cell>
          <cell r="AD3106">
            <v>290.45</v>
          </cell>
          <cell r="AE3106">
            <v>62.126638830000005</v>
          </cell>
          <cell r="AF3106">
            <v>65.283699999999996</v>
          </cell>
          <cell r="AG3106">
            <v>0.33784036044738297</v>
          </cell>
          <cell r="AH3106">
            <v>3.3</v>
          </cell>
          <cell r="AI3106">
            <v>56740</v>
          </cell>
          <cell r="AJ3106">
            <v>9.5</v>
          </cell>
        </row>
        <row r="3107">
          <cell r="A3107" t="str">
            <v>4701</v>
          </cell>
          <cell r="B3107" t="str">
            <v>470103701</v>
          </cell>
          <cell r="D3107" t="str">
            <v>4701037</v>
          </cell>
          <cell r="E3107" t="str">
            <v>4710</v>
          </cell>
          <cell r="F3107" t="str">
            <v>47</v>
          </cell>
          <cell r="G3107">
            <v>512.23039917999995</v>
          </cell>
          <cell r="H3107">
            <v>516.20664714999998</v>
          </cell>
          <cell r="I3107">
            <v>516.32889609999995</v>
          </cell>
          <cell r="J3107">
            <v>28.440366970000003</v>
          </cell>
          <cell r="K3107">
            <v>26.151665489999999</v>
          </cell>
          <cell r="L3107">
            <v>7.1670378799999996</v>
          </cell>
          <cell r="M3107">
            <v>7.1670378799999996</v>
          </cell>
          <cell r="N3107">
            <v>24.299689229999998</v>
          </cell>
          <cell r="O3107">
            <v>64.040000000000006</v>
          </cell>
          <cell r="P3107">
            <v>11.225243389999999</v>
          </cell>
          <cell r="Q3107">
            <v>81.900000000000006</v>
          </cell>
          <cell r="R3107">
            <v>54.24479362000001</v>
          </cell>
          <cell r="S3107">
            <v>18.100000000000001</v>
          </cell>
          <cell r="T3107">
            <v>7.1670378799999996</v>
          </cell>
          <cell r="U3107">
            <v>9.4334839200000005</v>
          </cell>
          <cell r="V3107">
            <v>7.1670378799999996</v>
          </cell>
          <cell r="W3107">
            <v>62</v>
          </cell>
          <cell r="X3107">
            <v>91.3</v>
          </cell>
          <cell r="Y3107">
            <v>55</v>
          </cell>
          <cell r="Z3107">
            <v>47.5</v>
          </cell>
          <cell r="AA3107">
            <v>48.1</v>
          </cell>
          <cell r="AB3107">
            <v>7.1670378799999996</v>
          </cell>
          <cell r="AC3107">
            <v>1</v>
          </cell>
          <cell r="AD3107">
            <v>290.45</v>
          </cell>
          <cell r="AE3107">
            <v>62.126638830000005</v>
          </cell>
          <cell r="AF3107">
            <v>65.283699999999996</v>
          </cell>
          <cell r="AG3107">
            <v>0.33333332999999998</v>
          </cell>
          <cell r="AH3107">
            <v>3.3</v>
          </cell>
          <cell r="AI3107">
            <v>56740</v>
          </cell>
          <cell r="AJ3107">
            <v>9.5</v>
          </cell>
        </row>
        <row r="3108">
          <cell r="A3108" t="str">
            <v>4701</v>
          </cell>
          <cell r="B3108" t="str">
            <v>470103901</v>
          </cell>
          <cell r="D3108" t="str">
            <v>4701039</v>
          </cell>
          <cell r="E3108" t="str">
            <v>4710</v>
          </cell>
          <cell r="F3108" t="str">
            <v>47</v>
          </cell>
          <cell r="G3108">
            <v>512.23039917999995</v>
          </cell>
          <cell r="H3108">
            <v>516.20664714999998</v>
          </cell>
          <cell r="I3108">
            <v>516.32889609999995</v>
          </cell>
          <cell r="J3108">
            <v>28.440366970000003</v>
          </cell>
          <cell r="K3108">
            <v>26.151665489999999</v>
          </cell>
          <cell r="L3108">
            <v>9.3263440499999994</v>
          </cell>
          <cell r="M3108">
            <v>9.4115654600000003</v>
          </cell>
          <cell r="N3108">
            <v>24.299689229999998</v>
          </cell>
          <cell r="O3108">
            <v>64.040000000000006</v>
          </cell>
          <cell r="P3108">
            <v>11.61646532</v>
          </cell>
          <cell r="Q3108">
            <v>81.900000000000006</v>
          </cell>
          <cell r="R3108">
            <v>54.24479362000001</v>
          </cell>
          <cell r="S3108">
            <v>18.100000000000001</v>
          </cell>
          <cell r="T3108">
            <v>10.001067880000001</v>
          </cell>
          <cell r="U3108">
            <v>10.43423344</v>
          </cell>
          <cell r="V3108">
            <v>9.9113565099999992</v>
          </cell>
          <cell r="W3108">
            <v>62</v>
          </cell>
          <cell r="X3108">
            <v>91.3</v>
          </cell>
          <cell r="Y3108">
            <v>55</v>
          </cell>
          <cell r="Z3108">
            <v>47.5</v>
          </cell>
          <cell r="AA3108">
            <v>48.1</v>
          </cell>
          <cell r="AB3108">
            <v>9.4065648300000007</v>
          </cell>
          <cell r="AC3108">
            <v>0.10395269999999998</v>
          </cell>
          <cell r="AD3108">
            <v>290.45</v>
          </cell>
          <cell r="AE3108">
            <v>62.126638830000005</v>
          </cell>
          <cell r="AF3108">
            <v>65.283699999999996</v>
          </cell>
          <cell r="AG3108">
            <v>0.33267196656403203</v>
          </cell>
          <cell r="AH3108">
            <v>3.3</v>
          </cell>
          <cell r="AI3108">
            <v>56740</v>
          </cell>
          <cell r="AJ3108">
            <v>9.5</v>
          </cell>
        </row>
        <row r="3109">
          <cell r="A3109" t="str">
            <v>4701</v>
          </cell>
          <cell r="B3109" t="str">
            <v>470104101</v>
          </cell>
          <cell r="D3109" t="str">
            <v>4701041</v>
          </cell>
          <cell r="E3109" t="str">
            <v>4710</v>
          </cell>
          <cell r="F3109" t="str">
            <v>47</v>
          </cell>
          <cell r="G3109">
            <v>512.23039917999995</v>
          </cell>
          <cell r="H3109">
            <v>516.20664714999998</v>
          </cell>
          <cell r="I3109">
            <v>516.32889609999995</v>
          </cell>
          <cell r="J3109">
            <v>28.440366970000003</v>
          </cell>
          <cell r="K3109">
            <v>26.151665489999999</v>
          </cell>
          <cell r="L3109">
            <v>7.1308988299999996</v>
          </cell>
          <cell r="M3109">
            <v>7.1308988299999996</v>
          </cell>
          <cell r="N3109">
            <v>24.299689229999998</v>
          </cell>
          <cell r="O3109">
            <v>64.040000000000006</v>
          </cell>
          <cell r="P3109">
            <v>11.630708500000001</v>
          </cell>
          <cell r="Q3109">
            <v>81.900000000000006</v>
          </cell>
          <cell r="R3109">
            <v>54.24479362000001</v>
          </cell>
          <cell r="S3109">
            <v>18.100000000000001</v>
          </cell>
          <cell r="T3109">
            <v>10.126631100000001</v>
          </cell>
          <cell r="U3109">
            <v>10.81977828</v>
          </cell>
          <cell r="V3109">
            <v>10.126631100000001</v>
          </cell>
          <cell r="W3109">
            <v>62</v>
          </cell>
          <cell r="X3109">
            <v>91.3</v>
          </cell>
          <cell r="Y3109">
            <v>55</v>
          </cell>
          <cell r="Z3109">
            <v>47.5</v>
          </cell>
          <cell r="AA3109">
            <v>48.1</v>
          </cell>
          <cell r="AB3109">
            <v>7.1308988299999996</v>
          </cell>
          <cell r="AC3109">
            <v>1</v>
          </cell>
          <cell r="AD3109">
            <v>290.45</v>
          </cell>
          <cell r="AE3109">
            <v>62.126638830000005</v>
          </cell>
          <cell r="AF3109">
            <v>65.283699999999996</v>
          </cell>
          <cell r="AG3109">
            <v>0.28571428999999998</v>
          </cell>
          <cell r="AH3109">
            <v>3.3</v>
          </cell>
          <cell r="AI3109">
            <v>56740</v>
          </cell>
          <cell r="AJ3109">
            <v>9.5</v>
          </cell>
        </row>
        <row r="3110">
          <cell r="A3110" t="str">
            <v>4701</v>
          </cell>
          <cell r="B3110" t="str">
            <v>470104301</v>
          </cell>
          <cell r="D3110" t="str">
            <v>4701043</v>
          </cell>
          <cell r="E3110" t="str">
            <v>4710</v>
          </cell>
          <cell r="F3110" t="str">
            <v>47</v>
          </cell>
          <cell r="G3110">
            <v>512.23039917999995</v>
          </cell>
          <cell r="H3110">
            <v>516.20664714999998</v>
          </cell>
          <cell r="I3110">
            <v>516.32889609999995</v>
          </cell>
          <cell r="J3110">
            <v>28.440366970000003</v>
          </cell>
          <cell r="K3110">
            <v>26.151665489999999</v>
          </cell>
          <cell r="L3110">
            <v>9.1352934999999995</v>
          </cell>
          <cell r="M3110">
            <v>9.5600813299999992</v>
          </cell>
          <cell r="N3110">
            <v>24.299689229999998</v>
          </cell>
          <cell r="O3110">
            <v>64.040000000000006</v>
          </cell>
          <cell r="P3110">
            <v>11.72370489</v>
          </cell>
          <cell r="Q3110">
            <v>81.900000000000006</v>
          </cell>
          <cell r="R3110">
            <v>54.24479362000001</v>
          </cell>
          <cell r="S3110">
            <v>18.100000000000001</v>
          </cell>
          <cell r="T3110">
            <v>9.9008340399999994</v>
          </cell>
          <cell r="U3110">
            <v>9.9903989200000005</v>
          </cell>
          <cell r="V3110">
            <v>9.8382020899999993</v>
          </cell>
          <cell r="W3110">
            <v>62</v>
          </cell>
          <cell r="X3110">
            <v>91.3</v>
          </cell>
          <cell r="Y3110">
            <v>55</v>
          </cell>
          <cell r="Z3110">
            <v>47.5</v>
          </cell>
          <cell r="AA3110">
            <v>48.1</v>
          </cell>
          <cell r="AB3110">
            <v>10.544841310000001</v>
          </cell>
          <cell r="AC3110">
            <v>0</v>
          </cell>
          <cell r="AD3110">
            <v>290.45</v>
          </cell>
          <cell r="AE3110">
            <v>62.126638830000005</v>
          </cell>
          <cell r="AF3110">
            <v>65.230369339999996</v>
          </cell>
          <cell r="AG3110">
            <v>0</v>
          </cell>
          <cell r="AH3110">
            <v>3.3</v>
          </cell>
          <cell r="AI3110">
            <v>56740</v>
          </cell>
          <cell r="AJ3110">
            <v>9.5</v>
          </cell>
        </row>
        <row r="3111">
          <cell r="A3111" t="str">
            <v>4701</v>
          </cell>
          <cell r="B3111" t="str">
            <v>470104401</v>
          </cell>
          <cell r="D3111" t="str">
            <v>4701044</v>
          </cell>
          <cell r="E3111" t="str">
            <v>4710</v>
          </cell>
          <cell r="F3111" t="str">
            <v>47</v>
          </cell>
          <cell r="G3111">
            <v>512.23039917999995</v>
          </cell>
          <cell r="H3111">
            <v>516.20664714999998</v>
          </cell>
          <cell r="I3111">
            <v>516.32889609999995</v>
          </cell>
          <cell r="J3111">
            <v>28.440366970000003</v>
          </cell>
          <cell r="K3111">
            <v>26.151665489999999</v>
          </cell>
          <cell r="L3111">
            <v>7.1308988299999996</v>
          </cell>
          <cell r="M3111">
            <v>9.8389490300000002</v>
          </cell>
          <cell r="N3111">
            <v>24.299689229999998</v>
          </cell>
          <cell r="O3111">
            <v>64.040000000000006</v>
          </cell>
          <cell r="P3111">
            <v>11.630708500000001</v>
          </cell>
          <cell r="Q3111">
            <v>81.900000000000006</v>
          </cell>
          <cell r="R3111">
            <v>54.24479362000001</v>
          </cell>
          <cell r="S3111">
            <v>18.100000000000001</v>
          </cell>
          <cell r="T3111">
            <v>10.126631100000001</v>
          </cell>
          <cell r="U3111">
            <v>9.8389490300000002</v>
          </cell>
          <cell r="V3111">
            <v>10.126631100000001</v>
          </cell>
          <cell r="W3111">
            <v>62</v>
          </cell>
          <cell r="X3111">
            <v>91.3</v>
          </cell>
          <cell r="Y3111">
            <v>55</v>
          </cell>
          <cell r="Z3111">
            <v>47.5</v>
          </cell>
          <cell r="AA3111">
            <v>48.1</v>
          </cell>
          <cell r="AB3111">
            <v>9.9641121699999999</v>
          </cell>
          <cell r="AC3111">
            <v>0</v>
          </cell>
          <cell r="AD3111">
            <v>290.45</v>
          </cell>
          <cell r="AE3111">
            <v>62.126638830000005</v>
          </cell>
          <cell r="AF3111">
            <v>65.283699999999996</v>
          </cell>
          <cell r="AG3111">
            <v>0.33008966416878982</v>
          </cell>
          <cell r="AH3111">
            <v>3.3</v>
          </cell>
          <cell r="AI3111">
            <v>56740</v>
          </cell>
          <cell r="AJ3111">
            <v>9.5</v>
          </cell>
        </row>
        <row r="3112">
          <cell r="A3112" t="str">
            <v>4701</v>
          </cell>
          <cell r="B3112" t="str">
            <v>470104701</v>
          </cell>
          <cell r="D3112" t="str">
            <v>4701047</v>
          </cell>
          <cell r="E3112" t="str">
            <v>4710</v>
          </cell>
          <cell r="F3112" t="str">
            <v>47</v>
          </cell>
          <cell r="G3112">
            <v>512.23039917999995</v>
          </cell>
          <cell r="H3112">
            <v>516.20664714999998</v>
          </cell>
          <cell r="I3112">
            <v>516.32889609999995</v>
          </cell>
          <cell r="J3112">
            <v>28.440366970000003</v>
          </cell>
          <cell r="K3112">
            <v>26.151665489999999</v>
          </cell>
          <cell r="L3112">
            <v>9.3971518300000003</v>
          </cell>
          <cell r="M3112">
            <v>9.8774002200000002</v>
          </cell>
          <cell r="N3112">
            <v>24.299689229999998</v>
          </cell>
          <cell r="O3112">
            <v>64.040000000000006</v>
          </cell>
          <cell r="P3112">
            <v>11.7194029</v>
          </cell>
          <cell r="Q3112">
            <v>81.900000000000006</v>
          </cell>
          <cell r="R3112">
            <v>54.24479362000001</v>
          </cell>
          <cell r="S3112">
            <v>18.100000000000001</v>
          </cell>
          <cell r="T3112">
            <v>9.6250955299999994</v>
          </cell>
          <cell r="U3112">
            <v>9.9998880499999991</v>
          </cell>
          <cell r="V3112">
            <v>9.4931857700000002</v>
          </cell>
          <cell r="W3112">
            <v>62</v>
          </cell>
          <cell r="X3112">
            <v>91.3</v>
          </cell>
          <cell r="Y3112">
            <v>55</v>
          </cell>
          <cell r="Z3112">
            <v>47.5</v>
          </cell>
          <cell r="AA3112">
            <v>48.1</v>
          </cell>
          <cell r="AB3112">
            <v>10.3133762</v>
          </cell>
          <cell r="AC3112">
            <v>0.10163559</v>
          </cell>
          <cell r="AD3112">
            <v>290.45</v>
          </cell>
          <cell r="AE3112">
            <v>62.126638830000005</v>
          </cell>
          <cell r="AF3112">
            <v>65.217983219999994</v>
          </cell>
          <cell r="AG3112">
            <v>0.3279081359887549</v>
          </cell>
          <cell r="AH3112">
            <v>3.3</v>
          </cell>
          <cell r="AI3112">
            <v>56740</v>
          </cell>
          <cell r="AJ3112">
            <v>9.5</v>
          </cell>
        </row>
        <row r="3113">
          <cell r="A3113" t="str">
            <v>4701</v>
          </cell>
          <cell r="B3113" t="str">
            <v>470104801</v>
          </cell>
          <cell r="D3113" t="str">
            <v>4701048</v>
          </cell>
          <cell r="E3113" t="str">
            <v>4710</v>
          </cell>
          <cell r="F3113" t="str">
            <v>47</v>
          </cell>
          <cell r="G3113">
            <v>512.23039917999995</v>
          </cell>
          <cell r="H3113">
            <v>516.20664714999998</v>
          </cell>
          <cell r="I3113">
            <v>516.32889609999995</v>
          </cell>
          <cell r="J3113">
            <v>28.440366970000003</v>
          </cell>
          <cell r="K3113">
            <v>26.151665489999999</v>
          </cell>
          <cell r="L3113">
            <v>9.4334839200000005</v>
          </cell>
          <cell r="M3113">
            <v>9.4334839200000005</v>
          </cell>
          <cell r="N3113">
            <v>24.299689229999998</v>
          </cell>
          <cell r="O3113">
            <v>64.040000000000006</v>
          </cell>
          <cell r="P3113">
            <v>11.67577534</v>
          </cell>
          <cell r="Q3113">
            <v>81.900000000000006</v>
          </cell>
          <cell r="R3113">
            <v>54.24479362000001</v>
          </cell>
          <cell r="S3113">
            <v>18.100000000000001</v>
          </cell>
          <cell r="T3113">
            <v>9.8389490300000002</v>
          </cell>
          <cell r="U3113">
            <v>9.4334839200000005</v>
          </cell>
          <cell r="V3113">
            <v>9.4334839200000005</v>
          </cell>
          <cell r="W3113">
            <v>62</v>
          </cell>
          <cell r="X3113">
            <v>91.3</v>
          </cell>
          <cell r="Y3113">
            <v>55</v>
          </cell>
          <cell r="Z3113">
            <v>47.5</v>
          </cell>
          <cell r="AA3113">
            <v>48.1</v>
          </cell>
          <cell r="AB3113">
            <v>10.741816740000001</v>
          </cell>
          <cell r="AC3113">
            <v>0</v>
          </cell>
          <cell r="AD3113">
            <v>290.45</v>
          </cell>
          <cell r="AE3113">
            <v>62.126638830000005</v>
          </cell>
          <cell r="AF3113">
            <v>65.283699999999996</v>
          </cell>
          <cell r="AG3113">
            <v>0.5</v>
          </cell>
          <cell r="AH3113">
            <v>3.3</v>
          </cell>
          <cell r="AI3113">
            <v>56740</v>
          </cell>
          <cell r="AJ3113">
            <v>9.5</v>
          </cell>
        </row>
        <row r="3114">
          <cell r="A3114" t="str">
            <v>4701</v>
          </cell>
          <cell r="B3114" t="str">
            <v>470104901</v>
          </cell>
          <cell r="D3114" t="str">
            <v>4701049</v>
          </cell>
          <cell r="E3114" t="str">
            <v>4710</v>
          </cell>
          <cell r="F3114" t="str">
            <v>47</v>
          </cell>
          <cell r="G3114">
            <v>512.23039917999995</v>
          </cell>
          <cell r="H3114">
            <v>516.20664714999998</v>
          </cell>
          <cell r="I3114">
            <v>516.32889609999995</v>
          </cell>
          <cell r="J3114">
            <v>28.440366970000003</v>
          </cell>
          <cell r="K3114">
            <v>26.151665489999999</v>
          </cell>
          <cell r="L3114">
            <v>7.1762545299999996</v>
          </cell>
          <cell r="M3114">
            <v>9.4334839200000005</v>
          </cell>
          <cell r="N3114">
            <v>24.299689229999998</v>
          </cell>
          <cell r="O3114">
            <v>64.040000000000006</v>
          </cell>
          <cell r="P3114">
            <v>11.630708500000001</v>
          </cell>
          <cell r="Q3114">
            <v>81.900000000000006</v>
          </cell>
          <cell r="R3114">
            <v>54.24479362000001</v>
          </cell>
          <cell r="S3114">
            <v>18.100000000000001</v>
          </cell>
          <cell r="T3114">
            <v>7.1762545299999996</v>
          </cell>
          <cell r="U3114">
            <v>9.4334839200000005</v>
          </cell>
          <cell r="V3114">
            <v>7.1762545299999996</v>
          </cell>
          <cell r="W3114">
            <v>62</v>
          </cell>
          <cell r="X3114">
            <v>91.3</v>
          </cell>
          <cell r="Y3114">
            <v>55</v>
          </cell>
          <cell r="Z3114">
            <v>47.5</v>
          </cell>
          <cell r="AA3114">
            <v>48.1</v>
          </cell>
          <cell r="AB3114">
            <v>10.741816740000001</v>
          </cell>
          <cell r="AC3114">
            <v>1</v>
          </cell>
          <cell r="AD3114">
            <v>290.45</v>
          </cell>
          <cell r="AE3114">
            <v>62.126638830000005</v>
          </cell>
          <cell r="AF3114">
            <v>65.283699999999996</v>
          </cell>
          <cell r="AG3114">
            <v>0.20833333000000001</v>
          </cell>
          <cell r="AH3114">
            <v>3.3</v>
          </cell>
          <cell r="AI3114">
            <v>56740</v>
          </cell>
          <cell r="AJ3114">
            <v>9.5</v>
          </cell>
        </row>
        <row r="3115">
          <cell r="A3115" t="str">
            <v>4701</v>
          </cell>
          <cell r="B3115" t="str">
            <v>470105301</v>
          </cell>
          <cell r="D3115" t="str">
            <v>4701053</v>
          </cell>
          <cell r="E3115" t="str">
            <v>4710</v>
          </cell>
          <cell r="F3115" t="str">
            <v>47</v>
          </cell>
          <cell r="G3115">
            <v>512.23039917999995</v>
          </cell>
          <cell r="H3115">
            <v>516.20664714999998</v>
          </cell>
          <cell r="I3115">
            <v>516.32889609999995</v>
          </cell>
          <cell r="J3115">
            <v>28.440366970000003</v>
          </cell>
          <cell r="K3115">
            <v>26.151665489999999</v>
          </cell>
          <cell r="L3115">
            <v>9.2735968199999999</v>
          </cell>
          <cell r="M3115">
            <v>9.4562625100000002</v>
          </cell>
          <cell r="N3115">
            <v>24.299689229999998</v>
          </cell>
          <cell r="O3115">
            <v>64.040000000000006</v>
          </cell>
          <cell r="P3115">
            <v>11.51867888</v>
          </cell>
          <cell r="Q3115">
            <v>81.900000000000006</v>
          </cell>
          <cell r="R3115">
            <v>54.24479362000001</v>
          </cell>
          <cell r="S3115">
            <v>18.100000000000001</v>
          </cell>
          <cell r="T3115">
            <v>9.5082202700000007</v>
          </cell>
          <cell r="U3115">
            <v>9.5082202700000007</v>
          </cell>
          <cell r="V3115">
            <v>9.2716235999999999</v>
          </cell>
          <cell r="W3115">
            <v>62</v>
          </cell>
          <cell r="X3115">
            <v>91.3</v>
          </cell>
          <cell r="Y3115">
            <v>55</v>
          </cell>
          <cell r="Z3115">
            <v>47.5</v>
          </cell>
          <cell r="AA3115">
            <v>48.1</v>
          </cell>
          <cell r="AB3115">
            <v>9.2221701199999995</v>
          </cell>
          <cell r="AC3115">
            <v>0.15394005999999999</v>
          </cell>
          <cell r="AD3115">
            <v>290.45</v>
          </cell>
          <cell r="AE3115">
            <v>62.126638830000005</v>
          </cell>
          <cell r="AF3115">
            <v>65.283699999999996</v>
          </cell>
          <cell r="AG3115">
            <v>0.36623812765077562</v>
          </cell>
          <cell r="AH3115">
            <v>3.3</v>
          </cell>
          <cell r="AI3115">
            <v>56740</v>
          </cell>
          <cell r="AJ3115">
            <v>9.5</v>
          </cell>
        </row>
        <row r="3116">
          <cell r="A3116" t="str">
            <v>4701</v>
          </cell>
          <cell r="B3116" t="str">
            <v>470105401</v>
          </cell>
          <cell r="D3116" t="str">
            <v>4701054</v>
          </cell>
          <cell r="E3116" t="str">
            <v>4710</v>
          </cell>
          <cell r="F3116" t="str">
            <v>47</v>
          </cell>
          <cell r="G3116">
            <v>512.23039917999995</v>
          </cell>
          <cell r="H3116">
            <v>516.20664714999998</v>
          </cell>
          <cell r="I3116">
            <v>516.32889609999995</v>
          </cell>
          <cell r="J3116">
            <v>28.440366970000003</v>
          </cell>
          <cell r="K3116">
            <v>26.151665489999999</v>
          </cell>
          <cell r="L3116">
            <v>7.1647203800000003</v>
          </cell>
          <cell r="M3116">
            <v>9.8116463500000002</v>
          </cell>
          <cell r="N3116">
            <v>24.299689229999998</v>
          </cell>
          <cell r="O3116">
            <v>64.040000000000006</v>
          </cell>
          <cell r="P3116">
            <v>11.630708500000001</v>
          </cell>
          <cell r="Q3116">
            <v>81.900000000000006</v>
          </cell>
          <cell r="R3116">
            <v>54.24479362000001</v>
          </cell>
          <cell r="S3116">
            <v>18.100000000000001</v>
          </cell>
          <cell r="T3116">
            <v>9.8116463500000002</v>
          </cell>
          <cell r="U3116">
            <v>9.8116463500000002</v>
          </cell>
          <cell r="V3116">
            <v>7.1647203800000003</v>
          </cell>
          <cell r="W3116">
            <v>62</v>
          </cell>
          <cell r="X3116">
            <v>91.3</v>
          </cell>
          <cell r="Y3116">
            <v>55</v>
          </cell>
          <cell r="Z3116">
            <v>47.5</v>
          </cell>
          <cell r="AA3116">
            <v>48.1</v>
          </cell>
          <cell r="AB3116">
            <v>7.1647203800000003</v>
          </cell>
          <cell r="AC3116">
            <v>1</v>
          </cell>
          <cell r="AD3116">
            <v>290.45</v>
          </cell>
          <cell r="AE3116">
            <v>62.126638830000005</v>
          </cell>
          <cell r="AF3116">
            <v>65.283699999999996</v>
          </cell>
          <cell r="AG3116">
            <v>0.41666667000000002</v>
          </cell>
          <cell r="AH3116">
            <v>3.3</v>
          </cell>
          <cell r="AI3116">
            <v>56740</v>
          </cell>
          <cell r="AJ3116">
            <v>9.5</v>
          </cell>
        </row>
        <row r="3117">
          <cell r="A3117" t="str">
            <v>4701</v>
          </cell>
          <cell r="B3117" t="str">
            <v>470105601</v>
          </cell>
          <cell r="D3117" t="str">
            <v>4701056</v>
          </cell>
          <cell r="E3117" t="str">
            <v>4710</v>
          </cell>
          <cell r="F3117" t="str">
            <v>47</v>
          </cell>
          <cell r="G3117">
            <v>512.23039917999995</v>
          </cell>
          <cell r="H3117">
            <v>516.20664714999998</v>
          </cell>
          <cell r="I3117">
            <v>516.32889609999995</v>
          </cell>
          <cell r="J3117">
            <v>28.440366970000003</v>
          </cell>
          <cell r="K3117">
            <v>26.151665489999999</v>
          </cell>
          <cell r="L3117">
            <v>7.2019163199999996</v>
          </cell>
          <cell r="M3117">
            <v>7.2019163199999996</v>
          </cell>
          <cell r="N3117">
            <v>24.299689229999998</v>
          </cell>
          <cell r="O3117">
            <v>64.040000000000006</v>
          </cell>
          <cell r="P3117">
            <v>11.62672725</v>
          </cell>
          <cell r="Q3117">
            <v>81.900000000000006</v>
          </cell>
          <cell r="R3117">
            <v>54.24479362000001</v>
          </cell>
          <cell r="S3117">
            <v>18.100000000000001</v>
          </cell>
          <cell r="T3117">
            <v>7.2019163199999996</v>
          </cell>
          <cell r="U3117">
            <v>7.2019163199999996</v>
          </cell>
          <cell r="V3117">
            <v>7.2019163199999996</v>
          </cell>
          <cell r="W3117">
            <v>62</v>
          </cell>
          <cell r="X3117">
            <v>91.3</v>
          </cell>
          <cell r="Y3117">
            <v>55</v>
          </cell>
          <cell r="Z3117">
            <v>47.5</v>
          </cell>
          <cell r="AA3117">
            <v>48.1</v>
          </cell>
          <cell r="AB3117">
            <v>7.2019163199999996</v>
          </cell>
          <cell r="AC3117">
            <v>1</v>
          </cell>
          <cell r="AD3117">
            <v>290.45</v>
          </cell>
          <cell r="AE3117">
            <v>62.126638830000005</v>
          </cell>
          <cell r="AF3117">
            <v>65.283699999999996</v>
          </cell>
          <cell r="AG3117">
            <v>0.33919786760121362</v>
          </cell>
          <cell r="AH3117">
            <v>3.3</v>
          </cell>
          <cell r="AI3117">
            <v>56740</v>
          </cell>
          <cell r="AJ3117">
            <v>9.5</v>
          </cell>
        </row>
        <row r="3118">
          <cell r="A3118" t="str">
            <v>4701</v>
          </cell>
          <cell r="B3118" t="str">
            <v>470105801</v>
          </cell>
          <cell r="D3118" t="str">
            <v>4701058</v>
          </cell>
          <cell r="E3118" t="str">
            <v>4710</v>
          </cell>
          <cell r="F3118" t="str">
            <v>47</v>
          </cell>
          <cell r="G3118">
            <v>512.23039917999995</v>
          </cell>
          <cell r="H3118">
            <v>516.20664714999998</v>
          </cell>
          <cell r="I3118">
            <v>516.32889609999995</v>
          </cell>
          <cell r="J3118">
            <v>28.440366970000003</v>
          </cell>
          <cell r="K3118">
            <v>26.151665489999999</v>
          </cell>
          <cell r="L3118">
            <v>9.6339073200000005</v>
          </cell>
          <cell r="M3118">
            <v>9.6376322000000005</v>
          </cell>
          <cell r="N3118">
            <v>24.299689229999998</v>
          </cell>
          <cell r="O3118">
            <v>64.040000000000006</v>
          </cell>
          <cell r="P3118">
            <v>11.22360205</v>
          </cell>
          <cell r="Q3118">
            <v>81.900000000000006</v>
          </cell>
          <cell r="R3118">
            <v>54.24479362000001</v>
          </cell>
          <cell r="S3118">
            <v>18.100000000000001</v>
          </cell>
          <cell r="T3118">
            <v>10.1641966</v>
          </cell>
          <cell r="U3118">
            <v>9.4900910700000001</v>
          </cell>
          <cell r="V3118">
            <v>9.4614103299999996</v>
          </cell>
          <cell r="W3118">
            <v>62</v>
          </cell>
          <cell r="X3118">
            <v>91.3</v>
          </cell>
          <cell r="Y3118">
            <v>55</v>
          </cell>
          <cell r="Z3118">
            <v>47.5</v>
          </cell>
          <cell r="AA3118">
            <v>48.1</v>
          </cell>
          <cell r="AB3118">
            <v>9.1667019100000005</v>
          </cell>
          <cell r="AC3118">
            <v>9.6652600000000005E-2</v>
          </cell>
          <cell r="AD3118">
            <v>290.45</v>
          </cell>
          <cell r="AE3118">
            <v>62.126638830000005</v>
          </cell>
          <cell r="AF3118">
            <v>65.283699999999996</v>
          </cell>
          <cell r="AG3118">
            <v>0.29775514718658885</v>
          </cell>
          <cell r="AH3118">
            <v>3.3</v>
          </cell>
          <cell r="AI3118">
            <v>56740</v>
          </cell>
          <cell r="AJ3118">
            <v>9.5</v>
          </cell>
        </row>
        <row r="3119">
          <cell r="A3119" t="str">
            <v>4701</v>
          </cell>
          <cell r="B3119" t="str">
            <v>470105901</v>
          </cell>
          <cell r="D3119" t="str">
            <v>4701059</v>
          </cell>
          <cell r="E3119" t="str">
            <v>4710</v>
          </cell>
          <cell r="F3119" t="str">
            <v>47</v>
          </cell>
          <cell r="G3119">
            <v>512.23039917999995</v>
          </cell>
          <cell r="H3119">
            <v>516.20664714999998</v>
          </cell>
          <cell r="I3119">
            <v>516.32889609999995</v>
          </cell>
          <cell r="J3119">
            <v>28.440366970000003</v>
          </cell>
          <cell r="K3119">
            <v>26.151665489999999</v>
          </cell>
          <cell r="L3119">
            <v>7.14440718</v>
          </cell>
          <cell r="M3119">
            <v>7.14440718</v>
          </cell>
          <cell r="N3119">
            <v>24.299689229999998</v>
          </cell>
          <cell r="O3119">
            <v>64.040000000000006</v>
          </cell>
          <cell r="P3119">
            <v>11.225243389999999</v>
          </cell>
          <cell r="Q3119">
            <v>81.900000000000006</v>
          </cell>
          <cell r="R3119">
            <v>54.24479362000001</v>
          </cell>
          <cell r="S3119">
            <v>18.100000000000001</v>
          </cell>
          <cell r="T3119">
            <v>9.8389490300000002</v>
          </cell>
          <cell r="U3119">
            <v>9.8389490300000002</v>
          </cell>
          <cell r="V3119">
            <v>7.14440718</v>
          </cell>
          <cell r="W3119">
            <v>62</v>
          </cell>
          <cell r="X3119">
            <v>91.3</v>
          </cell>
          <cell r="Y3119">
            <v>55</v>
          </cell>
          <cell r="Z3119">
            <v>47.5</v>
          </cell>
          <cell r="AA3119">
            <v>48.1</v>
          </cell>
          <cell r="AB3119">
            <v>7.14440718</v>
          </cell>
          <cell r="AC3119">
            <v>1</v>
          </cell>
          <cell r="AD3119">
            <v>290.45</v>
          </cell>
          <cell r="AE3119">
            <v>62.126638830000005</v>
          </cell>
          <cell r="AF3119">
            <v>65.283699999999996</v>
          </cell>
          <cell r="AG3119">
            <v>0.24137931000000004</v>
          </cell>
          <cell r="AH3119">
            <v>3.3</v>
          </cell>
          <cell r="AI3119">
            <v>56740</v>
          </cell>
          <cell r="AJ3119">
            <v>9.5</v>
          </cell>
        </row>
        <row r="3120">
          <cell r="A3120" t="str">
            <v>4701</v>
          </cell>
          <cell r="B3120" t="str">
            <v>470106101</v>
          </cell>
          <cell r="D3120" t="str">
            <v>4701061</v>
          </cell>
          <cell r="E3120" t="str">
            <v>4710</v>
          </cell>
          <cell r="F3120" t="str">
            <v>47</v>
          </cell>
          <cell r="G3120">
            <v>512.23039917999995</v>
          </cell>
          <cell r="H3120">
            <v>516.20664714999998</v>
          </cell>
          <cell r="I3120">
            <v>516.32889609999995</v>
          </cell>
          <cell r="J3120">
            <v>28.440366970000003</v>
          </cell>
          <cell r="K3120">
            <v>26.151665489999999</v>
          </cell>
          <cell r="L3120">
            <v>9.8289795000000009</v>
          </cell>
          <cell r="M3120">
            <v>9.8289795000000009</v>
          </cell>
          <cell r="N3120">
            <v>24.299689229999998</v>
          </cell>
          <cell r="O3120">
            <v>64.040000000000006</v>
          </cell>
          <cell r="P3120">
            <v>11.225243389999999</v>
          </cell>
          <cell r="Q3120">
            <v>81.900000000000006</v>
          </cell>
          <cell r="R3120">
            <v>54.24479362000001</v>
          </cell>
          <cell r="S3120">
            <v>18.100000000000001</v>
          </cell>
          <cell r="T3120">
            <v>10.81977828</v>
          </cell>
          <cell r="U3120">
            <v>7.1876571599999988</v>
          </cell>
          <cell r="V3120">
            <v>9.8289795000000009</v>
          </cell>
          <cell r="W3120">
            <v>62</v>
          </cell>
          <cell r="X3120">
            <v>91.3</v>
          </cell>
          <cell r="Y3120">
            <v>55</v>
          </cell>
          <cell r="Z3120">
            <v>47.5</v>
          </cell>
          <cell r="AA3120">
            <v>48.1</v>
          </cell>
          <cell r="AB3120">
            <v>7.1876571599999988</v>
          </cell>
          <cell r="AC3120">
            <v>0</v>
          </cell>
          <cell r="AD3120">
            <v>290.45</v>
          </cell>
          <cell r="AE3120">
            <v>62.126638830000005</v>
          </cell>
          <cell r="AF3120">
            <v>65.283699999999996</v>
          </cell>
          <cell r="AG3120">
            <v>0.66666667000000002</v>
          </cell>
          <cell r="AH3120">
            <v>3.3</v>
          </cell>
          <cell r="AI3120">
            <v>56740</v>
          </cell>
          <cell r="AJ3120">
            <v>9.5</v>
          </cell>
        </row>
        <row r="3121">
          <cell r="A3121" t="str">
            <v>4701</v>
          </cell>
          <cell r="B3121" t="str">
            <v>470106301</v>
          </cell>
          <cell r="D3121" t="str">
            <v>4701063</v>
          </cell>
          <cell r="E3121" t="str">
            <v>4710</v>
          </cell>
          <cell r="F3121" t="str">
            <v>47</v>
          </cell>
          <cell r="G3121">
            <v>512.23039917999995</v>
          </cell>
          <cell r="H3121">
            <v>516.20664714999998</v>
          </cell>
          <cell r="I3121">
            <v>516.32889609999995</v>
          </cell>
          <cell r="J3121">
            <v>28.440366970000003</v>
          </cell>
          <cell r="K3121">
            <v>26.151665489999999</v>
          </cell>
          <cell r="L3121">
            <v>9.4803675100000007</v>
          </cell>
          <cell r="M3121">
            <v>9.48744166</v>
          </cell>
          <cell r="N3121">
            <v>24.299689229999998</v>
          </cell>
          <cell r="O3121">
            <v>64.040000000000006</v>
          </cell>
          <cell r="P3121">
            <v>11.1390753</v>
          </cell>
          <cell r="Q3121">
            <v>81.900000000000006</v>
          </cell>
          <cell r="R3121">
            <v>54.24479362000001</v>
          </cell>
          <cell r="S3121">
            <v>18.100000000000001</v>
          </cell>
          <cell r="T3121">
            <v>9.5547807799999998</v>
          </cell>
          <cell r="U3121">
            <v>10.68919112</v>
          </cell>
          <cell r="V3121">
            <v>9.4322031000000006</v>
          </cell>
          <cell r="W3121">
            <v>62</v>
          </cell>
          <cell r="X3121">
            <v>91.3</v>
          </cell>
          <cell r="Y3121">
            <v>55</v>
          </cell>
          <cell r="Z3121">
            <v>47.5</v>
          </cell>
          <cell r="AA3121">
            <v>48.1</v>
          </cell>
          <cell r="AB3121">
            <v>9.5339444499999999</v>
          </cell>
          <cell r="AC3121">
            <v>9.2621259999999997E-2</v>
          </cell>
          <cell r="AD3121">
            <v>290.45</v>
          </cell>
          <cell r="AE3121">
            <v>62.126638830000005</v>
          </cell>
          <cell r="AF3121">
            <v>65.283699999999996</v>
          </cell>
          <cell r="AG3121">
            <v>0.32075220936348436</v>
          </cell>
          <cell r="AH3121">
            <v>3.3</v>
          </cell>
          <cell r="AI3121">
            <v>56740</v>
          </cell>
          <cell r="AJ3121">
            <v>9.5</v>
          </cell>
        </row>
        <row r="3122">
          <cell r="A3122" t="str">
            <v>4701</v>
          </cell>
          <cell r="B3122" t="str">
            <v>470106401</v>
          </cell>
          <cell r="D3122" t="str">
            <v>4701064</v>
          </cell>
          <cell r="E3122" t="str">
            <v>4710</v>
          </cell>
          <cell r="F3122" t="str">
            <v>47</v>
          </cell>
          <cell r="G3122">
            <v>512.23039917999995</v>
          </cell>
          <cell r="H3122">
            <v>516.20664714999998</v>
          </cell>
          <cell r="I3122">
            <v>516.32889609999995</v>
          </cell>
          <cell r="J3122">
            <v>28.440366970000003</v>
          </cell>
          <cell r="K3122">
            <v>26.151665489999999</v>
          </cell>
          <cell r="L3122">
            <v>9.5557015599999993</v>
          </cell>
          <cell r="M3122">
            <v>9.5557015599999993</v>
          </cell>
          <cell r="N3122">
            <v>24.299689229999998</v>
          </cell>
          <cell r="O3122">
            <v>64.040000000000006</v>
          </cell>
          <cell r="P3122">
            <v>11.225243389999999</v>
          </cell>
          <cell r="Q3122">
            <v>81.900000000000006</v>
          </cell>
          <cell r="R3122">
            <v>54.24479362000001</v>
          </cell>
          <cell r="S3122">
            <v>18.100000000000001</v>
          </cell>
          <cell r="T3122">
            <v>9.5557015599999993</v>
          </cell>
          <cell r="U3122">
            <v>9.8389490300000002</v>
          </cell>
          <cell r="V3122">
            <v>7.1815919399999997</v>
          </cell>
          <cell r="W3122">
            <v>62</v>
          </cell>
          <cell r="X3122">
            <v>91.3</v>
          </cell>
          <cell r="Y3122">
            <v>55</v>
          </cell>
          <cell r="Z3122">
            <v>47.5</v>
          </cell>
          <cell r="AA3122">
            <v>48.1</v>
          </cell>
          <cell r="AB3122">
            <v>9.6158054800000006</v>
          </cell>
          <cell r="AC3122">
            <v>0</v>
          </cell>
          <cell r="AD3122">
            <v>290.45</v>
          </cell>
          <cell r="AE3122">
            <v>62.126638830000005</v>
          </cell>
          <cell r="AF3122">
            <v>65.283699999999996</v>
          </cell>
          <cell r="AG3122">
            <v>0.33951745486056345</v>
          </cell>
          <cell r="AH3122">
            <v>3.3</v>
          </cell>
          <cell r="AI3122">
            <v>56740</v>
          </cell>
          <cell r="AJ3122">
            <v>9.5</v>
          </cell>
        </row>
        <row r="3123">
          <cell r="A3123" t="str">
            <v>4701</v>
          </cell>
          <cell r="B3123" t="str">
            <v>470106601</v>
          </cell>
          <cell r="D3123" t="str">
            <v>4701066</v>
          </cell>
          <cell r="E3123" t="str">
            <v>4710</v>
          </cell>
          <cell r="F3123" t="str">
            <v>47</v>
          </cell>
          <cell r="G3123">
            <v>512.23039917999995</v>
          </cell>
          <cell r="H3123">
            <v>516.20664714999998</v>
          </cell>
          <cell r="I3123">
            <v>516.32889609999995</v>
          </cell>
          <cell r="J3123">
            <v>28.440366970000003</v>
          </cell>
          <cell r="K3123">
            <v>26.151665489999999</v>
          </cell>
          <cell r="L3123">
            <v>7.1693500200000004</v>
          </cell>
          <cell r="M3123">
            <v>7.1693500200000004</v>
          </cell>
          <cell r="N3123">
            <v>24.299689229999998</v>
          </cell>
          <cell r="O3123">
            <v>64.040000000000006</v>
          </cell>
          <cell r="P3123">
            <v>11.225243389999999</v>
          </cell>
          <cell r="Q3123">
            <v>81.900000000000006</v>
          </cell>
          <cell r="R3123">
            <v>54.24479362000001</v>
          </cell>
          <cell r="S3123">
            <v>18.100000000000001</v>
          </cell>
          <cell r="T3123">
            <v>7.1693500200000004</v>
          </cell>
          <cell r="U3123">
            <v>10.810212679999999</v>
          </cell>
          <cell r="V3123">
            <v>7.1693500200000004</v>
          </cell>
          <cell r="W3123">
            <v>62</v>
          </cell>
          <cell r="X3123">
            <v>91.3</v>
          </cell>
          <cell r="Y3123">
            <v>55</v>
          </cell>
          <cell r="Z3123">
            <v>47.5</v>
          </cell>
          <cell r="AA3123">
            <v>48.1</v>
          </cell>
          <cell r="AB3123">
            <v>7.1693500200000004</v>
          </cell>
          <cell r="AC3123">
            <v>1</v>
          </cell>
          <cell r="AD3123">
            <v>290.45</v>
          </cell>
          <cell r="AE3123">
            <v>62.126638830000005</v>
          </cell>
          <cell r="AF3123">
            <v>65.283699999999996</v>
          </cell>
          <cell r="AG3123">
            <v>0.31903193527213525</v>
          </cell>
          <cell r="AH3123">
            <v>3.3</v>
          </cell>
          <cell r="AI3123">
            <v>56740</v>
          </cell>
          <cell r="AJ3123">
            <v>9.5</v>
          </cell>
        </row>
        <row r="3124">
          <cell r="A3124" t="str">
            <v>4701</v>
          </cell>
          <cell r="B3124" t="str">
            <v>470106701</v>
          </cell>
          <cell r="D3124" t="str">
            <v>4701067</v>
          </cell>
          <cell r="E3124" t="str">
            <v>4710</v>
          </cell>
          <cell r="F3124" t="str">
            <v>47</v>
          </cell>
          <cell r="G3124">
            <v>512.23039917999995</v>
          </cell>
          <cell r="H3124">
            <v>516.20664714999998</v>
          </cell>
          <cell r="I3124">
            <v>516.32889609999995</v>
          </cell>
          <cell r="J3124">
            <v>28.440366970000003</v>
          </cell>
          <cell r="K3124">
            <v>26.151665489999999</v>
          </cell>
          <cell r="L3124">
            <v>9.4334839200000005</v>
          </cell>
          <cell r="M3124">
            <v>9.4334839200000005</v>
          </cell>
          <cell r="N3124">
            <v>24.299689229999998</v>
          </cell>
          <cell r="O3124">
            <v>64.040000000000006</v>
          </cell>
          <cell r="P3124">
            <v>11.225243389999999</v>
          </cell>
          <cell r="Q3124">
            <v>81.900000000000006</v>
          </cell>
          <cell r="R3124">
            <v>54.24479362000001</v>
          </cell>
          <cell r="S3124">
            <v>18.100000000000001</v>
          </cell>
          <cell r="T3124">
            <v>9.4334839200000005</v>
          </cell>
          <cell r="U3124">
            <v>10.81977828</v>
          </cell>
          <cell r="V3124">
            <v>9.4334839200000005</v>
          </cell>
          <cell r="W3124">
            <v>62</v>
          </cell>
          <cell r="X3124">
            <v>91.3</v>
          </cell>
          <cell r="Y3124">
            <v>55</v>
          </cell>
          <cell r="Z3124">
            <v>47.5</v>
          </cell>
          <cell r="AA3124">
            <v>48.1</v>
          </cell>
          <cell r="AB3124">
            <v>9.6158054800000006</v>
          </cell>
          <cell r="AC3124">
            <v>0</v>
          </cell>
          <cell r="AD3124">
            <v>290.45</v>
          </cell>
          <cell r="AE3124">
            <v>62.126638830000005</v>
          </cell>
          <cell r="AF3124">
            <v>65.283699999999996</v>
          </cell>
          <cell r="AG3124">
            <v>0.28139865900181898</v>
          </cell>
          <cell r="AH3124">
            <v>3.3</v>
          </cell>
          <cell r="AI3124">
            <v>56740</v>
          </cell>
          <cell r="AJ3124">
            <v>9.5</v>
          </cell>
        </row>
        <row r="3125">
          <cell r="A3125" t="str">
            <v>4701</v>
          </cell>
          <cell r="B3125" t="str">
            <v>470106901</v>
          </cell>
          <cell r="D3125" t="str">
            <v>4701069</v>
          </cell>
          <cell r="E3125" t="str">
            <v>4710</v>
          </cell>
          <cell r="F3125" t="str">
            <v>47</v>
          </cell>
          <cell r="G3125">
            <v>512.23039917999995</v>
          </cell>
          <cell r="H3125">
            <v>516.20664714999998</v>
          </cell>
          <cell r="I3125">
            <v>516.32889609999995</v>
          </cell>
          <cell r="J3125">
            <v>28.440366970000003</v>
          </cell>
          <cell r="K3125">
            <v>26.151665489999999</v>
          </cell>
          <cell r="L3125">
            <v>9.8320452599999992</v>
          </cell>
          <cell r="M3125">
            <v>10.0178425</v>
          </cell>
          <cell r="N3125">
            <v>24.299689229999998</v>
          </cell>
          <cell r="O3125">
            <v>64.040000000000006</v>
          </cell>
          <cell r="P3125">
            <v>11.120860179999999</v>
          </cell>
          <cell r="Q3125">
            <v>81.900000000000006</v>
          </cell>
          <cell r="R3125">
            <v>54.24479362000001</v>
          </cell>
          <cell r="S3125">
            <v>18.100000000000001</v>
          </cell>
          <cell r="T3125">
            <v>10.014134070000001</v>
          </cell>
          <cell r="U3125">
            <v>10.71034281</v>
          </cell>
          <cell r="V3125">
            <v>10.13503569</v>
          </cell>
          <cell r="W3125">
            <v>62</v>
          </cell>
          <cell r="X3125">
            <v>91.3</v>
          </cell>
          <cell r="Y3125">
            <v>55</v>
          </cell>
          <cell r="Z3125">
            <v>47.5</v>
          </cell>
          <cell r="AA3125">
            <v>48.1</v>
          </cell>
          <cell r="AB3125">
            <v>10.16473581</v>
          </cell>
          <cell r="AC3125">
            <v>0</v>
          </cell>
          <cell r="AD3125">
            <v>290.45</v>
          </cell>
          <cell r="AE3125">
            <v>62.126638830000005</v>
          </cell>
          <cell r="AF3125">
            <v>65.283699999999996</v>
          </cell>
          <cell r="AG3125">
            <v>0</v>
          </cell>
          <cell r="AH3125">
            <v>3.3</v>
          </cell>
          <cell r="AI3125">
            <v>56740</v>
          </cell>
          <cell r="AJ3125">
            <v>9.5</v>
          </cell>
        </row>
        <row r="3126">
          <cell r="A3126" t="str">
            <v>4701</v>
          </cell>
          <cell r="B3126" t="str">
            <v>470107201</v>
          </cell>
          <cell r="D3126" t="str">
            <v>4701072</v>
          </cell>
          <cell r="E3126" t="str">
            <v>4710</v>
          </cell>
          <cell r="F3126" t="str">
            <v>47</v>
          </cell>
          <cell r="G3126">
            <v>512.23039917999995</v>
          </cell>
          <cell r="H3126">
            <v>516.20664714999998</v>
          </cell>
          <cell r="I3126">
            <v>516.32889609999995</v>
          </cell>
          <cell r="J3126">
            <v>28.440366970000003</v>
          </cell>
          <cell r="K3126">
            <v>26.151665489999999</v>
          </cell>
          <cell r="L3126">
            <v>9.5009930300000001</v>
          </cell>
          <cell r="M3126">
            <v>10.192306479999999</v>
          </cell>
          <cell r="N3126">
            <v>24.299689229999998</v>
          </cell>
          <cell r="O3126">
            <v>64.040000000000006</v>
          </cell>
          <cell r="P3126">
            <v>11.263758729999999</v>
          </cell>
          <cell r="Q3126">
            <v>81.900000000000006</v>
          </cell>
          <cell r="R3126">
            <v>54.24479362000001</v>
          </cell>
          <cell r="S3126">
            <v>18.100000000000001</v>
          </cell>
          <cell r="T3126">
            <v>10.116297899999999</v>
          </cell>
          <cell r="U3126">
            <v>10.75209884</v>
          </cell>
          <cell r="V3126">
            <v>10.10830419</v>
          </cell>
          <cell r="W3126">
            <v>62</v>
          </cell>
          <cell r="X3126">
            <v>91.3</v>
          </cell>
          <cell r="Y3126">
            <v>55</v>
          </cell>
          <cell r="Z3126">
            <v>47.5</v>
          </cell>
          <cell r="AA3126">
            <v>48.1</v>
          </cell>
          <cell r="AB3126">
            <v>10.32947398</v>
          </cell>
          <cell r="AC3126">
            <v>0</v>
          </cell>
          <cell r="AD3126">
            <v>290.45</v>
          </cell>
          <cell r="AE3126">
            <v>62.126638830000005</v>
          </cell>
          <cell r="AF3126">
            <v>65.283699999999996</v>
          </cell>
          <cell r="AG3126">
            <v>0.31792261032833935</v>
          </cell>
          <cell r="AH3126">
            <v>3.3</v>
          </cell>
          <cell r="AI3126">
            <v>56740</v>
          </cell>
          <cell r="AJ3126">
            <v>9.5</v>
          </cell>
        </row>
        <row r="3127">
          <cell r="A3127" t="str">
            <v>4701</v>
          </cell>
          <cell r="B3127" t="str">
            <v>470107601</v>
          </cell>
          <cell r="D3127" t="str">
            <v>4701076</v>
          </cell>
          <cell r="E3127" t="str">
            <v>4710</v>
          </cell>
          <cell r="F3127" t="str">
            <v>47</v>
          </cell>
          <cell r="G3127">
            <v>512.23039917999995</v>
          </cell>
          <cell r="H3127">
            <v>516.20664714999998</v>
          </cell>
          <cell r="I3127">
            <v>516.32889609999995</v>
          </cell>
          <cell r="J3127">
            <v>28.440366970000003</v>
          </cell>
          <cell r="K3127">
            <v>26.151665489999999</v>
          </cell>
          <cell r="L3127">
            <v>9.6471103300000003</v>
          </cell>
          <cell r="M3127">
            <v>9.9141801800000007</v>
          </cell>
          <cell r="N3127">
            <v>24.299689229999998</v>
          </cell>
          <cell r="O3127">
            <v>64.040000000000006</v>
          </cell>
          <cell r="P3127">
            <v>11.630708500000001</v>
          </cell>
          <cell r="Q3127">
            <v>81.900000000000006</v>
          </cell>
          <cell r="R3127">
            <v>54.24479362000001</v>
          </cell>
          <cell r="S3127">
            <v>18.100000000000001</v>
          </cell>
          <cell r="T3127">
            <v>9.9783630900000002</v>
          </cell>
          <cell r="U3127">
            <v>10.54460433</v>
          </cell>
          <cell r="V3127">
            <v>9.27827935</v>
          </cell>
          <cell r="W3127">
            <v>62</v>
          </cell>
          <cell r="X3127">
            <v>91.3</v>
          </cell>
          <cell r="Y3127">
            <v>55</v>
          </cell>
          <cell r="Z3127">
            <v>47.5</v>
          </cell>
          <cell r="AA3127">
            <v>48.1</v>
          </cell>
          <cell r="AB3127">
            <v>10.15611223</v>
          </cell>
          <cell r="AC3127">
            <v>9.67253E-2</v>
          </cell>
          <cell r="AD3127">
            <v>290.45</v>
          </cell>
          <cell r="AE3127">
            <v>62.126638830000005</v>
          </cell>
          <cell r="AF3127">
            <v>65.283699999999996</v>
          </cell>
          <cell r="AG3127">
            <v>0.34557380938049104</v>
          </cell>
          <cell r="AH3127">
            <v>3.3</v>
          </cell>
          <cell r="AI3127">
            <v>56740</v>
          </cell>
          <cell r="AJ3127">
            <v>9.5</v>
          </cell>
        </row>
        <row r="3128">
          <cell r="A3128" t="str">
            <v>4701</v>
          </cell>
          <cell r="B3128" t="str">
            <v>470107701</v>
          </cell>
          <cell r="D3128" t="str">
            <v>4701077</v>
          </cell>
          <cell r="E3128" t="str">
            <v>4710</v>
          </cell>
          <cell r="F3128" t="str">
            <v>47</v>
          </cell>
          <cell r="G3128">
            <v>512.23039917999995</v>
          </cell>
          <cell r="H3128">
            <v>516.20664714999998</v>
          </cell>
          <cell r="I3128">
            <v>516.32889609999995</v>
          </cell>
          <cell r="J3128">
            <v>28.440366970000003</v>
          </cell>
          <cell r="K3128">
            <v>26.151665489999999</v>
          </cell>
          <cell r="L3128">
            <v>7.1308988299999996</v>
          </cell>
          <cell r="M3128">
            <v>10.126631100000001</v>
          </cell>
          <cell r="N3128">
            <v>24.299689229999998</v>
          </cell>
          <cell r="O3128">
            <v>64.040000000000006</v>
          </cell>
          <cell r="P3128">
            <v>11.630708500000001</v>
          </cell>
          <cell r="Q3128">
            <v>81.900000000000006</v>
          </cell>
          <cell r="R3128">
            <v>54.24479362000001</v>
          </cell>
          <cell r="S3128">
            <v>18.100000000000001</v>
          </cell>
          <cell r="T3128">
            <v>7.1308988299999996</v>
          </cell>
          <cell r="U3128">
            <v>10.81977828</v>
          </cell>
          <cell r="V3128">
            <v>10.126631100000001</v>
          </cell>
          <cell r="W3128">
            <v>62</v>
          </cell>
          <cell r="X3128">
            <v>91.3</v>
          </cell>
          <cell r="Y3128">
            <v>55</v>
          </cell>
          <cell r="Z3128">
            <v>47.5</v>
          </cell>
          <cell r="AA3128">
            <v>48.1</v>
          </cell>
          <cell r="AB3128">
            <v>10.741816740000001</v>
          </cell>
          <cell r="AC3128">
            <v>1</v>
          </cell>
          <cell r="AD3128">
            <v>290.45</v>
          </cell>
          <cell r="AE3128">
            <v>62.126638830000005</v>
          </cell>
          <cell r="AF3128">
            <v>65.283699999999996</v>
          </cell>
          <cell r="AG3128">
            <v>0.66666667000000002</v>
          </cell>
          <cell r="AH3128">
            <v>3.3</v>
          </cell>
          <cell r="AI3128">
            <v>56740</v>
          </cell>
          <cell r="AJ3128">
            <v>9.5</v>
          </cell>
        </row>
        <row r="3129">
          <cell r="A3129" t="str">
            <v>4701</v>
          </cell>
          <cell r="B3129" t="str">
            <v>470107801</v>
          </cell>
          <cell r="D3129" t="str">
            <v>4701078</v>
          </cell>
          <cell r="E3129" t="str">
            <v>4710</v>
          </cell>
          <cell r="F3129" t="str">
            <v>47</v>
          </cell>
          <cell r="G3129">
            <v>512.23039917999995</v>
          </cell>
          <cell r="H3129">
            <v>516.20664714999998</v>
          </cell>
          <cell r="I3129">
            <v>516.32889609999995</v>
          </cell>
          <cell r="J3129">
            <v>28.440366970000003</v>
          </cell>
          <cell r="K3129">
            <v>26.151665489999999</v>
          </cell>
          <cell r="L3129">
            <v>7.1308988299999996</v>
          </cell>
          <cell r="M3129">
            <v>7.1308988299999996</v>
          </cell>
          <cell r="N3129">
            <v>24.299689229999998</v>
          </cell>
          <cell r="O3129">
            <v>64.040000000000006</v>
          </cell>
          <cell r="P3129">
            <v>11.630708500000001</v>
          </cell>
          <cell r="Q3129">
            <v>81.900000000000006</v>
          </cell>
          <cell r="R3129">
            <v>54.24479362000001</v>
          </cell>
          <cell r="S3129">
            <v>18.100000000000001</v>
          </cell>
          <cell r="T3129">
            <v>10.81977828</v>
          </cell>
          <cell r="U3129">
            <v>10.81977828</v>
          </cell>
          <cell r="V3129">
            <v>7.1308988299999996</v>
          </cell>
          <cell r="W3129">
            <v>62</v>
          </cell>
          <cell r="X3129">
            <v>91.3</v>
          </cell>
          <cell r="Y3129">
            <v>55</v>
          </cell>
          <cell r="Z3129">
            <v>47.5</v>
          </cell>
          <cell r="AA3129">
            <v>48.1</v>
          </cell>
          <cell r="AB3129">
            <v>7.1308988299999996</v>
          </cell>
          <cell r="AC3129">
            <v>1</v>
          </cell>
          <cell r="AD3129">
            <v>290.45</v>
          </cell>
          <cell r="AE3129">
            <v>62.126638830000005</v>
          </cell>
          <cell r="AF3129">
            <v>65.283699999999996</v>
          </cell>
          <cell r="AG3129">
            <v>0.375</v>
          </cell>
          <cell r="AH3129">
            <v>3.3</v>
          </cell>
          <cell r="AI3129">
            <v>56740</v>
          </cell>
          <cell r="AJ3129">
            <v>9.5</v>
          </cell>
        </row>
        <row r="3130">
          <cell r="A3130" t="str">
            <v>4701</v>
          </cell>
          <cell r="B3130" t="str">
            <v>470107901</v>
          </cell>
          <cell r="D3130" t="str">
            <v>4701079</v>
          </cell>
          <cell r="E3130" t="str">
            <v>4710</v>
          </cell>
          <cell r="F3130" t="str">
            <v>47</v>
          </cell>
          <cell r="G3130">
            <v>512.23039917999995</v>
          </cell>
          <cell r="H3130">
            <v>516.20664714999998</v>
          </cell>
          <cell r="I3130">
            <v>516.32889609999995</v>
          </cell>
          <cell r="J3130">
            <v>28.440366970000003</v>
          </cell>
          <cell r="K3130">
            <v>26.151665489999999</v>
          </cell>
          <cell r="L3130">
            <v>10.126631100000001</v>
          </cell>
          <cell r="M3130">
            <v>10.126631100000001</v>
          </cell>
          <cell r="N3130">
            <v>24.299689229999998</v>
          </cell>
          <cell r="O3130">
            <v>64.040000000000006</v>
          </cell>
          <cell r="P3130">
            <v>11.630708500000001</v>
          </cell>
          <cell r="Q3130">
            <v>81.900000000000006</v>
          </cell>
          <cell r="R3130">
            <v>54.24479362000001</v>
          </cell>
          <cell r="S3130">
            <v>18.100000000000001</v>
          </cell>
          <cell r="T3130">
            <v>10.126631100000001</v>
          </cell>
          <cell r="U3130">
            <v>10.126631100000001</v>
          </cell>
          <cell r="V3130">
            <v>7.1308988299999996</v>
          </cell>
          <cell r="W3130">
            <v>62</v>
          </cell>
          <cell r="X3130">
            <v>91.3</v>
          </cell>
          <cell r="Y3130">
            <v>55</v>
          </cell>
          <cell r="Z3130">
            <v>47.5</v>
          </cell>
          <cell r="AA3130">
            <v>48.1</v>
          </cell>
          <cell r="AB3130">
            <v>9.9641121699999999</v>
          </cell>
          <cell r="AC3130">
            <v>0</v>
          </cell>
          <cell r="AD3130">
            <v>290.45</v>
          </cell>
          <cell r="AE3130">
            <v>62.126638830000005</v>
          </cell>
          <cell r="AF3130">
            <v>65.283699999999996</v>
          </cell>
          <cell r="AG3130">
            <v>0.31357717587218936</v>
          </cell>
          <cell r="AH3130">
            <v>3.3</v>
          </cell>
          <cell r="AI3130">
            <v>56740</v>
          </cell>
          <cell r="AJ3130">
            <v>9.5</v>
          </cell>
        </row>
        <row r="3131">
          <cell r="A3131" t="str">
            <v>4701</v>
          </cell>
          <cell r="B3131" t="str">
            <v>470109101</v>
          </cell>
          <cell r="D3131" t="str">
            <v>4701091</v>
          </cell>
          <cell r="E3131" t="str">
            <v>4710</v>
          </cell>
          <cell r="F3131" t="str">
            <v>47</v>
          </cell>
          <cell r="G3131">
            <v>512.23039917999995</v>
          </cell>
          <cell r="H3131">
            <v>516.20664714999998</v>
          </cell>
          <cell r="I3131">
            <v>516.32889609999995</v>
          </cell>
          <cell r="J3131">
            <v>28.440366970000003</v>
          </cell>
          <cell r="K3131">
            <v>26.151665489999999</v>
          </cell>
          <cell r="L3131">
            <v>9.8060400899999998</v>
          </cell>
          <cell r="M3131">
            <v>9.8283867800000007</v>
          </cell>
          <cell r="N3131">
            <v>24.299689229999998</v>
          </cell>
          <cell r="O3131">
            <v>64.040000000000006</v>
          </cell>
          <cell r="P3131">
            <v>11.648373769999999</v>
          </cell>
          <cell r="Q3131">
            <v>81.900000000000006</v>
          </cell>
          <cell r="R3131">
            <v>54.24479362000001</v>
          </cell>
          <cell r="S3131">
            <v>18.100000000000001</v>
          </cell>
          <cell r="T3131">
            <v>10.519780689999999</v>
          </cell>
          <cell r="U3131">
            <v>10.78803991</v>
          </cell>
          <cell r="V3131">
            <v>9.8060400899999998</v>
          </cell>
          <cell r="W3131">
            <v>62</v>
          </cell>
          <cell r="X3131">
            <v>91.3</v>
          </cell>
          <cell r="Y3131">
            <v>55</v>
          </cell>
          <cell r="Z3131">
            <v>47.5</v>
          </cell>
          <cell r="AA3131">
            <v>48.1</v>
          </cell>
          <cell r="AB3131">
            <v>9.8154756800000005</v>
          </cell>
          <cell r="AC3131">
            <v>2.154619E-2</v>
          </cell>
          <cell r="AD3131">
            <v>290.45</v>
          </cell>
          <cell r="AE3131">
            <v>62.126638830000005</v>
          </cell>
          <cell r="AF3131">
            <v>65.283699999999996</v>
          </cell>
          <cell r="AG3131">
            <v>0.32775488661840096</v>
          </cell>
          <cell r="AH3131">
            <v>3.3</v>
          </cell>
          <cell r="AI3131">
            <v>56740</v>
          </cell>
          <cell r="AJ3131">
            <v>9.5</v>
          </cell>
        </row>
        <row r="3132">
          <cell r="A3132" t="str">
            <v>4701</v>
          </cell>
          <cell r="B3132" t="str">
            <v>470109401</v>
          </cell>
          <cell r="D3132" t="str">
            <v>4701094</v>
          </cell>
          <cell r="E3132" t="str">
            <v>4710</v>
          </cell>
          <cell r="F3132" t="str">
            <v>47</v>
          </cell>
          <cell r="G3132">
            <v>512.23039917999995</v>
          </cell>
          <cell r="H3132">
            <v>516.20664714999998</v>
          </cell>
          <cell r="I3132">
            <v>516.32889609999995</v>
          </cell>
          <cell r="J3132">
            <v>28.440366970000003</v>
          </cell>
          <cell r="K3132">
            <v>26.151665489999999</v>
          </cell>
          <cell r="L3132">
            <v>9.4964211600000006</v>
          </cell>
          <cell r="M3132">
            <v>9.5230320800000001</v>
          </cell>
          <cell r="N3132">
            <v>24.299689229999998</v>
          </cell>
          <cell r="O3132">
            <v>64.040000000000006</v>
          </cell>
          <cell r="P3132">
            <v>11.686929190000001</v>
          </cell>
          <cell r="Q3132">
            <v>81.900000000000006</v>
          </cell>
          <cell r="R3132">
            <v>54.24479362000001</v>
          </cell>
          <cell r="S3132">
            <v>18.100000000000001</v>
          </cell>
          <cell r="T3132">
            <v>9.6574591299999994</v>
          </cell>
          <cell r="U3132">
            <v>10.729175010000001</v>
          </cell>
          <cell r="V3132">
            <v>9.5039051099999998</v>
          </cell>
          <cell r="W3132">
            <v>62</v>
          </cell>
          <cell r="X3132">
            <v>91.3</v>
          </cell>
          <cell r="Y3132">
            <v>55</v>
          </cell>
          <cell r="Z3132">
            <v>47.5</v>
          </cell>
          <cell r="AA3132">
            <v>48.1</v>
          </cell>
          <cell r="AB3132">
            <v>9.5012173400000002</v>
          </cell>
          <cell r="AC3132">
            <v>0</v>
          </cell>
          <cell r="AD3132">
            <v>290.45</v>
          </cell>
          <cell r="AE3132">
            <v>62.126638830000005</v>
          </cell>
          <cell r="AF3132">
            <v>65.254503330000006</v>
          </cell>
          <cell r="AG3132">
            <v>0.36592880089830804</v>
          </cell>
          <cell r="AH3132">
            <v>3.3</v>
          </cell>
          <cell r="AI3132">
            <v>56740</v>
          </cell>
          <cell r="AJ3132">
            <v>9.5</v>
          </cell>
        </row>
        <row r="3133">
          <cell r="A3133" t="str">
            <v>4701</v>
          </cell>
          <cell r="B3133" t="str">
            <v>470109601</v>
          </cell>
          <cell r="D3133" t="str">
            <v>4701096</v>
          </cell>
          <cell r="E3133" t="str">
            <v>4710</v>
          </cell>
          <cell r="F3133" t="str">
            <v>47</v>
          </cell>
          <cell r="G3133">
            <v>512.23039917999995</v>
          </cell>
          <cell r="H3133">
            <v>516.20664714999998</v>
          </cell>
          <cell r="I3133">
            <v>516.32889609999995</v>
          </cell>
          <cell r="J3133">
            <v>28.440366970000003</v>
          </cell>
          <cell r="K3133">
            <v>26.151665489999999</v>
          </cell>
          <cell r="L3133">
            <v>7.2078598700000001</v>
          </cell>
          <cell r="M3133">
            <v>7.2078598700000001</v>
          </cell>
          <cell r="N3133">
            <v>24.299689229999998</v>
          </cell>
          <cell r="O3133">
            <v>64.040000000000006</v>
          </cell>
          <cell r="P3133">
            <v>11.630708500000001</v>
          </cell>
          <cell r="Q3133">
            <v>81.900000000000006</v>
          </cell>
          <cell r="R3133">
            <v>54.24479362000001</v>
          </cell>
          <cell r="S3133">
            <v>18.100000000000001</v>
          </cell>
          <cell r="T3133">
            <v>7.2078598700000001</v>
          </cell>
          <cell r="U3133">
            <v>10.81977828</v>
          </cell>
          <cell r="V3133">
            <v>7.2078598700000001</v>
          </cell>
          <cell r="W3133">
            <v>62</v>
          </cell>
          <cell r="X3133">
            <v>91.3</v>
          </cell>
          <cell r="Y3133">
            <v>55</v>
          </cell>
          <cell r="Z3133">
            <v>47.5</v>
          </cell>
          <cell r="AA3133">
            <v>48.1</v>
          </cell>
          <cell r="AB3133">
            <v>7.2078598700000001</v>
          </cell>
          <cell r="AC3133">
            <v>0</v>
          </cell>
          <cell r="AD3133">
            <v>290.45</v>
          </cell>
          <cell r="AE3133">
            <v>62.126638830000005</v>
          </cell>
          <cell r="AF3133">
            <v>65.283699999999996</v>
          </cell>
          <cell r="AG3133">
            <v>0.75</v>
          </cell>
          <cell r="AH3133">
            <v>3.3</v>
          </cell>
          <cell r="AI3133">
            <v>56740</v>
          </cell>
          <cell r="AJ3133">
            <v>9.5</v>
          </cell>
        </row>
        <row r="3134">
          <cell r="A3134" t="str">
            <v>4701</v>
          </cell>
          <cell r="B3134" t="str">
            <v>470109801</v>
          </cell>
          <cell r="D3134" t="str">
            <v>4701098</v>
          </cell>
          <cell r="E3134" t="str">
            <v>4710</v>
          </cell>
          <cell r="F3134" t="str">
            <v>47</v>
          </cell>
          <cell r="G3134">
            <v>512.23039917999995</v>
          </cell>
          <cell r="H3134">
            <v>516.20664714999998</v>
          </cell>
          <cell r="I3134">
            <v>516.32889609999995</v>
          </cell>
          <cell r="J3134">
            <v>28.440366970000003</v>
          </cell>
          <cell r="K3134">
            <v>26.151665489999999</v>
          </cell>
          <cell r="L3134">
            <v>9.4334839200000005</v>
          </cell>
          <cell r="M3134">
            <v>9.4334839200000005</v>
          </cell>
          <cell r="N3134">
            <v>24.299689229999998</v>
          </cell>
          <cell r="O3134">
            <v>64.040000000000006</v>
          </cell>
          <cell r="P3134">
            <v>11.630708500000001</v>
          </cell>
          <cell r="Q3134">
            <v>81.900000000000006</v>
          </cell>
          <cell r="R3134">
            <v>54.24479362000001</v>
          </cell>
          <cell r="S3134">
            <v>18.100000000000001</v>
          </cell>
          <cell r="T3134">
            <v>9.4334839200000005</v>
          </cell>
          <cell r="U3134">
            <v>10.81977828</v>
          </cell>
          <cell r="V3134">
            <v>9.4334839200000005</v>
          </cell>
          <cell r="W3134">
            <v>62</v>
          </cell>
          <cell r="X3134">
            <v>91.3</v>
          </cell>
          <cell r="Y3134">
            <v>55</v>
          </cell>
          <cell r="Z3134">
            <v>47.5</v>
          </cell>
          <cell r="AA3134">
            <v>48.1</v>
          </cell>
          <cell r="AB3134">
            <v>9.6158054800000006</v>
          </cell>
          <cell r="AC3134">
            <v>0</v>
          </cell>
          <cell r="AD3134">
            <v>290.45</v>
          </cell>
          <cell r="AE3134">
            <v>62.126638830000005</v>
          </cell>
          <cell r="AF3134">
            <v>65.283699999999996</v>
          </cell>
          <cell r="AG3134">
            <v>0</v>
          </cell>
          <cell r="AH3134">
            <v>3.3</v>
          </cell>
          <cell r="AI3134">
            <v>56740</v>
          </cell>
          <cell r="AJ3134">
            <v>9.5</v>
          </cell>
        </row>
        <row r="3135">
          <cell r="A3135" t="str">
            <v>4702</v>
          </cell>
          <cell r="B3135" t="str">
            <v>470200101</v>
          </cell>
          <cell r="D3135" t="str">
            <v>4702001</v>
          </cell>
          <cell r="E3135" t="str">
            <v>4710</v>
          </cell>
          <cell r="F3135" t="str">
            <v>47</v>
          </cell>
          <cell r="G3135">
            <v>512.23039917999995</v>
          </cell>
          <cell r="H3135">
            <v>516.20664714999998</v>
          </cell>
          <cell r="I3135">
            <v>516.32889609999995</v>
          </cell>
          <cell r="J3135">
            <v>28.440366970000003</v>
          </cell>
          <cell r="K3135">
            <v>26.151665489999999</v>
          </cell>
          <cell r="L3135">
            <v>9.5279209900000001</v>
          </cell>
          <cell r="M3135">
            <v>10.21023669</v>
          </cell>
          <cell r="N3135">
            <v>24.299689229999998</v>
          </cell>
          <cell r="O3135">
            <v>64.040000000000006</v>
          </cell>
          <cell r="P3135">
            <v>10.67352633</v>
          </cell>
          <cell r="Q3135">
            <v>81.900000000000006</v>
          </cell>
          <cell r="R3135">
            <v>54.24479362000001</v>
          </cell>
          <cell r="S3135">
            <v>18.100000000000001</v>
          </cell>
          <cell r="T3135">
            <v>9.5789340099999993</v>
          </cell>
          <cell r="U3135">
            <v>10.642993369999999</v>
          </cell>
          <cell r="V3135">
            <v>9.5125168900000006</v>
          </cell>
          <cell r="W3135">
            <v>62</v>
          </cell>
          <cell r="X3135">
            <v>91.3</v>
          </cell>
          <cell r="Y3135">
            <v>55</v>
          </cell>
          <cell r="Z3135">
            <v>47.5</v>
          </cell>
          <cell r="AA3135">
            <v>48.1</v>
          </cell>
          <cell r="AB3135">
            <v>10.678606350000001</v>
          </cell>
          <cell r="AC3135">
            <v>0.16662426</v>
          </cell>
          <cell r="AD3135">
            <v>290.45</v>
          </cell>
          <cell r="AE3135">
            <v>62.126638830000005</v>
          </cell>
          <cell r="AF3135">
            <v>65.283699999999996</v>
          </cell>
          <cell r="AG3135">
            <v>0.3188359324906494</v>
          </cell>
          <cell r="AH3135">
            <v>3.3</v>
          </cell>
          <cell r="AI3135">
            <v>56740</v>
          </cell>
          <cell r="AJ3135">
            <v>9.5</v>
          </cell>
        </row>
        <row r="3136">
          <cell r="A3136" t="str">
            <v>4702</v>
          </cell>
          <cell r="B3136" t="str">
            <v>470200201</v>
          </cell>
          <cell r="D3136" t="str">
            <v>4702002</v>
          </cell>
          <cell r="E3136" t="str">
            <v>4710</v>
          </cell>
          <cell r="F3136" t="str">
            <v>47</v>
          </cell>
          <cell r="G3136">
            <v>512.23039917999995</v>
          </cell>
          <cell r="H3136">
            <v>516.20664714999998</v>
          </cell>
          <cell r="I3136">
            <v>516.32889609999995</v>
          </cell>
          <cell r="J3136">
            <v>28.440366970000003</v>
          </cell>
          <cell r="K3136">
            <v>26.151665489999999</v>
          </cell>
          <cell r="L3136">
            <v>7.1623975</v>
          </cell>
          <cell r="M3136">
            <v>10.126631100000001</v>
          </cell>
          <cell r="N3136">
            <v>24.299689229999998</v>
          </cell>
          <cell r="O3136">
            <v>64.040000000000006</v>
          </cell>
          <cell r="P3136">
            <v>10.81977828</v>
          </cell>
          <cell r="Q3136">
            <v>81.900000000000006</v>
          </cell>
          <cell r="R3136">
            <v>54.24479362000001</v>
          </cell>
          <cell r="S3136">
            <v>18.100000000000001</v>
          </cell>
          <cell r="T3136">
            <v>7.1623975</v>
          </cell>
          <cell r="U3136">
            <v>10.81977828</v>
          </cell>
          <cell r="V3136">
            <v>7.1623975</v>
          </cell>
          <cell r="W3136">
            <v>62</v>
          </cell>
          <cell r="X3136">
            <v>91.3</v>
          </cell>
          <cell r="Y3136">
            <v>55</v>
          </cell>
          <cell r="Z3136">
            <v>47.5</v>
          </cell>
          <cell r="AA3136">
            <v>48.1</v>
          </cell>
          <cell r="AB3136">
            <v>10.741816740000001</v>
          </cell>
          <cell r="AC3136">
            <v>1</v>
          </cell>
          <cell r="AD3136">
            <v>290.45</v>
          </cell>
          <cell r="AE3136">
            <v>62.126638830000005</v>
          </cell>
          <cell r="AF3136">
            <v>65.283699999999996</v>
          </cell>
          <cell r="AG3136">
            <v>0.28571428999999998</v>
          </cell>
          <cell r="AH3136">
            <v>3.3</v>
          </cell>
          <cell r="AI3136">
            <v>56740</v>
          </cell>
          <cell r="AJ3136">
            <v>9.5</v>
          </cell>
        </row>
        <row r="3137">
          <cell r="A3137" t="str">
            <v>4702</v>
          </cell>
          <cell r="B3137" t="str">
            <v>470200601</v>
          </cell>
          <cell r="D3137" t="str">
            <v>4702006</v>
          </cell>
          <cell r="E3137" t="str">
            <v>4710</v>
          </cell>
          <cell r="F3137" t="str">
            <v>47</v>
          </cell>
          <cell r="G3137">
            <v>512.23039917999995</v>
          </cell>
          <cell r="H3137">
            <v>516.20664714999998</v>
          </cell>
          <cell r="I3137">
            <v>516.32889609999995</v>
          </cell>
          <cell r="J3137">
            <v>28.440366970000003</v>
          </cell>
          <cell r="K3137">
            <v>26.151665489999999</v>
          </cell>
          <cell r="L3137">
            <v>9.5712264400000002</v>
          </cell>
          <cell r="M3137">
            <v>9.5977772800000007</v>
          </cell>
          <cell r="N3137">
            <v>24.299689229999998</v>
          </cell>
          <cell r="O3137">
            <v>64.040000000000006</v>
          </cell>
          <cell r="P3137">
            <v>11.188178219999999</v>
          </cell>
          <cell r="Q3137">
            <v>81.900000000000006</v>
          </cell>
          <cell r="R3137">
            <v>54.24479362000001</v>
          </cell>
          <cell r="S3137">
            <v>18.100000000000001</v>
          </cell>
          <cell r="T3137">
            <v>10.15646171</v>
          </cell>
          <cell r="U3137">
            <v>11.06167293</v>
          </cell>
          <cell r="V3137">
            <v>9.3258096199999994</v>
          </cell>
          <cell r="W3137">
            <v>62</v>
          </cell>
          <cell r="X3137">
            <v>91.3</v>
          </cell>
          <cell r="Y3137">
            <v>55</v>
          </cell>
          <cell r="Z3137">
            <v>47.5</v>
          </cell>
          <cell r="AA3137">
            <v>48.1</v>
          </cell>
          <cell r="AB3137">
            <v>11.023486180000001</v>
          </cell>
          <cell r="AC3137">
            <v>0</v>
          </cell>
          <cell r="AD3137">
            <v>290.45</v>
          </cell>
          <cell r="AE3137">
            <v>62.126638830000005</v>
          </cell>
          <cell r="AF3137">
            <v>65.283699999999996</v>
          </cell>
          <cell r="AG3137">
            <v>0.31842907738011328</v>
          </cell>
          <cell r="AH3137">
            <v>3.3</v>
          </cell>
          <cell r="AI3137">
            <v>56740</v>
          </cell>
          <cell r="AJ3137">
            <v>9.5</v>
          </cell>
        </row>
        <row r="3138">
          <cell r="A3138" t="str">
            <v>4702</v>
          </cell>
          <cell r="B3138" t="str">
            <v>470200801</v>
          </cell>
          <cell r="D3138" t="str">
            <v>4702008</v>
          </cell>
          <cell r="E3138" t="str">
            <v>4710</v>
          </cell>
          <cell r="F3138" t="str">
            <v>47</v>
          </cell>
          <cell r="G3138">
            <v>512.23039917999995</v>
          </cell>
          <cell r="H3138">
            <v>516.20664714999998</v>
          </cell>
          <cell r="I3138">
            <v>516.32889609999995</v>
          </cell>
          <cell r="J3138">
            <v>28.440366970000003</v>
          </cell>
          <cell r="K3138">
            <v>26.151665489999999</v>
          </cell>
          <cell r="L3138">
            <v>9.4334839200000005</v>
          </cell>
          <cell r="M3138">
            <v>9.4334839200000005</v>
          </cell>
          <cell r="N3138">
            <v>24.299689229999998</v>
          </cell>
          <cell r="O3138">
            <v>64.040000000000006</v>
          </cell>
          <cell r="P3138">
            <v>11.225243389999999</v>
          </cell>
          <cell r="Q3138">
            <v>81.900000000000006</v>
          </cell>
          <cell r="R3138">
            <v>54.24479362000001</v>
          </cell>
          <cell r="S3138">
            <v>18.100000000000001</v>
          </cell>
          <cell r="T3138">
            <v>10.81977828</v>
          </cell>
          <cell r="U3138">
            <v>10.81977828</v>
          </cell>
          <cell r="V3138">
            <v>7.1308988299999996</v>
          </cell>
          <cell r="W3138">
            <v>62</v>
          </cell>
          <cell r="X3138">
            <v>91.3</v>
          </cell>
          <cell r="Y3138">
            <v>55</v>
          </cell>
          <cell r="Z3138">
            <v>47.5</v>
          </cell>
          <cell r="AA3138">
            <v>48.1</v>
          </cell>
          <cell r="AB3138">
            <v>10.741816740000001</v>
          </cell>
          <cell r="AC3138">
            <v>0</v>
          </cell>
          <cell r="AD3138">
            <v>290.45</v>
          </cell>
          <cell r="AE3138">
            <v>62.126638830000005</v>
          </cell>
          <cell r="AF3138">
            <v>65.283699999999996</v>
          </cell>
          <cell r="AG3138">
            <v>0.34843712788475539</v>
          </cell>
          <cell r="AH3138">
            <v>3.3</v>
          </cell>
          <cell r="AI3138">
            <v>56740</v>
          </cell>
          <cell r="AJ3138">
            <v>9.5</v>
          </cell>
        </row>
        <row r="3139">
          <cell r="A3139" t="str">
            <v>4702</v>
          </cell>
          <cell r="B3139" t="str">
            <v>470201101</v>
          </cell>
          <cell r="D3139" t="str">
            <v>4702011</v>
          </cell>
          <cell r="E3139" t="str">
            <v>4710</v>
          </cell>
          <cell r="F3139" t="str">
            <v>47</v>
          </cell>
          <cell r="G3139">
            <v>512.23039917999995</v>
          </cell>
          <cell r="H3139">
            <v>516.20664714999998</v>
          </cell>
          <cell r="I3139">
            <v>516.32889609999995</v>
          </cell>
          <cell r="J3139">
            <v>28.440366970000003</v>
          </cell>
          <cell r="K3139">
            <v>26.151665489999999</v>
          </cell>
          <cell r="L3139">
            <v>10.158052250000001</v>
          </cell>
          <cell r="M3139">
            <v>10.158052250000001</v>
          </cell>
          <cell r="N3139">
            <v>24.299689229999998</v>
          </cell>
          <cell r="O3139">
            <v>64.040000000000006</v>
          </cell>
          <cell r="P3139">
            <v>11.625065940000001</v>
          </cell>
          <cell r="Q3139">
            <v>81.900000000000006</v>
          </cell>
          <cell r="R3139">
            <v>54.24479362000001</v>
          </cell>
          <cell r="S3139">
            <v>18.100000000000001</v>
          </cell>
          <cell r="T3139">
            <v>9.6270091499999992</v>
          </cell>
          <cell r="U3139">
            <v>11.238199099999999</v>
          </cell>
          <cell r="V3139">
            <v>9.3942440099999995</v>
          </cell>
          <cell r="W3139">
            <v>62</v>
          </cell>
          <cell r="X3139">
            <v>91.3</v>
          </cell>
          <cell r="Y3139">
            <v>55</v>
          </cell>
          <cell r="Z3139">
            <v>47.5</v>
          </cell>
          <cell r="AA3139">
            <v>48.1</v>
          </cell>
          <cell r="AB3139">
            <v>10.94217289</v>
          </cell>
          <cell r="AC3139">
            <v>0</v>
          </cell>
          <cell r="AD3139">
            <v>290.45</v>
          </cell>
          <cell r="AE3139">
            <v>62.126638830000005</v>
          </cell>
          <cell r="AF3139">
            <v>65.283699999999996</v>
          </cell>
          <cell r="AG3139">
            <v>0.34605466581326516</v>
          </cell>
          <cell r="AH3139">
            <v>3.3</v>
          </cell>
          <cell r="AI3139">
            <v>56740</v>
          </cell>
          <cell r="AJ3139">
            <v>9.5</v>
          </cell>
        </row>
        <row r="3140">
          <cell r="A3140" t="str">
            <v>4702</v>
          </cell>
          <cell r="B3140" t="str">
            <v>470201201</v>
          </cell>
          <cell r="D3140" t="str">
            <v>4702012</v>
          </cell>
          <cell r="E3140" t="str">
            <v>4710</v>
          </cell>
          <cell r="F3140" t="str">
            <v>47</v>
          </cell>
          <cell r="G3140">
            <v>512.23039917999995</v>
          </cell>
          <cell r="H3140">
            <v>516.20664714999998</v>
          </cell>
          <cell r="I3140">
            <v>516.32889609999995</v>
          </cell>
          <cell r="J3140">
            <v>28.440366970000003</v>
          </cell>
          <cell r="K3140">
            <v>26.151665489999999</v>
          </cell>
          <cell r="L3140">
            <v>9.9982521299999991</v>
          </cell>
          <cell r="M3140">
            <v>9.9982521299999991</v>
          </cell>
          <cell r="N3140">
            <v>24.299689229999998</v>
          </cell>
          <cell r="O3140">
            <v>64.040000000000006</v>
          </cell>
          <cell r="P3140">
            <v>11.630708500000001</v>
          </cell>
          <cell r="Q3140">
            <v>81.900000000000006</v>
          </cell>
          <cell r="R3140">
            <v>54.24479362000001</v>
          </cell>
          <cell r="S3140">
            <v>18.100000000000001</v>
          </cell>
          <cell r="T3140">
            <v>7.1308988299999996</v>
          </cell>
          <cell r="U3140">
            <v>11.225243389999999</v>
          </cell>
          <cell r="V3140">
            <v>7.1308988299999996</v>
          </cell>
          <cell r="W3140">
            <v>62</v>
          </cell>
          <cell r="X3140">
            <v>91.3</v>
          </cell>
          <cell r="Y3140">
            <v>55</v>
          </cell>
          <cell r="Z3140">
            <v>47.5</v>
          </cell>
          <cell r="AA3140">
            <v>48.1</v>
          </cell>
          <cell r="AB3140">
            <v>10.741816740000001</v>
          </cell>
          <cell r="AC3140">
            <v>0</v>
          </cell>
          <cell r="AD3140">
            <v>290.45</v>
          </cell>
          <cell r="AE3140">
            <v>62.126638830000005</v>
          </cell>
          <cell r="AF3140">
            <v>65.283699999999996</v>
          </cell>
          <cell r="AG3140">
            <v>0</v>
          </cell>
          <cell r="AH3140">
            <v>3.3</v>
          </cell>
          <cell r="AI3140">
            <v>56740</v>
          </cell>
          <cell r="AJ3140">
            <v>9.5</v>
          </cell>
        </row>
        <row r="3141">
          <cell r="A3141" t="str">
            <v>4702</v>
          </cell>
          <cell r="B3141" t="str">
            <v>470201401</v>
          </cell>
          <cell r="D3141" t="str">
            <v>4702014</v>
          </cell>
          <cell r="E3141" t="str">
            <v>4710</v>
          </cell>
          <cell r="F3141" t="str">
            <v>47</v>
          </cell>
          <cell r="G3141">
            <v>512.23039917999995</v>
          </cell>
          <cell r="H3141">
            <v>516.20664714999998</v>
          </cell>
          <cell r="I3141">
            <v>516.32889609999995</v>
          </cell>
          <cell r="J3141">
            <v>28.440366970000003</v>
          </cell>
          <cell r="K3141">
            <v>26.151665489999999</v>
          </cell>
          <cell r="L3141">
            <v>9.7581727199999992</v>
          </cell>
          <cell r="M3141">
            <v>9.7581727199999992</v>
          </cell>
          <cell r="N3141">
            <v>24.299689229999998</v>
          </cell>
          <cell r="O3141">
            <v>64.040000000000006</v>
          </cell>
          <cell r="P3141">
            <v>11.80381738</v>
          </cell>
          <cell r="Q3141">
            <v>81.900000000000006</v>
          </cell>
          <cell r="R3141">
            <v>54.24479362000001</v>
          </cell>
          <cell r="S3141">
            <v>18.100000000000001</v>
          </cell>
          <cell r="T3141">
            <v>10.53781317</v>
          </cell>
          <cell r="U3141">
            <v>11.50648477</v>
          </cell>
          <cell r="V3141">
            <v>9.5415846799999997</v>
          </cell>
          <cell r="W3141">
            <v>62</v>
          </cell>
          <cell r="X3141">
            <v>91.3</v>
          </cell>
          <cell r="Y3141">
            <v>55</v>
          </cell>
          <cell r="Z3141">
            <v>47.5</v>
          </cell>
          <cell r="AA3141">
            <v>48.1</v>
          </cell>
          <cell r="AB3141">
            <v>10.64970145</v>
          </cell>
          <cell r="AC3141">
            <v>0</v>
          </cell>
          <cell r="AD3141">
            <v>290.45</v>
          </cell>
          <cell r="AE3141">
            <v>62.126638830000005</v>
          </cell>
          <cell r="AF3141">
            <v>65.283699999999996</v>
          </cell>
          <cell r="AG3141">
            <v>0.14285713999999999</v>
          </cell>
          <cell r="AH3141">
            <v>3.3</v>
          </cell>
          <cell r="AI3141">
            <v>56740</v>
          </cell>
          <cell r="AJ3141">
            <v>9.5</v>
          </cell>
        </row>
        <row r="3142">
          <cell r="A3142" t="str">
            <v>4702</v>
          </cell>
          <cell r="B3142" t="str">
            <v>470201501</v>
          </cell>
          <cell r="D3142" t="str">
            <v>4702015</v>
          </cell>
          <cell r="E3142" t="str">
            <v>4710</v>
          </cell>
          <cell r="F3142" t="str">
            <v>47</v>
          </cell>
          <cell r="G3142">
            <v>512.23039917999995</v>
          </cell>
          <cell r="H3142">
            <v>516.20664714999998</v>
          </cell>
          <cell r="I3142">
            <v>516.32889609999995</v>
          </cell>
          <cell r="J3142">
            <v>28.440366970000003</v>
          </cell>
          <cell r="K3142">
            <v>26.151665489999999</v>
          </cell>
          <cell r="L3142">
            <v>7.1308988299999996</v>
          </cell>
          <cell r="M3142">
            <v>7.1308988299999996</v>
          </cell>
          <cell r="N3142">
            <v>24.299689229999998</v>
          </cell>
          <cell r="O3142">
            <v>64.040000000000006</v>
          </cell>
          <cell r="P3142">
            <v>11.630708500000001</v>
          </cell>
          <cell r="Q3142">
            <v>81.900000000000006</v>
          </cell>
          <cell r="R3142">
            <v>54.24479362000001</v>
          </cell>
          <cell r="S3142">
            <v>18.100000000000001</v>
          </cell>
          <cell r="T3142">
            <v>10.063563500000001</v>
          </cell>
          <cell r="U3142">
            <v>11.225243389999999</v>
          </cell>
          <cell r="V3142">
            <v>9.4334839200000005</v>
          </cell>
          <cell r="W3142">
            <v>62</v>
          </cell>
          <cell r="X3142">
            <v>91.3</v>
          </cell>
          <cell r="Y3142">
            <v>55</v>
          </cell>
          <cell r="Z3142">
            <v>47.5</v>
          </cell>
          <cell r="AA3142">
            <v>48.1</v>
          </cell>
          <cell r="AB3142">
            <v>10.741816740000001</v>
          </cell>
          <cell r="AC3142">
            <v>0</v>
          </cell>
          <cell r="AD3142">
            <v>290.45</v>
          </cell>
          <cell r="AE3142">
            <v>62.126638830000005</v>
          </cell>
          <cell r="AF3142">
            <v>65.283699999999996</v>
          </cell>
          <cell r="AG3142">
            <v>1</v>
          </cell>
          <cell r="AH3142">
            <v>3.3</v>
          </cell>
          <cell r="AI3142">
            <v>56740</v>
          </cell>
          <cell r="AJ3142">
            <v>9.5</v>
          </cell>
        </row>
        <row r="3143">
          <cell r="A3143" t="str">
            <v>4702</v>
          </cell>
          <cell r="B3143" t="str">
            <v>470201601</v>
          </cell>
          <cell r="D3143" t="str">
            <v>4702016</v>
          </cell>
          <cell r="E3143" t="str">
            <v>4710</v>
          </cell>
          <cell r="F3143" t="str">
            <v>47</v>
          </cell>
          <cell r="G3143">
            <v>512.23039917999995</v>
          </cell>
          <cell r="H3143">
            <v>516.20664714999998</v>
          </cell>
          <cell r="I3143">
            <v>516.32889609999995</v>
          </cell>
          <cell r="J3143">
            <v>28.440366970000003</v>
          </cell>
          <cell r="K3143">
            <v>26.151665489999999</v>
          </cell>
          <cell r="L3143">
            <v>9.4334839200000005</v>
          </cell>
          <cell r="M3143">
            <v>9.4334839200000005</v>
          </cell>
          <cell r="N3143">
            <v>24.299689229999998</v>
          </cell>
          <cell r="O3143">
            <v>64.040000000000006</v>
          </cell>
          <cell r="P3143">
            <v>11.91839057</v>
          </cell>
          <cell r="Q3143">
            <v>81.900000000000006</v>
          </cell>
          <cell r="R3143">
            <v>54.24479362000001</v>
          </cell>
          <cell r="S3143">
            <v>18.100000000000001</v>
          </cell>
          <cell r="T3143">
            <v>10.81977828</v>
          </cell>
          <cell r="U3143">
            <v>11.630708500000001</v>
          </cell>
          <cell r="V3143">
            <v>7.1308988299999996</v>
          </cell>
          <cell r="W3143">
            <v>62</v>
          </cell>
          <cell r="X3143">
            <v>91.3</v>
          </cell>
          <cell r="Y3143">
            <v>55</v>
          </cell>
          <cell r="Z3143">
            <v>47.5</v>
          </cell>
          <cell r="AA3143">
            <v>48.1</v>
          </cell>
          <cell r="AB3143">
            <v>10.741816740000001</v>
          </cell>
          <cell r="AC3143">
            <v>0</v>
          </cell>
          <cell r="AD3143">
            <v>290.45</v>
          </cell>
          <cell r="AE3143">
            <v>62.126638830000005</v>
          </cell>
          <cell r="AF3143">
            <v>65.283699999999996</v>
          </cell>
          <cell r="AG3143">
            <v>0</v>
          </cell>
          <cell r="AH3143">
            <v>3.3</v>
          </cell>
          <cell r="AI3143">
            <v>56740</v>
          </cell>
          <cell r="AJ3143">
            <v>9.5</v>
          </cell>
        </row>
        <row r="3144">
          <cell r="A3144" t="str">
            <v>4702</v>
          </cell>
          <cell r="B3144" t="str">
            <v>470201801</v>
          </cell>
          <cell r="D3144" t="str">
            <v>4702018</v>
          </cell>
          <cell r="E3144" t="str">
            <v>4710</v>
          </cell>
          <cell r="F3144" t="str">
            <v>47</v>
          </cell>
          <cell r="G3144">
            <v>512.23039917999995</v>
          </cell>
          <cell r="H3144">
            <v>516.20664714999998</v>
          </cell>
          <cell r="I3144">
            <v>516.32889609999995</v>
          </cell>
          <cell r="J3144">
            <v>28.440366970000003</v>
          </cell>
          <cell r="K3144">
            <v>26.151665489999999</v>
          </cell>
          <cell r="L3144">
            <v>10.650104410000001</v>
          </cell>
          <cell r="M3144">
            <v>10.73018175</v>
          </cell>
          <cell r="N3144">
            <v>24.299689229999998</v>
          </cell>
          <cell r="O3144">
            <v>64.040000000000006</v>
          </cell>
          <cell r="P3144">
            <v>11.91839057</v>
          </cell>
          <cell r="Q3144">
            <v>81.900000000000006</v>
          </cell>
          <cell r="R3144">
            <v>54.24479362000001</v>
          </cell>
          <cell r="S3144">
            <v>18.100000000000001</v>
          </cell>
          <cell r="T3144">
            <v>10.72566539</v>
          </cell>
          <cell r="U3144">
            <v>11.607726420000001</v>
          </cell>
          <cell r="V3144">
            <v>10.59285259</v>
          </cell>
          <cell r="W3144">
            <v>62</v>
          </cell>
          <cell r="X3144">
            <v>91.3</v>
          </cell>
          <cell r="Y3144">
            <v>55</v>
          </cell>
          <cell r="Z3144">
            <v>47.5</v>
          </cell>
          <cell r="AA3144">
            <v>48.1</v>
          </cell>
          <cell r="AB3144">
            <v>9.5652136900000002</v>
          </cell>
          <cell r="AC3144">
            <v>5.2824250000000003E-2</v>
          </cell>
          <cell r="AD3144">
            <v>290.45</v>
          </cell>
          <cell r="AE3144">
            <v>62.126638830000005</v>
          </cell>
          <cell r="AF3144">
            <v>65.283699999999996</v>
          </cell>
          <cell r="AG3144">
            <v>0.32541495416241284</v>
          </cell>
          <cell r="AH3144">
            <v>3.3</v>
          </cell>
          <cell r="AI3144">
            <v>56740</v>
          </cell>
          <cell r="AJ3144">
            <v>9.5</v>
          </cell>
        </row>
        <row r="3145">
          <cell r="A3145" t="str">
            <v>4702</v>
          </cell>
          <cell r="B3145" t="str">
            <v>470202301</v>
          </cell>
          <cell r="D3145" t="str">
            <v>4702023</v>
          </cell>
          <cell r="E3145" t="str">
            <v>4710</v>
          </cell>
          <cell r="F3145" t="str">
            <v>47</v>
          </cell>
          <cell r="G3145">
            <v>512.23039917999995</v>
          </cell>
          <cell r="H3145">
            <v>516.20664714999998</v>
          </cell>
          <cell r="I3145">
            <v>516.32889609999995</v>
          </cell>
          <cell r="J3145">
            <v>28.440366970000003</v>
          </cell>
          <cell r="K3145">
            <v>26.151665489999999</v>
          </cell>
          <cell r="L3145">
            <v>7.1308988299999996</v>
          </cell>
          <cell r="M3145">
            <v>10.166928159999999</v>
          </cell>
          <cell r="N3145">
            <v>24.299689229999998</v>
          </cell>
          <cell r="O3145">
            <v>64.040000000000006</v>
          </cell>
          <cell r="P3145">
            <v>11.91839057</v>
          </cell>
          <cell r="Q3145">
            <v>81.900000000000006</v>
          </cell>
          <cell r="R3145">
            <v>54.24479362000001</v>
          </cell>
          <cell r="S3145">
            <v>18.100000000000001</v>
          </cell>
          <cell r="T3145">
            <v>10.81977828</v>
          </cell>
          <cell r="U3145">
            <v>11.225243389999999</v>
          </cell>
          <cell r="V3145">
            <v>7.1308988299999996</v>
          </cell>
          <cell r="W3145">
            <v>62</v>
          </cell>
          <cell r="X3145">
            <v>91.3</v>
          </cell>
          <cell r="Y3145">
            <v>55</v>
          </cell>
          <cell r="Z3145">
            <v>47.5</v>
          </cell>
          <cell r="AA3145">
            <v>48.1</v>
          </cell>
          <cell r="AB3145">
            <v>7.1308988299999996</v>
          </cell>
          <cell r="AC3145">
            <v>1</v>
          </cell>
          <cell r="AD3145">
            <v>290.45</v>
          </cell>
          <cell r="AE3145">
            <v>62.126638830000005</v>
          </cell>
          <cell r="AF3145">
            <v>65.283699999999996</v>
          </cell>
          <cell r="AG3145">
            <v>0</v>
          </cell>
          <cell r="AH3145">
            <v>3.3</v>
          </cell>
          <cell r="AI3145">
            <v>56740</v>
          </cell>
          <cell r="AJ3145">
            <v>9.5</v>
          </cell>
        </row>
        <row r="3146">
          <cell r="A3146" t="str">
            <v>4702</v>
          </cell>
          <cell r="B3146" t="str">
            <v>470202401</v>
          </cell>
          <cell r="D3146" t="str">
            <v>4702024</v>
          </cell>
          <cell r="E3146" t="str">
            <v>4710</v>
          </cell>
          <cell r="F3146" t="str">
            <v>47</v>
          </cell>
          <cell r="G3146">
            <v>512.23039917999995</v>
          </cell>
          <cell r="H3146">
            <v>516.20664714999998</v>
          </cell>
          <cell r="I3146">
            <v>516.32889609999995</v>
          </cell>
          <cell r="J3146">
            <v>28.440366970000003</v>
          </cell>
          <cell r="K3146">
            <v>26.151665489999999</v>
          </cell>
          <cell r="L3146">
            <v>9.5153956500000003</v>
          </cell>
          <cell r="M3146">
            <v>10.33501019</v>
          </cell>
          <cell r="N3146">
            <v>24.299689229999998</v>
          </cell>
          <cell r="O3146">
            <v>64.040000000000006</v>
          </cell>
          <cell r="P3146">
            <v>11.85841407</v>
          </cell>
          <cell r="Q3146">
            <v>81.900000000000006</v>
          </cell>
          <cell r="R3146">
            <v>54.24479362000001</v>
          </cell>
          <cell r="S3146">
            <v>18.100000000000001</v>
          </cell>
          <cell r="T3146">
            <v>10.737178979999999</v>
          </cell>
          <cell r="U3146">
            <v>11.308174230000001</v>
          </cell>
          <cell r="V3146">
            <v>9.5239825499999995</v>
          </cell>
          <cell r="W3146">
            <v>62</v>
          </cell>
          <cell r="X3146">
            <v>91.3</v>
          </cell>
          <cell r="Y3146">
            <v>55</v>
          </cell>
          <cell r="Z3146">
            <v>47.5</v>
          </cell>
          <cell r="AA3146">
            <v>48.1</v>
          </cell>
          <cell r="AB3146">
            <v>9.4782278200000007</v>
          </cell>
          <cell r="AC3146">
            <v>0.61472103</v>
          </cell>
          <cell r="AD3146">
            <v>290.45</v>
          </cell>
          <cell r="AE3146">
            <v>62.126638830000005</v>
          </cell>
          <cell r="AF3146">
            <v>65.288750010000001</v>
          </cell>
          <cell r="AG3146">
            <v>0.34916156970307688</v>
          </cell>
          <cell r="AH3146">
            <v>3.3</v>
          </cell>
          <cell r="AI3146">
            <v>56740</v>
          </cell>
          <cell r="AJ3146">
            <v>9.5</v>
          </cell>
        </row>
        <row r="3147">
          <cell r="A3147" t="str">
            <v>4702</v>
          </cell>
          <cell r="B3147" t="str">
            <v>470202601</v>
          </cell>
          <cell r="D3147" t="str">
            <v>4702026</v>
          </cell>
          <cell r="E3147" t="str">
            <v>4710</v>
          </cell>
          <cell r="F3147" t="str">
            <v>47</v>
          </cell>
          <cell r="G3147">
            <v>512.23039917999995</v>
          </cell>
          <cell r="H3147">
            <v>516.20664714999998</v>
          </cell>
          <cell r="I3147">
            <v>516.32889609999995</v>
          </cell>
          <cell r="J3147">
            <v>28.440366970000003</v>
          </cell>
          <cell r="K3147">
            <v>26.151665489999999</v>
          </cell>
          <cell r="L3147">
            <v>10.03819326</v>
          </cell>
          <cell r="M3147">
            <v>10.041813680000001</v>
          </cell>
          <cell r="N3147">
            <v>24.299689229999998</v>
          </cell>
          <cell r="O3147">
            <v>64.040000000000006</v>
          </cell>
          <cell r="P3147">
            <v>11.741167989999999</v>
          </cell>
          <cell r="Q3147">
            <v>81.900000000000006</v>
          </cell>
          <cell r="R3147">
            <v>54.24479362000001</v>
          </cell>
          <cell r="S3147">
            <v>18.100000000000001</v>
          </cell>
          <cell r="T3147">
            <v>10.20636607</v>
          </cell>
          <cell r="U3147">
            <v>11.21847386</v>
          </cell>
          <cell r="V3147">
            <v>9.5393563100000005</v>
          </cell>
          <cell r="W3147">
            <v>62</v>
          </cell>
          <cell r="X3147">
            <v>91.3</v>
          </cell>
          <cell r="Y3147">
            <v>55</v>
          </cell>
          <cell r="Z3147">
            <v>47.5</v>
          </cell>
          <cell r="AA3147">
            <v>48.1</v>
          </cell>
          <cell r="AB3147">
            <v>10.28697968</v>
          </cell>
          <cell r="AC3147">
            <v>0</v>
          </cell>
          <cell r="AD3147">
            <v>290.45</v>
          </cell>
          <cell r="AE3147">
            <v>62.126638830000005</v>
          </cell>
          <cell r="AF3147">
            <v>65.283699999999996</v>
          </cell>
          <cell r="AG3147">
            <v>0.3233180600285554</v>
          </cell>
          <cell r="AH3147">
            <v>3.3</v>
          </cell>
          <cell r="AI3147">
            <v>56740</v>
          </cell>
          <cell r="AJ3147">
            <v>9.5</v>
          </cell>
        </row>
        <row r="3148">
          <cell r="A3148" t="str">
            <v>4702</v>
          </cell>
          <cell r="B3148" t="str">
            <v>470202602</v>
          </cell>
          <cell r="D3148" t="str">
            <v>4702026</v>
          </cell>
          <cell r="E3148" t="str">
            <v>4710</v>
          </cell>
          <cell r="F3148" t="str">
            <v>47</v>
          </cell>
          <cell r="G3148">
            <v>512.23039917999995</v>
          </cell>
          <cell r="H3148">
            <v>516.20664714999998</v>
          </cell>
          <cell r="I3148">
            <v>516.32889609999995</v>
          </cell>
          <cell r="J3148">
            <v>28.440366970000003</v>
          </cell>
          <cell r="K3148">
            <v>26.151665489999999</v>
          </cell>
          <cell r="L3148">
            <v>9.8389490300000002</v>
          </cell>
          <cell r="M3148">
            <v>9.8389490300000002</v>
          </cell>
          <cell r="N3148">
            <v>24.299689229999998</v>
          </cell>
          <cell r="O3148">
            <v>64.040000000000006</v>
          </cell>
          <cell r="P3148">
            <v>11.630708500000001</v>
          </cell>
          <cell r="Q3148">
            <v>81.900000000000006</v>
          </cell>
          <cell r="R3148">
            <v>54.24479362000001</v>
          </cell>
          <cell r="S3148">
            <v>18.100000000000001</v>
          </cell>
          <cell r="T3148">
            <v>10.111273779999999</v>
          </cell>
          <cell r="U3148">
            <v>11.225243389999999</v>
          </cell>
          <cell r="V3148">
            <v>9.4334839200000005</v>
          </cell>
          <cell r="W3148">
            <v>62</v>
          </cell>
          <cell r="X3148">
            <v>91.3</v>
          </cell>
          <cell r="Y3148">
            <v>55</v>
          </cell>
          <cell r="Z3148">
            <v>47.5</v>
          </cell>
          <cell r="AA3148">
            <v>48.1</v>
          </cell>
          <cell r="AB3148">
            <v>9.9641121699999999</v>
          </cell>
          <cell r="AC3148">
            <v>0</v>
          </cell>
          <cell r="AD3148">
            <v>290.45</v>
          </cell>
          <cell r="AE3148">
            <v>62.126638830000005</v>
          </cell>
          <cell r="AF3148">
            <v>65.283699999999996</v>
          </cell>
          <cell r="AG3148">
            <v>1</v>
          </cell>
          <cell r="AH3148">
            <v>3.3</v>
          </cell>
          <cell r="AI3148">
            <v>56740</v>
          </cell>
          <cell r="AJ3148">
            <v>9.5</v>
          </cell>
        </row>
        <row r="3149">
          <cell r="A3149" t="str">
            <v>4702</v>
          </cell>
          <cell r="B3149" t="str">
            <v>470202801</v>
          </cell>
          <cell r="D3149" t="str">
            <v>4702028</v>
          </cell>
          <cell r="E3149" t="str">
            <v>4710</v>
          </cell>
          <cell r="F3149" t="str">
            <v>47</v>
          </cell>
          <cell r="G3149">
            <v>512.23039917999995</v>
          </cell>
          <cell r="H3149">
            <v>516.20664714999998</v>
          </cell>
          <cell r="I3149">
            <v>516.32889609999995</v>
          </cell>
          <cell r="J3149">
            <v>28.440366970000003</v>
          </cell>
          <cell r="K3149">
            <v>26.151665489999999</v>
          </cell>
          <cell r="L3149">
            <v>10.126631100000001</v>
          </cell>
          <cell r="M3149">
            <v>10.126631100000001</v>
          </cell>
          <cell r="N3149">
            <v>24.299689229999998</v>
          </cell>
          <cell r="O3149">
            <v>64.040000000000006</v>
          </cell>
          <cell r="P3149">
            <v>11.630708500000001</v>
          </cell>
          <cell r="Q3149">
            <v>81.900000000000006</v>
          </cell>
          <cell r="R3149">
            <v>54.24479362000001</v>
          </cell>
          <cell r="S3149">
            <v>18.100000000000001</v>
          </cell>
          <cell r="T3149">
            <v>10.126631100000001</v>
          </cell>
          <cell r="U3149">
            <v>11.225243389999999</v>
          </cell>
          <cell r="V3149">
            <v>7.1308988299999996</v>
          </cell>
          <cell r="W3149">
            <v>62</v>
          </cell>
          <cell r="X3149">
            <v>91.3</v>
          </cell>
          <cell r="Y3149">
            <v>55</v>
          </cell>
          <cell r="Z3149">
            <v>47.5</v>
          </cell>
          <cell r="AA3149">
            <v>48.1</v>
          </cell>
          <cell r="AB3149">
            <v>10.741816740000001</v>
          </cell>
          <cell r="AC3149">
            <v>0</v>
          </cell>
          <cell r="AD3149">
            <v>290.45</v>
          </cell>
          <cell r="AE3149">
            <v>62.126638830000005</v>
          </cell>
          <cell r="AF3149">
            <v>65.283699999999996</v>
          </cell>
          <cell r="AG3149">
            <v>0.2</v>
          </cell>
          <cell r="AH3149">
            <v>3.3</v>
          </cell>
          <cell r="AI3149">
            <v>56740</v>
          </cell>
          <cell r="AJ3149">
            <v>9.5</v>
          </cell>
        </row>
        <row r="3150">
          <cell r="A3150" t="str">
            <v>4702</v>
          </cell>
          <cell r="B3150" t="str">
            <v>470202901</v>
          </cell>
          <cell r="D3150" t="str">
            <v>4702029</v>
          </cell>
          <cell r="E3150" t="str">
            <v>4710</v>
          </cell>
          <cell r="F3150" t="str">
            <v>47</v>
          </cell>
          <cell r="G3150">
            <v>512.23039917999995</v>
          </cell>
          <cell r="H3150">
            <v>516.20664714999998</v>
          </cell>
          <cell r="I3150">
            <v>516.32889609999995</v>
          </cell>
          <cell r="J3150">
            <v>28.440366970000003</v>
          </cell>
          <cell r="K3150">
            <v>26.151665489999999</v>
          </cell>
          <cell r="L3150">
            <v>9.73305504</v>
          </cell>
          <cell r="M3150">
            <v>9.73305504</v>
          </cell>
          <cell r="N3150">
            <v>24.299689229999998</v>
          </cell>
          <cell r="O3150">
            <v>64.040000000000006</v>
          </cell>
          <cell r="P3150">
            <v>11.630708500000001</v>
          </cell>
          <cell r="Q3150">
            <v>81.900000000000006</v>
          </cell>
          <cell r="R3150">
            <v>54.24479362000001</v>
          </cell>
          <cell r="S3150">
            <v>18.100000000000001</v>
          </cell>
          <cell r="T3150">
            <v>9.6400427000000004</v>
          </cell>
          <cell r="U3150">
            <v>10.910879619999999</v>
          </cell>
          <cell r="V3150">
            <v>9.6250955299999994</v>
          </cell>
          <cell r="W3150">
            <v>62</v>
          </cell>
          <cell r="X3150">
            <v>91.3</v>
          </cell>
          <cell r="Y3150">
            <v>55</v>
          </cell>
          <cell r="Z3150">
            <v>47.5</v>
          </cell>
          <cell r="AA3150">
            <v>48.1</v>
          </cell>
          <cell r="AB3150">
            <v>9.8028381400000004</v>
          </cell>
          <cell r="AC3150">
            <v>0.13527059999999999</v>
          </cell>
          <cell r="AD3150">
            <v>290.45</v>
          </cell>
          <cell r="AE3150">
            <v>62.126638830000005</v>
          </cell>
          <cell r="AF3150">
            <v>65.283699999999996</v>
          </cell>
          <cell r="AG3150">
            <v>0.32022389208631841</v>
          </cell>
          <cell r="AH3150">
            <v>3.3</v>
          </cell>
          <cell r="AI3150">
            <v>56740</v>
          </cell>
          <cell r="AJ3150">
            <v>9.5</v>
          </cell>
        </row>
        <row r="3151">
          <cell r="A3151" t="str">
            <v>4702</v>
          </cell>
          <cell r="B3151" t="str">
            <v>470203101</v>
          </cell>
          <cell r="D3151" t="str">
            <v>4702031</v>
          </cell>
          <cell r="E3151" t="str">
            <v>4710</v>
          </cell>
          <cell r="F3151" t="str">
            <v>47</v>
          </cell>
          <cell r="G3151">
            <v>512.23039917999995</v>
          </cell>
          <cell r="H3151">
            <v>516.20664714999998</v>
          </cell>
          <cell r="I3151">
            <v>516.32889609999995</v>
          </cell>
          <cell r="J3151">
            <v>28.440366970000003</v>
          </cell>
          <cell r="K3151">
            <v>26.151665489999999</v>
          </cell>
          <cell r="L3151">
            <v>7.1308988299999996</v>
          </cell>
          <cell r="M3151">
            <v>7.1308988299999996</v>
          </cell>
          <cell r="N3151">
            <v>24.299689229999998</v>
          </cell>
          <cell r="O3151">
            <v>64.040000000000006</v>
          </cell>
          <cell r="P3151">
            <v>11.630708500000001</v>
          </cell>
          <cell r="Q3151">
            <v>81.900000000000006</v>
          </cell>
          <cell r="R3151">
            <v>54.24479362000001</v>
          </cell>
          <cell r="S3151">
            <v>18.100000000000001</v>
          </cell>
          <cell r="T3151">
            <v>7.1308988299999996</v>
          </cell>
          <cell r="U3151">
            <v>10.81977828</v>
          </cell>
          <cell r="V3151">
            <v>7.1308988299999996</v>
          </cell>
          <cell r="W3151">
            <v>62</v>
          </cell>
          <cell r="X3151">
            <v>91.3</v>
          </cell>
          <cell r="Y3151">
            <v>55</v>
          </cell>
          <cell r="Z3151">
            <v>47.5</v>
          </cell>
          <cell r="AA3151">
            <v>48.1</v>
          </cell>
          <cell r="AB3151">
            <v>7.1308988299999996</v>
          </cell>
          <cell r="AC3151">
            <v>1</v>
          </cell>
          <cell r="AD3151">
            <v>290.45</v>
          </cell>
          <cell r="AE3151">
            <v>62.126638830000005</v>
          </cell>
          <cell r="AF3151">
            <v>65.283699999999996</v>
          </cell>
          <cell r="AG3151">
            <v>0.28571428999999998</v>
          </cell>
          <cell r="AH3151">
            <v>3.3</v>
          </cell>
          <cell r="AI3151">
            <v>56740</v>
          </cell>
          <cell r="AJ3151">
            <v>9.5</v>
          </cell>
        </row>
        <row r="3152">
          <cell r="A3152" t="str">
            <v>4702</v>
          </cell>
          <cell r="B3152" t="str">
            <v>470203301</v>
          </cell>
          <cell r="D3152" t="str">
            <v>4702033</v>
          </cell>
          <cell r="E3152" t="str">
            <v>4710</v>
          </cell>
          <cell r="F3152" t="str">
            <v>47</v>
          </cell>
          <cell r="G3152">
            <v>512.23039917999995</v>
          </cell>
          <cell r="H3152">
            <v>516.20664714999998</v>
          </cell>
          <cell r="I3152">
            <v>516.32889609999995</v>
          </cell>
          <cell r="J3152">
            <v>28.440366970000003</v>
          </cell>
          <cell r="K3152">
            <v>26.151665489999999</v>
          </cell>
          <cell r="L3152">
            <v>10.13658143</v>
          </cell>
          <cell r="M3152">
            <v>10.36555351</v>
          </cell>
          <cell r="N3152">
            <v>24.299689229999998</v>
          </cell>
          <cell r="O3152">
            <v>64.040000000000006</v>
          </cell>
          <cell r="P3152">
            <v>11.321982849999999</v>
          </cell>
          <cell r="Q3152">
            <v>81.900000000000006</v>
          </cell>
          <cell r="R3152">
            <v>54.24479362000001</v>
          </cell>
          <cell r="S3152">
            <v>18.100000000000001</v>
          </cell>
          <cell r="T3152">
            <v>10.46510134</v>
          </cell>
          <cell r="U3152">
            <v>10.43687669</v>
          </cell>
          <cell r="V3152">
            <v>10.028621279999999</v>
          </cell>
          <cell r="W3152">
            <v>62</v>
          </cell>
          <cell r="X3152">
            <v>91.3</v>
          </cell>
          <cell r="Y3152">
            <v>55</v>
          </cell>
          <cell r="Z3152">
            <v>47.5</v>
          </cell>
          <cell r="AA3152">
            <v>48.1</v>
          </cell>
          <cell r="AB3152">
            <v>10.500096299999999</v>
          </cell>
          <cell r="AC3152">
            <v>0</v>
          </cell>
          <cell r="AD3152">
            <v>290.45</v>
          </cell>
          <cell r="AE3152">
            <v>62.126638830000005</v>
          </cell>
          <cell r="AF3152">
            <v>65.283699999999996</v>
          </cell>
          <cell r="AG3152">
            <v>0.32258989915400427</v>
          </cell>
          <cell r="AH3152">
            <v>3.3</v>
          </cell>
          <cell r="AI3152">
            <v>56740</v>
          </cell>
          <cell r="AJ3152">
            <v>9.5</v>
          </cell>
        </row>
        <row r="3153">
          <cell r="A3153" t="str">
            <v>4702</v>
          </cell>
          <cell r="B3153" t="str">
            <v>470203302</v>
          </cell>
          <cell r="D3153" t="str">
            <v>4702033</v>
          </cell>
          <cell r="E3153" t="str">
            <v>4710</v>
          </cell>
          <cell r="F3153" t="str">
            <v>47</v>
          </cell>
          <cell r="G3153">
            <v>512.23039917999995</v>
          </cell>
          <cell r="H3153">
            <v>516.20664714999998</v>
          </cell>
          <cell r="I3153">
            <v>516.32889609999995</v>
          </cell>
          <cell r="J3153">
            <v>28.440366970000003</v>
          </cell>
          <cell r="K3153">
            <v>26.151665489999999</v>
          </cell>
          <cell r="L3153">
            <v>10.81977828</v>
          </cell>
          <cell r="M3153">
            <v>10.81977828</v>
          </cell>
          <cell r="N3153">
            <v>24.299689229999998</v>
          </cell>
          <cell r="O3153">
            <v>64.040000000000006</v>
          </cell>
          <cell r="P3153">
            <v>11.225243389999999</v>
          </cell>
          <cell r="Q3153">
            <v>81.900000000000006</v>
          </cell>
          <cell r="R3153">
            <v>54.24479362000001</v>
          </cell>
          <cell r="S3153">
            <v>18.100000000000001</v>
          </cell>
          <cell r="T3153">
            <v>10.81977828</v>
          </cell>
          <cell r="U3153">
            <v>10.81977828</v>
          </cell>
          <cell r="V3153">
            <v>9.8389490300000002</v>
          </cell>
          <cell r="W3153">
            <v>62</v>
          </cell>
          <cell r="X3153">
            <v>91.3</v>
          </cell>
          <cell r="Y3153">
            <v>55</v>
          </cell>
          <cell r="Z3153">
            <v>47.5</v>
          </cell>
          <cell r="AA3153">
            <v>48.1</v>
          </cell>
          <cell r="AB3153">
            <v>10.741816740000001</v>
          </cell>
          <cell r="AC3153">
            <v>0</v>
          </cell>
          <cell r="AD3153">
            <v>290.45</v>
          </cell>
          <cell r="AE3153">
            <v>62.126638830000005</v>
          </cell>
          <cell r="AF3153">
            <v>65.283699999999996</v>
          </cell>
          <cell r="AG3153">
            <v>0.5</v>
          </cell>
          <cell r="AH3153">
            <v>3.3</v>
          </cell>
          <cell r="AI3153">
            <v>56740</v>
          </cell>
          <cell r="AJ3153">
            <v>9.5</v>
          </cell>
        </row>
        <row r="3154">
          <cell r="A3154" t="str">
            <v>4702</v>
          </cell>
          <cell r="B3154" t="str">
            <v>470203601</v>
          </cell>
          <cell r="D3154" t="str">
            <v>4702036</v>
          </cell>
          <cell r="E3154" t="str">
            <v>4710</v>
          </cell>
          <cell r="F3154" t="str">
            <v>47</v>
          </cell>
          <cell r="G3154">
            <v>512.23039917999995</v>
          </cell>
          <cell r="H3154">
            <v>516.20664714999998</v>
          </cell>
          <cell r="I3154">
            <v>516.32889609999995</v>
          </cell>
          <cell r="J3154">
            <v>28.440366970000003</v>
          </cell>
          <cell r="K3154">
            <v>26.151665489999999</v>
          </cell>
          <cell r="L3154">
            <v>10.126631100000001</v>
          </cell>
          <cell r="M3154">
            <v>10.81977828</v>
          </cell>
          <cell r="N3154">
            <v>24.299689229999998</v>
          </cell>
          <cell r="O3154">
            <v>64.040000000000006</v>
          </cell>
          <cell r="P3154">
            <v>11.225243389999999</v>
          </cell>
          <cell r="Q3154">
            <v>81.900000000000006</v>
          </cell>
          <cell r="R3154">
            <v>54.24479362000001</v>
          </cell>
          <cell r="S3154">
            <v>18.100000000000001</v>
          </cell>
          <cell r="T3154">
            <v>10.81977828</v>
          </cell>
          <cell r="U3154">
            <v>10.81977828</v>
          </cell>
          <cell r="V3154">
            <v>9.9768774100000002</v>
          </cell>
          <cell r="W3154">
            <v>62</v>
          </cell>
          <cell r="X3154">
            <v>91.3</v>
          </cell>
          <cell r="Y3154">
            <v>55</v>
          </cell>
          <cell r="Z3154">
            <v>47.5</v>
          </cell>
          <cell r="AA3154">
            <v>48.1</v>
          </cell>
          <cell r="AB3154">
            <v>10.741816740000001</v>
          </cell>
          <cell r="AC3154">
            <v>0</v>
          </cell>
          <cell r="AD3154">
            <v>290.45</v>
          </cell>
          <cell r="AE3154">
            <v>62.126638830000005</v>
          </cell>
          <cell r="AF3154">
            <v>65.283699999999996</v>
          </cell>
          <cell r="AG3154">
            <v>0.33332638366420581</v>
          </cell>
          <cell r="AH3154">
            <v>3.3</v>
          </cell>
          <cell r="AI3154">
            <v>56740</v>
          </cell>
          <cell r="AJ3154">
            <v>9.5</v>
          </cell>
        </row>
        <row r="3155">
          <cell r="A3155" t="str">
            <v>4702</v>
          </cell>
          <cell r="B3155" t="str">
            <v>470203701</v>
          </cell>
          <cell r="D3155" t="str">
            <v>4702037</v>
          </cell>
          <cell r="E3155" t="str">
            <v>4710</v>
          </cell>
          <cell r="F3155" t="str">
            <v>47</v>
          </cell>
          <cell r="G3155">
            <v>512.23039917999995</v>
          </cell>
          <cell r="H3155">
            <v>516.20664714999998</v>
          </cell>
          <cell r="I3155">
            <v>516.32889609999995</v>
          </cell>
          <cell r="J3155">
            <v>28.440366970000003</v>
          </cell>
          <cell r="K3155">
            <v>26.151665489999999</v>
          </cell>
          <cell r="L3155">
            <v>9.5635994899999996</v>
          </cell>
          <cell r="M3155">
            <v>10.1307028</v>
          </cell>
          <cell r="N3155">
            <v>24.299689229999998</v>
          </cell>
          <cell r="O3155">
            <v>64.040000000000006</v>
          </cell>
          <cell r="P3155">
            <v>10.99041517</v>
          </cell>
          <cell r="Q3155">
            <v>81.900000000000006</v>
          </cell>
          <cell r="R3155">
            <v>54.24479362000001</v>
          </cell>
          <cell r="S3155">
            <v>18.100000000000001</v>
          </cell>
          <cell r="T3155">
            <v>10.71510642</v>
          </cell>
          <cell r="U3155">
            <v>10.80492857</v>
          </cell>
          <cell r="V3155">
            <v>9.5635292500000002</v>
          </cell>
          <cell r="W3155">
            <v>62</v>
          </cell>
          <cell r="X3155">
            <v>91.3</v>
          </cell>
          <cell r="Y3155">
            <v>55</v>
          </cell>
          <cell r="Z3155">
            <v>47.5</v>
          </cell>
          <cell r="AA3155">
            <v>48.1</v>
          </cell>
          <cell r="AB3155">
            <v>10.741816740000001</v>
          </cell>
          <cell r="AC3155">
            <v>4.8443809999999997E-2</v>
          </cell>
          <cell r="AD3155">
            <v>290.45</v>
          </cell>
          <cell r="AE3155">
            <v>62.126638830000005</v>
          </cell>
          <cell r="AF3155">
            <v>65.283699999999996</v>
          </cell>
          <cell r="AG3155">
            <v>0.31840219468556513</v>
          </cell>
          <cell r="AH3155">
            <v>3.3</v>
          </cell>
          <cell r="AI3155">
            <v>56740</v>
          </cell>
          <cell r="AJ3155">
            <v>9.5</v>
          </cell>
        </row>
        <row r="3156">
          <cell r="A3156" t="str">
            <v>4702</v>
          </cell>
          <cell r="B3156" t="str">
            <v>470203801</v>
          </cell>
          <cell r="D3156" t="str">
            <v>4702038</v>
          </cell>
          <cell r="E3156" t="str">
            <v>4710</v>
          </cell>
          <cell r="F3156" t="str">
            <v>47</v>
          </cell>
          <cell r="G3156">
            <v>512.23039917999995</v>
          </cell>
          <cell r="H3156">
            <v>516.20664714999998</v>
          </cell>
          <cell r="I3156">
            <v>516.32889609999995</v>
          </cell>
          <cell r="J3156">
            <v>28.440366970000003</v>
          </cell>
          <cell r="K3156">
            <v>26.151665489999999</v>
          </cell>
          <cell r="L3156">
            <v>9.8389490300000002</v>
          </cell>
          <cell r="M3156">
            <v>10.126631100000001</v>
          </cell>
          <cell r="N3156">
            <v>24.299689229999998</v>
          </cell>
          <cell r="O3156">
            <v>64.040000000000006</v>
          </cell>
          <cell r="P3156">
            <v>11.225243389999999</v>
          </cell>
          <cell r="Q3156">
            <v>81.900000000000006</v>
          </cell>
          <cell r="R3156">
            <v>54.24479362000001</v>
          </cell>
          <cell r="S3156">
            <v>18.100000000000001</v>
          </cell>
          <cell r="T3156">
            <v>10.81977828</v>
          </cell>
          <cell r="U3156">
            <v>10.81977828</v>
          </cell>
          <cell r="V3156">
            <v>9.8389490300000002</v>
          </cell>
          <cell r="W3156">
            <v>62</v>
          </cell>
          <cell r="X3156">
            <v>91.3</v>
          </cell>
          <cell r="Y3156">
            <v>55</v>
          </cell>
          <cell r="Z3156">
            <v>47.5</v>
          </cell>
          <cell r="AA3156">
            <v>48.1</v>
          </cell>
          <cell r="AB3156">
            <v>10.741816740000001</v>
          </cell>
          <cell r="AC3156">
            <v>0</v>
          </cell>
          <cell r="AD3156">
            <v>290.45</v>
          </cell>
          <cell r="AE3156">
            <v>62.126638830000005</v>
          </cell>
          <cell r="AF3156">
            <v>65.283699999999996</v>
          </cell>
          <cell r="AG3156">
            <v>0.36282860187483523</v>
          </cell>
          <cell r="AH3156">
            <v>3.3</v>
          </cell>
          <cell r="AI3156">
            <v>56740</v>
          </cell>
          <cell r="AJ3156">
            <v>9.5</v>
          </cell>
        </row>
        <row r="3157">
          <cell r="A3157" t="str">
            <v>4702</v>
          </cell>
          <cell r="B3157" t="str">
            <v>470203901</v>
          </cell>
          <cell r="D3157" t="str">
            <v>4702039</v>
          </cell>
          <cell r="E3157" t="str">
            <v>4710</v>
          </cell>
          <cell r="F3157" t="str">
            <v>47</v>
          </cell>
          <cell r="G3157">
            <v>512.23039917999995</v>
          </cell>
          <cell r="H3157">
            <v>516.20664714999998</v>
          </cell>
          <cell r="I3157">
            <v>516.32889609999995</v>
          </cell>
          <cell r="J3157">
            <v>28.440366970000003</v>
          </cell>
          <cell r="K3157">
            <v>26.151665489999999</v>
          </cell>
          <cell r="L3157">
            <v>7.1538337999999992</v>
          </cell>
          <cell r="M3157">
            <v>9.8389490300000002</v>
          </cell>
          <cell r="N3157">
            <v>24.299689229999998</v>
          </cell>
          <cell r="O3157">
            <v>64.040000000000006</v>
          </cell>
          <cell r="P3157">
            <v>10.81977828</v>
          </cell>
          <cell r="Q3157">
            <v>81.900000000000006</v>
          </cell>
          <cell r="R3157">
            <v>54.24479362000001</v>
          </cell>
          <cell r="S3157">
            <v>18.100000000000001</v>
          </cell>
          <cell r="T3157">
            <v>10.81977828</v>
          </cell>
          <cell r="U3157">
            <v>10.81977828</v>
          </cell>
          <cell r="V3157">
            <v>7.1538337999999992</v>
          </cell>
          <cell r="W3157">
            <v>62</v>
          </cell>
          <cell r="X3157">
            <v>91.3</v>
          </cell>
          <cell r="Y3157">
            <v>55</v>
          </cell>
          <cell r="Z3157">
            <v>47.5</v>
          </cell>
          <cell r="AA3157">
            <v>48.1</v>
          </cell>
          <cell r="AB3157">
            <v>10.741816740000001</v>
          </cell>
          <cell r="AC3157">
            <v>1</v>
          </cell>
          <cell r="AD3157">
            <v>290.45</v>
          </cell>
          <cell r="AE3157">
            <v>62.126638830000005</v>
          </cell>
          <cell r="AF3157">
            <v>65.283699999999996</v>
          </cell>
          <cell r="AG3157">
            <v>0.1</v>
          </cell>
          <cell r="AH3157">
            <v>3.3</v>
          </cell>
          <cell r="AI3157">
            <v>56740</v>
          </cell>
          <cell r="AJ3157">
            <v>9.5</v>
          </cell>
        </row>
        <row r="3158">
          <cell r="A3158" t="str">
            <v>4702</v>
          </cell>
          <cell r="B3158" t="str">
            <v>470204101</v>
          </cell>
          <cell r="D3158" t="str">
            <v>4702041</v>
          </cell>
          <cell r="E3158" t="str">
            <v>4710</v>
          </cell>
          <cell r="F3158" t="str">
            <v>47</v>
          </cell>
          <cell r="G3158">
            <v>512.23039917999995</v>
          </cell>
          <cell r="H3158">
            <v>516.20664714999998</v>
          </cell>
          <cell r="I3158">
            <v>516.32889609999995</v>
          </cell>
          <cell r="J3158">
            <v>28.440366970000003</v>
          </cell>
          <cell r="K3158">
            <v>26.151665489999999</v>
          </cell>
          <cell r="L3158">
            <v>7.1308988299999996</v>
          </cell>
          <cell r="M3158">
            <v>7.1308988299999996</v>
          </cell>
          <cell r="N3158">
            <v>24.299689229999998</v>
          </cell>
          <cell r="O3158">
            <v>64.040000000000006</v>
          </cell>
          <cell r="P3158">
            <v>10.81977828</v>
          </cell>
          <cell r="Q3158">
            <v>81.900000000000006</v>
          </cell>
          <cell r="R3158">
            <v>54.24479362000001</v>
          </cell>
          <cell r="S3158">
            <v>18.100000000000001</v>
          </cell>
          <cell r="T3158">
            <v>10.81977828</v>
          </cell>
          <cell r="U3158">
            <v>10.81977828</v>
          </cell>
          <cell r="V3158">
            <v>7.1308988299999996</v>
          </cell>
          <cell r="W3158">
            <v>62</v>
          </cell>
          <cell r="X3158">
            <v>91.3</v>
          </cell>
          <cell r="Y3158">
            <v>55</v>
          </cell>
          <cell r="Z3158">
            <v>47.5</v>
          </cell>
          <cell r="AA3158">
            <v>48.1</v>
          </cell>
          <cell r="AB3158">
            <v>10.741816740000001</v>
          </cell>
          <cell r="AC3158">
            <v>0</v>
          </cell>
          <cell r="AD3158">
            <v>290.45</v>
          </cell>
          <cell r="AE3158">
            <v>62.126638830000005</v>
          </cell>
          <cell r="AF3158">
            <v>65.283699999999996</v>
          </cell>
          <cell r="AG3158">
            <v>0</v>
          </cell>
          <cell r="AH3158">
            <v>3.3</v>
          </cell>
          <cell r="AI3158">
            <v>56740</v>
          </cell>
          <cell r="AJ3158">
            <v>9.5</v>
          </cell>
        </row>
        <row r="3159">
          <cell r="A3159" t="str">
            <v>4702</v>
          </cell>
          <cell r="B3159" t="str">
            <v>470204201</v>
          </cell>
          <cell r="D3159" t="str">
            <v>4702042</v>
          </cell>
          <cell r="E3159" t="str">
            <v>4710</v>
          </cell>
          <cell r="F3159" t="str">
            <v>47</v>
          </cell>
          <cell r="G3159">
            <v>512.23039917999995</v>
          </cell>
          <cell r="H3159">
            <v>516.20664714999998</v>
          </cell>
          <cell r="I3159">
            <v>516.32889609999995</v>
          </cell>
          <cell r="J3159">
            <v>28.440366970000003</v>
          </cell>
          <cell r="K3159">
            <v>26.151665489999999</v>
          </cell>
          <cell r="L3159">
            <v>9.5189274099999999</v>
          </cell>
          <cell r="M3159">
            <v>9.5474552599999996</v>
          </cell>
          <cell r="N3159">
            <v>24.299689229999998</v>
          </cell>
          <cell r="O3159">
            <v>64.040000000000006</v>
          </cell>
          <cell r="P3159">
            <v>11.202984150000001</v>
          </cell>
          <cell r="Q3159">
            <v>81.900000000000006</v>
          </cell>
          <cell r="R3159">
            <v>54.24479362000001</v>
          </cell>
          <cell r="S3159">
            <v>18.100000000000001</v>
          </cell>
          <cell r="T3159">
            <v>10.414123160000001</v>
          </cell>
          <cell r="U3159">
            <v>10.67417431</v>
          </cell>
          <cell r="V3159">
            <v>10.07832282</v>
          </cell>
          <cell r="W3159">
            <v>62</v>
          </cell>
          <cell r="X3159">
            <v>91.3</v>
          </cell>
          <cell r="Y3159">
            <v>55</v>
          </cell>
          <cell r="Z3159">
            <v>47.5</v>
          </cell>
          <cell r="AA3159">
            <v>48.1</v>
          </cell>
          <cell r="AB3159">
            <v>10.426083630000001</v>
          </cell>
          <cell r="AC3159">
            <v>0</v>
          </cell>
          <cell r="AD3159">
            <v>290.45</v>
          </cell>
          <cell r="AE3159">
            <v>62.126638830000005</v>
          </cell>
          <cell r="AF3159">
            <v>65.283699999999996</v>
          </cell>
          <cell r="AG3159">
            <v>1</v>
          </cell>
          <cell r="AH3159">
            <v>3.3</v>
          </cell>
          <cell r="AI3159">
            <v>56740</v>
          </cell>
          <cell r="AJ3159">
            <v>9.5</v>
          </cell>
        </row>
        <row r="3160">
          <cell r="A3160" t="str">
            <v>4702</v>
          </cell>
          <cell r="B3160" t="str">
            <v>470204401</v>
          </cell>
          <cell r="D3160" t="str">
            <v>4702044</v>
          </cell>
          <cell r="E3160" t="str">
            <v>4710</v>
          </cell>
          <cell r="F3160" t="str">
            <v>47</v>
          </cell>
          <cell r="G3160">
            <v>512.23039917999995</v>
          </cell>
          <cell r="H3160">
            <v>516.20664714999998</v>
          </cell>
          <cell r="I3160">
            <v>516.32889609999995</v>
          </cell>
          <cell r="J3160">
            <v>28.440366970000003</v>
          </cell>
          <cell r="K3160">
            <v>26.151665489999999</v>
          </cell>
          <cell r="L3160">
            <v>9.5921956099999992</v>
          </cell>
          <cell r="M3160">
            <v>9.5439513799999993</v>
          </cell>
          <cell r="N3160">
            <v>24.299689229999998</v>
          </cell>
          <cell r="O3160">
            <v>64.040000000000006</v>
          </cell>
          <cell r="P3160">
            <v>11.293176150000001</v>
          </cell>
          <cell r="Q3160">
            <v>81.900000000000006</v>
          </cell>
          <cell r="R3160">
            <v>54.24479362000001</v>
          </cell>
          <cell r="S3160">
            <v>18.100000000000001</v>
          </cell>
          <cell r="T3160">
            <v>9.7003917000000008</v>
          </cell>
          <cell r="U3160">
            <v>9.5772725300000001</v>
          </cell>
          <cell r="V3160">
            <v>9.5939006399999993</v>
          </cell>
          <cell r="W3160">
            <v>62</v>
          </cell>
          <cell r="X3160">
            <v>91.3</v>
          </cell>
          <cell r="Y3160">
            <v>55</v>
          </cell>
          <cell r="Z3160">
            <v>47.5</v>
          </cell>
          <cell r="AA3160">
            <v>48.1</v>
          </cell>
          <cell r="AB3160">
            <v>9.5785880900000002</v>
          </cell>
          <cell r="AC3160">
            <v>0.36452200000000001</v>
          </cell>
          <cell r="AD3160">
            <v>290.45</v>
          </cell>
          <cell r="AE3160">
            <v>62.126638830000005</v>
          </cell>
          <cell r="AF3160">
            <v>65.283699999999996</v>
          </cell>
          <cell r="AG3160">
            <v>0.75</v>
          </cell>
          <cell r="AH3160">
            <v>3.3</v>
          </cell>
          <cell r="AI3160">
            <v>56740</v>
          </cell>
          <cell r="AJ3160">
            <v>9.5</v>
          </cell>
        </row>
        <row r="3161">
          <cell r="A3161" t="str">
            <v>4702</v>
          </cell>
          <cell r="B3161" t="str">
            <v>470204701</v>
          </cell>
          <cell r="D3161" t="str">
            <v>4702047</v>
          </cell>
          <cell r="E3161" t="str">
            <v>4710</v>
          </cell>
          <cell r="F3161" t="str">
            <v>47</v>
          </cell>
          <cell r="G3161">
            <v>512.23039917999995</v>
          </cell>
          <cell r="H3161">
            <v>516.20664714999998</v>
          </cell>
          <cell r="I3161">
            <v>516.32889609999995</v>
          </cell>
          <cell r="J3161">
            <v>28.440366970000003</v>
          </cell>
          <cell r="K3161">
            <v>26.151665489999999</v>
          </cell>
          <cell r="L3161">
            <v>7.1475592700000004</v>
          </cell>
          <cell r="M3161">
            <v>7.1436176000000007</v>
          </cell>
          <cell r="N3161">
            <v>24.299689229999998</v>
          </cell>
          <cell r="O3161">
            <v>64.040000000000006</v>
          </cell>
          <cell r="P3161">
            <v>11.225243389999999</v>
          </cell>
          <cell r="Q3161">
            <v>81.900000000000006</v>
          </cell>
          <cell r="R3161">
            <v>54.24479362000001</v>
          </cell>
          <cell r="S3161">
            <v>18.100000000000001</v>
          </cell>
          <cell r="T3161">
            <v>7.5082387700000002</v>
          </cell>
          <cell r="U3161">
            <v>7.1654934800000003</v>
          </cell>
          <cell r="V3161">
            <v>7.2071188599999996</v>
          </cell>
          <cell r="W3161">
            <v>62</v>
          </cell>
          <cell r="X3161">
            <v>91.3</v>
          </cell>
          <cell r="Y3161">
            <v>55</v>
          </cell>
          <cell r="Z3161">
            <v>47.5</v>
          </cell>
          <cell r="AA3161">
            <v>48.1</v>
          </cell>
          <cell r="AB3161">
            <v>7.3479438200000002</v>
          </cell>
          <cell r="AC3161">
            <v>1</v>
          </cell>
          <cell r="AD3161">
            <v>290.45</v>
          </cell>
          <cell r="AE3161">
            <v>62.126638830000005</v>
          </cell>
          <cell r="AF3161">
            <v>65.283699999999996</v>
          </cell>
          <cell r="AG3161">
            <v>0.13537118000000001</v>
          </cell>
          <cell r="AH3161">
            <v>3.3</v>
          </cell>
          <cell r="AI3161">
            <v>56740</v>
          </cell>
          <cell r="AJ3161">
            <v>9.5</v>
          </cell>
        </row>
        <row r="3162">
          <cell r="A3162" t="str">
            <v>4702</v>
          </cell>
          <cell r="B3162" t="str">
            <v>470204801</v>
          </cell>
          <cell r="D3162" t="str">
            <v>4702048</v>
          </cell>
          <cell r="E3162" t="str">
            <v>4710</v>
          </cell>
          <cell r="F3162" t="str">
            <v>47</v>
          </cell>
          <cell r="G3162">
            <v>512.23039917999995</v>
          </cell>
          <cell r="H3162">
            <v>516.20664714999998</v>
          </cell>
          <cell r="I3162">
            <v>516.32889609999995</v>
          </cell>
          <cell r="J3162">
            <v>28.440366970000003</v>
          </cell>
          <cell r="K3162">
            <v>26.151665489999999</v>
          </cell>
          <cell r="L3162">
            <v>9.8043299800000003</v>
          </cell>
          <cell r="M3162">
            <v>9.4559496700000008</v>
          </cell>
          <cell r="N3162">
            <v>24.299689229999998</v>
          </cell>
          <cell r="O3162">
            <v>64.040000000000006</v>
          </cell>
          <cell r="P3162">
            <v>11.225243389999999</v>
          </cell>
          <cell r="Q3162">
            <v>81.900000000000006</v>
          </cell>
          <cell r="R3162">
            <v>54.24479362000001</v>
          </cell>
          <cell r="S3162">
            <v>18.100000000000001</v>
          </cell>
          <cell r="T3162">
            <v>9.8389490300000002</v>
          </cell>
          <cell r="U3162">
            <v>9.4832640700000006</v>
          </cell>
          <cell r="V3162">
            <v>9.8043299800000003</v>
          </cell>
          <cell r="W3162">
            <v>62</v>
          </cell>
          <cell r="X3162">
            <v>91.3</v>
          </cell>
          <cell r="Y3162">
            <v>55</v>
          </cell>
          <cell r="Z3162">
            <v>47.5</v>
          </cell>
          <cell r="AA3162">
            <v>48.1</v>
          </cell>
          <cell r="AB3162">
            <v>9.6158054800000006</v>
          </cell>
          <cell r="AC3162">
            <v>0</v>
          </cell>
          <cell r="AD3162">
            <v>290.45</v>
          </cell>
          <cell r="AE3162">
            <v>62.126638830000005</v>
          </cell>
          <cell r="AF3162">
            <v>65.283699999999996</v>
          </cell>
          <cell r="AG3162">
            <v>0.33333332999999998</v>
          </cell>
          <cell r="AH3162">
            <v>3.3</v>
          </cell>
          <cell r="AI3162">
            <v>56740</v>
          </cell>
          <cell r="AJ3162">
            <v>9.5</v>
          </cell>
        </row>
        <row r="3163">
          <cell r="A3163" t="str">
            <v>4702</v>
          </cell>
          <cell r="B3163" t="str">
            <v>470205101</v>
          </cell>
          <cell r="D3163" t="str">
            <v>4702051</v>
          </cell>
          <cell r="E3163" t="str">
            <v>4710</v>
          </cell>
          <cell r="F3163" t="str">
            <v>47</v>
          </cell>
          <cell r="G3163">
            <v>512.23039917999995</v>
          </cell>
          <cell r="H3163">
            <v>516.20664714999998</v>
          </cell>
          <cell r="I3163">
            <v>516.32889609999995</v>
          </cell>
          <cell r="J3163">
            <v>28.440366970000003</v>
          </cell>
          <cell r="K3163">
            <v>26.151665489999999</v>
          </cell>
          <cell r="L3163">
            <v>9.8220063100000008</v>
          </cell>
          <cell r="M3163">
            <v>9.8150934000000003</v>
          </cell>
          <cell r="N3163">
            <v>24.299689229999998</v>
          </cell>
          <cell r="O3163">
            <v>64.040000000000006</v>
          </cell>
          <cell r="P3163">
            <v>11.577692089999999</v>
          </cell>
          <cell r="Q3163">
            <v>81.900000000000006</v>
          </cell>
          <cell r="R3163">
            <v>54.24479362000001</v>
          </cell>
          <cell r="S3163">
            <v>18.100000000000001</v>
          </cell>
          <cell r="T3163">
            <v>10.083264209999999</v>
          </cell>
          <cell r="U3163">
            <v>10.52085999</v>
          </cell>
          <cell r="V3163">
            <v>9.8267684800000001</v>
          </cell>
          <cell r="W3163">
            <v>62</v>
          </cell>
          <cell r="X3163">
            <v>91.3</v>
          </cell>
          <cell r="Y3163">
            <v>55</v>
          </cell>
          <cell r="Z3163">
            <v>47.5</v>
          </cell>
          <cell r="AA3163">
            <v>48.1</v>
          </cell>
          <cell r="AB3163">
            <v>10.198430699999999</v>
          </cell>
          <cell r="AC3163">
            <v>0</v>
          </cell>
          <cell r="AD3163">
            <v>290.45</v>
          </cell>
          <cell r="AE3163">
            <v>62.126638830000005</v>
          </cell>
          <cell r="AF3163">
            <v>65.283699999999996</v>
          </cell>
          <cell r="AG3163">
            <v>0.3669748294254106</v>
          </cell>
          <cell r="AH3163">
            <v>3.3</v>
          </cell>
          <cell r="AI3163">
            <v>56740</v>
          </cell>
          <cell r="AJ3163">
            <v>9.5</v>
          </cell>
        </row>
        <row r="3164">
          <cell r="A3164" t="str">
            <v>4702</v>
          </cell>
          <cell r="B3164" t="str">
            <v>470205201</v>
          </cell>
          <cell r="D3164" t="str">
            <v>4702052</v>
          </cell>
          <cell r="E3164" t="str">
            <v>4710</v>
          </cell>
          <cell r="F3164" t="str">
            <v>47</v>
          </cell>
          <cell r="G3164">
            <v>512.23039917999995</v>
          </cell>
          <cell r="H3164">
            <v>516.20664714999998</v>
          </cell>
          <cell r="I3164">
            <v>516.32889609999995</v>
          </cell>
          <cell r="J3164">
            <v>28.440366970000003</v>
          </cell>
          <cell r="K3164">
            <v>26.151665489999999</v>
          </cell>
          <cell r="L3164">
            <v>9.4627320000000008</v>
          </cell>
          <cell r="M3164">
            <v>9.4703171699999995</v>
          </cell>
          <cell r="N3164">
            <v>24.299689229999998</v>
          </cell>
          <cell r="O3164">
            <v>64.040000000000006</v>
          </cell>
          <cell r="P3164">
            <v>11.61055114</v>
          </cell>
          <cell r="Q3164">
            <v>81.900000000000006</v>
          </cell>
          <cell r="R3164">
            <v>54.24479362000001</v>
          </cell>
          <cell r="S3164">
            <v>18.100000000000001</v>
          </cell>
          <cell r="T3164">
            <v>9.5192945800000004</v>
          </cell>
          <cell r="U3164">
            <v>10.86936813</v>
          </cell>
          <cell r="V3164">
            <v>9.4235143899999994</v>
          </cell>
          <cell r="W3164">
            <v>62</v>
          </cell>
          <cell r="X3164">
            <v>91.3</v>
          </cell>
          <cell r="Y3164">
            <v>55</v>
          </cell>
          <cell r="Z3164">
            <v>47.5</v>
          </cell>
          <cell r="AA3164">
            <v>48.1</v>
          </cell>
          <cell r="AB3164">
            <v>10.28305349</v>
          </cell>
          <cell r="AC3164">
            <v>6.9928599999999994E-2</v>
          </cell>
          <cell r="AD3164">
            <v>290.45</v>
          </cell>
          <cell r="AE3164">
            <v>62.126638830000005</v>
          </cell>
          <cell r="AF3164">
            <v>65.283699999999996</v>
          </cell>
          <cell r="AG3164">
            <v>0.32808677174976963</v>
          </cell>
          <cell r="AH3164">
            <v>3.3</v>
          </cell>
          <cell r="AI3164">
            <v>56740</v>
          </cell>
          <cell r="AJ3164">
            <v>9.5</v>
          </cell>
        </row>
        <row r="3165">
          <cell r="A3165" t="str">
            <v>4702</v>
          </cell>
          <cell r="B3165" t="str">
            <v>470205202</v>
          </cell>
          <cell r="D3165" t="str">
            <v>4702052</v>
          </cell>
          <cell r="E3165" t="str">
            <v>4710</v>
          </cell>
          <cell r="F3165" t="str">
            <v>47</v>
          </cell>
          <cell r="G3165">
            <v>512.23039917999995</v>
          </cell>
          <cell r="H3165">
            <v>516.20664714999998</v>
          </cell>
          <cell r="I3165">
            <v>516.32889609999995</v>
          </cell>
          <cell r="J3165">
            <v>28.440366970000003</v>
          </cell>
          <cell r="K3165">
            <v>26.151665489999999</v>
          </cell>
          <cell r="L3165">
            <v>9.4334839200000005</v>
          </cell>
          <cell r="M3165">
            <v>9.4334839200000005</v>
          </cell>
          <cell r="N3165">
            <v>24.299689229999998</v>
          </cell>
          <cell r="O3165">
            <v>64.040000000000006</v>
          </cell>
          <cell r="P3165">
            <v>11.630708500000001</v>
          </cell>
          <cell r="Q3165">
            <v>81.900000000000006</v>
          </cell>
          <cell r="R3165">
            <v>54.24479362000001</v>
          </cell>
          <cell r="S3165">
            <v>18.100000000000001</v>
          </cell>
          <cell r="T3165">
            <v>9.4334839200000005</v>
          </cell>
          <cell r="U3165">
            <v>10.81977828</v>
          </cell>
          <cell r="V3165">
            <v>9.4334839200000005</v>
          </cell>
          <cell r="W3165">
            <v>62</v>
          </cell>
          <cell r="X3165">
            <v>91.3</v>
          </cell>
          <cell r="Y3165">
            <v>55</v>
          </cell>
          <cell r="Z3165">
            <v>47.5</v>
          </cell>
          <cell r="AA3165">
            <v>48.1</v>
          </cell>
          <cell r="AB3165">
            <v>10.741816740000001</v>
          </cell>
          <cell r="AC3165">
            <v>0</v>
          </cell>
          <cell r="AD3165">
            <v>290.45</v>
          </cell>
          <cell r="AE3165">
            <v>62.126638830000005</v>
          </cell>
          <cell r="AF3165">
            <v>65.283699999999996</v>
          </cell>
          <cell r="AG3165">
            <v>0.30352961714330717</v>
          </cell>
          <cell r="AH3165">
            <v>3.3</v>
          </cell>
          <cell r="AI3165">
            <v>56740</v>
          </cell>
          <cell r="AJ3165">
            <v>9.5</v>
          </cell>
        </row>
        <row r="3166">
          <cell r="A3166" t="str">
            <v>4702</v>
          </cell>
          <cell r="B3166" t="str">
            <v>470205401</v>
          </cell>
          <cell r="D3166" t="str">
            <v>4702054</v>
          </cell>
          <cell r="E3166" t="str">
            <v>4710</v>
          </cell>
          <cell r="F3166" t="str">
            <v>47</v>
          </cell>
          <cell r="G3166">
            <v>512.23039917999995</v>
          </cell>
          <cell r="H3166">
            <v>516.20664714999998</v>
          </cell>
          <cell r="I3166">
            <v>516.32889609999995</v>
          </cell>
          <cell r="J3166">
            <v>28.440366970000003</v>
          </cell>
          <cell r="K3166">
            <v>26.151665489999999</v>
          </cell>
          <cell r="L3166">
            <v>7.1308988299999996</v>
          </cell>
          <cell r="M3166">
            <v>7.1308988299999996</v>
          </cell>
          <cell r="N3166">
            <v>24.299689229999998</v>
          </cell>
          <cell r="O3166">
            <v>64.040000000000006</v>
          </cell>
          <cell r="P3166">
            <v>11.630708500000001</v>
          </cell>
          <cell r="Q3166">
            <v>81.900000000000006</v>
          </cell>
          <cell r="R3166">
            <v>54.24479362000001</v>
          </cell>
          <cell r="S3166">
            <v>18.100000000000001</v>
          </cell>
          <cell r="T3166">
            <v>7.1308988299999996</v>
          </cell>
          <cell r="U3166">
            <v>10.81977828</v>
          </cell>
          <cell r="V3166">
            <v>7.1308988299999996</v>
          </cell>
          <cell r="W3166">
            <v>62</v>
          </cell>
          <cell r="X3166">
            <v>91.3</v>
          </cell>
          <cell r="Y3166">
            <v>55</v>
          </cell>
          <cell r="Z3166">
            <v>47.5</v>
          </cell>
          <cell r="AA3166">
            <v>48.1</v>
          </cell>
          <cell r="AB3166">
            <v>9.9641121699999999</v>
          </cell>
          <cell r="AC3166">
            <v>1</v>
          </cell>
          <cell r="AD3166">
            <v>290.45</v>
          </cell>
          <cell r="AE3166">
            <v>62.126638830000005</v>
          </cell>
          <cell r="AF3166">
            <v>65.283699999999996</v>
          </cell>
          <cell r="AG3166">
            <v>0</v>
          </cell>
          <cell r="AH3166">
            <v>3.3</v>
          </cell>
          <cell r="AI3166">
            <v>56740</v>
          </cell>
          <cell r="AJ3166">
            <v>9.5</v>
          </cell>
        </row>
        <row r="3167">
          <cell r="A3167" t="str">
            <v>4702</v>
          </cell>
          <cell r="B3167" t="str">
            <v>470205701</v>
          </cell>
          <cell r="D3167" t="str">
            <v>4702057</v>
          </cell>
          <cell r="E3167" t="str">
            <v>4710</v>
          </cell>
          <cell r="F3167" t="str">
            <v>47</v>
          </cell>
          <cell r="G3167">
            <v>512.23039917999995</v>
          </cell>
          <cell r="H3167">
            <v>516.20664714999998</v>
          </cell>
          <cell r="I3167">
            <v>516.32889609999995</v>
          </cell>
          <cell r="J3167">
            <v>28.440366970000003</v>
          </cell>
          <cell r="K3167">
            <v>26.151665489999999</v>
          </cell>
          <cell r="L3167">
            <v>9.9348408599999996</v>
          </cell>
          <cell r="M3167">
            <v>9.8927804399999992</v>
          </cell>
          <cell r="N3167">
            <v>24.299689229999998</v>
          </cell>
          <cell r="O3167">
            <v>64.040000000000006</v>
          </cell>
          <cell r="P3167">
            <v>11.630708500000001</v>
          </cell>
          <cell r="Q3167">
            <v>81.900000000000006</v>
          </cell>
          <cell r="R3167">
            <v>54.24479362000001</v>
          </cell>
          <cell r="S3167">
            <v>18.100000000000001</v>
          </cell>
          <cell r="T3167">
            <v>10.640890819999999</v>
          </cell>
          <cell r="U3167">
            <v>11.131782169999999</v>
          </cell>
          <cell r="V3167">
            <v>9.7030223899999992</v>
          </cell>
          <cell r="W3167">
            <v>62</v>
          </cell>
          <cell r="X3167">
            <v>91.3</v>
          </cell>
          <cell r="Y3167">
            <v>55</v>
          </cell>
          <cell r="Z3167">
            <v>47.5</v>
          </cell>
          <cell r="AA3167">
            <v>48.1</v>
          </cell>
          <cell r="AB3167">
            <v>10.10135432</v>
          </cell>
          <cell r="AC3167">
            <v>6.8584300000000004E-3</v>
          </cell>
          <cell r="AD3167">
            <v>290.45</v>
          </cell>
          <cell r="AE3167">
            <v>62.126638830000005</v>
          </cell>
          <cell r="AF3167">
            <v>65.310879499999999</v>
          </cell>
          <cell r="AG3167">
            <v>1</v>
          </cell>
          <cell r="AH3167">
            <v>3.3</v>
          </cell>
          <cell r="AI3167">
            <v>56740</v>
          </cell>
          <cell r="AJ3167">
            <v>9.5</v>
          </cell>
        </row>
        <row r="3168">
          <cell r="A3168" t="str">
            <v>4702</v>
          </cell>
          <cell r="B3168" t="str">
            <v>470205801</v>
          </cell>
          <cell r="D3168" t="str">
            <v>4702058</v>
          </cell>
          <cell r="E3168" t="str">
            <v>4710</v>
          </cell>
          <cell r="F3168" t="str">
            <v>47</v>
          </cell>
          <cell r="G3168">
            <v>512.23039917999995</v>
          </cell>
          <cell r="H3168">
            <v>516.20664714999998</v>
          </cell>
          <cell r="I3168">
            <v>516.32889609999995</v>
          </cell>
          <cell r="J3168">
            <v>28.440366970000003</v>
          </cell>
          <cell r="K3168">
            <v>26.151665489999999</v>
          </cell>
          <cell r="L3168">
            <v>7.1308988299999996</v>
          </cell>
          <cell r="M3168">
            <v>7.1308988299999996</v>
          </cell>
          <cell r="N3168">
            <v>24.299689229999998</v>
          </cell>
          <cell r="O3168">
            <v>64.040000000000006</v>
          </cell>
          <cell r="P3168">
            <v>11.630708500000001</v>
          </cell>
          <cell r="Q3168">
            <v>81.900000000000006</v>
          </cell>
          <cell r="R3168">
            <v>54.24479362000001</v>
          </cell>
          <cell r="S3168">
            <v>18.100000000000001</v>
          </cell>
          <cell r="T3168">
            <v>10.126631100000001</v>
          </cell>
          <cell r="U3168">
            <v>11.225243389999999</v>
          </cell>
          <cell r="V3168">
            <v>7.1308988299999996</v>
          </cell>
          <cell r="W3168">
            <v>62</v>
          </cell>
          <cell r="X3168">
            <v>91.3</v>
          </cell>
          <cell r="Y3168">
            <v>55</v>
          </cell>
          <cell r="Z3168">
            <v>47.5</v>
          </cell>
          <cell r="AA3168">
            <v>48.1</v>
          </cell>
          <cell r="AB3168">
            <v>7.1308988299999996</v>
          </cell>
          <cell r="AC3168">
            <v>0</v>
          </cell>
          <cell r="AD3168">
            <v>290.45</v>
          </cell>
          <cell r="AE3168">
            <v>62.126638830000005</v>
          </cell>
          <cell r="AF3168">
            <v>65.283699999999996</v>
          </cell>
          <cell r="AG3168">
            <v>0.75</v>
          </cell>
          <cell r="AH3168">
            <v>3.3</v>
          </cell>
          <cell r="AI3168">
            <v>56740</v>
          </cell>
          <cell r="AJ3168">
            <v>9.5</v>
          </cell>
        </row>
        <row r="3169">
          <cell r="A3169" t="str">
            <v>4702</v>
          </cell>
          <cell r="B3169" t="str">
            <v>470206101</v>
          </cell>
          <cell r="D3169" t="str">
            <v>4702061</v>
          </cell>
          <cell r="E3169" t="str">
            <v>4710</v>
          </cell>
          <cell r="F3169" t="str">
            <v>47</v>
          </cell>
          <cell r="G3169">
            <v>512.23039917999995</v>
          </cell>
          <cell r="H3169">
            <v>516.20664714999998</v>
          </cell>
          <cell r="I3169">
            <v>516.32889609999995</v>
          </cell>
          <cell r="J3169">
            <v>28.440366970000003</v>
          </cell>
          <cell r="K3169">
            <v>26.151665489999999</v>
          </cell>
          <cell r="L3169">
            <v>9.7298481999999993</v>
          </cell>
          <cell r="M3169">
            <v>9.7850980799999991</v>
          </cell>
          <cell r="N3169">
            <v>24.299689229999998</v>
          </cell>
          <cell r="O3169">
            <v>64.040000000000006</v>
          </cell>
          <cell r="P3169">
            <v>11.319826040000001</v>
          </cell>
          <cell r="Q3169">
            <v>81.900000000000006</v>
          </cell>
          <cell r="R3169">
            <v>54.24479362000001</v>
          </cell>
          <cell r="S3169">
            <v>18.100000000000001</v>
          </cell>
          <cell r="T3169">
            <v>10.67169582</v>
          </cell>
          <cell r="U3169">
            <v>10.88695083</v>
          </cell>
          <cell r="V3169">
            <v>10.37439702</v>
          </cell>
          <cell r="W3169">
            <v>62</v>
          </cell>
          <cell r="X3169">
            <v>91.3</v>
          </cell>
          <cell r="Y3169">
            <v>55</v>
          </cell>
          <cell r="Z3169">
            <v>47.5</v>
          </cell>
          <cell r="AA3169">
            <v>48.1</v>
          </cell>
          <cell r="AB3169">
            <v>9.7774707099999993</v>
          </cell>
          <cell r="AC3169">
            <v>8.5397819999999999E-2</v>
          </cell>
          <cell r="AD3169">
            <v>290.45</v>
          </cell>
          <cell r="AE3169">
            <v>62.126638830000005</v>
          </cell>
          <cell r="AF3169">
            <v>68.595826860000003</v>
          </cell>
          <cell r="AG3169">
            <v>0.32100977392191005</v>
          </cell>
          <cell r="AH3169">
            <v>3.3</v>
          </cell>
          <cell r="AI3169">
            <v>56740</v>
          </cell>
          <cell r="AJ3169">
            <v>9.5</v>
          </cell>
        </row>
        <row r="3170">
          <cell r="A3170" t="str">
            <v>4702</v>
          </cell>
          <cell r="B3170" t="str">
            <v>470206201</v>
          </cell>
          <cell r="D3170" t="str">
            <v>4702062</v>
          </cell>
          <cell r="E3170" t="str">
            <v>4710</v>
          </cell>
          <cell r="F3170" t="str">
            <v>47</v>
          </cell>
          <cell r="G3170">
            <v>512.23039917999995</v>
          </cell>
          <cell r="H3170">
            <v>516.20664714999998</v>
          </cell>
          <cell r="I3170">
            <v>516.32889609999995</v>
          </cell>
          <cell r="J3170">
            <v>28.440366970000003</v>
          </cell>
          <cell r="K3170">
            <v>26.151665489999999</v>
          </cell>
          <cell r="L3170">
            <v>7.1308988299999996</v>
          </cell>
          <cell r="M3170">
            <v>7.1308988299999996</v>
          </cell>
          <cell r="N3170">
            <v>24.299689229999998</v>
          </cell>
          <cell r="O3170">
            <v>64.040000000000006</v>
          </cell>
          <cell r="P3170">
            <v>11.225243389999999</v>
          </cell>
          <cell r="Q3170">
            <v>81.900000000000006</v>
          </cell>
          <cell r="R3170">
            <v>54.24479362000001</v>
          </cell>
          <cell r="S3170">
            <v>18.100000000000001</v>
          </cell>
          <cell r="T3170">
            <v>10.126631100000001</v>
          </cell>
          <cell r="U3170">
            <v>10.81977828</v>
          </cell>
          <cell r="V3170">
            <v>10.126631100000001</v>
          </cell>
          <cell r="W3170">
            <v>62</v>
          </cell>
          <cell r="X3170">
            <v>91.3</v>
          </cell>
          <cell r="Y3170">
            <v>55</v>
          </cell>
          <cell r="Z3170">
            <v>47.5</v>
          </cell>
          <cell r="AA3170">
            <v>48.1</v>
          </cell>
          <cell r="AB3170">
            <v>7.1308988299999996</v>
          </cell>
          <cell r="AC3170">
            <v>1</v>
          </cell>
          <cell r="AD3170">
            <v>290.45</v>
          </cell>
          <cell r="AE3170">
            <v>62.126638830000005</v>
          </cell>
          <cell r="AF3170">
            <v>68.6922</v>
          </cell>
          <cell r="AG3170">
            <v>0.32322874843498423</v>
          </cell>
          <cell r="AH3170">
            <v>3.3</v>
          </cell>
          <cell r="AI3170">
            <v>56740</v>
          </cell>
          <cell r="AJ3170">
            <v>9.5</v>
          </cell>
        </row>
        <row r="3171">
          <cell r="A3171" t="str">
            <v>4702</v>
          </cell>
          <cell r="B3171" t="str">
            <v>470206601</v>
          </cell>
          <cell r="D3171" t="str">
            <v>4702066</v>
          </cell>
          <cell r="E3171" t="str">
            <v>4710</v>
          </cell>
          <cell r="F3171" t="str">
            <v>47</v>
          </cell>
          <cell r="G3171">
            <v>512.23039917999995</v>
          </cell>
          <cell r="H3171">
            <v>516.20664714999998</v>
          </cell>
          <cell r="I3171">
            <v>516.32889609999995</v>
          </cell>
          <cell r="J3171">
            <v>28.440366970000003</v>
          </cell>
          <cell r="K3171">
            <v>26.151665489999999</v>
          </cell>
          <cell r="L3171">
            <v>9.5973020099999999</v>
          </cell>
          <cell r="M3171">
            <v>9.5991339500000006</v>
          </cell>
          <cell r="N3171">
            <v>24.299689229999998</v>
          </cell>
          <cell r="O3171">
            <v>64.040000000000006</v>
          </cell>
          <cell r="P3171">
            <v>11.142195060000001</v>
          </cell>
          <cell r="Q3171">
            <v>81.900000000000006</v>
          </cell>
          <cell r="R3171">
            <v>54.24479362000001</v>
          </cell>
          <cell r="S3171">
            <v>18.100000000000001</v>
          </cell>
          <cell r="T3171">
            <v>9.7099028000000001</v>
          </cell>
          <cell r="U3171">
            <v>9.9367288899999995</v>
          </cell>
          <cell r="V3171">
            <v>9.6880641199999999</v>
          </cell>
          <cell r="W3171">
            <v>62</v>
          </cell>
          <cell r="X3171">
            <v>91.3</v>
          </cell>
          <cell r="Y3171">
            <v>55</v>
          </cell>
          <cell r="Z3171">
            <v>47.5</v>
          </cell>
          <cell r="AA3171">
            <v>48.1</v>
          </cell>
          <cell r="AB3171">
            <v>10.298767639999999</v>
          </cell>
          <cell r="AC3171">
            <v>0.28802221</v>
          </cell>
          <cell r="AD3171">
            <v>290.45</v>
          </cell>
          <cell r="AE3171">
            <v>62.126638830000005</v>
          </cell>
          <cell r="AF3171">
            <v>65.341958399999996</v>
          </cell>
          <cell r="AG3171">
            <v>1</v>
          </cell>
          <cell r="AH3171">
            <v>3.3</v>
          </cell>
          <cell r="AI3171">
            <v>56740</v>
          </cell>
          <cell r="AJ3171">
            <v>9.5</v>
          </cell>
        </row>
        <row r="3172">
          <cell r="A3172" t="str">
            <v>4702</v>
          </cell>
          <cell r="B3172" t="str">
            <v>470206701</v>
          </cell>
          <cell r="D3172" t="str">
            <v>4702067</v>
          </cell>
          <cell r="E3172" t="str">
            <v>4710</v>
          </cell>
          <cell r="F3172" t="str">
            <v>47</v>
          </cell>
          <cell r="G3172">
            <v>512.23039917999995</v>
          </cell>
          <cell r="H3172">
            <v>516.20664714999998</v>
          </cell>
          <cell r="I3172">
            <v>516.32889609999995</v>
          </cell>
          <cell r="J3172">
            <v>28.440366970000003</v>
          </cell>
          <cell r="K3172">
            <v>26.151665489999999</v>
          </cell>
          <cell r="L3172">
            <v>7.1884127400000013</v>
          </cell>
          <cell r="M3172">
            <v>7.1884127400000013</v>
          </cell>
          <cell r="N3172">
            <v>24.299689229999998</v>
          </cell>
          <cell r="O3172">
            <v>64.040000000000006</v>
          </cell>
          <cell r="P3172">
            <v>11.225243389999999</v>
          </cell>
          <cell r="Q3172">
            <v>81.900000000000006</v>
          </cell>
          <cell r="R3172">
            <v>54.24479362000001</v>
          </cell>
          <cell r="S3172">
            <v>18.100000000000001</v>
          </cell>
          <cell r="T3172">
            <v>7.1884127400000013</v>
          </cell>
          <cell r="U3172">
            <v>7.1884127400000013</v>
          </cell>
          <cell r="V3172">
            <v>7.1884127400000013</v>
          </cell>
          <cell r="W3172">
            <v>62</v>
          </cell>
          <cell r="X3172">
            <v>91.3</v>
          </cell>
          <cell r="Y3172">
            <v>55</v>
          </cell>
          <cell r="Z3172">
            <v>47.5</v>
          </cell>
          <cell r="AA3172">
            <v>48.1</v>
          </cell>
          <cell r="AB3172">
            <v>9.9641121699999999</v>
          </cell>
          <cell r="AC3172">
            <v>1</v>
          </cell>
          <cell r="AD3172">
            <v>290.45</v>
          </cell>
          <cell r="AE3172">
            <v>62.126638830000005</v>
          </cell>
          <cell r="AF3172">
            <v>65.283699999999996</v>
          </cell>
          <cell r="AG3172">
            <v>0.11111111</v>
          </cell>
          <cell r="AH3172">
            <v>3.3</v>
          </cell>
          <cell r="AI3172">
            <v>56740</v>
          </cell>
          <cell r="AJ3172">
            <v>9.5</v>
          </cell>
        </row>
        <row r="3173">
          <cell r="A3173" t="str">
            <v>4702</v>
          </cell>
          <cell r="B3173" t="str">
            <v>470206901</v>
          </cell>
          <cell r="D3173" t="str">
            <v>4702069</v>
          </cell>
          <cell r="E3173" t="str">
            <v>4710</v>
          </cell>
          <cell r="F3173" t="str">
            <v>47</v>
          </cell>
          <cell r="G3173">
            <v>512.23039917999995</v>
          </cell>
          <cell r="H3173">
            <v>516.20664714999998</v>
          </cell>
          <cell r="I3173">
            <v>516.32889609999995</v>
          </cell>
          <cell r="J3173">
            <v>28.440366970000003</v>
          </cell>
          <cell r="K3173">
            <v>26.151665489999999</v>
          </cell>
          <cell r="L3173">
            <v>9.6388707500000006</v>
          </cell>
          <cell r="M3173">
            <v>9.34792603</v>
          </cell>
          <cell r="N3173">
            <v>24.299689229999998</v>
          </cell>
          <cell r="O3173">
            <v>64.040000000000006</v>
          </cell>
          <cell r="P3173">
            <v>11.206114940000001</v>
          </cell>
          <cell r="Q3173">
            <v>81.900000000000006</v>
          </cell>
          <cell r="R3173">
            <v>54.24479362000001</v>
          </cell>
          <cell r="S3173">
            <v>18.100000000000001</v>
          </cell>
          <cell r="T3173">
            <v>10.31174875</v>
          </cell>
          <cell r="U3173">
            <v>10.29623885</v>
          </cell>
          <cell r="V3173">
            <v>9.70149376</v>
          </cell>
          <cell r="W3173">
            <v>62</v>
          </cell>
          <cell r="X3173">
            <v>91.3</v>
          </cell>
          <cell r="Y3173">
            <v>55</v>
          </cell>
          <cell r="Z3173">
            <v>47.5</v>
          </cell>
          <cell r="AA3173">
            <v>48.1</v>
          </cell>
          <cell r="AB3173">
            <v>10.72121682</v>
          </cell>
          <cell r="AC3173">
            <v>6.4816239999999997E-2</v>
          </cell>
          <cell r="AD3173">
            <v>290.45</v>
          </cell>
          <cell r="AE3173">
            <v>62.126638830000005</v>
          </cell>
          <cell r="AF3173">
            <v>65.304279339999994</v>
          </cell>
          <cell r="AG3173">
            <v>0.35807944052987234</v>
          </cell>
          <cell r="AH3173">
            <v>3.3</v>
          </cell>
          <cell r="AI3173">
            <v>56740</v>
          </cell>
          <cell r="AJ3173">
            <v>9.5</v>
          </cell>
        </row>
        <row r="3174">
          <cell r="A3174" t="str">
            <v>4702</v>
          </cell>
          <cell r="B3174" t="str">
            <v>470207101</v>
          </cell>
          <cell r="D3174" t="str">
            <v>4702071</v>
          </cell>
          <cell r="E3174" t="str">
            <v>4710</v>
          </cell>
          <cell r="F3174" t="str">
            <v>47</v>
          </cell>
          <cell r="G3174">
            <v>512.23039917999995</v>
          </cell>
          <cell r="H3174">
            <v>516.20664714999998</v>
          </cell>
          <cell r="I3174">
            <v>516.32889609999995</v>
          </cell>
          <cell r="J3174">
            <v>28.440366970000003</v>
          </cell>
          <cell r="K3174">
            <v>26.151665489999999</v>
          </cell>
          <cell r="L3174">
            <v>9.7619815899999995</v>
          </cell>
          <cell r="M3174">
            <v>7.1308988299999996</v>
          </cell>
          <cell r="N3174">
            <v>24.299689229999998</v>
          </cell>
          <cell r="O3174">
            <v>64.040000000000006</v>
          </cell>
          <cell r="P3174">
            <v>11.225243389999999</v>
          </cell>
          <cell r="Q3174">
            <v>81.900000000000006</v>
          </cell>
          <cell r="R3174">
            <v>54.24479362000001</v>
          </cell>
          <cell r="S3174">
            <v>18.100000000000001</v>
          </cell>
          <cell r="T3174">
            <v>9.7619815899999995</v>
          </cell>
          <cell r="U3174">
            <v>9.7619815899999995</v>
          </cell>
          <cell r="V3174">
            <v>9.7619815899999995</v>
          </cell>
          <cell r="W3174">
            <v>62</v>
          </cell>
          <cell r="X3174">
            <v>91.3</v>
          </cell>
          <cell r="Y3174">
            <v>55</v>
          </cell>
          <cell r="Z3174">
            <v>47.5</v>
          </cell>
          <cell r="AA3174">
            <v>48.1</v>
          </cell>
          <cell r="AB3174">
            <v>10.741816740000001</v>
          </cell>
          <cell r="AC3174">
            <v>0</v>
          </cell>
          <cell r="AD3174">
            <v>290.45</v>
          </cell>
          <cell r="AE3174">
            <v>62.126638830000005</v>
          </cell>
          <cell r="AF3174">
            <v>65.283699999999996</v>
          </cell>
          <cell r="AG3174">
            <v>1</v>
          </cell>
          <cell r="AH3174">
            <v>3.3</v>
          </cell>
          <cell r="AI3174">
            <v>56740</v>
          </cell>
          <cell r="AJ3174">
            <v>9.5</v>
          </cell>
        </row>
        <row r="3175">
          <cell r="A3175" t="str">
            <v>4702</v>
          </cell>
          <cell r="B3175" t="str">
            <v>470207201</v>
          </cell>
          <cell r="D3175" t="str">
            <v>4702072</v>
          </cell>
          <cell r="E3175" t="str">
            <v>4710</v>
          </cell>
          <cell r="F3175" t="str">
            <v>47</v>
          </cell>
          <cell r="G3175">
            <v>512.23039917999995</v>
          </cell>
          <cell r="H3175">
            <v>516.20664714999998</v>
          </cell>
          <cell r="I3175">
            <v>516.32889609999995</v>
          </cell>
          <cell r="J3175">
            <v>28.440366970000003</v>
          </cell>
          <cell r="K3175">
            <v>26.151665489999999</v>
          </cell>
          <cell r="L3175">
            <v>7.1747243100000002</v>
          </cell>
          <cell r="M3175">
            <v>7.1747243100000002</v>
          </cell>
          <cell r="N3175">
            <v>24.299689229999998</v>
          </cell>
          <cell r="O3175">
            <v>64.040000000000006</v>
          </cell>
          <cell r="P3175">
            <v>11.225243389999999</v>
          </cell>
          <cell r="Q3175">
            <v>81.900000000000006</v>
          </cell>
          <cell r="R3175">
            <v>54.24479362000001</v>
          </cell>
          <cell r="S3175">
            <v>18.100000000000001</v>
          </cell>
          <cell r="T3175">
            <v>10.81977828</v>
          </cell>
          <cell r="U3175">
            <v>10.800452740000001</v>
          </cell>
          <cell r="V3175">
            <v>7.1747243100000002</v>
          </cell>
          <cell r="W3175">
            <v>62</v>
          </cell>
          <cell r="X3175">
            <v>91.3</v>
          </cell>
          <cell r="Y3175">
            <v>55</v>
          </cell>
          <cell r="Z3175">
            <v>47.5</v>
          </cell>
          <cell r="AA3175">
            <v>48.1</v>
          </cell>
          <cell r="AB3175">
            <v>10.741816740000001</v>
          </cell>
          <cell r="AC3175">
            <v>0</v>
          </cell>
          <cell r="AD3175">
            <v>290.45</v>
          </cell>
          <cell r="AE3175">
            <v>62.126638830000005</v>
          </cell>
          <cell r="AF3175">
            <v>65.283699999999996</v>
          </cell>
          <cell r="AG3175">
            <v>0.18181818</v>
          </cell>
          <cell r="AH3175">
            <v>3.3</v>
          </cell>
          <cell r="AI3175">
            <v>56740</v>
          </cell>
          <cell r="AJ3175">
            <v>9.5</v>
          </cell>
        </row>
        <row r="3176">
          <cell r="A3176" t="str">
            <v>4702</v>
          </cell>
          <cell r="B3176" t="str">
            <v>470207301</v>
          </cell>
          <cell r="D3176" t="str">
            <v>4702073</v>
          </cell>
          <cell r="E3176" t="str">
            <v>4710</v>
          </cell>
          <cell r="F3176" t="str">
            <v>47</v>
          </cell>
          <cell r="G3176">
            <v>512.23039917999995</v>
          </cell>
          <cell r="H3176">
            <v>516.20664714999998</v>
          </cell>
          <cell r="I3176">
            <v>516.32889609999995</v>
          </cell>
          <cell r="J3176">
            <v>28.440366970000003</v>
          </cell>
          <cell r="K3176">
            <v>26.151665489999999</v>
          </cell>
          <cell r="L3176">
            <v>9.8673939399999995</v>
          </cell>
          <cell r="M3176">
            <v>9.8738527499999993</v>
          </cell>
          <cell r="N3176">
            <v>24.299689229999998</v>
          </cell>
          <cell r="O3176">
            <v>64.040000000000006</v>
          </cell>
          <cell r="P3176">
            <v>10.96477866</v>
          </cell>
          <cell r="Q3176">
            <v>81.900000000000006</v>
          </cell>
          <cell r="R3176">
            <v>54.24479362000001</v>
          </cell>
          <cell r="S3176">
            <v>18.100000000000001</v>
          </cell>
          <cell r="T3176">
            <v>10.51861914</v>
          </cell>
          <cell r="U3176">
            <v>10.580860980000001</v>
          </cell>
          <cell r="V3176">
            <v>10.34254861</v>
          </cell>
          <cell r="W3176">
            <v>62</v>
          </cell>
          <cell r="X3176">
            <v>91.3</v>
          </cell>
          <cell r="Y3176">
            <v>55</v>
          </cell>
          <cell r="Z3176">
            <v>47.5</v>
          </cell>
          <cell r="AA3176">
            <v>48.1</v>
          </cell>
          <cell r="AB3176">
            <v>10.61739279</v>
          </cell>
          <cell r="AC3176">
            <v>0</v>
          </cell>
          <cell r="AD3176">
            <v>290.45</v>
          </cell>
          <cell r="AE3176">
            <v>62.126638830000005</v>
          </cell>
          <cell r="AF3176">
            <v>65.336323190000002</v>
          </cell>
          <cell r="AG3176">
            <v>0</v>
          </cell>
          <cell r="AH3176">
            <v>3.3</v>
          </cell>
          <cell r="AI3176">
            <v>56740</v>
          </cell>
          <cell r="AJ3176">
            <v>9.5</v>
          </cell>
        </row>
        <row r="3177">
          <cell r="A3177" t="str">
            <v>4702</v>
          </cell>
          <cell r="B3177" t="str">
            <v>470207601</v>
          </cell>
          <cell r="D3177" t="str">
            <v>4702076</v>
          </cell>
          <cell r="E3177" t="str">
            <v>4710</v>
          </cell>
          <cell r="F3177" t="str">
            <v>47</v>
          </cell>
          <cell r="G3177">
            <v>512.23039917999995</v>
          </cell>
          <cell r="H3177">
            <v>516.20664714999998</v>
          </cell>
          <cell r="I3177">
            <v>516.32889609999995</v>
          </cell>
          <cell r="J3177">
            <v>28.440366970000003</v>
          </cell>
          <cell r="K3177">
            <v>26.151665489999999</v>
          </cell>
          <cell r="L3177">
            <v>9.5185601000000002</v>
          </cell>
          <cell r="M3177">
            <v>9.5324963300000007</v>
          </cell>
          <cell r="N3177">
            <v>24.299689229999998</v>
          </cell>
          <cell r="O3177">
            <v>64.040000000000006</v>
          </cell>
          <cell r="P3177">
            <v>10.77161692</v>
          </cell>
          <cell r="Q3177">
            <v>81.900000000000006</v>
          </cell>
          <cell r="R3177">
            <v>54.24479362000001</v>
          </cell>
          <cell r="S3177">
            <v>18.100000000000001</v>
          </cell>
          <cell r="T3177">
            <v>9.5352459700000001</v>
          </cell>
          <cell r="U3177">
            <v>10.761788940000001</v>
          </cell>
          <cell r="V3177">
            <v>9.5185601000000002</v>
          </cell>
          <cell r="W3177">
            <v>62</v>
          </cell>
          <cell r="X3177">
            <v>91.3</v>
          </cell>
          <cell r="Y3177">
            <v>55</v>
          </cell>
          <cell r="Z3177">
            <v>47.5</v>
          </cell>
          <cell r="AA3177">
            <v>48.1</v>
          </cell>
          <cell r="AB3177">
            <v>10.004282659999999</v>
          </cell>
          <cell r="AC3177">
            <v>0.14948737000000001</v>
          </cell>
          <cell r="AD3177">
            <v>290.45</v>
          </cell>
          <cell r="AE3177">
            <v>62.126638830000005</v>
          </cell>
          <cell r="AF3177">
            <v>65.367845840000001</v>
          </cell>
          <cell r="AG3177">
            <v>0.32738856745222866</v>
          </cell>
          <cell r="AH3177">
            <v>3.3</v>
          </cell>
          <cell r="AI3177">
            <v>56740</v>
          </cell>
          <cell r="AJ3177">
            <v>9.5</v>
          </cell>
        </row>
        <row r="3178">
          <cell r="A3178" t="str">
            <v>4702</v>
          </cell>
          <cell r="B3178" t="str">
            <v>470207701</v>
          </cell>
          <cell r="D3178" t="str">
            <v>4702077</v>
          </cell>
          <cell r="E3178" t="str">
            <v>4710</v>
          </cell>
          <cell r="F3178" t="str">
            <v>47</v>
          </cell>
          <cell r="G3178">
            <v>512.23039917999995</v>
          </cell>
          <cell r="H3178">
            <v>516.20664714999998</v>
          </cell>
          <cell r="I3178">
            <v>516.32889609999995</v>
          </cell>
          <cell r="J3178">
            <v>28.440366970000003</v>
          </cell>
          <cell r="K3178">
            <v>26.151665489999999</v>
          </cell>
          <cell r="L3178">
            <v>9.8389490300000002</v>
          </cell>
          <cell r="M3178">
            <v>9.8389490300000002</v>
          </cell>
          <cell r="N3178">
            <v>24.299689229999998</v>
          </cell>
          <cell r="O3178">
            <v>64.040000000000006</v>
          </cell>
          <cell r="P3178">
            <v>10.81977828</v>
          </cell>
          <cell r="Q3178">
            <v>81.900000000000006</v>
          </cell>
          <cell r="R3178">
            <v>54.24479362000001</v>
          </cell>
          <cell r="S3178">
            <v>18.100000000000001</v>
          </cell>
          <cell r="T3178">
            <v>9.8389490300000002</v>
          </cell>
          <cell r="U3178">
            <v>10.81977828</v>
          </cell>
          <cell r="V3178">
            <v>9.8389490300000002</v>
          </cell>
          <cell r="W3178">
            <v>62</v>
          </cell>
          <cell r="X3178">
            <v>91.3</v>
          </cell>
          <cell r="Y3178">
            <v>55</v>
          </cell>
          <cell r="Z3178">
            <v>47.5</v>
          </cell>
          <cell r="AA3178">
            <v>48.1</v>
          </cell>
          <cell r="AB3178">
            <v>10.741816740000001</v>
          </cell>
          <cell r="AC3178">
            <v>0</v>
          </cell>
          <cell r="AD3178">
            <v>290.45</v>
          </cell>
          <cell r="AE3178">
            <v>62.126638830000005</v>
          </cell>
          <cell r="AF3178">
            <v>65.283699999999996</v>
          </cell>
          <cell r="AG3178">
            <v>0.5</v>
          </cell>
          <cell r="AH3178">
            <v>3.3</v>
          </cell>
          <cell r="AI3178">
            <v>56740</v>
          </cell>
          <cell r="AJ3178">
            <v>9.5</v>
          </cell>
        </row>
        <row r="3179">
          <cell r="A3179" t="str">
            <v>4702</v>
          </cell>
          <cell r="B3179" t="str">
            <v>470207801</v>
          </cell>
          <cell r="D3179" t="str">
            <v>4702078</v>
          </cell>
          <cell r="E3179" t="str">
            <v>4710</v>
          </cell>
          <cell r="F3179" t="str">
            <v>47</v>
          </cell>
          <cell r="G3179">
            <v>512.23039917999995</v>
          </cell>
          <cell r="H3179">
            <v>516.20664714999998</v>
          </cell>
          <cell r="I3179">
            <v>516.32889609999995</v>
          </cell>
          <cell r="J3179">
            <v>28.440366970000003</v>
          </cell>
          <cell r="K3179">
            <v>26.151665489999999</v>
          </cell>
          <cell r="L3179">
            <v>7.1308988299999996</v>
          </cell>
          <cell r="M3179">
            <v>7.1308988299999996</v>
          </cell>
          <cell r="N3179">
            <v>24.299689229999998</v>
          </cell>
          <cell r="O3179">
            <v>64.040000000000006</v>
          </cell>
          <cell r="P3179">
            <v>10.81977828</v>
          </cell>
          <cell r="Q3179">
            <v>81.900000000000006</v>
          </cell>
          <cell r="R3179">
            <v>54.24479362000001</v>
          </cell>
          <cell r="S3179">
            <v>18.100000000000001</v>
          </cell>
          <cell r="T3179">
            <v>7.1308988299999996</v>
          </cell>
          <cell r="U3179">
            <v>10.81977828</v>
          </cell>
          <cell r="V3179">
            <v>7.1308988299999996</v>
          </cell>
          <cell r="W3179">
            <v>62</v>
          </cell>
          <cell r="X3179">
            <v>91.3</v>
          </cell>
          <cell r="Y3179">
            <v>55</v>
          </cell>
          <cell r="Z3179">
            <v>47.5</v>
          </cell>
          <cell r="AA3179">
            <v>48.1</v>
          </cell>
          <cell r="AB3179">
            <v>9.6158054800000006</v>
          </cell>
          <cell r="AC3179">
            <v>1</v>
          </cell>
          <cell r="AD3179">
            <v>290.45</v>
          </cell>
          <cell r="AE3179">
            <v>62.126638830000005</v>
          </cell>
          <cell r="AF3179">
            <v>65.283699999999996</v>
          </cell>
          <cell r="AG3179">
            <v>0.32439315308707251</v>
          </cell>
          <cell r="AH3179">
            <v>3.3</v>
          </cell>
          <cell r="AI3179">
            <v>56740</v>
          </cell>
          <cell r="AJ3179">
            <v>9.5</v>
          </cell>
        </row>
        <row r="3180">
          <cell r="A3180" t="str">
            <v>4702</v>
          </cell>
          <cell r="B3180" t="str">
            <v>470207901</v>
          </cell>
          <cell r="D3180" t="str">
            <v>4702079</v>
          </cell>
          <cell r="E3180" t="str">
            <v>4710</v>
          </cell>
          <cell r="F3180" t="str">
            <v>47</v>
          </cell>
          <cell r="G3180">
            <v>512.23039917999995</v>
          </cell>
          <cell r="H3180">
            <v>516.20664714999998</v>
          </cell>
          <cell r="I3180">
            <v>516.32889609999995</v>
          </cell>
          <cell r="J3180">
            <v>28.440366970000003</v>
          </cell>
          <cell r="K3180">
            <v>26.151665489999999</v>
          </cell>
          <cell r="L3180">
            <v>9.4334839200000005</v>
          </cell>
          <cell r="M3180">
            <v>9.4334839200000005</v>
          </cell>
          <cell r="N3180">
            <v>24.299689229999998</v>
          </cell>
          <cell r="O3180">
            <v>64.040000000000006</v>
          </cell>
          <cell r="P3180">
            <v>10.81977828</v>
          </cell>
          <cell r="Q3180">
            <v>81.900000000000006</v>
          </cell>
          <cell r="R3180">
            <v>54.24479362000001</v>
          </cell>
          <cell r="S3180">
            <v>18.100000000000001</v>
          </cell>
          <cell r="T3180">
            <v>9.4334839200000005</v>
          </cell>
          <cell r="U3180">
            <v>10.81977828</v>
          </cell>
          <cell r="V3180">
            <v>9.4334839200000005</v>
          </cell>
          <cell r="W3180">
            <v>62</v>
          </cell>
          <cell r="X3180">
            <v>91.3</v>
          </cell>
          <cell r="Y3180">
            <v>55</v>
          </cell>
          <cell r="Z3180">
            <v>47.5</v>
          </cell>
          <cell r="AA3180">
            <v>48.1</v>
          </cell>
          <cell r="AB3180">
            <v>7.1308988299999996</v>
          </cell>
          <cell r="AC3180">
            <v>0</v>
          </cell>
          <cell r="AD3180">
            <v>290.45</v>
          </cell>
          <cell r="AE3180">
            <v>62.126638830000005</v>
          </cell>
          <cell r="AF3180">
            <v>65.283699999999996</v>
          </cell>
          <cell r="AG3180">
            <v>0.66666667000000002</v>
          </cell>
          <cell r="AH3180">
            <v>3.3</v>
          </cell>
          <cell r="AI3180">
            <v>56740</v>
          </cell>
          <cell r="AJ3180">
            <v>9.5</v>
          </cell>
        </row>
        <row r="3181">
          <cell r="A3181" t="str">
            <v>4703</v>
          </cell>
          <cell r="B3181" t="str">
            <v>470300101</v>
          </cell>
          <cell r="D3181" t="str">
            <v>4703001</v>
          </cell>
          <cell r="E3181" t="str">
            <v>4720</v>
          </cell>
          <cell r="F3181" t="str">
            <v>47</v>
          </cell>
          <cell r="G3181">
            <v>512.23039917999995</v>
          </cell>
          <cell r="H3181">
            <v>516.20664714999998</v>
          </cell>
          <cell r="I3181">
            <v>516.32889609999995</v>
          </cell>
          <cell r="J3181">
            <v>19.672131149999998</v>
          </cell>
          <cell r="K3181">
            <v>14.035087720000002</v>
          </cell>
          <cell r="L3181">
            <v>9.3988096599999995</v>
          </cell>
          <cell r="M3181">
            <v>9.3988096599999995</v>
          </cell>
          <cell r="N3181">
            <v>25.132747550000001</v>
          </cell>
          <cell r="O3181">
            <v>64.040000000000006</v>
          </cell>
          <cell r="P3181">
            <v>11.91839057</v>
          </cell>
          <cell r="Q3181">
            <v>76.900000000000006</v>
          </cell>
          <cell r="R3181">
            <v>54.24479362000001</v>
          </cell>
          <cell r="S3181">
            <v>30.6</v>
          </cell>
          <cell r="T3181">
            <v>9.3946599299999995</v>
          </cell>
          <cell r="U3181">
            <v>11.298890310000001</v>
          </cell>
          <cell r="V3181">
            <v>9.3558250399999991</v>
          </cell>
          <cell r="W3181">
            <v>58</v>
          </cell>
          <cell r="X3181">
            <v>86.5</v>
          </cell>
          <cell r="Y3181">
            <v>35.299999999999997</v>
          </cell>
          <cell r="Z3181">
            <v>32.700000000000003</v>
          </cell>
          <cell r="AA3181">
            <v>29</v>
          </cell>
          <cell r="AB3181">
            <v>9.3287454400000005</v>
          </cell>
          <cell r="AC3181">
            <v>0.19916402999999999</v>
          </cell>
          <cell r="AD3181">
            <v>283.35000000000002</v>
          </cell>
          <cell r="AE3181">
            <v>61.340609829999991</v>
          </cell>
          <cell r="AF3181">
            <v>65.306239120000001</v>
          </cell>
          <cell r="AG3181">
            <v>0.29748172355866959</v>
          </cell>
          <cell r="AH3181">
            <v>3.9</v>
          </cell>
          <cell r="AI3181">
            <v>48440</v>
          </cell>
          <cell r="AJ3181">
            <v>9.5</v>
          </cell>
        </row>
        <row r="3182">
          <cell r="A3182" t="str">
            <v>4703</v>
          </cell>
          <cell r="B3182" t="str">
            <v>470300401</v>
          </cell>
          <cell r="D3182" t="str">
            <v>4703004</v>
          </cell>
          <cell r="E3182" t="str">
            <v>4720</v>
          </cell>
          <cell r="F3182" t="str">
            <v>47</v>
          </cell>
          <cell r="G3182">
            <v>512.23039917999995</v>
          </cell>
          <cell r="H3182">
            <v>516.20664714999998</v>
          </cell>
          <cell r="I3182">
            <v>516.32889609999995</v>
          </cell>
          <cell r="J3182">
            <v>19.672131149999998</v>
          </cell>
          <cell r="K3182">
            <v>14.035087720000002</v>
          </cell>
          <cell r="L3182">
            <v>7.1906760300000006</v>
          </cell>
          <cell r="M3182">
            <v>7.1906760300000006</v>
          </cell>
          <cell r="N3182">
            <v>25.132747550000001</v>
          </cell>
          <cell r="O3182">
            <v>64.040000000000006</v>
          </cell>
          <cell r="P3182">
            <v>10.464469785342784</v>
          </cell>
          <cell r="Q3182">
            <v>76.900000000000006</v>
          </cell>
          <cell r="R3182">
            <v>54.24479362000001</v>
          </cell>
          <cell r="S3182">
            <v>30.6</v>
          </cell>
          <cell r="T3182">
            <v>7.1884127400000013</v>
          </cell>
          <cell r="U3182">
            <v>11.225243389999999</v>
          </cell>
          <cell r="V3182">
            <v>7.177018770000001</v>
          </cell>
          <cell r="W3182">
            <v>58</v>
          </cell>
          <cell r="X3182">
            <v>86.5</v>
          </cell>
          <cell r="Y3182">
            <v>35.299999999999997</v>
          </cell>
          <cell r="Z3182">
            <v>32.700000000000003</v>
          </cell>
          <cell r="AA3182">
            <v>29</v>
          </cell>
          <cell r="AB3182">
            <v>7.177018770000001</v>
          </cell>
          <cell r="AC3182">
            <v>1</v>
          </cell>
          <cell r="AD3182">
            <v>283.35000000000002</v>
          </cell>
          <cell r="AE3182">
            <v>61.340609829999991</v>
          </cell>
          <cell r="AF3182">
            <v>65.283699999999996</v>
          </cell>
          <cell r="AG3182">
            <v>0.34798045171110725</v>
          </cell>
          <cell r="AH3182">
            <v>3.9</v>
          </cell>
          <cell r="AI3182">
            <v>48440</v>
          </cell>
          <cell r="AJ3182">
            <v>9.5</v>
          </cell>
        </row>
        <row r="3183">
          <cell r="A3183" t="str">
            <v>4703</v>
          </cell>
          <cell r="B3183" t="str">
            <v>470300601</v>
          </cell>
          <cell r="D3183" t="str">
            <v>4703006</v>
          </cell>
          <cell r="E3183" t="str">
            <v>4720</v>
          </cell>
          <cell r="F3183" t="str">
            <v>47</v>
          </cell>
          <cell r="G3183">
            <v>512.23039917999995</v>
          </cell>
          <cell r="H3183">
            <v>516.20664714999998</v>
          </cell>
          <cell r="I3183">
            <v>516.32889609999995</v>
          </cell>
          <cell r="J3183">
            <v>19.672131149999998</v>
          </cell>
          <cell r="K3183">
            <v>14.035087720000002</v>
          </cell>
          <cell r="L3183">
            <v>9.59526258</v>
          </cell>
          <cell r="M3183">
            <v>9.6050815200000006</v>
          </cell>
          <cell r="N3183">
            <v>25.132747550000001</v>
          </cell>
          <cell r="O3183">
            <v>64.040000000000006</v>
          </cell>
          <cell r="P3183">
            <v>10.549983262524774</v>
          </cell>
          <cell r="Q3183">
            <v>76.900000000000006</v>
          </cell>
          <cell r="R3183">
            <v>54.24479362000001</v>
          </cell>
          <cell r="S3183">
            <v>30.6</v>
          </cell>
          <cell r="T3183">
            <v>9.6083107999999999</v>
          </cell>
          <cell r="U3183">
            <v>11.14216609</v>
          </cell>
          <cell r="V3183">
            <v>9.5816280299999992</v>
          </cell>
          <cell r="W3183">
            <v>58</v>
          </cell>
          <cell r="X3183">
            <v>86.5</v>
          </cell>
          <cell r="Y3183">
            <v>35.299999999999997</v>
          </cell>
          <cell r="Z3183">
            <v>32.700000000000003</v>
          </cell>
          <cell r="AA3183">
            <v>29</v>
          </cell>
          <cell r="AB3183">
            <v>9.6046771199999998</v>
          </cell>
          <cell r="AC3183">
            <v>0.43130656000000001</v>
          </cell>
          <cell r="AD3183">
            <v>283.35000000000002</v>
          </cell>
          <cell r="AE3183">
            <v>61.340609829999991</v>
          </cell>
          <cell r="AF3183">
            <v>66.513771469999995</v>
          </cell>
          <cell r="AG3183">
            <v>0.29309458737889188</v>
          </cell>
          <cell r="AH3183">
            <v>3.9</v>
          </cell>
          <cell r="AI3183">
            <v>48440</v>
          </cell>
          <cell r="AJ3183">
            <v>9.5</v>
          </cell>
        </row>
        <row r="3184">
          <cell r="A3184" t="str">
            <v>4703</v>
          </cell>
          <cell r="B3184" t="str">
            <v>470300602</v>
          </cell>
          <cell r="D3184" t="str">
            <v>4703006</v>
          </cell>
          <cell r="E3184" t="str">
            <v>4720</v>
          </cell>
          <cell r="F3184" t="str">
            <v>47</v>
          </cell>
          <cell r="G3184">
            <v>512.23039917999995</v>
          </cell>
          <cell r="H3184">
            <v>516.20664714999998</v>
          </cell>
          <cell r="I3184">
            <v>516.32889609999995</v>
          </cell>
          <cell r="J3184">
            <v>19.672131149999998</v>
          </cell>
          <cell r="K3184">
            <v>14.035087720000002</v>
          </cell>
          <cell r="L3184">
            <v>9.8389490300000002</v>
          </cell>
          <cell r="M3184">
            <v>9.8389490300000002</v>
          </cell>
          <cell r="N3184">
            <v>25.132747550000001</v>
          </cell>
          <cell r="O3184">
            <v>64.040000000000006</v>
          </cell>
          <cell r="P3184">
            <v>10.548826353581934</v>
          </cell>
          <cell r="Q3184">
            <v>76.900000000000006</v>
          </cell>
          <cell r="R3184">
            <v>54.24479362000001</v>
          </cell>
          <cell r="S3184">
            <v>30.6</v>
          </cell>
          <cell r="T3184">
            <v>9.8389490300000002</v>
          </cell>
          <cell r="U3184">
            <v>11.225243389999999</v>
          </cell>
          <cell r="V3184">
            <v>9.8389490300000002</v>
          </cell>
          <cell r="W3184">
            <v>58</v>
          </cell>
          <cell r="X3184">
            <v>86.5</v>
          </cell>
          <cell r="Y3184">
            <v>35.299999999999997</v>
          </cell>
          <cell r="Z3184">
            <v>32.700000000000003</v>
          </cell>
          <cell r="AA3184">
            <v>29</v>
          </cell>
          <cell r="AB3184">
            <v>9.9641121699999999</v>
          </cell>
          <cell r="AC3184">
            <v>0</v>
          </cell>
          <cell r="AD3184">
            <v>283.35000000000002</v>
          </cell>
          <cell r="AE3184">
            <v>61.340609829999991</v>
          </cell>
          <cell r="AF3184">
            <v>66.530199999999994</v>
          </cell>
          <cell r="AG3184">
            <v>0.31491904135825977</v>
          </cell>
          <cell r="AH3184">
            <v>3.9</v>
          </cell>
          <cell r="AI3184">
            <v>48440</v>
          </cell>
          <cell r="AJ3184">
            <v>9.5</v>
          </cell>
        </row>
        <row r="3185">
          <cell r="A3185" t="str">
            <v>4703</v>
          </cell>
          <cell r="B3185" t="str">
            <v>470300901</v>
          </cell>
          <cell r="D3185" t="str">
            <v>4703009</v>
          </cell>
          <cell r="E3185" t="str">
            <v>4720</v>
          </cell>
          <cell r="F3185" t="str">
            <v>47</v>
          </cell>
          <cell r="G3185">
            <v>512.23039917999995</v>
          </cell>
          <cell r="H3185">
            <v>516.20664714999998</v>
          </cell>
          <cell r="I3185">
            <v>516.32889609999995</v>
          </cell>
          <cell r="J3185">
            <v>19.672131149999998</v>
          </cell>
          <cell r="K3185">
            <v>14.035087720000002</v>
          </cell>
          <cell r="L3185">
            <v>7.15617664</v>
          </cell>
          <cell r="M3185">
            <v>7.1507014599999987</v>
          </cell>
          <cell r="N3185">
            <v>25.132747550000001</v>
          </cell>
          <cell r="O3185">
            <v>64.040000000000006</v>
          </cell>
          <cell r="P3185">
            <v>10.690206723070027</v>
          </cell>
          <cell r="Q3185">
            <v>76.900000000000006</v>
          </cell>
          <cell r="R3185">
            <v>54.24479362000001</v>
          </cell>
          <cell r="S3185">
            <v>30.6</v>
          </cell>
          <cell r="T3185">
            <v>7.15617664</v>
          </cell>
          <cell r="U3185">
            <v>10.903751720000001</v>
          </cell>
          <cell r="V3185">
            <v>7.15617664</v>
          </cell>
          <cell r="W3185">
            <v>58</v>
          </cell>
          <cell r="X3185">
            <v>86.5</v>
          </cell>
          <cell r="Y3185">
            <v>35.299999999999997</v>
          </cell>
          <cell r="Z3185">
            <v>32.700000000000003</v>
          </cell>
          <cell r="AA3185">
            <v>29</v>
          </cell>
          <cell r="AB3185">
            <v>7.15617664</v>
          </cell>
          <cell r="AC3185">
            <v>1</v>
          </cell>
          <cell r="AD3185">
            <v>283.35000000000002</v>
          </cell>
          <cell r="AE3185">
            <v>61.340609829999991</v>
          </cell>
          <cell r="AF3185">
            <v>66.530199999999994</v>
          </cell>
          <cell r="AG3185">
            <v>0.33260793917702741</v>
          </cell>
          <cell r="AH3185">
            <v>3.9</v>
          </cell>
          <cell r="AI3185">
            <v>48440</v>
          </cell>
          <cell r="AJ3185">
            <v>9.5</v>
          </cell>
        </row>
        <row r="3186">
          <cell r="A3186" t="str">
            <v>4703</v>
          </cell>
          <cell r="B3186" t="str">
            <v>470301101</v>
          </cell>
          <cell r="D3186" t="str">
            <v>4703011</v>
          </cell>
          <cell r="E3186" t="str">
            <v>4720</v>
          </cell>
          <cell r="F3186" t="str">
            <v>47</v>
          </cell>
          <cell r="G3186">
            <v>512.23039917999995</v>
          </cell>
          <cell r="H3186">
            <v>516.20664714999998</v>
          </cell>
          <cell r="I3186">
            <v>516.32889609999995</v>
          </cell>
          <cell r="J3186">
            <v>19.672131149999998</v>
          </cell>
          <cell r="K3186">
            <v>14.035087720000002</v>
          </cell>
          <cell r="L3186">
            <v>10.39955481</v>
          </cell>
          <cell r="M3186">
            <v>10.473619279999999</v>
          </cell>
          <cell r="N3186">
            <v>25.132747550000001</v>
          </cell>
          <cell r="O3186">
            <v>64.040000000000006</v>
          </cell>
          <cell r="P3186">
            <v>11.91839057</v>
          </cell>
          <cell r="Q3186">
            <v>76.900000000000006</v>
          </cell>
          <cell r="R3186">
            <v>54.24479362000001</v>
          </cell>
          <cell r="S3186">
            <v>30.6</v>
          </cell>
          <cell r="T3186">
            <v>10.07966527</v>
          </cell>
          <cell r="U3186">
            <v>11.03659788</v>
          </cell>
          <cell r="V3186">
            <v>10.562560749999999</v>
          </cell>
          <cell r="W3186">
            <v>58</v>
          </cell>
          <cell r="X3186">
            <v>86.5</v>
          </cell>
          <cell r="Y3186">
            <v>35.299999999999997</v>
          </cell>
          <cell r="Z3186">
            <v>32.700000000000003</v>
          </cell>
          <cell r="AA3186">
            <v>29</v>
          </cell>
          <cell r="AB3186">
            <v>10.0739052</v>
          </cell>
          <cell r="AC3186">
            <v>0.1623482</v>
          </cell>
          <cell r="AD3186">
            <v>283.35000000000002</v>
          </cell>
          <cell r="AE3186">
            <v>61.340609829999991</v>
          </cell>
          <cell r="AF3186">
            <v>66.530199999999994</v>
          </cell>
          <cell r="AG3186">
            <v>0.29089383495621512</v>
          </cell>
          <cell r="AH3186">
            <v>3.9</v>
          </cell>
          <cell r="AI3186">
            <v>48440</v>
          </cell>
          <cell r="AJ3186">
            <v>9.5</v>
          </cell>
        </row>
        <row r="3187">
          <cell r="A3187" t="str">
            <v>4703</v>
          </cell>
          <cell r="B3187" t="str">
            <v>470301201</v>
          </cell>
          <cell r="D3187" t="str">
            <v>4703012</v>
          </cell>
          <cell r="E3187" t="str">
            <v>4720</v>
          </cell>
          <cell r="F3187" t="str">
            <v>47</v>
          </cell>
          <cell r="G3187">
            <v>512.23039917999995</v>
          </cell>
          <cell r="H3187">
            <v>516.20664714999998</v>
          </cell>
          <cell r="I3187">
            <v>516.32889609999995</v>
          </cell>
          <cell r="J3187">
            <v>19.672131149999998</v>
          </cell>
          <cell r="K3187">
            <v>14.035087720000002</v>
          </cell>
          <cell r="L3187">
            <v>9.8389490300000002</v>
          </cell>
          <cell r="M3187">
            <v>10.126631100000001</v>
          </cell>
          <cell r="N3187">
            <v>25.132747550000001</v>
          </cell>
          <cell r="O3187">
            <v>64.040000000000006</v>
          </cell>
          <cell r="P3187">
            <v>11.91839057</v>
          </cell>
          <cell r="Q3187">
            <v>76.900000000000006</v>
          </cell>
          <cell r="R3187">
            <v>54.24479362000001</v>
          </cell>
          <cell r="S3187">
            <v>30.6</v>
          </cell>
          <cell r="T3187">
            <v>7.1308988299999996</v>
          </cell>
          <cell r="U3187">
            <v>10.81977828</v>
          </cell>
          <cell r="V3187">
            <v>10.81977828</v>
          </cell>
          <cell r="W3187">
            <v>58</v>
          </cell>
          <cell r="X3187">
            <v>86.5</v>
          </cell>
          <cell r="Y3187">
            <v>35.299999999999997</v>
          </cell>
          <cell r="Z3187">
            <v>32.700000000000003</v>
          </cell>
          <cell r="AA3187">
            <v>29</v>
          </cell>
          <cell r="AB3187">
            <v>7.1308988299999996</v>
          </cell>
          <cell r="AC3187">
            <v>0</v>
          </cell>
          <cell r="AD3187">
            <v>283.35000000000002</v>
          </cell>
          <cell r="AE3187">
            <v>61.340609829999991</v>
          </cell>
          <cell r="AF3187">
            <v>66.530199999999994</v>
          </cell>
          <cell r="AG3187">
            <v>0.34058926999795558</v>
          </cell>
          <cell r="AH3187">
            <v>3.9</v>
          </cell>
          <cell r="AI3187">
            <v>48440</v>
          </cell>
          <cell r="AJ3187">
            <v>9.5</v>
          </cell>
        </row>
        <row r="3188">
          <cell r="A3188" t="str">
            <v>4703</v>
          </cell>
          <cell r="B3188" t="str">
            <v>470301601</v>
          </cell>
          <cell r="D3188" t="str">
            <v>4703016</v>
          </cell>
          <cell r="E3188" t="str">
            <v>4720</v>
          </cell>
          <cell r="F3188" t="str">
            <v>47</v>
          </cell>
          <cell r="G3188">
            <v>512.23039917999995</v>
          </cell>
          <cell r="H3188">
            <v>516.20664714999998</v>
          </cell>
          <cell r="I3188">
            <v>516.32889609999995</v>
          </cell>
          <cell r="J3188">
            <v>19.672131149999998</v>
          </cell>
          <cell r="K3188">
            <v>14.035087720000002</v>
          </cell>
          <cell r="L3188">
            <v>10.25428526</v>
          </cell>
          <cell r="M3188">
            <v>10.46541495</v>
          </cell>
          <cell r="N3188">
            <v>25.132747550000001</v>
          </cell>
          <cell r="O3188">
            <v>64.040000000000006</v>
          </cell>
          <cell r="P3188">
            <v>11.67537589</v>
          </cell>
          <cell r="Q3188">
            <v>76.900000000000006</v>
          </cell>
          <cell r="R3188">
            <v>54.24479362000001</v>
          </cell>
          <cell r="S3188">
            <v>30.6</v>
          </cell>
          <cell r="T3188">
            <v>10.860305840000001</v>
          </cell>
          <cell r="U3188">
            <v>10.860305840000001</v>
          </cell>
          <cell r="V3188">
            <v>10.31410603</v>
          </cell>
          <cell r="W3188">
            <v>58</v>
          </cell>
          <cell r="X3188">
            <v>86.5</v>
          </cell>
          <cell r="Y3188">
            <v>35.299999999999997</v>
          </cell>
          <cell r="Z3188">
            <v>32.700000000000003</v>
          </cell>
          <cell r="AA3188">
            <v>29</v>
          </cell>
          <cell r="AB3188">
            <v>10.34287088</v>
          </cell>
          <cell r="AC3188">
            <v>0</v>
          </cell>
          <cell r="AD3188">
            <v>283.35000000000002</v>
          </cell>
          <cell r="AE3188">
            <v>61.340609829999991</v>
          </cell>
          <cell r="AF3188">
            <v>66.530199999999994</v>
          </cell>
          <cell r="AG3188">
            <v>0.31495373002263749</v>
          </cell>
          <cell r="AH3188">
            <v>3.9</v>
          </cell>
          <cell r="AI3188">
            <v>48440</v>
          </cell>
          <cell r="AJ3188">
            <v>9.5</v>
          </cell>
        </row>
        <row r="3189">
          <cell r="A3189" t="str">
            <v>4703</v>
          </cell>
          <cell r="B3189" t="str">
            <v>470301801</v>
          </cell>
          <cell r="D3189" t="str">
            <v>4703018</v>
          </cell>
          <cell r="E3189" t="str">
            <v>4720</v>
          </cell>
          <cell r="F3189" t="str">
            <v>47</v>
          </cell>
          <cell r="G3189">
            <v>512.23039917999995</v>
          </cell>
          <cell r="H3189">
            <v>516.20664714999998</v>
          </cell>
          <cell r="I3189">
            <v>516.32889609999995</v>
          </cell>
          <cell r="J3189">
            <v>19.672131149999998</v>
          </cell>
          <cell r="K3189">
            <v>14.035087720000002</v>
          </cell>
          <cell r="L3189">
            <v>9.4304392900000007</v>
          </cell>
          <cell r="M3189">
            <v>9.7821105700000004</v>
          </cell>
          <cell r="N3189">
            <v>25.132747550000001</v>
          </cell>
          <cell r="O3189">
            <v>64.040000000000006</v>
          </cell>
          <cell r="P3189">
            <v>11.81265221</v>
          </cell>
          <cell r="Q3189">
            <v>76.900000000000006</v>
          </cell>
          <cell r="R3189">
            <v>54.24479362000001</v>
          </cell>
          <cell r="S3189">
            <v>30.6</v>
          </cell>
          <cell r="T3189">
            <v>10.89616509</v>
          </cell>
          <cell r="U3189">
            <v>10.98420739</v>
          </cell>
          <cell r="V3189">
            <v>9.47792177</v>
          </cell>
          <cell r="W3189">
            <v>58</v>
          </cell>
          <cell r="X3189">
            <v>86.5</v>
          </cell>
          <cell r="Y3189">
            <v>35.299999999999997</v>
          </cell>
          <cell r="Z3189">
            <v>32.700000000000003</v>
          </cell>
          <cell r="AA3189">
            <v>29</v>
          </cell>
          <cell r="AB3189">
            <v>9.5961468399999994</v>
          </cell>
          <cell r="AC3189">
            <v>8.6041770000000004E-2</v>
          </cell>
          <cell r="AD3189">
            <v>283.35000000000002</v>
          </cell>
          <cell r="AE3189">
            <v>61.340609829999991</v>
          </cell>
          <cell r="AF3189">
            <v>66.530199999999994</v>
          </cell>
          <cell r="AG3189">
            <v>0.32260241520594179</v>
          </cell>
          <cell r="AH3189">
            <v>3.9</v>
          </cell>
          <cell r="AI3189">
            <v>48440</v>
          </cell>
          <cell r="AJ3189">
            <v>9.5</v>
          </cell>
        </row>
        <row r="3190">
          <cell r="A3190" t="str">
            <v>4703</v>
          </cell>
          <cell r="B3190" t="str">
            <v>470301901</v>
          </cell>
          <cell r="D3190" t="str">
            <v>4703019</v>
          </cell>
          <cell r="E3190" t="str">
            <v>4720</v>
          </cell>
          <cell r="F3190" t="str">
            <v>47</v>
          </cell>
          <cell r="G3190">
            <v>512.23039917999995</v>
          </cell>
          <cell r="H3190">
            <v>516.20664714999998</v>
          </cell>
          <cell r="I3190">
            <v>516.32889609999995</v>
          </cell>
          <cell r="J3190">
            <v>19.672131149999998</v>
          </cell>
          <cell r="K3190">
            <v>14.035087720000002</v>
          </cell>
          <cell r="L3190">
            <v>7.1507014599999987</v>
          </cell>
          <cell r="M3190">
            <v>9.8389490300000002</v>
          </cell>
          <cell r="N3190">
            <v>25.132747550000001</v>
          </cell>
          <cell r="O3190">
            <v>64.040000000000006</v>
          </cell>
          <cell r="P3190">
            <v>11.630708500000001</v>
          </cell>
          <cell r="Q3190">
            <v>76.900000000000006</v>
          </cell>
          <cell r="R3190">
            <v>54.24479362000001</v>
          </cell>
          <cell r="S3190">
            <v>30.6</v>
          </cell>
          <cell r="T3190">
            <v>10.81977828</v>
          </cell>
          <cell r="U3190">
            <v>10.81977828</v>
          </cell>
          <cell r="V3190">
            <v>7.1507014599999987</v>
          </cell>
          <cell r="W3190">
            <v>58</v>
          </cell>
          <cell r="X3190">
            <v>86.5</v>
          </cell>
          <cell r="Y3190">
            <v>35.299999999999997</v>
          </cell>
          <cell r="Z3190">
            <v>32.700000000000003</v>
          </cell>
          <cell r="AA3190">
            <v>29</v>
          </cell>
          <cell r="AB3190">
            <v>7.1507014599999987</v>
          </cell>
          <cell r="AC3190">
            <v>1</v>
          </cell>
          <cell r="AD3190">
            <v>283.35000000000002</v>
          </cell>
          <cell r="AE3190">
            <v>61.340609829999991</v>
          </cell>
          <cell r="AF3190">
            <v>66.530199999999994</v>
          </cell>
          <cell r="AG3190">
            <v>0.2848426637157625</v>
          </cell>
          <cell r="AH3190">
            <v>3.9</v>
          </cell>
          <cell r="AI3190">
            <v>48440</v>
          </cell>
          <cell r="AJ3190">
            <v>9.5</v>
          </cell>
        </row>
        <row r="3191">
          <cell r="A3191" t="str">
            <v>4703</v>
          </cell>
          <cell r="B3191" t="str">
            <v>470302201</v>
          </cell>
          <cell r="D3191" t="str">
            <v>4703022</v>
          </cell>
          <cell r="E3191" t="str">
            <v>4720</v>
          </cell>
          <cell r="F3191" t="str">
            <v>47</v>
          </cell>
          <cell r="G3191">
            <v>512.23039917999995</v>
          </cell>
          <cell r="H3191">
            <v>516.20664714999998</v>
          </cell>
          <cell r="I3191">
            <v>516.32889609999995</v>
          </cell>
          <cell r="J3191">
            <v>19.672131149999998</v>
          </cell>
          <cell r="K3191">
            <v>14.035087720000002</v>
          </cell>
          <cell r="L3191">
            <v>9.7389666199999994</v>
          </cell>
          <cell r="M3191">
            <v>9.7662923100000008</v>
          </cell>
          <cell r="N3191">
            <v>25.132747550000001</v>
          </cell>
          <cell r="O3191">
            <v>64.040000000000006</v>
          </cell>
          <cell r="P3191">
            <v>11.912412740000001</v>
          </cell>
          <cell r="Q3191">
            <v>76.900000000000006</v>
          </cell>
          <cell r="R3191">
            <v>54.24479362000001</v>
          </cell>
          <cell r="S3191">
            <v>30.6</v>
          </cell>
          <cell r="T3191">
            <v>10.1789199</v>
          </cell>
          <cell r="U3191">
            <v>10.802977950000001</v>
          </cell>
          <cell r="V3191">
            <v>10.59800879</v>
          </cell>
          <cell r="W3191">
            <v>58</v>
          </cell>
          <cell r="X3191">
            <v>86.5</v>
          </cell>
          <cell r="Y3191">
            <v>35.299999999999997</v>
          </cell>
          <cell r="Z3191">
            <v>32.700000000000003</v>
          </cell>
          <cell r="AA3191">
            <v>29</v>
          </cell>
          <cell r="AB3191">
            <v>9.6934453000000005</v>
          </cell>
          <cell r="AC3191">
            <v>0</v>
          </cell>
          <cell r="AD3191">
            <v>283.35000000000002</v>
          </cell>
          <cell r="AE3191">
            <v>61.340609829999991</v>
          </cell>
          <cell r="AF3191">
            <v>66.530199999999994</v>
          </cell>
          <cell r="AG3191">
            <v>0.32093197778234167</v>
          </cell>
          <cell r="AH3191">
            <v>3.9</v>
          </cell>
          <cell r="AI3191">
            <v>48440</v>
          </cell>
          <cell r="AJ3191">
            <v>9.5</v>
          </cell>
        </row>
        <row r="3192">
          <cell r="A3192" t="str">
            <v>4703</v>
          </cell>
          <cell r="B3192" t="str">
            <v>470302202</v>
          </cell>
          <cell r="D3192" t="str">
            <v>4703022</v>
          </cell>
          <cell r="E3192" t="str">
            <v>4720</v>
          </cell>
          <cell r="F3192" t="str">
            <v>47</v>
          </cell>
          <cell r="G3192">
            <v>512.23039917999995</v>
          </cell>
          <cell r="H3192">
            <v>516.20664714999998</v>
          </cell>
          <cell r="I3192">
            <v>516.32889609999995</v>
          </cell>
          <cell r="J3192">
            <v>19.672131149999998</v>
          </cell>
          <cell r="K3192">
            <v>14.035087720000002</v>
          </cell>
          <cell r="L3192">
            <v>9.4334839200000005</v>
          </cell>
          <cell r="M3192">
            <v>7.1308988299999996</v>
          </cell>
          <cell r="N3192">
            <v>25.132747550000001</v>
          </cell>
          <cell r="O3192">
            <v>64.040000000000006</v>
          </cell>
          <cell r="P3192">
            <v>11.91839057</v>
          </cell>
          <cell r="Q3192">
            <v>76.900000000000006</v>
          </cell>
          <cell r="R3192">
            <v>54.24479362000001</v>
          </cell>
          <cell r="S3192">
            <v>30.6</v>
          </cell>
          <cell r="T3192">
            <v>10.126631100000001</v>
          </cell>
          <cell r="U3192">
            <v>10.81977828</v>
          </cell>
          <cell r="V3192">
            <v>10.81977828</v>
          </cell>
          <cell r="W3192">
            <v>58</v>
          </cell>
          <cell r="X3192">
            <v>86.5</v>
          </cell>
          <cell r="Y3192">
            <v>35.299999999999997</v>
          </cell>
          <cell r="Z3192">
            <v>32.700000000000003</v>
          </cell>
          <cell r="AA3192">
            <v>29</v>
          </cell>
          <cell r="AB3192">
            <v>9.0768089799999991</v>
          </cell>
          <cell r="AC3192">
            <v>0</v>
          </cell>
          <cell r="AD3192">
            <v>283.35000000000002</v>
          </cell>
          <cell r="AE3192">
            <v>61.340609829999991</v>
          </cell>
          <cell r="AF3192">
            <v>66.530199999999994</v>
          </cell>
          <cell r="AG3192">
            <v>0.31818968761525029</v>
          </cell>
          <cell r="AH3192">
            <v>3.9</v>
          </cell>
          <cell r="AI3192">
            <v>48440</v>
          </cell>
          <cell r="AJ3192">
            <v>9.5</v>
          </cell>
        </row>
        <row r="3193">
          <cell r="A3193" t="str">
            <v>4703</v>
          </cell>
          <cell r="B3193" t="str">
            <v>470302601</v>
          </cell>
          <cell r="D3193" t="str">
            <v>4703026</v>
          </cell>
          <cell r="E3193" t="str">
            <v>4720</v>
          </cell>
          <cell r="F3193" t="str">
            <v>47</v>
          </cell>
          <cell r="G3193">
            <v>512.23039917999995</v>
          </cell>
          <cell r="H3193">
            <v>516.20664714999998</v>
          </cell>
          <cell r="I3193">
            <v>516.32889609999995</v>
          </cell>
          <cell r="J3193">
            <v>19.672131149999998</v>
          </cell>
          <cell r="K3193">
            <v>14.035087720000002</v>
          </cell>
          <cell r="L3193">
            <v>9.54409463</v>
          </cell>
          <cell r="M3193">
            <v>9.5245669999999993</v>
          </cell>
          <cell r="N3193">
            <v>25.132747550000001</v>
          </cell>
          <cell r="O3193">
            <v>64.040000000000006</v>
          </cell>
          <cell r="P3193">
            <v>11.91839057</v>
          </cell>
          <cell r="Q3193">
            <v>76.900000000000006</v>
          </cell>
          <cell r="R3193">
            <v>54.24479362000001</v>
          </cell>
          <cell r="S3193">
            <v>30.6</v>
          </cell>
          <cell r="T3193">
            <v>10.53382804</v>
          </cell>
          <cell r="U3193">
            <v>10.69632168</v>
          </cell>
          <cell r="V3193">
            <v>9.5474552599999996</v>
          </cell>
          <cell r="W3193">
            <v>58</v>
          </cell>
          <cell r="X3193">
            <v>86.5</v>
          </cell>
          <cell r="Y3193">
            <v>35.299999999999997</v>
          </cell>
          <cell r="Z3193">
            <v>32.700000000000003</v>
          </cell>
          <cell r="AA3193">
            <v>29</v>
          </cell>
          <cell r="AB3193">
            <v>9.3182975100000007</v>
          </cell>
          <cell r="AC3193">
            <v>0.19867456</v>
          </cell>
          <cell r="AD3193">
            <v>283.35000000000002</v>
          </cell>
          <cell r="AE3193">
            <v>61.340609829999991</v>
          </cell>
          <cell r="AF3193">
            <v>66.516269530000002</v>
          </cell>
          <cell r="AG3193">
            <v>0.31759200481277861</v>
          </cell>
          <cell r="AH3193">
            <v>3.9</v>
          </cell>
          <cell r="AI3193">
            <v>48440</v>
          </cell>
          <cell r="AJ3193">
            <v>9.5</v>
          </cell>
        </row>
        <row r="3194">
          <cell r="A3194" t="str">
            <v>4703</v>
          </cell>
          <cell r="B3194" t="str">
            <v>470302602</v>
          </cell>
          <cell r="D3194" t="str">
            <v>4703026</v>
          </cell>
          <cell r="E3194" t="str">
            <v>4720</v>
          </cell>
          <cell r="F3194" t="str">
            <v>47</v>
          </cell>
          <cell r="G3194">
            <v>512.23039917999995</v>
          </cell>
          <cell r="H3194">
            <v>516.20664714999998</v>
          </cell>
          <cell r="I3194">
            <v>516.32889609999995</v>
          </cell>
          <cell r="J3194">
            <v>19.672131149999998</v>
          </cell>
          <cell r="K3194">
            <v>14.035087720000002</v>
          </cell>
          <cell r="L3194">
            <v>9.8389490300000002</v>
          </cell>
          <cell r="M3194">
            <v>9.8389490300000002</v>
          </cell>
          <cell r="N3194">
            <v>25.132747550000001</v>
          </cell>
          <cell r="O3194">
            <v>64.040000000000006</v>
          </cell>
          <cell r="P3194">
            <v>11.91839057</v>
          </cell>
          <cell r="Q3194">
            <v>76.900000000000006</v>
          </cell>
          <cell r="R3194">
            <v>54.24479362000001</v>
          </cell>
          <cell r="S3194">
            <v>30.6</v>
          </cell>
          <cell r="T3194">
            <v>10.81977828</v>
          </cell>
          <cell r="U3194">
            <v>10.126631100000001</v>
          </cell>
          <cell r="V3194">
            <v>9.8389490300000002</v>
          </cell>
          <cell r="W3194">
            <v>58</v>
          </cell>
          <cell r="X3194">
            <v>86.5</v>
          </cell>
          <cell r="Y3194">
            <v>35.299999999999997</v>
          </cell>
          <cell r="Z3194">
            <v>32.700000000000003</v>
          </cell>
          <cell r="AA3194">
            <v>29</v>
          </cell>
          <cell r="AB3194">
            <v>7.1308988299999996</v>
          </cell>
          <cell r="AC3194">
            <v>0</v>
          </cell>
          <cell r="AD3194">
            <v>283.35000000000002</v>
          </cell>
          <cell r="AE3194">
            <v>61.340609829999991</v>
          </cell>
          <cell r="AF3194">
            <v>66.530199999999994</v>
          </cell>
          <cell r="AG3194">
            <v>0.29862105792420696</v>
          </cell>
          <cell r="AH3194">
            <v>3.9</v>
          </cell>
          <cell r="AI3194">
            <v>48440</v>
          </cell>
          <cell r="AJ3194">
            <v>9.5</v>
          </cell>
        </row>
        <row r="3195">
          <cell r="A3195" t="str">
            <v>4703</v>
          </cell>
          <cell r="B3195" t="str">
            <v>470302801</v>
          </cell>
          <cell r="D3195" t="str">
            <v>4703028</v>
          </cell>
          <cell r="E3195" t="str">
            <v>4720</v>
          </cell>
          <cell r="F3195" t="str">
            <v>47</v>
          </cell>
          <cell r="G3195">
            <v>512.23039917999995</v>
          </cell>
          <cell r="H3195">
            <v>516.20664714999998</v>
          </cell>
          <cell r="I3195">
            <v>516.32889609999995</v>
          </cell>
          <cell r="J3195">
            <v>19.672131149999998</v>
          </cell>
          <cell r="K3195">
            <v>14.035087720000002</v>
          </cell>
          <cell r="L3195">
            <v>7.1308988299999996</v>
          </cell>
          <cell r="M3195">
            <v>7.1308988299999996</v>
          </cell>
          <cell r="N3195">
            <v>25.132747550000001</v>
          </cell>
          <cell r="O3195">
            <v>64.040000000000006</v>
          </cell>
          <cell r="P3195">
            <v>11.91839057</v>
          </cell>
          <cell r="Q3195">
            <v>76.900000000000006</v>
          </cell>
          <cell r="R3195">
            <v>54.24479362000001</v>
          </cell>
          <cell r="S3195">
            <v>30.6</v>
          </cell>
          <cell r="T3195">
            <v>10.81977828</v>
          </cell>
          <cell r="U3195">
            <v>10.81977828</v>
          </cell>
          <cell r="V3195">
            <v>7.1308988299999996</v>
          </cell>
          <cell r="W3195">
            <v>58</v>
          </cell>
          <cell r="X3195">
            <v>86.5</v>
          </cell>
          <cell r="Y3195">
            <v>35.299999999999997</v>
          </cell>
          <cell r="Z3195">
            <v>32.700000000000003</v>
          </cell>
          <cell r="AA3195">
            <v>29</v>
          </cell>
          <cell r="AB3195">
            <v>7.1308988299999996</v>
          </cell>
          <cell r="AC3195">
            <v>1</v>
          </cell>
          <cell r="AD3195">
            <v>283.35000000000002</v>
          </cell>
          <cell r="AE3195">
            <v>61.340609829999991</v>
          </cell>
          <cell r="AF3195">
            <v>66.530199999999994</v>
          </cell>
          <cell r="AG3195">
            <v>0.3022347864607568</v>
          </cell>
          <cell r="AH3195">
            <v>3.9</v>
          </cell>
          <cell r="AI3195">
            <v>48440</v>
          </cell>
          <cell r="AJ3195">
            <v>9.5</v>
          </cell>
        </row>
        <row r="3196">
          <cell r="A3196" t="str">
            <v>4703</v>
          </cell>
          <cell r="B3196" t="str">
            <v>470302901</v>
          </cell>
          <cell r="D3196" t="str">
            <v>4703029</v>
          </cell>
          <cell r="E3196" t="str">
            <v>4720</v>
          </cell>
          <cell r="F3196" t="str">
            <v>47</v>
          </cell>
          <cell r="G3196">
            <v>512.23039917999995</v>
          </cell>
          <cell r="H3196">
            <v>516.20664714999998</v>
          </cell>
          <cell r="I3196">
            <v>516.32889609999995</v>
          </cell>
          <cell r="J3196">
            <v>19.672131149999998</v>
          </cell>
          <cell r="K3196">
            <v>14.035087720000002</v>
          </cell>
          <cell r="L3196">
            <v>9.4994214699999997</v>
          </cell>
          <cell r="M3196">
            <v>9.9727337299999999</v>
          </cell>
          <cell r="N3196">
            <v>25.132747550000001</v>
          </cell>
          <cell r="O3196">
            <v>64.040000000000006</v>
          </cell>
          <cell r="P3196">
            <v>11.793998240000001</v>
          </cell>
          <cell r="Q3196">
            <v>76.900000000000006</v>
          </cell>
          <cell r="R3196">
            <v>54.24479362000001</v>
          </cell>
          <cell r="S3196">
            <v>30.6</v>
          </cell>
          <cell r="T3196">
            <v>10.901690009999999</v>
          </cell>
          <cell r="U3196">
            <v>10.8965356</v>
          </cell>
          <cell r="V3196">
            <v>9.7899268399999997</v>
          </cell>
          <cell r="W3196">
            <v>58</v>
          </cell>
          <cell r="X3196">
            <v>86.5</v>
          </cell>
          <cell r="Y3196">
            <v>35.299999999999997</v>
          </cell>
          <cell r="Z3196">
            <v>32.700000000000003</v>
          </cell>
          <cell r="AA3196">
            <v>29</v>
          </cell>
          <cell r="AB3196">
            <v>9.7854357299999997</v>
          </cell>
          <cell r="AC3196">
            <v>4.8061739999999999E-2</v>
          </cell>
          <cell r="AD3196">
            <v>283.35000000000002</v>
          </cell>
          <cell r="AE3196">
            <v>61.340609829999991</v>
          </cell>
          <cell r="AF3196">
            <v>65.319063650000004</v>
          </cell>
          <cell r="AG3196">
            <v>0.31817728323281658</v>
          </cell>
          <cell r="AH3196">
            <v>3.9</v>
          </cell>
          <cell r="AI3196">
            <v>48440</v>
          </cell>
          <cell r="AJ3196">
            <v>9.5</v>
          </cell>
        </row>
        <row r="3197">
          <cell r="A3197" t="str">
            <v>4703</v>
          </cell>
          <cell r="B3197" t="str">
            <v>470302902</v>
          </cell>
          <cell r="D3197" t="str">
            <v>4703029</v>
          </cell>
          <cell r="E3197" t="str">
            <v>4720</v>
          </cell>
          <cell r="F3197" t="str">
            <v>47</v>
          </cell>
          <cell r="G3197">
            <v>512.23039917999995</v>
          </cell>
          <cell r="H3197">
            <v>516.20664714999998</v>
          </cell>
          <cell r="I3197">
            <v>516.32889609999995</v>
          </cell>
          <cell r="J3197">
            <v>19.672131149999998</v>
          </cell>
          <cell r="K3197">
            <v>14.035087720000002</v>
          </cell>
          <cell r="L3197">
            <v>8.74033674</v>
          </cell>
          <cell r="M3197">
            <v>10.126631100000001</v>
          </cell>
          <cell r="N3197">
            <v>25.132747550000001</v>
          </cell>
          <cell r="O3197">
            <v>64.040000000000006</v>
          </cell>
          <cell r="P3197">
            <v>11.91839057</v>
          </cell>
          <cell r="Q3197">
            <v>76.900000000000006</v>
          </cell>
          <cell r="R3197">
            <v>54.24479362000001</v>
          </cell>
          <cell r="S3197">
            <v>30.6</v>
          </cell>
          <cell r="T3197">
            <v>10.81977828</v>
          </cell>
          <cell r="U3197">
            <v>10.81977828</v>
          </cell>
          <cell r="V3197">
            <v>10.126631100000001</v>
          </cell>
          <cell r="W3197">
            <v>58</v>
          </cell>
          <cell r="X3197">
            <v>86.5</v>
          </cell>
          <cell r="Y3197">
            <v>35.299999999999997</v>
          </cell>
          <cell r="Z3197">
            <v>32.700000000000003</v>
          </cell>
          <cell r="AA3197">
            <v>29</v>
          </cell>
          <cell r="AB3197">
            <v>9.9641121699999999</v>
          </cell>
          <cell r="AC3197">
            <v>0</v>
          </cell>
          <cell r="AD3197">
            <v>283.35000000000002</v>
          </cell>
          <cell r="AE3197">
            <v>61.340609829999991</v>
          </cell>
          <cell r="AF3197">
            <v>65.283699999999996</v>
          </cell>
          <cell r="AG3197">
            <v>0.31819852714809455</v>
          </cell>
          <cell r="AH3197">
            <v>3.9</v>
          </cell>
          <cell r="AI3197">
            <v>48440</v>
          </cell>
          <cell r="AJ3197">
            <v>9.5</v>
          </cell>
        </row>
        <row r="3198">
          <cell r="A3198" t="str">
            <v>4703</v>
          </cell>
          <cell r="B3198" t="str">
            <v>470303401</v>
          </cell>
          <cell r="D3198" t="str">
            <v>4703034</v>
          </cell>
          <cell r="E3198" t="str">
            <v>4720</v>
          </cell>
          <cell r="F3198" t="str">
            <v>47</v>
          </cell>
          <cell r="G3198">
            <v>512.23039917999995</v>
          </cell>
          <cell r="H3198">
            <v>516.20664714999998</v>
          </cell>
          <cell r="I3198">
            <v>516.32889609999995</v>
          </cell>
          <cell r="J3198">
            <v>19.672131149999998</v>
          </cell>
          <cell r="K3198">
            <v>14.035087720000002</v>
          </cell>
          <cell r="L3198">
            <v>9.4818168400000005</v>
          </cell>
          <cell r="M3198">
            <v>9.5186335700000004</v>
          </cell>
          <cell r="N3198">
            <v>25.132747550000001</v>
          </cell>
          <cell r="O3198">
            <v>64.040000000000006</v>
          </cell>
          <cell r="P3198">
            <v>11.90670253</v>
          </cell>
          <cell r="Q3198">
            <v>76.900000000000006</v>
          </cell>
          <cell r="R3198">
            <v>54.24479362000001</v>
          </cell>
          <cell r="S3198">
            <v>30.6</v>
          </cell>
          <cell r="T3198">
            <v>10.709740180000001</v>
          </cell>
          <cell r="U3198">
            <v>9.6755198799999995</v>
          </cell>
          <cell r="V3198">
            <v>9.5823865700000006</v>
          </cell>
          <cell r="W3198">
            <v>58</v>
          </cell>
          <cell r="X3198">
            <v>86.5</v>
          </cell>
          <cell r="Y3198">
            <v>35.299999999999997</v>
          </cell>
          <cell r="Z3198">
            <v>32.700000000000003</v>
          </cell>
          <cell r="AA3198">
            <v>29</v>
          </cell>
          <cell r="AB3198">
            <v>9.4401019799999997</v>
          </cell>
          <cell r="AC3198">
            <v>0.38512447</v>
          </cell>
          <cell r="AD3198">
            <v>283.35000000000002</v>
          </cell>
          <cell r="AE3198">
            <v>61.340609829999991</v>
          </cell>
          <cell r="AF3198">
            <v>66.522641050000004</v>
          </cell>
          <cell r="AG3198">
            <v>0.31808685011967652</v>
          </cell>
          <cell r="AH3198">
            <v>3.9</v>
          </cell>
          <cell r="AI3198">
            <v>48440</v>
          </cell>
          <cell r="AJ3198">
            <v>9.5</v>
          </cell>
        </row>
        <row r="3199">
          <cell r="A3199" t="str">
            <v>4703</v>
          </cell>
          <cell r="B3199" t="str">
            <v>470303601</v>
          </cell>
          <cell r="D3199" t="str">
            <v>4703036</v>
          </cell>
          <cell r="E3199" t="str">
            <v>4720</v>
          </cell>
          <cell r="F3199" t="str">
            <v>47</v>
          </cell>
          <cell r="G3199">
            <v>512.23039917999995</v>
          </cell>
          <cell r="H3199">
            <v>516.20664714999998</v>
          </cell>
          <cell r="I3199">
            <v>516.32889609999995</v>
          </cell>
          <cell r="J3199">
            <v>19.672131149999998</v>
          </cell>
          <cell r="K3199">
            <v>14.035087720000002</v>
          </cell>
          <cell r="L3199">
            <v>7.1647203800000003</v>
          </cell>
          <cell r="M3199">
            <v>7.1546153599999993</v>
          </cell>
          <cell r="N3199">
            <v>25.132747550000001</v>
          </cell>
          <cell r="O3199">
            <v>64.040000000000006</v>
          </cell>
          <cell r="P3199">
            <v>11.91839057</v>
          </cell>
          <cell r="Q3199">
            <v>76.900000000000006</v>
          </cell>
          <cell r="R3199">
            <v>54.24479362000001</v>
          </cell>
          <cell r="S3199">
            <v>30.6</v>
          </cell>
          <cell r="T3199">
            <v>10.81977828</v>
          </cell>
          <cell r="U3199">
            <v>7.1647203800000003</v>
          </cell>
          <cell r="V3199">
            <v>7.1308988299999996</v>
          </cell>
          <cell r="W3199">
            <v>58</v>
          </cell>
          <cell r="X3199">
            <v>86.5</v>
          </cell>
          <cell r="Y3199">
            <v>35.299999999999997</v>
          </cell>
          <cell r="Z3199">
            <v>32.700000000000003</v>
          </cell>
          <cell r="AA3199">
            <v>29</v>
          </cell>
          <cell r="AB3199">
            <v>7.1647203800000003</v>
          </cell>
          <cell r="AC3199">
            <v>1</v>
          </cell>
          <cell r="AD3199">
            <v>283.35000000000002</v>
          </cell>
          <cell r="AE3199">
            <v>61.340609829999991</v>
          </cell>
          <cell r="AF3199">
            <v>66.530199999999994</v>
          </cell>
          <cell r="AG3199">
            <v>0.31284216662716552</v>
          </cell>
          <cell r="AH3199">
            <v>3.9</v>
          </cell>
          <cell r="AI3199">
            <v>48440</v>
          </cell>
          <cell r="AJ3199">
            <v>9.5</v>
          </cell>
        </row>
        <row r="3200">
          <cell r="A3200" t="str">
            <v>4703</v>
          </cell>
          <cell r="B3200" t="str">
            <v>470303801</v>
          </cell>
          <cell r="D3200" t="str">
            <v>4703038</v>
          </cell>
          <cell r="E3200" t="str">
            <v>4720</v>
          </cell>
          <cell r="F3200" t="str">
            <v>47</v>
          </cell>
          <cell r="G3200">
            <v>512.23039917999995</v>
          </cell>
          <cell r="H3200">
            <v>516.20664714999998</v>
          </cell>
          <cell r="I3200">
            <v>516.32889609999995</v>
          </cell>
          <cell r="J3200">
            <v>19.672131149999998</v>
          </cell>
          <cell r="K3200">
            <v>14.035087720000002</v>
          </cell>
          <cell r="L3200">
            <v>9.5979808999999996</v>
          </cell>
          <cell r="M3200">
            <v>9.5136989199999995</v>
          </cell>
          <cell r="N3200">
            <v>25.132747550000001</v>
          </cell>
          <cell r="O3200">
            <v>64.040000000000006</v>
          </cell>
          <cell r="P3200">
            <v>11.91839057</v>
          </cell>
          <cell r="Q3200">
            <v>76.900000000000006</v>
          </cell>
          <cell r="R3200">
            <v>54.24479362000001</v>
          </cell>
          <cell r="S3200">
            <v>30.6</v>
          </cell>
          <cell r="T3200">
            <v>10.38948755</v>
          </cell>
          <cell r="U3200">
            <v>9.9534674800000005</v>
          </cell>
          <cell r="V3200">
            <v>9.9356158699999995</v>
          </cell>
          <cell r="W3200">
            <v>58</v>
          </cell>
          <cell r="X3200">
            <v>86.5</v>
          </cell>
          <cell r="Y3200">
            <v>35.299999999999997</v>
          </cell>
          <cell r="Z3200">
            <v>32.700000000000003</v>
          </cell>
          <cell r="AA3200">
            <v>29</v>
          </cell>
          <cell r="AB3200">
            <v>9.9348893199999999</v>
          </cell>
          <cell r="AC3200">
            <v>0.28772998</v>
          </cell>
          <cell r="AD3200">
            <v>283.35000000000002</v>
          </cell>
          <cell r="AE3200">
            <v>61.340609829999991</v>
          </cell>
          <cell r="AF3200">
            <v>66.530199999999994</v>
          </cell>
          <cell r="AG3200">
            <v>0.30231424778693461</v>
          </cell>
          <cell r="AH3200">
            <v>3.9</v>
          </cell>
          <cell r="AI3200">
            <v>48440</v>
          </cell>
          <cell r="AJ3200">
            <v>9.5</v>
          </cell>
        </row>
        <row r="3201">
          <cell r="A3201" t="str">
            <v>4703</v>
          </cell>
          <cell r="B3201" t="str">
            <v>470304101</v>
          </cell>
          <cell r="D3201" t="str">
            <v>4703041</v>
          </cell>
          <cell r="E3201" t="str">
            <v>4720</v>
          </cell>
          <cell r="F3201" t="str">
            <v>47</v>
          </cell>
          <cell r="G3201">
            <v>512.23039917999995</v>
          </cell>
          <cell r="H3201">
            <v>516.20664714999998</v>
          </cell>
          <cell r="I3201">
            <v>516.32889609999995</v>
          </cell>
          <cell r="J3201">
            <v>19.672131149999998</v>
          </cell>
          <cell r="K3201">
            <v>14.035087720000002</v>
          </cell>
          <cell r="L3201">
            <v>9.4334839200000005</v>
          </cell>
          <cell r="M3201">
            <v>7.1308988299999996</v>
          </cell>
          <cell r="N3201">
            <v>25.132747550000001</v>
          </cell>
          <cell r="O3201">
            <v>64.040000000000006</v>
          </cell>
          <cell r="P3201">
            <v>11.91839057</v>
          </cell>
          <cell r="Q3201">
            <v>76.900000000000006</v>
          </cell>
          <cell r="R3201">
            <v>54.24479362000001</v>
          </cell>
          <cell r="S3201">
            <v>30.6</v>
          </cell>
          <cell r="T3201">
            <v>10.126631100000001</v>
          </cell>
          <cell r="U3201">
            <v>10.126631100000001</v>
          </cell>
          <cell r="V3201">
            <v>10.120572790000001</v>
          </cell>
          <cell r="W3201">
            <v>58</v>
          </cell>
          <cell r="X3201">
            <v>86.5</v>
          </cell>
          <cell r="Y3201">
            <v>35.299999999999997</v>
          </cell>
          <cell r="Z3201">
            <v>32.700000000000003</v>
          </cell>
          <cell r="AA3201">
            <v>29</v>
          </cell>
          <cell r="AB3201">
            <v>9.9641121699999999</v>
          </cell>
          <cell r="AC3201">
            <v>1</v>
          </cell>
          <cell r="AD3201">
            <v>283.35000000000002</v>
          </cell>
          <cell r="AE3201">
            <v>61.340609829999991</v>
          </cell>
          <cell r="AF3201">
            <v>66.530199999999994</v>
          </cell>
          <cell r="AG3201">
            <v>0.34879765891649356</v>
          </cell>
          <cell r="AH3201">
            <v>3.9</v>
          </cell>
          <cell r="AI3201">
            <v>48440</v>
          </cell>
          <cell r="AJ3201">
            <v>9.5</v>
          </cell>
        </row>
        <row r="3202">
          <cell r="A3202" t="str">
            <v>4703</v>
          </cell>
          <cell r="B3202" t="str">
            <v>470304201</v>
          </cell>
          <cell r="D3202" t="str">
            <v>4703042</v>
          </cell>
          <cell r="E3202" t="str">
            <v>4720</v>
          </cell>
          <cell r="F3202" t="str">
            <v>47</v>
          </cell>
          <cell r="G3202">
            <v>512.23039917999995</v>
          </cell>
          <cell r="H3202">
            <v>516.20664714999998</v>
          </cell>
          <cell r="I3202">
            <v>516.32889609999995</v>
          </cell>
          <cell r="J3202">
            <v>19.672131149999998</v>
          </cell>
          <cell r="K3202">
            <v>14.035087720000002</v>
          </cell>
          <cell r="L3202">
            <v>9.5717142600000003</v>
          </cell>
          <cell r="M3202">
            <v>9.5082945100000007</v>
          </cell>
          <cell r="N3202">
            <v>25.132747550000001</v>
          </cell>
          <cell r="O3202">
            <v>64.040000000000006</v>
          </cell>
          <cell r="P3202">
            <v>11.762672</v>
          </cell>
          <cell r="Q3202">
            <v>76.900000000000006</v>
          </cell>
          <cell r="R3202">
            <v>54.24479362000001</v>
          </cell>
          <cell r="S3202">
            <v>30.6</v>
          </cell>
          <cell r="T3202">
            <v>9.5873374200000008</v>
          </cell>
          <cell r="U3202">
            <v>9.5784496899999994</v>
          </cell>
          <cell r="V3202">
            <v>9.4040963099999999</v>
          </cell>
          <cell r="W3202">
            <v>58</v>
          </cell>
          <cell r="X3202">
            <v>86.5</v>
          </cell>
          <cell r="Y3202">
            <v>35.299999999999997</v>
          </cell>
          <cell r="Z3202">
            <v>32.700000000000003</v>
          </cell>
          <cell r="AA3202">
            <v>29</v>
          </cell>
          <cell r="AB3202">
            <v>9.4023646999999997</v>
          </cell>
          <cell r="AC3202">
            <v>0.24092769</v>
          </cell>
          <cell r="AD3202">
            <v>283.35000000000002</v>
          </cell>
          <cell r="AE3202">
            <v>61.340609829999991</v>
          </cell>
          <cell r="AF3202">
            <v>66.530199999999994</v>
          </cell>
          <cell r="AG3202">
            <v>0.30900145763729836</v>
          </cell>
          <cell r="AH3202">
            <v>3.9</v>
          </cell>
          <cell r="AI3202">
            <v>48440</v>
          </cell>
          <cell r="AJ3202">
            <v>9.5</v>
          </cell>
        </row>
        <row r="3203">
          <cell r="A3203" t="str">
            <v>4703</v>
          </cell>
          <cell r="B3203" t="str">
            <v>470304202</v>
          </cell>
          <cell r="D3203" t="str">
            <v>4703042</v>
          </cell>
          <cell r="E3203" t="str">
            <v>4720</v>
          </cell>
          <cell r="F3203" t="str">
            <v>47</v>
          </cell>
          <cell r="G3203">
            <v>512.23039917999995</v>
          </cell>
          <cell r="H3203">
            <v>516.20664714999998</v>
          </cell>
          <cell r="I3203">
            <v>516.32889609999995</v>
          </cell>
          <cell r="J3203">
            <v>19.672131149999998</v>
          </cell>
          <cell r="K3203">
            <v>14.035087720000002</v>
          </cell>
          <cell r="L3203">
            <v>8.74033674</v>
          </cell>
          <cell r="M3203">
            <v>9.4334839200000005</v>
          </cell>
          <cell r="N3203">
            <v>25.132747550000001</v>
          </cell>
          <cell r="O3203">
            <v>64.040000000000006</v>
          </cell>
          <cell r="P3203">
            <v>11.630708500000001</v>
          </cell>
          <cell r="Q3203">
            <v>76.900000000000006</v>
          </cell>
          <cell r="R3203">
            <v>54.24479362000001</v>
          </cell>
          <cell r="S3203">
            <v>30.6</v>
          </cell>
          <cell r="T3203">
            <v>9.4334839200000005</v>
          </cell>
          <cell r="U3203">
            <v>9.4334839200000005</v>
          </cell>
          <cell r="V3203">
            <v>7.1308988299999996</v>
          </cell>
          <cell r="W3203">
            <v>58</v>
          </cell>
          <cell r="X3203">
            <v>86.5</v>
          </cell>
          <cell r="Y3203">
            <v>35.299999999999997</v>
          </cell>
          <cell r="Z3203">
            <v>32.700000000000003</v>
          </cell>
          <cell r="AA3203">
            <v>29</v>
          </cell>
          <cell r="AB3203">
            <v>8.74033674</v>
          </cell>
          <cell r="AC3203">
            <v>3.9961879999999998E-2</v>
          </cell>
          <cell r="AD3203">
            <v>283.35000000000002</v>
          </cell>
          <cell r="AE3203">
            <v>61.340609829999991</v>
          </cell>
          <cell r="AF3203">
            <v>66.530199999999994</v>
          </cell>
          <cell r="AG3203">
            <v>0.29957092969158106</v>
          </cell>
          <cell r="AH3203">
            <v>3.9</v>
          </cell>
          <cell r="AI3203">
            <v>48440</v>
          </cell>
          <cell r="AJ3203">
            <v>9.5</v>
          </cell>
        </row>
        <row r="3204">
          <cell r="A3204" t="str">
            <v>4703</v>
          </cell>
          <cell r="B3204" t="str">
            <v>470304401</v>
          </cell>
          <cell r="D3204" t="str">
            <v>4703044</v>
          </cell>
          <cell r="E3204" t="str">
            <v>4720</v>
          </cell>
          <cell r="F3204" t="str">
            <v>47</v>
          </cell>
          <cell r="G3204">
            <v>512.23039917999995</v>
          </cell>
          <cell r="H3204">
            <v>516.20664714999998</v>
          </cell>
          <cell r="I3204">
            <v>516.32889609999995</v>
          </cell>
          <cell r="J3204">
            <v>19.672131149999998</v>
          </cell>
          <cell r="K3204">
            <v>14.035087720000002</v>
          </cell>
          <cell r="L3204">
            <v>8.7972462399999998</v>
          </cell>
          <cell r="M3204">
            <v>7.1308988299999996</v>
          </cell>
          <cell r="N3204">
            <v>25.132747550000001</v>
          </cell>
          <cell r="O3204">
            <v>64.040000000000006</v>
          </cell>
          <cell r="P3204">
            <v>11.630708500000001</v>
          </cell>
          <cell r="Q3204">
            <v>76.900000000000006</v>
          </cell>
          <cell r="R3204">
            <v>54.24479362000001</v>
          </cell>
          <cell r="S3204">
            <v>30.6</v>
          </cell>
          <cell r="T3204">
            <v>7.1308988299999996</v>
          </cell>
          <cell r="U3204">
            <v>7.1308988299999996</v>
          </cell>
          <cell r="V3204">
            <v>7.1308988299999996</v>
          </cell>
          <cell r="W3204">
            <v>58</v>
          </cell>
          <cell r="X3204">
            <v>86.5</v>
          </cell>
          <cell r="Y3204">
            <v>35.299999999999997</v>
          </cell>
          <cell r="Z3204">
            <v>32.700000000000003</v>
          </cell>
          <cell r="AA3204">
            <v>29</v>
          </cell>
          <cell r="AB3204">
            <v>7.1308988299999996</v>
          </cell>
          <cell r="AC3204">
            <v>1</v>
          </cell>
          <cell r="AD3204">
            <v>283.35000000000002</v>
          </cell>
          <cell r="AE3204">
            <v>61.340609829999991</v>
          </cell>
          <cell r="AF3204">
            <v>66.530199999999994</v>
          </cell>
          <cell r="AG3204">
            <v>0.3167795847075352</v>
          </cell>
          <cell r="AH3204">
            <v>3.9</v>
          </cell>
          <cell r="AI3204">
            <v>48440</v>
          </cell>
          <cell r="AJ3204">
            <v>9.5</v>
          </cell>
        </row>
        <row r="3205">
          <cell r="A3205" t="str">
            <v>4703</v>
          </cell>
          <cell r="B3205" t="str">
            <v>470304801</v>
          </cell>
          <cell r="D3205" t="str">
            <v>4703048</v>
          </cell>
          <cell r="E3205" t="str">
            <v>4720</v>
          </cell>
          <cell r="F3205" t="str">
            <v>47</v>
          </cell>
          <cell r="G3205">
            <v>512.23039917999995</v>
          </cell>
          <cell r="H3205">
            <v>516.20664714999998</v>
          </cell>
          <cell r="I3205">
            <v>516.32889609999995</v>
          </cell>
          <cell r="J3205">
            <v>19.672131149999998</v>
          </cell>
          <cell r="K3205">
            <v>14.035087720000002</v>
          </cell>
          <cell r="L3205">
            <v>9.5362570899999994</v>
          </cell>
          <cell r="M3205">
            <v>9.5317714799999997</v>
          </cell>
          <cell r="N3205">
            <v>25.132747550000001</v>
          </cell>
          <cell r="O3205">
            <v>64.040000000000006</v>
          </cell>
          <cell r="P3205">
            <v>11.60651599</v>
          </cell>
          <cell r="Q3205">
            <v>76.900000000000006</v>
          </cell>
          <cell r="R3205">
            <v>54.24479362000001</v>
          </cell>
          <cell r="S3205">
            <v>30.6</v>
          </cell>
          <cell r="T3205">
            <v>10.63383417</v>
          </cell>
          <cell r="U3205">
            <v>10.646757340000001</v>
          </cell>
          <cell r="V3205">
            <v>9.4630427299999997</v>
          </cell>
          <cell r="W3205">
            <v>58</v>
          </cell>
          <cell r="X3205">
            <v>86.5</v>
          </cell>
          <cell r="Y3205">
            <v>35.299999999999997</v>
          </cell>
          <cell r="Z3205">
            <v>32.700000000000003</v>
          </cell>
          <cell r="AA3205">
            <v>29</v>
          </cell>
          <cell r="AB3205">
            <v>9.2923810800000002</v>
          </cell>
          <cell r="AC3205">
            <v>9.7188029999999995E-2</v>
          </cell>
          <cell r="AD3205">
            <v>283.35000000000002</v>
          </cell>
          <cell r="AE3205">
            <v>61.340609829999991</v>
          </cell>
          <cell r="AF3205">
            <v>66.530199999999994</v>
          </cell>
          <cell r="AG3205">
            <v>0.30172321822650261</v>
          </cell>
          <cell r="AH3205">
            <v>3.9</v>
          </cell>
          <cell r="AI3205">
            <v>48440</v>
          </cell>
          <cell r="AJ3205">
            <v>9.5</v>
          </cell>
        </row>
        <row r="3206">
          <cell r="A3206" t="str">
            <v>4703</v>
          </cell>
          <cell r="B3206" t="str">
            <v>470304901</v>
          </cell>
          <cell r="D3206" t="str">
            <v>4703049</v>
          </cell>
          <cell r="E3206" t="str">
            <v>4720</v>
          </cell>
          <cell r="F3206" t="str">
            <v>47</v>
          </cell>
          <cell r="G3206">
            <v>512.23039917999995</v>
          </cell>
          <cell r="H3206">
            <v>516.20664714999998</v>
          </cell>
          <cell r="I3206">
            <v>516.32889609999995</v>
          </cell>
          <cell r="J3206">
            <v>19.672131149999998</v>
          </cell>
          <cell r="K3206">
            <v>14.035087720000002</v>
          </cell>
          <cell r="L3206">
            <v>9.4334839200000005</v>
          </cell>
          <cell r="M3206">
            <v>9.4334839200000005</v>
          </cell>
          <cell r="N3206">
            <v>25.132747550000001</v>
          </cell>
          <cell r="O3206">
            <v>64.040000000000006</v>
          </cell>
          <cell r="P3206">
            <v>11.630708500000001</v>
          </cell>
          <cell r="Q3206">
            <v>76.900000000000006</v>
          </cell>
          <cell r="R3206">
            <v>54.24479362000001</v>
          </cell>
          <cell r="S3206">
            <v>30.6</v>
          </cell>
          <cell r="T3206">
            <v>10.126631100000001</v>
          </cell>
          <cell r="U3206">
            <v>10.126631100000001</v>
          </cell>
          <cell r="V3206">
            <v>7.1308988299999996</v>
          </cell>
          <cell r="W3206">
            <v>58</v>
          </cell>
          <cell r="X3206">
            <v>86.5</v>
          </cell>
          <cell r="Y3206">
            <v>35.299999999999997</v>
          </cell>
          <cell r="Z3206">
            <v>32.700000000000003</v>
          </cell>
          <cell r="AA3206">
            <v>29</v>
          </cell>
          <cell r="AB3206">
            <v>9.6158054800000006</v>
          </cell>
          <cell r="AC3206">
            <v>0</v>
          </cell>
          <cell r="AD3206">
            <v>283.35000000000002</v>
          </cell>
          <cell r="AE3206">
            <v>61.340609829999991</v>
          </cell>
          <cell r="AF3206">
            <v>66.530199999999994</v>
          </cell>
          <cell r="AG3206">
            <v>0.33195863099924067</v>
          </cell>
          <cell r="AH3206">
            <v>3.9</v>
          </cell>
          <cell r="AI3206">
            <v>48440</v>
          </cell>
          <cell r="AJ3206">
            <v>9.5</v>
          </cell>
        </row>
        <row r="3207">
          <cell r="A3207" t="str">
            <v>4703</v>
          </cell>
          <cell r="B3207" t="str">
            <v>470305101</v>
          </cell>
          <cell r="D3207" t="str">
            <v>4703051</v>
          </cell>
          <cell r="E3207" t="str">
            <v>4720</v>
          </cell>
          <cell r="F3207" t="str">
            <v>47</v>
          </cell>
          <cell r="G3207">
            <v>512.23039917999995</v>
          </cell>
          <cell r="H3207">
            <v>516.20664714999998</v>
          </cell>
          <cell r="I3207">
            <v>516.32889609999995</v>
          </cell>
          <cell r="J3207">
            <v>19.672131149999998</v>
          </cell>
          <cell r="K3207">
            <v>14.035087720000002</v>
          </cell>
          <cell r="L3207">
            <v>7.1522688600000013</v>
          </cell>
          <cell r="M3207">
            <v>7.1522688600000013</v>
          </cell>
          <cell r="N3207">
            <v>25.132747550000001</v>
          </cell>
          <cell r="O3207">
            <v>64.040000000000006</v>
          </cell>
          <cell r="P3207">
            <v>11.630708500000001</v>
          </cell>
          <cell r="Q3207">
            <v>76.900000000000006</v>
          </cell>
          <cell r="R3207">
            <v>54.24479362000001</v>
          </cell>
          <cell r="S3207">
            <v>30.6</v>
          </cell>
          <cell r="T3207">
            <v>10.81977828</v>
          </cell>
          <cell r="U3207">
            <v>10.81977828</v>
          </cell>
          <cell r="V3207">
            <v>7.1522688600000013</v>
          </cell>
          <cell r="W3207">
            <v>58</v>
          </cell>
          <cell r="X3207">
            <v>86.5</v>
          </cell>
          <cell r="Y3207">
            <v>35.299999999999997</v>
          </cell>
          <cell r="Z3207">
            <v>32.700000000000003</v>
          </cell>
          <cell r="AA3207">
            <v>29</v>
          </cell>
          <cell r="AB3207">
            <v>7.1522688600000013</v>
          </cell>
          <cell r="AC3207">
            <v>1</v>
          </cell>
          <cell r="AD3207">
            <v>283.35000000000002</v>
          </cell>
          <cell r="AE3207">
            <v>61.340609829999991</v>
          </cell>
          <cell r="AF3207">
            <v>66.530199999999994</v>
          </cell>
          <cell r="AG3207">
            <v>0.34200410503044881</v>
          </cell>
          <cell r="AH3207">
            <v>3.9</v>
          </cell>
          <cell r="AI3207">
            <v>48440</v>
          </cell>
          <cell r="AJ3207">
            <v>9.5</v>
          </cell>
        </row>
        <row r="3208">
          <cell r="A3208" t="str">
            <v>4703</v>
          </cell>
          <cell r="B3208" t="str">
            <v>470305201</v>
          </cell>
          <cell r="D3208" t="str">
            <v>4703052</v>
          </cell>
          <cell r="E3208" t="str">
            <v>4720</v>
          </cell>
          <cell r="F3208" t="str">
            <v>47</v>
          </cell>
          <cell r="G3208">
            <v>512.23039917999995</v>
          </cell>
          <cell r="H3208">
            <v>516.20664714999998</v>
          </cell>
          <cell r="I3208">
            <v>516.32889609999995</v>
          </cell>
          <cell r="J3208">
            <v>19.672131149999998</v>
          </cell>
          <cell r="K3208">
            <v>14.035087720000002</v>
          </cell>
          <cell r="L3208">
            <v>9.4334839200000005</v>
          </cell>
          <cell r="M3208">
            <v>9.4334839200000005</v>
          </cell>
          <cell r="N3208">
            <v>25.132747550000001</v>
          </cell>
          <cell r="O3208">
            <v>64.040000000000006</v>
          </cell>
          <cell r="P3208">
            <v>11.630708500000001</v>
          </cell>
          <cell r="Q3208">
            <v>76.900000000000006</v>
          </cell>
          <cell r="R3208">
            <v>54.24479362000001</v>
          </cell>
          <cell r="S3208">
            <v>30.6</v>
          </cell>
          <cell r="T3208">
            <v>10.81977828</v>
          </cell>
          <cell r="U3208">
            <v>10.81977828</v>
          </cell>
          <cell r="V3208">
            <v>9.4334839200000005</v>
          </cell>
          <cell r="W3208">
            <v>58</v>
          </cell>
          <cell r="X3208">
            <v>86.5</v>
          </cell>
          <cell r="Y3208">
            <v>35.299999999999997</v>
          </cell>
          <cell r="Z3208">
            <v>32.700000000000003</v>
          </cell>
          <cell r="AA3208">
            <v>29</v>
          </cell>
          <cell r="AB3208">
            <v>7.1308988299999996</v>
          </cell>
          <cell r="AC3208">
            <v>0</v>
          </cell>
          <cell r="AD3208">
            <v>283.35000000000002</v>
          </cell>
          <cell r="AE3208">
            <v>61.340609829999991</v>
          </cell>
          <cell r="AF3208">
            <v>66.530199999999994</v>
          </cell>
          <cell r="AG3208">
            <v>0.35819360143799511</v>
          </cell>
          <cell r="AH3208">
            <v>3.9</v>
          </cell>
          <cell r="AI3208">
            <v>48440</v>
          </cell>
          <cell r="AJ3208">
            <v>9.5</v>
          </cell>
        </row>
        <row r="3209">
          <cell r="A3209" t="str">
            <v>4703</v>
          </cell>
          <cell r="B3209" t="str">
            <v>470305401</v>
          </cell>
          <cell r="D3209" t="str">
            <v>4703054</v>
          </cell>
          <cell r="E3209" t="str">
            <v>4720</v>
          </cell>
          <cell r="F3209" t="str">
            <v>47</v>
          </cell>
          <cell r="G3209">
            <v>512.23039917999995</v>
          </cell>
          <cell r="H3209">
            <v>516.20664714999998</v>
          </cell>
          <cell r="I3209">
            <v>516.32889609999995</v>
          </cell>
          <cell r="J3209">
            <v>19.672131149999998</v>
          </cell>
          <cell r="K3209">
            <v>14.035087720000002</v>
          </cell>
          <cell r="L3209">
            <v>9.7423206499999999</v>
          </cell>
          <cell r="M3209">
            <v>9.4397045399999993</v>
          </cell>
          <cell r="N3209">
            <v>25.132747550000001</v>
          </cell>
          <cell r="O3209">
            <v>64.040000000000006</v>
          </cell>
          <cell r="P3209">
            <v>11.46562419</v>
          </cell>
          <cell r="Q3209">
            <v>76.900000000000006</v>
          </cell>
          <cell r="R3209">
            <v>54.24479362000001</v>
          </cell>
          <cell r="S3209">
            <v>30.6</v>
          </cell>
          <cell r="T3209">
            <v>9.84193125</v>
          </cell>
          <cell r="U3209">
            <v>9.8863922599999992</v>
          </cell>
          <cell r="V3209">
            <v>9.7148058099999997</v>
          </cell>
          <cell r="W3209">
            <v>58</v>
          </cell>
          <cell r="X3209">
            <v>86.5</v>
          </cell>
          <cell r="Y3209">
            <v>35.299999999999997</v>
          </cell>
          <cell r="Z3209">
            <v>32.700000000000003</v>
          </cell>
          <cell r="AA3209">
            <v>29</v>
          </cell>
          <cell r="AB3209">
            <v>10.095264269999999</v>
          </cell>
          <cell r="AC3209">
            <v>0.16629501999999999</v>
          </cell>
          <cell r="AD3209">
            <v>283.35000000000002</v>
          </cell>
          <cell r="AE3209">
            <v>61.340609829999991</v>
          </cell>
          <cell r="AF3209">
            <v>66.530199999999994</v>
          </cell>
          <cell r="AG3209">
            <v>0.33259966960275139</v>
          </cell>
          <cell r="AH3209">
            <v>3.9</v>
          </cell>
          <cell r="AI3209">
            <v>48440</v>
          </cell>
          <cell r="AJ3209">
            <v>9.5</v>
          </cell>
        </row>
        <row r="3210">
          <cell r="A3210" t="str">
            <v>4703</v>
          </cell>
          <cell r="B3210" t="str">
            <v>470305601</v>
          </cell>
          <cell r="D3210" t="str">
            <v>4703056</v>
          </cell>
          <cell r="E3210" t="str">
            <v>4720</v>
          </cell>
          <cell r="F3210" t="str">
            <v>47</v>
          </cell>
          <cell r="G3210">
            <v>512.23039917999995</v>
          </cell>
          <cell r="H3210">
            <v>516.20664714999998</v>
          </cell>
          <cell r="I3210">
            <v>516.32889609999995</v>
          </cell>
          <cell r="J3210">
            <v>19.672131149999998</v>
          </cell>
          <cell r="K3210">
            <v>14.035087720000002</v>
          </cell>
          <cell r="L3210">
            <v>9.8389490300000002</v>
          </cell>
          <cell r="M3210">
            <v>7.1308988299999996</v>
          </cell>
          <cell r="N3210">
            <v>25.132747550000001</v>
          </cell>
          <cell r="O3210">
            <v>64.040000000000006</v>
          </cell>
          <cell r="P3210">
            <v>11.225243389999999</v>
          </cell>
          <cell r="Q3210">
            <v>76.900000000000006</v>
          </cell>
          <cell r="R3210">
            <v>54.24479362000001</v>
          </cell>
          <cell r="S3210">
            <v>30.6</v>
          </cell>
          <cell r="T3210">
            <v>9.8389490300000002</v>
          </cell>
          <cell r="U3210">
            <v>9.8389490300000002</v>
          </cell>
          <cell r="V3210">
            <v>9.8389490300000002</v>
          </cell>
          <cell r="W3210">
            <v>58</v>
          </cell>
          <cell r="X3210">
            <v>86.5</v>
          </cell>
          <cell r="Y3210">
            <v>35.299999999999997</v>
          </cell>
          <cell r="Z3210">
            <v>32.700000000000003</v>
          </cell>
          <cell r="AA3210">
            <v>29</v>
          </cell>
          <cell r="AB3210">
            <v>9.6158054800000006</v>
          </cell>
          <cell r="AC3210">
            <v>0.97386190999999989</v>
          </cell>
          <cell r="AD3210">
            <v>283.35000000000002</v>
          </cell>
          <cell r="AE3210">
            <v>61.340609829999991</v>
          </cell>
          <cell r="AF3210">
            <v>66.530199999999994</v>
          </cell>
          <cell r="AG3210">
            <v>0.35188004652624538</v>
          </cell>
          <cell r="AH3210">
            <v>3.9</v>
          </cell>
          <cell r="AI3210">
            <v>48440</v>
          </cell>
          <cell r="AJ3210">
            <v>9.5</v>
          </cell>
        </row>
        <row r="3211">
          <cell r="A3211" t="str">
            <v>4703</v>
          </cell>
          <cell r="B3211" t="str">
            <v>470305801</v>
          </cell>
          <cell r="D3211" t="str">
            <v>4703058</v>
          </cell>
          <cell r="E3211" t="str">
            <v>4720</v>
          </cell>
          <cell r="F3211" t="str">
            <v>47</v>
          </cell>
          <cell r="G3211">
            <v>512.23039917999995</v>
          </cell>
          <cell r="H3211">
            <v>516.20664714999998</v>
          </cell>
          <cell r="I3211">
            <v>516.32889609999995</v>
          </cell>
          <cell r="J3211">
            <v>19.672131149999998</v>
          </cell>
          <cell r="K3211">
            <v>14.035087720000002</v>
          </cell>
          <cell r="L3211">
            <v>7.1412451199999989</v>
          </cell>
          <cell r="M3211">
            <v>7.1308988299999996</v>
          </cell>
          <cell r="N3211">
            <v>25.132747550000001</v>
          </cell>
          <cell r="O3211">
            <v>64.040000000000006</v>
          </cell>
          <cell r="P3211">
            <v>11.225243389999999</v>
          </cell>
          <cell r="Q3211">
            <v>76.900000000000006</v>
          </cell>
          <cell r="R3211">
            <v>54.24479362000001</v>
          </cell>
          <cell r="S3211">
            <v>30.6</v>
          </cell>
          <cell r="T3211">
            <v>7.1308988299999996</v>
          </cell>
          <cell r="U3211">
            <v>7.1412451199999989</v>
          </cell>
          <cell r="V3211">
            <v>7.1308988299999996</v>
          </cell>
          <cell r="W3211">
            <v>58</v>
          </cell>
          <cell r="X3211">
            <v>86.5</v>
          </cell>
          <cell r="Y3211">
            <v>35.299999999999997</v>
          </cell>
          <cell r="Z3211">
            <v>32.700000000000003</v>
          </cell>
          <cell r="AA3211">
            <v>29</v>
          </cell>
          <cell r="AB3211">
            <v>9.9641121699999999</v>
          </cell>
          <cell r="AC3211">
            <v>1</v>
          </cell>
          <cell r="AD3211">
            <v>283.35000000000002</v>
          </cell>
          <cell r="AE3211">
            <v>61.340609829999991</v>
          </cell>
          <cell r="AF3211">
            <v>66.530199999999994</v>
          </cell>
          <cell r="AG3211">
            <v>0</v>
          </cell>
          <cell r="AH3211">
            <v>3.9</v>
          </cell>
          <cell r="AI3211">
            <v>48440</v>
          </cell>
          <cell r="AJ3211">
            <v>9.5</v>
          </cell>
        </row>
        <row r="3212">
          <cell r="A3212" t="str">
            <v>4703</v>
          </cell>
          <cell r="B3212" t="str">
            <v>470305901</v>
          </cell>
          <cell r="D3212" t="str">
            <v>4703059</v>
          </cell>
          <cell r="E3212" t="str">
            <v>4720</v>
          </cell>
          <cell r="F3212" t="str">
            <v>47</v>
          </cell>
          <cell r="G3212">
            <v>512.23039917999995</v>
          </cell>
          <cell r="H3212">
            <v>516.20664714999998</v>
          </cell>
          <cell r="I3212">
            <v>516.32889609999995</v>
          </cell>
          <cell r="J3212">
            <v>19.672131149999998</v>
          </cell>
          <cell r="K3212">
            <v>14.035087720000002</v>
          </cell>
          <cell r="L3212">
            <v>9.2406755700000005</v>
          </cell>
          <cell r="M3212">
            <v>9.2208845900000007</v>
          </cell>
          <cell r="N3212">
            <v>25.132747550000001</v>
          </cell>
          <cell r="O3212">
            <v>64.040000000000006</v>
          </cell>
          <cell r="P3212">
            <v>11.05046134</v>
          </cell>
          <cell r="Q3212">
            <v>76.900000000000006</v>
          </cell>
          <cell r="R3212">
            <v>54.24479362000001</v>
          </cell>
          <cell r="S3212">
            <v>30.6</v>
          </cell>
          <cell r="T3212">
            <v>10.23066674</v>
          </cell>
          <cell r="U3212">
            <v>10.25008691</v>
          </cell>
          <cell r="V3212">
            <v>10.07297713</v>
          </cell>
          <cell r="W3212">
            <v>58</v>
          </cell>
          <cell r="X3212">
            <v>86.5</v>
          </cell>
          <cell r="Y3212">
            <v>35.299999999999997</v>
          </cell>
          <cell r="Z3212">
            <v>32.700000000000003</v>
          </cell>
          <cell r="AA3212">
            <v>29</v>
          </cell>
          <cell r="AB3212">
            <v>9.7232837500000002</v>
          </cell>
          <cell r="AC3212">
            <v>8.5777199999999998E-2</v>
          </cell>
          <cell r="AD3212">
            <v>283.35000000000002</v>
          </cell>
          <cell r="AE3212">
            <v>61.340609829999991</v>
          </cell>
          <cell r="AF3212">
            <v>66.530199999999994</v>
          </cell>
          <cell r="AG3212">
            <v>0.31553307523465768</v>
          </cell>
          <cell r="AH3212">
            <v>3.9</v>
          </cell>
          <cell r="AI3212">
            <v>48440</v>
          </cell>
          <cell r="AJ3212">
            <v>9.5</v>
          </cell>
        </row>
        <row r="3213">
          <cell r="A3213" t="str">
            <v>4703</v>
          </cell>
          <cell r="B3213" t="str">
            <v>470306101</v>
          </cell>
          <cell r="D3213" t="str">
            <v>4703061</v>
          </cell>
          <cell r="E3213" t="str">
            <v>4720</v>
          </cell>
          <cell r="F3213" t="str">
            <v>47</v>
          </cell>
          <cell r="G3213">
            <v>512.23039917999995</v>
          </cell>
          <cell r="H3213">
            <v>516.20664714999998</v>
          </cell>
          <cell r="I3213">
            <v>516.32889609999995</v>
          </cell>
          <cell r="J3213">
            <v>19.672131149999998</v>
          </cell>
          <cell r="K3213">
            <v>14.035087720000002</v>
          </cell>
          <cell r="L3213">
            <v>7.1308988299999996</v>
          </cell>
          <cell r="M3213">
            <v>7.1308988299999996</v>
          </cell>
          <cell r="N3213">
            <v>25.132747550000001</v>
          </cell>
          <cell r="O3213">
            <v>64.040000000000006</v>
          </cell>
          <cell r="P3213">
            <v>10.81977828</v>
          </cell>
          <cell r="Q3213">
            <v>76.900000000000006</v>
          </cell>
          <cell r="R3213">
            <v>54.24479362000001</v>
          </cell>
          <cell r="S3213">
            <v>30.6</v>
          </cell>
          <cell r="T3213">
            <v>10.81977828</v>
          </cell>
          <cell r="U3213">
            <v>10.81977828</v>
          </cell>
          <cell r="V3213">
            <v>9.8389490300000002</v>
          </cell>
          <cell r="W3213">
            <v>58</v>
          </cell>
          <cell r="X3213">
            <v>86.5</v>
          </cell>
          <cell r="Y3213">
            <v>35.299999999999997</v>
          </cell>
          <cell r="Z3213">
            <v>32.700000000000003</v>
          </cell>
          <cell r="AA3213">
            <v>29</v>
          </cell>
          <cell r="AB3213">
            <v>10.741816740000001</v>
          </cell>
          <cell r="AC3213">
            <v>0</v>
          </cell>
          <cell r="AD3213">
            <v>283.35000000000002</v>
          </cell>
          <cell r="AE3213">
            <v>61.340609829999991</v>
          </cell>
          <cell r="AF3213">
            <v>66.530199999999994</v>
          </cell>
          <cell r="AG3213">
            <v>0.3038961398718153</v>
          </cell>
          <cell r="AH3213">
            <v>3.9</v>
          </cell>
          <cell r="AI3213">
            <v>48440</v>
          </cell>
          <cell r="AJ3213">
            <v>9.5</v>
          </cell>
        </row>
        <row r="3214">
          <cell r="A3214" t="str">
            <v>4703</v>
          </cell>
          <cell r="B3214" t="str">
            <v>470306201</v>
          </cell>
          <cell r="D3214" t="str">
            <v>4703062</v>
          </cell>
          <cell r="E3214" t="str">
            <v>4720</v>
          </cell>
          <cell r="F3214" t="str">
            <v>47</v>
          </cell>
          <cell r="G3214">
            <v>512.23039917999995</v>
          </cell>
          <cell r="H3214">
            <v>516.20664714999998</v>
          </cell>
          <cell r="I3214">
            <v>516.32889609999995</v>
          </cell>
          <cell r="J3214">
            <v>19.672131149999998</v>
          </cell>
          <cell r="K3214">
            <v>14.035087720000002</v>
          </cell>
          <cell r="L3214">
            <v>7.1475592700000004</v>
          </cell>
          <cell r="M3214">
            <v>7.1475592700000004</v>
          </cell>
          <cell r="N3214">
            <v>25.132747550000001</v>
          </cell>
          <cell r="O3214">
            <v>64.040000000000006</v>
          </cell>
          <cell r="P3214">
            <v>11.225243389999999</v>
          </cell>
          <cell r="Q3214">
            <v>76.900000000000006</v>
          </cell>
          <cell r="R3214">
            <v>54.24479362000001</v>
          </cell>
          <cell r="S3214">
            <v>30.6</v>
          </cell>
          <cell r="T3214">
            <v>10.126631100000001</v>
          </cell>
          <cell r="U3214">
            <v>10.126631100000001</v>
          </cell>
          <cell r="V3214">
            <v>10.126631100000001</v>
          </cell>
          <cell r="W3214">
            <v>58</v>
          </cell>
          <cell r="X3214">
            <v>86.5</v>
          </cell>
          <cell r="Y3214">
            <v>35.299999999999997</v>
          </cell>
          <cell r="Z3214">
            <v>32.700000000000003</v>
          </cell>
          <cell r="AA3214">
            <v>29</v>
          </cell>
          <cell r="AB3214">
            <v>7.1475592700000004</v>
          </cell>
          <cell r="AC3214">
            <v>0.55207415999999998</v>
          </cell>
          <cell r="AD3214">
            <v>283.35000000000002</v>
          </cell>
          <cell r="AE3214">
            <v>61.340609829999991</v>
          </cell>
          <cell r="AF3214">
            <v>66.530199999999994</v>
          </cell>
          <cell r="AG3214">
            <v>0.30792974403373646</v>
          </cell>
          <cell r="AH3214">
            <v>3.9</v>
          </cell>
          <cell r="AI3214">
            <v>48440</v>
          </cell>
          <cell r="AJ3214">
            <v>9.5</v>
          </cell>
        </row>
        <row r="3215">
          <cell r="A3215" t="str">
            <v>4703</v>
          </cell>
          <cell r="B3215" t="str">
            <v>470306401</v>
          </cell>
          <cell r="D3215" t="str">
            <v>4703064</v>
          </cell>
          <cell r="E3215" t="str">
            <v>4720</v>
          </cell>
          <cell r="F3215" t="str">
            <v>47</v>
          </cell>
          <cell r="G3215">
            <v>512.23039917999995</v>
          </cell>
          <cell r="H3215">
            <v>516.20664714999998</v>
          </cell>
          <cell r="I3215">
            <v>516.32889609999995</v>
          </cell>
          <cell r="J3215">
            <v>19.672131149999998</v>
          </cell>
          <cell r="K3215">
            <v>14.035087720000002</v>
          </cell>
          <cell r="L3215">
            <v>9.8566579700000005</v>
          </cell>
          <cell r="M3215">
            <v>9.8546123800000007</v>
          </cell>
          <cell r="N3215">
            <v>25.132747550000001</v>
          </cell>
          <cell r="O3215">
            <v>64.040000000000006</v>
          </cell>
          <cell r="P3215">
            <v>11.344636980000001</v>
          </cell>
          <cell r="Q3215">
            <v>76.900000000000006</v>
          </cell>
          <cell r="R3215">
            <v>54.24479362000001</v>
          </cell>
          <cell r="S3215">
            <v>30.6</v>
          </cell>
          <cell r="T3215">
            <v>10.69928157</v>
          </cell>
          <cell r="U3215">
            <v>10.710298180000001</v>
          </cell>
          <cell r="V3215">
            <v>10.056809319999999</v>
          </cell>
          <cell r="W3215">
            <v>58</v>
          </cell>
          <cell r="X3215">
            <v>86.5</v>
          </cell>
          <cell r="Y3215">
            <v>35.299999999999997</v>
          </cell>
          <cell r="Z3215">
            <v>32.700000000000003</v>
          </cell>
          <cell r="AA3215">
            <v>29</v>
          </cell>
          <cell r="AB3215">
            <v>9.7899268399999997</v>
          </cell>
          <cell r="AC3215">
            <v>6.3294900000000001E-3</v>
          </cell>
          <cell r="AD3215">
            <v>283.35000000000002</v>
          </cell>
          <cell r="AE3215">
            <v>61.340609829999991</v>
          </cell>
          <cell r="AF3215">
            <v>66.530199999999994</v>
          </cell>
          <cell r="AG3215">
            <v>0.28280985223227983</v>
          </cell>
          <cell r="AH3215">
            <v>3.9</v>
          </cell>
          <cell r="AI3215">
            <v>48440</v>
          </cell>
          <cell r="AJ3215">
            <v>9.5</v>
          </cell>
        </row>
        <row r="3216">
          <cell r="A3216" t="str">
            <v>4703</v>
          </cell>
          <cell r="B3216" t="str">
            <v>470306801</v>
          </cell>
          <cell r="D3216" t="str">
            <v>4703068</v>
          </cell>
          <cell r="E3216" t="str">
            <v>4720</v>
          </cell>
          <cell r="F3216" t="str">
            <v>47</v>
          </cell>
          <cell r="G3216">
            <v>512.23039917999995</v>
          </cell>
          <cell r="H3216">
            <v>516.20664714999998</v>
          </cell>
          <cell r="I3216">
            <v>516.32889609999995</v>
          </cell>
          <cell r="J3216">
            <v>19.672131149999998</v>
          </cell>
          <cell r="K3216">
            <v>14.035087720000002</v>
          </cell>
          <cell r="L3216">
            <v>9.5874745899999994</v>
          </cell>
          <cell r="M3216">
            <v>9.59158109</v>
          </cell>
          <cell r="N3216">
            <v>25.132747550000001</v>
          </cell>
          <cell r="O3216">
            <v>64.040000000000006</v>
          </cell>
          <cell r="P3216">
            <v>11.632209599999999</v>
          </cell>
          <cell r="Q3216">
            <v>76.900000000000006</v>
          </cell>
          <cell r="R3216">
            <v>54.24479362000001</v>
          </cell>
          <cell r="S3216">
            <v>30.6</v>
          </cell>
          <cell r="T3216">
            <v>9.5838330999999997</v>
          </cell>
          <cell r="U3216">
            <v>9.6033279599999997</v>
          </cell>
          <cell r="V3216">
            <v>9.5911028700000003</v>
          </cell>
          <cell r="W3216">
            <v>58</v>
          </cell>
          <cell r="X3216">
            <v>86.5</v>
          </cell>
          <cell r="Y3216">
            <v>35.299999999999997</v>
          </cell>
          <cell r="Z3216">
            <v>32.700000000000003</v>
          </cell>
          <cell r="AA3216">
            <v>29</v>
          </cell>
          <cell r="AB3216">
            <v>9.3109094300000006</v>
          </cell>
          <cell r="AC3216">
            <v>8.2270750000000004E-2</v>
          </cell>
          <cell r="AD3216">
            <v>283.35000000000002</v>
          </cell>
          <cell r="AE3216">
            <v>61.340609829999991</v>
          </cell>
          <cell r="AF3216">
            <v>66.530199999999994</v>
          </cell>
          <cell r="AG3216">
            <v>0.35638498546332181</v>
          </cell>
          <cell r="AH3216">
            <v>3.9</v>
          </cell>
          <cell r="AI3216">
            <v>48440</v>
          </cell>
          <cell r="AJ3216">
            <v>9.5</v>
          </cell>
        </row>
        <row r="3217">
          <cell r="A3217" t="str">
            <v>4703</v>
          </cell>
          <cell r="B3217" t="str">
            <v>470307101</v>
          </cell>
          <cell r="D3217" t="str">
            <v>4703071</v>
          </cell>
          <cell r="E3217" t="str">
            <v>4720</v>
          </cell>
          <cell r="F3217" t="str">
            <v>47</v>
          </cell>
          <cell r="G3217">
            <v>512.23039917999995</v>
          </cell>
          <cell r="H3217">
            <v>516.20664714999998</v>
          </cell>
          <cell r="I3217">
            <v>516.32889609999995</v>
          </cell>
          <cell r="J3217">
            <v>19.672131149999998</v>
          </cell>
          <cell r="K3217">
            <v>14.035087720000002</v>
          </cell>
          <cell r="L3217">
            <v>7.1420365700000001</v>
          </cell>
          <cell r="M3217">
            <v>7.1420365700000001</v>
          </cell>
          <cell r="N3217">
            <v>25.132747550000001</v>
          </cell>
          <cell r="O3217">
            <v>64.040000000000006</v>
          </cell>
          <cell r="P3217">
            <v>11.630708500000001</v>
          </cell>
          <cell r="Q3217">
            <v>76.900000000000006</v>
          </cell>
          <cell r="R3217">
            <v>54.24479362000001</v>
          </cell>
          <cell r="S3217">
            <v>30.6</v>
          </cell>
          <cell r="T3217">
            <v>7.1308988299999996</v>
          </cell>
          <cell r="U3217">
            <v>7.1420365700000001</v>
          </cell>
          <cell r="V3217">
            <v>7.1420365700000001</v>
          </cell>
          <cell r="W3217">
            <v>58</v>
          </cell>
          <cell r="X3217">
            <v>86.5</v>
          </cell>
          <cell r="Y3217">
            <v>35.299999999999997</v>
          </cell>
          <cell r="Z3217">
            <v>32.700000000000003</v>
          </cell>
          <cell r="AA3217">
            <v>29</v>
          </cell>
          <cell r="AB3217">
            <v>7.1420365700000001</v>
          </cell>
          <cell r="AC3217">
            <v>1</v>
          </cell>
          <cell r="AD3217">
            <v>283.35000000000002</v>
          </cell>
          <cell r="AE3217">
            <v>61.340609829999991</v>
          </cell>
          <cell r="AF3217">
            <v>66.530199999999994</v>
          </cell>
          <cell r="AG3217">
            <v>0</v>
          </cell>
          <cell r="AH3217">
            <v>3.9</v>
          </cell>
          <cell r="AI3217">
            <v>48440</v>
          </cell>
          <cell r="AJ3217">
            <v>9.5</v>
          </cell>
        </row>
        <row r="3218">
          <cell r="A3218" t="str">
            <v>4703</v>
          </cell>
          <cell r="B3218" t="str">
            <v>470307401</v>
          </cell>
          <cell r="D3218" t="str">
            <v>4703074</v>
          </cell>
          <cell r="E3218" t="str">
            <v>4720</v>
          </cell>
          <cell r="F3218" t="str">
            <v>47</v>
          </cell>
          <cell r="G3218">
            <v>512.23039917999995</v>
          </cell>
          <cell r="H3218">
            <v>516.20664714999998</v>
          </cell>
          <cell r="I3218">
            <v>516.32889609999995</v>
          </cell>
          <cell r="J3218">
            <v>19.672131149999998</v>
          </cell>
          <cell r="K3218">
            <v>14.035087720000002</v>
          </cell>
          <cell r="L3218">
            <v>9.8108238700000001</v>
          </cell>
          <cell r="M3218">
            <v>9.8663566500000002</v>
          </cell>
          <cell r="N3218">
            <v>25.132747550000001</v>
          </cell>
          <cell r="O3218">
            <v>64.040000000000006</v>
          </cell>
          <cell r="P3218">
            <v>11.859553099999999</v>
          </cell>
          <cell r="Q3218">
            <v>76.900000000000006</v>
          </cell>
          <cell r="R3218">
            <v>54.24479362000001</v>
          </cell>
          <cell r="S3218">
            <v>30.6</v>
          </cell>
          <cell r="T3218">
            <v>9.8860361599999997</v>
          </cell>
          <cell r="U3218">
            <v>10.481925090000001</v>
          </cell>
          <cell r="V3218">
            <v>9.8736982199999996</v>
          </cell>
          <cell r="W3218">
            <v>58</v>
          </cell>
          <cell r="X3218">
            <v>86.5</v>
          </cell>
          <cell r="Y3218">
            <v>35.299999999999997</v>
          </cell>
          <cell r="Z3218">
            <v>32.700000000000003</v>
          </cell>
          <cell r="AA3218">
            <v>29</v>
          </cell>
          <cell r="AB3218">
            <v>9.9926424600000008</v>
          </cell>
          <cell r="AC3218">
            <v>1.2303359999999999E-2</v>
          </cell>
          <cell r="AD3218">
            <v>283.35000000000002</v>
          </cell>
          <cell r="AE3218">
            <v>61.340609829999991</v>
          </cell>
          <cell r="AF3218">
            <v>66.567181840000003</v>
          </cell>
          <cell r="AG3218">
            <v>0.31159487335153646</v>
          </cell>
          <cell r="AH3218">
            <v>3.9</v>
          </cell>
          <cell r="AI3218">
            <v>48440</v>
          </cell>
          <cell r="AJ3218">
            <v>9.5</v>
          </cell>
        </row>
        <row r="3219">
          <cell r="A3219" t="str">
            <v>4703</v>
          </cell>
          <cell r="B3219" t="str">
            <v>470307402</v>
          </cell>
          <cell r="D3219" t="str">
            <v>4703074</v>
          </cell>
          <cell r="E3219" t="str">
            <v>4720</v>
          </cell>
          <cell r="F3219" t="str">
            <v>47</v>
          </cell>
          <cell r="G3219">
            <v>512.23039917999995</v>
          </cell>
          <cell r="H3219">
            <v>516.20664714999998</v>
          </cell>
          <cell r="I3219">
            <v>516.32889609999995</v>
          </cell>
          <cell r="J3219">
            <v>19.672131149999998</v>
          </cell>
          <cell r="K3219">
            <v>14.035087720000002</v>
          </cell>
          <cell r="L3219">
            <v>9.8389490300000002</v>
          </cell>
          <cell r="M3219">
            <v>10.126631100000001</v>
          </cell>
          <cell r="N3219">
            <v>25.132747550000001</v>
          </cell>
          <cell r="O3219">
            <v>64.040000000000006</v>
          </cell>
          <cell r="P3219">
            <v>11.91839057</v>
          </cell>
          <cell r="Q3219">
            <v>76.900000000000006</v>
          </cell>
          <cell r="R3219">
            <v>54.24479362000001</v>
          </cell>
          <cell r="S3219">
            <v>30.6</v>
          </cell>
          <cell r="T3219">
            <v>10.126631100000001</v>
          </cell>
          <cell r="U3219">
            <v>10.531616100000001</v>
          </cell>
          <cell r="V3219">
            <v>10.126631100000001</v>
          </cell>
          <cell r="W3219">
            <v>58</v>
          </cell>
          <cell r="X3219">
            <v>86.5</v>
          </cell>
          <cell r="Y3219">
            <v>35.299999999999997</v>
          </cell>
          <cell r="Z3219">
            <v>32.700000000000003</v>
          </cell>
          <cell r="AA3219">
            <v>29</v>
          </cell>
          <cell r="AB3219">
            <v>9.9641121699999999</v>
          </cell>
          <cell r="AC3219">
            <v>0</v>
          </cell>
          <cell r="AD3219">
            <v>283.35000000000002</v>
          </cell>
          <cell r="AE3219">
            <v>61.340609829999991</v>
          </cell>
          <cell r="AF3219">
            <v>66.530199999999994</v>
          </cell>
          <cell r="AG3219">
            <v>0.3265273027124127</v>
          </cell>
          <cell r="AH3219">
            <v>3.9</v>
          </cell>
          <cell r="AI3219">
            <v>48440</v>
          </cell>
          <cell r="AJ3219">
            <v>9.5</v>
          </cell>
        </row>
        <row r="3220">
          <cell r="A3220" t="str">
            <v>4703</v>
          </cell>
          <cell r="B3220" t="str">
            <v>470307403</v>
          </cell>
          <cell r="D3220" t="str">
            <v>4703074</v>
          </cell>
          <cell r="E3220" t="str">
            <v>4720</v>
          </cell>
          <cell r="F3220" t="str">
            <v>47</v>
          </cell>
          <cell r="G3220">
            <v>512.23039917999995</v>
          </cell>
          <cell r="H3220">
            <v>516.20664714999998</v>
          </cell>
          <cell r="I3220">
            <v>516.32889609999995</v>
          </cell>
          <cell r="J3220">
            <v>19.672131149999998</v>
          </cell>
          <cell r="K3220">
            <v>14.035087720000002</v>
          </cell>
          <cell r="L3220">
            <v>9.8389490300000002</v>
          </cell>
          <cell r="M3220">
            <v>9.8389490300000002</v>
          </cell>
          <cell r="N3220">
            <v>25.132747550000001</v>
          </cell>
          <cell r="O3220">
            <v>64.040000000000006</v>
          </cell>
          <cell r="P3220">
            <v>11.91839057</v>
          </cell>
          <cell r="Q3220">
            <v>76.900000000000006</v>
          </cell>
          <cell r="R3220">
            <v>54.24479362000001</v>
          </cell>
          <cell r="S3220">
            <v>30.6</v>
          </cell>
          <cell r="T3220">
            <v>9.8389490300000002</v>
          </cell>
          <cell r="U3220">
            <v>9.8389490300000002</v>
          </cell>
          <cell r="V3220">
            <v>9.8389490300000002</v>
          </cell>
          <cell r="W3220">
            <v>58</v>
          </cell>
          <cell r="X3220">
            <v>86.5</v>
          </cell>
          <cell r="Y3220">
            <v>35.299999999999997</v>
          </cell>
          <cell r="Z3220">
            <v>32.700000000000003</v>
          </cell>
          <cell r="AA3220">
            <v>29</v>
          </cell>
          <cell r="AB3220">
            <v>9.6158054800000006</v>
          </cell>
          <cell r="AC3220">
            <v>0</v>
          </cell>
          <cell r="AD3220">
            <v>283.35000000000002</v>
          </cell>
          <cell r="AE3220">
            <v>61.340609829999991</v>
          </cell>
          <cell r="AF3220">
            <v>66.530199999999994</v>
          </cell>
          <cell r="AG3220">
            <v>0.30810877740129317</v>
          </cell>
          <cell r="AH3220">
            <v>3.9</v>
          </cell>
          <cell r="AI3220">
            <v>48440</v>
          </cell>
          <cell r="AJ3220">
            <v>9.5</v>
          </cell>
        </row>
        <row r="3221">
          <cell r="A3221" t="str">
            <v>4703</v>
          </cell>
          <cell r="B3221" t="str">
            <v>470309201</v>
          </cell>
          <cell r="D3221" t="str">
            <v>4703092</v>
          </cell>
          <cell r="E3221" t="str">
            <v>4720</v>
          </cell>
          <cell r="F3221" t="str">
            <v>47</v>
          </cell>
          <cell r="G3221">
            <v>512.23039917999995</v>
          </cell>
          <cell r="H3221">
            <v>516.20664714999998</v>
          </cell>
          <cell r="I3221">
            <v>516.32889609999995</v>
          </cell>
          <cell r="J3221">
            <v>19.672131149999998</v>
          </cell>
          <cell r="K3221">
            <v>14.035087720000002</v>
          </cell>
          <cell r="L3221">
            <v>7.1308988299999996</v>
          </cell>
          <cell r="M3221">
            <v>7.1308988299999996</v>
          </cell>
          <cell r="N3221">
            <v>25.132747550000001</v>
          </cell>
          <cell r="O3221">
            <v>64.040000000000006</v>
          </cell>
          <cell r="P3221">
            <v>11.630708500000001</v>
          </cell>
          <cell r="Q3221">
            <v>76.900000000000006</v>
          </cell>
          <cell r="R3221">
            <v>54.24479362000001</v>
          </cell>
          <cell r="S3221">
            <v>30.6</v>
          </cell>
          <cell r="T3221">
            <v>7.1308988299999996</v>
          </cell>
          <cell r="U3221">
            <v>10.81977828</v>
          </cell>
          <cell r="V3221">
            <v>7.1308988299999996</v>
          </cell>
          <cell r="W3221">
            <v>58</v>
          </cell>
          <cell r="X3221">
            <v>86.5</v>
          </cell>
          <cell r="Y3221">
            <v>35.299999999999997</v>
          </cell>
          <cell r="Z3221">
            <v>32.700000000000003</v>
          </cell>
          <cell r="AA3221">
            <v>29</v>
          </cell>
          <cell r="AB3221">
            <v>7.1308988299999996</v>
          </cell>
          <cell r="AC3221">
            <v>1</v>
          </cell>
          <cell r="AD3221">
            <v>283.35000000000002</v>
          </cell>
          <cell r="AE3221">
            <v>61.340609829999991</v>
          </cell>
          <cell r="AF3221">
            <v>68.6922</v>
          </cell>
          <cell r="AG3221">
            <v>0.28422785141034235</v>
          </cell>
          <cell r="AH3221">
            <v>3.9</v>
          </cell>
          <cell r="AI3221">
            <v>48440</v>
          </cell>
          <cell r="AJ3221">
            <v>9.5</v>
          </cell>
        </row>
        <row r="3222">
          <cell r="A3222" t="str">
            <v>4703</v>
          </cell>
          <cell r="B3222" t="str">
            <v>470309301</v>
          </cell>
          <cell r="D3222" t="str">
            <v>4703093</v>
          </cell>
          <cell r="E3222" t="str">
            <v>4720</v>
          </cell>
          <cell r="F3222" t="str">
            <v>47</v>
          </cell>
          <cell r="G3222">
            <v>512.23039917999995</v>
          </cell>
          <cell r="H3222">
            <v>516.20664714999998</v>
          </cell>
          <cell r="I3222">
            <v>516.32889609999995</v>
          </cell>
          <cell r="J3222">
            <v>19.672131149999998</v>
          </cell>
          <cell r="K3222">
            <v>14.035087720000002</v>
          </cell>
          <cell r="L3222">
            <v>9.3218817499999993</v>
          </cell>
          <cell r="M3222">
            <v>9.5772032399999993</v>
          </cell>
          <cell r="N3222">
            <v>25.132747550000001</v>
          </cell>
          <cell r="O3222">
            <v>64.040000000000006</v>
          </cell>
          <cell r="P3222">
            <v>11.72492718</v>
          </cell>
          <cell r="Q3222">
            <v>76.900000000000006</v>
          </cell>
          <cell r="R3222">
            <v>54.24479362000001</v>
          </cell>
          <cell r="S3222">
            <v>30.6</v>
          </cell>
          <cell r="T3222">
            <v>9.5799710299999994</v>
          </cell>
          <cell r="U3222">
            <v>10.70340176</v>
          </cell>
          <cell r="V3222">
            <v>9.5799710299999994</v>
          </cell>
          <cell r="W3222">
            <v>58</v>
          </cell>
          <cell r="X3222">
            <v>86.5</v>
          </cell>
          <cell r="Y3222">
            <v>35.299999999999997</v>
          </cell>
          <cell r="Z3222">
            <v>32.700000000000003</v>
          </cell>
          <cell r="AA3222">
            <v>29</v>
          </cell>
          <cell r="AB3222">
            <v>9.5626859599999996</v>
          </cell>
          <cell r="AC3222">
            <v>0.12536642000000001</v>
          </cell>
          <cell r="AD3222">
            <v>283.35000000000002</v>
          </cell>
          <cell r="AE3222">
            <v>61.340609829999991</v>
          </cell>
          <cell r="AF3222">
            <v>68.638086189999996</v>
          </cell>
          <cell r="AG3222">
            <v>0.30659666992616363</v>
          </cell>
          <cell r="AH3222">
            <v>3.9</v>
          </cell>
          <cell r="AI3222">
            <v>48440</v>
          </cell>
          <cell r="AJ3222">
            <v>9.5</v>
          </cell>
        </row>
        <row r="3223">
          <cell r="A3223" t="str">
            <v>4703</v>
          </cell>
          <cell r="B3223" t="str">
            <v>470309601</v>
          </cell>
          <cell r="D3223" t="str">
            <v>4703096</v>
          </cell>
          <cell r="E3223" t="str">
            <v>4720</v>
          </cell>
          <cell r="F3223" t="str">
            <v>47</v>
          </cell>
          <cell r="G3223">
            <v>512.23039917999995</v>
          </cell>
          <cell r="H3223">
            <v>516.20664714999998</v>
          </cell>
          <cell r="I3223">
            <v>516.32889609999995</v>
          </cell>
          <cell r="J3223">
            <v>19.672131149999998</v>
          </cell>
          <cell r="K3223">
            <v>14.035087720000002</v>
          </cell>
          <cell r="L3223">
            <v>9.3258096199999994</v>
          </cell>
          <cell r="M3223">
            <v>10.068238989999999</v>
          </cell>
          <cell r="N3223">
            <v>25.132747550000001</v>
          </cell>
          <cell r="O3223">
            <v>64.040000000000006</v>
          </cell>
          <cell r="P3223">
            <v>11.57309822</v>
          </cell>
          <cell r="Q3223">
            <v>76.900000000000006</v>
          </cell>
          <cell r="R3223">
            <v>54.24479362000001</v>
          </cell>
          <cell r="S3223">
            <v>30.6</v>
          </cell>
          <cell r="T3223">
            <v>10.696819380000001</v>
          </cell>
          <cell r="U3223">
            <v>10.933499749999999</v>
          </cell>
          <cell r="V3223">
            <v>10.107162819999999</v>
          </cell>
          <cell r="W3223">
            <v>58</v>
          </cell>
          <cell r="X3223">
            <v>86.5</v>
          </cell>
          <cell r="Y3223">
            <v>35.299999999999997</v>
          </cell>
          <cell r="Z3223">
            <v>32.700000000000003</v>
          </cell>
          <cell r="AA3223">
            <v>29</v>
          </cell>
          <cell r="AB3223">
            <v>10.27066218</v>
          </cell>
          <cell r="AC3223">
            <v>0</v>
          </cell>
          <cell r="AD3223">
            <v>283.35000000000002</v>
          </cell>
          <cell r="AE3223">
            <v>61.340609829999991</v>
          </cell>
          <cell r="AF3223">
            <v>68.638134039999997</v>
          </cell>
          <cell r="AG3223">
            <v>0.31083511232320216</v>
          </cell>
          <cell r="AH3223">
            <v>3.9</v>
          </cell>
          <cell r="AI3223">
            <v>48440</v>
          </cell>
          <cell r="AJ3223">
            <v>9.5</v>
          </cell>
        </row>
        <row r="3224">
          <cell r="A3224" t="str">
            <v>4704</v>
          </cell>
          <cell r="B3224" t="str">
            <v>470400201</v>
          </cell>
          <cell r="D3224" t="str">
            <v>4704002</v>
          </cell>
          <cell r="E3224" t="str">
            <v>4720</v>
          </cell>
          <cell r="F3224" t="str">
            <v>47</v>
          </cell>
          <cell r="G3224">
            <v>512.23039917999995</v>
          </cell>
          <cell r="H3224">
            <v>516.20664714999998</v>
          </cell>
          <cell r="I3224">
            <v>516.32889609999995</v>
          </cell>
          <cell r="J3224">
            <v>19.672131149999998</v>
          </cell>
          <cell r="K3224">
            <v>14.035087720000002</v>
          </cell>
          <cell r="L3224">
            <v>9.9945614999999997</v>
          </cell>
          <cell r="M3224">
            <v>7.1308988299999996</v>
          </cell>
          <cell r="N3224">
            <v>25.132747550000001</v>
          </cell>
          <cell r="O3224">
            <v>64.040000000000006</v>
          </cell>
          <cell r="P3224">
            <v>11.91839057</v>
          </cell>
          <cell r="Q3224">
            <v>76.900000000000006</v>
          </cell>
          <cell r="R3224">
            <v>54.24479362000001</v>
          </cell>
          <cell r="S3224">
            <v>30.6</v>
          </cell>
          <cell r="T3224">
            <v>11.225243389999999</v>
          </cell>
          <cell r="U3224">
            <v>11.225243389999999</v>
          </cell>
          <cell r="V3224">
            <v>11.225243389999999</v>
          </cell>
          <cell r="W3224">
            <v>58</v>
          </cell>
          <cell r="X3224">
            <v>86.5</v>
          </cell>
          <cell r="Y3224">
            <v>35.299999999999997</v>
          </cell>
          <cell r="Z3224">
            <v>32.700000000000003</v>
          </cell>
          <cell r="AA3224">
            <v>29</v>
          </cell>
          <cell r="AB3224">
            <v>9.9641121699999999</v>
          </cell>
          <cell r="AC3224">
            <v>0</v>
          </cell>
          <cell r="AD3224">
            <v>283.35000000000002</v>
          </cell>
          <cell r="AE3224">
            <v>61.340609829999991</v>
          </cell>
          <cell r="AF3224">
            <v>66.530199999999994</v>
          </cell>
          <cell r="AG3224">
            <v>0.29476999154310757</v>
          </cell>
          <cell r="AH3224">
            <v>3.9</v>
          </cell>
          <cell r="AI3224">
            <v>48440</v>
          </cell>
          <cell r="AJ3224">
            <v>9.5</v>
          </cell>
        </row>
        <row r="3225">
          <cell r="A3225" t="str">
            <v>4704</v>
          </cell>
          <cell r="B3225" t="str">
            <v>470400301</v>
          </cell>
          <cell r="D3225" t="str">
            <v>4704003</v>
          </cell>
          <cell r="E3225" t="str">
            <v>4720</v>
          </cell>
          <cell r="F3225" t="str">
            <v>47</v>
          </cell>
          <cell r="G3225">
            <v>512.23039917999995</v>
          </cell>
          <cell r="H3225">
            <v>516.20664714999998</v>
          </cell>
          <cell r="I3225">
            <v>516.32889609999995</v>
          </cell>
          <cell r="J3225">
            <v>19.672131149999998</v>
          </cell>
          <cell r="K3225">
            <v>14.035087720000002</v>
          </cell>
          <cell r="L3225">
            <v>9.9654289499999997</v>
          </cell>
          <cell r="M3225">
            <v>10.015252520000001</v>
          </cell>
          <cell r="N3225">
            <v>25.132747550000001</v>
          </cell>
          <cell r="O3225">
            <v>64.040000000000006</v>
          </cell>
          <cell r="P3225">
            <v>11.85004749</v>
          </cell>
          <cell r="Q3225">
            <v>76.900000000000006</v>
          </cell>
          <cell r="R3225">
            <v>54.24479362000001</v>
          </cell>
          <cell r="S3225">
            <v>30.6</v>
          </cell>
          <cell r="T3225">
            <v>11.1671622</v>
          </cell>
          <cell r="U3225">
            <v>11.17268614</v>
          </cell>
          <cell r="V3225">
            <v>10.89304733</v>
          </cell>
          <cell r="W3225">
            <v>58</v>
          </cell>
          <cell r="X3225">
            <v>86.5</v>
          </cell>
          <cell r="Y3225">
            <v>35.299999999999997</v>
          </cell>
          <cell r="Z3225">
            <v>32.700000000000003</v>
          </cell>
          <cell r="AA3225">
            <v>29</v>
          </cell>
          <cell r="AB3225">
            <v>10.05818094</v>
          </cell>
          <cell r="AC3225">
            <v>0</v>
          </cell>
          <cell r="AD3225">
            <v>283.35000000000002</v>
          </cell>
          <cell r="AE3225">
            <v>61.340609829999991</v>
          </cell>
          <cell r="AF3225">
            <v>66.530199999999994</v>
          </cell>
          <cell r="AG3225">
            <v>0.32538022894970886</v>
          </cell>
          <cell r="AH3225">
            <v>3.9</v>
          </cell>
          <cell r="AI3225">
            <v>48440</v>
          </cell>
          <cell r="AJ3225">
            <v>9.5</v>
          </cell>
        </row>
        <row r="3226">
          <cell r="A3226" t="str">
            <v>4704</v>
          </cell>
          <cell r="B3226" t="str">
            <v>470400601</v>
          </cell>
          <cell r="D3226" t="str">
            <v>4704006</v>
          </cell>
          <cell r="E3226" t="str">
            <v>4720</v>
          </cell>
          <cell r="F3226" t="str">
            <v>47</v>
          </cell>
          <cell r="G3226">
            <v>512.23039917999995</v>
          </cell>
          <cell r="H3226">
            <v>516.20664714999998</v>
          </cell>
          <cell r="I3226">
            <v>516.32889609999995</v>
          </cell>
          <cell r="J3226">
            <v>19.672131149999998</v>
          </cell>
          <cell r="K3226">
            <v>14.035087720000002</v>
          </cell>
          <cell r="L3226">
            <v>9.3399641399999993</v>
          </cell>
          <cell r="M3226">
            <v>9.8631341999999993</v>
          </cell>
          <cell r="N3226">
            <v>25.132747550000001</v>
          </cell>
          <cell r="O3226">
            <v>64.040000000000006</v>
          </cell>
          <cell r="P3226">
            <v>11.91839057</v>
          </cell>
          <cell r="Q3226">
            <v>76.900000000000006</v>
          </cell>
          <cell r="R3226">
            <v>54.24479362000001</v>
          </cell>
          <cell r="S3226">
            <v>30.6</v>
          </cell>
          <cell r="T3226">
            <v>11.14380193</v>
          </cell>
          <cell r="U3226">
            <v>11.134574430000001</v>
          </cell>
          <cell r="V3226">
            <v>10.52104875</v>
          </cell>
          <cell r="W3226">
            <v>58</v>
          </cell>
          <cell r="X3226">
            <v>86.5</v>
          </cell>
          <cell r="Y3226">
            <v>35.299999999999997</v>
          </cell>
          <cell r="Z3226">
            <v>32.700000000000003</v>
          </cell>
          <cell r="AA3226">
            <v>29</v>
          </cell>
          <cell r="AB3226">
            <v>9.8211923100000007</v>
          </cell>
          <cell r="AC3226">
            <v>0.10507928</v>
          </cell>
          <cell r="AD3226">
            <v>283.35000000000002</v>
          </cell>
          <cell r="AE3226">
            <v>61.340609829999991</v>
          </cell>
          <cell r="AF3226">
            <v>66.530199999999994</v>
          </cell>
          <cell r="AG3226">
            <v>0.29213292478637987</v>
          </cell>
          <cell r="AH3226">
            <v>3.9</v>
          </cell>
          <cell r="AI3226">
            <v>48440</v>
          </cell>
          <cell r="AJ3226">
            <v>9.5</v>
          </cell>
        </row>
        <row r="3227">
          <cell r="A3227" t="str">
            <v>4704</v>
          </cell>
          <cell r="B3227" t="str">
            <v>470400801</v>
          </cell>
          <cell r="D3227" t="str">
            <v>4704008</v>
          </cell>
          <cell r="E3227" t="str">
            <v>4720</v>
          </cell>
          <cell r="F3227" t="str">
            <v>47</v>
          </cell>
          <cell r="G3227">
            <v>512.23039917999995</v>
          </cell>
          <cell r="H3227">
            <v>516.20664714999998</v>
          </cell>
          <cell r="I3227">
            <v>516.32889609999995</v>
          </cell>
          <cell r="J3227">
            <v>19.672131149999998</v>
          </cell>
          <cell r="K3227">
            <v>14.035087720000002</v>
          </cell>
          <cell r="L3227">
            <v>7.1308988299999996</v>
          </cell>
          <cell r="M3227">
            <v>10.126631100000001</v>
          </cell>
          <cell r="N3227">
            <v>25.132747550000001</v>
          </cell>
          <cell r="O3227">
            <v>64.040000000000006</v>
          </cell>
          <cell r="P3227">
            <v>11.91839057</v>
          </cell>
          <cell r="Q3227">
            <v>76.900000000000006</v>
          </cell>
          <cell r="R3227">
            <v>54.24479362000001</v>
          </cell>
          <cell r="S3227">
            <v>30.6</v>
          </cell>
          <cell r="T3227">
            <v>11.225243389999999</v>
          </cell>
          <cell r="U3227">
            <v>11.225243389999999</v>
          </cell>
          <cell r="V3227">
            <v>10.81977828</v>
          </cell>
          <cell r="W3227">
            <v>58</v>
          </cell>
          <cell r="X3227">
            <v>86.5</v>
          </cell>
          <cell r="Y3227">
            <v>35.299999999999997</v>
          </cell>
          <cell r="Z3227">
            <v>32.700000000000003</v>
          </cell>
          <cell r="AA3227">
            <v>29</v>
          </cell>
          <cell r="AB3227">
            <v>7.1308988299999996</v>
          </cell>
          <cell r="AC3227">
            <v>0</v>
          </cell>
          <cell r="AD3227">
            <v>283.35000000000002</v>
          </cell>
          <cell r="AE3227">
            <v>61.340609829999991</v>
          </cell>
          <cell r="AF3227">
            <v>66.530199999999994</v>
          </cell>
          <cell r="AG3227">
            <v>0.35507379631118419</v>
          </cell>
          <cell r="AH3227">
            <v>3.9</v>
          </cell>
          <cell r="AI3227">
            <v>48440</v>
          </cell>
          <cell r="AJ3227">
            <v>9.5</v>
          </cell>
        </row>
        <row r="3228">
          <cell r="A3228" t="str">
            <v>4704</v>
          </cell>
          <cell r="B3228" t="str">
            <v>470400901</v>
          </cell>
          <cell r="D3228" t="str">
            <v>4704009</v>
          </cell>
          <cell r="E3228" t="str">
            <v>4720</v>
          </cell>
          <cell r="F3228" t="str">
            <v>47</v>
          </cell>
          <cell r="G3228">
            <v>512.23039917999995</v>
          </cell>
          <cell r="H3228">
            <v>516.20664714999998</v>
          </cell>
          <cell r="I3228">
            <v>516.32889609999995</v>
          </cell>
          <cell r="J3228">
            <v>19.672131149999998</v>
          </cell>
          <cell r="K3228">
            <v>14.035087720000002</v>
          </cell>
          <cell r="L3228">
            <v>7.17011954</v>
          </cell>
          <cell r="M3228">
            <v>7.17011954</v>
          </cell>
          <cell r="N3228">
            <v>25.132747550000001</v>
          </cell>
          <cell r="O3228">
            <v>64.040000000000006</v>
          </cell>
          <cell r="P3228">
            <v>11.91839057</v>
          </cell>
          <cell r="Q3228">
            <v>76.900000000000006</v>
          </cell>
          <cell r="R3228">
            <v>54.24479362000001</v>
          </cell>
          <cell r="S3228">
            <v>30.6</v>
          </cell>
          <cell r="T3228">
            <v>10.81977828</v>
          </cell>
          <cell r="U3228">
            <v>10.81977828</v>
          </cell>
          <cell r="V3228">
            <v>9.7685837899999992</v>
          </cell>
          <cell r="W3228">
            <v>58</v>
          </cell>
          <cell r="X3228">
            <v>86.5</v>
          </cell>
          <cell r="Y3228">
            <v>35.299999999999997</v>
          </cell>
          <cell r="Z3228">
            <v>32.700000000000003</v>
          </cell>
          <cell r="AA3228">
            <v>29</v>
          </cell>
          <cell r="AB3228">
            <v>10.549097529999999</v>
          </cell>
          <cell r="AC3228">
            <v>1</v>
          </cell>
          <cell r="AD3228">
            <v>283.35000000000002</v>
          </cell>
          <cell r="AE3228">
            <v>61.340609829999991</v>
          </cell>
          <cell r="AF3228">
            <v>66.530199999999994</v>
          </cell>
          <cell r="AG3228">
            <v>0.30537572216525516</v>
          </cell>
          <cell r="AH3228">
            <v>3.9</v>
          </cell>
          <cell r="AI3228">
            <v>48440</v>
          </cell>
          <cell r="AJ3228">
            <v>9.5</v>
          </cell>
        </row>
        <row r="3229">
          <cell r="A3229" t="str">
            <v>4704</v>
          </cell>
          <cell r="B3229" t="str">
            <v>470401101</v>
          </cell>
          <cell r="D3229" t="str">
            <v>4704011</v>
          </cell>
          <cell r="E3229" t="str">
            <v>4720</v>
          </cell>
          <cell r="F3229" t="str">
            <v>47</v>
          </cell>
          <cell r="G3229">
            <v>512.23039917999995</v>
          </cell>
          <cell r="H3229">
            <v>516.20664714999998</v>
          </cell>
          <cell r="I3229">
            <v>516.32889609999995</v>
          </cell>
          <cell r="J3229">
            <v>19.672131149999998</v>
          </cell>
          <cell r="K3229">
            <v>14.035087720000002</v>
          </cell>
          <cell r="L3229">
            <v>9.4489634900000006</v>
          </cell>
          <cell r="M3229">
            <v>10.31035168</v>
          </cell>
          <cell r="N3229">
            <v>25.132747550000001</v>
          </cell>
          <cell r="O3229">
            <v>64.040000000000006</v>
          </cell>
          <cell r="P3229">
            <v>11.91839057</v>
          </cell>
          <cell r="Q3229">
            <v>76.900000000000006</v>
          </cell>
          <cell r="R3229">
            <v>54.24479362000001</v>
          </cell>
          <cell r="S3229">
            <v>30.6</v>
          </cell>
          <cell r="T3229">
            <v>11.182767249999999</v>
          </cell>
          <cell r="U3229">
            <v>10.910642230000001</v>
          </cell>
          <cell r="V3229">
            <v>9.8612583199999992</v>
          </cell>
          <cell r="W3229">
            <v>58</v>
          </cell>
          <cell r="X3229">
            <v>86.5</v>
          </cell>
          <cell r="Y3229">
            <v>35.299999999999997</v>
          </cell>
          <cell r="Z3229">
            <v>32.700000000000003</v>
          </cell>
          <cell r="AA3229">
            <v>29</v>
          </cell>
          <cell r="AB3229">
            <v>10.752034630000001</v>
          </cell>
          <cell r="AC3229">
            <v>8.0723700000000006E-3</v>
          </cell>
          <cell r="AD3229">
            <v>283.35000000000002</v>
          </cell>
          <cell r="AE3229">
            <v>61.340609829999991</v>
          </cell>
          <cell r="AF3229">
            <v>66.530199999999994</v>
          </cell>
          <cell r="AG3229">
            <v>0.33245167661412739</v>
          </cell>
          <cell r="AH3229">
            <v>3.9</v>
          </cell>
          <cell r="AI3229">
            <v>48440</v>
          </cell>
          <cell r="AJ3229">
            <v>9.5</v>
          </cell>
        </row>
        <row r="3230">
          <cell r="A3230" t="str">
            <v>4704</v>
          </cell>
          <cell r="B3230" t="str">
            <v>470401201</v>
          </cell>
          <cell r="D3230" t="str">
            <v>4704012</v>
          </cell>
          <cell r="E3230" t="str">
            <v>4720</v>
          </cell>
          <cell r="F3230" t="str">
            <v>47</v>
          </cell>
          <cell r="G3230">
            <v>512.23039917999995</v>
          </cell>
          <cell r="H3230">
            <v>516.20664714999998</v>
          </cell>
          <cell r="I3230">
            <v>516.32889609999995</v>
          </cell>
          <cell r="J3230">
            <v>19.672131149999998</v>
          </cell>
          <cell r="K3230">
            <v>14.035087720000002</v>
          </cell>
          <cell r="L3230">
            <v>7.1308988299999996</v>
          </cell>
          <cell r="M3230">
            <v>9.8389490300000002</v>
          </cell>
          <cell r="N3230">
            <v>25.132747550000001</v>
          </cell>
          <cell r="O3230">
            <v>64.040000000000006</v>
          </cell>
          <cell r="P3230">
            <v>11.91839057</v>
          </cell>
          <cell r="Q3230">
            <v>76.900000000000006</v>
          </cell>
          <cell r="R3230">
            <v>54.24479362000001</v>
          </cell>
          <cell r="S3230">
            <v>30.6</v>
          </cell>
          <cell r="T3230">
            <v>11.03624359</v>
          </cell>
          <cell r="U3230">
            <v>10.81977828</v>
          </cell>
          <cell r="V3230">
            <v>7.1308988299999996</v>
          </cell>
          <cell r="W3230">
            <v>58</v>
          </cell>
          <cell r="X3230">
            <v>86.5</v>
          </cell>
          <cell r="Y3230">
            <v>35.299999999999997</v>
          </cell>
          <cell r="Z3230">
            <v>32.700000000000003</v>
          </cell>
          <cell r="AA3230">
            <v>29</v>
          </cell>
          <cell r="AB3230">
            <v>10.741816740000001</v>
          </cell>
          <cell r="AC3230">
            <v>0</v>
          </cell>
          <cell r="AD3230">
            <v>283.35000000000002</v>
          </cell>
          <cell r="AE3230">
            <v>61.340609829999991</v>
          </cell>
          <cell r="AF3230">
            <v>66.530199999999994</v>
          </cell>
          <cell r="AG3230">
            <v>0.32545590452889805</v>
          </cell>
          <cell r="AH3230">
            <v>3.9</v>
          </cell>
          <cell r="AI3230">
            <v>48440</v>
          </cell>
          <cell r="AJ3230">
            <v>9.5</v>
          </cell>
        </row>
        <row r="3231">
          <cell r="A3231" t="str">
            <v>4704</v>
          </cell>
          <cell r="B3231" t="str">
            <v>470401901</v>
          </cell>
          <cell r="D3231" t="str">
            <v>4704019</v>
          </cell>
          <cell r="E3231" t="str">
            <v>4720</v>
          </cell>
          <cell r="F3231" t="str">
            <v>47</v>
          </cell>
          <cell r="G3231">
            <v>512.23039917999995</v>
          </cell>
          <cell r="H3231">
            <v>516.20664714999998</v>
          </cell>
          <cell r="I3231">
            <v>516.32889609999995</v>
          </cell>
          <cell r="J3231">
            <v>19.672131149999998</v>
          </cell>
          <cell r="K3231">
            <v>14.035087720000002</v>
          </cell>
          <cell r="L3231">
            <v>9.9217694200000004</v>
          </cell>
          <cell r="M3231">
            <v>9.9217694200000004</v>
          </cell>
          <cell r="N3231">
            <v>25.132747550000001</v>
          </cell>
          <cell r="O3231">
            <v>64.040000000000006</v>
          </cell>
          <cell r="P3231">
            <v>11.79842766</v>
          </cell>
          <cell r="Q3231">
            <v>76.900000000000006</v>
          </cell>
          <cell r="R3231">
            <v>54.24479362000001</v>
          </cell>
          <cell r="S3231">
            <v>30.6</v>
          </cell>
          <cell r="T3231">
            <v>11.3328414</v>
          </cell>
          <cell r="U3231">
            <v>9.9275946299999998</v>
          </cell>
          <cell r="V3231">
            <v>9.92113099</v>
          </cell>
          <cell r="W3231">
            <v>58</v>
          </cell>
          <cell r="X3231">
            <v>86.5</v>
          </cell>
          <cell r="Y3231">
            <v>35.299999999999997</v>
          </cell>
          <cell r="Z3231">
            <v>32.700000000000003</v>
          </cell>
          <cell r="AA3231">
            <v>29</v>
          </cell>
          <cell r="AB3231">
            <v>9.9774347999999993</v>
          </cell>
          <cell r="AC3231">
            <v>6.4449619999999999E-2</v>
          </cell>
          <cell r="AD3231">
            <v>283.35000000000002</v>
          </cell>
          <cell r="AE3231">
            <v>61.340609829999991</v>
          </cell>
          <cell r="AF3231">
            <v>66.530199999999994</v>
          </cell>
          <cell r="AG3231">
            <v>0.34099758842963795</v>
          </cell>
          <cell r="AH3231">
            <v>3.9</v>
          </cell>
          <cell r="AI3231">
            <v>48440</v>
          </cell>
          <cell r="AJ3231">
            <v>9.5</v>
          </cell>
        </row>
        <row r="3232">
          <cell r="A3232" t="str">
            <v>4704</v>
          </cell>
          <cell r="B3232" t="str">
            <v>470401902</v>
          </cell>
          <cell r="D3232" t="str">
            <v>4704019</v>
          </cell>
          <cell r="E3232" t="str">
            <v>4720</v>
          </cell>
          <cell r="F3232" t="str">
            <v>47</v>
          </cell>
          <cell r="G3232">
            <v>512.23039917999995</v>
          </cell>
          <cell r="H3232">
            <v>516.20664714999998</v>
          </cell>
          <cell r="I3232">
            <v>516.32889609999995</v>
          </cell>
          <cell r="J3232">
            <v>19.672131149999998</v>
          </cell>
          <cell r="K3232">
            <v>14.035087720000002</v>
          </cell>
          <cell r="L3232">
            <v>10.10073877</v>
          </cell>
          <cell r="M3232">
            <v>10.10073877</v>
          </cell>
          <cell r="N3232">
            <v>25.132747550000001</v>
          </cell>
          <cell r="O3232">
            <v>64.040000000000006</v>
          </cell>
          <cell r="P3232">
            <v>11.91839057</v>
          </cell>
          <cell r="Q3232">
            <v>76.900000000000006</v>
          </cell>
          <cell r="R3232">
            <v>54.24479362000001</v>
          </cell>
          <cell r="S3232">
            <v>30.6</v>
          </cell>
          <cell r="T3232">
            <v>11.225243389999999</v>
          </cell>
          <cell r="U3232">
            <v>10.10073877</v>
          </cell>
          <cell r="V3232">
            <v>10.10073877</v>
          </cell>
          <cell r="W3232">
            <v>58</v>
          </cell>
          <cell r="X3232">
            <v>86.5</v>
          </cell>
          <cell r="Y3232">
            <v>35.299999999999997</v>
          </cell>
          <cell r="Z3232">
            <v>32.700000000000003</v>
          </cell>
          <cell r="AA3232">
            <v>29</v>
          </cell>
          <cell r="AB3232">
            <v>9.6158054800000006</v>
          </cell>
          <cell r="AC3232">
            <v>0</v>
          </cell>
          <cell r="AD3232">
            <v>283.35000000000002</v>
          </cell>
          <cell r="AE3232">
            <v>61.340609829999991</v>
          </cell>
          <cell r="AF3232">
            <v>66.530199999999994</v>
          </cell>
          <cell r="AG3232">
            <v>0.33251624246801104</v>
          </cell>
          <cell r="AH3232">
            <v>3.9</v>
          </cell>
          <cell r="AI3232">
            <v>48440</v>
          </cell>
          <cell r="AJ3232">
            <v>9.5</v>
          </cell>
        </row>
        <row r="3233">
          <cell r="A3233" t="str">
            <v>4704</v>
          </cell>
          <cell r="B3233" t="str">
            <v>470402101</v>
          </cell>
          <cell r="D3233" t="str">
            <v>4704021</v>
          </cell>
          <cell r="E3233" t="str">
            <v>4720</v>
          </cell>
          <cell r="F3233" t="str">
            <v>47</v>
          </cell>
          <cell r="G3233">
            <v>512.23039917999995</v>
          </cell>
          <cell r="H3233">
            <v>516.20664714999998</v>
          </cell>
          <cell r="I3233">
            <v>516.32889609999995</v>
          </cell>
          <cell r="J3233">
            <v>19.672131149999998</v>
          </cell>
          <cell r="K3233">
            <v>14.035087720000002</v>
          </cell>
          <cell r="L3233">
            <v>7.1308988299999996</v>
          </cell>
          <cell r="M3233">
            <v>7.1308988299999996</v>
          </cell>
          <cell r="N3233">
            <v>25.132747550000001</v>
          </cell>
          <cell r="O3233">
            <v>64.040000000000006</v>
          </cell>
          <cell r="P3233">
            <v>11.913813449999999</v>
          </cell>
          <cell r="Q3233">
            <v>76.900000000000006</v>
          </cell>
          <cell r="R3233">
            <v>54.24479362000001</v>
          </cell>
          <cell r="S3233">
            <v>30.6</v>
          </cell>
          <cell r="T3233">
            <v>11.225243389999999</v>
          </cell>
          <cell r="U3233">
            <v>7.1308988299999996</v>
          </cell>
          <cell r="V3233">
            <v>7.1308988299999996</v>
          </cell>
          <cell r="W3233">
            <v>58</v>
          </cell>
          <cell r="X3233">
            <v>86.5</v>
          </cell>
          <cell r="Y3233">
            <v>35.299999999999997</v>
          </cell>
          <cell r="Z3233">
            <v>32.700000000000003</v>
          </cell>
          <cell r="AA3233">
            <v>29</v>
          </cell>
          <cell r="AB3233">
            <v>9.4628873700000007</v>
          </cell>
          <cell r="AC3233">
            <v>1</v>
          </cell>
          <cell r="AD3233">
            <v>283.35000000000002</v>
          </cell>
          <cell r="AE3233">
            <v>61.340609829999991</v>
          </cell>
          <cell r="AF3233">
            <v>66.530199999999994</v>
          </cell>
          <cell r="AG3233">
            <v>0.28728071702190727</v>
          </cell>
          <cell r="AH3233">
            <v>3.9</v>
          </cell>
          <cell r="AI3233">
            <v>48440</v>
          </cell>
          <cell r="AJ3233">
            <v>9.5</v>
          </cell>
        </row>
        <row r="3234">
          <cell r="A3234" t="str">
            <v>4704</v>
          </cell>
          <cell r="B3234" t="str">
            <v>470402401</v>
          </cell>
          <cell r="D3234" t="str">
            <v>4704024</v>
          </cell>
          <cell r="E3234" t="str">
            <v>4720</v>
          </cell>
          <cell r="F3234" t="str">
            <v>47</v>
          </cell>
          <cell r="G3234">
            <v>512.23039917999995</v>
          </cell>
          <cell r="H3234">
            <v>516.20664714999998</v>
          </cell>
          <cell r="I3234">
            <v>516.32889609999995</v>
          </cell>
          <cell r="J3234">
            <v>19.672131149999998</v>
          </cell>
          <cell r="K3234">
            <v>14.035087720000002</v>
          </cell>
          <cell r="L3234">
            <v>9.8160215300000004</v>
          </cell>
          <cell r="M3234">
            <v>9.9396748200000005</v>
          </cell>
          <cell r="N3234">
            <v>25.132747550000001</v>
          </cell>
          <cell r="O3234">
            <v>64.040000000000006</v>
          </cell>
          <cell r="P3234">
            <v>11.84104866</v>
          </cell>
          <cell r="Q3234">
            <v>76.900000000000006</v>
          </cell>
          <cell r="R3234">
            <v>54.24479362000001</v>
          </cell>
          <cell r="S3234">
            <v>30.6</v>
          </cell>
          <cell r="T3234">
            <v>10.796857599999999</v>
          </cell>
          <cell r="U3234">
            <v>10.14968335</v>
          </cell>
          <cell r="V3234">
            <v>9.8994293300000002</v>
          </cell>
          <cell r="W3234">
            <v>58</v>
          </cell>
          <cell r="X3234">
            <v>86.5</v>
          </cell>
          <cell r="Y3234">
            <v>35.299999999999997</v>
          </cell>
          <cell r="Z3234">
            <v>32.700000000000003</v>
          </cell>
          <cell r="AA3234">
            <v>29</v>
          </cell>
          <cell r="AB3234">
            <v>10.183049240000001</v>
          </cell>
          <cell r="AC3234">
            <v>3.1281150000000001E-2</v>
          </cell>
          <cell r="AD3234">
            <v>283.35000000000002</v>
          </cell>
          <cell r="AE3234">
            <v>61.340609829999991</v>
          </cell>
          <cell r="AF3234">
            <v>66.530199999999994</v>
          </cell>
          <cell r="AG3234">
            <v>0.31665740505039597</v>
          </cell>
          <cell r="AH3234">
            <v>3.9</v>
          </cell>
          <cell r="AI3234">
            <v>48440</v>
          </cell>
          <cell r="AJ3234">
            <v>9.5</v>
          </cell>
        </row>
        <row r="3235">
          <cell r="A3235" t="str">
            <v>4704</v>
          </cell>
          <cell r="B3235" t="str">
            <v>470402601</v>
          </cell>
          <cell r="D3235" t="str">
            <v>4704026</v>
          </cell>
          <cell r="E3235" t="str">
            <v>4720</v>
          </cell>
          <cell r="F3235" t="str">
            <v>47</v>
          </cell>
          <cell r="G3235">
            <v>512.23039917999995</v>
          </cell>
          <cell r="H3235">
            <v>516.20664714999998</v>
          </cell>
          <cell r="I3235">
            <v>516.32889609999995</v>
          </cell>
          <cell r="J3235">
            <v>19.672131149999998</v>
          </cell>
          <cell r="K3235">
            <v>14.035087720000002</v>
          </cell>
          <cell r="L3235">
            <v>7.542213460000001</v>
          </cell>
          <cell r="M3235">
            <v>7.1823521099999992</v>
          </cell>
          <cell r="N3235">
            <v>25.132747550000001</v>
          </cell>
          <cell r="O3235">
            <v>64.040000000000006</v>
          </cell>
          <cell r="P3235">
            <v>11.838372870000001</v>
          </cell>
          <cell r="Q3235">
            <v>76.900000000000006</v>
          </cell>
          <cell r="R3235">
            <v>54.24479362000001</v>
          </cell>
          <cell r="S3235">
            <v>30.6</v>
          </cell>
          <cell r="T3235">
            <v>10.81977828</v>
          </cell>
          <cell r="U3235">
            <v>7.1823521099999992</v>
          </cell>
          <cell r="V3235">
            <v>7.4091364400000002</v>
          </cell>
          <cell r="W3235">
            <v>58</v>
          </cell>
          <cell r="X3235">
            <v>86.5</v>
          </cell>
          <cell r="Y3235">
            <v>35.299999999999997</v>
          </cell>
          <cell r="Z3235">
            <v>32.700000000000003</v>
          </cell>
          <cell r="AA3235">
            <v>29</v>
          </cell>
          <cell r="AB3235">
            <v>7.542213460000001</v>
          </cell>
          <cell r="AC3235">
            <v>1</v>
          </cell>
          <cell r="AD3235">
            <v>283.35000000000002</v>
          </cell>
          <cell r="AE3235">
            <v>61.340609829999991</v>
          </cell>
          <cell r="AF3235">
            <v>66.530199999999994</v>
          </cell>
          <cell r="AG3235">
            <v>0.31230749462526008</v>
          </cell>
          <cell r="AH3235">
            <v>3.9</v>
          </cell>
          <cell r="AI3235">
            <v>48440</v>
          </cell>
          <cell r="AJ3235">
            <v>9.5</v>
          </cell>
        </row>
        <row r="3236">
          <cell r="A3236" t="str">
            <v>4704</v>
          </cell>
          <cell r="B3236" t="str">
            <v>470402801</v>
          </cell>
          <cell r="D3236" t="str">
            <v>4704028</v>
          </cell>
          <cell r="E3236" t="str">
            <v>4720</v>
          </cell>
          <cell r="F3236" t="str">
            <v>47</v>
          </cell>
          <cell r="G3236">
            <v>512.23039917999995</v>
          </cell>
          <cell r="H3236">
            <v>516.20664714999998</v>
          </cell>
          <cell r="I3236">
            <v>516.32889609999995</v>
          </cell>
          <cell r="J3236">
            <v>19.672131149999998</v>
          </cell>
          <cell r="K3236">
            <v>14.035087720000002</v>
          </cell>
          <cell r="L3236">
            <v>9.4012086299999993</v>
          </cell>
          <cell r="M3236">
            <v>9.6799064099999992</v>
          </cell>
          <cell r="N3236">
            <v>25.132747550000001</v>
          </cell>
          <cell r="O3236">
            <v>64.040000000000006</v>
          </cell>
          <cell r="P3236">
            <v>11.3599724</v>
          </cell>
          <cell r="Q3236">
            <v>76.900000000000006</v>
          </cell>
          <cell r="R3236">
            <v>54.24479362000001</v>
          </cell>
          <cell r="S3236">
            <v>30.6</v>
          </cell>
          <cell r="T3236">
            <v>10.58322016</v>
          </cell>
          <cell r="U3236">
            <v>10.58322016</v>
          </cell>
          <cell r="V3236">
            <v>10.58322016</v>
          </cell>
          <cell r="W3236">
            <v>58</v>
          </cell>
          <cell r="X3236">
            <v>86.5</v>
          </cell>
          <cell r="Y3236">
            <v>35.299999999999997</v>
          </cell>
          <cell r="Z3236">
            <v>32.700000000000003</v>
          </cell>
          <cell r="AA3236">
            <v>29</v>
          </cell>
          <cell r="AB3236">
            <v>9.924417</v>
          </cell>
          <cell r="AC3236">
            <v>0</v>
          </cell>
          <cell r="AD3236">
            <v>283.35000000000002</v>
          </cell>
          <cell r="AE3236">
            <v>61.340609829999991</v>
          </cell>
          <cell r="AF3236">
            <v>66.530199999999994</v>
          </cell>
          <cell r="AG3236">
            <v>0.32254462393159428</v>
          </cell>
          <cell r="AH3236">
            <v>3.9</v>
          </cell>
          <cell r="AI3236">
            <v>48440</v>
          </cell>
          <cell r="AJ3236">
            <v>9.5</v>
          </cell>
        </row>
        <row r="3237">
          <cell r="A3237" t="str">
            <v>4704</v>
          </cell>
          <cell r="B3237" t="str">
            <v>470402901</v>
          </cell>
          <cell r="D3237" t="str">
            <v>4704029</v>
          </cell>
          <cell r="E3237" t="str">
            <v>4720</v>
          </cell>
          <cell r="F3237" t="str">
            <v>47</v>
          </cell>
          <cell r="G3237">
            <v>512.23039917999995</v>
          </cell>
          <cell r="H3237">
            <v>516.20664714999998</v>
          </cell>
          <cell r="I3237">
            <v>516.32889609999995</v>
          </cell>
          <cell r="J3237">
            <v>19.672131149999998</v>
          </cell>
          <cell r="K3237">
            <v>14.035087720000002</v>
          </cell>
          <cell r="L3237">
            <v>7.1308988299999996</v>
          </cell>
          <cell r="M3237">
            <v>9.8389490300000002</v>
          </cell>
          <cell r="N3237">
            <v>25.132747550000001</v>
          </cell>
          <cell r="O3237">
            <v>64.040000000000006</v>
          </cell>
          <cell r="P3237">
            <v>11.225243389999999</v>
          </cell>
          <cell r="Q3237">
            <v>76.900000000000006</v>
          </cell>
          <cell r="R3237">
            <v>54.24479362000001</v>
          </cell>
          <cell r="S3237">
            <v>30.6</v>
          </cell>
          <cell r="T3237">
            <v>9.8389490300000002</v>
          </cell>
          <cell r="U3237">
            <v>9.8389490300000002</v>
          </cell>
          <cell r="V3237">
            <v>9.8389490300000002</v>
          </cell>
          <cell r="W3237">
            <v>58</v>
          </cell>
          <cell r="X3237">
            <v>86.5</v>
          </cell>
          <cell r="Y3237">
            <v>35.299999999999997</v>
          </cell>
          <cell r="Z3237">
            <v>32.700000000000003</v>
          </cell>
          <cell r="AA3237">
            <v>29</v>
          </cell>
          <cell r="AB3237">
            <v>7.1308988299999996</v>
          </cell>
          <cell r="AC3237">
            <v>0</v>
          </cell>
          <cell r="AD3237">
            <v>283.35000000000002</v>
          </cell>
          <cell r="AE3237">
            <v>61.340609829999991</v>
          </cell>
          <cell r="AF3237">
            <v>66.530199999999994</v>
          </cell>
          <cell r="AG3237">
            <v>0.33202652901895208</v>
          </cell>
          <cell r="AH3237">
            <v>3.9</v>
          </cell>
          <cell r="AI3237">
            <v>48440</v>
          </cell>
          <cell r="AJ3237">
            <v>9.5</v>
          </cell>
        </row>
        <row r="3238">
          <cell r="A3238" t="str">
            <v>4704</v>
          </cell>
          <cell r="B3238" t="str">
            <v>470403101</v>
          </cell>
          <cell r="D3238" t="str">
            <v>4704031</v>
          </cell>
          <cell r="E3238" t="str">
            <v>4720</v>
          </cell>
          <cell r="F3238" t="str">
            <v>47</v>
          </cell>
          <cell r="G3238">
            <v>512.23039917999995</v>
          </cell>
          <cell r="H3238">
            <v>516.20664714999998</v>
          </cell>
          <cell r="I3238">
            <v>516.32889609999995</v>
          </cell>
          <cell r="J3238">
            <v>19.672131149999998</v>
          </cell>
          <cell r="K3238">
            <v>14.035087720000002</v>
          </cell>
          <cell r="L3238">
            <v>7.1553962999999996</v>
          </cell>
          <cell r="M3238">
            <v>7.1553962999999996</v>
          </cell>
          <cell r="N3238">
            <v>25.132747550000001</v>
          </cell>
          <cell r="O3238">
            <v>64.040000000000006</v>
          </cell>
          <cell r="P3238">
            <v>11.225243389999999</v>
          </cell>
          <cell r="Q3238">
            <v>76.900000000000006</v>
          </cell>
          <cell r="R3238">
            <v>54.24479362000001</v>
          </cell>
          <cell r="S3238">
            <v>30.6</v>
          </cell>
          <cell r="T3238">
            <v>10.81977828</v>
          </cell>
          <cell r="U3238">
            <v>10.81977828</v>
          </cell>
          <cell r="V3238">
            <v>10.81977828</v>
          </cell>
          <cell r="W3238">
            <v>58</v>
          </cell>
          <cell r="X3238">
            <v>86.5</v>
          </cell>
          <cell r="Y3238">
            <v>35.299999999999997</v>
          </cell>
          <cell r="Z3238">
            <v>32.700000000000003</v>
          </cell>
          <cell r="AA3238">
            <v>29</v>
          </cell>
          <cell r="AB3238">
            <v>9.9641121699999999</v>
          </cell>
          <cell r="AC3238">
            <v>0</v>
          </cell>
          <cell r="AD3238">
            <v>283.35000000000002</v>
          </cell>
          <cell r="AE3238">
            <v>61.340609829999991</v>
          </cell>
          <cell r="AF3238">
            <v>66.530199999999994</v>
          </cell>
          <cell r="AG3238">
            <v>0.34520310892262351</v>
          </cell>
          <cell r="AH3238">
            <v>3.9</v>
          </cell>
          <cell r="AI3238">
            <v>48440</v>
          </cell>
          <cell r="AJ3238">
            <v>9.5</v>
          </cell>
        </row>
        <row r="3239">
          <cell r="A3239" t="str">
            <v>4704</v>
          </cell>
          <cell r="B3239" t="str">
            <v>470403401</v>
          </cell>
          <cell r="D3239" t="str">
            <v>4704034</v>
          </cell>
          <cell r="E3239" t="str">
            <v>4720</v>
          </cell>
          <cell r="F3239" t="str">
            <v>47</v>
          </cell>
          <cell r="G3239">
            <v>512.23039917999995</v>
          </cell>
          <cell r="H3239">
            <v>516.20664714999998</v>
          </cell>
          <cell r="I3239">
            <v>516.32889609999995</v>
          </cell>
          <cell r="J3239">
            <v>19.672131149999998</v>
          </cell>
          <cell r="K3239">
            <v>14.035087720000002</v>
          </cell>
          <cell r="L3239">
            <v>9.5595877999999992</v>
          </cell>
          <cell r="M3239">
            <v>9.4948423900000005</v>
          </cell>
          <cell r="N3239">
            <v>25.132747550000001</v>
          </cell>
          <cell r="O3239">
            <v>64.040000000000006</v>
          </cell>
          <cell r="P3239">
            <v>11.590950749999999</v>
          </cell>
          <cell r="Q3239">
            <v>76.900000000000006</v>
          </cell>
          <cell r="R3239">
            <v>54.24479362000001</v>
          </cell>
          <cell r="S3239">
            <v>30.6</v>
          </cell>
          <cell r="T3239">
            <v>9.6025851400000004</v>
          </cell>
          <cell r="U3239">
            <v>9.6721858100000002</v>
          </cell>
          <cell r="V3239">
            <v>9.5986593199999994</v>
          </cell>
          <cell r="W3239">
            <v>58</v>
          </cell>
          <cell r="X3239">
            <v>86.5</v>
          </cell>
          <cell r="Y3239">
            <v>35.299999999999997</v>
          </cell>
          <cell r="Z3239">
            <v>32.700000000000003</v>
          </cell>
          <cell r="AA3239">
            <v>29</v>
          </cell>
          <cell r="AB3239">
            <v>9.64575256</v>
          </cell>
          <cell r="AC3239">
            <v>0.15588626999999999</v>
          </cell>
          <cell r="AD3239">
            <v>283.35000000000002</v>
          </cell>
          <cell r="AE3239">
            <v>61.340609829999991</v>
          </cell>
          <cell r="AF3239">
            <v>66.530199999999994</v>
          </cell>
          <cell r="AG3239">
            <v>0.28905330876101532</v>
          </cell>
          <cell r="AH3239">
            <v>3.9</v>
          </cell>
          <cell r="AI3239">
            <v>48440</v>
          </cell>
          <cell r="AJ3239">
            <v>9.5</v>
          </cell>
        </row>
        <row r="3240">
          <cell r="A3240" t="str">
            <v>4704</v>
          </cell>
          <cell r="B3240" t="str">
            <v>470403601</v>
          </cell>
          <cell r="D3240" t="str">
            <v>4704036</v>
          </cell>
          <cell r="E3240" t="str">
            <v>4720</v>
          </cell>
          <cell r="F3240" t="str">
            <v>47</v>
          </cell>
          <cell r="G3240">
            <v>512.23039917999995</v>
          </cell>
          <cell r="H3240">
            <v>516.20664714999998</v>
          </cell>
          <cell r="I3240">
            <v>516.32889609999995</v>
          </cell>
          <cell r="J3240">
            <v>19.672131149999998</v>
          </cell>
          <cell r="K3240">
            <v>14.035087720000002</v>
          </cell>
          <cell r="L3240">
            <v>7.5358304599999997</v>
          </cell>
          <cell r="M3240">
            <v>7.17319174</v>
          </cell>
          <cell r="N3240">
            <v>25.132747550000001</v>
          </cell>
          <cell r="O3240">
            <v>64.040000000000006</v>
          </cell>
          <cell r="P3240">
            <v>11.630708500000001</v>
          </cell>
          <cell r="Q3240">
            <v>76.900000000000006</v>
          </cell>
          <cell r="R3240">
            <v>54.24479362000001</v>
          </cell>
          <cell r="S3240">
            <v>30.6</v>
          </cell>
          <cell r="T3240">
            <v>7.1876571599999988</v>
          </cell>
          <cell r="U3240">
            <v>7.5358304599999997</v>
          </cell>
          <cell r="V3240">
            <v>7.17319174</v>
          </cell>
          <cell r="W3240">
            <v>58</v>
          </cell>
          <cell r="X3240">
            <v>86.5</v>
          </cell>
          <cell r="Y3240">
            <v>35.299999999999997</v>
          </cell>
          <cell r="Z3240">
            <v>32.700000000000003</v>
          </cell>
          <cell r="AA3240">
            <v>29</v>
          </cell>
          <cell r="AB3240">
            <v>7.17319174</v>
          </cell>
          <cell r="AC3240">
            <v>1</v>
          </cell>
          <cell r="AD3240">
            <v>283.35000000000002</v>
          </cell>
          <cell r="AE3240">
            <v>61.340609829999991</v>
          </cell>
          <cell r="AF3240">
            <v>66.530199999999994</v>
          </cell>
          <cell r="AG3240">
            <v>0.34607961744404664</v>
          </cell>
          <cell r="AH3240">
            <v>3.9</v>
          </cell>
          <cell r="AI3240">
            <v>48440</v>
          </cell>
          <cell r="AJ3240">
            <v>9.5</v>
          </cell>
        </row>
        <row r="3241">
          <cell r="A3241" t="str">
            <v>4704</v>
          </cell>
          <cell r="B3241" t="str">
            <v>470403801</v>
          </cell>
          <cell r="D3241" t="str">
            <v>4704038</v>
          </cell>
          <cell r="E3241" t="str">
            <v>4720</v>
          </cell>
          <cell r="F3241" t="str">
            <v>47</v>
          </cell>
          <cell r="G3241">
            <v>512.23039917999995</v>
          </cell>
          <cell r="H3241">
            <v>516.20664714999998</v>
          </cell>
          <cell r="I3241">
            <v>516.32889609999995</v>
          </cell>
          <cell r="J3241">
            <v>19.672131149999998</v>
          </cell>
          <cell r="K3241">
            <v>14.035087720000002</v>
          </cell>
          <cell r="L3241">
            <v>9.7824492200000002</v>
          </cell>
          <cell r="M3241">
            <v>9.7690414600000004</v>
          </cell>
          <cell r="N3241">
            <v>25.132747550000001</v>
          </cell>
          <cell r="O3241">
            <v>64.040000000000006</v>
          </cell>
          <cell r="P3241">
            <v>11.628546160000001</v>
          </cell>
          <cell r="Q3241">
            <v>76.900000000000006</v>
          </cell>
          <cell r="R3241">
            <v>54.24479362000001</v>
          </cell>
          <cell r="S3241">
            <v>30.6</v>
          </cell>
          <cell r="T3241">
            <v>10.07436892</v>
          </cell>
          <cell r="U3241">
            <v>9.7690414600000004</v>
          </cell>
          <cell r="V3241">
            <v>9.7556833600000008</v>
          </cell>
          <cell r="W3241">
            <v>58</v>
          </cell>
          <cell r="X3241">
            <v>86.5</v>
          </cell>
          <cell r="Y3241">
            <v>35.299999999999997</v>
          </cell>
          <cell r="Z3241">
            <v>32.700000000000003</v>
          </cell>
          <cell r="AA3241">
            <v>29</v>
          </cell>
          <cell r="AB3241">
            <v>9.8139456999999997</v>
          </cell>
          <cell r="AC3241">
            <v>3.5240180000000003E-2</v>
          </cell>
          <cell r="AD3241">
            <v>283.35000000000002</v>
          </cell>
          <cell r="AE3241">
            <v>61.340609829999991</v>
          </cell>
          <cell r="AF3241">
            <v>66.530199999999994</v>
          </cell>
          <cell r="AG3241">
            <v>0.34513054623999873</v>
          </cell>
          <cell r="AH3241">
            <v>3.9</v>
          </cell>
          <cell r="AI3241">
            <v>48440</v>
          </cell>
          <cell r="AJ3241">
            <v>9.5</v>
          </cell>
        </row>
        <row r="3242">
          <cell r="A3242" t="str">
            <v>4704</v>
          </cell>
          <cell r="B3242" t="str">
            <v>470403802</v>
          </cell>
          <cell r="D3242" t="str">
            <v>4704038</v>
          </cell>
          <cell r="E3242" t="str">
            <v>4720</v>
          </cell>
          <cell r="F3242" t="str">
            <v>47</v>
          </cell>
          <cell r="G3242">
            <v>512.23039917999995</v>
          </cell>
          <cell r="H3242">
            <v>516.20664714999998</v>
          </cell>
          <cell r="I3242">
            <v>516.32889609999995</v>
          </cell>
          <cell r="J3242">
            <v>19.672131149999998</v>
          </cell>
          <cell r="K3242">
            <v>14.035087720000002</v>
          </cell>
          <cell r="L3242">
            <v>9.4583716399999993</v>
          </cell>
          <cell r="M3242">
            <v>9.4583716399999993</v>
          </cell>
          <cell r="N3242">
            <v>25.132747550000001</v>
          </cell>
          <cell r="O3242">
            <v>64.040000000000006</v>
          </cell>
          <cell r="P3242">
            <v>11.630708500000001</v>
          </cell>
          <cell r="Q3242">
            <v>76.900000000000006</v>
          </cell>
          <cell r="R3242">
            <v>54.24479362000001</v>
          </cell>
          <cell r="S3242">
            <v>30.6</v>
          </cell>
          <cell r="T3242">
            <v>9.8389490300000002</v>
          </cell>
          <cell r="U3242">
            <v>9.4583716399999993</v>
          </cell>
          <cell r="V3242">
            <v>9.4583716399999993</v>
          </cell>
          <cell r="W3242">
            <v>58</v>
          </cell>
          <cell r="X3242">
            <v>86.5</v>
          </cell>
          <cell r="Y3242">
            <v>35.299999999999997</v>
          </cell>
          <cell r="Z3242">
            <v>32.700000000000003</v>
          </cell>
          <cell r="AA3242">
            <v>29</v>
          </cell>
          <cell r="AB3242">
            <v>9.6158054800000006</v>
          </cell>
          <cell r="AC3242">
            <v>0</v>
          </cell>
          <cell r="AD3242">
            <v>283.35000000000002</v>
          </cell>
          <cell r="AE3242">
            <v>61.340609829999991</v>
          </cell>
          <cell r="AF3242">
            <v>66.530199999999994</v>
          </cell>
          <cell r="AG3242">
            <v>0.30627090871667312</v>
          </cell>
          <cell r="AH3242">
            <v>3.9</v>
          </cell>
          <cell r="AI3242">
            <v>48440</v>
          </cell>
          <cell r="AJ3242">
            <v>9.5</v>
          </cell>
        </row>
        <row r="3243">
          <cell r="A3243" t="str">
            <v>4704</v>
          </cell>
          <cell r="B3243" t="str">
            <v>470404501</v>
          </cell>
          <cell r="D3243" t="str">
            <v>4704045</v>
          </cell>
          <cell r="E3243" t="str">
            <v>4720</v>
          </cell>
          <cell r="F3243" t="str">
            <v>47</v>
          </cell>
          <cell r="G3243">
            <v>512.23039917999995</v>
          </cell>
          <cell r="H3243">
            <v>516.20664714999998</v>
          </cell>
          <cell r="I3243">
            <v>516.32889609999995</v>
          </cell>
          <cell r="J3243">
            <v>19.672131149999998</v>
          </cell>
          <cell r="K3243">
            <v>14.035087720000002</v>
          </cell>
          <cell r="L3243">
            <v>10.086142389999999</v>
          </cell>
          <cell r="M3243">
            <v>10.22422957</v>
          </cell>
          <cell r="N3243">
            <v>25.132747550000001</v>
          </cell>
          <cell r="O3243">
            <v>64.040000000000006</v>
          </cell>
          <cell r="P3243">
            <v>11.46728982</v>
          </cell>
          <cell r="Q3243">
            <v>76.900000000000006</v>
          </cell>
          <cell r="R3243">
            <v>54.24479362000001</v>
          </cell>
          <cell r="S3243">
            <v>30.6</v>
          </cell>
          <cell r="T3243">
            <v>10.29217944</v>
          </cell>
          <cell r="U3243">
            <v>10.29664388</v>
          </cell>
          <cell r="V3243">
            <v>10.27453373</v>
          </cell>
          <cell r="W3243">
            <v>58</v>
          </cell>
          <cell r="X3243">
            <v>86.5</v>
          </cell>
          <cell r="Y3243">
            <v>35.299999999999997</v>
          </cell>
          <cell r="Z3243">
            <v>32.700000000000003</v>
          </cell>
          <cell r="AA3243">
            <v>29</v>
          </cell>
          <cell r="AB3243">
            <v>10.26259454</v>
          </cell>
          <cell r="AC3243">
            <v>7.9255350000000002E-2</v>
          </cell>
          <cell r="AD3243">
            <v>283.35000000000002</v>
          </cell>
          <cell r="AE3243">
            <v>61.340609829999991</v>
          </cell>
          <cell r="AF3243">
            <v>66.274235200000007</v>
          </cell>
          <cell r="AG3243">
            <v>0.30474041383718531</v>
          </cell>
          <cell r="AH3243">
            <v>3.9</v>
          </cell>
          <cell r="AI3243">
            <v>48440</v>
          </cell>
          <cell r="AJ3243">
            <v>9.5</v>
          </cell>
        </row>
        <row r="3244">
          <cell r="A3244" t="str">
            <v>4704</v>
          </cell>
          <cell r="B3244" t="str">
            <v>470404801</v>
          </cell>
          <cell r="D3244" t="str">
            <v>4704048</v>
          </cell>
          <cell r="E3244" t="str">
            <v>4720</v>
          </cell>
          <cell r="F3244" t="str">
            <v>47</v>
          </cell>
          <cell r="G3244">
            <v>512.23039917999995</v>
          </cell>
          <cell r="H3244">
            <v>516.20664714999998</v>
          </cell>
          <cell r="I3244">
            <v>516.32889609999995</v>
          </cell>
          <cell r="J3244">
            <v>19.672131149999998</v>
          </cell>
          <cell r="K3244">
            <v>14.035087720000002</v>
          </cell>
          <cell r="L3244">
            <v>7.17319174</v>
          </cell>
          <cell r="M3244">
            <v>7.1380730299999993</v>
          </cell>
          <cell r="N3244">
            <v>25.132747550000001</v>
          </cell>
          <cell r="O3244">
            <v>64.040000000000006</v>
          </cell>
          <cell r="P3244">
            <v>11.630708500000001</v>
          </cell>
          <cell r="Q3244">
            <v>76.900000000000006</v>
          </cell>
          <cell r="R3244">
            <v>54.24479362000001</v>
          </cell>
          <cell r="S3244">
            <v>30.6</v>
          </cell>
          <cell r="T3244">
            <v>7.17319174</v>
          </cell>
          <cell r="U3244">
            <v>7.17319174</v>
          </cell>
          <cell r="V3244">
            <v>7.1332959499999999</v>
          </cell>
          <cell r="W3244">
            <v>58</v>
          </cell>
          <cell r="X3244">
            <v>86.5</v>
          </cell>
          <cell r="Y3244">
            <v>35.299999999999997</v>
          </cell>
          <cell r="Z3244">
            <v>32.700000000000003</v>
          </cell>
          <cell r="AA3244">
            <v>29</v>
          </cell>
          <cell r="AB3244">
            <v>7.17319174</v>
          </cell>
          <cell r="AC3244">
            <v>1</v>
          </cell>
          <cell r="AD3244">
            <v>283.35000000000002</v>
          </cell>
          <cell r="AE3244">
            <v>61.340609829999991</v>
          </cell>
          <cell r="AF3244">
            <v>66.530199999999994</v>
          </cell>
          <cell r="AG3244">
            <v>0.29919800379391392</v>
          </cell>
          <cell r="AH3244">
            <v>3.9</v>
          </cell>
          <cell r="AI3244">
            <v>48440</v>
          </cell>
          <cell r="AJ3244">
            <v>9.5</v>
          </cell>
        </row>
        <row r="3245">
          <cell r="A3245" t="str">
            <v>4704</v>
          </cell>
          <cell r="B3245" t="str">
            <v>470405001</v>
          </cell>
          <cell r="D3245" t="str">
            <v>4704050</v>
          </cell>
          <cell r="E3245" t="str">
            <v>4720</v>
          </cell>
          <cell r="F3245" t="str">
            <v>47</v>
          </cell>
          <cell r="G3245">
            <v>512.23039917999995</v>
          </cell>
          <cell r="H3245">
            <v>516.20664714999998</v>
          </cell>
          <cell r="I3245">
            <v>516.32889609999995</v>
          </cell>
          <cell r="J3245">
            <v>19.672131149999998</v>
          </cell>
          <cell r="K3245">
            <v>14.035087720000002</v>
          </cell>
          <cell r="L3245">
            <v>10.033330899999999</v>
          </cell>
          <cell r="M3245">
            <v>10.058652</v>
          </cell>
          <cell r="N3245">
            <v>25.132747550000001</v>
          </cell>
          <cell r="O3245">
            <v>64.040000000000006</v>
          </cell>
          <cell r="P3245">
            <v>11.633336160000001</v>
          </cell>
          <cell r="Q3245">
            <v>76.900000000000006</v>
          </cell>
          <cell r="R3245">
            <v>54.24479362000001</v>
          </cell>
          <cell r="S3245">
            <v>30.6</v>
          </cell>
          <cell r="T3245">
            <v>10.398397190000001</v>
          </cell>
          <cell r="U3245">
            <v>10.77753862</v>
          </cell>
          <cell r="V3245">
            <v>10.37361617</v>
          </cell>
          <cell r="W3245">
            <v>58</v>
          </cell>
          <cell r="X3245">
            <v>86.5</v>
          </cell>
          <cell r="Y3245">
            <v>35.299999999999997</v>
          </cell>
          <cell r="Z3245">
            <v>32.700000000000003</v>
          </cell>
          <cell r="AA3245">
            <v>29</v>
          </cell>
          <cell r="AB3245">
            <v>10.70951689</v>
          </cell>
          <cell r="AC3245">
            <v>6.0297730000000008E-2</v>
          </cell>
          <cell r="AD3245">
            <v>283.35000000000002</v>
          </cell>
          <cell r="AE3245">
            <v>61.340609829999991</v>
          </cell>
          <cell r="AF3245">
            <v>66.530199999999994</v>
          </cell>
          <cell r="AG3245">
            <v>0.36367516536667299</v>
          </cell>
          <cell r="AH3245">
            <v>3.9</v>
          </cell>
          <cell r="AI3245">
            <v>48440</v>
          </cell>
          <cell r="AJ3245">
            <v>9.5</v>
          </cell>
        </row>
        <row r="3246">
          <cell r="A3246" t="str">
            <v>4704</v>
          </cell>
          <cell r="B3246" t="str">
            <v>470405002</v>
          </cell>
          <cell r="D3246" t="str">
            <v>4704050</v>
          </cell>
          <cell r="E3246" t="str">
            <v>4720</v>
          </cell>
          <cell r="F3246" t="str">
            <v>47</v>
          </cell>
          <cell r="G3246">
            <v>512.23039917999995</v>
          </cell>
          <cell r="H3246">
            <v>516.20664714999998</v>
          </cell>
          <cell r="I3246">
            <v>516.32889609999995</v>
          </cell>
          <cell r="J3246">
            <v>19.672131149999998</v>
          </cell>
          <cell r="K3246">
            <v>14.035087720000002</v>
          </cell>
          <cell r="L3246">
            <v>7.1308988299999996</v>
          </cell>
          <cell r="M3246">
            <v>7.1308988299999996</v>
          </cell>
          <cell r="N3246">
            <v>25.132747550000001</v>
          </cell>
          <cell r="O3246">
            <v>64.040000000000006</v>
          </cell>
          <cell r="P3246">
            <v>11.630708500000001</v>
          </cell>
          <cell r="Q3246">
            <v>76.900000000000006</v>
          </cell>
          <cell r="R3246">
            <v>54.24479362000001</v>
          </cell>
          <cell r="S3246">
            <v>30.6</v>
          </cell>
          <cell r="T3246">
            <v>10.126631100000001</v>
          </cell>
          <cell r="U3246">
            <v>10.81977828</v>
          </cell>
          <cell r="V3246">
            <v>10.126631100000001</v>
          </cell>
          <cell r="W3246">
            <v>58</v>
          </cell>
          <cell r="X3246">
            <v>86.5</v>
          </cell>
          <cell r="Y3246">
            <v>35.299999999999997</v>
          </cell>
          <cell r="Z3246">
            <v>32.700000000000003</v>
          </cell>
          <cell r="AA3246">
            <v>29</v>
          </cell>
          <cell r="AB3246">
            <v>10.741816740000001</v>
          </cell>
          <cell r="AC3246">
            <v>1</v>
          </cell>
          <cell r="AD3246">
            <v>283.35000000000002</v>
          </cell>
          <cell r="AE3246">
            <v>61.340609829999991</v>
          </cell>
          <cell r="AF3246">
            <v>66.530199999999994</v>
          </cell>
          <cell r="AG3246">
            <v>0.29108735696174959</v>
          </cell>
          <cell r="AH3246">
            <v>3.9</v>
          </cell>
          <cell r="AI3246">
            <v>48440</v>
          </cell>
          <cell r="AJ3246">
            <v>9.5</v>
          </cell>
        </row>
        <row r="3247">
          <cell r="A3247" t="str">
            <v>4704</v>
          </cell>
          <cell r="B3247" t="str">
            <v>470405401</v>
          </cell>
          <cell r="D3247" t="str">
            <v>4704054</v>
          </cell>
          <cell r="E3247" t="str">
            <v>4720</v>
          </cell>
          <cell r="F3247" t="str">
            <v>47</v>
          </cell>
          <cell r="G3247">
            <v>512.23039917999995</v>
          </cell>
          <cell r="H3247">
            <v>516.20664714999998</v>
          </cell>
          <cell r="I3247">
            <v>516.32889609999995</v>
          </cell>
          <cell r="J3247">
            <v>19.672131149999998</v>
          </cell>
          <cell r="K3247">
            <v>14.035087720000002</v>
          </cell>
          <cell r="L3247">
            <v>9.9782238999999997</v>
          </cell>
          <cell r="M3247">
            <v>9.9783166899999998</v>
          </cell>
          <cell r="N3247">
            <v>25.132747550000001</v>
          </cell>
          <cell r="O3247">
            <v>64.040000000000006</v>
          </cell>
          <cell r="P3247">
            <v>11.304818300000001</v>
          </cell>
          <cell r="Q3247">
            <v>76.900000000000006</v>
          </cell>
          <cell r="R3247">
            <v>54.24479362000001</v>
          </cell>
          <cell r="S3247">
            <v>30.6</v>
          </cell>
          <cell r="T3247">
            <v>9.9783166899999998</v>
          </cell>
          <cell r="U3247">
            <v>10.756668080000001</v>
          </cell>
          <cell r="V3247">
            <v>9.9783166899999998</v>
          </cell>
          <cell r="W3247">
            <v>58</v>
          </cell>
          <cell r="X3247">
            <v>86.5</v>
          </cell>
          <cell r="Y3247">
            <v>35.299999999999997</v>
          </cell>
          <cell r="Z3247">
            <v>32.700000000000003</v>
          </cell>
          <cell r="AA3247">
            <v>29</v>
          </cell>
          <cell r="AB3247">
            <v>10.2182253</v>
          </cell>
          <cell r="AC3247">
            <v>3.2954199999999994E-3</v>
          </cell>
          <cell r="AD3247">
            <v>283.35000000000002</v>
          </cell>
          <cell r="AE3247">
            <v>61.340609829999991</v>
          </cell>
          <cell r="AF3247">
            <v>66.530199999999994</v>
          </cell>
          <cell r="AG3247">
            <v>0.34019711141190828</v>
          </cell>
          <cell r="AH3247">
            <v>3.9</v>
          </cell>
          <cell r="AI3247">
            <v>48440</v>
          </cell>
          <cell r="AJ3247">
            <v>9.5</v>
          </cell>
        </row>
        <row r="3248">
          <cell r="A3248" t="str">
            <v>4704</v>
          </cell>
          <cell r="B3248" t="str">
            <v>470405601</v>
          </cell>
          <cell r="D3248" t="str">
            <v>4704056</v>
          </cell>
          <cell r="E3248" t="str">
            <v>4720</v>
          </cell>
          <cell r="F3248" t="str">
            <v>47</v>
          </cell>
          <cell r="G3248">
            <v>512.23039917999995</v>
          </cell>
          <cell r="H3248">
            <v>516.20664714999998</v>
          </cell>
          <cell r="I3248">
            <v>516.32889609999995</v>
          </cell>
          <cell r="J3248">
            <v>19.672131149999998</v>
          </cell>
          <cell r="K3248">
            <v>14.035087720000002</v>
          </cell>
          <cell r="L3248">
            <v>9.4334839200000005</v>
          </cell>
          <cell r="M3248">
            <v>9.4334839200000005</v>
          </cell>
          <cell r="N3248">
            <v>25.132747550000001</v>
          </cell>
          <cell r="O3248">
            <v>64.040000000000006</v>
          </cell>
          <cell r="P3248">
            <v>11.225243389999999</v>
          </cell>
          <cell r="Q3248">
            <v>76.900000000000006</v>
          </cell>
          <cell r="R3248">
            <v>54.24479362000001</v>
          </cell>
          <cell r="S3248">
            <v>30.6</v>
          </cell>
          <cell r="T3248">
            <v>9.4334839200000005</v>
          </cell>
          <cell r="U3248">
            <v>10.81977828</v>
          </cell>
          <cell r="V3248">
            <v>9.4334839200000005</v>
          </cell>
          <cell r="W3248">
            <v>58</v>
          </cell>
          <cell r="X3248">
            <v>86.5</v>
          </cell>
          <cell r="Y3248">
            <v>35.299999999999997</v>
          </cell>
          <cell r="Z3248">
            <v>32.700000000000003</v>
          </cell>
          <cell r="AA3248">
            <v>29</v>
          </cell>
          <cell r="AB3248">
            <v>9.6158054800000006</v>
          </cell>
          <cell r="AC3248">
            <v>0</v>
          </cell>
          <cell r="AD3248">
            <v>283.35000000000002</v>
          </cell>
          <cell r="AE3248">
            <v>61.340609829999991</v>
          </cell>
          <cell r="AF3248">
            <v>66.530199999999994</v>
          </cell>
          <cell r="AG3248">
            <v>0.34275961675325622</v>
          </cell>
          <cell r="AH3248">
            <v>3.9</v>
          </cell>
          <cell r="AI3248">
            <v>48440</v>
          </cell>
          <cell r="AJ3248">
            <v>9.5</v>
          </cell>
        </row>
        <row r="3249">
          <cell r="A3249" t="str">
            <v>4704</v>
          </cell>
          <cell r="B3249" t="str">
            <v>470405801</v>
          </cell>
          <cell r="D3249" t="str">
            <v>4704058</v>
          </cell>
          <cell r="E3249" t="str">
            <v>4720</v>
          </cell>
          <cell r="F3249" t="str">
            <v>47</v>
          </cell>
          <cell r="G3249">
            <v>512.23039917999995</v>
          </cell>
          <cell r="H3249">
            <v>516.20664714999998</v>
          </cell>
          <cell r="I3249">
            <v>516.32889609999995</v>
          </cell>
          <cell r="J3249">
            <v>19.672131149999998</v>
          </cell>
          <cell r="K3249">
            <v>14.035087720000002</v>
          </cell>
          <cell r="L3249">
            <v>9.9785022600000008</v>
          </cell>
          <cell r="M3249">
            <v>10.09481014</v>
          </cell>
          <cell r="N3249">
            <v>25.132747550000001</v>
          </cell>
          <cell r="O3249">
            <v>64.040000000000006</v>
          </cell>
          <cell r="P3249">
            <v>11.20735094</v>
          </cell>
          <cell r="Q3249">
            <v>76.900000000000006</v>
          </cell>
          <cell r="R3249">
            <v>54.24479362000001</v>
          </cell>
          <cell r="S3249">
            <v>30.6</v>
          </cell>
          <cell r="T3249">
            <v>10.264547869999999</v>
          </cell>
          <cell r="U3249">
            <v>10.489244380000001</v>
          </cell>
          <cell r="V3249">
            <v>10.264547869999999</v>
          </cell>
          <cell r="W3249">
            <v>58</v>
          </cell>
          <cell r="X3249">
            <v>86.5</v>
          </cell>
          <cell r="Y3249">
            <v>35.299999999999997</v>
          </cell>
          <cell r="Z3249">
            <v>32.700000000000003</v>
          </cell>
          <cell r="AA3249">
            <v>29</v>
          </cell>
          <cell r="AB3249">
            <v>10.38767142</v>
          </cell>
          <cell r="AC3249">
            <v>0</v>
          </cell>
          <cell r="AD3249">
            <v>283.35000000000002</v>
          </cell>
          <cell r="AE3249">
            <v>61.340609829999991</v>
          </cell>
          <cell r="AF3249">
            <v>66.530199999999994</v>
          </cell>
          <cell r="AG3249">
            <v>0.35831423384437044</v>
          </cell>
          <cell r="AH3249">
            <v>3.9</v>
          </cell>
          <cell r="AI3249">
            <v>48440</v>
          </cell>
          <cell r="AJ3249">
            <v>9.5</v>
          </cell>
        </row>
        <row r="3250">
          <cell r="A3250" t="str">
            <v>4704</v>
          </cell>
          <cell r="B3250" t="str">
            <v>470406101</v>
          </cell>
          <cell r="D3250" t="str">
            <v>4704061</v>
          </cell>
          <cell r="E3250" t="str">
            <v>4720</v>
          </cell>
          <cell r="F3250" t="str">
            <v>47</v>
          </cell>
          <cell r="G3250">
            <v>512.23039917999995</v>
          </cell>
          <cell r="H3250">
            <v>516.20664714999998</v>
          </cell>
          <cell r="I3250">
            <v>516.32889609999995</v>
          </cell>
          <cell r="J3250">
            <v>19.672131149999998</v>
          </cell>
          <cell r="K3250">
            <v>14.035087720000002</v>
          </cell>
          <cell r="L3250">
            <v>9.2977100200000002</v>
          </cell>
          <cell r="M3250">
            <v>9.8288178800000008</v>
          </cell>
          <cell r="N3250">
            <v>25.132747550000001</v>
          </cell>
          <cell r="O3250">
            <v>64.040000000000006</v>
          </cell>
          <cell r="P3250">
            <v>10.90969211</v>
          </cell>
          <cell r="Q3250">
            <v>76.900000000000006</v>
          </cell>
          <cell r="R3250">
            <v>54.24479362000001</v>
          </cell>
          <cell r="S3250">
            <v>30.6</v>
          </cell>
          <cell r="T3250">
            <v>10.69387487</v>
          </cell>
          <cell r="U3250">
            <v>10.66727957</v>
          </cell>
          <cell r="V3250">
            <v>10.21654493</v>
          </cell>
          <cell r="W3250">
            <v>58</v>
          </cell>
          <cell r="X3250">
            <v>86.5</v>
          </cell>
          <cell r="Y3250">
            <v>35.299999999999997</v>
          </cell>
          <cell r="Z3250">
            <v>32.700000000000003</v>
          </cell>
          <cell r="AA3250">
            <v>29</v>
          </cell>
          <cell r="AB3250">
            <v>10.530815390000001</v>
          </cell>
          <cell r="AC3250">
            <v>0</v>
          </cell>
          <cell r="AD3250">
            <v>283.35000000000002</v>
          </cell>
          <cell r="AE3250">
            <v>61.340609829999991</v>
          </cell>
          <cell r="AF3250">
            <v>66.530199999999994</v>
          </cell>
          <cell r="AG3250">
            <v>0.28717506408040572</v>
          </cell>
          <cell r="AH3250">
            <v>3.9</v>
          </cell>
          <cell r="AI3250">
            <v>48440</v>
          </cell>
          <cell r="AJ3250">
            <v>9.5</v>
          </cell>
        </row>
        <row r="3251">
          <cell r="A3251" t="str">
            <v>4705</v>
          </cell>
          <cell r="B3251" t="str">
            <v>470500101</v>
          </cell>
          <cell r="D3251" t="str">
            <v>4705001</v>
          </cell>
          <cell r="E3251" t="str">
            <v>4740</v>
          </cell>
          <cell r="F3251" t="str">
            <v>47</v>
          </cell>
          <cell r="G3251">
            <v>512.23039917999995</v>
          </cell>
          <cell r="H3251">
            <v>516.20664714999998</v>
          </cell>
          <cell r="I3251">
            <v>516.32889609999995</v>
          </cell>
          <cell r="J3251">
            <v>29.268292679999995</v>
          </cell>
          <cell r="K3251">
            <v>14.214463840000002</v>
          </cell>
          <cell r="L3251">
            <v>9.4057426700000004</v>
          </cell>
          <cell r="M3251">
            <v>9.4180859800000007</v>
          </cell>
          <cell r="N3251">
            <v>18.101673810000001</v>
          </cell>
          <cell r="O3251">
            <v>64.040000000000006</v>
          </cell>
          <cell r="P3251">
            <v>11.42117195</v>
          </cell>
          <cell r="Q3251">
            <v>84.5</v>
          </cell>
          <cell r="R3251">
            <v>54.24479362000001</v>
          </cell>
          <cell r="S3251">
            <v>20.6</v>
          </cell>
          <cell r="T3251">
            <v>10.441792149999999</v>
          </cell>
          <cell r="U3251">
            <v>10.441792149999999</v>
          </cell>
          <cell r="V3251">
            <v>9.4180859800000007</v>
          </cell>
          <cell r="W3251">
            <v>40.799999999999997</v>
          </cell>
          <cell r="X3251">
            <v>91.6</v>
          </cell>
          <cell r="Y3251">
            <v>45.8</v>
          </cell>
          <cell r="Z3251">
            <v>27.3</v>
          </cell>
          <cell r="AA3251">
            <v>29.8</v>
          </cell>
          <cell r="AB3251">
            <v>9.3829482399999993</v>
          </cell>
          <cell r="AC3251">
            <v>0.12058829</v>
          </cell>
          <cell r="AD3251">
            <v>272.13</v>
          </cell>
          <cell r="AE3251">
            <v>51.474036950000006</v>
          </cell>
          <cell r="AF3251">
            <v>65.247413069999993</v>
          </cell>
          <cell r="AG3251">
            <v>0.35594269309426596</v>
          </cell>
          <cell r="AH3251">
            <v>3.9</v>
          </cell>
          <cell r="AI3251">
            <v>41660</v>
          </cell>
          <cell r="AJ3251">
            <v>9.5</v>
          </cell>
        </row>
        <row r="3252">
          <cell r="A3252" t="str">
            <v>4705</v>
          </cell>
          <cell r="B3252" t="str">
            <v>470500201</v>
          </cell>
          <cell r="D3252" t="str">
            <v>4705002</v>
          </cell>
          <cell r="E3252" t="str">
            <v>4740</v>
          </cell>
          <cell r="F3252" t="str">
            <v>47</v>
          </cell>
          <cell r="G3252">
            <v>512.23039917999995</v>
          </cell>
          <cell r="H3252">
            <v>516.20664714999998</v>
          </cell>
          <cell r="I3252">
            <v>516.32889609999995</v>
          </cell>
          <cell r="J3252">
            <v>29.268292679999995</v>
          </cell>
          <cell r="K3252">
            <v>14.214463840000002</v>
          </cell>
          <cell r="L3252">
            <v>9.8389490300000002</v>
          </cell>
          <cell r="M3252">
            <v>9.8389490300000002</v>
          </cell>
          <cell r="N3252">
            <v>18.101673810000001</v>
          </cell>
          <cell r="O3252">
            <v>64.040000000000006</v>
          </cell>
          <cell r="P3252">
            <v>11.630708500000001</v>
          </cell>
          <cell r="Q3252">
            <v>84.5</v>
          </cell>
          <cell r="R3252">
            <v>54.24479362000001</v>
          </cell>
          <cell r="S3252">
            <v>20.6</v>
          </cell>
          <cell r="T3252">
            <v>10.81977828</v>
          </cell>
          <cell r="U3252">
            <v>10.81977828</v>
          </cell>
          <cell r="V3252">
            <v>9.8389490300000002</v>
          </cell>
          <cell r="W3252">
            <v>40.799999999999997</v>
          </cell>
          <cell r="X3252">
            <v>91.6</v>
          </cell>
          <cell r="Y3252">
            <v>45.8</v>
          </cell>
          <cell r="Z3252">
            <v>27.3</v>
          </cell>
          <cell r="AA3252">
            <v>29.8</v>
          </cell>
          <cell r="AB3252">
            <v>9.6304313300000004</v>
          </cell>
          <cell r="AC3252">
            <v>0</v>
          </cell>
          <cell r="AD3252">
            <v>272.13</v>
          </cell>
          <cell r="AE3252">
            <v>51.474036950000006</v>
          </cell>
          <cell r="AF3252">
            <v>65.283699999999996</v>
          </cell>
          <cell r="AG3252">
            <v>0.34938461264523568</v>
          </cell>
          <cell r="AH3252">
            <v>3.9</v>
          </cell>
          <cell r="AI3252">
            <v>41660</v>
          </cell>
          <cell r="AJ3252">
            <v>9.5</v>
          </cell>
        </row>
        <row r="3253">
          <cell r="A3253" t="str">
            <v>4705</v>
          </cell>
          <cell r="B3253" t="str">
            <v>470500401</v>
          </cell>
          <cell r="D3253" t="str">
            <v>4705004</v>
          </cell>
          <cell r="E3253" t="str">
            <v>4740</v>
          </cell>
          <cell r="F3253" t="str">
            <v>47</v>
          </cell>
          <cell r="G3253">
            <v>512.23039917999995</v>
          </cell>
          <cell r="H3253">
            <v>516.20664714999998</v>
          </cell>
          <cell r="I3253">
            <v>516.32889609999995</v>
          </cell>
          <cell r="J3253">
            <v>29.268292679999995</v>
          </cell>
          <cell r="K3253">
            <v>14.214463840000002</v>
          </cell>
          <cell r="L3253">
            <v>7.621195160000001</v>
          </cell>
          <cell r="M3253">
            <v>7.621195160000001</v>
          </cell>
          <cell r="N3253">
            <v>18.101673810000001</v>
          </cell>
          <cell r="O3253">
            <v>64.040000000000006</v>
          </cell>
          <cell r="P3253">
            <v>11.62915173</v>
          </cell>
          <cell r="Q3253">
            <v>84.5</v>
          </cell>
          <cell r="R3253">
            <v>54.24479362000001</v>
          </cell>
          <cell r="S3253">
            <v>20.6</v>
          </cell>
          <cell r="T3253">
            <v>10.81977828</v>
          </cell>
          <cell r="U3253">
            <v>10.81977828</v>
          </cell>
          <cell r="V3253">
            <v>7.621195160000001</v>
          </cell>
          <cell r="W3253">
            <v>40.799999999999997</v>
          </cell>
          <cell r="X3253">
            <v>91.6</v>
          </cell>
          <cell r="Y3253">
            <v>45.8</v>
          </cell>
          <cell r="Z3253">
            <v>27.3</v>
          </cell>
          <cell r="AA3253">
            <v>29.8</v>
          </cell>
          <cell r="AB3253">
            <v>7.621195160000001</v>
          </cell>
          <cell r="AC3253">
            <v>1</v>
          </cell>
          <cell r="AD3253">
            <v>272.13</v>
          </cell>
          <cell r="AE3253">
            <v>51.474036950000006</v>
          </cell>
          <cell r="AF3253">
            <v>65.283699999999996</v>
          </cell>
          <cell r="AG3253">
            <v>0.28571428999999998</v>
          </cell>
          <cell r="AH3253">
            <v>3.9</v>
          </cell>
          <cell r="AI3253">
            <v>41660</v>
          </cell>
          <cell r="AJ3253">
            <v>9.5</v>
          </cell>
        </row>
        <row r="3254">
          <cell r="A3254" t="str">
            <v>4705</v>
          </cell>
          <cell r="B3254" t="str">
            <v>470500601</v>
          </cell>
          <cell r="D3254" t="str">
            <v>4705006</v>
          </cell>
          <cell r="E3254" t="str">
            <v>4740</v>
          </cell>
          <cell r="F3254" t="str">
            <v>47</v>
          </cell>
          <cell r="G3254">
            <v>512.23039917999995</v>
          </cell>
          <cell r="H3254">
            <v>516.20664714999998</v>
          </cell>
          <cell r="I3254">
            <v>516.32889609999995</v>
          </cell>
          <cell r="J3254">
            <v>29.268292679999995</v>
          </cell>
          <cell r="K3254">
            <v>14.214463840000002</v>
          </cell>
          <cell r="L3254">
            <v>9.8389490300000002</v>
          </cell>
          <cell r="M3254">
            <v>9.8389490300000002</v>
          </cell>
          <cell r="N3254">
            <v>18.101673810000001</v>
          </cell>
          <cell r="O3254">
            <v>64.040000000000006</v>
          </cell>
          <cell r="P3254">
            <v>11.225243389999999</v>
          </cell>
          <cell r="Q3254">
            <v>84.5</v>
          </cell>
          <cell r="R3254">
            <v>54.24479362000001</v>
          </cell>
          <cell r="S3254">
            <v>20.6</v>
          </cell>
          <cell r="T3254">
            <v>9.8389490300000002</v>
          </cell>
          <cell r="U3254">
            <v>9.8389490300000002</v>
          </cell>
          <cell r="V3254">
            <v>9.8389490300000002</v>
          </cell>
          <cell r="W3254">
            <v>40.799999999999997</v>
          </cell>
          <cell r="X3254">
            <v>91.6</v>
          </cell>
          <cell r="Y3254">
            <v>45.8</v>
          </cell>
          <cell r="Z3254">
            <v>27.3</v>
          </cell>
          <cell r="AA3254">
            <v>29.8</v>
          </cell>
          <cell r="AB3254">
            <v>9.81673069</v>
          </cell>
          <cell r="AC3254">
            <v>0</v>
          </cell>
          <cell r="AD3254">
            <v>272.13</v>
          </cell>
          <cell r="AE3254">
            <v>51.474036950000006</v>
          </cell>
          <cell r="AF3254">
            <v>65.283699999999996</v>
          </cell>
          <cell r="AG3254">
            <v>0</v>
          </cell>
          <cell r="AH3254">
            <v>3.9</v>
          </cell>
          <cell r="AI3254">
            <v>41660</v>
          </cell>
          <cell r="AJ3254">
            <v>9.5</v>
          </cell>
        </row>
        <row r="3255">
          <cell r="A3255" t="str">
            <v>4705</v>
          </cell>
          <cell r="B3255" t="str">
            <v>470500701</v>
          </cell>
          <cell r="D3255" t="str">
            <v>4705007</v>
          </cell>
          <cell r="E3255" t="str">
            <v>4740</v>
          </cell>
          <cell r="F3255" t="str">
            <v>47</v>
          </cell>
          <cell r="G3255">
            <v>512.23039917999995</v>
          </cell>
          <cell r="H3255">
            <v>516.20664714999998</v>
          </cell>
          <cell r="I3255">
            <v>516.32889609999995</v>
          </cell>
          <cell r="J3255">
            <v>29.268292679999995</v>
          </cell>
          <cell r="K3255">
            <v>14.214463840000002</v>
          </cell>
          <cell r="L3255">
            <v>9.3555656200000001</v>
          </cell>
          <cell r="M3255">
            <v>9.3555656200000001</v>
          </cell>
          <cell r="N3255">
            <v>18.101673810000001</v>
          </cell>
          <cell r="O3255">
            <v>64.040000000000006</v>
          </cell>
          <cell r="P3255">
            <v>11.457666420000001</v>
          </cell>
          <cell r="Q3255">
            <v>84.5</v>
          </cell>
          <cell r="R3255">
            <v>54.24479362000001</v>
          </cell>
          <cell r="S3255">
            <v>20.6</v>
          </cell>
          <cell r="T3255">
            <v>10.335594589999999</v>
          </cell>
          <cell r="U3255">
            <v>10.35561358</v>
          </cell>
          <cell r="V3255">
            <v>9.3555656200000001</v>
          </cell>
          <cell r="W3255">
            <v>40.799999999999997</v>
          </cell>
          <cell r="X3255">
            <v>91.6</v>
          </cell>
          <cell r="Y3255">
            <v>45.8</v>
          </cell>
          <cell r="Z3255">
            <v>27.3</v>
          </cell>
          <cell r="AA3255">
            <v>29.8</v>
          </cell>
          <cell r="AB3255">
            <v>9.9006334799999998</v>
          </cell>
          <cell r="AC3255">
            <v>0.12911570999999999</v>
          </cell>
          <cell r="AD3255">
            <v>272.13</v>
          </cell>
          <cell r="AE3255">
            <v>51.474036950000006</v>
          </cell>
          <cell r="AF3255">
            <v>65.283699999999996</v>
          </cell>
          <cell r="AG3255">
            <v>0.32866347633179094</v>
          </cell>
          <cell r="AH3255">
            <v>3.9</v>
          </cell>
          <cell r="AI3255">
            <v>41660</v>
          </cell>
          <cell r="AJ3255">
            <v>9.5</v>
          </cell>
        </row>
        <row r="3256">
          <cell r="A3256" t="str">
            <v>4705</v>
          </cell>
          <cell r="B3256" t="str">
            <v>470500901</v>
          </cell>
          <cell r="D3256" t="str">
            <v>4705009</v>
          </cell>
          <cell r="E3256" t="str">
            <v>4740</v>
          </cell>
          <cell r="F3256" t="str">
            <v>47</v>
          </cell>
          <cell r="G3256">
            <v>512.23039917999995</v>
          </cell>
          <cell r="H3256">
            <v>516.20664714999998</v>
          </cell>
          <cell r="I3256">
            <v>516.32889609999995</v>
          </cell>
          <cell r="J3256">
            <v>29.268292679999995</v>
          </cell>
          <cell r="K3256">
            <v>14.214463840000002</v>
          </cell>
          <cell r="L3256">
            <v>7.1654934800000003</v>
          </cell>
          <cell r="M3256">
            <v>7.1654934800000003</v>
          </cell>
          <cell r="N3256">
            <v>18.101673810000001</v>
          </cell>
          <cell r="O3256">
            <v>64.040000000000006</v>
          </cell>
          <cell r="P3256">
            <v>11.630708500000001</v>
          </cell>
          <cell r="Q3256">
            <v>84.5</v>
          </cell>
          <cell r="R3256">
            <v>54.24479362000001</v>
          </cell>
          <cell r="S3256">
            <v>20.6</v>
          </cell>
          <cell r="T3256">
            <v>10.126631100000001</v>
          </cell>
          <cell r="U3256">
            <v>10.126631100000001</v>
          </cell>
          <cell r="V3256">
            <v>7.1654934800000003</v>
          </cell>
          <cell r="W3256">
            <v>40.799999999999997</v>
          </cell>
          <cell r="X3256">
            <v>91.6</v>
          </cell>
          <cell r="Y3256">
            <v>45.8</v>
          </cell>
          <cell r="Z3256">
            <v>27.3</v>
          </cell>
          <cell r="AA3256">
            <v>29.8</v>
          </cell>
          <cell r="AB3256">
            <v>10.7292407</v>
          </cell>
          <cell r="AC3256">
            <v>1</v>
          </cell>
          <cell r="AD3256">
            <v>272.13</v>
          </cell>
          <cell r="AE3256">
            <v>51.474036950000006</v>
          </cell>
          <cell r="AF3256">
            <v>65.283699999999996</v>
          </cell>
          <cell r="AG3256">
            <v>0.25</v>
          </cell>
          <cell r="AH3256">
            <v>3.9</v>
          </cell>
          <cell r="AI3256">
            <v>41660</v>
          </cell>
          <cell r="AJ3256">
            <v>9.5</v>
          </cell>
        </row>
        <row r="3257">
          <cell r="A3257" t="str">
            <v>4705</v>
          </cell>
          <cell r="B3257" t="str">
            <v>470501101</v>
          </cell>
          <cell r="D3257" t="str">
            <v>4705011</v>
          </cell>
          <cell r="E3257" t="str">
            <v>4740</v>
          </cell>
          <cell r="F3257" t="str">
            <v>47</v>
          </cell>
          <cell r="G3257">
            <v>512.23039917999995</v>
          </cell>
          <cell r="H3257">
            <v>516.20664714999998</v>
          </cell>
          <cell r="I3257">
            <v>516.32889609999995</v>
          </cell>
          <cell r="J3257">
            <v>29.268292679999995</v>
          </cell>
          <cell r="K3257">
            <v>14.214463840000002</v>
          </cell>
          <cell r="L3257">
            <v>9.4480177899999997</v>
          </cell>
          <cell r="M3257">
            <v>9.7140205300000009</v>
          </cell>
          <cell r="N3257">
            <v>18.101673810000001</v>
          </cell>
          <cell r="O3257">
            <v>64.040000000000006</v>
          </cell>
          <cell r="P3257">
            <v>11.611240219999999</v>
          </cell>
          <cell r="Q3257">
            <v>84.5</v>
          </cell>
          <cell r="R3257">
            <v>54.24479362000001</v>
          </cell>
          <cell r="S3257">
            <v>20.6</v>
          </cell>
          <cell r="T3257">
            <v>9.7571892899999995</v>
          </cell>
          <cell r="U3257">
            <v>10.7260828</v>
          </cell>
          <cell r="V3257">
            <v>9.7002691700000003</v>
          </cell>
          <cell r="W3257">
            <v>40.799999999999997</v>
          </cell>
          <cell r="X3257">
            <v>91.6</v>
          </cell>
          <cell r="Y3257">
            <v>45.8</v>
          </cell>
          <cell r="Z3257">
            <v>27.3</v>
          </cell>
          <cell r="AA3257">
            <v>29.8</v>
          </cell>
          <cell r="AB3257">
            <v>10.012162569999999</v>
          </cell>
          <cell r="AC3257">
            <v>2.8986630000000003E-2</v>
          </cell>
          <cell r="AD3257">
            <v>272.13</v>
          </cell>
          <cell r="AE3257">
            <v>51.474036950000006</v>
          </cell>
          <cell r="AF3257">
            <v>65.283699999999996</v>
          </cell>
          <cell r="AG3257">
            <v>0.5</v>
          </cell>
          <cell r="AH3257">
            <v>3.9</v>
          </cell>
          <cell r="AI3257">
            <v>41660</v>
          </cell>
          <cell r="AJ3257">
            <v>9.5</v>
          </cell>
        </row>
        <row r="3258">
          <cell r="A3258" t="str">
            <v>4705</v>
          </cell>
          <cell r="B3258" t="str">
            <v>470501401</v>
          </cell>
          <cell r="D3258" t="str">
            <v>4705014</v>
          </cell>
          <cell r="E3258" t="str">
            <v>4740</v>
          </cell>
          <cell r="F3258" t="str">
            <v>47</v>
          </cell>
          <cell r="G3258">
            <v>512.23039917999995</v>
          </cell>
          <cell r="H3258">
            <v>516.20664714999998</v>
          </cell>
          <cell r="I3258">
            <v>516.32889609999995</v>
          </cell>
          <cell r="J3258">
            <v>29.268292679999995</v>
          </cell>
          <cell r="K3258">
            <v>14.214463840000002</v>
          </cell>
          <cell r="L3258">
            <v>9.4304392900000007</v>
          </cell>
          <cell r="M3258">
            <v>9.4413727200000004</v>
          </cell>
          <cell r="N3258">
            <v>18.101673810000001</v>
          </cell>
          <cell r="O3258">
            <v>64.040000000000006</v>
          </cell>
          <cell r="P3258">
            <v>11.171167280000001</v>
          </cell>
          <cell r="Q3258">
            <v>84.5</v>
          </cell>
          <cell r="R3258">
            <v>54.24479362000001</v>
          </cell>
          <cell r="S3258">
            <v>20.6</v>
          </cell>
          <cell r="T3258">
            <v>9.7325806000000004</v>
          </cell>
          <cell r="U3258">
            <v>10.41526273</v>
          </cell>
          <cell r="V3258">
            <v>9.5778266599999995</v>
          </cell>
          <cell r="W3258">
            <v>40.799999999999997</v>
          </cell>
          <cell r="X3258">
            <v>91.6</v>
          </cell>
          <cell r="Y3258">
            <v>45.8</v>
          </cell>
          <cell r="Z3258">
            <v>27.3</v>
          </cell>
          <cell r="AA3258">
            <v>29.8</v>
          </cell>
          <cell r="AB3258">
            <v>9.4031896499999998</v>
          </cell>
          <cell r="AC3258">
            <v>8.3759120000000006E-2</v>
          </cell>
          <cell r="AD3258">
            <v>272.13</v>
          </cell>
          <cell r="AE3258">
            <v>51.474036950000006</v>
          </cell>
          <cell r="AF3258">
            <v>65.283699999999996</v>
          </cell>
          <cell r="AG3258">
            <v>0.30102476943806017</v>
          </cell>
          <cell r="AH3258">
            <v>3.9</v>
          </cell>
          <cell r="AI3258">
            <v>41660</v>
          </cell>
          <cell r="AJ3258">
            <v>9.5</v>
          </cell>
        </row>
        <row r="3259">
          <cell r="A3259" t="str">
            <v>4705</v>
          </cell>
          <cell r="B3259" t="str">
            <v>470501601</v>
          </cell>
          <cell r="D3259" t="str">
            <v>4705016</v>
          </cell>
          <cell r="E3259" t="str">
            <v>4740</v>
          </cell>
          <cell r="F3259" t="str">
            <v>47</v>
          </cell>
          <cell r="G3259">
            <v>512.23039917999995</v>
          </cell>
          <cell r="H3259">
            <v>516.20664714999998</v>
          </cell>
          <cell r="I3259">
            <v>516.32889609999995</v>
          </cell>
          <cell r="J3259">
            <v>29.268292679999995</v>
          </cell>
          <cell r="K3259">
            <v>14.214463840000002</v>
          </cell>
          <cell r="L3259">
            <v>7.26403014</v>
          </cell>
          <cell r="M3259">
            <v>7.26403014</v>
          </cell>
          <cell r="N3259">
            <v>18.101673810000001</v>
          </cell>
          <cell r="O3259">
            <v>64.040000000000006</v>
          </cell>
          <cell r="P3259">
            <v>11.225243389999999</v>
          </cell>
          <cell r="Q3259">
            <v>84.5</v>
          </cell>
          <cell r="R3259">
            <v>54.24479362000001</v>
          </cell>
          <cell r="S3259">
            <v>20.6</v>
          </cell>
          <cell r="T3259">
            <v>9.8389490300000002</v>
          </cell>
          <cell r="U3259">
            <v>10.81977828</v>
          </cell>
          <cell r="V3259">
            <v>7.26403014</v>
          </cell>
          <cell r="W3259">
            <v>40.799999999999997</v>
          </cell>
          <cell r="X3259">
            <v>91.6</v>
          </cell>
          <cell r="Y3259">
            <v>45.8</v>
          </cell>
          <cell r="Z3259">
            <v>27.3</v>
          </cell>
          <cell r="AA3259">
            <v>29.8</v>
          </cell>
          <cell r="AB3259">
            <v>7.26403014</v>
          </cell>
          <cell r="AC3259">
            <v>1</v>
          </cell>
          <cell r="AD3259">
            <v>272.13</v>
          </cell>
          <cell r="AE3259">
            <v>51.474036950000006</v>
          </cell>
          <cell r="AF3259">
            <v>65.283699999999996</v>
          </cell>
          <cell r="AG3259">
            <v>1</v>
          </cell>
          <cell r="AH3259">
            <v>3.9</v>
          </cell>
          <cell r="AI3259">
            <v>41660</v>
          </cell>
          <cell r="AJ3259">
            <v>9.5</v>
          </cell>
        </row>
        <row r="3260">
          <cell r="A3260" t="str">
            <v>4705</v>
          </cell>
          <cell r="B3260" t="str">
            <v>470501801</v>
          </cell>
          <cell r="D3260" t="str">
            <v>4705018</v>
          </cell>
          <cell r="E3260" t="str">
            <v>4740</v>
          </cell>
          <cell r="F3260" t="str">
            <v>47</v>
          </cell>
          <cell r="G3260">
            <v>512.23039917999995</v>
          </cell>
          <cell r="H3260">
            <v>516.20664714999998</v>
          </cell>
          <cell r="I3260">
            <v>516.32889609999995</v>
          </cell>
          <cell r="J3260">
            <v>29.268292679999995</v>
          </cell>
          <cell r="K3260">
            <v>14.214463840000002</v>
          </cell>
          <cell r="L3260">
            <v>9.3393490499999992</v>
          </cell>
          <cell r="M3260">
            <v>9.3386456300000003</v>
          </cell>
          <cell r="N3260">
            <v>18.101673810000001</v>
          </cell>
          <cell r="O3260">
            <v>64.040000000000006</v>
          </cell>
          <cell r="P3260">
            <v>10.619789580000001</v>
          </cell>
          <cell r="Q3260">
            <v>84.5</v>
          </cell>
          <cell r="R3260">
            <v>54.24479362000001</v>
          </cell>
          <cell r="S3260">
            <v>20.6</v>
          </cell>
          <cell r="T3260">
            <v>9.3612572600000004</v>
          </cell>
          <cell r="U3260">
            <v>9.6976312100000008</v>
          </cell>
          <cell r="V3260">
            <v>9.6494981200000005</v>
          </cell>
          <cell r="W3260">
            <v>40.799999999999997</v>
          </cell>
          <cell r="X3260">
            <v>91.6</v>
          </cell>
          <cell r="Y3260">
            <v>45.8</v>
          </cell>
          <cell r="Z3260">
            <v>27.3</v>
          </cell>
          <cell r="AA3260">
            <v>29.8</v>
          </cell>
          <cell r="AB3260">
            <v>9.9484131199999997</v>
          </cell>
          <cell r="AC3260">
            <v>6.0180639999999994E-2</v>
          </cell>
          <cell r="AD3260">
            <v>272.13</v>
          </cell>
          <cell r="AE3260">
            <v>51.474036950000006</v>
          </cell>
          <cell r="AF3260">
            <v>65.322465840000007</v>
          </cell>
          <cell r="AG3260">
            <v>1</v>
          </cell>
          <cell r="AH3260">
            <v>3.9</v>
          </cell>
          <cell r="AI3260">
            <v>41660</v>
          </cell>
          <cell r="AJ3260">
            <v>9.5</v>
          </cell>
        </row>
        <row r="3261">
          <cell r="A3261" t="str">
            <v>4705</v>
          </cell>
          <cell r="B3261" t="str">
            <v>470501901</v>
          </cell>
          <cell r="D3261" t="str">
            <v>4705019</v>
          </cell>
          <cell r="E3261" t="str">
            <v>4740</v>
          </cell>
          <cell r="F3261" t="str">
            <v>47</v>
          </cell>
          <cell r="G3261">
            <v>512.23039917999995</v>
          </cell>
          <cell r="H3261">
            <v>516.20664714999998</v>
          </cell>
          <cell r="I3261">
            <v>516.32889609999995</v>
          </cell>
          <cell r="J3261">
            <v>29.268292679999995</v>
          </cell>
          <cell r="K3261">
            <v>14.214463840000002</v>
          </cell>
          <cell r="L3261">
            <v>7.1308988299999996</v>
          </cell>
          <cell r="M3261">
            <v>7.1308988299999996</v>
          </cell>
          <cell r="N3261">
            <v>18.101673810000001</v>
          </cell>
          <cell r="O3261">
            <v>64.040000000000006</v>
          </cell>
          <cell r="P3261">
            <v>10.81977828</v>
          </cell>
          <cell r="Q3261">
            <v>84.5</v>
          </cell>
          <cell r="R3261">
            <v>54.24479362000001</v>
          </cell>
          <cell r="S3261">
            <v>20.6</v>
          </cell>
          <cell r="T3261">
            <v>7.1308988299999996</v>
          </cell>
          <cell r="U3261">
            <v>10.165005300000001</v>
          </cell>
          <cell r="V3261">
            <v>9.8389490300000002</v>
          </cell>
          <cell r="W3261">
            <v>40.799999999999997</v>
          </cell>
          <cell r="X3261">
            <v>91.6</v>
          </cell>
          <cell r="Y3261">
            <v>45.8</v>
          </cell>
          <cell r="Z3261">
            <v>27.3</v>
          </cell>
          <cell r="AA3261">
            <v>29.8</v>
          </cell>
          <cell r="AB3261">
            <v>7.1308988299999996</v>
          </cell>
          <cell r="AC3261">
            <v>0</v>
          </cell>
          <cell r="AD3261">
            <v>272.13</v>
          </cell>
          <cell r="AE3261">
            <v>51.474036950000006</v>
          </cell>
          <cell r="AF3261">
            <v>65.283699999999996</v>
          </cell>
          <cell r="AG3261">
            <v>0</v>
          </cell>
          <cell r="AH3261">
            <v>3.9</v>
          </cell>
          <cell r="AI3261">
            <v>41660</v>
          </cell>
          <cell r="AJ3261">
            <v>9.5</v>
          </cell>
        </row>
        <row r="3262">
          <cell r="A3262" t="str">
            <v>4705</v>
          </cell>
          <cell r="B3262" t="str">
            <v>470502101</v>
          </cell>
          <cell r="D3262" t="str">
            <v>4705021</v>
          </cell>
          <cell r="E3262" t="str">
            <v>4740</v>
          </cell>
          <cell r="F3262" t="str">
            <v>47</v>
          </cell>
          <cell r="G3262">
            <v>512.23039917999995</v>
          </cell>
          <cell r="H3262">
            <v>516.20664714999998</v>
          </cell>
          <cell r="I3262">
            <v>516.32889609999995</v>
          </cell>
          <cell r="J3262">
            <v>29.268292679999995</v>
          </cell>
          <cell r="K3262">
            <v>14.214463840000002</v>
          </cell>
          <cell r="L3262">
            <v>7.1404530399999997</v>
          </cell>
          <cell r="M3262">
            <v>7.1404530399999997</v>
          </cell>
          <cell r="N3262">
            <v>18.101673810000001</v>
          </cell>
          <cell r="O3262">
            <v>64.040000000000006</v>
          </cell>
          <cell r="P3262">
            <v>10.126631100000001</v>
          </cell>
          <cell r="Q3262">
            <v>84.5</v>
          </cell>
          <cell r="R3262">
            <v>54.24479362000001</v>
          </cell>
          <cell r="S3262">
            <v>20.6</v>
          </cell>
          <cell r="T3262">
            <v>7.1404530399999997</v>
          </cell>
          <cell r="U3262">
            <v>7.1404530399999997</v>
          </cell>
          <cell r="V3262">
            <v>7.1404530399999997</v>
          </cell>
          <cell r="W3262">
            <v>40.799999999999997</v>
          </cell>
          <cell r="X3262">
            <v>91.6</v>
          </cell>
          <cell r="Y3262">
            <v>45.8</v>
          </cell>
          <cell r="Z3262">
            <v>27.3</v>
          </cell>
          <cell r="AA3262">
            <v>29.8</v>
          </cell>
          <cell r="AB3262">
            <v>10.741816740000001</v>
          </cell>
          <cell r="AC3262">
            <v>1</v>
          </cell>
          <cell r="AD3262">
            <v>272.13</v>
          </cell>
          <cell r="AE3262">
            <v>51.474036950000006</v>
          </cell>
          <cell r="AF3262">
            <v>65.283699999999996</v>
          </cell>
          <cell r="AG3262">
            <v>0.33333332999999998</v>
          </cell>
          <cell r="AH3262">
            <v>3.9</v>
          </cell>
          <cell r="AI3262">
            <v>41660</v>
          </cell>
          <cell r="AJ3262">
            <v>9.5</v>
          </cell>
        </row>
        <row r="3263">
          <cell r="A3263" t="str">
            <v>4705</v>
          </cell>
          <cell r="B3263" t="str">
            <v>470502401</v>
          </cell>
          <cell r="D3263" t="str">
            <v>4705024</v>
          </cell>
          <cell r="E3263" t="str">
            <v>4740</v>
          </cell>
          <cell r="F3263" t="str">
            <v>47</v>
          </cell>
          <cell r="G3263">
            <v>512.23039917999995</v>
          </cell>
          <cell r="H3263">
            <v>516.20664714999998</v>
          </cell>
          <cell r="I3263">
            <v>516.32889609999995</v>
          </cell>
          <cell r="J3263">
            <v>29.268292679999995</v>
          </cell>
          <cell r="K3263">
            <v>14.214463840000002</v>
          </cell>
          <cell r="L3263">
            <v>7.5234813099999993</v>
          </cell>
          <cell r="M3263">
            <v>7.5082387700000002</v>
          </cell>
          <cell r="N3263">
            <v>18.101673810000001</v>
          </cell>
          <cell r="O3263">
            <v>64.040000000000006</v>
          </cell>
          <cell r="P3263">
            <v>10.773399209999999</v>
          </cell>
          <cell r="Q3263">
            <v>84.5</v>
          </cell>
          <cell r="R3263">
            <v>54.24479362000001</v>
          </cell>
          <cell r="S3263">
            <v>20.6</v>
          </cell>
          <cell r="T3263">
            <v>7.5082387700000002</v>
          </cell>
          <cell r="U3263">
            <v>7.5082387700000002</v>
          </cell>
          <cell r="V3263">
            <v>7.5082387700000002</v>
          </cell>
          <cell r="W3263">
            <v>40.799999999999997</v>
          </cell>
          <cell r="X3263">
            <v>91.6</v>
          </cell>
          <cell r="Y3263">
            <v>45.8</v>
          </cell>
          <cell r="Z3263">
            <v>27.3</v>
          </cell>
          <cell r="AA3263">
            <v>29.8</v>
          </cell>
          <cell r="AB3263">
            <v>7.5082387700000002</v>
          </cell>
          <cell r="AC3263">
            <v>1</v>
          </cell>
          <cell r="AD3263">
            <v>272.13</v>
          </cell>
          <cell r="AE3263">
            <v>51.474036950000006</v>
          </cell>
          <cell r="AF3263">
            <v>63.719200000000001</v>
          </cell>
          <cell r="AG3263">
            <v>0.33333332999999998</v>
          </cell>
          <cell r="AH3263">
            <v>3.9</v>
          </cell>
          <cell r="AI3263">
            <v>41660</v>
          </cell>
          <cell r="AJ3263">
            <v>9.5</v>
          </cell>
        </row>
        <row r="3264">
          <cell r="A3264" t="str">
            <v>4705</v>
          </cell>
          <cell r="B3264" t="str">
            <v>470502701</v>
          </cell>
          <cell r="D3264" t="str">
            <v>4705027</v>
          </cell>
          <cell r="E3264" t="str">
            <v>4740</v>
          </cell>
          <cell r="F3264" t="str">
            <v>47</v>
          </cell>
          <cell r="G3264">
            <v>512.23039917999995</v>
          </cell>
          <cell r="H3264">
            <v>516.20664714999998</v>
          </cell>
          <cell r="I3264">
            <v>516.32889609999995</v>
          </cell>
          <cell r="J3264">
            <v>29.268292679999995</v>
          </cell>
          <cell r="K3264">
            <v>14.214463840000002</v>
          </cell>
          <cell r="L3264">
            <v>9.3852176200000006</v>
          </cell>
          <cell r="M3264">
            <v>9.3832006400000001</v>
          </cell>
          <cell r="N3264">
            <v>18.101673810000001</v>
          </cell>
          <cell r="O3264">
            <v>64.040000000000006</v>
          </cell>
          <cell r="P3264">
            <v>10.665484259999999</v>
          </cell>
          <cell r="Q3264">
            <v>84.5</v>
          </cell>
          <cell r="R3264">
            <v>54.24479362000001</v>
          </cell>
          <cell r="S3264">
            <v>20.6</v>
          </cell>
          <cell r="T3264">
            <v>9.4167039199999998</v>
          </cell>
          <cell r="U3264">
            <v>9.4054958899999992</v>
          </cell>
          <cell r="V3264">
            <v>9.4602426899999994</v>
          </cell>
          <cell r="W3264">
            <v>40.799999999999997</v>
          </cell>
          <cell r="X3264">
            <v>91.6</v>
          </cell>
          <cell r="Y3264">
            <v>45.8</v>
          </cell>
          <cell r="Z3264">
            <v>27.3</v>
          </cell>
          <cell r="AA3264">
            <v>29.8</v>
          </cell>
          <cell r="AB3264">
            <v>9.3728843000000008</v>
          </cell>
          <cell r="AC3264">
            <v>8.8773290000000005E-2</v>
          </cell>
          <cell r="AD3264">
            <v>272.13</v>
          </cell>
          <cell r="AE3264">
            <v>51.474036950000006</v>
          </cell>
          <cell r="AF3264">
            <v>65.290313380000001</v>
          </cell>
          <cell r="AG3264">
            <v>0.313187078436577</v>
          </cell>
          <cell r="AH3264">
            <v>3.9</v>
          </cell>
          <cell r="AI3264">
            <v>41660</v>
          </cell>
          <cell r="AJ3264">
            <v>9.5</v>
          </cell>
        </row>
        <row r="3265">
          <cell r="A3265" t="str">
            <v>4705</v>
          </cell>
          <cell r="B3265" t="str">
            <v>470502801</v>
          </cell>
          <cell r="D3265" t="str">
            <v>4705028</v>
          </cell>
          <cell r="E3265" t="str">
            <v>4740</v>
          </cell>
          <cell r="F3265" t="str">
            <v>47</v>
          </cell>
          <cell r="G3265">
            <v>512.23039917999995</v>
          </cell>
          <cell r="H3265">
            <v>516.20664714999998</v>
          </cell>
          <cell r="I3265">
            <v>516.32889609999995</v>
          </cell>
          <cell r="J3265">
            <v>29.268292679999995</v>
          </cell>
          <cell r="K3265">
            <v>14.214463840000002</v>
          </cell>
          <cell r="L3265">
            <v>9.2820096599999999</v>
          </cell>
          <cell r="M3265">
            <v>9.3271451499999998</v>
          </cell>
          <cell r="N3265">
            <v>18.101673810000001</v>
          </cell>
          <cell r="O3265">
            <v>64.040000000000006</v>
          </cell>
          <cell r="P3265">
            <v>11.1236683</v>
          </cell>
          <cell r="Q3265">
            <v>84.5</v>
          </cell>
          <cell r="R3265">
            <v>54.24479362000001</v>
          </cell>
          <cell r="S3265">
            <v>20.6</v>
          </cell>
          <cell r="T3265">
            <v>9.3173095900000007</v>
          </cell>
          <cell r="U3265">
            <v>9.3361797600000003</v>
          </cell>
          <cell r="V3265">
            <v>9.6771514100000005</v>
          </cell>
          <cell r="W3265">
            <v>40.799999999999997</v>
          </cell>
          <cell r="X3265">
            <v>91.6</v>
          </cell>
          <cell r="Y3265">
            <v>45.8</v>
          </cell>
          <cell r="Z3265">
            <v>27.3</v>
          </cell>
          <cell r="AA3265">
            <v>29.8</v>
          </cell>
          <cell r="AB3265">
            <v>9.2642602099999998</v>
          </cell>
          <cell r="AC3265">
            <v>0.20776246000000001</v>
          </cell>
          <cell r="AD3265">
            <v>272.13</v>
          </cell>
          <cell r="AE3265">
            <v>51.474036950000006</v>
          </cell>
          <cell r="AF3265">
            <v>65.279886250000004</v>
          </cell>
          <cell r="AG3265">
            <v>0.28989882022877289</v>
          </cell>
          <cell r="AH3265">
            <v>3.9</v>
          </cell>
          <cell r="AI3265">
            <v>41660</v>
          </cell>
          <cell r="AJ3265">
            <v>9.5</v>
          </cell>
        </row>
        <row r="3266">
          <cell r="A3266" t="str">
            <v>4705</v>
          </cell>
          <cell r="B3266" t="str">
            <v>470502901</v>
          </cell>
          <cell r="D3266" t="str">
            <v>4705029</v>
          </cell>
          <cell r="E3266" t="str">
            <v>4740</v>
          </cell>
          <cell r="F3266" t="str">
            <v>47</v>
          </cell>
          <cell r="G3266">
            <v>512.23039917999995</v>
          </cell>
          <cell r="H3266">
            <v>516.20664714999998</v>
          </cell>
          <cell r="I3266">
            <v>516.32889609999995</v>
          </cell>
          <cell r="J3266">
            <v>29.268292679999995</v>
          </cell>
          <cell r="K3266">
            <v>14.214463840000002</v>
          </cell>
          <cell r="L3266">
            <v>7.1538337999999992</v>
          </cell>
          <cell r="M3266">
            <v>7.1538337999999992</v>
          </cell>
          <cell r="N3266">
            <v>18.101673810000001</v>
          </cell>
          <cell r="O3266">
            <v>64.040000000000006</v>
          </cell>
          <cell r="P3266">
            <v>10.81977828</v>
          </cell>
          <cell r="Q3266">
            <v>84.5</v>
          </cell>
          <cell r="R3266">
            <v>54.24479362000001</v>
          </cell>
          <cell r="S3266">
            <v>20.6</v>
          </cell>
          <cell r="T3266">
            <v>7.1538337999999992</v>
          </cell>
          <cell r="U3266">
            <v>7.1538337999999992</v>
          </cell>
          <cell r="V3266">
            <v>7.1538337999999992</v>
          </cell>
          <cell r="W3266">
            <v>40.799999999999997</v>
          </cell>
          <cell r="X3266">
            <v>91.6</v>
          </cell>
          <cell r="Y3266">
            <v>45.8</v>
          </cell>
          <cell r="Z3266">
            <v>27.3</v>
          </cell>
          <cell r="AA3266">
            <v>29.8</v>
          </cell>
          <cell r="AB3266">
            <v>7.1538337999999992</v>
          </cell>
          <cell r="AC3266">
            <v>1</v>
          </cell>
          <cell r="AD3266">
            <v>272.13</v>
          </cell>
          <cell r="AE3266">
            <v>51.474036950000006</v>
          </cell>
          <cell r="AF3266">
            <v>65.283699999999996</v>
          </cell>
          <cell r="AG3266">
            <v>0.41666667000000002</v>
          </cell>
          <cell r="AH3266">
            <v>3.9</v>
          </cell>
          <cell r="AI3266">
            <v>41660</v>
          </cell>
          <cell r="AJ3266">
            <v>9.5</v>
          </cell>
        </row>
        <row r="3267">
          <cell r="A3267" t="str">
            <v>4705</v>
          </cell>
          <cell r="B3267" t="str">
            <v>470503101</v>
          </cell>
          <cell r="D3267" t="str">
            <v>4705031</v>
          </cell>
          <cell r="E3267" t="str">
            <v>4740</v>
          </cell>
          <cell r="F3267" t="str">
            <v>47</v>
          </cell>
          <cell r="G3267">
            <v>512.23039917999995</v>
          </cell>
          <cell r="H3267">
            <v>516.20664714999998</v>
          </cell>
          <cell r="I3267">
            <v>516.32889609999995</v>
          </cell>
          <cell r="J3267">
            <v>29.268292679999995</v>
          </cell>
          <cell r="K3267">
            <v>14.214463840000002</v>
          </cell>
          <cell r="L3267">
            <v>7.1380730299999993</v>
          </cell>
          <cell r="M3267">
            <v>7.1380730299999993</v>
          </cell>
          <cell r="N3267">
            <v>18.101673810000001</v>
          </cell>
          <cell r="O3267">
            <v>64.040000000000006</v>
          </cell>
          <cell r="P3267">
            <v>11.225243389999999</v>
          </cell>
          <cell r="Q3267">
            <v>84.5</v>
          </cell>
          <cell r="R3267">
            <v>54.24479362000001</v>
          </cell>
          <cell r="S3267">
            <v>20.6</v>
          </cell>
          <cell r="T3267">
            <v>7.1380730299999993</v>
          </cell>
          <cell r="U3267">
            <v>7.1380730299999993</v>
          </cell>
          <cell r="V3267">
            <v>10.126631100000001</v>
          </cell>
          <cell r="W3267">
            <v>40.799999999999997</v>
          </cell>
          <cell r="X3267">
            <v>91.6</v>
          </cell>
          <cell r="Y3267">
            <v>45.8</v>
          </cell>
          <cell r="Z3267">
            <v>27.3</v>
          </cell>
          <cell r="AA3267">
            <v>29.8</v>
          </cell>
          <cell r="AB3267">
            <v>7.1380730299999993</v>
          </cell>
          <cell r="AC3267">
            <v>1</v>
          </cell>
          <cell r="AD3267">
            <v>272.13</v>
          </cell>
          <cell r="AE3267">
            <v>51.474036950000006</v>
          </cell>
          <cell r="AF3267">
            <v>65.283699999999996</v>
          </cell>
          <cell r="AG3267">
            <v>0.33333332999999998</v>
          </cell>
          <cell r="AH3267">
            <v>3.9</v>
          </cell>
          <cell r="AI3267">
            <v>41660</v>
          </cell>
          <cell r="AJ3267">
            <v>9.5</v>
          </cell>
        </row>
        <row r="3268">
          <cell r="A3268" t="str">
            <v>4705</v>
          </cell>
          <cell r="B3268" t="str">
            <v>470503301</v>
          </cell>
          <cell r="D3268" t="str">
            <v>4705033</v>
          </cell>
          <cell r="E3268" t="str">
            <v>4740</v>
          </cell>
          <cell r="F3268" t="str">
            <v>47</v>
          </cell>
          <cell r="G3268">
            <v>512.23039917999995</v>
          </cell>
          <cell r="H3268">
            <v>516.20664714999998</v>
          </cell>
          <cell r="I3268">
            <v>516.32889609999995</v>
          </cell>
          <cell r="J3268">
            <v>29.268292679999995</v>
          </cell>
          <cell r="K3268">
            <v>14.214463840000002</v>
          </cell>
          <cell r="L3268">
            <v>9.4546973199999993</v>
          </cell>
          <cell r="M3268">
            <v>9.48804786</v>
          </cell>
          <cell r="N3268">
            <v>18.101673810000001</v>
          </cell>
          <cell r="O3268">
            <v>64.040000000000006</v>
          </cell>
          <cell r="P3268">
            <v>11.49411974</v>
          </cell>
          <cell r="Q3268">
            <v>84.5</v>
          </cell>
          <cell r="R3268">
            <v>54.24479362000001</v>
          </cell>
          <cell r="S3268">
            <v>20.6</v>
          </cell>
          <cell r="T3268">
            <v>9.5689234899999995</v>
          </cell>
          <cell r="U3268">
            <v>10.293568260000001</v>
          </cell>
          <cell r="V3268">
            <v>9.4902422600000005</v>
          </cell>
          <cell r="W3268">
            <v>40.799999999999997</v>
          </cell>
          <cell r="X3268">
            <v>91.6</v>
          </cell>
          <cell r="Y3268">
            <v>45.8</v>
          </cell>
          <cell r="Z3268">
            <v>27.3</v>
          </cell>
          <cell r="AA3268">
            <v>29.8</v>
          </cell>
          <cell r="AB3268">
            <v>9.5714355300000005</v>
          </cell>
          <cell r="AC3268">
            <v>0.16608411000000001</v>
          </cell>
          <cell r="AD3268">
            <v>272.13</v>
          </cell>
          <cell r="AE3268">
            <v>51.474036950000006</v>
          </cell>
          <cell r="AF3268">
            <v>65.281581520000003</v>
          </cell>
          <cell r="AG3268">
            <v>0.3119504410433579</v>
          </cell>
          <cell r="AH3268">
            <v>3.9</v>
          </cell>
          <cell r="AI3268">
            <v>41660</v>
          </cell>
          <cell r="AJ3268">
            <v>9.5</v>
          </cell>
        </row>
        <row r="3269">
          <cell r="A3269" t="str">
            <v>4705</v>
          </cell>
          <cell r="B3269" t="str">
            <v>470503401</v>
          </cell>
          <cell r="D3269" t="str">
            <v>4705034</v>
          </cell>
          <cell r="E3269" t="str">
            <v>4740</v>
          </cell>
          <cell r="F3269" t="str">
            <v>47</v>
          </cell>
          <cell r="G3269">
            <v>512.23039917999995</v>
          </cell>
          <cell r="H3269">
            <v>516.20664714999998</v>
          </cell>
          <cell r="I3269">
            <v>516.32889609999995</v>
          </cell>
          <cell r="J3269">
            <v>29.268292679999995</v>
          </cell>
          <cell r="K3269">
            <v>14.214463840000002</v>
          </cell>
          <cell r="L3269">
            <v>7.2063772900000007</v>
          </cell>
          <cell r="M3269">
            <v>7.2063772900000007</v>
          </cell>
          <cell r="N3269">
            <v>18.101673810000001</v>
          </cell>
          <cell r="O3269">
            <v>64.040000000000006</v>
          </cell>
          <cell r="P3269">
            <v>11.630708500000001</v>
          </cell>
          <cell r="Q3269">
            <v>84.5</v>
          </cell>
          <cell r="R3269">
            <v>54.24479362000001</v>
          </cell>
          <cell r="S3269">
            <v>20.6</v>
          </cell>
          <cell r="T3269">
            <v>7.2063772900000007</v>
          </cell>
          <cell r="U3269">
            <v>10.126631100000001</v>
          </cell>
          <cell r="V3269">
            <v>7.2063772900000007</v>
          </cell>
          <cell r="W3269">
            <v>40.799999999999997</v>
          </cell>
          <cell r="X3269">
            <v>91.6</v>
          </cell>
          <cell r="Y3269">
            <v>45.8</v>
          </cell>
          <cell r="Z3269">
            <v>27.3</v>
          </cell>
          <cell r="AA3269">
            <v>29.8</v>
          </cell>
          <cell r="AB3269">
            <v>7.2063772900000007</v>
          </cell>
          <cell r="AC3269">
            <v>1</v>
          </cell>
          <cell r="AD3269">
            <v>272.13</v>
          </cell>
          <cell r="AE3269">
            <v>51.474036950000006</v>
          </cell>
          <cell r="AF3269">
            <v>65.283699999999996</v>
          </cell>
          <cell r="AG3269">
            <v>0.17647059000000001</v>
          </cell>
          <cell r="AH3269">
            <v>3.9</v>
          </cell>
          <cell r="AI3269">
            <v>41660</v>
          </cell>
          <cell r="AJ3269">
            <v>9.5</v>
          </cell>
        </row>
        <row r="3270">
          <cell r="A3270" t="str">
            <v>4705</v>
          </cell>
          <cell r="B3270" t="str">
            <v>470503701</v>
          </cell>
          <cell r="D3270" t="str">
            <v>4705037</v>
          </cell>
          <cell r="E3270" t="str">
            <v>4740</v>
          </cell>
          <cell r="F3270" t="str">
            <v>47</v>
          </cell>
          <cell r="G3270">
            <v>512.23039917999995</v>
          </cell>
          <cell r="H3270">
            <v>516.20664714999998</v>
          </cell>
          <cell r="I3270">
            <v>516.32889609999995</v>
          </cell>
          <cell r="J3270">
            <v>29.268292679999995</v>
          </cell>
          <cell r="K3270">
            <v>14.214463840000002</v>
          </cell>
          <cell r="L3270">
            <v>9.3488841800000007</v>
          </cell>
          <cell r="M3270">
            <v>9.5266827799999998</v>
          </cell>
          <cell r="N3270">
            <v>18.101673810000001</v>
          </cell>
          <cell r="O3270">
            <v>64.040000000000006</v>
          </cell>
          <cell r="P3270">
            <v>11.12611527</v>
          </cell>
          <cell r="Q3270">
            <v>84.5</v>
          </cell>
          <cell r="R3270">
            <v>54.24479362000001</v>
          </cell>
          <cell r="S3270">
            <v>20.6</v>
          </cell>
          <cell r="T3270">
            <v>9.5927415400000005</v>
          </cell>
          <cell r="U3270">
            <v>9.5810759999999995</v>
          </cell>
          <cell r="V3270">
            <v>9.5253700699999992</v>
          </cell>
          <cell r="W3270">
            <v>40.799999999999997</v>
          </cell>
          <cell r="X3270">
            <v>91.6</v>
          </cell>
          <cell r="Y3270">
            <v>45.8</v>
          </cell>
          <cell r="Z3270">
            <v>27.3</v>
          </cell>
          <cell r="AA3270">
            <v>29.8</v>
          </cell>
          <cell r="AB3270">
            <v>9.5204686299999999</v>
          </cell>
          <cell r="AC3270">
            <v>0.11929429</v>
          </cell>
          <cell r="AD3270">
            <v>272.13</v>
          </cell>
          <cell r="AE3270">
            <v>51.474036950000006</v>
          </cell>
          <cell r="AF3270">
            <v>65.267288609999994</v>
          </cell>
          <cell r="AG3270">
            <v>0.31794852628225445</v>
          </cell>
          <cell r="AH3270">
            <v>3.9</v>
          </cell>
          <cell r="AI3270">
            <v>41660</v>
          </cell>
          <cell r="AJ3270">
            <v>9.5</v>
          </cell>
        </row>
        <row r="3271">
          <cell r="A3271" t="str">
            <v>4705</v>
          </cell>
          <cell r="B3271" t="str">
            <v>470503801</v>
          </cell>
          <cell r="D3271" t="str">
            <v>4705038</v>
          </cell>
          <cell r="E3271" t="str">
            <v>4740</v>
          </cell>
          <cell r="F3271" t="str">
            <v>47</v>
          </cell>
          <cell r="G3271">
            <v>512.23039917999995</v>
          </cell>
          <cell r="H3271">
            <v>516.20664714999998</v>
          </cell>
          <cell r="I3271">
            <v>516.32889609999995</v>
          </cell>
          <cell r="J3271">
            <v>29.268292679999995</v>
          </cell>
          <cell r="K3271">
            <v>14.214463840000002</v>
          </cell>
          <cell r="L3271">
            <v>7.2181768399999999</v>
          </cell>
          <cell r="M3271">
            <v>7.2181768399999999</v>
          </cell>
          <cell r="N3271">
            <v>18.101673810000001</v>
          </cell>
          <cell r="O3271">
            <v>64.040000000000006</v>
          </cell>
          <cell r="P3271">
            <v>11.225243389999999</v>
          </cell>
          <cell r="Q3271">
            <v>84.5</v>
          </cell>
          <cell r="R3271">
            <v>54.24479362000001</v>
          </cell>
          <cell r="S3271">
            <v>20.6</v>
          </cell>
          <cell r="T3271">
            <v>7.2181768399999999</v>
          </cell>
          <cell r="U3271">
            <v>7.2181768399999999</v>
          </cell>
          <cell r="V3271">
            <v>7.2181768399999999</v>
          </cell>
          <cell r="W3271">
            <v>40.799999999999997</v>
          </cell>
          <cell r="X3271">
            <v>91.6</v>
          </cell>
          <cell r="Y3271">
            <v>45.8</v>
          </cell>
          <cell r="Z3271">
            <v>27.3</v>
          </cell>
          <cell r="AA3271">
            <v>29.8</v>
          </cell>
          <cell r="AB3271">
            <v>7.2181768399999999</v>
          </cell>
          <cell r="AC3271">
            <v>1</v>
          </cell>
          <cell r="AD3271">
            <v>272.13</v>
          </cell>
          <cell r="AE3271">
            <v>51.474036950000006</v>
          </cell>
          <cell r="AF3271">
            <v>65.283699999999996</v>
          </cell>
          <cell r="AG3271">
            <v>0.13636364000000001</v>
          </cell>
          <cell r="AH3271">
            <v>3.9</v>
          </cell>
          <cell r="AI3271">
            <v>41660</v>
          </cell>
          <cell r="AJ3271">
            <v>9.5</v>
          </cell>
        </row>
        <row r="3272">
          <cell r="A3272" t="str">
            <v>4705</v>
          </cell>
          <cell r="B3272" t="str">
            <v>470504101</v>
          </cell>
          <cell r="D3272" t="str">
            <v>4705041</v>
          </cell>
          <cell r="E3272" t="str">
            <v>4740</v>
          </cell>
          <cell r="F3272" t="str">
            <v>47</v>
          </cell>
          <cell r="G3272">
            <v>512.23039917999995</v>
          </cell>
          <cell r="H3272">
            <v>516.20664714999998</v>
          </cell>
          <cell r="I3272">
            <v>516.32889609999995</v>
          </cell>
          <cell r="J3272">
            <v>29.268292679999995</v>
          </cell>
          <cell r="K3272">
            <v>14.214463840000002</v>
          </cell>
          <cell r="L3272">
            <v>9.1739875400000006</v>
          </cell>
          <cell r="M3272">
            <v>9.9741789799999996</v>
          </cell>
          <cell r="N3272">
            <v>18.101673810000001</v>
          </cell>
          <cell r="O3272">
            <v>64.040000000000006</v>
          </cell>
          <cell r="P3272">
            <v>10.897054089999999</v>
          </cell>
          <cell r="Q3272">
            <v>84.5</v>
          </cell>
          <cell r="R3272">
            <v>54.24479362000001</v>
          </cell>
          <cell r="S3272">
            <v>20.6</v>
          </cell>
          <cell r="T3272">
            <v>10.31291148</v>
          </cell>
          <cell r="U3272">
            <v>9.9810965300000003</v>
          </cell>
          <cell r="V3272">
            <v>9.9484131199999997</v>
          </cell>
          <cell r="W3272">
            <v>40.799999999999997</v>
          </cell>
          <cell r="X3272">
            <v>91.6</v>
          </cell>
          <cell r="Y3272">
            <v>45.8</v>
          </cell>
          <cell r="Z3272">
            <v>27.3</v>
          </cell>
          <cell r="AA3272">
            <v>29.8</v>
          </cell>
          <cell r="AB3272">
            <v>9.3707570899999997</v>
          </cell>
          <cell r="AC3272">
            <v>0.21186902000000002</v>
          </cell>
          <cell r="AD3272">
            <v>272.13</v>
          </cell>
          <cell r="AE3272">
            <v>51.474036950000006</v>
          </cell>
          <cell r="AF3272">
            <v>64.319903249999996</v>
          </cell>
          <cell r="AG3272">
            <v>0.36917314812459712</v>
          </cell>
          <cell r="AH3272">
            <v>3.9</v>
          </cell>
          <cell r="AI3272">
            <v>41660</v>
          </cell>
          <cell r="AJ3272">
            <v>9.5</v>
          </cell>
        </row>
        <row r="3273">
          <cell r="A3273" t="str">
            <v>4705</v>
          </cell>
          <cell r="B3273" t="str">
            <v>470504201</v>
          </cell>
          <cell r="D3273" t="str">
            <v>4705042</v>
          </cell>
          <cell r="E3273" t="str">
            <v>4740</v>
          </cell>
          <cell r="F3273" t="str">
            <v>47</v>
          </cell>
          <cell r="G3273">
            <v>512.23039917999995</v>
          </cell>
          <cell r="H3273">
            <v>516.20664714999998</v>
          </cell>
          <cell r="I3273">
            <v>516.32889609999995</v>
          </cell>
          <cell r="J3273">
            <v>29.268292679999995</v>
          </cell>
          <cell r="K3273">
            <v>14.214463840000002</v>
          </cell>
          <cell r="L3273">
            <v>7.1308988299999996</v>
          </cell>
          <cell r="M3273">
            <v>10.11261331</v>
          </cell>
          <cell r="N3273">
            <v>18.101673810000001</v>
          </cell>
          <cell r="O3273">
            <v>64.040000000000006</v>
          </cell>
          <cell r="P3273">
            <v>10.81977828</v>
          </cell>
          <cell r="Q3273">
            <v>84.5</v>
          </cell>
          <cell r="R3273">
            <v>54.24479362000001</v>
          </cell>
          <cell r="S3273">
            <v>20.6</v>
          </cell>
          <cell r="T3273">
            <v>10.11261331</v>
          </cell>
          <cell r="U3273">
            <v>10.11261331</v>
          </cell>
          <cell r="V3273">
            <v>10.11261331</v>
          </cell>
          <cell r="W3273">
            <v>40.799999999999997</v>
          </cell>
          <cell r="X3273">
            <v>91.6</v>
          </cell>
          <cell r="Y3273">
            <v>45.8</v>
          </cell>
          <cell r="Z3273">
            <v>27.3</v>
          </cell>
          <cell r="AA3273">
            <v>29.8</v>
          </cell>
          <cell r="AB3273">
            <v>9.6158054800000006</v>
          </cell>
          <cell r="AC3273">
            <v>0</v>
          </cell>
          <cell r="AD3273">
            <v>272.13</v>
          </cell>
          <cell r="AE3273">
            <v>51.474036950000006</v>
          </cell>
          <cell r="AF3273">
            <v>64.355534259999999</v>
          </cell>
          <cell r="AG3273">
            <v>0</v>
          </cell>
          <cell r="AH3273">
            <v>3.9</v>
          </cell>
          <cell r="AI3273">
            <v>41660</v>
          </cell>
          <cell r="AJ3273">
            <v>9.5</v>
          </cell>
        </row>
        <row r="3274">
          <cell r="A3274" t="str">
            <v>4705</v>
          </cell>
          <cell r="B3274" t="str">
            <v>470504301</v>
          </cell>
          <cell r="D3274" t="str">
            <v>4705043</v>
          </cell>
          <cell r="E3274" t="str">
            <v>4740</v>
          </cell>
          <cell r="F3274" t="str">
            <v>47</v>
          </cell>
          <cell r="G3274">
            <v>512.23039917999995</v>
          </cell>
          <cell r="H3274">
            <v>516.20664714999998</v>
          </cell>
          <cell r="I3274">
            <v>516.32889609999995</v>
          </cell>
          <cell r="J3274">
            <v>29.268292679999995</v>
          </cell>
          <cell r="K3274">
            <v>14.214463840000002</v>
          </cell>
          <cell r="L3274">
            <v>7.1308988299999996</v>
          </cell>
          <cell r="M3274">
            <v>10.126631100000001</v>
          </cell>
          <cell r="N3274">
            <v>18.101673810000001</v>
          </cell>
          <cell r="O3274">
            <v>64.040000000000006</v>
          </cell>
          <cell r="P3274">
            <v>10.81977828</v>
          </cell>
          <cell r="Q3274">
            <v>84.5</v>
          </cell>
          <cell r="R3274">
            <v>54.24479362000001</v>
          </cell>
          <cell r="S3274">
            <v>20.6</v>
          </cell>
          <cell r="T3274">
            <v>10.126631100000001</v>
          </cell>
          <cell r="U3274">
            <v>10.126631100000001</v>
          </cell>
          <cell r="V3274">
            <v>10.126631100000001</v>
          </cell>
          <cell r="W3274">
            <v>40.799999999999997</v>
          </cell>
          <cell r="X3274">
            <v>91.6</v>
          </cell>
          <cell r="Y3274">
            <v>45.8</v>
          </cell>
          <cell r="Z3274">
            <v>27.3</v>
          </cell>
          <cell r="AA3274">
            <v>29.8</v>
          </cell>
          <cell r="AB3274">
            <v>7.1308988299999996</v>
          </cell>
          <cell r="AC3274">
            <v>0</v>
          </cell>
          <cell r="AD3274">
            <v>272.13</v>
          </cell>
          <cell r="AE3274">
            <v>51.474036950000006</v>
          </cell>
          <cell r="AF3274">
            <v>64.322199999999995</v>
          </cell>
          <cell r="AG3274">
            <v>0.33333332999999998</v>
          </cell>
          <cell r="AH3274">
            <v>3.9</v>
          </cell>
          <cell r="AI3274">
            <v>41660</v>
          </cell>
          <cell r="AJ3274">
            <v>9.5</v>
          </cell>
        </row>
        <row r="3275">
          <cell r="A3275" t="str">
            <v>4705</v>
          </cell>
          <cell r="B3275" t="str">
            <v>470504401</v>
          </cell>
          <cell r="D3275" t="str">
            <v>4705044</v>
          </cell>
          <cell r="E3275" t="str">
            <v>4740</v>
          </cell>
          <cell r="F3275" t="str">
            <v>47</v>
          </cell>
          <cell r="G3275">
            <v>512.23039917999995</v>
          </cell>
          <cell r="H3275">
            <v>516.20664714999998</v>
          </cell>
          <cell r="I3275">
            <v>516.32889609999995</v>
          </cell>
          <cell r="J3275">
            <v>29.268292679999995</v>
          </cell>
          <cell r="K3275">
            <v>14.214463840000002</v>
          </cell>
          <cell r="L3275">
            <v>9.4334839200000005</v>
          </cell>
          <cell r="M3275">
            <v>10.126631100000001</v>
          </cell>
          <cell r="N3275">
            <v>18.101673810000001</v>
          </cell>
          <cell r="O3275">
            <v>64.040000000000006</v>
          </cell>
          <cell r="P3275">
            <v>10.81977828</v>
          </cell>
          <cell r="Q3275">
            <v>84.5</v>
          </cell>
          <cell r="R3275">
            <v>54.24479362000001</v>
          </cell>
          <cell r="S3275">
            <v>20.6</v>
          </cell>
          <cell r="T3275">
            <v>10.126631100000001</v>
          </cell>
          <cell r="U3275">
            <v>10.126631100000001</v>
          </cell>
          <cell r="V3275">
            <v>10.126631100000001</v>
          </cell>
          <cell r="W3275">
            <v>40.799999999999997</v>
          </cell>
          <cell r="X3275">
            <v>91.6</v>
          </cell>
          <cell r="Y3275">
            <v>45.8</v>
          </cell>
          <cell r="Z3275">
            <v>27.3</v>
          </cell>
          <cell r="AA3275">
            <v>29.8</v>
          </cell>
          <cell r="AB3275">
            <v>9.6158054800000006</v>
          </cell>
          <cell r="AC3275">
            <v>1</v>
          </cell>
          <cell r="AD3275">
            <v>272.13</v>
          </cell>
          <cell r="AE3275">
            <v>51.474036950000006</v>
          </cell>
          <cell r="AF3275">
            <v>64.322199999999995</v>
          </cell>
          <cell r="AG3275">
            <v>0.39072571145989876</v>
          </cell>
          <cell r="AH3275">
            <v>3.9</v>
          </cell>
          <cell r="AI3275">
            <v>41660</v>
          </cell>
          <cell r="AJ3275">
            <v>9.5</v>
          </cell>
        </row>
        <row r="3276">
          <cell r="A3276" t="str">
            <v>4705</v>
          </cell>
          <cell r="B3276" t="str">
            <v>470504701</v>
          </cell>
          <cell r="D3276" t="str">
            <v>4705047</v>
          </cell>
          <cell r="E3276" t="str">
            <v>4740</v>
          </cell>
          <cell r="F3276" t="str">
            <v>47</v>
          </cell>
          <cell r="G3276">
            <v>512.23039917999995</v>
          </cell>
          <cell r="H3276">
            <v>516.20664714999998</v>
          </cell>
          <cell r="I3276">
            <v>516.32889609999995</v>
          </cell>
          <cell r="J3276">
            <v>29.268292679999995</v>
          </cell>
          <cell r="K3276">
            <v>14.214463840000002</v>
          </cell>
          <cell r="L3276">
            <v>9.4934118299999994</v>
          </cell>
          <cell r="M3276">
            <v>9.5389244400000006</v>
          </cell>
          <cell r="N3276">
            <v>18.101673810000001</v>
          </cell>
          <cell r="O3276">
            <v>64.040000000000006</v>
          </cell>
          <cell r="P3276">
            <v>10.638735909999999</v>
          </cell>
          <cell r="Q3276">
            <v>84.5</v>
          </cell>
          <cell r="R3276">
            <v>54.24479362000001</v>
          </cell>
          <cell r="S3276">
            <v>20.6</v>
          </cell>
          <cell r="T3276">
            <v>9.6038678399999995</v>
          </cell>
          <cell r="U3276">
            <v>9.5957388199999993</v>
          </cell>
          <cell r="V3276">
            <v>9.5356794399999991</v>
          </cell>
          <cell r="W3276">
            <v>40.799999999999997</v>
          </cell>
          <cell r="X3276">
            <v>91.6</v>
          </cell>
          <cell r="Y3276">
            <v>45.8</v>
          </cell>
          <cell r="Z3276">
            <v>27.3</v>
          </cell>
          <cell r="AA3276">
            <v>29.8</v>
          </cell>
          <cell r="AB3276">
            <v>10.26889426</v>
          </cell>
          <cell r="AC3276">
            <v>0.36993935999999999</v>
          </cell>
          <cell r="AD3276">
            <v>272.13</v>
          </cell>
          <cell r="AE3276">
            <v>51.474036950000006</v>
          </cell>
          <cell r="AF3276">
            <v>64.296930610000004</v>
          </cell>
          <cell r="AG3276">
            <v>0.33653271800238976</v>
          </cell>
          <cell r="AH3276">
            <v>3.9</v>
          </cell>
          <cell r="AI3276">
            <v>41660</v>
          </cell>
          <cell r="AJ3276">
            <v>9.5</v>
          </cell>
        </row>
        <row r="3277">
          <cell r="A3277" t="str">
            <v>4705</v>
          </cell>
          <cell r="B3277" t="str">
            <v>470504801</v>
          </cell>
          <cell r="D3277" t="str">
            <v>4705048</v>
          </cell>
          <cell r="E3277" t="str">
            <v>4740</v>
          </cell>
          <cell r="F3277" t="str">
            <v>47</v>
          </cell>
          <cell r="G3277">
            <v>512.23039917999995</v>
          </cell>
          <cell r="H3277">
            <v>516.20664714999998</v>
          </cell>
          <cell r="I3277">
            <v>516.32889609999995</v>
          </cell>
          <cell r="J3277">
            <v>29.268292679999995</v>
          </cell>
          <cell r="K3277">
            <v>14.214463840000002</v>
          </cell>
          <cell r="L3277">
            <v>7.2889276899999995</v>
          </cell>
          <cell r="M3277">
            <v>7.2889276899999995</v>
          </cell>
          <cell r="N3277">
            <v>18.101673810000001</v>
          </cell>
          <cell r="O3277">
            <v>64.040000000000006</v>
          </cell>
          <cell r="P3277">
            <v>10.81977828</v>
          </cell>
          <cell r="Q3277">
            <v>84.5</v>
          </cell>
          <cell r="R3277">
            <v>54.24479362000001</v>
          </cell>
          <cell r="S3277">
            <v>20.6</v>
          </cell>
          <cell r="T3277">
            <v>7.2889276899999995</v>
          </cell>
          <cell r="U3277">
            <v>7.2889276899999995</v>
          </cell>
          <cell r="V3277">
            <v>7.2889276899999995</v>
          </cell>
          <cell r="W3277">
            <v>40.799999999999997</v>
          </cell>
          <cell r="X3277">
            <v>91.6</v>
          </cell>
          <cell r="Y3277">
            <v>45.8</v>
          </cell>
          <cell r="Z3277">
            <v>27.3</v>
          </cell>
          <cell r="AA3277">
            <v>29.8</v>
          </cell>
          <cell r="AB3277">
            <v>10.741816740000001</v>
          </cell>
          <cell r="AC3277">
            <v>1</v>
          </cell>
          <cell r="AD3277">
            <v>272.13</v>
          </cell>
          <cell r="AE3277">
            <v>51.474036950000006</v>
          </cell>
          <cell r="AF3277">
            <v>64.322199999999995</v>
          </cell>
          <cell r="AG3277">
            <v>0.16666666999999999</v>
          </cell>
          <cell r="AH3277">
            <v>3.9</v>
          </cell>
          <cell r="AI3277">
            <v>41660</v>
          </cell>
          <cell r="AJ3277">
            <v>9.5</v>
          </cell>
        </row>
        <row r="3278">
          <cell r="A3278" t="str">
            <v>4705</v>
          </cell>
          <cell r="B3278" t="str">
            <v>470504901</v>
          </cell>
          <cell r="D3278" t="str">
            <v>4705049</v>
          </cell>
          <cell r="E3278" t="str">
            <v>4740</v>
          </cell>
          <cell r="F3278" t="str">
            <v>47</v>
          </cell>
          <cell r="G3278">
            <v>512.23039917999995</v>
          </cell>
          <cell r="H3278">
            <v>516.20664714999998</v>
          </cell>
          <cell r="I3278">
            <v>516.32889609999995</v>
          </cell>
          <cell r="J3278">
            <v>29.268292679999995</v>
          </cell>
          <cell r="K3278">
            <v>14.214463840000002</v>
          </cell>
          <cell r="L3278">
            <v>9.4334839200000005</v>
          </cell>
          <cell r="M3278">
            <v>9.4334839200000005</v>
          </cell>
          <cell r="N3278">
            <v>18.101673810000001</v>
          </cell>
          <cell r="O3278">
            <v>64.040000000000006</v>
          </cell>
          <cell r="P3278">
            <v>10.81977828</v>
          </cell>
          <cell r="Q3278">
            <v>84.5</v>
          </cell>
          <cell r="R3278">
            <v>54.24479362000001</v>
          </cell>
          <cell r="S3278">
            <v>20.6</v>
          </cell>
          <cell r="T3278">
            <v>10.126631100000001</v>
          </cell>
          <cell r="U3278">
            <v>9.4334839200000005</v>
          </cell>
          <cell r="V3278">
            <v>9.4334839200000005</v>
          </cell>
          <cell r="W3278">
            <v>40.799999999999997</v>
          </cell>
          <cell r="X3278">
            <v>91.6</v>
          </cell>
          <cell r="Y3278">
            <v>45.8</v>
          </cell>
          <cell r="Z3278">
            <v>27.3</v>
          </cell>
          <cell r="AA3278">
            <v>29.8</v>
          </cell>
          <cell r="AB3278">
            <v>9.6158054800000006</v>
          </cell>
          <cell r="AC3278">
            <v>1</v>
          </cell>
          <cell r="AD3278">
            <v>272.13</v>
          </cell>
          <cell r="AE3278">
            <v>51.474036950000006</v>
          </cell>
          <cell r="AF3278">
            <v>64.322199999999995</v>
          </cell>
          <cell r="AG3278">
            <v>0.35136931346094136</v>
          </cell>
          <cell r="AH3278">
            <v>3.9</v>
          </cell>
          <cell r="AI3278">
            <v>41660</v>
          </cell>
          <cell r="AJ3278">
            <v>9.5</v>
          </cell>
        </row>
        <row r="3279">
          <cell r="A3279" t="str">
            <v>4705</v>
          </cell>
          <cell r="B3279" t="str">
            <v>470505001</v>
          </cell>
          <cell r="D3279" t="str">
            <v>4705050</v>
          </cell>
          <cell r="E3279" t="str">
            <v>4740</v>
          </cell>
          <cell r="F3279" t="str">
            <v>47</v>
          </cell>
          <cell r="G3279">
            <v>512.23039917999995</v>
          </cell>
          <cell r="H3279">
            <v>516.20664714999998</v>
          </cell>
          <cell r="I3279">
            <v>516.32889609999995</v>
          </cell>
          <cell r="J3279">
            <v>29.268292679999995</v>
          </cell>
          <cell r="K3279">
            <v>14.214463840000002</v>
          </cell>
          <cell r="L3279">
            <v>9.8389490300000002</v>
          </cell>
          <cell r="M3279">
            <v>9.8389490300000002</v>
          </cell>
          <cell r="N3279">
            <v>18.101673810000001</v>
          </cell>
          <cell r="O3279">
            <v>64.040000000000006</v>
          </cell>
          <cell r="P3279">
            <v>11.225243389999999</v>
          </cell>
          <cell r="Q3279">
            <v>84.5</v>
          </cell>
          <cell r="R3279">
            <v>54.24479362000001</v>
          </cell>
          <cell r="S3279">
            <v>20.6</v>
          </cell>
          <cell r="T3279">
            <v>9.8389490300000002</v>
          </cell>
          <cell r="U3279">
            <v>10.126631100000001</v>
          </cell>
          <cell r="V3279">
            <v>9.8389490300000002</v>
          </cell>
          <cell r="W3279">
            <v>40.799999999999997</v>
          </cell>
          <cell r="X3279">
            <v>91.6</v>
          </cell>
          <cell r="Y3279">
            <v>45.8</v>
          </cell>
          <cell r="Z3279">
            <v>27.3</v>
          </cell>
          <cell r="AA3279">
            <v>29.8</v>
          </cell>
          <cell r="AB3279">
            <v>10.741816740000001</v>
          </cell>
          <cell r="AC3279">
            <v>0</v>
          </cell>
          <cell r="AD3279">
            <v>272.13</v>
          </cell>
          <cell r="AE3279">
            <v>51.474036950000006</v>
          </cell>
          <cell r="AF3279">
            <v>64.322199999999995</v>
          </cell>
          <cell r="AG3279">
            <v>0.34132434374042281</v>
          </cell>
          <cell r="AH3279">
            <v>3.9</v>
          </cell>
          <cell r="AI3279">
            <v>41660</v>
          </cell>
          <cell r="AJ3279">
            <v>9.5</v>
          </cell>
        </row>
        <row r="3280">
          <cell r="A3280" t="str">
            <v>4705</v>
          </cell>
          <cell r="B3280" t="str">
            <v>470505101</v>
          </cell>
          <cell r="D3280" t="str">
            <v>4705051</v>
          </cell>
          <cell r="E3280" t="str">
            <v>4740</v>
          </cell>
          <cell r="F3280" t="str">
            <v>47</v>
          </cell>
          <cell r="G3280">
            <v>512.23039917999995</v>
          </cell>
          <cell r="H3280">
            <v>516.20664714999998</v>
          </cell>
          <cell r="I3280">
            <v>516.32889609999995</v>
          </cell>
          <cell r="J3280">
            <v>29.268292679999995</v>
          </cell>
          <cell r="K3280">
            <v>14.214463840000002</v>
          </cell>
          <cell r="L3280">
            <v>9.3836211800000005</v>
          </cell>
          <cell r="M3280">
            <v>9.4264190299999999</v>
          </cell>
          <cell r="N3280">
            <v>18.101673810000001</v>
          </cell>
          <cell r="O3280">
            <v>64.040000000000006</v>
          </cell>
          <cell r="P3280">
            <v>11.16974478</v>
          </cell>
          <cell r="Q3280">
            <v>84.5</v>
          </cell>
          <cell r="R3280">
            <v>54.24479362000001</v>
          </cell>
          <cell r="S3280">
            <v>20.6</v>
          </cell>
          <cell r="T3280">
            <v>9.7068642100000009</v>
          </cell>
          <cell r="U3280">
            <v>9.8333332900000006</v>
          </cell>
          <cell r="V3280">
            <v>9.4154014200000002</v>
          </cell>
          <cell r="W3280">
            <v>40.799999999999997</v>
          </cell>
          <cell r="X3280">
            <v>91.6</v>
          </cell>
          <cell r="Y3280">
            <v>45.8</v>
          </cell>
          <cell r="Z3280">
            <v>27.3</v>
          </cell>
          <cell r="AA3280">
            <v>29.8</v>
          </cell>
          <cell r="AB3280">
            <v>9.9805411799999995</v>
          </cell>
          <cell r="AC3280">
            <v>0.50834679000000005</v>
          </cell>
          <cell r="AD3280">
            <v>272.13</v>
          </cell>
          <cell r="AE3280">
            <v>51.474036950000006</v>
          </cell>
          <cell r="AF3280">
            <v>64.322199999999995</v>
          </cell>
          <cell r="AG3280">
            <v>0.31707698999464329</v>
          </cell>
          <cell r="AH3280">
            <v>3.9</v>
          </cell>
          <cell r="AI3280">
            <v>41660</v>
          </cell>
          <cell r="AJ3280">
            <v>9.5</v>
          </cell>
        </row>
        <row r="3281">
          <cell r="A3281" t="str">
            <v>4705</v>
          </cell>
          <cell r="B3281" t="str">
            <v>470505201</v>
          </cell>
          <cell r="D3281" t="str">
            <v>4705052</v>
          </cell>
          <cell r="E3281" t="str">
            <v>4740</v>
          </cell>
          <cell r="F3281" t="str">
            <v>47</v>
          </cell>
          <cell r="G3281">
            <v>512.23039917999995</v>
          </cell>
          <cell r="H3281">
            <v>516.20664714999998</v>
          </cell>
          <cell r="I3281">
            <v>516.32889609999995</v>
          </cell>
          <cell r="J3281">
            <v>29.268292679999995</v>
          </cell>
          <cell r="K3281">
            <v>14.214463840000002</v>
          </cell>
          <cell r="L3281">
            <v>7.3505161700000006</v>
          </cell>
          <cell r="M3281">
            <v>7.3505161700000006</v>
          </cell>
          <cell r="N3281">
            <v>18.101673810000001</v>
          </cell>
          <cell r="O3281">
            <v>64.040000000000006</v>
          </cell>
          <cell r="P3281">
            <v>11.225243389999999</v>
          </cell>
          <cell r="Q3281">
            <v>84.5</v>
          </cell>
          <cell r="R3281">
            <v>54.24479362000001</v>
          </cell>
          <cell r="S3281">
            <v>20.6</v>
          </cell>
          <cell r="T3281">
            <v>9.8389490300000002</v>
          </cell>
          <cell r="U3281">
            <v>7.3505161700000006</v>
          </cell>
          <cell r="V3281">
            <v>7.3505161700000006</v>
          </cell>
          <cell r="W3281">
            <v>40.799999999999997</v>
          </cell>
          <cell r="X3281">
            <v>91.6</v>
          </cell>
          <cell r="Y3281">
            <v>45.8</v>
          </cell>
          <cell r="Z3281">
            <v>27.3</v>
          </cell>
          <cell r="AA3281">
            <v>29.8</v>
          </cell>
          <cell r="AB3281">
            <v>7.3505161700000006</v>
          </cell>
          <cell r="AC3281">
            <v>1</v>
          </cell>
          <cell r="AD3281">
            <v>272.13</v>
          </cell>
          <cell r="AE3281">
            <v>51.474036950000006</v>
          </cell>
          <cell r="AF3281">
            <v>64.322199999999995</v>
          </cell>
          <cell r="AG3281">
            <v>0.33003621411668771</v>
          </cell>
          <cell r="AH3281">
            <v>3.9</v>
          </cell>
          <cell r="AI3281">
            <v>41660</v>
          </cell>
          <cell r="AJ3281">
            <v>9.5</v>
          </cell>
        </row>
        <row r="3282">
          <cell r="A3282" t="str">
            <v>4705</v>
          </cell>
          <cell r="B3282" t="str">
            <v>470505301</v>
          </cell>
          <cell r="D3282" t="str">
            <v>4705053</v>
          </cell>
          <cell r="E3282" t="str">
            <v>4740</v>
          </cell>
          <cell r="F3282" t="str">
            <v>47</v>
          </cell>
          <cell r="G3282">
            <v>512.23039917999995</v>
          </cell>
          <cell r="H3282">
            <v>516.20664714999998</v>
          </cell>
          <cell r="I3282">
            <v>516.32889609999995</v>
          </cell>
          <cell r="J3282">
            <v>29.268292679999995</v>
          </cell>
          <cell r="K3282">
            <v>14.214463840000002</v>
          </cell>
          <cell r="L3282">
            <v>9.8389490300000002</v>
          </cell>
          <cell r="M3282">
            <v>9.8389490300000002</v>
          </cell>
          <cell r="N3282">
            <v>18.101673810000001</v>
          </cell>
          <cell r="O3282">
            <v>64.040000000000006</v>
          </cell>
          <cell r="P3282">
            <v>11.225243389999999</v>
          </cell>
          <cell r="Q3282">
            <v>84.5</v>
          </cell>
          <cell r="R3282">
            <v>54.24479362000001</v>
          </cell>
          <cell r="S3282">
            <v>20.6</v>
          </cell>
          <cell r="T3282">
            <v>9.8389490300000002</v>
          </cell>
          <cell r="U3282">
            <v>9.8389490300000002</v>
          </cell>
          <cell r="V3282">
            <v>9.8389490300000002</v>
          </cell>
          <cell r="W3282">
            <v>40.799999999999997</v>
          </cell>
          <cell r="X3282">
            <v>91.6</v>
          </cell>
          <cell r="Y3282">
            <v>45.8</v>
          </cell>
          <cell r="Z3282">
            <v>27.3</v>
          </cell>
          <cell r="AA3282">
            <v>29.8</v>
          </cell>
          <cell r="AB3282">
            <v>9.9641121699999999</v>
          </cell>
          <cell r="AC3282">
            <v>1</v>
          </cell>
          <cell r="AD3282">
            <v>272.13</v>
          </cell>
          <cell r="AE3282">
            <v>51.474036950000006</v>
          </cell>
          <cell r="AF3282">
            <v>64.322199999999995</v>
          </cell>
          <cell r="AG3282">
            <v>0.31671205515704937</v>
          </cell>
          <cell r="AH3282">
            <v>3.9</v>
          </cell>
          <cell r="AI3282">
            <v>41660</v>
          </cell>
          <cell r="AJ3282">
            <v>9.5</v>
          </cell>
        </row>
        <row r="3283">
          <cell r="A3283" t="str">
            <v>4705</v>
          </cell>
          <cell r="B3283" t="str">
            <v>470505401</v>
          </cell>
          <cell r="D3283" t="str">
            <v>4705054</v>
          </cell>
          <cell r="E3283" t="str">
            <v>4740</v>
          </cell>
          <cell r="F3283" t="str">
            <v>47</v>
          </cell>
          <cell r="G3283">
            <v>512.23039917999995</v>
          </cell>
          <cell r="H3283">
            <v>516.20664714999998</v>
          </cell>
          <cell r="I3283">
            <v>516.32889609999995</v>
          </cell>
          <cell r="J3283">
            <v>29.268292679999995</v>
          </cell>
          <cell r="K3283">
            <v>14.214463840000002</v>
          </cell>
          <cell r="L3283">
            <v>9.8389490300000002</v>
          </cell>
          <cell r="M3283">
            <v>9.8389490300000002</v>
          </cell>
          <cell r="N3283">
            <v>18.101673810000001</v>
          </cell>
          <cell r="O3283">
            <v>64.040000000000006</v>
          </cell>
          <cell r="P3283">
            <v>10.81977828</v>
          </cell>
          <cell r="Q3283">
            <v>84.5</v>
          </cell>
          <cell r="R3283">
            <v>54.24479362000001</v>
          </cell>
          <cell r="S3283">
            <v>20.6</v>
          </cell>
          <cell r="T3283">
            <v>9.8389490300000002</v>
          </cell>
          <cell r="U3283">
            <v>10.58653389</v>
          </cell>
          <cell r="V3283">
            <v>9.8389490300000002</v>
          </cell>
          <cell r="W3283">
            <v>40.799999999999997</v>
          </cell>
          <cell r="X3283">
            <v>91.6</v>
          </cell>
          <cell r="Y3283">
            <v>45.8</v>
          </cell>
          <cell r="Z3283">
            <v>27.3</v>
          </cell>
          <cell r="AA3283">
            <v>29.8</v>
          </cell>
          <cell r="AB3283">
            <v>10.741816740000001</v>
          </cell>
          <cell r="AC3283">
            <v>0</v>
          </cell>
          <cell r="AD3283">
            <v>272.13</v>
          </cell>
          <cell r="AE3283">
            <v>51.474036950000006</v>
          </cell>
          <cell r="AF3283">
            <v>64.322199999999995</v>
          </cell>
          <cell r="AG3283">
            <v>0.36617566261977841</v>
          </cell>
          <cell r="AH3283">
            <v>3.9</v>
          </cell>
          <cell r="AI3283">
            <v>41660</v>
          </cell>
          <cell r="AJ3283">
            <v>9.5</v>
          </cell>
        </row>
        <row r="3284">
          <cell r="A3284" t="str">
            <v>4705</v>
          </cell>
          <cell r="B3284" t="str">
            <v>470505501</v>
          </cell>
          <cell r="D3284" t="str">
            <v>4705055</v>
          </cell>
          <cell r="E3284" t="str">
            <v>4740</v>
          </cell>
          <cell r="F3284" t="str">
            <v>47</v>
          </cell>
          <cell r="G3284">
            <v>512.23039917999995</v>
          </cell>
          <cell r="H3284">
            <v>516.20664714999998</v>
          </cell>
          <cell r="I3284">
            <v>516.32889609999995</v>
          </cell>
          <cell r="J3284">
            <v>29.268292679999995</v>
          </cell>
          <cell r="K3284">
            <v>14.214463840000002</v>
          </cell>
          <cell r="L3284">
            <v>9.8389490300000002</v>
          </cell>
          <cell r="M3284">
            <v>9.8389490300000002</v>
          </cell>
          <cell r="N3284">
            <v>18.101673810000001</v>
          </cell>
          <cell r="O3284">
            <v>64.040000000000006</v>
          </cell>
          <cell r="P3284">
            <v>11.530500119999999</v>
          </cell>
          <cell r="Q3284">
            <v>84.5</v>
          </cell>
          <cell r="R3284">
            <v>54.24479362000001</v>
          </cell>
          <cell r="S3284">
            <v>20.6</v>
          </cell>
          <cell r="T3284">
            <v>9.8389490300000002</v>
          </cell>
          <cell r="U3284">
            <v>10.126631100000001</v>
          </cell>
          <cell r="V3284">
            <v>9.8389490300000002</v>
          </cell>
          <cell r="W3284">
            <v>40.799999999999997</v>
          </cell>
          <cell r="X3284">
            <v>91.6</v>
          </cell>
          <cell r="Y3284">
            <v>45.8</v>
          </cell>
          <cell r="Z3284">
            <v>27.3</v>
          </cell>
          <cell r="AA3284">
            <v>29.8</v>
          </cell>
          <cell r="AB3284">
            <v>10.741816740000001</v>
          </cell>
          <cell r="AC3284">
            <v>0</v>
          </cell>
          <cell r="AD3284">
            <v>272.13</v>
          </cell>
          <cell r="AE3284">
            <v>51.474036950000006</v>
          </cell>
          <cell r="AF3284">
            <v>64.322199999999995</v>
          </cell>
          <cell r="AG3284">
            <v>0.35230377797981099</v>
          </cell>
          <cell r="AH3284">
            <v>3.9</v>
          </cell>
          <cell r="AI3284">
            <v>41660</v>
          </cell>
          <cell r="AJ3284">
            <v>9.5</v>
          </cell>
        </row>
        <row r="3285">
          <cell r="A3285" t="str">
            <v>4705</v>
          </cell>
          <cell r="B3285" t="str">
            <v>470505601</v>
          </cell>
          <cell r="D3285" t="str">
            <v>4705056</v>
          </cell>
          <cell r="E3285" t="str">
            <v>4740</v>
          </cell>
          <cell r="F3285" t="str">
            <v>47</v>
          </cell>
          <cell r="G3285">
            <v>512.23039917999995</v>
          </cell>
          <cell r="H3285">
            <v>516.20664714999998</v>
          </cell>
          <cell r="I3285">
            <v>516.32889609999995</v>
          </cell>
          <cell r="J3285">
            <v>29.268292679999995</v>
          </cell>
          <cell r="K3285">
            <v>14.214463840000002</v>
          </cell>
          <cell r="L3285">
            <v>7.3981740900000004</v>
          </cell>
          <cell r="M3285">
            <v>7.3981740900000004</v>
          </cell>
          <cell r="N3285">
            <v>18.101673810000001</v>
          </cell>
          <cell r="O3285">
            <v>64.040000000000006</v>
          </cell>
          <cell r="P3285">
            <v>11.225243389999999</v>
          </cell>
          <cell r="Q3285">
            <v>84.5</v>
          </cell>
          <cell r="R3285">
            <v>54.24479362000001</v>
          </cell>
          <cell r="S3285">
            <v>20.6</v>
          </cell>
          <cell r="T3285">
            <v>7.3981740900000004</v>
          </cell>
          <cell r="U3285">
            <v>9.8389490300000002</v>
          </cell>
          <cell r="V3285">
            <v>7.3981740900000004</v>
          </cell>
          <cell r="W3285">
            <v>40.799999999999997</v>
          </cell>
          <cell r="X3285">
            <v>91.6</v>
          </cell>
          <cell r="Y3285">
            <v>45.8</v>
          </cell>
          <cell r="Z3285">
            <v>27.3</v>
          </cell>
          <cell r="AA3285">
            <v>29.8</v>
          </cell>
          <cell r="AB3285">
            <v>9.95494083</v>
          </cell>
          <cell r="AC3285">
            <v>0.99266387</v>
          </cell>
          <cell r="AD3285">
            <v>272.13</v>
          </cell>
          <cell r="AE3285">
            <v>51.474036950000006</v>
          </cell>
          <cell r="AF3285">
            <v>64.322199999999995</v>
          </cell>
          <cell r="AG3285">
            <v>0</v>
          </cell>
          <cell r="AH3285">
            <v>3.9</v>
          </cell>
          <cell r="AI3285">
            <v>41660</v>
          </cell>
          <cell r="AJ3285">
            <v>9.5</v>
          </cell>
        </row>
        <row r="3286">
          <cell r="A3286" t="str">
            <v>4705</v>
          </cell>
          <cell r="B3286" t="str">
            <v>470505701</v>
          </cell>
          <cell r="D3286" t="str">
            <v>4705057</v>
          </cell>
          <cell r="E3286" t="str">
            <v>4740</v>
          </cell>
          <cell r="F3286" t="str">
            <v>47</v>
          </cell>
          <cell r="G3286">
            <v>512.23039917999995</v>
          </cell>
          <cell r="H3286">
            <v>516.20664714999998</v>
          </cell>
          <cell r="I3286">
            <v>516.32889609999995</v>
          </cell>
          <cell r="J3286">
            <v>29.268292679999995</v>
          </cell>
          <cell r="K3286">
            <v>14.214463840000002</v>
          </cell>
          <cell r="L3286">
            <v>9.54409463</v>
          </cell>
          <cell r="M3286">
            <v>9.5416564800000003</v>
          </cell>
          <cell r="N3286">
            <v>18.101673810000001</v>
          </cell>
          <cell r="O3286">
            <v>64.040000000000006</v>
          </cell>
          <cell r="P3286">
            <v>11.149355379999999</v>
          </cell>
          <cell r="Q3286">
            <v>84.5</v>
          </cell>
          <cell r="R3286">
            <v>54.24479362000001</v>
          </cell>
          <cell r="S3286">
            <v>20.6</v>
          </cell>
          <cell r="T3286">
            <v>10.124308409999999</v>
          </cell>
          <cell r="U3286">
            <v>10.54077841</v>
          </cell>
          <cell r="V3286">
            <v>10.148118589999999</v>
          </cell>
          <cell r="W3286">
            <v>40.799999999999997</v>
          </cell>
          <cell r="X3286">
            <v>91.6</v>
          </cell>
          <cell r="Y3286">
            <v>45.8</v>
          </cell>
          <cell r="Z3286">
            <v>27.3</v>
          </cell>
          <cell r="AA3286">
            <v>29.8</v>
          </cell>
          <cell r="AB3286">
            <v>10.515587350000001</v>
          </cell>
          <cell r="AC3286">
            <v>0.39847332000000002</v>
          </cell>
          <cell r="AD3286">
            <v>272.13</v>
          </cell>
          <cell r="AE3286">
            <v>51.474036950000006</v>
          </cell>
          <cell r="AF3286">
            <v>64.322199999999995</v>
          </cell>
          <cell r="AG3286">
            <v>0.28206796481077373</v>
          </cell>
          <cell r="AH3286">
            <v>3.9</v>
          </cell>
          <cell r="AI3286">
            <v>41660</v>
          </cell>
          <cell r="AJ3286">
            <v>9.5</v>
          </cell>
        </row>
        <row r="3287">
          <cell r="A3287" t="str">
            <v>4705</v>
          </cell>
          <cell r="B3287" t="str">
            <v>470505801</v>
          </cell>
          <cell r="D3287" t="str">
            <v>4705058</v>
          </cell>
          <cell r="E3287" t="str">
            <v>4740</v>
          </cell>
          <cell r="F3287" t="str">
            <v>47</v>
          </cell>
          <cell r="G3287">
            <v>512.23039917999995</v>
          </cell>
          <cell r="H3287">
            <v>516.20664714999998</v>
          </cell>
          <cell r="I3287">
            <v>516.32889609999995</v>
          </cell>
          <cell r="J3287">
            <v>29.268292679999995</v>
          </cell>
          <cell r="K3287">
            <v>14.214463840000002</v>
          </cell>
          <cell r="L3287">
            <v>9.4334839200000005</v>
          </cell>
          <cell r="M3287">
            <v>9.4334839200000005</v>
          </cell>
          <cell r="N3287">
            <v>18.101673810000001</v>
          </cell>
          <cell r="O3287">
            <v>64.040000000000006</v>
          </cell>
          <cell r="P3287">
            <v>11.225243389999999</v>
          </cell>
          <cell r="Q3287">
            <v>84.5</v>
          </cell>
          <cell r="R3287">
            <v>54.24479362000001</v>
          </cell>
          <cell r="S3287">
            <v>20.6</v>
          </cell>
          <cell r="T3287">
            <v>9.4334839200000005</v>
          </cell>
          <cell r="U3287">
            <v>10.81977828</v>
          </cell>
          <cell r="V3287">
            <v>9.4334839200000005</v>
          </cell>
          <cell r="W3287">
            <v>40.799999999999997</v>
          </cell>
          <cell r="X3287">
            <v>91.6</v>
          </cell>
          <cell r="Y3287">
            <v>45.8</v>
          </cell>
          <cell r="Z3287">
            <v>27.3</v>
          </cell>
          <cell r="AA3287">
            <v>29.8</v>
          </cell>
          <cell r="AB3287">
            <v>10.741816740000001</v>
          </cell>
          <cell r="AC3287">
            <v>1</v>
          </cell>
          <cell r="AD3287">
            <v>272.13</v>
          </cell>
          <cell r="AE3287">
            <v>51.474036950000006</v>
          </cell>
          <cell r="AF3287">
            <v>64.322199999999995</v>
          </cell>
          <cell r="AG3287">
            <v>0.5</v>
          </cell>
          <cell r="AH3287">
            <v>3.9</v>
          </cell>
          <cell r="AI3287">
            <v>41660</v>
          </cell>
          <cell r="AJ3287">
            <v>9.5</v>
          </cell>
        </row>
        <row r="3288">
          <cell r="A3288" t="str">
            <v>4705</v>
          </cell>
          <cell r="B3288" t="str">
            <v>470505901</v>
          </cell>
          <cell r="D3288" t="str">
            <v>4705059</v>
          </cell>
          <cell r="E3288" t="str">
            <v>4740</v>
          </cell>
          <cell r="F3288" t="str">
            <v>47</v>
          </cell>
          <cell r="G3288">
            <v>512.23039917999995</v>
          </cell>
          <cell r="H3288">
            <v>516.20664714999998</v>
          </cell>
          <cell r="I3288">
            <v>516.32889609999995</v>
          </cell>
          <cell r="J3288">
            <v>29.268292679999995</v>
          </cell>
          <cell r="K3288">
            <v>14.214463840000002</v>
          </cell>
          <cell r="L3288">
            <v>9.8389490300000002</v>
          </cell>
          <cell r="M3288">
            <v>7.2174434300000003</v>
          </cell>
          <cell r="N3288">
            <v>18.101673810000001</v>
          </cell>
          <cell r="O3288">
            <v>64.040000000000006</v>
          </cell>
          <cell r="P3288">
            <v>11.225243389999999</v>
          </cell>
          <cell r="Q3288">
            <v>84.5</v>
          </cell>
          <cell r="R3288">
            <v>54.24479362000001</v>
          </cell>
          <cell r="S3288">
            <v>20.6</v>
          </cell>
          <cell r="T3288">
            <v>10.211009020000001</v>
          </cell>
          <cell r="U3288">
            <v>10.81977828</v>
          </cell>
          <cell r="V3288">
            <v>10.211009020000001</v>
          </cell>
          <cell r="W3288">
            <v>40.799999999999997</v>
          </cell>
          <cell r="X3288">
            <v>91.6</v>
          </cell>
          <cell r="Y3288">
            <v>45.8</v>
          </cell>
          <cell r="Z3288">
            <v>27.3</v>
          </cell>
          <cell r="AA3288">
            <v>29.8</v>
          </cell>
          <cell r="AB3288">
            <v>10.741816740000001</v>
          </cell>
          <cell r="AC3288">
            <v>1</v>
          </cell>
          <cell r="AD3288">
            <v>272.13</v>
          </cell>
          <cell r="AE3288">
            <v>51.474036950000006</v>
          </cell>
          <cell r="AF3288">
            <v>64.322199999999995</v>
          </cell>
          <cell r="AG3288">
            <v>1</v>
          </cell>
          <cell r="AH3288">
            <v>3.9</v>
          </cell>
          <cell r="AI3288">
            <v>41660</v>
          </cell>
          <cell r="AJ3288">
            <v>9.5</v>
          </cell>
        </row>
        <row r="3289">
          <cell r="A3289" t="str">
            <v>4705</v>
          </cell>
          <cell r="B3289" t="str">
            <v>470506001</v>
          </cell>
          <cell r="D3289" t="str">
            <v>4705060</v>
          </cell>
          <cell r="E3289" t="str">
            <v>4740</v>
          </cell>
          <cell r="F3289" t="str">
            <v>47</v>
          </cell>
          <cell r="G3289">
            <v>512.23039917999995</v>
          </cell>
          <cell r="H3289">
            <v>516.20664714999998</v>
          </cell>
          <cell r="I3289">
            <v>516.32889609999995</v>
          </cell>
          <cell r="J3289">
            <v>29.268292679999995</v>
          </cell>
          <cell r="K3289">
            <v>14.214463840000002</v>
          </cell>
          <cell r="L3289">
            <v>8.6599072899999996</v>
          </cell>
          <cell r="M3289">
            <v>9.8389490300000002</v>
          </cell>
          <cell r="N3289">
            <v>18.101673810000001</v>
          </cell>
          <cell r="O3289">
            <v>64.040000000000006</v>
          </cell>
          <cell r="P3289">
            <v>11.225243389999999</v>
          </cell>
          <cell r="Q3289">
            <v>84.5</v>
          </cell>
          <cell r="R3289">
            <v>54.24479362000001</v>
          </cell>
          <cell r="S3289">
            <v>20.6</v>
          </cell>
          <cell r="T3289">
            <v>10.126631100000001</v>
          </cell>
          <cell r="U3289">
            <v>10.81977828</v>
          </cell>
          <cell r="V3289">
            <v>10.126631100000001</v>
          </cell>
          <cell r="W3289">
            <v>40.799999999999997</v>
          </cell>
          <cell r="X3289">
            <v>91.6</v>
          </cell>
          <cell r="Y3289">
            <v>45.8</v>
          </cell>
          <cell r="Z3289">
            <v>27.3</v>
          </cell>
          <cell r="AA3289">
            <v>29.8</v>
          </cell>
          <cell r="AB3289">
            <v>10.741816740000001</v>
          </cell>
          <cell r="AC3289">
            <v>0</v>
          </cell>
          <cell r="AD3289">
            <v>272.13</v>
          </cell>
          <cell r="AE3289">
            <v>51.474036950000006</v>
          </cell>
          <cell r="AF3289">
            <v>64.322199999999995</v>
          </cell>
          <cell r="AG3289">
            <v>0.3542121528476862</v>
          </cell>
          <cell r="AH3289">
            <v>3.9</v>
          </cell>
          <cell r="AI3289">
            <v>41660</v>
          </cell>
          <cell r="AJ3289">
            <v>9.5</v>
          </cell>
        </row>
        <row r="3290">
          <cell r="A3290" t="str">
            <v>4705</v>
          </cell>
          <cell r="B3290" t="str">
            <v>470506101</v>
          </cell>
          <cell r="D3290" t="str">
            <v>4705061</v>
          </cell>
          <cell r="E3290" t="str">
            <v>4740</v>
          </cell>
          <cell r="F3290" t="str">
            <v>47</v>
          </cell>
          <cell r="G3290">
            <v>512.23039917999995</v>
          </cell>
          <cell r="H3290">
            <v>516.20664714999998</v>
          </cell>
          <cell r="I3290">
            <v>516.32889609999995</v>
          </cell>
          <cell r="J3290">
            <v>29.268292679999995</v>
          </cell>
          <cell r="K3290">
            <v>14.214463840000002</v>
          </cell>
          <cell r="L3290">
            <v>10.126631100000001</v>
          </cell>
          <cell r="M3290">
            <v>9.8389490300000002</v>
          </cell>
          <cell r="N3290">
            <v>18.101673810000001</v>
          </cell>
          <cell r="O3290">
            <v>64.040000000000006</v>
          </cell>
          <cell r="P3290">
            <v>10.81977828</v>
          </cell>
          <cell r="Q3290">
            <v>84.5</v>
          </cell>
          <cell r="R3290">
            <v>54.24479362000001</v>
          </cell>
          <cell r="S3290">
            <v>20.6</v>
          </cell>
          <cell r="T3290">
            <v>10.126631100000001</v>
          </cell>
          <cell r="U3290">
            <v>10.126631100000001</v>
          </cell>
          <cell r="V3290">
            <v>10.126631100000001</v>
          </cell>
          <cell r="W3290">
            <v>40.799999999999997</v>
          </cell>
          <cell r="X3290">
            <v>91.6</v>
          </cell>
          <cell r="Y3290">
            <v>45.8</v>
          </cell>
          <cell r="Z3290">
            <v>27.3</v>
          </cell>
          <cell r="AA3290">
            <v>29.8</v>
          </cell>
          <cell r="AB3290">
            <v>10.709673199999999</v>
          </cell>
          <cell r="AC3290">
            <v>0</v>
          </cell>
          <cell r="AD3290">
            <v>272.13</v>
          </cell>
          <cell r="AE3290">
            <v>51.474036950000006</v>
          </cell>
          <cell r="AF3290">
            <v>64.322199999999995</v>
          </cell>
          <cell r="AG3290">
            <v>0.29309178131288227</v>
          </cell>
          <cell r="AH3290">
            <v>3.9</v>
          </cell>
          <cell r="AI3290">
            <v>41660</v>
          </cell>
          <cell r="AJ3290">
            <v>9.5</v>
          </cell>
        </row>
        <row r="3291">
          <cell r="A3291" t="str">
            <v>4705</v>
          </cell>
          <cell r="B3291" t="str">
            <v>470506201</v>
          </cell>
          <cell r="D3291" t="str">
            <v>4705062</v>
          </cell>
          <cell r="E3291" t="str">
            <v>4740</v>
          </cell>
          <cell r="F3291" t="str">
            <v>47</v>
          </cell>
          <cell r="G3291">
            <v>512.23039917999995</v>
          </cell>
          <cell r="H3291">
            <v>516.20664714999998</v>
          </cell>
          <cell r="I3291">
            <v>516.32889609999995</v>
          </cell>
          <cell r="J3291">
            <v>29.268292679999995</v>
          </cell>
          <cell r="K3291">
            <v>14.214463840000002</v>
          </cell>
          <cell r="L3291">
            <v>9.8389490300000002</v>
          </cell>
          <cell r="M3291">
            <v>9.8389490300000002</v>
          </cell>
          <cell r="N3291">
            <v>18.101673810000001</v>
          </cell>
          <cell r="O3291">
            <v>64.040000000000006</v>
          </cell>
          <cell r="P3291">
            <v>11.225243389999999</v>
          </cell>
          <cell r="Q3291">
            <v>84.5</v>
          </cell>
          <cell r="R3291">
            <v>54.24479362000001</v>
          </cell>
          <cell r="S3291">
            <v>20.6</v>
          </cell>
          <cell r="T3291">
            <v>9.8389490300000002</v>
          </cell>
          <cell r="U3291">
            <v>10.126631100000001</v>
          </cell>
          <cell r="V3291">
            <v>9.8389490300000002</v>
          </cell>
          <cell r="W3291">
            <v>40.799999999999997</v>
          </cell>
          <cell r="X3291">
            <v>91.6</v>
          </cell>
          <cell r="Y3291">
            <v>45.8</v>
          </cell>
          <cell r="Z3291">
            <v>27.3</v>
          </cell>
          <cell r="AA3291">
            <v>29.8</v>
          </cell>
          <cell r="AB3291">
            <v>9.6158054800000006</v>
          </cell>
          <cell r="AC3291">
            <v>1</v>
          </cell>
          <cell r="AD3291">
            <v>272.13</v>
          </cell>
          <cell r="AE3291">
            <v>51.474036950000006</v>
          </cell>
          <cell r="AF3291">
            <v>64.322199999999995</v>
          </cell>
          <cell r="AG3291">
            <v>0.31028459998255198</v>
          </cell>
          <cell r="AH3291">
            <v>3.9</v>
          </cell>
          <cell r="AI3291">
            <v>41660</v>
          </cell>
          <cell r="AJ3291">
            <v>9.5</v>
          </cell>
        </row>
        <row r="3292">
          <cell r="A3292" t="str">
            <v>4705</v>
          </cell>
          <cell r="B3292" t="str">
            <v>470506301</v>
          </cell>
          <cell r="D3292" t="str">
            <v>4705063</v>
          </cell>
          <cell r="E3292" t="str">
            <v>4740</v>
          </cell>
          <cell r="F3292" t="str">
            <v>47</v>
          </cell>
          <cell r="G3292">
            <v>512.23039917999995</v>
          </cell>
          <cell r="H3292">
            <v>516.20664714999998</v>
          </cell>
          <cell r="I3292">
            <v>516.32889609999995</v>
          </cell>
          <cell r="J3292">
            <v>29.268292679999995</v>
          </cell>
          <cell r="K3292">
            <v>14.214463840000002</v>
          </cell>
          <cell r="L3292">
            <v>9.3834529900000003</v>
          </cell>
          <cell r="M3292">
            <v>9.6287875100000004</v>
          </cell>
          <cell r="N3292">
            <v>18.101673810000001</v>
          </cell>
          <cell r="O3292">
            <v>64.040000000000006</v>
          </cell>
          <cell r="P3292">
            <v>11.165733980000001</v>
          </cell>
          <cell r="Q3292">
            <v>84.5</v>
          </cell>
          <cell r="R3292">
            <v>54.24479362000001</v>
          </cell>
          <cell r="S3292">
            <v>20.6</v>
          </cell>
          <cell r="T3292">
            <v>9.41995279</v>
          </cell>
          <cell r="U3292">
            <v>9.6495625799999996</v>
          </cell>
          <cell r="V3292">
            <v>9.4477023599999992</v>
          </cell>
          <cell r="W3292">
            <v>40.799999999999997</v>
          </cell>
          <cell r="X3292">
            <v>91.6</v>
          </cell>
          <cell r="Y3292">
            <v>45.8</v>
          </cell>
          <cell r="Z3292">
            <v>27.3</v>
          </cell>
          <cell r="AA3292">
            <v>29.8</v>
          </cell>
          <cell r="AB3292">
            <v>9.4474657200000003</v>
          </cell>
          <cell r="AC3292">
            <v>0.15659476</v>
          </cell>
          <cell r="AD3292">
            <v>272.13</v>
          </cell>
          <cell r="AE3292">
            <v>51.474036950000006</v>
          </cell>
          <cell r="AF3292">
            <v>64.316888469999995</v>
          </cell>
          <cell r="AG3292">
            <v>0.30543750492421806</v>
          </cell>
          <cell r="AH3292">
            <v>3.9</v>
          </cell>
          <cell r="AI3292">
            <v>41660</v>
          </cell>
          <cell r="AJ3292">
            <v>9.5</v>
          </cell>
        </row>
        <row r="3293">
          <cell r="A3293" t="str">
            <v>4705</v>
          </cell>
          <cell r="B3293" t="str">
            <v>470506401</v>
          </cell>
          <cell r="D3293" t="str">
            <v>4705064</v>
          </cell>
          <cell r="E3293" t="str">
            <v>4740</v>
          </cell>
          <cell r="F3293" t="str">
            <v>47</v>
          </cell>
          <cell r="G3293">
            <v>512.23039917999995</v>
          </cell>
          <cell r="H3293">
            <v>516.20664714999998</v>
          </cell>
          <cell r="I3293">
            <v>516.32889609999995</v>
          </cell>
          <cell r="J3293">
            <v>29.268292679999995</v>
          </cell>
          <cell r="K3293">
            <v>14.214463840000002</v>
          </cell>
          <cell r="L3293">
            <v>7.1308988299999996</v>
          </cell>
          <cell r="M3293">
            <v>9.8389490300000002</v>
          </cell>
          <cell r="N3293">
            <v>18.101673810000001</v>
          </cell>
          <cell r="O3293">
            <v>64.040000000000006</v>
          </cell>
          <cell r="P3293">
            <v>11.225243389999999</v>
          </cell>
          <cell r="Q3293">
            <v>84.5</v>
          </cell>
          <cell r="R3293">
            <v>54.24479362000001</v>
          </cell>
          <cell r="S3293">
            <v>20.6</v>
          </cell>
          <cell r="T3293">
            <v>7.1308988299999996</v>
          </cell>
          <cell r="U3293">
            <v>9.8389490300000002</v>
          </cell>
          <cell r="V3293">
            <v>7.1308988299999996</v>
          </cell>
          <cell r="W3293">
            <v>40.799999999999997</v>
          </cell>
          <cell r="X3293">
            <v>91.6</v>
          </cell>
          <cell r="Y3293">
            <v>45.8</v>
          </cell>
          <cell r="Z3293">
            <v>27.3</v>
          </cell>
          <cell r="AA3293">
            <v>29.8</v>
          </cell>
          <cell r="AB3293">
            <v>7.1308988299999996</v>
          </cell>
          <cell r="AC3293">
            <v>0</v>
          </cell>
          <cell r="AD3293">
            <v>272.13</v>
          </cell>
          <cell r="AE3293">
            <v>51.474036950000006</v>
          </cell>
          <cell r="AF3293">
            <v>64.322199999999995</v>
          </cell>
          <cell r="AG3293">
            <v>0</v>
          </cell>
          <cell r="AH3293">
            <v>3.9</v>
          </cell>
          <cell r="AI3293">
            <v>41660</v>
          </cell>
          <cell r="AJ3293">
            <v>9.5</v>
          </cell>
        </row>
        <row r="3294">
          <cell r="A3294" t="str">
            <v>4705</v>
          </cell>
          <cell r="B3294" t="str">
            <v>470506601</v>
          </cell>
          <cell r="D3294" t="str">
            <v>4705066</v>
          </cell>
          <cell r="E3294" t="str">
            <v>4740</v>
          </cell>
          <cell r="F3294" t="str">
            <v>47</v>
          </cell>
          <cell r="G3294">
            <v>512.23039917999995</v>
          </cell>
          <cell r="H3294">
            <v>516.20664714999998</v>
          </cell>
          <cell r="I3294">
            <v>516.32889609999995</v>
          </cell>
          <cell r="J3294">
            <v>29.268292679999995</v>
          </cell>
          <cell r="K3294">
            <v>14.214463840000002</v>
          </cell>
          <cell r="L3294">
            <v>7.1412451199999989</v>
          </cell>
          <cell r="M3294">
            <v>7.1412451199999989</v>
          </cell>
          <cell r="N3294">
            <v>18.101673810000001</v>
          </cell>
          <cell r="O3294">
            <v>64.040000000000006</v>
          </cell>
          <cell r="P3294">
            <v>11.225243389999999</v>
          </cell>
          <cell r="Q3294">
            <v>84.5</v>
          </cell>
          <cell r="R3294">
            <v>54.24479362000001</v>
          </cell>
          <cell r="S3294">
            <v>20.6</v>
          </cell>
          <cell r="T3294">
            <v>7.1412451199999989</v>
          </cell>
          <cell r="U3294">
            <v>7.1412451199999989</v>
          </cell>
          <cell r="V3294">
            <v>7.1412451199999989</v>
          </cell>
          <cell r="W3294">
            <v>40.799999999999997</v>
          </cell>
          <cell r="X3294">
            <v>91.6</v>
          </cell>
          <cell r="Y3294">
            <v>45.8</v>
          </cell>
          <cell r="Z3294">
            <v>27.3</v>
          </cell>
          <cell r="AA3294">
            <v>29.8</v>
          </cell>
          <cell r="AB3294">
            <v>9.6158054800000006</v>
          </cell>
          <cell r="AC3294">
            <v>0</v>
          </cell>
          <cell r="AD3294">
            <v>272.13</v>
          </cell>
          <cell r="AE3294">
            <v>51.474036950000006</v>
          </cell>
          <cell r="AF3294">
            <v>64.322199999999995</v>
          </cell>
          <cell r="AG3294">
            <v>0.32786440851801169</v>
          </cell>
          <cell r="AH3294">
            <v>3.9</v>
          </cell>
          <cell r="AI3294">
            <v>41660</v>
          </cell>
          <cell r="AJ3294">
            <v>9.5</v>
          </cell>
        </row>
        <row r="3295">
          <cell r="A3295" t="str">
            <v>4705</v>
          </cell>
          <cell r="B3295" t="str">
            <v>470506701</v>
          </cell>
          <cell r="D3295" t="str">
            <v>4705067</v>
          </cell>
          <cell r="E3295" t="str">
            <v>4740</v>
          </cell>
          <cell r="F3295" t="str">
            <v>47</v>
          </cell>
          <cell r="G3295">
            <v>512.23039917999995</v>
          </cell>
          <cell r="H3295">
            <v>516.20664714999998</v>
          </cell>
          <cell r="I3295">
            <v>516.32889609999995</v>
          </cell>
          <cell r="J3295">
            <v>29.268292679999995</v>
          </cell>
          <cell r="K3295">
            <v>14.214463840000002</v>
          </cell>
          <cell r="L3295">
            <v>9.5872688200000002</v>
          </cell>
          <cell r="M3295">
            <v>10.000705</v>
          </cell>
          <cell r="N3295">
            <v>18.101673810000001</v>
          </cell>
          <cell r="O3295">
            <v>64.040000000000006</v>
          </cell>
          <cell r="P3295">
            <v>11.05802323</v>
          </cell>
          <cell r="Q3295">
            <v>84.5</v>
          </cell>
          <cell r="R3295">
            <v>54.24479362000001</v>
          </cell>
          <cell r="S3295">
            <v>20.6</v>
          </cell>
          <cell r="T3295">
            <v>10.06006386</v>
          </cell>
          <cell r="U3295">
            <v>10.09199825</v>
          </cell>
          <cell r="V3295">
            <v>10.015207800000001</v>
          </cell>
          <cell r="W3295">
            <v>40.799999999999997</v>
          </cell>
          <cell r="X3295">
            <v>91.6</v>
          </cell>
          <cell r="Y3295">
            <v>45.8</v>
          </cell>
          <cell r="Z3295">
            <v>27.3</v>
          </cell>
          <cell r="AA3295">
            <v>29.8</v>
          </cell>
          <cell r="AB3295">
            <v>9.6709878699999994</v>
          </cell>
          <cell r="AC3295">
            <v>0.66424923000000002</v>
          </cell>
          <cell r="AD3295">
            <v>272.13</v>
          </cell>
          <cell r="AE3295">
            <v>51.474036950000006</v>
          </cell>
          <cell r="AF3295">
            <v>64.321520550000002</v>
          </cell>
          <cell r="AG3295">
            <v>0.30815578972407298</v>
          </cell>
          <cell r="AH3295">
            <v>3.9</v>
          </cell>
          <cell r="AI3295">
            <v>41660</v>
          </cell>
          <cell r="AJ3295">
            <v>9.5</v>
          </cell>
        </row>
        <row r="3296">
          <cell r="A3296" t="str">
            <v>4705</v>
          </cell>
          <cell r="B3296" t="str">
            <v>470506801</v>
          </cell>
          <cell r="D3296" t="str">
            <v>4705068</v>
          </cell>
          <cell r="E3296" t="str">
            <v>4740</v>
          </cell>
          <cell r="F3296" t="str">
            <v>47</v>
          </cell>
          <cell r="G3296">
            <v>512.23039917999995</v>
          </cell>
          <cell r="H3296">
            <v>516.20664714999998</v>
          </cell>
          <cell r="I3296">
            <v>516.32889609999995</v>
          </cell>
          <cell r="J3296">
            <v>29.268292679999995</v>
          </cell>
          <cell r="K3296">
            <v>14.214463840000002</v>
          </cell>
          <cell r="L3296">
            <v>9.8389490300000002</v>
          </cell>
          <cell r="M3296">
            <v>9.8389490300000002</v>
          </cell>
          <cell r="N3296">
            <v>18.101673810000001</v>
          </cell>
          <cell r="O3296">
            <v>64.040000000000006</v>
          </cell>
          <cell r="P3296">
            <v>11.225243389999999</v>
          </cell>
          <cell r="Q3296">
            <v>84.5</v>
          </cell>
          <cell r="R3296">
            <v>54.24479362000001</v>
          </cell>
          <cell r="S3296">
            <v>20.6</v>
          </cell>
          <cell r="T3296">
            <v>9.8389490300000002</v>
          </cell>
          <cell r="U3296">
            <v>9.8389490300000002</v>
          </cell>
          <cell r="V3296">
            <v>9.8389490300000002</v>
          </cell>
          <cell r="W3296">
            <v>40.799999999999997</v>
          </cell>
          <cell r="X3296">
            <v>91.6</v>
          </cell>
          <cell r="Y3296">
            <v>45.8</v>
          </cell>
          <cell r="Z3296">
            <v>27.3</v>
          </cell>
          <cell r="AA3296">
            <v>29.8</v>
          </cell>
          <cell r="AB3296">
            <v>7.1308988299999996</v>
          </cell>
          <cell r="AC3296">
            <v>1</v>
          </cell>
          <cell r="AD3296">
            <v>272.13</v>
          </cell>
          <cell r="AE3296">
            <v>51.474036950000006</v>
          </cell>
          <cell r="AF3296">
            <v>64.322199999999995</v>
          </cell>
          <cell r="AG3296">
            <v>0.37152950640835924</v>
          </cell>
          <cell r="AH3296">
            <v>3.9</v>
          </cell>
          <cell r="AI3296">
            <v>41660</v>
          </cell>
          <cell r="AJ3296">
            <v>9.5</v>
          </cell>
        </row>
        <row r="3297">
          <cell r="A3297" t="str">
            <v>4705</v>
          </cell>
          <cell r="B3297" t="str">
            <v>470506901</v>
          </cell>
          <cell r="D3297" t="str">
            <v>4705069</v>
          </cell>
          <cell r="E3297" t="str">
            <v>4740</v>
          </cell>
          <cell r="F3297" t="str">
            <v>47</v>
          </cell>
          <cell r="G3297">
            <v>512.23039917999995</v>
          </cell>
          <cell r="H3297">
            <v>516.20664714999998</v>
          </cell>
          <cell r="I3297">
            <v>516.32889609999995</v>
          </cell>
          <cell r="J3297">
            <v>29.268292679999995</v>
          </cell>
          <cell r="K3297">
            <v>14.214463840000002</v>
          </cell>
          <cell r="L3297">
            <v>7.1569563599999997</v>
          </cell>
          <cell r="M3297">
            <v>10.54741823</v>
          </cell>
          <cell r="N3297">
            <v>18.101673810000001</v>
          </cell>
          <cell r="O3297">
            <v>64.040000000000006</v>
          </cell>
          <cell r="P3297">
            <v>11.225243389999999</v>
          </cell>
          <cell r="Q3297">
            <v>84.5</v>
          </cell>
          <cell r="R3297">
            <v>54.24479362000001</v>
          </cell>
          <cell r="S3297">
            <v>20.6</v>
          </cell>
          <cell r="T3297">
            <v>10.81977828</v>
          </cell>
          <cell r="U3297">
            <v>10.81977828</v>
          </cell>
          <cell r="V3297">
            <v>10.54741823</v>
          </cell>
          <cell r="W3297">
            <v>40.799999999999997</v>
          </cell>
          <cell r="X3297">
            <v>91.6</v>
          </cell>
          <cell r="Y3297">
            <v>45.8</v>
          </cell>
          <cell r="Z3297">
            <v>27.3</v>
          </cell>
          <cell r="AA3297">
            <v>29.8</v>
          </cell>
          <cell r="AB3297">
            <v>10.741816740000001</v>
          </cell>
          <cell r="AC3297">
            <v>0.61032070999999999</v>
          </cell>
          <cell r="AD3297">
            <v>272.13</v>
          </cell>
          <cell r="AE3297">
            <v>51.474036950000006</v>
          </cell>
          <cell r="AF3297">
            <v>64.322199999999995</v>
          </cell>
          <cell r="AG3297">
            <v>0.30428814827363737</v>
          </cell>
          <cell r="AH3297">
            <v>3.9</v>
          </cell>
          <cell r="AI3297">
            <v>41660</v>
          </cell>
          <cell r="AJ3297">
            <v>9.5</v>
          </cell>
        </row>
        <row r="3298">
          <cell r="A3298" t="str">
            <v>4705</v>
          </cell>
          <cell r="B3298" t="str">
            <v>470507101</v>
          </cell>
          <cell r="D3298" t="str">
            <v>4705071</v>
          </cell>
          <cell r="E3298" t="str">
            <v>4740</v>
          </cell>
          <cell r="F3298" t="str">
            <v>47</v>
          </cell>
          <cell r="G3298">
            <v>512.23039917999995</v>
          </cell>
          <cell r="H3298">
            <v>516.20664714999998</v>
          </cell>
          <cell r="I3298">
            <v>516.32889609999995</v>
          </cell>
          <cell r="J3298">
            <v>29.268292679999995</v>
          </cell>
          <cell r="K3298">
            <v>14.214463840000002</v>
          </cell>
          <cell r="L3298">
            <v>9.4651376200000001</v>
          </cell>
          <cell r="M3298">
            <v>10.10972907</v>
          </cell>
          <cell r="N3298">
            <v>18.101673810000001</v>
          </cell>
          <cell r="O3298">
            <v>64.040000000000006</v>
          </cell>
          <cell r="P3298">
            <v>10.81977828</v>
          </cell>
          <cell r="Q3298">
            <v>84.5</v>
          </cell>
          <cell r="R3298">
            <v>54.24479362000001</v>
          </cell>
          <cell r="S3298">
            <v>20.6</v>
          </cell>
          <cell r="T3298">
            <v>10.10972907</v>
          </cell>
          <cell r="U3298">
            <v>10.10972907</v>
          </cell>
          <cell r="V3298">
            <v>10.10972907</v>
          </cell>
          <cell r="W3298">
            <v>40.799999999999997</v>
          </cell>
          <cell r="X3298">
            <v>91.6</v>
          </cell>
          <cell r="Y3298">
            <v>45.8</v>
          </cell>
          <cell r="Z3298">
            <v>27.3</v>
          </cell>
          <cell r="AA3298">
            <v>29.8</v>
          </cell>
          <cell r="AB3298">
            <v>9.9641121699999999</v>
          </cell>
          <cell r="AC3298">
            <v>0.14247001000000001</v>
          </cell>
          <cell r="AD3298">
            <v>272.13</v>
          </cell>
          <cell r="AE3298">
            <v>51.474036950000006</v>
          </cell>
          <cell r="AF3298">
            <v>64.322199999999995</v>
          </cell>
          <cell r="AG3298">
            <v>0.34374004205381914</v>
          </cell>
          <cell r="AH3298">
            <v>3.9</v>
          </cell>
          <cell r="AI3298">
            <v>41660</v>
          </cell>
          <cell r="AJ3298">
            <v>9.5</v>
          </cell>
        </row>
        <row r="3299">
          <cell r="A3299" t="str">
            <v>4705</v>
          </cell>
          <cell r="B3299" t="str">
            <v>470507301</v>
          </cell>
          <cell r="D3299" t="str">
            <v>4705073</v>
          </cell>
          <cell r="E3299" t="str">
            <v>4740</v>
          </cell>
          <cell r="F3299" t="str">
            <v>47</v>
          </cell>
          <cell r="G3299">
            <v>512.23039917999995</v>
          </cell>
          <cell r="H3299">
            <v>516.20664714999998</v>
          </cell>
          <cell r="I3299">
            <v>516.32889609999995</v>
          </cell>
          <cell r="J3299">
            <v>29.268292679999995</v>
          </cell>
          <cell r="K3299">
            <v>14.214463840000002</v>
          </cell>
          <cell r="L3299">
            <v>9.5721322000000004</v>
          </cell>
          <cell r="M3299">
            <v>9.6272068999999991</v>
          </cell>
          <cell r="N3299">
            <v>18.101673810000001</v>
          </cell>
          <cell r="O3299">
            <v>64.040000000000006</v>
          </cell>
          <cell r="P3299">
            <v>10.60519796</v>
          </cell>
          <cell r="Q3299">
            <v>84.5</v>
          </cell>
          <cell r="R3299">
            <v>54.24479362000001</v>
          </cell>
          <cell r="S3299">
            <v>20.6</v>
          </cell>
          <cell r="T3299">
            <v>9.6972011200000008</v>
          </cell>
          <cell r="U3299">
            <v>9.6835264300000006</v>
          </cell>
          <cell r="V3299">
            <v>9.6706723799999992</v>
          </cell>
          <cell r="W3299">
            <v>40.799999999999997</v>
          </cell>
          <cell r="X3299">
            <v>91.6</v>
          </cell>
          <cell r="Y3299">
            <v>45.8</v>
          </cell>
          <cell r="Z3299">
            <v>27.3</v>
          </cell>
          <cell r="AA3299">
            <v>29.8</v>
          </cell>
          <cell r="AB3299">
            <v>9.6795311700000006</v>
          </cell>
          <cell r="AC3299">
            <v>0.53531088000000004</v>
          </cell>
          <cell r="AD3299">
            <v>272.13</v>
          </cell>
          <cell r="AE3299">
            <v>51.474036950000006</v>
          </cell>
          <cell r="AF3299">
            <v>64.322199999999995</v>
          </cell>
          <cell r="AG3299">
            <v>0.35064901181745889</v>
          </cell>
          <cell r="AH3299">
            <v>3.9</v>
          </cell>
          <cell r="AI3299">
            <v>41660</v>
          </cell>
          <cell r="AJ3299">
            <v>9.5</v>
          </cell>
        </row>
        <row r="3300">
          <cell r="A3300" t="str">
            <v>4705</v>
          </cell>
          <cell r="B3300" t="str">
            <v>470507401</v>
          </cell>
          <cell r="D3300" t="str">
            <v>4705074</v>
          </cell>
          <cell r="E3300" t="str">
            <v>4740</v>
          </cell>
          <cell r="F3300" t="str">
            <v>47</v>
          </cell>
          <cell r="G3300">
            <v>512.23039917999995</v>
          </cell>
          <cell r="H3300">
            <v>516.20664714999998</v>
          </cell>
          <cell r="I3300">
            <v>516.32889609999995</v>
          </cell>
          <cell r="J3300">
            <v>29.268292679999995</v>
          </cell>
          <cell r="K3300">
            <v>14.214463840000002</v>
          </cell>
          <cell r="L3300">
            <v>7.4205789100000006</v>
          </cell>
          <cell r="M3300">
            <v>7.4235684399999995</v>
          </cell>
          <cell r="N3300">
            <v>18.101673810000001</v>
          </cell>
          <cell r="O3300">
            <v>64.040000000000006</v>
          </cell>
          <cell r="P3300">
            <v>10.81977828</v>
          </cell>
          <cell r="Q3300">
            <v>84.5</v>
          </cell>
          <cell r="R3300">
            <v>54.24479362000001</v>
          </cell>
          <cell r="S3300">
            <v>20.6</v>
          </cell>
          <cell r="T3300">
            <v>7.4205789100000006</v>
          </cell>
          <cell r="U3300">
            <v>7.4205789100000006</v>
          </cell>
          <cell r="V3300">
            <v>7.4205789100000006</v>
          </cell>
          <cell r="W3300">
            <v>40.799999999999997</v>
          </cell>
          <cell r="X3300">
            <v>91.6</v>
          </cell>
          <cell r="Y3300">
            <v>45.8</v>
          </cell>
          <cell r="Z3300">
            <v>27.3</v>
          </cell>
          <cell r="AA3300">
            <v>29.8</v>
          </cell>
          <cell r="AB3300">
            <v>7.4205789100000006</v>
          </cell>
          <cell r="AC3300">
            <v>1</v>
          </cell>
          <cell r="AD3300">
            <v>272.13</v>
          </cell>
          <cell r="AE3300">
            <v>51.474036950000006</v>
          </cell>
          <cell r="AF3300">
            <v>64.322199999999995</v>
          </cell>
          <cell r="AG3300">
            <v>0.35490266558961603</v>
          </cell>
          <cell r="AH3300">
            <v>3.9</v>
          </cell>
          <cell r="AI3300">
            <v>41660</v>
          </cell>
          <cell r="AJ3300">
            <v>9.5</v>
          </cell>
        </row>
        <row r="3301">
          <cell r="A3301" t="str">
            <v>4705</v>
          </cell>
          <cell r="B3301" t="str">
            <v>470507701</v>
          </cell>
          <cell r="D3301" t="str">
            <v>4705077</v>
          </cell>
          <cell r="E3301" t="str">
            <v>4740</v>
          </cell>
          <cell r="F3301" t="str">
            <v>47</v>
          </cell>
          <cell r="G3301">
            <v>512.23039917999995</v>
          </cell>
          <cell r="H3301">
            <v>516.20664714999998</v>
          </cell>
          <cell r="I3301">
            <v>516.32889609999995</v>
          </cell>
          <cell r="J3301">
            <v>29.268292679999995</v>
          </cell>
          <cell r="K3301">
            <v>14.214463840000002</v>
          </cell>
          <cell r="L3301">
            <v>9.39549126</v>
          </cell>
          <cell r="M3301">
            <v>9.5219342600000001</v>
          </cell>
          <cell r="N3301">
            <v>18.101673810000001</v>
          </cell>
          <cell r="O3301">
            <v>64.040000000000006</v>
          </cell>
          <cell r="P3301">
            <v>10.671834970000001</v>
          </cell>
          <cell r="Q3301">
            <v>84.5</v>
          </cell>
          <cell r="R3301">
            <v>54.24479362000001</v>
          </cell>
          <cell r="S3301">
            <v>20.6</v>
          </cell>
          <cell r="T3301">
            <v>9.5161324599999997</v>
          </cell>
          <cell r="U3301">
            <v>9.5523685700000005</v>
          </cell>
          <cell r="V3301">
            <v>9.51473206</v>
          </cell>
          <cell r="W3301">
            <v>40.799999999999997</v>
          </cell>
          <cell r="X3301">
            <v>91.6</v>
          </cell>
          <cell r="Y3301">
            <v>45.8</v>
          </cell>
          <cell r="Z3301">
            <v>27.3</v>
          </cell>
          <cell r="AA3301">
            <v>29.8</v>
          </cell>
          <cell r="AB3301">
            <v>9.5536463499999993</v>
          </cell>
          <cell r="AC3301">
            <v>0.55730756999999997</v>
          </cell>
          <cell r="AD3301">
            <v>272.13</v>
          </cell>
          <cell r="AE3301">
            <v>51.474036950000006</v>
          </cell>
          <cell r="AF3301">
            <v>64.322199999999995</v>
          </cell>
          <cell r="AG3301">
            <v>0.3238048476491337</v>
          </cell>
          <cell r="AH3301">
            <v>3.9</v>
          </cell>
          <cell r="AI3301">
            <v>41660</v>
          </cell>
          <cell r="AJ3301">
            <v>9.5</v>
          </cell>
        </row>
        <row r="3302">
          <cell r="A3302" t="str">
            <v>4705</v>
          </cell>
          <cell r="B3302" t="str">
            <v>470507801</v>
          </cell>
          <cell r="D3302" t="str">
            <v>4705078</v>
          </cell>
          <cell r="E3302" t="str">
            <v>4740</v>
          </cell>
          <cell r="F3302" t="str">
            <v>47</v>
          </cell>
          <cell r="G3302">
            <v>512.23039917999995</v>
          </cell>
          <cell r="H3302">
            <v>516.20664714999998</v>
          </cell>
          <cell r="I3302">
            <v>516.32889609999995</v>
          </cell>
          <cell r="J3302">
            <v>29.268292679999995</v>
          </cell>
          <cell r="K3302">
            <v>14.214463840000002</v>
          </cell>
          <cell r="L3302">
            <v>7.2813856599999998</v>
          </cell>
          <cell r="M3302">
            <v>7.2813856599999998</v>
          </cell>
          <cell r="N3302">
            <v>18.101673810000001</v>
          </cell>
          <cell r="O3302">
            <v>64.040000000000006</v>
          </cell>
          <cell r="P3302">
            <v>10.81977828</v>
          </cell>
          <cell r="Q3302">
            <v>84.5</v>
          </cell>
          <cell r="R3302">
            <v>54.24479362000001</v>
          </cell>
          <cell r="S3302">
            <v>20.6</v>
          </cell>
          <cell r="T3302">
            <v>7.2813856599999998</v>
          </cell>
          <cell r="U3302">
            <v>7.2813856599999998</v>
          </cell>
          <cell r="V3302">
            <v>7.2813856599999998</v>
          </cell>
          <cell r="W3302">
            <v>40.799999999999997</v>
          </cell>
          <cell r="X3302">
            <v>91.6</v>
          </cell>
          <cell r="Y3302">
            <v>45.8</v>
          </cell>
          <cell r="Z3302">
            <v>27.3</v>
          </cell>
          <cell r="AA3302">
            <v>29.8</v>
          </cell>
          <cell r="AB3302">
            <v>7.2813856599999998</v>
          </cell>
          <cell r="AC3302">
            <v>1</v>
          </cell>
          <cell r="AD3302">
            <v>272.13</v>
          </cell>
          <cell r="AE3302">
            <v>51.474036950000006</v>
          </cell>
          <cell r="AF3302">
            <v>64.322199999999995</v>
          </cell>
          <cell r="AG3302">
            <v>0.31766380553373502</v>
          </cell>
          <cell r="AH3302">
            <v>3.9</v>
          </cell>
          <cell r="AI3302">
            <v>41660</v>
          </cell>
          <cell r="AJ3302">
            <v>9.5</v>
          </cell>
        </row>
        <row r="3303">
          <cell r="A3303" t="str">
            <v>4705</v>
          </cell>
          <cell r="B3303" t="str">
            <v>470507901</v>
          </cell>
          <cell r="D3303" t="str">
            <v>4705079</v>
          </cell>
          <cell r="E3303" t="str">
            <v>4740</v>
          </cell>
          <cell r="F3303" t="str">
            <v>47</v>
          </cell>
          <cell r="G3303">
            <v>512.23039917999995</v>
          </cell>
          <cell r="H3303">
            <v>516.20664714999998</v>
          </cell>
          <cell r="I3303">
            <v>516.32889609999995</v>
          </cell>
          <cell r="J3303">
            <v>29.268292679999995</v>
          </cell>
          <cell r="K3303">
            <v>14.214463840000002</v>
          </cell>
          <cell r="L3303">
            <v>7.3901814300000002</v>
          </cell>
          <cell r="M3303">
            <v>9.4334839200000005</v>
          </cell>
          <cell r="N3303">
            <v>18.101673810000001</v>
          </cell>
          <cell r="O3303">
            <v>64.040000000000006</v>
          </cell>
          <cell r="P3303">
            <v>10.81977828</v>
          </cell>
          <cell r="Q3303">
            <v>84.5</v>
          </cell>
          <cell r="R3303">
            <v>54.24479362000001</v>
          </cell>
          <cell r="S3303">
            <v>20.6</v>
          </cell>
          <cell r="T3303">
            <v>9.4334839200000005</v>
          </cell>
          <cell r="U3303">
            <v>9.8307017800000001</v>
          </cell>
          <cell r="V3303">
            <v>9.4334839200000005</v>
          </cell>
          <cell r="W3303">
            <v>40.799999999999997</v>
          </cell>
          <cell r="X3303">
            <v>91.6</v>
          </cell>
          <cell r="Y3303">
            <v>45.8</v>
          </cell>
          <cell r="Z3303">
            <v>27.3</v>
          </cell>
          <cell r="AA3303">
            <v>29.8</v>
          </cell>
          <cell r="AB3303">
            <v>9.6187345200000003</v>
          </cell>
          <cell r="AC3303">
            <v>1</v>
          </cell>
          <cell r="AD3303">
            <v>272.13</v>
          </cell>
          <cell r="AE3303">
            <v>51.474036950000006</v>
          </cell>
          <cell r="AF3303">
            <v>64.322199999999995</v>
          </cell>
          <cell r="AG3303">
            <v>0.31040820375422501</v>
          </cell>
          <cell r="AH3303">
            <v>3.9</v>
          </cell>
          <cell r="AI3303">
            <v>41660</v>
          </cell>
          <cell r="AJ3303">
            <v>9.5</v>
          </cell>
        </row>
        <row r="3304">
          <cell r="A3304" t="str">
            <v>4705</v>
          </cell>
          <cell r="B3304" t="str">
            <v>470509301</v>
          </cell>
          <cell r="D3304" t="str">
            <v>4705093</v>
          </cell>
          <cell r="E3304" t="str">
            <v>4740</v>
          </cell>
          <cell r="F3304" t="str">
            <v>47</v>
          </cell>
          <cell r="G3304">
            <v>512.23039917999995</v>
          </cell>
          <cell r="H3304">
            <v>516.20664714999998</v>
          </cell>
          <cell r="I3304">
            <v>516.32889609999995</v>
          </cell>
          <cell r="J3304">
            <v>29.268292679999995</v>
          </cell>
          <cell r="K3304">
            <v>14.214463840000002</v>
          </cell>
          <cell r="L3304">
            <v>9.4904689900000001</v>
          </cell>
          <cell r="M3304">
            <v>9.5067343900000001</v>
          </cell>
          <cell r="N3304">
            <v>18.101673810000001</v>
          </cell>
          <cell r="O3304">
            <v>64.040000000000006</v>
          </cell>
          <cell r="P3304">
            <v>10.756497639999999</v>
          </cell>
          <cell r="Q3304">
            <v>84.5</v>
          </cell>
          <cell r="R3304">
            <v>54.24479362000001</v>
          </cell>
          <cell r="S3304">
            <v>20.6</v>
          </cell>
          <cell r="T3304">
            <v>9.7069250700000005</v>
          </cell>
          <cell r="U3304">
            <v>9.9973876500000003</v>
          </cell>
          <cell r="V3304">
            <v>9.5024874599999993</v>
          </cell>
          <cell r="W3304">
            <v>40.799999999999997</v>
          </cell>
          <cell r="X3304">
            <v>91.6</v>
          </cell>
          <cell r="Y3304">
            <v>45.8</v>
          </cell>
          <cell r="Z3304">
            <v>27.3</v>
          </cell>
          <cell r="AA3304">
            <v>29.8</v>
          </cell>
          <cell r="AB3304">
            <v>10.61432729</v>
          </cell>
          <cell r="AC3304">
            <v>0.46842836999999998</v>
          </cell>
          <cell r="AD3304">
            <v>272.13</v>
          </cell>
          <cell r="AE3304">
            <v>51.474036950000006</v>
          </cell>
          <cell r="AF3304">
            <v>64.27692759</v>
          </cell>
          <cell r="AG3304">
            <v>0.31121694667913835</v>
          </cell>
          <cell r="AH3304">
            <v>3.9</v>
          </cell>
          <cell r="AI3304">
            <v>41660</v>
          </cell>
          <cell r="AJ3304">
            <v>9.5</v>
          </cell>
        </row>
        <row r="3305">
          <cell r="A3305" t="str">
            <v>4705</v>
          </cell>
          <cell r="B3305" t="str">
            <v>470509401</v>
          </cell>
          <cell r="D3305" t="str">
            <v>4705094</v>
          </cell>
          <cell r="E3305" t="str">
            <v>4740</v>
          </cell>
          <cell r="F3305" t="str">
            <v>47</v>
          </cell>
          <cell r="G3305">
            <v>512.23039917999995</v>
          </cell>
          <cell r="H3305">
            <v>516.20664714999998</v>
          </cell>
          <cell r="I3305">
            <v>516.32889609999995</v>
          </cell>
          <cell r="J3305">
            <v>29.268292679999995</v>
          </cell>
          <cell r="K3305">
            <v>14.214463840000002</v>
          </cell>
          <cell r="L3305">
            <v>7.2506355100000004</v>
          </cell>
          <cell r="M3305">
            <v>7.2506355100000004</v>
          </cell>
          <cell r="N3305">
            <v>18.101673810000001</v>
          </cell>
          <cell r="O3305">
            <v>64.040000000000006</v>
          </cell>
          <cell r="P3305">
            <v>10.81977828</v>
          </cell>
          <cell r="Q3305">
            <v>84.5</v>
          </cell>
          <cell r="R3305">
            <v>54.24479362000001</v>
          </cell>
          <cell r="S3305">
            <v>20.6</v>
          </cell>
          <cell r="T3305">
            <v>7.2506355100000004</v>
          </cell>
          <cell r="U3305">
            <v>9.8389490300000002</v>
          </cell>
          <cell r="V3305">
            <v>7.2506355100000004</v>
          </cell>
          <cell r="W3305">
            <v>40.799999999999997</v>
          </cell>
          <cell r="X3305">
            <v>91.6</v>
          </cell>
          <cell r="Y3305">
            <v>45.8</v>
          </cell>
          <cell r="Z3305">
            <v>27.3</v>
          </cell>
          <cell r="AA3305">
            <v>29.8</v>
          </cell>
          <cell r="AB3305">
            <v>10.741816740000001</v>
          </cell>
          <cell r="AC3305">
            <v>1</v>
          </cell>
          <cell r="AD3305">
            <v>272.13</v>
          </cell>
          <cell r="AE3305">
            <v>51.474036950000006</v>
          </cell>
          <cell r="AF3305">
            <v>64.322199999999995</v>
          </cell>
          <cell r="AG3305">
            <v>0.18181818</v>
          </cell>
          <cell r="AH3305">
            <v>3.9</v>
          </cell>
          <cell r="AI3305">
            <v>41660</v>
          </cell>
          <cell r="AJ3305">
            <v>9.5</v>
          </cell>
        </row>
        <row r="3306">
          <cell r="A3306" t="str">
            <v>4705</v>
          </cell>
          <cell r="B3306" t="str">
            <v>470509601</v>
          </cell>
          <cell r="D3306" t="str">
            <v>4705096</v>
          </cell>
          <cell r="E3306" t="str">
            <v>4740</v>
          </cell>
          <cell r="F3306" t="str">
            <v>47</v>
          </cell>
          <cell r="G3306">
            <v>512.23039917999995</v>
          </cell>
          <cell r="H3306">
            <v>516.20664714999998</v>
          </cell>
          <cell r="I3306">
            <v>516.32889609999995</v>
          </cell>
          <cell r="J3306">
            <v>29.268292679999995</v>
          </cell>
          <cell r="K3306">
            <v>14.214463840000002</v>
          </cell>
          <cell r="L3306">
            <v>9.8389490300000002</v>
          </cell>
          <cell r="M3306">
            <v>9.8389490300000002</v>
          </cell>
          <cell r="N3306">
            <v>18.101673810000001</v>
          </cell>
          <cell r="O3306">
            <v>64.040000000000006</v>
          </cell>
          <cell r="P3306">
            <v>10.81977828</v>
          </cell>
          <cell r="Q3306">
            <v>84.5</v>
          </cell>
          <cell r="R3306">
            <v>54.24479362000001</v>
          </cell>
          <cell r="S3306">
            <v>20.6</v>
          </cell>
          <cell r="T3306">
            <v>10.126631100000001</v>
          </cell>
          <cell r="U3306">
            <v>10.81977828</v>
          </cell>
          <cell r="V3306">
            <v>9.8389490300000002</v>
          </cell>
          <cell r="W3306">
            <v>40.799999999999997</v>
          </cell>
          <cell r="X3306">
            <v>91.6</v>
          </cell>
          <cell r="Y3306">
            <v>45.8</v>
          </cell>
          <cell r="Z3306">
            <v>27.3</v>
          </cell>
          <cell r="AA3306">
            <v>29.8</v>
          </cell>
          <cell r="AB3306">
            <v>10.741816740000001</v>
          </cell>
          <cell r="AC3306">
            <v>1</v>
          </cell>
          <cell r="AD3306">
            <v>272.13</v>
          </cell>
          <cell r="AE3306">
            <v>51.474036950000006</v>
          </cell>
          <cell r="AF3306">
            <v>64.322199999999995</v>
          </cell>
          <cell r="AG3306">
            <v>0.5</v>
          </cell>
          <cell r="AH3306">
            <v>3.9</v>
          </cell>
          <cell r="AI3306">
            <v>41660</v>
          </cell>
          <cell r="AJ3306">
            <v>9.5</v>
          </cell>
        </row>
        <row r="3307">
          <cell r="A3307" t="str">
            <v>4706</v>
          </cell>
          <cell r="B3307" t="str">
            <v>470600101</v>
          </cell>
          <cell r="D3307" t="str">
            <v>4706001</v>
          </cell>
          <cell r="E3307" t="str">
            <v>4710</v>
          </cell>
          <cell r="F3307" t="str">
            <v>47</v>
          </cell>
          <cell r="G3307">
            <v>512.23039917999995</v>
          </cell>
          <cell r="H3307">
            <v>516.20664714999998</v>
          </cell>
          <cell r="I3307">
            <v>516.32889609999995</v>
          </cell>
          <cell r="J3307">
            <v>28.440366970000003</v>
          </cell>
          <cell r="K3307">
            <v>26.151665489999999</v>
          </cell>
          <cell r="L3307">
            <v>9.5845211900000002</v>
          </cell>
          <cell r="M3307">
            <v>9.5977772800000007</v>
          </cell>
          <cell r="N3307">
            <v>24.299689229999998</v>
          </cell>
          <cell r="O3307">
            <v>64.040000000000006</v>
          </cell>
          <cell r="P3307">
            <v>9.6744516800000007</v>
          </cell>
          <cell r="Q3307">
            <v>81.900000000000006</v>
          </cell>
          <cell r="R3307">
            <v>54.24479362000001</v>
          </cell>
          <cell r="S3307">
            <v>18.100000000000001</v>
          </cell>
          <cell r="T3307">
            <v>9.6453642800000008</v>
          </cell>
          <cell r="U3307">
            <v>10.33552968</v>
          </cell>
          <cell r="V3307">
            <v>9.5878859999999992</v>
          </cell>
          <cell r="W3307">
            <v>62</v>
          </cell>
          <cell r="X3307">
            <v>91.3</v>
          </cell>
          <cell r="Y3307">
            <v>55</v>
          </cell>
          <cell r="Z3307">
            <v>47.5</v>
          </cell>
          <cell r="AA3307">
            <v>48.1</v>
          </cell>
          <cell r="AB3307">
            <v>10.47548353</v>
          </cell>
          <cell r="AC3307">
            <v>6.1740379999999997E-2</v>
          </cell>
          <cell r="AD3307">
            <v>290.45</v>
          </cell>
          <cell r="AE3307">
            <v>62.126638830000005</v>
          </cell>
          <cell r="AF3307">
            <v>69.788013239999998</v>
          </cell>
          <cell r="AG3307">
            <v>0</v>
          </cell>
          <cell r="AH3307">
            <v>3.3</v>
          </cell>
          <cell r="AI3307">
            <v>56740</v>
          </cell>
          <cell r="AJ3307">
            <v>9.5</v>
          </cell>
        </row>
        <row r="3308">
          <cell r="A3308" t="str">
            <v>4706</v>
          </cell>
          <cell r="B3308" t="str">
            <v>470600201</v>
          </cell>
          <cell r="D3308" t="str">
            <v>4706002</v>
          </cell>
          <cell r="E3308" t="str">
            <v>4710</v>
          </cell>
          <cell r="F3308" t="str">
            <v>47</v>
          </cell>
          <cell r="G3308">
            <v>512.23039917999995</v>
          </cell>
          <cell r="H3308">
            <v>516.20664714999998</v>
          </cell>
          <cell r="I3308">
            <v>516.32889609999995</v>
          </cell>
          <cell r="J3308">
            <v>28.440366970000003</v>
          </cell>
          <cell r="K3308">
            <v>26.151665489999999</v>
          </cell>
          <cell r="L3308">
            <v>7.1308988299999996</v>
          </cell>
          <cell r="M3308">
            <v>7.1308988299999996</v>
          </cell>
          <cell r="N3308">
            <v>24.299689229999998</v>
          </cell>
          <cell r="O3308">
            <v>64.040000000000006</v>
          </cell>
          <cell r="P3308">
            <v>7.8240460100000009</v>
          </cell>
          <cell r="Q3308">
            <v>81.900000000000006</v>
          </cell>
          <cell r="R3308">
            <v>54.24479362000001</v>
          </cell>
          <cell r="S3308">
            <v>18.100000000000001</v>
          </cell>
          <cell r="T3308">
            <v>7.1308988299999996</v>
          </cell>
          <cell r="U3308">
            <v>10.126631100000001</v>
          </cell>
          <cell r="V3308">
            <v>7.1308988299999996</v>
          </cell>
          <cell r="W3308">
            <v>62</v>
          </cell>
          <cell r="X3308">
            <v>91.3</v>
          </cell>
          <cell r="Y3308">
            <v>55</v>
          </cell>
          <cell r="Z3308">
            <v>47.5</v>
          </cell>
          <cell r="AA3308">
            <v>48.1</v>
          </cell>
          <cell r="AB3308">
            <v>9.9641121699999999</v>
          </cell>
          <cell r="AC3308">
            <v>1</v>
          </cell>
          <cell r="AD3308">
            <v>290.45</v>
          </cell>
          <cell r="AE3308">
            <v>62.126638830000005</v>
          </cell>
          <cell r="AF3308">
            <v>69.846400000000003</v>
          </cell>
          <cell r="AG3308">
            <v>0</v>
          </cell>
          <cell r="AH3308">
            <v>3.3</v>
          </cell>
          <cell r="AI3308">
            <v>56740</v>
          </cell>
          <cell r="AJ3308">
            <v>9.5</v>
          </cell>
        </row>
        <row r="3309">
          <cell r="A3309" t="str">
            <v>4706</v>
          </cell>
          <cell r="B3309" t="str">
            <v>470600301</v>
          </cell>
          <cell r="D3309" t="str">
            <v>4706003</v>
          </cell>
          <cell r="E3309" t="str">
            <v>4710</v>
          </cell>
          <cell r="F3309" t="str">
            <v>47</v>
          </cell>
          <cell r="G3309">
            <v>512.23039917999995</v>
          </cell>
          <cell r="H3309">
            <v>516.20664714999998</v>
          </cell>
          <cell r="I3309">
            <v>516.32889609999995</v>
          </cell>
          <cell r="J3309">
            <v>28.440366970000003</v>
          </cell>
          <cell r="K3309">
            <v>26.151665489999999</v>
          </cell>
          <cell r="L3309">
            <v>9.4334839200000005</v>
          </cell>
          <cell r="M3309">
            <v>9.4334839200000005</v>
          </cell>
          <cell r="N3309">
            <v>24.299689229999998</v>
          </cell>
          <cell r="O3309">
            <v>64.040000000000006</v>
          </cell>
          <cell r="P3309">
            <v>9.7041215600000008</v>
          </cell>
          <cell r="Q3309">
            <v>81.900000000000006</v>
          </cell>
          <cell r="R3309">
            <v>54.24479362000001</v>
          </cell>
          <cell r="S3309">
            <v>18.100000000000001</v>
          </cell>
          <cell r="T3309">
            <v>9.7041215600000008</v>
          </cell>
          <cell r="U3309">
            <v>10.81977828</v>
          </cell>
          <cell r="V3309">
            <v>9.4334839200000005</v>
          </cell>
          <cell r="W3309">
            <v>62</v>
          </cell>
          <cell r="X3309">
            <v>91.3</v>
          </cell>
          <cell r="Y3309">
            <v>55</v>
          </cell>
          <cell r="Z3309">
            <v>47.5</v>
          </cell>
          <cell r="AA3309">
            <v>48.1</v>
          </cell>
          <cell r="AB3309">
            <v>9.9641121699999999</v>
          </cell>
          <cell r="AC3309">
            <v>0</v>
          </cell>
          <cell r="AD3309">
            <v>290.45</v>
          </cell>
          <cell r="AE3309">
            <v>62.126638830000005</v>
          </cell>
          <cell r="AF3309">
            <v>69.846400000000003</v>
          </cell>
          <cell r="AG3309">
            <v>0</v>
          </cell>
          <cell r="AH3309">
            <v>3.3</v>
          </cell>
          <cell r="AI3309">
            <v>56740</v>
          </cell>
          <cell r="AJ3309">
            <v>9.5</v>
          </cell>
        </row>
        <row r="3310">
          <cell r="A3310" t="str">
            <v>4706</v>
          </cell>
          <cell r="B3310" t="str">
            <v>470600401</v>
          </cell>
          <cell r="D3310" t="str">
            <v>4706004</v>
          </cell>
          <cell r="E3310" t="str">
            <v>4710</v>
          </cell>
          <cell r="F3310" t="str">
            <v>47</v>
          </cell>
          <cell r="G3310">
            <v>512.23039917999995</v>
          </cell>
          <cell r="H3310">
            <v>516.20664714999998</v>
          </cell>
          <cell r="I3310">
            <v>516.32889609999995</v>
          </cell>
          <cell r="J3310">
            <v>28.440366970000003</v>
          </cell>
          <cell r="K3310">
            <v>26.151665489999999</v>
          </cell>
          <cell r="L3310">
            <v>9.1843043600000005</v>
          </cell>
          <cell r="M3310">
            <v>9.1756454000000005</v>
          </cell>
          <cell r="N3310">
            <v>24.299689229999998</v>
          </cell>
          <cell r="O3310">
            <v>64.040000000000006</v>
          </cell>
          <cell r="P3310">
            <v>10.65249508</v>
          </cell>
          <cell r="Q3310">
            <v>81.900000000000006</v>
          </cell>
          <cell r="R3310">
            <v>54.24479362000001</v>
          </cell>
          <cell r="S3310">
            <v>18.100000000000001</v>
          </cell>
          <cell r="T3310">
            <v>10.53486571</v>
          </cell>
          <cell r="U3310">
            <v>10.748690359999999</v>
          </cell>
          <cell r="V3310">
            <v>9.9164531300000007</v>
          </cell>
          <cell r="W3310">
            <v>62</v>
          </cell>
          <cell r="X3310">
            <v>91.3</v>
          </cell>
          <cell r="Y3310">
            <v>55</v>
          </cell>
          <cell r="Z3310">
            <v>47.5</v>
          </cell>
          <cell r="AA3310">
            <v>48.1</v>
          </cell>
          <cell r="AB3310">
            <v>10.66606751</v>
          </cell>
          <cell r="AC3310">
            <v>0.50872580999999994</v>
          </cell>
          <cell r="AD3310">
            <v>290.45</v>
          </cell>
          <cell r="AE3310">
            <v>62.126638830000005</v>
          </cell>
          <cell r="AF3310">
            <v>69.756239480000005</v>
          </cell>
          <cell r="AG3310">
            <v>0.63636364000000001</v>
          </cell>
          <cell r="AH3310">
            <v>3.3</v>
          </cell>
          <cell r="AI3310">
            <v>56740</v>
          </cell>
          <cell r="AJ3310">
            <v>9.5</v>
          </cell>
        </row>
        <row r="3311">
          <cell r="A3311" t="str">
            <v>4706</v>
          </cell>
          <cell r="B3311" t="str">
            <v>470600601</v>
          </cell>
          <cell r="D3311" t="str">
            <v>4706006</v>
          </cell>
          <cell r="E3311" t="str">
            <v>4710</v>
          </cell>
          <cell r="F3311" t="str">
            <v>47</v>
          </cell>
          <cell r="G3311">
            <v>512.23039917999995</v>
          </cell>
          <cell r="H3311">
            <v>516.20664714999998</v>
          </cell>
          <cell r="I3311">
            <v>516.32889609999995</v>
          </cell>
          <cell r="J3311">
            <v>28.440366970000003</v>
          </cell>
          <cell r="K3311">
            <v>26.151665489999999</v>
          </cell>
          <cell r="L3311">
            <v>7.1553962999999996</v>
          </cell>
          <cell r="M3311">
            <v>7.1553962999999996</v>
          </cell>
          <cell r="N3311">
            <v>24.299689229999998</v>
          </cell>
          <cell r="O3311">
            <v>64.040000000000006</v>
          </cell>
          <cell r="P3311">
            <v>10.556307410000001</v>
          </cell>
          <cell r="Q3311">
            <v>81.900000000000006</v>
          </cell>
          <cell r="R3311">
            <v>54.24479362000001</v>
          </cell>
          <cell r="S3311">
            <v>18.100000000000001</v>
          </cell>
          <cell r="T3311">
            <v>10.556307410000001</v>
          </cell>
          <cell r="U3311">
            <v>10.81977828</v>
          </cell>
          <cell r="V3311">
            <v>7.1553962999999996</v>
          </cell>
          <cell r="W3311">
            <v>62</v>
          </cell>
          <cell r="X3311">
            <v>91.3</v>
          </cell>
          <cell r="Y3311">
            <v>55</v>
          </cell>
          <cell r="Z3311">
            <v>47.5</v>
          </cell>
          <cell r="AA3311">
            <v>48.1</v>
          </cell>
          <cell r="AB3311">
            <v>10.741816740000001</v>
          </cell>
          <cell r="AC3311">
            <v>1</v>
          </cell>
          <cell r="AD3311">
            <v>290.45</v>
          </cell>
          <cell r="AE3311">
            <v>62.126638830000005</v>
          </cell>
          <cell r="AF3311">
            <v>69.846400000000003</v>
          </cell>
          <cell r="AG3311">
            <v>1</v>
          </cell>
          <cell r="AH3311">
            <v>3.3</v>
          </cell>
          <cell r="AI3311">
            <v>56740</v>
          </cell>
          <cell r="AJ3311">
            <v>9.5</v>
          </cell>
        </row>
        <row r="3312">
          <cell r="A3312" t="str">
            <v>4706</v>
          </cell>
          <cell r="B3312" t="str">
            <v>470600701</v>
          </cell>
          <cell r="D3312" t="str">
            <v>4706007</v>
          </cell>
          <cell r="E3312" t="str">
            <v>4710</v>
          </cell>
          <cell r="F3312" t="str">
            <v>47</v>
          </cell>
          <cell r="G3312">
            <v>512.23039917999995</v>
          </cell>
          <cell r="H3312">
            <v>516.20664714999998</v>
          </cell>
          <cell r="I3312">
            <v>516.32889609999995</v>
          </cell>
          <cell r="J3312">
            <v>28.440366970000003</v>
          </cell>
          <cell r="K3312">
            <v>26.151665489999999</v>
          </cell>
          <cell r="L3312">
            <v>7.1308988299999996</v>
          </cell>
          <cell r="M3312">
            <v>7.1308988299999996</v>
          </cell>
          <cell r="N3312">
            <v>24.299689229999998</v>
          </cell>
          <cell r="O3312">
            <v>64.040000000000006</v>
          </cell>
          <cell r="P3312">
            <v>10.81977828</v>
          </cell>
          <cell r="Q3312">
            <v>81.900000000000006</v>
          </cell>
          <cell r="R3312">
            <v>54.24479362000001</v>
          </cell>
          <cell r="S3312">
            <v>18.100000000000001</v>
          </cell>
          <cell r="T3312">
            <v>10.126631100000001</v>
          </cell>
          <cell r="U3312">
            <v>10.81977828</v>
          </cell>
          <cell r="V3312">
            <v>9.8389490300000002</v>
          </cell>
          <cell r="W3312">
            <v>62</v>
          </cell>
          <cell r="X3312">
            <v>91.3</v>
          </cell>
          <cell r="Y3312">
            <v>55</v>
          </cell>
          <cell r="Z3312">
            <v>47.5</v>
          </cell>
          <cell r="AA3312">
            <v>48.1</v>
          </cell>
          <cell r="AB3312">
            <v>10.741816740000001</v>
          </cell>
          <cell r="AC3312">
            <v>1</v>
          </cell>
          <cell r="AD3312">
            <v>290.45</v>
          </cell>
          <cell r="AE3312">
            <v>62.126638830000005</v>
          </cell>
          <cell r="AF3312">
            <v>69.846400000000003</v>
          </cell>
          <cell r="AG3312">
            <v>0.31308799667287157</v>
          </cell>
          <cell r="AH3312">
            <v>3.3</v>
          </cell>
          <cell r="AI3312">
            <v>56740</v>
          </cell>
          <cell r="AJ3312">
            <v>9.5</v>
          </cell>
        </row>
        <row r="3313">
          <cell r="A3313" t="str">
            <v>4706</v>
          </cell>
          <cell r="B3313" t="str">
            <v>470600801</v>
          </cell>
          <cell r="D3313" t="str">
            <v>4706008</v>
          </cell>
          <cell r="E3313" t="str">
            <v>4710</v>
          </cell>
          <cell r="F3313" t="str">
            <v>47</v>
          </cell>
          <cell r="G3313">
            <v>512.23039917999995</v>
          </cell>
          <cell r="H3313">
            <v>516.20664714999998</v>
          </cell>
          <cell r="I3313">
            <v>516.32889609999995</v>
          </cell>
          <cell r="J3313">
            <v>28.440366970000003</v>
          </cell>
          <cell r="K3313">
            <v>26.151665489999999</v>
          </cell>
          <cell r="L3313">
            <v>7.1308988299999996</v>
          </cell>
          <cell r="M3313">
            <v>7.1308988299999996</v>
          </cell>
          <cell r="N3313">
            <v>24.299689229999998</v>
          </cell>
          <cell r="O3313">
            <v>64.040000000000006</v>
          </cell>
          <cell r="P3313">
            <v>10.81977828</v>
          </cell>
          <cell r="Q3313">
            <v>81.900000000000006</v>
          </cell>
          <cell r="R3313">
            <v>54.24479362000001</v>
          </cell>
          <cell r="S3313">
            <v>18.100000000000001</v>
          </cell>
          <cell r="T3313">
            <v>10.81977828</v>
          </cell>
          <cell r="U3313">
            <v>10.81977828</v>
          </cell>
          <cell r="V3313">
            <v>10.126631100000001</v>
          </cell>
          <cell r="W3313">
            <v>62</v>
          </cell>
          <cell r="X3313">
            <v>91.3</v>
          </cell>
          <cell r="Y3313">
            <v>55</v>
          </cell>
          <cell r="Z3313">
            <v>47.5</v>
          </cell>
          <cell r="AA3313">
            <v>48.1</v>
          </cell>
          <cell r="AB3313">
            <v>10.741816740000001</v>
          </cell>
          <cell r="AC3313">
            <v>1</v>
          </cell>
          <cell r="AD3313">
            <v>290.45</v>
          </cell>
          <cell r="AE3313">
            <v>62.126638830000005</v>
          </cell>
          <cell r="AF3313">
            <v>69.846400000000003</v>
          </cell>
          <cell r="AG3313">
            <v>0.25</v>
          </cell>
          <cell r="AH3313">
            <v>3.3</v>
          </cell>
          <cell r="AI3313">
            <v>56740</v>
          </cell>
          <cell r="AJ3313">
            <v>9.5</v>
          </cell>
        </row>
        <row r="3314">
          <cell r="A3314" t="str">
            <v>4706</v>
          </cell>
          <cell r="B3314" t="str">
            <v>470600901</v>
          </cell>
          <cell r="D3314" t="str">
            <v>4706009</v>
          </cell>
          <cell r="E3314" t="str">
            <v>4710</v>
          </cell>
          <cell r="F3314" t="str">
            <v>47</v>
          </cell>
          <cell r="G3314">
            <v>512.23039917999995</v>
          </cell>
          <cell r="H3314">
            <v>516.20664714999998</v>
          </cell>
          <cell r="I3314">
            <v>516.32889609999995</v>
          </cell>
          <cell r="J3314">
            <v>28.440366970000003</v>
          </cell>
          <cell r="K3314">
            <v>26.151665489999999</v>
          </cell>
          <cell r="L3314">
            <v>7.1308988299999996</v>
          </cell>
          <cell r="M3314">
            <v>7.1308988299999996</v>
          </cell>
          <cell r="N3314">
            <v>24.299689229999998</v>
          </cell>
          <cell r="O3314">
            <v>64.040000000000006</v>
          </cell>
          <cell r="P3314">
            <v>10.81977828</v>
          </cell>
          <cell r="Q3314">
            <v>81.900000000000006</v>
          </cell>
          <cell r="R3314">
            <v>54.24479362000001</v>
          </cell>
          <cell r="S3314">
            <v>18.100000000000001</v>
          </cell>
          <cell r="T3314">
            <v>10.81977828</v>
          </cell>
          <cell r="U3314">
            <v>10.81977828</v>
          </cell>
          <cell r="V3314">
            <v>10.126631100000001</v>
          </cell>
          <cell r="W3314">
            <v>62</v>
          </cell>
          <cell r="X3314">
            <v>91.3</v>
          </cell>
          <cell r="Y3314">
            <v>55</v>
          </cell>
          <cell r="Z3314">
            <v>47.5</v>
          </cell>
          <cell r="AA3314">
            <v>48.1</v>
          </cell>
          <cell r="AB3314">
            <v>10.741816740000001</v>
          </cell>
          <cell r="AC3314">
            <v>1</v>
          </cell>
          <cell r="AD3314">
            <v>290.45</v>
          </cell>
          <cell r="AE3314">
            <v>62.126638830000005</v>
          </cell>
          <cell r="AF3314">
            <v>69.846400000000003</v>
          </cell>
          <cell r="AG3314">
            <v>0.75</v>
          </cell>
          <cell r="AH3314">
            <v>3.3</v>
          </cell>
          <cell r="AI3314">
            <v>56740</v>
          </cell>
          <cell r="AJ3314">
            <v>9.5</v>
          </cell>
        </row>
        <row r="3315">
          <cell r="A3315" t="str">
            <v>4706</v>
          </cell>
          <cell r="B3315" t="str">
            <v>470601101</v>
          </cell>
          <cell r="D3315" t="str">
            <v>4706011</v>
          </cell>
          <cell r="E3315" t="str">
            <v>4710</v>
          </cell>
          <cell r="F3315" t="str">
            <v>47</v>
          </cell>
          <cell r="G3315">
            <v>512.23039917999995</v>
          </cell>
          <cell r="H3315">
            <v>516.20664714999998</v>
          </cell>
          <cell r="I3315">
            <v>516.32889609999995</v>
          </cell>
          <cell r="J3315">
            <v>28.440366970000003</v>
          </cell>
          <cell r="K3315">
            <v>26.151665489999999</v>
          </cell>
          <cell r="L3315">
            <v>9.3615151999999995</v>
          </cell>
          <cell r="M3315">
            <v>9.5964187699999997</v>
          </cell>
          <cell r="N3315">
            <v>24.299689229999998</v>
          </cell>
          <cell r="O3315">
            <v>64.040000000000006</v>
          </cell>
          <cell r="P3315">
            <v>10.75875358</v>
          </cell>
          <cell r="Q3315">
            <v>81.900000000000006</v>
          </cell>
          <cell r="R3315">
            <v>54.24479362000001</v>
          </cell>
          <cell r="S3315">
            <v>18.100000000000001</v>
          </cell>
          <cell r="T3315">
            <v>10.407620830000001</v>
          </cell>
          <cell r="U3315">
            <v>10.49623412</v>
          </cell>
          <cell r="V3315">
            <v>10.34258084</v>
          </cell>
          <cell r="W3315">
            <v>62</v>
          </cell>
          <cell r="X3315">
            <v>91.3</v>
          </cell>
          <cell r="Y3315">
            <v>55</v>
          </cell>
          <cell r="Z3315">
            <v>47.5</v>
          </cell>
          <cell r="AA3315">
            <v>48.1</v>
          </cell>
          <cell r="AB3315">
            <v>10.68320226</v>
          </cell>
          <cell r="AC3315">
            <v>0.62246917999999996</v>
          </cell>
          <cell r="AD3315">
            <v>290.45</v>
          </cell>
          <cell r="AE3315">
            <v>62.126638830000005</v>
          </cell>
          <cell r="AF3315">
            <v>69.7889555</v>
          </cell>
          <cell r="AG3315">
            <v>0</v>
          </cell>
          <cell r="AH3315">
            <v>3.3</v>
          </cell>
          <cell r="AI3315">
            <v>56740</v>
          </cell>
          <cell r="AJ3315">
            <v>9.5</v>
          </cell>
        </row>
        <row r="3316">
          <cell r="A3316" t="str">
            <v>4706</v>
          </cell>
          <cell r="B3316" t="str">
            <v>470601301</v>
          </cell>
          <cell r="D3316" t="str">
            <v>4706013</v>
          </cell>
          <cell r="E3316" t="str">
            <v>4710</v>
          </cell>
          <cell r="F3316" t="str">
            <v>47</v>
          </cell>
          <cell r="G3316">
            <v>512.23039917999995</v>
          </cell>
          <cell r="H3316">
            <v>516.20664714999998</v>
          </cell>
          <cell r="I3316">
            <v>516.32889609999995</v>
          </cell>
          <cell r="J3316">
            <v>28.440366970000003</v>
          </cell>
          <cell r="K3316">
            <v>26.151665489999999</v>
          </cell>
          <cell r="L3316">
            <v>9.3100952100000001</v>
          </cell>
          <cell r="M3316">
            <v>9.4776156300000007</v>
          </cell>
          <cell r="N3316">
            <v>24.299689229999998</v>
          </cell>
          <cell r="O3316">
            <v>64.040000000000006</v>
          </cell>
          <cell r="P3316">
            <v>10.64358988</v>
          </cell>
          <cell r="Q3316">
            <v>81.900000000000006</v>
          </cell>
          <cell r="R3316">
            <v>54.24479362000001</v>
          </cell>
          <cell r="S3316">
            <v>18.100000000000001</v>
          </cell>
          <cell r="T3316">
            <v>9.8043851899999996</v>
          </cell>
          <cell r="U3316">
            <v>10.114113079999999</v>
          </cell>
          <cell r="V3316">
            <v>9.7701275699999997</v>
          </cell>
          <cell r="W3316">
            <v>62</v>
          </cell>
          <cell r="X3316">
            <v>91.3</v>
          </cell>
          <cell r="Y3316">
            <v>55</v>
          </cell>
          <cell r="Z3316">
            <v>47.5</v>
          </cell>
          <cell r="AA3316">
            <v>48.1</v>
          </cell>
          <cell r="AB3316">
            <v>9.4831118300000004</v>
          </cell>
          <cell r="AC3316">
            <v>0.43485557000000002</v>
          </cell>
          <cell r="AD3316">
            <v>290.45</v>
          </cell>
          <cell r="AE3316">
            <v>62.126638830000005</v>
          </cell>
          <cell r="AF3316">
            <v>69.089229079999996</v>
          </cell>
          <cell r="AG3316">
            <v>0.29984730450475255</v>
          </cell>
          <cell r="AH3316">
            <v>3.3</v>
          </cell>
          <cell r="AI3316">
            <v>56740</v>
          </cell>
          <cell r="AJ3316">
            <v>9.5</v>
          </cell>
        </row>
        <row r="3317">
          <cell r="A3317" t="str">
            <v>4706</v>
          </cell>
          <cell r="B3317" t="str">
            <v>470601401</v>
          </cell>
          <cell r="D3317" t="str">
            <v>4706014</v>
          </cell>
          <cell r="E3317" t="str">
            <v>4710</v>
          </cell>
          <cell r="F3317" t="str">
            <v>47</v>
          </cell>
          <cell r="G3317">
            <v>512.23039917999995</v>
          </cell>
          <cell r="H3317">
            <v>516.20664714999998</v>
          </cell>
          <cell r="I3317">
            <v>516.32889609999995</v>
          </cell>
          <cell r="J3317">
            <v>28.440366970000003</v>
          </cell>
          <cell r="K3317">
            <v>26.151665489999999</v>
          </cell>
          <cell r="L3317">
            <v>7.1308988299999996</v>
          </cell>
          <cell r="M3317">
            <v>7.1308988299999996</v>
          </cell>
          <cell r="N3317">
            <v>24.299689229999998</v>
          </cell>
          <cell r="O3317">
            <v>64.040000000000006</v>
          </cell>
          <cell r="P3317">
            <v>10.81977828</v>
          </cell>
          <cell r="Q3317">
            <v>81.900000000000006</v>
          </cell>
          <cell r="R3317">
            <v>54.24479362000001</v>
          </cell>
          <cell r="S3317">
            <v>18.100000000000001</v>
          </cell>
          <cell r="T3317">
            <v>9.8389490300000002</v>
          </cell>
          <cell r="U3317">
            <v>10.1064284</v>
          </cell>
          <cell r="V3317">
            <v>9.8389490300000002</v>
          </cell>
          <cell r="W3317">
            <v>62</v>
          </cell>
          <cell r="X3317">
            <v>91.3</v>
          </cell>
          <cell r="Y3317">
            <v>55</v>
          </cell>
          <cell r="Z3317">
            <v>47.5</v>
          </cell>
          <cell r="AA3317">
            <v>48.1</v>
          </cell>
          <cell r="AB3317">
            <v>7.1308988299999996</v>
          </cell>
          <cell r="AC3317">
            <v>1</v>
          </cell>
          <cell r="AD3317">
            <v>290.45</v>
          </cell>
          <cell r="AE3317">
            <v>62.126638830000005</v>
          </cell>
          <cell r="AF3317">
            <v>68.6922</v>
          </cell>
          <cell r="AG3317">
            <v>0.31569752644084859</v>
          </cell>
          <cell r="AH3317">
            <v>3.3</v>
          </cell>
          <cell r="AI3317">
            <v>56740</v>
          </cell>
          <cell r="AJ3317">
            <v>9.5</v>
          </cell>
        </row>
        <row r="3318">
          <cell r="A3318" t="str">
            <v>4706</v>
          </cell>
          <cell r="B3318" t="str">
            <v>470601601</v>
          </cell>
          <cell r="D3318" t="str">
            <v>4706016</v>
          </cell>
          <cell r="E3318" t="str">
            <v>4710</v>
          </cell>
          <cell r="F3318" t="str">
            <v>47</v>
          </cell>
          <cell r="G3318">
            <v>512.23039917999995</v>
          </cell>
          <cell r="H3318">
            <v>516.20664714999998</v>
          </cell>
          <cell r="I3318">
            <v>516.32889609999995</v>
          </cell>
          <cell r="J3318">
            <v>28.440366970000003</v>
          </cell>
          <cell r="K3318">
            <v>26.151665489999999</v>
          </cell>
          <cell r="L3318">
            <v>9.3539211000000009</v>
          </cell>
          <cell r="M3318">
            <v>9.6825914700000002</v>
          </cell>
          <cell r="N3318">
            <v>24.299689229999998</v>
          </cell>
          <cell r="O3318">
            <v>64.040000000000006</v>
          </cell>
          <cell r="P3318">
            <v>10.956858370000001</v>
          </cell>
          <cell r="Q3318">
            <v>81.900000000000006</v>
          </cell>
          <cell r="R3318">
            <v>54.24479362000001</v>
          </cell>
          <cell r="S3318">
            <v>18.100000000000001</v>
          </cell>
          <cell r="T3318">
            <v>9.8750366399999994</v>
          </cell>
          <cell r="U3318">
            <v>10.77105012</v>
          </cell>
          <cell r="V3318">
            <v>9.4431966000000003</v>
          </cell>
          <cell r="W3318">
            <v>62</v>
          </cell>
          <cell r="X3318">
            <v>91.3</v>
          </cell>
          <cell r="Y3318">
            <v>55</v>
          </cell>
          <cell r="Z3318">
            <v>47.5</v>
          </cell>
          <cell r="AA3318">
            <v>48.1</v>
          </cell>
          <cell r="AB3318">
            <v>9.3018250600000005</v>
          </cell>
          <cell r="AC3318">
            <v>0.46962495999999998</v>
          </cell>
          <cell r="AD3318">
            <v>290.45</v>
          </cell>
          <cell r="AE3318">
            <v>62.126638830000005</v>
          </cell>
          <cell r="AF3318">
            <v>68.6922</v>
          </cell>
          <cell r="AG3318">
            <v>0.3297122984563331</v>
          </cell>
          <cell r="AH3318">
            <v>3.3</v>
          </cell>
          <cell r="AI3318">
            <v>56740</v>
          </cell>
          <cell r="AJ3318">
            <v>9.5</v>
          </cell>
        </row>
        <row r="3319">
          <cell r="A3319" t="str">
            <v>4706</v>
          </cell>
          <cell r="B3319" t="str">
            <v>470601701</v>
          </cell>
          <cell r="D3319" t="str">
            <v>4706017</v>
          </cell>
          <cell r="E3319" t="str">
            <v>4710</v>
          </cell>
          <cell r="F3319" t="str">
            <v>47</v>
          </cell>
          <cell r="G3319">
            <v>512.23039917999995</v>
          </cell>
          <cell r="H3319">
            <v>516.20664714999998</v>
          </cell>
          <cell r="I3319">
            <v>516.32889609999995</v>
          </cell>
          <cell r="J3319">
            <v>28.440366970000003</v>
          </cell>
          <cell r="K3319">
            <v>26.151665489999999</v>
          </cell>
          <cell r="L3319">
            <v>7.1308988299999996</v>
          </cell>
          <cell r="M3319">
            <v>7.1308988299999996</v>
          </cell>
          <cell r="N3319">
            <v>24.299689229999998</v>
          </cell>
          <cell r="O3319">
            <v>64.040000000000006</v>
          </cell>
          <cell r="P3319">
            <v>10.81977828</v>
          </cell>
          <cell r="Q3319">
            <v>81.900000000000006</v>
          </cell>
          <cell r="R3319">
            <v>54.24479362000001</v>
          </cell>
          <cell r="S3319">
            <v>18.100000000000001</v>
          </cell>
          <cell r="T3319">
            <v>7.1308988299999996</v>
          </cell>
          <cell r="U3319">
            <v>10.81977828</v>
          </cell>
          <cell r="V3319">
            <v>7.1308988299999996</v>
          </cell>
          <cell r="W3319">
            <v>62</v>
          </cell>
          <cell r="X3319">
            <v>91.3</v>
          </cell>
          <cell r="Y3319">
            <v>55</v>
          </cell>
          <cell r="Z3319">
            <v>47.5</v>
          </cell>
          <cell r="AA3319">
            <v>48.1</v>
          </cell>
          <cell r="AB3319">
            <v>7.1308988299999996</v>
          </cell>
          <cell r="AC3319">
            <v>1</v>
          </cell>
          <cell r="AD3319">
            <v>290.45</v>
          </cell>
          <cell r="AE3319">
            <v>62.126638830000005</v>
          </cell>
          <cell r="AF3319">
            <v>68.6922</v>
          </cell>
          <cell r="AG3319">
            <v>0.31217840456363988</v>
          </cell>
          <cell r="AH3319">
            <v>3.3</v>
          </cell>
          <cell r="AI3319">
            <v>56740</v>
          </cell>
          <cell r="AJ3319">
            <v>9.5</v>
          </cell>
        </row>
        <row r="3320">
          <cell r="A3320" t="str">
            <v>4706</v>
          </cell>
          <cell r="B3320" t="str">
            <v>470601801</v>
          </cell>
          <cell r="D3320" t="str">
            <v>4706018</v>
          </cell>
          <cell r="E3320" t="str">
            <v>4710</v>
          </cell>
          <cell r="F3320" t="str">
            <v>47</v>
          </cell>
          <cell r="G3320">
            <v>512.23039917999995</v>
          </cell>
          <cell r="H3320">
            <v>516.20664714999998</v>
          </cell>
          <cell r="I3320">
            <v>516.32889609999995</v>
          </cell>
          <cell r="J3320">
            <v>28.440366970000003</v>
          </cell>
          <cell r="K3320">
            <v>26.151665489999999</v>
          </cell>
          <cell r="L3320">
            <v>7.1308988299999996</v>
          </cell>
          <cell r="M3320">
            <v>10.126631100000001</v>
          </cell>
          <cell r="N3320">
            <v>24.299689229999998</v>
          </cell>
          <cell r="O3320">
            <v>64.040000000000006</v>
          </cell>
          <cell r="P3320">
            <v>11.225243389999999</v>
          </cell>
          <cell r="Q3320">
            <v>81.900000000000006</v>
          </cell>
          <cell r="R3320">
            <v>54.24479362000001</v>
          </cell>
          <cell r="S3320">
            <v>18.100000000000001</v>
          </cell>
          <cell r="T3320">
            <v>10.81977828</v>
          </cell>
          <cell r="U3320">
            <v>10.81977828</v>
          </cell>
          <cell r="V3320">
            <v>7.1308988299999996</v>
          </cell>
          <cell r="W3320">
            <v>62</v>
          </cell>
          <cell r="X3320">
            <v>91.3</v>
          </cell>
          <cell r="Y3320">
            <v>55</v>
          </cell>
          <cell r="Z3320">
            <v>47.5</v>
          </cell>
          <cell r="AA3320">
            <v>48.1</v>
          </cell>
          <cell r="AB3320">
            <v>7.1308988299999996</v>
          </cell>
          <cell r="AC3320">
            <v>1</v>
          </cell>
          <cell r="AD3320">
            <v>290.45</v>
          </cell>
          <cell r="AE3320">
            <v>62.126638830000005</v>
          </cell>
          <cell r="AF3320">
            <v>68.6922</v>
          </cell>
          <cell r="AG3320">
            <v>0.30896598716270679</v>
          </cell>
          <cell r="AH3320">
            <v>3.3</v>
          </cell>
          <cell r="AI3320">
            <v>56740</v>
          </cell>
          <cell r="AJ3320">
            <v>9.5</v>
          </cell>
        </row>
        <row r="3321">
          <cell r="A3321" t="str">
            <v>4706</v>
          </cell>
          <cell r="B3321" t="str">
            <v>470601901</v>
          </cell>
          <cell r="D3321" t="str">
            <v>4706019</v>
          </cell>
          <cell r="E3321" t="str">
            <v>4710</v>
          </cell>
          <cell r="F3321" t="str">
            <v>47</v>
          </cell>
          <cell r="G3321">
            <v>512.23039917999995</v>
          </cell>
          <cell r="H3321">
            <v>516.20664714999998</v>
          </cell>
          <cell r="I3321">
            <v>516.32889609999995</v>
          </cell>
          <cell r="J3321">
            <v>28.440366970000003</v>
          </cell>
          <cell r="K3321">
            <v>26.151665489999999</v>
          </cell>
          <cell r="L3321">
            <v>9.8389490300000002</v>
          </cell>
          <cell r="M3321">
            <v>10.126631100000001</v>
          </cell>
          <cell r="N3321">
            <v>24.299689229999998</v>
          </cell>
          <cell r="O3321">
            <v>64.040000000000006</v>
          </cell>
          <cell r="P3321">
            <v>10.81977828</v>
          </cell>
          <cell r="Q3321">
            <v>81.900000000000006</v>
          </cell>
          <cell r="R3321">
            <v>54.24479362000001</v>
          </cell>
          <cell r="S3321">
            <v>18.100000000000001</v>
          </cell>
          <cell r="T3321">
            <v>10.126631100000001</v>
          </cell>
          <cell r="U3321">
            <v>10.81977828</v>
          </cell>
          <cell r="V3321">
            <v>9.8389490300000002</v>
          </cell>
          <cell r="W3321">
            <v>62</v>
          </cell>
          <cell r="X3321">
            <v>91.3</v>
          </cell>
          <cell r="Y3321">
            <v>55</v>
          </cell>
          <cell r="Z3321">
            <v>47.5</v>
          </cell>
          <cell r="AA3321">
            <v>48.1</v>
          </cell>
          <cell r="AB3321">
            <v>9.9641121699999999</v>
          </cell>
          <cell r="AC3321">
            <v>1</v>
          </cell>
          <cell r="AD3321">
            <v>290.45</v>
          </cell>
          <cell r="AE3321">
            <v>62.126638830000005</v>
          </cell>
          <cell r="AF3321">
            <v>68.6922</v>
          </cell>
          <cell r="AG3321">
            <v>0.36761266900127165</v>
          </cell>
          <cell r="AH3321">
            <v>3.3</v>
          </cell>
          <cell r="AI3321">
            <v>56740</v>
          </cell>
          <cell r="AJ3321">
            <v>9.5</v>
          </cell>
        </row>
        <row r="3322">
          <cell r="A3322" t="str">
            <v>4706</v>
          </cell>
          <cell r="B3322" t="str">
            <v>470602101</v>
          </cell>
          <cell r="C3322" t="str">
            <v>705</v>
          </cell>
          <cell r="D3322" t="str">
            <v>4706021</v>
          </cell>
          <cell r="E3322" t="str">
            <v>4710</v>
          </cell>
          <cell r="F3322" t="str">
            <v>47</v>
          </cell>
          <cell r="G3322">
            <v>512.23039917999995</v>
          </cell>
          <cell r="H3322">
            <v>516.20664714999998</v>
          </cell>
          <cell r="I3322">
            <v>516.32889609999995</v>
          </cell>
          <cell r="J3322">
            <v>28.440366970000003</v>
          </cell>
          <cell r="K3322">
            <v>26.151665489999999</v>
          </cell>
          <cell r="L3322">
            <v>9.5096298200000007</v>
          </cell>
          <cell r="M3322">
            <v>10.200847639999999</v>
          </cell>
          <cell r="N3322">
            <v>24.299689229999998</v>
          </cell>
          <cell r="O3322">
            <v>63.77</v>
          </cell>
          <cell r="P3322">
            <v>10.757945429999999</v>
          </cell>
          <cell r="Q3322">
            <v>81.900000000000006</v>
          </cell>
          <cell r="R3322">
            <v>55.559490879999998</v>
          </cell>
          <cell r="S3322">
            <v>18.100000000000001</v>
          </cell>
          <cell r="T3322">
            <v>10.514583760000001</v>
          </cell>
          <cell r="U3322">
            <v>10.43980547</v>
          </cell>
          <cell r="V3322">
            <v>10.27062755</v>
          </cell>
          <cell r="W3322">
            <v>62</v>
          </cell>
          <cell r="X3322">
            <v>91.3</v>
          </cell>
          <cell r="Y3322">
            <v>55</v>
          </cell>
          <cell r="Z3322">
            <v>47.5</v>
          </cell>
          <cell r="AA3322">
            <v>48.1</v>
          </cell>
          <cell r="AB3322">
            <v>10.30948585</v>
          </cell>
          <cell r="AC3322">
            <v>0.47897529999999999</v>
          </cell>
          <cell r="AD3322">
            <v>290.45</v>
          </cell>
          <cell r="AE3322">
            <v>62.126638830000005</v>
          </cell>
          <cell r="AF3322">
            <v>68.687486329999999</v>
          </cell>
          <cell r="AG3322">
            <v>0.31414603873286601</v>
          </cell>
          <cell r="AH3322">
            <v>3.3</v>
          </cell>
          <cell r="AI3322">
            <v>56740</v>
          </cell>
          <cell r="AJ3322">
            <v>9.5</v>
          </cell>
        </row>
        <row r="3323">
          <cell r="A3323" t="str">
            <v>4706</v>
          </cell>
          <cell r="B3323" t="str">
            <v>470602201</v>
          </cell>
          <cell r="C3323" t="str">
            <v>705</v>
          </cell>
          <cell r="D3323" t="str">
            <v>4706022</v>
          </cell>
          <cell r="E3323" t="str">
            <v>4710</v>
          </cell>
          <cell r="F3323" t="str">
            <v>47</v>
          </cell>
          <cell r="G3323">
            <v>512.23039917999995</v>
          </cell>
          <cell r="H3323">
            <v>516.20664714999998</v>
          </cell>
          <cell r="I3323">
            <v>516.32889609999995</v>
          </cell>
          <cell r="J3323">
            <v>28.440366970000003</v>
          </cell>
          <cell r="K3323">
            <v>26.151665489999999</v>
          </cell>
          <cell r="L3323">
            <v>9.56976154</v>
          </cell>
          <cell r="M3323">
            <v>10.787275749999999</v>
          </cell>
          <cell r="N3323">
            <v>24.299689229999998</v>
          </cell>
          <cell r="O3323">
            <v>63.77</v>
          </cell>
          <cell r="P3323">
            <v>10.81977828</v>
          </cell>
          <cell r="Q3323">
            <v>81.900000000000006</v>
          </cell>
          <cell r="R3323">
            <v>55.559490879999998</v>
          </cell>
          <cell r="S3323">
            <v>18.100000000000001</v>
          </cell>
          <cell r="T3323">
            <v>10.81977828</v>
          </cell>
          <cell r="U3323">
            <v>10.787275749999999</v>
          </cell>
          <cell r="V3323">
            <v>10.81977828</v>
          </cell>
          <cell r="W3323">
            <v>62</v>
          </cell>
          <cell r="X3323">
            <v>91.3</v>
          </cell>
          <cell r="Y3323">
            <v>55</v>
          </cell>
          <cell r="Z3323">
            <v>47.5</v>
          </cell>
          <cell r="AA3323">
            <v>48.1</v>
          </cell>
          <cell r="AB3323">
            <v>10.741816740000001</v>
          </cell>
          <cell r="AC3323">
            <v>0.93727835999999998</v>
          </cell>
          <cell r="AD3323">
            <v>290.45</v>
          </cell>
          <cell r="AE3323">
            <v>62.126638830000005</v>
          </cell>
          <cell r="AF3323">
            <v>68.6922</v>
          </cell>
          <cell r="AG3323">
            <v>0.30036097849284316</v>
          </cell>
          <cell r="AH3323">
            <v>3.3</v>
          </cell>
          <cell r="AI3323">
            <v>56740</v>
          </cell>
          <cell r="AJ3323">
            <v>9.5</v>
          </cell>
        </row>
        <row r="3324">
          <cell r="A3324" t="str">
            <v>4706</v>
          </cell>
          <cell r="B3324" t="str">
            <v>470602301</v>
          </cell>
          <cell r="C3324" t="str">
            <v>705</v>
          </cell>
          <cell r="D3324" t="str">
            <v>4706023</v>
          </cell>
          <cell r="E3324" t="str">
            <v>4710</v>
          </cell>
          <cell r="F3324" t="str">
            <v>47</v>
          </cell>
          <cell r="G3324">
            <v>512.23039917999995</v>
          </cell>
          <cell r="H3324">
            <v>516.20664714999998</v>
          </cell>
          <cell r="I3324">
            <v>516.32889609999995</v>
          </cell>
          <cell r="J3324">
            <v>28.440366970000003</v>
          </cell>
          <cell r="K3324">
            <v>26.151665489999999</v>
          </cell>
          <cell r="L3324">
            <v>7.1308988299999996</v>
          </cell>
          <cell r="M3324">
            <v>10.126631100000001</v>
          </cell>
          <cell r="N3324">
            <v>24.299689229999998</v>
          </cell>
          <cell r="O3324">
            <v>63.77</v>
          </cell>
          <cell r="P3324">
            <v>10.81977828</v>
          </cell>
          <cell r="Q3324">
            <v>81.900000000000006</v>
          </cell>
          <cell r="R3324">
            <v>55.559490879999998</v>
          </cell>
          <cell r="S3324">
            <v>18.100000000000001</v>
          </cell>
          <cell r="T3324">
            <v>10.81977828</v>
          </cell>
          <cell r="U3324">
            <v>10.126631100000001</v>
          </cell>
          <cell r="V3324">
            <v>10.126631100000001</v>
          </cell>
          <cell r="W3324">
            <v>62</v>
          </cell>
          <cell r="X3324">
            <v>91.3</v>
          </cell>
          <cell r="Y3324">
            <v>55</v>
          </cell>
          <cell r="Z3324">
            <v>47.5</v>
          </cell>
          <cell r="AA3324">
            <v>48.1</v>
          </cell>
          <cell r="AB3324">
            <v>9.6158054800000006</v>
          </cell>
          <cell r="AC3324">
            <v>1</v>
          </cell>
          <cell r="AD3324">
            <v>290.45</v>
          </cell>
          <cell r="AE3324">
            <v>62.126638830000005</v>
          </cell>
          <cell r="AF3324">
            <v>68.6922</v>
          </cell>
          <cell r="AG3324">
            <v>0.32385693918595188</v>
          </cell>
          <cell r="AH3324">
            <v>3.3</v>
          </cell>
          <cell r="AI3324">
            <v>56740</v>
          </cell>
          <cell r="AJ3324">
            <v>9.5</v>
          </cell>
        </row>
        <row r="3325">
          <cell r="A3325" t="str">
            <v>4706</v>
          </cell>
          <cell r="B3325" t="str">
            <v>470602601</v>
          </cell>
          <cell r="C3325" t="str">
            <v>705</v>
          </cell>
          <cell r="D3325" t="str">
            <v>4706026</v>
          </cell>
          <cell r="E3325" t="str">
            <v>4710</v>
          </cell>
          <cell r="F3325" t="str">
            <v>47</v>
          </cell>
          <cell r="G3325">
            <v>512.23039917999995</v>
          </cell>
          <cell r="H3325">
            <v>516.20664714999998</v>
          </cell>
          <cell r="I3325">
            <v>516.32889609999995</v>
          </cell>
          <cell r="J3325">
            <v>28.440366970000003</v>
          </cell>
          <cell r="K3325">
            <v>26.151665489999999</v>
          </cell>
          <cell r="L3325">
            <v>9.0173622299999998</v>
          </cell>
          <cell r="M3325">
            <v>9.2103403700000008</v>
          </cell>
          <cell r="N3325">
            <v>24.299689229999998</v>
          </cell>
          <cell r="O3325">
            <v>63.77</v>
          </cell>
          <cell r="P3325">
            <v>9.5397160599999999</v>
          </cell>
          <cell r="Q3325">
            <v>81.900000000000006</v>
          </cell>
          <cell r="R3325">
            <v>55.559490879999998</v>
          </cell>
          <cell r="S3325">
            <v>18.100000000000001</v>
          </cell>
          <cell r="T3325">
            <v>9.5865139799999994</v>
          </cell>
          <cell r="U3325">
            <v>9.1624098400000005</v>
          </cell>
          <cell r="V3325">
            <v>9.0971716699999998</v>
          </cell>
          <cell r="W3325">
            <v>62</v>
          </cell>
          <cell r="X3325">
            <v>91.3</v>
          </cell>
          <cell r="Y3325">
            <v>55</v>
          </cell>
          <cell r="Z3325">
            <v>47.5</v>
          </cell>
          <cell r="AA3325">
            <v>48.1</v>
          </cell>
          <cell r="AB3325">
            <v>8.9293028400000001</v>
          </cell>
          <cell r="AC3325">
            <v>0.75288052000000005</v>
          </cell>
          <cell r="AD3325">
            <v>290.45</v>
          </cell>
          <cell r="AE3325">
            <v>62.126638830000005</v>
          </cell>
          <cell r="AF3325">
            <v>67.821231490000002</v>
          </cell>
          <cell r="AG3325">
            <v>0.27754091979162931</v>
          </cell>
          <cell r="AH3325">
            <v>3.3</v>
          </cell>
          <cell r="AI3325">
            <v>56740</v>
          </cell>
          <cell r="AJ3325">
            <v>9.5</v>
          </cell>
        </row>
        <row r="3326">
          <cell r="A3326" t="str">
            <v>4706</v>
          </cell>
          <cell r="B3326" t="str">
            <v>470602701</v>
          </cell>
          <cell r="C3326" t="str">
            <v>705</v>
          </cell>
          <cell r="D3326" t="str">
            <v>4706027</v>
          </cell>
          <cell r="E3326" t="str">
            <v>4710</v>
          </cell>
          <cell r="F3326" t="str">
            <v>47</v>
          </cell>
          <cell r="G3326">
            <v>512.23039917999995</v>
          </cell>
          <cell r="H3326">
            <v>516.20664714999998</v>
          </cell>
          <cell r="I3326">
            <v>516.32889609999995</v>
          </cell>
          <cell r="J3326">
            <v>28.440366970000003</v>
          </cell>
          <cell r="K3326">
            <v>26.151665489999999</v>
          </cell>
          <cell r="L3326">
            <v>7.1514854600000008</v>
          </cell>
          <cell r="M3326">
            <v>7.6410842500000005</v>
          </cell>
          <cell r="N3326">
            <v>24.299689229999998</v>
          </cell>
          <cell r="O3326">
            <v>63.77</v>
          </cell>
          <cell r="P3326">
            <v>8.5022825799999993</v>
          </cell>
          <cell r="Q3326">
            <v>81.900000000000006</v>
          </cell>
          <cell r="R3326">
            <v>55.559490879999998</v>
          </cell>
          <cell r="S3326">
            <v>18.100000000000001</v>
          </cell>
          <cell r="T3326">
            <v>8.5692162199999995</v>
          </cell>
          <cell r="U3326">
            <v>7.3051882199999998</v>
          </cell>
          <cell r="V3326">
            <v>7.1475592700000004</v>
          </cell>
          <cell r="W3326">
            <v>62</v>
          </cell>
          <cell r="X3326">
            <v>91.3</v>
          </cell>
          <cell r="Y3326">
            <v>55</v>
          </cell>
          <cell r="Z3326">
            <v>47.5</v>
          </cell>
          <cell r="AA3326">
            <v>48.1</v>
          </cell>
          <cell r="AB3326">
            <v>7.6810990000000006</v>
          </cell>
          <cell r="AC3326">
            <v>1</v>
          </cell>
          <cell r="AD3326">
            <v>290.45</v>
          </cell>
          <cell r="AE3326">
            <v>62.126638830000005</v>
          </cell>
          <cell r="AF3326">
            <v>67.908302449999994</v>
          </cell>
          <cell r="AG3326">
            <v>0.21052631999999999</v>
          </cell>
          <cell r="AH3326">
            <v>3.3</v>
          </cell>
          <cell r="AI3326">
            <v>56740</v>
          </cell>
          <cell r="AJ3326">
            <v>9.5</v>
          </cell>
        </row>
        <row r="3327">
          <cell r="A3327" t="str">
            <v>4706</v>
          </cell>
          <cell r="B3327" t="str">
            <v>470602801</v>
          </cell>
          <cell r="C3327" t="str">
            <v>705</v>
          </cell>
          <cell r="D3327" t="str">
            <v>4706028</v>
          </cell>
          <cell r="E3327" t="str">
            <v>4710</v>
          </cell>
          <cell r="F3327" t="str">
            <v>47</v>
          </cell>
          <cell r="G3327">
            <v>512.23039917999995</v>
          </cell>
          <cell r="H3327">
            <v>516.20664714999998</v>
          </cell>
          <cell r="I3327">
            <v>516.32889609999995</v>
          </cell>
          <cell r="J3327">
            <v>28.440366970000003</v>
          </cell>
          <cell r="K3327">
            <v>26.151665489999999</v>
          </cell>
          <cell r="L3327">
            <v>9.4334839200000005</v>
          </cell>
          <cell r="M3327">
            <v>9.4725507800000006</v>
          </cell>
          <cell r="N3327">
            <v>24.299689229999998</v>
          </cell>
          <cell r="O3327">
            <v>63.77</v>
          </cell>
          <cell r="P3327">
            <v>9.8389490300000002</v>
          </cell>
          <cell r="Q3327">
            <v>81.900000000000006</v>
          </cell>
          <cell r="R3327">
            <v>55.559490879999998</v>
          </cell>
          <cell r="S3327">
            <v>18.100000000000001</v>
          </cell>
          <cell r="T3327">
            <v>9.8389490300000002</v>
          </cell>
          <cell r="U3327">
            <v>9.4334839200000005</v>
          </cell>
          <cell r="V3327">
            <v>9.4334839200000005</v>
          </cell>
          <cell r="W3327">
            <v>62</v>
          </cell>
          <cell r="X3327">
            <v>91.3</v>
          </cell>
          <cell r="Y3327">
            <v>55</v>
          </cell>
          <cell r="Z3327">
            <v>47.5</v>
          </cell>
          <cell r="AA3327">
            <v>48.1</v>
          </cell>
          <cell r="AB3327">
            <v>7.1308988299999996</v>
          </cell>
          <cell r="AC3327">
            <v>1</v>
          </cell>
          <cell r="AD3327">
            <v>290.45</v>
          </cell>
          <cell r="AE3327">
            <v>62.126638830000005</v>
          </cell>
          <cell r="AF3327">
            <v>68.451700000000002</v>
          </cell>
          <cell r="AG3327">
            <v>0</v>
          </cell>
          <cell r="AH3327">
            <v>3.3</v>
          </cell>
          <cell r="AI3327">
            <v>56740</v>
          </cell>
          <cell r="AJ3327">
            <v>9.5</v>
          </cell>
        </row>
        <row r="3328">
          <cell r="A3328" t="str">
            <v>4706</v>
          </cell>
          <cell r="B3328" t="str">
            <v>470602901</v>
          </cell>
          <cell r="C3328" t="str">
            <v>705</v>
          </cell>
          <cell r="D3328" t="str">
            <v>4706029</v>
          </cell>
          <cell r="E3328" t="str">
            <v>4710</v>
          </cell>
          <cell r="F3328" t="str">
            <v>47</v>
          </cell>
          <cell r="G3328">
            <v>512.23039917999995</v>
          </cell>
          <cell r="H3328">
            <v>516.20664714999998</v>
          </cell>
          <cell r="I3328">
            <v>516.32889609999995</v>
          </cell>
          <cell r="J3328">
            <v>28.440366970000003</v>
          </cell>
          <cell r="K3328">
            <v>26.151665489999999</v>
          </cell>
          <cell r="L3328">
            <v>8.8292263500000008</v>
          </cell>
          <cell r="M3328">
            <v>9.1554617100000009</v>
          </cell>
          <cell r="N3328">
            <v>24.299689229999998</v>
          </cell>
          <cell r="O3328">
            <v>63.77</v>
          </cell>
          <cell r="P3328">
            <v>10.05522103</v>
          </cell>
          <cell r="Q3328">
            <v>81.900000000000006</v>
          </cell>
          <cell r="R3328">
            <v>55.559490879999998</v>
          </cell>
          <cell r="S3328">
            <v>18.100000000000001</v>
          </cell>
          <cell r="T3328">
            <v>9.6209920100000001</v>
          </cell>
          <cell r="U3328">
            <v>9.9722670699999991</v>
          </cell>
          <cell r="V3328">
            <v>9.56395062</v>
          </cell>
          <cell r="W3328">
            <v>62</v>
          </cell>
          <cell r="X3328">
            <v>91.3</v>
          </cell>
          <cell r="Y3328">
            <v>55</v>
          </cell>
          <cell r="Z3328">
            <v>47.5</v>
          </cell>
          <cell r="AA3328">
            <v>48.1</v>
          </cell>
          <cell r="AB3328">
            <v>10.023312949999999</v>
          </cell>
          <cell r="AC3328">
            <v>0.80493743000000006</v>
          </cell>
          <cell r="AD3328">
            <v>290.45</v>
          </cell>
          <cell r="AE3328">
            <v>62.126638830000005</v>
          </cell>
          <cell r="AF3328">
            <v>64.822916919999997</v>
          </cell>
          <cell r="AG3328">
            <v>0.33108218050381744</v>
          </cell>
          <cell r="AH3328">
            <v>3.3</v>
          </cell>
          <cell r="AI3328">
            <v>56740</v>
          </cell>
          <cell r="AJ3328">
            <v>9.5</v>
          </cell>
        </row>
        <row r="3329">
          <cell r="A3329" t="str">
            <v>4706</v>
          </cell>
          <cell r="B3329" t="str">
            <v>470603001</v>
          </cell>
          <cell r="C3329" t="str">
            <v>705</v>
          </cell>
          <cell r="D3329" t="str">
            <v>4706030</v>
          </cell>
          <cell r="E3329" t="str">
            <v>4710</v>
          </cell>
          <cell r="F3329" t="str">
            <v>47</v>
          </cell>
          <cell r="G3329">
            <v>512.23039917999995</v>
          </cell>
          <cell r="H3329">
            <v>516.20664714999998</v>
          </cell>
          <cell r="I3329">
            <v>516.32889609999995</v>
          </cell>
          <cell r="J3329">
            <v>28.440366970000003</v>
          </cell>
          <cell r="K3329">
            <v>26.151665489999999</v>
          </cell>
          <cell r="L3329">
            <v>7.2456550699999998</v>
          </cell>
          <cell r="M3329">
            <v>8.9537692900000003</v>
          </cell>
          <cell r="N3329">
            <v>24.299689229999998</v>
          </cell>
          <cell r="O3329">
            <v>63.77</v>
          </cell>
          <cell r="P3329">
            <v>9.7867851800000008</v>
          </cell>
          <cell r="Q3329">
            <v>81.900000000000006</v>
          </cell>
          <cell r="R3329">
            <v>55.559490879999998</v>
          </cell>
          <cell r="S3329">
            <v>18.100000000000001</v>
          </cell>
          <cell r="T3329">
            <v>9.4334839200000005</v>
          </cell>
          <cell r="U3329">
            <v>9.5533625400000002</v>
          </cell>
          <cell r="V3329">
            <v>9.4334839200000005</v>
          </cell>
          <cell r="W3329">
            <v>62</v>
          </cell>
          <cell r="X3329">
            <v>91.3</v>
          </cell>
          <cell r="Y3329">
            <v>55</v>
          </cell>
          <cell r="Z3329">
            <v>47.5</v>
          </cell>
          <cell r="AA3329">
            <v>48.1</v>
          </cell>
          <cell r="AB3329">
            <v>9.6158054800000006</v>
          </cell>
          <cell r="AC3329">
            <v>1</v>
          </cell>
          <cell r="AD3329">
            <v>290.45</v>
          </cell>
          <cell r="AE3329">
            <v>62.126638830000005</v>
          </cell>
          <cell r="AF3329">
            <v>63.719200000000001</v>
          </cell>
          <cell r="AG3329">
            <v>0.35533897768874839</v>
          </cell>
          <cell r="AH3329">
            <v>3.3</v>
          </cell>
          <cell r="AI3329">
            <v>56740</v>
          </cell>
          <cell r="AJ3329">
            <v>9.5</v>
          </cell>
        </row>
        <row r="3330">
          <cell r="A3330" t="str">
            <v>4706</v>
          </cell>
          <cell r="B3330" t="str">
            <v>470603101</v>
          </cell>
          <cell r="C3330" t="str">
            <v>705</v>
          </cell>
          <cell r="D3330" t="str">
            <v>4706031</v>
          </cell>
          <cell r="E3330" t="str">
            <v>4710</v>
          </cell>
          <cell r="F3330" t="str">
            <v>47</v>
          </cell>
          <cell r="G3330">
            <v>512.23039917999995</v>
          </cell>
          <cell r="H3330">
            <v>516.20664714999998</v>
          </cell>
          <cell r="I3330">
            <v>516.32889609999995</v>
          </cell>
          <cell r="J3330">
            <v>28.440366970000003</v>
          </cell>
          <cell r="K3330">
            <v>26.151665489999999</v>
          </cell>
          <cell r="L3330">
            <v>7.197435350000001</v>
          </cell>
          <cell r="M3330">
            <v>7.197435350000001</v>
          </cell>
          <cell r="N3330">
            <v>24.299689229999998</v>
          </cell>
          <cell r="O3330">
            <v>63.77</v>
          </cell>
          <cell r="P3330">
            <v>9.4334839200000005</v>
          </cell>
          <cell r="Q3330">
            <v>81.900000000000006</v>
          </cell>
          <cell r="R3330">
            <v>55.559490879999998</v>
          </cell>
          <cell r="S3330">
            <v>18.100000000000001</v>
          </cell>
          <cell r="T3330">
            <v>9.4334839200000005</v>
          </cell>
          <cell r="U3330">
            <v>9.4334839200000005</v>
          </cell>
          <cell r="V3330">
            <v>9.4334839200000005</v>
          </cell>
          <cell r="W3330">
            <v>62</v>
          </cell>
          <cell r="X3330">
            <v>91.3</v>
          </cell>
          <cell r="Y3330">
            <v>55</v>
          </cell>
          <cell r="Z3330">
            <v>47.5</v>
          </cell>
          <cell r="AA3330">
            <v>48.1</v>
          </cell>
          <cell r="AB3330">
            <v>9.6036654200000005</v>
          </cell>
          <cell r="AC3330">
            <v>1</v>
          </cell>
          <cell r="AD3330">
            <v>290.45</v>
          </cell>
          <cell r="AE3330">
            <v>62.126638830000005</v>
          </cell>
          <cell r="AF3330">
            <v>63.719200000000001</v>
          </cell>
          <cell r="AG3330">
            <v>0.34747872714624406</v>
          </cell>
          <cell r="AH3330">
            <v>3.3</v>
          </cell>
          <cell r="AI3330">
            <v>56740</v>
          </cell>
          <cell r="AJ3330">
            <v>9.5</v>
          </cell>
        </row>
        <row r="3331">
          <cell r="A3331" t="str">
            <v>4706</v>
          </cell>
          <cell r="B3331" t="str">
            <v>470603201</v>
          </cell>
          <cell r="C3331" t="str">
            <v>705</v>
          </cell>
          <cell r="D3331" t="str">
            <v>4706032</v>
          </cell>
          <cell r="E3331" t="str">
            <v>4710</v>
          </cell>
          <cell r="F3331" t="str">
            <v>47</v>
          </cell>
          <cell r="G3331">
            <v>512.23039917999995</v>
          </cell>
          <cell r="H3331">
            <v>516.20664714999998</v>
          </cell>
          <cell r="I3331">
            <v>516.32889609999995</v>
          </cell>
          <cell r="J3331">
            <v>28.440366970000003</v>
          </cell>
          <cell r="K3331">
            <v>26.151665489999999</v>
          </cell>
          <cell r="L3331">
            <v>7.1616219999999995</v>
          </cell>
          <cell r="M3331">
            <v>7.1616219999999995</v>
          </cell>
          <cell r="N3331">
            <v>24.299689229999998</v>
          </cell>
          <cell r="O3331">
            <v>63.77</v>
          </cell>
          <cell r="P3331">
            <v>10.126631100000001</v>
          </cell>
          <cell r="Q3331">
            <v>81.900000000000006</v>
          </cell>
          <cell r="R3331">
            <v>55.559490879999998</v>
          </cell>
          <cell r="S3331">
            <v>18.100000000000001</v>
          </cell>
          <cell r="T3331">
            <v>7.1616219999999995</v>
          </cell>
          <cell r="U3331">
            <v>10.12446877</v>
          </cell>
          <cell r="V3331">
            <v>7.1616219999999995</v>
          </cell>
          <cell r="W3331">
            <v>62</v>
          </cell>
          <cell r="X3331">
            <v>91.3</v>
          </cell>
          <cell r="Y3331">
            <v>55</v>
          </cell>
          <cell r="Z3331">
            <v>47.5</v>
          </cell>
          <cell r="AA3331">
            <v>48.1</v>
          </cell>
          <cell r="AB3331">
            <v>9.9697901400000006</v>
          </cell>
          <cell r="AC3331">
            <v>1</v>
          </cell>
          <cell r="AD3331">
            <v>290.45</v>
          </cell>
          <cell r="AE3331">
            <v>62.126638830000005</v>
          </cell>
          <cell r="AF3331">
            <v>63.719200000000001</v>
          </cell>
          <cell r="AG3331">
            <v>0.34535603037818385</v>
          </cell>
          <cell r="AH3331">
            <v>3.3</v>
          </cell>
          <cell r="AI3331">
            <v>56740</v>
          </cell>
          <cell r="AJ3331">
            <v>9.5</v>
          </cell>
        </row>
        <row r="3332">
          <cell r="A3332" t="str">
            <v>4706</v>
          </cell>
          <cell r="B3332" t="str">
            <v>470603301</v>
          </cell>
          <cell r="C3332" t="str">
            <v>705</v>
          </cell>
          <cell r="D3332" t="str">
            <v>4706033</v>
          </cell>
          <cell r="E3332" t="str">
            <v>4710</v>
          </cell>
          <cell r="F3332" t="str">
            <v>47</v>
          </cell>
          <cell r="G3332">
            <v>512.23039917999995</v>
          </cell>
          <cell r="H3332">
            <v>516.20664714999998</v>
          </cell>
          <cell r="I3332">
            <v>516.32889609999995</v>
          </cell>
          <cell r="J3332">
            <v>28.440366970000003</v>
          </cell>
          <cell r="K3332">
            <v>26.151665489999999</v>
          </cell>
          <cell r="L3332">
            <v>7.1308988299999996</v>
          </cell>
          <cell r="M3332">
            <v>7.1308988299999996</v>
          </cell>
          <cell r="N3332">
            <v>24.299689229999998</v>
          </cell>
          <cell r="O3332">
            <v>63.77</v>
          </cell>
          <cell r="P3332">
            <v>10.81977828</v>
          </cell>
          <cell r="Q3332">
            <v>81.900000000000006</v>
          </cell>
          <cell r="R3332">
            <v>55.559490879999998</v>
          </cell>
          <cell r="S3332">
            <v>18.100000000000001</v>
          </cell>
          <cell r="T3332">
            <v>9.8389490300000002</v>
          </cell>
          <cell r="U3332">
            <v>10.81977828</v>
          </cell>
          <cell r="V3332">
            <v>9.8389490300000002</v>
          </cell>
          <cell r="W3332">
            <v>62</v>
          </cell>
          <cell r="X3332">
            <v>91.3</v>
          </cell>
          <cell r="Y3332">
            <v>55</v>
          </cell>
          <cell r="Z3332">
            <v>47.5</v>
          </cell>
          <cell r="AA3332">
            <v>48.1</v>
          </cell>
          <cell r="AB3332">
            <v>10.741816740000001</v>
          </cell>
          <cell r="AC3332">
            <v>1</v>
          </cell>
          <cell r="AD3332">
            <v>290.45</v>
          </cell>
          <cell r="AE3332">
            <v>62.126638830000005</v>
          </cell>
          <cell r="AF3332">
            <v>63.719200000000001</v>
          </cell>
          <cell r="AG3332">
            <v>0.37367109364150808</v>
          </cell>
          <cell r="AH3332">
            <v>3.3</v>
          </cell>
          <cell r="AI3332">
            <v>56740</v>
          </cell>
          <cell r="AJ3332">
            <v>9.5</v>
          </cell>
        </row>
        <row r="3333">
          <cell r="A3333" t="str">
            <v>4706</v>
          </cell>
          <cell r="B3333" t="str">
            <v>470603401</v>
          </cell>
          <cell r="D3333" t="str">
            <v>4706034</v>
          </cell>
          <cell r="E3333" t="str">
            <v>4710</v>
          </cell>
          <cell r="F3333" t="str">
            <v>47</v>
          </cell>
          <cell r="G3333">
            <v>512.23039917999995</v>
          </cell>
          <cell r="H3333">
            <v>516.20664714999998</v>
          </cell>
          <cell r="I3333">
            <v>516.32889609999995</v>
          </cell>
          <cell r="J3333">
            <v>28.440366970000003</v>
          </cell>
          <cell r="K3333">
            <v>26.151665489999999</v>
          </cell>
          <cell r="L3333">
            <v>9.2570330999999992</v>
          </cell>
          <cell r="M3333">
            <v>9.2610334900000009</v>
          </cell>
          <cell r="N3333">
            <v>24.299689229999998</v>
          </cell>
          <cell r="O3333">
            <v>64.040000000000006</v>
          </cell>
          <cell r="P3333">
            <v>10.83700898</v>
          </cell>
          <cell r="Q3333">
            <v>81.900000000000006</v>
          </cell>
          <cell r="R3333">
            <v>54.24479362000001</v>
          </cell>
          <cell r="S3333">
            <v>18.100000000000001</v>
          </cell>
          <cell r="T3333">
            <v>9.5710172999999994</v>
          </cell>
          <cell r="U3333">
            <v>10.405655810000001</v>
          </cell>
          <cell r="V3333">
            <v>9.5710172999999994</v>
          </cell>
          <cell r="W3333">
            <v>62</v>
          </cell>
          <cell r="X3333">
            <v>91.3</v>
          </cell>
          <cell r="Y3333">
            <v>55</v>
          </cell>
          <cell r="Z3333">
            <v>47.5</v>
          </cell>
          <cell r="AA3333">
            <v>48.1</v>
          </cell>
          <cell r="AB3333">
            <v>9.9166998799999995</v>
          </cell>
          <cell r="AC3333">
            <v>0.70784446999999995</v>
          </cell>
          <cell r="AD3333">
            <v>290.45</v>
          </cell>
          <cell r="AE3333">
            <v>62.126638830000005</v>
          </cell>
          <cell r="AF3333">
            <v>63.793682699999998</v>
          </cell>
          <cell r="AG3333">
            <v>0.36463502303673728</v>
          </cell>
          <cell r="AH3333">
            <v>3.3</v>
          </cell>
          <cell r="AI3333">
            <v>56740</v>
          </cell>
          <cell r="AJ3333">
            <v>9.5</v>
          </cell>
        </row>
        <row r="3334">
          <cell r="A3334" t="str">
            <v>4706</v>
          </cell>
          <cell r="B3334" t="str">
            <v>470603601</v>
          </cell>
          <cell r="D3334" t="str">
            <v>4706036</v>
          </cell>
          <cell r="E3334" t="str">
            <v>4710</v>
          </cell>
          <cell r="F3334" t="str">
            <v>47</v>
          </cell>
          <cell r="G3334">
            <v>512.23039917999995</v>
          </cell>
          <cell r="H3334">
            <v>516.20664714999998</v>
          </cell>
          <cell r="I3334">
            <v>516.32889609999995</v>
          </cell>
          <cell r="J3334">
            <v>28.440366970000003</v>
          </cell>
          <cell r="K3334">
            <v>26.151665489999999</v>
          </cell>
          <cell r="L3334">
            <v>7.1670378799999996</v>
          </cell>
          <cell r="M3334">
            <v>7.1670378799999996</v>
          </cell>
          <cell r="N3334">
            <v>24.299689229999998</v>
          </cell>
          <cell r="O3334">
            <v>64.040000000000006</v>
          </cell>
          <cell r="P3334">
            <v>10.81977828</v>
          </cell>
          <cell r="Q3334">
            <v>81.900000000000006</v>
          </cell>
          <cell r="R3334">
            <v>54.24479362000001</v>
          </cell>
          <cell r="S3334">
            <v>18.100000000000001</v>
          </cell>
          <cell r="T3334">
            <v>7.1670378799999996</v>
          </cell>
          <cell r="U3334">
            <v>9.8389490300000002</v>
          </cell>
          <cell r="V3334">
            <v>7.1670378799999996</v>
          </cell>
          <cell r="W3334">
            <v>62</v>
          </cell>
          <cell r="X3334">
            <v>91.3</v>
          </cell>
          <cell r="Y3334">
            <v>55</v>
          </cell>
          <cell r="Z3334">
            <v>47.5</v>
          </cell>
          <cell r="AA3334">
            <v>48.1</v>
          </cell>
          <cell r="AB3334">
            <v>7.1670378799999996</v>
          </cell>
          <cell r="AC3334">
            <v>1</v>
          </cell>
          <cell r="AD3334">
            <v>290.45</v>
          </cell>
          <cell r="AE3334">
            <v>62.126638830000005</v>
          </cell>
          <cell r="AF3334">
            <v>63.719200000000001</v>
          </cell>
          <cell r="AG3334">
            <v>0.33111837792044679</v>
          </cell>
          <cell r="AH3334">
            <v>3.3</v>
          </cell>
          <cell r="AI3334">
            <v>56740</v>
          </cell>
          <cell r="AJ3334">
            <v>9.5</v>
          </cell>
        </row>
        <row r="3335">
          <cell r="A3335" t="str">
            <v>4706</v>
          </cell>
          <cell r="B3335" t="str">
            <v>470603701</v>
          </cell>
          <cell r="D3335" t="str">
            <v>4706037</v>
          </cell>
          <cell r="E3335" t="str">
            <v>4710</v>
          </cell>
          <cell r="F3335" t="str">
            <v>47</v>
          </cell>
          <cell r="G3335">
            <v>512.23039917999995</v>
          </cell>
          <cell r="H3335">
            <v>516.20664714999998</v>
          </cell>
          <cell r="I3335">
            <v>516.32889609999995</v>
          </cell>
          <cell r="J3335">
            <v>28.440366970000003</v>
          </cell>
          <cell r="K3335">
            <v>26.151665489999999</v>
          </cell>
          <cell r="L3335">
            <v>7.1308988299999996</v>
          </cell>
          <cell r="M3335">
            <v>7.1308988299999996</v>
          </cell>
          <cell r="N3335">
            <v>24.299689229999998</v>
          </cell>
          <cell r="O3335">
            <v>64.040000000000006</v>
          </cell>
          <cell r="P3335">
            <v>10.81977828</v>
          </cell>
          <cell r="Q3335">
            <v>81.900000000000006</v>
          </cell>
          <cell r="R3335">
            <v>54.24479362000001</v>
          </cell>
          <cell r="S3335">
            <v>18.100000000000001</v>
          </cell>
          <cell r="T3335">
            <v>9.8389490300000002</v>
          </cell>
          <cell r="U3335">
            <v>10.81977828</v>
          </cell>
          <cell r="V3335">
            <v>9.8389490300000002</v>
          </cell>
          <cell r="W3335">
            <v>62</v>
          </cell>
          <cell r="X3335">
            <v>91.3</v>
          </cell>
          <cell r="Y3335">
            <v>55</v>
          </cell>
          <cell r="Z3335">
            <v>47.5</v>
          </cell>
          <cell r="AA3335">
            <v>48.1</v>
          </cell>
          <cell r="AB3335">
            <v>9.6266135300000002</v>
          </cell>
          <cell r="AC3335">
            <v>1</v>
          </cell>
          <cell r="AD3335">
            <v>290.45</v>
          </cell>
          <cell r="AE3335">
            <v>62.126638830000005</v>
          </cell>
          <cell r="AF3335">
            <v>63.719200000000001</v>
          </cell>
          <cell r="AG3335">
            <v>0.36690999293110904</v>
          </cell>
          <cell r="AH3335">
            <v>3.3</v>
          </cell>
          <cell r="AI3335">
            <v>56740</v>
          </cell>
          <cell r="AJ3335">
            <v>9.5</v>
          </cell>
        </row>
        <row r="3336">
          <cell r="A3336" t="str">
            <v>4706</v>
          </cell>
          <cell r="B3336" t="str">
            <v>470603801</v>
          </cell>
          <cell r="D3336" t="str">
            <v>4706038</v>
          </cell>
          <cell r="E3336" t="str">
            <v>4710</v>
          </cell>
          <cell r="F3336" t="str">
            <v>47</v>
          </cell>
          <cell r="G3336">
            <v>512.23039917999995</v>
          </cell>
          <cell r="H3336">
            <v>516.20664714999998</v>
          </cell>
          <cell r="I3336">
            <v>516.32889609999995</v>
          </cell>
          <cell r="J3336">
            <v>28.440366970000003</v>
          </cell>
          <cell r="K3336">
            <v>26.151665489999999</v>
          </cell>
          <cell r="L3336">
            <v>9.3116326199999992</v>
          </cell>
          <cell r="M3336">
            <v>9.06854637</v>
          </cell>
          <cell r="N3336">
            <v>24.299689229999998</v>
          </cell>
          <cell r="O3336">
            <v>64.040000000000006</v>
          </cell>
          <cell r="P3336">
            <v>10.807219760000001</v>
          </cell>
          <cell r="Q3336">
            <v>81.900000000000006</v>
          </cell>
          <cell r="R3336">
            <v>54.24479362000001</v>
          </cell>
          <cell r="S3336">
            <v>18.100000000000001</v>
          </cell>
          <cell r="T3336">
            <v>9.3116326199999992</v>
          </cell>
          <cell r="U3336">
            <v>9.3191050900000008</v>
          </cell>
          <cell r="V3336">
            <v>9.3116326199999992</v>
          </cell>
          <cell r="W3336">
            <v>62</v>
          </cell>
          <cell r="X3336">
            <v>91.3</v>
          </cell>
          <cell r="Y3336">
            <v>55</v>
          </cell>
          <cell r="Z3336">
            <v>47.5</v>
          </cell>
          <cell r="AA3336">
            <v>48.1</v>
          </cell>
          <cell r="AB3336">
            <v>9.2180108799999996</v>
          </cell>
          <cell r="AC3336">
            <v>0.43847544000000005</v>
          </cell>
          <cell r="AD3336">
            <v>290.45</v>
          </cell>
          <cell r="AE3336">
            <v>62.126638830000005</v>
          </cell>
          <cell r="AF3336">
            <v>63.74695723</v>
          </cell>
          <cell r="AG3336">
            <v>0.34035997236278892</v>
          </cell>
          <cell r="AH3336">
            <v>3.3</v>
          </cell>
          <cell r="AI3336">
            <v>56740</v>
          </cell>
          <cell r="AJ3336">
            <v>9.5</v>
          </cell>
        </row>
        <row r="3337">
          <cell r="A3337" t="str">
            <v>4706</v>
          </cell>
          <cell r="B3337" t="str">
            <v>470603901</v>
          </cell>
          <cell r="D3337" t="str">
            <v>4706039</v>
          </cell>
          <cell r="E3337" t="str">
            <v>4710</v>
          </cell>
          <cell r="F3337" t="str">
            <v>47</v>
          </cell>
          <cell r="G3337">
            <v>512.23039917999995</v>
          </cell>
          <cell r="H3337">
            <v>516.20664714999998</v>
          </cell>
          <cell r="I3337">
            <v>516.32889609999995</v>
          </cell>
          <cell r="J3337">
            <v>28.440366970000003</v>
          </cell>
          <cell r="K3337">
            <v>26.151665489999999</v>
          </cell>
          <cell r="L3337">
            <v>7.1639466799999996</v>
          </cell>
          <cell r="M3337">
            <v>7.1639466799999996</v>
          </cell>
          <cell r="N3337">
            <v>24.299689229999998</v>
          </cell>
          <cell r="O3337">
            <v>64.040000000000006</v>
          </cell>
          <cell r="P3337">
            <v>10.81977828</v>
          </cell>
          <cell r="Q3337">
            <v>81.900000000000006</v>
          </cell>
          <cell r="R3337">
            <v>54.24479362000001</v>
          </cell>
          <cell r="S3337">
            <v>18.100000000000001</v>
          </cell>
          <cell r="T3337">
            <v>7.1639466799999996</v>
          </cell>
          <cell r="U3337">
            <v>7.1639466799999996</v>
          </cell>
          <cell r="V3337">
            <v>7.1639466799999996</v>
          </cell>
          <cell r="W3337">
            <v>62</v>
          </cell>
          <cell r="X3337">
            <v>91.3</v>
          </cell>
          <cell r="Y3337">
            <v>55</v>
          </cell>
          <cell r="Z3337">
            <v>47.5</v>
          </cell>
          <cell r="AA3337">
            <v>48.1</v>
          </cell>
          <cell r="AB3337">
            <v>7.1639466799999996</v>
          </cell>
          <cell r="AC3337">
            <v>1</v>
          </cell>
          <cell r="AD3337">
            <v>290.45</v>
          </cell>
          <cell r="AE3337">
            <v>62.126638830000005</v>
          </cell>
          <cell r="AF3337">
            <v>63.719200000000001</v>
          </cell>
          <cell r="AG3337">
            <v>0.34206807893331115</v>
          </cell>
          <cell r="AH3337">
            <v>3.3</v>
          </cell>
          <cell r="AI3337">
            <v>56740</v>
          </cell>
          <cell r="AJ3337">
            <v>9.5</v>
          </cell>
        </row>
        <row r="3338">
          <cell r="A3338" t="str">
            <v>4706</v>
          </cell>
          <cell r="B3338" t="str">
            <v>470604101</v>
          </cell>
          <cell r="D3338" t="str">
            <v>4706041</v>
          </cell>
          <cell r="E3338" t="str">
            <v>4710</v>
          </cell>
          <cell r="F3338" t="str">
            <v>47</v>
          </cell>
          <cell r="G3338">
            <v>512.23039917999995</v>
          </cell>
          <cell r="H3338">
            <v>516.20664714999998</v>
          </cell>
          <cell r="I3338">
            <v>516.32889609999995</v>
          </cell>
          <cell r="J3338">
            <v>28.440366970000003</v>
          </cell>
          <cell r="K3338">
            <v>26.151665489999999</v>
          </cell>
          <cell r="L3338">
            <v>9.8389490300000002</v>
          </cell>
          <cell r="M3338">
            <v>7.1308988299999996</v>
          </cell>
          <cell r="N3338">
            <v>24.299689229999998</v>
          </cell>
          <cell r="O3338">
            <v>64.040000000000006</v>
          </cell>
          <cell r="P3338">
            <v>10.81977828</v>
          </cell>
          <cell r="Q3338">
            <v>81.900000000000006</v>
          </cell>
          <cell r="R3338">
            <v>54.24479362000001</v>
          </cell>
          <cell r="S3338">
            <v>18.100000000000001</v>
          </cell>
          <cell r="T3338">
            <v>9.8389490300000002</v>
          </cell>
          <cell r="U3338">
            <v>9.8389490300000002</v>
          </cell>
          <cell r="V3338">
            <v>9.8389490300000002</v>
          </cell>
          <cell r="W3338">
            <v>62</v>
          </cell>
          <cell r="X3338">
            <v>91.3</v>
          </cell>
          <cell r="Y3338">
            <v>55</v>
          </cell>
          <cell r="Z3338">
            <v>47.5</v>
          </cell>
          <cell r="AA3338">
            <v>48.1</v>
          </cell>
          <cell r="AB3338">
            <v>9.6158054800000006</v>
          </cell>
          <cell r="AC3338">
            <v>0</v>
          </cell>
          <cell r="AD3338">
            <v>290.45</v>
          </cell>
          <cell r="AE3338">
            <v>62.126638830000005</v>
          </cell>
          <cell r="AF3338">
            <v>63.719200000000001</v>
          </cell>
          <cell r="AG3338">
            <v>0.34472591047630641</v>
          </cell>
          <cell r="AH3338">
            <v>3.3</v>
          </cell>
          <cell r="AI3338">
            <v>56740</v>
          </cell>
          <cell r="AJ3338">
            <v>9.5</v>
          </cell>
        </row>
        <row r="3339">
          <cell r="A3339" t="str">
            <v>4706</v>
          </cell>
          <cell r="B3339" t="str">
            <v>470604201</v>
          </cell>
          <cell r="D3339" t="str">
            <v>4706042</v>
          </cell>
          <cell r="E3339" t="str">
            <v>4710</v>
          </cell>
          <cell r="F3339" t="str">
            <v>47</v>
          </cell>
          <cell r="G3339">
            <v>512.23039917999995</v>
          </cell>
          <cell r="H3339">
            <v>516.20664714999998</v>
          </cell>
          <cell r="I3339">
            <v>516.32889609999995</v>
          </cell>
          <cell r="J3339">
            <v>28.440366970000003</v>
          </cell>
          <cell r="K3339">
            <v>26.151665489999999</v>
          </cell>
          <cell r="L3339">
            <v>9.5143632</v>
          </cell>
          <cell r="M3339">
            <v>9.4731660699999996</v>
          </cell>
          <cell r="N3339">
            <v>24.299689229999998</v>
          </cell>
          <cell r="O3339">
            <v>64.040000000000006</v>
          </cell>
          <cell r="P3339">
            <v>11.127483549999999</v>
          </cell>
          <cell r="Q3339">
            <v>81.900000000000006</v>
          </cell>
          <cell r="R3339">
            <v>54.24479362000001</v>
          </cell>
          <cell r="S3339">
            <v>18.100000000000001</v>
          </cell>
          <cell r="T3339">
            <v>9.8011779299999997</v>
          </cell>
          <cell r="U3339">
            <v>9.8010117599999997</v>
          </cell>
          <cell r="V3339">
            <v>9.33423801</v>
          </cell>
          <cell r="W3339">
            <v>62</v>
          </cell>
          <cell r="X3339">
            <v>91.3</v>
          </cell>
          <cell r="Y3339">
            <v>55</v>
          </cell>
          <cell r="Z3339">
            <v>47.5</v>
          </cell>
          <cell r="AA3339">
            <v>48.1</v>
          </cell>
          <cell r="AB3339">
            <v>9.4982974099999993</v>
          </cell>
          <cell r="AC3339">
            <v>0.21145040000000001</v>
          </cell>
          <cell r="AD3339">
            <v>290.45</v>
          </cell>
          <cell r="AE3339">
            <v>62.126638830000005</v>
          </cell>
          <cell r="AF3339">
            <v>63.722762599999996</v>
          </cell>
          <cell r="AG3339">
            <v>0.34198843073618079</v>
          </cell>
          <cell r="AH3339">
            <v>3.3</v>
          </cell>
          <cell r="AI3339">
            <v>56740</v>
          </cell>
          <cell r="AJ3339">
            <v>9.5</v>
          </cell>
        </row>
        <row r="3340">
          <cell r="A3340" t="str">
            <v>4706</v>
          </cell>
          <cell r="B3340" t="str">
            <v>470604501</v>
          </cell>
          <cell r="D3340" t="str">
            <v>4706045</v>
          </cell>
          <cell r="E3340" t="str">
            <v>4710</v>
          </cell>
          <cell r="F3340" t="str">
            <v>47</v>
          </cell>
          <cell r="G3340">
            <v>512.23039917999995</v>
          </cell>
          <cell r="H3340">
            <v>516.20664714999998</v>
          </cell>
          <cell r="I3340">
            <v>516.32889609999995</v>
          </cell>
          <cell r="J3340">
            <v>28.440366970000003</v>
          </cell>
          <cell r="K3340">
            <v>26.151665489999999</v>
          </cell>
          <cell r="L3340">
            <v>8.6224536999999994</v>
          </cell>
          <cell r="M3340">
            <v>8.6238928099999992</v>
          </cell>
          <cell r="N3340">
            <v>24.299689229999998</v>
          </cell>
          <cell r="O3340">
            <v>64.040000000000006</v>
          </cell>
          <cell r="P3340">
            <v>11.225243389999999</v>
          </cell>
          <cell r="Q3340">
            <v>81.900000000000006</v>
          </cell>
          <cell r="R3340">
            <v>54.24479362000001</v>
          </cell>
          <cell r="S3340">
            <v>18.100000000000001</v>
          </cell>
          <cell r="T3340">
            <v>8.6224536999999994</v>
          </cell>
          <cell r="U3340">
            <v>8.6224536999999994</v>
          </cell>
          <cell r="V3340">
            <v>8.6224536999999994</v>
          </cell>
          <cell r="W3340">
            <v>62</v>
          </cell>
          <cell r="X3340">
            <v>91.3</v>
          </cell>
          <cell r="Y3340">
            <v>55</v>
          </cell>
          <cell r="Z3340">
            <v>47.5</v>
          </cell>
          <cell r="AA3340">
            <v>48.1</v>
          </cell>
          <cell r="AB3340">
            <v>8.6224536999999994</v>
          </cell>
          <cell r="AC3340">
            <v>1</v>
          </cell>
          <cell r="AD3340">
            <v>290.45</v>
          </cell>
          <cell r="AE3340">
            <v>62.126638830000005</v>
          </cell>
          <cell r="AF3340">
            <v>63.719200000000001</v>
          </cell>
          <cell r="AG3340">
            <v>0.35007288357451716</v>
          </cell>
          <cell r="AH3340">
            <v>3.3</v>
          </cell>
          <cell r="AI3340">
            <v>56740</v>
          </cell>
          <cell r="AJ3340">
            <v>9.5</v>
          </cell>
        </row>
        <row r="3341">
          <cell r="A3341" t="str">
            <v>4706</v>
          </cell>
          <cell r="B3341" t="str">
            <v>470604601</v>
          </cell>
          <cell r="D3341" t="str">
            <v>4706046</v>
          </cell>
          <cell r="E3341" t="str">
            <v>4710</v>
          </cell>
          <cell r="F3341" t="str">
            <v>47</v>
          </cell>
          <cell r="G3341">
            <v>512.23039917999995</v>
          </cell>
          <cell r="H3341">
            <v>516.20664714999998</v>
          </cell>
          <cell r="I3341">
            <v>516.32889609999995</v>
          </cell>
          <cell r="J3341">
            <v>28.440366970000003</v>
          </cell>
          <cell r="K3341">
            <v>26.151665489999999</v>
          </cell>
          <cell r="L3341">
            <v>9.4334839200000005</v>
          </cell>
          <cell r="M3341">
            <v>9.4334839200000005</v>
          </cell>
          <cell r="N3341">
            <v>24.299689229999998</v>
          </cell>
          <cell r="O3341">
            <v>64.040000000000006</v>
          </cell>
          <cell r="P3341">
            <v>11.225243389999999</v>
          </cell>
          <cell r="Q3341">
            <v>81.900000000000006</v>
          </cell>
          <cell r="R3341">
            <v>54.24479362000001</v>
          </cell>
          <cell r="S3341">
            <v>18.100000000000001</v>
          </cell>
          <cell r="T3341">
            <v>9.8389490300000002</v>
          </cell>
          <cell r="U3341">
            <v>9.8389490300000002</v>
          </cell>
          <cell r="V3341">
            <v>7.1388670000000003</v>
          </cell>
          <cell r="W3341">
            <v>62</v>
          </cell>
          <cell r="X3341">
            <v>91.3</v>
          </cell>
          <cell r="Y3341">
            <v>55</v>
          </cell>
          <cell r="Z3341">
            <v>47.5</v>
          </cell>
          <cell r="AA3341">
            <v>48.1</v>
          </cell>
          <cell r="AB3341">
            <v>7.1388670000000003</v>
          </cell>
          <cell r="AC3341">
            <v>0</v>
          </cell>
          <cell r="AD3341">
            <v>290.45</v>
          </cell>
          <cell r="AE3341">
            <v>62.126638830000005</v>
          </cell>
          <cell r="AF3341">
            <v>63.719200000000001</v>
          </cell>
          <cell r="AG3341">
            <v>0.25</v>
          </cell>
          <cell r="AH3341">
            <v>3.3</v>
          </cell>
          <cell r="AI3341">
            <v>56740</v>
          </cell>
          <cell r="AJ3341">
            <v>9.5</v>
          </cell>
        </row>
        <row r="3342">
          <cell r="A3342" t="str">
            <v>4706</v>
          </cell>
          <cell r="B3342" t="str">
            <v>470604701</v>
          </cell>
          <cell r="D3342" t="str">
            <v>4706047</v>
          </cell>
          <cell r="E3342" t="str">
            <v>4710</v>
          </cell>
          <cell r="F3342" t="str">
            <v>47</v>
          </cell>
          <cell r="G3342">
            <v>512.23039917999995</v>
          </cell>
          <cell r="H3342">
            <v>516.20664714999998</v>
          </cell>
          <cell r="I3342">
            <v>516.32889609999995</v>
          </cell>
          <cell r="J3342">
            <v>28.440366970000003</v>
          </cell>
          <cell r="K3342">
            <v>26.151665489999999</v>
          </cell>
          <cell r="L3342">
            <v>7.1944368499999998</v>
          </cell>
          <cell r="M3342">
            <v>7.1944368499999998</v>
          </cell>
          <cell r="N3342">
            <v>24.299689229999998</v>
          </cell>
          <cell r="O3342">
            <v>64.040000000000006</v>
          </cell>
          <cell r="P3342">
            <v>11.225243389999999</v>
          </cell>
          <cell r="Q3342">
            <v>81.900000000000006</v>
          </cell>
          <cell r="R3342">
            <v>54.24479362000001</v>
          </cell>
          <cell r="S3342">
            <v>18.100000000000001</v>
          </cell>
          <cell r="T3342">
            <v>9.8389490300000002</v>
          </cell>
          <cell r="U3342">
            <v>9.8389490300000002</v>
          </cell>
          <cell r="V3342">
            <v>7.1944368499999998</v>
          </cell>
          <cell r="W3342">
            <v>62</v>
          </cell>
          <cell r="X3342">
            <v>91.3</v>
          </cell>
          <cell r="Y3342">
            <v>55</v>
          </cell>
          <cell r="Z3342">
            <v>47.5</v>
          </cell>
          <cell r="AA3342">
            <v>48.1</v>
          </cell>
          <cell r="AB3342">
            <v>9.6158054800000006</v>
          </cell>
          <cell r="AC3342">
            <v>1</v>
          </cell>
          <cell r="AD3342">
            <v>290.45</v>
          </cell>
          <cell r="AE3342">
            <v>62.126638830000005</v>
          </cell>
          <cell r="AF3342">
            <v>63.719200000000001</v>
          </cell>
          <cell r="AG3342">
            <v>0.19047618999999999</v>
          </cell>
          <cell r="AH3342">
            <v>3.3</v>
          </cell>
          <cell r="AI3342">
            <v>56740</v>
          </cell>
          <cell r="AJ3342">
            <v>9.5</v>
          </cell>
        </row>
        <row r="3343">
          <cell r="A3343" t="str">
            <v>4706</v>
          </cell>
          <cell r="B3343" t="str">
            <v>470604801</v>
          </cell>
          <cell r="D3343" t="str">
            <v>4706048</v>
          </cell>
          <cell r="E3343" t="str">
            <v>4710</v>
          </cell>
          <cell r="F3343" t="str">
            <v>47</v>
          </cell>
          <cell r="G3343">
            <v>512.23039917999995</v>
          </cell>
          <cell r="H3343">
            <v>516.20664714999998</v>
          </cell>
          <cell r="I3343">
            <v>516.32889609999995</v>
          </cell>
          <cell r="J3343">
            <v>28.440366970000003</v>
          </cell>
          <cell r="K3343">
            <v>26.151665489999999</v>
          </cell>
          <cell r="L3343">
            <v>9.3640052199999992</v>
          </cell>
          <cell r="M3343">
            <v>9.3618590200000007</v>
          </cell>
          <cell r="N3343">
            <v>24.299689229999998</v>
          </cell>
          <cell r="O3343">
            <v>64.040000000000006</v>
          </cell>
          <cell r="P3343">
            <v>11.18272552</v>
          </cell>
          <cell r="Q3343">
            <v>81.900000000000006</v>
          </cell>
          <cell r="R3343">
            <v>54.24479362000001</v>
          </cell>
          <cell r="S3343">
            <v>18.100000000000001</v>
          </cell>
          <cell r="T3343">
            <v>9.4888807899999996</v>
          </cell>
          <cell r="U3343">
            <v>9.5413692500000007</v>
          </cell>
          <cell r="V3343">
            <v>9.4888807899999996</v>
          </cell>
          <cell r="W3343">
            <v>62</v>
          </cell>
          <cell r="X3343">
            <v>91.3</v>
          </cell>
          <cell r="Y3343">
            <v>55</v>
          </cell>
          <cell r="Z3343">
            <v>47.5</v>
          </cell>
          <cell r="AA3343">
            <v>48.1</v>
          </cell>
          <cell r="AB3343">
            <v>9.4380335599999992</v>
          </cell>
          <cell r="AC3343">
            <v>0.55736501999999999</v>
          </cell>
          <cell r="AD3343">
            <v>290.45</v>
          </cell>
          <cell r="AE3343">
            <v>62.126638830000005</v>
          </cell>
          <cell r="AF3343">
            <v>63.719200000000001</v>
          </cell>
          <cell r="AG3343">
            <v>0.3205699640077741</v>
          </cell>
          <cell r="AH3343">
            <v>3.3</v>
          </cell>
          <cell r="AI3343">
            <v>56740</v>
          </cell>
          <cell r="AJ3343">
            <v>9.5</v>
          </cell>
        </row>
        <row r="3344">
          <cell r="A3344" t="str">
            <v>4706</v>
          </cell>
          <cell r="B3344" t="str">
            <v>470604901</v>
          </cell>
          <cell r="D3344" t="str">
            <v>4706049</v>
          </cell>
          <cell r="E3344" t="str">
            <v>4710</v>
          </cell>
          <cell r="F3344" t="str">
            <v>47</v>
          </cell>
          <cell r="G3344">
            <v>512.23039917999995</v>
          </cell>
          <cell r="H3344">
            <v>516.20664714999998</v>
          </cell>
          <cell r="I3344">
            <v>516.32889609999995</v>
          </cell>
          <cell r="J3344">
            <v>28.440366970000003</v>
          </cell>
          <cell r="K3344">
            <v>26.151665489999999</v>
          </cell>
          <cell r="L3344">
            <v>8.9433755399999999</v>
          </cell>
          <cell r="M3344">
            <v>8.9433755399999999</v>
          </cell>
          <cell r="N3344">
            <v>24.299689229999998</v>
          </cell>
          <cell r="O3344">
            <v>64.040000000000006</v>
          </cell>
          <cell r="P3344">
            <v>11.225243389999999</v>
          </cell>
          <cell r="Q3344">
            <v>81.900000000000006</v>
          </cell>
          <cell r="R3344">
            <v>54.24479362000001</v>
          </cell>
          <cell r="S3344">
            <v>18.100000000000001</v>
          </cell>
          <cell r="T3344">
            <v>8.9433755399999999</v>
          </cell>
          <cell r="U3344">
            <v>8.9433755399999999</v>
          </cell>
          <cell r="V3344">
            <v>8.9433755399999999</v>
          </cell>
          <cell r="W3344">
            <v>62</v>
          </cell>
          <cell r="X3344">
            <v>91.3</v>
          </cell>
          <cell r="Y3344">
            <v>55</v>
          </cell>
          <cell r="Z3344">
            <v>47.5</v>
          </cell>
          <cell r="AA3344">
            <v>48.1</v>
          </cell>
          <cell r="AB3344">
            <v>8.8265878299999994</v>
          </cell>
          <cell r="AC3344">
            <v>1</v>
          </cell>
          <cell r="AD3344">
            <v>290.45</v>
          </cell>
          <cell r="AE3344">
            <v>62.126638830000005</v>
          </cell>
          <cell r="AF3344">
            <v>63.719200000000001</v>
          </cell>
          <cell r="AG3344">
            <v>0</v>
          </cell>
          <cell r="AH3344">
            <v>3.3</v>
          </cell>
          <cell r="AI3344">
            <v>56740</v>
          </cell>
          <cell r="AJ3344">
            <v>9.5</v>
          </cell>
        </row>
        <row r="3345">
          <cell r="A3345" t="str">
            <v>4706</v>
          </cell>
          <cell r="B3345" t="str">
            <v>470605001</v>
          </cell>
          <cell r="D3345" t="str">
            <v>4706050</v>
          </cell>
          <cell r="E3345" t="str">
            <v>4710</v>
          </cell>
          <cell r="F3345" t="str">
            <v>47</v>
          </cell>
          <cell r="G3345">
            <v>512.23039917999995</v>
          </cell>
          <cell r="H3345">
            <v>516.20664714999998</v>
          </cell>
          <cell r="I3345">
            <v>516.32889609999995</v>
          </cell>
          <cell r="J3345">
            <v>28.440366970000003</v>
          </cell>
          <cell r="K3345">
            <v>26.151665489999999</v>
          </cell>
          <cell r="L3345">
            <v>9.7716689799999994</v>
          </cell>
          <cell r="M3345">
            <v>9.7706987400000003</v>
          </cell>
          <cell r="N3345">
            <v>24.299689229999998</v>
          </cell>
          <cell r="O3345">
            <v>64.040000000000006</v>
          </cell>
          <cell r="P3345">
            <v>11.222225509999999</v>
          </cell>
          <cell r="Q3345">
            <v>81.900000000000006</v>
          </cell>
          <cell r="R3345">
            <v>54.24479362000001</v>
          </cell>
          <cell r="S3345">
            <v>18.100000000000001</v>
          </cell>
          <cell r="T3345">
            <v>9.7716689799999994</v>
          </cell>
          <cell r="U3345">
            <v>9.7716689799999994</v>
          </cell>
          <cell r="V3345">
            <v>9.7716689799999994</v>
          </cell>
          <cell r="W3345">
            <v>62</v>
          </cell>
          <cell r="X3345">
            <v>91.3</v>
          </cell>
          <cell r="Y3345">
            <v>55</v>
          </cell>
          <cell r="Z3345">
            <v>47.5</v>
          </cell>
          <cell r="AA3345">
            <v>48.1</v>
          </cell>
          <cell r="AB3345">
            <v>9.6815308000000009</v>
          </cell>
          <cell r="AC3345">
            <v>0.85092339999999989</v>
          </cell>
          <cell r="AD3345">
            <v>290.45</v>
          </cell>
          <cell r="AE3345">
            <v>62.126638830000005</v>
          </cell>
          <cell r="AF3345">
            <v>63.719200000000001</v>
          </cell>
          <cell r="AG3345">
            <v>0.341439688243795</v>
          </cell>
          <cell r="AH3345">
            <v>3.3</v>
          </cell>
          <cell r="AI3345">
            <v>56740</v>
          </cell>
          <cell r="AJ3345">
            <v>9.5</v>
          </cell>
        </row>
        <row r="3346">
          <cell r="A3346" t="str">
            <v>4706</v>
          </cell>
          <cell r="B3346" t="str">
            <v>470605101</v>
          </cell>
          <cell r="D3346" t="str">
            <v>4706051</v>
          </cell>
          <cell r="E3346" t="str">
            <v>4710</v>
          </cell>
          <cell r="F3346" t="str">
            <v>47</v>
          </cell>
          <cell r="G3346">
            <v>512.23039917999995</v>
          </cell>
          <cell r="H3346">
            <v>516.20664714999998</v>
          </cell>
          <cell r="I3346">
            <v>516.32889609999995</v>
          </cell>
          <cell r="J3346">
            <v>28.440366970000003</v>
          </cell>
          <cell r="K3346">
            <v>26.151665489999999</v>
          </cell>
          <cell r="L3346">
            <v>7.3231707200000002</v>
          </cell>
          <cell r="M3346">
            <v>7.3231707200000002</v>
          </cell>
          <cell r="N3346">
            <v>24.299689229999998</v>
          </cell>
          <cell r="O3346">
            <v>64.040000000000006</v>
          </cell>
          <cell r="P3346">
            <v>11.225243389999999</v>
          </cell>
          <cell r="Q3346">
            <v>81.900000000000006</v>
          </cell>
          <cell r="R3346">
            <v>54.24479362000001</v>
          </cell>
          <cell r="S3346">
            <v>18.100000000000001</v>
          </cell>
          <cell r="T3346">
            <v>7.3231707200000002</v>
          </cell>
          <cell r="U3346">
            <v>7.3231707200000002</v>
          </cell>
          <cell r="V3346">
            <v>7.3231707200000002</v>
          </cell>
          <cell r="W3346">
            <v>62</v>
          </cell>
          <cell r="X3346">
            <v>91.3</v>
          </cell>
          <cell r="Y3346">
            <v>55</v>
          </cell>
          <cell r="Z3346">
            <v>47.5</v>
          </cell>
          <cell r="AA3346">
            <v>48.1</v>
          </cell>
          <cell r="AB3346">
            <v>7.3231707200000002</v>
          </cell>
          <cell r="AC3346">
            <v>1</v>
          </cell>
          <cell r="AD3346">
            <v>290.45</v>
          </cell>
          <cell r="AE3346">
            <v>62.126638830000005</v>
          </cell>
          <cell r="AF3346">
            <v>63.719200000000001</v>
          </cell>
          <cell r="AG3346">
            <v>0.33116238066975179</v>
          </cell>
          <cell r="AH3346">
            <v>3.3</v>
          </cell>
          <cell r="AI3346">
            <v>56740</v>
          </cell>
          <cell r="AJ3346">
            <v>9.5</v>
          </cell>
        </row>
        <row r="3347">
          <cell r="A3347" t="str">
            <v>4706</v>
          </cell>
          <cell r="B3347" t="str">
            <v>470605201</v>
          </cell>
          <cell r="D3347" t="str">
            <v>4706052</v>
          </cell>
          <cell r="E3347" t="str">
            <v>4710</v>
          </cell>
          <cell r="F3347" t="str">
            <v>47</v>
          </cell>
          <cell r="G3347">
            <v>512.23039917999995</v>
          </cell>
          <cell r="H3347">
            <v>516.20664714999998</v>
          </cell>
          <cell r="I3347">
            <v>516.32889609999995</v>
          </cell>
          <cell r="J3347">
            <v>28.440366970000003</v>
          </cell>
          <cell r="K3347">
            <v>26.151665489999999</v>
          </cell>
          <cell r="L3347">
            <v>8.7303672100000007</v>
          </cell>
          <cell r="M3347">
            <v>8.7305288000000001</v>
          </cell>
          <cell r="N3347">
            <v>24.299689229999998</v>
          </cell>
          <cell r="O3347">
            <v>64.040000000000006</v>
          </cell>
          <cell r="P3347">
            <v>11.225243389999999</v>
          </cell>
          <cell r="Q3347">
            <v>81.900000000000006</v>
          </cell>
          <cell r="R3347">
            <v>54.24479362000001</v>
          </cell>
          <cell r="S3347">
            <v>18.100000000000001</v>
          </cell>
          <cell r="T3347">
            <v>8.7303672100000007</v>
          </cell>
          <cell r="U3347">
            <v>8.7303672100000007</v>
          </cell>
          <cell r="V3347">
            <v>8.7303672100000007</v>
          </cell>
          <cell r="W3347">
            <v>62</v>
          </cell>
          <cell r="X3347">
            <v>91.3</v>
          </cell>
          <cell r="Y3347">
            <v>55</v>
          </cell>
          <cell r="Z3347">
            <v>47.5</v>
          </cell>
          <cell r="AA3347">
            <v>48.1</v>
          </cell>
          <cell r="AB3347">
            <v>8.7303672100000007</v>
          </cell>
          <cell r="AC3347">
            <v>1</v>
          </cell>
          <cell r="AD3347">
            <v>290.45</v>
          </cell>
          <cell r="AE3347">
            <v>62.126638830000005</v>
          </cell>
          <cell r="AF3347">
            <v>63.719200000000001</v>
          </cell>
          <cell r="AG3347">
            <v>0.3724945550915103</v>
          </cell>
          <cell r="AH3347">
            <v>3.3</v>
          </cell>
          <cell r="AI3347">
            <v>56740</v>
          </cell>
          <cell r="AJ3347">
            <v>9.5</v>
          </cell>
        </row>
        <row r="3348">
          <cell r="A3348" t="str">
            <v>4706</v>
          </cell>
          <cell r="B3348" t="str">
            <v>470605301</v>
          </cell>
          <cell r="C3348" t="str">
            <v>705</v>
          </cell>
          <cell r="D3348" t="str">
            <v>4706053</v>
          </cell>
          <cell r="E3348" t="str">
            <v>4710</v>
          </cell>
          <cell r="F3348" t="str">
            <v>47</v>
          </cell>
          <cell r="G3348">
            <v>512.23039917999995</v>
          </cell>
          <cell r="H3348">
            <v>516.20664714999998</v>
          </cell>
          <cell r="I3348">
            <v>516.32889609999995</v>
          </cell>
          <cell r="J3348">
            <v>28.440366970000003</v>
          </cell>
          <cell r="K3348">
            <v>26.151665489999999</v>
          </cell>
          <cell r="L3348">
            <v>9.3344146899999991</v>
          </cell>
          <cell r="M3348">
            <v>9.3493194000000006</v>
          </cell>
          <cell r="N3348">
            <v>24.299689229999998</v>
          </cell>
          <cell r="O3348">
            <v>63.77</v>
          </cell>
          <cell r="P3348">
            <v>10.58200321</v>
          </cell>
          <cell r="Q3348">
            <v>81.900000000000006</v>
          </cell>
          <cell r="R3348">
            <v>55.559490879999998</v>
          </cell>
          <cell r="S3348">
            <v>18.100000000000001</v>
          </cell>
          <cell r="T3348">
            <v>9.9243680300000001</v>
          </cell>
          <cell r="U3348">
            <v>9.8832338199999992</v>
          </cell>
          <cell r="V3348">
            <v>9.5335826200000007</v>
          </cell>
          <cell r="W3348">
            <v>62</v>
          </cell>
          <cell r="X3348">
            <v>91.3</v>
          </cell>
          <cell r="Y3348">
            <v>55</v>
          </cell>
          <cell r="Z3348">
            <v>47.5</v>
          </cell>
          <cell r="AA3348">
            <v>48.1</v>
          </cell>
          <cell r="AB3348">
            <v>9.4490422600000006</v>
          </cell>
          <cell r="AC3348">
            <v>0.53855695000000003</v>
          </cell>
          <cell r="AD3348">
            <v>290.45</v>
          </cell>
          <cell r="AE3348">
            <v>62.126638830000005</v>
          </cell>
          <cell r="AF3348">
            <v>68.406793480000005</v>
          </cell>
          <cell r="AG3348">
            <v>0.3539196459172701</v>
          </cell>
          <cell r="AH3348">
            <v>3.3</v>
          </cell>
          <cell r="AI3348">
            <v>56740</v>
          </cell>
          <cell r="AJ3348">
            <v>9.5</v>
          </cell>
        </row>
        <row r="3349">
          <cell r="A3349" t="str">
            <v>4706</v>
          </cell>
          <cell r="B3349" t="str">
            <v>470605401</v>
          </cell>
          <cell r="C3349" t="str">
            <v>705</v>
          </cell>
          <cell r="D3349" t="str">
            <v>4706054</v>
          </cell>
          <cell r="E3349" t="str">
            <v>4710</v>
          </cell>
          <cell r="F3349" t="str">
            <v>47</v>
          </cell>
          <cell r="G3349">
            <v>512.23039917999995</v>
          </cell>
          <cell r="H3349">
            <v>516.20664714999998</v>
          </cell>
          <cell r="I3349">
            <v>516.32889609999995</v>
          </cell>
          <cell r="J3349">
            <v>28.440366970000003</v>
          </cell>
          <cell r="K3349">
            <v>26.151665489999999</v>
          </cell>
          <cell r="L3349">
            <v>9.4334839200000005</v>
          </cell>
          <cell r="M3349">
            <v>9.7555674200000002</v>
          </cell>
          <cell r="N3349">
            <v>24.299689229999998</v>
          </cell>
          <cell r="O3349">
            <v>63.77</v>
          </cell>
          <cell r="P3349">
            <v>10.81977828</v>
          </cell>
          <cell r="Q3349">
            <v>81.900000000000006</v>
          </cell>
          <cell r="R3349">
            <v>55.559490879999998</v>
          </cell>
          <cell r="S3349">
            <v>18.100000000000001</v>
          </cell>
          <cell r="T3349">
            <v>9.8389490300000002</v>
          </cell>
          <cell r="U3349">
            <v>9.8389490300000002</v>
          </cell>
          <cell r="V3349">
            <v>9.7555674200000002</v>
          </cell>
          <cell r="W3349">
            <v>62</v>
          </cell>
          <cell r="X3349">
            <v>91.3</v>
          </cell>
          <cell r="Y3349">
            <v>55</v>
          </cell>
          <cell r="Z3349">
            <v>47.5</v>
          </cell>
          <cell r="AA3349">
            <v>48.1</v>
          </cell>
          <cell r="AB3349">
            <v>9.6158054800000006</v>
          </cell>
          <cell r="AC3349">
            <v>0</v>
          </cell>
          <cell r="AD3349">
            <v>290.45</v>
          </cell>
          <cell r="AE3349">
            <v>62.126638830000005</v>
          </cell>
          <cell r="AF3349">
            <v>68.451700000000002</v>
          </cell>
          <cell r="AG3349">
            <v>0.36914251558373534</v>
          </cell>
          <cell r="AH3349">
            <v>3.3</v>
          </cell>
          <cell r="AI3349">
            <v>56740</v>
          </cell>
          <cell r="AJ3349">
            <v>9.5</v>
          </cell>
        </row>
        <row r="3350">
          <cell r="A3350" t="str">
            <v>4706</v>
          </cell>
          <cell r="B3350" t="str">
            <v>470605501</v>
          </cell>
          <cell r="C3350" t="str">
            <v>705</v>
          </cell>
          <cell r="D3350" t="str">
            <v>4706055</v>
          </cell>
          <cell r="E3350" t="str">
            <v>4710</v>
          </cell>
          <cell r="F3350" t="str">
            <v>47</v>
          </cell>
          <cell r="G3350">
            <v>512.23039917999995</v>
          </cell>
          <cell r="H3350">
            <v>516.20664714999998</v>
          </cell>
          <cell r="I3350">
            <v>516.32889609999995</v>
          </cell>
          <cell r="J3350">
            <v>28.440366970000003</v>
          </cell>
          <cell r="K3350">
            <v>26.151665489999999</v>
          </cell>
          <cell r="L3350">
            <v>8.6226336999999997</v>
          </cell>
          <cell r="M3350">
            <v>8.6226336999999997</v>
          </cell>
          <cell r="N3350">
            <v>24.299689229999998</v>
          </cell>
          <cell r="O3350">
            <v>63.77</v>
          </cell>
          <cell r="P3350">
            <v>10.81977828</v>
          </cell>
          <cell r="Q3350">
            <v>81.900000000000006</v>
          </cell>
          <cell r="R3350">
            <v>55.559490879999998</v>
          </cell>
          <cell r="S3350">
            <v>18.100000000000001</v>
          </cell>
          <cell r="T3350">
            <v>8.6226336999999997</v>
          </cell>
          <cell r="U3350">
            <v>8.6226336999999997</v>
          </cell>
          <cell r="V3350">
            <v>9.8389490300000002</v>
          </cell>
          <cell r="W3350">
            <v>62</v>
          </cell>
          <cell r="X3350">
            <v>91.3</v>
          </cell>
          <cell r="Y3350">
            <v>55</v>
          </cell>
          <cell r="Z3350">
            <v>47.5</v>
          </cell>
          <cell r="AA3350">
            <v>48.1</v>
          </cell>
          <cell r="AB3350">
            <v>9.6158054800000006</v>
          </cell>
          <cell r="AC3350">
            <v>1</v>
          </cell>
          <cell r="AD3350">
            <v>290.45</v>
          </cell>
          <cell r="AE3350">
            <v>62.126638830000005</v>
          </cell>
          <cell r="AF3350">
            <v>68.451700000000002</v>
          </cell>
          <cell r="AG3350">
            <v>0.26763285687700861</v>
          </cell>
          <cell r="AH3350">
            <v>3.3</v>
          </cell>
          <cell r="AI3350">
            <v>56740</v>
          </cell>
          <cell r="AJ3350">
            <v>9.5</v>
          </cell>
        </row>
        <row r="3351">
          <cell r="A3351" t="str">
            <v>4706</v>
          </cell>
          <cell r="B3351" t="str">
            <v>470605601</v>
          </cell>
          <cell r="C3351" t="str">
            <v>705</v>
          </cell>
          <cell r="D3351" t="str">
            <v>4706056</v>
          </cell>
          <cell r="E3351" t="str">
            <v>4710</v>
          </cell>
          <cell r="F3351" t="str">
            <v>47</v>
          </cell>
          <cell r="G3351">
            <v>512.23039917999995</v>
          </cell>
          <cell r="H3351">
            <v>516.20664714999998</v>
          </cell>
          <cell r="I3351">
            <v>516.32889609999995</v>
          </cell>
          <cell r="J3351">
            <v>28.440366970000003</v>
          </cell>
          <cell r="K3351">
            <v>26.151665489999999</v>
          </cell>
          <cell r="L3351">
            <v>7.1936858200000007</v>
          </cell>
          <cell r="M3351">
            <v>7.1678091800000008</v>
          </cell>
          <cell r="N3351">
            <v>24.299689229999998</v>
          </cell>
          <cell r="O3351">
            <v>63.77</v>
          </cell>
          <cell r="P3351">
            <v>10.81977828</v>
          </cell>
          <cell r="Q3351">
            <v>81.900000000000006</v>
          </cell>
          <cell r="R3351">
            <v>55.559490879999998</v>
          </cell>
          <cell r="S3351">
            <v>18.100000000000001</v>
          </cell>
          <cell r="T3351">
            <v>9.8444803699999994</v>
          </cell>
          <cell r="U3351">
            <v>9.8444803699999994</v>
          </cell>
          <cell r="V3351">
            <v>7.1678091800000008</v>
          </cell>
          <cell r="W3351">
            <v>62</v>
          </cell>
          <cell r="X3351">
            <v>91.3</v>
          </cell>
          <cell r="Y3351">
            <v>55</v>
          </cell>
          <cell r="Z3351">
            <v>47.5</v>
          </cell>
          <cell r="AA3351">
            <v>48.1</v>
          </cell>
          <cell r="AB3351">
            <v>7.1936858200000007</v>
          </cell>
          <cell r="AC3351">
            <v>1</v>
          </cell>
          <cell r="AD3351">
            <v>290.45</v>
          </cell>
          <cell r="AE3351">
            <v>62.126638830000005</v>
          </cell>
          <cell r="AF3351">
            <v>68.451700000000002</v>
          </cell>
          <cell r="AG3351">
            <v>0.29970722449486475</v>
          </cell>
          <cell r="AH3351">
            <v>3.3</v>
          </cell>
          <cell r="AI3351">
            <v>56740</v>
          </cell>
          <cell r="AJ3351">
            <v>9.5</v>
          </cell>
        </row>
        <row r="3352">
          <cell r="A3352" t="str">
            <v>4706</v>
          </cell>
          <cell r="B3352" t="str">
            <v>470605701</v>
          </cell>
          <cell r="C3352" t="str">
            <v>705</v>
          </cell>
          <cell r="D3352" t="str">
            <v>4706057</v>
          </cell>
          <cell r="E3352" t="str">
            <v>4710</v>
          </cell>
          <cell r="F3352" t="str">
            <v>47</v>
          </cell>
          <cell r="G3352">
            <v>512.23039917999995</v>
          </cell>
          <cell r="H3352">
            <v>516.20664714999998</v>
          </cell>
          <cell r="I3352">
            <v>516.32889609999995</v>
          </cell>
          <cell r="J3352">
            <v>28.440366970000003</v>
          </cell>
          <cell r="K3352">
            <v>26.151665489999999</v>
          </cell>
          <cell r="L3352">
            <v>9.4050844500000004</v>
          </cell>
          <cell r="M3352">
            <v>9.4050844500000004</v>
          </cell>
          <cell r="N3352">
            <v>24.299689229999998</v>
          </cell>
          <cell r="O3352">
            <v>63.77</v>
          </cell>
          <cell r="P3352">
            <v>10.81977828</v>
          </cell>
          <cell r="Q3352">
            <v>81.900000000000006</v>
          </cell>
          <cell r="R3352">
            <v>55.559490879999998</v>
          </cell>
          <cell r="S3352">
            <v>18.100000000000001</v>
          </cell>
          <cell r="T3352">
            <v>9.4050844500000004</v>
          </cell>
          <cell r="U3352">
            <v>9.4050844500000004</v>
          </cell>
          <cell r="V3352">
            <v>9.8389490300000002</v>
          </cell>
          <cell r="W3352">
            <v>62</v>
          </cell>
          <cell r="X3352">
            <v>91.3</v>
          </cell>
          <cell r="Y3352">
            <v>55</v>
          </cell>
          <cell r="Z3352">
            <v>47.5</v>
          </cell>
          <cell r="AA3352">
            <v>48.1</v>
          </cell>
          <cell r="AB3352">
            <v>9.6158054800000006</v>
          </cell>
          <cell r="AC3352">
            <v>1</v>
          </cell>
          <cell r="AD3352">
            <v>290.45</v>
          </cell>
          <cell r="AE3352">
            <v>62.126638830000005</v>
          </cell>
          <cell r="AF3352">
            <v>68.451700000000002</v>
          </cell>
          <cell r="AG3352">
            <v>0.3124294232943437</v>
          </cell>
          <cell r="AH3352">
            <v>3.3</v>
          </cell>
          <cell r="AI3352">
            <v>56740</v>
          </cell>
          <cell r="AJ3352">
            <v>9.5</v>
          </cell>
        </row>
        <row r="3353">
          <cell r="A3353" t="str">
            <v>4706</v>
          </cell>
          <cell r="B3353" t="str">
            <v>470605801</v>
          </cell>
          <cell r="C3353" t="str">
            <v>705</v>
          </cell>
          <cell r="D3353" t="str">
            <v>4706058</v>
          </cell>
          <cell r="E3353" t="str">
            <v>4710</v>
          </cell>
          <cell r="F3353" t="str">
            <v>47</v>
          </cell>
          <cell r="G3353">
            <v>512.23039917999995</v>
          </cell>
          <cell r="H3353">
            <v>516.20664714999998</v>
          </cell>
          <cell r="I3353">
            <v>516.32889609999995</v>
          </cell>
          <cell r="J3353">
            <v>28.440366970000003</v>
          </cell>
          <cell r="K3353">
            <v>26.151665489999999</v>
          </cell>
          <cell r="L3353">
            <v>7.2950564199999999</v>
          </cell>
          <cell r="M3353">
            <v>7.2950564199999999</v>
          </cell>
          <cell r="N3353">
            <v>24.299689229999998</v>
          </cell>
          <cell r="O3353">
            <v>63.77</v>
          </cell>
          <cell r="P3353">
            <v>10.81977828</v>
          </cell>
          <cell r="Q3353">
            <v>81.900000000000006</v>
          </cell>
          <cell r="R3353">
            <v>55.559490879999998</v>
          </cell>
          <cell r="S3353">
            <v>18.100000000000001</v>
          </cell>
          <cell r="T3353">
            <v>7.2950564199999999</v>
          </cell>
          <cell r="U3353">
            <v>7.2950564199999999</v>
          </cell>
          <cell r="V3353">
            <v>9.8518784200000002</v>
          </cell>
          <cell r="W3353">
            <v>62</v>
          </cell>
          <cell r="X3353">
            <v>91.3</v>
          </cell>
          <cell r="Y3353">
            <v>55</v>
          </cell>
          <cell r="Z3353">
            <v>47.5</v>
          </cell>
          <cell r="AA3353">
            <v>48.1</v>
          </cell>
          <cell r="AB3353">
            <v>9.9323665099999996</v>
          </cell>
          <cell r="AC3353">
            <v>1</v>
          </cell>
          <cell r="AD3353">
            <v>290.45</v>
          </cell>
          <cell r="AE3353">
            <v>62.126638830000005</v>
          </cell>
          <cell r="AF3353">
            <v>68.451700000000002</v>
          </cell>
          <cell r="AG3353">
            <v>0.26524260440870523</v>
          </cell>
          <cell r="AH3353">
            <v>3.3</v>
          </cell>
          <cell r="AI3353">
            <v>56740</v>
          </cell>
          <cell r="AJ3353">
            <v>9.5</v>
          </cell>
        </row>
        <row r="3354">
          <cell r="A3354" t="str">
            <v>4706</v>
          </cell>
          <cell r="B3354" t="str">
            <v>470605901</v>
          </cell>
          <cell r="D3354" t="str">
            <v>4706059</v>
          </cell>
          <cell r="E3354" t="str">
            <v>4710</v>
          </cell>
          <cell r="F3354" t="str">
            <v>47</v>
          </cell>
          <cell r="G3354">
            <v>512.23039917999995</v>
          </cell>
          <cell r="H3354">
            <v>516.20664714999998</v>
          </cell>
          <cell r="I3354">
            <v>516.32889609999995</v>
          </cell>
          <cell r="J3354">
            <v>28.440366970000003</v>
          </cell>
          <cell r="K3354">
            <v>26.151665489999999</v>
          </cell>
          <cell r="L3354">
            <v>9.6550902900000004</v>
          </cell>
          <cell r="M3354">
            <v>9.6522659799999992</v>
          </cell>
          <cell r="N3354">
            <v>24.299689229999998</v>
          </cell>
          <cell r="O3354">
            <v>64.040000000000006</v>
          </cell>
          <cell r="P3354">
            <v>11.140237279999999</v>
          </cell>
          <cell r="Q3354">
            <v>81.900000000000006</v>
          </cell>
          <cell r="R3354">
            <v>54.24479362000001</v>
          </cell>
          <cell r="S3354">
            <v>18.100000000000001</v>
          </cell>
          <cell r="T3354">
            <v>10.41714915</v>
          </cell>
          <cell r="U3354">
            <v>10.40529261</v>
          </cell>
          <cell r="V3354">
            <v>10.56284524</v>
          </cell>
          <cell r="W3354">
            <v>62</v>
          </cell>
          <cell r="X3354">
            <v>91.3</v>
          </cell>
          <cell r="Y3354">
            <v>55</v>
          </cell>
          <cell r="Z3354">
            <v>47.5</v>
          </cell>
          <cell r="AA3354">
            <v>48.1</v>
          </cell>
          <cell r="AB3354">
            <v>10.625367949999999</v>
          </cell>
          <cell r="AC3354">
            <v>0.43370673999999998</v>
          </cell>
          <cell r="AD3354">
            <v>290.45</v>
          </cell>
          <cell r="AE3354">
            <v>62.126638830000005</v>
          </cell>
          <cell r="AF3354">
            <v>68.455084400000004</v>
          </cell>
          <cell r="AG3354">
            <v>0.33215884612139723</v>
          </cell>
          <cell r="AH3354">
            <v>3.3</v>
          </cell>
          <cell r="AI3354">
            <v>56740</v>
          </cell>
          <cell r="AJ3354">
            <v>9.5</v>
          </cell>
        </row>
        <row r="3355">
          <cell r="A3355" t="str">
            <v>4706</v>
          </cell>
          <cell r="B3355" t="str">
            <v>470606001</v>
          </cell>
          <cell r="D3355" t="str">
            <v>4706060</v>
          </cell>
          <cell r="E3355" t="str">
            <v>4710</v>
          </cell>
          <cell r="F3355" t="str">
            <v>47</v>
          </cell>
          <cell r="G3355">
            <v>512.23039917999995</v>
          </cell>
          <cell r="H3355">
            <v>516.20664714999998</v>
          </cell>
          <cell r="I3355">
            <v>516.32889609999995</v>
          </cell>
          <cell r="J3355">
            <v>28.440366970000003</v>
          </cell>
          <cell r="K3355">
            <v>26.151665489999999</v>
          </cell>
          <cell r="L3355">
            <v>8.74033674</v>
          </cell>
          <cell r="M3355">
            <v>9.8389490300000002</v>
          </cell>
          <cell r="N3355">
            <v>24.299689229999998</v>
          </cell>
          <cell r="O3355">
            <v>64.040000000000006</v>
          </cell>
          <cell r="P3355">
            <v>11.225243389999999</v>
          </cell>
          <cell r="Q3355">
            <v>81.900000000000006</v>
          </cell>
          <cell r="R3355">
            <v>54.24479362000001</v>
          </cell>
          <cell r="S3355">
            <v>18.100000000000001</v>
          </cell>
          <cell r="T3355">
            <v>10.126631100000001</v>
          </cell>
          <cell r="U3355">
            <v>10.126631100000001</v>
          </cell>
          <cell r="V3355">
            <v>10.126631100000001</v>
          </cell>
          <cell r="W3355">
            <v>62</v>
          </cell>
          <cell r="X3355">
            <v>91.3</v>
          </cell>
          <cell r="Y3355">
            <v>55</v>
          </cell>
          <cell r="Z3355">
            <v>47.5</v>
          </cell>
          <cell r="AA3355">
            <v>48.1</v>
          </cell>
          <cell r="AB3355">
            <v>9.9641121699999999</v>
          </cell>
          <cell r="AC3355">
            <v>1</v>
          </cell>
          <cell r="AD3355">
            <v>290.45</v>
          </cell>
          <cell r="AE3355">
            <v>62.126638830000005</v>
          </cell>
          <cell r="AF3355">
            <v>68.451700000000002</v>
          </cell>
          <cell r="AG3355">
            <v>0.33393038429454724</v>
          </cell>
          <cell r="AH3355">
            <v>3.3</v>
          </cell>
          <cell r="AI3355">
            <v>56740</v>
          </cell>
          <cell r="AJ3355">
            <v>9.5</v>
          </cell>
        </row>
        <row r="3356">
          <cell r="A3356" t="str">
            <v>4706</v>
          </cell>
          <cell r="B3356" t="str">
            <v>470606101</v>
          </cell>
          <cell r="D3356" t="str">
            <v>4706061</v>
          </cell>
          <cell r="E3356" t="str">
            <v>4710</v>
          </cell>
          <cell r="F3356" t="str">
            <v>47</v>
          </cell>
          <cell r="G3356">
            <v>512.23039917999995</v>
          </cell>
          <cell r="H3356">
            <v>516.20664714999998</v>
          </cell>
          <cell r="I3356">
            <v>516.32889609999995</v>
          </cell>
          <cell r="J3356">
            <v>28.440366970000003</v>
          </cell>
          <cell r="K3356">
            <v>26.151665489999999</v>
          </cell>
          <cell r="L3356">
            <v>8.74033674</v>
          </cell>
          <cell r="M3356">
            <v>7.1308988299999996</v>
          </cell>
          <cell r="N3356">
            <v>24.299689229999998</v>
          </cell>
          <cell r="O3356">
            <v>64.040000000000006</v>
          </cell>
          <cell r="P3356">
            <v>11.225243389999999</v>
          </cell>
          <cell r="Q3356">
            <v>81.900000000000006</v>
          </cell>
          <cell r="R3356">
            <v>54.24479362000001</v>
          </cell>
          <cell r="S3356">
            <v>18.100000000000001</v>
          </cell>
          <cell r="T3356">
            <v>9.8389490300000002</v>
          </cell>
          <cell r="U3356">
            <v>9.8389490300000002</v>
          </cell>
          <cell r="V3356">
            <v>10.163348689999999</v>
          </cell>
          <cell r="W3356">
            <v>62</v>
          </cell>
          <cell r="X3356">
            <v>91.3</v>
          </cell>
          <cell r="Y3356">
            <v>55</v>
          </cell>
          <cell r="Z3356">
            <v>47.5</v>
          </cell>
          <cell r="AA3356">
            <v>48.1</v>
          </cell>
          <cell r="AB3356">
            <v>10.741816740000001</v>
          </cell>
          <cell r="AC3356">
            <v>1</v>
          </cell>
          <cell r="AD3356">
            <v>290.45</v>
          </cell>
          <cell r="AE3356">
            <v>62.126638830000005</v>
          </cell>
          <cell r="AF3356">
            <v>68.451700000000002</v>
          </cell>
          <cell r="AG3356">
            <v>0.29523122118546757</v>
          </cell>
          <cell r="AH3356">
            <v>3.3</v>
          </cell>
          <cell r="AI3356">
            <v>56740</v>
          </cell>
          <cell r="AJ3356">
            <v>9.5</v>
          </cell>
        </row>
        <row r="3357">
          <cell r="A3357" t="str">
            <v>4706</v>
          </cell>
          <cell r="B3357" t="str">
            <v>470606201</v>
          </cell>
          <cell r="D3357" t="str">
            <v>4706062</v>
          </cell>
          <cell r="E3357" t="str">
            <v>4710</v>
          </cell>
          <cell r="F3357" t="str">
            <v>47</v>
          </cell>
          <cell r="G3357">
            <v>512.23039917999995</v>
          </cell>
          <cell r="H3357">
            <v>516.20664714999998</v>
          </cell>
          <cell r="I3357">
            <v>516.32889609999995</v>
          </cell>
          <cell r="J3357">
            <v>28.440366970000003</v>
          </cell>
          <cell r="K3357">
            <v>26.151665489999999</v>
          </cell>
          <cell r="L3357">
            <v>10.08851378</v>
          </cell>
          <cell r="M3357">
            <v>9.8389490300000002</v>
          </cell>
          <cell r="N3357">
            <v>24.299689229999998</v>
          </cell>
          <cell r="O3357">
            <v>64.040000000000006</v>
          </cell>
          <cell r="P3357">
            <v>11.225243389999999</v>
          </cell>
          <cell r="Q3357">
            <v>81.900000000000006</v>
          </cell>
          <cell r="R3357">
            <v>54.24479362000001</v>
          </cell>
          <cell r="S3357">
            <v>18.100000000000001</v>
          </cell>
          <cell r="T3357">
            <v>10.81977828</v>
          </cell>
          <cell r="U3357">
            <v>10.81977828</v>
          </cell>
          <cell r="V3357">
            <v>10.81977828</v>
          </cell>
          <cell r="W3357">
            <v>62</v>
          </cell>
          <cell r="X3357">
            <v>91.3</v>
          </cell>
          <cell r="Y3357">
            <v>55</v>
          </cell>
          <cell r="Z3357">
            <v>47.5</v>
          </cell>
          <cell r="AA3357">
            <v>48.1</v>
          </cell>
          <cell r="AB3357">
            <v>10.741816740000001</v>
          </cell>
          <cell r="AC3357">
            <v>1</v>
          </cell>
          <cell r="AD3357">
            <v>290.45</v>
          </cell>
          <cell r="AE3357">
            <v>62.126638830000005</v>
          </cell>
          <cell r="AF3357">
            <v>68.451700000000002</v>
          </cell>
          <cell r="AG3357">
            <v>0.33489578912291484</v>
          </cell>
          <cell r="AH3357">
            <v>3.3</v>
          </cell>
          <cell r="AI3357">
            <v>56740</v>
          </cell>
          <cell r="AJ3357">
            <v>9.5</v>
          </cell>
        </row>
        <row r="3358">
          <cell r="A3358" t="str">
            <v>4706</v>
          </cell>
          <cell r="B3358" t="str">
            <v>470606301</v>
          </cell>
          <cell r="D3358" t="str">
            <v>4706063</v>
          </cell>
          <cell r="E3358" t="str">
            <v>4710</v>
          </cell>
          <cell r="F3358" t="str">
            <v>47</v>
          </cell>
          <cell r="G3358">
            <v>512.23039917999995</v>
          </cell>
          <cell r="H3358">
            <v>516.20664714999998</v>
          </cell>
          <cell r="I3358">
            <v>516.32889609999995</v>
          </cell>
          <cell r="J3358">
            <v>28.440366970000003</v>
          </cell>
          <cell r="K3358">
            <v>26.151665489999999</v>
          </cell>
          <cell r="L3358">
            <v>9.3865600199999992</v>
          </cell>
          <cell r="M3358">
            <v>9.5359683099999994</v>
          </cell>
          <cell r="N3358">
            <v>24.299689229999998</v>
          </cell>
          <cell r="O3358">
            <v>64.040000000000006</v>
          </cell>
          <cell r="P3358">
            <v>11.48281671</v>
          </cell>
          <cell r="Q3358">
            <v>81.900000000000006</v>
          </cell>
          <cell r="R3358">
            <v>54.24479362000001</v>
          </cell>
          <cell r="S3358">
            <v>18.100000000000001</v>
          </cell>
          <cell r="T3358">
            <v>10.44894646</v>
          </cell>
          <cell r="U3358">
            <v>10.49717345</v>
          </cell>
          <cell r="V3358">
            <v>10.56100756</v>
          </cell>
          <cell r="W3358">
            <v>62</v>
          </cell>
          <cell r="X3358">
            <v>91.3</v>
          </cell>
          <cell r="Y3358">
            <v>55</v>
          </cell>
          <cell r="Z3358">
            <v>47.5</v>
          </cell>
          <cell r="AA3358">
            <v>48.1</v>
          </cell>
          <cell r="AB3358">
            <v>10.62694568</v>
          </cell>
          <cell r="AC3358">
            <v>0.51547673000000005</v>
          </cell>
          <cell r="AD3358">
            <v>290.45</v>
          </cell>
          <cell r="AE3358">
            <v>62.126638830000005</v>
          </cell>
          <cell r="AF3358">
            <v>68.451700000000002</v>
          </cell>
          <cell r="AG3358">
            <v>0.29350073084013484</v>
          </cell>
          <cell r="AH3358">
            <v>3.3</v>
          </cell>
          <cell r="AI3358">
            <v>56740</v>
          </cell>
          <cell r="AJ3358">
            <v>9.5</v>
          </cell>
        </row>
        <row r="3359">
          <cell r="A3359" t="str">
            <v>4706</v>
          </cell>
          <cell r="B3359" t="str">
            <v>470606401</v>
          </cell>
          <cell r="D3359" t="str">
            <v>4706064</v>
          </cell>
          <cell r="E3359" t="str">
            <v>4710</v>
          </cell>
          <cell r="F3359" t="str">
            <v>47</v>
          </cell>
          <cell r="G3359">
            <v>512.23039917999995</v>
          </cell>
          <cell r="H3359">
            <v>516.20664714999998</v>
          </cell>
          <cell r="I3359">
            <v>516.32889609999995</v>
          </cell>
          <cell r="J3359">
            <v>28.440366970000003</v>
          </cell>
          <cell r="K3359">
            <v>26.151665489999999</v>
          </cell>
          <cell r="L3359">
            <v>9.8389490300000002</v>
          </cell>
          <cell r="M3359">
            <v>9.8389490300000002</v>
          </cell>
          <cell r="N3359">
            <v>24.299689229999998</v>
          </cell>
          <cell r="O3359">
            <v>64.040000000000006</v>
          </cell>
          <cell r="P3359">
            <v>11.630708500000001</v>
          </cell>
          <cell r="Q3359">
            <v>81.900000000000006</v>
          </cell>
          <cell r="R3359">
            <v>54.24479362000001</v>
          </cell>
          <cell r="S3359">
            <v>18.100000000000001</v>
          </cell>
          <cell r="T3359">
            <v>10.81977828</v>
          </cell>
          <cell r="U3359">
            <v>10.81977828</v>
          </cell>
          <cell r="V3359">
            <v>10.81977828</v>
          </cell>
          <cell r="W3359">
            <v>62</v>
          </cell>
          <cell r="X3359">
            <v>91.3</v>
          </cell>
          <cell r="Y3359">
            <v>55</v>
          </cell>
          <cell r="Z3359">
            <v>47.5</v>
          </cell>
          <cell r="AA3359">
            <v>48.1</v>
          </cell>
          <cell r="AB3359">
            <v>10.741816740000001</v>
          </cell>
          <cell r="AC3359">
            <v>0</v>
          </cell>
          <cell r="AD3359">
            <v>290.45</v>
          </cell>
          <cell r="AE3359">
            <v>62.126638830000005</v>
          </cell>
          <cell r="AF3359">
            <v>68.451700000000002</v>
          </cell>
          <cell r="AG3359">
            <v>0.28669201871971306</v>
          </cell>
          <cell r="AH3359">
            <v>3.3</v>
          </cell>
          <cell r="AI3359">
            <v>56740</v>
          </cell>
          <cell r="AJ3359">
            <v>9.5</v>
          </cell>
        </row>
        <row r="3360">
          <cell r="A3360" t="str">
            <v>4706</v>
          </cell>
          <cell r="B3360" t="str">
            <v>470606501</v>
          </cell>
          <cell r="D3360" t="str">
            <v>4706065</v>
          </cell>
          <cell r="E3360" t="str">
            <v>4710</v>
          </cell>
          <cell r="F3360" t="str">
            <v>47</v>
          </cell>
          <cell r="G3360">
            <v>512.23039917999995</v>
          </cell>
          <cell r="H3360">
            <v>516.20664714999998</v>
          </cell>
          <cell r="I3360">
            <v>516.32889609999995</v>
          </cell>
          <cell r="J3360">
            <v>28.440366970000003</v>
          </cell>
          <cell r="K3360">
            <v>26.151665489999999</v>
          </cell>
          <cell r="L3360">
            <v>8.74033674</v>
          </cell>
          <cell r="M3360">
            <v>9.8389490300000002</v>
          </cell>
          <cell r="N3360">
            <v>24.299689229999998</v>
          </cell>
          <cell r="O3360">
            <v>64.040000000000006</v>
          </cell>
          <cell r="P3360">
            <v>11.225243389999999</v>
          </cell>
          <cell r="Q3360">
            <v>81.900000000000006</v>
          </cell>
          <cell r="R3360">
            <v>54.24479362000001</v>
          </cell>
          <cell r="S3360">
            <v>18.100000000000001</v>
          </cell>
          <cell r="T3360">
            <v>10.126631100000001</v>
          </cell>
          <cell r="U3360">
            <v>10.126631100000001</v>
          </cell>
          <cell r="V3360">
            <v>10.126631100000001</v>
          </cell>
          <cell r="W3360">
            <v>62</v>
          </cell>
          <cell r="X3360">
            <v>91.3</v>
          </cell>
          <cell r="Y3360">
            <v>55</v>
          </cell>
          <cell r="Z3360">
            <v>47.5</v>
          </cell>
          <cell r="AA3360">
            <v>48.1</v>
          </cell>
          <cell r="AB3360">
            <v>10.00133995</v>
          </cell>
          <cell r="AC3360">
            <v>1</v>
          </cell>
          <cell r="AD3360">
            <v>290.45</v>
          </cell>
          <cell r="AE3360">
            <v>62.126638830000005</v>
          </cell>
          <cell r="AF3360">
            <v>68.451700000000002</v>
          </cell>
          <cell r="AG3360">
            <v>0.29023811546194017</v>
          </cell>
          <cell r="AH3360">
            <v>3.3</v>
          </cell>
          <cell r="AI3360">
            <v>56740</v>
          </cell>
          <cell r="AJ3360">
            <v>9.5</v>
          </cell>
        </row>
        <row r="3361">
          <cell r="A3361" t="str">
            <v>4706</v>
          </cell>
          <cell r="B3361" t="str">
            <v>470606601</v>
          </cell>
          <cell r="D3361" t="str">
            <v>4706066</v>
          </cell>
          <cell r="E3361" t="str">
            <v>4710</v>
          </cell>
          <cell r="F3361" t="str">
            <v>47</v>
          </cell>
          <cell r="G3361">
            <v>512.23039917999995</v>
          </cell>
          <cell r="H3361">
            <v>516.20664714999998</v>
          </cell>
          <cell r="I3361">
            <v>516.32889609999995</v>
          </cell>
          <cell r="J3361">
            <v>28.440366970000003</v>
          </cell>
          <cell r="K3361">
            <v>26.151665489999999</v>
          </cell>
          <cell r="L3361">
            <v>9.4334839200000005</v>
          </cell>
          <cell r="M3361">
            <v>9.4334839200000005</v>
          </cell>
          <cell r="N3361">
            <v>24.299689229999998</v>
          </cell>
          <cell r="O3361">
            <v>64.040000000000006</v>
          </cell>
          <cell r="P3361">
            <v>11.630708500000001</v>
          </cell>
          <cell r="Q3361">
            <v>81.900000000000006</v>
          </cell>
          <cell r="R3361">
            <v>54.24479362000001</v>
          </cell>
          <cell r="S3361">
            <v>18.100000000000001</v>
          </cell>
          <cell r="T3361">
            <v>10.81977828</v>
          </cell>
          <cell r="U3361">
            <v>10.81977828</v>
          </cell>
          <cell r="V3361">
            <v>10.81977828</v>
          </cell>
          <cell r="W3361">
            <v>62</v>
          </cell>
          <cell r="X3361">
            <v>91.3</v>
          </cell>
          <cell r="Y3361">
            <v>55</v>
          </cell>
          <cell r="Z3361">
            <v>47.5</v>
          </cell>
          <cell r="AA3361">
            <v>48.1</v>
          </cell>
          <cell r="AB3361">
            <v>10.741816740000001</v>
          </cell>
          <cell r="AC3361">
            <v>1</v>
          </cell>
          <cell r="AD3361">
            <v>290.45</v>
          </cell>
          <cell r="AE3361">
            <v>62.126638830000005</v>
          </cell>
          <cell r="AF3361">
            <v>68.451700000000002</v>
          </cell>
          <cell r="AG3361">
            <v>0.32558825773825717</v>
          </cell>
          <cell r="AH3361">
            <v>3.3</v>
          </cell>
          <cell r="AI3361">
            <v>56740</v>
          </cell>
          <cell r="AJ3361">
            <v>9.5</v>
          </cell>
        </row>
        <row r="3362">
          <cell r="A3362" t="str">
            <v>4706</v>
          </cell>
          <cell r="B3362" t="str">
            <v>470606701</v>
          </cell>
          <cell r="D3362" t="str">
            <v>4706067</v>
          </cell>
          <cell r="E3362" t="str">
            <v>4710</v>
          </cell>
          <cell r="F3362" t="str">
            <v>47</v>
          </cell>
          <cell r="G3362">
            <v>512.23039917999995</v>
          </cell>
          <cell r="H3362">
            <v>516.20664714999998</v>
          </cell>
          <cell r="I3362">
            <v>516.32889609999995</v>
          </cell>
          <cell r="J3362">
            <v>28.440366970000003</v>
          </cell>
          <cell r="K3362">
            <v>26.151665489999999</v>
          </cell>
          <cell r="L3362">
            <v>7.1308988299999996</v>
          </cell>
          <cell r="M3362">
            <v>7.1308988299999996</v>
          </cell>
          <cell r="N3362">
            <v>24.299689229999998</v>
          </cell>
          <cell r="O3362">
            <v>64.040000000000006</v>
          </cell>
          <cell r="P3362">
            <v>11.630708500000001</v>
          </cell>
          <cell r="Q3362">
            <v>81.900000000000006</v>
          </cell>
          <cell r="R3362">
            <v>54.24479362000001</v>
          </cell>
          <cell r="S3362">
            <v>18.100000000000001</v>
          </cell>
          <cell r="T3362">
            <v>10.81977828</v>
          </cell>
          <cell r="U3362">
            <v>10.81977828</v>
          </cell>
          <cell r="V3362">
            <v>10.81977828</v>
          </cell>
          <cell r="W3362">
            <v>62</v>
          </cell>
          <cell r="X3362">
            <v>91.3</v>
          </cell>
          <cell r="Y3362">
            <v>55</v>
          </cell>
          <cell r="Z3362">
            <v>47.5</v>
          </cell>
          <cell r="AA3362">
            <v>48.1</v>
          </cell>
          <cell r="AB3362">
            <v>10.741816740000001</v>
          </cell>
          <cell r="AC3362">
            <v>1</v>
          </cell>
          <cell r="AD3362">
            <v>290.45</v>
          </cell>
          <cell r="AE3362">
            <v>62.126638830000005</v>
          </cell>
          <cell r="AF3362">
            <v>68.451700000000002</v>
          </cell>
          <cell r="AG3362">
            <v>0.33998908975432263</v>
          </cell>
          <cell r="AH3362">
            <v>3.3</v>
          </cell>
          <cell r="AI3362">
            <v>56740</v>
          </cell>
          <cell r="AJ3362">
            <v>9.5</v>
          </cell>
        </row>
        <row r="3363">
          <cell r="A3363" t="str">
            <v>4706</v>
          </cell>
          <cell r="B3363" t="str">
            <v>470606801</v>
          </cell>
          <cell r="D3363" t="str">
            <v>4706068</v>
          </cell>
          <cell r="E3363" t="str">
            <v>4710</v>
          </cell>
          <cell r="F3363" t="str">
            <v>47</v>
          </cell>
          <cell r="G3363">
            <v>512.23039917999995</v>
          </cell>
          <cell r="H3363">
            <v>516.20664714999998</v>
          </cell>
          <cell r="I3363">
            <v>516.32889609999995</v>
          </cell>
          <cell r="J3363">
            <v>28.440366970000003</v>
          </cell>
          <cell r="K3363">
            <v>26.151665489999999</v>
          </cell>
          <cell r="L3363">
            <v>9.8389490300000002</v>
          </cell>
          <cell r="M3363">
            <v>9.8389490300000002</v>
          </cell>
          <cell r="N3363">
            <v>24.299689229999998</v>
          </cell>
          <cell r="O3363">
            <v>64.040000000000006</v>
          </cell>
          <cell r="P3363">
            <v>11.225243389999999</v>
          </cell>
          <cell r="Q3363">
            <v>81.900000000000006</v>
          </cell>
          <cell r="R3363">
            <v>54.24479362000001</v>
          </cell>
          <cell r="S3363">
            <v>18.100000000000001</v>
          </cell>
          <cell r="T3363">
            <v>10.126631100000001</v>
          </cell>
          <cell r="U3363">
            <v>10.126631100000001</v>
          </cell>
          <cell r="V3363">
            <v>10.81977828</v>
          </cell>
          <cell r="W3363">
            <v>62</v>
          </cell>
          <cell r="X3363">
            <v>91.3</v>
          </cell>
          <cell r="Y3363">
            <v>55</v>
          </cell>
          <cell r="Z3363">
            <v>47.5</v>
          </cell>
          <cell r="AA3363">
            <v>48.1</v>
          </cell>
          <cell r="AB3363">
            <v>10.741816740000001</v>
          </cell>
          <cell r="AC3363">
            <v>0.98542527000000002</v>
          </cell>
          <cell r="AD3363">
            <v>290.45</v>
          </cell>
          <cell r="AE3363">
            <v>62.126638830000005</v>
          </cell>
          <cell r="AF3363">
            <v>68.451700000000002</v>
          </cell>
          <cell r="AG3363">
            <v>0.32231986360754605</v>
          </cell>
          <cell r="AH3363">
            <v>3.3</v>
          </cell>
          <cell r="AI3363">
            <v>56740</v>
          </cell>
          <cell r="AJ3363">
            <v>9.5</v>
          </cell>
        </row>
        <row r="3364">
          <cell r="A3364" t="str">
            <v>4706</v>
          </cell>
          <cell r="B3364" t="str">
            <v>470606901</v>
          </cell>
          <cell r="D3364" t="str">
            <v>4706069</v>
          </cell>
          <cell r="E3364" t="str">
            <v>4710</v>
          </cell>
          <cell r="F3364" t="str">
            <v>47</v>
          </cell>
          <cell r="G3364">
            <v>512.23039917999995</v>
          </cell>
          <cell r="H3364">
            <v>516.20664714999998</v>
          </cell>
          <cell r="I3364">
            <v>516.32889609999995</v>
          </cell>
          <cell r="J3364">
            <v>28.440366970000003</v>
          </cell>
          <cell r="K3364">
            <v>26.151665489999999</v>
          </cell>
          <cell r="L3364">
            <v>9.4334839200000005</v>
          </cell>
          <cell r="M3364">
            <v>9.7211859999999994</v>
          </cell>
          <cell r="N3364">
            <v>24.299689229999998</v>
          </cell>
          <cell r="O3364">
            <v>64.040000000000006</v>
          </cell>
          <cell r="P3364">
            <v>11.225243389999999</v>
          </cell>
          <cell r="Q3364">
            <v>81.900000000000006</v>
          </cell>
          <cell r="R3364">
            <v>54.24479362000001</v>
          </cell>
          <cell r="S3364">
            <v>18.100000000000001</v>
          </cell>
          <cell r="T3364">
            <v>9.7211859999999994</v>
          </cell>
          <cell r="U3364">
            <v>9.7211859999999994</v>
          </cell>
          <cell r="V3364">
            <v>10.126631100000001</v>
          </cell>
          <cell r="W3364">
            <v>62</v>
          </cell>
          <cell r="X3364">
            <v>91.3</v>
          </cell>
          <cell r="Y3364">
            <v>55</v>
          </cell>
          <cell r="Z3364">
            <v>47.5</v>
          </cell>
          <cell r="AA3364">
            <v>48.1</v>
          </cell>
          <cell r="AB3364">
            <v>10.741816740000001</v>
          </cell>
          <cell r="AC3364">
            <v>0</v>
          </cell>
          <cell r="AD3364">
            <v>290.45</v>
          </cell>
          <cell r="AE3364">
            <v>62.126638830000005</v>
          </cell>
          <cell r="AF3364">
            <v>68.451700000000002</v>
          </cell>
          <cell r="AG3364">
            <v>0.31010479565185423</v>
          </cell>
          <cell r="AH3364">
            <v>3.3</v>
          </cell>
          <cell r="AI3364">
            <v>56740</v>
          </cell>
          <cell r="AJ3364">
            <v>9.5</v>
          </cell>
        </row>
        <row r="3365">
          <cell r="A3365" t="str">
            <v>4706</v>
          </cell>
          <cell r="B3365" t="str">
            <v>470607001</v>
          </cell>
          <cell r="D3365" t="str">
            <v>4706070</v>
          </cell>
          <cell r="E3365" t="str">
            <v>4710</v>
          </cell>
          <cell r="F3365" t="str">
            <v>47</v>
          </cell>
          <cell r="G3365">
            <v>512.23039917999995</v>
          </cell>
          <cell r="H3365">
            <v>516.20664714999998</v>
          </cell>
          <cell r="I3365">
            <v>516.32889609999995</v>
          </cell>
          <cell r="J3365">
            <v>28.440366970000003</v>
          </cell>
          <cell r="K3365">
            <v>26.151665489999999</v>
          </cell>
          <cell r="L3365">
            <v>9.5389964299999992</v>
          </cell>
          <cell r="M3365">
            <v>9.5198084000000005</v>
          </cell>
          <cell r="N3365">
            <v>24.299689229999998</v>
          </cell>
          <cell r="O3365">
            <v>64.040000000000006</v>
          </cell>
          <cell r="P3365">
            <v>11.11031129</v>
          </cell>
          <cell r="Q3365">
            <v>81.900000000000006</v>
          </cell>
          <cell r="R3365">
            <v>54.24479362000001</v>
          </cell>
          <cell r="S3365">
            <v>18.100000000000001</v>
          </cell>
          <cell r="T3365">
            <v>9.7914939800000003</v>
          </cell>
          <cell r="U3365">
            <v>10.537150090000001</v>
          </cell>
          <cell r="V3365">
            <v>9.5631076900000007</v>
          </cell>
          <cell r="W3365">
            <v>62</v>
          </cell>
          <cell r="X3365">
            <v>91.3</v>
          </cell>
          <cell r="Y3365">
            <v>55</v>
          </cell>
          <cell r="Z3365">
            <v>47.5</v>
          </cell>
          <cell r="AA3365">
            <v>48.1</v>
          </cell>
          <cell r="AB3365">
            <v>9.5183396499999997</v>
          </cell>
          <cell r="AC3365">
            <v>0.43872064</v>
          </cell>
          <cell r="AD3365">
            <v>290.45</v>
          </cell>
          <cell r="AE3365">
            <v>62.126638830000005</v>
          </cell>
          <cell r="AF3365">
            <v>68.398846160000005</v>
          </cell>
          <cell r="AG3365">
            <v>0.32069357331432063</v>
          </cell>
          <cell r="AH3365">
            <v>3.3</v>
          </cell>
          <cell r="AI3365">
            <v>56740</v>
          </cell>
          <cell r="AJ3365">
            <v>9.5</v>
          </cell>
        </row>
        <row r="3366">
          <cell r="A3366" t="str">
            <v>4706</v>
          </cell>
          <cell r="B3366" t="str">
            <v>470607101</v>
          </cell>
          <cell r="D3366" t="str">
            <v>4706071</v>
          </cell>
          <cell r="E3366" t="str">
            <v>4710</v>
          </cell>
          <cell r="F3366" t="str">
            <v>47</v>
          </cell>
          <cell r="G3366">
            <v>512.23039917999995</v>
          </cell>
          <cell r="H3366">
            <v>516.20664714999998</v>
          </cell>
          <cell r="I3366">
            <v>516.32889609999995</v>
          </cell>
          <cell r="J3366">
            <v>28.440366970000003</v>
          </cell>
          <cell r="K3366">
            <v>26.151665489999999</v>
          </cell>
          <cell r="L3366">
            <v>9.1307558899999997</v>
          </cell>
          <cell r="M3366">
            <v>9.4499870000000001</v>
          </cell>
          <cell r="N3366">
            <v>24.299689229999998</v>
          </cell>
          <cell r="O3366">
            <v>64.040000000000006</v>
          </cell>
          <cell r="P3366">
            <v>11.23276173</v>
          </cell>
          <cell r="Q3366">
            <v>81.900000000000006</v>
          </cell>
          <cell r="R3366">
            <v>54.24479362000001</v>
          </cell>
          <cell r="S3366">
            <v>18.100000000000001</v>
          </cell>
          <cell r="T3366">
            <v>9.5681546700000002</v>
          </cell>
          <cell r="U3366">
            <v>10.31923297</v>
          </cell>
          <cell r="V3366">
            <v>9.8306480100000009</v>
          </cell>
          <cell r="W3366">
            <v>62</v>
          </cell>
          <cell r="X3366">
            <v>91.3</v>
          </cell>
          <cell r="Y3366">
            <v>55</v>
          </cell>
          <cell r="Z3366">
            <v>47.5</v>
          </cell>
          <cell r="AA3366">
            <v>48.1</v>
          </cell>
          <cell r="AB3366">
            <v>9.8815486499999992</v>
          </cell>
          <cell r="AC3366">
            <v>0.49114899999999995</v>
          </cell>
          <cell r="AD3366">
            <v>290.45</v>
          </cell>
          <cell r="AE3366">
            <v>62.126638830000005</v>
          </cell>
          <cell r="AF3366">
            <v>68.451700000000002</v>
          </cell>
          <cell r="AG3366">
            <v>0.26929557456139464</v>
          </cell>
          <cell r="AH3366">
            <v>3.3</v>
          </cell>
          <cell r="AI3366">
            <v>56740</v>
          </cell>
          <cell r="AJ3366">
            <v>9.5</v>
          </cell>
        </row>
        <row r="3367">
          <cell r="A3367" t="str">
            <v>4706</v>
          </cell>
          <cell r="B3367" t="str">
            <v>470607201</v>
          </cell>
          <cell r="D3367" t="str">
            <v>4706072</v>
          </cell>
          <cell r="E3367" t="str">
            <v>4710</v>
          </cell>
          <cell r="F3367" t="str">
            <v>47</v>
          </cell>
          <cell r="G3367">
            <v>512.23039917999995</v>
          </cell>
          <cell r="H3367">
            <v>516.20664714999998</v>
          </cell>
          <cell r="I3367">
            <v>516.32889609999995</v>
          </cell>
          <cell r="J3367">
            <v>28.440366970000003</v>
          </cell>
          <cell r="K3367">
            <v>26.151665489999999</v>
          </cell>
          <cell r="L3367">
            <v>8.74033674</v>
          </cell>
          <cell r="M3367">
            <v>8.74033674</v>
          </cell>
          <cell r="N3367">
            <v>24.299689229999998</v>
          </cell>
          <cell r="O3367">
            <v>64.040000000000006</v>
          </cell>
          <cell r="P3367">
            <v>10.81977828</v>
          </cell>
          <cell r="Q3367">
            <v>81.900000000000006</v>
          </cell>
          <cell r="R3367">
            <v>54.24479362000001</v>
          </cell>
          <cell r="S3367">
            <v>18.100000000000001</v>
          </cell>
          <cell r="T3367">
            <v>8.74033674</v>
          </cell>
          <cell r="U3367">
            <v>8.74033674</v>
          </cell>
          <cell r="V3367">
            <v>9.8389490300000002</v>
          </cell>
          <cell r="W3367">
            <v>62</v>
          </cell>
          <cell r="X3367">
            <v>91.3</v>
          </cell>
          <cell r="Y3367">
            <v>55</v>
          </cell>
          <cell r="Z3367">
            <v>47.5</v>
          </cell>
          <cell r="AA3367">
            <v>48.1</v>
          </cell>
          <cell r="AB3367">
            <v>9.6158054800000006</v>
          </cell>
          <cell r="AC3367">
            <v>1</v>
          </cell>
          <cell r="AD3367">
            <v>290.45</v>
          </cell>
          <cell r="AE3367">
            <v>62.126638830000005</v>
          </cell>
          <cell r="AF3367">
            <v>68.451700000000002</v>
          </cell>
          <cell r="AG3367">
            <v>0.32482749657302251</v>
          </cell>
          <cell r="AH3367">
            <v>3.3</v>
          </cell>
          <cell r="AI3367">
            <v>56740</v>
          </cell>
          <cell r="AJ3367">
            <v>9.5</v>
          </cell>
        </row>
        <row r="3368">
          <cell r="A3368" t="str">
            <v>4706</v>
          </cell>
          <cell r="B3368" t="str">
            <v>470607301</v>
          </cell>
          <cell r="D3368" t="str">
            <v>4706073</v>
          </cell>
          <cell r="E3368" t="str">
            <v>4710</v>
          </cell>
          <cell r="F3368" t="str">
            <v>47</v>
          </cell>
          <cell r="G3368">
            <v>512.23039917999995</v>
          </cell>
          <cell r="H3368">
            <v>516.20664714999998</v>
          </cell>
          <cell r="I3368">
            <v>516.32889609999995</v>
          </cell>
          <cell r="J3368">
            <v>28.440366970000003</v>
          </cell>
          <cell r="K3368">
            <v>26.151665489999999</v>
          </cell>
          <cell r="L3368">
            <v>9.4334839200000005</v>
          </cell>
          <cell r="M3368">
            <v>7.1308988299999996</v>
          </cell>
          <cell r="N3368">
            <v>24.299689229999998</v>
          </cell>
          <cell r="O3368">
            <v>64.040000000000006</v>
          </cell>
          <cell r="P3368">
            <v>11.225243389999999</v>
          </cell>
          <cell r="Q3368">
            <v>81.900000000000006</v>
          </cell>
          <cell r="R3368">
            <v>54.24479362000001</v>
          </cell>
          <cell r="S3368">
            <v>18.100000000000001</v>
          </cell>
          <cell r="T3368">
            <v>9.4334839200000005</v>
          </cell>
          <cell r="U3368">
            <v>10.126631100000001</v>
          </cell>
          <cell r="V3368">
            <v>9.4334839200000005</v>
          </cell>
          <cell r="W3368">
            <v>62</v>
          </cell>
          <cell r="X3368">
            <v>91.3</v>
          </cell>
          <cell r="Y3368">
            <v>55</v>
          </cell>
          <cell r="Z3368">
            <v>47.5</v>
          </cell>
          <cell r="AA3368">
            <v>48.1</v>
          </cell>
          <cell r="AB3368">
            <v>9.6158054800000006</v>
          </cell>
          <cell r="AC3368">
            <v>1</v>
          </cell>
          <cell r="AD3368">
            <v>290.45</v>
          </cell>
          <cell r="AE3368">
            <v>62.126638830000005</v>
          </cell>
          <cell r="AF3368">
            <v>68.451700000000002</v>
          </cell>
          <cell r="AG3368">
            <v>0.32519321073081403</v>
          </cell>
          <cell r="AH3368">
            <v>3.3</v>
          </cell>
          <cell r="AI3368">
            <v>56740</v>
          </cell>
          <cell r="AJ3368">
            <v>9.5</v>
          </cell>
        </row>
        <row r="3369">
          <cell r="A3369" t="str">
            <v>4706</v>
          </cell>
          <cell r="B3369" t="str">
            <v>470607401</v>
          </cell>
          <cell r="D3369" t="str">
            <v>4706074</v>
          </cell>
          <cell r="E3369" t="str">
            <v>4710</v>
          </cell>
          <cell r="F3369" t="str">
            <v>47</v>
          </cell>
          <cell r="G3369">
            <v>512.23039917999995</v>
          </cell>
          <cell r="H3369">
            <v>516.20664714999998</v>
          </cell>
          <cell r="I3369">
            <v>516.32889609999995</v>
          </cell>
          <cell r="J3369">
            <v>28.440366970000003</v>
          </cell>
          <cell r="K3369">
            <v>26.151665489999999</v>
          </cell>
          <cell r="L3369">
            <v>7.4048875799999987</v>
          </cell>
          <cell r="M3369">
            <v>7.1639466799999996</v>
          </cell>
          <cell r="N3369">
            <v>24.299689229999998</v>
          </cell>
          <cell r="O3369">
            <v>64.040000000000006</v>
          </cell>
          <cell r="P3369">
            <v>11.225243389999999</v>
          </cell>
          <cell r="Q3369">
            <v>81.900000000000006</v>
          </cell>
          <cell r="R3369">
            <v>54.24479362000001</v>
          </cell>
          <cell r="S3369">
            <v>18.100000000000001</v>
          </cell>
          <cell r="T3369">
            <v>7.1838707199999998</v>
          </cell>
          <cell r="U3369">
            <v>10.81977828</v>
          </cell>
          <cell r="V3369">
            <v>7.1436176000000007</v>
          </cell>
          <cell r="W3369">
            <v>62</v>
          </cell>
          <cell r="X3369">
            <v>91.3</v>
          </cell>
          <cell r="Y3369">
            <v>55</v>
          </cell>
          <cell r="Z3369">
            <v>47.5</v>
          </cell>
          <cell r="AA3369">
            <v>48.1</v>
          </cell>
          <cell r="AB3369">
            <v>7.4048875799999987</v>
          </cell>
          <cell r="AC3369">
            <v>1</v>
          </cell>
          <cell r="AD3369">
            <v>290.45</v>
          </cell>
          <cell r="AE3369">
            <v>62.126638830000005</v>
          </cell>
          <cell r="AF3369">
            <v>68.451700000000002</v>
          </cell>
          <cell r="AG3369">
            <v>0.36469890207295852</v>
          </cell>
          <cell r="AH3369">
            <v>3.3</v>
          </cell>
          <cell r="AI3369">
            <v>56740</v>
          </cell>
          <cell r="AJ3369">
            <v>9.5</v>
          </cell>
        </row>
        <row r="3370">
          <cell r="A3370" t="str">
            <v>4706</v>
          </cell>
          <cell r="B3370" t="str">
            <v>470607501</v>
          </cell>
          <cell r="D3370" t="str">
            <v>4706075</v>
          </cell>
          <cell r="E3370" t="str">
            <v>4710</v>
          </cell>
          <cell r="F3370" t="str">
            <v>47</v>
          </cell>
          <cell r="G3370">
            <v>512.23039917999995</v>
          </cell>
          <cell r="H3370">
            <v>516.20664714999998</v>
          </cell>
          <cell r="I3370">
            <v>516.32889609999995</v>
          </cell>
          <cell r="J3370">
            <v>28.440366970000003</v>
          </cell>
          <cell r="K3370">
            <v>26.151665489999999</v>
          </cell>
          <cell r="L3370">
            <v>9.3281234099999999</v>
          </cell>
          <cell r="M3370">
            <v>9.3281234099999999</v>
          </cell>
          <cell r="N3370">
            <v>24.299689229999998</v>
          </cell>
          <cell r="O3370">
            <v>64.040000000000006</v>
          </cell>
          <cell r="P3370">
            <v>10.81977828</v>
          </cell>
          <cell r="Q3370">
            <v>81.900000000000006</v>
          </cell>
          <cell r="R3370">
            <v>54.24479362000001</v>
          </cell>
          <cell r="S3370">
            <v>18.100000000000001</v>
          </cell>
          <cell r="T3370">
            <v>9.3281234099999999</v>
          </cell>
          <cell r="U3370">
            <v>9.3281234099999999</v>
          </cell>
          <cell r="V3370">
            <v>9.8389490300000002</v>
          </cell>
          <cell r="W3370">
            <v>62</v>
          </cell>
          <cell r="X3370">
            <v>91.3</v>
          </cell>
          <cell r="Y3370">
            <v>55</v>
          </cell>
          <cell r="Z3370">
            <v>47.5</v>
          </cell>
          <cell r="AA3370">
            <v>48.1</v>
          </cell>
          <cell r="AB3370">
            <v>9.6158054800000006</v>
          </cell>
          <cell r="AC3370">
            <v>1</v>
          </cell>
          <cell r="AD3370">
            <v>290.45</v>
          </cell>
          <cell r="AE3370">
            <v>62.126638830000005</v>
          </cell>
          <cell r="AF3370">
            <v>68.451700000000002</v>
          </cell>
          <cell r="AG3370">
            <v>0.30009323585208186</v>
          </cell>
          <cell r="AH3370">
            <v>3.3</v>
          </cell>
          <cell r="AI3370">
            <v>56740</v>
          </cell>
          <cell r="AJ3370">
            <v>9.5</v>
          </cell>
        </row>
        <row r="3371">
          <cell r="A3371" t="str">
            <v>4706</v>
          </cell>
          <cell r="B3371" t="str">
            <v>470607601</v>
          </cell>
          <cell r="D3371" t="str">
            <v>4706076</v>
          </cell>
          <cell r="E3371" t="str">
            <v>4710</v>
          </cell>
          <cell r="F3371" t="str">
            <v>47</v>
          </cell>
          <cell r="G3371">
            <v>512.23039917999995</v>
          </cell>
          <cell r="H3371">
            <v>516.20664714999998</v>
          </cell>
          <cell r="I3371">
            <v>516.32889609999995</v>
          </cell>
          <cell r="J3371">
            <v>28.440366970000003</v>
          </cell>
          <cell r="K3371">
            <v>26.151665489999999</v>
          </cell>
          <cell r="L3371">
            <v>8.74033674</v>
          </cell>
          <cell r="M3371">
            <v>8.74033674</v>
          </cell>
          <cell r="N3371">
            <v>24.299689229999998</v>
          </cell>
          <cell r="O3371">
            <v>64.040000000000006</v>
          </cell>
          <cell r="P3371">
            <v>10.81977828</v>
          </cell>
          <cell r="Q3371">
            <v>81.900000000000006</v>
          </cell>
          <cell r="R3371">
            <v>54.24479362000001</v>
          </cell>
          <cell r="S3371">
            <v>18.100000000000001</v>
          </cell>
          <cell r="T3371">
            <v>8.74033674</v>
          </cell>
          <cell r="U3371">
            <v>8.74033674</v>
          </cell>
          <cell r="V3371">
            <v>10.126631100000001</v>
          </cell>
          <cell r="W3371">
            <v>62</v>
          </cell>
          <cell r="X3371">
            <v>91.3</v>
          </cell>
          <cell r="Y3371">
            <v>55</v>
          </cell>
          <cell r="Z3371">
            <v>47.5</v>
          </cell>
          <cell r="AA3371">
            <v>48.1</v>
          </cell>
          <cell r="AB3371">
            <v>9.9641121699999999</v>
          </cell>
          <cell r="AC3371">
            <v>1</v>
          </cell>
          <cell r="AD3371">
            <v>290.45</v>
          </cell>
          <cell r="AE3371">
            <v>62.126638830000005</v>
          </cell>
          <cell r="AF3371">
            <v>68.451700000000002</v>
          </cell>
          <cell r="AG3371">
            <v>0.30525228498797202</v>
          </cell>
          <cell r="AH3371">
            <v>3.3</v>
          </cell>
          <cell r="AI3371">
            <v>56740</v>
          </cell>
          <cell r="AJ3371">
            <v>9.5</v>
          </cell>
        </row>
        <row r="3372">
          <cell r="A3372" t="str">
            <v>4706</v>
          </cell>
          <cell r="B3372" t="str">
            <v>470607701</v>
          </cell>
          <cell r="D3372" t="str">
            <v>4706077</v>
          </cell>
          <cell r="E3372" t="str">
            <v>4710</v>
          </cell>
          <cell r="F3372" t="str">
            <v>47</v>
          </cell>
          <cell r="G3372">
            <v>512.23039917999995</v>
          </cell>
          <cell r="H3372">
            <v>516.20664714999998</v>
          </cell>
          <cell r="I3372">
            <v>516.32889609999995</v>
          </cell>
          <cell r="J3372">
            <v>28.440366970000003</v>
          </cell>
          <cell r="K3372">
            <v>26.151665489999999</v>
          </cell>
          <cell r="L3372">
            <v>8.9703049499999992</v>
          </cell>
          <cell r="M3372">
            <v>8.9703049499999992</v>
          </cell>
          <cell r="N3372">
            <v>24.299689229999998</v>
          </cell>
          <cell r="O3372">
            <v>64.040000000000006</v>
          </cell>
          <cell r="P3372">
            <v>10.81977828</v>
          </cell>
          <cell r="Q3372">
            <v>81.900000000000006</v>
          </cell>
          <cell r="R3372">
            <v>54.24479362000001</v>
          </cell>
          <cell r="S3372">
            <v>18.100000000000001</v>
          </cell>
          <cell r="T3372">
            <v>8.9703049499999992</v>
          </cell>
          <cell r="U3372">
            <v>8.9703049499999992</v>
          </cell>
          <cell r="V3372">
            <v>9.8482390800000008</v>
          </cell>
          <cell r="W3372">
            <v>62</v>
          </cell>
          <cell r="X3372">
            <v>91.3</v>
          </cell>
          <cell r="Y3372">
            <v>55</v>
          </cell>
          <cell r="Z3372">
            <v>47.5</v>
          </cell>
          <cell r="AA3372">
            <v>48.1</v>
          </cell>
          <cell r="AB3372">
            <v>9.6158054800000006</v>
          </cell>
          <cell r="AC3372">
            <v>1</v>
          </cell>
          <cell r="AD3372">
            <v>290.45</v>
          </cell>
          <cell r="AE3372">
            <v>62.126638830000005</v>
          </cell>
          <cell r="AF3372">
            <v>68.451700000000002</v>
          </cell>
          <cell r="AG3372">
            <v>0.36560804659359997</v>
          </cell>
          <cell r="AH3372">
            <v>3.3</v>
          </cell>
          <cell r="AI3372">
            <v>56740</v>
          </cell>
          <cell r="AJ3372">
            <v>9.5</v>
          </cell>
        </row>
        <row r="3373">
          <cell r="A3373" t="str">
            <v>4706</v>
          </cell>
          <cell r="B3373" t="str">
            <v>470607801</v>
          </cell>
          <cell r="D3373" t="str">
            <v>4706078</v>
          </cell>
          <cell r="E3373" t="str">
            <v>4710</v>
          </cell>
          <cell r="F3373" t="str">
            <v>47</v>
          </cell>
          <cell r="G3373">
            <v>512.23039917999995</v>
          </cell>
          <cell r="H3373">
            <v>516.20664714999998</v>
          </cell>
          <cell r="I3373">
            <v>516.32889609999995</v>
          </cell>
          <cell r="J3373">
            <v>28.440366970000003</v>
          </cell>
          <cell r="K3373">
            <v>26.151665489999999</v>
          </cell>
          <cell r="L3373">
            <v>9.4334839200000005</v>
          </cell>
          <cell r="M3373">
            <v>9.4334839200000005</v>
          </cell>
          <cell r="N3373">
            <v>24.299689229999998</v>
          </cell>
          <cell r="O3373">
            <v>64.040000000000006</v>
          </cell>
          <cell r="P3373">
            <v>10.81977828</v>
          </cell>
          <cell r="Q3373">
            <v>81.900000000000006</v>
          </cell>
          <cell r="R3373">
            <v>54.24479362000001</v>
          </cell>
          <cell r="S3373">
            <v>18.100000000000001</v>
          </cell>
          <cell r="T3373">
            <v>9.8389490300000002</v>
          </cell>
          <cell r="U3373">
            <v>9.8389490300000002</v>
          </cell>
          <cell r="V3373">
            <v>9.4334839200000005</v>
          </cell>
          <cell r="W3373">
            <v>62</v>
          </cell>
          <cell r="X3373">
            <v>91.3</v>
          </cell>
          <cell r="Y3373">
            <v>55</v>
          </cell>
          <cell r="Z3373">
            <v>47.5</v>
          </cell>
          <cell r="AA3373">
            <v>48.1</v>
          </cell>
          <cell r="AB3373">
            <v>7.3796321500000008</v>
          </cell>
          <cell r="AC3373">
            <v>1</v>
          </cell>
          <cell r="AD3373">
            <v>290.45</v>
          </cell>
          <cell r="AE3373">
            <v>62.126638830000005</v>
          </cell>
          <cell r="AF3373">
            <v>68.451700000000002</v>
          </cell>
          <cell r="AG3373">
            <v>0.32299362704133966</v>
          </cell>
          <cell r="AH3373">
            <v>3.3</v>
          </cell>
          <cell r="AI3373">
            <v>56740</v>
          </cell>
          <cell r="AJ3373">
            <v>9.5</v>
          </cell>
        </row>
        <row r="3374">
          <cell r="A3374" t="str">
            <v>4706</v>
          </cell>
          <cell r="B3374" t="str">
            <v>470607901</v>
          </cell>
          <cell r="D3374" t="str">
            <v>4706079</v>
          </cell>
          <cell r="E3374" t="str">
            <v>4710</v>
          </cell>
          <cell r="F3374" t="str">
            <v>47</v>
          </cell>
          <cell r="G3374">
            <v>512.23039917999995</v>
          </cell>
          <cell r="H3374">
            <v>516.20664714999998</v>
          </cell>
          <cell r="I3374">
            <v>516.32889609999995</v>
          </cell>
          <cell r="J3374">
            <v>28.440366970000003</v>
          </cell>
          <cell r="K3374">
            <v>26.151665489999999</v>
          </cell>
          <cell r="L3374">
            <v>7.1308988299999996</v>
          </cell>
          <cell r="M3374">
            <v>7.1308988299999996</v>
          </cell>
          <cell r="N3374">
            <v>24.299689229999998</v>
          </cell>
          <cell r="O3374">
            <v>64.040000000000006</v>
          </cell>
          <cell r="P3374">
            <v>11.225243389999999</v>
          </cell>
          <cell r="Q3374">
            <v>81.900000000000006</v>
          </cell>
          <cell r="R3374">
            <v>54.24479362000001</v>
          </cell>
          <cell r="S3374">
            <v>18.100000000000001</v>
          </cell>
          <cell r="T3374">
            <v>9.8389490300000002</v>
          </cell>
          <cell r="U3374">
            <v>10.81977828</v>
          </cell>
          <cell r="V3374">
            <v>7.1308988299999996</v>
          </cell>
          <cell r="W3374">
            <v>62</v>
          </cell>
          <cell r="X3374">
            <v>91.3</v>
          </cell>
          <cell r="Y3374">
            <v>55</v>
          </cell>
          <cell r="Z3374">
            <v>47.5</v>
          </cell>
          <cell r="AA3374">
            <v>48.1</v>
          </cell>
          <cell r="AB3374">
            <v>7.1308988299999996</v>
          </cell>
          <cell r="AC3374">
            <v>1</v>
          </cell>
          <cell r="AD3374">
            <v>290.45</v>
          </cell>
          <cell r="AE3374">
            <v>62.126638830000005</v>
          </cell>
          <cell r="AF3374">
            <v>68.451700000000002</v>
          </cell>
          <cell r="AG3374">
            <v>0.33933267035506798</v>
          </cell>
          <cell r="AH3374">
            <v>3.3</v>
          </cell>
          <cell r="AI3374">
            <v>56740</v>
          </cell>
          <cell r="AJ3374">
            <v>9.5</v>
          </cell>
        </row>
        <row r="3375">
          <cell r="A3375" t="str">
            <v>4706</v>
          </cell>
          <cell r="B3375" t="str">
            <v>470608001</v>
          </cell>
          <cell r="D3375" t="str">
            <v>4706080</v>
          </cell>
          <cell r="E3375" t="str">
            <v>4710</v>
          </cell>
          <cell r="F3375" t="str">
            <v>47</v>
          </cell>
          <cell r="G3375">
            <v>512.23039917999995</v>
          </cell>
          <cell r="H3375">
            <v>516.20664714999998</v>
          </cell>
          <cell r="I3375">
            <v>516.32889609999995</v>
          </cell>
          <cell r="J3375">
            <v>28.440366970000003</v>
          </cell>
          <cell r="K3375">
            <v>26.151665489999999</v>
          </cell>
          <cell r="L3375">
            <v>9.4334839200000005</v>
          </cell>
          <cell r="M3375">
            <v>9.8389490300000002</v>
          </cell>
          <cell r="N3375">
            <v>24.299689229999998</v>
          </cell>
          <cell r="O3375">
            <v>64.040000000000006</v>
          </cell>
          <cell r="P3375">
            <v>11.225243389999999</v>
          </cell>
          <cell r="Q3375">
            <v>81.900000000000006</v>
          </cell>
          <cell r="R3375">
            <v>54.24479362000001</v>
          </cell>
          <cell r="S3375">
            <v>18.100000000000001</v>
          </cell>
          <cell r="T3375">
            <v>9.8389490300000002</v>
          </cell>
          <cell r="U3375">
            <v>9.8389490300000002</v>
          </cell>
          <cell r="V3375">
            <v>10.126631100000001</v>
          </cell>
          <cell r="W3375">
            <v>62</v>
          </cell>
          <cell r="X3375">
            <v>91.3</v>
          </cell>
          <cell r="Y3375">
            <v>55</v>
          </cell>
          <cell r="Z3375">
            <v>47.5</v>
          </cell>
          <cell r="AA3375">
            <v>48.1</v>
          </cell>
          <cell r="AB3375">
            <v>10.621010220000001</v>
          </cell>
          <cell r="AC3375">
            <v>0</v>
          </cell>
          <cell r="AD3375">
            <v>290.45</v>
          </cell>
          <cell r="AE3375">
            <v>62.126638830000005</v>
          </cell>
          <cell r="AF3375">
            <v>68.451700000000002</v>
          </cell>
          <cell r="AG3375">
            <v>0.35967981578295649</v>
          </cell>
          <cell r="AH3375">
            <v>3.3</v>
          </cell>
          <cell r="AI3375">
            <v>56740</v>
          </cell>
          <cell r="AJ3375">
            <v>9.5</v>
          </cell>
        </row>
        <row r="3376">
          <cell r="A3376" t="str">
            <v>4706</v>
          </cell>
          <cell r="B3376" t="str">
            <v>470608101</v>
          </cell>
          <cell r="D3376" t="str">
            <v>4706081</v>
          </cell>
          <cell r="E3376" t="str">
            <v>4710</v>
          </cell>
          <cell r="F3376" t="str">
            <v>47</v>
          </cell>
          <cell r="G3376">
            <v>512.23039917999995</v>
          </cell>
          <cell r="H3376">
            <v>516.20664714999998</v>
          </cell>
          <cell r="I3376">
            <v>516.32889609999995</v>
          </cell>
          <cell r="J3376">
            <v>28.440366970000003</v>
          </cell>
          <cell r="K3376">
            <v>26.151665489999999</v>
          </cell>
          <cell r="L3376">
            <v>9.8389490300000002</v>
          </cell>
          <cell r="M3376">
            <v>10.615333809999999</v>
          </cell>
          <cell r="N3376">
            <v>24.299689229999998</v>
          </cell>
          <cell r="O3376">
            <v>64.040000000000006</v>
          </cell>
          <cell r="P3376">
            <v>11.225243389999999</v>
          </cell>
          <cell r="Q3376">
            <v>81.900000000000006</v>
          </cell>
          <cell r="R3376">
            <v>54.24479362000001</v>
          </cell>
          <cell r="S3376">
            <v>18.100000000000001</v>
          </cell>
          <cell r="T3376">
            <v>10.81977828</v>
          </cell>
          <cell r="U3376">
            <v>10.81977828</v>
          </cell>
          <cell r="V3376">
            <v>10.81977828</v>
          </cell>
          <cell r="W3376">
            <v>62</v>
          </cell>
          <cell r="X3376">
            <v>91.3</v>
          </cell>
          <cell r="Y3376">
            <v>55</v>
          </cell>
          <cell r="Z3376">
            <v>47.5</v>
          </cell>
          <cell r="AA3376">
            <v>48.1</v>
          </cell>
          <cell r="AB3376">
            <v>10.741816740000001</v>
          </cell>
          <cell r="AC3376">
            <v>0</v>
          </cell>
          <cell r="AD3376">
            <v>290.45</v>
          </cell>
          <cell r="AE3376">
            <v>62.126638830000005</v>
          </cell>
          <cell r="AF3376">
            <v>68.451700000000002</v>
          </cell>
          <cell r="AG3376">
            <v>0.31328344417983384</v>
          </cell>
          <cell r="AH3376">
            <v>3.3</v>
          </cell>
          <cell r="AI3376">
            <v>56740</v>
          </cell>
          <cell r="AJ3376">
            <v>9.5</v>
          </cell>
        </row>
        <row r="3377">
          <cell r="A3377" t="str">
            <v>4706</v>
          </cell>
          <cell r="B3377" t="str">
            <v>470608201</v>
          </cell>
          <cell r="D3377" t="str">
            <v>4706082</v>
          </cell>
          <cell r="E3377" t="str">
            <v>4710</v>
          </cell>
          <cell r="F3377" t="str">
            <v>47</v>
          </cell>
          <cell r="G3377">
            <v>512.23039917999995</v>
          </cell>
          <cell r="H3377">
            <v>516.20664714999998</v>
          </cell>
          <cell r="I3377">
            <v>516.32889609999995</v>
          </cell>
          <cell r="J3377">
            <v>28.440366970000003</v>
          </cell>
          <cell r="K3377">
            <v>26.151665489999999</v>
          </cell>
          <cell r="L3377">
            <v>8.74033674</v>
          </cell>
          <cell r="M3377">
            <v>8.74033674</v>
          </cell>
          <cell r="N3377">
            <v>24.299689229999998</v>
          </cell>
          <cell r="O3377">
            <v>64.040000000000006</v>
          </cell>
          <cell r="P3377">
            <v>10.81977828</v>
          </cell>
          <cell r="Q3377">
            <v>81.900000000000006</v>
          </cell>
          <cell r="R3377">
            <v>54.24479362000001</v>
          </cell>
          <cell r="S3377">
            <v>18.100000000000001</v>
          </cell>
          <cell r="T3377">
            <v>8.74033674</v>
          </cell>
          <cell r="U3377">
            <v>8.74033674</v>
          </cell>
          <cell r="V3377">
            <v>10.126631100000001</v>
          </cell>
          <cell r="W3377">
            <v>62</v>
          </cell>
          <cell r="X3377">
            <v>91.3</v>
          </cell>
          <cell r="Y3377">
            <v>55</v>
          </cell>
          <cell r="Z3377">
            <v>47.5</v>
          </cell>
          <cell r="AA3377">
            <v>48.1</v>
          </cell>
          <cell r="AB3377">
            <v>9.9641121699999999</v>
          </cell>
          <cell r="AC3377">
            <v>1</v>
          </cell>
          <cell r="AD3377">
            <v>290.45</v>
          </cell>
          <cell r="AE3377">
            <v>62.126638830000005</v>
          </cell>
          <cell r="AF3377">
            <v>68.451700000000002</v>
          </cell>
          <cell r="AG3377">
            <v>0.32911664288460618</v>
          </cell>
          <cell r="AH3377">
            <v>3.3</v>
          </cell>
          <cell r="AI3377">
            <v>56740</v>
          </cell>
          <cell r="AJ3377">
            <v>9.5</v>
          </cell>
        </row>
        <row r="3378">
          <cell r="A3378" t="str">
            <v>4706</v>
          </cell>
          <cell r="B3378" t="str">
            <v>470608501</v>
          </cell>
          <cell r="D3378" t="str">
            <v>4706085</v>
          </cell>
          <cell r="E3378" t="str">
            <v>4710</v>
          </cell>
          <cell r="F3378" t="str">
            <v>47</v>
          </cell>
          <cell r="G3378">
            <v>512.23039917999995</v>
          </cell>
          <cell r="H3378">
            <v>516.20664714999998</v>
          </cell>
          <cell r="I3378">
            <v>516.32889609999995</v>
          </cell>
          <cell r="J3378">
            <v>28.440366970000003</v>
          </cell>
          <cell r="K3378">
            <v>26.151665489999999</v>
          </cell>
          <cell r="L3378">
            <v>7.1308988299999996</v>
          </cell>
          <cell r="M3378">
            <v>9.8389490300000002</v>
          </cell>
          <cell r="N3378">
            <v>24.299689229999998</v>
          </cell>
          <cell r="O3378">
            <v>64.040000000000006</v>
          </cell>
          <cell r="P3378">
            <v>11.225243389999999</v>
          </cell>
          <cell r="Q3378">
            <v>81.900000000000006</v>
          </cell>
          <cell r="R3378">
            <v>54.24479362000001</v>
          </cell>
          <cell r="S3378">
            <v>18.100000000000001</v>
          </cell>
          <cell r="T3378">
            <v>9.8705510499999995</v>
          </cell>
          <cell r="U3378">
            <v>10.126631100000001</v>
          </cell>
          <cell r="V3378">
            <v>9.8389490300000002</v>
          </cell>
          <cell r="W3378">
            <v>62</v>
          </cell>
          <cell r="X3378">
            <v>91.3</v>
          </cell>
          <cell r="Y3378">
            <v>55</v>
          </cell>
          <cell r="Z3378">
            <v>47.5</v>
          </cell>
          <cell r="AA3378">
            <v>48.1</v>
          </cell>
          <cell r="AB3378">
            <v>9.9641121699999999</v>
          </cell>
          <cell r="AC3378">
            <v>1</v>
          </cell>
          <cell r="AD3378">
            <v>290.45</v>
          </cell>
          <cell r="AE3378">
            <v>62.126638830000005</v>
          </cell>
          <cell r="AF3378">
            <v>68.451700000000002</v>
          </cell>
          <cell r="AG3378">
            <v>0.36129300008883797</v>
          </cell>
          <cell r="AH3378">
            <v>3.3</v>
          </cell>
          <cell r="AI3378">
            <v>56740</v>
          </cell>
          <cell r="AJ3378">
            <v>9.5</v>
          </cell>
        </row>
        <row r="3379">
          <cell r="A3379" t="str">
            <v>4706</v>
          </cell>
          <cell r="B3379" t="str">
            <v>470609101</v>
          </cell>
          <cell r="D3379" t="str">
            <v>4706091</v>
          </cell>
          <cell r="E3379" t="str">
            <v>4710</v>
          </cell>
          <cell r="F3379" t="str">
            <v>47</v>
          </cell>
          <cell r="G3379">
            <v>512.23039917999995</v>
          </cell>
          <cell r="H3379">
            <v>516.20664714999998</v>
          </cell>
          <cell r="I3379">
            <v>516.32889609999995</v>
          </cell>
          <cell r="J3379">
            <v>28.440366970000003</v>
          </cell>
          <cell r="K3379">
            <v>26.151665489999999</v>
          </cell>
          <cell r="L3379">
            <v>9.4115654600000003</v>
          </cell>
          <cell r="M3379">
            <v>9.4115654600000003</v>
          </cell>
          <cell r="N3379">
            <v>24.299689229999998</v>
          </cell>
          <cell r="O3379">
            <v>64.040000000000006</v>
          </cell>
          <cell r="P3379">
            <v>11.154363030000001</v>
          </cell>
          <cell r="Q3379">
            <v>81.900000000000006</v>
          </cell>
          <cell r="R3379">
            <v>54.24479362000001</v>
          </cell>
          <cell r="S3379">
            <v>18.100000000000001</v>
          </cell>
          <cell r="T3379">
            <v>9.4169479500000008</v>
          </cell>
          <cell r="U3379">
            <v>10.803059299999999</v>
          </cell>
          <cell r="V3379">
            <v>9.4169479500000008</v>
          </cell>
          <cell r="W3379">
            <v>62</v>
          </cell>
          <cell r="X3379">
            <v>91.3</v>
          </cell>
          <cell r="Y3379">
            <v>55</v>
          </cell>
          <cell r="Z3379">
            <v>47.5</v>
          </cell>
          <cell r="AA3379">
            <v>48.1</v>
          </cell>
          <cell r="AB3379">
            <v>9.3806736900000001</v>
          </cell>
          <cell r="AC3379">
            <v>0.51215982000000004</v>
          </cell>
          <cell r="AD3379">
            <v>290.45</v>
          </cell>
          <cell r="AE3379">
            <v>62.126638830000005</v>
          </cell>
          <cell r="AF3379">
            <v>63.777425170000001</v>
          </cell>
          <cell r="AG3379">
            <v>0.33018638384732757</v>
          </cell>
          <cell r="AH3379">
            <v>3.3</v>
          </cell>
          <cell r="AI3379">
            <v>56740</v>
          </cell>
          <cell r="AJ3379">
            <v>9.5</v>
          </cell>
        </row>
        <row r="3380">
          <cell r="A3380" t="str">
            <v>4706</v>
          </cell>
          <cell r="B3380" t="str">
            <v>470609201</v>
          </cell>
          <cell r="D3380" t="str">
            <v>4706092</v>
          </cell>
          <cell r="E3380" t="str">
            <v>4710</v>
          </cell>
          <cell r="F3380" t="str">
            <v>47</v>
          </cell>
          <cell r="G3380">
            <v>512.23039917999995</v>
          </cell>
          <cell r="H3380">
            <v>516.20664714999998</v>
          </cell>
          <cell r="I3380">
            <v>516.32889609999995</v>
          </cell>
          <cell r="J3380">
            <v>28.440366970000003</v>
          </cell>
          <cell r="K3380">
            <v>26.151665489999999</v>
          </cell>
          <cell r="L3380">
            <v>7.1308988299999996</v>
          </cell>
          <cell r="M3380">
            <v>7.1308988299999996</v>
          </cell>
          <cell r="N3380">
            <v>24.299689229999998</v>
          </cell>
          <cell r="O3380">
            <v>64.040000000000006</v>
          </cell>
          <cell r="P3380">
            <v>11.225243389999999</v>
          </cell>
          <cell r="Q3380">
            <v>81.900000000000006</v>
          </cell>
          <cell r="R3380">
            <v>54.24479362000001</v>
          </cell>
          <cell r="S3380">
            <v>18.100000000000001</v>
          </cell>
          <cell r="T3380">
            <v>7.1308988299999996</v>
          </cell>
          <cell r="U3380">
            <v>10.81977828</v>
          </cell>
          <cell r="V3380">
            <v>7.1308988299999996</v>
          </cell>
          <cell r="W3380">
            <v>62</v>
          </cell>
          <cell r="X3380">
            <v>91.3</v>
          </cell>
          <cell r="Y3380">
            <v>55</v>
          </cell>
          <cell r="Z3380">
            <v>47.5</v>
          </cell>
          <cell r="AA3380">
            <v>48.1</v>
          </cell>
          <cell r="AB3380">
            <v>7.1308988299999996</v>
          </cell>
          <cell r="AC3380">
            <v>1</v>
          </cell>
          <cell r="AD3380">
            <v>290.45</v>
          </cell>
          <cell r="AE3380">
            <v>62.126638830000005</v>
          </cell>
          <cell r="AF3380">
            <v>63.719200000000001</v>
          </cell>
          <cell r="AG3380">
            <v>0.33203946315631938</v>
          </cell>
          <cell r="AH3380">
            <v>3.3</v>
          </cell>
          <cell r="AI3380">
            <v>56740</v>
          </cell>
          <cell r="AJ3380">
            <v>9.5</v>
          </cell>
        </row>
        <row r="3381">
          <cell r="A3381" t="str">
            <v>4706</v>
          </cell>
          <cell r="B3381" t="str">
            <v>470609301</v>
          </cell>
          <cell r="D3381" t="str">
            <v>4706093</v>
          </cell>
          <cell r="E3381" t="str">
            <v>4710</v>
          </cell>
          <cell r="F3381" t="str">
            <v>47</v>
          </cell>
          <cell r="G3381">
            <v>512.23039917999995</v>
          </cell>
          <cell r="H3381">
            <v>516.20664714999998</v>
          </cell>
          <cell r="I3381">
            <v>516.32889609999995</v>
          </cell>
          <cell r="J3381">
            <v>28.440366970000003</v>
          </cell>
          <cell r="K3381">
            <v>26.151665489999999</v>
          </cell>
          <cell r="L3381">
            <v>9.4334839200000005</v>
          </cell>
          <cell r="M3381">
            <v>9.4334839200000005</v>
          </cell>
          <cell r="N3381">
            <v>24.299689229999998</v>
          </cell>
          <cell r="O3381">
            <v>64.040000000000006</v>
          </cell>
          <cell r="P3381">
            <v>11.225243389999999</v>
          </cell>
          <cell r="Q3381">
            <v>81.900000000000006</v>
          </cell>
          <cell r="R3381">
            <v>54.24479362000001</v>
          </cell>
          <cell r="S3381">
            <v>18.100000000000001</v>
          </cell>
          <cell r="T3381">
            <v>9.4334839200000005</v>
          </cell>
          <cell r="U3381">
            <v>10.81977828</v>
          </cell>
          <cell r="V3381">
            <v>9.4334839200000005</v>
          </cell>
          <cell r="W3381">
            <v>62</v>
          </cell>
          <cell r="X3381">
            <v>91.3</v>
          </cell>
          <cell r="Y3381">
            <v>55</v>
          </cell>
          <cell r="Z3381">
            <v>47.5</v>
          </cell>
          <cell r="AA3381">
            <v>48.1</v>
          </cell>
          <cell r="AB3381">
            <v>9.5635994899999996</v>
          </cell>
          <cell r="AC3381">
            <v>1</v>
          </cell>
          <cell r="AD3381">
            <v>290.45</v>
          </cell>
          <cell r="AE3381">
            <v>62.126638830000005</v>
          </cell>
          <cell r="AF3381">
            <v>63.719200000000001</v>
          </cell>
          <cell r="AG3381">
            <v>0.35226020910703293</v>
          </cell>
          <cell r="AH3381">
            <v>3.3</v>
          </cell>
          <cell r="AI3381">
            <v>56740</v>
          </cell>
          <cell r="AJ3381">
            <v>9.5</v>
          </cell>
        </row>
        <row r="3382">
          <cell r="A3382" t="str">
            <v>4706</v>
          </cell>
          <cell r="B3382" t="str">
            <v>470609401</v>
          </cell>
          <cell r="D3382" t="str">
            <v>4706094</v>
          </cell>
          <cell r="E3382" t="str">
            <v>4710</v>
          </cell>
          <cell r="F3382" t="str">
            <v>47</v>
          </cell>
          <cell r="G3382">
            <v>512.23039917999995</v>
          </cell>
          <cell r="H3382">
            <v>516.20664714999998</v>
          </cell>
          <cell r="I3382">
            <v>516.32889609999995</v>
          </cell>
          <cell r="J3382">
            <v>28.440366970000003</v>
          </cell>
          <cell r="K3382">
            <v>26.151665489999999</v>
          </cell>
          <cell r="L3382">
            <v>7.1308988299999996</v>
          </cell>
          <cell r="M3382">
            <v>7.1308988299999996</v>
          </cell>
          <cell r="N3382">
            <v>24.299689229999998</v>
          </cell>
          <cell r="O3382">
            <v>64.040000000000006</v>
          </cell>
          <cell r="P3382">
            <v>11.225243389999999</v>
          </cell>
          <cell r="Q3382">
            <v>81.900000000000006</v>
          </cell>
          <cell r="R3382">
            <v>54.24479362000001</v>
          </cell>
          <cell r="S3382">
            <v>18.100000000000001</v>
          </cell>
          <cell r="T3382">
            <v>7.1308988299999996</v>
          </cell>
          <cell r="U3382">
            <v>10.81977828</v>
          </cell>
          <cell r="V3382">
            <v>7.1308988299999996</v>
          </cell>
          <cell r="W3382">
            <v>62</v>
          </cell>
          <cell r="X3382">
            <v>91.3</v>
          </cell>
          <cell r="Y3382">
            <v>55</v>
          </cell>
          <cell r="Z3382">
            <v>47.5</v>
          </cell>
          <cell r="AA3382">
            <v>48.1</v>
          </cell>
          <cell r="AB3382">
            <v>7.1308988299999996</v>
          </cell>
          <cell r="AC3382">
            <v>1</v>
          </cell>
          <cell r="AD3382">
            <v>290.45</v>
          </cell>
          <cell r="AE3382">
            <v>62.126638830000005</v>
          </cell>
          <cell r="AF3382">
            <v>63.719200000000001</v>
          </cell>
          <cell r="AG3382">
            <v>0.32471303292526182</v>
          </cell>
          <cell r="AH3382">
            <v>3.3</v>
          </cell>
          <cell r="AI3382">
            <v>56740</v>
          </cell>
          <cell r="AJ3382">
            <v>9.5</v>
          </cell>
        </row>
        <row r="3383">
          <cell r="A3383" t="str">
            <v>4706</v>
          </cell>
          <cell r="B3383" t="str">
            <v>470609601</v>
          </cell>
          <cell r="D3383" t="str">
            <v>4706096</v>
          </cell>
          <cell r="E3383" t="str">
            <v>4710</v>
          </cell>
          <cell r="F3383" t="str">
            <v>47</v>
          </cell>
          <cell r="G3383">
            <v>512.23039917999995</v>
          </cell>
          <cell r="H3383">
            <v>516.20664714999998</v>
          </cell>
          <cell r="I3383">
            <v>516.32889609999995</v>
          </cell>
          <cell r="J3383">
            <v>28.440366970000003</v>
          </cell>
          <cell r="K3383">
            <v>26.151665489999999</v>
          </cell>
          <cell r="L3383">
            <v>9.5102227199999998</v>
          </cell>
          <cell r="M3383">
            <v>9.5203219499999996</v>
          </cell>
          <cell r="N3383">
            <v>24.299689229999998</v>
          </cell>
          <cell r="O3383">
            <v>64.040000000000006</v>
          </cell>
          <cell r="P3383">
            <v>11.386806529999999</v>
          </cell>
          <cell r="Q3383">
            <v>81.900000000000006</v>
          </cell>
          <cell r="R3383">
            <v>54.24479362000001</v>
          </cell>
          <cell r="S3383">
            <v>18.100000000000001</v>
          </cell>
          <cell r="T3383">
            <v>9.5339444499999999</v>
          </cell>
          <cell r="U3383">
            <v>10.391730089999999</v>
          </cell>
          <cell r="V3383">
            <v>9.5294484300000004</v>
          </cell>
          <cell r="W3383">
            <v>62</v>
          </cell>
          <cell r="X3383">
            <v>91.3</v>
          </cell>
          <cell r="Y3383">
            <v>55</v>
          </cell>
          <cell r="Z3383">
            <v>47.5</v>
          </cell>
          <cell r="AA3383">
            <v>48.1</v>
          </cell>
          <cell r="AB3383">
            <v>9.5715749100000007</v>
          </cell>
          <cell r="AC3383">
            <v>0.45144974999999998</v>
          </cell>
          <cell r="AD3383">
            <v>290.45</v>
          </cell>
          <cell r="AE3383">
            <v>62.126638830000005</v>
          </cell>
          <cell r="AF3383">
            <v>63.719200000000001</v>
          </cell>
          <cell r="AG3383">
            <v>0.31148770427325495</v>
          </cell>
          <cell r="AH3383">
            <v>3.3</v>
          </cell>
          <cell r="AI3383">
            <v>56740</v>
          </cell>
          <cell r="AJ3383">
            <v>9.5</v>
          </cell>
        </row>
        <row r="3384">
          <cell r="A3384" t="str">
            <v>4706</v>
          </cell>
          <cell r="B3384" t="str">
            <v>470609701</v>
          </cell>
          <cell r="D3384" t="str">
            <v>4706097</v>
          </cell>
          <cell r="E3384" t="str">
            <v>4710</v>
          </cell>
          <cell r="F3384" t="str">
            <v>47</v>
          </cell>
          <cell r="G3384">
            <v>512.23039917999995</v>
          </cell>
          <cell r="H3384">
            <v>516.20664714999998</v>
          </cell>
          <cell r="I3384">
            <v>516.32889609999995</v>
          </cell>
          <cell r="J3384">
            <v>28.440366970000003</v>
          </cell>
          <cell r="K3384">
            <v>26.151665489999999</v>
          </cell>
          <cell r="L3384">
            <v>9.4334839200000005</v>
          </cell>
          <cell r="M3384">
            <v>9.4334839200000005</v>
          </cell>
          <cell r="N3384">
            <v>24.299689229999998</v>
          </cell>
          <cell r="O3384">
            <v>64.040000000000006</v>
          </cell>
          <cell r="P3384">
            <v>11.225243389999999</v>
          </cell>
          <cell r="Q3384">
            <v>81.900000000000006</v>
          </cell>
          <cell r="R3384">
            <v>54.24479362000001</v>
          </cell>
          <cell r="S3384">
            <v>18.100000000000001</v>
          </cell>
          <cell r="T3384">
            <v>9.4334839200000005</v>
          </cell>
          <cell r="U3384">
            <v>10.81977828</v>
          </cell>
          <cell r="V3384">
            <v>9.4334839200000005</v>
          </cell>
          <cell r="W3384">
            <v>62</v>
          </cell>
          <cell r="X3384">
            <v>91.3</v>
          </cell>
          <cell r="Y3384">
            <v>55</v>
          </cell>
          <cell r="Z3384">
            <v>47.5</v>
          </cell>
          <cell r="AA3384">
            <v>48.1</v>
          </cell>
          <cell r="AB3384">
            <v>7.1308988299999996</v>
          </cell>
          <cell r="AC3384">
            <v>1</v>
          </cell>
          <cell r="AD3384">
            <v>290.45</v>
          </cell>
          <cell r="AE3384">
            <v>62.126638830000005</v>
          </cell>
          <cell r="AF3384">
            <v>63.719200000000001</v>
          </cell>
          <cell r="AG3384">
            <v>0.33683769624603371</v>
          </cell>
          <cell r="AH3384">
            <v>3.3</v>
          </cell>
          <cell r="AI3384">
            <v>56740</v>
          </cell>
          <cell r="AJ3384">
            <v>9.5</v>
          </cell>
        </row>
        <row r="3385">
          <cell r="A3385" t="str">
            <v>4706</v>
          </cell>
          <cell r="B3385" t="str">
            <v>470609801</v>
          </cell>
          <cell r="D3385" t="str">
            <v>4706098</v>
          </cell>
          <cell r="E3385" t="str">
            <v>4710</v>
          </cell>
          <cell r="F3385" t="str">
            <v>47</v>
          </cell>
          <cell r="G3385">
            <v>512.23039917999995</v>
          </cell>
          <cell r="H3385">
            <v>516.20664714999998</v>
          </cell>
          <cell r="I3385">
            <v>516.32889609999995</v>
          </cell>
          <cell r="J3385">
            <v>28.440366970000003</v>
          </cell>
          <cell r="K3385">
            <v>26.151665489999999</v>
          </cell>
          <cell r="L3385">
            <v>7.1308988299999996</v>
          </cell>
          <cell r="M3385">
            <v>7.1308988299999996</v>
          </cell>
          <cell r="N3385">
            <v>24.299689229999998</v>
          </cell>
          <cell r="O3385">
            <v>64.040000000000006</v>
          </cell>
          <cell r="P3385">
            <v>11.225243389999999</v>
          </cell>
          <cell r="Q3385">
            <v>81.900000000000006</v>
          </cell>
          <cell r="R3385">
            <v>54.24479362000001</v>
          </cell>
          <cell r="S3385">
            <v>18.100000000000001</v>
          </cell>
          <cell r="T3385">
            <v>7.1308988299999996</v>
          </cell>
          <cell r="U3385">
            <v>9.8389490300000002</v>
          </cell>
          <cell r="V3385">
            <v>7.1308988299999996</v>
          </cell>
          <cell r="W3385">
            <v>62</v>
          </cell>
          <cell r="X3385">
            <v>91.3</v>
          </cell>
          <cell r="Y3385">
            <v>55</v>
          </cell>
          <cell r="Z3385">
            <v>47.5</v>
          </cell>
          <cell r="AA3385">
            <v>48.1</v>
          </cell>
          <cell r="AB3385">
            <v>9.6158054800000006</v>
          </cell>
          <cell r="AC3385">
            <v>1</v>
          </cell>
          <cell r="AD3385">
            <v>290.45</v>
          </cell>
          <cell r="AE3385">
            <v>62.126638830000005</v>
          </cell>
          <cell r="AF3385">
            <v>63.719200000000001</v>
          </cell>
          <cell r="AG3385">
            <v>0.3827623243644584</v>
          </cell>
          <cell r="AH3385">
            <v>3.3</v>
          </cell>
          <cell r="AI3385">
            <v>56740</v>
          </cell>
          <cell r="AJ3385">
            <v>9.5</v>
          </cell>
        </row>
        <row r="3386">
          <cell r="A3386" t="str">
            <v>4706</v>
          </cell>
          <cell r="B3386" t="str">
            <v>470609901</v>
          </cell>
          <cell r="D3386" t="str">
            <v>4706099</v>
          </cell>
          <cell r="E3386" t="str">
            <v>4710</v>
          </cell>
          <cell r="F3386" t="str">
            <v>47</v>
          </cell>
          <cell r="G3386">
            <v>512.23039917999995</v>
          </cell>
          <cell r="H3386">
            <v>516.20664714999998</v>
          </cell>
          <cell r="I3386">
            <v>516.32889609999995</v>
          </cell>
          <cell r="J3386">
            <v>28.440366970000003</v>
          </cell>
          <cell r="K3386">
            <v>26.151665489999999</v>
          </cell>
          <cell r="L3386">
            <v>9.6855180900000004</v>
          </cell>
          <cell r="M3386">
            <v>9.7312153299999995</v>
          </cell>
          <cell r="N3386">
            <v>24.299689229999998</v>
          </cell>
          <cell r="O3386">
            <v>64.040000000000006</v>
          </cell>
          <cell r="P3386">
            <v>11.49129316</v>
          </cell>
          <cell r="Q3386">
            <v>81.900000000000006</v>
          </cell>
          <cell r="R3386">
            <v>54.24479362000001</v>
          </cell>
          <cell r="S3386">
            <v>18.100000000000001</v>
          </cell>
          <cell r="T3386">
            <v>10.39729926</v>
          </cell>
          <cell r="U3386">
            <v>10.5936553</v>
          </cell>
          <cell r="V3386">
            <v>9.7315122899999995</v>
          </cell>
          <cell r="W3386">
            <v>62</v>
          </cell>
          <cell r="X3386">
            <v>91.3</v>
          </cell>
          <cell r="Y3386">
            <v>55</v>
          </cell>
          <cell r="Z3386">
            <v>47.5</v>
          </cell>
          <cell r="AA3386">
            <v>48.1</v>
          </cell>
          <cell r="AB3386">
            <v>10.11795356</v>
          </cell>
          <cell r="AC3386">
            <v>0</v>
          </cell>
          <cell r="AD3386">
            <v>290.45</v>
          </cell>
          <cell r="AE3386">
            <v>62.126638830000005</v>
          </cell>
          <cell r="AF3386">
            <v>63.72157553000001</v>
          </cell>
          <cell r="AG3386">
            <v>0.36710208275979939</v>
          </cell>
          <cell r="AH3386">
            <v>3.3</v>
          </cell>
          <cell r="AI3386">
            <v>56740</v>
          </cell>
          <cell r="AJ3386">
            <v>9.5</v>
          </cell>
        </row>
        <row r="3387">
          <cell r="A3387" t="str">
            <v>4707</v>
          </cell>
          <cell r="B3387" t="str">
            <v>470700101</v>
          </cell>
          <cell r="D3387" t="str">
            <v>4707001</v>
          </cell>
          <cell r="E3387" t="str">
            <v>4720</v>
          </cell>
          <cell r="F3387" t="str">
            <v>47</v>
          </cell>
          <cell r="G3387">
            <v>512.23039917999995</v>
          </cell>
          <cell r="H3387">
            <v>516.20664714999998</v>
          </cell>
          <cell r="I3387">
            <v>516.32889609999995</v>
          </cell>
          <cell r="J3387">
            <v>19.672131149999998</v>
          </cell>
          <cell r="K3387">
            <v>14.035087720000002</v>
          </cell>
          <cell r="L3387">
            <v>9.7509771900000004</v>
          </cell>
          <cell r="M3387">
            <v>10.185352740000001</v>
          </cell>
          <cell r="N3387">
            <v>25.132747550000001</v>
          </cell>
          <cell r="O3387">
            <v>64.040000000000006</v>
          </cell>
          <cell r="P3387">
            <v>11.36793437</v>
          </cell>
          <cell r="Q3387">
            <v>76.900000000000006</v>
          </cell>
          <cell r="R3387">
            <v>54.24479362000001</v>
          </cell>
          <cell r="S3387">
            <v>30.6</v>
          </cell>
          <cell r="T3387">
            <v>10.298498199999999</v>
          </cell>
          <cell r="U3387">
            <v>10.315762749999999</v>
          </cell>
          <cell r="V3387">
            <v>9.8739557500000004</v>
          </cell>
          <cell r="W3387">
            <v>58</v>
          </cell>
          <cell r="X3387">
            <v>86.5</v>
          </cell>
          <cell r="Y3387">
            <v>35.299999999999997</v>
          </cell>
          <cell r="Z3387">
            <v>32.700000000000003</v>
          </cell>
          <cell r="AA3387">
            <v>29</v>
          </cell>
          <cell r="AB3387">
            <v>9.8872057200000008</v>
          </cell>
          <cell r="AC3387">
            <v>0.10020169999999999</v>
          </cell>
          <cell r="AD3387">
            <v>283.35000000000002</v>
          </cell>
          <cell r="AE3387">
            <v>61.340609829999991</v>
          </cell>
          <cell r="AF3387">
            <v>68.6922</v>
          </cell>
          <cell r="AG3387">
            <v>0.26894636863066873</v>
          </cell>
          <cell r="AH3387">
            <v>3.9</v>
          </cell>
          <cell r="AI3387">
            <v>48440</v>
          </cell>
          <cell r="AJ3387">
            <v>9.5</v>
          </cell>
        </row>
        <row r="3388">
          <cell r="A3388" t="str">
            <v>4707</v>
          </cell>
          <cell r="B3388" t="str">
            <v>470700401</v>
          </cell>
          <cell r="D3388" t="str">
            <v>4707004</v>
          </cell>
          <cell r="E3388" t="str">
            <v>4720</v>
          </cell>
          <cell r="F3388" t="str">
            <v>47</v>
          </cell>
          <cell r="G3388">
            <v>512.23039917999995</v>
          </cell>
          <cell r="H3388">
            <v>516.20664714999998</v>
          </cell>
          <cell r="I3388">
            <v>516.32889609999995</v>
          </cell>
          <cell r="J3388">
            <v>19.672131149999998</v>
          </cell>
          <cell r="K3388">
            <v>14.035087720000002</v>
          </cell>
          <cell r="L3388">
            <v>10.25660618</v>
          </cell>
          <cell r="M3388">
            <v>10.34557384</v>
          </cell>
          <cell r="N3388">
            <v>25.132747550000001</v>
          </cell>
          <cell r="O3388">
            <v>64.040000000000006</v>
          </cell>
          <cell r="P3388">
            <v>11.630708500000001</v>
          </cell>
          <cell r="Q3388">
            <v>76.900000000000006</v>
          </cell>
          <cell r="R3388">
            <v>54.24479362000001</v>
          </cell>
          <cell r="S3388">
            <v>30.6</v>
          </cell>
          <cell r="T3388">
            <v>10.40122794</v>
          </cell>
          <cell r="U3388">
            <v>10.45918137</v>
          </cell>
          <cell r="V3388">
            <v>10.354021619999999</v>
          </cell>
          <cell r="W3388">
            <v>58</v>
          </cell>
          <cell r="X3388">
            <v>86.5</v>
          </cell>
          <cell r="Y3388">
            <v>35.299999999999997</v>
          </cell>
          <cell r="Z3388">
            <v>32.700000000000003</v>
          </cell>
          <cell r="AA3388">
            <v>29</v>
          </cell>
          <cell r="AB3388">
            <v>10.452533389999999</v>
          </cell>
          <cell r="AC3388">
            <v>0</v>
          </cell>
          <cell r="AD3388">
            <v>283.35000000000002</v>
          </cell>
          <cell r="AE3388">
            <v>61.340609829999991</v>
          </cell>
          <cell r="AF3388">
            <v>68.630416409999995</v>
          </cell>
          <cell r="AG3388">
            <v>0.28084643139803034</v>
          </cell>
          <cell r="AH3388">
            <v>3.9</v>
          </cell>
          <cell r="AI3388">
            <v>48440</v>
          </cell>
          <cell r="AJ3388">
            <v>9.5</v>
          </cell>
        </row>
        <row r="3389">
          <cell r="A3389" t="str">
            <v>4707</v>
          </cell>
          <cell r="B3389" t="str">
            <v>470700601</v>
          </cell>
          <cell r="D3389" t="str">
            <v>4707006</v>
          </cell>
          <cell r="E3389" t="str">
            <v>4720</v>
          </cell>
          <cell r="F3389" t="str">
            <v>47</v>
          </cell>
          <cell r="G3389">
            <v>512.23039917999995</v>
          </cell>
          <cell r="H3389">
            <v>516.20664714999998</v>
          </cell>
          <cell r="I3389">
            <v>516.32889609999995</v>
          </cell>
          <cell r="J3389">
            <v>19.672131149999998</v>
          </cell>
          <cell r="K3389">
            <v>14.035087720000002</v>
          </cell>
          <cell r="L3389">
            <v>10.535424000000001</v>
          </cell>
          <cell r="M3389">
            <v>10.535424000000001</v>
          </cell>
          <cell r="N3389">
            <v>25.132747550000001</v>
          </cell>
          <cell r="O3389">
            <v>64.040000000000006</v>
          </cell>
          <cell r="P3389">
            <v>11.72108532</v>
          </cell>
          <cell r="Q3389">
            <v>76.900000000000006</v>
          </cell>
          <cell r="R3389">
            <v>54.24479362000001</v>
          </cell>
          <cell r="S3389">
            <v>30.6</v>
          </cell>
          <cell r="T3389">
            <v>10.535424000000001</v>
          </cell>
          <cell r="U3389">
            <v>10.762551630000001</v>
          </cell>
          <cell r="V3389">
            <v>10.536990879999999</v>
          </cell>
          <cell r="W3389">
            <v>58</v>
          </cell>
          <cell r="X3389">
            <v>86.5</v>
          </cell>
          <cell r="Y3389">
            <v>35.299999999999997</v>
          </cell>
          <cell r="Z3389">
            <v>32.700000000000003</v>
          </cell>
          <cell r="AA3389">
            <v>29</v>
          </cell>
          <cell r="AB3389">
            <v>10.35095795</v>
          </cell>
          <cell r="AC3389">
            <v>0</v>
          </cell>
          <cell r="AD3389">
            <v>283.35000000000002</v>
          </cell>
          <cell r="AE3389">
            <v>61.340609829999991</v>
          </cell>
          <cell r="AF3389">
            <v>66.538551080000005</v>
          </cell>
          <cell r="AG3389">
            <v>1</v>
          </cell>
          <cell r="AH3389">
            <v>3.9</v>
          </cell>
          <cell r="AI3389">
            <v>48440</v>
          </cell>
          <cell r="AJ3389">
            <v>9.5</v>
          </cell>
        </row>
        <row r="3390">
          <cell r="A3390" t="str">
            <v>4707</v>
          </cell>
          <cell r="B3390" t="str">
            <v>470700801</v>
          </cell>
          <cell r="D3390" t="str">
            <v>4707008</v>
          </cell>
          <cell r="E3390" t="str">
            <v>4720</v>
          </cell>
          <cell r="F3390" t="str">
            <v>47</v>
          </cell>
          <cell r="G3390">
            <v>512.23039917999995</v>
          </cell>
          <cell r="H3390">
            <v>516.20664714999998</v>
          </cell>
          <cell r="I3390">
            <v>516.32889609999995</v>
          </cell>
          <cell r="J3390">
            <v>19.672131149999998</v>
          </cell>
          <cell r="K3390">
            <v>14.035087720000002</v>
          </cell>
          <cell r="L3390">
            <v>10.81977828</v>
          </cell>
          <cell r="M3390">
            <v>10.81977828</v>
          </cell>
          <cell r="N3390">
            <v>25.132747550000001</v>
          </cell>
          <cell r="O3390">
            <v>64.040000000000006</v>
          </cell>
          <cell r="P3390">
            <v>11.630708500000001</v>
          </cell>
          <cell r="Q3390">
            <v>76.900000000000006</v>
          </cell>
          <cell r="R3390">
            <v>54.24479362000001</v>
          </cell>
          <cell r="S3390">
            <v>30.6</v>
          </cell>
          <cell r="T3390">
            <v>10.81977828</v>
          </cell>
          <cell r="U3390">
            <v>10.81977828</v>
          </cell>
          <cell r="V3390">
            <v>10.81977828</v>
          </cell>
          <cell r="W3390">
            <v>58</v>
          </cell>
          <cell r="X3390">
            <v>86.5</v>
          </cell>
          <cell r="Y3390">
            <v>35.299999999999997</v>
          </cell>
          <cell r="Z3390">
            <v>32.700000000000003</v>
          </cell>
          <cell r="AA3390">
            <v>29</v>
          </cell>
          <cell r="AB3390">
            <v>9.6158054800000006</v>
          </cell>
          <cell r="AC3390">
            <v>0</v>
          </cell>
          <cell r="AD3390">
            <v>283.35000000000002</v>
          </cell>
          <cell r="AE3390">
            <v>61.340609829999991</v>
          </cell>
          <cell r="AF3390">
            <v>66.530199999999994</v>
          </cell>
          <cell r="AG3390">
            <v>0.29472519202313346</v>
          </cell>
          <cell r="AH3390">
            <v>3.9</v>
          </cell>
          <cell r="AI3390">
            <v>48440</v>
          </cell>
          <cell r="AJ3390">
            <v>9.5</v>
          </cell>
        </row>
        <row r="3391">
          <cell r="A3391" t="str">
            <v>4707</v>
          </cell>
          <cell r="B3391" t="str">
            <v>470701101</v>
          </cell>
          <cell r="D3391" t="str">
            <v>4707011</v>
          </cell>
          <cell r="E3391" t="str">
            <v>4720</v>
          </cell>
          <cell r="F3391" t="str">
            <v>47</v>
          </cell>
          <cell r="G3391">
            <v>512.23039917999995</v>
          </cell>
          <cell r="H3391">
            <v>516.20664714999998</v>
          </cell>
          <cell r="I3391">
            <v>516.32889609999995</v>
          </cell>
          <cell r="J3391">
            <v>19.672131149999998</v>
          </cell>
          <cell r="K3391">
            <v>14.035087720000002</v>
          </cell>
          <cell r="L3391">
            <v>10.219319670000001</v>
          </cell>
          <cell r="M3391">
            <v>10.219319670000001</v>
          </cell>
          <cell r="N3391">
            <v>25.132747550000001</v>
          </cell>
          <cell r="O3391">
            <v>64.040000000000006</v>
          </cell>
          <cell r="P3391">
            <v>11.548398779999999</v>
          </cell>
          <cell r="Q3391">
            <v>76.900000000000006</v>
          </cell>
          <cell r="R3391">
            <v>54.24479362000001</v>
          </cell>
          <cell r="S3391">
            <v>30.6</v>
          </cell>
          <cell r="T3391">
            <v>10.57553877</v>
          </cell>
          <cell r="U3391">
            <v>10.674613770000001</v>
          </cell>
          <cell r="V3391">
            <v>10.295495860000001</v>
          </cell>
          <cell r="W3391">
            <v>58</v>
          </cell>
          <cell r="X3391">
            <v>86.5</v>
          </cell>
          <cell r="Y3391">
            <v>35.299999999999997</v>
          </cell>
          <cell r="Z3391">
            <v>32.700000000000003</v>
          </cell>
          <cell r="AA3391">
            <v>29</v>
          </cell>
          <cell r="AB3391">
            <v>9.5458836100000006</v>
          </cell>
          <cell r="AC3391">
            <v>0</v>
          </cell>
          <cell r="AD3391">
            <v>283.35000000000002</v>
          </cell>
          <cell r="AE3391">
            <v>61.340609829999991</v>
          </cell>
          <cell r="AF3391">
            <v>66.530199999999994</v>
          </cell>
          <cell r="AG3391">
            <v>0.32025716862712778</v>
          </cell>
          <cell r="AH3391">
            <v>3.9</v>
          </cell>
          <cell r="AI3391">
            <v>48440</v>
          </cell>
          <cell r="AJ3391">
            <v>9.5</v>
          </cell>
        </row>
        <row r="3392">
          <cell r="A3392" t="str">
            <v>4707</v>
          </cell>
          <cell r="B3392" t="str">
            <v>470701201</v>
          </cell>
          <cell r="D3392" t="str">
            <v>4707012</v>
          </cell>
          <cell r="E3392" t="str">
            <v>4720</v>
          </cell>
          <cell r="F3392" t="str">
            <v>47</v>
          </cell>
          <cell r="G3392">
            <v>512.23039917999995</v>
          </cell>
          <cell r="H3392">
            <v>516.20664714999998</v>
          </cell>
          <cell r="I3392">
            <v>516.32889609999995</v>
          </cell>
          <cell r="J3392">
            <v>19.672131149999998</v>
          </cell>
          <cell r="K3392">
            <v>14.035087720000002</v>
          </cell>
          <cell r="L3392">
            <v>10.126631100000001</v>
          </cell>
          <cell r="M3392">
            <v>10.126631100000001</v>
          </cell>
          <cell r="N3392">
            <v>25.132747550000001</v>
          </cell>
          <cell r="O3392">
            <v>64.040000000000006</v>
          </cell>
          <cell r="P3392">
            <v>11.630708500000001</v>
          </cell>
          <cell r="Q3392">
            <v>76.900000000000006</v>
          </cell>
          <cell r="R3392">
            <v>54.24479362000001</v>
          </cell>
          <cell r="S3392">
            <v>30.6</v>
          </cell>
          <cell r="T3392">
            <v>10.81977828</v>
          </cell>
          <cell r="U3392">
            <v>10.81977828</v>
          </cell>
          <cell r="V3392">
            <v>10.126631100000001</v>
          </cell>
          <cell r="W3392">
            <v>58</v>
          </cell>
          <cell r="X3392">
            <v>86.5</v>
          </cell>
          <cell r="Y3392">
            <v>35.299999999999997</v>
          </cell>
          <cell r="Z3392">
            <v>32.700000000000003</v>
          </cell>
          <cell r="AA3392">
            <v>29</v>
          </cell>
          <cell r="AB3392">
            <v>9.0768089799999991</v>
          </cell>
          <cell r="AC3392">
            <v>0</v>
          </cell>
          <cell r="AD3392">
            <v>283.35000000000002</v>
          </cell>
          <cell r="AE3392">
            <v>61.340609829999991</v>
          </cell>
          <cell r="AF3392">
            <v>66.530199999999994</v>
          </cell>
          <cell r="AG3392">
            <v>0.34002097499367151</v>
          </cell>
          <cell r="AH3392">
            <v>3.9</v>
          </cell>
          <cell r="AI3392">
            <v>48440</v>
          </cell>
          <cell r="AJ3392">
            <v>9.5</v>
          </cell>
        </row>
        <row r="3393">
          <cell r="A3393" t="str">
            <v>4707</v>
          </cell>
          <cell r="B3393" t="str">
            <v>470701401</v>
          </cell>
          <cell r="D3393" t="str">
            <v>4707014</v>
          </cell>
          <cell r="E3393" t="str">
            <v>4720</v>
          </cell>
          <cell r="F3393" t="str">
            <v>47</v>
          </cell>
          <cell r="G3393">
            <v>512.23039917999995</v>
          </cell>
          <cell r="H3393">
            <v>516.20664714999998</v>
          </cell>
          <cell r="I3393">
            <v>516.32889609999995</v>
          </cell>
          <cell r="J3393">
            <v>19.672131149999998</v>
          </cell>
          <cell r="K3393">
            <v>14.035087720000002</v>
          </cell>
          <cell r="L3393">
            <v>9.6661816900000002</v>
          </cell>
          <cell r="M3393">
            <v>9.6661816900000002</v>
          </cell>
          <cell r="N3393">
            <v>25.132747550000001</v>
          </cell>
          <cell r="O3393">
            <v>64.040000000000006</v>
          </cell>
          <cell r="P3393">
            <v>11.13169433</v>
          </cell>
          <cell r="Q3393">
            <v>76.900000000000006</v>
          </cell>
          <cell r="R3393">
            <v>54.24479362000001</v>
          </cell>
          <cell r="S3393">
            <v>30.6</v>
          </cell>
          <cell r="T3393">
            <v>10.64358988</v>
          </cell>
          <cell r="U3393">
            <v>10.65921039</v>
          </cell>
          <cell r="V3393">
            <v>9.7240019699999998</v>
          </cell>
          <cell r="W3393">
            <v>58</v>
          </cell>
          <cell r="X3393">
            <v>86.5</v>
          </cell>
          <cell r="Y3393">
            <v>35.299999999999997</v>
          </cell>
          <cell r="Z3393">
            <v>32.700000000000003</v>
          </cell>
          <cell r="AA3393">
            <v>29</v>
          </cell>
          <cell r="AB3393">
            <v>9.6271409899999991</v>
          </cell>
          <cell r="AC3393">
            <v>3.0520459999999999E-2</v>
          </cell>
          <cell r="AD3393">
            <v>283.35000000000002</v>
          </cell>
          <cell r="AE3393">
            <v>61.340609829999991</v>
          </cell>
          <cell r="AF3393">
            <v>66.530199999999994</v>
          </cell>
          <cell r="AG3393">
            <v>0.32017006448682794</v>
          </cell>
          <cell r="AH3393">
            <v>3.9</v>
          </cell>
          <cell r="AI3393">
            <v>48440</v>
          </cell>
          <cell r="AJ3393">
            <v>9.5</v>
          </cell>
        </row>
        <row r="3394">
          <cell r="A3394" t="str">
            <v>4707</v>
          </cell>
          <cell r="B3394" t="str">
            <v>470701601</v>
          </cell>
          <cell r="D3394" t="str">
            <v>4707016</v>
          </cell>
          <cell r="E3394" t="str">
            <v>4720</v>
          </cell>
          <cell r="F3394" t="str">
            <v>47</v>
          </cell>
          <cell r="G3394">
            <v>512.23039917999995</v>
          </cell>
          <cell r="H3394">
            <v>516.20664714999998</v>
          </cell>
          <cell r="I3394">
            <v>516.32889609999995</v>
          </cell>
          <cell r="J3394">
            <v>19.672131149999998</v>
          </cell>
          <cell r="K3394">
            <v>14.035087720000002</v>
          </cell>
          <cell r="L3394">
            <v>7.1308988299999996</v>
          </cell>
          <cell r="M3394">
            <v>7.1308988299999996</v>
          </cell>
          <cell r="N3394">
            <v>25.132747550000001</v>
          </cell>
          <cell r="O3394">
            <v>64.040000000000006</v>
          </cell>
          <cell r="P3394">
            <v>11.225243389999999</v>
          </cell>
          <cell r="Q3394">
            <v>76.900000000000006</v>
          </cell>
          <cell r="R3394">
            <v>54.24479362000001</v>
          </cell>
          <cell r="S3394">
            <v>30.6</v>
          </cell>
          <cell r="T3394">
            <v>10.81977828</v>
          </cell>
          <cell r="U3394">
            <v>10.81977828</v>
          </cell>
          <cell r="V3394">
            <v>7.1308988299999996</v>
          </cell>
          <cell r="W3394">
            <v>58</v>
          </cell>
          <cell r="X3394">
            <v>86.5</v>
          </cell>
          <cell r="Y3394">
            <v>35.299999999999997</v>
          </cell>
          <cell r="Z3394">
            <v>32.700000000000003</v>
          </cell>
          <cell r="AA3394">
            <v>29</v>
          </cell>
          <cell r="AB3394">
            <v>7.1308988299999996</v>
          </cell>
          <cell r="AC3394">
            <v>1</v>
          </cell>
          <cell r="AD3394">
            <v>283.35000000000002</v>
          </cell>
          <cell r="AE3394">
            <v>61.340609829999991</v>
          </cell>
          <cell r="AF3394">
            <v>66.530199999999994</v>
          </cell>
          <cell r="AG3394">
            <v>0.34196074862624282</v>
          </cell>
          <cell r="AH3394">
            <v>3.9</v>
          </cell>
          <cell r="AI3394">
            <v>48440</v>
          </cell>
          <cell r="AJ3394">
            <v>9.5</v>
          </cell>
        </row>
        <row r="3395">
          <cell r="A3395" t="str">
            <v>4707</v>
          </cell>
          <cell r="B3395" t="str">
            <v>470701801</v>
          </cell>
          <cell r="D3395" t="str">
            <v>4707018</v>
          </cell>
          <cell r="E3395" t="str">
            <v>4720</v>
          </cell>
          <cell r="F3395" t="str">
            <v>47</v>
          </cell>
          <cell r="G3395">
            <v>512.23039917999995</v>
          </cell>
          <cell r="H3395">
            <v>516.20664714999998</v>
          </cell>
          <cell r="I3395">
            <v>516.32889609999995</v>
          </cell>
          <cell r="J3395">
            <v>19.672131149999998</v>
          </cell>
          <cell r="K3395">
            <v>14.035087720000002</v>
          </cell>
          <cell r="L3395">
            <v>9.93759908</v>
          </cell>
          <cell r="M3395">
            <v>9.9703514900000005</v>
          </cell>
          <cell r="N3395">
            <v>25.132747550000001</v>
          </cell>
          <cell r="O3395">
            <v>64.040000000000006</v>
          </cell>
          <cell r="P3395">
            <v>10.59965517</v>
          </cell>
          <cell r="Q3395">
            <v>76.900000000000006</v>
          </cell>
          <cell r="R3395">
            <v>54.24479362000001</v>
          </cell>
          <cell r="S3395">
            <v>30.6</v>
          </cell>
          <cell r="T3395">
            <v>10.45576217</v>
          </cell>
          <cell r="U3395">
            <v>10.39906755</v>
          </cell>
          <cell r="V3395">
            <v>10.068450990000001</v>
          </cell>
          <cell r="W3395">
            <v>58</v>
          </cell>
          <cell r="X3395">
            <v>86.5</v>
          </cell>
          <cell r="Y3395">
            <v>35.299999999999997</v>
          </cell>
          <cell r="Z3395">
            <v>32.700000000000003</v>
          </cell>
          <cell r="AA3395">
            <v>29</v>
          </cell>
          <cell r="AB3395">
            <v>10.468034019999999</v>
          </cell>
          <cell r="AC3395">
            <v>1.9066070000000001E-2</v>
          </cell>
          <cell r="AD3395">
            <v>283.35000000000002</v>
          </cell>
          <cell r="AE3395">
            <v>61.340609829999991</v>
          </cell>
          <cell r="AF3395">
            <v>66.530199999999994</v>
          </cell>
          <cell r="AG3395">
            <v>0.35200469291294451</v>
          </cell>
          <cell r="AH3395">
            <v>3.9</v>
          </cell>
          <cell r="AI3395">
            <v>48440</v>
          </cell>
          <cell r="AJ3395">
            <v>9.5</v>
          </cell>
        </row>
        <row r="3396">
          <cell r="A3396" t="str">
            <v>4707</v>
          </cell>
          <cell r="B3396" t="str">
            <v>470702001</v>
          </cell>
          <cell r="D3396" t="str">
            <v>4707020</v>
          </cell>
          <cell r="E3396" t="str">
            <v>4720</v>
          </cell>
          <cell r="F3396" t="str">
            <v>47</v>
          </cell>
          <cell r="G3396">
            <v>512.23039917999995</v>
          </cell>
          <cell r="H3396">
            <v>516.20664714999998</v>
          </cell>
          <cell r="I3396">
            <v>516.32889609999995</v>
          </cell>
          <cell r="J3396">
            <v>19.672131149999998</v>
          </cell>
          <cell r="K3396">
            <v>14.035087720000002</v>
          </cell>
          <cell r="L3396">
            <v>9.8389490300000002</v>
          </cell>
          <cell r="M3396">
            <v>9.8389490300000002</v>
          </cell>
          <cell r="N3396">
            <v>25.132747550000001</v>
          </cell>
          <cell r="O3396">
            <v>64.040000000000006</v>
          </cell>
          <cell r="P3396">
            <v>10.81977828</v>
          </cell>
          <cell r="Q3396">
            <v>76.900000000000006</v>
          </cell>
          <cell r="R3396">
            <v>54.24479362000001</v>
          </cell>
          <cell r="S3396">
            <v>30.6</v>
          </cell>
          <cell r="T3396">
            <v>10.81977828</v>
          </cell>
          <cell r="U3396">
            <v>10.81977828</v>
          </cell>
          <cell r="V3396">
            <v>10.81977828</v>
          </cell>
          <cell r="W3396">
            <v>58</v>
          </cell>
          <cell r="X3396">
            <v>86.5</v>
          </cell>
          <cell r="Y3396">
            <v>35.299999999999997</v>
          </cell>
          <cell r="Z3396">
            <v>32.700000000000003</v>
          </cell>
          <cell r="AA3396">
            <v>29</v>
          </cell>
          <cell r="AB3396">
            <v>10.741816740000001</v>
          </cell>
          <cell r="AC3396">
            <v>0</v>
          </cell>
          <cell r="AD3396">
            <v>283.35000000000002</v>
          </cell>
          <cell r="AE3396">
            <v>61.340609829999991</v>
          </cell>
          <cell r="AF3396">
            <v>66.530199999999994</v>
          </cell>
          <cell r="AG3396">
            <v>0.32722620254037094</v>
          </cell>
          <cell r="AH3396">
            <v>3.9</v>
          </cell>
          <cell r="AI3396">
            <v>48440</v>
          </cell>
          <cell r="AJ3396">
            <v>9.5</v>
          </cell>
        </row>
        <row r="3397">
          <cell r="A3397" t="str">
            <v>4707</v>
          </cell>
          <cell r="B3397" t="str">
            <v>470702101</v>
          </cell>
          <cell r="D3397" t="str">
            <v>4707021</v>
          </cell>
          <cell r="E3397" t="str">
            <v>4720</v>
          </cell>
          <cell r="F3397" t="str">
            <v>47</v>
          </cell>
          <cell r="G3397">
            <v>512.23039917999995</v>
          </cell>
          <cell r="H3397">
            <v>516.20664714999998</v>
          </cell>
          <cell r="I3397">
            <v>516.32889609999995</v>
          </cell>
          <cell r="J3397">
            <v>19.672131149999998</v>
          </cell>
          <cell r="K3397">
            <v>14.035087720000002</v>
          </cell>
          <cell r="L3397">
            <v>9.31605083</v>
          </cell>
          <cell r="M3397">
            <v>9.6334489199999993</v>
          </cell>
          <cell r="N3397">
            <v>25.132747550000001</v>
          </cell>
          <cell r="O3397">
            <v>64.040000000000006</v>
          </cell>
          <cell r="P3397">
            <v>10.7220993</v>
          </cell>
          <cell r="Q3397">
            <v>76.900000000000006</v>
          </cell>
          <cell r="R3397">
            <v>54.24479362000001</v>
          </cell>
          <cell r="S3397">
            <v>30.6</v>
          </cell>
          <cell r="T3397">
            <v>10.01962479</v>
          </cell>
          <cell r="U3397">
            <v>9.9697433499999999</v>
          </cell>
          <cell r="V3397">
            <v>9.9990704200000007</v>
          </cell>
          <cell r="W3397">
            <v>58</v>
          </cell>
          <cell r="X3397">
            <v>86.5</v>
          </cell>
          <cell r="Y3397">
            <v>35.299999999999997</v>
          </cell>
          <cell r="Z3397">
            <v>32.700000000000003</v>
          </cell>
          <cell r="AA3397">
            <v>29</v>
          </cell>
          <cell r="AB3397">
            <v>9.7049756400000007</v>
          </cell>
          <cell r="AC3397">
            <v>0.1060595</v>
          </cell>
          <cell r="AD3397">
            <v>283.35000000000002</v>
          </cell>
          <cell r="AE3397">
            <v>61.340609829999991</v>
          </cell>
          <cell r="AF3397">
            <v>66.530199999999994</v>
          </cell>
          <cell r="AG3397">
            <v>0.29211222566543871</v>
          </cell>
          <cell r="AH3397">
            <v>3.9</v>
          </cell>
          <cell r="AI3397">
            <v>48440</v>
          </cell>
          <cell r="AJ3397">
            <v>9.5</v>
          </cell>
        </row>
        <row r="3398">
          <cell r="A3398" t="str">
            <v>4707</v>
          </cell>
          <cell r="B3398" t="str">
            <v>470702201</v>
          </cell>
          <cell r="D3398" t="str">
            <v>4707022</v>
          </cell>
          <cell r="E3398" t="str">
            <v>4720</v>
          </cell>
          <cell r="F3398" t="str">
            <v>47</v>
          </cell>
          <cell r="G3398">
            <v>512.23039917999995</v>
          </cell>
          <cell r="H3398">
            <v>516.20664714999998</v>
          </cell>
          <cell r="I3398">
            <v>516.32889609999995</v>
          </cell>
          <cell r="J3398">
            <v>19.672131149999998</v>
          </cell>
          <cell r="K3398">
            <v>14.035087720000002</v>
          </cell>
          <cell r="L3398">
            <v>7.2254814700000001</v>
          </cell>
          <cell r="M3398">
            <v>7.2254814700000001</v>
          </cell>
          <cell r="N3398">
            <v>25.132747550000001</v>
          </cell>
          <cell r="O3398">
            <v>64.040000000000006</v>
          </cell>
          <cell r="P3398">
            <v>9.8389490300000002</v>
          </cell>
          <cell r="Q3398">
            <v>76.900000000000006</v>
          </cell>
          <cell r="R3398">
            <v>54.24479362000001</v>
          </cell>
          <cell r="S3398">
            <v>30.6</v>
          </cell>
          <cell r="T3398">
            <v>9.8389490300000002</v>
          </cell>
          <cell r="U3398">
            <v>9.8389490300000002</v>
          </cell>
          <cell r="V3398">
            <v>9.8389490300000002</v>
          </cell>
          <cell r="W3398">
            <v>58</v>
          </cell>
          <cell r="X3398">
            <v>86.5</v>
          </cell>
          <cell r="Y3398">
            <v>35.299999999999997</v>
          </cell>
          <cell r="Z3398">
            <v>32.700000000000003</v>
          </cell>
          <cell r="AA3398">
            <v>29</v>
          </cell>
          <cell r="AB3398">
            <v>9.9590641600000005</v>
          </cell>
          <cell r="AC3398">
            <v>1</v>
          </cell>
          <cell r="AD3398">
            <v>283.35000000000002</v>
          </cell>
          <cell r="AE3398">
            <v>61.340609829999991</v>
          </cell>
          <cell r="AF3398">
            <v>66.530199999999994</v>
          </cell>
          <cell r="AG3398">
            <v>0.29334000151959572</v>
          </cell>
          <cell r="AH3398">
            <v>3.9</v>
          </cell>
          <cell r="AI3398">
            <v>48440</v>
          </cell>
          <cell r="AJ3398">
            <v>9.5</v>
          </cell>
        </row>
        <row r="3399">
          <cell r="A3399" t="str">
            <v>4707</v>
          </cell>
          <cell r="B3399" t="str">
            <v>470702301</v>
          </cell>
          <cell r="D3399" t="str">
            <v>4707023</v>
          </cell>
          <cell r="E3399" t="str">
            <v>4720</v>
          </cell>
          <cell r="F3399" t="str">
            <v>47</v>
          </cell>
          <cell r="G3399">
            <v>512.23039917999995</v>
          </cell>
          <cell r="H3399">
            <v>516.20664714999998</v>
          </cell>
          <cell r="I3399">
            <v>516.32889609999995</v>
          </cell>
          <cell r="J3399">
            <v>19.672131149999998</v>
          </cell>
          <cell r="K3399">
            <v>14.035087720000002</v>
          </cell>
          <cell r="L3399">
            <v>9.8169487899999996</v>
          </cell>
          <cell r="M3399">
            <v>9.8169487899999996</v>
          </cell>
          <cell r="N3399">
            <v>25.132747550000001</v>
          </cell>
          <cell r="O3399">
            <v>64.040000000000006</v>
          </cell>
          <cell r="P3399">
            <v>10.81977828</v>
          </cell>
          <cell r="Q3399">
            <v>76.900000000000006</v>
          </cell>
          <cell r="R3399">
            <v>54.24479362000001</v>
          </cell>
          <cell r="S3399">
            <v>30.6</v>
          </cell>
          <cell r="T3399">
            <v>9.8169487899999996</v>
          </cell>
          <cell r="U3399">
            <v>9.8169487899999996</v>
          </cell>
          <cell r="V3399">
            <v>9.8169487899999996</v>
          </cell>
          <cell r="W3399">
            <v>58</v>
          </cell>
          <cell r="X3399">
            <v>86.5</v>
          </cell>
          <cell r="Y3399">
            <v>35.299999999999997</v>
          </cell>
          <cell r="Z3399">
            <v>32.700000000000003</v>
          </cell>
          <cell r="AA3399">
            <v>29</v>
          </cell>
          <cell r="AB3399">
            <v>9.6158054800000006</v>
          </cell>
          <cell r="AC3399">
            <v>0</v>
          </cell>
          <cell r="AD3399">
            <v>283.35000000000002</v>
          </cell>
          <cell r="AE3399">
            <v>61.340609829999991</v>
          </cell>
          <cell r="AF3399">
            <v>66.530199999999994</v>
          </cell>
          <cell r="AG3399">
            <v>0.28309967914411582</v>
          </cell>
          <cell r="AH3399">
            <v>3.9</v>
          </cell>
          <cell r="AI3399">
            <v>48440</v>
          </cell>
          <cell r="AJ3399">
            <v>9.5</v>
          </cell>
        </row>
        <row r="3400">
          <cell r="A3400" t="str">
            <v>4707</v>
          </cell>
          <cell r="B3400" t="str">
            <v>470702401</v>
          </cell>
          <cell r="D3400" t="str">
            <v>4707024</v>
          </cell>
          <cell r="E3400" t="str">
            <v>4720</v>
          </cell>
          <cell r="F3400" t="str">
            <v>47</v>
          </cell>
          <cell r="G3400">
            <v>512.23039917999995</v>
          </cell>
          <cell r="H3400">
            <v>516.20664714999998</v>
          </cell>
          <cell r="I3400">
            <v>516.32889609999995</v>
          </cell>
          <cell r="J3400">
            <v>19.672131149999998</v>
          </cell>
          <cell r="K3400">
            <v>14.035087720000002</v>
          </cell>
          <cell r="L3400">
            <v>9.5977772800000007</v>
          </cell>
          <cell r="M3400">
            <v>9.7468337399999996</v>
          </cell>
          <cell r="N3400">
            <v>25.132747550000001</v>
          </cell>
          <cell r="O3400">
            <v>64.040000000000006</v>
          </cell>
          <cell r="P3400">
            <v>11.198214719999999</v>
          </cell>
          <cell r="Q3400">
            <v>76.900000000000006</v>
          </cell>
          <cell r="R3400">
            <v>54.24479362000001</v>
          </cell>
          <cell r="S3400">
            <v>30.6</v>
          </cell>
          <cell r="T3400">
            <v>9.9945158500000009</v>
          </cell>
          <cell r="U3400">
            <v>10.14533509</v>
          </cell>
          <cell r="V3400">
            <v>10.14533509</v>
          </cell>
          <cell r="W3400">
            <v>58</v>
          </cell>
          <cell r="X3400">
            <v>86.5</v>
          </cell>
          <cell r="Y3400">
            <v>35.299999999999997</v>
          </cell>
          <cell r="Z3400">
            <v>32.700000000000003</v>
          </cell>
          <cell r="AA3400">
            <v>29</v>
          </cell>
          <cell r="AB3400">
            <v>9.6149384399999995</v>
          </cell>
          <cell r="AC3400">
            <v>0.15766450000000001</v>
          </cell>
          <cell r="AD3400">
            <v>283.35000000000002</v>
          </cell>
          <cell r="AE3400">
            <v>61.340609829999991</v>
          </cell>
          <cell r="AF3400">
            <v>66.530199999999994</v>
          </cell>
          <cell r="AG3400">
            <v>0.30333831674038336</v>
          </cell>
          <cell r="AH3400">
            <v>3.9</v>
          </cell>
          <cell r="AI3400">
            <v>48440</v>
          </cell>
          <cell r="AJ3400">
            <v>9.5</v>
          </cell>
        </row>
        <row r="3401">
          <cell r="A3401" t="str">
            <v>4707</v>
          </cell>
          <cell r="B3401" t="str">
            <v>470702601</v>
          </cell>
          <cell r="D3401" t="str">
            <v>4707026</v>
          </cell>
          <cell r="E3401" t="str">
            <v>4720</v>
          </cell>
          <cell r="F3401" t="str">
            <v>47</v>
          </cell>
          <cell r="G3401">
            <v>512.23039917999995</v>
          </cell>
          <cell r="H3401">
            <v>516.20664714999998</v>
          </cell>
          <cell r="I3401">
            <v>516.32889609999995</v>
          </cell>
          <cell r="J3401">
            <v>19.672131149999998</v>
          </cell>
          <cell r="K3401">
            <v>14.035087720000002</v>
          </cell>
          <cell r="L3401">
            <v>7.1569563599999997</v>
          </cell>
          <cell r="M3401">
            <v>7.1569563599999997</v>
          </cell>
          <cell r="N3401">
            <v>25.132747550000001</v>
          </cell>
          <cell r="O3401">
            <v>64.040000000000006</v>
          </cell>
          <cell r="P3401">
            <v>10.81977828</v>
          </cell>
          <cell r="Q3401">
            <v>76.900000000000006</v>
          </cell>
          <cell r="R3401">
            <v>54.24479362000001</v>
          </cell>
          <cell r="S3401">
            <v>30.6</v>
          </cell>
          <cell r="T3401">
            <v>7.1569563599999997</v>
          </cell>
          <cell r="U3401">
            <v>7.1569563599999997</v>
          </cell>
          <cell r="V3401">
            <v>7.1569563599999997</v>
          </cell>
          <cell r="W3401">
            <v>58</v>
          </cell>
          <cell r="X3401">
            <v>86.5</v>
          </cell>
          <cell r="Y3401">
            <v>35.299999999999997</v>
          </cell>
          <cell r="Z3401">
            <v>32.700000000000003</v>
          </cell>
          <cell r="AA3401">
            <v>29</v>
          </cell>
          <cell r="AB3401">
            <v>7.1569563599999997</v>
          </cell>
          <cell r="AC3401">
            <v>1</v>
          </cell>
          <cell r="AD3401">
            <v>283.35000000000002</v>
          </cell>
          <cell r="AE3401">
            <v>61.340609829999991</v>
          </cell>
          <cell r="AF3401">
            <v>66.530199999999994</v>
          </cell>
          <cell r="AG3401">
            <v>0.28892668420344048</v>
          </cell>
          <cell r="AH3401">
            <v>3.9</v>
          </cell>
          <cell r="AI3401">
            <v>48440</v>
          </cell>
          <cell r="AJ3401">
            <v>9.5</v>
          </cell>
        </row>
        <row r="3402">
          <cell r="A3402" t="str">
            <v>4707</v>
          </cell>
          <cell r="B3402" t="str">
            <v>470702701</v>
          </cell>
          <cell r="D3402" t="str">
            <v>4707027</v>
          </cell>
          <cell r="E3402" t="str">
            <v>4720</v>
          </cell>
          <cell r="F3402" t="str">
            <v>47</v>
          </cell>
          <cell r="G3402">
            <v>512.23039917999995</v>
          </cell>
          <cell r="H3402">
            <v>516.20664714999998</v>
          </cell>
          <cell r="I3402">
            <v>516.32889609999995</v>
          </cell>
          <cell r="J3402">
            <v>19.672131149999998</v>
          </cell>
          <cell r="K3402">
            <v>14.035087720000002</v>
          </cell>
          <cell r="L3402">
            <v>7.1308988299999996</v>
          </cell>
          <cell r="M3402">
            <v>7.1308988299999996</v>
          </cell>
          <cell r="N3402">
            <v>25.132747550000001</v>
          </cell>
          <cell r="O3402">
            <v>64.040000000000006</v>
          </cell>
          <cell r="P3402">
            <v>11.225243389999999</v>
          </cell>
          <cell r="Q3402">
            <v>76.900000000000006</v>
          </cell>
          <cell r="R3402">
            <v>54.24479362000001</v>
          </cell>
          <cell r="S3402">
            <v>30.6</v>
          </cell>
          <cell r="T3402">
            <v>9.8389490300000002</v>
          </cell>
          <cell r="U3402">
            <v>9.8389490300000002</v>
          </cell>
          <cell r="V3402">
            <v>9.8389490300000002</v>
          </cell>
          <cell r="W3402">
            <v>58</v>
          </cell>
          <cell r="X3402">
            <v>86.5</v>
          </cell>
          <cell r="Y3402">
            <v>35.299999999999997</v>
          </cell>
          <cell r="Z3402">
            <v>32.700000000000003</v>
          </cell>
          <cell r="AA3402">
            <v>29</v>
          </cell>
          <cell r="AB3402">
            <v>7.1308988299999996</v>
          </cell>
          <cell r="AC3402">
            <v>1</v>
          </cell>
          <cell r="AD3402">
            <v>283.35000000000002</v>
          </cell>
          <cell r="AE3402">
            <v>61.340609829999991</v>
          </cell>
          <cell r="AF3402">
            <v>66.530199999999994</v>
          </cell>
          <cell r="AG3402">
            <v>0.33898883081458592</v>
          </cell>
          <cell r="AH3402">
            <v>3.9</v>
          </cell>
          <cell r="AI3402">
            <v>48440</v>
          </cell>
          <cell r="AJ3402">
            <v>9.5</v>
          </cell>
        </row>
        <row r="3403">
          <cell r="A3403" t="str">
            <v>4707</v>
          </cell>
          <cell r="B3403" t="str">
            <v>470702801</v>
          </cell>
          <cell r="D3403" t="str">
            <v>4707028</v>
          </cell>
          <cell r="E3403" t="str">
            <v>4720</v>
          </cell>
          <cell r="F3403" t="str">
            <v>47</v>
          </cell>
          <cell r="G3403">
            <v>512.23039917999995</v>
          </cell>
          <cell r="H3403">
            <v>516.20664714999998</v>
          </cell>
          <cell r="I3403">
            <v>516.32889609999995</v>
          </cell>
          <cell r="J3403">
            <v>19.672131149999998</v>
          </cell>
          <cell r="K3403">
            <v>14.035087720000002</v>
          </cell>
          <cell r="L3403">
            <v>9.4334839200000005</v>
          </cell>
          <cell r="M3403">
            <v>9.4334839200000005</v>
          </cell>
          <cell r="N3403">
            <v>25.132747550000001</v>
          </cell>
          <cell r="O3403">
            <v>64.040000000000006</v>
          </cell>
          <cell r="P3403">
            <v>11.225243389999999</v>
          </cell>
          <cell r="Q3403">
            <v>76.900000000000006</v>
          </cell>
          <cell r="R3403">
            <v>54.24479362000001</v>
          </cell>
          <cell r="S3403">
            <v>30.6</v>
          </cell>
          <cell r="T3403">
            <v>9.8389490300000002</v>
          </cell>
          <cell r="U3403">
            <v>10.126631100000001</v>
          </cell>
          <cell r="V3403">
            <v>10.126631100000001</v>
          </cell>
          <cell r="W3403">
            <v>58</v>
          </cell>
          <cell r="X3403">
            <v>86.5</v>
          </cell>
          <cell r="Y3403">
            <v>35.299999999999997</v>
          </cell>
          <cell r="Z3403">
            <v>32.700000000000003</v>
          </cell>
          <cell r="AA3403">
            <v>29</v>
          </cell>
          <cell r="AB3403">
            <v>9.6158054800000006</v>
          </cell>
          <cell r="AC3403">
            <v>0</v>
          </cell>
          <cell r="AD3403">
            <v>283.35000000000002</v>
          </cell>
          <cell r="AE3403">
            <v>61.340609829999991</v>
          </cell>
          <cell r="AF3403">
            <v>66.530199999999994</v>
          </cell>
          <cell r="AG3403">
            <v>0.30648716473805371</v>
          </cell>
          <cell r="AH3403">
            <v>3.9</v>
          </cell>
          <cell r="AI3403">
            <v>48440</v>
          </cell>
          <cell r="AJ3403">
            <v>9.5</v>
          </cell>
        </row>
        <row r="3404">
          <cell r="A3404" t="str">
            <v>4707</v>
          </cell>
          <cell r="B3404" t="str">
            <v>470702901</v>
          </cell>
          <cell r="D3404" t="str">
            <v>4707029</v>
          </cell>
          <cell r="E3404" t="str">
            <v>4720</v>
          </cell>
          <cell r="F3404" t="str">
            <v>47</v>
          </cell>
          <cell r="G3404">
            <v>512.23039917999995</v>
          </cell>
          <cell r="H3404">
            <v>516.20664714999998</v>
          </cell>
          <cell r="I3404">
            <v>516.32889609999995</v>
          </cell>
          <cell r="J3404">
            <v>19.672131149999998</v>
          </cell>
          <cell r="K3404">
            <v>14.035087720000002</v>
          </cell>
          <cell r="L3404">
            <v>9.5949222699999996</v>
          </cell>
          <cell r="M3404">
            <v>9.5949222699999996</v>
          </cell>
          <cell r="N3404">
            <v>25.132747550000001</v>
          </cell>
          <cell r="O3404">
            <v>64.040000000000006</v>
          </cell>
          <cell r="P3404">
            <v>11.58143422</v>
          </cell>
          <cell r="Q3404">
            <v>76.900000000000006</v>
          </cell>
          <cell r="R3404">
            <v>54.24479362000001</v>
          </cell>
          <cell r="S3404">
            <v>30.6</v>
          </cell>
          <cell r="T3404">
            <v>9.5949222699999996</v>
          </cell>
          <cell r="U3404">
            <v>10.81977828</v>
          </cell>
          <cell r="V3404">
            <v>10.81977828</v>
          </cell>
          <cell r="W3404">
            <v>58</v>
          </cell>
          <cell r="X3404">
            <v>86.5</v>
          </cell>
          <cell r="Y3404">
            <v>35.299999999999997</v>
          </cell>
          <cell r="Z3404">
            <v>32.700000000000003</v>
          </cell>
          <cell r="AA3404">
            <v>29</v>
          </cell>
          <cell r="AB3404">
            <v>9.5274113299999996</v>
          </cell>
          <cell r="AC3404">
            <v>0.14497542999999999</v>
          </cell>
          <cell r="AD3404">
            <v>283.35000000000002</v>
          </cell>
          <cell r="AE3404">
            <v>61.340609829999991</v>
          </cell>
          <cell r="AF3404">
            <v>66.530199999999994</v>
          </cell>
          <cell r="AG3404">
            <v>0.31984507409672036</v>
          </cell>
          <cell r="AH3404">
            <v>3.9</v>
          </cell>
          <cell r="AI3404">
            <v>48440</v>
          </cell>
          <cell r="AJ3404">
            <v>9.5</v>
          </cell>
        </row>
        <row r="3405">
          <cell r="A3405" t="str">
            <v>4707</v>
          </cell>
          <cell r="B3405" t="str">
            <v>470703101</v>
          </cell>
          <cell r="D3405" t="str">
            <v>4707031</v>
          </cell>
          <cell r="E3405" t="str">
            <v>4720</v>
          </cell>
          <cell r="F3405" t="str">
            <v>47</v>
          </cell>
          <cell r="G3405">
            <v>512.23039917999995</v>
          </cell>
          <cell r="H3405">
            <v>516.20664714999998</v>
          </cell>
          <cell r="I3405">
            <v>516.32889609999995</v>
          </cell>
          <cell r="J3405">
            <v>19.672131149999998</v>
          </cell>
          <cell r="K3405">
            <v>14.035087720000002</v>
          </cell>
          <cell r="L3405">
            <v>7.1308988299999996</v>
          </cell>
          <cell r="M3405">
            <v>7.1308988299999996</v>
          </cell>
          <cell r="N3405">
            <v>25.132747550000001</v>
          </cell>
          <cell r="O3405">
            <v>64.040000000000006</v>
          </cell>
          <cell r="P3405">
            <v>11.630708500000001</v>
          </cell>
          <cell r="Q3405">
            <v>76.900000000000006</v>
          </cell>
          <cell r="R3405">
            <v>54.24479362000001</v>
          </cell>
          <cell r="S3405">
            <v>30.6</v>
          </cell>
          <cell r="T3405">
            <v>7.1308988299999996</v>
          </cell>
          <cell r="U3405">
            <v>10.81977828</v>
          </cell>
          <cell r="V3405">
            <v>10.81977828</v>
          </cell>
          <cell r="W3405">
            <v>58</v>
          </cell>
          <cell r="X3405">
            <v>86.5</v>
          </cell>
          <cell r="Y3405">
            <v>35.299999999999997</v>
          </cell>
          <cell r="Z3405">
            <v>32.700000000000003</v>
          </cell>
          <cell r="AA3405">
            <v>29</v>
          </cell>
          <cell r="AB3405">
            <v>7.1785454799999995</v>
          </cell>
          <cell r="AC3405">
            <v>1</v>
          </cell>
          <cell r="AD3405">
            <v>283.35000000000002</v>
          </cell>
          <cell r="AE3405">
            <v>61.340609829999991</v>
          </cell>
          <cell r="AF3405">
            <v>66.530199999999994</v>
          </cell>
          <cell r="AG3405">
            <v>0.30010758984029007</v>
          </cell>
          <cell r="AH3405">
            <v>3.9</v>
          </cell>
          <cell r="AI3405">
            <v>48440</v>
          </cell>
          <cell r="AJ3405">
            <v>9.5</v>
          </cell>
        </row>
        <row r="3406">
          <cell r="A3406" t="str">
            <v>4707</v>
          </cell>
          <cell r="B3406" t="str">
            <v>470703201</v>
          </cell>
          <cell r="D3406" t="str">
            <v>4707032</v>
          </cell>
          <cell r="E3406" t="str">
            <v>4720</v>
          </cell>
          <cell r="F3406" t="str">
            <v>47</v>
          </cell>
          <cell r="G3406">
            <v>512.23039917999995</v>
          </cell>
          <cell r="H3406">
            <v>516.20664714999998</v>
          </cell>
          <cell r="I3406">
            <v>516.32889609999995</v>
          </cell>
          <cell r="J3406">
            <v>19.672131149999998</v>
          </cell>
          <cell r="K3406">
            <v>14.035087720000002</v>
          </cell>
          <cell r="L3406">
            <v>9.7068033400000004</v>
          </cell>
          <cell r="M3406">
            <v>9.7075334899999994</v>
          </cell>
          <cell r="N3406">
            <v>25.132747550000001</v>
          </cell>
          <cell r="O3406">
            <v>64.040000000000006</v>
          </cell>
          <cell r="P3406">
            <v>11.66647025</v>
          </cell>
          <cell r="Q3406">
            <v>76.900000000000006</v>
          </cell>
          <cell r="R3406">
            <v>54.24479362000001</v>
          </cell>
          <cell r="S3406">
            <v>30.6</v>
          </cell>
          <cell r="T3406">
            <v>9.7075334899999994</v>
          </cell>
          <cell r="U3406">
            <v>10.5098506</v>
          </cell>
          <cell r="V3406">
            <v>9.78058519</v>
          </cell>
          <cell r="W3406">
            <v>58</v>
          </cell>
          <cell r="X3406">
            <v>86.5</v>
          </cell>
          <cell r="Y3406">
            <v>35.299999999999997</v>
          </cell>
          <cell r="Z3406">
            <v>32.700000000000003</v>
          </cell>
          <cell r="AA3406">
            <v>29</v>
          </cell>
          <cell r="AB3406">
            <v>10.553883799999999</v>
          </cell>
          <cell r="AC3406">
            <v>0.12096274999999998</v>
          </cell>
          <cell r="AD3406">
            <v>283.35000000000002</v>
          </cell>
          <cell r="AE3406">
            <v>61.340609829999991</v>
          </cell>
          <cell r="AF3406">
            <v>66.567119640000001</v>
          </cell>
          <cell r="AG3406">
            <v>0.35499071488080292</v>
          </cell>
          <cell r="AH3406">
            <v>3.9</v>
          </cell>
          <cell r="AI3406">
            <v>48440</v>
          </cell>
          <cell r="AJ3406">
            <v>9.5</v>
          </cell>
        </row>
        <row r="3407">
          <cell r="A3407" t="str">
            <v>4707</v>
          </cell>
          <cell r="B3407" t="str">
            <v>470703401</v>
          </cell>
          <cell r="D3407" t="str">
            <v>4707034</v>
          </cell>
          <cell r="E3407" t="str">
            <v>4720</v>
          </cell>
          <cell r="F3407" t="str">
            <v>47</v>
          </cell>
          <cell r="G3407">
            <v>512.23039917999995</v>
          </cell>
          <cell r="H3407">
            <v>516.20664714999998</v>
          </cell>
          <cell r="I3407">
            <v>516.32889609999995</v>
          </cell>
          <cell r="J3407">
            <v>19.672131149999998</v>
          </cell>
          <cell r="K3407">
            <v>14.035087720000002</v>
          </cell>
          <cell r="L3407">
            <v>7.1308988299999996</v>
          </cell>
          <cell r="M3407">
            <v>7.1308988299999996</v>
          </cell>
          <cell r="N3407">
            <v>25.132747550000001</v>
          </cell>
          <cell r="O3407">
            <v>64.040000000000006</v>
          </cell>
          <cell r="P3407">
            <v>11.630708500000001</v>
          </cell>
          <cell r="Q3407">
            <v>76.900000000000006</v>
          </cell>
          <cell r="R3407">
            <v>54.24479362000001</v>
          </cell>
          <cell r="S3407">
            <v>30.6</v>
          </cell>
          <cell r="T3407">
            <v>7.1308988299999996</v>
          </cell>
          <cell r="U3407">
            <v>9.8212466000000003</v>
          </cell>
          <cell r="V3407">
            <v>7.1308988299999996</v>
          </cell>
          <cell r="W3407">
            <v>58</v>
          </cell>
          <cell r="X3407">
            <v>86.5</v>
          </cell>
          <cell r="Y3407">
            <v>35.299999999999997</v>
          </cell>
          <cell r="Z3407">
            <v>32.700000000000003</v>
          </cell>
          <cell r="AA3407">
            <v>29</v>
          </cell>
          <cell r="AB3407">
            <v>9.9641121699999999</v>
          </cell>
          <cell r="AC3407">
            <v>1</v>
          </cell>
          <cell r="AD3407">
            <v>283.35000000000002</v>
          </cell>
          <cell r="AE3407">
            <v>61.340609829999991</v>
          </cell>
          <cell r="AF3407">
            <v>66.530199999999994</v>
          </cell>
          <cell r="AG3407">
            <v>0</v>
          </cell>
          <cell r="AH3407">
            <v>3.9</v>
          </cell>
          <cell r="AI3407">
            <v>48440</v>
          </cell>
          <cell r="AJ3407">
            <v>9.5</v>
          </cell>
        </row>
        <row r="3408">
          <cell r="A3408" t="str">
            <v>4707</v>
          </cell>
          <cell r="B3408" t="str">
            <v>470703601</v>
          </cell>
          <cell r="D3408" t="str">
            <v>4707036</v>
          </cell>
          <cell r="E3408" t="str">
            <v>4720</v>
          </cell>
          <cell r="F3408" t="str">
            <v>47</v>
          </cell>
          <cell r="G3408">
            <v>512.23039917999995</v>
          </cell>
          <cell r="H3408">
            <v>516.20664714999998</v>
          </cell>
          <cell r="I3408">
            <v>516.32889609999995</v>
          </cell>
          <cell r="J3408">
            <v>19.672131149999998</v>
          </cell>
          <cell r="K3408">
            <v>14.035087720000002</v>
          </cell>
          <cell r="L3408">
            <v>9.2069345800000004</v>
          </cell>
          <cell r="M3408">
            <v>9.2384418000000004</v>
          </cell>
          <cell r="N3408">
            <v>25.132747550000001</v>
          </cell>
          <cell r="O3408">
            <v>64.040000000000006</v>
          </cell>
          <cell r="P3408">
            <v>11.630708500000001</v>
          </cell>
          <cell r="Q3408">
            <v>76.900000000000006</v>
          </cell>
          <cell r="R3408">
            <v>54.24479362000001</v>
          </cell>
          <cell r="S3408">
            <v>30.6</v>
          </cell>
          <cell r="T3408">
            <v>9.8433128300000003</v>
          </cell>
          <cell r="U3408">
            <v>9.0902045699999992</v>
          </cell>
          <cell r="V3408">
            <v>9.2961510300000008</v>
          </cell>
          <cell r="W3408">
            <v>58</v>
          </cell>
          <cell r="X3408">
            <v>86.5</v>
          </cell>
          <cell r="Y3408">
            <v>35.299999999999997</v>
          </cell>
          <cell r="Z3408">
            <v>32.700000000000003</v>
          </cell>
          <cell r="AA3408">
            <v>29</v>
          </cell>
          <cell r="AB3408">
            <v>9.2528249799999998</v>
          </cell>
          <cell r="AC3408">
            <v>0.13024358999999999</v>
          </cell>
          <cell r="AD3408">
            <v>283.35000000000002</v>
          </cell>
          <cell r="AE3408">
            <v>61.340609829999991</v>
          </cell>
          <cell r="AF3408">
            <v>68.686922440000004</v>
          </cell>
          <cell r="AG3408">
            <v>0.32059796692720466</v>
          </cell>
          <cell r="AH3408">
            <v>3.9</v>
          </cell>
          <cell r="AI3408">
            <v>48440</v>
          </cell>
          <cell r="AJ3408">
            <v>9.5</v>
          </cell>
        </row>
        <row r="3409">
          <cell r="A3409" t="str">
            <v>4707</v>
          </cell>
          <cell r="B3409" t="str">
            <v>470703701</v>
          </cell>
          <cell r="D3409" t="str">
            <v>4707037</v>
          </cell>
          <cell r="E3409" t="str">
            <v>4720</v>
          </cell>
          <cell r="F3409" t="str">
            <v>47</v>
          </cell>
          <cell r="G3409">
            <v>512.23039917999995</v>
          </cell>
          <cell r="H3409">
            <v>516.20664714999998</v>
          </cell>
          <cell r="I3409">
            <v>516.32889609999995</v>
          </cell>
          <cell r="J3409">
            <v>19.672131149999998</v>
          </cell>
          <cell r="K3409">
            <v>14.035087720000002</v>
          </cell>
          <cell r="L3409">
            <v>7.1420365700000001</v>
          </cell>
          <cell r="M3409">
            <v>7.1420365700000001</v>
          </cell>
          <cell r="N3409">
            <v>25.132747550000001</v>
          </cell>
          <cell r="O3409">
            <v>64.040000000000006</v>
          </cell>
          <cell r="P3409">
            <v>11.630708500000001</v>
          </cell>
          <cell r="Q3409">
            <v>76.900000000000006</v>
          </cell>
          <cell r="R3409">
            <v>54.24479362000001</v>
          </cell>
          <cell r="S3409">
            <v>30.6</v>
          </cell>
          <cell r="T3409">
            <v>9.8389490300000002</v>
          </cell>
          <cell r="U3409">
            <v>7.148345739999999</v>
          </cell>
          <cell r="V3409">
            <v>7.1420365700000001</v>
          </cell>
          <cell r="W3409">
            <v>58</v>
          </cell>
          <cell r="X3409">
            <v>86.5</v>
          </cell>
          <cell r="Y3409">
            <v>35.299999999999997</v>
          </cell>
          <cell r="Z3409">
            <v>32.700000000000003</v>
          </cell>
          <cell r="AA3409">
            <v>29</v>
          </cell>
          <cell r="AB3409">
            <v>7.1420365700000001</v>
          </cell>
          <cell r="AC3409">
            <v>1</v>
          </cell>
          <cell r="AD3409">
            <v>283.35000000000002</v>
          </cell>
          <cell r="AE3409">
            <v>61.340609829999991</v>
          </cell>
          <cell r="AF3409">
            <v>68.6922</v>
          </cell>
          <cell r="AG3409">
            <v>0.26697952537768577</v>
          </cell>
          <cell r="AH3409">
            <v>3.9</v>
          </cell>
          <cell r="AI3409">
            <v>48440</v>
          </cell>
          <cell r="AJ3409">
            <v>9.5</v>
          </cell>
        </row>
        <row r="3410">
          <cell r="A3410" t="str">
            <v>4707</v>
          </cell>
          <cell r="B3410" t="str">
            <v>470703801</v>
          </cell>
          <cell r="C3410" t="str">
            <v>715</v>
          </cell>
          <cell r="D3410" t="str">
            <v>4707038</v>
          </cell>
          <cell r="E3410" t="str">
            <v>4720</v>
          </cell>
          <cell r="F3410" t="str">
            <v>47</v>
          </cell>
          <cell r="G3410">
            <v>512.23039917999995</v>
          </cell>
          <cell r="H3410">
            <v>516.20664714999998</v>
          </cell>
          <cell r="I3410">
            <v>516.32889609999995</v>
          </cell>
          <cell r="J3410">
            <v>19.672131149999998</v>
          </cell>
          <cell r="K3410">
            <v>14.035087720000002</v>
          </cell>
          <cell r="L3410">
            <v>9.25760556</v>
          </cell>
          <cell r="M3410">
            <v>9.2690808699999998</v>
          </cell>
          <cell r="N3410">
            <v>25.132747550000001</v>
          </cell>
          <cell r="O3410">
            <v>64.040000000000006</v>
          </cell>
          <cell r="P3410">
            <v>11.248165330000001</v>
          </cell>
          <cell r="Q3410">
            <v>76.900000000000006</v>
          </cell>
          <cell r="R3410">
            <v>48.458501769999998</v>
          </cell>
          <cell r="S3410">
            <v>30.6</v>
          </cell>
          <cell r="T3410">
            <v>9.4252904500000003</v>
          </cell>
          <cell r="U3410">
            <v>9.3136187199999991</v>
          </cell>
          <cell r="V3410">
            <v>9.28720882</v>
          </cell>
          <cell r="W3410">
            <v>58</v>
          </cell>
          <cell r="X3410">
            <v>86.5</v>
          </cell>
          <cell r="Y3410">
            <v>35.299999999999997</v>
          </cell>
          <cell r="Z3410">
            <v>32.700000000000003</v>
          </cell>
          <cell r="AA3410">
            <v>29</v>
          </cell>
          <cell r="AB3410">
            <v>9.2538786700000006</v>
          </cell>
          <cell r="AC3410">
            <v>0.6414166</v>
          </cell>
          <cell r="AD3410">
            <v>283.35000000000002</v>
          </cell>
          <cell r="AE3410">
            <v>61.340609829999991</v>
          </cell>
          <cell r="AF3410">
            <v>68.690058039999997</v>
          </cell>
          <cell r="AG3410">
            <v>0.32915008940379553</v>
          </cell>
          <cell r="AH3410">
            <v>3.9</v>
          </cell>
          <cell r="AI3410">
            <v>48440</v>
          </cell>
          <cell r="AJ3410">
            <v>9.5</v>
          </cell>
        </row>
        <row r="3411">
          <cell r="A3411" t="str">
            <v>4707</v>
          </cell>
          <cell r="B3411" t="str">
            <v>470703901</v>
          </cell>
          <cell r="C3411" t="str">
            <v>715</v>
          </cell>
          <cell r="D3411" t="str">
            <v>4707039</v>
          </cell>
          <cell r="E3411" t="str">
            <v>4720</v>
          </cell>
          <cell r="F3411" t="str">
            <v>47</v>
          </cell>
          <cell r="G3411">
            <v>512.23039917999995</v>
          </cell>
          <cell r="H3411">
            <v>516.20664714999998</v>
          </cell>
          <cell r="I3411">
            <v>516.32889609999995</v>
          </cell>
          <cell r="J3411">
            <v>19.672131149999998</v>
          </cell>
          <cell r="K3411">
            <v>14.035087720000002</v>
          </cell>
          <cell r="L3411">
            <v>7.2392149700000008</v>
          </cell>
          <cell r="M3411">
            <v>7.2363393399999989</v>
          </cell>
          <cell r="N3411">
            <v>25.132747550000001</v>
          </cell>
          <cell r="O3411">
            <v>64.040000000000006</v>
          </cell>
          <cell r="P3411">
            <v>11.225243389999999</v>
          </cell>
          <cell r="Q3411">
            <v>76.900000000000006</v>
          </cell>
          <cell r="R3411">
            <v>48.458501769999998</v>
          </cell>
          <cell r="S3411">
            <v>30.6</v>
          </cell>
          <cell r="T3411">
            <v>7.8624972</v>
          </cell>
          <cell r="U3411">
            <v>7.5496091699999992</v>
          </cell>
          <cell r="V3411">
            <v>7.3664451499999997</v>
          </cell>
          <cell r="W3411">
            <v>58</v>
          </cell>
          <cell r="X3411">
            <v>86.5</v>
          </cell>
          <cell r="Y3411">
            <v>35.299999999999997</v>
          </cell>
          <cell r="Z3411">
            <v>32.700000000000003</v>
          </cell>
          <cell r="AA3411">
            <v>29</v>
          </cell>
          <cell r="AB3411">
            <v>7.5852810799999997</v>
          </cell>
          <cell r="AC3411">
            <v>1</v>
          </cell>
          <cell r="AD3411">
            <v>283.35000000000002</v>
          </cell>
          <cell r="AE3411">
            <v>61.340609829999991</v>
          </cell>
          <cell r="AF3411">
            <v>68.6922</v>
          </cell>
          <cell r="AG3411">
            <v>0</v>
          </cell>
          <cell r="AH3411">
            <v>3.9</v>
          </cell>
          <cell r="AI3411">
            <v>48440</v>
          </cell>
          <cell r="AJ3411">
            <v>9.5</v>
          </cell>
        </row>
        <row r="3412">
          <cell r="A3412" t="str">
            <v>4707</v>
          </cell>
          <cell r="B3412" t="str">
            <v>470704201</v>
          </cell>
          <cell r="D3412" t="str">
            <v>4707042</v>
          </cell>
          <cell r="E3412" t="str">
            <v>4720</v>
          </cell>
          <cell r="F3412" t="str">
            <v>47</v>
          </cell>
          <cell r="G3412">
            <v>512.23039917999995</v>
          </cell>
          <cell r="H3412">
            <v>516.20664714999998</v>
          </cell>
          <cell r="I3412">
            <v>516.32889609999995</v>
          </cell>
          <cell r="J3412">
            <v>19.672131149999998</v>
          </cell>
          <cell r="K3412">
            <v>14.035087720000002</v>
          </cell>
          <cell r="L3412">
            <v>9.6033954599999998</v>
          </cell>
          <cell r="M3412">
            <v>10.25266446</v>
          </cell>
          <cell r="N3412">
            <v>25.132747550000001</v>
          </cell>
          <cell r="O3412">
            <v>64.040000000000006</v>
          </cell>
          <cell r="P3412">
            <v>11.435979619999999</v>
          </cell>
          <cell r="Q3412">
            <v>76.900000000000006</v>
          </cell>
          <cell r="R3412">
            <v>54.24479362000001</v>
          </cell>
          <cell r="S3412">
            <v>30.6</v>
          </cell>
          <cell r="T3412">
            <v>10.57203462</v>
          </cell>
          <cell r="U3412">
            <v>10.37208394</v>
          </cell>
          <cell r="V3412">
            <v>10.253897909999999</v>
          </cell>
          <cell r="W3412">
            <v>58</v>
          </cell>
          <cell r="X3412">
            <v>86.5</v>
          </cell>
          <cell r="Y3412">
            <v>35.299999999999997</v>
          </cell>
          <cell r="Z3412">
            <v>32.700000000000003</v>
          </cell>
          <cell r="AA3412">
            <v>29</v>
          </cell>
          <cell r="AB3412">
            <v>10.49066292</v>
          </cell>
          <cell r="AC3412">
            <v>0.14842395</v>
          </cell>
          <cell r="AD3412">
            <v>283.35000000000002</v>
          </cell>
          <cell r="AE3412">
            <v>61.340609829999991</v>
          </cell>
          <cell r="AF3412">
            <v>68.45699947</v>
          </cell>
          <cell r="AG3412">
            <v>0.32301233797091511</v>
          </cell>
          <cell r="AH3412">
            <v>3.9</v>
          </cell>
          <cell r="AI3412">
            <v>48440</v>
          </cell>
          <cell r="AJ3412">
            <v>9.5</v>
          </cell>
        </row>
        <row r="3413">
          <cell r="A3413" t="str">
            <v>4707</v>
          </cell>
          <cell r="B3413" t="str">
            <v>470704301</v>
          </cell>
          <cell r="D3413" t="str">
            <v>4707043</v>
          </cell>
          <cell r="E3413" t="str">
            <v>4720</v>
          </cell>
          <cell r="F3413" t="str">
            <v>47</v>
          </cell>
          <cell r="G3413">
            <v>512.23039917999995</v>
          </cell>
          <cell r="H3413">
            <v>516.20664714999998</v>
          </cell>
          <cell r="I3413">
            <v>516.32889609999995</v>
          </cell>
          <cell r="J3413">
            <v>19.672131149999998</v>
          </cell>
          <cell r="K3413">
            <v>14.035087720000002</v>
          </cell>
          <cell r="L3413">
            <v>9.4334839200000005</v>
          </cell>
          <cell r="M3413">
            <v>9.8389490300000002</v>
          </cell>
          <cell r="N3413">
            <v>25.132747550000001</v>
          </cell>
          <cell r="O3413">
            <v>64.040000000000006</v>
          </cell>
          <cell r="P3413">
            <v>11.225243389999999</v>
          </cell>
          <cell r="Q3413">
            <v>76.900000000000006</v>
          </cell>
          <cell r="R3413">
            <v>54.24479362000001</v>
          </cell>
          <cell r="S3413">
            <v>30.6</v>
          </cell>
          <cell r="T3413">
            <v>10.126631100000001</v>
          </cell>
          <cell r="U3413">
            <v>9.8389490300000002</v>
          </cell>
          <cell r="V3413">
            <v>9.8389490300000002</v>
          </cell>
          <cell r="W3413">
            <v>58</v>
          </cell>
          <cell r="X3413">
            <v>86.5</v>
          </cell>
          <cell r="Y3413">
            <v>35.299999999999997</v>
          </cell>
          <cell r="Z3413">
            <v>32.700000000000003</v>
          </cell>
          <cell r="AA3413">
            <v>29</v>
          </cell>
          <cell r="AB3413">
            <v>9.9641121699999999</v>
          </cell>
          <cell r="AC3413">
            <v>1</v>
          </cell>
          <cell r="AD3413">
            <v>283.35000000000002</v>
          </cell>
          <cell r="AE3413">
            <v>61.340609829999991</v>
          </cell>
          <cell r="AF3413">
            <v>68.451700000000002</v>
          </cell>
          <cell r="AG3413">
            <v>0.32984660593619664</v>
          </cell>
          <cell r="AH3413">
            <v>3.9</v>
          </cell>
          <cell r="AI3413">
            <v>48440</v>
          </cell>
          <cell r="AJ3413">
            <v>9.5</v>
          </cell>
        </row>
        <row r="3414">
          <cell r="A3414" t="str">
            <v>4707</v>
          </cell>
          <cell r="B3414" t="str">
            <v>470704401</v>
          </cell>
          <cell r="D3414" t="str">
            <v>4707044</v>
          </cell>
          <cell r="E3414" t="str">
            <v>4720</v>
          </cell>
          <cell r="F3414" t="str">
            <v>47</v>
          </cell>
          <cell r="G3414">
            <v>512.23039917999995</v>
          </cell>
          <cell r="H3414">
            <v>516.20664714999998</v>
          </cell>
          <cell r="I3414">
            <v>516.32889609999995</v>
          </cell>
          <cell r="J3414">
            <v>19.672131149999998</v>
          </cell>
          <cell r="K3414">
            <v>14.035087720000002</v>
          </cell>
          <cell r="L3414">
            <v>7.1853870200000003</v>
          </cell>
          <cell r="M3414">
            <v>10.126631100000001</v>
          </cell>
          <cell r="N3414">
            <v>25.132747550000001</v>
          </cell>
          <cell r="O3414">
            <v>64.040000000000006</v>
          </cell>
          <cell r="P3414">
            <v>11.630708500000001</v>
          </cell>
          <cell r="Q3414">
            <v>76.900000000000006</v>
          </cell>
          <cell r="R3414">
            <v>54.24479362000001</v>
          </cell>
          <cell r="S3414">
            <v>30.6</v>
          </cell>
          <cell r="T3414">
            <v>10.81977828</v>
          </cell>
          <cell r="U3414">
            <v>10.11257275</v>
          </cell>
          <cell r="V3414">
            <v>10.126631100000001</v>
          </cell>
          <cell r="W3414">
            <v>58</v>
          </cell>
          <cell r="X3414">
            <v>86.5</v>
          </cell>
          <cell r="Y3414">
            <v>35.299999999999997</v>
          </cell>
          <cell r="Z3414">
            <v>32.700000000000003</v>
          </cell>
          <cell r="AA3414">
            <v>29</v>
          </cell>
          <cell r="AB3414">
            <v>9.9641121699999999</v>
          </cell>
          <cell r="AC3414">
            <v>0</v>
          </cell>
          <cell r="AD3414">
            <v>283.35000000000002</v>
          </cell>
          <cell r="AE3414">
            <v>61.340609829999991</v>
          </cell>
          <cell r="AF3414">
            <v>68.451700000000002</v>
          </cell>
          <cell r="AG3414">
            <v>0.30874421722174644</v>
          </cell>
          <cell r="AH3414">
            <v>3.9</v>
          </cell>
          <cell r="AI3414">
            <v>48440</v>
          </cell>
          <cell r="AJ3414">
            <v>9.5</v>
          </cell>
        </row>
        <row r="3415">
          <cell r="A3415" t="str">
            <v>4707</v>
          </cell>
          <cell r="B3415" t="str">
            <v>470704501</v>
          </cell>
          <cell r="D3415" t="str">
            <v>4707045</v>
          </cell>
          <cell r="E3415" t="str">
            <v>4720</v>
          </cell>
          <cell r="F3415" t="str">
            <v>47</v>
          </cell>
          <cell r="G3415">
            <v>512.23039917999995</v>
          </cell>
          <cell r="H3415">
            <v>516.20664714999998</v>
          </cell>
          <cell r="I3415">
            <v>516.32889609999995</v>
          </cell>
          <cell r="J3415">
            <v>19.672131149999998</v>
          </cell>
          <cell r="K3415">
            <v>14.035087720000002</v>
          </cell>
          <cell r="L3415">
            <v>9.7866166000000003</v>
          </cell>
          <cell r="M3415">
            <v>10.20898498</v>
          </cell>
          <cell r="N3415">
            <v>25.132747550000001</v>
          </cell>
          <cell r="O3415">
            <v>64.040000000000006</v>
          </cell>
          <cell r="P3415">
            <v>11.225243389999999</v>
          </cell>
          <cell r="Q3415">
            <v>76.900000000000006</v>
          </cell>
          <cell r="R3415">
            <v>54.24479362000001</v>
          </cell>
          <cell r="S3415">
            <v>30.6</v>
          </cell>
          <cell r="T3415">
            <v>10.81977828</v>
          </cell>
          <cell r="U3415">
            <v>10.81977828</v>
          </cell>
          <cell r="V3415">
            <v>10.80279488</v>
          </cell>
          <cell r="W3415">
            <v>58</v>
          </cell>
          <cell r="X3415">
            <v>86.5</v>
          </cell>
          <cell r="Y3415">
            <v>35.299999999999997</v>
          </cell>
          <cell r="Z3415">
            <v>32.700000000000003</v>
          </cell>
          <cell r="AA3415">
            <v>29</v>
          </cell>
          <cell r="AB3415">
            <v>10.741816740000001</v>
          </cell>
          <cell r="AC3415">
            <v>0</v>
          </cell>
          <cell r="AD3415">
            <v>283.35000000000002</v>
          </cell>
          <cell r="AE3415">
            <v>61.340609829999991</v>
          </cell>
          <cell r="AF3415">
            <v>68.451700000000002</v>
          </cell>
          <cell r="AG3415">
            <v>0.30202124909645478</v>
          </cell>
          <cell r="AH3415">
            <v>3.9</v>
          </cell>
          <cell r="AI3415">
            <v>48440</v>
          </cell>
          <cell r="AJ3415">
            <v>9.5</v>
          </cell>
        </row>
        <row r="3416">
          <cell r="A3416" t="str">
            <v>4707</v>
          </cell>
          <cell r="B3416" t="str">
            <v>470704601</v>
          </cell>
          <cell r="D3416" t="str">
            <v>4707046</v>
          </cell>
          <cell r="E3416" t="str">
            <v>4720</v>
          </cell>
          <cell r="F3416" t="str">
            <v>47</v>
          </cell>
          <cell r="G3416">
            <v>512.23039917999995</v>
          </cell>
          <cell r="H3416">
            <v>516.20664714999998</v>
          </cell>
          <cell r="I3416">
            <v>516.32889609999995</v>
          </cell>
          <cell r="J3416">
            <v>19.672131149999998</v>
          </cell>
          <cell r="K3416">
            <v>14.035087720000002</v>
          </cell>
          <cell r="L3416">
            <v>9.8389490300000002</v>
          </cell>
          <cell r="M3416">
            <v>10.126631100000001</v>
          </cell>
          <cell r="N3416">
            <v>25.132747550000001</v>
          </cell>
          <cell r="O3416">
            <v>64.040000000000006</v>
          </cell>
          <cell r="P3416">
            <v>11.630708500000001</v>
          </cell>
          <cell r="Q3416">
            <v>76.900000000000006</v>
          </cell>
          <cell r="R3416">
            <v>54.24479362000001</v>
          </cell>
          <cell r="S3416">
            <v>30.6</v>
          </cell>
          <cell r="T3416">
            <v>10.81977828</v>
          </cell>
          <cell r="U3416">
            <v>10.19443927</v>
          </cell>
          <cell r="V3416">
            <v>10.126631100000001</v>
          </cell>
          <cell r="W3416">
            <v>58</v>
          </cell>
          <cell r="X3416">
            <v>86.5</v>
          </cell>
          <cell r="Y3416">
            <v>35.299999999999997</v>
          </cell>
          <cell r="Z3416">
            <v>32.700000000000003</v>
          </cell>
          <cell r="AA3416">
            <v>29</v>
          </cell>
          <cell r="AB3416">
            <v>10.741816740000001</v>
          </cell>
          <cell r="AC3416">
            <v>0</v>
          </cell>
          <cell r="AD3416">
            <v>283.35000000000002</v>
          </cell>
          <cell r="AE3416">
            <v>61.340609829999991</v>
          </cell>
          <cell r="AF3416">
            <v>68.451700000000002</v>
          </cell>
          <cell r="AG3416">
            <v>0.30427951527140062</v>
          </cell>
          <cell r="AH3416">
            <v>3.9</v>
          </cell>
          <cell r="AI3416">
            <v>48440</v>
          </cell>
          <cell r="AJ3416">
            <v>9.5</v>
          </cell>
        </row>
        <row r="3417">
          <cell r="A3417" t="str">
            <v>4707</v>
          </cell>
          <cell r="B3417" t="str">
            <v>470704701</v>
          </cell>
          <cell r="D3417" t="str">
            <v>4707047</v>
          </cell>
          <cell r="E3417" t="str">
            <v>4720</v>
          </cell>
          <cell r="F3417" t="str">
            <v>47</v>
          </cell>
          <cell r="G3417">
            <v>512.23039917999995</v>
          </cell>
          <cell r="H3417">
            <v>516.20664714999998</v>
          </cell>
          <cell r="I3417">
            <v>516.32889609999995</v>
          </cell>
          <cell r="J3417">
            <v>19.672131149999998</v>
          </cell>
          <cell r="K3417">
            <v>14.035087720000002</v>
          </cell>
          <cell r="L3417">
            <v>9.7853231899999997</v>
          </cell>
          <cell r="M3417">
            <v>9.7853231899999997</v>
          </cell>
          <cell r="N3417">
            <v>25.132747550000001</v>
          </cell>
          <cell r="O3417">
            <v>64.040000000000006</v>
          </cell>
          <cell r="P3417">
            <v>11.754490300000001</v>
          </cell>
          <cell r="Q3417">
            <v>76.900000000000006</v>
          </cell>
          <cell r="R3417">
            <v>54.24479362000001</v>
          </cell>
          <cell r="S3417">
            <v>30.6</v>
          </cell>
          <cell r="T3417">
            <v>10.08071281</v>
          </cell>
          <cell r="U3417">
            <v>10.75615668</v>
          </cell>
          <cell r="V3417">
            <v>9.7299671500000002</v>
          </cell>
          <cell r="W3417">
            <v>58</v>
          </cell>
          <cell r="X3417">
            <v>86.5</v>
          </cell>
          <cell r="Y3417">
            <v>35.299999999999997</v>
          </cell>
          <cell r="Z3417">
            <v>32.700000000000003</v>
          </cell>
          <cell r="AA3417">
            <v>29</v>
          </cell>
          <cell r="AB3417">
            <v>10.51423091</v>
          </cell>
          <cell r="AC3417">
            <v>0.15722881999999999</v>
          </cell>
          <cell r="AD3417">
            <v>283.35000000000002</v>
          </cell>
          <cell r="AE3417">
            <v>61.340609829999991</v>
          </cell>
          <cell r="AF3417">
            <v>68.424824619999995</v>
          </cell>
          <cell r="AG3417">
            <v>0.33497148815901151</v>
          </cell>
          <cell r="AH3417">
            <v>3.9</v>
          </cell>
          <cell r="AI3417">
            <v>48440</v>
          </cell>
          <cell r="AJ3417">
            <v>9.5</v>
          </cell>
        </row>
        <row r="3418">
          <cell r="A3418" t="str">
            <v>4707</v>
          </cell>
          <cell r="B3418" t="str">
            <v>470704801</v>
          </cell>
          <cell r="D3418" t="str">
            <v>4707048</v>
          </cell>
          <cell r="E3418" t="str">
            <v>4720</v>
          </cell>
          <cell r="F3418" t="str">
            <v>47</v>
          </cell>
          <cell r="G3418">
            <v>512.23039917999995</v>
          </cell>
          <cell r="H3418">
            <v>516.20664714999998</v>
          </cell>
          <cell r="I3418">
            <v>516.32889609999995</v>
          </cell>
          <cell r="J3418">
            <v>19.672131149999998</v>
          </cell>
          <cell r="K3418">
            <v>14.035087720000002</v>
          </cell>
          <cell r="L3418">
            <v>9.4334839200000005</v>
          </cell>
          <cell r="M3418">
            <v>9.4334839200000005</v>
          </cell>
          <cell r="N3418">
            <v>25.132747550000001</v>
          </cell>
          <cell r="O3418">
            <v>64.040000000000006</v>
          </cell>
          <cell r="P3418">
            <v>11.630708500000001</v>
          </cell>
          <cell r="Q3418">
            <v>76.900000000000006</v>
          </cell>
          <cell r="R3418">
            <v>54.24479362000001</v>
          </cell>
          <cell r="S3418">
            <v>30.6</v>
          </cell>
          <cell r="T3418">
            <v>10.126631100000001</v>
          </cell>
          <cell r="U3418">
            <v>10.81977828</v>
          </cell>
          <cell r="V3418">
            <v>9.4334839200000005</v>
          </cell>
          <cell r="W3418">
            <v>58</v>
          </cell>
          <cell r="X3418">
            <v>86.5</v>
          </cell>
          <cell r="Y3418">
            <v>35.299999999999997</v>
          </cell>
          <cell r="Z3418">
            <v>32.700000000000003</v>
          </cell>
          <cell r="AA3418">
            <v>29</v>
          </cell>
          <cell r="AB3418">
            <v>10.741816740000001</v>
          </cell>
          <cell r="AC3418">
            <v>0</v>
          </cell>
          <cell r="AD3418">
            <v>283.35000000000002</v>
          </cell>
          <cell r="AE3418">
            <v>61.340609829999991</v>
          </cell>
          <cell r="AF3418">
            <v>68.451700000000002</v>
          </cell>
          <cell r="AG3418">
            <v>0.31355578459459793</v>
          </cell>
          <cell r="AH3418">
            <v>3.9</v>
          </cell>
          <cell r="AI3418">
            <v>48440</v>
          </cell>
          <cell r="AJ3418">
            <v>9.5</v>
          </cell>
        </row>
        <row r="3419">
          <cell r="A3419" t="str">
            <v>4707</v>
          </cell>
          <cell r="B3419" t="str">
            <v>470704901</v>
          </cell>
          <cell r="D3419" t="str">
            <v>4707049</v>
          </cell>
          <cell r="E3419" t="str">
            <v>4720</v>
          </cell>
          <cell r="F3419" t="str">
            <v>47</v>
          </cell>
          <cell r="G3419">
            <v>512.23039917999995</v>
          </cell>
          <cell r="H3419">
            <v>516.20664714999998</v>
          </cell>
          <cell r="I3419">
            <v>516.32889609999995</v>
          </cell>
          <cell r="J3419">
            <v>19.672131149999998</v>
          </cell>
          <cell r="K3419">
            <v>14.035087720000002</v>
          </cell>
          <cell r="L3419">
            <v>7.2071188599999996</v>
          </cell>
          <cell r="M3419">
            <v>7.2071188599999996</v>
          </cell>
          <cell r="N3419">
            <v>25.132747550000001</v>
          </cell>
          <cell r="O3419">
            <v>64.040000000000006</v>
          </cell>
          <cell r="P3419">
            <v>11.91839057</v>
          </cell>
          <cell r="Q3419">
            <v>76.900000000000006</v>
          </cell>
          <cell r="R3419">
            <v>54.24479362000001</v>
          </cell>
          <cell r="S3419">
            <v>30.6</v>
          </cell>
          <cell r="T3419">
            <v>9.5706686300000001</v>
          </cell>
          <cell r="U3419">
            <v>10.81977828</v>
          </cell>
          <cell r="V3419">
            <v>7.2071188599999996</v>
          </cell>
          <cell r="W3419">
            <v>58</v>
          </cell>
          <cell r="X3419">
            <v>86.5</v>
          </cell>
          <cell r="Y3419">
            <v>35.299999999999997</v>
          </cell>
          <cell r="Z3419">
            <v>32.700000000000003</v>
          </cell>
          <cell r="AA3419">
            <v>29</v>
          </cell>
          <cell r="AB3419">
            <v>10.741816740000001</v>
          </cell>
          <cell r="AC3419">
            <v>0</v>
          </cell>
          <cell r="AD3419">
            <v>283.35000000000002</v>
          </cell>
          <cell r="AE3419">
            <v>61.340609829999991</v>
          </cell>
          <cell r="AF3419">
            <v>68.451700000000002</v>
          </cell>
          <cell r="AG3419">
            <v>0.3162652472032022</v>
          </cell>
          <cell r="AH3419">
            <v>3.9</v>
          </cell>
          <cell r="AI3419">
            <v>48440</v>
          </cell>
          <cell r="AJ3419">
            <v>9.5</v>
          </cell>
        </row>
        <row r="3420">
          <cell r="A3420" t="str">
            <v>4707</v>
          </cell>
          <cell r="B3420" t="str">
            <v>470705101</v>
          </cell>
          <cell r="D3420" t="str">
            <v>4707051</v>
          </cell>
          <cell r="E3420" t="str">
            <v>4720</v>
          </cell>
          <cell r="F3420" t="str">
            <v>47</v>
          </cell>
          <cell r="G3420">
            <v>512.23039917999995</v>
          </cell>
          <cell r="H3420">
            <v>516.20664714999998</v>
          </cell>
          <cell r="I3420">
            <v>516.32889609999995</v>
          </cell>
          <cell r="J3420">
            <v>19.672131149999998</v>
          </cell>
          <cell r="K3420">
            <v>14.035087720000002</v>
          </cell>
          <cell r="L3420">
            <v>9.4334839200000005</v>
          </cell>
          <cell r="M3420">
            <v>10.81977828</v>
          </cell>
          <cell r="N3420">
            <v>25.132747550000001</v>
          </cell>
          <cell r="O3420">
            <v>64.040000000000006</v>
          </cell>
          <cell r="P3420">
            <v>11.225243389999999</v>
          </cell>
          <cell r="Q3420">
            <v>76.900000000000006</v>
          </cell>
          <cell r="R3420">
            <v>54.24479362000001</v>
          </cell>
          <cell r="S3420">
            <v>30.6</v>
          </cell>
          <cell r="T3420">
            <v>10.81977828</v>
          </cell>
          <cell r="U3420">
            <v>10.81977828</v>
          </cell>
          <cell r="V3420">
            <v>10.81977828</v>
          </cell>
          <cell r="W3420">
            <v>58</v>
          </cell>
          <cell r="X3420">
            <v>86.5</v>
          </cell>
          <cell r="Y3420">
            <v>35.299999999999997</v>
          </cell>
          <cell r="Z3420">
            <v>32.700000000000003</v>
          </cell>
          <cell r="AA3420">
            <v>29</v>
          </cell>
          <cell r="AB3420">
            <v>10.741816740000001</v>
          </cell>
          <cell r="AC3420">
            <v>0</v>
          </cell>
          <cell r="AD3420">
            <v>283.35000000000002</v>
          </cell>
          <cell r="AE3420">
            <v>61.340609829999991</v>
          </cell>
          <cell r="AF3420">
            <v>68.451700000000002</v>
          </cell>
          <cell r="AG3420">
            <v>0.22610439272060345</v>
          </cell>
          <cell r="AH3420">
            <v>3.9</v>
          </cell>
          <cell r="AI3420">
            <v>48440</v>
          </cell>
          <cell r="AJ3420">
            <v>9.5</v>
          </cell>
        </row>
        <row r="3421">
          <cell r="A3421" t="str">
            <v>4707</v>
          </cell>
          <cell r="B3421" t="str">
            <v>470705301</v>
          </cell>
          <cell r="D3421" t="str">
            <v>4707053</v>
          </cell>
          <cell r="E3421" t="str">
            <v>4720</v>
          </cell>
          <cell r="F3421" t="str">
            <v>47</v>
          </cell>
          <cell r="G3421">
            <v>512.23039917999995</v>
          </cell>
          <cell r="H3421">
            <v>516.20664714999998</v>
          </cell>
          <cell r="I3421">
            <v>516.32889609999995</v>
          </cell>
          <cell r="J3421">
            <v>19.672131149999998</v>
          </cell>
          <cell r="K3421">
            <v>14.035087720000002</v>
          </cell>
          <cell r="L3421">
            <v>10.61354101</v>
          </cell>
          <cell r="M3421">
            <v>10.61354101</v>
          </cell>
          <cell r="N3421">
            <v>25.132747550000001</v>
          </cell>
          <cell r="O3421">
            <v>64.040000000000006</v>
          </cell>
          <cell r="P3421">
            <v>11.63374389</v>
          </cell>
          <cell r="Q3421">
            <v>76.900000000000006</v>
          </cell>
          <cell r="R3421">
            <v>54.24479362000001</v>
          </cell>
          <cell r="S3421">
            <v>30.6</v>
          </cell>
          <cell r="T3421">
            <v>10.46324619</v>
          </cell>
          <cell r="U3421">
            <v>10.84534856</v>
          </cell>
          <cell r="V3421">
            <v>10.049404429999999</v>
          </cell>
          <cell r="W3421">
            <v>58</v>
          </cell>
          <cell r="X3421">
            <v>86.5</v>
          </cell>
          <cell r="Y3421">
            <v>35.299999999999997</v>
          </cell>
          <cell r="Z3421">
            <v>32.700000000000003</v>
          </cell>
          <cell r="AA3421">
            <v>29</v>
          </cell>
          <cell r="AB3421">
            <v>9.7521994400000001</v>
          </cell>
          <cell r="AC3421">
            <v>0.53902455000000005</v>
          </cell>
          <cell r="AD3421">
            <v>283.35000000000002</v>
          </cell>
          <cell r="AE3421">
            <v>61.340609829999991</v>
          </cell>
          <cell r="AF3421">
            <v>66.543008139999998</v>
          </cell>
          <cell r="AG3421">
            <v>0.34063156546644946</v>
          </cell>
          <cell r="AH3421">
            <v>3.9</v>
          </cell>
          <cell r="AI3421">
            <v>48440</v>
          </cell>
          <cell r="AJ3421">
            <v>9.5</v>
          </cell>
        </row>
        <row r="3422">
          <cell r="A3422" t="str">
            <v>4707</v>
          </cell>
          <cell r="B3422" t="str">
            <v>470705401</v>
          </cell>
          <cell r="D3422" t="str">
            <v>4707054</v>
          </cell>
          <cell r="E3422" t="str">
            <v>4720</v>
          </cell>
          <cell r="F3422" t="str">
            <v>47</v>
          </cell>
          <cell r="G3422">
            <v>512.23039917999995</v>
          </cell>
          <cell r="H3422">
            <v>516.20664714999998</v>
          </cell>
          <cell r="I3422">
            <v>516.32889609999995</v>
          </cell>
          <cell r="J3422">
            <v>19.672131149999998</v>
          </cell>
          <cell r="K3422">
            <v>14.035087720000002</v>
          </cell>
          <cell r="L3422">
            <v>10.808596</v>
          </cell>
          <cell r="M3422">
            <v>10.808596</v>
          </cell>
          <cell r="N3422">
            <v>25.132747550000001</v>
          </cell>
          <cell r="O3422">
            <v>64.040000000000006</v>
          </cell>
          <cell r="P3422">
            <v>11.630708500000001</v>
          </cell>
          <cell r="Q3422">
            <v>76.900000000000006</v>
          </cell>
          <cell r="R3422">
            <v>54.24479362000001</v>
          </cell>
          <cell r="S3422">
            <v>30.6</v>
          </cell>
          <cell r="T3422">
            <v>9.8389490300000002</v>
          </cell>
          <cell r="U3422">
            <v>10.81977828</v>
          </cell>
          <cell r="V3422">
            <v>7.3421317300000002</v>
          </cell>
          <cell r="W3422">
            <v>58</v>
          </cell>
          <cell r="X3422">
            <v>86.5</v>
          </cell>
          <cell r="Y3422">
            <v>35.299999999999997</v>
          </cell>
          <cell r="Z3422">
            <v>32.700000000000003</v>
          </cell>
          <cell r="AA3422">
            <v>29</v>
          </cell>
          <cell r="AB3422">
            <v>7.3421317300000002</v>
          </cell>
          <cell r="AC3422">
            <v>1</v>
          </cell>
          <cell r="AD3422">
            <v>283.35000000000002</v>
          </cell>
          <cell r="AE3422">
            <v>61.340609829999991</v>
          </cell>
          <cell r="AF3422">
            <v>66.530199999999994</v>
          </cell>
          <cell r="AG3422">
            <v>0.31458625443433508</v>
          </cell>
          <cell r="AH3422">
            <v>3.9</v>
          </cell>
          <cell r="AI3422">
            <v>48440</v>
          </cell>
          <cell r="AJ3422">
            <v>9.5</v>
          </cell>
        </row>
        <row r="3423">
          <cell r="A3423" t="str">
            <v>4707</v>
          </cell>
          <cell r="B3423" t="str">
            <v>470705801</v>
          </cell>
          <cell r="D3423" t="str">
            <v>4707058</v>
          </cell>
          <cell r="E3423" t="str">
            <v>4720</v>
          </cell>
          <cell r="F3423" t="str">
            <v>47</v>
          </cell>
          <cell r="G3423">
            <v>512.23039917999995</v>
          </cell>
          <cell r="H3423">
            <v>516.20664714999998</v>
          </cell>
          <cell r="I3423">
            <v>516.32889609999995</v>
          </cell>
          <cell r="J3423">
            <v>19.672131149999998</v>
          </cell>
          <cell r="K3423">
            <v>14.035087720000002</v>
          </cell>
          <cell r="L3423">
            <v>9.3867276900000007</v>
          </cell>
          <cell r="M3423">
            <v>9.3867276900000007</v>
          </cell>
          <cell r="N3423">
            <v>25.132747550000001</v>
          </cell>
          <cell r="O3423">
            <v>64.040000000000006</v>
          </cell>
          <cell r="P3423">
            <v>11.578516560000001</v>
          </cell>
          <cell r="Q3423">
            <v>76.900000000000006</v>
          </cell>
          <cell r="R3423">
            <v>54.24479362000001</v>
          </cell>
          <cell r="S3423">
            <v>30.6</v>
          </cell>
          <cell r="T3423">
            <v>9.4210873999999993</v>
          </cell>
          <cell r="U3423">
            <v>10.201664360000001</v>
          </cell>
          <cell r="V3423">
            <v>9.3867276900000007</v>
          </cell>
          <cell r="W3423">
            <v>58</v>
          </cell>
          <cell r="X3423">
            <v>86.5</v>
          </cell>
          <cell r="Y3423">
            <v>35.299999999999997</v>
          </cell>
          <cell r="Z3423">
            <v>32.700000000000003</v>
          </cell>
          <cell r="AA3423">
            <v>29</v>
          </cell>
          <cell r="AB3423">
            <v>9.4416108100000002</v>
          </cell>
          <cell r="AC3423">
            <v>0.20821665</v>
          </cell>
          <cell r="AD3423">
            <v>283.35000000000002</v>
          </cell>
          <cell r="AE3423">
            <v>61.340609829999991</v>
          </cell>
          <cell r="AF3423">
            <v>66.530199999999994</v>
          </cell>
          <cell r="AG3423">
            <v>0.33006356871723702</v>
          </cell>
          <cell r="AH3423">
            <v>3.9</v>
          </cell>
          <cell r="AI3423">
            <v>48440</v>
          </cell>
          <cell r="AJ3423">
            <v>9.5</v>
          </cell>
        </row>
        <row r="3424">
          <cell r="A3424" t="str">
            <v>4707</v>
          </cell>
          <cell r="B3424" t="str">
            <v>470705901</v>
          </cell>
          <cell r="D3424" t="str">
            <v>4707059</v>
          </cell>
          <cell r="E3424" t="str">
            <v>4720</v>
          </cell>
          <cell r="F3424" t="str">
            <v>47</v>
          </cell>
          <cell r="G3424">
            <v>512.23039917999995</v>
          </cell>
          <cell r="H3424">
            <v>516.20664714999998</v>
          </cell>
          <cell r="I3424">
            <v>516.32889609999995</v>
          </cell>
          <cell r="J3424">
            <v>19.672131149999998</v>
          </cell>
          <cell r="K3424">
            <v>14.035087720000002</v>
          </cell>
          <cell r="L3424">
            <v>7.1308988299999996</v>
          </cell>
          <cell r="M3424">
            <v>7.1308988299999996</v>
          </cell>
          <cell r="N3424">
            <v>25.132747550000001</v>
          </cell>
          <cell r="O3424">
            <v>64.040000000000006</v>
          </cell>
          <cell r="P3424">
            <v>11.630708500000001</v>
          </cell>
          <cell r="Q3424">
            <v>76.900000000000006</v>
          </cell>
          <cell r="R3424">
            <v>54.24479362000001</v>
          </cell>
          <cell r="S3424">
            <v>30.6</v>
          </cell>
          <cell r="T3424">
            <v>7.1308988299999996</v>
          </cell>
          <cell r="U3424">
            <v>10.126631100000001</v>
          </cell>
          <cell r="V3424">
            <v>7.1308988299999996</v>
          </cell>
          <cell r="W3424">
            <v>58</v>
          </cell>
          <cell r="X3424">
            <v>86.5</v>
          </cell>
          <cell r="Y3424">
            <v>35.299999999999997</v>
          </cell>
          <cell r="Z3424">
            <v>32.700000000000003</v>
          </cell>
          <cell r="AA3424">
            <v>29</v>
          </cell>
          <cell r="AB3424">
            <v>7.1308988299999996</v>
          </cell>
          <cell r="AC3424">
            <v>1</v>
          </cell>
          <cell r="AD3424">
            <v>283.35000000000002</v>
          </cell>
          <cell r="AE3424">
            <v>61.340609829999991</v>
          </cell>
          <cell r="AF3424">
            <v>66.530199999999994</v>
          </cell>
          <cell r="AG3424">
            <v>0.309637845800667</v>
          </cell>
          <cell r="AH3424">
            <v>3.9</v>
          </cell>
          <cell r="AI3424">
            <v>48440</v>
          </cell>
          <cell r="AJ3424">
            <v>9.5</v>
          </cell>
        </row>
        <row r="3425">
          <cell r="A3425" t="str">
            <v>4707</v>
          </cell>
          <cell r="B3425" t="str">
            <v>470706201</v>
          </cell>
          <cell r="D3425" t="str">
            <v>4707062</v>
          </cell>
          <cell r="E3425" t="str">
            <v>4720</v>
          </cell>
          <cell r="F3425" t="str">
            <v>47</v>
          </cell>
          <cell r="G3425">
            <v>512.23039917999995</v>
          </cell>
          <cell r="H3425">
            <v>516.20664714999998</v>
          </cell>
          <cell r="I3425">
            <v>516.32889609999995</v>
          </cell>
          <cell r="J3425">
            <v>19.672131149999998</v>
          </cell>
          <cell r="K3425">
            <v>14.035087720000002</v>
          </cell>
          <cell r="L3425">
            <v>7.1308988299999996</v>
          </cell>
          <cell r="M3425">
            <v>7.1308988299999996</v>
          </cell>
          <cell r="N3425">
            <v>25.132747550000001</v>
          </cell>
          <cell r="O3425">
            <v>64.040000000000006</v>
          </cell>
          <cell r="P3425">
            <v>11.225243389999999</v>
          </cell>
          <cell r="Q3425">
            <v>76.900000000000006</v>
          </cell>
          <cell r="R3425">
            <v>54.24479362000001</v>
          </cell>
          <cell r="S3425">
            <v>30.6</v>
          </cell>
          <cell r="T3425">
            <v>7.1308988299999996</v>
          </cell>
          <cell r="U3425">
            <v>7.1308988299999996</v>
          </cell>
          <cell r="V3425">
            <v>7.1308988299999996</v>
          </cell>
          <cell r="W3425">
            <v>58</v>
          </cell>
          <cell r="X3425">
            <v>86.5</v>
          </cell>
          <cell r="Y3425">
            <v>35.299999999999997</v>
          </cell>
          <cell r="Z3425">
            <v>32.700000000000003</v>
          </cell>
          <cell r="AA3425">
            <v>29</v>
          </cell>
          <cell r="AB3425">
            <v>9.9641121699999999</v>
          </cell>
          <cell r="AC3425">
            <v>1</v>
          </cell>
          <cell r="AD3425">
            <v>283.35000000000002</v>
          </cell>
          <cell r="AE3425">
            <v>61.340609829999991</v>
          </cell>
          <cell r="AF3425">
            <v>66.530199999999994</v>
          </cell>
          <cell r="AG3425">
            <v>0.34623145896043872</v>
          </cell>
          <cell r="AH3425">
            <v>3.9</v>
          </cell>
          <cell r="AI3425">
            <v>48440</v>
          </cell>
          <cell r="AJ3425">
            <v>9.5</v>
          </cell>
        </row>
        <row r="3426">
          <cell r="A3426" t="str">
            <v>4707</v>
          </cell>
          <cell r="B3426" t="str">
            <v>470706301</v>
          </cell>
          <cell r="D3426" t="str">
            <v>4707063</v>
          </cell>
          <cell r="E3426" t="str">
            <v>4720</v>
          </cell>
          <cell r="F3426" t="str">
            <v>47</v>
          </cell>
          <cell r="G3426">
            <v>512.23039917999995</v>
          </cell>
          <cell r="H3426">
            <v>516.20664714999998</v>
          </cell>
          <cell r="I3426">
            <v>516.32889609999995</v>
          </cell>
          <cell r="J3426">
            <v>19.672131149999998</v>
          </cell>
          <cell r="K3426">
            <v>14.035087720000002</v>
          </cell>
          <cell r="L3426">
            <v>9.6510439199999993</v>
          </cell>
          <cell r="M3426">
            <v>9.6508508200000005</v>
          </cell>
          <cell r="N3426">
            <v>25.132747550000001</v>
          </cell>
          <cell r="O3426">
            <v>64.040000000000006</v>
          </cell>
          <cell r="P3426">
            <v>11.35306183</v>
          </cell>
          <cell r="Q3426">
            <v>76.900000000000006</v>
          </cell>
          <cell r="R3426">
            <v>54.24479362000001</v>
          </cell>
          <cell r="S3426">
            <v>30.6</v>
          </cell>
          <cell r="T3426">
            <v>9.7609442499999997</v>
          </cell>
          <cell r="U3426">
            <v>9.7719541599999999</v>
          </cell>
          <cell r="V3426">
            <v>9.6787176800000001</v>
          </cell>
          <cell r="W3426">
            <v>58</v>
          </cell>
          <cell r="X3426">
            <v>86.5</v>
          </cell>
          <cell r="Y3426">
            <v>35.299999999999997</v>
          </cell>
          <cell r="Z3426">
            <v>32.700000000000003</v>
          </cell>
          <cell r="AA3426">
            <v>29</v>
          </cell>
          <cell r="AB3426">
            <v>10.38526534</v>
          </cell>
          <cell r="AC3426">
            <v>7.0093119999999995E-2</v>
          </cell>
          <cell r="AD3426">
            <v>283.35000000000002</v>
          </cell>
          <cell r="AE3426">
            <v>61.340609829999991</v>
          </cell>
          <cell r="AF3426">
            <v>66.530199999999994</v>
          </cell>
          <cell r="AG3426">
            <v>0.30090987166398431</v>
          </cell>
          <cell r="AH3426">
            <v>3.9</v>
          </cell>
          <cell r="AI3426">
            <v>48440</v>
          </cell>
          <cell r="AJ3426">
            <v>9.5</v>
          </cell>
        </row>
        <row r="3427">
          <cell r="A3427" t="str">
            <v>4707</v>
          </cell>
          <cell r="B3427" t="str">
            <v>470706601</v>
          </cell>
          <cell r="D3427" t="str">
            <v>4707066</v>
          </cell>
          <cell r="E3427" t="str">
            <v>4720</v>
          </cell>
          <cell r="F3427" t="str">
            <v>47</v>
          </cell>
          <cell r="G3427">
            <v>512.23039917999995</v>
          </cell>
          <cell r="H3427">
            <v>516.20664714999998</v>
          </cell>
          <cell r="I3427">
            <v>516.32889609999995</v>
          </cell>
          <cell r="J3427">
            <v>19.672131149999998</v>
          </cell>
          <cell r="K3427">
            <v>14.035087720000002</v>
          </cell>
          <cell r="L3427">
            <v>9.9375024300000003</v>
          </cell>
          <cell r="M3427">
            <v>9.9429005499999992</v>
          </cell>
          <cell r="N3427">
            <v>25.132747550000001</v>
          </cell>
          <cell r="O3427">
            <v>64.040000000000006</v>
          </cell>
          <cell r="P3427">
            <v>11.630708500000001</v>
          </cell>
          <cell r="Q3427">
            <v>76.900000000000006</v>
          </cell>
          <cell r="R3427">
            <v>54.24479362000001</v>
          </cell>
          <cell r="S3427">
            <v>30.6</v>
          </cell>
          <cell r="T3427">
            <v>9.9389029600000001</v>
          </cell>
          <cell r="U3427">
            <v>10.649843690000001</v>
          </cell>
          <cell r="V3427">
            <v>9.9264225199999991</v>
          </cell>
          <cell r="W3427">
            <v>58</v>
          </cell>
          <cell r="X3427">
            <v>86.5</v>
          </cell>
          <cell r="Y3427">
            <v>35.299999999999997</v>
          </cell>
          <cell r="Z3427">
            <v>32.700000000000003</v>
          </cell>
          <cell r="AA3427">
            <v>29</v>
          </cell>
          <cell r="AB3427">
            <v>10.090340490000001</v>
          </cell>
          <cell r="AC3427">
            <v>0</v>
          </cell>
          <cell r="AD3427">
            <v>283.35000000000002</v>
          </cell>
          <cell r="AE3427">
            <v>61.340609829999991</v>
          </cell>
          <cell r="AF3427">
            <v>66.530199999999994</v>
          </cell>
          <cell r="AG3427">
            <v>0.33187051647782434</v>
          </cell>
          <cell r="AH3427">
            <v>3.9</v>
          </cell>
          <cell r="AI3427">
            <v>48440</v>
          </cell>
          <cell r="AJ3427">
            <v>9.5</v>
          </cell>
        </row>
        <row r="3428">
          <cell r="A3428" t="str">
            <v>4707</v>
          </cell>
          <cell r="B3428" t="str">
            <v>470706701</v>
          </cell>
          <cell r="D3428" t="str">
            <v>4707067</v>
          </cell>
          <cell r="E3428" t="str">
            <v>4720</v>
          </cell>
          <cell r="F3428" t="str">
            <v>47</v>
          </cell>
          <cell r="G3428">
            <v>512.23039917999995</v>
          </cell>
          <cell r="H3428">
            <v>516.20664714999998</v>
          </cell>
          <cell r="I3428">
            <v>516.32889609999995</v>
          </cell>
          <cell r="J3428">
            <v>19.672131149999998</v>
          </cell>
          <cell r="K3428">
            <v>14.035087720000002</v>
          </cell>
          <cell r="L3428">
            <v>10.063350460000001</v>
          </cell>
          <cell r="M3428">
            <v>10.06611648</v>
          </cell>
          <cell r="N3428">
            <v>25.132747550000001</v>
          </cell>
          <cell r="O3428">
            <v>64.040000000000006</v>
          </cell>
          <cell r="P3428">
            <v>11.634107159999999</v>
          </cell>
          <cell r="Q3428">
            <v>76.900000000000006</v>
          </cell>
          <cell r="R3428">
            <v>54.24479362000001</v>
          </cell>
          <cell r="S3428">
            <v>30.6</v>
          </cell>
          <cell r="T3428">
            <v>10.11980788</v>
          </cell>
          <cell r="U3428">
            <v>10.55022424</v>
          </cell>
          <cell r="V3428">
            <v>9.8117011600000001</v>
          </cell>
          <cell r="W3428">
            <v>58</v>
          </cell>
          <cell r="X3428">
            <v>86.5</v>
          </cell>
          <cell r="Y3428">
            <v>35.299999999999997</v>
          </cell>
          <cell r="Z3428">
            <v>32.700000000000003</v>
          </cell>
          <cell r="AA3428">
            <v>29</v>
          </cell>
          <cell r="AB3428">
            <v>9.4699315599999991</v>
          </cell>
          <cell r="AC3428">
            <v>1.8373230000000001E-2</v>
          </cell>
          <cell r="AD3428">
            <v>283.35000000000002</v>
          </cell>
          <cell r="AE3428">
            <v>61.340609829999991</v>
          </cell>
          <cell r="AF3428">
            <v>66.533685660000003</v>
          </cell>
          <cell r="AG3428">
            <v>0.30630201319534123</v>
          </cell>
          <cell r="AH3428">
            <v>3.9</v>
          </cell>
          <cell r="AI3428">
            <v>48440</v>
          </cell>
          <cell r="AJ3428">
            <v>9.5</v>
          </cell>
        </row>
        <row r="3429">
          <cell r="A3429" t="str">
            <v>4707</v>
          </cell>
          <cell r="B3429" t="str">
            <v>470706702</v>
          </cell>
          <cell r="D3429" t="str">
            <v>4707067</v>
          </cell>
          <cell r="E3429" t="str">
            <v>4720</v>
          </cell>
          <cell r="F3429" t="str">
            <v>47</v>
          </cell>
          <cell r="G3429">
            <v>512.23039917999995</v>
          </cell>
          <cell r="H3429">
            <v>516.20664714999998</v>
          </cell>
          <cell r="I3429">
            <v>516.32889609999995</v>
          </cell>
          <cell r="J3429">
            <v>19.672131149999998</v>
          </cell>
          <cell r="K3429">
            <v>14.035087720000002</v>
          </cell>
          <cell r="L3429">
            <v>9.8389490300000002</v>
          </cell>
          <cell r="M3429">
            <v>9.8389490300000002</v>
          </cell>
          <cell r="N3429">
            <v>25.132747550000001</v>
          </cell>
          <cell r="O3429">
            <v>64.040000000000006</v>
          </cell>
          <cell r="P3429">
            <v>11.630708500000001</v>
          </cell>
          <cell r="Q3429">
            <v>76.900000000000006</v>
          </cell>
          <cell r="R3429">
            <v>54.24479362000001</v>
          </cell>
          <cell r="S3429">
            <v>30.6</v>
          </cell>
          <cell r="T3429">
            <v>9.8389490300000002</v>
          </cell>
          <cell r="U3429">
            <v>10.81977828</v>
          </cell>
          <cell r="V3429">
            <v>9.8389490300000002</v>
          </cell>
          <cell r="W3429">
            <v>58</v>
          </cell>
          <cell r="X3429">
            <v>86.5</v>
          </cell>
          <cell r="Y3429">
            <v>35.299999999999997</v>
          </cell>
          <cell r="Z3429">
            <v>32.700000000000003</v>
          </cell>
          <cell r="AA3429">
            <v>29</v>
          </cell>
          <cell r="AB3429">
            <v>7.1308988299999996</v>
          </cell>
          <cell r="AC3429">
            <v>0</v>
          </cell>
          <cell r="AD3429">
            <v>283.35000000000002</v>
          </cell>
          <cell r="AE3429">
            <v>61.340609829999991</v>
          </cell>
          <cell r="AF3429">
            <v>66.530199999999994</v>
          </cell>
          <cell r="AG3429">
            <v>0.29064655359953517</v>
          </cell>
          <cell r="AH3429">
            <v>3.9</v>
          </cell>
          <cell r="AI3429">
            <v>48440</v>
          </cell>
          <cell r="AJ3429">
            <v>9.5</v>
          </cell>
        </row>
        <row r="3430">
          <cell r="A3430" t="str">
            <v>4707</v>
          </cell>
          <cell r="B3430" t="str">
            <v>470706801</v>
          </cell>
          <cell r="D3430" t="str">
            <v>4707068</v>
          </cell>
          <cell r="E3430" t="str">
            <v>4720</v>
          </cell>
          <cell r="F3430" t="str">
            <v>47</v>
          </cell>
          <cell r="G3430">
            <v>512.23039917999995</v>
          </cell>
          <cell r="H3430">
            <v>516.20664714999998</v>
          </cell>
          <cell r="I3430">
            <v>516.32889609999995</v>
          </cell>
          <cell r="J3430">
            <v>19.672131149999998</v>
          </cell>
          <cell r="K3430">
            <v>14.035087720000002</v>
          </cell>
          <cell r="L3430">
            <v>9.8389490300000002</v>
          </cell>
          <cell r="M3430">
            <v>9.8389490300000002</v>
          </cell>
          <cell r="N3430">
            <v>25.132747550000001</v>
          </cell>
          <cell r="O3430">
            <v>64.040000000000006</v>
          </cell>
          <cell r="P3430">
            <v>11.630708500000001</v>
          </cell>
          <cell r="Q3430">
            <v>76.900000000000006</v>
          </cell>
          <cell r="R3430">
            <v>54.24479362000001</v>
          </cell>
          <cell r="S3430">
            <v>30.6</v>
          </cell>
          <cell r="T3430">
            <v>9.8389490300000002</v>
          </cell>
          <cell r="U3430">
            <v>9.8389490300000002</v>
          </cell>
          <cell r="V3430">
            <v>9.8389490300000002</v>
          </cell>
          <cell r="W3430">
            <v>58</v>
          </cell>
          <cell r="X3430">
            <v>86.5</v>
          </cell>
          <cell r="Y3430">
            <v>35.299999999999997</v>
          </cell>
          <cell r="Z3430">
            <v>32.700000000000003</v>
          </cell>
          <cell r="AA3430">
            <v>29</v>
          </cell>
          <cell r="AB3430">
            <v>7.1308988299999996</v>
          </cell>
          <cell r="AC3430">
            <v>0</v>
          </cell>
          <cell r="AD3430">
            <v>283.35000000000002</v>
          </cell>
          <cell r="AE3430">
            <v>61.340609829999991</v>
          </cell>
          <cell r="AF3430">
            <v>66.530199999999994</v>
          </cell>
          <cell r="AG3430">
            <v>0.35036777180944345</v>
          </cell>
          <cell r="AH3430">
            <v>3.9</v>
          </cell>
          <cell r="AI3430">
            <v>48440</v>
          </cell>
          <cell r="AJ3430">
            <v>9.5</v>
          </cell>
        </row>
        <row r="3431">
          <cell r="A3431" t="str">
            <v>4707</v>
          </cell>
          <cell r="B3431" t="str">
            <v>470707101</v>
          </cell>
          <cell r="D3431" t="str">
            <v>4707071</v>
          </cell>
          <cell r="E3431" t="str">
            <v>4720</v>
          </cell>
          <cell r="F3431" t="str">
            <v>47</v>
          </cell>
          <cell r="G3431">
            <v>512.23039917999995</v>
          </cell>
          <cell r="H3431">
            <v>516.20664714999998</v>
          </cell>
          <cell r="I3431">
            <v>516.32889609999995</v>
          </cell>
          <cell r="J3431">
            <v>19.672131149999998</v>
          </cell>
          <cell r="K3431">
            <v>14.035087720000002</v>
          </cell>
          <cell r="L3431">
            <v>10.448134720000001</v>
          </cell>
          <cell r="M3431">
            <v>10.448134720000001</v>
          </cell>
          <cell r="N3431">
            <v>25.132747550000001</v>
          </cell>
          <cell r="O3431">
            <v>64.040000000000006</v>
          </cell>
          <cell r="P3431">
            <v>11.73503648</v>
          </cell>
          <cell r="Q3431">
            <v>76.900000000000006</v>
          </cell>
          <cell r="R3431">
            <v>54.24479362000001</v>
          </cell>
          <cell r="S3431">
            <v>30.6</v>
          </cell>
          <cell r="T3431">
            <v>10.222958950000001</v>
          </cell>
          <cell r="U3431">
            <v>10.512301580000001</v>
          </cell>
          <cell r="V3431">
            <v>9.8127966900000008</v>
          </cell>
          <cell r="W3431">
            <v>58</v>
          </cell>
          <cell r="X3431">
            <v>86.5</v>
          </cell>
          <cell r="Y3431">
            <v>35.299999999999997</v>
          </cell>
          <cell r="Z3431">
            <v>32.700000000000003</v>
          </cell>
          <cell r="AA3431">
            <v>29</v>
          </cell>
          <cell r="AB3431">
            <v>9.3624604199999997</v>
          </cell>
          <cell r="AC3431">
            <v>0.23901394000000004</v>
          </cell>
          <cell r="AD3431">
            <v>283.35000000000002</v>
          </cell>
          <cell r="AE3431">
            <v>61.340609829999991</v>
          </cell>
          <cell r="AF3431">
            <v>66.558570209999999</v>
          </cell>
          <cell r="AG3431">
            <v>0.29599575045805898</v>
          </cell>
          <cell r="AH3431">
            <v>3.9</v>
          </cell>
          <cell r="AI3431">
            <v>48440</v>
          </cell>
          <cell r="AJ3431">
            <v>9.5</v>
          </cell>
        </row>
        <row r="3432">
          <cell r="A3432" t="str">
            <v>4707</v>
          </cell>
          <cell r="B3432" t="str">
            <v>470707201</v>
          </cell>
          <cell r="D3432" t="str">
            <v>4707072</v>
          </cell>
          <cell r="E3432" t="str">
            <v>4720</v>
          </cell>
          <cell r="F3432" t="str">
            <v>47</v>
          </cell>
          <cell r="G3432">
            <v>512.23039917999995</v>
          </cell>
          <cell r="H3432">
            <v>516.20664714999998</v>
          </cell>
          <cell r="I3432">
            <v>516.32889609999995</v>
          </cell>
          <cell r="J3432">
            <v>19.672131149999998</v>
          </cell>
          <cell r="K3432">
            <v>14.035087720000002</v>
          </cell>
          <cell r="L3432">
            <v>10.126631100000001</v>
          </cell>
          <cell r="M3432">
            <v>10.126631100000001</v>
          </cell>
          <cell r="N3432">
            <v>25.132747550000001</v>
          </cell>
          <cell r="O3432">
            <v>64.040000000000006</v>
          </cell>
          <cell r="P3432">
            <v>11.630708500000001</v>
          </cell>
          <cell r="Q3432">
            <v>76.900000000000006</v>
          </cell>
          <cell r="R3432">
            <v>54.24479362000001</v>
          </cell>
          <cell r="S3432">
            <v>30.6</v>
          </cell>
          <cell r="T3432">
            <v>10.126631100000001</v>
          </cell>
          <cell r="U3432">
            <v>10.81977828</v>
          </cell>
          <cell r="V3432">
            <v>10.126631100000001</v>
          </cell>
          <cell r="W3432">
            <v>58</v>
          </cell>
          <cell r="X3432">
            <v>86.5</v>
          </cell>
          <cell r="Y3432">
            <v>35.299999999999997</v>
          </cell>
          <cell r="Z3432">
            <v>32.700000000000003</v>
          </cell>
          <cell r="AA3432">
            <v>29</v>
          </cell>
          <cell r="AB3432">
            <v>7.1308988299999996</v>
          </cell>
          <cell r="AC3432">
            <v>0</v>
          </cell>
          <cell r="AD3432">
            <v>283.35000000000002</v>
          </cell>
          <cell r="AE3432">
            <v>61.340609829999991</v>
          </cell>
          <cell r="AF3432">
            <v>66.530199999999994</v>
          </cell>
          <cell r="AG3432">
            <v>0.3121081113348973</v>
          </cell>
          <cell r="AH3432">
            <v>3.9</v>
          </cell>
          <cell r="AI3432">
            <v>48440</v>
          </cell>
          <cell r="AJ3432">
            <v>9.5</v>
          </cell>
        </row>
        <row r="3433">
          <cell r="A3433" t="str">
            <v>4707</v>
          </cell>
          <cell r="B3433" t="str">
            <v>470707401</v>
          </cell>
          <cell r="D3433" t="str">
            <v>4707074</v>
          </cell>
          <cell r="E3433" t="str">
            <v>4720</v>
          </cell>
          <cell r="F3433" t="str">
            <v>47</v>
          </cell>
          <cell r="G3433">
            <v>512.23039917999995</v>
          </cell>
          <cell r="H3433">
            <v>516.20664714999998</v>
          </cell>
          <cell r="I3433">
            <v>516.32889609999995</v>
          </cell>
          <cell r="J3433">
            <v>19.672131149999998</v>
          </cell>
          <cell r="K3433">
            <v>14.035087720000002</v>
          </cell>
          <cell r="L3433">
            <v>10.06317999</v>
          </cell>
          <cell r="M3433">
            <v>10.06317999</v>
          </cell>
          <cell r="N3433">
            <v>25.132747550000001</v>
          </cell>
          <cell r="O3433">
            <v>64.040000000000006</v>
          </cell>
          <cell r="P3433">
            <v>11.91839057</v>
          </cell>
          <cell r="Q3433">
            <v>76.900000000000006</v>
          </cell>
          <cell r="R3433">
            <v>54.24479362000001</v>
          </cell>
          <cell r="S3433">
            <v>30.6</v>
          </cell>
          <cell r="T3433">
            <v>10.06317999</v>
          </cell>
          <cell r="U3433">
            <v>9.4334839200000005</v>
          </cell>
          <cell r="V3433">
            <v>9.4334839200000005</v>
          </cell>
          <cell r="W3433">
            <v>58</v>
          </cell>
          <cell r="X3433">
            <v>86.5</v>
          </cell>
          <cell r="Y3433">
            <v>35.299999999999997</v>
          </cell>
          <cell r="Z3433">
            <v>32.700000000000003</v>
          </cell>
          <cell r="AA3433">
            <v>29</v>
          </cell>
          <cell r="AB3433">
            <v>9.2252289800000007</v>
          </cell>
          <cell r="AC3433">
            <v>0</v>
          </cell>
          <cell r="AD3433">
            <v>283.35000000000002</v>
          </cell>
          <cell r="AE3433">
            <v>61.340609829999991</v>
          </cell>
          <cell r="AF3433">
            <v>66.530199999999994</v>
          </cell>
          <cell r="AG3433">
            <v>0.26151887602191454</v>
          </cell>
          <cell r="AH3433">
            <v>3.9</v>
          </cell>
          <cell r="AI3433">
            <v>48440</v>
          </cell>
          <cell r="AJ3433">
            <v>9.5</v>
          </cell>
        </row>
        <row r="3434">
          <cell r="A3434" t="str">
            <v>4707</v>
          </cell>
          <cell r="B3434" t="str">
            <v>470707601</v>
          </cell>
          <cell r="D3434" t="str">
            <v>4707076</v>
          </cell>
          <cell r="E3434" t="str">
            <v>4720</v>
          </cell>
          <cell r="F3434" t="str">
            <v>47</v>
          </cell>
          <cell r="G3434">
            <v>512.23039917999995</v>
          </cell>
          <cell r="H3434">
            <v>516.20664714999998</v>
          </cell>
          <cell r="I3434">
            <v>516.32889609999995</v>
          </cell>
          <cell r="J3434">
            <v>19.672131149999998</v>
          </cell>
          <cell r="K3434">
            <v>14.035087720000002</v>
          </cell>
          <cell r="L3434">
            <v>9.99273393</v>
          </cell>
          <cell r="M3434">
            <v>10.05354415</v>
          </cell>
          <cell r="N3434">
            <v>25.132747550000001</v>
          </cell>
          <cell r="O3434">
            <v>64.040000000000006</v>
          </cell>
          <cell r="P3434">
            <v>11.90755205</v>
          </cell>
          <cell r="Q3434">
            <v>76.900000000000006</v>
          </cell>
          <cell r="R3434">
            <v>54.24479362000001</v>
          </cell>
          <cell r="S3434">
            <v>30.6</v>
          </cell>
          <cell r="T3434">
            <v>9.6483372099999993</v>
          </cell>
          <cell r="U3434">
            <v>10.543075719999999</v>
          </cell>
          <cell r="V3434">
            <v>9.8563959499999996</v>
          </cell>
          <cell r="W3434">
            <v>58</v>
          </cell>
          <cell r="X3434">
            <v>86.5</v>
          </cell>
          <cell r="Y3434">
            <v>35.299999999999997</v>
          </cell>
          <cell r="Z3434">
            <v>32.700000000000003</v>
          </cell>
          <cell r="AA3434">
            <v>29</v>
          </cell>
          <cell r="AB3434">
            <v>10.301827340000001</v>
          </cell>
          <cell r="AC3434">
            <v>0</v>
          </cell>
          <cell r="AD3434">
            <v>283.35000000000002</v>
          </cell>
          <cell r="AE3434">
            <v>61.340609829999991</v>
          </cell>
          <cell r="AF3434">
            <v>68.433708670000001</v>
          </cell>
          <cell r="AG3434">
            <v>0.33031474426587298</v>
          </cell>
          <cell r="AH3434">
            <v>3.9</v>
          </cell>
          <cell r="AI3434">
            <v>48440</v>
          </cell>
          <cell r="AJ3434">
            <v>9.5</v>
          </cell>
        </row>
        <row r="3435">
          <cell r="A3435" t="str">
            <v>4707</v>
          </cell>
          <cell r="B3435" t="str">
            <v>470707701</v>
          </cell>
          <cell r="D3435" t="str">
            <v>4707077</v>
          </cell>
          <cell r="E3435" t="str">
            <v>4720</v>
          </cell>
          <cell r="F3435" t="str">
            <v>47</v>
          </cell>
          <cell r="G3435">
            <v>512.23039917999995</v>
          </cell>
          <cell r="H3435">
            <v>516.20664714999998</v>
          </cell>
          <cell r="I3435">
            <v>516.32889609999995</v>
          </cell>
          <cell r="J3435">
            <v>19.672131149999998</v>
          </cell>
          <cell r="K3435">
            <v>14.035087720000002</v>
          </cell>
          <cell r="L3435">
            <v>9.8245525600000008</v>
          </cell>
          <cell r="M3435">
            <v>9.8245525600000008</v>
          </cell>
          <cell r="N3435">
            <v>25.132747550000001</v>
          </cell>
          <cell r="O3435">
            <v>64.040000000000006</v>
          </cell>
          <cell r="P3435">
            <v>11.91839057</v>
          </cell>
          <cell r="Q3435">
            <v>76.900000000000006</v>
          </cell>
          <cell r="R3435">
            <v>54.24479362000001</v>
          </cell>
          <cell r="S3435">
            <v>30.6</v>
          </cell>
          <cell r="T3435">
            <v>7.1308988299999996</v>
          </cell>
          <cell r="U3435">
            <v>10.81977828</v>
          </cell>
          <cell r="V3435">
            <v>9.8245525600000008</v>
          </cell>
          <cell r="W3435">
            <v>58</v>
          </cell>
          <cell r="X3435">
            <v>86.5</v>
          </cell>
          <cell r="Y3435">
            <v>35.299999999999997</v>
          </cell>
          <cell r="Z3435">
            <v>32.700000000000003</v>
          </cell>
          <cell r="AA3435">
            <v>29</v>
          </cell>
          <cell r="AB3435">
            <v>9.9641121699999999</v>
          </cell>
          <cell r="AC3435">
            <v>0</v>
          </cell>
          <cell r="AD3435">
            <v>283.35000000000002</v>
          </cell>
          <cell r="AE3435">
            <v>61.340609829999991</v>
          </cell>
          <cell r="AF3435">
            <v>68.451700000000002</v>
          </cell>
          <cell r="AG3435">
            <v>0.32240300143873635</v>
          </cell>
          <cell r="AH3435">
            <v>3.9</v>
          </cell>
          <cell r="AI3435">
            <v>48440</v>
          </cell>
          <cell r="AJ3435">
            <v>9.5</v>
          </cell>
        </row>
        <row r="3436">
          <cell r="A3436" t="str">
            <v>4707</v>
          </cell>
          <cell r="B3436" t="str">
            <v>470709101</v>
          </cell>
          <cell r="D3436" t="str">
            <v>4707091</v>
          </cell>
          <cell r="E3436" t="str">
            <v>4720</v>
          </cell>
          <cell r="F3436" t="str">
            <v>47</v>
          </cell>
          <cell r="G3436">
            <v>512.23039917999995</v>
          </cell>
          <cell r="H3436">
            <v>516.20664714999998</v>
          </cell>
          <cell r="I3436">
            <v>516.32889609999995</v>
          </cell>
          <cell r="J3436">
            <v>19.672131149999998</v>
          </cell>
          <cell r="K3436">
            <v>14.035087720000002</v>
          </cell>
          <cell r="L3436">
            <v>9.6450406100000006</v>
          </cell>
          <cell r="M3436">
            <v>10.403959759999999</v>
          </cell>
          <cell r="N3436">
            <v>25.132747550000001</v>
          </cell>
          <cell r="O3436">
            <v>64.040000000000006</v>
          </cell>
          <cell r="P3436">
            <v>11.671517700000001</v>
          </cell>
          <cell r="Q3436">
            <v>76.900000000000006</v>
          </cell>
          <cell r="R3436">
            <v>54.24479362000001</v>
          </cell>
          <cell r="S3436">
            <v>30.6</v>
          </cell>
          <cell r="T3436">
            <v>9.85293083</v>
          </cell>
          <cell r="U3436">
            <v>9.8532989099999995</v>
          </cell>
          <cell r="V3436">
            <v>9.8248230599999999</v>
          </cell>
          <cell r="W3436">
            <v>58</v>
          </cell>
          <cell r="X3436">
            <v>86.5</v>
          </cell>
          <cell r="Y3436">
            <v>35.299999999999997</v>
          </cell>
          <cell r="Z3436">
            <v>32.700000000000003</v>
          </cell>
          <cell r="AA3436">
            <v>29</v>
          </cell>
          <cell r="AB3436">
            <v>9.8965636400000001</v>
          </cell>
          <cell r="AC3436">
            <v>0.12199754999999998</v>
          </cell>
          <cell r="AD3436">
            <v>283.35000000000002</v>
          </cell>
          <cell r="AE3436">
            <v>61.340609829999991</v>
          </cell>
          <cell r="AF3436">
            <v>68.451700000000002</v>
          </cell>
          <cell r="AG3436">
            <v>0.33173167480487348</v>
          </cell>
          <cell r="AH3436">
            <v>3.9</v>
          </cell>
          <cell r="AI3436">
            <v>48440</v>
          </cell>
          <cell r="AJ3436">
            <v>9.5</v>
          </cell>
        </row>
        <row r="3437">
          <cell r="A3437" t="str">
            <v>4707</v>
          </cell>
          <cell r="B3437" t="str">
            <v>470709201</v>
          </cell>
          <cell r="D3437" t="str">
            <v>4707092</v>
          </cell>
          <cell r="E3437" t="str">
            <v>4720</v>
          </cell>
          <cell r="F3437" t="str">
            <v>47</v>
          </cell>
          <cell r="G3437">
            <v>512.23039917999995</v>
          </cell>
          <cell r="H3437">
            <v>516.20664714999998</v>
          </cell>
          <cell r="I3437">
            <v>516.32889609999995</v>
          </cell>
          <cell r="J3437">
            <v>19.672131149999998</v>
          </cell>
          <cell r="K3437">
            <v>14.035087720000002</v>
          </cell>
          <cell r="L3437">
            <v>7.3085427999999997</v>
          </cell>
          <cell r="M3437">
            <v>10.809889549999999</v>
          </cell>
          <cell r="N3437">
            <v>25.132747550000001</v>
          </cell>
          <cell r="O3437">
            <v>64.040000000000006</v>
          </cell>
          <cell r="P3437">
            <v>11.630708500000001</v>
          </cell>
          <cell r="Q3437">
            <v>76.900000000000006</v>
          </cell>
          <cell r="R3437">
            <v>54.24479362000001</v>
          </cell>
          <cell r="S3437">
            <v>30.6</v>
          </cell>
          <cell r="T3437">
            <v>7.3085427999999997</v>
          </cell>
          <cell r="U3437">
            <v>7.3085427999999997</v>
          </cell>
          <cell r="V3437">
            <v>7.3085427999999997</v>
          </cell>
          <cell r="W3437">
            <v>58</v>
          </cell>
          <cell r="X3437">
            <v>86.5</v>
          </cell>
          <cell r="Y3437">
            <v>35.299999999999997</v>
          </cell>
          <cell r="Z3437">
            <v>32.700000000000003</v>
          </cell>
          <cell r="AA3437">
            <v>29</v>
          </cell>
          <cell r="AB3437">
            <v>7.3085427999999997</v>
          </cell>
          <cell r="AC3437">
            <v>1</v>
          </cell>
          <cell r="AD3437">
            <v>283.35000000000002</v>
          </cell>
          <cell r="AE3437">
            <v>61.340609829999991</v>
          </cell>
          <cell r="AF3437">
            <v>68.451700000000002</v>
          </cell>
          <cell r="AG3437">
            <v>0.31868073456579338</v>
          </cell>
          <cell r="AH3437">
            <v>3.9</v>
          </cell>
          <cell r="AI3437">
            <v>48440</v>
          </cell>
          <cell r="AJ3437">
            <v>9.5</v>
          </cell>
        </row>
        <row r="3438">
          <cell r="A3438" t="str">
            <v>4707</v>
          </cell>
          <cell r="B3438" t="str">
            <v>470709301</v>
          </cell>
          <cell r="D3438" t="str">
            <v>4707093</v>
          </cell>
          <cell r="E3438" t="str">
            <v>4720</v>
          </cell>
          <cell r="F3438" t="str">
            <v>47</v>
          </cell>
          <cell r="G3438">
            <v>512.23039917999995</v>
          </cell>
          <cell r="H3438">
            <v>516.20664714999998</v>
          </cell>
          <cell r="I3438">
            <v>516.32889609999995</v>
          </cell>
          <cell r="J3438">
            <v>19.672131149999998</v>
          </cell>
          <cell r="K3438">
            <v>14.035087720000002</v>
          </cell>
          <cell r="L3438">
            <v>9.8389490300000002</v>
          </cell>
          <cell r="M3438">
            <v>10.126631100000001</v>
          </cell>
          <cell r="N3438">
            <v>25.132747550000001</v>
          </cell>
          <cell r="O3438">
            <v>64.040000000000006</v>
          </cell>
          <cell r="P3438">
            <v>11.630708500000001</v>
          </cell>
          <cell r="Q3438">
            <v>76.900000000000006</v>
          </cell>
          <cell r="R3438">
            <v>54.24479362000001</v>
          </cell>
          <cell r="S3438">
            <v>30.6</v>
          </cell>
          <cell r="T3438">
            <v>9.8389490300000002</v>
          </cell>
          <cell r="U3438">
            <v>9.8389490300000002</v>
          </cell>
          <cell r="V3438">
            <v>9.8389490300000002</v>
          </cell>
          <cell r="W3438">
            <v>58</v>
          </cell>
          <cell r="X3438">
            <v>86.5</v>
          </cell>
          <cell r="Y3438">
            <v>35.299999999999997</v>
          </cell>
          <cell r="Z3438">
            <v>32.700000000000003</v>
          </cell>
          <cell r="AA3438">
            <v>29</v>
          </cell>
          <cell r="AB3438">
            <v>9.9396748200000005</v>
          </cell>
          <cell r="AC3438">
            <v>0</v>
          </cell>
          <cell r="AD3438">
            <v>283.35000000000002</v>
          </cell>
          <cell r="AE3438">
            <v>61.340609829999991</v>
          </cell>
          <cell r="AF3438">
            <v>68.451700000000002</v>
          </cell>
          <cell r="AG3438">
            <v>0.30964012904799254</v>
          </cell>
          <cell r="AH3438">
            <v>3.9</v>
          </cell>
          <cell r="AI3438">
            <v>48440</v>
          </cell>
          <cell r="AJ3438">
            <v>9.5</v>
          </cell>
        </row>
        <row r="3439">
          <cell r="A3439" t="str">
            <v>4708</v>
          </cell>
          <cell r="B3439" t="str">
            <v>470800101</v>
          </cell>
          <cell r="C3439" t="str">
            <v>720</v>
          </cell>
          <cell r="D3439" t="str">
            <v>4708001</v>
          </cell>
          <cell r="E3439" t="str">
            <v>4720</v>
          </cell>
          <cell r="F3439" t="str">
            <v>47</v>
          </cell>
          <cell r="G3439">
            <v>512.23039917999995</v>
          </cell>
          <cell r="H3439">
            <v>516.20664714999998</v>
          </cell>
          <cell r="I3439">
            <v>516.32889609999995</v>
          </cell>
          <cell r="J3439">
            <v>19.672131149999998</v>
          </cell>
          <cell r="K3439">
            <v>14.035087720000002</v>
          </cell>
          <cell r="L3439">
            <v>9.3966539499999993</v>
          </cell>
          <cell r="M3439">
            <v>9.2289658400000008</v>
          </cell>
          <cell r="N3439">
            <v>25.132747550000001</v>
          </cell>
          <cell r="O3439">
            <v>64.040000000000006</v>
          </cell>
          <cell r="P3439">
            <v>9.7213659799999999</v>
          </cell>
          <cell r="Q3439">
            <v>76.900000000000006</v>
          </cell>
          <cell r="R3439">
            <v>54.24479362000001</v>
          </cell>
          <cell r="S3439">
            <v>30.6</v>
          </cell>
          <cell r="T3439">
            <v>9.6652303600000007</v>
          </cell>
          <cell r="U3439">
            <v>9.4855449200000006</v>
          </cell>
          <cell r="V3439">
            <v>9.2686092799999997</v>
          </cell>
          <cell r="W3439">
            <v>58</v>
          </cell>
          <cell r="X3439">
            <v>86.5</v>
          </cell>
          <cell r="Y3439">
            <v>35.299999999999997</v>
          </cell>
          <cell r="Z3439">
            <v>32.700000000000003</v>
          </cell>
          <cell r="AA3439">
            <v>29</v>
          </cell>
          <cell r="AB3439">
            <v>9.6945550399999991</v>
          </cell>
          <cell r="AC3439">
            <v>0.68553390000000003</v>
          </cell>
          <cell r="AD3439">
            <v>283.35000000000002</v>
          </cell>
          <cell r="AE3439">
            <v>61.340609829999991</v>
          </cell>
          <cell r="AF3439">
            <v>66.530199999999994</v>
          </cell>
          <cell r="AG3439">
            <v>0.32132421033212627</v>
          </cell>
          <cell r="AH3439">
            <v>3.9</v>
          </cell>
          <cell r="AI3439">
            <v>48440</v>
          </cell>
          <cell r="AJ3439">
            <v>9.5</v>
          </cell>
        </row>
        <row r="3440">
          <cell r="A3440" t="str">
            <v>4708</v>
          </cell>
          <cell r="B3440" t="str">
            <v>470800401</v>
          </cell>
          <cell r="C3440" t="str">
            <v>720</v>
          </cell>
          <cell r="D3440" t="str">
            <v>4708004</v>
          </cell>
          <cell r="E3440" t="str">
            <v>4720</v>
          </cell>
          <cell r="F3440" t="str">
            <v>47</v>
          </cell>
          <cell r="G3440">
            <v>512.23039917999995</v>
          </cell>
          <cell r="H3440">
            <v>516.20664714999998</v>
          </cell>
          <cell r="I3440">
            <v>516.32889609999995</v>
          </cell>
          <cell r="J3440">
            <v>19.672131149999998</v>
          </cell>
          <cell r="K3440">
            <v>14.035087720000002</v>
          </cell>
          <cell r="L3440">
            <v>7.1693500200000004</v>
          </cell>
          <cell r="M3440">
            <v>7.1981835800000002</v>
          </cell>
          <cell r="N3440">
            <v>25.132747550000001</v>
          </cell>
          <cell r="O3440">
            <v>64.040000000000006</v>
          </cell>
          <cell r="P3440">
            <v>7.8758791599999993</v>
          </cell>
          <cell r="Q3440">
            <v>76.900000000000006</v>
          </cell>
          <cell r="R3440">
            <v>54.24479362000001</v>
          </cell>
          <cell r="S3440">
            <v>30.6</v>
          </cell>
          <cell r="T3440">
            <v>7.5750716999999996</v>
          </cell>
          <cell r="U3440">
            <v>7.2513449800000007</v>
          </cell>
          <cell r="V3440">
            <v>7.1631723899999997</v>
          </cell>
          <cell r="W3440">
            <v>58</v>
          </cell>
          <cell r="X3440">
            <v>86.5</v>
          </cell>
          <cell r="Y3440">
            <v>35.299999999999997</v>
          </cell>
          <cell r="Z3440">
            <v>32.700000000000003</v>
          </cell>
          <cell r="AA3440">
            <v>29</v>
          </cell>
          <cell r="AB3440">
            <v>7.4471683600000009</v>
          </cell>
          <cell r="AC3440">
            <v>1</v>
          </cell>
          <cell r="AD3440">
            <v>283.35000000000002</v>
          </cell>
          <cell r="AE3440">
            <v>61.340609829999991</v>
          </cell>
          <cell r="AF3440">
            <v>66.530199999999994</v>
          </cell>
          <cell r="AG3440">
            <v>0.33330835417966409</v>
          </cell>
          <cell r="AH3440">
            <v>3.9</v>
          </cell>
          <cell r="AI3440">
            <v>48440</v>
          </cell>
          <cell r="AJ3440">
            <v>9.5</v>
          </cell>
        </row>
        <row r="3441">
          <cell r="A3441" t="str">
            <v>4708</v>
          </cell>
          <cell r="B3441" t="str">
            <v>470800601</v>
          </cell>
          <cell r="D3441" t="str">
            <v>4708006</v>
          </cell>
          <cell r="E3441" t="str">
            <v>4720</v>
          </cell>
          <cell r="F3441" t="str">
            <v>47</v>
          </cell>
          <cell r="G3441">
            <v>512.23039917999995</v>
          </cell>
          <cell r="H3441">
            <v>516.20664714999998</v>
          </cell>
          <cell r="I3441">
            <v>516.32889609999995</v>
          </cell>
          <cell r="J3441">
            <v>19.672131149999998</v>
          </cell>
          <cell r="K3441">
            <v>14.035087720000002</v>
          </cell>
          <cell r="L3441">
            <v>10.197909360000001</v>
          </cell>
          <cell r="M3441">
            <v>10.05663773</v>
          </cell>
          <cell r="N3441">
            <v>25.132747550000001</v>
          </cell>
          <cell r="O3441">
            <v>64.040000000000006</v>
          </cell>
          <cell r="P3441">
            <v>10.88567838</v>
          </cell>
          <cell r="Q3441">
            <v>76.900000000000006</v>
          </cell>
          <cell r="R3441">
            <v>54.24479362000001</v>
          </cell>
          <cell r="S3441">
            <v>30.6</v>
          </cell>
          <cell r="T3441">
            <v>10.24128035</v>
          </cell>
          <cell r="U3441">
            <v>10.79855465</v>
          </cell>
          <cell r="V3441">
            <v>10.232647399999999</v>
          </cell>
          <cell r="W3441">
            <v>58</v>
          </cell>
          <cell r="X3441">
            <v>86.5</v>
          </cell>
          <cell r="Y3441">
            <v>35.299999999999997</v>
          </cell>
          <cell r="Z3441">
            <v>32.700000000000003</v>
          </cell>
          <cell r="AA3441">
            <v>29</v>
          </cell>
          <cell r="AB3441">
            <v>10.343965819999999</v>
          </cell>
          <cell r="AC3441">
            <v>6.5839800000000006E-3</v>
          </cell>
          <cell r="AD3441">
            <v>283.35000000000002</v>
          </cell>
          <cell r="AE3441">
            <v>61.340609829999991</v>
          </cell>
          <cell r="AF3441">
            <v>66.530199999999994</v>
          </cell>
          <cell r="AG3441">
            <v>0.3035817240484634</v>
          </cell>
          <cell r="AH3441">
            <v>3.9</v>
          </cell>
          <cell r="AI3441">
            <v>48440</v>
          </cell>
          <cell r="AJ3441">
            <v>9.5</v>
          </cell>
        </row>
        <row r="3442">
          <cell r="A3442" t="str">
            <v>4708</v>
          </cell>
          <cell r="B3442" t="str">
            <v>470800801</v>
          </cell>
          <cell r="D3442" t="str">
            <v>4708008</v>
          </cell>
          <cell r="E3442" t="str">
            <v>4720</v>
          </cell>
          <cell r="F3442" t="str">
            <v>47</v>
          </cell>
          <cell r="G3442">
            <v>512.23039917999995</v>
          </cell>
          <cell r="H3442">
            <v>516.20664714999998</v>
          </cell>
          <cell r="I3442">
            <v>516.32889609999995</v>
          </cell>
          <cell r="J3442">
            <v>19.672131149999998</v>
          </cell>
          <cell r="K3442">
            <v>14.035087720000002</v>
          </cell>
          <cell r="L3442">
            <v>10.126631100000001</v>
          </cell>
          <cell r="M3442">
            <v>10.126631100000001</v>
          </cell>
          <cell r="N3442">
            <v>25.132747550000001</v>
          </cell>
          <cell r="O3442">
            <v>64.040000000000006</v>
          </cell>
          <cell r="P3442">
            <v>10.81977828</v>
          </cell>
          <cell r="Q3442">
            <v>76.900000000000006</v>
          </cell>
          <cell r="R3442">
            <v>54.24479362000001</v>
          </cell>
          <cell r="S3442">
            <v>30.6</v>
          </cell>
          <cell r="T3442">
            <v>10.126631100000001</v>
          </cell>
          <cell r="U3442">
            <v>10.81977828</v>
          </cell>
          <cell r="V3442">
            <v>10.126631100000001</v>
          </cell>
          <cell r="W3442">
            <v>58</v>
          </cell>
          <cell r="X3442">
            <v>86.5</v>
          </cell>
          <cell r="Y3442">
            <v>35.299999999999997</v>
          </cell>
          <cell r="Z3442">
            <v>32.700000000000003</v>
          </cell>
          <cell r="AA3442">
            <v>29</v>
          </cell>
          <cell r="AB3442">
            <v>10.741816740000001</v>
          </cell>
          <cell r="AC3442">
            <v>0</v>
          </cell>
          <cell r="AD3442">
            <v>283.35000000000002</v>
          </cell>
          <cell r="AE3442">
            <v>61.340609829999991</v>
          </cell>
          <cell r="AF3442">
            <v>66.530199999999994</v>
          </cell>
          <cell r="AG3442">
            <v>0.31338990301116609</v>
          </cell>
          <cell r="AH3442">
            <v>3.9</v>
          </cell>
          <cell r="AI3442">
            <v>48440</v>
          </cell>
          <cell r="AJ3442">
            <v>9.5</v>
          </cell>
        </row>
        <row r="3443">
          <cell r="A3443" t="str">
            <v>4708</v>
          </cell>
          <cell r="B3443" t="str">
            <v>470800901</v>
          </cell>
          <cell r="D3443" t="str">
            <v>4708009</v>
          </cell>
          <cell r="E3443" t="str">
            <v>4720</v>
          </cell>
          <cell r="F3443" t="str">
            <v>47</v>
          </cell>
          <cell r="G3443">
            <v>512.23039917999995</v>
          </cell>
          <cell r="H3443">
            <v>516.20664714999998</v>
          </cell>
          <cell r="I3443">
            <v>516.32889609999995</v>
          </cell>
          <cell r="J3443">
            <v>19.672131149999998</v>
          </cell>
          <cell r="K3443">
            <v>14.035087720000002</v>
          </cell>
          <cell r="L3443">
            <v>9.48804786</v>
          </cell>
          <cell r="M3443">
            <v>9.3421578000000007</v>
          </cell>
          <cell r="N3443">
            <v>25.132747550000001</v>
          </cell>
          <cell r="O3443">
            <v>64.040000000000006</v>
          </cell>
          <cell r="P3443">
            <v>11.228571179999999</v>
          </cell>
          <cell r="Q3443">
            <v>76.900000000000006</v>
          </cell>
          <cell r="R3443">
            <v>54.24479362000001</v>
          </cell>
          <cell r="S3443">
            <v>30.6</v>
          </cell>
          <cell r="T3443">
            <v>9.3364442499999996</v>
          </cell>
          <cell r="U3443">
            <v>11.12378636</v>
          </cell>
          <cell r="V3443">
            <v>9.3364442499999996</v>
          </cell>
          <cell r="W3443">
            <v>58</v>
          </cell>
          <cell r="X3443">
            <v>86.5</v>
          </cell>
          <cell r="Y3443">
            <v>35.299999999999997</v>
          </cell>
          <cell r="Z3443">
            <v>32.700000000000003</v>
          </cell>
          <cell r="AA3443">
            <v>29</v>
          </cell>
          <cell r="AB3443">
            <v>9.7761086200000005</v>
          </cell>
          <cell r="AC3443">
            <v>0.19236144999999999</v>
          </cell>
          <cell r="AD3443">
            <v>283.35000000000002</v>
          </cell>
          <cell r="AE3443">
            <v>61.340609829999991</v>
          </cell>
          <cell r="AF3443">
            <v>66.530199999999994</v>
          </cell>
          <cell r="AG3443">
            <v>0.35575692246830892</v>
          </cell>
          <cell r="AH3443">
            <v>3.9</v>
          </cell>
          <cell r="AI3443">
            <v>48440</v>
          </cell>
          <cell r="AJ3443">
            <v>9.5</v>
          </cell>
        </row>
        <row r="3444">
          <cell r="A3444" t="str">
            <v>4708</v>
          </cell>
          <cell r="B3444" t="str">
            <v>470801101</v>
          </cell>
          <cell r="D3444" t="str">
            <v>4708011</v>
          </cell>
          <cell r="E3444" t="str">
            <v>4720</v>
          </cell>
          <cell r="F3444" t="str">
            <v>47</v>
          </cell>
          <cell r="G3444">
            <v>512.23039917999995</v>
          </cell>
          <cell r="H3444">
            <v>516.20664714999998</v>
          </cell>
          <cell r="I3444">
            <v>516.32889609999995</v>
          </cell>
          <cell r="J3444">
            <v>19.672131149999998</v>
          </cell>
          <cell r="K3444">
            <v>14.035087720000002</v>
          </cell>
          <cell r="L3444">
            <v>7.1388670000000003</v>
          </cell>
          <cell r="M3444">
            <v>7.1388670000000003</v>
          </cell>
          <cell r="N3444">
            <v>25.132747550000001</v>
          </cell>
          <cell r="O3444">
            <v>64.040000000000006</v>
          </cell>
          <cell r="P3444">
            <v>11.225243389999999</v>
          </cell>
          <cell r="Q3444">
            <v>76.900000000000006</v>
          </cell>
          <cell r="R3444">
            <v>54.24479362000001</v>
          </cell>
          <cell r="S3444">
            <v>30.6</v>
          </cell>
          <cell r="T3444">
            <v>7.1388670000000003</v>
          </cell>
          <cell r="U3444">
            <v>11.20587027</v>
          </cell>
          <cell r="V3444">
            <v>7.1388670000000003</v>
          </cell>
          <cell r="W3444">
            <v>58</v>
          </cell>
          <cell r="X3444">
            <v>86.5</v>
          </cell>
          <cell r="Y3444">
            <v>35.299999999999997</v>
          </cell>
          <cell r="Z3444">
            <v>32.700000000000003</v>
          </cell>
          <cell r="AA3444">
            <v>29</v>
          </cell>
          <cell r="AB3444">
            <v>7.1388670000000003</v>
          </cell>
          <cell r="AC3444">
            <v>1</v>
          </cell>
          <cell r="AD3444">
            <v>283.35000000000002</v>
          </cell>
          <cell r="AE3444">
            <v>61.340609829999991</v>
          </cell>
          <cell r="AF3444">
            <v>66.530199999999994</v>
          </cell>
          <cell r="AG3444">
            <v>0.31661060900605287</v>
          </cell>
          <cell r="AH3444">
            <v>3.9</v>
          </cell>
          <cell r="AI3444">
            <v>48440</v>
          </cell>
          <cell r="AJ3444">
            <v>9.5</v>
          </cell>
        </row>
        <row r="3445">
          <cell r="A3445" t="str">
            <v>4708</v>
          </cell>
          <cell r="B3445" t="str">
            <v>470801201</v>
          </cell>
          <cell r="D3445" t="str">
            <v>4708012</v>
          </cell>
          <cell r="E3445" t="str">
            <v>4720</v>
          </cell>
          <cell r="F3445" t="str">
            <v>47</v>
          </cell>
          <cell r="G3445">
            <v>512.23039917999995</v>
          </cell>
          <cell r="H3445">
            <v>516.20664714999998</v>
          </cell>
          <cell r="I3445">
            <v>516.32889609999995</v>
          </cell>
          <cell r="J3445">
            <v>19.672131149999998</v>
          </cell>
          <cell r="K3445">
            <v>14.035087720000002</v>
          </cell>
          <cell r="L3445">
            <v>7.1308988299999996</v>
          </cell>
          <cell r="M3445">
            <v>7.1838707199999998</v>
          </cell>
          <cell r="N3445">
            <v>25.132747550000001</v>
          </cell>
          <cell r="O3445">
            <v>64.040000000000006</v>
          </cell>
          <cell r="P3445">
            <v>11.5753837</v>
          </cell>
          <cell r="Q3445">
            <v>76.900000000000006</v>
          </cell>
          <cell r="R3445">
            <v>54.24479362000001</v>
          </cell>
          <cell r="S3445">
            <v>30.6</v>
          </cell>
          <cell r="T3445">
            <v>7.1838707199999998</v>
          </cell>
          <cell r="U3445">
            <v>11.225243389999999</v>
          </cell>
          <cell r="V3445">
            <v>7.1838707199999998</v>
          </cell>
          <cell r="W3445">
            <v>58</v>
          </cell>
          <cell r="X3445">
            <v>86.5</v>
          </cell>
          <cell r="Y3445">
            <v>35.299999999999997</v>
          </cell>
          <cell r="Z3445">
            <v>32.700000000000003</v>
          </cell>
          <cell r="AA3445">
            <v>29</v>
          </cell>
          <cell r="AB3445">
            <v>10.741816740000001</v>
          </cell>
          <cell r="AC3445">
            <v>1</v>
          </cell>
          <cell r="AD3445">
            <v>283.35000000000002</v>
          </cell>
          <cell r="AE3445">
            <v>61.340609829999991</v>
          </cell>
          <cell r="AF3445">
            <v>66.530199999999994</v>
          </cell>
          <cell r="AG3445">
            <v>0.33686321345633702</v>
          </cell>
          <cell r="AH3445">
            <v>3.9</v>
          </cell>
          <cell r="AI3445">
            <v>48440</v>
          </cell>
          <cell r="AJ3445">
            <v>9.5</v>
          </cell>
        </row>
        <row r="3446">
          <cell r="A3446" t="str">
            <v>4708</v>
          </cell>
          <cell r="B3446" t="str">
            <v>470801601</v>
          </cell>
          <cell r="D3446" t="str">
            <v>4708016</v>
          </cell>
          <cell r="E3446" t="str">
            <v>4720</v>
          </cell>
          <cell r="F3446" t="str">
            <v>47</v>
          </cell>
          <cell r="G3446">
            <v>512.23039917999995</v>
          </cell>
          <cell r="H3446">
            <v>516.20664714999998</v>
          </cell>
          <cell r="I3446">
            <v>516.32889609999995</v>
          </cell>
          <cell r="J3446">
            <v>19.672131149999998</v>
          </cell>
          <cell r="K3446">
            <v>14.035087720000002</v>
          </cell>
          <cell r="L3446">
            <v>9.6117305200000001</v>
          </cell>
          <cell r="M3446">
            <v>9.6118643899999991</v>
          </cell>
          <cell r="N3446">
            <v>25.132747550000001</v>
          </cell>
          <cell r="O3446">
            <v>64.040000000000006</v>
          </cell>
          <cell r="P3446">
            <v>11.544540400000001</v>
          </cell>
          <cell r="Q3446">
            <v>76.900000000000006</v>
          </cell>
          <cell r="R3446">
            <v>54.24479362000001</v>
          </cell>
          <cell r="S3446">
            <v>30.6</v>
          </cell>
          <cell r="T3446">
            <v>10.441879699999999</v>
          </cell>
          <cell r="U3446">
            <v>10.667838489999999</v>
          </cell>
          <cell r="V3446">
            <v>10.4574014</v>
          </cell>
          <cell r="W3446">
            <v>58</v>
          </cell>
          <cell r="X3446">
            <v>86.5</v>
          </cell>
          <cell r="Y3446">
            <v>35.299999999999997</v>
          </cell>
          <cell r="Z3446">
            <v>32.700000000000003</v>
          </cell>
          <cell r="AA3446">
            <v>29</v>
          </cell>
          <cell r="AB3446">
            <v>10.688507189999999</v>
          </cell>
          <cell r="AC3446">
            <v>0</v>
          </cell>
          <cell r="AD3446">
            <v>283.35000000000002</v>
          </cell>
          <cell r="AE3446">
            <v>61.340609829999991</v>
          </cell>
          <cell r="AF3446">
            <v>66.530199999999994</v>
          </cell>
          <cell r="AG3446">
            <v>0.28728362119786405</v>
          </cell>
          <cell r="AH3446">
            <v>3.9</v>
          </cell>
          <cell r="AI3446">
            <v>48440</v>
          </cell>
          <cell r="AJ3446">
            <v>9.5</v>
          </cell>
        </row>
        <row r="3447">
          <cell r="A3447" t="str">
            <v>4708</v>
          </cell>
          <cell r="B3447" t="str">
            <v>470801801</v>
          </cell>
          <cell r="D3447" t="str">
            <v>4708018</v>
          </cell>
          <cell r="E3447" t="str">
            <v>4720</v>
          </cell>
          <cell r="F3447" t="str">
            <v>47</v>
          </cell>
          <cell r="G3447">
            <v>512.23039917999995</v>
          </cell>
          <cell r="H3447">
            <v>516.20664714999998</v>
          </cell>
          <cell r="I3447">
            <v>516.32889609999995</v>
          </cell>
          <cell r="J3447">
            <v>19.672131149999998</v>
          </cell>
          <cell r="K3447">
            <v>14.035087720000002</v>
          </cell>
          <cell r="L3447">
            <v>9.4334839200000005</v>
          </cell>
          <cell r="M3447">
            <v>7.1308988299999996</v>
          </cell>
          <cell r="N3447">
            <v>25.132747550000001</v>
          </cell>
          <cell r="O3447">
            <v>64.040000000000006</v>
          </cell>
          <cell r="P3447">
            <v>11.630708500000001</v>
          </cell>
          <cell r="Q3447">
            <v>76.900000000000006</v>
          </cell>
          <cell r="R3447">
            <v>54.24479362000001</v>
          </cell>
          <cell r="S3447">
            <v>30.6</v>
          </cell>
          <cell r="T3447">
            <v>10.81977828</v>
          </cell>
          <cell r="U3447">
            <v>10.81977828</v>
          </cell>
          <cell r="V3447">
            <v>10.81977828</v>
          </cell>
          <cell r="W3447">
            <v>58</v>
          </cell>
          <cell r="X3447">
            <v>86.5</v>
          </cell>
          <cell r="Y3447">
            <v>35.299999999999997</v>
          </cell>
          <cell r="Z3447">
            <v>32.700000000000003</v>
          </cell>
          <cell r="AA3447">
            <v>29</v>
          </cell>
          <cell r="AB3447">
            <v>10.741816740000001</v>
          </cell>
          <cell r="AC3447">
            <v>0</v>
          </cell>
          <cell r="AD3447">
            <v>283.35000000000002</v>
          </cell>
          <cell r="AE3447">
            <v>61.340609829999991</v>
          </cell>
          <cell r="AF3447">
            <v>66.530199999999994</v>
          </cell>
          <cell r="AG3447">
            <v>0.32945973477834378</v>
          </cell>
          <cell r="AH3447">
            <v>3.9</v>
          </cell>
          <cell r="AI3447">
            <v>48440</v>
          </cell>
          <cell r="AJ3447">
            <v>9.5</v>
          </cell>
        </row>
        <row r="3448">
          <cell r="A3448" t="str">
            <v>4708</v>
          </cell>
          <cell r="B3448" t="str">
            <v>470802101</v>
          </cell>
          <cell r="D3448" t="str">
            <v>4708021</v>
          </cell>
          <cell r="E3448" t="str">
            <v>4720</v>
          </cell>
          <cell r="F3448" t="str">
            <v>47</v>
          </cell>
          <cell r="G3448">
            <v>512.23039917999995</v>
          </cell>
          <cell r="H3448">
            <v>516.20664714999998</v>
          </cell>
          <cell r="I3448">
            <v>516.32889609999995</v>
          </cell>
          <cell r="J3448">
            <v>19.672131149999998</v>
          </cell>
          <cell r="K3448">
            <v>14.035087720000002</v>
          </cell>
          <cell r="L3448">
            <v>9.6394569000000008</v>
          </cell>
          <cell r="M3448">
            <v>9.7694417399999995</v>
          </cell>
          <cell r="N3448">
            <v>25.132747550000001</v>
          </cell>
          <cell r="O3448">
            <v>64.040000000000006</v>
          </cell>
          <cell r="P3448">
            <v>11.356482160000001</v>
          </cell>
          <cell r="Q3448">
            <v>76.900000000000006</v>
          </cell>
          <cell r="R3448">
            <v>54.24479362000001</v>
          </cell>
          <cell r="S3448">
            <v>30.6</v>
          </cell>
          <cell r="T3448">
            <v>10.05139018</v>
          </cell>
          <cell r="U3448">
            <v>11.085582779999999</v>
          </cell>
          <cell r="V3448">
            <v>9.9938765499999995</v>
          </cell>
          <cell r="W3448">
            <v>58</v>
          </cell>
          <cell r="X3448">
            <v>86.5</v>
          </cell>
          <cell r="Y3448">
            <v>35.299999999999997</v>
          </cell>
          <cell r="Z3448">
            <v>32.700000000000003</v>
          </cell>
          <cell r="AA3448">
            <v>29</v>
          </cell>
          <cell r="AB3448">
            <v>11.02589774</v>
          </cell>
          <cell r="AC3448">
            <v>5.9859890000000006E-2</v>
          </cell>
          <cell r="AD3448">
            <v>283.35000000000002</v>
          </cell>
          <cell r="AE3448">
            <v>61.340609829999991</v>
          </cell>
          <cell r="AF3448">
            <v>66.414797089999993</v>
          </cell>
          <cell r="AG3448">
            <v>0.32690540619657077</v>
          </cell>
          <cell r="AH3448">
            <v>3.9</v>
          </cell>
          <cell r="AI3448">
            <v>48440</v>
          </cell>
          <cell r="AJ3448">
            <v>9.5</v>
          </cell>
        </row>
        <row r="3449">
          <cell r="A3449" t="str">
            <v>4708</v>
          </cell>
          <cell r="B3449" t="str">
            <v>470802201</v>
          </cell>
          <cell r="D3449" t="str">
            <v>4708022</v>
          </cell>
          <cell r="E3449" t="str">
            <v>4720</v>
          </cell>
          <cell r="F3449" t="str">
            <v>47</v>
          </cell>
          <cell r="G3449">
            <v>512.23039917999995</v>
          </cell>
          <cell r="H3449">
            <v>516.20664714999998</v>
          </cell>
          <cell r="I3449">
            <v>516.32889609999995</v>
          </cell>
          <cell r="J3449">
            <v>19.672131149999998</v>
          </cell>
          <cell r="K3449">
            <v>14.035087720000002</v>
          </cell>
          <cell r="L3449">
            <v>7.1308988299999996</v>
          </cell>
          <cell r="M3449">
            <v>7.1308988299999996</v>
          </cell>
          <cell r="N3449">
            <v>25.132747550000001</v>
          </cell>
          <cell r="O3449">
            <v>64.040000000000006</v>
          </cell>
          <cell r="P3449">
            <v>11.630708500000001</v>
          </cell>
          <cell r="Q3449">
            <v>76.900000000000006</v>
          </cell>
          <cell r="R3449">
            <v>54.24479362000001</v>
          </cell>
          <cell r="S3449">
            <v>30.6</v>
          </cell>
          <cell r="T3449">
            <v>7.1308988299999996</v>
          </cell>
          <cell r="U3449">
            <v>11.225243389999999</v>
          </cell>
          <cell r="V3449">
            <v>10.126631100000001</v>
          </cell>
          <cell r="W3449">
            <v>58</v>
          </cell>
          <cell r="X3449">
            <v>86.5</v>
          </cell>
          <cell r="Y3449">
            <v>35.299999999999997</v>
          </cell>
          <cell r="Z3449">
            <v>32.700000000000003</v>
          </cell>
          <cell r="AA3449">
            <v>29</v>
          </cell>
          <cell r="AB3449">
            <v>11.173950100000001</v>
          </cell>
          <cell r="AC3449">
            <v>1</v>
          </cell>
          <cell r="AD3449">
            <v>283.35000000000002</v>
          </cell>
          <cell r="AE3449">
            <v>61.340609829999991</v>
          </cell>
          <cell r="AF3449">
            <v>66.530199999999994</v>
          </cell>
          <cell r="AG3449">
            <v>0.30229521633295775</v>
          </cell>
          <cell r="AH3449">
            <v>3.9</v>
          </cell>
          <cell r="AI3449">
            <v>48440</v>
          </cell>
          <cell r="AJ3449">
            <v>9.5</v>
          </cell>
        </row>
        <row r="3450">
          <cell r="A3450" t="str">
            <v>4708</v>
          </cell>
          <cell r="B3450" t="str">
            <v>470802401</v>
          </cell>
          <cell r="D3450" t="str">
            <v>4708024</v>
          </cell>
          <cell r="E3450" t="str">
            <v>4720</v>
          </cell>
          <cell r="F3450" t="str">
            <v>47</v>
          </cell>
          <cell r="G3450">
            <v>512.23039917999995</v>
          </cell>
          <cell r="H3450">
            <v>516.20664714999998</v>
          </cell>
          <cell r="I3450">
            <v>516.32889609999995</v>
          </cell>
          <cell r="J3450">
            <v>19.672131149999998</v>
          </cell>
          <cell r="K3450">
            <v>14.035087720000002</v>
          </cell>
          <cell r="L3450">
            <v>9.5333654600000006</v>
          </cell>
          <cell r="M3450">
            <v>9.5436648000000002</v>
          </cell>
          <cell r="N3450">
            <v>25.132747550000001</v>
          </cell>
          <cell r="O3450">
            <v>64.040000000000006</v>
          </cell>
          <cell r="P3450">
            <v>11.63174796</v>
          </cell>
          <cell r="Q3450">
            <v>76.900000000000006</v>
          </cell>
          <cell r="R3450">
            <v>54.24479362000001</v>
          </cell>
          <cell r="S3450">
            <v>30.6</v>
          </cell>
          <cell r="T3450">
            <v>9.5701105200000001</v>
          </cell>
          <cell r="U3450">
            <v>11.16248817</v>
          </cell>
          <cell r="V3450">
            <v>9.6485953000000002</v>
          </cell>
          <cell r="W3450">
            <v>58</v>
          </cell>
          <cell r="X3450">
            <v>86.5</v>
          </cell>
          <cell r="Y3450">
            <v>35.299999999999997</v>
          </cell>
          <cell r="Z3450">
            <v>32.700000000000003</v>
          </cell>
          <cell r="AA3450">
            <v>29</v>
          </cell>
          <cell r="AB3450">
            <v>10.954798569999999</v>
          </cell>
          <cell r="AC3450">
            <v>7.0563319999999999E-2</v>
          </cell>
          <cell r="AD3450">
            <v>283.35000000000002</v>
          </cell>
          <cell r="AE3450">
            <v>61.340609829999991</v>
          </cell>
          <cell r="AF3450">
            <v>66.530199999999994</v>
          </cell>
          <cell r="AG3450">
            <v>0.30070134770781842</v>
          </cell>
          <cell r="AH3450">
            <v>3.9</v>
          </cell>
          <cell r="AI3450">
            <v>48440</v>
          </cell>
          <cell r="AJ3450">
            <v>9.5</v>
          </cell>
        </row>
        <row r="3451">
          <cell r="A3451" t="str">
            <v>4708</v>
          </cell>
          <cell r="B3451" t="str">
            <v>470802601</v>
          </cell>
          <cell r="D3451" t="str">
            <v>4708026</v>
          </cell>
          <cell r="E3451" t="str">
            <v>4720</v>
          </cell>
          <cell r="F3451" t="str">
            <v>47</v>
          </cell>
          <cell r="G3451">
            <v>512.23039917999995</v>
          </cell>
          <cell r="H3451">
            <v>516.20664714999998</v>
          </cell>
          <cell r="I3451">
            <v>516.32889609999995</v>
          </cell>
          <cell r="J3451">
            <v>19.672131149999998</v>
          </cell>
          <cell r="K3451">
            <v>14.035087720000002</v>
          </cell>
          <cell r="L3451">
            <v>7.1499168400000004</v>
          </cell>
          <cell r="M3451">
            <v>7.1499168400000004</v>
          </cell>
          <cell r="N3451">
            <v>25.132747550000001</v>
          </cell>
          <cell r="O3451">
            <v>64.040000000000006</v>
          </cell>
          <cell r="P3451">
            <v>11.630708500000001</v>
          </cell>
          <cell r="Q3451">
            <v>76.900000000000006</v>
          </cell>
          <cell r="R3451">
            <v>54.24479362000001</v>
          </cell>
          <cell r="S3451">
            <v>30.6</v>
          </cell>
          <cell r="T3451">
            <v>7.1499168400000004</v>
          </cell>
          <cell r="U3451">
            <v>11.225243389999999</v>
          </cell>
          <cell r="V3451">
            <v>7.1499168400000004</v>
          </cell>
          <cell r="W3451">
            <v>58</v>
          </cell>
          <cell r="X3451">
            <v>86.5</v>
          </cell>
          <cell r="Y3451">
            <v>35.299999999999997</v>
          </cell>
          <cell r="Z3451">
            <v>32.700000000000003</v>
          </cell>
          <cell r="AA3451">
            <v>29</v>
          </cell>
          <cell r="AB3451">
            <v>10.741816740000001</v>
          </cell>
          <cell r="AC3451">
            <v>1</v>
          </cell>
          <cell r="AD3451">
            <v>283.35000000000002</v>
          </cell>
          <cell r="AE3451">
            <v>61.340609829999991</v>
          </cell>
          <cell r="AF3451">
            <v>66.530199999999994</v>
          </cell>
          <cell r="AG3451">
            <v>0.32396003037999577</v>
          </cell>
          <cell r="AH3451">
            <v>3.9</v>
          </cell>
          <cell r="AI3451">
            <v>48440</v>
          </cell>
          <cell r="AJ3451">
            <v>9.5</v>
          </cell>
        </row>
        <row r="3452">
          <cell r="A3452" t="str">
            <v>4708</v>
          </cell>
          <cell r="B3452" t="str">
            <v>470802801</v>
          </cell>
          <cell r="D3452" t="str">
            <v>4708028</v>
          </cell>
          <cell r="E3452" t="str">
            <v>4720</v>
          </cell>
          <cell r="F3452" t="str">
            <v>47</v>
          </cell>
          <cell r="G3452">
            <v>512.23039917999995</v>
          </cell>
          <cell r="H3452">
            <v>516.20664714999998</v>
          </cell>
          <cell r="I3452">
            <v>516.32889609999995</v>
          </cell>
          <cell r="J3452">
            <v>19.672131149999998</v>
          </cell>
          <cell r="K3452">
            <v>14.035087720000002</v>
          </cell>
          <cell r="L3452">
            <v>10.067857269999999</v>
          </cell>
          <cell r="M3452">
            <v>9.4865316800000006</v>
          </cell>
          <cell r="N3452">
            <v>25.132747550000001</v>
          </cell>
          <cell r="O3452">
            <v>64.040000000000006</v>
          </cell>
          <cell r="P3452">
            <v>11.2633866</v>
          </cell>
          <cell r="Q3452">
            <v>76.900000000000006</v>
          </cell>
          <cell r="R3452">
            <v>54.24479362000001</v>
          </cell>
          <cell r="S3452">
            <v>30.6</v>
          </cell>
          <cell r="T3452">
            <v>9.5165006699999992</v>
          </cell>
          <cell r="U3452">
            <v>11.12097857</v>
          </cell>
          <cell r="V3452">
            <v>9.4813593800000007</v>
          </cell>
          <cell r="W3452">
            <v>58</v>
          </cell>
          <cell r="X3452">
            <v>86.5</v>
          </cell>
          <cell r="Y3452">
            <v>35.299999999999997</v>
          </cell>
          <cell r="Z3452">
            <v>32.700000000000003</v>
          </cell>
          <cell r="AA3452">
            <v>29</v>
          </cell>
          <cell r="AB3452">
            <v>10.56393074</v>
          </cell>
          <cell r="AC3452">
            <v>8.383844E-2</v>
          </cell>
          <cell r="AD3452">
            <v>283.35000000000002</v>
          </cell>
          <cell r="AE3452">
            <v>61.340609829999991</v>
          </cell>
          <cell r="AF3452">
            <v>66.530199999999994</v>
          </cell>
          <cell r="AG3452">
            <v>0.3139617118843161</v>
          </cell>
          <cell r="AH3452">
            <v>3.9</v>
          </cell>
          <cell r="AI3452">
            <v>48440</v>
          </cell>
          <cell r="AJ3452">
            <v>9.5</v>
          </cell>
        </row>
        <row r="3453">
          <cell r="A3453" t="str">
            <v>4708</v>
          </cell>
          <cell r="B3453" t="str">
            <v>470802901</v>
          </cell>
          <cell r="D3453" t="str">
            <v>4708029</v>
          </cell>
          <cell r="E3453" t="str">
            <v>4720</v>
          </cell>
          <cell r="F3453" t="str">
            <v>47</v>
          </cell>
          <cell r="G3453">
            <v>512.23039917999995</v>
          </cell>
          <cell r="H3453">
            <v>516.20664714999998</v>
          </cell>
          <cell r="I3453">
            <v>516.32889609999995</v>
          </cell>
          <cell r="J3453">
            <v>19.672131149999998</v>
          </cell>
          <cell r="K3453">
            <v>14.035087720000002</v>
          </cell>
          <cell r="L3453">
            <v>10.126631100000001</v>
          </cell>
          <cell r="M3453">
            <v>7.1308988299999996</v>
          </cell>
          <cell r="N3453">
            <v>25.132747550000001</v>
          </cell>
          <cell r="O3453">
            <v>64.040000000000006</v>
          </cell>
          <cell r="P3453">
            <v>11.225243389999999</v>
          </cell>
          <cell r="Q3453">
            <v>76.900000000000006</v>
          </cell>
          <cell r="R3453">
            <v>54.24479362000001</v>
          </cell>
          <cell r="S3453">
            <v>30.6</v>
          </cell>
          <cell r="T3453">
            <v>7.1308988299999996</v>
          </cell>
          <cell r="U3453">
            <v>11.225243389999999</v>
          </cell>
          <cell r="V3453">
            <v>7.1308988299999996</v>
          </cell>
          <cell r="W3453">
            <v>58</v>
          </cell>
          <cell r="X3453">
            <v>86.5</v>
          </cell>
          <cell r="Y3453">
            <v>35.299999999999997</v>
          </cell>
          <cell r="Z3453">
            <v>32.700000000000003</v>
          </cell>
          <cell r="AA3453">
            <v>29</v>
          </cell>
          <cell r="AB3453">
            <v>10.741816740000001</v>
          </cell>
          <cell r="AC3453">
            <v>1</v>
          </cell>
          <cell r="AD3453">
            <v>283.35000000000002</v>
          </cell>
          <cell r="AE3453">
            <v>61.340609829999991</v>
          </cell>
          <cell r="AF3453">
            <v>66.530199999999994</v>
          </cell>
          <cell r="AG3453">
            <v>0.3441142782125825</v>
          </cell>
          <cell r="AH3453">
            <v>3.9</v>
          </cell>
          <cell r="AI3453">
            <v>48440</v>
          </cell>
          <cell r="AJ3453">
            <v>9.5</v>
          </cell>
        </row>
        <row r="3454">
          <cell r="A3454" t="str">
            <v>4708</v>
          </cell>
          <cell r="B3454" t="str">
            <v>470803101</v>
          </cell>
          <cell r="D3454" t="str">
            <v>4708031</v>
          </cell>
          <cell r="E3454" t="str">
            <v>4720</v>
          </cell>
          <cell r="F3454" t="str">
            <v>47</v>
          </cell>
          <cell r="G3454">
            <v>512.23039917999995</v>
          </cell>
          <cell r="H3454">
            <v>516.20664714999998</v>
          </cell>
          <cell r="I3454">
            <v>516.32889609999995</v>
          </cell>
          <cell r="J3454">
            <v>19.672131149999998</v>
          </cell>
          <cell r="K3454">
            <v>14.035087720000002</v>
          </cell>
          <cell r="L3454">
            <v>10.16915405</v>
          </cell>
          <cell r="M3454">
            <v>9.7028390800000004</v>
          </cell>
          <cell r="N3454">
            <v>25.132747550000001</v>
          </cell>
          <cell r="O3454">
            <v>64.040000000000006</v>
          </cell>
          <cell r="P3454">
            <v>10.85083112</v>
          </cell>
          <cell r="Q3454">
            <v>76.900000000000006</v>
          </cell>
          <cell r="R3454">
            <v>54.24479362000001</v>
          </cell>
          <cell r="S3454">
            <v>30.6</v>
          </cell>
          <cell r="T3454">
            <v>10.638879709999999</v>
          </cell>
          <cell r="U3454">
            <v>10.70016107</v>
          </cell>
          <cell r="V3454">
            <v>9.5657044599999992</v>
          </cell>
          <cell r="W3454">
            <v>58</v>
          </cell>
          <cell r="X3454">
            <v>86.5</v>
          </cell>
          <cell r="Y3454">
            <v>35.299999999999997</v>
          </cell>
          <cell r="Z3454">
            <v>32.700000000000003</v>
          </cell>
          <cell r="AA3454">
            <v>29</v>
          </cell>
          <cell r="AB3454">
            <v>10.370988049999999</v>
          </cell>
          <cell r="AC3454">
            <v>2.3733029999999999E-2</v>
          </cell>
          <cell r="AD3454">
            <v>283.35000000000002</v>
          </cell>
          <cell r="AE3454">
            <v>61.340609829999991</v>
          </cell>
          <cell r="AF3454">
            <v>66.530199999999994</v>
          </cell>
          <cell r="AG3454">
            <v>0.27212345853009512</v>
          </cell>
          <cell r="AH3454">
            <v>3.9</v>
          </cell>
          <cell r="AI3454">
            <v>48440</v>
          </cell>
          <cell r="AJ3454">
            <v>9.5</v>
          </cell>
        </row>
        <row r="3455">
          <cell r="A3455" t="str">
            <v>4708</v>
          </cell>
          <cell r="B3455" t="str">
            <v>470803201</v>
          </cell>
          <cell r="D3455" t="str">
            <v>4708032</v>
          </cell>
          <cell r="E3455" t="str">
            <v>4720</v>
          </cell>
          <cell r="F3455" t="str">
            <v>47</v>
          </cell>
          <cell r="G3455">
            <v>512.23039917999995</v>
          </cell>
          <cell r="H3455">
            <v>516.20664714999998</v>
          </cell>
          <cell r="I3455">
            <v>516.32889609999995</v>
          </cell>
          <cell r="J3455">
            <v>19.672131149999998</v>
          </cell>
          <cell r="K3455">
            <v>14.035087720000002</v>
          </cell>
          <cell r="L3455">
            <v>7.1739583199999997</v>
          </cell>
          <cell r="M3455">
            <v>7.1308988299999996</v>
          </cell>
          <cell r="N3455">
            <v>25.132747550000001</v>
          </cell>
          <cell r="O3455">
            <v>64.040000000000006</v>
          </cell>
          <cell r="P3455">
            <v>11.225243389999999</v>
          </cell>
          <cell r="Q3455">
            <v>76.900000000000006</v>
          </cell>
          <cell r="R3455">
            <v>54.24479362000001</v>
          </cell>
          <cell r="S3455">
            <v>30.6</v>
          </cell>
          <cell r="T3455">
            <v>10.81977828</v>
          </cell>
          <cell r="U3455">
            <v>10.84148107</v>
          </cell>
          <cell r="V3455">
            <v>7.1308988299999996</v>
          </cell>
          <cell r="W3455">
            <v>58</v>
          </cell>
          <cell r="X3455">
            <v>86.5</v>
          </cell>
          <cell r="Y3455">
            <v>35.299999999999997</v>
          </cell>
          <cell r="Z3455">
            <v>32.700000000000003</v>
          </cell>
          <cell r="AA3455">
            <v>29</v>
          </cell>
          <cell r="AB3455">
            <v>7.1739583199999997</v>
          </cell>
          <cell r="AC3455">
            <v>0.53544555000000005</v>
          </cell>
          <cell r="AD3455">
            <v>283.35000000000002</v>
          </cell>
          <cell r="AE3455">
            <v>61.340609829999991</v>
          </cell>
          <cell r="AF3455">
            <v>66.530199999999994</v>
          </cell>
          <cell r="AG3455">
            <v>0.30557006987183605</v>
          </cell>
          <cell r="AH3455">
            <v>3.9</v>
          </cell>
          <cell r="AI3455">
            <v>48440</v>
          </cell>
          <cell r="AJ3455">
            <v>9.5</v>
          </cell>
        </row>
        <row r="3456">
          <cell r="A3456" t="str">
            <v>4708</v>
          </cell>
          <cell r="B3456" t="str">
            <v>470803401</v>
          </cell>
          <cell r="D3456" t="str">
            <v>4708034</v>
          </cell>
          <cell r="E3456" t="str">
            <v>4720</v>
          </cell>
          <cell r="F3456" t="str">
            <v>47</v>
          </cell>
          <cell r="G3456">
            <v>512.23039917999995</v>
          </cell>
          <cell r="H3456">
            <v>516.20664714999998</v>
          </cell>
          <cell r="I3456">
            <v>516.32889609999995</v>
          </cell>
          <cell r="J3456">
            <v>19.672131149999998</v>
          </cell>
          <cell r="K3456">
            <v>14.035087720000002</v>
          </cell>
          <cell r="L3456">
            <v>9.8389490300000002</v>
          </cell>
          <cell r="M3456">
            <v>9.8389490300000002</v>
          </cell>
          <cell r="N3456">
            <v>25.132747550000001</v>
          </cell>
          <cell r="O3456">
            <v>64.040000000000006</v>
          </cell>
          <cell r="P3456">
            <v>10.81977828</v>
          </cell>
          <cell r="Q3456">
            <v>76.900000000000006</v>
          </cell>
          <cell r="R3456">
            <v>54.24479362000001</v>
          </cell>
          <cell r="S3456">
            <v>30.6</v>
          </cell>
          <cell r="T3456">
            <v>10.81977828</v>
          </cell>
          <cell r="U3456">
            <v>10.81977828</v>
          </cell>
          <cell r="V3456">
            <v>7.1308988299999996</v>
          </cell>
          <cell r="W3456">
            <v>58</v>
          </cell>
          <cell r="X3456">
            <v>86.5</v>
          </cell>
          <cell r="Y3456">
            <v>35.299999999999997</v>
          </cell>
          <cell r="Z3456">
            <v>32.700000000000003</v>
          </cell>
          <cell r="AA3456">
            <v>29</v>
          </cell>
          <cell r="AB3456">
            <v>9.9641121699999999</v>
          </cell>
          <cell r="AC3456">
            <v>0</v>
          </cell>
          <cell r="AD3456">
            <v>283.35000000000002</v>
          </cell>
          <cell r="AE3456">
            <v>61.340609829999991</v>
          </cell>
          <cell r="AF3456">
            <v>66.530199999999994</v>
          </cell>
          <cell r="AG3456">
            <v>0.34166622551617515</v>
          </cell>
          <cell r="AH3456">
            <v>3.9</v>
          </cell>
          <cell r="AI3456">
            <v>48440</v>
          </cell>
          <cell r="AJ3456">
            <v>9.5</v>
          </cell>
        </row>
        <row r="3457">
          <cell r="A3457" t="str">
            <v>4708</v>
          </cell>
          <cell r="B3457" t="str">
            <v>470803601</v>
          </cell>
          <cell r="D3457" t="str">
            <v>4708036</v>
          </cell>
          <cell r="E3457" t="str">
            <v>4720</v>
          </cell>
          <cell r="F3457" t="str">
            <v>47</v>
          </cell>
          <cell r="G3457">
            <v>512.23039917999995</v>
          </cell>
          <cell r="H3457">
            <v>516.20664714999998</v>
          </cell>
          <cell r="I3457">
            <v>516.32889609999995</v>
          </cell>
          <cell r="J3457">
            <v>19.672131149999998</v>
          </cell>
          <cell r="K3457">
            <v>14.035087720000002</v>
          </cell>
          <cell r="L3457">
            <v>9.8389490300000002</v>
          </cell>
          <cell r="M3457">
            <v>7.1308988299999996</v>
          </cell>
          <cell r="N3457">
            <v>25.132747550000001</v>
          </cell>
          <cell r="O3457">
            <v>64.040000000000006</v>
          </cell>
          <cell r="P3457">
            <v>10.81977828</v>
          </cell>
          <cell r="Q3457">
            <v>76.900000000000006</v>
          </cell>
          <cell r="R3457">
            <v>54.24479362000001</v>
          </cell>
          <cell r="S3457">
            <v>30.6</v>
          </cell>
          <cell r="T3457">
            <v>10.81977828</v>
          </cell>
          <cell r="U3457">
            <v>9.8389490300000002</v>
          </cell>
          <cell r="V3457">
            <v>9.8389490300000002</v>
          </cell>
          <cell r="W3457">
            <v>58</v>
          </cell>
          <cell r="X3457">
            <v>86.5</v>
          </cell>
          <cell r="Y3457">
            <v>35.299999999999997</v>
          </cell>
          <cell r="Z3457">
            <v>32.700000000000003</v>
          </cell>
          <cell r="AA3457">
            <v>29</v>
          </cell>
          <cell r="AB3457">
            <v>10.741816740000001</v>
          </cell>
          <cell r="AC3457">
            <v>0</v>
          </cell>
          <cell r="AD3457">
            <v>283.35000000000002</v>
          </cell>
          <cell r="AE3457">
            <v>61.340609829999991</v>
          </cell>
          <cell r="AF3457">
            <v>66.530199999999994</v>
          </cell>
          <cell r="AG3457">
            <v>0.38641993678077108</v>
          </cell>
          <cell r="AH3457">
            <v>3.9</v>
          </cell>
          <cell r="AI3457">
            <v>48440</v>
          </cell>
          <cell r="AJ3457">
            <v>9.5</v>
          </cell>
        </row>
        <row r="3458">
          <cell r="A3458" t="str">
            <v>4708</v>
          </cell>
          <cell r="B3458" t="str">
            <v>470803801</v>
          </cell>
          <cell r="D3458" t="str">
            <v>4708038</v>
          </cell>
          <cell r="E3458" t="str">
            <v>4720</v>
          </cell>
          <cell r="F3458" t="str">
            <v>47</v>
          </cell>
          <cell r="G3458">
            <v>512.23039917999995</v>
          </cell>
          <cell r="H3458">
            <v>516.20664714999998</v>
          </cell>
          <cell r="I3458">
            <v>516.32889609999995</v>
          </cell>
          <cell r="J3458">
            <v>19.672131149999998</v>
          </cell>
          <cell r="K3458">
            <v>14.035087720000002</v>
          </cell>
          <cell r="L3458">
            <v>9.3198223799999997</v>
          </cell>
          <cell r="M3458">
            <v>9.3552196300000006</v>
          </cell>
          <cell r="N3458">
            <v>25.132747550000001</v>
          </cell>
          <cell r="O3458">
            <v>64.040000000000006</v>
          </cell>
          <cell r="P3458">
            <v>10.52881082</v>
          </cell>
          <cell r="Q3458">
            <v>76.900000000000006</v>
          </cell>
          <cell r="R3458">
            <v>54.24479362000001</v>
          </cell>
          <cell r="S3458">
            <v>30.6</v>
          </cell>
          <cell r="T3458">
            <v>10.52610497</v>
          </cell>
          <cell r="U3458">
            <v>9.9020865699999998</v>
          </cell>
          <cell r="V3458">
            <v>10.150738179999999</v>
          </cell>
          <cell r="W3458">
            <v>58</v>
          </cell>
          <cell r="X3458">
            <v>86.5</v>
          </cell>
          <cell r="Y3458">
            <v>35.299999999999997</v>
          </cell>
          <cell r="Z3458">
            <v>32.700000000000003</v>
          </cell>
          <cell r="AA3458">
            <v>29</v>
          </cell>
          <cell r="AB3458">
            <v>10.50160951</v>
          </cell>
          <cell r="AC3458">
            <v>5.8911699999999997E-2</v>
          </cell>
          <cell r="AD3458">
            <v>283.35000000000002</v>
          </cell>
          <cell r="AE3458">
            <v>61.340609829999991</v>
          </cell>
          <cell r="AF3458">
            <v>66.530199999999994</v>
          </cell>
          <cell r="AG3458">
            <v>0.30927292510552645</v>
          </cell>
          <cell r="AH3458">
            <v>3.9</v>
          </cell>
          <cell r="AI3458">
            <v>48440</v>
          </cell>
          <cell r="AJ3458">
            <v>9.5</v>
          </cell>
        </row>
        <row r="3459">
          <cell r="A3459" t="str">
            <v>4708</v>
          </cell>
          <cell r="B3459" t="str">
            <v>470803901</v>
          </cell>
          <cell r="D3459" t="str">
            <v>4708039</v>
          </cell>
          <cell r="E3459" t="str">
            <v>4720</v>
          </cell>
          <cell r="F3459" t="str">
            <v>47</v>
          </cell>
          <cell r="G3459">
            <v>512.23039917999995</v>
          </cell>
          <cell r="H3459">
            <v>516.20664714999998</v>
          </cell>
          <cell r="I3459">
            <v>516.32889609999995</v>
          </cell>
          <cell r="J3459">
            <v>19.672131149999998</v>
          </cell>
          <cell r="K3459">
            <v>14.035087720000002</v>
          </cell>
          <cell r="L3459">
            <v>7.146772180000001</v>
          </cell>
          <cell r="M3459">
            <v>7.146772180000001</v>
          </cell>
          <cell r="N3459">
            <v>25.132747550000001</v>
          </cell>
          <cell r="O3459">
            <v>64.040000000000006</v>
          </cell>
          <cell r="P3459">
            <v>10.81977828</v>
          </cell>
          <cell r="Q3459">
            <v>76.900000000000006</v>
          </cell>
          <cell r="R3459">
            <v>54.24479362000001</v>
          </cell>
          <cell r="S3459">
            <v>30.6</v>
          </cell>
          <cell r="T3459">
            <v>10.81977828</v>
          </cell>
          <cell r="U3459">
            <v>10.126631100000001</v>
          </cell>
          <cell r="V3459">
            <v>10.81977828</v>
          </cell>
          <cell r="W3459">
            <v>58</v>
          </cell>
          <cell r="X3459">
            <v>86.5</v>
          </cell>
          <cell r="Y3459">
            <v>35.299999999999997</v>
          </cell>
          <cell r="Z3459">
            <v>32.700000000000003</v>
          </cell>
          <cell r="AA3459">
            <v>29</v>
          </cell>
          <cell r="AB3459">
            <v>10.741816740000001</v>
          </cell>
          <cell r="AC3459">
            <v>0</v>
          </cell>
          <cell r="AD3459">
            <v>283.35000000000002</v>
          </cell>
          <cell r="AE3459">
            <v>61.340609829999991</v>
          </cell>
          <cell r="AF3459">
            <v>66.530199999999994</v>
          </cell>
          <cell r="AG3459">
            <v>0.29757048623972515</v>
          </cell>
          <cell r="AH3459">
            <v>3.9</v>
          </cell>
          <cell r="AI3459">
            <v>48440</v>
          </cell>
          <cell r="AJ3459">
            <v>9.5</v>
          </cell>
        </row>
        <row r="3460">
          <cell r="A3460" t="str">
            <v>4708</v>
          </cell>
          <cell r="B3460" t="str">
            <v>470804201</v>
          </cell>
          <cell r="D3460" t="str">
            <v>4708042</v>
          </cell>
          <cell r="E3460" t="str">
            <v>4720</v>
          </cell>
          <cell r="F3460" t="str">
            <v>47</v>
          </cell>
          <cell r="G3460">
            <v>512.23039917999995</v>
          </cell>
          <cell r="H3460">
            <v>516.20664714999998</v>
          </cell>
          <cell r="I3460">
            <v>516.32889609999995</v>
          </cell>
          <cell r="J3460">
            <v>19.672131149999998</v>
          </cell>
          <cell r="K3460">
            <v>14.035087720000002</v>
          </cell>
          <cell r="L3460">
            <v>9.9962946000000006</v>
          </cell>
          <cell r="M3460">
            <v>10.02517407</v>
          </cell>
          <cell r="N3460">
            <v>25.132747550000001</v>
          </cell>
          <cell r="O3460">
            <v>64.040000000000006</v>
          </cell>
          <cell r="P3460">
            <v>11.368327349999999</v>
          </cell>
          <cell r="Q3460">
            <v>76.900000000000006</v>
          </cell>
          <cell r="R3460">
            <v>54.24479362000001</v>
          </cell>
          <cell r="S3460">
            <v>30.6</v>
          </cell>
          <cell r="T3460">
            <v>11.040374590000001</v>
          </cell>
          <cell r="U3460">
            <v>11.03519607</v>
          </cell>
          <cell r="V3460">
            <v>10.03359434</v>
          </cell>
          <cell r="W3460">
            <v>58</v>
          </cell>
          <cell r="X3460">
            <v>86.5</v>
          </cell>
          <cell r="Y3460">
            <v>35.299999999999997</v>
          </cell>
          <cell r="Z3460">
            <v>32.700000000000003</v>
          </cell>
          <cell r="AA3460">
            <v>29</v>
          </cell>
          <cell r="AB3460">
            <v>10.02459838</v>
          </cell>
          <cell r="AC3460">
            <v>3.4710560000000001E-2</v>
          </cell>
          <cell r="AD3460">
            <v>283.35000000000002</v>
          </cell>
          <cell r="AE3460">
            <v>61.340609829999991</v>
          </cell>
          <cell r="AF3460">
            <v>66.530199999999994</v>
          </cell>
          <cell r="AG3460">
            <v>0.27870337463006356</v>
          </cell>
          <cell r="AH3460">
            <v>3.9</v>
          </cell>
          <cell r="AI3460">
            <v>48440</v>
          </cell>
          <cell r="AJ3460">
            <v>9.5</v>
          </cell>
        </row>
        <row r="3461">
          <cell r="A3461" t="str">
            <v>4708</v>
          </cell>
          <cell r="B3461" t="str">
            <v>470804401</v>
          </cell>
          <cell r="D3461" t="str">
            <v>4708044</v>
          </cell>
          <cell r="E3461" t="str">
            <v>4720</v>
          </cell>
          <cell r="F3461" t="str">
            <v>47</v>
          </cell>
          <cell r="G3461">
            <v>512.23039917999995</v>
          </cell>
          <cell r="H3461">
            <v>516.20664714999998</v>
          </cell>
          <cell r="I3461">
            <v>516.32889609999995</v>
          </cell>
          <cell r="J3461">
            <v>19.672131149999998</v>
          </cell>
          <cell r="K3461">
            <v>14.035087720000002</v>
          </cell>
          <cell r="L3461">
            <v>7.1308988299999996</v>
          </cell>
          <cell r="M3461">
            <v>7.1308988299999996</v>
          </cell>
          <cell r="N3461">
            <v>25.132747550000001</v>
          </cell>
          <cell r="O3461">
            <v>64.040000000000006</v>
          </cell>
          <cell r="P3461">
            <v>11.225243389999999</v>
          </cell>
          <cell r="Q3461">
            <v>76.900000000000006</v>
          </cell>
          <cell r="R3461">
            <v>54.24479362000001</v>
          </cell>
          <cell r="S3461">
            <v>30.6</v>
          </cell>
          <cell r="T3461">
            <v>10.81977828</v>
          </cell>
          <cell r="U3461">
            <v>10.81977828</v>
          </cell>
          <cell r="V3461">
            <v>7.1308988299999996</v>
          </cell>
          <cell r="W3461">
            <v>58</v>
          </cell>
          <cell r="X3461">
            <v>86.5</v>
          </cell>
          <cell r="Y3461">
            <v>35.299999999999997</v>
          </cell>
          <cell r="Z3461">
            <v>32.700000000000003</v>
          </cell>
          <cell r="AA3461">
            <v>29</v>
          </cell>
          <cell r="AB3461">
            <v>7.1308988299999996</v>
          </cell>
          <cell r="AC3461">
            <v>1</v>
          </cell>
          <cell r="AD3461">
            <v>283.35000000000002</v>
          </cell>
          <cell r="AE3461">
            <v>61.340609829999991</v>
          </cell>
          <cell r="AF3461">
            <v>66.530199999999994</v>
          </cell>
          <cell r="AG3461">
            <v>0.31521952108306078</v>
          </cell>
          <cell r="AH3461">
            <v>3.9</v>
          </cell>
          <cell r="AI3461">
            <v>48440</v>
          </cell>
          <cell r="AJ3461">
            <v>9.5</v>
          </cell>
        </row>
        <row r="3462">
          <cell r="A3462" t="str">
            <v>4708</v>
          </cell>
          <cell r="B3462" t="str">
            <v>470804601</v>
          </cell>
          <cell r="D3462" t="str">
            <v>4708046</v>
          </cell>
          <cell r="E3462" t="str">
            <v>4720</v>
          </cell>
          <cell r="F3462" t="str">
            <v>47</v>
          </cell>
          <cell r="G3462">
            <v>512.23039917999995</v>
          </cell>
          <cell r="H3462">
            <v>516.20664714999998</v>
          </cell>
          <cell r="I3462">
            <v>516.32889609999995</v>
          </cell>
          <cell r="J3462">
            <v>19.672131149999998</v>
          </cell>
          <cell r="K3462">
            <v>14.035087720000002</v>
          </cell>
          <cell r="L3462">
            <v>9.3602248199999991</v>
          </cell>
          <cell r="M3462">
            <v>9.5374114100000007</v>
          </cell>
          <cell r="N3462">
            <v>25.132747550000001</v>
          </cell>
          <cell r="O3462">
            <v>64.040000000000006</v>
          </cell>
          <cell r="P3462">
            <v>11.54679535</v>
          </cell>
          <cell r="Q3462">
            <v>76.900000000000006</v>
          </cell>
          <cell r="R3462">
            <v>54.24479362000001</v>
          </cell>
          <cell r="S3462">
            <v>30.6</v>
          </cell>
          <cell r="T3462">
            <v>10.85129633</v>
          </cell>
          <cell r="U3462">
            <v>11.361148630000001</v>
          </cell>
          <cell r="V3462">
            <v>10.39824477</v>
          </cell>
          <cell r="W3462">
            <v>58</v>
          </cell>
          <cell r="X3462">
            <v>86.5</v>
          </cell>
          <cell r="Y3462">
            <v>35.299999999999997</v>
          </cell>
          <cell r="Z3462">
            <v>32.700000000000003</v>
          </cell>
          <cell r="AA3462">
            <v>29</v>
          </cell>
          <cell r="AB3462">
            <v>9.7142622200000002</v>
          </cell>
          <cell r="AC3462">
            <v>9.929586E-2</v>
          </cell>
          <cell r="AD3462">
            <v>283.35000000000002</v>
          </cell>
          <cell r="AE3462">
            <v>61.340609829999991</v>
          </cell>
          <cell r="AF3462">
            <v>66.530199999999994</v>
          </cell>
          <cell r="AG3462">
            <v>0.28527039934491311</v>
          </cell>
          <cell r="AH3462">
            <v>3.9</v>
          </cell>
          <cell r="AI3462">
            <v>48440</v>
          </cell>
          <cell r="AJ3462">
            <v>9.5</v>
          </cell>
        </row>
        <row r="3463">
          <cell r="A3463" t="str">
            <v>4708</v>
          </cell>
          <cell r="B3463" t="str">
            <v>470804701</v>
          </cell>
          <cell r="D3463" t="str">
            <v>4708047</v>
          </cell>
          <cell r="E3463" t="str">
            <v>4720</v>
          </cell>
          <cell r="F3463" t="str">
            <v>47</v>
          </cell>
          <cell r="G3463">
            <v>512.23039917999995</v>
          </cell>
          <cell r="H3463">
            <v>516.20664714999998</v>
          </cell>
          <cell r="I3463">
            <v>516.32889609999995</v>
          </cell>
          <cell r="J3463">
            <v>19.672131149999998</v>
          </cell>
          <cell r="K3463">
            <v>14.035087720000002</v>
          </cell>
          <cell r="L3463">
            <v>9.4489634900000006</v>
          </cell>
          <cell r="M3463">
            <v>9.4334839200000005</v>
          </cell>
          <cell r="N3463">
            <v>25.132747550000001</v>
          </cell>
          <cell r="O3463">
            <v>64.040000000000006</v>
          </cell>
          <cell r="P3463">
            <v>11.225243389999999</v>
          </cell>
          <cell r="Q3463">
            <v>76.900000000000006</v>
          </cell>
          <cell r="R3463">
            <v>54.24479362000001</v>
          </cell>
          <cell r="S3463">
            <v>30.6</v>
          </cell>
          <cell r="T3463">
            <v>10.81977828</v>
          </cell>
          <cell r="U3463">
            <v>11.225243389999999</v>
          </cell>
          <cell r="V3463">
            <v>9.8113722600000006</v>
          </cell>
          <cell r="W3463">
            <v>58</v>
          </cell>
          <cell r="X3463">
            <v>86.5</v>
          </cell>
          <cell r="Y3463">
            <v>35.299999999999997</v>
          </cell>
          <cell r="Z3463">
            <v>32.700000000000003</v>
          </cell>
          <cell r="AA3463">
            <v>29</v>
          </cell>
          <cell r="AB3463">
            <v>9.6158054800000006</v>
          </cell>
          <cell r="AC3463">
            <v>0</v>
          </cell>
          <cell r="AD3463">
            <v>283.35000000000002</v>
          </cell>
          <cell r="AE3463">
            <v>61.340609829999991</v>
          </cell>
          <cell r="AF3463">
            <v>66.530199999999994</v>
          </cell>
          <cell r="AG3463">
            <v>0.2684206343358464</v>
          </cell>
          <cell r="AH3463">
            <v>3.9</v>
          </cell>
          <cell r="AI3463">
            <v>48440</v>
          </cell>
          <cell r="AJ3463">
            <v>9.5</v>
          </cell>
        </row>
        <row r="3464">
          <cell r="A3464" t="str">
            <v>4708</v>
          </cell>
          <cell r="B3464" t="str">
            <v>470804801</v>
          </cell>
          <cell r="D3464" t="str">
            <v>4708048</v>
          </cell>
          <cell r="E3464" t="str">
            <v>4720</v>
          </cell>
          <cell r="F3464" t="str">
            <v>47</v>
          </cell>
          <cell r="G3464">
            <v>512.23039917999995</v>
          </cell>
          <cell r="H3464">
            <v>516.20664714999998</v>
          </cell>
          <cell r="I3464">
            <v>516.32889609999995</v>
          </cell>
          <cell r="J3464">
            <v>19.672131149999998</v>
          </cell>
          <cell r="K3464">
            <v>14.035087720000002</v>
          </cell>
          <cell r="L3464">
            <v>7.1308988299999996</v>
          </cell>
          <cell r="M3464">
            <v>7.1308988299999996</v>
          </cell>
          <cell r="N3464">
            <v>25.132747550000001</v>
          </cell>
          <cell r="O3464">
            <v>64.040000000000006</v>
          </cell>
          <cell r="P3464">
            <v>11.630708500000001</v>
          </cell>
          <cell r="Q3464">
            <v>76.900000000000006</v>
          </cell>
          <cell r="R3464">
            <v>54.24479362000001</v>
          </cell>
          <cell r="S3464">
            <v>30.6</v>
          </cell>
          <cell r="T3464">
            <v>10.81977828</v>
          </cell>
          <cell r="U3464">
            <v>11.225243389999999</v>
          </cell>
          <cell r="V3464">
            <v>10.126631100000001</v>
          </cell>
          <cell r="W3464">
            <v>58</v>
          </cell>
          <cell r="X3464">
            <v>86.5</v>
          </cell>
          <cell r="Y3464">
            <v>35.299999999999997</v>
          </cell>
          <cell r="Z3464">
            <v>32.700000000000003</v>
          </cell>
          <cell r="AA3464">
            <v>29</v>
          </cell>
          <cell r="AB3464">
            <v>9.6158054800000006</v>
          </cell>
          <cell r="AC3464">
            <v>1</v>
          </cell>
          <cell r="AD3464">
            <v>283.35000000000002</v>
          </cell>
          <cell r="AE3464">
            <v>61.340609829999991</v>
          </cell>
          <cell r="AF3464">
            <v>66.530199999999994</v>
          </cell>
          <cell r="AG3464">
            <v>0.3445671253477558</v>
          </cell>
          <cell r="AH3464">
            <v>3.9</v>
          </cell>
          <cell r="AI3464">
            <v>48440</v>
          </cell>
          <cell r="AJ3464">
            <v>9.5</v>
          </cell>
        </row>
        <row r="3465">
          <cell r="A3465" t="str">
            <v>4708</v>
          </cell>
          <cell r="B3465" t="str">
            <v>470804901</v>
          </cell>
          <cell r="D3465" t="str">
            <v>4708049</v>
          </cell>
          <cell r="E3465" t="str">
            <v>4720</v>
          </cell>
          <cell r="F3465" t="str">
            <v>47</v>
          </cell>
          <cell r="G3465">
            <v>512.23039917999995</v>
          </cell>
          <cell r="H3465">
            <v>516.20664714999998</v>
          </cell>
          <cell r="I3465">
            <v>516.32889609999995</v>
          </cell>
          <cell r="J3465">
            <v>19.672131149999998</v>
          </cell>
          <cell r="K3465">
            <v>14.035087720000002</v>
          </cell>
          <cell r="L3465">
            <v>7.1308988299999996</v>
          </cell>
          <cell r="M3465">
            <v>9.4334839200000005</v>
          </cell>
          <cell r="N3465">
            <v>25.132747550000001</v>
          </cell>
          <cell r="O3465">
            <v>64.040000000000006</v>
          </cell>
          <cell r="P3465">
            <v>11.630708500000001</v>
          </cell>
          <cell r="Q3465">
            <v>76.900000000000006</v>
          </cell>
          <cell r="R3465">
            <v>54.24479362000001</v>
          </cell>
          <cell r="S3465">
            <v>30.6</v>
          </cell>
          <cell r="T3465">
            <v>10.81977828</v>
          </cell>
          <cell r="U3465">
            <v>11.630708500000001</v>
          </cell>
          <cell r="V3465">
            <v>10.81977828</v>
          </cell>
          <cell r="W3465">
            <v>58</v>
          </cell>
          <cell r="X3465">
            <v>86.5</v>
          </cell>
          <cell r="Y3465">
            <v>35.299999999999997</v>
          </cell>
          <cell r="Z3465">
            <v>32.700000000000003</v>
          </cell>
          <cell r="AA3465">
            <v>29</v>
          </cell>
          <cell r="AB3465">
            <v>7.1308988299999996</v>
          </cell>
          <cell r="AC3465">
            <v>0</v>
          </cell>
          <cell r="AD3465">
            <v>283.35000000000002</v>
          </cell>
          <cell r="AE3465">
            <v>61.340609829999991</v>
          </cell>
          <cell r="AF3465">
            <v>66.530199999999994</v>
          </cell>
          <cell r="AG3465">
            <v>0.36307899492809437</v>
          </cell>
          <cell r="AH3465">
            <v>3.9</v>
          </cell>
          <cell r="AI3465">
            <v>48440</v>
          </cell>
          <cell r="AJ3465">
            <v>9.5</v>
          </cell>
        </row>
        <row r="3466">
          <cell r="A3466" t="str">
            <v>4708</v>
          </cell>
          <cell r="B3466" t="str">
            <v>470805301</v>
          </cell>
          <cell r="D3466" t="str">
            <v>4708053</v>
          </cell>
          <cell r="E3466" t="str">
            <v>4720</v>
          </cell>
          <cell r="F3466" t="str">
            <v>47</v>
          </cell>
          <cell r="G3466">
            <v>512.23039917999995</v>
          </cell>
          <cell r="H3466">
            <v>516.20664714999998</v>
          </cell>
          <cell r="I3466">
            <v>516.32889609999995</v>
          </cell>
          <cell r="J3466">
            <v>19.672131149999998</v>
          </cell>
          <cell r="K3466">
            <v>14.035087720000002</v>
          </cell>
          <cell r="L3466">
            <v>9.7698990200000004</v>
          </cell>
          <cell r="M3466">
            <v>10.01292475</v>
          </cell>
          <cell r="N3466">
            <v>25.132747550000001</v>
          </cell>
          <cell r="O3466">
            <v>64.040000000000006</v>
          </cell>
          <cell r="P3466">
            <v>11.80069503</v>
          </cell>
          <cell r="Q3466">
            <v>76.900000000000006</v>
          </cell>
          <cell r="R3466">
            <v>54.24479362000001</v>
          </cell>
          <cell r="S3466">
            <v>30.6</v>
          </cell>
          <cell r="T3466">
            <v>10.84684856</v>
          </cell>
          <cell r="U3466">
            <v>11.21851414</v>
          </cell>
          <cell r="V3466">
            <v>9.7889181000000001</v>
          </cell>
          <cell r="W3466">
            <v>58</v>
          </cell>
          <cell r="X3466">
            <v>86.5</v>
          </cell>
          <cell r="Y3466">
            <v>35.299999999999997</v>
          </cell>
          <cell r="Z3466">
            <v>32.700000000000003</v>
          </cell>
          <cell r="AA3466">
            <v>29</v>
          </cell>
          <cell r="AB3466">
            <v>9.6374364999999997</v>
          </cell>
          <cell r="AC3466">
            <v>0</v>
          </cell>
          <cell r="AD3466">
            <v>283.35000000000002</v>
          </cell>
          <cell r="AE3466">
            <v>61.340609829999991</v>
          </cell>
          <cell r="AF3466">
            <v>66.530199999999994</v>
          </cell>
          <cell r="AG3466">
            <v>0.32597677835734951</v>
          </cell>
          <cell r="AH3466">
            <v>3.9</v>
          </cell>
          <cell r="AI3466">
            <v>48440</v>
          </cell>
          <cell r="AJ3466">
            <v>9.5</v>
          </cell>
        </row>
        <row r="3467">
          <cell r="A3467" t="str">
            <v>4708</v>
          </cell>
          <cell r="B3467" t="str">
            <v>470805401</v>
          </cell>
          <cell r="D3467" t="str">
            <v>4708054</v>
          </cell>
          <cell r="E3467" t="str">
            <v>4720</v>
          </cell>
          <cell r="F3467" t="str">
            <v>47</v>
          </cell>
          <cell r="G3467">
            <v>512.23039917999995</v>
          </cell>
          <cell r="H3467">
            <v>516.20664714999998</v>
          </cell>
          <cell r="I3467">
            <v>516.32889609999995</v>
          </cell>
          <cell r="J3467">
            <v>19.672131149999998</v>
          </cell>
          <cell r="K3467">
            <v>14.035087720000002</v>
          </cell>
          <cell r="L3467">
            <v>9.4334839200000005</v>
          </cell>
          <cell r="M3467">
            <v>9.4334839200000005</v>
          </cell>
          <cell r="N3467">
            <v>25.132747550000001</v>
          </cell>
          <cell r="O3467">
            <v>64.040000000000006</v>
          </cell>
          <cell r="P3467">
            <v>11.91839057</v>
          </cell>
          <cell r="Q3467">
            <v>76.900000000000006</v>
          </cell>
          <cell r="R3467">
            <v>54.24479362000001</v>
          </cell>
          <cell r="S3467">
            <v>30.6</v>
          </cell>
          <cell r="T3467">
            <v>10.81977828</v>
          </cell>
          <cell r="U3467">
            <v>11.225243389999999</v>
          </cell>
          <cell r="V3467">
            <v>7.1308988299999996</v>
          </cell>
          <cell r="W3467">
            <v>58</v>
          </cell>
          <cell r="X3467">
            <v>86.5</v>
          </cell>
          <cell r="Y3467">
            <v>35.299999999999997</v>
          </cell>
          <cell r="Z3467">
            <v>32.700000000000003</v>
          </cell>
          <cell r="AA3467">
            <v>29</v>
          </cell>
          <cell r="AB3467">
            <v>7.1308988299999996</v>
          </cell>
          <cell r="AC3467">
            <v>0</v>
          </cell>
          <cell r="AD3467">
            <v>283.35000000000002</v>
          </cell>
          <cell r="AE3467">
            <v>61.340609829999991</v>
          </cell>
          <cell r="AF3467">
            <v>66.530199999999994</v>
          </cell>
          <cell r="AG3467">
            <v>0.25844914499720001</v>
          </cell>
          <cell r="AH3467">
            <v>3.9</v>
          </cell>
          <cell r="AI3467">
            <v>48440</v>
          </cell>
          <cell r="AJ3467">
            <v>9.5</v>
          </cell>
        </row>
        <row r="3468">
          <cell r="A3468" t="str">
            <v>4708</v>
          </cell>
          <cell r="B3468" t="str">
            <v>470805601</v>
          </cell>
          <cell r="D3468" t="str">
            <v>4708056</v>
          </cell>
          <cell r="E3468" t="str">
            <v>4720</v>
          </cell>
          <cell r="F3468" t="str">
            <v>47</v>
          </cell>
          <cell r="G3468">
            <v>512.23039917999995</v>
          </cell>
          <cell r="H3468">
            <v>516.20664714999998</v>
          </cell>
          <cell r="I3468">
            <v>516.32889609999995</v>
          </cell>
          <cell r="J3468">
            <v>19.672131149999998</v>
          </cell>
          <cell r="K3468">
            <v>14.035087720000002</v>
          </cell>
          <cell r="L3468">
            <v>9.5570457799999993</v>
          </cell>
          <cell r="M3468">
            <v>9.7293722299999992</v>
          </cell>
          <cell r="N3468">
            <v>25.132747550000001</v>
          </cell>
          <cell r="O3468">
            <v>64.040000000000006</v>
          </cell>
          <cell r="P3468">
            <v>11.80731003</v>
          </cell>
          <cell r="Q3468">
            <v>76.900000000000006</v>
          </cell>
          <cell r="R3468">
            <v>54.24479362000001</v>
          </cell>
          <cell r="S3468">
            <v>30.6</v>
          </cell>
          <cell r="T3468">
            <v>10.598607790000001</v>
          </cell>
          <cell r="U3468">
            <v>10.907276209999999</v>
          </cell>
          <cell r="V3468">
            <v>9.5604337000000008</v>
          </cell>
          <cell r="W3468">
            <v>58</v>
          </cell>
          <cell r="X3468">
            <v>86.5</v>
          </cell>
          <cell r="Y3468">
            <v>35.299999999999997</v>
          </cell>
          <cell r="Z3468">
            <v>32.700000000000003</v>
          </cell>
          <cell r="AA3468">
            <v>29</v>
          </cell>
          <cell r="AB3468">
            <v>10.072723870000001</v>
          </cell>
          <cell r="AC3468">
            <v>0.13043478</v>
          </cell>
          <cell r="AD3468">
            <v>283.35000000000002</v>
          </cell>
          <cell r="AE3468">
            <v>61.340609829999991</v>
          </cell>
          <cell r="AF3468">
            <v>66.530199999999994</v>
          </cell>
          <cell r="AG3468">
            <v>0.36353961936279461</v>
          </cell>
          <cell r="AH3468">
            <v>3.9</v>
          </cell>
          <cell r="AI3468">
            <v>48440</v>
          </cell>
          <cell r="AJ3468">
            <v>9.5</v>
          </cell>
        </row>
        <row r="3469">
          <cell r="A3469" t="str">
            <v>4708</v>
          </cell>
          <cell r="B3469" t="str">
            <v>470805701</v>
          </cell>
          <cell r="D3469" t="str">
            <v>4708057</v>
          </cell>
          <cell r="E3469" t="str">
            <v>4720</v>
          </cell>
          <cell r="F3469" t="str">
            <v>47</v>
          </cell>
          <cell r="G3469">
            <v>512.23039917999995</v>
          </cell>
          <cell r="H3469">
            <v>516.20664714999998</v>
          </cell>
          <cell r="I3469">
            <v>516.32889609999995</v>
          </cell>
          <cell r="J3469">
            <v>19.672131149999998</v>
          </cell>
          <cell r="K3469">
            <v>14.035087720000002</v>
          </cell>
          <cell r="L3469">
            <v>7.1959372300000002</v>
          </cell>
          <cell r="M3469">
            <v>7.1959372300000002</v>
          </cell>
          <cell r="N3469">
            <v>25.132747550000001</v>
          </cell>
          <cell r="O3469">
            <v>64.040000000000006</v>
          </cell>
          <cell r="P3469">
            <v>11.91839057</v>
          </cell>
          <cell r="Q3469">
            <v>76.900000000000006</v>
          </cell>
          <cell r="R3469">
            <v>54.24479362000001</v>
          </cell>
          <cell r="S3469">
            <v>30.6</v>
          </cell>
          <cell r="T3469">
            <v>10.81977828</v>
          </cell>
          <cell r="U3469">
            <v>10.81977828</v>
          </cell>
          <cell r="V3469">
            <v>7.1959372300000002</v>
          </cell>
          <cell r="W3469">
            <v>58</v>
          </cell>
          <cell r="X3469">
            <v>86.5</v>
          </cell>
          <cell r="Y3469">
            <v>35.299999999999997</v>
          </cell>
          <cell r="Z3469">
            <v>32.700000000000003</v>
          </cell>
          <cell r="AA3469">
            <v>29</v>
          </cell>
          <cell r="AB3469">
            <v>7.1959372300000002</v>
          </cell>
          <cell r="AC3469">
            <v>1</v>
          </cell>
          <cell r="AD3469">
            <v>283.35000000000002</v>
          </cell>
          <cell r="AE3469">
            <v>61.340609829999991</v>
          </cell>
          <cell r="AF3469">
            <v>66.530199999999994</v>
          </cell>
          <cell r="AG3469">
            <v>0.29768919421948259</v>
          </cell>
          <cell r="AH3469">
            <v>3.9</v>
          </cell>
          <cell r="AI3469">
            <v>48440</v>
          </cell>
          <cell r="AJ3469">
            <v>9.5</v>
          </cell>
        </row>
        <row r="3470">
          <cell r="A3470" t="str">
            <v>4708</v>
          </cell>
          <cell r="B3470" t="str">
            <v>470805801</v>
          </cell>
          <cell r="D3470" t="str">
            <v>4708058</v>
          </cell>
          <cell r="E3470" t="str">
            <v>4720</v>
          </cell>
          <cell r="F3470" t="str">
            <v>47</v>
          </cell>
          <cell r="G3470">
            <v>512.23039917999995</v>
          </cell>
          <cell r="H3470">
            <v>516.20664714999998</v>
          </cell>
          <cell r="I3470">
            <v>516.32889609999995</v>
          </cell>
          <cell r="J3470">
            <v>19.672131149999998</v>
          </cell>
          <cell r="K3470">
            <v>14.035087720000002</v>
          </cell>
          <cell r="L3470">
            <v>7.2427979199999992</v>
          </cell>
          <cell r="M3470">
            <v>9.4334839200000005</v>
          </cell>
          <cell r="N3470">
            <v>25.132747550000001</v>
          </cell>
          <cell r="O3470">
            <v>64.040000000000006</v>
          </cell>
          <cell r="P3470">
            <v>11.91839057</v>
          </cell>
          <cell r="Q3470">
            <v>76.900000000000006</v>
          </cell>
          <cell r="R3470">
            <v>54.24479362000001</v>
          </cell>
          <cell r="S3470">
            <v>30.6</v>
          </cell>
          <cell r="T3470">
            <v>10.81977828</v>
          </cell>
          <cell r="U3470">
            <v>10.81977828</v>
          </cell>
          <cell r="V3470">
            <v>7.2427979199999992</v>
          </cell>
          <cell r="W3470">
            <v>58</v>
          </cell>
          <cell r="X3470">
            <v>86.5</v>
          </cell>
          <cell r="Y3470">
            <v>35.299999999999997</v>
          </cell>
          <cell r="Z3470">
            <v>32.700000000000003</v>
          </cell>
          <cell r="AA3470">
            <v>29</v>
          </cell>
          <cell r="AB3470">
            <v>9.6158054800000006</v>
          </cell>
          <cell r="AC3470">
            <v>1</v>
          </cell>
          <cell r="AD3470">
            <v>283.35000000000002</v>
          </cell>
          <cell r="AE3470">
            <v>61.340609829999991</v>
          </cell>
          <cell r="AF3470">
            <v>66.530199999999994</v>
          </cell>
          <cell r="AG3470">
            <v>0.31063829077288185</v>
          </cell>
          <cell r="AH3470">
            <v>3.9</v>
          </cell>
          <cell r="AI3470">
            <v>48440</v>
          </cell>
          <cell r="AJ3470">
            <v>9.5</v>
          </cell>
        </row>
        <row r="3471">
          <cell r="A3471" t="str">
            <v>4708</v>
          </cell>
          <cell r="B3471" t="str">
            <v>470805901</v>
          </cell>
          <cell r="D3471" t="str">
            <v>4708059</v>
          </cell>
          <cell r="E3471" t="str">
            <v>4720</v>
          </cell>
          <cell r="F3471" t="str">
            <v>47</v>
          </cell>
          <cell r="G3471">
            <v>512.23039917999995</v>
          </cell>
          <cell r="H3471">
            <v>516.20664714999998</v>
          </cell>
          <cell r="I3471">
            <v>516.32889609999995</v>
          </cell>
          <cell r="J3471">
            <v>19.672131149999998</v>
          </cell>
          <cell r="K3471">
            <v>14.035087720000002</v>
          </cell>
          <cell r="L3471">
            <v>9.8389490300000002</v>
          </cell>
          <cell r="M3471">
            <v>10.126631100000001</v>
          </cell>
          <cell r="N3471">
            <v>25.132747550000001</v>
          </cell>
          <cell r="O3471">
            <v>64.040000000000006</v>
          </cell>
          <cell r="P3471">
            <v>11.630708500000001</v>
          </cell>
          <cell r="Q3471">
            <v>76.900000000000006</v>
          </cell>
          <cell r="R3471">
            <v>54.24479362000001</v>
          </cell>
          <cell r="S3471">
            <v>30.6</v>
          </cell>
          <cell r="T3471">
            <v>10.81977828</v>
          </cell>
          <cell r="U3471">
            <v>10.81977828</v>
          </cell>
          <cell r="V3471">
            <v>9.8389490300000002</v>
          </cell>
          <cell r="W3471">
            <v>58</v>
          </cell>
          <cell r="X3471">
            <v>86.5</v>
          </cell>
          <cell r="Y3471">
            <v>35.299999999999997</v>
          </cell>
          <cell r="Z3471">
            <v>32.700000000000003</v>
          </cell>
          <cell r="AA3471">
            <v>29</v>
          </cell>
          <cell r="AB3471">
            <v>9.9641121699999999</v>
          </cell>
          <cell r="AC3471">
            <v>0</v>
          </cell>
          <cell r="AD3471">
            <v>283.35000000000002</v>
          </cell>
          <cell r="AE3471">
            <v>61.340609829999991</v>
          </cell>
          <cell r="AF3471">
            <v>66.530199999999994</v>
          </cell>
          <cell r="AG3471">
            <v>0.31647273127538134</v>
          </cell>
          <cell r="AH3471">
            <v>3.9</v>
          </cell>
          <cell r="AI3471">
            <v>48440</v>
          </cell>
          <cell r="AJ3471">
            <v>9.5</v>
          </cell>
        </row>
        <row r="3472">
          <cell r="A3472" t="str">
            <v>4708</v>
          </cell>
          <cell r="B3472" t="str">
            <v>470806101</v>
          </cell>
          <cell r="D3472" t="str">
            <v>4708061</v>
          </cell>
          <cell r="E3472" t="str">
            <v>4720</v>
          </cell>
          <cell r="F3472" t="str">
            <v>47</v>
          </cell>
          <cell r="G3472">
            <v>512.23039917999995</v>
          </cell>
          <cell r="H3472">
            <v>516.20664714999998</v>
          </cell>
          <cell r="I3472">
            <v>516.32889609999995</v>
          </cell>
          <cell r="J3472">
            <v>19.672131149999998</v>
          </cell>
          <cell r="K3472">
            <v>14.035087720000002</v>
          </cell>
          <cell r="L3472">
            <v>9.6645321499999994</v>
          </cell>
          <cell r="M3472">
            <v>9.9221130199999994</v>
          </cell>
          <cell r="N3472">
            <v>25.132747550000001</v>
          </cell>
          <cell r="O3472">
            <v>64.040000000000006</v>
          </cell>
          <cell r="P3472">
            <v>11.67219161</v>
          </cell>
          <cell r="Q3472">
            <v>76.900000000000006</v>
          </cell>
          <cell r="R3472">
            <v>54.24479362000001</v>
          </cell>
          <cell r="S3472">
            <v>30.6</v>
          </cell>
          <cell r="T3472">
            <v>10.639143300000001</v>
          </cell>
          <cell r="U3472">
            <v>10.379038270000001</v>
          </cell>
          <cell r="V3472">
            <v>9.7991265399999996</v>
          </cell>
          <cell r="W3472">
            <v>58</v>
          </cell>
          <cell r="X3472">
            <v>86.5</v>
          </cell>
          <cell r="Y3472">
            <v>35.299999999999997</v>
          </cell>
          <cell r="Z3472">
            <v>32.700000000000003</v>
          </cell>
          <cell r="AA3472">
            <v>29</v>
          </cell>
          <cell r="AB3472">
            <v>10.79967761</v>
          </cell>
          <cell r="AC3472">
            <v>8.7214089999999994E-2</v>
          </cell>
          <cell r="AD3472">
            <v>283.35000000000002</v>
          </cell>
          <cell r="AE3472">
            <v>61.340609829999991</v>
          </cell>
          <cell r="AF3472">
            <v>66.321768629999994</v>
          </cell>
          <cell r="AG3472">
            <v>0.31555736811771001</v>
          </cell>
          <cell r="AH3472">
            <v>3.9</v>
          </cell>
          <cell r="AI3472">
            <v>48440</v>
          </cell>
          <cell r="AJ3472">
            <v>9.5</v>
          </cell>
        </row>
        <row r="3473">
          <cell r="A3473" t="str">
            <v>4708</v>
          </cell>
          <cell r="B3473" t="str">
            <v>470806201</v>
          </cell>
          <cell r="D3473" t="str">
            <v>4708062</v>
          </cell>
          <cell r="E3473" t="str">
            <v>4720</v>
          </cell>
          <cell r="F3473" t="str">
            <v>47</v>
          </cell>
          <cell r="G3473">
            <v>512.23039917999995</v>
          </cell>
          <cell r="H3473">
            <v>516.20664714999998</v>
          </cell>
          <cell r="I3473">
            <v>516.32889609999995</v>
          </cell>
          <cell r="J3473">
            <v>19.672131149999998</v>
          </cell>
          <cell r="K3473">
            <v>14.035087720000002</v>
          </cell>
          <cell r="L3473">
            <v>7.1308988299999996</v>
          </cell>
          <cell r="M3473">
            <v>7.1308988299999996</v>
          </cell>
          <cell r="N3473">
            <v>25.132747550000001</v>
          </cell>
          <cell r="O3473">
            <v>64.040000000000006</v>
          </cell>
          <cell r="P3473">
            <v>11.630708500000001</v>
          </cell>
          <cell r="Q3473">
            <v>76.900000000000006</v>
          </cell>
          <cell r="R3473">
            <v>54.24479362000001</v>
          </cell>
          <cell r="S3473">
            <v>30.6</v>
          </cell>
          <cell r="T3473">
            <v>10.47194981</v>
          </cell>
          <cell r="U3473">
            <v>10.81977828</v>
          </cell>
          <cell r="V3473">
            <v>7.1308988299999996</v>
          </cell>
          <cell r="W3473">
            <v>58</v>
          </cell>
          <cell r="X3473">
            <v>86.5</v>
          </cell>
          <cell r="Y3473">
            <v>35.299999999999997</v>
          </cell>
          <cell r="Z3473">
            <v>32.700000000000003</v>
          </cell>
          <cell r="AA3473">
            <v>29</v>
          </cell>
          <cell r="AB3473">
            <v>10.741816740000001</v>
          </cell>
          <cell r="AC3473">
            <v>1</v>
          </cell>
          <cell r="AD3473">
            <v>283.35000000000002</v>
          </cell>
          <cell r="AE3473">
            <v>61.340609829999991</v>
          </cell>
          <cell r="AF3473">
            <v>66.530199999999994</v>
          </cell>
          <cell r="AG3473">
            <v>0.31705078484882321</v>
          </cell>
          <cell r="AH3473">
            <v>3.9</v>
          </cell>
          <cell r="AI3473">
            <v>48440</v>
          </cell>
          <cell r="AJ3473">
            <v>9.5</v>
          </cell>
        </row>
        <row r="3474">
          <cell r="A3474" t="str">
            <v>4708</v>
          </cell>
          <cell r="B3474" t="str">
            <v>470806501</v>
          </cell>
          <cell r="D3474" t="str">
            <v>4708065</v>
          </cell>
          <cell r="E3474" t="str">
            <v>4720</v>
          </cell>
          <cell r="F3474" t="str">
            <v>47</v>
          </cell>
          <cell r="G3474">
            <v>512.23039917999995</v>
          </cell>
          <cell r="H3474">
            <v>516.20664714999998</v>
          </cell>
          <cell r="I3474">
            <v>516.32889609999995</v>
          </cell>
          <cell r="J3474">
            <v>19.672131149999998</v>
          </cell>
          <cell r="K3474">
            <v>14.035087720000002</v>
          </cell>
          <cell r="L3474">
            <v>9.9069814399999991</v>
          </cell>
          <cell r="M3474">
            <v>9.93527688</v>
          </cell>
          <cell r="N3474">
            <v>25.132747550000001</v>
          </cell>
          <cell r="O3474">
            <v>64.040000000000006</v>
          </cell>
          <cell r="P3474">
            <v>11.88477863</v>
          </cell>
          <cell r="Q3474">
            <v>76.900000000000006</v>
          </cell>
          <cell r="R3474">
            <v>54.24479362000001</v>
          </cell>
          <cell r="S3474">
            <v>30.6</v>
          </cell>
          <cell r="T3474">
            <v>10.230053740000001</v>
          </cell>
          <cell r="U3474">
            <v>10.66132168</v>
          </cell>
          <cell r="V3474">
            <v>10.422221820000001</v>
          </cell>
          <cell r="W3474">
            <v>58</v>
          </cell>
          <cell r="X3474">
            <v>86.5</v>
          </cell>
          <cell r="Y3474">
            <v>35.299999999999997</v>
          </cell>
          <cell r="Z3474">
            <v>32.700000000000003</v>
          </cell>
          <cell r="AA3474">
            <v>29</v>
          </cell>
          <cell r="AB3474">
            <v>10.528409419999999</v>
          </cell>
          <cell r="AC3474">
            <v>2.7999320000000001E-2</v>
          </cell>
          <cell r="AD3474">
            <v>283.35000000000002</v>
          </cell>
          <cell r="AE3474">
            <v>61.340609829999991</v>
          </cell>
          <cell r="AF3474">
            <v>66.441889860000003</v>
          </cell>
          <cell r="AG3474">
            <v>0.28509477335975497</v>
          </cell>
          <cell r="AH3474">
            <v>3.9</v>
          </cell>
          <cell r="AI3474">
            <v>48440</v>
          </cell>
          <cell r="AJ3474">
            <v>9.5</v>
          </cell>
        </row>
        <row r="3475">
          <cell r="A3475" t="str">
            <v>4708</v>
          </cell>
          <cell r="B3475" t="str">
            <v>470806601</v>
          </cell>
          <cell r="D3475" t="str">
            <v>4708066</v>
          </cell>
          <cell r="E3475" t="str">
            <v>4720</v>
          </cell>
          <cell r="F3475" t="str">
            <v>47</v>
          </cell>
          <cell r="G3475">
            <v>512.23039917999995</v>
          </cell>
          <cell r="H3475">
            <v>516.20664714999998</v>
          </cell>
          <cell r="I3475">
            <v>516.32889609999995</v>
          </cell>
          <cell r="J3475">
            <v>19.672131149999998</v>
          </cell>
          <cell r="K3475">
            <v>14.035087720000002</v>
          </cell>
          <cell r="L3475">
            <v>10.126631100000001</v>
          </cell>
          <cell r="M3475">
            <v>10.126631100000001</v>
          </cell>
          <cell r="N3475">
            <v>25.132747550000001</v>
          </cell>
          <cell r="O3475">
            <v>64.040000000000006</v>
          </cell>
          <cell r="P3475">
            <v>11.91839057</v>
          </cell>
          <cell r="Q3475">
            <v>76.900000000000006</v>
          </cell>
          <cell r="R3475">
            <v>54.24479362000001</v>
          </cell>
          <cell r="S3475">
            <v>30.6</v>
          </cell>
          <cell r="T3475">
            <v>10.126631100000001</v>
          </cell>
          <cell r="U3475">
            <v>10.81977828</v>
          </cell>
          <cell r="V3475">
            <v>10.126631100000001</v>
          </cell>
          <cell r="W3475">
            <v>58</v>
          </cell>
          <cell r="X3475">
            <v>86.5</v>
          </cell>
          <cell r="Y3475">
            <v>35.299999999999997</v>
          </cell>
          <cell r="Z3475">
            <v>32.700000000000003</v>
          </cell>
          <cell r="AA3475">
            <v>29</v>
          </cell>
          <cell r="AB3475">
            <v>10.741816740000001</v>
          </cell>
          <cell r="AC3475">
            <v>0</v>
          </cell>
          <cell r="AD3475">
            <v>283.35000000000002</v>
          </cell>
          <cell r="AE3475">
            <v>61.340609829999991</v>
          </cell>
          <cell r="AF3475">
            <v>66.530199999999994</v>
          </cell>
          <cell r="AG3475">
            <v>0.33385486591042179</v>
          </cell>
          <cell r="AH3475">
            <v>3.9</v>
          </cell>
          <cell r="AI3475">
            <v>48440</v>
          </cell>
          <cell r="AJ3475">
            <v>9.5</v>
          </cell>
        </row>
        <row r="3476">
          <cell r="A3476" t="str">
            <v>4708</v>
          </cell>
          <cell r="B3476" t="str">
            <v>470806801</v>
          </cell>
          <cell r="D3476" t="str">
            <v>4708068</v>
          </cell>
          <cell r="E3476" t="str">
            <v>4720</v>
          </cell>
          <cell r="F3476" t="str">
            <v>47</v>
          </cell>
          <cell r="G3476">
            <v>512.23039917999995</v>
          </cell>
          <cell r="H3476">
            <v>516.20664714999998</v>
          </cell>
          <cell r="I3476">
            <v>516.32889609999995</v>
          </cell>
          <cell r="J3476">
            <v>19.672131149999998</v>
          </cell>
          <cell r="K3476">
            <v>14.035087720000002</v>
          </cell>
          <cell r="L3476">
            <v>7.1522688600000013</v>
          </cell>
          <cell r="M3476">
            <v>7.1522688600000013</v>
          </cell>
          <cell r="N3476">
            <v>25.132747550000001</v>
          </cell>
          <cell r="O3476">
            <v>64.040000000000006</v>
          </cell>
          <cell r="P3476">
            <v>11.91839057</v>
          </cell>
          <cell r="Q3476">
            <v>76.900000000000006</v>
          </cell>
          <cell r="R3476">
            <v>54.24479362000001</v>
          </cell>
          <cell r="S3476">
            <v>30.6</v>
          </cell>
          <cell r="T3476">
            <v>7.1522688600000013</v>
          </cell>
          <cell r="U3476">
            <v>10.81977828</v>
          </cell>
          <cell r="V3476">
            <v>10.81977828</v>
          </cell>
          <cell r="W3476">
            <v>58</v>
          </cell>
          <cell r="X3476">
            <v>86.5</v>
          </cell>
          <cell r="Y3476">
            <v>35.299999999999997</v>
          </cell>
          <cell r="Z3476">
            <v>32.700000000000003</v>
          </cell>
          <cell r="AA3476">
            <v>29</v>
          </cell>
          <cell r="AB3476">
            <v>10.741816740000001</v>
          </cell>
          <cell r="AC3476">
            <v>1</v>
          </cell>
          <cell r="AD3476">
            <v>283.35000000000002</v>
          </cell>
          <cell r="AE3476">
            <v>61.340609829999991</v>
          </cell>
          <cell r="AF3476">
            <v>66.530199999999994</v>
          </cell>
          <cell r="AG3476">
            <v>0.3084891829956683</v>
          </cell>
          <cell r="AH3476">
            <v>3.9</v>
          </cell>
          <cell r="AI3476">
            <v>48440</v>
          </cell>
          <cell r="AJ3476">
            <v>9.5</v>
          </cell>
        </row>
        <row r="3477">
          <cell r="A3477" t="str">
            <v>4708</v>
          </cell>
          <cell r="B3477" t="str">
            <v>470807101</v>
          </cell>
          <cell r="D3477" t="str">
            <v>4708071</v>
          </cell>
          <cell r="E3477" t="str">
            <v>4720</v>
          </cell>
          <cell r="F3477" t="str">
            <v>47</v>
          </cell>
          <cell r="G3477">
            <v>512.23039917999995</v>
          </cell>
          <cell r="H3477">
            <v>516.20664714999998</v>
          </cell>
          <cell r="I3477">
            <v>516.32889609999995</v>
          </cell>
          <cell r="J3477">
            <v>19.672131149999998</v>
          </cell>
          <cell r="K3477">
            <v>14.035087720000002</v>
          </cell>
          <cell r="L3477">
            <v>9.9234862400000008</v>
          </cell>
          <cell r="M3477">
            <v>9.9219657699999999</v>
          </cell>
          <cell r="N3477">
            <v>25.132747550000001</v>
          </cell>
          <cell r="O3477">
            <v>64.040000000000006</v>
          </cell>
          <cell r="P3477">
            <v>11.91839057</v>
          </cell>
          <cell r="Q3477">
            <v>76.900000000000006</v>
          </cell>
          <cell r="R3477">
            <v>54.24479362000001</v>
          </cell>
          <cell r="S3477">
            <v>30.6</v>
          </cell>
          <cell r="T3477">
            <v>10.13887583</v>
          </cell>
          <cell r="U3477">
            <v>10.500454169999999</v>
          </cell>
          <cell r="V3477">
            <v>10.242242900000001</v>
          </cell>
          <cell r="W3477">
            <v>58</v>
          </cell>
          <cell r="X3477">
            <v>86.5</v>
          </cell>
          <cell r="Y3477">
            <v>35.299999999999997</v>
          </cell>
          <cell r="Z3477">
            <v>32.700000000000003</v>
          </cell>
          <cell r="AA3477">
            <v>29</v>
          </cell>
          <cell r="AB3477">
            <v>10.37399106</v>
          </cell>
          <cell r="AC3477">
            <v>0.11704278999999999</v>
          </cell>
          <cell r="AD3477">
            <v>283.35000000000002</v>
          </cell>
          <cell r="AE3477">
            <v>61.340609829999991</v>
          </cell>
          <cell r="AF3477">
            <v>66.493938970000002</v>
          </cell>
          <cell r="AG3477">
            <v>0.33740847538545465</v>
          </cell>
          <cell r="AH3477">
            <v>3.9</v>
          </cell>
          <cell r="AI3477">
            <v>48440</v>
          </cell>
          <cell r="AJ3477">
            <v>9.5</v>
          </cell>
        </row>
        <row r="3478">
          <cell r="A3478" t="str">
            <v>4708</v>
          </cell>
          <cell r="B3478" t="str">
            <v>470807102</v>
          </cell>
          <cell r="D3478" t="str">
            <v>4708071</v>
          </cell>
          <cell r="E3478" t="str">
            <v>4720</v>
          </cell>
          <cell r="F3478" t="str">
            <v>47</v>
          </cell>
          <cell r="G3478">
            <v>512.23039917999995</v>
          </cell>
          <cell r="H3478">
            <v>516.20664714999998</v>
          </cell>
          <cell r="I3478">
            <v>516.32889609999995</v>
          </cell>
          <cell r="J3478">
            <v>19.672131149999998</v>
          </cell>
          <cell r="K3478">
            <v>14.035087720000002</v>
          </cell>
          <cell r="L3478">
            <v>9.8389490300000002</v>
          </cell>
          <cell r="M3478">
            <v>9.8389490300000002</v>
          </cell>
          <cell r="N3478">
            <v>25.132747550000001</v>
          </cell>
          <cell r="O3478">
            <v>64.040000000000006</v>
          </cell>
          <cell r="P3478">
            <v>11.91839057</v>
          </cell>
          <cell r="Q3478">
            <v>76.900000000000006</v>
          </cell>
          <cell r="R3478">
            <v>54.24479362000001</v>
          </cell>
          <cell r="S3478">
            <v>30.6</v>
          </cell>
          <cell r="T3478">
            <v>9.8389490300000002</v>
          </cell>
          <cell r="U3478">
            <v>10.77858122</v>
          </cell>
          <cell r="V3478">
            <v>10.77858122</v>
          </cell>
          <cell r="W3478">
            <v>58</v>
          </cell>
          <cell r="X3478">
            <v>86.5</v>
          </cell>
          <cell r="Y3478">
            <v>35.299999999999997</v>
          </cell>
          <cell r="Z3478">
            <v>32.700000000000003</v>
          </cell>
          <cell r="AA3478">
            <v>29</v>
          </cell>
          <cell r="AB3478">
            <v>10.741816740000001</v>
          </cell>
          <cell r="AC3478">
            <v>0</v>
          </cell>
          <cell r="AD3478">
            <v>283.35000000000002</v>
          </cell>
          <cell r="AE3478">
            <v>61.340609829999991</v>
          </cell>
          <cell r="AF3478">
            <v>66.530199999999994</v>
          </cell>
          <cell r="AG3478">
            <v>0.24729688929220117</v>
          </cell>
          <cell r="AH3478">
            <v>3.9</v>
          </cell>
          <cell r="AI3478">
            <v>48440</v>
          </cell>
          <cell r="AJ3478">
            <v>9.5</v>
          </cell>
        </row>
        <row r="3479">
          <cell r="A3479" t="str">
            <v>4708</v>
          </cell>
          <cell r="B3479" t="str">
            <v>470807103</v>
          </cell>
          <cell r="D3479" t="str">
            <v>4708071</v>
          </cell>
          <cell r="E3479" t="str">
            <v>4720</v>
          </cell>
          <cell r="F3479" t="str">
            <v>47</v>
          </cell>
          <cell r="G3479">
            <v>512.23039917999995</v>
          </cell>
          <cell r="H3479">
            <v>516.20664714999998</v>
          </cell>
          <cell r="I3479">
            <v>516.32889609999995</v>
          </cell>
          <cell r="J3479">
            <v>19.672131149999998</v>
          </cell>
          <cell r="K3479">
            <v>14.035087720000002</v>
          </cell>
          <cell r="L3479">
            <v>10.126631100000001</v>
          </cell>
          <cell r="M3479">
            <v>10.126631100000001</v>
          </cell>
          <cell r="N3479">
            <v>25.132747550000001</v>
          </cell>
          <cell r="O3479">
            <v>64.040000000000006</v>
          </cell>
          <cell r="P3479">
            <v>11.91839057</v>
          </cell>
          <cell r="Q3479">
            <v>76.900000000000006</v>
          </cell>
          <cell r="R3479">
            <v>54.24479362000001</v>
          </cell>
          <cell r="S3479">
            <v>30.6</v>
          </cell>
          <cell r="T3479">
            <v>10.81977828</v>
          </cell>
          <cell r="U3479">
            <v>10.81977828</v>
          </cell>
          <cell r="V3479">
            <v>10.126631100000001</v>
          </cell>
          <cell r="W3479">
            <v>58</v>
          </cell>
          <cell r="X3479">
            <v>86.5</v>
          </cell>
          <cell r="Y3479">
            <v>35.299999999999997</v>
          </cell>
          <cell r="Z3479">
            <v>32.700000000000003</v>
          </cell>
          <cell r="AA3479">
            <v>29</v>
          </cell>
          <cell r="AB3479">
            <v>9.9641121699999999</v>
          </cell>
          <cell r="AC3479">
            <v>0</v>
          </cell>
          <cell r="AD3479">
            <v>283.35000000000002</v>
          </cell>
          <cell r="AE3479">
            <v>61.340609829999991</v>
          </cell>
          <cell r="AF3479">
            <v>66.530199999999994</v>
          </cell>
          <cell r="AG3479">
            <v>0.26908013375690143</v>
          </cell>
          <cell r="AH3479">
            <v>3.9</v>
          </cell>
          <cell r="AI3479">
            <v>48440</v>
          </cell>
          <cell r="AJ3479">
            <v>9.5</v>
          </cell>
        </row>
        <row r="3480">
          <cell r="A3480" t="str">
            <v>4708</v>
          </cell>
          <cell r="B3480" t="str">
            <v>470807401</v>
          </cell>
          <cell r="D3480" t="str">
            <v>4708074</v>
          </cell>
          <cell r="E3480" t="str">
            <v>4720</v>
          </cell>
          <cell r="F3480" t="str">
            <v>47</v>
          </cell>
          <cell r="G3480">
            <v>512.23039917999995</v>
          </cell>
          <cell r="H3480">
            <v>516.20664714999998</v>
          </cell>
          <cell r="I3480">
            <v>516.32889609999995</v>
          </cell>
          <cell r="J3480">
            <v>19.672131149999998</v>
          </cell>
          <cell r="K3480">
            <v>14.035087720000002</v>
          </cell>
          <cell r="L3480">
            <v>9.9050363499999996</v>
          </cell>
          <cell r="M3480">
            <v>9.8920220699999994</v>
          </cell>
          <cell r="N3480">
            <v>25.132747550000001</v>
          </cell>
          <cell r="O3480">
            <v>64.040000000000006</v>
          </cell>
          <cell r="P3480">
            <v>11.822092570000001</v>
          </cell>
          <cell r="Q3480">
            <v>76.900000000000006</v>
          </cell>
          <cell r="R3480">
            <v>54.24479362000001</v>
          </cell>
          <cell r="S3480">
            <v>30.6</v>
          </cell>
          <cell r="T3480">
            <v>10.975293750000001</v>
          </cell>
          <cell r="U3480">
            <v>10.974111799999999</v>
          </cell>
          <cell r="V3480">
            <v>9.9964768599999996</v>
          </cell>
          <cell r="W3480">
            <v>58</v>
          </cell>
          <cell r="X3480">
            <v>86.5</v>
          </cell>
          <cell r="Y3480">
            <v>35.299999999999997</v>
          </cell>
          <cell r="Z3480">
            <v>32.700000000000003</v>
          </cell>
          <cell r="AA3480">
            <v>29</v>
          </cell>
          <cell r="AB3480">
            <v>10.08797343</v>
          </cell>
          <cell r="AC3480">
            <v>3.5923450000000003E-2</v>
          </cell>
          <cell r="AD3480">
            <v>283.35000000000002</v>
          </cell>
          <cell r="AE3480">
            <v>61.340609829999991</v>
          </cell>
          <cell r="AF3480">
            <v>66.467247360000002</v>
          </cell>
          <cell r="AG3480">
            <v>0.32904217142243458</v>
          </cell>
          <cell r="AH3480">
            <v>3.9</v>
          </cell>
          <cell r="AI3480">
            <v>48440</v>
          </cell>
          <cell r="AJ3480">
            <v>9.5</v>
          </cell>
        </row>
        <row r="3481">
          <cell r="A3481" t="str">
            <v>4708</v>
          </cell>
          <cell r="B3481" t="str">
            <v>470807601</v>
          </cell>
          <cell r="D3481" t="str">
            <v>4708076</v>
          </cell>
          <cell r="E3481" t="str">
            <v>4720</v>
          </cell>
          <cell r="F3481" t="str">
            <v>47</v>
          </cell>
          <cell r="G3481">
            <v>512.23039917999995</v>
          </cell>
          <cell r="H3481">
            <v>516.20664714999998</v>
          </cell>
          <cell r="I3481">
            <v>516.32889609999995</v>
          </cell>
          <cell r="J3481">
            <v>19.672131149999998</v>
          </cell>
          <cell r="K3481">
            <v>14.035087720000002</v>
          </cell>
          <cell r="L3481">
            <v>7.1693500200000004</v>
          </cell>
          <cell r="M3481">
            <v>7.1693500200000004</v>
          </cell>
          <cell r="N3481">
            <v>25.132747550000001</v>
          </cell>
          <cell r="O3481">
            <v>64.040000000000006</v>
          </cell>
          <cell r="P3481">
            <v>11.91839057</v>
          </cell>
          <cell r="Q3481">
            <v>76.900000000000006</v>
          </cell>
          <cell r="R3481">
            <v>54.24479362000001</v>
          </cell>
          <cell r="S3481">
            <v>30.6</v>
          </cell>
          <cell r="T3481">
            <v>10.81977828</v>
          </cell>
          <cell r="U3481">
            <v>10.81977828</v>
          </cell>
          <cell r="V3481">
            <v>7.1693500200000004</v>
          </cell>
          <cell r="W3481">
            <v>58</v>
          </cell>
          <cell r="X3481">
            <v>86.5</v>
          </cell>
          <cell r="Y3481">
            <v>35.299999999999997</v>
          </cell>
          <cell r="Z3481">
            <v>32.700000000000003</v>
          </cell>
          <cell r="AA3481">
            <v>29</v>
          </cell>
          <cell r="AB3481">
            <v>7.1693500200000004</v>
          </cell>
          <cell r="AC3481">
            <v>1</v>
          </cell>
          <cell r="AD3481">
            <v>283.35000000000002</v>
          </cell>
          <cell r="AE3481">
            <v>61.340609829999991</v>
          </cell>
          <cell r="AF3481">
            <v>66.530199999999994</v>
          </cell>
          <cell r="AG3481">
            <v>0.29927008156434737</v>
          </cell>
          <cell r="AH3481">
            <v>3.9</v>
          </cell>
          <cell r="AI3481">
            <v>48440</v>
          </cell>
          <cell r="AJ3481">
            <v>9.5</v>
          </cell>
        </row>
        <row r="3482">
          <cell r="A3482" t="str">
            <v>4708</v>
          </cell>
          <cell r="B3482" t="str">
            <v>470809201</v>
          </cell>
          <cell r="D3482" t="str">
            <v>4708092</v>
          </cell>
          <cell r="E3482" t="str">
            <v>4720</v>
          </cell>
          <cell r="F3482" t="str">
            <v>47</v>
          </cell>
          <cell r="G3482">
            <v>512.23039917999995</v>
          </cell>
          <cell r="H3482">
            <v>516.20664714999998</v>
          </cell>
          <cell r="I3482">
            <v>516.32889609999995</v>
          </cell>
          <cell r="J3482">
            <v>19.672131149999998</v>
          </cell>
          <cell r="K3482">
            <v>14.035087720000002</v>
          </cell>
          <cell r="L3482">
            <v>9.8264985100000004</v>
          </cell>
          <cell r="M3482">
            <v>10.65211674</v>
          </cell>
          <cell r="N3482">
            <v>25.132747550000001</v>
          </cell>
          <cell r="O3482">
            <v>64.040000000000006</v>
          </cell>
          <cell r="P3482">
            <v>11.714387670000001</v>
          </cell>
          <cell r="Q3482">
            <v>76.900000000000006</v>
          </cell>
          <cell r="R3482">
            <v>54.24479362000001</v>
          </cell>
          <cell r="S3482">
            <v>30.6</v>
          </cell>
          <cell r="T3482">
            <v>10.844119620000001</v>
          </cell>
          <cell r="U3482">
            <v>10.792057590000001</v>
          </cell>
          <cell r="V3482">
            <v>10.46012749</v>
          </cell>
          <cell r="W3482">
            <v>58</v>
          </cell>
          <cell r="X3482">
            <v>86.5</v>
          </cell>
          <cell r="Y3482">
            <v>35.299999999999997</v>
          </cell>
          <cell r="Z3482">
            <v>32.700000000000003</v>
          </cell>
          <cell r="AA3482">
            <v>29</v>
          </cell>
          <cell r="AB3482">
            <v>9.9634060400000006</v>
          </cell>
          <cell r="AC3482">
            <v>3.1249599999999999E-2</v>
          </cell>
          <cell r="AD3482">
            <v>283.35000000000002</v>
          </cell>
          <cell r="AE3482">
            <v>61.340609829999991</v>
          </cell>
          <cell r="AF3482">
            <v>66.508493630000004</v>
          </cell>
          <cell r="AG3482">
            <v>0.31692846556669918</v>
          </cell>
          <cell r="AH3482">
            <v>3.9</v>
          </cell>
          <cell r="AI3482">
            <v>48440</v>
          </cell>
          <cell r="AJ3482">
            <v>9.5</v>
          </cell>
        </row>
        <row r="3483">
          <cell r="A3483" t="str">
            <v>4708</v>
          </cell>
          <cell r="B3483" t="str">
            <v>470809401</v>
          </cell>
          <cell r="D3483" t="str">
            <v>4708094</v>
          </cell>
          <cell r="E3483" t="str">
            <v>4720</v>
          </cell>
          <cell r="F3483" t="str">
            <v>47</v>
          </cell>
          <cell r="G3483">
            <v>512.23039917999995</v>
          </cell>
          <cell r="H3483">
            <v>516.20664714999998</v>
          </cell>
          <cell r="I3483">
            <v>516.32889609999995</v>
          </cell>
          <cell r="J3483">
            <v>19.672131149999998</v>
          </cell>
          <cell r="K3483">
            <v>14.035087720000002</v>
          </cell>
          <cell r="L3483">
            <v>7.1436176000000007</v>
          </cell>
          <cell r="M3483">
            <v>10.81977828</v>
          </cell>
          <cell r="N3483">
            <v>25.132747550000001</v>
          </cell>
          <cell r="O3483">
            <v>64.040000000000006</v>
          </cell>
          <cell r="P3483">
            <v>11.630708500000001</v>
          </cell>
          <cell r="Q3483">
            <v>76.900000000000006</v>
          </cell>
          <cell r="R3483">
            <v>54.24479362000001</v>
          </cell>
          <cell r="S3483">
            <v>30.6</v>
          </cell>
          <cell r="T3483">
            <v>10.81977828</v>
          </cell>
          <cell r="U3483">
            <v>10.81977828</v>
          </cell>
          <cell r="V3483">
            <v>10.81977828</v>
          </cell>
          <cell r="W3483">
            <v>58</v>
          </cell>
          <cell r="X3483">
            <v>86.5</v>
          </cell>
          <cell r="Y3483">
            <v>35.299999999999997</v>
          </cell>
          <cell r="Z3483">
            <v>32.700000000000003</v>
          </cell>
          <cell r="AA3483">
            <v>29</v>
          </cell>
          <cell r="AB3483">
            <v>7.1436176000000007</v>
          </cell>
          <cell r="AC3483">
            <v>1</v>
          </cell>
          <cell r="AD3483">
            <v>283.35000000000002</v>
          </cell>
          <cell r="AE3483">
            <v>61.340609829999991</v>
          </cell>
          <cell r="AF3483">
            <v>66.530199999999994</v>
          </cell>
          <cell r="AG3483">
            <v>0.28061844710166423</v>
          </cell>
          <cell r="AH3483">
            <v>3.9</v>
          </cell>
          <cell r="AI3483">
            <v>48440</v>
          </cell>
          <cell r="AJ3483">
            <v>9.5</v>
          </cell>
        </row>
        <row r="3484">
          <cell r="A3484" t="str">
            <v>4709</v>
          </cell>
          <cell r="B3484" t="str">
            <v>470900101</v>
          </cell>
          <cell r="D3484" t="str">
            <v>4709001</v>
          </cell>
          <cell r="E3484" t="str">
            <v>4740</v>
          </cell>
          <cell r="F3484" t="str">
            <v>47</v>
          </cell>
          <cell r="G3484">
            <v>512.23039917999995</v>
          </cell>
          <cell r="H3484">
            <v>516.20664714999998</v>
          </cell>
          <cell r="I3484">
            <v>516.32889609999995</v>
          </cell>
          <cell r="J3484">
            <v>29.268292679999995</v>
          </cell>
          <cell r="K3484">
            <v>14.214463840000002</v>
          </cell>
          <cell r="L3484">
            <v>9.6023148900000006</v>
          </cell>
          <cell r="M3484">
            <v>9.6358041700000001</v>
          </cell>
          <cell r="N3484">
            <v>18.101673810000001</v>
          </cell>
          <cell r="O3484">
            <v>64.040000000000006</v>
          </cell>
          <cell r="P3484">
            <v>10.98822064</v>
          </cell>
          <cell r="Q3484">
            <v>84.5</v>
          </cell>
          <cell r="R3484">
            <v>54.24479362000001</v>
          </cell>
          <cell r="S3484">
            <v>20.6</v>
          </cell>
          <cell r="T3484">
            <v>10.37139524</v>
          </cell>
          <cell r="U3484">
            <v>10.48313003</v>
          </cell>
          <cell r="V3484">
            <v>9.5839707599999997</v>
          </cell>
          <cell r="W3484">
            <v>40.799999999999997</v>
          </cell>
          <cell r="X3484">
            <v>91.6</v>
          </cell>
          <cell r="Y3484">
            <v>45.8</v>
          </cell>
          <cell r="Z3484">
            <v>27.3</v>
          </cell>
          <cell r="AA3484">
            <v>29.8</v>
          </cell>
          <cell r="AB3484">
            <v>10.52653411</v>
          </cell>
          <cell r="AC3484">
            <v>0.43242754999999999</v>
          </cell>
          <cell r="AD3484">
            <v>272.13</v>
          </cell>
          <cell r="AE3484">
            <v>51.474036950000006</v>
          </cell>
          <cell r="AF3484">
            <v>64.299462969999993</v>
          </cell>
          <cell r="AG3484">
            <v>0.30823126443487181</v>
          </cell>
          <cell r="AH3484">
            <v>3.9</v>
          </cell>
          <cell r="AI3484">
            <v>41660</v>
          </cell>
          <cell r="AJ3484">
            <v>9.5</v>
          </cell>
        </row>
        <row r="3485">
          <cell r="A3485" t="str">
            <v>4709</v>
          </cell>
          <cell r="B3485" t="str">
            <v>470900201</v>
          </cell>
          <cell r="D3485" t="str">
            <v>4709002</v>
          </cell>
          <cell r="E3485" t="str">
            <v>4740</v>
          </cell>
          <cell r="F3485" t="str">
            <v>47</v>
          </cell>
          <cell r="G3485">
            <v>512.23039917999995</v>
          </cell>
          <cell r="H3485">
            <v>516.20664714999998</v>
          </cell>
          <cell r="I3485">
            <v>516.32889609999995</v>
          </cell>
          <cell r="J3485">
            <v>29.268292679999995</v>
          </cell>
          <cell r="K3485">
            <v>14.214463840000002</v>
          </cell>
          <cell r="L3485">
            <v>7.1308988299999996</v>
          </cell>
          <cell r="M3485">
            <v>7.1308988299999996</v>
          </cell>
          <cell r="N3485">
            <v>18.101673810000001</v>
          </cell>
          <cell r="O3485">
            <v>64.040000000000006</v>
          </cell>
          <cell r="P3485">
            <v>11.225243389999999</v>
          </cell>
          <cell r="Q3485">
            <v>84.5</v>
          </cell>
          <cell r="R3485">
            <v>54.24479362000001</v>
          </cell>
          <cell r="S3485">
            <v>20.6</v>
          </cell>
          <cell r="T3485">
            <v>10.81977828</v>
          </cell>
          <cell r="U3485">
            <v>10.81977828</v>
          </cell>
          <cell r="V3485">
            <v>7.1308988299999996</v>
          </cell>
          <cell r="W3485">
            <v>40.799999999999997</v>
          </cell>
          <cell r="X3485">
            <v>91.6</v>
          </cell>
          <cell r="Y3485">
            <v>45.8</v>
          </cell>
          <cell r="Z3485">
            <v>27.3</v>
          </cell>
          <cell r="AA3485">
            <v>29.8</v>
          </cell>
          <cell r="AB3485">
            <v>10.741816740000001</v>
          </cell>
          <cell r="AC3485">
            <v>1</v>
          </cell>
          <cell r="AD3485">
            <v>272.13</v>
          </cell>
          <cell r="AE3485">
            <v>51.474036950000006</v>
          </cell>
          <cell r="AF3485">
            <v>64.322199999999995</v>
          </cell>
          <cell r="AG3485">
            <v>0.3818703796403139</v>
          </cell>
          <cell r="AH3485">
            <v>3.9</v>
          </cell>
          <cell r="AI3485">
            <v>41660</v>
          </cell>
          <cell r="AJ3485">
            <v>9.5</v>
          </cell>
        </row>
        <row r="3486">
          <cell r="A3486" t="str">
            <v>4709</v>
          </cell>
          <cell r="B3486" t="str">
            <v>470900601</v>
          </cell>
          <cell r="D3486" t="str">
            <v>4709006</v>
          </cell>
          <cell r="E3486" t="str">
            <v>4740</v>
          </cell>
          <cell r="F3486" t="str">
            <v>47</v>
          </cell>
          <cell r="G3486">
            <v>512.23039917999995</v>
          </cell>
          <cell r="H3486">
            <v>516.20664714999998</v>
          </cell>
          <cell r="I3486">
            <v>516.32889609999995</v>
          </cell>
          <cell r="J3486">
            <v>29.268292679999995</v>
          </cell>
          <cell r="K3486">
            <v>14.214463840000002</v>
          </cell>
          <cell r="L3486">
            <v>9.3969029200000005</v>
          </cell>
          <cell r="M3486">
            <v>9.8020083800000002</v>
          </cell>
          <cell r="N3486">
            <v>18.101673810000001</v>
          </cell>
          <cell r="O3486">
            <v>64.040000000000006</v>
          </cell>
          <cell r="P3486">
            <v>10.11851828</v>
          </cell>
          <cell r="Q3486">
            <v>84.5</v>
          </cell>
          <cell r="R3486">
            <v>54.24479362000001</v>
          </cell>
          <cell r="S3486">
            <v>20.6</v>
          </cell>
          <cell r="T3486">
            <v>10.00052352</v>
          </cell>
          <cell r="U3486">
            <v>9.8317767000000007</v>
          </cell>
          <cell r="V3486">
            <v>9.3955743500000004</v>
          </cell>
          <cell r="W3486">
            <v>40.799999999999997</v>
          </cell>
          <cell r="X3486">
            <v>91.6</v>
          </cell>
          <cell r="Y3486">
            <v>45.8</v>
          </cell>
          <cell r="Z3486">
            <v>27.3</v>
          </cell>
          <cell r="AA3486">
            <v>29.8</v>
          </cell>
          <cell r="AB3486">
            <v>9.6455584400000003</v>
          </cell>
          <cell r="AC3486">
            <v>0.51956347999999997</v>
          </cell>
          <cell r="AD3486">
            <v>272.13</v>
          </cell>
          <cell r="AE3486">
            <v>51.474036950000006</v>
          </cell>
          <cell r="AF3486">
            <v>64.322199999999995</v>
          </cell>
          <cell r="AG3486">
            <v>0.28199076134936207</v>
          </cell>
          <cell r="AH3486">
            <v>3.9</v>
          </cell>
          <cell r="AI3486">
            <v>41660</v>
          </cell>
          <cell r="AJ3486">
            <v>9.5</v>
          </cell>
        </row>
        <row r="3487">
          <cell r="A3487" t="str">
            <v>4709</v>
          </cell>
          <cell r="B3487" t="str">
            <v>470900801</v>
          </cell>
          <cell r="D3487" t="str">
            <v>4709008</v>
          </cell>
          <cell r="E3487" t="str">
            <v>4740</v>
          </cell>
          <cell r="F3487" t="str">
            <v>47</v>
          </cell>
          <cell r="G3487">
            <v>512.23039917999995</v>
          </cell>
          <cell r="H3487">
            <v>516.20664714999998</v>
          </cell>
          <cell r="I3487">
            <v>516.32889609999995</v>
          </cell>
          <cell r="J3487">
            <v>29.268292679999995</v>
          </cell>
          <cell r="K3487">
            <v>14.214463840000002</v>
          </cell>
          <cell r="L3487">
            <v>9.8389490300000002</v>
          </cell>
          <cell r="M3487">
            <v>10.18791433</v>
          </cell>
          <cell r="N3487">
            <v>18.101673810000001</v>
          </cell>
          <cell r="O3487">
            <v>64.040000000000006</v>
          </cell>
          <cell r="P3487">
            <v>10.81977828</v>
          </cell>
          <cell r="Q3487">
            <v>84.5</v>
          </cell>
          <cell r="R3487">
            <v>54.24479362000001</v>
          </cell>
          <cell r="S3487">
            <v>20.6</v>
          </cell>
          <cell r="T3487">
            <v>10.81977828</v>
          </cell>
          <cell r="U3487">
            <v>10.81977828</v>
          </cell>
          <cell r="V3487">
            <v>9.8389490300000002</v>
          </cell>
          <cell r="W3487">
            <v>40.799999999999997</v>
          </cell>
          <cell r="X3487">
            <v>91.6</v>
          </cell>
          <cell r="Y3487">
            <v>45.8</v>
          </cell>
          <cell r="Z3487">
            <v>27.3</v>
          </cell>
          <cell r="AA3487">
            <v>29.8</v>
          </cell>
          <cell r="AB3487">
            <v>10.741816740000001</v>
          </cell>
          <cell r="AC3487">
            <v>0</v>
          </cell>
          <cell r="AD3487">
            <v>272.13</v>
          </cell>
          <cell r="AE3487">
            <v>51.474036950000006</v>
          </cell>
          <cell r="AF3487">
            <v>64.322199999999995</v>
          </cell>
          <cell r="AG3487">
            <v>0.33680451739523548</v>
          </cell>
          <cell r="AH3487">
            <v>3.9</v>
          </cell>
          <cell r="AI3487">
            <v>41660</v>
          </cell>
          <cell r="AJ3487">
            <v>9.5</v>
          </cell>
        </row>
        <row r="3488">
          <cell r="A3488" t="str">
            <v>4709</v>
          </cell>
          <cell r="B3488" t="str">
            <v>470900901</v>
          </cell>
          <cell r="D3488" t="str">
            <v>4709009</v>
          </cell>
          <cell r="E3488" t="str">
            <v>4740</v>
          </cell>
          <cell r="F3488" t="str">
            <v>47</v>
          </cell>
          <cell r="G3488">
            <v>512.23039917999995</v>
          </cell>
          <cell r="H3488">
            <v>516.20664714999998</v>
          </cell>
          <cell r="I3488">
            <v>516.32889609999995</v>
          </cell>
          <cell r="J3488">
            <v>29.268292679999995</v>
          </cell>
          <cell r="K3488">
            <v>14.214463840000002</v>
          </cell>
          <cell r="L3488">
            <v>7.148345739999999</v>
          </cell>
          <cell r="M3488">
            <v>10.126631100000001</v>
          </cell>
          <cell r="N3488">
            <v>18.101673810000001</v>
          </cell>
          <cell r="O3488">
            <v>64.040000000000006</v>
          </cell>
          <cell r="P3488">
            <v>10.213285750000001</v>
          </cell>
          <cell r="Q3488">
            <v>84.5</v>
          </cell>
          <cell r="R3488">
            <v>54.24479362000001</v>
          </cell>
          <cell r="S3488">
            <v>20.6</v>
          </cell>
          <cell r="T3488">
            <v>10.6110799</v>
          </cell>
          <cell r="U3488">
            <v>10.126631100000001</v>
          </cell>
          <cell r="V3488">
            <v>7.148345739999999</v>
          </cell>
          <cell r="W3488">
            <v>40.799999999999997</v>
          </cell>
          <cell r="X3488">
            <v>91.6</v>
          </cell>
          <cell r="Y3488">
            <v>45.8</v>
          </cell>
          <cell r="Z3488">
            <v>27.3</v>
          </cell>
          <cell r="AA3488">
            <v>29.8</v>
          </cell>
          <cell r="AB3488">
            <v>9.9641121699999999</v>
          </cell>
          <cell r="AC3488">
            <v>1</v>
          </cell>
          <cell r="AD3488">
            <v>272.13</v>
          </cell>
          <cell r="AE3488">
            <v>51.474036950000006</v>
          </cell>
          <cell r="AF3488">
            <v>64.322199999999995</v>
          </cell>
          <cell r="AG3488">
            <v>0.36370315358872568</v>
          </cell>
          <cell r="AH3488">
            <v>3.9</v>
          </cell>
          <cell r="AI3488">
            <v>41660</v>
          </cell>
          <cell r="AJ3488">
            <v>9.5</v>
          </cell>
        </row>
        <row r="3489">
          <cell r="A3489" t="str">
            <v>4709</v>
          </cell>
          <cell r="B3489" t="str">
            <v>470901101</v>
          </cell>
          <cell r="C3489" t="str">
            <v>710</v>
          </cell>
          <cell r="D3489" t="str">
            <v>4709011</v>
          </cell>
          <cell r="E3489" t="str">
            <v>4740</v>
          </cell>
          <cell r="F3489" t="str">
            <v>47</v>
          </cell>
          <cell r="G3489">
            <v>512.23039917999995</v>
          </cell>
          <cell r="H3489">
            <v>516.20664714999998</v>
          </cell>
          <cell r="I3489">
            <v>516.32889609999995</v>
          </cell>
          <cell r="J3489">
            <v>29.268292679999995</v>
          </cell>
          <cell r="K3489">
            <v>14.214463840000002</v>
          </cell>
          <cell r="L3489">
            <v>8.7743129599999996</v>
          </cell>
          <cell r="M3489">
            <v>8.9566087400000001</v>
          </cell>
          <cell r="N3489">
            <v>18.101673810000001</v>
          </cell>
          <cell r="O3489">
            <v>64.040000000000006</v>
          </cell>
          <cell r="P3489">
            <v>9.6689038099999998</v>
          </cell>
          <cell r="Q3489">
            <v>84.5</v>
          </cell>
          <cell r="R3489">
            <v>54.24479362000001</v>
          </cell>
          <cell r="S3489">
            <v>20.6</v>
          </cell>
          <cell r="T3489">
            <v>9.6714293799999993</v>
          </cell>
          <cell r="U3489">
            <v>9.4885022699999997</v>
          </cell>
          <cell r="V3489">
            <v>8.9871968199999994</v>
          </cell>
          <cell r="W3489">
            <v>40.799999999999997</v>
          </cell>
          <cell r="X3489">
            <v>91.6</v>
          </cell>
          <cell r="Y3489">
            <v>45.8</v>
          </cell>
          <cell r="Z3489">
            <v>27.3</v>
          </cell>
          <cell r="AA3489">
            <v>29.8</v>
          </cell>
          <cell r="AB3489">
            <v>9.3525341399999995</v>
          </cell>
          <cell r="AC3489">
            <v>0.75100089000000003</v>
          </cell>
          <cell r="AD3489">
            <v>272.13</v>
          </cell>
          <cell r="AE3489">
            <v>51.474036950000006</v>
          </cell>
          <cell r="AF3489">
            <v>64.322199999999995</v>
          </cell>
          <cell r="AG3489">
            <v>0.35281017101234585</v>
          </cell>
          <cell r="AH3489">
            <v>3.9</v>
          </cell>
          <cell r="AI3489">
            <v>41660</v>
          </cell>
          <cell r="AJ3489">
            <v>9.5</v>
          </cell>
        </row>
        <row r="3490">
          <cell r="A3490" t="str">
            <v>4709</v>
          </cell>
          <cell r="B3490" t="str">
            <v>470901201</v>
          </cell>
          <cell r="C3490" t="str">
            <v>710</v>
          </cell>
          <cell r="D3490" t="str">
            <v>4709012</v>
          </cell>
          <cell r="E3490" t="str">
            <v>4740</v>
          </cell>
          <cell r="F3490" t="str">
            <v>47</v>
          </cell>
          <cell r="G3490">
            <v>512.23039917999995</v>
          </cell>
          <cell r="H3490">
            <v>516.20664714999998</v>
          </cell>
          <cell r="I3490">
            <v>516.32889609999995</v>
          </cell>
          <cell r="J3490">
            <v>29.268292679999995</v>
          </cell>
          <cell r="K3490">
            <v>14.214463840000002</v>
          </cell>
          <cell r="L3490">
            <v>7.184629150000001</v>
          </cell>
          <cell r="M3490">
            <v>7.1585139999999994</v>
          </cell>
          <cell r="N3490">
            <v>18.101673810000001</v>
          </cell>
          <cell r="O3490">
            <v>64.040000000000006</v>
          </cell>
          <cell r="P3490">
            <v>7.9868448999999995</v>
          </cell>
          <cell r="Q3490">
            <v>84.5</v>
          </cell>
          <cell r="R3490">
            <v>54.24479362000001</v>
          </cell>
          <cell r="S3490">
            <v>20.6</v>
          </cell>
          <cell r="T3490">
            <v>7.7773735999999998</v>
          </cell>
          <cell r="U3490">
            <v>7.2772477300000009</v>
          </cell>
          <cell r="V3490">
            <v>7.2122944700000007</v>
          </cell>
          <cell r="W3490">
            <v>40.799999999999997</v>
          </cell>
          <cell r="X3490">
            <v>91.6</v>
          </cell>
          <cell r="Y3490">
            <v>45.8</v>
          </cell>
          <cell r="Z3490">
            <v>27.3</v>
          </cell>
          <cell r="AA3490">
            <v>29.8</v>
          </cell>
          <cell r="AB3490">
            <v>7.3323692100000004</v>
          </cell>
          <cell r="AC3490">
            <v>1</v>
          </cell>
          <cell r="AD3490">
            <v>272.13</v>
          </cell>
          <cell r="AE3490">
            <v>51.474036950000006</v>
          </cell>
          <cell r="AF3490">
            <v>64.322199999999995</v>
          </cell>
          <cell r="AG3490">
            <v>0.35712520053755192</v>
          </cell>
          <cell r="AH3490">
            <v>3.9</v>
          </cell>
          <cell r="AI3490">
            <v>41660</v>
          </cell>
          <cell r="AJ3490">
            <v>9.5</v>
          </cell>
        </row>
        <row r="3491">
          <cell r="A3491" t="str">
            <v>4709</v>
          </cell>
          <cell r="B3491" t="str">
            <v>470901401</v>
          </cell>
          <cell r="C3491" t="str">
            <v>710</v>
          </cell>
          <cell r="D3491" t="str">
            <v>4709014</v>
          </cell>
          <cell r="E3491" t="str">
            <v>4740</v>
          </cell>
          <cell r="F3491" t="str">
            <v>47</v>
          </cell>
          <cell r="G3491">
            <v>512.23039917999995</v>
          </cell>
          <cell r="H3491">
            <v>516.20664714999998</v>
          </cell>
          <cell r="I3491">
            <v>516.32889609999995</v>
          </cell>
          <cell r="J3491">
            <v>29.268292679999995</v>
          </cell>
          <cell r="K3491">
            <v>14.214463840000002</v>
          </cell>
          <cell r="L3491">
            <v>7.1308988299999996</v>
          </cell>
          <cell r="M3491">
            <v>9.8389490300000002</v>
          </cell>
          <cell r="N3491">
            <v>18.101673810000001</v>
          </cell>
          <cell r="O3491">
            <v>64.040000000000006</v>
          </cell>
          <cell r="P3491">
            <v>9.8389490300000002</v>
          </cell>
          <cell r="Q3491">
            <v>84.5</v>
          </cell>
          <cell r="R3491">
            <v>54.24479362000001</v>
          </cell>
          <cell r="S3491">
            <v>20.6</v>
          </cell>
          <cell r="T3491">
            <v>9.8389490300000002</v>
          </cell>
          <cell r="U3491">
            <v>9.8389490300000002</v>
          </cell>
          <cell r="V3491">
            <v>7.1308988299999996</v>
          </cell>
          <cell r="W3491">
            <v>40.799999999999997</v>
          </cell>
          <cell r="X3491">
            <v>91.6</v>
          </cell>
          <cell r="Y3491">
            <v>45.8</v>
          </cell>
          <cell r="Z3491">
            <v>27.3</v>
          </cell>
          <cell r="AA3491">
            <v>29.8</v>
          </cell>
          <cell r="AB3491">
            <v>9.6158054800000006</v>
          </cell>
          <cell r="AC3491">
            <v>1</v>
          </cell>
          <cell r="AD3491">
            <v>272.13</v>
          </cell>
          <cell r="AE3491">
            <v>51.474036950000006</v>
          </cell>
          <cell r="AF3491">
            <v>64.322199999999995</v>
          </cell>
          <cell r="AG3491">
            <v>0.32647364672407597</v>
          </cell>
          <cell r="AH3491">
            <v>3.9</v>
          </cell>
          <cell r="AI3491">
            <v>41660</v>
          </cell>
          <cell r="AJ3491">
            <v>9.5</v>
          </cell>
        </row>
        <row r="3492">
          <cell r="A3492" t="str">
            <v>4709</v>
          </cell>
          <cell r="B3492" t="str">
            <v>470901601</v>
          </cell>
          <cell r="C3492" t="str">
            <v>710</v>
          </cell>
          <cell r="D3492" t="str">
            <v>4709016</v>
          </cell>
          <cell r="E3492" t="str">
            <v>4740</v>
          </cell>
          <cell r="F3492" t="str">
            <v>47</v>
          </cell>
          <cell r="G3492">
            <v>512.23039917999995</v>
          </cell>
          <cell r="H3492">
            <v>516.20664714999998</v>
          </cell>
          <cell r="I3492">
            <v>516.32889609999995</v>
          </cell>
          <cell r="J3492">
            <v>29.268292679999995</v>
          </cell>
          <cell r="K3492">
            <v>14.214463840000002</v>
          </cell>
          <cell r="L3492">
            <v>7.1308988299999996</v>
          </cell>
          <cell r="M3492">
            <v>7.1308988299999996</v>
          </cell>
          <cell r="N3492">
            <v>18.101673810000001</v>
          </cell>
          <cell r="O3492">
            <v>64.040000000000006</v>
          </cell>
          <cell r="P3492">
            <v>10.126631100000001</v>
          </cell>
          <cell r="Q3492">
            <v>84.5</v>
          </cell>
          <cell r="R3492">
            <v>54.24479362000001</v>
          </cell>
          <cell r="S3492">
            <v>20.6</v>
          </cell>
          <cell r="T3492">
            <v>10.257659370000001</v>
          </cell>
          <cell r="U3492">
            <v>10.126631100000001</v>
          </cell>
          <cell r="V3492">
            <v>7.1308988299999996</v>
          </cell>
          <cell r="W3492">
            <v>40.799999999999997</v>
          </cell>
          <cell r="X3492">
            <v>91.6</v>
          </cell>
          <cell r="Y3492">
            <v>45.8</v>
          </cell>
          <cell r="Z3492">
            <v>27.3</v>
          </cell>
          <cell r="AA3492">
            <v>29.8</v>
          </cell>
          <cell r="AB3492">
            <v>9.76675103</v>
          </cell>
          <cell r="AC3492">
            <v>1</v>
          </cell>
          <cell r="AD3492">
            <v>272.13</v>
          </cell>
          <cell r="AE3492">
            <v>51.474036950000006</v>
          </cell>
          <cell r="AF3492">
            <v>64.322199999999995</v>
          </cell>
          <cell r="AG3492">
            <v>0.33220570291872176</v>
          </cell>
          <cell r="AH3492">
            <v>3.9</v>
          </cell>
          <cell r="AI3492">
            <v>41660</v>
          </cell>
          <cell r="AJ3492">
            <v>9.5</v>
          </cell>
        </row>
        <row r="3493">
          <cell r="A3493" t="str">
            <v>4709</v>
          </cell>
          <cell r="B3493" t="str">
            <v>470901801</v>
          </cell>
          <cell r="C3493" t="str">
            <v>710</v>
          </cell>
          <cell r="D3493" t="str">
            <v>4709018</v>
          </cell>
          <cell r="E3493" t="str">
            <v>4740</v>
          </cell>
          <cell r="F3493" t="str">
            <v>47</v>
          </cell>
          <cell r="G3493">
            <v>512.23039917999995</v>
          </cell>
          <cell r="H3493">
            <v>516.20664714999998</v>
          </cell>
          <cell r="I3493">
            <v>516.32889609999995</v>
          </cell>
          <cell r="J3493">
            <v>29.268292679999995</v>
          </cell>
          <cell r="K3493">
            <v>14.214463840000002</v>
          </cell>
          <cell r="L3493">
            <v>7.1308988299999996</v>
          </cell>
          <cell r="M3493">
            <v>7.1308988299999996</v>
          </cell>
          <cell r="N3493">
            <v>18.101673810000001</v>
          </cell>
          <cell r="O3493">
            <v>64.040000000000006</v>
          </cell>
          <cell r="P3493">
            <v>10.126631100000001</v>
          </cell>
          <cell r="Q3493">
            <v>84.5</v>
          </cell>
          <cell r="R3493">
            <v>54.24479362000001</v>
          </cell>
          <cell r="S3493">
            <v>20.6</v>
          </cell>
          <cell r="T3493">
            <v>10.126631100000001</v>
          </cell>
          <cell r="U3493">
            <v>10.126631100000001</v>
          </cell>
          <cell r="V3493">
            <v>9.8389490300000002</v>
          </cell>
          <cell r="W3493">
            <v>40.799999999999997</v>
          </cell>
          <cell r="X3493">
            <v>91.6</v>
          </cell>
          <cell r="Y3493">
            <v>45.8</v>
          </cell>
          <cell r="Z3493">
            <v>27.3</v>
          </cell>
          <cell r="AA3493">
            <v>29.8</v>
          </cell>
          <cell r="AB3493">
            <v>9.9641121699999999</v>
          </cell>
          <cell r="AC3493">
            <v>1</v>
          </cell>
          <cell r="AD3493">
            <v>272.13</v>
          </cell>
          <cell r="AE3493">
            <v>51.474036950000006</v>
          </cell>
          <cell r="AF3493">
            <v>64.322199999999995</v>
          </cell>
          <cell r="AG3493">
            <v>0.34048566926332524</v>
          </cell>
          <cell r="AH3493">
            <v>3.9</v>
          </cell>
          <cell r="AI3493">
            <v>41660</v>
          </cell>
          <cell r="AJ3493">
            <v>9.5</v>
          </cell>
        </row>
        <row r="3494">
          <cell r="A3494" t="str">
            <v>4709</v>
          </cell>
          <cell r="B3494" t="str">
            <v>470901901</v>
          </cell>
          <cell r="D3494" t="str">
            <v>4709019</v>
          </cell>
          <cell r="E3494" t="str">
            <v>4740</v>
          </cell>
          <cell r="F3494" t="str">
            <v>47</v>
          </cell>
          <cell r="G3494">
            <v>512.23039917999995</v>
          </cell>
          <cell r="H3494">
            <v>516.20664714999998</v>
          </cell>
          <cell r="I3494">
            <v>516.32889609999995</v>
          </cell>
          <cell r="J3494">
            <v>29.268292679999995</v>
          </cell>
          <cell r="K3494">
            <v>14.214463840000002</v>
          </cell>
          <cell r="L3494">
            <v>9.73512807</v>
          </cell>
          <cell r="M3494">
            <v>10.00590875</v>
          </cell>
          <cell r="N3494">
            <v>18.101673810000001</v>
          </cell>
          <cell r="O3494">
            <v>64.040000000000006</v>
          </cell>
          <cell r="P3494">
            <v>10.92874031</v>
          </cell>
          <cell r="Q3494">
            <v>84.5</v>
          </cell>
          <cell r="R3494">
            <v>54.24479362000001</v>
          </cell>
          <cell r="S3494">
            <v>20.6</v>
          </cell>
          <cell r="T3494">
            <v>10.78719311</v>
          </cell>
          <cell r="U3494">
            <v>10.82982762</v>
          </cell>
          <cell r="V3494">
            <v>10.06577646</v>
          </cell>
          <cell r="W3494">
            <v>40.799999999999997</v>
          </cell>
          <cell r="X3494">
            <v>91.6</v>
          </cell>
          <cell r="Y3494">
            <v>45.8</v>
          </cell>
          <cell r="Z3494">
            <v>27.3</v>
          </cell>
          <cell r="AA3494">
            <v>29.8</v>
          </cell>
          <cell r="AB3494">
            <v>10.37026724</v>
          </cell>
          <cell r="AC3494">
            <v>0.40745757999999999</v>
          </cell>
          <cell r="AD3494">
            <v>272.13</v>
          </cell>
          <cell r="AE3494">
            <v>51.474036950000006</v>
          </cell>
          <cell r="AF3494">
            <v>64.322199999999995</v>
          </cell>
          <cell r="AG3494">
            <v>0.40597258594114172</v>
          </cell>
          <cell r="AH3494">
            <v>3.9</v>
          </cell>
          <cell r="AI3494">
            <v>41660</v>
          </cell>
          <cell r="AJ3494">
            <v>9.5</v>
          </cell>
        </row>
        <row r="3495">
          <cell r="A3495" t="str">
            <v>4709</v>
          </cell>
          <cell r="B3495" t="str">
            <v>470901902</v>
          </cell>
          <cell r="D3495" t="str">
            <v>4709019</v>
          </cell>
          <cell r="E3495" t="str">
            <v>4740</v>
          </cell>
          <cell r="F3495" t="str">
            <v>47</v>
          </cell>
          <cell r="G3495">
            <v>512.23039917999995</v>
          </cell>
          <cell r="H3495">
            <v>516.20664714999998</v>
          </cell>
          <cell r="I3495">
            <v>516.32889609999995</v>
          </cell>
          <cell r="J3495">
            <v>29.268292679999995</v>
          </cell>
          <cell r="K3495">
            <v>14.214463840000002</v>
          </cell>
          <cell r="L3495">
            <v>9.8389490300000002</v>
          </cell>
          <cell r="M3495">
            <v>9.8389490300000002</v>
          </cell>
          <cell r="N3495">
            <v>18.101673810000001</v>
          </cell>
          <cell r="O3495">
            <v>64.040000000000006</v>
          </cell>
          <cell r="P3495">
            <v>10.81977828</v>
          </cell>
          <cell r="Q3495">
            <v>84.5</v>
          </cell>
          <cell r="R3495">
            <v>54.24479362000001</v>
          </cell>
          <cell r="S3495">
            <v>20.6</v>
          </cell>
          <cell r="T3495">
            <v>10.81977828</v>
          </cell>
          <cell r="U3495">
            <v>10.81977828</v>
          </cell>
          <cell r="V3495">
            <v>9.8389490300000002</v>
          </cell>
          <cell r="W3495">
            <v>40.799999999999997</v>
          </cell>
          <cell r="X3495">
            <v>91.6</v>
          </cell>
          <cell r="Y3495">
            <v>45.8</v>
          </cell>
          <cell r="Z3495">
            <v>27.3</v>
          </cell>
          <cell r="AA3495">
            <v>29.8</v>
          </cell>
          <cell r="AB3495">
            <v>9.6158054800000006</v>
          </cell>
          <cell r="AC3495">
            <v>1</v>
          </cell>
          <cell r="AD3495">
            <v>272.13</v>
          </cell>
          <cell r="AE3495">
            <v>51.474036950000006</v>
          </cell>
          <cell r="AF3495">
            <v>64.322199999999995</v>
          </cell>
          <cell r="AG3495">
            <v>0.33189677670304407</v>
          </cell>
          <cell r="AH3495">
            <v>3.9</v>
          </cell>
          <cell r="AI3495">
            <v>41660</v>
          </cell>
          <cell r="AJ3495">
            <v>9.5</v>
          </cell>
        </row>
        <row r="3496">
          <cell r="A3496" t="str">
            <v>4709</v>
          </cell>
          <cell r="B3496" t="str">
            <v>470902301</v>
          </cell>
          <cell r="D3496" t="str">
            <v>4709023</v>
          </cell>
          <cell r="E3496" t="str">
            <v>4740</v>
          </cell>
          <cell r="F3496" t="str">
            <v>47</v>
          </cell>
          <cell r="G3496">
            <v>512.23039917999995</v>
          </cell>
          <cell r="H3496">
            <v>516.20664714999998</v>
          </cell>
          <cell r="I3496">
            <v>516.32889609999995</v>
          </cell>
          <cell r="J3496">
            <v>29.268292679999995</v>
          </cell>
          <cell r="K3496">
            <v>14.214463840000002</v>
          </cell>
          <cell r="L3496">
            <v>9.3671731699999992</v>
          </cell>
          <cell r="M3496">
            <v>10.462160040000001</v>
          </cell>
          <cell r="N3496">
            <v>18.101673810000001</v>
          </cell>
          <cell r="O3496">
            <v>64.040000000000006</v>
          </cell>
          <cell r="P3496">
            <v>11.08800227</v>
          </cell>
          <cell r="Q3496">
            <v>84.5</v>
          </cell>
          <cell r="R3496">
            <v>54.24479362000001</v>
          </cell>
          <cell r="S3496">
            <v>20.6</v>
          </cell>
          <cell r="T3496">
            <v>10.524117800000001</v>
          </cell>
          <cell r="U3496">
            <v>11.07756285</v>
          </cell>
          <cell r="V3496">
            <v>9.3463561800000008</v>
          </cell>
          <cell r="W3496">
            <v>40.799999999999997</v>
          </cell>
          <cell r="X3496">
            <v>91.6</v>
          </cell>
          <cell r="Y3496">
            <v>45.8</v>
          </cell>
          <cell r="Z3496">
            <v>27.3</v>
          </cell>
          <cell r="AA3496">
            <v>29.8</v>
          </cell>
          <cell r="AB3496">
            <v>10.04237955</v>
          </cell>
          <cell r="AC3496">
            <v>0.68478507</v>
          </cell>
          <cell r="AD3496">
            <v>272.13</v>
          </cell>
          <cell r="AE3496">
            <v>51.474036950000006</v>
          </cell>
          <cell r="AF3496">
            <v>64.322199999999995</v>
          </cell>
          <cell r="AG3496">
            <v>0.34403007342621389</v>
          </cell>
          <cell r="AH3496">
            <v>3.9</v>
          </cell>
          <cell r="AI3496">
            <v>41660</v>
          </cell>
          <cell r="AJ3496">
            <v>9.5</v>
          </cell>
        </row>
        <row r="3497">
          <cell r="A3497" t="str">
            <v>4709</v>
          </cell>
          <cell r="B3497" t="str">
            <v>470902302</v>
          </cell>
          <cell r="D3497" t="str">
            <v>4709023</v>
          </cell>
          <cell r="E3497" t="str">
            <v>4740</v>
          </cell>
          <cell r="F3497" t="str">
            <v>47</v>
          </cell>
          <cell r="G3497">
            <v>512.23039917999995</v>
          </cell>
          <cell r="H3497">
            <v>516.20664714999998</v>
          </cell>
          <cell r="I3497">
            <v>516.32889609999995</v>
          </cell>
          <cell r="J3497">
            <v>29.268292679999995</v>
          </cell>
          <cell r="K3497">
            <v>14.214463840000002</v>
          </cell>
          <cell r="L3497">
            <v>9.4334839200000005</v>
          </cell>
          <cell r="M3497">
            <v>10.81977828</v>
          </cell>
          <cell r="N3497">
            <v>18.101673810000001</v>
          </cell>
          <cell r="O3497">
            <v>64.040000000000006</v>
          </cell>
          <cell r="P3497">
            <v>11.225243389999999</v>
          </cell>
          <cell r="Q3497">
            <v>84.5</v>
          </cell>
          <cell r="R3497">
            <v>54.24479362000001</v>
          </cell>
          <cell r="S3497">
            <v>20.6</v>
          </cell>
          <cell r="T3497">
            <v>10.81977828</v>
          </cell>
          <cell r="U3497">
            <v>11.225243389999999</v>
          </cell>
          <cell r="V3497">
            <v>9.4334839200000005</v>
          </cell>
          <cell r="W3497">
            <v>40.799999999999997</v>
          </cell>
          <cell r="X3497">
            <v>91.6</v>
          </cell>
          <cell r="Y3497">
            <v>45.8</v>
          </cell>
          <cell r="Z3497">
            <v>27.3</v>
          </cell>
          <cell r="AA3497">
            <v>29.8</v>
          </cell>
          <cell r="AB3497">
            <v>9.8851708200000008</v>
          </cell>
          <cell r="AC3497">
            <v>1</v>
          </cell>
          <cell r="AD3497">
            <v>272.13</v>
          </cell>
          <cell r="AE3497">
            <v>51.474036950000006</v>
          </cell>
          <cell r="AF3497">
            <v>64.322199999999995</v>
          </cell>
          <cell r="AG3497">
            <v>0.3791318530533293</v>
          </cell>
          <cell r="AH3497">
            <v>3.9</v>
          </cell>
          <cell r="AI3497">
            <v>41660</v>
          </cell>
          <cell r="AJ3497">
            <v>9.5</v>
          </cell>
        </row>
        <row r="3498">
          <cell r="A3498" t="str">
            <v>4709</v>
          </cell>
          <cell r="B3498" t="str">
            <v>470902401</v>
          </cell>
          <cell r="D3498" t="str">
            <v>4709024</v>
          </cell>
          <cell r="E3498" t="str">
            <v>4740</v>
          </cell>
          <cell r="F3498" t="str">
            <v>47</v>
          </cell>
          <cell r="G3498">
            <v>512.23039917999995</v>
          </cell>
          <cell r="H3498">
            <v>516.20664714999998</v>
          </cell>
          <cell r="I3498">
            <v>516.32889609999995</v>
          </cell>
          <cell r="J3498">
            <v>29.268292679999995</v>
          </cell>
          <cell r="K3498">
            <v>14.214463840000002</v>
          </cell>
          <cell r="L3498">
            <v>7.1308988299999996</v>
          </cell>
          <cell r="M3498">
            <v>10.126631100000001</v>
          </cell>
          <cell r="N3498">
            <v>18.101673810000001</v>
          </cell>
          <cell r="O3498">
            <v>64.040000000000006</v>
          </cell>
          <cell r="P3498">
            <v>11.225243389999999</v>
          </cell>
          <cell r="Q3498">
            <v>84.5</v>
          </cell>
          <cell r="R3498">
            <v>54.24479362000001</v>
          </cell>
          <cell r="S3498">
            <v>20.6</v>
          </cell>
          <cell r="T3498">
            <v>10.126631100000001</v>
          </cell>
          <cell r="U3498">
            <v>11.225243389999999</v>
          </cell>
          <cell r="V3498">
            <v>7.1308988299999996</v>
          </cell>
          <cell r="W3498">
            <v>40.799999999999997</v>
          </cell>
          <cell r="X3498">
            <v>91.6</v>
          </cell>
          <cell r="Y3498">
            <v>45.8</v>
          </cell>
          <cell r="Z3498">
            <v>27.3</v>
          </cell>
          <cell r="AA3498">
            <v>29.8</v>
          </cell>
          <cell r="AB3498">
            <v>10.741816740000001</v>
          </cell>
          <cell r="AC3498">
            <v>1</v>
          </cell>
          <cell r="AD3498">
            <v>272.13</v>
          </cell>
          <cell r="AE3498">
            <v>51.474036950000006</v>
          </cell>
          <cell r="AF3498">
            <v>64.322199999999995</v>
          </cell>
          <cell r="AG3498">
            <v>0.37061187865778505</v>
          </cell>
          <cell r="AH3498">
            <v>3.9</v>
          </cell>
          <cell r="AI3498">
            <v>41660</v>
          </cell>
          <cell r="AJ3498">
            <v>9.5</v>
          </cell>
        </row>
        <row r="3499">
          <cell r="A3499" t="str">
            <v>4709</v>
          </cell>
          <cell r="B3499" t="str">
            <v>470902801</v>
          </cell>
          <cell r="D3499" t="str">
            <v>4709028</v>
          </cell>
          <cell r="E3499" t="str">
            <v>4740</v>
          </cell>
          <cell r="F3499" t="str">
            <v>47</v>
          </cell>
          <cell r="G3499">
            <v>512.23039917999995</v>
          </cell>
          <cell r="H3499">
            <v>516.20664714999998</v>
          </cell>
          <cell r="I3499">
            <v>516.32889609999995</v>
          </cell>
          <cell r="J3499">
            <v>29.268292679999995</v>
          </cell>
          <cell r="K3499">
            <v>14.214463840000002</v>
          </cell>
          <cell r="L3499">
            <v>7.1436176000000007</v>
          </cell>
          <cell r="M3499">
            <v>9.8389490300000002</v>
          </cell>
          <cell r="N3499">
            <v>18.101673810000001</v>
          </cell>
          <cell r="O3499">
            <v>64.040000000000006</v>
          </cell>
          <cell r="P3499">
            <v>10.81977828</v>
          </cell>
          <cell r="Q3499">
            <v>84.5</v>
          </cell>
          <cell r="R3499">
            <v>54.24479362000001</v>
          </cell>
          <cell r="S3499">
            <v>20.6</v>
          </cell>
          <cell r="T3499">
            <v>10.81977828</v>
          </cell>
          <cell r="U3499">
            <v>10.81977828</v>
          </cell>
          <cell r="V3499">
            <v>7.1436176000000007</v>
          </cell>
          <cell r="W3499">
            <v>40.799999999999997</v>
          </cell>
          <cell r="X3499">
            <v>91.6</v>
          </cell>
          <cell r="Y3499">
            <v>45.8</v>
          </cell>
          <cell r="Z3499">
            <v>27.3</v>
          </cell>
          <cell r="AA3499">
            <v>29.8</v>
          </cell>
          <cell r="AB3499">
            <v>7.1436176000000007</v>
          </cell>
          <cell r="AC3499">
            <v>1</v>
          </cell>
          <cell r="AD3499">
            <v>272.13</v>
          </cell>
          <cell r="AE3499">
            <v>51.474036950000006</v>
          </cell>
          <cell r="AF3499">
            <v>64.322199999999995</v>
          </cell>
          <cell r="AG3499">
            <v>0.28538105772845601</v>
          </cell>
          <cell r="AH3499">
            <v>3.9</v>
          </cell>
          <cell r="AI3499">
            <v>41660</v>
          </cell>
          <cell r="AJ3499">
            <v>9.5</v>
          </cell>
        </row>
        <row r="3500">
          <cell r="A3500" t="str">
            <v>4709</v>
          </cell>
          <cell r="B3500" t="str">
            <v>470902901</v>
          </cell>
          <cell r="D3500" t="str">
            <v>4709029</v>
          </cell>
          <cell r="E3500" t="str">
            <v>4740</v>
          </cell>
          <cell r="F3500" t="str">
            <v>47</v>
          </cell>
          <cell r="G3500">
            <v>512.23039917999995</v>
          </cell>
          <cell r="H3500">
            <v>516.20664714999998</v>
          </cell>
          <cell r="I3500">
            <v>516.32889609999995</v>
          </cell>
          <cell r="J3500">
            <v>29.268292679999995</v>
          </cell>
          <cell r="K3500">
            <v>14.214463840000002</v>
          </cell>
          <cell r="L3500">
            <v>9.6619254199999993</v>
          </cell>
          <cell r="M3500">
            <v>9.7732649699999996</v>
          </cell>
          <cell r="N3500">
            <v>18.101673810000001</v>
          </cell>
          <cell r="O3500">
            <v>64.040000000000006</v>
          </cell>
          <cell r="P3500">
            <v>10.798227730000001</v>
          </cell>
          <cell r="Q3500">
            <v>84.5</v>
          </cell>
          <cell r="R3500">
            <v>54.24479362000001</v>
          </cell>
          <cell r="S3500">
            <v>20.6</v>
          </cell>
          <cell r="T3500">
            <v>10.27605061</v>
          </cell>
          <cell r="U3500">
            <v>10.74015049</v>
          </cell>
          <cell r="V3500">
            <v>9.5886398100000001</v>
          </cell>
          <cell r="W3500">
            <v>40.799999999999997</v>
          </cell>
          <cell r="X3500">
            <v>91.6</v>
          </cell>
          <cell r="Y3500">
            <v>45.8</v>
          </cell>
          <cell r="Z3500">
            <v>27.3</v>
          </cell>
          <cell r="AA3500">
            <v>29.8</v>
          </cell>
          <cell r="AB3500">
            <v>9.7975157399999997</v>
          </cell>
          <cell r="AC3500">
            <v>0.45762241999999997</v>
          </cell>
          <cell r="AD3500">
            <v>272.13</v>
          </cell>
          <cell r="AE3500">
            <v>51.474036950000006</v>
          </cell>
          <cell r="AF3500">
            <v>64.322199999999995</v>
          </cell>
          <cell r="AG3500">
            <v>0.3143128046251249</v>
          </cell>
          <cell r="AH3500">
            <v>3.9</v>
          </cell>
          <cell r="AI3500">
            <v>41660</v>
          </cell>
          <cell r="AJ3500">
            <v>9.5</v>
          </cell>
        </row>
        <row r="3501">
          <cell r="A3501" t="str">
            <v>4709</v>
          </cell>
          <cell r="B3501" t="str">
            <v>470903201</v>
          </cell>
          <cell r="D3501" t="str">
            <v>4709032</v>
          </cell>
          <cell r="E3501" t="str">
            <v>4740</v>
          </cell>
          <cell r="F3501" t="str">
            <v>47</v>
          </cell>
          <cell r="G3501">
            <v>512.23039917999995</v>
          </cell>
          <cell r="H3501">
            <v>516.20664714999998</v>
          </cell>
          <cell r="I3501">
            <v>516.32889609999995</v>
          </cell>
          <cell r="J3501">
            <v>29.268292679999995</v>
          </cell>
          <cell r="K3501">
            <v>14.214463840000002</v>
          </cell>
          <cell r="L3501">
            <v>7.719129839999999</v>
          </cell>
          <cell r="M3501">
            <v>7.719129839999999</v>
          </cell>
          <cell r="N3501">
            <v>18.101673810000001</v>
          </cell>
          <cell r="O3501">
            <v>64.040000000000006</v>
          </cell>
          <cell r="P3501">
            <v>10.81977828</v>
          </cell>
          <cell r="Q3501">
            <v>84.5</v>
          </cell>
          <cell r="R3501">
            <v>54.24479362000001</v>
          </cell>
          <cell r="S3501">
            <v>20.6</v>
          </cell>
          <cell r="T3501">
            <v>10.126631100000001</v>
          </cell>
          <cell r="U3501">
            <v>10.81977828</v>
          </cell>
          <cell r="V3501">
            <v>7.719129839999999</v>
          </cell>
          <cell r="W3501">
            <v>40.799999999999997</v>
          </cell>
          <cell r="X3501">
            <v>91.6</v>
          </cell>
          <cell r="Y3501">
            <v>45.8</v>
          </cell>
          <cell r="Z3501">
            <v>27.3</v>
          </cell>
          <cell r="AA3501">
            <v>29.8</v>
          </cell>
          <cell r="AB3501">
            <v>7.719129839999999</v>
          </cell>
          <cell r="AC3501">
            <v>1</v>
          </cell>
          <cell r="AD3501">
            <v>272.13</v>
          </cell>
          <cell r="AE3501">
            <v>51.474036950000006</v>
          </cell>
          <cell r="AF3501">
            <v>64.322199999999995</v>
          </cell>
          <cell r="AG3501">
            <v>0.30989426867246095</v>
          </cell>
          <cell r="AH3501">
            <v>3.9</v>
          </cell>
          <cell r="AI3501">
            <v>41660</v>
          </cell>
          <cell r="AJ3501">
            <v>9.5</v>
          </cell>
        </row>
        <row r="3502">
          <cell r="A3502" t="str">
            <v>4709</v>
          </cell>
          <cell r="B3502" t="str">
            <v>470903301</v>
          </cell>
          <cell r="D3502" t="str">
            <v>4709033</v>
          </cell>
          <cell r="E3502" t="str">
            <v>4740</v>
          </cell>
          <cell r="F3502" t="str">
            <v>47</v>
          </cell>
          <cell r="G3502">
            <v>512.23039917999995</v>
          </cell>
          <cell r="H3502">
            <v>516.20664714999998</v>
          </cell>
          <cell r="I3502">
            <v>516.32889609999995</v>
          </cell>
          <cell r="J3502">
            <v>29.268292679999995</v>
          </cell>
          <cell r="K3502">
            <v>14.214463840000002</v>
          </cell>
          <cell r="L3502">
            <v>9.6167383799999993</v>
          </cell>
          <cell r="M3502">
            <v>9.8261204299999996</v>
          </cell>
          <cell r="N3502">
            <v>18.101673810000001</v>
          </cell>
          <cell r="O3502">
            <v>64.040000000000006</v>
          </cell>
          <cell r="P3502">
            <v>10.839070980000001</v>
          </cell>
          <cell r="Q3502">
            <v>84.5</v>
          </cell>
          <cell r="R3502">
            <v>54.24479362000001</v>
          </cell>
          <cell r="S3502">
            <v>20.6</v>
          </cell>
          <cell r="T3502">
            <v>10.464388230000001</v>
          </cell>
          <cell r="U3502">
            <v>10.42079214</v>
          </cell>
          <cell r="V3502">
            <v>9.6167383799999993</v>
          </cell>
          <cell r="W3502">
            <v>40.799999999999997</v>
          </cell>
          <cell r="X3502">
            <v>91.6</v>
          </cell>
          <cell r="Y3502">
            <v>45.8</v>
          </cell>
          <cell r="Z3502">
            <v>27.3</v>
          </cell>
          <cell r="AA3502">
            <v>29.8</v>
          </cell>
          <cell r="AB3502">
            <v>9.4918282999999999</v>
          </cell>
          <cell r="AC3502">
            <v>0.50527880000000003</v>
          </cell>
          <cell r="AD3502">
            <v>272.13</v>
          </cell>
          <cell r="AE3502">
            <v>51.474036950000006</v>
          </cell>
          <cell r="AF3502">
            <v>64.322199999999995</v>
          </cell>
          <cell r="AG3502">
            <v>0.33656645187552137</v>
          </cell>
          <cell r="AH3502">
            <v>3.9</v>
          </cell>
          <cell r="AI3502">
            <v>41660</v>
          </cell>
          <cell r="AJ3502">
            <v>9.5</v>
          </cell>
        </row>
        <row r="3503">
          <cell r="A3503" t="str">
            <v>4709</v>
          </cell>
          <cell r="B3503" t="str">
            <v>470903601</v>
          </cell>
          <cell r="D3503" t="str">
            <v>4709036</v>
          </cell>
          <cell r="E3503" t="str">
            <v>4740</v>
          </cell>
          <cell r="F3503" t="str">
            <v>47</v>
          </cell>
          <cell r="G3503">
            <v>512.23039917999995</v>
          </cell>
          <cell r="H3503">
            <v>516.20664714999998</v>
          </cell>
          <cell r="I3503">
            <v>516.32889609999995</v>
          </cell>
          <cell r="J3503">
            <v>29.268292679999995</v>
          </cell>
          <cell r="K3503">
            <v>14.214463840000002</v>
          </cell>
          <cell r="L3503">
            <v>9.8389490300000002</v>
          </cell>
          <cell r="M3503">
            <v>9.8389490300000002</v>
          </cell>
          <cell r="N3503">
            <v>18.101673810000001</v>
          </cell>
          <cell r="O3503">
            <v>64.040000000000006</v>
          </cell>
          <cell r="P3503">
            <v>10.81977828</v>
          </cell>
          <cell r="Q3503">
            <v>84.5</v>
          </cell>
          <cell r="R3503">
            <v>54.24479362000001</v>
          </cell>
          <cell r="S3503">
            <v>20.6</v>
          </cell>
          <cell r="T3503">
            <v>9.8389490300000002</v>
          </cell>
          <cell r="U3503">
            <v>9.8389490300000002</v>
          </cell>
          <cell r="V3503">
            <v>9.8389490300000002</v>
          </cell>
          <cell r="W3503">
            <v>40.799999999999997</v>
          </cell>
          <cell r="X3503">
            <v>91.6</v>
          </cell>
          <cell r="Y3503">
            <v>45.8</v>
          </cell>
          <cell r="Z3503">
            <v>27.3</v>
          </cell>
          <cell r="AA3503">
            <v>29.8</v>
          </cell>
          <cell r="AB3503">
            <v>9.0768089799999991</v>
          </cell>
          <cell r="AC3503">
            <v>1</v>
          </cell>
          <cell r="AD3503">
            <v>272.13</v>
          </cell>
          <cell r="AE3503">
            <v>51.474036950000006</v>
          </cell>
          <cell r="AF3503">
            <v>64.322199999999995</v>
          </cell>
          <cell r="AG3503">
            <v>0.32850691876354932</v>
          </cell>
          <cell r="AH3503">
            <v>3.9</v>
          </cell>
          <cell r="AI3503">
            <v>41660</v>
          </cell>
          <cell r="AJ3503">
            <v>9.5</v>
          </cell>
        </row>
        <row r="3504">
          <cell r="A3504" t="str">
            <v>4709</v>
          </cell>
          <cell r="B3504" t="str">
            <v>470903701</v>
          </cell>
          <cell r="D3504" t="str">
            <v>4709037</v>
          </cell>
          <cell r="E3504" t="str">
            <v>4740</v>
          </cell>
          <cell r="F3504" t="str">
            <v>47</v>
          </cell>
          <cell r="G3504">
            <v>512.23039917999995</v>
          </cell>
          <cell r="H3504">
            <v>516.20664714999998</v>
          </cell>
          <cell r="I3504">
            <v>516.32889609999995</v>
          </cell>
          <cell r="J3504">
            <v>29.268292679999995</v>
          </cell>
          <cell r="K3504">
            <v>14.214463840000002</v>
          </cell>
          <cell r="L3504">
            <v>9.8528256400000007</v>
          </cell>
          <cell r="M3504">
            <v>9.8788874399999997</v>
          </cell>
          <cell r="N3504">
            <v>18.101673810000001</v>
          </cell>
          <cell r="O3504">
            <v>64.040000000000006</v>
          </cell>
          <cell r="P3504">
            <v>11.25396042</v>
          </cell>
          <cell r="Q3504">
            <v>84.5</v>
          </cell>
          <cell r="R3504">
            <v>54.24479362000001</v>
          </cell>
          <cell r="S3504">
            <v>20.6</v>
          </cell>
          <cell r="T3504">
            <v>9.6438745000000008</v>
          </cell>
          <cell r="U3504">
            <v>9.6438745000000008</v>
          </cell>
          <cell r="V3504">
            <v>9.6420578500000005</v>
          </cell>
          <cell r="W3504">
            <v>40.799999999999997</v>
          </cell>
          <cell r="X3504">
            <v>91.6</v>
          </cell>
          <cell r="Y3504">
            <v>45.8</v>
          </cell>
          <cell r="Z3504">
            <v>27.3</v>
          </cell>
          <cell r="AA3504">
            <v>29.8</v>
          </cell>
          <cell r="AB3504">
            <v>9.9543232400000008</v>
          </cell>
          <cell r="AC3504">
            <v>0.50343309000000003</v>
          </cell>
          <cell r="AD3504">
            <v>272.13</v>
          </cell>
          <cell r="AE3504">
            <v>51.474036950000006</v>
          </cell>
          <cell r="AF3504">
            <v>64.299403339999998</v>
          </cell>
          <cell r="AG3504">
            <v>0.3351506658872162</v>
          </cell>
          <cell r="AH3504">
            <v>3.9</v>
          </cell>
          <cell r="AI3504">
            <v>41660</v>
          </cell>
          <cell r="AJ3504">
            <v>9.5</v>
          </cell>
        </row>
        <row r="3505">
          <cell r="A3505" t="str">
            <v>4709</v>
          </cell>
          <cell r="B3505" t="str">
            <v>470903801</v>
          </cell>
          <cell r="D3505" t="str">
            <v>4709038</v>
          </cell>
          <cell r="E3505" t="str">
            <v>4740</v>
          </cell>
          <cell r="F3505" t="str">
            <v>47</v>
          </cell>
          <cell r="G3505">
            <v>512.23039917999995</v>
          </cell>
          <cell r="H3505">
            <v>516.20664714999998</v>
          </cell>
          <cell r="I3505">
            <v>516.32889609999995</v>
          </cell>
          <cell r="J3505">
            <v>29.268292679999995</v>
          </cell>
          <cell r="K3505">
            <v>14.214463840000002</v>
          </cell>
          <cell r="L3505">
            <v>10.67943517</v>
          </cell>
          <cell r="M3505">
            <v>10.81977828</v>
          </cell>
          <cell r="N3505">
            <v>18.101673810000001</v>
          </cell>
          <cell r="O3505">
            <v>64.040000000000006</v>
          </cell>
          <cell r="P3505">
            <v>11.225243389999999</v>
          </cell>
          <cell r="Q3505">
            <v>84.5</v>
          </cell>
          <cell r="R3505">
            <v>54.24479362000001</v>
          </cell>
          <cell r="S3505">
            <v>20.6</v>
          </cell>
          <cell r="T3505">
            <v>7.1785454799999995</v>
          </cell>
          <cell r="U3505">
            <v>7.1785454799999995</v>
          </cell>
          <cell r="V3505">
            <v>7.1785454799999995</v>
          </cell>
          <cell r="W3505">
            <v>40.799999999999997</v>
          </cell>
          <cell r="X3505">
            <v>91.6</v>
          </cell>
          <cell r="Y3505">
            <v>45.8</v>
          </cell>
          <cell r="Z3505">
            <v>27.3</v>
          </cell>
          <cell r="AA3505">
            <v>29.8</v>
          </cell>
          <cell r="AB3505">
            <v>10.741816740000001</v>
          </cell>
          <cell r="AC3505">
            <v>1</v>
          </cell>
          <cell r="AD3505">
            <v>272.13</v>
          </cell>
          <cell r="AE3505">
            <v>51.474036950000006</v>
          </cell>
          <cell r="AF3505">
            <v>64.307988620000003</v>
          </cell>
          <cell r="AG3505">
            <v>0.2686793172667763</v>
          </cell>
          <cell r="AH3505">
            <v>3.9</v>
          </cell>
          <cell r="AI3505">
            <v>41660</v>
          </cell>
          <cell r="AJ3505">
            <v>9.5</v>
          </cell>
        </row>
        <row r="3506">
          <cell r="A3506" t="str">
            <v>4709</v>
          </cell>
          <cell r="B3506" t="str">
            <v>470903901</v>
          </cell>
          <cell r="D3506" t="str">
            <v>4709039</v>
          </cell>
          <cell r="E3506" t="str">
            <v>4740</v>
          </cell>
          <cell r="F3506" t="str">
            <v>47</v>
          </cell>
          <cell r="G3506">
            <v>512.23039917999995</v>
          </cell>
          <cell r="H3506">
            <v>516.20664714999998</v>
          </cell>
          <cell r="I3506">
            <v>516.32889609999995</v>
          </cell>
          <cell r="J3506">
            <v>29.268292679999995</v>
          </cell>
          <cell r="K3506">
            <v>14.214463840000002</v>
          </cell>
          <cell r="L3506">
            <v>7.4927602999999987</v>
          </cell>
          <cell r="M3506">
            <v>7.4927602999999987</v>
          </cell>
          <cell r="N3506">
            <v>18.101673810000001</v>
          </cell>
          <cell r="O3506">
            <v>64.040000000000006</v>
          </cell>
          <cell r="P3506">
            <v>11.225243389999999</v>
          </cell>
          <cell r="Q3506">
            <v>84.5</v>
          </cell>
          <cell r="R3506">
            <v>54.24479362000001</v>
          </cell>
          <cell r="S3506">
            <v>20.6</v>
          </cell>
          <cell r="T3506">
            <v>7.4927602999999987</v>
          </cell>
          <cell r="U3506">
            <v>7.4927602999999987</v>
          </cell>
          <cell r="V3506">
            <v>7.4927602999999987</v>
          </cell>
          <cell r="W3506">
            <v>40.799999999999997</v>
          </cell>
          <cell r="X3506">
            <v>91.6</v>
          </cell>
          <cell r="Y3506">
            <v>45.8</v>
          </cell>
          <cell r="Z3506">
            <v>27.3</v>
          </cell>
          <cell r="AA3506">
            <v>29.8</v>
          </cell>
          <cell r="AB3506">
            <v>7.3045159499999999</v>
          </cell>
          <cell r="AC3506">
            <v>1</v>
          </cell>
          <cell r="AD3506">
            <v>272.13</v>
          </cell>
          <cell r="AE3506">
            <v>51.474036950000006</v>
          </cell>
          <cell r="AF3506">
            <v>64.322199999999995</v>
          </cell>
          <cell r="AG3506">
            <v>0.29500429213084345</v>
          </cell>
          <cell r="AH3506">
            <v>3.9</v>
          </cell>
          <cell r="AI3506">
            <v>41660</v>
          </cell>
          <cell r="AJ3506">
            <v>9.5</v>
          </cell>
        </row>
        <row r="3507">
          <cell r="A3507" t="str">
            <v>4709</v>
          </cell>
          <cell r="B3507" t="str">
            <v>470904201</v>
          </cell>
          <cell r="D3507" t="str">
            <v>4709042</v>
          </cell>
          <cell r="E3507" t="str">
            <v>4740</v>
          </cell>
          <cell r="F3507" t="str">
            <v>47</v>
          </cell>
          <cell r="G3507">
            <v>512.23039917999995</v>
          </cell>
          <cell r="H3507">
            <v>516.20664714999998</v>
          </cell>
          <cell r="I3507">
            <v>516.32889609999995</v>
          </cell>
          <cell r="J3507">
            <v>29.268292679999995</v>
          </cell>
          <cell r="K3507">
            <v>14.214463840000002</v>
          </cell>
          <cell r="L3507">
            <v>9.5510180400000007</v>
          </cell>
          <cell r="M3507">
            <v>10.185956060000001</v>
          </cell>
          <cell r="N3507">
            <v>18.101673810000001</v>
          </cell>
          <cell r="O3507">
            <v>64.040000000000006</v>
          </cell>
          <cell r="P3507">
            <v>11.482765179999999</v>
          </cell>
          <cell r="Q3507">
            <v>84.5</v>
          </cell>
          <cell r="R3507">
            <v>54.24479362000001</v>
          </cell>
          <cell r="S3507">
            <v>20.6</v>
          </cell>
          <cell r="T3507">
            <v>9.7910464699999995</v>
          </cell>
          <cell r="U3507">
            <v>10.502186679999999</v>
          </cell>
          <cell r="V3507">
            <v>9.7910464699999995</v>
          </cell>
          <cell r="W3507">
            <v>40.799999999999997</v>
          </cell>
          <cell r="X3507">
            <v>91.6</v>
          </cell>
          <cell r="Y3507">
            <v>45.8</v>
          </cell>
          <cell r="Z3507">
            <v>27.3</v>
          </cell>
          <cell r="AA3507">
            <v>29.8</v>
          </cell>
          <cell r="AB3507">
            <v>9.7885255299999994</v>
          </cell>
          <cell r="AC3507">
            <v>0.11315477</v>
          </cell>
          <cell r="AD3507">
            <v>272.13</v>
          </cell>
          <cell r="AE3507">
            <v>51.474036950000006</v>
          </cell>
          <cell r="AF3507">
            <v>64.322199999999995</v>
          </cell>
          <cell r="AG3507">
            <v>0.34717820340140693</v>
          </cell>
          <cell r="AH3507">
            <v>3.9</v>
          </cell>
          <cell r="AI3507">
            <v>41660</v>
          </cell>
          <cell r="AJ3507">
            <v>9.5</v>
          </cell>
        </row>
        <row r="3508">
          <cell r="A3508" t="str">
            <v>4709</v>
          </cell>
          <cell r="B3508" t="str">
            <v>470904401</v>
          </cell>
          <cell r="D3508" t="str">
            <v>4709044</v>
          </cell>
          <cell r="E3508" t="str">
            <v>4740</v>
          </cell>
          <cell r="F3508" t="str">
            <v>47</v>
          </cell>
          <cell r="G3508">
            <v>512.23039917999995</v>
          </cell>
          <cell r="H3508">
            <v>516.20664714999998</v>
          </cell>
          <cell r="I3508">
            <v>516.32889609999995</v>
          </cell>
          <cell r="J3508">
            <v>29.268292679999995</v>
          </cell>
          <cell r="K3508">
            <v>14.214463840000002</v>
          </cell>
          <cell r="L3508">
            <v>7.1308988299999996</v>
          </cell>
          <cell r="M3508">
            <v>9.4334839200000005</v>
          </cell>
          <cell r="N3508">
            <v>18.101673810000001</v>
          </cell>
          <cell r="O3508">
            <v>64.040000000000006</v>
          </cell>
          <cell r="P3508">
            <v>11.630708500000001</v>
          </cell>
          <cell r="Q3508">
            <v>84.5</v>
          </cell>
          <cell r="R3508">
            <v>54.24479362000001</v>
          </cell>
          <cell r="S3508">
            <v>20.6</v>
          </cell>
          <cell r="T3508">
            <v>9.4334839200000005</v>
          </cell>
          <cell r="U3508">
            <v>10.81977828</v>
          </cell>
          <cell r="V3508">
            <v>9.4334839200000005</v>
          </cell>
          <cell r="W3508">
            <v>40.799999999999997</v>
          </cell>
          <cell r="X3508">
            <v>91.6</v>
          </cell>
          <cell r="Y3508">
            <v>45.8</v>
          </cell>
          <cell r="Z3508">
            <v>27.3</v>
          </cell>
          <cell r="AA3508">
            <v>29.8</v>
          </cell>
          <cell r="AB3508">
            <v>7.1308988299999996</v>
          </cell>
          <cell r="AC3508">
            <v>1</v>
          </cell>
          <cell r="AD3508">
            <v>272.13</v>
          </cell>
          <cell r="AE3508">
            <v>51.474036950000006</v>
          </cell>
          <cell r="AF3508">
            <v>64.322199999999995</v>
          </cell>
          <cell r="AG3508">
            <v>0.29087414026742403</v>
          </cell>
          <cell r="AH3508">
            <v>3.9</v>
          </cell>
          <cell r="AI3508">
            <v>41660</v>
          </cell>
          <cell r="AJ3508">
            <v>9.5</v>
          </cell>
        </row>
        <row r="3509">
          <cell r="A3509" t="str">
            <v>4709</v>
          </cell>
          <cell r="B3509" t="str">
            <v>470904601</v>
          </cell>
          <cell r="D3509" t="str">
            <v>4709046</v>
          </cell>
          <cell r="E3509" t="str">
            <v>4740</v>
          </cell>
          <cell r="F3509" t="str">
            <v>47</v>
          </cell>
          <cell r="G3509">
            <v>512.23039917999995</v>
          </cell>
          <cell r="H3509">
            <v>516.20664714999998</v>
          </cell>
          <cell r="I3509">
            <v>516.32889609999995</v>
          </cell>
          <cell r="J3509">
            <v>29.268292679999995</v>
          </cell>
          <cell r="K3509">
            <v>14.214463840000002</v>
          </cell>
          <cell r="L3509">
            <v>9.7417330399999997</v>
          </cell>
          <cell r="M3509">
            <v>9.6113288099999998</v>
          </cell>
          <cell r="N3509">
            <v>18.101673810000001</v>
          </cell>
          <cell r="O3509">
            <v>64.040000000000006</v>
          </cell>
          <cell r="P3509">
            <v>11.25891025</v>
          </cell>
          <cell r="Q3509">
            <v>84.5</v>
          </cell>
          <cell r="R3509">
            <v>54.24479362000001</v>
          </cell>
          <cell r="S3509">
            <v>20.6</v>
          </cell>
          <cell r="T3509">
            <v>10.042858109999999</v>
          </cell>
          <cell r="U3509">
            <v>10.731995700000001</v>
          </cell>
          <cell r="V3509">
            <v>9.7520831000000001</v>
          </cell>
          <cell r="W3509">
            <v>40.799999999999997</v>
          </cell>
          <cell r="X3509">
            <v>91.6</v>
          </cell>
          <cell r="Y3509">
            <v>45.8</v>
          </cell>
          <cell r="Z3509">
            <v>27.3</v>
          </cell>
          <cell r="AA3509">
            <v>29.8</v>
          </cell>
          <cell r="AB3509">
            <v>9.9312486199999999</v>
          </cell>
          <cell r="AC3509">
            <v>0.14426024000000001</v>
          </cell>
          <cell r="AD3509">
            <v>272.13</v>
          </cell>
          <cell r="AE3509">
            <v>51.474036950000006</v>
          </cell>
          <cell r="AF3509">
            <v>64.322199999999995</v>
          </cell>
          <cell r="AG3509">
            <v>0.29515352317292776</v>
          </cell>
          <cell r="AH3509">
            <v>3.9</v>
          </cell>
          <cell r="AI3509">
            <v>41660</v>
          </cell>
          <cell r="AJ3509">
            <v>9.5</v>
          </cell>
        </row>
        <row r="3510">
          <cell r="A3510" t="str">
            <v>4709</v>
          </cell>
          <cell r="B3510" t="str">
            <v>470904901</v>
          </cell>
          <cell r="D3510" t="str">
            <v>4709049</v>
          </cell>
          <cell r="E3510" t="str">
            <v>4740</v>
          </cell>
          <cell r="F3510" t="str">
            <v>47</v>
          </cell>
          <cell r="G3510">
            <v>512.23039917999995</v>
          </cell>
          <cell r="H3510">
            <v>516.20664714999998</v>
          </cell>
          <cell r="I3510">
            <v>516.32889609999995</v>
          </cell>
          <cell r="J3510">
            <v>29.268292679999995</v>
          </cell>
          <cell r="K3510">
            <v>14.214463840000002</v>
          </cell>
          <cell r="L3510">
            <v>9.9043371899999997</v>
          </cell>
          <cell r="M3510">
            <v>9.9043371899999997</v>
          </cell>
          <cell r="N3510">
            <v>18.101673810000001</v>
          </cell>
          <cell r="O3510">
            <v>64.040000000000006</v>
          </cell>
          <cell r="P3510">
            <v>11.23673709</v>
          </cell>
          <cell r="Q3510">
            <v>84.5</v>
          </cell>
          <cell r="R3510">
            <v>54.24479362000001</v>
          </cell>
          <cell r="S3510">
            <v>20.6</v>
          </cell>
          <cell r="T3510">
            <v>9.5919225400000006</v>
          </cell>
          <cell r="U3510">
            <v>11.09610614</v>
          </cell>
          <cell r="V3510">
            <v>9.44833313</v>
          </cell>
          <cell r="W3510">
            <v>40.799999999999997</v>
          </cell>
          <cell r="X3510">
            <v>91.6</v>
          </cell>
          <cell r="Y3510">
            <v>45.8</v>
          </cell>
          <cell r="Z3510">
            <v>27.3</v>
          </cell>
          <cell r="AA3510">
            <v>29.8</v>
          </cell>
          <cell r="AB3510">
            <v>10.089302999999999</v>
          </cell>
          <cell r="AC3510">
            <v>0.47483157999999992</v>
          </cell>
          <cell r="AD3510">
            <v>272.13</v>
          </cell>
          <cell r="AE3510">
            <v>51.474036950000006</v>
          </cell>
          <cell r="AF3510">
            <v>64.322199999999995</v>
          </cell>
          <cell r="AG3510">
            <v>0.35220703561743205</v>
          </cell>
          <cell r="AH3510">
            <v>3.9</v>
          </cell>
          <cell r="AI3510">
            <v>41660</v>
          </cell>
          <cell r="AJ3510">
            <v>9.5</v>
          </cell>
        </row>
        <row r="3511">
          <cell r="A3511" t="str">
            <v>4709</v>
          </cell>
          <cell r="B3511" t="str">
            <v>470905301</v>
          </cell>
          <cell r="D3511" t="str">
            <v>4709053</v>
          </cell>
          <cell r="E3511" t="str">
            <v>4740</v>
          </cell>
          <cell r="F3511" t="str">
            <v>47</v>
          </cell>
          <cell r="G3511">
            <v>512.23039917999995</v>
          </cell>
          <cell r="H3511">
            <v>516.20664714999998</v>
          </cell>
          <cell r="I3511">
            <v>516.32889609999995</v>
          </cell>
          <cell r="J3511">
            <v>29.268292679999995</v>
          </cell>
          <cell r="K3511">
            <v>14.214463840000002</v>
          </cell>
          <cell r="L3511">
            <v>10.126631100000001</v>
          </cell>
          <cell r="M3511">
            <v>10.126631100000001</v>
          </cell>
          <cell r="N3511">
            <v>18.101673810000001</v>
          </cell>
          <cell r="O3511">
            <v>64.040000000000006</v>
          </cell>
          <cell r="P3511">
            <v>11.225243389999999</v>
          </cell>
          <cell r="Q3511">
            <v>84.5</v>
          </cell>
          <cell r="R3511">
            <v>54.24479362000001</v>
          </cell>
          <cell r="S3511">
            <v>20.6</v>
          </cell>
          <cell r="T3511">
            <v>7.1308988299999996</v>
          </cell>
          <cell r="U3511">
            <v>11.225243389999999</v>
          </cell>
          <cell r="V3511">
            <v>7.1308988299999996</v>
          </cell>
          <cell r="W3511">
            <v>40.799999999999997</v>
          </cell>
          <cell r="X3511">
            <v>91.6</v>
          </cell>
          <cell r="Y3511">
            <v>45.8</v>
          </cell>
          <cell r="Z3511">
            <v>27.3</v>
          </cell>
          <cell r="AA3511">
            <v>29.8</v>
          </cell>
          <cell r="AB3511">
            <v>10.741816740000001</v>
          </cell>
          <cell r="AC3511">
            <v>1</v>
          </cell>
          <cell r="AD3511">
            <v>272.13</v>
          </cell>
          <cell r="AE3511">
            <v>51.474036950000006</v>
          </cell>
          <cell r="AF3511">
            <v>64.322199999999995</v>
          </cell>
          <cell r="AG3511">
            <v>0.34444252802899855</v>
          </cell>
          <cell r="AH3511">
            <v>3.9</v>
          </cell>
          <cell r="AI3511">
            <v>41660</v>
          </cell>
          <cell r="AJ3511">
            <v>9.5</v>
          </cell>
        </row>
        <row r="3512">
          <cell r="A3512" t="str">
            <v>4709</v>
          </cell>
          <cell r="B3512" t="str">
            <v>470905401</v>
          </cell>
          <cell r="D3512" t="str">
            <v>4709054</v>
          </cell>
          <cell r="E3512" t="str">
            <v>4740</v>
          </cell>
          <cell r="F3512" t="str">
            <v>47</v>
          </cell>
          <cell r="G3512">
            <v>512.23039917999995</v>
          </cell>
          <cell r="H3512">
            <v>516.20664714999998</v>
          </cell>
          <cell r="I3512">
            <v>516.32889609999995</v>
          </cell>
          <cell r="J3512">
            <v>29.268292679999995</v>
          </cell>
          <cell r="K3512">
            <v>14.214463840000002</v>
          </cell>
          <cell r="L3512">
            <v>9.6033279599999997</v>
          </cell>
          <cell r="M3512">
            <v>9.6116635800000001</v>
          </cell>
          <cell r="N3512">
            <v>18.101673810000001</v>
          </cell>
          <cell r="O3512">
            <v>64.040000000000006</v>
          </cell>
          <cell r="P3512">
            <v>11.432409310000001</v>
          </cell>
          <cell r="Q3512">
            <v>84.5</v>
          </cell>
          <cell r="R3512">
            <v>54.24479362000001</v>
          </cell>
          <cell r="S3512">
            <v>20.6</v>
          </cell>
          <cell r="T3512">
            <v>9.5307558100000005</v>
          </cell>
          <cell r="U3512">
            <v>11.13314272</v>
          </cell>
          <cell r="V3512">
            <v>9.7967928099999995</v>
          </cell>
          <cell r="W3512">
            <v>40.799999999999997</v>
          </cell>
          <cell r="X3512">
            <v>91.6</v>
          </cell>
          <cell r="Y3512">
            <v>45.8</v>
          </cell>
          <cell r="Z3512">
            <v>27.3</v>
          </cell>
          <cell r="AA3512">
            <v>29.8</v>
          </cell>
          <cell r="AB3512">
            <v>10.715350669999999</v>
          </cell>
          <cell r="AC3512">
            <v>0.20630017</v>
          </cell>
          <cell r="AD3512">
            <v>272.13</v>
          </cell>
          <cell r="AE3512">
            <v>51.474036950000006</v>
          </cell>
          <cell r="AF3512">
            <v>64.322199999999995</v>
          </cell>
          <cell r="AG3512">
            <v>0.34255005290659457</v>
          </cell>
          <cell r="AH3512">
            <v>3.9</v>
          </cell>
          <cell r="AI3512">
            <v>41660</v>
          </cell>
          <cell r="AJ3512">
            <v>9.5</v>
          </cell>
        </row>
        <row r="3513">
          <cell r="A3513" t="str">
            <v>4709</v>
          </cell>
          <cell r="B3513" t="str">
            <v>470905601</v>
          </cell>
          <cell r="D3513" t="str">
            <v>4709056</v>
          </cell>
          <cell r="E3513" t="str">
            <v>4740</v>
          </cell>
          <cell r="F3513" t="str">
            <v>47</v>
          </cell>
          <cell r="G3513">
            <v>512.23039917999995</v>
          </cell>
          <cell r="H3513">
            <v>516.20664714999998</v>
          </cell>
          <cell r="I3513">
            <v>516.32889609999995</v>
          </cell>
          <cell r="J3513">
            <v>29.268292679999995</v>
          </cell>
          <cell r="K3513">
            <v>14.214463840000002</v>
          </cell>
          <cell r="L3513">
            <v>9.4334839200000005</v>
          </cell>
          <cell r="M3513">
            <v>9.4334839200000005</v>
          </cell>
          <cell r="N3513">
            <v>18.101673810000001</v>
          </cell>
          <cell r="O3513">
            <v>64.040000000000006</v>
          </cell>
          <cell r="P3513">
            <v>11.225243389999999</v>
          </cell>
          <cell r="Q3513">
            <v>84.5</v>
          </cell>
          <cell r="R3513">
            <v>54.24479362000001</v>
          </cell>
          <cell r="S3513">
            <v>20.6</v>
          </cell>
          <cell r="T3513">
            <v>9.4334839200000005</v>
          </cell>
          <cell r="U3513">
            <v>11.225243389999999</v>
          </cell>
          <cell r="V3513">
            <v>9.8518257699999996</v>
          </cell>
          <cell r="W3513">
            <v>40.799999999999997</v>
          </cell>
          <cell r="X3513">
            <v>91.6</v>
          </cell>
          <cell r="Y3513">
            <v>45.8</v>
          </cell>
          <cell r="Z3513">
            <v>27.3</v>
          </cell>
          <cell r="AA3513">
            <v>29.8</v>
          </cell>
          <cell r="AB3513">
            <v>10.741816740000001</v>
          </cell>
          <cell r="AC3513">
            <v>1</v>
          </cell>
          <cell r="AD3513">
            <v>272.13</v>
          </cell>
          <cell r="AE3513">
            <v>51.474036950000006</v>
          </cell>
          <cell r="AF3513">
            <v>64.322199999999995</v>
          </cell>
          <cell r="AG3513">
            <v>0.31773465877561091</v>
          </cell>
          <cell r="AH3513">
            <v>3.9</v>
          </cell>
          <cell r="AI3513">
            <v>41660</v>
          </cell>
          <cell r="AJ3513">
            <v>9.5</v>
          </cell>
        </row>
        <row r="3514">
          <cell r="A3514" t="str">
            <v>4709</v>
          </cell>
          <cell r="B3514" t="str">
            <v>470905801</v>
          </cell>
          <cell r="D3514" t="str">
            <v>4709058</v>
          </cell>
          <cell r="E3514" t="str">
            <v>4740</v>
          </cell>
          <cell r="F3514" t="str">
            <v>47</v>
          </cell>
          <cell r="G3514">
            <v>512.23039917999995</v>
          </cell>
          <cell r="H3514">
            <v>516.20664714999998</v>
          </cell>
          <cell r="I3514">
            <v>516.32889609999995</v>
          </cell>
          <cell r="J3514">
            <v>29.268292679999995</v>
          </cell>
          <cell r="K3514">
            <v>14.214463840000002</v>
          </cell>
          <cell r="L3514">
            <v>7.2100796300000001</v>
          </cell>
          <cell r="M3514">
            <v>7.2100796300000001</v>
          </cell>
          <cell r="N3514">
            <v>18.101673810000001</v>
          </cell>
          <cell r="O3514">
            <v>64.040000000000006</v>
          </cell>
          <cell r="P3514">
            <v>11.630708500000001</v>
          </cell>
          <cell r="Q3514">
            <v>84.5</v>
          </cell>
          <cell r="R3514">
            <v>54.24479362000001</v>
          </cell>
          <cell r="S3514">
            <v>20.6</v>
          </cell>
          <cell r="T3514">
            <v>7.2100796300000001</v>
          </cell>
          <cell r="U3514">
            <v>10.81977828</v>
          </cell>
          <cell r="V3514">
            <v>9.8109884199999993</v>
          </cell>
          <cell r="W3514">
            <v>40.799999999999997</v>
          </cell>
          <cell r="X3514">
            <v>91.6</v>
          </cell>
          <cell r="Y3514">
            <v>45.8</v>
          </cell>
          <cell r="Z3514">
            <v>27.3</v>
          </cell>
          <cell r="AA3514">
            <v>29.8</v>
          </cell>
          <cell r="AB3514">
            <v>10.741816740000001</v>
          </cell>
          <cell r="AC3514">
            <v>1</v>
          </cell>
          <cell r="AD3514">
            <v>272.13</v>
          </cell>
          <cell r="AE3514">
            <v>51.474036950000006</v>
          </cell>
          <cell r="AF3514">
            <v>64.322199999999995</v>
          </cell>
          <cell r="AG3514">
            <v>0.35991333674593851</v>
          </cell>
          <cell r="AH3514">
            <v>3.9</v>
          </cell>
          <cell r="AI3514">
            <v>41660</v>
          </cell>
          <cell r="AJ3514">
            <v>9.5</v>
          </cell>
        </row>
        <row r="3515">
          <cell r="A3515" t="str">
            <v>4709</v>
          </cell>
          <cell r="B3515" t="str">
            <v>470906001</v>
          </cell>
          <cell r="D3515" t="str">
            <v>4709060</v>
          </cell>
          <cell r="E3515" t="str">
            <v>4740</v>
          </cell>
          <cell r="F3515" t="str">
            <v>47</v>
          </cell>
          <cell r="G3515">
            <v>512.23039917999995</v>
          </cell>
          <cell r="H3515">
            <v>516.20664714999998</v>
          </cell>
          <cell r="I3515">
            <v>516.32889609999995</v>
          </cell>
          <cell r="J3515">
            <v>29.268292679999995</v>
          </cell>
          <cell r="K3515">
            <v>14.214463840000002</v>
          </cell>
          <cell r="L3515">
            <v>9.6485953000000002</v>
          </cell>
          <cell r="M3515">
            <v>9.6478853699999991</v>
          </cell>
          <cell r="N3515">
            <v>18.101673810000001</v>
          </cell>
          <cell r="O3515">
            <v>64.040000000000006</v>
          </cell>
          <cell r="P3515">
            <v>11.68106358</v>
          </cell>
          <cell r="Q3515">
            <v>84.5</v>
          </cell>
          <cell r="R3515">
            <v>54.24479362000001</v>
          </cell>
          <cell r="S3515">
            <v>20.6</v>
          </cell>
          <cell r="T3515">
            <v>10.286843380000001</v>
          </cell>
          <cell r="U3515">
            <v>11.02545823</v>
          </cell>
          <cell r="V3515">
            <v>10.26461756</v>
          </cell>
          <cell r="W3515">
            <v>40.799999999999997</v>
          </cell>
          <cell r="X3515">
            <v>91.6</v>
          </cell>
          <cell r="Y3515">
            <v>45.8</v>
          </cell>
          <cell r="Z3515">
            <v>27.3</v>
          </cell>
          <cell r="AA3515">
            <v>29.8</v>
          </cell>
          <cell r="AB3515">
            <v>10.680355280000001</v>
          </cell>
          <cell r="AC3515">
            <v>8.3310490000000001E-2</v>
          </cell>
          <cell r="AD3515">
            <v>272.13</v>
          </cell>
          <cell r="AE3515">
            <v>51.474036950000006</v>
          </cell>
          <cell r="AF3515">
            <v>64.322199999999995</v>
          </cell>
          <cell r="AG3515">
            <v>0.31042971880841241</v>
          </cell>
          <cell r="AH3515">
            <v>3.9</v>
          </cell>
          <cell r="AI3515">
            <v>41660</v>
          </cell>
          <cell r="AJ3515">
            <v>9.5</v>
          </cell>
        </row>
        <row r="3516">
          <cell r="A3516" t="str">
            <v>4709</v>
          </cell>
          <cell r="B3516" t="str">
            <v>470906101</v>
          </cell>
          <cell r="D3516" t="str">
            <v>4709061</v>
          </cell>
          <cell r="E3516" t="str">
            <v>4740</v>
          </cell>
          <cell r="F3516" t="str">
            <v>47</v>
          </cell>
          <cell r="G3516">
            <v>512.23039917999995</v>
          </cell>
          <cell r="H3516">
            <v>516.20664714999998</v>
          </cell>
          <cell r="I3516">
            <v>516.32889609999995</v>
          </cell>
          <cell r="J3516">
            <v>29.268292679999995</v>
          </cell>
          <cell r="K3516">
            <v>14.214463840000002</v>
          </cell>
          <cell r="L3516">
            <v>7.1308988299999996</v>
          </cell>
          <cell r="M3516">
            <v>7.1308988299999996</v>
          </cell>
          <cell r="N3516">
            <v>18.101673810000001</v>
          </cell>
          <cell r="O3516">
            <v>64.040000000000006</v>
          </cell>
          <cell r="P3516">
            <v>11.630708500000001</v>
          </cell>
          <cell r="Q3516">
            <v>84.5</v>
          </cell>
          <cell r="R3516">
            <v>54.24479362000001</v>
          </cell>
          <cell r="S3516">
            <v>20.6</v>
          </cell>
          <cell r="T3516">
            <v>10.126631100000001</v>
          </cell>
          <cell r="U3516">
            <v>10.81977828</v>
          </cell>
          <cell r="V3516">
            <v>10.126631100000001</v>
          </cell>
          <cell r="W3516">
            <v>40.799999999999997</v>
          </cell>
          <cell r="X3516">
            <v>91.6</v>
          </cell>
          <cell r="Y3516">
            <v>45.8</v>
          </cell>
          <cell r="Z3516">
            <v>27.3</v>
          </cell>
          <cell r="AA3516">
            <v>29.8</v>
          </cell>
          <cell r="AB3516">
            <v>10.71417329</v>
          </cell>
          <cell r="AC3516">
            <v>0.30454888000000002</v>
          </cell>
          <cell r="AD3516">
            <v>272.13</v>
          </cell>
          <cell r="AE3516">
            <v>51.474036950000006</v>
          </cell>
          <cell r="AF3516">
            <v>64.322199999999995</v>
          </cell>
          <cell r="AG3516">
            <v>0.38014824863602875</v>
          </cell>
          <cell r="AH3516">
            <v>3.9</v>
          </cell>
          <cell r="AI3516">
            <v>41660</v>
          </cell>
          <cell r="AJ3516">
            <v>9.5</v>
          </cell>
        </row>
        <row r="3517">
          <cell r="A3517" t="str">
            <v>4709</v>
          </cell>
          <cell r="B3517" t="str">
            <v>470906201</v>
          </cell>
          <cell r="D3517" t="str">
            <v>4709062</v>
          </cell>
          <cell r="E3517" t="str">
            <v>4740</v>
          </cell>
          <cell r="F3517" t="str">
            <v>47</v>
          </cell>
          <cell r="G3517">
            <v>512.23039917999995</v>
          </cell>
          <cell r="H3517">
            <v>516.20664714999998</v>
          </cell>
          <cell r="I3517">
            <v>516.32889609999995</v>
          </cell>
          <cell r="J3517">
            <v>29.268292679999995</v>
          </cell>
          <cell r="K3517">
            <v>14.214463840000002</v>
          </cell>
          <cell r="L3517">
            <v>9.2164218400000006</v>
          </cell>
          <cell r="M3517">
            <v>9.2164218400000006</v>
          </cell>
          <cell r="N3517">
            <v>18.101673810000001</v>
          </cell>
          <cell r="O3517">
            <v>64.040000000000006</v>
          </cell>
          <cell r="P3517">
            <v>11.645014570000001</v>
          </cell>
          <cell r="Q3517">
            <v>84.5</v>
          </cell>
          <cell r="R3517">
            <v>54.24479362000001</v>
          </cell>
          <cell r="S3517">
            <v>20.6</v>
          </cell>
          <cell r="T3517">
            <v>10.037406369999999</v>
          </cell>
          <cell r="U3517">
            <v>11.2301646</v>
          </cell>
          <cell r="V3517">
            <v>9.7282409100000002</v>
          </cell>
          <cell r="W3517">
            <v>40.799999999999997</v>
          </cell>
          <cell r="X3517">
            <v>91.6</v>
          </cell>
          <cell r="Y3517">
            <v>45.8</v>
          </cell>
          <cell r="Z3517">
            <v>27.3</v>
          </cell>
          <cell r="AA3517">
            <v>29.8</v>
          </cell>
          <cell r="AB3517">
            <v>10.05860919</v>
          </cell>
          <cell r="AC3517">
            <v>8.9592309999999994E-2</v>
          </cell>
          <cell r="AD3517">
            <v>272.13</v>
          </cell>
          <cell r="AE3517">
            <v>51.474036950000006</v>
          </cell>
          <cell r="AF3517">
            <v>64.322199999999995</v>
          </cell>
          <cell r="AG3517">
            <v>0.33641499822030435</v>
          </cell>
          <cell r="AH3517">
            <v>3.9</v>
          </cell>
          <cell r="AI3517">
            <v>41660</v>
          </cell>
          <cell r="AJ3517">
            <v>9.5</v>
          </cell>
        </row>
        <row r="3518">
          <cell r="A3518" t="str">
            <v>4709</v>
          </cell>
          <cell r="B3518" t="str">
            <v>470906401</v>
          </cell>
          <cell r="D3518" t="str">
            <v>4709064</v>
          </cell>
          <cell r="E3518" t="str">
            <v>4740</v>
          </cell>
          <cell r="F3518" t="str">
            <v>47</v>
          </cell>
          <cell r="G3518">
            <v>512.23039917999995</v>
          </cell>
          <cell r="H3518">
            <v>516.20664714999998</v>
          </cell>
          <cell r="I3518">
            <v>516.32889609999995</v>
          </cell>
          <cell r="J3518">
            <v>29.268292679999995</v>
          </cell>
          <cell r="K3518">
            <v>14.214463840000002</v>
          </cell>
          <cell r="L3518">
            <v>7.1747243100000002</v>
          </cell>
          <cell r="M3518">
            <v>7.1747243100000002</v>
          </cell>
          <cell r="N3518">
            <v>18.101673810000001</v>
          </cell>
          <cell r="O3518">
            <v>64.040000000000006</v>
          </cell>
          <cell r="P3518">
            <v>11.630708500000001</v>
          </cell>
          <cell r="Q3518">
            <v>84.5</v>
          </cell>
          <cell r="R3518">
            <v>54.24479362000001</v>
          </cell>
          <cell r="S3518">
            <v>20.6</v>
          </cell>
          <cell r="T3518">
            <v>9.4334839200000005</v>
          </cell>
          <cell r="U3518">
            <v>11.225243389999999</v>
          </cell>
          <cell r="V3518">
            <v>7.1747243100000002</v>
          </cell>
          <cell r="W3518">
            <v>40.799999999999997</v>
          </cell>
          <cell r="X3518">
            <v>91.6</v>
          </cell>
          <cell r="Y3518">
            <v>45.8</v>
          </cell>
          <cell r="Z3518">
            <v>27.3</v>
          </cell>
          <cell r="AA3518">
            <v>29.8</v>
          </cell>
          <cell r="AB3518">
            <v>9.4585276900000004</v>
          </cell>
          <cell r="AC3518">
            <v>1</v>
          </cell>
          <cell r="AD3518">
            <v>272.13</v>
          </cell>
          <cell r="AE3518">
            <v>51.474036950000006</v>
          </cell>
          <cell r="AF3518">
            <v>64.322199999999995</v>
          </cell>
          <cell r="AG3518">
            <v>0.34778612276024756</v>
          </cell>
          <cell r="AH3518">
            <v>3.9</v>
          </cell>
          <cell r="AI3518">
            <v>41660</v>
          </cell>
          <cell r="AJ3518">
            <v>9.5</v>
          </cell>
        </row>
        <row r="3519">
          <cell r="A3519" t="str">
            <v>4709</v>
          </cell>
          <cell r="B3519" t="str">
            <v>470906501</v>
          </cell>
          <cell r="D3519" t="str">
            <v>4709065</v>
          </cell>
          <cell r="E3519" t="str">
            <v>4740</v>
          </cell>
          <cell r="F3519" t="str">
            <v>47</v>
          </cell>
          <cell r="G3519">
            <v>512.23039917999995</v>
          </cell>
          <cell r="H3519">
            <v>516.20664714999998</v>
          </cell>
          <cell r="I3519">
            <v>516.32889609999995</v>
          </cell>
          <cell r="J3519">
            <v>29.268292679999995</v>
          </cell>
          <cell r="K3519">
            <v>14.214463840000002</v>
          </cell>
          <cell r="L3519">
            <v>7.1639466799999996</v>
          </cell>
          <cell r="M3519">
            <v>7.1639466799999996</v>
          </cell>
          <cell r="N3519">
            <v>18.101673810000001</v>
          </cell>
          <cell r="O3519">
            <v>64.040000000000006</v>
          </cell>
          <cell r="P3519">
            <v>11.630708500000001</v>
          </cell>
          <cell r="Q3519">
            <v>84.5</v>
          </cell>
          <cell r="R3519">
            <v>54.24479362000001</v>
          </cell>
          <cell r="S3519">
            <v>20.6</v>
          </cell>
          <cell r="T3519">
            <v>10.81977828</v>
          </cell>
          <cell r="U3519">
            <v>11.225243389999999</v>
          </cell>
          <cell r="V3519">
            <v>10.126631100000001</v>
          </cell>
          <cell r="W3519">
            <v>40.799999999999997</v>
          </cell>
          <cell r="X3519">
            <v>91.6</v>
          </cell>
          <cell r="Y3519">
            <v>45.8</v>
          </cell>
          <cell r="Z3519">
            <v>27.3</v>
          </cell>
          <cell r="AA3519">
            <v>29.8</v>
          </cell>
          <cell r="AB3519">
            <v>10.741816740000001</v>
          </cell>
          <cell r="AC3519">
            <v>0</v>
          </cell>
          <cell r="AD3519">
            <v>272.13</v>
          </cell>
          <cell r="AE3519">
            <v>51.474036950000006</v>
          </cell>
          <cell r="AF3519">
            <v>64.322199999999995</v>
          </cell>
          <cell r="AG3519">
            <v>0.35084801272691724</v>
          </cell>
          <cell r="AH3519">
            <v>3.9</v>
          </cell>
          <cell r="AI3519">
            <v>41660</v>
          </cell>
          <cell r="AJ3519">
            <v>9.5</v>
          </cell>
        </row>
        <row r="3520">
          <cell r="A3520" t="str">
            <v>4709</v>
          </cell>
          <cell r="B3520" t="str">
            <v>470906601</v>
          </cell>
          <cell r="D3520" t="str">
            <v>4709066</v>
          </cell>
          <cell r="E3520" t="str">
            <v>4740</v>
          </cell>
          <cell r="F3520" t="str">
            <v>47</v>
          </cell>
          <cell r="G3520">
            <v>512.23039917999995</v>
          </cell>
          <cell r="H3520">
            <v>516.20664714999998</v>
          </cell>
          <cell r="I3520">
            <v>516.32889609999995</v>
          </cell>
          <cell r="J3520">
            <v>29.268292679999995</v>
          </cell>
          <cell r="K3520">
            <v>14.214463840000002</v>
          </cell>
          <cell r="L3520">
            <v>7.1514854600000008</v>
          </cell>
          <cell r="M3520">
            <v>7.1514854600000008</v>
          </cell>
          <cell r="N3520">
            <v>18.101673810000001</v>
          </cell>
          <cell r="O3520">
            <v>64.040000000000006</v>
          </cell>
          <cell r="P3520">
            <v>11.630708500000001</v>
          </cell>
          <cell r="Q3520">
            <v>84.5</v>
          </cell>
          <cell r="R3520">
            <v>54.24479362000001</v>
          </cell>
          <cell r="S3520">
            <v>20.6</v>
          </cell>
          <cell r="T3520">
            <v>7.1514854600000008</v>
          </cell>
          <cell r="U3520">
            <v>11.225243389999999</v>
          </cell>
          <cell r="V3520">
            <v>7.1514854600000008</v>
          </cell>
          <cell r="W3520">
            <v>40.799999999999997</v>
          </cell>
          <cell r="X3520">
            <v>91.6</v>
          </cell>
          <cell r="Y3520">
            <v>45.8</v>
          </cell>
          <cell r="Z3520">
            <v>27.3</v>
          </cell>
          <cell r="AA3520">
            <v>29.8</v>
          </cell>
          <cell r="AB3520">
            <v>7.1514854600000008</v>
          </cell>
          <cell r="AC3520">
            <v>3.9577960000000002E-2</v>
          </cell>
          <cell r="AD3520">
            <v>272.13</v>
          </cell>
          <cell r="AE3520">
            <v>51.474036950000006</v>
          </cell>
          <cell r="AF3520">
            <v>64.322199999999995</v>
          </cell>
          <cell r="AG3520">
            <v>0.33805358559370657</v>
          </cell>
          <cell r="AH3520">
            <v>3.9</v>
          </cell>
          <cell r="AI3520">
            <v>41660</v>
          </cell>
          <cell r="AJ3520">
            <v>9.5</v>
          </cell>
        </row>
        <row r="3521">
          <cell r="A3521" t="str">
            <v>4709</v>
          </cell>
          <cell r="B3521" t="str">
            <v>470906701</v>
          </cell>
          <cell r="D3521" t="str">
            <v>4709067</v>
          </cell>
          <cell r="E3521" t="str">
            <v>4740</v>
          </cell>
          <cell r="F3521" t="str">
            <v>47</v>
          </cell>
          <cell r="G3521">
            <v>512.23039917999995</v>
          </cell>
          <cell r="H3521">
            <v>516.20664714999998</v>
          </cell>
          <cell r="I3521">
            <v>516.32889609999995</v>
          </cell>
          <cell r="J3521">
            <v>29.268292679999995</v>
          </cell>
          <cell r="K3521">
            <v>14.214463840000002</v>
          </cell>
          <cell r="L3521">
            <v>10.00328764</v>
          </cell>
          <cell r="M3521">
            <v>9.8647467199999994</v>
          </cell>
          <cell r="N3521">
            <v>18.101673810000001</v>
          </cell>
          <cell r="O3521">
            <v>64.040000000000006</v>
          </cell>
          <cell r="P3521">
            <v>11.63244033</v>
          </cell>
          <cell r="Q3521">
            <v>84.5</v>
          </cell>
          <cell r="R3521">
            <v>54.24479362000001</v>
          </cell>
          <cell r="S3521">
            <v>20.6</v>
          </cell>
          <cell r="T3521">
            <v>10.02424394</v>
          </cell>
          <cell r="U3521">
            <v>11.126748149999999</v>
          </cell>
          <cell r="V3521">
            <v>10.02424394</v>
          </cell>
          <cell r="W3521">
            <v>40.799999999999997</v>
          </cell>
          <cell r="X3521">
            <v>91.6</v>
          </cell>
          <cell r="Y3521">
            <v>45.8</v>
          </cell>
          <cell r="Z3521">
            <v>27.3</v>
          </cell>
          <cell r="AA3521">
            <v>29.8</v>
          </cell>
          <cell r="AB3521">
            <v>10.294075879999999</v>
          </cell>
          <cell r="AC3521">
            <v>7.7116550000000006E-2</v>
          </cell>
          <cell r="AD3521">
            <v>272.13</v>
          </cell>
          <cell r="AE3521">
            <v>51.474036950000006</v>
          </cell>
          <cell r="AF3521">
            <v>64.322199999999995</v>
          </cell>
          <cell r="AG3521">
            <v>0.33405528893659187</v>
          </cell>
          <cell r="AH3521">
            <v>3.9</v>
          </cell>
          <cell r="AI3521">
            <v>41660</v>
          </cell>
          <cell r="AJ3521">
            <v>9.5</v>
          </cell>
        </row>
        <row r="3522">
          <cell r="A3522" t="str">
            <v>4709</v>
          </cell>
          <cell r="B3522" t="str">
            <v>470906901</v>
          </cell>
          <cell r="D3522" t="str">
            <v>4709069</v>
          </cell>
          <cell r="E3522" t="str">
            <v>4740</v>
          </cell>
          <cell r="F3522" t="str">
            <v>47</v>
          </cell>
          <cell r="G3522">
            <v>512.23039917999995</v>
          </cell>
          <cell r="H3522">
            <v>516.20664714999998</v>
          </cell>
          <cell r="I3522">
            <v>516.32889609999995</v>
          </cell>
          <cell r="J3522">
            <v>29.268292679999995</v>
          </cell>
          <cell r="K3522">
            <v>14.214463840000002</v>
          </cell>
          <cell r="L3522">
            <v>9.4334839200000005</v>
          </cell>
          <cell r="M3522">
            <v>9.4334839200000005</v>
          </cell>
          <cell r="N3522">
            <v>18.101673810000001</v>
          </cell>
          <cell r="O3522">
            <v>64.040000000000006</v>
          </cell>
          <cell r="P3522">
            <v>11.630708500000001</v>
          </cell>
          <cell r="Q3522">
            <v>84.5</v>
          </cell>
          <cell r="R3522">
            <v>54.24479362000001</v>
          </cell>
          <cell r="S3522">
            <v>20.6</v>
          </cell>
          <cell r="T3522">
            <v>9.4334839200000005</v>
          </cell>
          <cell r="U3522">
            <v>11.225243389999999</v>
          </cell>
          <cell r="V3522">
            <v>9.4334839200000005</v>
          </cell>
          <cell r="W3522">
            <v>40.799999999999997</v>
          </cell>
          <cell r="X3522">
            <v>91.6</v>
          </cell>
          <cell r="Y3522">
            <v>45.8</v>
          </cell>
          <cell r="Z3522">
            <v>27.3</v>
          </cell>
          <cell r="AA3522">
            <v>29.8</v>
          </cell>
          <cell r="AB3522">
            <v>9.6158054800000006</v>
          </cell>
          <cell r="AC3522">
            <v>0</v>
          </cell>
          <cell r="AD3522">
            <v>272.13</v>
          </cell>
          <cell r="AE3522">
            <v>51.474036950000006</v>
          </cell>
          <cell r="AF3522">
            <v>64.322199999999995</v>
          </cell>
          <cell r="AG3522">
            <v>0.35677949116464147</v>
          </cell>
          <cell r="AH3522">
            <v>3.9</v>
          </cell>
          <cell r="AI3522">
            <v>41660</v>
          </cell>
          <cell r="AJ3522">
            <v>9.5</v>
          </cell>
        </row>
        <row r="3523">
          <cell r="A3523" t="str">
            <v>4709</v>
          </cell>
          <cell r="B3523" t="str">
            <v>470907101</v>
          </cell>
          <cell r="D3523" t="str">
            <v>4709071</v>
          </cell>
          <cell r="E3523" t="str">
            <v>4740</v>
          </cell>
          <cell r="F3523" t="str">
            <v>47</v>
          </cell>
          <cell r="G3523">
            <v>512.23039917999995</v>
          </cell>
          <cell r="H3523">
            <v>516.20664714999998</v>
          </cell>
          <cell r="I3523">
            <v>516.32889609999995</v>
          </cell>
          <cell r="J3523">
            <v>29.268292679999995</v>
          </cell>
          <cell r="K3523">
            <v>14.214463840000002</v>
          </cell>
          <cell r="L3523">
            <v>9.4334839200000005</v>
          </cell>
          <cell r="M3523">
            <v>7.1308988299999996</v>
          </cell>
          <cell r="N3523">
            <v>18.101673810000001</v>
          </cell>
          <cell r="O3523">
            <v>64.040000000000006</v>
          </cell>
          <cell r="P3523">
            <v>11.630708500000001</v>
          </cell>
          <cell r="Q3523">
            <v>84.5</v>
          </cell>
          <cell r="R3523">
            <v>54.24479362000001</v>
          </cell>
          <cell r="S3523">
            <v>20.6</v>
          </cell>
          <cell r="T3523">
            <v>9.4334839200000005</v>
          </cell>
          <cell r="U3523">
            <v>10.81977828</v>
          </cell>
          <cell r="V3523">
            <v>9.4334839200000005</v>
          </cell>
          <cell r="W3523">
            <v>40.799999999999997</v>
          </cell>
          <cell r="X3523">
            <v>91.6</v>
          </cell>
          <cell r="Y3523">
            <v>45.8</v>
          </cell>
          <cell r="Z3523">
            <v>27.3</v>
          </cell>
          <cell r="AA3523">
            <v>29.8</v>
          </cell>
          <cell r="AB3523">
            <v>9.9641121699999999</v>
          </cell>
          <cell r="AC3523">
            <v>0</v>
          </cell>
          <cell r="AD3523">
            <v>272.13</v>
          </cell>
          <cell r="AE3523">
            <v>51.474036950000006</v>
          </cell>
          <cell r="AF3523">
            <v>64.322199999999995</v>
          </cell>
          <cell r="AG3523">
            <v>0.27263273711891933</v>
          </cell>
          <cell r="AH3523">
            <v>3.9</v>
          </cell>
          <cell r="AI3523">
            <v>41660</v>
          </cell>
          <cell r="AJ3523">
            <v>9.5</v>
          </cell>
        </row>
        <row r="3524">
          <cell r="A3524" t="str">
            <v>4709</v>
          </cell>
          <cell r="B3524" t="str">
            <v>470907201</v>
          </cell>
          <cell r="D3524" t="str">
            <v>4709072</v>
          </cell>
          <cell r="E3524" t="str">
            <v>4740</v>
          </cell>
          <cell r="F3524" t="str">
            <v>47</v>
          </cell>
          <cell r="G3524">
            <v>512.23039917999995</v>
          </cell>
          <cell r="H3524">
            <v>516.20664714999998</v>
          </cell>
          <cell r="I3524">
            <v>516.32889609999995</v>
          </cell>
          <cell r="J3524">
            <v>29.268292679999995</v>
          </cell>
          <cell r="K3524">
            <v>14.214463840000002</v>
          </cell>
          <cell r="L3524">
            <v>7.1308988299999996</v>
          </cell>
          <cell r="M3524">
            <v>7.1308988299999996</v>
          </cell>
          <cell r="N3524">
            <v>18.101673810000001</v>
          </cell>
          <cell r="O3524">
            <v>64.040000000000006</v>
          </cell>
          <cell r="P3524">
            <v>11.630708500000001</v>
          </cell>
          <cell r="Q3524">
            <v>84.5</v>
          </cell>
          <cell r="R3524">
            <v>54.24479362000001</v>
          </cell>
          <cell r="S3524">
            <v>20.6</v>
          </cell>
          <cell r="T3524">
            <v>7.1308988299999996</v>
          </cell>
          <cell r="U3524">
            <v>10.81977828</v>
          </cell>
          <cell r="V3524">
            <v>7.1308988299999996</v>
          </cell>
          <cell r="W3524">
            <v>40.799999999999997</v>
          </cell>
          <cell r="X3524">
            <v>91.6</v>
          </cell>
          <cell r="Y3524">
            <v>45.8</v>
          </cell>
          <cell r="Z3524">
            <v>27.3</v>
          </cell>
          <cell r="AA3524">
            <v>29.8</v>
          </cell>
          <cell r="AB3524">
            <v>9.6158054800000006</v>
          </cell>
          <cell r="AC3524">
            <v>0.54051755000000001</v>
          </cell>
          <cell r="AD3524">
            <v>272.13</v>
          </cell>
          <cell r="AE3524">
            <v>51.474036950000006</v>
          </cell>
          <cell r="AF3524">
            <v>64.322199999999995</v>
          </cell>
          <cell r="AG3524">
            <v>0.32647502979509435</v>
          </cell>
          <cell r="AH3524">
            <v>3.9</v>
          </cell>
          <cell r="AI3524">
            <v>41660</v>
          </cell>
          <cell r="AJ3524">
            <v>9.5</v>
          </cell>
        </row>
        <row r="3525">
          <cell r="A3525" t="str">
            <v>4709</v>
          </cell>
          <cell r="B3525" t="str">
            <v>470907501</v>
          </cell>
          <cell r="D3525" t="str">
            <v>4709075</v>
          </cell>
          <cell r="E3525" t="str">
            <v>4740</v>
          </cell>
          <cell r="F3525" t="str">
            <v>47</v>
          </cell>
          <cell r="G3525">
            <v>512.23039917999995</v>
          </cell>
          <cell r="H3525">
            <v>516.20664714999998</v>
          </cell>
          <cell r="I3525">
            <v>516.32889609999995</v>
          </cell>
          <cell r="J3525">
            <v>29.268292679999995</v>
          </cell>
          <cell r="K3525">
            <v>14.214463840000002</v>
          </cell>
          <cell r="L3525">
            <v>9.8016762899999996</v>
          </cell>
          <cell r="M3525">
            <v>10.53940279</v>
          </cell>
          <cell r="N3525">
            <v>18.101673810000001</v>
          </cell>
          <cell r="O3525">
            <v>64.040000000000006</v>
          </cell>
          <cell r="P3525">
            <v>11.69825915</v>
          </cell>
          <cell r="Q3525">
            <v>84.5</v>
          </cell>
          <cell r="R3525">
            <v>54.24479362000001</v>
          </cell>
          <cell r="S3525">
            <v>20.6</v>
          </cell>
          <cell r="T3525">
            <v>10.16519776</v>
          </cell>
          <cell r="U3525">
            <v>10.80703746</v>
          </cell>
          <cell r="V3525">
            <v>10.14764868</v>
          </cell>
          <cell r="W3525">
            <v>40.799999999999997</v>
          </cell>
          <cell r="X3525">
            <v>91.6</v>
          </cell>
          <cell r="Y3525">
            <v>45.8</v>
          </cell>
          <cell r="Z3525">
            <v>27.3</v>
          </cell>
          <cell r="AA3525">
            <v>29.8</v>
          </cell>
          <cell r="AB3525">
            <v>10.41208069</v>
          </cell>
          <cell r="AC3525">
            <v>6.2406700000000002E-3</v>
          </cell>
          <cell r="AD3525">
            <v>272.13</v>
          </cell>
          <cell r="AE3525">
            <v>51.474036950000006</v>
          </cell>
          <cell r="AF3525">
            <v>64.257302989999999</v>
          </cell>
          <cell r="AG3525">
            <v>0.3332377652373899</v>
          </cell>
          <cell r="AH3525">
            <v>3.9</v>
          </cell>
          <cell r="AI3525">
            <v>41660</v>
          </cell>
          <cell r="AJ3525">
            <v>9.5</v>
          </cell>
        </row>
        <row r="3526">
          <cell r="A3526" t="str">
            <v>4709</v>
          </cell>
          <cell r="B3526" t="str">
            <v>470907601</v>
          </cell>
          <cell r="D3526" t="str">
            <v>4709076</v>
          </cell>
          <cell r="E3526" t="str">
            <v>4740</v>
          </cell>
          <cell r="F3526" t="str">
            <v>47</v>
          </cell>
          <cell r="G3526">
            <v>512.23039917999995</v>
          </cell>
          <cell r="H3526">
            <v>516.20664714999998</v>
          </cell>
          <cell r="I3526">
            <v>516.32889609999995</v>
          </cell>
          <cell r="J3526">
            <v>29.268292679999995</v>
          </cell>
          <cell r="K3526">
            <v>14.214463840000002</v>
          </cell>
          <cell r="L3526">
            <v>9.4334839200000005</v>
          </cell>
          <cell r="M3526">
            <v>10.81977828</v>
          </cell>
          <cell r="N3526">
            <v>18.101673810000001</v>
          </cell>
          <cell r="O3526">
            <v>64.040000000000006</v>
          </cell>
          <cell r="P3526">
            <v>11.630708500000001</v>
          </cell>
          <cell r="Q3526">
            <v>84.5</v>
          </cell>
          <cell r="R3526">
            <v>54.24479362000001</v>
          </cell>
          <cell r="S3526">
            <v>20.6</v>
          </cell>
          <cell r="T3526">
            <v>9.4334839200000005</v>
          </cell>
          <cell r="U3526">
            <v>10.81977828</v>
          </cell>
          <cell r="V3526">
            <v>9.4334839200000005</v>
          </cell>
          <cell r="W3526">
            <v>40.799999999999997</v>
          </cell>
          <cell r="X3526">
            <v>91.6</v>
          </cell>
          <cell r="Y3526">
            <v>45.8</v>
          </cell>
          <cell r="Z3526">
            <v>27.3</v>
          </cell>
          <cell r="AA3526">
            <v>29.8</v>
          </cell>
          <cell r="AB3526">
            <v>9.6158054800000006</v>
          </cell>
          <cell r="AC3526">
            <v>0</v>
          </cell>
          <cell r="AD3526">
            <v>272.13</v>
          </cell>
          <cell r="AE3526">
            <v>51.474036950000006</v>
          </cell>
          <cell r="AF3526">
            <v>64.322199999999995</v>
          </cell>
          <cell r="AG3526">
            <v>0.3120257866677284</v>
          </cell>
          <cell r="AH3526">
            <v>3.9</v>
          </cell>
          <cell r="AI3526">
            <v>41660</v>
          </cell>
          <cell r="AJ3526">
            <v>9.5</v>
          </cell>
        </row>
        <row r="3527">
          <cell r="A3527" t="str">
            <v>4710</v>
          </cell>
          <cell r="B3527" t="str">
            <v>471000201</v>
          </cell>
          <cell r="D3527" t="str">
            <v>4710002</v>
          </cell>
          <cell r="E3527" t="str">
            <v>4740</v>
          </cell>
          <cell r="F3527" t="str">
            <v>47</v>
          </cell>
          <cell r="G3527">
            <v>512.23039917999995</v>
          </cell>
          <cell r="H3527">
            <v>516.20664714999998</v>
          </cell>
          <cell r="I3527">
            <v>516.32889609999995</v>
          </cell>
          <cell r="J3527">
            <v>29.268292679999995</v>
          </cell>
          <cell r="K3527">
            <v>14.214463840000002</v>
          </cell>
          <cell r="L3527">
            <v>9.8389490300000002</v>
          </cell>
          <cell r="M3527">
            <v>9.4334839200000005</v>
          </cell>
          <cell r="N3527">
            <v>18.101673810000001</v>
          </cell>
          <cell r="O3527">
            <v>64.040000000000006</v>
          </cell>
          <cell r="P3527">
            <v>11.225243389999999</v>
          </cell>
          <cell r="Q3527">
            <v>84.5</v>
          </cell>
          <cell r="R3527">
            <v>54.24479362000001</v>
          </cell>
          <cell r="S3527">
            <v>20.6</v>
          </cell>
          <cell r="T3527">
            <v>10.81977828</v>
          </cell>
          <cell r="U3527">
            <v>10.81977828</v>
          </cell>
          <cell r="V3527">
            <v>9.4334839200000005</v>
          </cell>
          <cell r="W3527">
            <v>40.799999999999997</v>
          </cell>
          <cell r="X3527">
            <v>91.6</v>
          </cell>
          <cell r="Y3527">
            <v>45.8</v>
          </cell>
          <cell r="Z3527">
            <v>27.3</v>
          </cell>
          <cell r="AA3527">
            <v>29.8</v>
          </cell>
          <cell r="AB3527">
            <v>9.9641121699999999</v>
          </cell>
          <cell r="AC3527">
            <v>0</v>
          </cell>
          <cell r="AD3527">
            <v>272.13</v>
          </cell>
          <cell r="AE3527">
            <v>51.474036950000006</v>
          </cell>
          <cell r="AF3527">
            <v>63.719200000000001</v>
          </cell>
          <cell r="AG3527">
            <v>0.32468532034815673</v>
          </cell>
          <cell r="AH3527">
            <v>3.9</v>
          </cell>
          <cell r="AI3527">
            <v>41660</v>
          </cell>
          <cell r="AJ3527">
            <v>9.5</v>
          </cell>
        </row>
        <row r="3528">
          <cell r="A3528" t="str">
            <v>4710</v>
          </cell>
          <cell r="B3528" t="str">
            <v>471000301</v>
          </cell>
          <cell r="D3528" t="str">
            <v>4710003</v>
          </cell>
          <cell r="E3528" t="str">
            <v>4740</v>
          </cell>
          <cell r="F3528" t="str">
            <v>47</v>
          </cell>
          <cell r="G3528">
            <v>512.23039917999995</v>
          </cell>
          <cell r="H3528">
            <v>516.20664714999998</v>
          </cell>
          <cell r="I3528">
            <v>516.32889609999995</v>
          </cell>
          <cell r="J3528">
            <v>29.268292679999995</v>
          </cell>
          <cell r="K3528">
            <v>14.214463840000002</v>
          </cell>
          <cell r="L3528">
            <v>9.5975736200000004</v>
          </cell>
          <cell r="M3528">
            <v>9.4824264599999992</v>
          </cell>
          <cell r="N3528">
            <v>18.101673810000001</v>
          </cell>
          <cell r="O3528">
            <v>64.040000000000006</v>
          </cell>
          <cell r="P3528">
            <v>11.391954849999999</v>
          </cell>
          <cell r="Q3528">
            <v>84.5</v>
          </cell>
          <cell r="R3528">
            <v>54.24479362000001</v>
          </cell>
          <cell r="S3528">
            <v>20.6</v>
          </cell>
          <cell r="T3528">
            <v>10.81977828</v>
          </cell>
          <cell r="U3528">
            <v>10.73480846</v>
          </cell>
          <cell r="V3528">
            <v>9.4578252500000008</v>
          </cell>
          <cell r="W3528">
            <v>40.799999999999997</v>
          </cell>
          <cell r="X3528">
            <v>91.6</v>
          </cell>
          <cell r="Y3528">
            <v>45.8</v>
          </cell>
          <cell r="Z3528">
            <v>27.3</v>
          </cell>
          <cell r="AA3528">
            <v>29.8</v>
          </cell>
          <cell r="AB3528">
            <v>9.6017065600000002</v>
          </cell>
          <cell r="AC3528">
            <v>0.25532681000000002</v>
          </cell>
          <cell r="AD3528">
            <v>272.13</v>
          </cell>
          <cell r="AE3528">
            <v>51.474036950000006</v>
          </cell>
          <cell r="AF3528">
            <v>63.726702369999998</v>
          </cell>
          <cell r="AG3528">
            <v>0.32679069105642411</v>
          </cell>
          <cell r="AH3528">
            <v>3.9</v>
          </cell>
          <cell r="AI3528">
            <v>41660</v>
          </cell>
          <cell r="AJ3528">
            <v>9.5</v>
          </cell>
        </row>
        <row r="3529">
          <cell r="A3529" t="str">
            <v>4710</v>
          </cell>
          <cell r="B3529" t="str">
            <v>471000401</v>
          </cell>
          <cell r="D3529" t="str">
            <v>4710004</v>
          </cell>
          <cell r="E3529" t="str">
            <v>4740</v>
          </cell>
          <cell r="F3529" t="str">
            <v>47</v>
          </cell>
          <cell r="G3529">
            <v>512.23039917999995</v>
          </cell>
          <cell r="H3529">
            <v>516.20664714999998</v>
          </cell>
          <cell r="I3529">
            <v>516.32889609999995</v>
          </cell>
          <cell r="J3529">
            <v>29.268292679999995</v>
          </cell>
          <cell r="K3529">
            <v>14.214463840000002</v>
          </cell>
          <cell r="L3529">
            <v>9.4334839200000005</v>
          </cell>
          <cell r="M3529">
            <v>7.1404530399999997</v>
          </cell>
          <cell r="N3529">
            <v>18.101673810000001</v>
          </cell>
          <cell r="O3529">
            <v>64.040000000000006</v>
          </cell>
          <cell r="P3529">
            <v>11.225243389999999</v>
          </cell>
          <cell r="Q3529">
            <v>84.5</v>
          </cell>
          <cell r="R3529">
            <v>54.24479362000001</v>
          </cell>
          <cell r="S3529">
            <v>20.6</v>
          </cell>
          <cell r="T3529">
            <v>10.81977828</v>
          </cell>
          <cell r="U3529">
            <v>10.81977828</v>
          </cell>
          <cell r="V3529">
            <v>7.1404530399999997</v>
          </cell>
          <cell r="W3529">
            <v>40.799999999999997</v>
          </cell>
          <cell r="X3529">
            <v>91.6</v>
          </cell>
          <cell r="Y3529">
            <v>45.8</v>
          </cell>
          <cell r="Z3529">
            <v>27.3</v>
          </cell>
          <cell r="AA3529">
            <v>29.8</v>
          </cell>
          <cell r="AB3529">
            <v>9.0768089799999991</v>
          </cell>
          <cell r="AC3529">
            <v>1</v>
          </cell>
          <cell r="AD3529">
            <v>272.13</v>
          </cell>
          <cell r="AE3529">
            <v>51.474036950000006</v>
          </cell>
          <cell r="AF3529">
            <v>63.719200000000001</v>
          </cell>
          <cell r="AG3529">
            <v>0.38570522174817479</v>
          </cell>
          <cell r="AH3529">
            <v>3.9</v>
          </cell>
          <cell r="AI3529">
            <v>41660</v>
          </cell>
          <cell r="AJ3529">
            <v>9.5</v>
          </cell>
        </row>
        <row r="3530">
          <cell r="A3530" t="str">
            <v>4710</v>
          </cell>
          <cell r="B3530" t="str">
            <v>471000801</v>
          </cell>
          <cell r="D3530" t="str">
            <v>4710008</v>
          </cell>
          <cell r="E3530" t="str">
            <v>4740</v>
          </cell>
          <cell r="F3530" t="str">
            <v>47</v>
          </cell>
          <cell r="G3530">
            <v>512.23039917999995</v>
          </cell>
          <cell r="H3530">
            <v>516.20664714999998</v>
          </cell>
          <cell r="I3530">
            <v>516.32889609999995</v>
          </cell>
          <cell r="J3530">
            <v>29.268292679999995</v>
          </cell>
          <cell r="K3530">
            <v>14.214463840000002</v>
          </cell>
          <cell r="L3530">
            <v>9.4098467499999998</v>
          </cell>
          <cell r="M3530">
            <v>9.6680183500000005</v>
          </cell>
          <cell r="N3530">
            <v>18.101673810000001</v>
          </cell>
          <cell r="O3530">
            <v>64.040000000000006</v>
          </cell>
          <cell r="P3530">
            <v>11.630708500000001</v>
          </cell>
          <cell r="Q3530">
            <v>84.5</v>
          </cell>
          <cell r="R3530">
            <v>54.24479362000001</v>
          </cell>
          <cell r="S3530">
            <v>20.6</v>
          </cell>
          <cell r="T3530">
            <v>10.659139939999999</v>
          </cell>
          <cell r="U3530">
            <v>9.8449576099999998</v>
          </cell>
          <cell r="V3530">
            <v>10.38973356</v>
          </cell>
          <cell r="W3530">
            <v>40.799999999999997</v>
          </cell>
          <cell r="X3530">
            <v>91.6</v>
          </cell>
          <cell r="Y3530">
            <v>45.8</v>
          </cell>
          <cell r="Z3530">
            <v>27.3</v>
          </cell>
          <cell r="AA3530">
            <v>29.8</v>
          </cell>
          <cell r="AB3530">
            <v>9.49792244</v>
          </cell>
          <cell r="AC3530">
            <v>0.14094586000000001</v>
          </cell>
          <cell r="AD3530">
            <v>272.13</v>
          </cell>
          <cell r="AE3530">
            <v>51.474036950000006</v>
          </cell>
          <cell r="AF3530">
            <v>63.719200000000001</v>
          </cell>
          <cell r="AG3530">
            <v>0.31121403804908454</v>
          </cell>
          <cell r="AH3530">
            <v>3.9</v>
          </cell>
          <cell r="AI3530">
            <v>41660</v>
          </cell>
          <cell r="AJ3530">
            <v>9.5</v>
          </cell>
        </row>
        <row r="3531">
          <cell r="A3531" t="str">
            <v>4710</v>
          </cell>
          <cell r="B3531" t="str">
            <v>471000901</v>
          </cell>
          <cell r="D3531" t="str">
            <v>4710009</v>
          </cell>
          <cell r="E3531" t="str">
            <v>4740</v>
          </cell>
          <cell r="F3531" t="str">
            <v>47</v>
          </cell>
          <cell r="G3531">
            <v>512.23039917999995</v>
          </cell>
          <cell r="H3531">
            <v>516.20664714999998</v>
          </cell>
          <cell r="I3531">
            <v>516.32889609999995</v>
          </cell>
          <cell r="J3531">
            <v>29.268292679999995</v>
          </cell>
          <cell r="K3531">
            <v>14.214463840000002</v>
          </cell>
          <cell r="L3531">
            <v>7.28207366</v>
          </cell>
          <cell r="M3531">
            <v>9.8389490300000002</v>
          </cell>
          <cell r="N3531">
            <v>18.101673810000001</v>
          </cell>
          <cell r="O3531">
            <v>64.040000000000006</v>
          </cell>
          <cell r="P3531">
            <v>11.630708500000001</v>
          </cell>
          <cell r="Q3531">
            <v>84.5</v>
          </cell>
          <cell r="R3531">
            <v>54.24479362000001</v>
          </cell>
          <cell r="S3531">
            <v>20.6</v>
          </cell>
          <cell r="T3531">
            <v>10.81977828</v>
          </cell>
          <cell r="U3531">
            <v>9.8389490300000002</v>
          </cell>
          <cell r="V3531">
            <v>10.093074319999999</v>
          </cell>
          <cell r="W3531">
            <v>40.799999999999997</v>
          </cell>
          <cell r="X3531">
            <v>91.6</v>
          </cell>
          <cell r="Y3531">
            <v>45.8</v>
          </cell>
          <cell r="Z3531">
            <v>27.3</v>
          </cell>
          <cell r="AA3531">
            <v>29.8</v>
          </cell>
          <cell r="AB3531">
            <v>7.28207366</v>
          </cell>
          <cell r="AC3531">
            <v>1</v>
          </cell>
          <cell r="AD3531">
            <v>272.13</v>
          </cell>
          <cell r="AE3531">
            <v>51.474036950000006</v>
          </cell>
          <cell r="AF3531">
            <v>63.719200000000001</v>
          </cell>
          <cell r="AG3531">
            <v>0.38117030661080931</v>
          </cell>
          <cell r="AH3531">
            <v>3.9</v>
          </cell>
          <cell r="AI3531">
            <v>41660</v>
          </cell>
          <cell r="AJ3531">
            <v>9.5</v>
          </cell>
        </row>
        <row r="3532">
          <cell r="A3532" t="str">
            <v>4710</v>
          </cell>
          <cell r="B3532" t="str">
            <v>471001101</v>
          </cell>
          <cell r="D3532" t="str">
            <v>4710011</v>
          </cell>
          <cell r="E3532" t="str">
            <v>4740</v>
          </cell>
          <cell r="F3532" t="str">
            <v>47</v>
          </cell>
          <cell r="G3532">
            <v>512.23039917999995</v>
          </cell>
          <cell r="H3532">
            <v>516.20664714999998</v>
          </cell>
          <cell r="I3532">
            <v>516.32889609999995</v>
          </cell>
          <cell r="J3532">
            <v>29.268292679999995</v>
          </cell>
          <cell r="K3532">
            <v>14.214463840000002</v>
          </cell>
          <cell r="L3532">
            <v>9.4334839200000005</v>
          </cell>
          <cell r="M3532">
            <v>9.4334839200000005</v>
          </cell>
          <cell r="N3532">
            <v>18.101673810000001</v>
          </cell>
          <cell r="O3532">
            <v>64.040000000000006</v>
          </cell>
          <cell r="P3532">
            <v>11.630708500000001</v>
          </cell>
          <cell r="Q3532">
            <v>84.5</v>
          </cell>
          <cell r="R3532">
            <v>54.24479362000001</v>
          </cell>
          <cell r="S3532">
            <v>20.6</v>
          </cell>
          <cell r="T3532">
            <v>10.81977828</v>
          </cell>
          <cell r="U3532">
            <v>9.4334839200000005</v>
          </cell>
          <cell r="V3532">
            <v>10.81977828</v>
          </cell>
          <cell r="W3532">
            <v>40.799999999999997</v>
          </cell>
          <cell r="X3532">
            <v>91.6</v>
          </cell>
          <cell r="Y3532">
            <v>45.8</v>
          </cell>
          <cell r="Z3532">
            <v>27.3</v>
          </cell>
          <cell r="AA3532">
            <v>29.8</v>
          </cell>
          <cell r="AB3532">
            <v>7.2562972400000003</v>
          </cell>
          <cell r="AC3532">
            <v>0</v>
          </cell>
          <cell r="AD3532">
            <v>272.13</v>
          </cell>
          <cell r="AE3532">
            <v>51.474036950000006</v>
          </cell>
          <cell r="AF3532">
            <v>63.719200000000001</v>
          </cell>
          <cell r="AG3532">
            <v>0.33604309354198342</v>
          </cell>
          <cell r="AH3532">
            <v>3.9</v>
          </cell>
          <cell r="AI3532">
            <v>41660</v>
          </cell>
          <cell r="AJ3532">
            <v>9.5</v>
          </cell>
        </row>
        <row r="3533">
          <cell r="A3533" t="str">
            <v>4710</v>
          </cell>
          <cell r="B3533" t="str">
            <v>471001201</v>
          </cell>
          <cell r="D3533" t="str">
            <v>4710012</v>
          </cell>
          <cell r="E3533" t="str">
            <v>4740</v>
          </cell>
          <cell r="F3533" t="str">
            <v>47</v>
          </cell>
          <cell r="G3533">
            <v>512.23039917999995</v>
          </cell>
          <cell r="H3533">
            <v>516.20664714999998</v>
          </cell>
          <cell r="I3533">
            <v>516.32889609999995</v>
          </cell>
          <cell r="J3533">
            <v>29.268292679999995</v>
          </cell>
          <cell r="K3533">
            <v>14.214463840000002</v>
          </cell>
          <cell r="L3533">
            <v>7.1308988299999996</v>
          </cell>
          <cell r="M3533">
            <v>7.1308988299999996</v>
          </cell>
          <cell r="N3533">
            <v>18.101673810000001</v>
          </cell>
          <cell r="O3533">
            <v>64.040000000000006</v>
          </cell>
          <cell r="P3533">
            <v>11.630708500000001</v>
          </cell>
          <cell r="Q3533">
            <v>84.5</v>
          </cell>
          <cell r="R3533">
            <v>54.24479362000001</v>
          </cell>
          <cell r="S3533">
            <v>20.6</v>
          </cell>
          <cell r="T3533">
            <v>10.81977828</v>
          </cell>
          <cell r="U3533">
            <v>7.1308988299999996</v>
          </cell>
          <cell r="V3533">
            <v>10.126631100000001</v>
          </cell>
          <cell r="W3533">
            <v>40.799999999999997</v>
          </cell>
          <cell r="X3533">
            <v>91.6</v>
          </cell>
          <cell r="Y3533">
            <v>45.8</v>
          </cell>
          <cell r="Z3533">
            <v>27.3</v>
          </cell>
          <cell r="AA3533">
            <v>29.8</v>
          </cell>
          <cell r="AB3533">
            <v>9.6158054800000006</v>
          </cell>
          <cell r="AC3533">
            <v>1</v>
          </cell>
          <cell r="AD3533">
            <v>272.13</v>
          </cell>
          <cell r="AE3533">
            <v>51.474036950000006</v>
          </cell>
          <cell r="AF3533">
            <v>63.719200000000001</v>
          </cell>
          <cell r="AG3533">
            <v>0.35241913724451068</v>
          </cell>
          <cell r="AH3533">
            <v>3.9</v>
          </cell>
          <cell r="AI3533">
            <v>41660</v>
          </cell>
          <cell r="AJ3533">
            <v>9.5</v>
          </cell>
        </row>
        <row r="3534">
          <cell r="A3534" t="str">
            <v>4710</v>
          </cell>
          <cell r="B3534" t="str">
            <v>471001401</v>
          </cell>
          <cell r="D3534" t="str">
            <v>4710014</v>
          </cell>
          <cell r="E3534" t="str">
            <v>4740</v>
          </cell>
          <cell r="F3534" t="str">
            <v>47</v>
          </cell>
          <cell r="G3534">
            <v>512.23039917999995</v>
          </cell>
          <cell r="H3534">
            <v>516.20664714999998</v>
          </cell>
          <cell r="I3534">
            <v>516.32889609999995</v>
          </cell>
          <cell r="J3534">
            <v>29.268292679999995</v>
          </cell>
          <cell r="K3534">
            <v>14.214463840000002</v>
          </cell>
          <cell r="L3534">
            <v>9.8495064400000008</v>
          </cell>
          <cell r="M3534">
            <v>9.8495064400000008</v>
          </cell>
          <cell r="N3534">
            <v>18.101673810000001</v>
          </cell>
          <cell r="O3534">
            <v>64.040000000000006</v>
          </cell>
          <cell r="P3534">
            <v>11.57938714</v>
          </cell>
          <cell r="Q3534">
            <v>84.5</v>
          </cell>
          <cell r="R3534">
            <v>54.24479362000001</v>
          </cell>
          <cell r="S3534">
            <v>20.6</v>
          </cell>
          <cell r="T3534">
            <v>10.200401879999999</v>
          </cell>
          <cell r="U3534">
            <v>10.136502220000001</v>
          </cell>
          <cell r="V3534">
            <v>9.8930330899999994</v>
          </cell>
          <cell r="W3534">
            <v>40.799999999999997</v>
          </cell>
          <cell r="X3534">
            <v>91.6</v>
          </cell>
          <cell r="Y3534">
            <v>45.8</v>
          </cell>
          <cell r="Z3534">
            <v>27.3</v>
          </cell>
          <cell r="AA3534">
            <v>29.8</v>
          </cell>
          <cell r="AB3534">
            <v>10.268443120000001</v>
          </cell>
          <cell r="AC3534">
            <v>0</v>
          </cell>
          <cell r="AD3534">
            <v>272.13</v>
          </cell>
          <cell r="AE3534">
            <v>51.474036950000006</v>
          </cell>
          <cell r="AF3534">
            <v>63.765069660000009</v>
          </cell>
          <cell r="AG3534">
            <v>0.32319984463785578</v>
          </cell>
          <cell r="AH3534">
            <v>3.9</v>
          </cell>
          <cell r="AI3534">
            <v>41660</v>
          </cell>
          <cell r="AJ3534">
            <v>9.5</v>
          </cell>
        </row>
        <row r="3535">
          <cell r="A3535" t="str">
            <v>4710</v>
          </cell>
          <cell r="B3535" t="str">
            <v>471002201</v>
          </cell>
          <cell r="D3535" t="str">
            <v>4710022</v>
          </cell>
          <cell r="E3535" t="str">
            <v>4740</v>
          </cell>
          <cell r="F3535" t="str">
            <v>47</v>
          </cell>
          <cell r="G3535">
            <v>512.23039917999995</v>
          </cell>
          <cell r="H3535">
            <v>516.20664714999998</v>
          </cell>
          <cell r="I3535">
            <v>516.32889609999995</v>
          </cell>
          <cell r="J3535">
            <v>29.268292679999995</v>
          </cell>
          <cell r="K3535">
            <v>14.214463840000002</v>
          </cell>
          <cell r="L3535">
            <v>9.4334839200000005</v>
          </cell>
          <cell r="M3535">
            <v>7.2247534099999999</v>
          </cell>
          <cell r="N3535">
            <v>18.101673810000001</v>
          </cell>
          <cell r="O3535">
            <v>64.040000000000006</v>
          </cell>
          <cell r="P3535">
            <v>11.630708500000001</v>
          </cell>
          <cell r="Q3535">
            <v>84.5</v>
          </cell>
          <cell r="R3535">
            <v>54.24479362000001</v>
          </cell>
          <cell r="S3535">
            <v>20.6</v>
          </cell>
          <cell r="T3535">
            <v>9.8389490300000002</v>
          </cell>
          <cell r="U3535">
            <v>10.81977828</v>
          </cell>
          <cell r="V3535">
            <v>7.2247534099999999</v>
          </cell>
          <cell r="W3535">
            <v>40.799999999999997</v>
          </cell>
          <cell r="X3535">
            <v>91.6</v>
          </cell>
          <cell r="Y3535">
            <v>45.8</v>
          </cell>
          <cell r="Z3535">
            <v>27.3</v>
          </cell>
          <cell r="AA3535">
            <v>29.8</v>
          </cell>
          <cell r="AB3535">
            <v>9.6158054800000006</v>
          </cell>
          <cell r="AC3535">
            <v>0</v>
          </cell>
          <cell r="AD3535">
            <v>272.13</v>
          </cell>
          <cell r="AE3535">
            <v>51.474036950000006</v>
          </cell>
          <cell r="AF3535">
            <v>68.451700000000002</v>
          </cell>
          <cell r="AG3535">
            <v>0.31724224044909038</v>
          </cell>
          <cell r="AH3535">
            <v>3.9</v>
          </cell>
          <cell r="AI3535">
            <v>41660</v>
          </cell>
          <cell r="AJ3535">
            <v>9.5</v>
          </cell>
        </row>
        <row r="3536">
          <cell r="A3536" t="str">
            <v>4710</v>
          </cell>
          <cell r="B3536" t="str">
            <v>471002401</v>
          </cell>
          <cell r="D3536" t="str">
            <v>4710024</v>
          </cell>
          <cell r="E3536" t="str">
            <v>4740</v>
          </cell>
          <cell r="F3536" t="str">
            <v>47</v>
          </cell>
          <cell r="G3536">
            <v>512.23039917999995</v>
          </cell>
          <cell r="H3536">
            <v>516.20664714999998</v>
          </cell>
          <cell r="I3536">
            <v>516.32889609999995</v>
          </cell>
          <cell r="J3536">
            <v>29.268292679999995</v>
          </cell>
          <cell r="K3536">
            <v>14.214463840000002</v>
          </cell>
          <cell r="L3536">
            <v>9.5671753000000006</v>
          </cell>
          <cell r="M3536">
            <v>9.5213482700000007</v>
          </cell>
          <cell r="N3536">
            <v>18.101673810000001</v>
          </cell>
          <cell r="O3536">
            <v>64.040000000000006</v>
          </cell>
          <cell r="P3536">
            <v>11.73997338</v>
          </cell>
          <cell r="Q3536">
            <v>84.5</v>
          </cell>
          <cell r="R3536">
            <v>54.24479362000001</v>
          </cell>
          <cell r="S3536">
            <v>20.6</v>
          </cell>
          <cell r="T3536">
            <v>10.00987254</v>
          </cell>
          <cell r="U3536">
            <v>10.51143081</v>
          </cell>
          <cell r="V3536">
            <v>9.5275569699999991</v>
          </cell>
          <cell r="W3536">
            <v>40.799999999999997</v>
          </cell>
          <cell r="X3536">
            <v>91.6</v>
          </cell>
          <cell r="Y3536">
            <v>45.8</v>
          </cell>
          <cell r="Z3536">
            <v>27.3</v>
          </cell>
          <cell r="AA3536">
            <v>29.8</v>
          </cell>
          <cell r="AB3536">
            <v>9.8506140599999998</v>
          </cell>
          <cell r="AC3536">
            <v>5.1886960000000003E-2</v>
          </cell>
          <cell r="AD3536">
            <v>272.13</v>
          </cell>
          <cell r="AE3536">
            <v>51.474036950000006</v>
          </cell>
          <cell r="AF3536">
            <v>67.154507749999993</v>
          </cell>
          <cell r="AG3536">
            <v>0.33092051486807411</v>
          </cell>
          <cell r="AH3536">
            <v>3.9</v>
          </cell>
          <cell r="AI3536">
            <v>41660</v>
          </cell>
          <cell r="AJ3536">
            <v>9.5</v>
          </cell>
        </row>
        <row r="3537">
          <cell r="A3537" t="str">
            <v>4710</v>
          </cell>
          <cell r="B3537" t="str">
            <v>471002701</v>
          </cell>
          <cell r="D3537" t="str">
            <v>4710027</v>
          </cell>
          <cell r="E3537" t="str">
            <v>4740</v>
          </cell>
          <cell r="F3537" t="str">
            <v>47</v>
          </cell>
          <cell r="G3537">
            <v>512.23039917999995</v>
          </cell>
          <cell r="H3537">
            <v>516.20664714999998</v>
          </cell>
          <cell r="I3537">
            <v>516.32889609999995</v>
          </cell>
          <cell r="J3537">
            <v>29.268292679999995</v>
          </cell>
          <cell r="K3537">
            <v>14.214463840000002</v>
          </cell>
          <cell r="L3537">
            <v>7.2240248100000004</v>
          </cell>
          <cell r="M3537">
            <v>7.1308988299999996</v>
          </cell>
          <cell r="N3537">
            <v>18.101673810000001</v>
          </cell>
          <cell r="O3537">
            <v>64.040000000000006</v>
          </cell>
          <cell r="P3537">
            <v>11.630708500000001</v>
          </cell>
          <cell r="Q3537">
            <v>84.5</v>
          </cell>
          <cell r="R3537">
            <v>54.24479362000001</v>
          </cell>
          <cell r="S3537">
            <v>20.6</v>
          </cell>
          <cell r="T3537">
            <v>7.197435350000001</v>
          </cell>
          <cell r="U3537">
            <v>9.8389490300000002</v>
          </cell>
          <cell r="V3537">
            <v>7.197435350000001</v>
          </cell>
          <cell r="W3537">
            <v>40.799999999999997</v>
          </cell>
          <cell r="X3537">
            <v>91.6</v>
          </cell>
          <cell r="Y3537">
            <v>45.8</v>
          </cell>
          <cell r="Z3537">
            <v>27.3</v>
          </cell>
          <cell r="AA3537">
            <v>29.8</v>
          </cell>
          <cell r="AB3537">
            <v>7.2240248100000004</v>
          </cell>
          <cell r="AC3537">
            <v>1</v>
          </cell>
          <cell r="AD3537">
            <v>272.13</v>
          </cell>
          <cell r="AE3537">
            <v>51.474036950000006</v>
          </cell>
          <cell r="AF3537">
            <v>63.719200000000001</v>
          </cell>
          <cell r="AG3537">
            <v>7.8947370000000003E-2</v>
          </cell>
          <cell r="AH3537">
            <v>3.9</v>
          </cell>
          <cell r="AI3537">
            <v>41660</v>
          </cell>
          <cell r="AJ3537">
            <v>9.5</v>
          </cell>
        </row>
        <row r="3538">
          <cell r="A3538" t="str">
            <v>4710</v>
          </cell>
          <cell r="B3538" t="str">
            <v>471002801</v>
          </cell>
          <cell r="D3538" t="str">
            <v>4710028</v>
          </cell>
          <cell r="E3538" t="str">
            <v>4740</v>
          </cell>
          <cell r="F3538" t="str">
            <v>47</v>
          </cell>
          <cell r="G3538">
            <v>512.23039917999995</v>
          </cell>
          <cell r="H3538">
            <v>516.20664714999998</v>
          </cell>
          <cell r="I3538">
            <v>516.32889609999995</v>
          </cell>
          <cell r="J3538">
            <v>29.268292679999995</v>
          </cell>
          <cell r="K3538">
            <v>14.214463840000002</v>
          </cell>
          <cell r="L3538">
            <v>9.4334839200000005</v>
          </cell>
          <cell r="M3538">
            <v>9.4334839200000005</v>
          </cell>
          <cell r="N3538">
            <v>18.101673810000001</v>
          </cell>
          <cell r="O3538">
            <v>64.040000000000006</v>
          </cell>
          <cell r="P3538">
            <v>11.630708500000001</v>
          </cell>
          <cell r="Q3538">
            <v>84.5</v>
          </cell>
          <cell r="R3538">
            <v>54.24479362000001</v>
          </cell>
          <cell r="S3538">
            <v>20.6</v>
          </cell>
          <cell r="T3538">
            <v>9.4334839200000005</v>
          </cell>
          <cell r="U3538">
            <v>9.4334839200000005</v>
          </cell>
          <cell r="V3538">
            <v>9.4334839200000005</v>
          </cell>
          <cell r="W3538">
            <v>40.799999999999997</v>
          </cell>
          <cell r="X3538">
            <v>91.6</v>
          </cell>
          <cell r="Y3538">
            <v>45.8</v>
          </cell>
          <cell r="Z3538">
            <v>27.3</v>
          </cell>
          <cell r="AA3538">
            <v>29.8</v>
          </cell>
          <cell r="AB3538">
            <v>9.3181179600000004</v>
          </cell>
          <cell r="AC3538">
            <v>0</v>
          </cell>
          <cell r="AD3538">
            <v>272.13</v>
          </cell>
          <cell r="AE3538">
            <v>51.474036950000006</v>
          </cell>
          <cell r="AF3538">
            <v>63.719200000000001</v>
          </cell>
          <cell r="AG3538">
            <v>0.32249627539978315</v>
          </cell>
          <cell r="AH3538">
            <v>3.9</v>
          </cell>
          <cell r="AI3538">
            <v>41660</v>
          </cell>
          <cell r="AJ3538">
            <v>9.5</v>
          </cell>
        </row>
        <row r="3539">
          <cell r="A3539" t="str">
            <v>4710</v>
          </cell>
          <cell r="B3539" t="str">
            <v>471002901</v>
          </cell>
          <cell r="D3539" t="str">
            <v>4710029</v>
          </cell>
          <cell r="E3539" t="str">
            <v>4740</v>
          </cell>
          <cell r="F3539" t="str">
            <v>47</v>
          </cell>
          <cell r="G3539">
            <v>512.23039917999995</v>
          </cell>
          <cell r="H3539">
            <v>516.20664714999998</v>
          </cell>
          <cell r="I3539">
            <v>516.32889609999995</v>
          </cell>
          <cell r="J3539">
            <v>29.268292679999995</v>
          </cell>
          <cell r="K3539">
            <v>14.214463840000002</v>
          </cell>
          <cell r="L3539">
            <v>7.15617664</v>
          </cell>
          <cell r="M3539">
            <v>7.15617664</v>
          </cell>
          <cell r="N3539">
            <v>18.101673810000001</v>
          </cell>
          <cell r="O3539">
            <v>64.040000000000006</v>
          </cell>
          <cell r="P3539">
            <v>11.630708500000001</v>
          </cell>
          <cell r="Q3539">
            <v>84.5</v>
          </cell>
          <cell r="R3539">
            <v>54.24479362000001</v>
          </cell>
          <cell r="S3539">
            <v>20.6</v>
          </cell>
          <cell r="T3539">
            <v>9.8389490300000002</v>
          </cell>
          <cell r="U3539">
            <v>7.15617664</v>
          </cell>
          <cell r="V3539">
            <v>7.15617664</v>
          </cell>
          <cell r="W3539">
            <v>40.799999999999997</v>
          </cell>
          <cell r="X3539">
            <v>91.6</v>
          </cell>
          <cell r="Y3539">
            <v>45.8</v>
          </cell>
          <cell r="Z3539">
            <v>27.3</v>
          </cell>
          <cell r="AA3539">
            <v>29.8</v>
          </cell>
          <cell r="AB3539">
            <v>9.9641121699999999</v>
          </cell>
          <cell r="AC3539">
            <v>0</v>
          </cell>
          <cell r="AD3539">
            <v>272.13</v>
          </cell>
          <cell r="AE3539">
            <v>51.474036950000006</v>
          </cell>
          <cell r="AF3539">
            <v>63.719200000000001</v>
          </cell>
          <cell r="AG3539">
            <v>0.33064865353073747</v>
          </cell>
          <cell r="AH3539">
            <v>3.9</v>
          </cell>
          <cell r="AI3539">
            <v>41660</v>
          </cell>
          <cell r="AJ3539">
            <v>9.5</v>
          </cell>
        </row>
        <row r="3540">
          <cell r="A3540" t="str">
            <v>4710</v>
          </cell>
          <cell r="B3540" t="str">
            <v>471003101</v>
          </cell>
          <cell r="D3540" t="str">
            <v>4710031</v>
          </cell>
          <cell r="E3540" t="str">
            <v>4740</v>
          </cell>
          <cell r="F3540" t="str">
            <v>47</v>
          </cell>
          <cell r="G3540">
            <v>512.23039917999995</v>
          </cell>
          <cell r="H3540">
            <v>516.20664714999998</v>
          </cell>
          <cell r="I3540">
            <v>516.32889609999995</v>
          </cell>
          <cell r="J3540">
            <v>29.268292679999995</v>
          </cell>
          <cell r="K3540">
            <v>14.214463840000002</v>
          </cell>
          <cell r="L3540">
            <v>9.4910733599999997</v>
          </cell>
          <cell r="M3540">
            <v>9.5110373799999994</v>
          </cell>
          <cell r="N3540">
            <v>18.101673810000001</v>
          </cell>
          <cell r="O3540">
            <v>64.040000000000006</v>
          </cell>
          <cell r="P3540">
            <v>11.74053105</v>
          </cell>
          <cell r="Q3540">
            <v>84.5</v>
          </cell>
          <cell r="R3540">
            <v>54.24479362000001</v>
          </cell>
          <cell r="S3540">
            <v>20.6</v>
          </cell>
          <cell r="T3540">
            <v>9.5283576399999994</v>
          </cell>
          <cell r="U3540">
            <v>10.32757812</v>
          </cell>
          <cell r="V3540">
            <v>10.36684414</v>
          </cell>
          <cell r="W3540">
            <v>40.799999999999997</v>
          </cell>
          <cell r="X3540">
            <v>91.6</v>
          </cell>
          <cell r="Y3540">
            <v>45.8</v>
          </cell>
          <cell r="Z3540">
            <v>27.3</v>
          </cell>
          <cell r="AA3540">
            <v>29.8</v>
          </cell>
          <cell r="AB3540">
            <v>10.40122794</v>
          </cell>
          <cell r="AC3540">
            <v>7.2362060000000006E-2</v>
          </cell>
          <cell r="AD3540">
            <v>272.13</v>
          </cell>
          <cell r="AE3540">
            <v>51.474036950000006</v>
          </cell>
          <cell r="AF3540">
            <v>63.724903500000003</v>
          </cell>
          <cell r="AG3540">
            <v>0.35794239289926805</v>
          </cell>
          <cell r="AH3540">
            <v>3.9</v>
          </cell>
          <cell r="AI3540">
            <v>41660</v>
          </cell>
          <cell r="AJ3540">
            <v>9.5</v>
          </cell>
        </row>
        <row r="3541">
          <cell r="A3541" t="str">
            <v>4710</v>
          </cell>
          <cell r="B3541" t="str">
            <v>471003102</v>
          </cell>
          <cell r="D3541" t="str">
            <v>4710031</v>
          </cell>
          <cell r="E3541" t="str">
            <v>4740</v>
          </cell>
          <cell r="F3541" t="str">
            <v>47</v>
          </cell>
          <cell r="G3541">
            <v>512.23039917999995</v>
          </cell>
          <cell r="H3541">
            <v>516.20664714999998</v>
          </cell>
          <cell r="I3541">
            <v>516.32889609999995</v>
          </cell>
          <cell r="J3541">
            <v>29.268292679999995</v>
          </cell>
          <cell r="K3541">
            <v>14.214463840000002</v>
          </cell>
          <cell r="L3541">
            <v>7.1308988299999996</v>
          </cell>
          <cell r="M3541">
            <v>7.1308988299999996</v>
          </cell>
          <cell r="N3541">
            <v>18.101673810000001</v>
          </cell>
          <cell r="O3541">
            <v>64.040000000000006</v>
          </cell>
          <cell r="P3541">
            <v>11.630708500000001</v>
          </cell>
          <cell r="Q3541">
            <v>84.5</v>
          </cell>
          <cell r="R3541">
            <v>54.24479362000001</v>
          </cell>
          <cell r="S3541">
            <v>20.6</v>
          </cell>
          <cell r="T3541">
            <v>7.1308988299999996</v>
          </cell>
          <cell r="U3541">
            <v>10.81977828</v>
          </cell>
          <cell r="V3541">
            <v>10.81977828</v>
          </cell>
          <cell r="W3541">
            <v>40.799999999999997</v>
          </cell>
          <cell r="X3541">
            <v>91.6</v>
          </cell>
          <cell r="Y3541">
            <v>45.8</v>
          </cell>
          <cell r="Z3541">
            <v>27.3</v>
          </cell>
          <cell r="AA3541">
            <v>29.8</v>
          </cell>
          <cell r="AB3541">
            <v>10.741816740000001</v>
          </cell>
          <cell r="AC3541">
            <v>1</v>
          </cell>
          <cell r="AD3541">
            <v>272.13</v>
          </cell>
          <cell r="AE3541">
            <v>51.474036950000006</v>
          </cell>
          <cell r="AF3541">
            <v>63.719200000000001</v>
          </cell>
          <cell r="AG3541">
            <v>0.3572181847953213</v>
          </cell>
          <cell r="AH3541">
            <v>3.9</v>
          </cell>
          <cell r="AI3541">
            <v>41660</v>
          </cell>
          <cell r="AJ3541">
            <v>9.5</v>
          </cell>
        </row>
        <row r="3542">
          <cell r="A3542" t="str">
            <v>4710</v>
          </cell>
          <cell r="B3542" t="str">
            <v>471003401</v>
          </cell>
          <cell r="D3542" t="str">
            <v>4710034</v>
          </cell>
          <cell r="E3542" t="str">
            <v>4740</v>
          </cell>
          <cell r="F3542" t="str">
            <v>47</v>
          </cell>
          <cell r="G3542">
            <v>512.23039917999995</v>
          </cell>
          <cell r="H3542">
            <v>516.20664714999998</v>
          </cell>
          <cell r="I3542">
            <v>516.32889609999995</v>
          </cell>
          <cell r="J3542">
            <v>29.268292679999995</v>
          </cell>
          <cell r="K3542">
            <v>14.214463840000002</v>
          </cell>
          <cell r="L3542">
            <v>9.8389490300000002</v>
          </cell>
          <cell r="M3542">
            <v>9.8389490300000002</v>
          </cell>
          <cell r="N3542">
            <v>18.101673810000001</v>
          </cell>
          <cell r="O3542">
            <v>64.040000000000006</v>
          </cell>
          <cell r="P3542">
            <v>11.630708500000001</v>
          </cell>
          <cell r="Q3542">
            <v>84.5</v>
          </cell>
          <cell r="R3542">
            <v>54.24479362000001</v>
          </cell>
          <cell r="S3542">
            <v>20.6</v>
          </cell>
          <cell r="T3542">
            <v>9.8389490300000002</v>
          </cell>
          <cell r="U3542">
            <v>10.126631100000001</v>
          </cell>
          <cell r="V3542">
            <v>9.8389490300000002</v>
          </cell>
          <cell r="W3542">
            <v>40.799999999999997</v>
          </cell>
          <cell r="X3542">
            <v>91.6</v>
          </cell>
          <cell r="Y3542">
            <v>45.8</v>
          </cell>
          <cell r="Z3542">
            <v>27.3</v>
          </cell>
          <cell r="AA3542">
            <v>29.8</v>
          </cell>
          <cell r="AB3542">
            <v>9.9641121699999999</v>
          </cell>
          <cell r="AC3542">
            <v>0</v>
          </cell>
          <cell r="AD3542">
            <v>272.13</v>
          </cell>
          <cell r="AE3542">
            <v>51.474036950000006</v>
          </cell>
          <cell r="AF3542">
            <v>64.322199999999995</v>
          </cell>
          <cell r="AG3542">
            <v>0.33104544340193964</v>
          </cell>
          <cell r="AH3542">
            <v>3.9</v>
          </cell>
          <cell r="AI3542">
            <v>41660</v>
          </cell>
          <cell r="AJ3542">
            <v>9.5</v>
          </cell>
        </row>
        <row r="3543">
          <cell r="A3543" t="str">
            <v>4710</v>
          </cell>
          <cell r="B3543" t="str">
            <v>471003501</v>
          </cell>
          <cell r="D3543" t="str">
            <v>4710035</v>
          </cell>
          <cell r="E3543" t="str">
            <v>4740</v>
          </cell>
          <cell r="F3543" t="str">
            <v>47</v>
          </cell>
          <cell r="G3543">
            <v>512.23039917999995</v>
          </cell>
          <cell r="H3543">
            <v>516.20664714999998</v>
          </cell>
          <cell r="I3543">
            <v>516.32889609999995</v>
          </cell>
          <cell r="J3543">
            <v>29.268292679999995</v>
          </cell>
          <cell r="K3543">
            <v>14.214463840000002</v>
          </cell>
          <cell r="L3543">
            <v>9.9124472899999994</v>
          </cell>
          <cell r="M3543">
            <v>9.8389490300000002</v>
          </cell>
          <cell r="N3543">
            <v>18.101673810000001</v>
          </cell>
          <cell r="O3543">
            <v>64.040000000000006</v>
          </cell>
          <cell r="P3543">
            <v>11.630708500000001</v>
          </cell>
          <cell r="Q3543">
            <v>84.5</v>
          </cell>
          <cell r="R3543">
            <v>54.24479362000001</v>
          </cell>
          <cell r="S3543">
            <v>20.6</v>
          </cell>
          <cell r="T3543">
            <v>10.108467129999999</v>
          </cell>
          <cell r="U3543">
            <v>10.126631100000001</v>
          </cell>
          <cell r="V3543">
            <v>9.8389490300000002</v>
          </cell>
          <cell r="W3543">
            <v>40.799999999999997</v>
          </cell>
          <cell r="X3543">
            <v>91.6</v>
          </cell>
          <cell r="Y3543">
            <v>45.8</v>
          </cell>
          <cell r="Z3543">
            <v>27.3</v>
          </cell>
          <cell r="AA3543">
            <v>29.8</v>
          </cell>
          <cell r="AB3543">
            <v>9.9641121699999999</v>
          </cell>
          <cell r="AC3543">
            <v>0</v>
          </cell>
          <cell r="AD3543">
            <v>272.13</v>
          </cell>
          <cell r="AE3543">
            <v>51.474036950000006</v>
          </cell>
          <cell r="AF3543">
            <v>64.322199999999995</v>
          </cell>
          <cell r="AG3543">
            <v>0.32028161095287255</v>
          </cell>
          <cell r="AH3543">
            <v>3.9</v>
          </cell>
          <cell r="AI3543">
            <v>41660</v>
          </cell>
          <cell r="AJ3543">
            <v>9.5</v>
          </cell>
        </row>
        <row r="3544">
          <cell r="A3544" t="str">
            <v>4710</v>
          </cell>
          <cell r="B3544" t="str">
            <v>471003601</v>
          </cell>
          <cell r="D3544" t="str">
            <v>4710036</v>
          </cell>
          <cell r="E3544" t="str">
            <v>4740</v>
          </cell>
          <cell r="F3544" t="str">
            <v>47</v>
          </cell>
          <cell r="G3544">
            <v>512.23039917999995</v>
          </cell>
          <cell r="H3544">
            <v>516.20664714999998</v>
          </cell>
          <cell r="I3544">
            <v>516.32889609999995</v>
          </cell>
          <cell r="J3544">
            <v>29.268292679999995</v>
          </cell>
          <cell r="K3544">
            <v>14.214463840000002</v>
          </cell>
          <cell r="L3544">
            <v>9.66877736</v>
          </cell>
          <cell r="M3544">
            <v>9.8422502400000003</v>
          </cell>
          <cell r="N3544">
            <v>18.101673810000001</v>
          </cell>
          <cell r="O3544">
            <v>64.040000000000006</v>
          </cell>
          <cell r="P3544">
            <v>11.565479959999999</v>
          </cell>
          <cell r="Q3544">
            <v>84.5</v>
          </cell>
          <cell r="R3544">
            <v>54.24479362000001</v>
          </cell>
          <cell r="S3544">
            <v>20.6</v>
          </cell>
          <cell r="T3544">
            <v>9.92113099</v>
          </cell>
          <cell r="U3544">
            <v>10.753317920000001</v>
          </cell>
          <cell r="V3544">
            <v>9.7702989599999999</v>
          </cell>
          <cell r="W3544">
            <v>40.799999999999997</v>
          </cell>
          <cell r="X3544">
            <v>91.6</v>
          </cell>
          <cell r="Y3544">
            <v>45.8</v>
          </cell>
          <cell r="Z3544">
            <v>27.3</v>
          </cell>
          <cell r="AA3544">
            <v>29.8</v>
          </cell>
          <cell r="AB3544">
            <v>9.9431408599999997</v>
          </cell>
          <cell r="AC3544">
            <v>7.8636999999999999E-2</v>
          </cell>
          <cell r="AD3544">
            <v>272.13</v>
          </cell>
          <cell r="AE3544">
            <v>51.474036950000006</v>
          </cell>
          <cell r="AF3544">
            <v>64.310020519999995</v>
          </cell>
          <cell r="AG3544">
            <v>0.35818535968945781</v>
          </cell>
          <cell r="AH3544">
            <v>3.9</v>
          </cell>
          <cell r="AI3544">
            <v>41660</v>
          </cell>
          <cell r="AJ3544">
            <v>9.5</v>
          </cell>
        </row>
        <row r="3545">
          <cell r="A3545" t="str">
            <v>4710</v>
          </cell>
          <cell r="B3545" t="str">
            <v>471003602</v>
          </cell>
          <cell r="D3545" t="str">
            <v>4710036</v>
          </cell>
          <cell r="E3545" t="str">
            <v>4740</v>
          </cell>
          <cell r="F3545" t="str">
            <v>47</v>
          </cell>
          <cell r="G3545">
            <v>512.23039917999995</v>
          </cell>
          <cell r="H3545">
            <v>516.20664714999998</v>
          </cell>
          <cell r="I3545">
            <v>516.32889609999995</v>
          </cell>
          <cell r="J3545">
            <v>29.268292679999995</v>
          </cell>
          <cell r="K3545">
            <v>14.214463840000002</v>
          </cell>
          <cell r="L3545">
            <v>10.126631100000001</v>
          </cell>
          <cell r="M3545">
            <v>10.126631100000001</v>
          </cell>
          <cell r="N3545">
            <v>18.101673810000001</v>
          </cell>
          <cell r="O3545">
            <v>64.040000000000006</v>
          </cell>
          <cell r="P3545">
            <v>11.630708500000001</v>
          </cell>
          <cell r="Q3545">
            <v>84.5</v>
          </cell>
          <cell r="R3545">
            <v>54.24479362000001</v>
          </cell>
          <cell r="S3545">
            <v>20.6</v>
          </cell>
          <cell r="T3545">
            <v>10.126631100000001</v>
          </cell>
          <cell r="U3545">
            <v>10.81977828</v>
          </cell>
          <cell r="V3545">
            <v>10.126631100000001</v>
          </cell>
          <cell r="W3545">
            <v>40.799999999999997</v>
          </cell>
          <cell r="X3545">
            <v>91.6</v>
          </cell>
          <cell r="Y3545">
            <v>45.8</v>
          </cell>
          <cell r="Z3545">
            <v>27.3</v>
          </cell>
          <cell r="AA3545">
            <v>29.8</v>
          </cell>
          <cell r="AB3545">
            <v>10.158672259999999</v>
          </cell>
          <cell r="AC3545">
            <v>0</v>
          </cell>
          <cell r="AD3545">
            <v>272.13</v>
          </cell>
          <cell r="AE3545">
            <v>51.474036950000006</v>
          </cell>
          <cell r="AF3545">
            <v>64.322199999999995</v>
          </cell>
          <cell r="AG3545">
            <v>0.30890262841743976</v>
          </cell>
          <cell r="AH3545">
            <v>3.9</v>
          </cell>
          <cell r="AI3545">
            <v>41660</v>
          </cell>
          <cell r="AJ3545">
            <v>9.5</v>
          </cell>
        </row>
        <row r="3546">
          <cell r="A3546" t="str">
            <v>4710</v>
          </cell>
          <cell r="B3546" t="str">
            <v>471003801</v>
          </cell>
          <cell r="D3546" t="str">
            <v>4710038</v>
          </cell>
          <cell r="E3546" t="str">
            <v>4740</v>
          </cell>
          <cell r="F3546" t="str">
            <v>47</v>
          </cell>
          <cell r="G3546">
            <v>512.23039917999995</v>
          </cell>
          <cell r="H3546">
            <v>516.20664714999998</v>
          </cell>
          <cell r="I3546">
            <v>516.32889609999995</v>
          </cell>
          <cell r="J3546">
            <v>29.268292679999995</v>
          </cell>
          <cell r="K3546">
            <v>14.214463840000002</v>
          </cell>
          <cell r="L3546">
            <v>7.1831117000000004</v>
          </cell>
          <cell r="M3546">
            <v>7.1831117000000004</v>
          </cell>
          <cell r="N3546">
            <v>18.101673810000001</v>
          </cell>
          <cell r="O3546">
            <v>64.040000000000006</v>
          </cell>
          <cell r="P3546">
            <v>11.630708500000001</v>
          </cell>
          <cell r="Q3546">
            <v>84.5</v>
          </cell>
          <cell r="R3546">
            <v>54.24479362000001</v>
          </cell>
          <cell r="S3546">
            <v>20.6</v>
          </cell>
          <cell r="T3546">
            <v>7.2584121499999998</v>
          </cell>
          <cell r="U3546">
            <v>10.81977828</v>
          </cell>
          <cell r="V3546">
            <v>7.1428273999999998</v>
          </cell>
          <cell r="W3546">
            <v>40.799999999999997</v>
          </cell>
          <cell r="X3546">
            <v>91.6</v>
          </cell>
          <cell r="Y3546">
            <v>45.8</v>
          </cell>
          <cell r="Z3546">
            <v>27.3</v>
          </cell>
          <cell r="AA3546">
            <v>29.8</v>
          </cell>
          <cell r="AB3546">
            <v>7.46221494</v>
          </cell>
          <cell r="AC3546">
            <v>1</v>
          </cell>
          <cell r="AD3546">
            <v>272.13</v>
          </cell>
          <cell r="AE3546">
            <v>51.474036950000006</v>
          </cell>
          <cell r="AF3546">
            <v>64.322199999999995</v>
          </cell>
          <cell r="AG3546">
            <v>0.33538718050509531</v>
          </cell>
          <cell r="AH3546">
            <v>3.9</v>
          </cell>
          <cell r="AI3546">
            <v>41660</v>
          </cell>
          <cell r="AJ3546">
            <v>9.5</v>
          </cell>
        </row>
        <row r="3547">
          <cell r="A3547" t="str">
            <v>4710</v>
          </cell>
          <cell r="B3547" t="str">
            <v>471004101</v>
          </cell>
          <cell r="D3547" t="str">
            <v>4710041</v>
          </cell>
          <cell r="E3547" t="str">
            <v>4740</v>
          </cell>
          <cell r="F3547" t="str">
            <v>47</v>
          </cell>
          <cell r="G3547">
            <v>512.23039917999995</v>
          </cell>
          <cell r="H3547">
            <v>516.20664714999998</v>
          </cell>
          <cell r="I3547">
            <v>516.32889609999995</v>
          </cell>
          <cell r="J3547">
            <v>29.268292679999995</v>
          </cell>
          <cell r="K3547">
            <v>14.214463840000002</v>
          </cell>
          <cell r="L3547">
            <v>9.2976183799999994</v>
          </cell>
          <cell r="M3547">
            <v>9.7347138100000006</v>
          </cell>
          <cell r="N3547">
            <v>18.101673810000001</v>
          </cell>
          <cell r="O3547">
            <v>64.040000000000006</v>
          </cell>
          <cell r="P3547">
            <v>11.83270922</v>
          </cell>
          <cell r="Q3547">
            <v>84.5</v>
          </cell>
          <cell r="R3547">
            <v>54.24479362000001</v>
          </cell>
          <cell r="S3547">
            <v>20.6</v>
          </cell>
          <cell r="T3547">
            <v>9.3218817499999993</v>
          </cell>
          <cell r="U3547">
            <v>10.006495299999999</v>
          </cell>
          <cell r="V3547">
            <v>9.7612325000000002</v>
          </cell>
          <cell r="W3547">
            <v>40.799999999999997</v>
          </cell>
          <cell r="X3547">
            <v>91.6</v>
          </cell>
          <cell r="Y3547">
            <v>45.8</v>
          </cell>
          <cell r="Z3547">
            <v>27.3</v>
          </cell>
          <cell r="AA3547">
            <v>29.8</v>
          </cell>
          <cell r="AB3547">
            <v>9.8489785699999999</v>
          </cell>
          <cell r="AC3547">
            <v>1.37666E-3</v>
          </cell>
          <cell r="AD3547">
            <v>272.13</v>
          </cell>
          <cell r="AE3547">
            <v>51.474036950000006</v>
          </cell>
          <cell r="AF3547">
            <v>63.732512569999997</v>
          </cell>
          <cell r="AG3547">
            <v>0.32157961233751686</v>
          </cell>
          <cell r="AH3547">
            <v>3.9</v>
          </cell>
          <cell r="AI3547">
            <v>41660</v>
          </cell>
          <cell r="AJ3547">
            <v>9.5</v>
          </cell>
        </row>
        <row r="3548">
          <cell r="A3548" t="str">
            <v>4710</v>
          </cell>
          <cell r="B3548" t="str">
            <v>471004201</v>
          </cell>
          <cell r="D3548" t="str">
            <v>4710042</v>
          </cell>
          <cell r="E3548" t="str">
            <v>4740</v>
          </cell>
          <cell r="F3548" t="str">
            <v>47</v>
          </cell>
          <cell r="G3548">
            <v>512.23039917999995</v>
          </cell>
          <cell r="H3548">
            <v>516.20664714999998</v>
          </cell>
          <cell r="I3548">
            <v>516.32889609999995</v>
          </cell>
          <cell r="J3548">
            <v>29.268292679999995</v>
          </cell>
          <cell r="K3548">
            <v>14.214463840000002</v>
          </cell>
          <cell r="L3548">
            <v>9.4727046399999999</v>
          </cell>
          <cell r="M3548">
            <v>9.8389490300000002</v>
          </cell>
          <cell r="N3548">
            <v>18.101673810000001</v>
          </cell>
          <cell r="O3548">
            <v>64.040000000000006</v>
          </cell>
          <cell r="P3548">
            <v>11.630708500000001</v>
          </cell>
          <cell r="Q3548">
            <v>84.5</v>
          </cell>
          <cell r="R3548">
            <v>54.24479362000001</v>
          </cell>
          <cell r="S3548">
            <v>20.6</v>
          </cell>
          <cell r="T3548">
            <v>9.4727046399999999</v>
          </cell>
          <cell r="U3548">
            <v>10.81977828</v>
          </cell>
          <cell r="V3548">
            <v>9.8389490300000002</v>
          </cell>
          <cell r="W3548">
            <v>40.799999999999997</v>
          </cell>
          <cell r="X3548">
            <v>91.6</v>
          </cell>
          <cell r="Y3548">
            <v>45.8</v>
          </cell>
          <cell r="Z3548">
            <v>27.3</v>
          </cell>
          <cell r="AA3548">
            <v>29.8</v>
          </cell>
          <cell r="AB3548">
            <v>9.6158054800000006</v>
          </cell>
          <cell r="AC3548">
            <v>0</v>
          </cell>
          <cell r="AD3548">
            <v>272.13</v>
          </cell>
          <cell r="AE3548">
            <v>51.474036950000006</v>
          </cell>
          <cell r="AF3548">
            <v>63.760074590000002</v>
          </cell>
          <cell r="AG3548">
            <v>0.3277855504224414</v>
          </cell>
          <cell r="AH3548">
            <v>3.9</v>
          </cell>
          <cell r="AI3548">
            <v>41660</v>
          </cell>
          <cell r="AJ3548">
            <v>9.5</v>
          </cell>
        </row>
        <row r="3549">
          <cell r="A3549" t="str">
            <v>4710</v>
          </cell>
          <cell r="B3549" t="str">
            <v>471004301</v>
          </cell>
          <cell r="D3549" t="str">
            <v>4710043</v>
          </cell>
          <cell r="E3549" t="str">
            <v>4740</v>
          </cell>
          <cell r="F3549" t="str">
            <v>47</v>
          </cell>
          <cell r="G3549">
            <v>512.23039917999995</v>
          </cell>
          <cell r="H3549">
            <v>516.20664714999998</v>
          </cell>
          <cell r="I3549">
            <v>516.32889609999995</v>
          </cell>
          <cell r="J3549">
            <v>29.268292679999995</v>
          </cell>
          <cell r="K3549">
            <v>14.214463840000002</v>
          </cell>
          <cell r="L3549">
            <v>7.2254814700000001</v>
          </cell>
          <cell r="M3549">
            <v>10.126631100000001</v>
          </cell>
          <cell r="N3549">
            <v>18.101673810000001</v>
          </cell>
          <cell r="O3549">
            <v>64.040000000000006</v>
          </cell>
          <cell r="P3549">
            <v>11.893366739999999</v>
          </cell>
          <cell r="Q3549">
            <v>84.5</v>
          </cell>
          <cell r="R3549">
            <v>54.24479362000001</v>
          </cell>
          <cell r="S3549">
            <v>20.6</v>
          </cell>
          <cell r="T3549">
            <v>7.2254814700000001</v>
          </cell>
          <cell r="U3549">
            <v>10.126631100000001</v>
          </cell>
          <cell r="V3549">
            <v>10.126631100000001</v>
          </cell>
          <cell r="W3549">
            <v>40.799999999999997</v>
          </cell>
          <cell r="X3549">
            <v>91.6</v>
          </cell>
          <cell r="Y3549">
            <v>45.8</v>
          </cell>
          <cell r="Z3549">
            <v>27.3</v>
          </cell>
          <cell r="AA3549">
            <v>29.8</v>
          </cell>
          <cell r="AB3549">
            <v>10.07643195</v>
          </cell>
          <cell r="AC3549">
            <v>0</v>
          </cell>
          <cell r="AD3549">
            <v>272.13</v>
          </cell>
          <cell r="AE3549">
            <v>51.474036950000006</v>
          </cell>
          <cell r="AF3549">
            <v>63.719200000000001</v>
          </cell>
          <cell r="AG3549">
            <v>0.33913493594497002</v>
          </cell>
          <cell r="AH3549">
            <v>3.9</v>
          </cell>
          <cell r="AI3549">
            <v>41660</v>
          </cell>
          <cell r="AJ3549">
            <v>9.5</v>
          </cell>
        </row>
        <row r="3550">
          <cell r="A3550" t="str">
            <v>4710</v>
          </cell>
          <cell r="B3550" t="str">
            <v>471004601</v>
          </cell>
          <cell r="D3550" t="str">
            <v>4710046</v>
          </cell>
          <cell r="E3550" t="str">
            <v>4740</v>
          </cell>
          <cell r="F3550" t="str">
            <v>47</v>
          </cell>
          <cell r="G3550">
            <v>512.23039917999995</v>
          </cell>
          <cell r="H3550">
            <v>516.20664714999998</v>
          </cell>
          <cell r="I3550">
            <v>516.32889609999995</v>
          </cell>
          <cell r="J3550">
            <v>29.268292679999995</v>
          </cell>
          <cell r="K3550">
            <v>14.214463840000002</v>
          </cell>
          <cell r="L3550">
            <v>9.8777080999999995</v>
          </cell>
          <cell r="M3550">
            <v>9.7535363799999999</v>
          </cell>
          <cell r="N3550">
            <v>18.101673810000001</v>
          </cell>
          <cell r="O3550">
            <v>64.040000000000006</v>
          </cell>
          <cell r="P3550">
            <v>11.91839057</v>
          </cell>
          <cell r="Q3550">
            <v>84.5</v>
          </cell>
          <cell r="R3550">
            <v>54.24479362000001</v>
          </cell>
          <cell r="S3550">
            <v>20.6</v>
          </cell>
          <cell r="T3550">
            <v>9.7701275699999997</v>
          </cell>
          <cell r="U3550">
            <v>9.9305188900000001</v>
          </cell>
          <cell r="V3550">
            <v>9.7126901799999992</v>
          </cell>
          <cell r="W3550">
            <v>40.799999999999997</v>
          </cell>
          <cell r="X3550">
            <v>91.6</v>
          </cell>
          <cell r="Y3550">
            <v>45.8</v>
          </cell>
          <cell r="Z3550">
            <v>27.3</v>
          </cell>
          <cell r="AA3550">
            <v>29.8</v>
          </cell>
          <cell r="AB3550">
            <v>10.0416395</v>
          </cell>
          <cell r="AC3550">
            <v>7.1204030000000001E-2</v>
          </cell>
          <cell r="AD3550">
            <v>272.13</v>
          </cell>
          <cell r="AE3550">
            <v>51.474036950000006</v>
          </cell>
          <cell r="AF3550">
            <v>63.742051170000003</v>
          </cell>
          <cell r="AG3550">
            <v>0.35343190276345038</v>
          </cell>
          <cell r="AH3550">
            <v>3.9</v>
          </cell>
          <cell r="AI3550">
            <v>41660</v>
          </cell>
          <cell r="AJ3550">
            <v>9.5</v>
          </cell>
        </row>
        <row r="3551">
          <cell r="A3551" t="str">
            <v>4710</v>
          </cell>
          <cell r="B3551" t="str">
            <v>471004701</v>
          </cell>
          <cell r="D3551" t="str">
            <v>4710047</v>
          </cell>
          <cell r="E3551" t="str">
            <v>4740</v>
          </cell>
          <cell r="F3551" t="str">
            <v>47</v>
          </cell>
          <cell r="G3551">
            <v>512.23039917999995</v>
          </cell>
          <cell r="H3551">
            <v>516.20664714999998</v>
          </cell>
          <cell r="I3551">
            <v>516.32889609999995</v>
          </cell>
          <cell r="J3551">
            <v>29.268292679999995</v>
          </cell>
          <cell r="K3551">
            <v>14.214463840000002</v>
          </cell>
          <cell r="L3551">
            <v>7.6309465799999998</v>
          </cell>
          <cell r="M3551">
            <v>7.1777824199999998</v>
          </cell>
          <cell r="N3551">
            <v>18.101673810000001</v>
          </cell>
          <cell r="O3551">
            <v>64.040000000000006</v>
          </cell>
          <cell r="P3551">
            <v>11.91839057</v>
          </cell>
          <cell r="Q3551">
            <v>84.5</v>
          </cell>
          <cell r="R3551">
            <v>54.24479362000001</v>
          </cell>
          <cell r="S3551">
            <v>20.6</v>
          </cell>
          <cell r="T3551">
            <v>7.6309465799999998</v>
          </cell>
          <cell r="U3551">
            <v>7.1777824199999998</v>
          </cell>
          <cell r="V3551">
            <v>7.1340937200000001</v>
          </cell>
          <cell r="W3551">
            <v>40.799999999999997</v>
          </cell>
          <cell r="X3551">
            <v>91.6</v>
          </cell>
          <cell r="Y3551">
            <v>45.8</v>
          </cell>
          <cell r="Z3551">
            <v>27.3</v>
          </cell>
          <cell r="AA3551">
            <v>29.8</v>
          </cell>
          <cell r="AB3551">
            <v>7.6309465799999998</v>
          </cell>
          <cell r="AC3551">
            <v>1</v>
          </cell>
          <cell r="AD3551">
            <v>272.13</v>
          </cell>
          <cell r="AE3551">
            <v>51.474036950000006</v>
          </cell>
          <cell r="AF3551">
            <v>63.719200000000001</v>
          </cell>
          <cell r="AG3551">
            <v>0.35531693925000046</v>
          </cell>
          <cell r="AH3551">
            <v>3.9</v>
          </cell>
          <cell r="AI3551">
            <v>41660</v>
          </cell>
          <cell r="AJ3551">
            <v>9.5</v>
          </cell>
        </row>
        <row r="3552">
          <cell r="A3552" t="str">
            <v>4710</v>
          </cell>
          <cell r="B3552" t="str">
            <v>471005101</v>
          </cell>
          <cell r="D3552" t="str">
            <v>4710051</v>
          </cell>
          <cell r="E3552" t="str">
            <v>4740</v>
          </cell>
          <cell r="F3552" t="str">
            <v>47</v>
          </cell>
          <cell r="G3552">
            <v>512.23039917999995</v>
          </cell>
          <cell r="H3552">
            <v>516.20664714999998</v>
          </cell>
          <cell r="I3552">
            <v>516.32889609999995</v>
          </cell>
          <cell r="J3552">
            <v>29.268292679999995</v>
          </cell>
          <cell r="K3552">
            <v>14.214463840000002</v>
          </cell>
          <cell r="L3552">
            <v>10.537707109999999</v>
          </cell>
          <cell r="M3552">
            <v>10.126631100000001</v>
          </cell>
          <cell r="N3552">
            <v>18.101673810000001</v>
          </cell>
          <cell r="O3552">
            <v>64.040000000000006</v>
          </cell>
          <cell r="P3552">
            <v>11.91839057</v>
          </cell>
          <cell r="Q3552">
            <v>84.5</v>
          </cell>
          <cell r="R3552">
            <v>54.24479362000001</v>
          </cell>
          <cell r="S3552">
            <v>20.6</v>
          </cell>
          <cell r="T3552">
            <v>9.8389490300000002</v>
          </cell>
          <cell r="U3552">
            <v>10.126631100000001</v>
          </cell>
          <cell r="V3552">
            <v>9.8389490300000002</v>
          </cell>
          <cell r="W3552">
            <v>40.799999999999997</v>
          </cell>
          <cell r="X3552">
            <v>91.6</v>
          </cell>
          <cell r="Y3552">
            <v>45.8</v>
          </cell>
          <cell r="Z3552">
            <v>27.3</v>
          </cell>
          <cell r="AA3552">
            <v>29.8</v>
          </cell>
          <cell r="AB3552">
            <v>10.741816740000001</v>
          </cell>
          <cell r="AC3552">
            <v>0</v>
          </cell>
          <cell r="AD3552">
            <v>272.13</v>
          </cell>
          <cell r="AE3552">
            <v>51.474036950000006</v>
          </cell>
          <cell r="AF3552">
            <v>63.719200000000001</v>
          </cell>
          <cell r="AG3552">
            <v>0.31337865048528674</v>
          </cell>
          <cell r="AH3552">
            <v>3.9</v>
          </cell>
          <cell r="AI3552">
            <v>41660</v>
          </cell>
          <cell r="AJ3552">
            <v>9.5</v>
          </cell>
        </row>
        <row r="3553">
          <cell r="A3553" t="str">
            <v>4710</v>
          </cell>
          <cell r="B3553" t="str">
            <v>471005201</v>
          </cell>
          <cell r="D3553" t="str">
            <v>4710052</v>
          </cell>
          <cell r="E3553" t="str">
            <v>4740</v>
          </cell>
          <cell r="F3553" t="str">
            <v>47</v>
          </cell>
          <cell r="G3553">
            <v>512.23039917999995</v>
          </cell>
          <cell r="H3553">
            <v>516.20664714999998</v>
          </cell>
          <cell r="I3553">
            <v>516.32889609999995</v>
          </cell>
          <cell r="J3553">
            <v>29.268292679999995</v>
          </cell>
          <cell r="K3553">
            <v>14.214463840000002</v>
          </cell>
          <cell r="L3553">
            <v>9.8701892699999991</v>
          </cell>
          <cell r="M3553">
            <v>9.7832953699999994</v>
          </cell>
          <cell r="N3553">
            <v>18.101673810000001</v>
          </cell>
          <cell r="O3553">
            <v>64.040000000000006</v>
          </cell>
          <cell r="P3553">
            <v>11.91839057</v>
          </cell>
          <cell r="Q3553">
            <v>84.5</v>
          </cell>
          <cell r="R3553">
            <v>54.24479362000001</v>
          </cell>
          <cell r="S3553">
            <v>20.6</v>
          </cell>
          <cell r="T3553">
            <v>9.5690632200000003</v>
          </cell>
          <cell r="U3553">
            <v>10.87360337</v>
          </cell>
          <cell r="V3553">
            <v>9.3579842099999997</v>
          </cell>
          <cell r="W3553">
            <v>40.799999999999997</v>
          </cell>
          <cell r="X3553">
            <v>91.6</v>
          </cell>
          <cell r="Y3553">
            <v>45.8</v>
          </cell>
          <cell r="Z3553">
            <v>27.3</v>
          </cell>
          <cell r="AA3553">
            <v>29.8</v>
          </cell>
          <cell r="AB3553">
            <v>10.119888420000001</v>
          </cell>
          <cell r="AC3553">
            <v>0.37814397999999999</v>
          </cell>
          <cell r="AD3553">
            <v>272.13</v>
          </cell>
          <cell r="AE3553">
            <v>51.474036950000006</v>
          </cell>
          <cell r="AF3553">
            <v>68.886278700000005</v>
          </cell>
          <cell r="AG3553">
            <v>0.32872743013885064</v>
          </cell>
          <cell r="AH3553">
            <v>3.9</v>
          </cell>
          <cell r="AI3553">
            <v>41660</v>
          </cell>
          <cell r="AJ3553">
            <v>9.5</v>
          </cell>
        </row>
        <row r="3554">
          <cell r="A3554" t="str">
            <v>4710</v>
          </cell>
          <cell r="B3554" t="str">
            <v>471005401</v>
          </cell>
          <cell r="D3554" t="str">
            <v>4710054</v>
          </cell>
          <cell r="E3554" t="str">
            <v>4740</v>
          </cell>
          <cell r="F3554" t="str">
            <v>47</v>
          </cell>
          <cell r="G3554">
            <v>512.23039917999995</v>
          </cell>
          <cell r="H3554">
            <v>516.20664714999998</v>
          </cell>
          <cell r="I3554">
            <v>516.32889609999995</v>
          </cell>
          <cell r="J3554">
            <v>29.268292679999995</v>
          </cell>
          <cell r="K3554">
            <v>14.214463840000002</v>
          </cell>
          <cell r="L3554">
            <v>10.126631100000001</v>
          </cell>
          <cell r="M3554">
            <v>10.126631100000001</v>
          </cell>
          <cell r="N3554">
            <v>18.101673810000001</v>
          </cell>
          <cell r="O3554">
            <v>64.040000000000006</v>
          </cell>
          <cell r="P3554">
            <v>11.91839057</v>
          </cell>
          <cell r="Q3554">
            <v>84.5</v>
          </cell>
          <cell r="R3554">
            <v>54.24479362000001</v>
          </cell>
          <cell r="S3554">
            <v>20.6</v>
          </cell>
          <cell r="T3554">
            <v>7.1308988299999996</v>
          </cell>
          <cell r="U3554">
            <v>10.81977828</v>
          </cell>
          <cell r="V3554">
            <v>7.1308988299999996</v>
          </cell>
          <cell r="W3554">
            <v>40.799999999999997</v>
          </cell>
          <cell r="X3554">
            <v>91.6</v>
          </cell>
          <cell r="Y3554">
            <v>45.8</v>
          </cell>
          <cell r="Z3554">
            <v>27.3</v>
          </cell>
          <cell r="AA3554">
            <v>29.8</v>
          </cell>
          <cell r="AB3554">
            <v>10.741816740000001</v>
          </cell>
          <cell r="AC3554">
            <v>1</v>
          </cell>
          <cell r="AD3554">
            <v>272.13</v>
          </cell>
          <cell r="AE3554">
            <v>51.474036950000006</v>
          </cell>
          <cell r="AF3554">
            <v>68.937899999999999</v>
          </cell>
          <cell r="AG3554">
            <v>0.30186455272986618</v>
          </cell>
          <cell r="AH3554">
            <v>3.9</v>
          </cell>
          <cell r="AI3554">
            <v>41660</v>
          </cell>
          <cell r="AJ3554">
            <v>9.5</v>
          </cell>
        </row>
        <row r="3555">
          <cell r="A3555" t="str">
            <v>4710</v>
          </cell>
          <cell r="B3555" t="str">
            <v>471005601</v>
          </cell>
          <cell r="D3555" t="str">
            <v>4710056</v>
          </cell>
          <cell r="E3555" t="str">
            <v>4740</v>
          </cell>
          <cell r="F3555" t="str">
            <v>47</v>
          </cell>
          <cell r="G3555">
            <v>512.23039917999995</v>
          </cell>
          <cell r="H3555">
            <v>516.20664714999998</v>
          </cell>
          <cell r="I3555">
            <v>516.32889609999995</v>
          </cell>
          <cell r="J3555">
            <v>29.268292679999995</v>
          </cell>
          <cell r="K3555">
            <v>14.214463840000002</v>
          </cell>
          <cell r="L3555">
            <v>9.4224634199999997</v>
          </cell>
          <cell r="M3555">
            <v>9.4211684000000009</v>
          </cell>
          <cell r="N3555">
            <v>18.101673810000001</v>
          </cell>
          <cell r="O3555">
            <v>64.040000000000006</v>
          </cell>
          <cell r="P3555">
            <v>11.869599409999999</v>
          </cell>
          <cell r="Q3555">
            <v>84.5</v>
          </cell>
          <cell r="R3555">
            <v>54.24479362000001</v>
          </cell>
          <cell r="S3555">
            <v>20.6</v>
          </cell>
          <cell r="T3555">
            <v>9.46498259</v>
          </cell>
          <cell r="U3555">
            <v>10.676785130000001</v>
          </cell>
          <cell r="V3555">
            <v>10.028533039999999</v>
          </cell>
          <cell r="W3555">
            <v>40.799999999999997</v>
          </cell>
          <cell r="X3555">
            <v>91.6</v>
          </cell>
          <cell r="Y3555">
            <v>45.8</v>
          </cell>
          <cell r="Z3555">
            <v>27.3</v>
          </cell>
          <cell r="AA3555">
            <v>29.8</v>
          </cell>
          <cell r="AB3555">
            <v>9.4536002299999993</v>
          </cell>
          <cell r="AC3555">
            <v>0.38649536000000001</v>
          </cell>
          <cell r="AD3555">
            <v>272.13</v>
          </cell>
          <cell r="AE3555">
            <v>51.474036950000006</v>
          </cell>
          <cell r="AF3555">
            <v>67.311034239999998</v>
          </cell>
          <cell r="AG3555">
            <v>0.33355885310082228</v>
          </cell>
          <cell r="AH3555">
            <v>3.9</v>
          </cell>
          <cell r="AI3555">
            <v>41660</v>
          </cell>
          <cell r="AJ3555">
            <v>9.5</v>
          </cell>
        </row>
        <row r="3556">
          <cell r="A3556" t="str">
            <v>4710</v>
          </cell>
          <cell r="B3556" t="str">
            <v>471005801</v>
          </cell>
          <cell r="D3556" t="str">
            <v>4710058</v>
          </cell>
          <cell r="E3556" t="str">
            <v>4740</v>
          </cell>
          <cell r="F3556" t="str">
            <v>47</v>
          </cell>
          <cell r="G3556">
            <v>512.23039917999995</v>
          </cell>
          <cell r="H3556">
            <v>516.20664714999998</v>
          </cell>
          <cell r="I3556">
            <v>516.32889609999995</v>
          </cell>
          <cell r="J3556">
            <v>29.268292679999995</v>
          </cell>
          <cell r="K3556">
            <v>14.214463840000002</v>
          </cell>
          <cell r="L3556">
            <v>7.1308988299999996</v>
          </cell>
          <cell r="M3556">
            <v>7.1308988299999996</v>
          </cell>
          <cell r="N3556">
            <v>18.101673810000001</v>
          </cell>
          <cell r="O3556">
            <v>64.040000000000006</v>
          </cell>
          <cell r="P3556">
            <v>11.91839057</v>
          </cell>
          <cell r="Q3556">
            <v>84.5</v>
          </cell>
          <cell r="R3556">
            <v>54.24479362000001</v>
          </cell>
          <cell r="S3556">
            <v>20.6</v>
          </cell>
          <cell r="T3556">
            <v>7.1308988299999996</v>
          </cell>
          <cell r="U3556">
            <v>10.81977828</v>
          </cell>
          <cell r="V3556">
            <v>10.126631100000001</v>
          </cell>
          <cell r="W3556">
            <v>40.799999999999997</v>
          </cell>
          <cell r="X3556">
            <v>91.6</v>
          </cell>
          <cell r="Y3556">
            <v>45.8</v>
          </cell>
          <cell r="Z3556">
            <v>27.3</v>
          </cell>
          <cell r="AA3556">
            <v>29.8</v>
          </cell>
          <cell r="AB3556">
            <v>7.1308988299999996</v>
          </cell>
          <cell r="AC3556">
            <v>1</v>
          </cell>
          <cell r="AD3556">
            <v>272.13</v>
          </cell>
          <cell r="AE3556">
            <v>51.474036950000006</v>
          </cell>
          <cell r="AF3556">
            <v>67.271199999999993</v>
          </cell>
          <cell r="AG3556">
            <v>0.32716347752264097</v>
          </cell>
          <cell r="AH3556">
            <v>3.9</v>
          </cell>
          <cell r="AI3556">
            <v>41660</v>
          </cell>
          <cell r="AJ3556">
            <v>9.5</v>
          </cell>
        </row>
        <row r="3557">
          <cell r="A3557" t="str">
            <v>4710</v>
          </cell>
          <cell r="B3557" t="str">
            <v>471006101</v>
          </cell>
          <cell r="D3557" t="str">
            <v>4710061</v>
          </cell>
          <cell r="E3557" t="str">
            <v>4740</v>
          </cell>
          <cell r="F3557" t="str">
            <v>47</v>
          </cell>
          <cell r="G3557">
            <v>512.23039917999995</v>
          </cell>
          <cell r="H3557">
            <v>516.20664714999998</v>
          </cell>
          <cell r="I3557">
            <v>516.32889609999995</v>
          </cell>
          <cell r="J3557">
            <v>29.268292679999995</v>
          </cell>
          <cell r="K3557">
            <v>14.214463840000002</v>
          </cell>
          <cell r="L3557">
            <v>9.24859908</v>
          </cell>
          <cell r="M3557">
            <v>9.7030834899999991</v>
          </cell>
          <cell r="N3557">
            <v>18.101673810000001</v>
          </cell>
          <cell r="O3557">
            <v>64.040000000000006</v>
          </cell>
          <cell r="P3557">
            <v>11.91839057</v>
          </cell>
          <cell r="Q3557">
            <v>84.5</v>
          </cell>
          <cell r="R3557">
            <v>54.24479362000001</v>
          </cell>
          <cell r="S3557">
            <v>20.6</v>
          </cell>
          <cell r="T3557">
            <v>10.28959993</v>
          </cell>
          <cell r="U3557">
            <v>10.7919959</v>
          </cell>
          <cell r="V3557">
            <v>9.57741109</v>
          </cell>
          <cell r="W3557">
            <v>40.799999999999997</v>
          </cell>
          <cell r="X3557">
            <v>91.6</v>
          </cell>
          <cell r="Y3557">
            <v>45.8</v>
          </cell>
          <cell r="Z3557">
            <v>27.3</v>
          </cell>
          <cell r="AA3557">
            <v>29.8</v>
          </cell>
          <cell r="AB3557">
            <v>9.9248086299999994</v>
          </cell>
          <cell r="AC3557">
            <v>0.48029216000000002</v>
          </cell>
          <cell r="AD3557">
            <v>272.13</v>
          </cell>
          <cell r="AE3557">
            <v>51.474036950000006</v>
          </cell>
          <cell r="AF3557">
            <v>67.243479440000002</v>
          </cell>
          <cell r="AG3557">
            <v>0.3335959371149585</v>
          </cell>
          <cell r="AH3557">
            <v>3.9</v>
          </cell>
          <cell r="AI3557">
            <v>41660</v>
          </cell>
          <cell r="AJ3557">
            <v>9.5</v>
          </cell>
        </row>
        <row r="3558">
          <cell r="A3558" t="str">
            <v>4710</v>
          </cell>
          <cell r="B3558" t="str">
            <v>471006201</v>
          </cell>
          <cell r="D3558" t="str">
            <v>4710062</v>
          </cell>
          <cell r="E3558" t="str">
            <v>4740</v>
          </cell>
          <cell r="F3558" t="str">
            <v>47</v>
          </cell>
          <cell r="G3558">
            <v>512.23039917999995</v>
          </cell>
          <cell r="H3558">
            <v>516.20664714999998</v>
          </cell>
          <cell r="I3558">
            <v>516.32889609999995</v>
          </cell>
          <cell r="J3558">
            <v>29.268292679999995</v>
          </cell>
          <cell r="K3558">
            <v>14.214463840000002</v>
          </cell>
          <cell r="L3558">
            <v>7.1308988299999996</v>
          </cell>
          <cell r="M3558">
            <v>7.1308988299999996</v>
          </cell>
          <cell r="N3558">
            <v>18.101673810000001</v>
          </cell>
          <cell r="O3558">
            <v>64.040000000000006</v>
          </cell>
          <cell r="P3558">
            <v>11.91839057</v>
          </cell>
          <cell r="Q3558">
            <v>84.5</v>
          </cell>
          <cell r="R3558">
            <v>54.24479362000001</v>
          </cell>
          <cell r="S3558">
            <v>20.6</v>
          </cell>
          <cell r="T3558">
            <v>9.4334839200000005</v>
          </cell>
          <cell r="U3558">
            <v>10.81977828</v>
          </cell>
          <cell r="V3558">
            <v>10.11374848</v>
          </cell>
          <cell r="W3558">
            <v>40.799999999999997</v>
          </cell>
          <cell r="X3558">
            <v>91.6</v>
          </cell>
          <cell r="Y3558">
            <v>45.8</v>
          </cell>
          <cell r="Z3558">
            <v>27.3</v>
          </cell>
          <cell r="AA3558">
            <v>29.8</v>
          </cell>
          <cell r="AB3558">
            <v>7.1308988299999996</v>
          </cell>
          <cell r="AC3558">
            <v>1</v>
          </cell>
          <cell r="AD3558">
            <v>272.13</v>
          </cell>
          <cell r="AE3558">
            <v>51.474036950000006</v>
          </cell>
          <cell r="AF3558">
            <v>67.271199999999993</v>
          </cell>
          <cell r="AG3558">
            <v>0.31380326005119491</v>
          </cell>
          <cell r="AH3558">
            <v>3.9</v>
          </cell>
          <cell r="AI3558">
            <v>41660</v>
          </cell>
          <cell r="AJ3558">
            <v>9.5</v>
          </cell>
        </row>
        <row r="3559">
          <cell r="A3559" t="str">
            <v>4710</v>
          </cell>
          <cell r="B3559" t="str">
            <v>471006401</v>
          </cell>
          <cell r="D3559" t="str">
            <v>4710064</v>
          </cell>
          <cell r="E3559" t="str">
            <v>4740</v>
          </cell>
          <cell r="F3559" t="str">
            <v>47</v>
          </cell>
          <cell r="G3559">
            <v>512.23039917999995</v>
          </cell>
          <cell r="H3559">
            <v>516.20664714999998</v>
          </cell>
          <cell r="I3559">
            <v>516.32889609999995</v>
          </cell>
          <cell r="J3559">
            <v>29.268292679999995</v>
          </cell>
          <cell r="K3559">
            <v>14.214463840000002</v>
          </cell>
          <cell r="L3559">
            <v>7.1308988299999996</v>
          </cell>
          <cell r="M3559">
            <v>10.02822413</v>
          </cell>
          <cell r="N3559">
            <v>18.101673810000001</v>
          </cell>
          <cell r="O3559">
            <v>64.040000000000006</v>
          </cell>
          <cell r="P3559">
            <v>11.91839057</v>
          </cell>
          <cell r="Q3559">
            <v>84.5</v>
          </cell>
          <cell r="R3559">
            <v>54.24479362000001</v>
          </cell>
          <cell r="S3559">
            <v>20.6</v>
          </cell>
          <cell r="T3559">
            <v>10.81977828</v>
          </cell>
          <cell r="U3559">
            <v>10.81977828</v>
          </cell>
          <cell r="V3559">
            <v>7.1308988299999996</v>
          </cell>
          <cell r="W3559">
            <v>40.799999999999997</v>
          </cell>
          <cell r="X3559">
            <v>91.6</v>
          </cell>
          <cell r="Y3559">
            <v>45.8</v>
          </cell>
          <cell r="Z3559">
            <v>27.3</v>
          </cell>
          <cell r="AA3559">
            <v>29.8</v>
          </cell>
          <cell r="AB3559">
            <v>9.9641121699999999</v>
          </cell>
          <cell r="AC3559">
            <v>1</v>
          </cell>
          <cell r="AD3559">
            <v>272.13</v>
          </cell>
          <cell r="AE3559">
            <v>51.474036950000006</v>
          </cell>
          <cell r="AF3559">
            <v>67.271199999999993</v>
          </cell>
          <cell r="AG3559">
            <v>0.29303407210215149</v>
          </cell>
          <cell r="AH3559">
            <v>3.9</v>
          </cell>
          <cell r="AI3559">
            <v>41660</v>
          </cell>
          <cell r="AJ3559">
            <v>9.5</v>
          </cell>
        </row>
        <row r="3560">
          <cell r="A3560" t="str">
            <v>4710</v>
          </cell>
          <cell r="B3560" t="str">
            <v>471006601</v>
          </cell>
          <cell r="D3560" t="str">
            <v>4710066</v>
          </cell>
          <cell r="E3560" t="str">
            <v>4740</v>
          </cell>
          <cell r="F3560" t="str">
            <v>47</v>
          </cell>
          <cell r="G3560">
            <v>512.23039917999995</v>
          </cell>
          <cell r="H3560">
            <v>516.20664714999998</v>
          </cell>
          <cell r="I3560">
            <v>516.32889609999995</v>
          </cell>
          <cell r="J3560">
            <v>29.268292679999995</v>
          </cell>
          <cell r="K3560">
            <v>14.214463840000002</v>
          </cell>
          <cell r="L3560">
            <v>9.5228126100000008</v>
          </cell>
          <cell r="M3560">
            <v>9.6475625100000002</v>
          </cell>
          <cell r="N3560">
            <v>18.101673810000001</v>
          </cell>
          <cell r="O3560">
            <v>64.040000000000006</v>
          </cell>
          <cell r="P3560">
            <v>11.91839057</v>
          </cell>
          <cell r="Q3560">
            <v>84.5</v>
          </cell>
          <cell r="R3560">
            <v>54.24479362000001</v>
          </cell>
          <cell r="S3560">
            <v>20.6</v>
          </cell>
          <cell r="T3560">
            <v>10.494768110000001</v>
          </cell>
          <cell r="U3560">
            <v>9.8261204299999996</v>
          </cell>
          <cell r="V3560">
            <v>9.5039796600000006</v>
          </cell>
          <cell r="W3560">
            <v>40.799999999999997</v>
          </cell>
          <cell r="X3560">
            <v>91.6</v>
          </cell>
          <cell r="Y3560">
            <v>45.8</v>
          </cell>
          <cell r="Z3560">
            <v>27.3</v>
          </cell>
          <cell r="AA3560">
            <v>29.8</v>
          </cell>
          <cell r="AB3560">
            <v>9.66757533</v>
          </cell>
          <cell r="AC3560">
            <v>0.17150082</v>
          </cell>
          <cell r="AD3560">
            <v>272.13</v>
          </cell>
          <cell r="AE3560">
            <v>51.474036950000006</v>
          </cell>
          <cell r="AF3560">
            <v>64.333351629999996</v>
          </cell>
          <cell r="AG3560">
            <v>0.36373486080341472</v>
          </cell>
          <cell r="AH3560">
            <v>3.9</v>
          </cell>
          <cell r="AI3560">
            <v>41660</v>
          </cell>
          <cell r="AJ3560">
            <v>9.5</v>
          </cell>
        </row>
        <row r="3561">
          <cell r="A3561" t="str">
            <v>4710</v>
          </cell>
          <cell r="B3561" t="str">
            <v>471006801</v>
          </cell>
          <cell r="D3561" t="str">
            <v>4710068</v>
          </cell>
          <cell r="E3561" t="str">
            <v>4740</v>
          </cell>
          <cell r="F3561" t="str">
            <v>47</v>
          </cell>
          <cell r="G3561">
            <v>512.23039917999995</v>
          </cell>
          <cell r="H3561">
            <v>516.20664714999998</v>
          </cell>
          <cell r="I3561">
            <v>516.32889609999995</v>
          </cell>
          <cell r="J3561">
            <v>29.268292679999995</v>
          </cell>
          <cell r="K3561">
            <v>14.214463840000002</v>
          </cell>
          <cell r="L3561">
            <v>7.1678091800000008</v>
          </cell>
          <cell r="M3561">
            <v>7.1678091800000008</v>
          </cell>
          <cell r="N3561">
            <v>18.101673810000001</v>
          </cell>
          <cell r="O3561">
            <v>64.040000000000006</v>
          </cell>
          <cell r="P3561">
            <v>11.91839057</v>
          </cell>
          <cell r="Q3561">
            <v>84.5</v>
          </cell>
          <cell r="R3561">
            <v>54.24479362000001</v>
          </cell>
          <cell r="S3561">
            <v>20.6</v>
          </cell>
          <cell r="T3561">
            <v>10.126631100000001</v>
          </cell>
          <cell r="U3561">
            <v>7.1678091800000008</v>
          </cell>
          <cell r="V3561">
            <v>7.1538337999999992</v>
          </cell>
          <cell r="W3561">
            <v>40.799999999999997</v>
          </cell>
          <cell r="X3561">
            <v>91.6</v>
          </cell>
          <cell r="Y3561">
            <v>45.8</v>
          </cell>
          <cell r="Z3561">
            <v>27.3</v>
          </cell>
          <cell r="AA3561">
            <v>29.8</v>
          </cell>
          <cell r="AB3561">
            <v>7.1678091800000008</v>
          </cell>
          <cell r="AC3561">
            <v>1</v>
          </cell>
          <cell r="AD3561">
            <v>272.13</v>
          </cell>
          <cell r="AE3561">
            <v>51.474036950000006</v>
          </cell>
          <cell r="AF3561">
            <v>64.322199999999995</v>
          </cell>
          <cell r="AG3561">
            <v>0.36496690506007168</v>
          </cell>
          <cell r="AH3561">
            <v>3.9</v>
          </cell>
          <cell r="AI3561">
            <v>41660</v>
          </cell>
          <cell r="AJ3561">
            <v>9.5</v>
          </cell>
        </row>
        <row r="3562">
          <cell r="A3562" t="str">
            <v>4710</v>
          </cell>
          <cell r="B3562" t="str">
            <v>471007101</v>
          </cell>
          <cell r="D3562" t="str">
            <v>4710071</v>
          </cell>
          <cell r="E3562" t="str">
            <v>4740</v>
          </cell>
          <cell r="F3562" t="str">
            <v>47</v>
          </cell>
          <cell r="G3562">
            <v>512.23039917999995</v>
          </cell>
          <cell r="H3562">
            <v>516.20664714999998</v>
          </cell>
          <cell r="I3562">
            <v>516.32889609999995</v>
          </cell>
          <cell r="J3562">
            <v>29.268292679999995</v>
          </cell>
          <cell r="K3562">
            <v>14.214463840000002</v>
          </cell>
          <cell r="L3562">
            <v>9.7584617799999993</v>
          </cell>
          <cell r="M3562">
            <v>9.4982974099999993</v>
          </cell>
          <cell r="N3562">
            <v>18.101673810000001</v>
          </cell>
          <cell r="O3562">
            <v>64.040000000000006</v>
          </cell>
          <cell r="P3562">
            <v>11.742742700000001</v>
          </cell>
          <cell r="Q3562">
            <v>84.5</v>
          </cell>
          <cell r="R3562">
            <v>54.24479362000001</v>
          </cell>
          <cell r="S3562">
            <v>20.6</v>
          </cell>
          <cell r="T3562">
            <v>10.0752536</v>
          </cell>
          <cell r="U3562">
            <v>10.43986396</v>
          </cell>
          <cell r="V3562">
            <v>9.5889822700000007</v>
          </cell>
          <cell r="W3562">
            <v>40.799999999999997</v>
          </cell>
          <cell r="X3562">
            <v>91.6</v>
          </cell>
          <cell r="Y3562">
            <v>45.8</v>
          </cell>
          <cell r="Z3562">
            <v>27.3</v>
          </cell>
          <cell r="AA3562">
            <v>29.8</v>
          </cell>
          <cell r="AB3562">
            <v>10.18225501</v>
          </cell>
          <cell r="AC3562">
            <v>5.2209020000000009E-2</v>
          </cell>
          <cell r="AD3562">
            <v>272.13</v>
          </cell>
          <cell r="AE3562">
            <v>51.474036950000006</v>
          </cell>
          <cell r="AF3562">
            <v>64.322199999999995</v>
          </cell>
          <cell r="AG3562">
            <v>0.33456920915288901</v>
          </cell>
          <cell r="AH3562">
            <v>3.9</v>
          </cell>
          <cell r="AI3562">
            <v>41660</v>
          </cell>
          <cell r="AJ3562">
            <v>9.5</v>
          </cell>
        </row>
        <row r="3563">
          <cell r="A3563" t="str">
            <v>4710</v>
          </cell>
          <cell r="B3563" t="str">
            <v>471007201</v>
          </cell>
          <cell r="D3563" t="str">
            <v>4710072</v>
          </cell>
          <cell r="E3563" t="str">
            <v>4740</v>
          </cell>
          <cell r="F3563" t="str">
            <v>47</v>
          </cell>
          <cell r="G3563">
            <v>512.23039917999995</v>
          </cell>
          <cell r="H3563">
            <v>516.20664714999998</v>
          </cell>
          <cell r="I3563">
            <v>516.32889609999995</v>
          </cell>
          <cell r="J3563">
            <v>29.268292679999995</v>
          </cell>
          <cell r="K3563">
            <v>14.214463840000002</v>
          </cell>
          <cell r="L3563">
            <v>9.8389490300000002</v>
          </cell>
          <cell r="M3563">
            <v>7.1308988299999996</v>
          </cell>
          <cell r="N3563">
            <v>18.101673810000001</v>
          </cell>
          <cell r="O3563">
            <v>64.040000000000006</v>
          </cell>
          <cell r="P3563">
            <v>11.630708500000001</v>
          </cell>
          <cell r="Q3563">
            <v>84.5</v>
          </cell>
          <cell r="R3563">
            <v>54.24479362000001</v>
          </cell>
          <cell r="S3563">
            <v>20.6</v>
          </cell>
          <cell r="T3563">
            <v>9.8389490300000002</v>
          </cell>
          <cell r="U3563">
            <v>10.81977828</v>
          </cell>
          <cell r="V3563">
            <v>7.1308988299999996</v>
          </cell>
          <cell r="W3563">
            <v>40.799999999999997</v>
          </cell>
          <cell r="X3563">
            <v>91.6</v>
          </cell>
          <cell r="Y3563">
            <v>45.8</v>
          </cell>
          <cell r="Z3563">
            <v>27.3</v>
          </cell>
          <cell r="AA3563">
            <v>29.8</v>
          </cell>
          <cell r="AB3563">
            <v>10.741816740000001</v>
          </cell>
          <cell r="AC3563">
            <v>0</v>
          </cell>
          <cell r="AD3563">
            <v>272.13</v>
          </cell>
          <cell r="AE3563">
            <v>51.474036950000006</v>
          </cell>
          <cell r="AF3563">
            <v>64.322199999999995</v>
          </cell>
          <cell r="AG3563">
            <v>0.3632104344988864</v>
          </cell>
          <cell r="AH3563">
            <v>3.9</v>
          </cell>
          <cell r="AI3563">
            <v>41660</v>
          </cell>
          <cell r="AJ3563">
            <v>9.5</v>
          </cell>
        </row>
        <row r="3564">
          <cell r="A3564" t="str">
            <v>4711</v>
          </cell>
          <cell r="B3564" t="str">
            <v>471100201</v>
          </cell>
          <cell r="D3564" t="str">
            <v>4711002</v>
          </cell>
          <cell r="E3564" t="str">
            <v>4730</v>
          </cell>
          <cell r="F3564" t="str">
            <v>47</v>
          </cell>
          <cell r="G3564">
            <v>512.23039917999995</v>
          </cell>
          <cell r="H3564">
            <v>516.20664714999998</v>
          </cell>
          <cell r="I3564">
            <v>516.32889609999995</v>
          </cell>
          <cell r="J3564">
            <v>40.684410649999997</v>
          </cell>
          <cell r="K3564">
            <v>26.563550769999999</v>
          </cell>
          <cell r="L3564">
            <v>9.4334839200000005</v>
          </cell>
          <cell r="M3564">
            <v>9.4334839200000005</v>
          </cell>
          <cell r="N3564">
            <v>25.534357069999999</v>
          </cell>
          <cell r="O3564">
            <v>64.040000000000006</v>
          </cell>
          <cell r="P3564">
            <v>11.630708500000001</v>
          </cell>
          <cell r="Q3564">
            <v>77</v>
          </cell>
          <cell r="R3564">
            <v>54.24479362000001</v>
          </cell>
          <cell r="S3564">
            <v>22.4</v>
          </cell>
          <cell r="T3564">
            <v>9.4334839200000005</v>
          </cell>
          <cell r="U3564">
            <v>10.81977828</v>
          </cell>
          <cell r="V3564">
            <v>7.2800082499999998</v>
          </cell>
          <cell r="W3564">
            <v>63.8</v>
          </cell>
          <cell r="X3564">
            <v>88.2</v>
          </cell>
          <cell r="Y3564">
            <v>48.4</v>
          </cell>
          <cell r="Z3564">
            <v>43.5</v>
          </cell>
          <cell r="AA3564">
            <v>41.7</v>
          </cell>
          <cell r="AB3564">
            <v>9.6158054800000006</v>
          </cell>
          <cell r="AC3564">
            <v>1</v>
          </cell>
          <cell r="AD3564">
            <v>290.23</v>
          </cell>
          <cell r="AE3564">
            <v>62.434150129999999</v>
          </cell>
          <cell r="AF3564">
            <v>68.451700000000002</v>
          </cell>
          <cell r="AG3564">
            <v>0.3228099562513867</v>
          </cell>
          <cell r="AH3564">
            <v>3.5</v>
          </cell>
          <cell r="AI3564">
            <v>54430</v>
          </cell>
          <cell r="AJ3564">
            <v>9.5</v>
          </cell>
        </row>
        <row r="3565">
          <cell r="A3565" t="str">
            <v>4711</v>
          </cell>
          <cell r="B3565" t="str">
            <v>471100301</v>
          </cell>
          <cell r="D3565" t="str">
            <v>4711003</v>
          </cell>
          <cell r="E3565" t="str">
            <v>4730</v>
          </cell>
          <cell r="F3565" t="str">
            <v>47</v>
          </cell>
          <cell r="G3565">
            <v>512.23039917999995</v>
          </cell>
          <cell r="H3565">
            <v>516.20664714999998</v>
          </cell>
          <cell r="I3565">
            <v>516.32889609999995</v>
          </cell>
          <cell r="J3565">
            <v>40.684410649999997</v>
          </cell>
          <cell r="K3565">
            <v>26.563550769999999</v>
          </cell>
          <cell r="L3565">
            <v>9.5415128800000009</v>
          </cell>
          <cell r="M3565">
            <v>9.5343061599999999</v>
          </cell>
          <cell r="N3565">
            <v>25.534357069999999</v>
          </cell>
          <cell r="O3565">
            <v>64.040000000000006</v>
          </cell>
          <cell r="P3565">
            <v>11.62536983</v>
          </cell>
          <cell r="Q3565">
            <v>77</v>
          </cell>
          <cell r="R3565">
            <v>54.24479362000001</v>
          </cell>
          <cell r="S3565">
            <v>22.4</v>
          </cell>
          <cell r="T3565">
            <v>10.14254382</v>
          </cell>
          <cell r="U3565">
            <v>10.976628180000001</v>
          </cell>
          <cell r="V3565">
            <v>9.3871467499999994</v>
          </cell>
          <cell r="W3565">
            <v>63.8</v>
          </cell>
          <cell r="X3565">
            <v>88.2</v>
          </cell>
          <cell r="Y3565">
            <v>48.4</v>
          </cell>
          <cell r="Z3565">
            <v>43.5</v>
          </cell>
          <cell r="AA3565">
            <v>41.7</v>
          </cell>
          <cell r="AB3565">
            <v>10.171107210000001</v>
          </cell>
          <cell r="AC3565">
            <v>0.37995486000000001</v>
          </cell>
          <cell r="AD3565">
            <v>290.23</v>
          </cell>
          <cell r="AE3565">
            <v>62.434150129999999</v>
          </cell>
          <cell r="AF3565">
            <v>68.451700000000002</v>
          </cell>
          <cell r="AG3565">
            <v>0.3282797861883674</v>
          </cell>
          <cell r="AH3565">
            <v>3.5</v>
          </cell>
          <cell r="AI3565">
            <v>54430</v>
          </cell>
          <cell r="AJ3565">
            <v>9.5</v>
          </cell>
        </row>
        <row r="3566">
          <cell r="A3566" t="str">
            <v>4711</v>
          </cell>
          <cell r="B3566" t="str">
            <v>471100401</v>
          </cell>
          <cell r="D3566" t="str">
            <v>4711004</v>
          </cell>
          <cell r="E3566" t="str">
            <v>4730</v>
          </cell>
          <cell r="F3566" t="str">
            <v>47</v>
          </cell>
          <cell r="G3566">
            <v>512.23039917999995</v>
          </cell>
          <cell r="H3566">
            <v>516.20664714999998</v>
          </cell>
          <cell r="I3566">
            <v>516.32889609999995</v>
          </cell>
          <cell r="J3566">
            <v>40.684410649999997</v>
          </cell>
          <cell r="K3566">
            <v>26.563550769999999</v>
          </cell>
          <cell r="L3566">
            <v>7.1929342199999997</v>
          </cell>
          <cell r="M3566">
            <v>7.1929342199999997</v>
          </cell>
          <cell r="N3566">
            <v>25.534357069999999</v>
          </cell>
          <cell r="O3566">
            <v>64.040000000000006</v>
          </cell>
          <cell r="P3566">
            <v>11.630708500000001</v>
          </cell>
          <cell r="Q3566">
            <v>77</v>
          </cell>
          <cell r="R3566">
            <v>54.24479362000001</v>
          </cell>
          <cell r="S3566">
            <v>22.4</v>
          </cell>
          <cell r="T3566">
            <v>10.81977828</v>
          </cell>
          <cell r="U3566">
            <v>10.81977828</v>
          </cell>
          <cell r="V3566">
            <v>7.1929342199999997</v>
          </cell>
          <cell r="W3566">
            <v>63.8</v>
          </cell>
          <cell r="X3566">
            <v>88.2</v>
          </cell>
          <cell r="Y3566">
            <v>48.4</v>
          </cell>
          <cell r="Z3566">
            <v>43.5</v>
          </cell>
          <cell r="AA3566">
            <v>41.7</v>
          </cell>
          <cell r="AB3566">
            <v>10.741816740000001</v>
          </cell>
          <cell r="AC3566">
            <v>1</v>
          </cell>
          <cell r="AD3566">
            <v>290.23</v>
          </cell>
          <cell r="AE3566">
            <v>62.434150129999999</v>
          </cell>
          <cell r="AF3566">
            <v>68.451700000000002</v>
          </cell>
          <cell r="AG3566">
            <v>0.30048138250811507</v>
          </cell>
          <cell r="AH3566">
            <v>3.5</v>
          </cell>
          <cell r="AI3566">
            <v>54430</v>
          </cell>
          <cell r="AJ3566">
            <v>9.5</v>
          </cell>
        </row>
        <row r="3567">
          <cell r="A3567" t="str">
            <v>4711</v>
          </cell>
          <cell r="B3567" t="str">
            <v>471100601</v>
          </cell>
          <cell r="D3567" t="str">
            <v>4711006</v>
          </cell>
          <cell r="E3567" t="str">
            <v>4730</v>
          </cell>
          <cell r="F3567" t="str">
            <v>47</v>
          </cell>
          <cell r="G3567">
            <v>512.23039917999995</v>
          </cell>
          <cell r="H3567">
            <v>516.20664714999998</v>
          </cell>
          <cell r="I3567">
            <v>516.32889609999995</v>
          </cell>
          <cell r="J3567">
            <v>40.684410649999997</v>
          </cell>
          <cell r="K3567">
            <v>26.563550769999999</v>
          </cell>
          <cell r="L3567">
            <v>9.6555388799999999</v>
          </cell>
          <cell r="M3567">
            <v>9.6829655599999995</v>
          </cell>
          <cell r="N3567">
            <v>25.534357069999999</v>
          </cell>
          <cell r="O3567">
            <v>64.040000000000006</v>
          </cell>
          <cell r="P3567">
            <v>11.71099733</v>
          </cell>
          <cell r="Q3567">
            <v>77</v>
          </cell>
          <cell r="R3567">
            <v>54.24479362000001</v>
          </cell>
          <cell r="S3567">
            <v>22.4</v>
          </cell>
          <cell r="T3567">
            <v>9.7875715200000002</v>
          </cell>
          <cell r="U3567">
            <v>10.74856151</v>
          </cell>
          <cell r="V3567">
            <v>9.7406744599999993</v>
          </cell>
          <cell r="W3567">
            <v>63.8</v>
          </cell>
          <cell r="X3567">
            <v>88.2</v>
          </cell>
          <cell r="Y3567">
            <v>48.4</v>
          </cell>
          <cell r="Z3567">
            <v>43.5</v>
          </cell>
          <cell r="AA3567">
            <v>41.7</v>
          </cell>
          <cell r="AB3567">
            <v>9.8938411800000008</v>
          </cell>
          <cell r="AC3567">
            <v>0.47803442000000002</v>
          </cell>
          <cell r="AD3567">
            <v>290.23</v>
          </cell>
          <cell r="AE3567">
            <v>62.434150129999999</v>
          </cell>
          <cell r="AF3567">
            <v>68.451700000000002</v>
          </cell>
          <cell r="AG3567">
            <v>0.30472745429481918</v>
          </cell>
          <cell r="AH3567">
            <v>3.5</v>
          </cell>
          <cell r="AI3567">
            <v>54430</v>
          </cell>
          <cell r="AJ3567">
            <v>9.5</v>
          </cell>
        </row>
        <row r="3568">
          <cell r="A3568" t="str">
            <v>4711</v>
          </cell>
          <cell r="B3568" t="str">
            <v>471100701</v>
          </cell>
          <cell r="D3568" t="str">
            <v>4711007</v>
          </cell>
          <cell r="E3568" t="str">
            <v>4730</v>
          </cell>
          <cell r="F3568" t="str">
            <v>47</v>
          </cell>
          <cell r="G3568">
            <v>512.23039917999995</v>
          </cell>
          <cell r="H3568">
            <v>516.20664714999998</v>
          </cell>
          <cell r="I3568">
            <v>516.32889609999995</v>
          </cell>
          <cell r="J3568">
            <v>40.684410649999997</v>
          </cell>
          <cell r="K3568">
            <v>26.563550769999999</v>
          </cell>
          <cell r="L3568">
            <v>9.8389490300000002</v>
          </cell>
          <cell r="M3568">
            <v>9.8389490300000002</v>
          </cell>
          <cell r="N3568">
            <v>25.534357069999999</v>
          </cell>
          <cell r="O3568">
            <v>64.040000000000006</v>
          </cell>
          <cell r="P3568">
            <v>11.630708500000001</v>
          </cell>
          <cell r="Q3568">
            <v>77</v>
          </cell>
          <cell r="R3568">
            <v>54.24479362000001</v>
          </cell>
          <cell r="S3568">
            <v>22.4</v>
          </cell>
          <cell r="T3568">
            <v>9.8389490300000002</v>
          </cell>
          <cell r="U3568">
            <v>10.81977828</v>
          </cell>
          <cell r="V3568">
            <v>9.8389490300000002</v>
          </cell>
          <cell r="W3568">
            <v>63.8</v>
          </cell>
          <cell r="X3568">
            <v>88.2</v>
          </cell>
          <cell r="Y3568">
            <v>48.4</v>
          </cell>
          <cell r="Z3568">
            <v>43.5</v>
          </cell>
          <cell r="AA3568">
            <v>41.7</v>
          </cell>
          <cell r="AB3568">
            <v>9.9641121699999999</v>
          </cell>
          <cell r="AC3568">
            <v>0</v>
          </cell>
          <cell r="AD3568">
            <v>290.23</v>
          </cell>
          <cell r="AE3568">
            <v>62.434150129999999</v>
          </cell>
          <cell r="AF3568">
            <v>68.451700000000002</v>
          </cell>
          <cell r="AG3568">
            <v>0.31755601571577541</v>
          </cell>
          <cell r="AH3568">
            <v>3.5</v>
          </cell>
          <cell r="AI3568">
            <v>54430</v>
          </cell>
          <cell r="AJ3568">
            <v>9.5</v>
          </cell>
        </row>
        <row r="3569">
          <cell r="A3569" t="str">
            <v>4711</v>
          </cell>
          <cell r="B3569" t="str">
            <v>471100801</v>
          </cell>
          <cell r="D3569" t="str">
            <v>4711008</v>
          </cell>
          <cell r="E3569" t="str">
            <v>4730</v>
          </cell>
          <cell r="F3569" t="str">
            <v>47</v>
          </cell>
          <cell r="G3569">
            <v>512.23039917999995</v>
          </cell>
          <cell r="H3569">
            <v>516.20664714999998</v>
          </cell>
          <cell r="I3569">
            <v>516.32889609999995</v>
          </cell>
          <cell r="J3569">
            <v>40.684410649999997</v>
          </cell>
          <cell r="K3569">
            <v>26.563550769999999</v>
          </cell>
          <cell r="L3569">
            <v>7.14440718</v>
          </cell>
          <cell r="M3569">
            <v>7.14440718</v>
          </cell>
          <cell r="N3569">
            <v>25.534357069999999</v>
          </cell>
          <cell r="O3569">
            <v>64.040000000000006</v>
          </cell>
          <cell r="P3569">
            <v>11.91839057</v>
          </cell>
          <cell r="Q3569">
            <v>77</v>
          </cell>
          <cell r="R3569">
            <v>54.24479362000001</v>
          </cell>
          <cell r="S3569">
            <v>22.4</v>
          </cell>
          <cell r="T3569">
            <v>7.14440718</v>
          </cell>
          <cell r="U3569">
            <v>10.81977828</v>
          </cell>
          <cell r="V3569">
            <v>7.14440718</v>
          </cell>
          <cell r="W3569">
            <v>63.8</v>
          </cell>
          <cell r="X3569">
            <v>88.2</v>
          </cell>
          <cell r="Y3569">
            <v>48.4</v>
          </cell>
          <cell r="Z3569">
            <v>43.5</v>
          </cell>
          <cell r="AA3569">
            <v>41.7</v>
          </cell>
          <cell r="AB3569">
            <v>7.14440718</v>
          </cell>
          <cell r="AC3569">
            <v>1</v>
          </cell>
          <cell r="AD3569">
            <v>290.23</v>
          </cell>
          <cell r="AE3569">
            <v>62.434150129999999</v>
          </cell>
          <cell r="AF3569">
            <v>68.451700000000002</v>
          </cell>
          <cell r="AG3569">
            <v>0.35683552079652781</v>
          </cell>
          <cell r="AH3569">
            <v>3.5</v>
          </cell>
          <cell r="AI3569">
            <v>54430</v>
          </cell>
          <cell r="AJ3569">
            <v>9.5</v>
          </cell>
        </row>
        <row r="3570">
          <cell r="A3570" t="str">
            <v>4711</v>
          </cell>
          <cell r="B3570" t="str">
            <v>471100901</v>
          </cell>
          <cell r="D3570" t="str">
            <v>4711009</v>
          </cell>
          <cell r="E3570" t="str">
            <v>4730</v>
          </cell>
          <cell r="F3570" t="str">
            <v>47</v>
          </cell>
          <cell r="G3570">
            <v>512.23039917999995</v>
          </cell>
          <cell r="H3570">
            <v>516.20664714999998</v>
          </cell>
          <cell r="I3570">
            <v>516.32889609999995</v>
          </cell>
          <cell r="J3570">
            <v>40.684410649999997</v>
          </cell>
          <cell r="K3570">
            <v>26.563550769999999</v>
          </cell>
          <cell r="L3570">
            <v>10.126631100000001</v>
          </cell>
          <cell r="M3570">
            <v>10.126631100000001</v>
          </cell>
          <cell r="N3570">
            <v>25.534357069999999</v>
          </cell>
          <cell r="O3570">
            <v>64.040000000000006</v>
          </cell>
          <cell r="P3570">
            <v>11.630708500000001</v>
          </cell>
          <cell r="Q3570">
            <v>77</v>
          </cell>
          <cell r="R3570">
            <v>54.24479362000001</v>
          </cell>
          <cell r="S3570">
            <v>22.4</v>
          </cell>
          <cell r="T3570">
            <v>10.126631100000001</v>
          </cell>
          <cell r="U3570">
            <v>10.81977828</v>
          </cell>
          <cell r="V3570">
            <v>10.126631100000001</v>
          </cell>
          <cell r="W3570">
            <v>63.8</v>
          </cell>
          <cell r="X3570">
            <v>88.2</v>
          </cell>
          <cell r="Y3570">
            <v>48.4</v>
          </cell>
          <cell r="Z3570">
            <v>43.5</v>
          </cell>
          <cell r="AA3570">
            <v>41.7</v>
          </cell>
          <cell r="AB3570">
            <v>10.741816740000001</v>
          </cell>
          <cell r="AC3570">
            <v>1</v>
          </cell>
          <cell r="AD3570">
            <v>290.23</v>
          </cell>
          <cell r="AE3570">
            <v>62.434150129999999</v>
          </cell>
          <cell r="AF3570">
            <v>68.451700000000002</v>
          </cell>
          <cell r="AG3570">
            <v>0.38489575228875095</v>
          </cell>
          <cell r="AH3570">
            <v>3.5</v>
          </cell>
          <cell r="AI3570">
            <v>54430</v>
          </cell>
          <cell r="AJ3570">
            <v>9.5</v>
          </cell>
        </row>
        <row r="3571">
          <cell r="A3571" t="str">
            <v>4711</v>
          </cell>
          <cell r="B3571" t="str">
            <v>471101101</v>
          </cell>
          <cell r="D3571" t="str">
            <v>4711011</v>
          </cell>
          <cell r="E3571" t="str">
            <v>4730</v>
          </cell>
          <cell r="F3571" t="str">
            <v>47</v>
          </cell>
          <cell r="G3571">
            <v>512.23039917999995</v>
          </cell>
          <cell r="H3571">
            <v>516.20664714999998</v>
          </cell>
          <cell r="I3571">
            <v>516.32889609999995</v>
          </cell>
          <cell r="J3571">
            <v>40.684410649999997</v>
          </cell>
          <cell r="K3571">
            <v>26.563550769999999</v>
          </cell>
          <cell r="L3571">
            <v>9.5869257799999996</v>
          </cell>
          <cell r="M3571">
            <v>9.7867289900000003</v>
          </cell>
          <cell r="N3571">
            <v>25.534357069999999</v>
          </cell>
          <cell r="O3571">
            <v>64.040000000000006</v>
          </cell>
          <cell r="P3571">
            <v>11.758300070000001</v>
          </cell>
          <cell r="Q3571">
            <v>77</v>
          </cell>
          <cell r="R3571">
            <v>54.24479362000001</v>
          </cell>
          <cell r="S3571">
            <v>22.4</v>
          </cell>
          <cell r="T3571">
            <v>9.5920590899999993</v>
          </cell>
          <cell r="U3571">
            <v>10.25920204</v>
          </cell>
          <cell r="V3571">
            <v>9.5869257799999996</v>
          </cell>
          <cell r="W3571">
            <v>63.8</v>
          </cell>
          <cell r="X3571">
            <v>88.2</v>
          </cell>
          <cell r="Y3571">
            <v>48.4</v>
          </cell>
          <cell r="Z3571">
            <v>43.5</v>
          </cell>
          <cell r="AA3571">
            <v>41.7</v>
          </cell>
          <cell r="AB3571">
            <v>10.197723099999999</v>
          </cell>
          <cell r="AC3571">
            <v>7.6176450000000007E-2</v>
          </cell>
          <cell r="AD3571">
            <v>290.23</v>
          </cell>
          <cell r="AE3571">
            <v>62.434150129999999</v>
          </cell>
          <cell r="AF3571">
            <v>68.454333050000002</v>
          </cell>
          <cell r="AG3571">
            <v>0.33254108683071676</v>
          </cell>
          <cell r="AH3571">
            <v>3.5</v>
          </cell>
          <cell r="AI3571">
            <v>54430</v>
          </cell>
          <cell r="AJ3571">
            <v>9.5</v>
          </cell>
        </row>
        <row r="3572">
          <cell r="A3572" t="str">
            <v>4711</v>
          </cell>
          <cell r="B3572" t="str">
            <v>471101102</v>
          </cell>
          <cell r="D3572" t="str">
            <v>4711011</v>
          </cell>
          <cell r="E3572" t="str">
            <v>4730</v>
          </cell>
          <cell r="F3572" t="str">
            <v>47</v>
          </cell>
          <cell r="G3572">
            <v>512.23039917999995</v>
          </cell>
          <cell r="H3572">
            <v>516.20664714999998</v>
          </cell>
          <cell r="I3572">
            <v>516.32889609999995</v>
          </cell>
          <cell r="J3572">
            <v>40.684410649999997</v>
          </cell>
          <cell r="K3572">
            <v>26.563550769999999</v>
          </cell>
          <cell r="L3572">
            <v>9.8246607699999995</v>
          </cell>
          <cell r="M3572">
            <v>9.8246607699999995</v>
          </cell>
          <cell r="N3572">
            <v>25.534357069999999</v>
          </cell>
          <cell r="O3572">
            <v>64.040000000000006</v>
          </cell>
          <cell r="P3572">
            <v>11.91839057</v>
          </cell>
          <cell r="Q3572">
            <v>77</v>
          </cell>
          <cell r="R3572">
            <v>54.24479362000001</v>
          </cell>
          <cell r="S3572">
            <v>22.4</v>
          </cell>
          <cell r="T3572">
            <v>9.8246607699999995</v>
          </cell>
          <cell r="U3572">
            <v>9.8389490300000002</v>
          </cell>
          <cell r="V3572">
            <v>9.8246607699999995</v>
          </cell>
          <cell r="W3572">
            <v>63.8</v>
          </cell>
          <cell r="X3572">
            <v>88.2</v>
          </cell>
          <cell r="Y3572">
            <v>48.4</v>
          </cell>
          <cell r="Z3572">
            <v>43.5</v>
          </cell>
          <cell r="AA3572">
            <v>41.7</v>
          </cell>
          <cell r="AB3572">
            <v>9.6158054800000006</v>
          </cell>
          <cell r="AC3572">
            <v>0</v>
          </cell>
          <cell r="AD3572">
            <v>290.23</v>
          </cell>
          <cell r="AE3572">
            <v>62.434150129999999</v>
          </cell>
          <cell r="AF3572">
            <v>68.451700000000002</v>
          </cell>
          <cell r="AG3572">
            <v>0.363405029799792</v>
          </cell>
          <cell r="AH3572">
            <v>3.5</v>
          </cell>
          <cell r="AI3572">
            <v>54430</v>
          </cell>
          <cell r="AJ3572">
            <v>9.5</v>
          </cell>
        </row>
        <row r="3573">
          <cell r="A3573" t="str">
            <v>4711</v>
          </cell>
          <cell r="B3573" t="str">
            <v>471101401</v>
          </cell>
          <cell r="D3573" t="str">
            <v>4711014</v>
          </cell>
          <cell r="E3573" t="str">
            <v>4730</v>
          </cell>
          <cell r="F3573" t="str">
            <v>47</v>
          </cell>
          <cell r="G3573">
            <v>512.23039917999995</v>
          </cell>
          <cell r="H3573">
            <v>516.20664714999998</v>
          </cell>
          <cell r="I3573">
            <v>516.32889609999995</v>
          </cell>
          <cell r="J3573">
            <v>40.684410649999997</v>
          </cell>
          <cell r="K3573">
            <v>26.563550769999999</v>
          </cell>
          <cell r="L3573">
            <v>7.30384323</v>
          </cell>
          <cell r="M3573">
            <v>7.30384323</v>
          </cell>
          <cell r="N3573">
            <v>25.534357069999999</v>
          </cell>
          <cell r="O3573">
            <v>64.040000000000006</v>
          </cell>
          <cell r="P3573">
            <v>11.630708500000001</v>
          </cell>
          <cell r="Q3573">
            <v>77</v>
          </cell>
          <cell r="R3573">
            <v>54.24479362000001</v>
          </cell>
          <cell r="S3573">
            <v>22.4</v>
          </cell>
          <cell r="T3573">
            <v>7.30384323</v>
          </cell>
          <cell r="U3573">
            <v>10.78911287</v>
          </cell>
          <cell r="V3573">
            <v>7.30384323</v>
          </cell>
          <cell r="W3573">
            <v>63.8</v>
          </cell>
          <cell r="X3573">
            <v>88.2</v>
          </cell>
          <cell r="Y3573">
            <v>48.4</v>
          </cell>
          <cell r="Z3573">
            <v>43.5</v>
          </cell>
          <cell r="AA3573">
            <v>41.7</v>
          </cell>
          <cell r="AB3573">
            <v>10.741816740000001</v>
          </cell>
          <cell r="AC3573">
            <v>1</v>
          </cell>
          <cell r="AD3573">
            <v>290.23</v>
          </cell>
          <cell r="AE3573">
            <v>62.434150129999999</v>
          </cell>
          <cell r="AF3573">
            <v>68.451700000000002</v>
          </cell>
          <cell r="AG3573">
            <v>0.33335999394776189</v>
          </cell>
          <cell r="AH3573">
            <v>3.5</v>
          </cell>
          <cell r="AI3573">
            <v>54430</v>
          </cell>
          <cell r="AJ3573">
            <v>9.5</v>
          </cell>
        </row>
        <row r="3574">
          <cell r="A3574" t="str">
            <v>4711</v>
          </cell>
          <cell r="B3574" t="str">
            <v>471101601</v>
          </cell>
          <cell r="D3574" t="str">
            <v>4711016</v>
          </cell>
          <cell r="E3574" t="str">
            <v>4730</v>
          </cell>
          <cell r="F3574" t="str">
            <v>47</v>
          </cell>
          <cell r="G3574">
            <v>512.23039917999995</v>
          </cell>
          <cell r="H3574">
            <v>516.20664714999998</v>
          </cell>
          <cell r="I3574">
            <v>516.32889609999995</v>
          </cell>
          <cell r="J3574">
            <v>40.684410649999997</v>
          </cell>
          <cell r="K3574">
            <v>26.563550769999999</v>
          </cell>
          <cell r="L3574">
            <v>9.6691566600000005</v>
          </cell>
          <cell r="M3574">
            <v>9.6691566600000005</v>
          </cell>
          <cell r="N3574">
            <v>25.534357069999999</v>
          </cell>
          <cell r="O3574">
            <v>64.040000000000006</v>
          </cell>
          <cell r="P3574">
            <v>11.677032130000001</v>
          </cell>
          <cell r="Q3574">
            <v>77</v>
          </cell>
          <cell r="R3574">
            <v>54.24479362000001</v>
          </cell>
          <cell r="S3574">
            <v>22.4</v>
          </cell>
          <cell r="T3574">
            <v>9.6691566600000005</v>
          </cell>
          <cell r="U3574">
            <v>10.62057096</v>
          </cell>
          <cell r="V3574">
            <v>9.6482726700000008</v>
          </cell>
          <cell r="W3574">
            <v>63.8</v>
          </cell>
          <cell r="X3574">
            <v>88.2</v>
          </cell>
          <cell r="Y3574">
            <v>48.4</v>
          </cell>
          <cell r="Z3574">
            <v>43.5</v>
          </cell>
          <cell r="AA3574">
            <v>41.7</v>
          </cell>
          <cell r="AB3574">
            <v>10.626120719999999</v>
          </cell>
          <cell r="AC3574">
            <v>8.6476250000000005E-2</v>
          </cell>
          <cell r="AD3574">
            <v>290.23</v>
          </cell>
          <cell r="AE3574">
            <v>62.434150129999999</v>
          </cell>
          <cell r="AF3574">
            <v>68.46177951</v>
          </cell>
          <cell r="AG3574">
            <v>0.28541346326290074</v>
          </cell>
          <cell r="AH3574">
            <v>3.5</v>
          </cell>
          <cell r="AI3574">
            <v>54430</v>
          </cell>
          <cell r="AJ3574">
            <v>9.5</v>
          </cell>
        </row>
        <row r="3575">
          <cell r="A3575" t="str">
            <v>4711</v>
          </cell>
          <cell r="B3575" t="str">
            <v>471101801</v>
          </cell>
          <cell r="D3575" t="str">
            <v>4711018</v>
          </cell>
          <cell r="E3575" t="str">
            <v>4730</v>
          </cell>
          <cell r="F3575" t="str">
            <v>47</v>
          </cell>
          <cell r="G3575">
            <v>512.23039917999995</v>
          </cell>
          <cell r="H3575">
            <v>516.20664714999998</v>
          </cell>
          <cell r="I3575">
            <v>516.32889609999995</v>
          </cell>
          <cell r="J3575">
            <v>40.684410649999997</v>
          </cell>
          <cell r="K3575">
            <v>26.563550769999999</v>
          </cell>
          <cell r="L3575">
            <v>9.7118426699999993</v>
          </cell>
          <cell r="M3575">
            <v>9.7118426699999993</v>
          </cell>
          <cell r="N3575">
            <v>25.534357069999999</v>
          </cell>
          <cell r="O3575">
            <v>64.040000000000006</v>
          </cell>
          <cell r="P3575">
            <v>11.64495323</v>
          </cell>
          <cell r="Q3575">
            <v>77</v>
          </cell>
          <cell r="R3575">
            <v>54.24479362000001</v>
          </cell>
          <cell r="S3575">
            <v>22.4</v>
          </cell>
          <cell r="T3575">
            <v>9.7704703100000003</v>
          </cell>
          <cell r="U3575">
            <v>10.180171870000001</v>
          </cell>
          <cell r="V3575">
            <v>9.33467965</v>
          </cell>
          <cell r="W3575">
            <v>63.8</v>
          </cell>
          <cell r="X3575">
            <v>88.2</v>
          </cell>
          <cell r="Y3575">
            <v>48.4</v>
          </cell>
          <cell r="Z3575">
            <v>43.5</v>
          </cell>
          <cell r="AA3575">
            <v>41.7</v>
          </cell>
          <cell r="AB3575">
            <v>10.03271595</v>
          </cell>
          <cell r="AC3575">
            <v>4.7885940000000002E-2</v>
          </cell>
          <cell r="AD3575">
            <v>290.23</v>
          </cell>
          <cell r="AE3575">
            <v>62.434150129999999</v>
          </cell>
          <cell r="AF3575">
            <v>68.934837369999997</v>
          </cell>
          <cell r="AG3575">
            <v>0.34058954752019355</v>
          </cell>
          <cell r="AH3575">
            <v>3.5</v>
          </cell>
          <cell r="AI3575">
            <v>54430</v>
          </cell>
          <cell r="AJ3575">
            <v>9.5</v>
          </cell>
        </row>
        <row r="3576">
          <cell r="A3576" t="str">
            <v>4711</v>
          </cell>
          <cell r="B3576" t="str">
            <v>471101901</v>
          </cell>
          <cell r="D3576" t="str">
            <v>4711019</v>
          </cell>
          <cell r="E3576" t="str">
            <v>4730</v>
          </cell>
          <cell r="F3576" t="str">
            <v>47</v>
          </cell>
          <cell r="G3576">
            <v>512.23039917999995</v>
          </cell>
          <cell r="H3576">
            <v>516.20664714999998</v>
          </cell>
          <cell r="I3576">
            <v>516.32889609999995</v>
          </cell>
          <cell r="J3576">
            <v>40.684410649999997</v>
          </cell>
          <cell r="K3576">
            <v>26.563550769999999</v>
          </cell>
          <cell r="L3576">
            <v>9.5588823299999994</v>
          </cell>
          <cell r="M3576">
            <v>9.5588823299999994</v>
          </cell>
          <cell r="N3576">
            <v>25.534357069999999</v>
          </cell>
          <cell r="O3576">
            <v>64.040000000000006</v>
          </cell>
          <cell r="P3576">
            <v>11.63751197</v>
          </cell>
          <cell r="Q3576">
            <v>77</v>
          </cell>
          <cell r="R3576">
            <v>54.24479362000001</v>
          </cell>
          <cell r="S3576">
            <v>22.4</v>
          </cell>
          <cell r="T3576">
            <v>9.5588823299999994</v>
          </cell>
          <cell r="U3576">
            <v>7.1569563599999997</v>
          </cell>
          <cell r="V3576">
            <v>7.1569563599999997</v>
          </cell>
          <cell r="W3576">
            <v>63.8</v>
          </cell>
          <cell r="X3576">
            <v>88.2</v>
          </cell>
          <cell r="Y3576">
            <v>48.4</v>
          </cell>
          <cell r="Z3576">
            <v>43.5</v>
          </cell>
          <cell r="AA3576">
            <v>41.7</v>
          </cell>
          <cell r="AB3576">
            <v>7.1569563599999997</v>
          </cell>
          <cell r="AC3576">
            <v>0.11031927999999999</v>
          </cell>
          <cell r="AD3576">
            <v>290.23</v>
          </cell>
          <cell r="AE3576">
            <v>62.434150129999999</v>
          </cell>
          <cell r="AF3576">
            <v>68.937899999999999</v>
          </cell>
          <cell r="AG3576">
            <v>0.28901558542047956</v>
          </cell>
          <cell r="AH3576">
            <v>3.5</v>
          </cell>
          <cell r="AI3576">
            <v>54430</v>
          </cell>
          <cell r="AJ3576">
            <v>9.5</v>
          </cell>
        </row>
        <row r="3577">
          <cell r="A3577" t="str">
            <v>4711</v>
          </cell>
          <cell r="B3577" t="str">
            <v>471102101</v>
          </cell>
          <cell r="D3577" t="str">
            <v>4711021</v>
          </cell>
          <cell r="E3577" t="str">
            <v>4730</v>
          </cell>
          <cell r="F3577" t="str">
            <v>47</v>
          </cell>
          <cell r="G3577">
            <v>512.23039917999995</v>
          </cell>
          <cell r="H3577">
            <v>516.20664714999998</v>
          </cell>
          <cell r="I3577">
            <v>516.32889609999995</v>
          </cell>
          <cell r="J3577">
            <v>40.684410649999997</v>
          </cell>
          <cell r="K3577">
            <v>26.563550769999999</v>
          </cell>
          <cell r="L3577">
            <v>7.1308988299999996</v>
          </cell>
          <cell r="M3577">
            <v>7.1308988299999996</v>
          </cell>
          <cell r="N3577">
            <v>25.534357069999999</v>
          </cell>
          <cell r="O3577">
            <v>64.040000000000006</v>
          </cell>
          <cell r="P3577">
            <v>11.630708500000001</v>
          </cell>
          <cell r="Q3577">
            <v>77</v>
          </cell>
          <cell r="R3577">
            <v>54.24479362000001</v>
          </cell>
          <cell r="S3577">
            <v>22.4</v>
          </cell>
          <cell r="T3577">
            <v>7.1308988299999996</v>
          </cell>
          <cell r="U3577">
            <v>9.5036068199999999</v>
          </cell>
          <cell r="V3577">
            <v>7.1308988299999996</v>
          </cell>
          <cell r="W3577">
            <v>63.8</v>
          </cell>
          <cell r="X3577">
            <v>88.2</v>
          </cell>
          <cell r="Y3577">
            <v>48.4</v>
          </cell>
          <cell r="Z3577">
            <v>43.5</v>
          </cell>
          <cell r="AA3577">
            <v>41.7</v>
          </cell>
          <cell r="AB3577">
            <v>9.6158054800000006</v>
          </cell>
          <cell r="AC3577">
            <v>0</v>
          </cell>
          <cell r="AD3577">
            <v>290.23</v>
          </cell>
          <cell r="AE3577">
            <v>62.434150129999999</v>
          </cell>
          <cell r="AF3577">
            <v>68.937899999999999</v>
          </cell>
          <cell r="AG3577">
            <v>0.27806291185306947</v>
          </cell>
          <cell r="AH3577">
            <v>3.5</v>
          </cell>
          <cell r="AI3577">
            <v>54430</v>
          </cell>
          <cell r="AJ3577">
            <v>9.5</v>
          </cell>
        </row>
        <row r="3578">
          <cell r="A3578" t="str">
            <v>4711</v>
          </cell>
          <cell r="B3578" t="str">
            <v>471102201</v>
          </cell>
          <cell r="D3578" t="str">
            <v>4711022</v>
          </cell>
          <cell r="E3578" t="str">
            <v>4730</v>
          </cell>
          <cell r="F3578" t="str">
            <v>47</v>
          </cell>
          <cell r="G3578">
            <v>512.23039917999995</v>
          </cell>
          <cell r="H3578">
            <v>516.20664714999998</v>
          </cell>
          <cell r="I3578">
            <v>516.32889609999995</v>
          </cell>
          <cell r="J3578">
            <v>40.684410649999997</v>
          </cell>
          <cell r="K3578">
            <v>26.563550769999999</v>
          </cell>
          <cell r="L3578">
            <v>9.4334839200000005</v>
          </cell>
          <cell r="M3578">
            <v>9.4334839200000005</v>
          </cell>
          <cell r="N3578">
            <v>25.534357069999999</v>
          </cell>
          <cell r="O3578">
            <v>64.040000000000006</v>
          </cell>
          <cell r="P3578">
            <v>11.630708500000001</v>
          </cell>
          <cell r="Q3578">
            <v>77</v>
          </cell>
          <cell r="R3578">
            <v>54.24479362000001</v>
          </cell>
          <cell r="S3578">
            <v>22.4</v>
          </cell>
          <cell r="T3578">
            <v>9.4334839200000005</v>
          </cell>
          <cell r="U3578">
            <v>10.126631100000001</v>
          </cell>
          <cell r="V3578">
            <v>9.4334839200000005</v>
          </cell>
          <cell r="W3578">
            <v>63.8</v>
          </cell>
          <cell r="X3578">
            <v>88.2</v>
          </cell>
          <cell r="Y3578">
            <v>48.4</v>
          </cell>
          <cell r="Z3578">
            <v>43.5</v>
          </cell>
          <cell r="AA3578">
            <v>41.7</v>
          </cell>
          <cell r="AB3578">
            <v>10.741816740000001</v>
          </cell>
          <cell r="AC3578">
            <v>0</v>
          </cell>
          <cell r="AD3578">
            <v>290.23</v>
          </cell>
          <cell r="AE3578">
            <v>62.434150129999999</v>
          </cell>
          <cell r="AF3578">
            <v>68.937899999999999</v>
          </cell>
          <cell r="AG3578">
            <v>0.28588836524254102</v>
          </cell>
          <cell r="AH3578">
            <v>3.5</v>
          </cell>
          <cell r="AI3578">
            <v>54430</v>
          </cell>
          <cell r="AJ3578">
            <v>9.5</v>
          </cell>
        </row>
        <row r="3579">
          <cell r="A3579" t="str">
            <v>4711</v>
          </cell>
          <cell r="B3579" t="str">
            <v>471102401</v>
          </cell>
          <cell r="D3579" t="str">
            <v>4711024</v>
          </cell>
          <cell r="E3579" t="str">
            <v>4730</v>
          </cell>
          <cell r="F3579" t="str">
            <v>47</v>
          </cell>
          <cell r="G3579">
            <v>512.23039917999995</v>
          </cell>
          <cell r="H3579">
            <v>516.20664714999998</v>
          </cell>
          <cell r="I3579">
            <v>516.32889609999995</v>
          </cell>
          <cell r="J3579">
            <v>40.684410649999997</v>
          </cell>
          <cell r="K3579">
            <v>26.563550769999999</v>
          </cell>
          <cell r="L3579">
            <v>10.126631100000001</v>
          </cell>
          <cell r="M3579">
            <v>10.126631100000001</v>
          </cell>
          <cell r="N3579">
            <v>25.534357069999999</v>
          </cell>
          <cell r="O3579">
            <v>64.040000000000006</v>
          </cell>
          <cell r="P3579">
            <v>11.630708500000001</v>
          </cell>
          <cell r="Q3579">
            <v>77</v>
          </cell>
          <cell r="R3579">
            <v>54.24479362000001</v>
          </cell>
          <cell r="S3579">
            <v>22.4</v>
          </cell>
          <cell r="T3579">
            <v>10.126631100000001</v>
          </cell>
          <cell r="U3579">
            <v>10.81977828</v>
          </cell>
          <cell r="V3579">
            <v>7.1308988299999996</v>
          </cell>
          <cell r="W3579">
            <v>63.8</v>
          </cell>
          <cell r="X3579">
            <v>88.2</v>
          </cell>
          <cell r="Y3579">
            <v>48.4</v>
          </cell>
          <cell r="Z3579">
            <v>43.5</v>
          </cell>
          <cell r="AA3579">
            <v>41.7</v>
          </cell>
          <cell r="AB3579">
            <v>10.741816740000001</v>
          </cell>
          <cell r="AC3579">
            <v>0</v>
          </cell>
          <cell r="AD3579">
            <v>290.23</v>
          </cell>
          <cell r="AE3579">
            <v>62.434150129999999</v>
          </cell>
          <cell r="AF3579">
            <v>68.937899999999999</v>
          </cell>
          <cell r="AG3579">
            <v>0.34940083035998049</v>
          </cell>
          <cell r="AH3579">
            <v>3.5</v>
          </cell>
          <cell r="AI3579">
            <v>54430</v>
          </cell>
          <cell r="AJ3579">
            <v>9.5</v>
          </cell>
        </row>
        <row r="3580">
          <cell r="A3580" t="str">
            <v>4711</v>
          </cell>
          <cell r="B3580" t="str">
            <v>471102601</v>
          </cell>
          <cell r="D3580" t="str">
            <v>4711026</v>
          </cell>
          <cell r="E3580" t="str">
            <v>4730</v>
          </cell>
          <cell r="F3580" t="str">
            <v>47</v>
          </cell>
          <cell r="G3580">
            <v>512.23039917999995</v>
          </cell>
          <cell r="H3580">
            <v>516.20664714999998</v>
          </cell>
          <cell r="I3580">
            <v>516.32889609999995</v>
          </cell>
          <cell r="J3580">
            <v>40.684410649999997</v>
          </cell>
          <cell r="K3580">
            <v>26.563550769999999</v>
          </cell>
          <cell r="L3580">
            <v>9.7252576099999999</v>
          </cell>
          <cell r="M3580">
            <v>9.7252576099999999</v>
          </cell>
          <cell r="N3580">
            <v>25.534357069999999</v>
          </cell>
          <cell r="O3580">
            <v>64.040000000000006</v>
          </cell>
          <cell r="P3580">
            <v>11.37259386</v>
          </cell>
          <cell r="Q3580">
            <v>77</v>
          </cell>
          <cell r="R3580">
            <v>54.24479362000001</v>
          </cell>
          <cell r="S3580">
            <v>22.4</v>
          </cell>
          <cell r="T3580">
            <v>10.750213820000001</v>
          </cell>
          <cell r="U3580">
            <v>9.7866727999999998</v>
          </cell>
          <cell r="V3580">
            <v>9.6425123199999998</v>
          </cell>
          <cell r="W3580">
            <v>63.8</v>
          </cell>
          <cell r="X3580">
            <v>88.2</v>
          </cell>
          <cell r="Y3580">
            <v>48.4</v>
          </cell>
          <cell r="Z3580">
            <v>43.5</v>
          </cell>
          <cell r="AA3580">
            <v>41.7</v>
          </cell>
          <cell r="AB3580">
            <v>9.8778107100000003</v>
          </cell>
          <cell r="AC3580">
            <v>0.13744397</v>
          </cell>
          <cell r="AD3580">
            <v>290.23</v>
          </cell>
          <cell r="AE3580">
            <v>62.434150129999999</v>
          </cell>
          <cell r="AF3580">
            <v>68.928787830000005</v>
          </cell>
          <cell r="AG3580">
            <v>0.30710334547098678</v>
          </cell>
          <cell r="AH3580">
            <v>3.5</v>
          </cell>
          <cell r="AI3580">
            <v>54430</v>
          </cell>
          <cell r="AJ3580">
            <v>9.5</v>
          </cell>
        </row>
        <row r="3581">
          <cell r="A3581" t="str">
            <v>4711</v>
          </cell>
          <cell r="B3581" t="str">
            <v>471102701</v>
          </cell>
          <cell r="D3581" t="str">
            <v>4711027</v>
          </cell>
          <cell r="E3581" t="str">
            <v>4730</v>
          </cell>
          <cell r="F3581" t="str">
            <v>47</v>
          </cell>
          <cell r="G3581">
            <v>512.23039917999995</v>
          </cell>
          <cell r="H3581">
            <v>516.20664714999998</v>
          </cell>
          <cell r="I3581">
            <v>516.32889609999995</v>
          </cell>
          <cell r="J3581">
            <v>40.684410649999997</v>
          </cell>
          <cell r="K3581">
            <v>26.563550769999999</v>
          </cell>
          <cell r="L3581">
            <v>7.2247534099999999</v>
          </cell>
          <cell r="M3581">
            <v>7.2247534099999999</v>
          </cell>
          <cell r="N3581">
            <v>25.534357069999999</v>
          </cell>
          <cell r="O3581">
            <v>64.040000000000006</v>
          </cell>
          <cell r="P3581">
            <v>11.54913202</v>
          </cell>
          <cell r="Q3581">
            <v>77</v>
          </cell>
          <cell r="R3581">
            <v>54.24479362000001</v>
          </cell>
          <cell r="S3581">
            <v>22.4</v>
          </cell>
          <cell r="T3581">
            <v>10.81977828</v>
          </cell>
          <cell r="U3581">
            <v>7.2247534099999999</v>
          </cell>
          <cell r="V3581">
            <v>7.2247534099999999</v>
          </cell>
          <cell r="W3581">
            <v>63.8</v>
          </cell>
          <cell r="X3581">
            <v>88.2</v>
          </cell>
          <cell r="Y3581">
            <v>48.4</v>
          </cell>
          <cell r="Z3581">
            <v>43.5</v>
          </cell>
          <cell r="AA3581">
            <v>41.7</v>
          </cell>
          <cell r="AB3581">
            <v>7.2247534099999999</v>
          </cell>
          <cell r="AC3581">
            <v>0.99291898000000001</v>
          </cell>
          <cell r="AD3581">
            <v>290.23</v>
          </cell>
          <cell r="AE3581">
            <v>62.434150129999999</v>
          </cell>
          <cell r="AF3581">
            <v>68.920851029999994</v>
          </cell>
          <cell r="AG3581">
            <v>0.31272713519368889</v>
          </cell>
          <cell r="AH3581">
            <v>3.5</v>
          </cell>
          <cell r="AI3581">
            <v>54430</v>
          </cell>
          <cell r="AJ3581">
            <v>9.5</v>
          </cell>
        </row>
        <row r="3582">
          <cell r="A3582" t="str">
            <v>4711</v>
          </cell>
          <cell r="B3582" t="str">
            <v>471102801</v>
          </cell>
          <cell r="D3582" t="str">
            <v>4711028</v>
          </cell>
          <cell r="E3582" t="str">
            <v>4730</v>
          </cell>
          <cell r="F3582" t="str">
            <v>47</v>
          </cell>
          <cell r="G3582">
            <v>512.23039917999995</v>
          </cell>
          <cell r="H3582">
            <v>516.20664714999998</v>
          </cell>
          <cell r="I3582">
            <v>516.32889609999995</v>
          </cell>
          <cell r="J3582">
            <v>40.684410649999997</v>
          </cell>
          <cell r="K3582">
            <v>26.563550769999999</v>
          </cell>
          <cell r="L3582">
            <v>9.4334839200000005</v>
          </cell>
          <cell r="M3582">
            <v>9.4334839200000005</v>
          </cell>
          <cell r="N3582">
            <v>25.534357069999999</v>
          </cell>
          <cell r="O3582">
            <v>64.040000000000006</v>
          </cell>
          <cell r="P3582">
            <v>11.225243389999999</v>
          </cell>
          <cell r="Q3582">
            <v>77</v>
          </cell>
          <cell r="R3582">
            <v>54.24479362000001</v>
          </cell>
          <cell r="S3582">
            <v>22.4</v>
          </cell>
          <cell r="T3582">
            <v>10.81977828</v>
          </cell>
          <cell r="U3582">
            <v>9.4334839200000005</v>
          </cell>
          <cell r="V3582">
            <v>9.4334839200000005</v>
          </cell>
          <cell r="W3582">
            <v>63.8</v>
          </cell>
          <cell r="X3582">
            <v>88.2</v>
          </cell>
          <cell r="Y3582">
            <v>48.4</v>
          </cell>
          <cell r="Z3582">
            <v>43.5</v>
          </cell>
          <cell r="AA3582">
            <v>41.7</v>
          </cell>
          <cell r="AB3582">
            <v>9.6073699999999995</v>
          </cell>
          <cell r="AC3582">
            <v>0</v>
          </cell>
          <cell r="AD3582">
            <v>290.23</v>
          </cell>
          <cell r="AE3582">
            <v>62.434150129999999</v>
          </cell>
          <cell r="AF3582">
            <v>68.937899999999999</v>
          </cell>
          <cell r="AG3582">
            <v>0.31830882609208838</v>
          </cell>
          <cell r="AH3582">
            <v>3.5</v>
          </cell>
          <cell r="AI3582">
            <v>54430</v>
          </cell>
          <cell r="AJ3582">
            <v>9.5</v>
          </cell>
        </row>
        <row r="3583">
          <cell r="A3583" t="str">
            <v>4711</v>
          </cell>
          <cell r="B3583" t="str">
            <v>471102901</v>
          </cell>
          <cell r="D3583" t="str">
            <v>4711029</v>
          </cell>
          <cell r="E3583" t="str">
            <v>4730</v>
          </cell>
          <cell r="F3583" t="str">
            <v>47</v>
          </cell>
          <cell r="G3583">
            <v>512.23039917999995</v>
          </cell>
          <cell r="H3583">
            <v>516.20664714999998</v>
          </cell>
          <cell r="I3583">
            <v>516.32889609999995</v>
          </cell>
          <cell r="J3583">
            <v>40.684410649999997</v>
          </cell>
          <cell r="K3583">
            <v>26.563550769999999</v>
          </cell>
          <cell r="L3583">
            <v>9.8389490300000002</v>
          </cell>
          <cell r="M3583">
            <v>9.8389490300000002</v>
          </cell>
          <cell r="N3583">
            <v>25.534357069999999</v>
          </cell>
          <cell r="O3583">
            <v>64.040000000000006</v>
          </cell>
          <cell r="P3583">
            <v>11.398994999999999</v>
          </cell>
          <cell r="Q3583">
            <v>77</v>
          </cell>
          <cell r="R3583">
            <v>54.24479362000001</v>
          </cell>
          <cell r="S3583">
            <v>22.4</v>
          </cell>
          <cell r="T3583">
            <v>10.81977828</v>
          </cell>
          <cell r="U3583">
            <v>9.8389490300000002</v>
          </cell>
          <cell r="V3583">
            <v>9.8389490300000002</v>
          </cell>
          <cell r="W3583">
            <v>63.8</v>
          </cell>
          <cell r="X3583">
            <v>88.2</v>
          </cell>
          <cell r="Y3583">
            <v>48.4</v>
          </cell>
          <cell r="Z3583">
            <v>43.5</v>
          </cell>
          <cell r="AA3583">
            <v>41.7</v>
          </cell>
          <cell r="AB3583">
            <v>9.9641121699999999</v>
          </cell>
          <cell r="AC3583">
            <v>0</v>
          </cell>
          <cell r="AD3583">
            <v>290.23</v>
          </cell>
          <cell r="AE3583">
            <v>62.434150129999999</v>
          </cell>
          <cell r="AF3583">
            <v>68.937899999999999</v>
          </cell>
          <cell r="AG3583">
            <v>0.30086498414024176</v>
          </cell>
          <cell r="AH3583">
            <v>3.5</v>
          </cell>
          <cell r="AI3583">
            <v>54430</v>
          </cell>
          <cell r="AJ3583">
            <v>9.5</v>
          </cell>
        </row>
        <row r="3584">
          <cell r="A3584" t="str">
            <v>4711</v>
          </cell>
          <cell r="B3584" t="str">
            <v>471103101</v>
          </cell>
          <cell r="D3584" t="str">
            <v>4711031</v>
          </cell>
          <cell r="E3584" t="str">
            <v>4730</v>
          </cell>
          <cell r="F3584" t="str">
            <v>47</v>
          </cell>
          <cell r="G3584">
            <v>512.23039917999995</v>
          </cell>
          <cell r="H3584">
            <v>516.20664714999998</v>
          </cell>
          <cell r="I3584">
            <v>516.32889609999995</v>
          </cell>
          <cell r="J3584">
            <v>40.684410649999997</v>
          </cell>
          <cell r="K3584">
            <v>26.563550769999999</v>
          </cell>
          <cell r="L3584">
            <v>9.3974836199999991</v>
          </cell>
          <cell r="M3584">
            <v>9.3974836199999991</v>
          </cell>
          <cell r="N3584">
            <v>25.534357069999999</v>
          </cell>
          <cell r="O3584">
            <v>64.040000000000006</v>
          </cell>
          <cell r="P3584">
            <v>11.24127421</v>
          </cell>
          <cell r="Q3584">
            <v>77</v>
          </cell>
          <cell r="R3584">
            <v>54.24479362000001</v>
          </cell>
          <cell r="S3584">
            <v>22.4</v>
          </cell>
          <cell r="T3584">
            <v>9.4071399499999995</v>
          </cell>
          <cell r="U3584">
            <v>10.89560906</v>
          </cell>
          <cell r="V3584">
            <v>9.3170399899999996</v>
          </cell>
          <cell r="W3584">
            <v>63.8</v>
          </cell>
          <cell r="X3584">
            <v>88.2</v>
          </cell>
          <cell r="Y3584">
            <v>48.4</v>
          </cell>
          <cell r="Z3584">
            <v>43.5</v>
          </cell>
          <cell r="AA3584">
            <v>41.7</v>
          </cell>
          <cell r="AB3584">
            <v>10.52174954</v>
          </cell>
          <cell r="AC3584">
            <v>0.15956287999999999</v>
          </cell>
          <cell r="AD3584">
            <v>290.23</v>
          </cell>
          <cell r="AE3584">
            <v>62.434150129999999</v>
          </cell>
          <cell r="AF3584">
            <v>68.936743199999995</v>
          </cell>
          <cell r="AG3584">
            <v>0.29547377874573155</v>
          </cell>
          <cell r="AH3584">
            <v>3.5</v>
          </cell>
          <cell r="AI3584">
            <v>54430</v>
          </cell>
          <cell r="AJ3584">
            <v>9.5</v>
          </cell>
        </row>
        <row r="3585">
          <cell r="A3585" t="str">
            <v>4711</v>
          </cell>
          <cell r="B3585" t="str">
            <v>471103201</v>
          </cell>
          <cell r="D3585" t="str">
            <v>4711032</v>
          </cell>
          <cell r="E3585" t="str">
            <v>4730</v>
          </cell>
          <cell r="F3585" t="str">
            <v>47</v>
          </cell>
          <cell r="G3585">
            <v>512.23039917999995</v>
          </cell>
          <cell r="H3585">
            <v>516.20664714999998</v>
          </cell>
          <cell r="I3585">
            <v>516.32889609999995</v>
          </cell>
          <cell r="J3585">
            <v>40.684410649999997</v>
          </cell>
          <cell r="K3585">
            <v>26.563550769999999</v>
          </cell>
          <cell r="L3585">
            <v>7.1514854600000008</v>
          </cell>
          <cell r="M3585">
            <v>7.1514854600000008</v>
          </cell>
          <cell r="N3585">
            <v>25.534357069999999</v>
          </cell>
          <cell r="O3585">
            <v>64.040000000000006</v>
          </cell>
          <cell r="P3585">
            <v>11.225243389999999</v>
          </cell>
          <cell r="Q3585">
            <v>77</v>
          </cell>
          <cell r="R3585">
            <v>54.24479362000001</v>
          </cell>
          <cell r="S3585">
            <v>22.4</v>
          </cell>
          <cell r="T3585">
            <v>7.1514854600000008</v>
          </cell>
          <cell r="U3585">
            <v>10.81977828</v>
          </cell>
          <cell r="V3585">
            <v>7.1514854600000008</v>
          </cell>
          <cell r="W3585">
            <v>63.8</v>
          </cell>
          <cell r="X3585">
            <v>88.2</v>
          </cell>
          <cell r="Y3585">
            <v>48.4</v>
          </cell>
          <cell r="Z3585">
            <v>43.5</v>
          </cell>
          <cell r="AA3585">
            <v>41.7</v>
          </cell>
          <cell r="AB3585">
            <v>10.66881585</v>
          </cell>
          <cell r="AC3585">
            <v>1</v>
          </cell>
          <cell r="AD3585">
            <v>290.23</v>
          </cell>
          <cell r="AE3585">
            <v>62.434150129999999</v>
          </cell>
          <cell r="AF3585">
            <v>68.937899999999999</v>
          </cell>
          <cell r="AG3585">
            <v>0.28570104474835595</v>
          </cell>
          <cell r="AH3585">
            <v>3.5</v>
          </cell>
          <cell r="AI3585">
            <v>54430</v>
          </cell>
          <cell r="AJ3585">
            <v>9.5</v>
          </cell>
        </row>
        <row r="3586">
          <cell r="A3586" t="str">
            <v>4711</v>
          </cell>
          <cell r="B3586" t="str">
            <v>471103401</v>
          </cell>
          <cell r="D3586" t="str">
            <v>4711034</v>
          </cell>
          <cell r="E3586" t="str">
            <v>4730</v>
          </cell>
          <cell r="F3586" t="str">
            <v>47</v>
          </cell>
          <cell r="G3586">
            <v>512.23039917999995</v>
          </cell>
          <cell r="H3586">
            <v>516.20664714999998</v>
          </cell>
          <cell r="I3586">
            <v>516.32889609999995</v>
          </cell>
          <cell r="J3586">
            <v>40.684410649999997</v>
          </cell>
          <cell r="K3586">
            <v>26.563550769999999</v>
          </cell>
          <cell r="L3586">
            <v>9.8734406299999993</v>
          </cell>
          <cell r="M3586">
            <v>9.8777080999999995</v>
          </cell>
          <cell r="N3586">
            <v>25.534357069999999</v>
          </cell>
          <cell r="O3586">
            <v>64.040000000000006</v>
          </cell>
          <cell r="P3586">
            <v>11.48106321</v>
          </cell>
          <cell r="Q3586">
            <v>77</v>
          </cell>
          <cell r="R3586">
            <v>54.24479362000001</v>
          </cell>
          <cell r="S3586">
            <v>22.4</v>
          </cell>
          <cell r="T3586">
            <v>9.9723604199999993</v>
          </cell>
          <cell r="U3586">
            <v>11.068667550000001</v>
          </cell>
          <cell r="V3586">
            <v>9.9723604199999993</v>
          </cell>
          <cell r="W3586">
            <v>63.8</v>
          </cell>
          <cell r="X3586">
            <v>88.2</v>
          </cell>
          <cell r="Y3586">
            <v>48.4</v>
          </cell>
          <cell r="Z3586">
            <v>43.5</v>
          </cell>
          <cell r="AA3586">
            <v>41.7</v>
          </cell>
          <cell r="AB3586">
            <v>10.747272110000001</v>
          </cell>
          <cell r="AC3586">
            <v>8.065166E-2</v>
          </cell>
          <cell r="AD3586">
            <v>290.23</v>
          </cell>
          <cell r="AE3586">
            <v>62.434150129999999</v>
          </cell>
          <cell r="AF3586">
            <v>68.93411442</v>
          </cell>
          <cell r="AG3586">
            <v>0.31862774262030585</v>
          </cell>
          <cell r="AH3586">
            <v>3.5</v>
          </cell>
          <cell r="AI3586">
            <v>54430</v>
          </cell>
          <cell r="AJ3586">
            <v>9.5</v>
          </cell>
        </row>
        <row r="3587">
          <cell r="A3587" t="str">
            <v>4711</v>
          </cell>
          <cell r="B3587" t="str">
            <v>471103601</v>
          </cell>
          <cell r="D3587" t="str">
            <v>4711036</v>
          </cell>
          <cell r="E3587" t="str">
            <v>4730</v>
          </cell>
          <cell r="F3587" t="str">
            <v>47</v>
          </cell>
          <cell r="G3587">
            <v>512.23039917999995</v>
          </cell>
          <cell r="H3587">
            <v>516.20664714999998</v>
          </cell>
          <cell r="I3587">
            <v>516.32889609999995</v>
          </cell>
          <cell r="J3587">
            <v>40.684410649999997</v>
          </cell>
          <cell r="K3587">
            <v>26.563550769999999</v>
          </cell>
          <cell r="L3587">
            <v>7.1308988299999996</v>
          </cell>
          <cell r="M3587">
            <v>7.1308988299999996</v>
          </cell>
          <cell r="N3587">
            <v>25.534357069999999</v>
          </cell>
          <cell r="O3587">
            <v>64.040000000000006</v>
          </cell>
          <cell r="P3587">
            <v>11.225243389999999</v>
          </cell>
          <cell r="Q3587">
            <v>77</v>
          </cell>
          <cell r="R3587">
            <v>54.24479362000001</v>
          </cell>
          <cell r="S3587">
            <v>22.4</v>
          </cell>
          <cell r="T3587">
            <v>7.1308988299999996</v>
          </cell>
          <cell r="U3587">
            <v>10.81977828</v>
          </cell>
          <cell r="V3587">
            <v>7.1308988299999996</v>
          </cell>
          <cell r="W3587">
            <v>63.8</v>
          </cell>
          <cell r="X3587">
            <v>88.2</v>
          </cell>
          <cell r="Y3587">
            <v>48.4</v>
          </cell>
          <cell r="Z3587">
            <v>43.5</v>
          </cell>
          <cell r="AA3587">
            <v>41.7</v>
          </cell>
          <cell r="AB3587">
            <v>10.741816740000001</v>
          </cell>
          <cell r="AC3587">
            <v>1</v>
          </cell>
          <cell r="AD3587">
            <v>290.23</v>
          </cell>
          <cell r="AE3587">
            <v>62.434150129999999</v>
          </cell>
          <cell r="AF3587">
            <v>68.937899999999999</v>
          </cell>
          <cell r="AG3587">
            <v>0.31491141423289942</v>
          </cell>
          <cell r="AH3587">
            <v>3.5</v>
          </cell>
          <cell r="AI3587">
            <v>54430</v>
          </cell>
          <cell r="AJ3587">
            <v>9.5</v>
          </cell>
        </row>
        <row r="3588">
          <cell r="A3588" t="str">
            <v>4711</v>
          </cell>
          <cell r="B3588" t="str">
            <v>471103801</v>
          </cell>
          <cell r="D3588" t="str">
            <v>4711038</v>
          </cell>
          <cell r="E3588" t="str">
            <v>4730</v>
          </cell>
          <cell r="F3588" t="str">
            <v>47</v>
          </cell>
          <cell r="G3588">
            <v>512.23039917999995</v>
          </cell>
          <cell r="H3588">
            <v>516.20664714999998</v>
          </cell>
          <cell r="I3588">
            <v>516.32889609999995</v>
          </cell>
          <cell r="J3588">
            <v>40.684410649999997</v>
          </cell>
          <cell r="K3588">
            <v>26.563550769999999</v>
          </cell>
          <cell r="L3588">
            <v>9.8389490300000002</v>
          </cell>
          <cell r="M3588">
            <v>9.8389490300000002</v>
          </cell>
          <cell r="N3588">
            <v>25.534357069999999</v>
          </cell>
          <cell r="O3588">
            <v>64.040000000000006</v>
          </cell>
          <cell r="P3588">
            <v>11.630708500000001</v>
          </cell>
          <cell r="Q3588">
            <v>77</v>
          </cell>
          <cell r="R3588">
            <v>54.24479362000001</v>
          </cell>
          <cell r="S3588">
            <v>22.4</v>
          </cell>
          <cell r="T3588">
            <v>9.8389490300000002</v>
          </cell>
          <cell r="U3588">
            <v>10.81977828</v>
          </cell>
          <cell r="V3588">
            <v>9.8389490300000002</v>
          </cell>
          <cell r="W3588">
            <v>63.8</v>
          </cell>
          <cell r="X3588">
            <v>88.2</v>
          </cell>
          <cell r="Y3588">
            <v>48.4</v>
          </cell>
          <cell r="Z3588">
            <v>43.5</v>
          </cell>
          <cell r="AA3588">
            <v>41.7</v>
          </cell>
          <cell r="AB3588">
            <v>10.741816740000001</v>
          </cell>
          <cell r="AC3588">
            <v>0</v>
          </cell>
          <cell r="AD3588">
            <v>290.23</v>
          </cell>
          <cell r="AE3588">
            <v>62.434150129999999</v>
          </cell>
          <cell r="AF3588">
            <v>68.937899999999999</v>
          </cell>
          <cell r="AG3588">
            <v>0.28658943864657138</v>
          </cell>
          <cell r="AH3588">
            <v>3.5</v>
          </cell>
          <cell r="AI3588">
            <v>54430</v>
          </cell>
          <cell r="AJ3588">
            <v>9.5</v>
          </cell>
        </row>
        <row r="3589">
          <cell r="A3589" t="str">
            <v>4711</v>
          </cell>
          <cell r="B3589" t="str">
            <v>471103901</v>
          </cell>
          <cell r="D3589" t="str">
            <v>4711039</v>
          </cell>
          <cell r="E3589" t="str">
            <v>4730</v>
          </cell>
          <cell r="F3589" t="str">
            <v>47</v>
          </cell>
          <cell r="G3589">
            <v>512.23039917999995</v>
          </cell>
          <cell r="H3589">
            <v>516.20664714999998</v>
          </cell>
          <cell r="I3589">
            <v>516.32889609999995</v>
          </cell>
          <cell r="J3589">
            <v>40.684410649999997</v>
          </cell>
          <cell r="K3589">
            <v>26.563550769999999</v>
          </cell>
          <cell r="L3589">
            <v>9.6138034799999996</v>
          </cell>
          <cell r="M3589">
            <v>9.8924266099999993</v>
          </cell>
          <cell r="N3589">
            <v>25.534357069999999</v>
          </cell>
          <cell r="O3589">
            <v>64.040000000000006</v>
          </cell>
          <cell r="P3589">
            <v>11.64521609</v>
          </cell>
          <cell r="Q3589">
            <v>77</v>
          </cell>
          <cell r="R3589">
            <v>54.24479362000001</v>
          </cell>
          <cell r="S3589">
            <v>22.4</v>
          </cell>
          <cell r="T3589">
            <v>10.31768112</v>
          </cell>
          <cell r="U3589">
            <v>11.119097379999999</v>
          </cell>
          <cell r="V3589">
            <v>9.9044371000000009</v>
          </cell>
          <cell r="W3589">
            <v>63.8</v>
          </cell>
          <cell r="X3589">
            <v>88.2</v>
          </cell>
          <cell r="Y3589">
            <v>48.4</v>
          </cell>
          <cell r="Z3589">
            <v>43.5</v>
          </cell>
          <cell r="AA3589">
            <v>41.7</v>
          </cell>
          <cell r="AB3589">
            <v>9.8861887900000003</v>
          </cell>
          <cell r="AC3589">
            <v>5.769022E-2</v>
          </cell>
          <cell r="AD3589">
            <v>290.23</v>
          </cell>
          <cell r="AE3589">
            <v>62.434150129999999</v>
          </cell>
          <cell r="AF3589">
            <v>68.470129450000002</v>
          </cell>
          <cell r="AG3589">
            <v>0.34208535458791872</v>
          </cell>
          <cell r="AH3589">
            <v>3.5</v>
          </cell>
          <cell r="AI3589">
            <v>54430</v>
          </cell>
          <cell r="AJ3589">
            <v>9.5</v>
          </cell>
        </row>
        <row r="3590">
          <cell r="A3590" t="str">
            <v>4711</v>
          </cell>
          <cell r="B3590" t="str">
            <v>471104101</v>
          </cell>
          <cell r="D3590" t="str">
            <v>4711041</v>
          </cell>
          <cell r="E3590" t="str">
            <v>4730</v>
          </cell>
          <cell r="F3590" t="str">
            <v>47</v>
          </cell>
          <cell r="G3590">
            <v>512.23039917999995</v>
          </cell>
          <cell r="H3590">
            <v>516.20664714999998</v>
          </cell>
          <cell r="I3590">
            <v>516.32889609999995</v>
          </cell>
          <cell r="J3590">
            <v>40.684410649999997</v>
          </cell>
          <cell r="K3590">
            <v>26.563550769999999</v>
          </cell>
          <cell r="L3590">
            <v>7.1577354800000013</v>
          </cell>
          <cell r="M3590">
            <v>9.4468344099999992</v>
          </cell>
          <cell r="N3590">
            <v>25.534357069999999</v>
          </cell>
          <cell r="O3590">
            <v>64.040000000000006</v>
          </cell>
          <cell r="P3590">
            <v>11.630708500000001</v>
          </cell>
          <cell r="Q3590">
            <v>77</v>
          </cell>
          <cell r="R3590">
            <v>54.24479362000001</v>
          </cell>
          <cell r="S3590">
            <v>22.4</v>
          </cell>
          <cell r="T3590">
            <v>9.4334839200000005</v>
          </cell>
          <cell r="U3590">
            <v>11.225243389999999</v>
          </cell>
          <cell r="V3590">
            <v>9.4468344099999992</v>
          </cell>
          <cell r="W3590">
            <v>63.8</v>
          </cell>
          <cell r="X3590">
            <v>88.2</v>
          </cell>
          <cell r="Y3590">
            <v>48.4</v>
          </cell>
          <cell r="Z3590">
            <v>43.5</v>
          </cell>
          <cell r="AA3590">
            <v>41.7</v>
          </cell>
          <cell r="AB3590">
            <v>7.1577354800000013</v>
          </cell>
          <cell r="AC3590">
            <v>0</v>
          </cell>
          <cell r="AD3590">
            <v>290.23</v>
          </cell>
          <cell r="AE3590">
            <v>62.434150129999999</v>
          </cell>
          <cell r="AF3590">
            <v>68.451700000000002</v>
          </cell>
          <cell r="AG3590">
            <v>0.32329993413914648</v>
          </cell>
          <cell r="AH3590">
            <v>3.5</v>
          </cell>
          <cell r="AI3590">
            <v>54430</v>
          </cell>
          <cell r="AJ3590">
            <v>9.5</v>
          </cell>
        </row>
        <row r="3591">
          <cell r="A3591" t="str">
            <v>4711</v>
          </cell>
          <cell r="B3591" t="str">
            <v>471104201</v>
          </cell>
          <cell r="D3591" t="str">
            <v>4711042</v>
          </cell>
          <cell r="E3591" t="str">
            <v>4730</v>
          </cell>
          <cell r="F3591" t="str">
            <v>47</v>
          </cell>
          <cell r="G3591">
            <v>512.23039917999995</v>
          </cell>
          <cell r="H3591">
            <v>516.20664714999998</v>
          </cell>
          <cell r="I3591">
            <v>516.32889609999995</v>
          </cell>
          <cell r="J3591">
            <v>40.684410649999997</v>
          </cell>
          <cell r="K3591">
            <v>26.563550769999999</v>
          </cell>
          <cell r="L3591">
            <v>9.4896373900000004</v>
          </cell>
          <cell r="M3591">
            <v>9.5565507499999995</v>
          </cell>
          <cell r="N3591">
            <v>25.534357069999999</v>
          </cell>
          <cell r="O3591">
            <v>64.040000000000006</v>
          </cell>
          <cell r="P3591">
            <v>11.80853106</v>
          </cell>
          <cell r="Q3591">
            <v>77</v>
          </cell>
          <cell r="R3591">
            <v>54.24479362000001</v>
          </cell>
          <cell r="S3591">
            <v>22.4</v>
          </cell>
          <cell r="T3591">
            <v>10.584157210000001</v>
          </cell>
          <cell r="U3591">
            <v>11.17191294</v>
          </cell>
          <cell r="V3591">
            <v>9.5565507499999995</v>
          </cell>
          <cell r="W3591">
            <v>63.8</v>
          </cell>
          <cell r="X3591">
            <v>88.2</v>
          </cell>
          <cell r="Y3591">
            <v>48.4</v>
          </cell>
          <cell r="Z3591">
            <v>43.5</v>
          </cell>
          <cell r="AA3591">
            <v>41.7</v>
          </cell>
          <cell r="AB3591">
            <v>9.6097203400000009</v>
          </cell>
          <cell r="AC3591">
            <v>0.20419613</v>
          </cell>
          <cell r="AD3591">
            <v>290.23</v>
          </cell>
          <cell r="AE3591">
            <v>62.434150129999999</v>
          </cell>
          <cell r="AF3591">
            <v>68.458596279999995</v>
          </cell>
          <cell r="AG3591">
            <v>0.3199060731721558</v>
          </cell>
          <cell r="AH3591">
            <v>3.5</v>
          </cell>
          <cell r="AI3591">
            <v>54430</v>
          </cell>
          <cell r="AJ3591">
            <v>9.5</v>
          </cell>
        </row>
        <row r="3592">
          <cell r="A3592" t="str">
            <v>4711</v>
          </cell>
          <cell r="B3592" t="str">
            <v>471104401</v>
          </cell>
          <cell r="D3592" t="str">
            <v>4711044</v>
          </cell>
          <cell r="E3592" t="str">
            <v>4730</v>
          </cell>
          <cell r="F3592" t="str">
            <v>47</v>
          </cell>
          <cell r="G3592">
            <v>512.23039917999995</v>
          </cell>
          <cell r="H3592">
            <v>516.20664714999998</v>
          </cell>
          <cell r="I3592">
            <v>516.32889609999995</v>
          </cell>
          <cell r="J3592">
            <v>40.684410649999997</v>
          </cell>
          <cell r="K3592">
            <v>26.563550769999999</v>
          </cell>
          <cell r="L3592">
            <v>7.1553962999999996</v>
          </cell>
          <cell r="M3592">
            <v>7.1553962999999996</v>
          </cell>
          <cell r="N3592">
            <v>25.534357069999999</v>
          </cell>
          <cell r="O3592">
            <v>64.040000000000006</v>
          </cell>
          <cell r="P3592">
            <v>11.91839057</v>
          </cell>
          <cell r="Q3592">
            <v>77</v>
          </cell>
          <cell r="R3592">
            <v>54.24479362000001</v>
          </cell>
          <cell r="S3592">
            <v>22.4</v>
          </cell>
          <cell r="T3592">
            <v>10.81977828</v>
          </cell>
          <cell r="U3592">
            <v>11.225243389999999</v>
          </cell>
          <cell r="V3592">
            <v>7.1553962999999996</v>
          </cell>
          <cell r="W3592">
            <v>63.8</v>
          </cell>
          <cell r="X3592">
            <v>88.2</v>
          </cell>
          <cell r="Y3592">
            <v>48.4</v>
          </cell>
          <cell r="Z3592">
            <v>43.5</v>
          </cell>
          <cell r="AA3592">
            <v>41.7</v>
          </cell>
          <cell r="AB3592">
            <v>7.1553962999999996</v>
          </cell>
          <cell r="AC3592">
            <v>1</v>
          </cell>
          <cell r="AD3592">
            <v>290.23</v>
          </cell>
          <cell r="AE3592">
            <v>62.434150129999999</v>
          </cell>
          <cell r="AF3592">
            <v>68.451700000000002</v>
          </cell>
          <cell r="AG3592">
            <v>0.32024807849853404</v>
          </cell>
          <cell r="AH3592">
            <v>3.5</v>
          </cell>
          <cell r="AI3592">
            <v>54430</v>
          </cell>
          <cell r="AJ3592">
            <v>9.5</v>
          </cell>
        </row>
        <row r="3593">
          <cell r="A3593" t="str">
            <v>4711</v>
          </cell>
          <cell r="B3593" t="str">
            <v>471104601</v>
          </cell>
          <cell r="D3593" t="str">
            <v>4711046</v>
          </cell>
          <cell r="E3593" t="str">
            <v>4730</v>
          </cell>
          <cell r="F3593" t="str">
            <v>47</v>
          </cell>
          <cell r="G3593">
            <v>512.23039917999995</v>
          </cell>
          <cell r="H3593">
            <v>516.20664714999998</v>
          </cell>
          <cell r="I3593">
            <v>516.32889609999995</v>
          </cell>
          <cell r="J3593">
            <v>40.684410649999997</v>
          </cell>
          <cell r="K3593">
            <v>26.563550769999999</v>
          </cell>
          <cell r="L3593">
            <v>9.2528249799999998</v>
          </cell>
          <cell r="M3593">
            <v>9.4066470100000004</v>
          </cell>
          <cell r="N3593">
            <v>25.534357069999999</v>
          </cell>
          <cell r="O3593">
            <v>64.040000000000006</v>
          </cell>
          <cell r="P3593">
            <v>11.706261140000001</v>
          </cell>
          <cell r="Q3593">
            <v>77</v>
          </cell>
          <cell r="R3593">
            <v>54.24479362000001</v>
          </cell>
          <cell r="S3593">
            <v>22.4</v>
          </cell>
          <cell r="T3593">
            <v>10.70871264</v>
          </cell>
          <cell r="U3593">
            <v>11.02934205</v>
          </cell>
          <cell r="V3593">
            <v>9.4066470100000004</v>
          </cell>
          <cell r="W3593">
            <v>63.8</v>
          </cell>
          <cell r="X3593">
            <v>88.2</v>
          </cell>
          <cell r="Y3593">
            <v>48.4</v>
          </cell>
          <cell r="Z3593">
            <v>43.5</v>
          </cell>
          <cell r="AA3593">
            <v>41.7</v>
          </cell>
          <cell r="AB3593">
            <v>9.9518014099999998</v>
          </cell>
          <cell r="AC3593">
            <v>0.55627066999999997</v>
          </cell>
          <cell r="AD3593">
            <v>290.23</v>
          </cell>
          <cell r="AE3593">
            <v>62.434150129999999</v>
          </cell>
          <cell r="AF3593">
            <v>68.933891340000002</v>
          </cell>
          <cell r="AG3593">
            <v>0.31389871027658706</v>
          </cell>
          <cell r="AH3593">
            <v>3.5</v>
          </cell>
          <cell r="AI3593">
            <v>54430</v>
          </cell>
          <cell r="AJ3593">
            <v>9.5</v>
          </cell>
        </row>
        <row r="3594">
          <cell r="A3594" t="str">
            <v>4711</v>
          </cell>
          <cell r="B3594" t="str">
            <v>471104602</v>
          </cell>
          <cell r="D3594" t="str">
            <v>4711046</v>
          </cell>
          <cell r="E3594" t="str">
            <v>4730</v>
          </cell>
          <cell r="F3594" t="str">
            <v>47</v>
          </cell>
          <cell r="G3594">
            <v>512.23039917999995</v>
          </cell>
          <cell r="H3594">
            <v>516.20664714999998</v>
          </cell>
          <cell r="I3594">
            <v>516.32889609999995</v>
          </cell>
          <cell r="J3594">
            <v>40.684410649999997</v>
          </cell>
          <cell r="K3594">
            <v>26.563550769999999</v>
          </cell>
          <cell r="L3594">
            <v>7.1308988299999996</v>
          </cell>
          <cell r="M3594">
            <v>9.4334839200000005</v>
          </cell>
          <cell r="N3594">
            <v>25.534357069999999</v>
          </cell>
          <cell r="O3594">
            <v>64.040000000000006</v>
          </cell>
          <cell r="P3594">
            <v>11.630708500000001</v>
          </cell>
          <cell r="Q3594">
            <v>77</v>
          </cell>
          <cell r="R3594">
            <v>54.24479362000001</v>
          </cell>
          <cell r="S3594">
            <v>22.4</v>
          </cell>
          <cell r="T3594">
            <v>10.81977828</v>
          </cell>
          <cell r="U3594">
            <v>10.81977828</v>
          </cell>
          <cell r="V3594">
            <v>9.4334839200000005</v>
          </cell>
          <cell r="W3594">
            <v>63.8</v>
          </cell>
          <cell r="X3594">
            <v>88.2</v>
          </cell>
          <cell r="Y3594">
            <v>48.4</v>
          </cell>
          <cell r="Z3594">
            <v>43.5</v>
          </cell>
          <cell r="AA3594">
            <v>41.7</v>
          </cell>
          <cell r="AB3594">
            <v>9.6158054800000006</v>
          </cell>
          <cell r="AC3594">
            <v>1</v>
          </cell>
          <cell r="AD3594">
            <v>290.23</v>
          </cell>
          <cell r="AE3594">
            <v>62.434150129999999</v>
          </cell>
          <cell r="AF3594">
            <v>68.937899999999999</v>
          </cell>
          <cell r="AG3594">
            <v>0.29604863223541905</v>
          </cell>
          <cell r="AH3594">
            <v>3.5</v>
          </cell>
          <cell r="AI3594">
            <v>54430</v>
          </cell>
          <cell r="AJ3594">
            <v>9.5</v>
          </cell>
        </row>
        <row r="3595">
          <cell r="A3595" t="str">
            <v>4711</v>
          </cell>
          <cell r="B3595" t="str">
            <v>471104603</v>
          </cell>
          <cell r="D3595" t="str">
            <v>4711046</v>
          </cell>
          <cell r="E3595" t="str">
            <v>4730</v>
          </cell>
          <cell r="F3595" t="str">
            <v>47</v>
          </cell>
          <cell r="G3595">
            <v>512.23039917999995</v>
          </cell>
          <cell r="H3595">
            <v>516.20664714999998</v>
          </cell>
          <cell r="I3595">
            <v>516.32889609999995</v>
          </cell>
          <cell r="J3595">
            <v>40.684410649999997</v>
          </cell>
          <cell r="K3595">
            <v>26.563550769999999</v>
          </cell>
          <cell r="L3595">
            <v>9.4334839200000005</v>
          </cell>
          <cell r="M3595">
            <v>9.4334839200000005</v>
          </cell>
          <cell r="N3595">
            <v>25.534357069999999</v>
          </cell>
          <cell r="O3595">
            <v>64.040000000000006</v>
          </cell>
          <cell r="P3595">
            <v>11.91839057</v>
          </cell>
          <cell r="Q3595">
            <v>77</v>
          </cell>
          <cell r="R3595">
            <v>54.24479362000001</v>
          </cell>
          <cell r="S3595">
            <v>22.4</v>
          </cell>
          <cell r="T3595">
            <v>10.81977828</v>
          </cell>
          <cell r="U3595">
            <v>11.225243389999999</v>
          </cell>
          <cell r="V3595">
            <v>9.4334839200000005</v>
          </cell>
          <cell r="W3595">
            <v>63.8</v>
          </cell>
          <cell r="X3595">
            <v>88.2</v>
          </cell>
          <cell r="Y3595">
            <v>48.4</v>
          </cell>
          <cell r="Z3595">
            <v>43.5</v>
          </cell>
          <cell r="AA3595">
            <v>41.7</v>
          </cell>
          <cell r="AB3595">
            <v>9.72752573</v>
          </cell>
          <cell r="AC3595">
            <v>1</v>
          </cell>
          <cell r="AD3595">
            <v>290.23</v>
          </cell>
          <cell r="AE3595">
            <v>62.434150129999999</v>
          </cell>
          <cell r="AF3595">
            <v>68.937899999999999</v>
          </cell>
          <cell r="AG3595">
            <v>0.29996819755794429</v>
          </cell>
          <cell r="AH3595">
            <v>3.5</v>
          </cell>
          <cell r="AI3595">
            <v>54430</v>
          </cell>
          <cell r="AJ3595">
            <v>9.5</v>
          </cell>
        </row>
        <row r="3596">
          <cell r="A3596" t="str">
            <v>4711</v>
          </cell>
          <cell r="B3596" t="str">
            <v>471104801</v>
          </cell>
          <cell r="D3596" t="str">
            <v>4711048</v>
          </cell>
          <cell r="E3596" t="str">
            <v>4730</v>
          </cell>
          <cell r="F3596" t="str">
            <v>47</v>
          </cell>
          <cell r="G3596">
            <v>512.23039917999995</v>
          </cell>
          <cell r="H3596">
            <v>516.20664714999998</v>
          </cell>
          <cell r="I3596">
            <v>516.32889609999995</v>
          </cell>
          <cell r="J3596">
            <v>40.684410649999997</v>
          </cell>
          <cell r="K3596">
            <v>26.563550769999999</v>
          </cell>
          <cell r="L3596">
            <v>7.1308988299999996</v>
          </cell>
          <cell r="M3596">
            <v>7.1308988299999996</v>
          </cell>
          <cell r="N3596">
            <v>25.534357069999999</v>
          </cell>
          <cell r="O3596">
            <v>64.040000000000006</v>
          </cell>
          <cell r="P3596">
            <v>11.91839057</v>
          </cell>
          <cell r="Q3596">
            <v>77</v>
          </cell>
          <cell r="R3596">
            <v>54.24479362000001</v>
          </cell>
          <cell r="S3596">
            <v>22.4</v>
          </cell>
          <cell r="T3596">
            <v>10.126631100000001</v>
          </cell>
          <cell r="U3596">
            <v>11.225243389999999</v>
          </cell>
          <cell r="V3596">
            <v>7.1308988299999996</v>
          </cell>
          <cell r="W3596">
            <v>63.8</v>
          </cell>
          <cell r="X3596">
            <v>88.2</v>
          </cell>
          <cell r="Y3596">
            <v>48.4</v>
          </cell>
          <cell r="Z3596">
            <v>43.5</v>
          </cell>
          <cell r="AA3596">
            <v>41.7</v>
          </cell>
          <cell r="AB3596">
            <v>9.6158054800000006</v>
          </cell>
          <cell r="AC3596">
            <v>1</v>
          </cell>
          <cell r="AD3596">
            <v>290.23</v>
          </cell>
          <cell r="AE3596">
            <v>62.434150129999999</v>
          </cell>
          <cell r="AF3596">
            <v>68.937899999999999</v>
          </cell>
          <cell r="AG3596">
            <v>0.32694764080230709</v>
          </cell>
          <cell r="AH3596">
            <v>3.5</v>
          </cell>
          <cell r="AI3596">
            <v>54430</v>
          </cell>
          <cell r="AJ3596">
            <v>9.5</v>
          </cell>
        </row>
        <row r="3597">
          <cell r="A3597" t="str">
            <v>4711</v>
          </cell>
          <cell r="B3597" t="str">
            <v>471104901</v>
          </cell>
          <cell r="D3597" t="str">
            <v>4711049</v>
          </cell>
          <cell r="E3597" t="str">
            <v>4730</v>
          </cell>
          <cell r="F3597" t="str">
            <v>47</v>
          </cell>
          <cell r="G3597">
            <v>512.23039917999995</v>
          </cell>
          <cell r="H3597">
            <v>516.20664714999998</v>
          </cell>
          <cell r="I3597">
            <v>516.32889609999995</v>
          </cell>
          <cell r="J3597">
            <v>40.684410649999997</v>
          </cell>
          <cell r="K3597">
            <v>26.563550769999999</v>
          </cell>
          <cell r="L3597">
            <v>7.2527624199999989</v>
          </cell>
          <cell r="M3597">
            <v>7.2527624199999989</v>
          </cell>
          <cell r="N3597">
            <v>25.534357069999999</v>
          </cell>
          <cell r="O3597">
            <v>64.040000000000006</v>
          </cell>
          <cell r="P3597">
            <v>11.639884049999999</v>
          </cell>
          <cell r="Q3597">
            <v>77</v>
          </cell>
          <cell r="R3597">
            <v>54.24479362000001</v>
          </cell>
          <cell r="S3597">
            <v>22.4</v>
          </cell>
          <cell r="T3597">
            <v>10.126631100000001</v>
          </cell>
          <cell r="U3597">
            <v>10.81977828</v>
          </cell>
          <cell r="V3597">
            <v>7.2527624199999989</v>
          </cell>
          <cell r="W3597">
            <v>63.8</v>
          </cell>
          <cell r="X3597">
            <v>88.2</v>
          </cell>
          <cell r="Y3597">
            <v>48.4</v>
          </cell>
          <cell r="Z3597">
            <v>43.5</v>
          </cell>
          <cell r="AA3597">
            <v>41.7</v>
          </cell>
          <cell r="AB3597">
            <v>7.2527624199999989</v>
          </cell>
          <cell r="AC3597">
            <v>1</v>
          </cell>
          <cell r="AD3597">
            <v>290.23</v>
          </cell>
          <cell r="AE3597">
            <v>62.434150129999999</v>
          </cell>
          <cell r="AF3597">
            <v>68.937899999999999</v>
          </cell>
          <cell r="AG3597">
            <v>0.34051979264068288</v>
          </cell>
          <cell r="AH3597">
            <v>3.5</v>
          </cell>
          <cell r="AI3597">
            <v>54430</v>
          </cell>
          <cell r="AJ3597">
            <v>9.5</v>
          </cell>
        </row>
        <row r="3598">
          <cell r="A3598" t="str">
            <v>4711</v>
          </cell>
          <cell r="B3598" t="str">
            <v>471105201</v>
          </cell>
          <cell r="D3598" t="str">
            <v>4711052</v>
          </cell>
          <cell r="E3598" t="str">
            <v>4730</v>
          </cell>
          <cell r="F3598" t="str">
            <v>47</v>
          </cell>
          <cell r="G3598">
            <v>512.23039917999995</v>
          </cell>
          <cell r="H3598">
            <v>516.20664714999998</v>
          </cell>
          <cell r="I3598">
            <v>516.32889609999995</v>
          </cell>
          <cell r="J3598">
            <v>40.684410649999997</v>
          </cell>
          <cell r="K3598">
            <v>26.563550769999999</v>
          </cell>
          <cell r="L3598">
            <v>9.3536611900000004</v>
          </cell>
          <cell r="M3598">
            <v>9.3536611900000004</v>
          </cell>
          <cell r="N3598">
            <v>25.534357069999999</v>
          </cell>
          <cell r="O3598">
            <v>64.040000000000006</v>
          </cell>
          <cell r="P3598">
            <v>11.407631609999999</v>
          </cell>
          <cell r="Q3598">
            <v>77</v>
          </cell>
          <cell r="R3598">
            <v>54.24479362000001</v>
          </cell>
          <cell r="S3598">
            <v>22.4</v>
          </cell>
          <cell r="T3598">
            <v>10.60940287</v>
          </cell>
          <cell r="U3598">
            <v>11.210995710000001</v>
          </cell>
          <cell r="V3598">
            <v>9.8609453299999998</v>
          </cell>
          <cell r="W3598">
            <v>63.8</v>
          </cell>
          <cell r="X3598">
            <v>88.2</v>
          </cell>
          <cell r="Y3598">
            <v>48.4</v>
          </cell>
          <cell r="Z3598">
            <v>43.5</v>
          </cell>
          <cell r="AA3598">
            <v>41.7</v>
          </cell>
          <cell r="AB3598">
            <v>10.72194492</v>
          </cell>
          <cell r="AC3598">
            <v>0.37341728000000002</v>
          </cell>
          <cell r="AD3598">
            <v>290.23</v>
          </cell>
          <cell r="AE3598">
            <v>62.434150129999999</v>
          </cell>
          <cell r="AF3598">
            <v>68.930281320000006</v>
          </cell>
          <cell r="AG3598">
            <v>0.33326965855177737</v>
          </cell>
          <cell r="AH3598">
            <v>3.5</v>
          </cell>
          <cell r="AI3598">
            <v>54430</v>
          </cell>
          <cell r="AJ3598">
            <v>9.5</v>
          </cell>
        </row>
        <row r="3599">
          <cell r="A3599" t="str">
            <v>4711</v>
          </cell>
          <cell r="B3599" t="str">
            <v>471105301</v>
          </cell>
          <cell r="D3599" t="str">
            <v>4711053</v>
          </cell>
          <cell r="E3599" t="str">
            <v>4730</v>
          </cell>
          <cell r="F3599" t="str">
            <v>47</v>
          </cell>
          <cell r="G3599">
            <v>512.23039917999995</v>
          </cell>
          <cell r="H3599">
            <v>516.20664714999998</v>
          </cell>
          <cell r="I3599">
            <v>516.32889609999995</v>
          </cell>
          <cell r="J3599">
            <v>40.684410649999997</v>
          </cell>
          <cell r="K3599">
            <v>26.563550769999999</v>
          </cell>
          <cell r="L3599">
            <v>7.8473718399999992</v>
          </cell>
          <cell r="M3599">
            <v>7.8473718399999992</v>
          </cell>
          <cell r="N3599">
            <v>25.534357069999999</v>
          </cell>
          <cell r="O3599">
            <v>64.040000000000006</v>
          </cell>
          <cell r="P3599">
            <v>11.630708500000001</v>
          </cell>
          <cell r="Q3599">
            <v>77</v>
          </cell>
          <cell r="R3599">
            <v>54.24479362000001</v>
          </cell>
          <cell r="S3599">
            <v>22.4</v>
          </cell>
          <cell r="T3599">
            <v>10.81977828</v>
          </cell>
          <cell r="U3599">
            <v>11.225243389999999</v>
          </cell>
          <cell r="V3599">
            <v>7.8473718399999992</v>
          </cell>
          <cell r="W3599">
            <v>63.8</v>
          </cell>
          <cell r="X3599">
            <v>88.2</v>
          </cell>
          <cell r="Y3599">
            <v>48.4</v>
          </cell>
          <cell r="Z3599">
            <v>43.5</v>
          </cell>
          <cell r="AA3599">
            <v>41.7</v>
          </cell>
          <cell r="AB3599">
            <v>10.741816740000001</v>
          </cell>
          <cell r="AC3599">
            <v>1</v>
          </cell>
          <cell r="AD3599">
            <v>290.23</v>
          </cell>
          <cell r="AE3599">
            <v>62.434150129999999</v>
          </cell>
          <cell r="AF3599">
            <v>68.937899999999999</v>
          </cell>
          <cell r="AG3599">
            <v>0.2975158380766878</v>
          </cell>
          <cell r="AH3599">
            <v>3.5</v>
          </cell>
          <cell r="AI3599">
            <v>54430</v>
          </cell>
          <cell r="AJ3599">
            <v>9.5</v>
          </cell>
        </row>
        <row r="3600">
          <cell r="A3600" t="str">
            <v>4711</v>
          </cell>
          <cell r="B3600" t="str">
            <v>471105401</v>
          </cell>
          <cell r="D3600" t="str">
            <v>4711054</v>
          </cell>
          <cell r="E3600" t="str">
            <v>4730</v>
          </cell>
          <cell r="F3600" t="str">
            <v>47</v>
          </cell>
          <cell r="G3600">
            <v>512.23039917999995</v>
          </cell>
          <cell r="H3600">
            <v>516.20664714999998</v>
          </cell>
          <cell r="I3600">
            <v>516.32889609999995</v>
          </cell>
          <cell r="J3600">
            <v>40.684410649999997</v>
          </cell>
          <cell r="K3600">
            <v>26.563550769999999</v>
          </cell>
          <cell r="L3600">
            <v>8.74033674</v>
          </cell>
          <cell r="M3600">
            <v>8.74033674</v>
          </cell>
          <cell r="N3600">
            <v>25.534357069999999</v>
          </cell>
          <cell r="O3600">
            <v>64.040000000000006</v>
          </cell>
          <cell r="P3600">
            <v>11.630708500000001</v>
          </cell>
          <cell r="Q3600">
            <v>77</v>
          </cell>
          <cell r="R3600">
            <v>54.24479362000001</v>
          </cell>
          <cell r="S3600">
            <v>22.4</v>
          </cell>
          <cell r="T3600">
            <v>10.81977828</v>
          </cell>
          <cell r="U3600">
            <v>11.225243389999999</v>
          </cell>
          <cell r="V3600">
            <v>8.74033674</v>
          </cell>
          <cell r="W3600">
            <v>63.8</v>
          </cell>
          <cell r="X3600">
            <v>88.2</v>
          </cell>
          <cell r="Y3600">
            <v>48.4</v>
          </cell>
          <cell r="Z3600">
            <v>43.5</v>
          </cell>
          <cell r="AA3600">
            <v>41.7</v>
          </cell>
          <cell r="AB3600">
            <v>10.741816740000001</v>
          </cell>
          <cell r="AC3600">
            <v>1</v>
          </cell>
          <cell r="AD3600">
            <v>290.23</v>
          </cell>
          <cell r="AE3600">
            <v>62.434150129999999</v>
          </cell>
          <cell r="AF3600">
            <v>68.937899999999999</v>
          </cell>
          <cell r="AG3600">
            <v>0.34366268933159805</v>
          </cell>
          <cell r="AH3600">
            <v>3.5</v>
          </cell>
          <cell r="AI3600">
            <v>54430</v>
          </cell>
          <cell r="AJ3600">
            <v>9.5</v>
          </cell>
        </row>
        <row r="3601">
          <cell r="A3601" t="str">
            <v>4711</v>
          </cell>
          <cell r="B3601" t="str">
            <v>471105601</v>
          </cell>
          <cell r="D3601" t="str">
            <v>4711056</v>
          </cell>
          <cell r="E3601" t="str">
            <v>4730</v>
          </cell>
          <cell r="F3601" t="str">
            <v>47</v>
          </cell>
          <cell r="G3601">
            <v>512.23039917999995</v>
          </cell>
          <cell r="H3601">
            <v>516.20664714999998</v>
          </cell>
          <cell r="I3601">
            <v>516.32889609999995</v>
          </cell>
          <cell r="J3601">
            <v>40.684410649999997</v>
          </cell>
          <cell r="K3601">
            <v>26.563550769999999</v>
          </cell>
          <cell r="L3601">
            <v>7.1800698699999996</v>
          </cell>
          <cell r="M3601">
            <v>7.1800698699999996</v>
          </cell>
          <cell r="N3601">
            <v>25.534357069999999</v>
          </cell>
          <cell r="O3601">
            <v>64.040000000000006</v>
          </cell>
          <cell r="P3601">
            <v>11.225243389999999</v>
          </cell>
          <cell r="Q3601">
            <v>77</v>
          </cell>
          <cell r="R3601">
            <v>54.24479362000001</v>
          </cell>
          <cell r="S3601">
            <v>22.4</v>
          </cell>
          <cell r="T3601">
            <v>10.126631100000001</v>
          </cell>
          <cell r="U3601">
            <v>11.225243389999999</v>
          </cell>
          <cell r="V3601">
            <v>10.126631100000001</v>
          </cell>
          <cell r="W3601">
            <v>63.8</v>
          </cell>
          <cell r="X3601">
            <v>88.2</v>
          </cell>
          <cell r="Y3601">
            <v>48.4</v>
          </cell>
          <cell r="Z3601">
            <v>43.5</v>
          </cell>
          <cell r="AA3601">
            <v>41.7</v>
          </cell>
          <cell r="AB3601">
            <v>10.741816740000001</v>
          </cell>
          <cell r="AC3601">
            <v>1</v>
          </cell>
          <cell r="AD3601">
            <v>290.23</v>
          </cell>
          <cell r="AE3601">
            <v>62.434150129999999</v>
          </cell>
          <cell r="AF3601">
            <v>68.937899999999999</v>
          </cell>
          <cell r="AG3601">
            <v>0.33136232028299017</v>
          </cell>
          <cell r="AH3601">
            <v>3.5</v>
          </cell>
          <cell r="AI3601">
            <v>54430</v>
          </cell>
          <cell r="AJ3601">
            <v>9.5</v>
          </cell>
        </row>
        <row r="3602">
          <cell r="A3602" t="str">
            <v>4711</v>
          </cell>
          <cell r="B3602" t="str">
            <v>471105801</v>
          </cell>
          <cell r="D3602" t="str">
            <v>4711058</v>
          </cell>
          <cell r="E3602" t="str">
            <v>4730</v>
          </cell>
          <cell r="F3602" t="str">
            <v>47</v>
          </cell>
          <cell r="G3602">
            <v>512.23039917999995</v>
          </cell>
          <cell r="H3602">
            <v>516.20664714999998</v>
          </cell>
          <cell r="I3602">
            <v>516.32889609999995</v>
          </cell>
          <cell r="J3602">
            <v>40.684410649999997</v>
          </cell>
          <cell r="K3602">
            <v>26.563550769999999</v>
          </cell>
          <cell r="L3602">
            <v>9.4334839200000005</v>
          </cell>
          <cell r="M3602">
            <v>9.4334839200000005</v>
          </cell>
          <cell r="N3602">
            <v>25.534357069999999</v>
          </cell>
          <cell r="O3602">
            <v>64.040000000000006</v>
          </cell>
          <cell r="P3602">
            <v>11.225243389999999</v>
          </cell>
          <cell r="Q3602">
            <v>77</v>
          </cell>
          <cell r="R3602">
            <v>54.24479362000001</v>
          </cell>
          <cell r="S3602">
            <v>22.4</v>
          </cell>
          <cell r="T3602">
            <v>10.126631100000001</v>
          </cell>
          <cell r="U3602">
            <v>11.225243389999999</v>
          </cell>
          <cell r="V3602">
            <v>9.4334839200000005</v>
          </cell>
          <cell r="W3602">
            <v>63.8</v>
          </cell>
          <cell r="X3602">
            <v>88.2</v>
          </cell>
          <cell r="Y3602">
            <v>48.4</v>
          </cell>
          <cell r="Z3602">
            <v>43.5</v>
          </cell>
          <cell r="AA3602">
            <v>41.7</v>
          </cell>
          <cell r="AB3602">
            <v>10.741816740000001</v>
          </cell>
          <cell r="AC3602">
            <v>0</v>
          </cell>
          <cell r="AD3602">
            <v>290.23</v>
          </cell>
          <cell r="AE3602">
            <v>62.434150129999999</v>
          </cell>
          <cell r="AF3602">
            <v>68.937899999999999</v>
          </cell>
          <cell r="AG3602">
            <v>0.25662275011210012</v>
          </cell>
          <cell r="AH3602">
            <v>3.5</v>
          </cell>
          <cell r="AI3602">
            <v>54430</v>
          </cell>
          <cell r="AJ3602">
            <v>9.5</v>
          </cell>
        </row>
        <row r="3603">
          <cell r="A3603" t="str">
            <v>4711</v>
          </cell>
          <cell r="B3603" t="str">
            <v>471105901</v>
          </cell>
          <cell r="D3603" t="str">
            <v>4711059</v>
          </cell>
          <cell r="E3603" t="str">
            <v>4730</v>
          </cell>
          <cell r="F3603" t="str">
            <v>47</v>
          </cell>
          <cell r="G3603">
            <v>512.23039917999995</v>
          </cell>
          <cell r="H3603">
            <v>516.20664714999998</v>
          </cell>
          <cell r="I3603">
            <v>516.32889609999995</v>
          </cell>
          <cell r="J3603">
            <v>40.684410649999997</v>
          </cell>
          <cell r="K3603">
            <v>26.563550769999999</v>
          </cell>
          <cell r="L3603">
            <v>9.6881261399999996</v>
          </cell>
          <cell r="M3603">
            <v>9.7593284600000008</v>
          </cell>
          <cell r="N3603">
            <v>25.534357069999999</v>
          </cell>
          <cell r="O3603">
            <v>64.040000000000006</v>
          </cell>
          <cell r="P3603">
            <v>11.057077169999999</v>
          </cell>
          <cell r="Q3603">
            <v>77</v>
          </cell>
          <cell r="R3603">
            <v>54.24479362000001</v>
          </cell>
          <cell r="S3603">
            <v>22.4</v>
          </cell>
          <cell r="T3603">
            <v>10.478695439999999</v>
          </cell>
          <cell r="U3603">
            <v>11.0354379</v>
          </cell>
          <cell r="V3603">
            <v>9.7580570699999996</v>
          </cell>
          <cell r="W3603">
            <v>63.8</v>
          </cell>
          <cell r="X3603">
            <v>88.2</v>
          </cell>
          <cell r="Y3603">
            <v>48.4</v>
          </cell>
          <cell r="Z3603">
            <v>43.5</v>
          </cell>
          <cell r="AA3603">
            <v>41.7</v>
          </cell>
          <cell r="AB3603">
            <v>10.320090410000001</v>
          </cell>
          <cell r="AC3603">
            <v>5.6950389999999997E-2</v>
          </cell>
          <cell r="AD3603">
            <v>290.23</v>
          </cell>
          <cell r="AE3603">
            <v>62.434150129999999</v>
          </cell>
          <cell r="AF3603">
            <v>68.937899999999999</v>
          </cell>
          <cell r="AG3603">
            <v>0.28536448474065829</v>
          </cell>
          <cell r="AH3603">
            <v>3.5</v>
          </cell>
          <cell r="AI3603">
            <v>54430</v>
          </cell>
          <cell r="AJ3603">
            <v>9.5</v>
          </cell>
        </row>
        <row r="3604">
          <cell r="A3604" t="str">
            <v>4711</v>
          </cell>
          <cell r="B3604" t="str">
            <v>471106001</v>
          </cell>
          <cell r="C3604" t="str">
            <v>725</v>
          </cell>
          <cell r="D3604" t="str">
            <v>4711060</v>
          </cell>
          <cell r="E3604" t="str">
            <v>4730</v>
          </cell>
          <cell r="F3604" t="str">
            <v>47</v>
          </cell>
          <cell r="G3604">
            <v>512.23039917999995</v>
          </cell>
          <cell r="H3604">
            <v>516.20664714999998</v>
          </cell>
          <cell r="I3604">
            <v>516.32889609999995</v>
          </cell>
          <cell r="J3604">
            <v>40.684410649999997</v>
          </cell>
          <cell r="K3604">
            <v>26.563550769999999</v>
          </cell>
          <cell r="L3604">
            <v>8.74033674</v>
          </cell>
          <cell r="M3604">
            <v>9.8389490300000002</v>
          </cell>
          <cell r="N3604">
            <v>25.534357069999999</v>
          </cell>
          <cell r="O3604">
            <v>77.352000000000004</v>
          </cell>
          <cell r="P3604">
            <v>10.81977828</v>
          </cell>
          <cell r="Q3604">
            <v>77</v>
          </cell>
          <cell r="R3604">
            <v>55.93331603</v>
          </cell>
          <cell r="S3604">
            <v>22.4</v>
          </cell>
          <cell r="T3604">
            <v>9.8389490300000002</v>
          </cell>
          <cell r="U3604">
            <v>10.81977828</v>
          </cell>
          <cell r="V3604">
            <v>8.74033674</v>
          </cell>
          <cell r="W3604">
            <v>63.8</v>
          </cell>
          <cell r="X3604">
            <v>88.2</v>
          </cell>
          <cell r="Y3604">
            <v>48.4</v>
          </cell>
          <cell r="Z3604">
            <v>43.5</v>
          </cell>
          <cell r="AA3604">
            <v>41.7</v>
          </cell>
          <cell r="AB3604">
            <v>8.74033674</v>
          </cell>
          <cell r="AC3604">
            <v>0</v>
          </cell>
          <cell r="AD3604">
            <v>290.23</v>
          </cell>
          <cell r="AE3604">
            <v>62.434150129999999</v>
          </cell>
          <cell r="AF3604">
            <v>68.937899999999999</v>
          </cell>
          <cell r="AG3604">
            <v>0.32287796968195209</v>
          </cell>
          <cell r="AH3604">
            <v>3.5</v>
          </cell>
          <cell r="AI3604">
            <v>54430</v>
          </cell>
          <cell r="AJ3604">
            <v>9.5</v>
          </cell>
        </row>
        <row r="3605">
          <cell r="A3605" t="str">
            <v>4711</v>
          </cell>
          <cell r="B3605" t="str">
            <v>471106101</v>
          </cell>
          <cell r="C3605" t="str">
            <v>725</v>
          </cell>
          <cell r="D3605" t="str">
            <v>4711061</v>
          </cell>
          <cell r="E3605" t="str">
            <v>4730</v>
          </cell>
          <cell r="F3605" t="str">
            <v>47</v>
          </cell>
          <cell r="G3605">
            <v>512.23039917999995</v>
          </cell>
          <cell r="H3605">
            <v>516.20664714999998</v>
          </cell>
          <cell r="I3605">
            <v>516.32889609999995</v>
          </cell>
          <cell r="J3605">
            <v>40.684410649999997</v>
          </cell>
          <cell r="K3605">
            <v>26.563550769999999</v>
          </cell>
          <cell r="L3605">
            <v>9.3633189399999992</v>
          </cell>
          <cell r="M3605">
            <v>9.9414574800000004</v>
          </cell>
          <cell r="N3605">
            <v>25.534357069999999</v>
          </cell>
          <cell r="O3605">
            <v>77.352000000000004</v>
          </cell>
          <cell r="P3605">
            <v>10.70951689</v>
          </cell>
          <cell r="Q3605">
            <v>77</v>
          </cell>
          <cell r="R3605">
            <v>55.93331603</v>
          </cell>
          <cell r="S3605">
            <v>22.4</v>
          </cell>
          <cell r="T3605">
            <v>10.31768112</v>
          </cell>
          <cell r="U3605">
            <v>10.68636117</v>
          </cell>
          <cell r="V3605">
            <v>9.3830323799999995</v>
          </cell>
          <cell r="W3605">
            <v>63.8</v>
          </cell>
          <cell r="X3605">
            <v>88.2</v>
          </cell>
          <cell r="Y3605">
            <v>48.4</v>
          </cell>
          <cell r="Z3605">
            <v>43.5</v>
          </cell>
          <cell r="AA3605">
            <v>41.7</v>
          </cell>
          <cell r="AB3605">
            <v>9.4495147399999997</v>
          </cell>
          <cell r="AC3605">
            <v>0.10975842</v>
          </cell>
          <cell r="AD3605">
            <v>290.23</v>
          </cell>
          <cell r="AE3605">
            <v>62.434150129999999</v>
          </cell>
          <cell r="AF3605">
            <v>68.937899999999999</v>
          </cell>
          <cell r="AG3605">
            <v>0.29706355301270243</v>
          </cell>
          <cell r="AH3605">
            <v>3.5</v>
          </cell>
          <cell r="AI3605">
            <v>54430</v>
          </cell>
          <cell r="AJ3605">
            <v>9.5</v>
          </cell>
        </row>
        <row r="3606">
          <cell r="A3606" t="str">
            <v>4711</v>
          </cell>
          <cell r="B3606" t="str">
            <v>471106301</v>
          </cell>
          <cell r="C3606" t="str">
            <v>725</v>
          </cell>
          <cell r="D3606" t="str">
            <v>4711063</v>
          </cell>
          <cell r="E3606" t="str">
            <v>4730</v>
          </cell>
          <cell r="F3606" t="str">
            <v>47</v>
          </cell>
          <cell r="G3606">
            <v>512.23039917999995</v>
          </cell>
          <cell r="H3606">
            <v>516.20664714999998</v>
          </cell>
          <cell r="I3606">
            <v>516.32889609999995</v>
          </cell>
          <cell r="J3606">
            <v>40.684410649999997</v>
          </cell>
          <cell r="K3606">
            <v>26.563550769999999</v>
          </cell>
          <cell r="L3606">
            <v>9.4334839200000005</v>
          </cell>
          <cell r="M3606">
            <v>10.126631100000001</v>
          </cell>
          <cell r="N3606">
            <v>25.534357069999999</v>
          </cell>
          <cell r="O3606">
            <v>77.352000000000004</v>
          </cell>
          <cell r="P3606">
            <v>10.81977828</v>
          </cell>
          <cell r="Q3606">
            <v>77</v>
          </cell>
          <cell r="R3606">
            <v>55.93331603</v>
          </cell>
          <cell r="S3606">
            <v>22.4</v>
          </cell>
          <cell r="T3606">
            <v>10.126631100000001</v>
          </cell>
          <cell r="U3606">
            <v>10.81977828</v>
          </cell>
          <cell r="V3606">
            <v>7.1308988299999996</v>
          </cell>
          <cell r="W3606">
            <v>63.8</v>
          </cell>
          <cell r="X3606">
            <v>88.2</v>
          </cell>
          <cell r="Y3606">
            <v>48.4</v>
          </cell>
          <cell r="Z3606">
            <v>43.5</v>
          </cell>
          <cell r="AA3606">
            <v>41.7</v>
          </cell>
          <cell r="AB3606">
            <v>9.0768089799999991</v>
          </cell>
          <cell r="AC3606">
            <v>1</v>
          </cell>
          <cell r="AD3606">
            <v>290.23</v>
          </cell>
          <cell r="AE3606">
            <v>62.434150129999999</v>
          </cell>
          <cell r="AF3606">
            <v>68.937899999999999</v>
          </cell>
          <cell r="AG3606">
            <v>0.32323503184902352</v>
          </cell>
          <cell r="AH3606">
            <v>3.5</v>
          </cell>
          <cell r="AI3606">
            <v>54430</v>
          </cell>
          <cell r="AJ3606">
            <v>9.5</v>
          </cell>
        </row>
        <row r="3607">
          <cell r="A3607" t="str">
            <v>4711</v>
          </cell>
          <cell r="B3607" t="str">
            <v>471106401</v>
          </cell>
          <cell r="C3607" t="str">
            <v>725</v>
          </cell>
          <cell r="D3607" t="str">
            <v>4711064</v>
          </cell>
          <cell r="E3607" t="str">
            <v>4730</v>
          </cell>
          <cell r="F3607" t="str">
            <v>47</v>
          </cell>
          <cell r="G3607">
            <v>512.23039917999995</v>
          </cell>
          <cell r="H3607">
            <v>516.20664714999998</v>
          </cell>
          <cell r="I3607">
            <v>516.32889609999995</v>
          </cell>
          <cell r="J3607">
            <v>40.684410649999997</v>
          </cell>
          <cell r="K3607">
            <v>26.563550769999999</v>
          </cell>
          <cell r="L3607">
            <v>7.1308988299999996</v>
          </cell>
          <cell r="M3607">
            <v>10.126631100000001</v>
          </cell>
          <cell r="N3607">
            <v>25.534357069999999</v>
          </cell>
          <cell r="O3607">
            <v>77.352000000000004</v>
          </cell>
          <cell r="P3607">
            <v>10.81977828</v>
          </cell>
          <cell r="Q3607">
            <v>77</v>
          </cell>
          <cell r="R3607">
            <v>55.93331603</v>
          </cell>
          <cell r="S3607">
            <v>22.4</v>
          </cell>
          <cell r="T3607">
            <v>10.126631100000001</v>
          </cell>
          <cell r="U3607">
            <v>10.81977828</v>
          </cell>
          <cell r="V3607">
            <v>9.2720937699999997</v>
          </cell>
          <cell r="W3607">
            <v>63.8</v>
          </cell>
          <cell r="X3607">
            <v>88.2</v>
          </cell>
          <cell r="Y3607">
            <v>48.4</v>
          </cell>
          <cell r="Z3607">
            <v>43.5</v>
          </cell>
          <cell r="AA3607">
            <v>41.7</v>
          </cell>
          <cell r="AB3607">
            <v>7.1308988299999996</v>
          </cell>
          <cell r="AC3607">
            <v>0</v>
          </cell>
          <cell r="AD3607">
            <v>290.23</v>
          </cell>
          <cell r="AE3607">
            <v>62.434150129999999</v>
          </cell>
          <cell r="AF3607">
            <v>68.937899999999999</v>
          </cell>
          <cell r="AG3607">
            <v>0.31548853273663224</v>
          </cell>
          <cell r="AH3607">
            <v>3.5</v>
          </cell>
          <cell r="AI3607">
            <v>54430</v>
          </cell>
          <cell r="AJ3607">
            <v>9.5</v>
          </cell>
        </row>
        <row r="3608">
          <cell r="A3608" t="str">
            <v>4711</v>
          </cell>
          <cell r="B3608" t="str">
            <v>471106501</v>
          </cell>
          <cell r="C3608" t="str">
            <v>725</v>
          </cell>
          <cell r="D3608" t="str">
            <v>4711065</v>
          </cell>
          <cell r="E3608" t="str">
            <v>4730</v>
          </cell>
          <cell r="F3608" t="str">
            <v>47</v>
          </cell>
          <cell r="G3608">
            <v>512.23039917999995</v>
          </cell>
          <cell r="H3608">
            <v>516.20664714999998</v>
          </cell>
          <cell r="I3608">
            <v>516.32889609999995</v>
          </cell>
          <cell r="J3608">
            <v>40.684410649999997</v>
          </cell>
          <cell r="K3608">
            <v>26.563550769999999</v>
          </cell>
          <cell r="L3608">
            <v>9.1480393499999995</v>
          </cell>
          <cell r="M3608">
            <v>9.0837562199999997</v>
          </cell>
          <cell r="N3608">
            <v>25.534357069999999</v>
          </cell>
          <cell r="O3608">
            <v>77.352000000000004</v>
          </cell>
          <cell r="P3608">
            <v>10.08655883</v>
          </cell>
          <cell r="Q3608">
            <v>77</v>
          </cell>
          <cell r="R3608">
            <v>55.93331603</v>
          </cell>
          <cell r="S3608">
            <v>22.4</v>
          </cell>
          <cell r="T3608">
            <v>9.6576509500000007</v>
          </cell>
          <cell r="U3608">
            <v>9.5669653100000005</v>
          </cell>
          <cell r="V3608">
            <v>9.1720152600000002</v>
          </cell>
          <cell r="W3608">
            <v>63.8</v>
          </cell>
          <cell r="X3608">
            <v>88.2</v>
          </cell>
          <cell r="Y3608">
            <v>48.4</v>
          </cell>
          <cell r="Z3608">
            <v>43.5</v>
          </cell>
          <cell r="AA3608">
            <v>41.7</v>
          </cell>
          <cell r="AB3608">
            <v>9.3454829700000008</v>
          </cell>
          <cell r="AC3608">
            <v>0.26079437</v>
          </cell>
          <cell r="AD3608">
            <v>290.23</v>
          </cell>
          <cell r="AE3608">
            <v>62.434150129999999</v>
          </cell>
          <cell r="AF3608">
            <v>65.162961870000004</v>
          </cell>
          <cell r="AG3608">
            <v>0.31161172280340982</v>
          </cell>
          <cell r="AH3608">
            <v>3.5</v>
          </cell>
          <cell r="AI3608">
            <v>54430</v>
          </cell>
          <cell r="AJ3608">
            <v>9.5</v>
          </cell>
        </row>
        <row r="3609">
          <cell r="A3609" t="str">
            <v>4711</v>
          </cell>
          <cell r="B3609" t="str">
            <v>471106601</v>
          </cell>
          <cell r="C3609" t="str">
            <v>725</v>
          </cell>
          <cell r="D3609" t="str">
            <v>4711066</v>
          </cell>
          <cell r="E3609" t="str">
            <v>4730</v>
          </cell>
          <cell r="F3609" t="str">
            <v>47</v>
          </cell>
          <cell r="G3609">
            <v>512.23039917999995</v>
          </cell>
          <cell r="H3609">
            <v>516.20664714999998</v>
          </cell>
          <cell r="I3609">
            <v>516.32889609999995</v>
          </cell>
          <cell r="J3609">
            <v>40.684410649999997</v>
          </cell>
          <cell r="K3609">
            <v>26.563550769999999</v>
          </cell>
          <cell r="L3609">
            <v>7.2108184499999997</v>
          </cell>
          <cell r="M3609">
            <v>7.2122944700000007</v>
          </cell>
          <cell r="N3609">
            <v>25.534357069999999</v>
          </cell>
          <cell r="O3609">
            <v>77.352000000000004</v>
          </cell>
          <cell r="P3609">
            <v>8.1481564399999993</v>
          </cell>
          <cell r="Q3609">
            <v>77</v>
          </cell>
          <cell r="R3609">
            <v>55.93331603</v>
          </cell>
          <cell r="S3609">
            <v>22.4</v>
          </cell>
          <cell r="T3609">
            <v>8.6745387600000008</v>
          </cell>
          <cell r="U3609">
            <v>7.4500795699999998</v>
          </cell>
          <cell r="V3609">
            <v>7.2026611999999997</v>
          </cell>
          <cell r="W3609">
            <v>63.8</v>
          </cell>
          <cell r="X3609">
            <v>88.2</v>
          </cell>
          <cell r="Y3609">
            <v>48.4</v>
          </cell>
          <cell r="Z3609">
            <v>43.5</v>
          </cell>
          <cell r="AA3609">
            <v>41.7</v>
          </cell>
          <cell r="AB3609">
            <v>7.40427912</v>
          </cell>
          <cell r="AC3609">
            <v>0.81521648999999985</v>
          </cell>
          <cell r="AD3609">
            <v>290.23</v>
          </cell>
          <cell r="AE3609">
            <v>62.434150129999999</v>
          </cell>
          <cell r="AF3609">
            <v>65.307203580000007</v>
          </cell>
          <cell r="AG3609">
            <v>0.44171779000000005</v>
          </cell>
          <cell r="AH3609">
            <v>3.5</v>
          </cell>
          <cell r="AI3609">
            <v>54430</v>
          </cell>
          <cell r="AJ3609">
            <v>9.5</v>
          </cell>
        </row>
        <row r="3610">
          <cell r="A3610" t="str">
            <v>4711</v>
          </cell>
          <cell r="B3610" t="str">
            <v>471106701</v>
          </cell>
          <cell r="C3610" t="str">
            <v>725</v>
          </cell>
          <cell r="D3610" t="str">
            <v>4711067</v>
          </cell>
          <cell r="E3610" t="str">
            <v>4730</v>
          </cell>
          <cell r="F3610" t="str">
            <v>47</v>
          </cell>
          <cell r="G3610">
            <v>512.23039917999995</v>
          </cell>
          <cell r="H3610">
            <v>516.20664714999998</v>
          </cell>
          <cell r="I3610">
            <v>516.32889609999995</v>
          </cell>
          <cell r="J3610">
            <v>40.684410649999997</v>
          </cell>
          <cell r="K3610">
            <v>26.563550769999999</v>
          </cell>
          <cell r="L3610">
            <v>7.2499255399999996</v>
          </cell>
          <cell r="M3610">
            <v>7.2499255399999996</v>
          </cell>
          <cell r="N3610">
            <v>25.534357069999999</v>
          </cell>
          <cell r="O3610">
            <v>77.352000000000004</v>
          </cell>
          <cell r="P3610">
            <v>10.81977828</v>
          </cell>
          <cell r="Q3610">
            <v>77</v>
          </cell>
          <cell r="R3610">
            <v>55.93331603</v>
          </cell>
          <cell r="S3610">
            <v>22.4</v>
          </cell>
          <cell r="T3610">
            <v>7.2499255399999996</v>
          </cell>
          <cell r="U3610">
            <v>10.126631100000001</v>
          </cell>
          <cell r="V3610">
            <v>7.1308988299999996</v>
          </cell>
          <cell r="W3610">
            <v>63.8</v>
          </cell>
          <cell r="X3610">
            <v>88.2</v>
          </cell>
          <cell r="Y3610">
            <v>48.4</v>
          </cell>
          <cell r="Z3610">
            <v>43.5</v>
          </cell>
          <cell r="AA3610">
            <v>41.7</v>
          </cell>
          <cell r="AB3610">
            <v>7.2499255399999996</v>
          </cell>
          <cell r="AC3610">
            <v>1</v>
          </cell>
          <cell r="AD3610">
            <v>290.23</v>
          </cell>
          <cell r="AE3610">
            <v>62.434150129999999</v>
          </cell>
          <cell r="AF3610">
            <v>66.269027500000007</v>
          </cell>
          <cell r="AG3610">
            <v>0.29221393290215486</v>
          </cell>
          <cell r="AH3610">
            <v>3.5</v>
          </cell>
          <cell r="AI3610">
            <v>54430</v>
          </cell>
          <cell r="AJ3610">
            <v>9.5</v>
          </cell>
        </row>
        <row r="3611">
          <cell r="A3611" t="str">
            <v>4711</v>
          </cell>
          <cell r="B3611" t="str">
            <v>471106801</v>
          </cell>
          <cell r="C3611" t="str">
            <v>725</v>
          </cell>
          <cell r="D3611" t="str">
            <v>4711068</v>
          </cell>
          <cell r="E3611" t="str">
            <v>4730</v>
          </cell>
          <cell r="F3611" t="str">
            <v>47</v>
          </cell>
          <cell r="G3611">
            <v>512.23039917999995</v>
          </cell>
          <cell r="H3611">
            <v>516.20664714999998</v>
          </cell>
          <cell r="I3611">
            <v>516.32889609999995</v>
          </cell>
          <cell r="J3611">
            <v>40.684410649999997</v>
          </cell>
          <cell r="K3611">
            <v>26.563550769999999</v>
          </cell>
          <cell r="L3611">
            <v>7.1662659700000004</v>
          </cell>
          <cell r="M3611">
            <v>7.1662659700000004</v>
          </cell>
          <cell r="N3611">
            <v>25.534357069999999</v>
          </cell>
          <cell r="O3611">
            <v>77.352000000000004</v>
          </cell>
          <cell r="P3611">
            <v>9.8389490300000002</v>
          </cell>
          <cell r="Q3611">
            <v>77</v>
          </cell>
          <cell r="R3611">
            <v>55.93331603</v>
          </cell>
          <cell r="S3611">
            <v>22.4</v>
          </cell>
          <cell r="T3611">
            <v>9.1967484200000005</v>
          </cell>
          <cell r="U3611">
            <v>8.7414561200000005</v>
          </cell>
          <cell r="V3611">
            <v>7.1662659700000004</v>
          </cell>
          <cell r="W3611">
            <v>63.8</v>
          </cell>
          <cell r="X3611">
            <v>88.2</v>
          </cell>
          <cell r="Y3611">
            <v>48.4</v>
          </cell>
          <cell r="Z3611">
            <v>43.5</v>
          </cell>
          <cell r="AA3611">
            <v>41.7</v>
          </cell>
          <cell r="AB3611">
            <v>8.8549503200000004</v>
          </cell>
          <cell r="AC3611">
            <v>1</v>
          </cell>
          <cell r="AD3611">
            <v>290.23</v>
          </cell>
          <cell r="AE3611">
            <v>62.434150129999999</v>
          </cell>
          <cell r="AF3611">
            <v>66.306100000000001</v>
          </cell>
          <cell r="AG3611">
            <v>0</v>
          </cell>
          <cell r="AH3611">
            <v>3.5</v>
          </cell>
          <cell r="AI3611">
            <v>54430</v>
          </cell>
          <cell r="AJ3611">
            <v>9.5</v>
          </cell>
        </row>
        <row r="3612">
          <cell r="A3612" t="str">
            <v>4711</v>
          </cell>
          <cell r="B3612" t="str">
            <v>471106901</v>
          </cell>
          <cell r="C3612" t="str">
            <v>725</v>
          </cell>
          <cell r="D3612" t="str">
            <v>4711069</v>
          </cell>
          <cell r="E3612" t="str">
            <v>4730</v>
          </cell>
          <cell r="F3612" t="str">
            <v>47</v>
          </cell>
          <cell r="G3612">
            <v>512.23039917999995</v>
          </cell>
          <cell r="H3612">
            <v>516.20664714999998</v>
          </cell>
          <cell r="I3612">
            <v>516.32889609999995</v>
          </cell>
          <cell r="J3612">
            <v>40.684410649999997</v>
          </cell>
          <cell r="K3612">
            <v>26.563550769999999</v>
          </cell>
          <cell r="L3612">
            <v>9.4073863200000005</v>
          </cell>
          <cell r="M3612">
            <v>9.7373739300000004</v>
          </cell>
          <cell r="N3612">
            <v>25.534357069999999</v>
          </cell>
          <cell r="O3612">
            <v>77.352000000000004</v>
          </cell>
          <cell r="P3612">
            <v>10.47568105</v>
          </cell>
          <cell r="Q3612">
            <v>77</v>
          </cell>
          <cell r="R3612">
            <v>55.93331603</v>
          </cell>
          <cell r="S3612">
            <v>22.4</v>
          </cell>
          <cell r="T3612">
            <v>10.569854319999999</v>
          </cell>
          <cell r="U3612">
            <v>10.44167539</v>
          </cell>
          <cell r="V3612">
            <v>9.8028934400000001</v>
          </cell>
          <cell r="W3612">
            <v>63.8</v>
          </cell>
          <cell r="X3612">
            <v>88.2</v>
          </cell>
          <cell r="Y3612">
            <v>48.4</v>
          </cell>
          <cell r="Z3612">
            <v>43.5</v>
          </cell>
          <cell r="AA3612">
            <v>41.7</v>
          </cell>
          <cell r="AB3612">
            <v>10.275292459999999</v>
          </cell>
          <cell r="AC3612">
            <v>0.27978642999999997</v>
          </cell>
          <cell r="AD3612">
            <v>290.23</v>
          </cell>
          <cell r="AE3612">
            <v>62.434150129999999</v>
          </cell>
          <cell r="AF3612">
            <v>68.921973879999996</v>
          </cell>
          <cell r="AG3612">
            <v>1</v>
          </cell>
          <cell r="AH3612">
            <v>3.5</v>
          </cell>
          <cell r="AI3612">
            <v>54430</v>
          </cell>
          <cell r="AJ3612">
            <v>9.5</v>
          </cell>
        </row>
        <row r="3613">
          <cell r="A3613" t="str">
            <v>4711</v>
          </cell>
          <cell r="B3613" t="str">
            <v>471107001</v>
          </cell>
          <cell r="C3613" t="str">
            <v>725</v>
          </cell>
          <cell r="D3613" t="str">
            <v>4711070</v>
          </cell>
          <cell r="E3613" t="str">
            <v>4730</v>
          </cell>
          <cell r="F3613" t="str">
            <v>47</v>
          </cell>
          <cell r="G3613">
            <v>512.23039917999995</v>
          </cell>
          <cell r="H3613">
            <v>516.20664714999998</v>
          </cell>
          <cell r="I3613">
            <v>516.32889609999995</v>
          </cell>
          <cell r="J3613">
            <v>40.684410649999997</v>
          </cell>
          <cell r="K3613">
            <v>26.563550769999999</v>
          </cell>
          <cell r="L3613">
            <v>7.1662659700000004</v>
          </cell>
          <cell r="M3613">
            <v>7.1308988299999996</v>
          </cell>
          <cell r="N3613">
            <v>25.534357069999999</v>
          </cell>
          <cell r="O3613">
            <v>77.352000000000004</v>
          </cell>
          <cell r="P3613">
            <v>9.7233436199999996</v>
          </cell>
          <cell r="Q3613">
            <v>77</v>
          </cell>
          <cell r="R3613">
            <v>55.93331603</v>
          </cell>
          <cell r="S3613">
            <v>22.4</v>
          </cell>
          <cell r="T3613">
            <v>7.1838707199999998</v>
          </cell>
          <cell r="U3613">
            <v>7.6401231699999999</v>
          </cell>
          <cell r="V3613">
            <v>7.1356873500000004</v>
          </cell>
          <cell r="W3613">
            <v>63.8</v>
          </cell>
          <cell r="X3613">
            <v>88.2</v>
          </cell>
          <cell r="Y3613">
            <v>48.4</v>
          </cell>
          <cell r="Z3613">
            <v>43.5</v>
          </cell>
          <cell r="AA3613">
            <v>41.7</v>
          </cell>
          <cell r="AB3613">
            <v>7.1838707199999998</v>
          </cell>
          <cell r="AC3613">
            <v>1</v>
          </cell>
          <cell r="AD3613">
            <v>290.23</v>
          </cell>
          <cell r="AE3613">
            <v>62.434150129999999</v>
          </cell>
          <cell r="AF3613">
            <v>66.306100000000001</v>
          </cell>
          <cell r="AG3613">
            <v>0.36707050954808956</v>
          </cell>
          <cell r="AH3613">
            <v>3.5</v>
          </cell>
          <cell r="AI3613">
            <v>54430</v>
          </cell>
          <cell r="AJ3613">
            <v>9.5</v>
          </cell>
        </row>
        <row r="3614">
          <cell r="A3614" t="str">
            <v>4711</v>
          </cell>
          <cell r="B3614" t="str">
            <v>471107101</v>
          </cell>
          <cell r="C3614" t="str">
            <v>725</v>
          </cell>
          <cell r="D3614" t="str">
            <v>4711071</v>
          </cell>
          <cell r="E3614" t="str">
            <v>4730</v>
          </cell>
          <cell r="F3614" t="str">
            <v>47</v>
          </cell>
          <cell r="G3614">
            <v>512.23039917999995</v>
          </cell>
          <cell r="H3614">
            <v>516.20664714999998</v>
          </cell>
          <cell r="I3614">
            <v>516.32889609999995</v>
          </cell>
          <cell r="J3614">
            <v>40.684410649999997</v>
          </cell>
          <cell r="K3614">
            <v>26.563550769999999</v>
          </cell>
          <cell r="L3614">
            <v>9.4334839200000005</v>
          </cell>
          <cell r="M3614">
            <v>9.8389490300000002</v>
          </cell>
          <cell r="N3614">
            <v>25.534357069999999</v>
          </cell>
          <cell r="O3614">
            <v>77.352000000000004</v>
          </cell>
          <cell r="P3614">
            <v>10.81977828</v>
          </cell>
          <cell r="Q3614">
            <v>77</v>
          </cell>
          <cell r="R3614">
            <v>55.93331603</v>
          </cell>
          <cell r="S3614">
            <v>22.4</v>
          </cell>
          <cell r="T3614">
            <v>10.81977828</v>
          </cell>
          <cell r="U3614">
            <v>10.81977828</v>
          </cell>
          <cell r="V3614">
            <v>9.8389490300000002</v>
          </cell>
          <cell r="W3614">
            <v>63.8</v>
          </cell>
          <cell r="X3614">
            <v>88.2</v>
          </cell>
          <cell r="Y3614">
            <v>48.4</v>
          </cell>
          <cell r="Z3614">
            <v>43.5</v>
          </cell>
          <cell r="AA3614">
            <v>41.7</v>
          </cell>
          <cell r="AB3614">
            <v>9.9641121699999999</v>
          </cell>
          <cell r="AC3614">
            <v>0</v>
          </cell>
          <cell r="AD3614">
            <v>290.23</v>
          </cell>
          <cell r="AE3614">
            <v>62.434150129999999</v>
          </cell>
          <cell r="AF3614">
            <v>68.937899999999999</v>
          </cell>
          <cell r="AG3614">
            <v>0.28238502362566253</v>
          </cell>
          <cell r="AH3614">
            <v>3.5</v>
          </cell>
          <cell r="AI3614">
            <v>54430</v>
          </cell>
          <cell r="AJ3614">
            <v>9.5</v>
          </cell>
        </row>
        <row r="3615">
          <cell r="A3615" t="str">
            <v>4711</v>
          </cell>
          <cell r="B3615" t="str">
            <v>471107201</v>
          </cell>
          <cell r="C3615" t="str">
            <v>725</v>
          </cell>
          <cell r="D3615" t="str">
            <v>4711072</v>
          </cell>
          <cell r="E3615" t="str">
            <v>4730</v>
          </cell>
          <cell r="F3615" t="str">
            <v>47</v>
          </cell>
          <cell r="G3615">
            <v>512.23039917999995</v>
          </cell>
          <cell r="H3615">
            <v>516.20664714999998</v>
          </cell>
          <cell r="I3615">
            <v>516.32889609999995</v>
          </cell>
          <cell r="J3615">
            <v>40.684410649999997</v>
          </cell>
          <cell r="K3615">
            <v>26.563550769999999</v>
          </cell>
          <cell r="L3615">
            <v>7.1853870200000003</v>
          </cell>
          <cell r="M3615">
            <v>7.1853870200000003</v>
          </cell>
          <cell r="N3615">
            <v>25.534357069999999</v>
          </cell>
          <cell r="O3615">
            <v>77.352000000000004</v>
          </cell>
          <cell r="P3615">
            <v>10.81977828</v>
          </cell>
          <cell r="Q3615">
            <v>77</v>
          </cell>
          <cell r="R3615">
            <v>55.93331603</v>
          </cell>
          <cell r="S3615">
            <v>22.4</v>
          </cell>
          <cell r="T3615">
            <v>10.81977828</v>
          </cell>
          <cell r="U3615">
            <v>10.81977828</v>
          </cell>
          <cell r="V3615">
            <v>7.1853870200000003</v>
          </cell>
          <cell r="W3615">
            <v>63.8</v>
          </cell>
          <cell r="X3615">
            <v>88.2</v>
          </cell>
          <cell r="Y3615">
            <v>48.4</v>
          </cell>
          <cell r="Z3615">
            <v>43.5</v>
          </cell>
          <cell r="AA3615">
            <v>41.7</v>
          </cell>
          <cell r="AB3615">
            <v>10.741816740000001</v>
          </cell>
          <cell r="AC3615">
            <v>1</v>
          </cell>
          <cell r="AD3615">
            <v>290.23</v>
          </cell>
          <cell r="AE3615">
            <v>62.434150129999999</v>
          </cell>
          <cell r="AF3615">
            <v>68.937899999999999</v>
          </cell>
          <cell r="AG3615">
            <v>0.37239431494307151</v>
          </cell>
          <cell r="AH3615">
            <v>3.5</v>
          </cell>
          <cell r="AI3615">
            <v>54430</v>
          </cell>
          <cell r="AJ3615">
            <v>9.5</v>
          </cell>
        </row>
        <row r="3616">
          <cell r="A3616" t="str">
            <v>4711</v>
          </cell>
          <cell r="B3616" t="str">
            <v>471107301</v>
          </cell>
          <cell r="C3616" t="str">
            <v>725</v>
          </cell>
          <cell r="D3616" t="str">
            <v>4711073</v>
          </cell>
          <cell r="E3616" t="str">
            <v>4730</v>
          </cell>
          <cell r="F3616" t="str">
            <v>47</v>
          </cell>
          <cell r="G3616">
            <v>512.23039917999995</v>
          </cell>
          <cell r="H3616">
            <v>516.20664714999998</v>
          </cell>
          <cell r="I3616">
            <v>516.32889609999995</v>
          </cell>
          <cell r="J3616">
            <v>40.684410649999997</v>
          </cell>
          <cell r="K3616">
            <v>26.563550769999999</v>
          </cell>
          <cell r="L3616">
            <v>7.2605225999999998</v>
          </cell>
          <cell r="M3616">
            <v>7.2605225999999998</v>
          </cell>
          <cell r="N3616">
            <v>25.534357069999999</v>
          </cell>
          <cell r="O3616">
            <v>77.352000000000004</v>
          </cell>
          <cell r="P3616">
            <v>10.126631100000001</v>
          </cell>
          <cell r="Q3616">
            <v>77</v>
          </cell>
          <cell r="R3616">
            <v>55.93331603</v>
          </cell>
          <cell r="S3616">
            <v>22.4</v>
          </cell>
          <cell r="T3616">
            <v>9.4334839200000005</v>
          </cell>
          <cell r="U3616">
            <v>9.4334839200000005</v>
          </cell>
          <cell r="V3616">
            <v>7.2605225999999998</v>
          </cell>
          <cell r="W3616">
            <v>63.8</v>
          </cell>
          <cell r="X3616">
            <v>88.2</v>
          </cell>
          <cell r="Y3616">
            <v>48.4</v>
          </cell>
          <cell r="Z3616">
            <v>43.5</v>
          </cell>
          <cell r="AA3616">
            <v>41.7</v>
          </cell>
          <cell r="AB3616">
            <v>9.6085122799999994</v>
          </cell>
          <cell r="AC3616">
            <v>1</v>
          </cell>
          <cell r="AD3616">
            <v>290.23</v>
          </cell>
          <cell r="AE3616">
            <v>62.434150129999999</v>
          </cell>
          <cell r="AF3616">
            <v>66.306100000000001</v>
          </cell>
          <cell r="AG3616">
            <v>0.33421283787795508</v>
          </cell>
          <cell r="AH3616">
            <v>3.5</v>
          </cell>
          <cell r="AI3616">
            <v>54430</v>
          </cell>
          <cell r="AJ3616">
            <v>9.5</v>
          </cell>
        </row>
        <row r="3617">
          <cell r="A3617" t="str">
            <v>4711</v>
          </cell>
          <cell r="B3617" t="str">
            <v>471107401</v>
          </cell>
          <cell r="C3617" t="str">
            <v>725</v>
          </cell>
          <cell r="D3617" t="str">
            <v>4711074</v>
          </cell>
          <cell r="E3617" t="str">
            <v>4730</v>
          </cell>
          <cell r="F3617" t="str">
            <v>47</v>
          </cell>
          <cell r="G3617">
            <v>512.23039917999995</v>
          </cell>
          <cell r="H3617">
            <v>516.20664714999998</v>
          </cell>
          <cell r="I3617">
            <v>516.32889609999995</v>
          </cell>
          <cell r="J3617">
            <v>40.684410649999997</v>
          </cell>
          <cell r="K3617">
            <v>26.563550769999999</v>
          </cell>
          <cell r="L3617">
            <v>9.4334839200000005</v>
          </cell>
          <cell r="M3617">
            <v>9.4334839200000005</v>
          </cell>
          <cell r="N3617">
            <v>25.534357069999999</v>
          </cell>
          <cell r="O3617">
            <v>77.352000000000004</v>
          </cell>
          <cell r="P3617">
            <v>10.81977828</v>
          </cell>
          <cell r="Q3617">
            <v>77</v>
          </cell>
          <cell r="R3617">
            <v>55.93331603</v>
          </cell>
          <cell r="S3617">
            <v>22.4</v>
          </cell>
          <cell r="T3617">
            <v>10.81977828</v>
          </cell>
          <cell r="U3617">
            <v>10.81977828</v>
          </cell>
          <cell r="V3617">
            <v>9.4334839200000005</v>
          </cell>
          <cell r="W3617">
            <v>63.8</v>
          </cell>
          <cell r="X3617">
            <v>88.2</v>
          </cell>
          <cell r="Y3617">
            <v>48.4</v>
          </cell>
          <cell r="Z3617">
            <v>43.5</v>
          </cell>
          <cell r="AA3617">
            <v>41.7</v>
          </cell>
          <cell r="AB3617">
            <v>10.741816740000001</v>
          </cell>
          <cell r="AC3617">
            <v>1</v>
          </cell>
          <cell r="AD3617">
            <v>290.23</v>
          </cell>
          <cell r="AE3617">
            <v>62.434150129999999</v>
          </cell>
          <cell r="AF3617">
            <v>68.937899999999999</v>
          </cell>
          <cell r="AG3617">
            <v>0.2756436461024509</v>
          </cell>
          <cell r="AH3617">
            <v>3.5</v>
          </cell>
          <cell r="AI3617">
            <v>54430</v>
          </cell>
          <cell r="AJ3617">
            <v>9.5</v>
          </cell>
        </row>
        <row r="3618">
          <cell r="A3618" t="str">
            <v>4711</v>
          </cell>
          <cell r="B3618" t="str">
            <v>471107501</v>
          </cell>
          <cell r="C3618" t="str">
            <v>725</v>
          </cell>
          <cell r="D3618" t="str">
            <v>4711075</v>
          </cell>
          <cell r="E3618" t="str">
            <v>4730</v>
          </cell>
          <cell r="F3618" t="str">
            <v>47</v>
          </cell>
          <cell r="G3618">
            <v>512.23039917999995</v>
          </cell>
          <cell r="H3618">
            <v>516.20664714999998</v>
          </cell>
          <cell r="I3618">
            <v>516.32889609999995</v>
          </cell>
          <cell r="J3618">
            <v>40.684410649999997</v>
          </cell>
          <cell r="K3618">
            <v>26.563550769999999</v>
          </cell>
          <cell r="L3618">
            <v>8.74033674</v>
          </cell>
          <cell r="M3618">
            <v>7.1308988299999996</v>
          </cell>
          <cell r="N3618">
            <v>25.534357069999999</v>
          </cell>
          <cell r="O3618">
            <v>77.352000000000004</v>
          </cell>
          <cell r="P3618">
            <v>10.126631100000001</v>
          </cell>
          <cell r="Q3618">
            <v>77</v>
          </cell>
          <cell r="R3618">
            <v>55.93331603</v>
          </cell>
          <cell r="S3618">
            <v>22.4</v>
          </cell>
          <cell r="T3618">
            <v>9.5039796600000006</v>
          </cell>
          <cell r="U3618">
            <v>9.4334839200000005</v>
          </cell>
          <cell r="V3618">
            <v>7.1308988299999996</v>
          </cell>
          <cell r="W3618">
            <v>63.8</v>
          </cell>
          <cell r="X3618">
            <v>88.2</v>
          </cell>
          <cell r="Y3618">
            <v>48.4</v>
          </cell>
          <cell r="Z3618">
            <v>43.5</v>
          </cell>
          <cell r="AA3618">
            <v>41.7</v>
          </cell>
          <cell r="AB3618">
            <v>7.1308988299999996</v>
          </cell>
          <cell r="AC3618">
            <v>1</v>
          </cell>
          <cell r="AD3618">
            <v>290.23</v>
          </cell>
          <cell r="AE3618">
            <v>62.434150129999999</v>
          </cell>
          <cell r="AF3618">
            <v>66.306100000000001</v>
          </cell>
          <cell r="AG3618">
            <v>0.30653411132412478</v>
          </cell>
          <cell r="AH3618">
            <v>3.5</v>
          </cell>
          <cell r="AI3618">
            <v>54430</v>
          </cell>
          <cell r="AJ3618">
            <v>9.5</v>
          </cell>
        </row>
        <row r="3619">
          <cell r="A3619" t="str">
            <v>4711</v>
          </cell>
          <cell r="B3619" t="str">
            <v>471107601</v>
          </cell>
          <cell r="C3619" t="str">
            <v>725</v>
          </cell>
          <cell r="D3619" t="str">
            <v>4711076</v>
          </cell>
          <cell r="E3619" t="str">
            <v>4730</v>
          </cell>
          <cell r="F3619" t="str">
            <v>47</v>
          </cell>
          <cell r="G3619">
            <v>512.23039917999995</v>
          </cell>
          <cell r="H3619">
            <v>516.20664714999998</v>
          </cell>
          <cell r="I3619">
            <v>516.32889609999995</v>
          </cell>
          <cell r="J3619">
            <v>40.684410649999997</v>
          </cell>
          <cell r="K3619">
            <v>26.563550769999999</v>
          </cell>
          <cell r="L3619">
            <v>9.3628039199999993</v>
          </cell>
          <cell r="M3619">
            <v>9.3628039199999993</v>
          </cell>
          <cell r="N3619">
            <v>25.534357069999999</v>
          </cell>
          <cell r="O3619">
            <v>77.352000000000004</v>
          </cell>
          <cell r="P3619">
            <v>11.090446439999999</v>
          </cell>
          <cell r="Q3619">
            <v>77</v>
          </cell>
          <cell r="R3619">
            <v>55.93331603</v>
          </cell>
          <cell r="S3619">
            <v>22.4</v>
          </cell>
          <cell r="T3619">
            <v>9.9920934900000002</v>
          </cell>
          <cell r="U3619">
            <v>10.96065265</v>
          </cell>
          <cell r="V3619">
            <v>10.337313330000001</v>
          </cell>
          <cell r="W3619">
            <v>63.8</v>
          </cell>
          <cell r="X3619">
            <v>88.2</v>
          </cell>
          <cell r="Y3619">
            <v>48.4</v>
          </cell>
          <cell r="Z3619">
            <v>43.5</v>
          </cell>
          <cell r="AA3619">
            <v>41.7</v>
          </cell>
          <cell r="AB3619">
            <v>10.75318966</v>
          </cell>
          <cell r="AC3619">
            <v>0.59902312000000002</v>
          </cell>
          <cell r="AD3619">
            <v>290.23</v>
          </cell>
          <cell r="AE3619">
            <v>62.434150129999999</v>
          </cell>
          <cell r="AF3619">
            <v>68.923136740000004</v>
          </cell>
          <cell r="AG3619">
            <v>0.31631592918394336</v>
          </cell>
          <cell r="AH3619">
            <v>3.5</v>
          </cell>
          <cell r="AI3619">
            <v>54430</v>
          </cell>
          <cell r="AJ3619">
            <v>9.5</v>
          </cell>
        </row>
        <row r="3620">
          <cell r="A3620" t="str">
            <v>4711</v>
          </cell>
          <cell r="B3620" t="str">
            <v>471107701</v>
          </cell>
          <cell r="C3620" t="str">
            <v>725</v>
          </cell>
          <cell r="D3620" t="str">
            <v>4711077</v>
          </cell>
          <cell r="E3620" t="str">
            <v>4730</v>
          </cell>
          <cell r="F3620" t="str">
            <v>47</v>
          </cell>
          <cell r="G3620">
            <v>512.23039917999995</v>
          </cell>
          <cell r="H3620">
            <v>516.20664714999998</v>
          </cell>
          <cell r="I3620">
            <v>516.32889609999995</v>
          </cell>
          <cell r="J3620">
            <v>40.684410649999997</v>
          </cell>
          <cell r="K3620">
            <v>26.563550769999999</v>
          </cell>
          <cell r="L3620">
            <v>7.1308988299999996</v>
          </cell>
          <cell r="M3620">
            <v>9.8389490300000002</v>
          </cell>
          <cell r="N3620">
            <v>25.534357069999999</v>
          </cell>
          <cell r="O3620">
            <v>77.352000000000004</v>
          </cell>
          <cell r="P3620">
            <v>10.126631100000001</v>
          </cell>
          <cell r="Q3620">
            <v>77</v>
          </cell>
          <cell r="R3620">
            <v>55.93331603</v>
          </cell>
          <cell r="S3620">
            <v>22.4</v>
          </cell>
          <cell r="T3620">
            <v>10.354722389999999</v>
          </cell>
          <cell r="U3620">
            <v>9.9175383799999999</v>
          </cell>
          <cell r="V3620">
            <v>9.9175383799999999</v>
          </cell>
          <cell r="W3620">
            <v>63.8</v>
          </cell>
          <cell r="X3620">
            <v>88.2</v>
          </cell>
          <cell r="Y3620">
            <v>48.4</v>
          </cell>
          <cell r="Z3620">
            <v>43.5</v>
          </cell>
          <cell r="AA3620">
            <v>41.7</v>
          </cell>
          <cell r="AB3620">
            <v>9.9641121699999999</v>
          </cell>
          <cell r="AC3620">
            <v>1.267413E-2</v>
          </cell>
          <cell r="AD3620">
            <v>290.23</v>
          </cell>
          <cell r="AE3620">
            <v>62.434150129999999</v>
          </cell>
          <cell r="AF3620">
            <v>68.937899999999999</v>
          </cell>
          <cell r="AG3620">
            <v>0.31076655200043485</v>
          </cell>
          <cell r="AH3620">
            <v>3.5</v>
          </cell>
          <cell r="AI3620">
            <v>54430</v>
          </cell>
          <cell r="AJ3620">
            <v>9.5</v>
          </cell>
        </row>
        <row r="3621">
          <cell r="A3621" t="str">
            <v>4711</v>
          </cell>
          <cell r="B3621" t="str">
            <v>471107801</v>
          </cell>
          <cell r="C3621" t="str">
            <v>725</v>
          </cell>
          <cell r="D3621" t="str">
            <v>4711078</v>
          </cell>
          <cell r="E3621" t="str">
            <v>4730</v>
          </cell>
          <cell r="F3621" t="str">
            <v>47</v>
          </cell>
          <cell r="G3621">
            <v>512.23039917999995</v>
          </cell>
          <cell r="H3621">
            <v>516.20664714999998</v>
          </cell>
          <cell r="I3621">
            <v>516.32889609999995</v>
          </cell>
          <cell r="J3621">
            <v>40.684410649999997</v>
          </cell>
          <cell r="K3621">
            <v>26.563550769999999</v>
          </cell>
          <cell r="L3621">
            <v>9.8389490300000002</v>
          </cell>
          <cell r="M3621">
            <v>9.8389490300000002</v>
          </cell>
          <cell r="N3621">
            <v>25.534357069999999</v>
          </cell>
          <cell r="O3621">
            <v>77.352000000000004</v>
          </cell>
          <cell r="P3621">
            <v>11.225243389999999</v>
          </cell>
          <cell r="Q3621">
            <v>77</v>
          </cell>
          <cell r="R3621">
            <v>55.93331603</v>
          </cell>
          <cell r="S3621">
            <v>22.4</v>
          </cell>
          <cell r="T3621">
            <v>9.9356158699999995</v>
          </cell>
          <cell r="U3621">
            <v>10.81977828</v>
          </cell>
          <cell r="V3621">
            <v>10.81977828</v>
          </cell>
          <cell r="W3621">
            <v>63.8</v>
          </cell>
          <cell r="X3621">
            <v>88.2</v>
          </cell>
          <cell r="Y3621">
            <v>48.4</v>
          </cell>
          <cell r="Z3621">
            <v>43.5</v>
          </cell>
          <cell r="AA3621">
            <v>41.7</v>
          </cell>
          <cell r="AB3621">
            <v>10.741816740000001</v>
          </cell>
          <cell r="AC3621">
            <v>1</v>
          </cell>
          <cell r="AD3621">
            <v>290.23</v>
          </cell>
          <cell r="AE3621">
            <v>62.434150129999999</v>
          </cell>
          <cell r="AF3621">
            <v>68.937899999999999</v>
          </cell>
          <cell r="AG3621">
            <v>0.29372954603650941</v>
          </cell>
          <cell r="AH3621">
            <v>3.5</v>
          </cell>
          <cell r="AI3621">
            <v>54430</v>
          </cell>
          <cell r="AJ3621">
            <v>9.5</v>
          </cell>
        </row>
        <row r="3622">
          <cell r="A3622" t="str">
            <v>4711</v>
          </cell>
          <cell r="B3622" t="str">
            <v>471107901</v>
          </cell>
          <cell r="C3622" t="str">
            <v>725</v>
          </cell>
          <cell r="D3622" t="str">
            <v>4711079</v>
          </cell>
          <cell r="E3622" t="str">
            <v>4730</v>
          </cell>
          <cell r="F3622" t="str">
            <v>47</v>
          </cell>
          <cell r="G3622">
            <v>512.23039917999995</v>
          </cell>
          <cell r="H3622">
            <v>516.20664714999998</v>
          </cell>
          <cell r="I3622">
            <v>516.32889609999995</v>
          </cell>
          <cell r="J3622">
            <v>40.684410649999997</v>
          </cell>
          <cell r="K3622">
            <v>26.563550769999999</v>
          </cell>
          <cell r="L3622">
            <v>7.1308988299999996</v>
          </cell>
          <cell r="M3622">
            <v>7.1308988299999996</v>
          </cell>
          <cell r="N3622">
            <v>25.534357069999999</v>
          </cell>
          <cell r="O3622">
            <v>77.352000000000004</v>
          </cell>
          <cell r="P3622">
            <v>11.225243389999999</v>
          </cell>
          <cell r="Q3622">
            <v>77</v>
          </cell>
          <cell r="R3622">
            <v>55.93331603</v>
          </cell>
          <cell r="S3622">
            <v>22.4</v>
          </cell>
          <cell r="T3622">
            <v>9.8389490300000002</v>
          </cell>
          <cell r="U3622">
            <v>11.19475669</v>
          </cell>
          <cell r="V3622">
            <v>9.8389490300000002</v>
          </cell>
          <cell r="W3622">
            <v>63.8</v>
          </cell>
          <cell r="X3622">
            <v>88.2</v>
          </cell>
          <cell r="Y3622">
            <v>48.4</v>
          </cell>
          <cell r="Z3622">
            <v>43.5</v>
          </cell>
          <cell r="AA3622">
            <v>41.7</v>
          </cell>
          <cell r="AB3622">
            <v>10.741816740000001</v>
          </cell>
          <cell r="AC3622">
            <v>1</v>
          </cell>
          <cell r="AD3622">
            <v>290.23</v>
          </cell>
          <cell r="AE3622">
            <v>62.434150129999999</v>
          </cell>
          <cell r="AF3622">
            <v>68.937899999999999</v>
          </cell>
          <cell r="AG3622">
            <v>0.31248562821602488</v>
          </cell>
          <cell r="AH3622">
            <v>3.5</v>
          </cell>
          <cell r="AI3622">
            <v>54430</v>
          </cell>
          <cell r="AJ3622">
            <v>9.5</v>
          </cell>
        </row>
        <row r="3623">
          <cell r="A3623" t="str">
            <v>4711</v>
          </cell>
          <cell r="B3623" t="str">
            <v>471109101</v>
          </cell>
          <cell r="D3623" t="str">
            <v>4711091</v>
          </cell>
          <cell r="E3623" t="str">
            <v>4730</v>
          </cell>
          <cell r="F3623" t="str">
            <v>47</v>
          </cell>
          <cell r="G3623">
            <v>512.23039917999995</v>
          </cell>
          <cell r="H3623">
            <v>516.20664714999998</v>
          </cell>
          <cell r="I3623">
            <v>516.32889609999995</v>
          </cell>
          <cell r="J3623">
            <v>40.684410649999997</v>
          </cell>
          <cell r="K3623">
            <v>26.563550769999999</v>
          </cell>
          <cell r="L3623">
            <v>9.5478121100000006</v>
          </cell>
          <cell r="M3623">
            <v>9.55286568</v>
          </cell>
          <cell r="N3623">
            <v>25.534357069999999</v>
          </cell>
          <cell r="O3623">
            <v>64.040000000000006</v>
          </cell>
          <cell r="P3623">
            <v>11.45082663</v>
          </cell>
          <cell r="Q3623">
            <v>77</v>
          </cell>
          <cell r="R3623">
            <v>54.24479362000001</v>
          </cell>
          <cell r="S3623">
            <v>22.4</v>
          </cell>
          <cell r="T3623">
            <v>9.7530134400000001</v>
          </cell>
          <cell r="U3623">
            <v>10.876045189999999</v>
          </cell>
          <cell r="V3623">
            <v>10.4845293</v>
          </cell>
          <cell r="W3623">
            <v>63.8</v>
          </cell>
          <cell r="X3623">
            <v>88.2</v>
          </cell>
          <cell r="Y3623">
            <v>48.4</v>
          </cell>
          <cell r="Z3623">
            <v>43.5</v>
          </cell>
          <cell r="AA3623">
            <v>41.7</v>
          </cell>
          <cell r="AB3623">
            <v>10.74345864</v>
          </cell>
          <cell r="AC3623">
            <v>0.44183612999999999</v>
          </cell>
          <cell r="AD3623">
            <v>290.23</v>
          </cell>
          <cell r="AE3623">
            <v>62.434150129999999</v>
          </cell>
          <cell r="AF3623">
            <v>68.913755739999999</v>
          </cell>
          <cell r="AG3623">
            <v>0.32645823303903665</v>
          </cell>
          <cell r="AH3623">
            <v>3.5</v>
          </cell>
          <cell r="AI3623">
            <v>54430</v>
          </cell>
          <cell r="AJ3623">
            <v>9.5</v>
          </cell>
        </row>
        <row r="3624">
          <cell r="A3624" t="str">
            <v>4711</v>
          </cell>
          <cell r="B3624" t="str">
            <v>471109201</v>
          </cell>
          <cell r="D3624" t="str">
            <v>4711092</v>
          </cell>
          <cell r="E3624" t="str">
            <v>4730</v>
          </cell>
          <cell r="F3624" t="str">
            <v>47</v>
          </cell>
          <cell r="G3624">
            <v>512.23039917999995</v>
          </cell>
          <cell r="H3624">
            <v>516.20664714999998</v>
          </cell>
          <cell r="I3624">
            <v>516.32889609999995</v>
          </cell>
          <cell r="J3624">
            <v>40.684410649999997</v>
          </cell>
          <cell r="K3624">
            <v>26.563550769999999</v>
          </cell>
          <cell r="L3624">
            <v>7.1959372300000002</v>
          </cell>
          <cell r="M3624">
            <v>7.1959372300000002</v>
          </cell>
          <cell r="N3624">
            <v>25.534357069999999</v>
          </cell>
          <cell r="O3624">
            <v>64.040000000000006</v>
          </cell>
          <cell r="P3624">
            <v>11.225243389999999</v>
          </cell>
          <cell r="Q3624">
            <v>77</v>
          </cell>
          <cell r="R3624">
            <v>54.24479362000001</v>
          </cell>
          <cell r="S3624">
            <v>22.4</v>
          </cell>
          <cell r="T3624">
            <v>7.1959372300000002</v>
          </cell>
          <cell r="U3624">
            <v>10.81977828</v>
          </cell>
          <cell r="V3624">
            <v>10.81977828</v>
          </cell>
          <cell r="W3624">
            <v>63.8</v>
          </cell>
          <cell r="X3624">
            <v>88.2</v>
          </cell>
          <cell r="Y3624">
            <v>48.4</v>
          </cell>
          <cell r="Z3624">
            <v>43.5</v>
          </cell>
          <cell r="AA3624">
            <v>41.7</v>
          </cell>
          <cell r="AB3624">
            <v>10.741816740000001</v>
          </cell>
          <cell r="AC3624">
            <v>1</v>
          </cell>
          <cell r="AD3624">
            <v>290.23</v>
          </cell>
          <cell r="AE3624">
            <v>62.434150129999999</v>
          </cell>
          <cell r="AF3624">
            <v>68.937899999999999</v>
          </cell>
          <cell r="AG3624">
            <v>0.32699890841162077</v>
          </cell>
          <cell r="AH3624">
            <v>3.5</v>
          </cell>
          <cell r="AI3624">
            <v>54430</v>
          </cell>
          <cell r="AJ3624">
            <v>9.5</v>
          </cell>
        </row>
        <row r="3625">
          <cell r="A3625" t="str">
            <v>4711</v>
          </cell>
          <cell r="B3625" t="str">
            <v>471109401</v>
          </cell>
          <cell r="D3625" t="str">
            <v>4711094</v>
          </cell>
          <cell r="E3625" t="str">
            <v>4730</v>
          </cell>
          <cell r="F3625" t="str">
            <v>47</v>
          </cell>
          <cell r="G3625">
            <v>512.23039917999995</v>
          </cell>
          <cell r="H3625">
            <v>516.20664714999998</v>
          </cell>
          <cell r="I3625">
            <v>516.32889609999995</v>
          </cell>
          <cell r="J3625">
            <v>40.684410649999997</v>
          </cell>
          <cell r="K3625">
            <v>26.563550769999999</v>
          </cell>
          <cell r="L3625">
            <v>9.8389490300000002</v>
          </cell>
          <cell r="M3625">
            <v>9.8389490300000002</v>
          </cell>
          <cell r="N3625">
            <v>25.534357069999999</v>
          </cell>
          <cell r="O3625">
            <v>64.040000000000006</v>
          </cell>
          <cell r="P3625">
            <v>11.630708500000001</v>
          </cell>
          <cell r="Q3625">
            <v>77</v>
          </cell>
          <cell r="R3625">
            <v>54.24479362000001</v>
          </cell>
          <cell r="S3625">
            <v>22.4</v>
          </cell>
          <cell r="T3625">
            <v>9.8389490300000002</v>
          </cell>
          <cell r="U3625">
            <v>10.81977828</v>
          </cell>
          <cell r="V3625">
            <v>10.126631100000001</v>
          </cell>
          <cell r="W3625">
            <v>63.8</v>
          </cell>
          <cell r="X3625">
            <v>88.2</v>
          </cell>
          <cell r="Y3625">
            <v>48.4</v>
          </cell>
          <cell r="Z3625">
            <v>43.5</v>
          </cell>
          <cell r="AA3625">
            <v>41.7</v>
          </cell>
          <cell r="AB3625">
            <v>10.741816740000001</v>
          </cell>
          <cell r="AC3625">
            <v>1</v>
          </cell>
          <cell r="AD3625">
            <v>290.23</v>
          </cell>
          <cell r="AE3625">
            <v>62.434150129999999</v>
          </cell>
          <cell r="AF3625">
            <v>68.937899999999999</v>
          </cell>
          <cell r="AG3625">
            <v>0.34502097622113037</v>
          </cell>
          <cell r="AH3625">
            <v>3.5</v>
          </cell>
          <cell r="AI3625">
            <v>54430</v>
          </cell>
          <cell r="AJ3625">
            <v>9.5</v>
          </cell>
        </row>
        <row r="3626">
          <cell r="A3626" t="str">
            <v>4711</v>
          </cell>
          <cell r="B3626" t="str">
            <v>471109601</v>
          </cell>
          <cell r="D3626" t="str">
            <v>4711096</v>
          </cell>
          <cell r="E3626" t="str">
            <v>4730</v>
          </cell>
          <cell r="F3626" t="str">
            <v>47</v>
          </cell>
          <cell r="G3626">
            <v>512.23039917999995</v>
          </cell>
          <cell r="H3626">
            <v>516.20664714999998</v>
          </cell>
          <cell r="I3626">
            <v>516.32889609999995</v>
          </cell>
          <cell r="J3626">
            <v>40.684410649999997</v>
          </cell>
          <cell r="K3626">
            <v>26.563550769999999</v>
          </cell>
          <cell r="L3626">
            <v>9.6700411099999997</v>
          </cell>
          <cell r="M3626">
            <v>9.8334941800000006</v>
          </cell>
          <cell r="N3626">
            <v>25.534357069999999</v>
          </cell>
          <cell r="O3626">
            <v>64.040000000000006</v>
          </cell>
          <cell r="P3626">
            <v>11.630708500000001</v>
          </cell>
          <cell r="Q3626">
            <v>77</v>
          </cell>
          <cell r="R3626">
            <v>54.24479362000001</v>
          </cell>
          <cell r="S3626">
            <v>22.4</v>
          </cell>
          <cell r="T3626">
            <v>10.29119594</v>
          </cell>
          <cell r="U3626">
            <v>10.352044080000001</v>
          </cell>
          <cell r="V3626">
            <v>9.9702579599999996</v>
          </cell>
          <cell r="W3626">
            <v>63.8</v>
          </cell>
          <cell r="X3626">
            <v>88.2</v>
          </cell>
          <cell r="Y3626">
            <v>48.4</v>
          </cell>
          <cell r="Z3626">
            <v>43.5</v>
          </cell>
          <cell r="AA3626">
            <v>41.7</v>
          </cell>
          <cell r="AB3626">
            <v>10.045464429999999</v>
          </cell>
          <cell r="AC3626">
            <v>0.18006628999999999</v>
          </cell>
          <cell r="AD3626">
            <v>290.23</v>
          </cell>
          <cell r="AE3626">
            <v>62.434150129999999</v>
          </cell>
          <cell r="AF3626">
            <v>68.905301589999993</v>
          </cell>
          <cell r="AG3626">
            <v>0.27858230571126319</v>
          </cell>
          <cell r="AH3626">
            <v>3.5</v>
          </cell>
          <cell r="AI3626">
            <v>54430</v>
          </cell>
          <cell r="AJ3626">
            <v>9.5</v>
          </cell>
        </row>
        <row r="3627">
          <cell r="A3627" t="str">
            <v>4712</v>
          </cell>
          <cell r="B3627" t="str">
            <v>471200101</v>
          </cell>
          <cell r="D3627" t="str">
            <v>4712001</v>
          </cell>
          <cell r="E3627" t="str">
            <v>4730</v>
          </cell>
          <cell r="F3627" t="str">
            <v>47</v>
          </cell>
          <cell r="G3627">
            <v>512.23039917999995</v>
          </cell>
          <cell r="H3627">
            <v>516.20664714999998</v>
          </cell>
          <cell r="I3627">
            <v>516.32889609999995</v>
          </cell>
          <cell r="J3627">
            <v>40.684410649999997</v>
          </cell>
          <cell r="K3627">
            <v>26.563550769999999</v>
          </cell>
          <cell r="L3627">
            <v>9.9791978100000005</v>
          </cell>
          <cell r="M3627">
            <v>9.4727046399999999</v>
          </cell>
          <cell r="N3627">
            <v>25.534357069999999</v>
          </cell>
          <cell r="O3627">
            <v>64.040000000000006</v>
          </cell>
          <cell r="P3627">
            <v>11.91839057</v>
          </cell>
          <cell r="Q3627">
            <v>77</v>
          </cell>
          <cell r="R3627">
            <v>54.24479362000001</v>
          </cell>
          <cell r="S3627">
            <v>22.4</v>
          </cell>
          <cell r="T3627">
            <v>10.8037302</v>
          </cell>
          <cell r="U3627">
            <v>10.50224163</v>
          </cell>
          <cell r="V3627">
            <v>10.03086882</v>
          </cell>
          <cell r="W3627">
            <v>63.8</v>
          </cell>
          <cell r="X3627">
            <v>88.2</v>
          </cell>
          <cell r="Y3627">
            <v>48.4</v>
          </cell>
          <cell r="Z3627">
            <v>43.5</v>
          </cell>
          <cell r="AA3627">
            <v>41.7</v>
          </cell>
          <cell r="AB3627">
            <v>10.096542960000001</v>
          </cell>
          <cell r="AC3627">
            <v>4.7524320000000002E-2</v>
          </cell>
          <cell r="AD3627">
            <v>290.23</v>
          </cell>
          <cell r="AE3627">
            <v>62.434150129999999</v>
          </cell>
          <cell r="AF3627">
            <v>59.757018089999995</v>
          </cell>
          <cell r="AG3627">
            <v>0.35287742089643892</v>
          </cell>
          <cell r="AH3627">
            <v>3.5</v>
          </cell>
          <cell r="AI3627">
            <v>54430</v>
          </cell>
          <cell r="AJ3627">
            <v>9.5</v>
          </cell>
        </row>
        <row r="3628">
          <cell r="A3628" t="str">
            <v>4712</v>
          </cell>
          <cell r="B3628" t="str">
            <v>471200401</v>
          </cell>
          <cell r="D3628" t="str">
            <v>4712004</v>
          </cell>
          <cell r="E3628" t="str">
            <v>4730</v>
          </cell>
          <cell r="F3628" t="str">
            <v>47</v>
          </cell>
          <cell r="G3628">
            <v>512.23039917999995</v>
          </cell>
          <cell r="H3628">
            <v>516.20664714999998</v>
          </cell>
          <cell r="I3628">
            <v>516.32889609999995</v>
          </cell>
          <cell r="J3628">
            <v>40.684410649999997</v>
          </cell>
          <cell r="K3628">
            <v>26.563550769999999</v>
          </cell>
          <cell r="L3628">
            <v>9.6557951299999996</v>
          </cell>
          <cell r="M3628">
            <v>9.5778959100000005</v>
          </cell>
          <cell r="N3628">
            <v>25.534357069999999</v>
          </cell>
          <cell r="O3628">
            <v>64.040000000000006</v>
          </cell>
          <cell r="P3628">
            <v>11.755895170000001</v>
          </cell>
          <cell r="Q3628">
            <v>77</v>
          </cell>
          <cell r="R3628">
            <v>54.24479362000001</v>
          </cell>
          <cell r="S3628">
            <v>22.4</v>
          </cell>
          <cell r="T3628">
            <v>10.553962070000001</v>
          </cell>
          <cell r="U3628">
            <v>9.64575256</v>
          </cell>
          <cell r="V3628">
            <v>9.5210551399999996</v>
          </cell>
          <cell r="W3628">
            <v>63.8</v>
          </cell>
          <cell r="X3628">
            <v>88.2</v>
          </cell>
          <cell r="Y3628">
            <v>48.4</v>
          </cell>
          <cell r="Z3628">
            <v>43.5</v>
          </cell>
          <cell r="AA3628">
            <v>41.7</v>
          </cell>
          <cell r="AB3628">
            <v>9.5814900499999993</v>
          </cell>
          <cell r="AC3628">
            <v>0.37774393000000001</v>
          </cell>
          <cell r="AD3628">
            <v>290.23</v>
          </cell>
          <cell r="AE3628">
            <v>62.434150129999999</v>
          </cell>
          <cell r="AF3628">
            <v>59.87833895</v>
          </cell>
          <cell r="AG3628">
            <v>0.37619345485392663</v>
          </cell>
          <cell r="AH3628">
            <v>3.5</v>
          </cell>
          <cell r="AI3628">
            <v>54430</v>
          </cell>
          <cell r="AJ3628">
            <v>9.5</v>
          </cell>
        </row>
        <row r="3629">
          <cell r="A3629" t="str">
            <v>4712</v>
          </cell>
          <cell r="B3629" t="str">
            <v>471200402</v>
          </cell>
          <cell r="D3629" t="str">
            <v>4712004</v>
          </cell>
          <cell r="E3629" t="str">
            <v>4730</v>
          </cell>
          <cell r="F3629" t="str">
            <v>47</v>
          </cell>
          <cell r="G3629">
            <v>512.23039917999995</v>
          </cell>
          <cell r="H3629">
            <v>516.20664714999998</v>
          </cell>
          <cell r="I3629">
            <v>516.32889609999995</v>
          </cell>
          <cell r="J3629">
            <v>40.684410649999997</v>
          </cell>
          <cell r="K3629">
            <v>26.563550769999999</v>
          </cell>
          <cell r="L3629">
            <v>10.10004069</v>
          </cell>
          <cell r="M3629">
            <v>9.8389490300000002</v>
          </cell>
          <cell r="N3629">
            <v>25.534357069999999</v>
          </cell>
          <cell r="O3629">
            <v>64.040000000000006</v>
          </cell>
          <cell r="P3629">
            <v>11.630708500000001</v>
          </cell>
          <cell r="Q3629">
            <v>77</v>
          </cell>
          <cell r="R3629">
            <v>54.24479362000001</v>
          </cell>
          <cell r="S3629">
            <v>22.4</v>
          </cell>
          <cell r="T3629">
            <v>9.8389490300000002</v>
          </cell>
          <cell r="U3629">
            <v>9.8804747800000001</v>
          </cell>
          <cell r="V3629">
            <v>9.8389490300000002</v>
          </cell>
          <cell r="W3629">
            <v>63.8</v>
          </cell>
          <cell r="X3629">
            <v>88.2</v>
          </cell>
          <cell r="Y3629">
            <v>48.4</v>
          </cell>
          <cell r="Z3629">
            <v>43.5</v>
          </cell>
          <cell r="AA3629">
            <v>41.7</v>
          </cell>
          <cell r="AB3629">
            <v>9.6586095099999998</v>
          </cell>
          <cell r="AC3629">
            <v>0</v>
          </cell>
          <cell r="AD3629">
            <v>290.23</v>
          </cell>
          <cell r="AE3629">
            <v>62.434150129999999</v>
          </cell>
          <cell r="AF3629">
            <v>59.718800000000002</v>
          </cell>
          <cell r="AG3629">
            <v>0.36582099507004406</v>
          </cell>
          <cell r="AH3629">
            <v>3.5</v>
          </cell>
          <cell r="AI3629">
            <v>54430</v>
          </cell>
          <cell r="AJ3629">
            <v>9.5</v>
          </cell>
        </row>
        <row r="3630">
          <cell r="A3630" t="str">
            <v>4712</v>
          </cell>
          <cell r="B3630" t="str">
            <v>471200601</v>
          </cell>
          <cell r="D3630" t="str">
            <v>4712006</v>
          </cell>
          <cell r="E3630" t="str">
            <v>4730</v>
          </cell>
          <cell r="F3630" t="str">
            <v>47</v>
          </cell>
          <cell r="G3630">
            <v>512.23039917999995</v>
          </cell>
          <cell r="H3630">
            <v>516.20664714999998</v>
          </cell>
          <cell r="I3630">
            <v>516.32889609999995</v>
          </cell>
          <cell r="J3630">
            <v>40.684410649999997</v>
          </cell>
          <cell r="K3630">
            <v>26.563550769999999</v>
          </cell>
          <cell r="L3630">
            <v>7.200424889999999</v>
          </cell>
          <cell r="M3630">
            <v>7.2174434300000003</v>
          </cell>
          <cell r="N3630">
            <v>25.534357069999999</v>
          </cell>
          <cell r="O3630">
            <v>64.040000000000006</v>
          </cell>
          <cell r="P3630">
            <v>11.630708500000001</v>
          </cell>
          <cell r="Q3630">
            <v>77</v>
          </cell>
          <cell r="R3630">
            <v>54.24479362000001</v>
          </cell>
          <cell r="S3630">
            <v>22.4</v>
          </cell>
          <cell r="T3630">
            <v>10.81977828</v>
          </cell>
          <cell r="U3630">
            <v>7.2174434300000003</v>
          </cell>
          <cell r="V3630">
            <v>7.1475592700000004</v>
          </cell>
          <cell r="W3630">
            <v>63.8</v>
          </cell>
          <cell r="X3630">
            <v>88.2</v>
          </cell>
          <cell r="Y3630">
            <v>48.4</v>
          </cell>
          <cell r="Z3630">
            <v>43.5</v>
          </cell>
          <cell r="AA3630">
            <v>41.7</v>
          </cell>
          <cell r="AB3630">
            <v>7.1800698699999996</v>
          </cell>
          <cell r="AC3630">
            <v>1</v>
          </cell>
          <cell r="AD3630">
            <v>290.23</v>
          </cell>
          <cell r="AE3630">
            <v>62.434150129999999</v>
          </cell>
          <cell r="AF3630">
            <v>59.718800000000002</v>
          </cell>
          <cell r="AG3630">
            <v>0.32964186442586108</v>
          </cell>
          <cell r="AH3630">
            <v>3.5</v>
          </cell>
          <cell r="AI3630">
            <v>54430</v>
          </cell>
          <cell r="AJ3630">
            <v>9.5</v>
          </cell>
        </row>
        <row r="3631">
          <cell r="A3631" t="str">
            <v>4712</v>
          </cell>
          <cell r="B3631" t="str">
            <v>471200801</v>
          </cell>
          <cell r="D3631" t="str">
            <v>4712008</v>
          </cell>
          <cell r="E3631" t="str">
            <v>4730</v>
          </cell>
          <cell r="F3631" t="str">
            <v>47</v>
          </cell>
          <cell r="G3631">
            <v>512.23039917999995</v>
          </cell>
          <cell r="H3631">
            <v>516.20664714999998</v>
          </cell>
          <cell r="I3631">
            <v>516.32889609999995</v>
          </cell>
          <cell r="J3631">
            <v>40.684410649999997</v>
          </cell>
          <cell r="K3631">
            <v>26.563550769999999</v>
          </cell>
          <cell r="L3631">
            <v>9.8389490300000002</v>
          </cell>
          <cell r="M3631">
            <v>9.8542447899999992</v>
          </cell>
          <cell r="N3631">
            <v>25.534357069999999</v>
          </cell>
          <cell r="O3631">
            <v>64.040000000000006</v>
          </cell>
          <cell r="P3631">
            <v>11.630708500000001</v>
          </cell>
          <cell r="Q3631">
            <v>77</v>
          </cell>
          <cell r="R3631">
            <v>54.24479362000001</v>
          </cell>
          <cell r="S3631">
            <v>22.4</v>
          </cell>
          <cell r="T3631">
            <v>10.126631100000001</v>
          </cell>
          <cell r="U3631">
            <v>9.8389490300000002</v>
          </cell>
          <cell r="V3631">
            <v>9.8389490300000002</v>
          </cell>
          <cell r="W3631">
            <v>63.8</v>
          </cell>
          <cell r="X3631">
            <v>88.2</v>
          </cell>
          <cell r="Y3631">
            <v>48.4</v>
          </cell>
          <cell r="Z3631">
            <v>43.5</v>
          </cell>
          <cell r="AA3631">
            <v>41.7</v>
          </cell>
          <cell r="AB3631">
            <v>9.9641121699999999</v>
          </cell>
          <cell r="AC3631">
            <v>0</v>
          </cell>
          <cell r="AD3631">
            <v>290.23</v>
          </cell>
          <cell r="AE3631">
            <v>62.434150129999999</v>
          </cell>
          <cell r="AF3631">
            <v>59.718800000000002</v>
          </cell>
          <cell r="AG3631">
            <v>0.36712497541209688</v>
          </cell>
          <cell r="AH3631">
            <v>3.5</v>
          </cell>
          <cell r="AI3631">
            <v>54430</v>
          </cell>
          <cell r="AJ3631">
            <v>9.5</v>
          </cell>
        </row>
        <row r="3632">
          <cell r="A3632" t="str">
            <v>4712</v>
          </cell>
          <cell r="B3632" t="str">
            <v>471201101</v>
          </cell>
          <cell r="D3632" t="str">
            <v>4712011</v>
          </cell>
          <cell r="E3632" t="str">
            <v>4730</v>
          </cell>
          <cell r="F3632" t="str">
            <v>47</v>
          </cell>
          <cell r="G3632">
            <v>512.23039917999995</v>
          </cell>
          <cell r="H3632">
            <v>516.20664714999998</v>
          </cell>
          <cell r="I3632">
            <v>516.32889609999995</v>
          </cell>
          <cell r="J3632">
            <v>40.684410649999997</v>
          </cell>
          <cell r="K3632">
            <v>26.563550769999999</v>
          </cell>
          <cell r="L3632">
            <v>9.8010671499999997</v>
          </cell>
          <cell r="M3632">
            <v>9.3897410000000008</v>
          </cell>
          <cell r="N3632">
            <v>25.534357069999999</v>
          </cell>
          <cell r="O3632">
            <v>64.040000000000006</v>
          </cell>
          <cell r="P3632">
            <v>11.640024970000001</v>
          </cell>
          <cell r="Q3632">
            <v>77</v>
          </cell>
          <cell r="R3632">
            <v>54.24479362000001</v>
          </cell>
          <cell r="S3632">
            <v>22.4</v>
          </cell>
          <cell r="T3632">
            <v>9.3897410000000008</v>
          </cell>
          <cell r="U3632">
            <v>10.395894589999999</v>
          </cell>
          <cell r="V3632">
            <v>9.2978016500000003</v>
          </cell>
          <cell r="W3632">
            <v>63.8</v>
          </cell>
          <cell r="X3632">
            <v>88.2</v>
          </cell>
          <cell r="Y3632">
            <v>48.4</v>
          </cell>
          <cell r="Z3632">
            <v>43.5</v>
          </cell>
          <cell r="AA3632">
            <v>41.7</v>
          </cell>
          <cell r="AB3632">
            <v>9.3495804400000004</v>
          </cell>
          <cell r="AC3632">
            <v>0.19452364999999999</v>
          </cell>
          <cell r="AD3632">
            <v>290.23</v>
          </cell>
          <cell r="AE3632">
            <v>62.434150129999999</v>
          </cell>
          <cell r="AF3632">
            <v>66.468141419999995</v>
          </cell>
          <cell r="AG3632">
            <v>0.31664205623722447</v>
          </cell>
          <cell r="AH3632">
            <v>3.5</v>
          </cell>
          <cell r="AI3632">
            <v>54430</v>
          </cell>
          <cell r="AJ3632">
            <v>9.5</v>
          </cell>
        </row>
        <row r="3633">
          <cell r="A3633" t="str">
            <v>4712</v>
          </cell>
          <cell r="B3633" t="str">
            <v>471201201</v>
          </cell>
          <cell r="D3633" t="str">
            <v>4712012</v>
          </cell>
          <cell r="E3633" t="str">
            <v>4730</v>
          </cell>
          <cell r="F3633" t="str">
            <v>47</v>
          </cell>
          <cell r="G3633">
            <v>512.23039917999995</v>
          </cell>
          <cell r="H3633">
            <v>516.20664714999998</v>
          </cell>
          <cell r="I3633">
            <v>516.32889609999995</v>
          </cell>
          <cell r="J3633">
            <v>40.684410649999997</v>
          </cell>
          <cell r="K3633">
            <v>26.563550769999999</v>
          </cell>
          <cell r="L3633">
            <v>9.8389490300000002</v>
          </cell>
          <cell r="M3633">
            <v>7.1308988299999996</v>
          </cell>
          <cell r="N3633">
            <v>25.534357069999999</v>
          </cell>
          <cell r="O3633">
            <v>64.040000000000006</v>
          </cell>
          <cell r="P3633">
            <v>11.630708500000001</v>
          </cell>
          <cell r="Q3633">
            <v>77</v>
          </cell>
          <cell r="R3633">
            <v>54.24479362000001</v>
          </cell>
          <cell r="S3633">
            <v>22.4</v>
          </cell>
          <cell r="T3633">
            <v>7.1308988299999996</v>
          </cell>
          <cell r="U3633">
            <v>10.126631100000001</v>
          </cell>
          <cell r="V3633">
            <v>7.1308988299999996</v>
          </cell>
          <cell r="W3633">
            <v>63.8</v>
          </cell>
          <cell r="X3633">
            <v>88.2</v>
          </cell>
          <cell r="Y3633">
            <v>48.4</v>
          </cell>
          <cell r="Z3633">
            <v>43.5</v>
          </cell>
          <cell r="AA3633">
            <v>41.7</v>
          </cell>
          <cell r="AB3633">
            <v>7.1308988299999996</v>
          </cell>
          <cell r="AC3633">
            <v>1</v>
          </cell>
          <cell r="AD3633">
            <v>290.23</v>
          </cell>
          <cell r="AE3633">
            <v>62.434150129999999</v>
          </cell>
          <cell r="AF3633">
            <v>66.530199999999994</v>
          </cell>
          <cell r="AG3633">
            <v>0.3883518258150106</v>
          </cell>
          <cell r="AH3633">
            <v>3.5</v>
          </cell>
          <cell r="AI3633">
            <v>54430</v>
          </cell>
          <cell r="AJ3633">
            <v>9.5</v>
          </cell>
        </row>
        <row r="3634">
          <cell r="A3634" t="str">
            <v>4712</v>
          </cell>
          <cell r="B3634" t="str">
            <v>471201401</v>
          </cell>
          <cell r="D3634" t="str">
            <v>4712014</v>
          </cell>
          <cell r="E3634" t="str">
            <v>4730</v>
          </cell>
          <cell r="F3634" t="str">
            <v>47</v>
          </cell>
          <cell r="G3634">
            <v>512.23039917999995</v>
          </cell>
          <cell r="H3634">
            <v>516.20664714999998</v>
          </cell>
          <cell r="I3634">
            <v>516.32889609999995</v>
          </cell>
          <cell r="J3634">
            <v>40.684410649999997</v>
          </cell>
          <cell r="K3634">
            <v>26.563550769999999</v>
          </cell>
          <cell r="L3634">
            <v>9.8389490300000002</v>
          </cell>
          <cell r="M3634">
            <v>9.8389490300000002</v>
          </cell>
          <cell r="N3634">
            <v>25.534357069999999</v>
          </cell>
          <cell r="O3634">
            <v>64.040000000000006</v>
          </cell>
          <cell r="P3634">
            <v>11.630708500000001</v>
          </cell>
          <cell r="Q3634">
            <v>77</v>
          </cell>
          <cell r="R3634">
            <v>54.24479362000001</v>
          </cell>
          <cell r="S3634">
            <v>22.4</v>
          </cell>
          <cell r="T3634">
            <v>9.8389490300000002</v>
          </cell>
          <cell r="U3634">
            <v>10.81977828</v>
          </cell>
          <cell r="V3634">
            <v>7.1308988299999996</v>
          </cell>
          <cell r="W3634">
            <v>63.8</v>
          </cell>
          <cell r="X3634">
            <v>88.2</v>
          </cell>
          <cell r="Y3634">
            <v>48.4</v>
          </cell>
          <cell r="Z3634">
            <v>43.5</v>
          </cell>
          <cell r="AA3634">
            <v>41.7</v>
          </cell>
          <cell r="AB3634">
            <v>9.6158054800000006</v>
          </cell>
          <cell r="AC3634">
            <v>1</v>
          </cell>
          <cell r="AD3634">
            <v>290.23</v>
          </cell>
          <cell r="AE3634">
            <v>62.434150129999999</v>
          </cell>
          <cell r="AF3634">
            <v>66.530199999999994</v>
          </cell>
          <cell r="AG3634">
            <v>0.31448326513020625</v>
          </cell>
          <cell r="AH3634">
            <v>3.5</v>
          </cell>
          <cell r="AI3634">
            <v>54430</v>
          </cell>
          <cell r="AJ3634">
            <v>9.5</v>
          </cell>
        </row>
        <row r="3635">
          <cell r="A3635" t="str">
            <v>4712</v>
          </cell>
          <cell r="B3635" t="str">
            <v>471201601</v>
          </cell>
          <cell r="D3635" t="str">
            <v>4712016</v>
          </cell>
          <cell r="E3635" t="str">
            <v>4730</v>
          </cell>
          <cell r="F3635" t="str">
            <v>47</v>
          </cell>
          <cell r="G3635">
            <v>512.23039917999995</v>
          </cell>
          <cell r="H3635">
            <v>516.20664714999998</v>
          </cell>
          <cell r="I3635">
            <v>516.32889609999995</v>
          </cell>
          <cell r="J3635">
            <v>40.684410649999997</v>
          </cell>
          <cell r="K3635">
            <v>26.563550769999999</v>
          </cell>
          <cell r="L3635">
            <v>7.1747243100000002</v>
          </cell>
          <cell r="M3635">
            <v>7.1747243100000002</v>
          </cell>
          <cell r="N3635">
            <v>25.534357069999999</v>
          </cell>
          <cell r="O3635">
            <v>64.040000000000006</v>
          </cell>
          <cell r="P3635">
            <v>11.630708500000001</v>
          </cell>
          <cell r="Q3635">
            <v>77</v>
          </cell>
          <cell r="R3635">
            <v>54.24479362000001</v>
          </cell>
          <cell r="S3635">
            <v>22.4</v>
          </cell>
          <cell r="T3635">
            <v>7.1747243100000002</v>
          </cell>
          <cell r="U3635">
            <v>10.81287451</v>
          </cell>
          <cell r="V3635">
            <v>9.8389490300000002</v>
          </cell>
          <cell r="W3635">
            <v>63.8</v>
          </cell>
          <cell r="X3635">
            <v>88.2</v>
          </cell>
          <cell r="Y3635">
            <v>48.4</v>
          </cell>
          <cell r="Z3635">
            <v>43.5</v>
          </cell>
          <cell r="AA3635">
            <v>41.7</v>
          </cell>
          <cell r="AB3635">
            <v>7.1747243100000002</v>
          </cell>
          <cell r="AC3635">
            <v>1</v>
          </cell>
          <cell r="AD3635">
            <v>290.23</v>
          </cell>
          <cell r="AE3635">
            <v>62.434150129999999</v>
          </cell>
          <cell r="AF3635">
            <v>66.530199999999994</v>
          </cell>
          <cell r="AG3635">
            <v>0.35290145001589818</v>
          </cell>
          <cell r="AH3635">
            <v>3.5</v>
          </cell>
          <cell r="AI3635">
            <v>54430</v>
          </cell>
          <cell r="AJ3635">
            <v>9.5</v>
          </cell>
        </row>
        <row r="3636">
          <cell r="A3636" t="str">
            <v>4712</v>
          </cell>
          <cell r="B3636" t="str">
            <v>471201901</v>
          </cell>
          <cell r="D3636" t="str">
            <v>4712019</v>
          </cell>
          <cell r="E3636" t="str">
            <v>4730</v>
          </cell>
          <cell r="F3636" t="str">
            <v>47</v>
          </cell>
          <cell r="G3636">
            <v>512.23039917999995</v>
          </cell>
          <cell r="H3636">
            <v>516.20664714999998</v>
          </cell>
          <cell r="I3636">
            <v>516.32889609999995</v>
          </cell>
          <cell r="J3636">
            <v>40.684410649999997</v>
          </cell>
          <cell r="K3636">
            <v>26.563550769999999</v>
          </cell>
          <cell r="L3636">
            <v>9.8389490300000002</v>
          </cell>
          <cell r="M3636">
            <v>9.8389490300000002</v>
          </cell>
          <cell r="N3636">
            <v>25.534357069999999</v>
          </cell>
          <cell r="O3636">
            <v>64.040000000000006</v>
          </cell>
          <cell r="P3636">
            <v>11.630708500000001</v>
          </cell>
          <cell r="Q3636">
            <v>77</v>
          </cell>
          <cell r="R3636">
            <v>54.24479362000001</v>
          </cell>
          <cell r="S3636">
            <v>22.4</v>
          </cell>
          <cell r="T3636">
            <v>10.81977828</v>
          </cell>
          <cell r="U3636">
            <v>9.8389490300000002</v>
          </cell>
          <cell r="V3636">
            <v>7.1308988299999996</v>
          </cell>
          <cell r="W3636">
            <v>63.8</v>
          </cell>
          <cell r="X3636">
            <v>88.2</v>
          </cell>
          <cell r="Y3636">
            <v>48.4</v>
          </cell>
          <cell r="Z3636">
            <v>43.5</v>
          </cell>
          <cell r="AA3636">
            <v>41.7</v>
          </cell>
          <cell r="AB3636">
            <v>9.9641121699999999</v>
          </cell>
          <cell r="AC3636">
            <v>0</v>
          </cell>
          <cell r="AD3636">
            <v>290.23</v>
          </cell>
          <cell r="AE3636">
            <v>62.434150129999999</v>
          </cell>
          <cell r="AF3636">
            <v>66.530199999999994</v>
          </cell>
          <cell r="AG3636">
            <v>0.31921476219878986</v>
          </cell>
          <cell r="AH3636">
            <v>3.5</v>
          </cell>
          <cell r="AI3636">
            <v>54430</v>
          </cell>
          <cell r="AJ3636">
            <v>9.5</v>
          </cell>
        </row>
        <row r="3637">
          <cell r="A3637" t="str">
            <v>4712</v>
          </cell>
          <cell r="B3637" t="str">
            <v>471202001</v>
          </cell>
          <cell r="D3637" t="str">
            <v>4712020</v>
          </cell>
          <cell r="E3637" t="str">
            <v>4730</v>
          </cell>
          <cell r="F3637" t="str">
            <v>47</v>
          </cell>
          <cell r="G3637">
            <v>512.23039917999995</v>
          </cell>
          <cell r="H3637">
            <v>516.20664714999998</v>
          </cell>
          <cell r="I3637">
            <v>516.32889609999995</v>
          </cell>
          <cell r="J3637">
            <v>40.684410649999997</v>
          </cell>
          <cell r="K3637">
            <v>26.563550769999999</v>
          </cell>
          <cell r="L3637">
            <v>9.8106592900000003</v>
          </cell>
          <cell r="M3637">
            <v>9.7674387100000004</v>
          </cell>
          <cell r="N3637">
            <v>25.534357069999999</v>
          </cell>
          <cell r="O3637">
            <v>64.040000000000006</v>
          </cell>
          <cell r="P3637">
            <v>11.54305692</v>
          </cell>
          <cell r="Q3637">
            <v>77</v>
          </cell>
          <cell r="R3637">
            <v>54.24479362000001</v>
          </cell>
          <cell r="S3637">
            <v>22.4</v>
          </cell>
          <cell r="T3637">
            <v>10.31483532</v>
          </cell>
          <cell r="U3637">
            <v>9.7965146300000008</v>
          </cell>
          <cell r="V3637">
            <v>9.36013874</v>
          </cell>
          <cell r="W3637">
            <v>63.8</v>
          </cell>
          <cell r="X3637">
            <v>88.2</v>
          </cell>
          <cell r="Y3637">
            <v>48.4</v>
          </cell>
          <cell r="Z3637">
            <v>43.5</v>
          </cell>
          <cell r="AA3637">
            <v>41.7</v>
          </cell>
          <cell r="AB3637">
            <v>9.7595594400000003</v>
          </cell>
          <cell r="AC3637">
            <v>1.9440570000000001E-2</v>
          </cell>
          <cell r="AD3637">
            <v>290.23</v>
          </cell>
          <cell r="AE3637">
            <v>62.434150129999999</v>
          </cell>
          <cell r="AF3637">
            <v>66.49041115</v>
          </cell>
          <cell r="AG3637">
            <v>0.3223109414881179</v>
          </cell>
          <cell r="AH3637">
            <v>3.5</v>
          </cell>
          <cell r="AI3637">
            <v>54430</v>
          </cell>
          <cell r="AJ3637">
            <v>9.5</v>
          </cell>
        </row>
        <row r="3638">
          <cell r="A3638" t="str">
            <v>4712</v>
          </cell>
          <cell r="B3638" t="str">
            <v>471202002</v>
          </cell>
          <cell r="D3638" t="str">
            <v>4712020</v>
          </cell>
          <cell r="E3638" t="str">
            <v>4730</v>
          </cell>
          <cell r="F3638" t="str">
            <v>47</v>
          </cell>
          <cell r="G3638">
            <v>512.23039917999995</v>
          </cell>
          <cell r="H3638">
            <v>516.20664714999998</v>
          </cell>
          <cell r="I3638">
            <v>516.32889609999995</v>
          </cell>
          <cell r="J3638">
            <v>40.684410649999997</v>
          </cell>
          <cell r="K3638">
            <v>26.563550769999999</v>
          </cell>
          <cell r="L3638">
            <v>10.126631100000001</v>
          </cell>
          <cell r="M3638">
            <v>9.4860004700000005</v>
          </cell>
          <cell r="N3638">
            <v>25.534357069999999</v>
          </cell>
          <cell r="O3638">
            <v>64.040000000000006</v>
          </cell>
          <cell r="P3638">
            <v>11.630708500000001</v>
          </cell>
          <cell r="Q3638">
            <v>77</v>
          </cell>
          <cell r="R3638">
            <v>54.24479362000001</v>
          </cell>
          <cell r="S3638">
            <v>22.4</v>
          </cell>
          <cell r="T3638">
            <v>9.4860004700000005</v>
          </cell>
          <cell r="U3638">
            <v>9.4334839200000005</v>
          </cell>
          <cell r="V3638">
            <v>9.4334839200000005</v>
          </cell>
          <cell r="W3638">
            <v>63.8</v>
          </cell>
          <cell r="X3638">
            <v>88.2</v>
          </cell>
          <cell r="Y3638">
            <v>48.4</v>
          </cell>
          <cell r="Z3638">
            <v>43.5</v>
          </cell>
          <cell r="AA3638">
            <v>41.7</v>
          </cell>
          <cell r="AB3638">
            <v>9.6158054800000006</v>
          </cell>
          <cell r="AC3638">
            <v>0</v>
          </cell>
          <cell r="AD3638">
            <v>290.23</v>
          </cell>
          <cell r="AE3638">
            <v>62.434150129999999</v>
          </cell>
          <cell r="AF3638">
            <v>66.530199999999994</v>
          </cell>
          <cell r="AG3638">
            <v>0.33779769833748363</v>
          </cell>
          <cell r="AH3638">
            <v>3.5</v>
          </cell>
          <cell r="AI3638">
            <v>54430</v>
          </cell>
          <cell r="AJ3638">
            <v>9.5</v>
          </cell>
        </row>
        <row r="3639">
          <cell r="A3639" t="str">
            <v>4712</v>
          </cell>
          <cell r="B3639" t="str">
            <v>471202201</v>
          </cell>
          <cell r="D3639" t="str">
            <v>4712022</v>
          </cell>
          <cell r="E3639" t="str">
            <v>4730</v>
          </cell>
          <cell r="F3639" t="str">
            <v>47</v>
          </cell>
          <cell r="G3639">
            <v>512.23039917999995</v>
          </cell>
          <cell r="H3639">
            <v>516.20664714999998</v>
          </cell>
          <cell r="I3639">
            <v>516.32889609999995</v>
          </cell>
          <cell r="J3639">
            <v>40.684410649999997</v>
          </cell>
          <cell r="K3639">
            <v>26.563550769999999</v>
          </cell>
          <cell r="L3639">
            <v>9.8389490300000002</v>
          </cell>
          <cell r="M3639">
            <v>9.8389490300000002</v>
          </cell>
          <cell r="N3639">
            <v>25.534357069999999</v>
          </cell>
          <cell r="O3639">
            <v>64.040000000000006</v>
          </cell>
          <cell r="P3639">
            <v>11.630708500000001</v>
          </cell>
          <cell r="Q3639">
            <v>77</v>
          </cell>
          <cell r="R3639">
            <v>54.24479362000001</v>
          </cell>
          <cell r="S3639">
            <v>22.4</v>
          </cell>
          <cell r="T3639">
            <v>10.126631100000001</v>
          </cell>
          <cell r="U3639">
            <v>7.1308988299999996</v>
          </cell>
          <cell r="V3639">
            <v>7.1308988299999996</v>
          </cell>
          <cell r="W3639">
            <v>63.8</v>
          </cell>
          <cell r="X3639">
            <v>88.2</v>
          </cell>
          <cell r="Y3639">
            <v>48.4</v>
          </cell>
          <cell r="Z3639">
            <v>43.5</v>
          </cell>
          <cell r="AA3639">
            <v>41.7</v>
          </cell>
          <cell r="AB3639">
            <v>9.6158054800000006</v>
          </cell>
          <cell r="AC3639">
            <v>0</v>
          </cell>
          <cell r="AD3639">
            <v>290.23</v>
          </cell>
          <cell r="AE3639">
            <v>62.434150129999999</v>
          </cell>
          <cell r="AF3639">
            <v>66.530199999999994</v>
          </cell>
          <cell r="AG3639">
            <v>0.31387679862819395</v>
          </cell>
          <cell r="AH3639">
            <v>3.5</v>
          </cell>
          <cell r="AI3639">
            <v>54430</v>
          </cell>
          <cell r="AJ3639">
            <v>9.5</v>
          </cell>
        </row>
        <row r="3640">
          <cell r="A3640" t="str">
            <v>4712</v>
          </cell>
          <cell r="B3640" t="str">
            <v>471202601</v>
          </cell>
          <cell r="D3640" t="str">
            <v>4712026</v>
          </cell>
          <cell r="E3640" t="str">
            <v>4730</v>
          </cell>
          <cell r="F3640" t="str">
            <v>47</v>
          </cell>
          <cell r="G3640">
            <v>512.23039917999995</v>
          </cell>
          <cell r="H3640">
            <v>516.20664714999998</v>
          </cell>
          <cell r="I3640">
            <v>516.32889609999995</v>
          </cell>
          <cell r="J3640">
            <v>40.684410649999997</v>
          </cell>
          <cell r="K3640">
            <v>26.563550769999999</v>
          </cell>
          <cell r="L3640">
            <v>10.07436892</v>
          </cell>
          <cell r="M3640">
            <v>10.085850779999999</v>
          </cell>
          <cell r="N3640">
            <v>25.534357069999999</v>
          </cell>
          <cell r="O3640">
            <v>64.040000000000006</v>
          </cell>
          <cell r="P3640">
            <v>10.988879499999999</v>
          </cell>
          <cell r="Q3640">
            <v>77</v>
          </cell>
          <cell r="R3640">
            <v>54.24479362000001</v>
          </cell>
          <cell r="S3640">
            <v>22.4</v>
          </cell>
          <cell r="T3640">
            <v>10.817796319999999</v>
          </cell>
          <cell r="U3640">
            <v>10.60873621</v>
          </cell>
          <cell r="V3640">
            <v>9.9867251499999998</v>
          </cell>
          <cell r="W3640">
            <v>63.8</v>
          </cell>
          <cell r="X3640">
            <v>88.2</v>
          </cell>
          <cell r="Y3640">
            <v>48.4</v>
          </cell>
          <cell r="Z3640">
            <v>43.5</v>
          </cell>
          <cell r="AA3640">
            <v>41.7</v>
          </cell>
          <cell r="AB3640">
            <v>10.70907016</v>
          </cell>
          <cell r="AC3640">
            <v>5.48272E-3</v>
          </cell>
          <cell r="AD3640">
            <v>290.23</v>
          </cell>
          <cell r="AE3640">
            <v>62.434150129999999</v>
          </cell>
          <cell r="AF3640">
            <v>59.756145019999998</v>
          </cell>
          <cell r="AG3640">
            <v>0.34352062540882178</v>
          </cell>
          <cell r="AH3640">
            <v>3.5</v>
          </cell>
          <cell r="AI3640">
            <v>54430</v>
          </cell>
          <cell r="AJ3640">
            <v>9.5</v>
          </cell>
        </row>
        <row r="3641">
          <cell r="A3641" t="str">
            <v>4712</v>
          </cell>
          <cell r="B3641" t="str">
            <v>471202901</v>
          </cell>
          <cell r="D3641" t="str">
            <v>4712029</v>
          </cell>
          <cell r="E3641" t="str">
            <v>4730</v>
          </cell>
          <cell r="F3641" t="str">
            <v>47</v>
          </cell>
          <cell r="G3641">
            <v>512.23039917999995</v>
          </cell>
          <cell r="H3641">
            <v>516.20664714999998</v>
          </cell>
          <cell r="I3641">
            <v>516.32889609999995</v>
          </cell>
          <cell r="J3641">
            <v>40.684410649999997</v>
          </cell>
          <cell r="K3641">
            <v>26.563550769999999</v>
          </cell>
          <cell r="L3641">
            <v>9.4637415100000002</v>
          </cell>
          <cell r="M3641">
            <v>10.44199643</v>
          </cell>
          <cell r="N3641">
            <v>25.534357069999999</v>
          </cell>
          <cell r="O3641">
            <v>64.040000000000006</v>
          </cell>
          <cell r="P3641">
            <v>11.36350856</v>
          </cell>
          <cell r="Q3641">
            <v>77</v>
          </cell>
          <cell r="R3641">
            <v>54.24479362000001</v>
          </cell>
          <cell r="S3641">
            <v>22.4</v>
          </cell>
          <cell r="T3641">
            <v>10.62054655</v>
          </cell>
          <cell r="U3641">
            <v>9.5634589999999999</v>
          </cell>
          <cell r="V3641">
            <v>9.4532865499999996</v>
          </cell>
          <cell r="W3641">
            <v>63.8</v>
          </cell>
          <cell r="X3641">
            <v>88.2</v>
          </cell>
          <cell r="Y3641">
            <v>48.4</v>
          </cell>
          <cell r="Z3641">
            <v>43.5</v>
          </cell>
          <cell r="AA3641">
            <v>41.7</v>
          </cell>
          <cell r="AB3641">
            <v>9.6191997100000002</v>
          </cell>
          <cell r="AC3641">
            <v>0.11213804000000001</v>
          </cell>
          <cell r="AD3641">
            <v>290.23</v>
          </cell>
          <cell r="AE3641">
            <v>62.434150129999999</v>
          </cell>
          <cell r="AF3641">
            <v>59.718800000000002</v>
          </cell>
          <cell r="AG3641">
            <v>0.35007682285811548</v>
          </cell>
          <cell r="AH3641">
            <v>3.5</v>
          </cell>
          <cell r="AI3641">
            <v>54430</v>
          </cell>
          <cell r="AJ3641">
            <v>9.5</v>
          </cell>
        </row>
        <row r="3642">
          <cell r="A3642" t="str">
            <v>4712</v>
          </cell>
          <cell r="B3642" t="str">
            <v>471203101</v>
          </cell>
          <cell r="D3642" t="str">
            <v>4712031</v>
          </cell>
          <cell r="E3642" t="str">
            <v>4730</v>
          </cell>
          <cell r="F3642" t="str">
            <v>47</v>
          </cell>
          <cell r="G3642">
            <v>512.23039917999995</v>
          </cell>
          <cell r="H3642">
            <v>516.20664714999998</v>
          </cell>
          <cell r="I3642">
            <v>516.32889609999995</v>
          </cell>
          <cell r="J3642">
            <v>40.684410649999997</v>
          </cell>
          <cell r="K3642">
            <v>26.563550769999999</v>
          </cell>
          <cell r="L3642">
            <v>9.8389490300000002</v>
          </cell>
          <cell r="M3642">
            <v>10.126631100000001</v>
          </cell>
          <cell r="N3642">
            <v>25.534357069999999</v>
          </cell>
          <cell r="O3642">
            <v>64.040000000000006</v>
          </cell>
          <cell r="P3642">
            <v>11.225243389999999</v>
          </cell>
          <cell r="Q3642">
            <v>77</v>
          </cell>
          <cell r="R3642">
            <v>54.24479362000001</v>
          </cell>
          <cell r="S3642">
            <v>22.4</v>
          </cell>
          <cell r="T3642">
            <v>10.81977828</v>
          </cell>
          <cell r="U3642">
            <v>9.8389490300000002</v>
          </cell>
          <cell r="V3642">
            <v>9.8389490300000002</v>
          </cell>
          <cell r="W3642">
            <v>63.8</v>
          </cell>
          <cell r="X3642">
            <v>88.2</v>
          </cell>
          <cell r="Y3642">
            <v>48.4</v>
          </cell>
          <cell r="Z3642">
            <v>43.5</v>
          </cell>
          <cell r="AA3642">
            <v>41.7</v>
          </cell>
          <cell r="AB3642">
            <v>9.6158054800000006</v>
          </cell>
          <cell r="AC3642">
            <v>0</v>
          </cell>
          <cell r="AD3642">
            <v>290.23</v>
          </cell>
          <cell r="AE3642">
            <v>62.434150129999999</v>
          </cell>
          <cell r="AF3642">
            <v>59.718800000000002</v>
          </cell>
          <cell r="AG3642">
            <v>0.39863836609381759</v>
          </cell>
          <cell r="AH3642">
            <v>3.5</v>
          </cell>
          <cell r="AI3642">
            <v>54430</v>
          </cell>
          <cell r="AJ3642">
            <v>9.5</v>
          </cell>
        </row>
        <row r="3643">
          <cell r="A3643" t="str">
            <v>4712</v>
          </cell>
          <cell r="B3643" t="str">
            <v>471203201</v>
          </cell>
          <cell r="D3643" t="str">
            <v>4712032</v>
          </cell>
          <cell r="E3643" t="str">
            <v>4730</v>
          </cell>
          <cell r="F3643" t="str">
            <v>47</v>
          </cell>
          <cell r="G3643">
            <v>512.23039917999995</v>
          </cell>
          <cell r="H3643">
            <v>516.20664714999998</v>
          </cell>
          <cell r="I3643">
            <v>516.32889609999995</v>
          </cell>
          <cell r="J3643">
            <v>40.684410649999997</v>
          </cell>
          <cell r="K3643">
            <v>26.563550769999999</v>
          </cell>
          <cell r="L3643">
            <v>7.1308988299999996</v>
          </cell>
          <cell r="M3643">
            <v>10.81977828</v>
          </cell>
          <cell r="N3643">
            <v>25.534357069999999</v>
          </cell>
          <cell r="O3643">
            <v>64.040000000000006</v>
          </cell>
          <cell r="P3643">
            <v>11.58686342</v>
          </cell>
          <cell r="Q3643">
            <v>77</v>
          </cell>
          <cell r="R3643">
            <v>54.24479362000001</v>
          </cell>
          <cell r="S3643">
            <v>22.4</v>
          </cell>
          <cell r="T3643">
            <v>10.81977828</v>
          </cell>
          <cell r="U3643">
            <v>7.1308988299999996</v>
          </cell>
          <cell r="V3643">
            <v>7.1308988299999996</v>
          </cell>
          <cell r="W3643">
            <v>63.8</v>
          </cell>
          <cell r="X3643">
            <v>88.2</v>
          </cell>
          <cell r="Y3643">
            <v>48.4</v>
          </cell>
          <cell r="Z3643">
            <v>43.5</v>
          </cell>
          <cell r="AA3643">
            <v>41.7</v>
          </cell>
          <cell r="AB3643">
            <v>7.1308988299999996</v>
          </cell>
          <cell r="AC3643">
            <v>1</v>
          </cell>
          <cell r="AD3643">
            <v>290.23</v>
          </cell>
          <cell r="AE3643">
            <v>62.434150129999999</v>
          </cell>
          <cell r="AF3643">
            <v>59.718800000000002</v>
          </cell>
          <cell r="AG3643">
            <v>0.36986191887339415</v>
          </cell>
          <cell r="AH3643">
            <v>3.5</v>
          </cell>
          <cell r="AI3643">
            <v>54430</v>
          </cell>
          <cell r="AJ3643">
            <v>9.5</v>
          </cell>
        </row>
        <row r="3644">
          <cell r="A3644" t="str">
            <v>4712</v>
          </cell>
          <cell r="B3644" t="str">
            <v>471203401</v>
          </cell>
          <cell r="D3644" t="str">
            <v>4712034</v>
          </cell>
          <cell r="E3644" t="str">
            <v>4730</v>
          </cell>
          <cell r="F3644" t="str">
            <v>47</v>
          </cell>
          <cell r="G3644">
            <v>512.23039917999995</v>
          </cell>
          <cell r="H3644">
            <v>516.20664714999998</v>
          </cell>
          <cell r="I3644">
            <v>516.32889609999995</v>
          </cell>
          <cell r="J3644">
            <v>40.684410649999997</v>
          </cell>
          <cell r="K3644">
            <v>26.563550769999999</v>
          </cell>
          <cell r="L3644">
            <v>10.07238609</v>
          </cell>
          <cell r="M3644">
            <v>10.327479970000001</v>
          </cell>
          <cell r="N3644">
            <v>25.534357069999999</v>
          </cell>
          <cell r="O3644">
            <v>64.040000000000006</v>
          </cell>
          <cell r="P3644">
            <v>11.632520189999999</v>
          </cell>
          <cell r="Q3644">
            <v>77</v>
          </cell>
          <cell r="R3644">
            <v>54.24479362000001</v>
          </cell>
          <cell r="S3644">
            <v>22.4</v>
          </cell>
          <cell r="T3644">
            <v>10.68957848</v>
          </cell>
          <cell r="U3644">
            <v>10.167542689999999</v>
          </cell>
          <cell r="V3644">
            <v>10.03583074</v>
          </cell>
          <cell r="W3644">
            <v>63.8</v>
          </cell>
          <cell r="X3644">
            <v>88.2</v>
          </cell>
          <cell r="Y3644">
            <v>48.4</v>
          </cell>
          <cell r="Z3644">
            <v>43.5</v>
          </cell>
          <cell r="AA3644">
            <v>41.7</v>
          </cell>
          <cell r="AB3644">
            <v>10.13800616</v>
          </cell>
          <cell r="AC3644">
            <v>0.27647706</v>
          </cell>
          <cell r="AD3644">
            <v>290.23</v>
          </cell>
          <cell r="AE3644">
            <v>62.434150129999999</v>
          </cell>
          <cell r="AF3644">
            <v>59.718800000000002</v>
          </cell>
          <cell r="AG3644">
            <v>0.36265663190449288</v>
          </cell>
          <cell r="AH3644">
            <v>3.5</v>
          </cell>
          <cell r="AI3644">
            <v>54430</v>
          </cell>
          <cell r="AJ3644">
            <v>9.5</v>
          </cell>
        </row>
        <row r="3645">
          <cell r="A3645" t="str">
            <v>4712</v>
          </cell>
          <cell r="B3645" t="str">
            <v>471203801</v>
          </cell>
          <cell r="D3645" t="str">
            <v>4712038</v>
          </cell>
          <cell r="E3645" t="str">
            <v>4730</v>
          </cell>
          <cell r="F3645" t="str">
            <v>47</v>
          </cell>
          <cell r="G3645">
            <v>512.23039917999995</v>
          </cell>
          <cell r="H3645">
            <v>516.20664714999998</v>
          </cell>
          <cell r="I3645">
            <v>516.32889609999995</v>
          </cell>
          <cell r="J3645">
            <v>40.684410649999997</v>
          </cell>
          <cell r="K3645">
            <v>26.563550769999999</v>
          </cell>
          <cell r="L3645">
            <v>10.26500077</v>
          </cell>
          <cell r="M3645">
            <v>10.521507010000001</v>
          </cell>
          <cell r="N3645">
            <v>25.534357069999999</v>
          </cell>
          <cell r="O3645">
            <v>64.040000000000006</v>
          </cell>
          <cell r="P3645">
            <v>11.855947629999999</v>
          </cell>
          <cell r="Q3645">
            <v>77</v>
          </cell>
          <cell r="R3645">
            <v>54.24479362000001</v>
          </cell>
          <cell r="S3645">
            <v>22.4</v>
          </cell>
          <cell r="T3645">
            <v>10.36072251</v>
          </cell>
          <cell r="U3645">
            <v>10.72779457</v>
          </cell>
          <cell r="V3645">
            <v>9.93759908</v>
          </cell>
          <cell r="W3645">
            <v>63.8</v>
          </cell>
          <cell r="X3645">
            <v>88.2</v>
          </cell>
          <cell r="Y3645">
            <v>48.4</v>
          </cell>
          <cell r="Z3645">
            <v>43.5</v>
          </cell>
          <cell r="AA3645">
            <v>41.7</v>
          </cell>
          <cell r="AB3645">
            <v>9.8394822200000007</v>
          </cell>
          <cell r="AC3645">
            <v>1.9574330000000001E-2</v>
          </cell>
          <cell r="AD3645">
            <v>290.23</v>
          </cell>
          <cell r="AE3645">
            <v>62.434150129999999</v>
          </cell>
          <cell r="AF3645">
            <v>59.723482629999999</v>
          </cell>
          <cell r="AG3645">
            <v>0.35647958438680782</v>
          </cell>
          <cell r="AH3645">
            <v>3.5</v>
          </cell>
          <cell r="AI3645">
            <v>54430</v>
          </cell>
          <cell r="AJ3645">
            <v>9.5</v>
          </cell>
        </row>
        <row r="3646">
          <cell r="A3646" t="str">
            <v>4712</v>
          </cell>
          <cell r="B3646" t="str">
            <v>471203901</v>
          </cell>
          <cell r="D3646" t="str">
            <v>4712039</v>
          </cell>
          <cell r="E3646" t="str">
            <v>4730</v>
          </cell>
          <cell r="F3646" t="str">
            <v>47</v>
          </cell>
          <cell r="G3646">
            <v>512.23039917999995</v>
          </cell>
          <cell r="H3646">
            <v>516.20664714999998</v>
          </cell>
          <cell r="I3646">
            <v>516.32889609999995</v>
          </cell>
          <cell r="J3646">
            <v>40.684410649999997</v>
          </cell>
          <cell r="K3646">
            <v>26.563550769999999</v>
          </cell>
          <cell r="L3646">
            <v>10.797941590000001</v>
          </cell>
          <cell r="M3646">
            <v>9.8389490300000002</v>
          </cell>
          <cell r="N3646">
            <v>25.534357069999999</v>
          </cell>
          <cell r="O3646">
            <v>64.040000000000006</v>
          </cell>
          <cell r="P3646">
            <v>11.91839057</v>
          </cell>
          <cell r="Q3646">
            <v>77</v>
          </cell>
          <cell r="R3646">
            <v>54.24479362000001</v>
          </cell>
          <cell r="S3646">
            <v>22.4</v>
          </cell>
          <cell r="T3646">
            <v>10.797941590000001</v>
          </cell>
          <cell r="U3646">
            <v>10.81977828</v>
          </cell>
          <cell r="V3646">
            <v>7.2108184499999997</v>
          </cell>
          <cell r="W3646">
            <v>63.8</v>
          </cell>
          <cell r="X3646">
            <v>88.2</v>
          </cell>
          <cell r="Y3646">
            <v>48.4</v>
          </cell>
          <cell r="Z3646">
            <v>43.5</v>
          </cell>
          <cell r="AA3646">
            <v>41.7</v>
          </cell>
          <cell r="AB3646">
            <v>7.2108184499999997</v>
          </cell>
          <cell r="AC3646">
            <v>0</v>
          </cell>
          <cell r="AD3646">
            <v>290.23</v>
          </cell>
          <cell r="AE3646">
            <v>62.434150129999999</v>
          </cell>
          <cell r="AF3646">
            <v>59.718800000000002</v>
          </cell>
          <cell r="AG3646">
            <v>0.36059102007428689</v>
          </cell>
          <cell r="AH3646">
            <v>3.5</v>
          </cell>
          <cell r="AI3646">
            <v>54430</v>
          </cell>
          <cell r="AJ3646">
            <v>9.5</v>
          </cell>
        </row>
        <row r="3647">
          <cell r="A3647" t="str">
            <v>4712</v>
          </cell>
          <cell r="B3647" t="str">
            <v>471204201</v>
          </cell>
          <cell r="D3647" t="str">
            <v>4712042</v>
          </cell>
          <cell r="E3647" t="str">
            <v>4730</v>
          </cell>
          <cell r="F3647" t="str">
            <v>47</v>
          </cell>
          <cell r="G3647">
            <v>512.23039917999995</v>
          </cell>
          <cell r="H3647">
            <v>516.20664714999998</v>
          </cell>
          <cell r="I3647">
            <v>516.32889609999995</v>
          </cell>
          <cell r="J3647">
            <v>40.684410649999997</v>
          </cell>
          <cell r="K3647">
            <v>26.563550769999999</v>
          </cell>
          <cell r="L3647">
            <v>9.8540346700000008</v>
          </cell>
          <cell r="M3647">
            <v>9.8699824700000001</v>
          </cell>
          <cell r="N3647">
            <v>25.534357069999999</v>
          </cell>
          <cell r="O3647">
            <v>64.040000000000006</v>
          </cell>
          <cell r="P3647">
            <v>11.62794914</v>
          </cell>
          <cell r="Q3647">
            <v>77</v>
          </cell>
          <cell r="R3647">
            <v>54.24479362000001</v>
          </cell>
          <cell r="S3647">
            <v>22.4</v>
          </cell>
          <cell r="T3647">
            <v>9.8542447899999992</v>
          </cell>
          <cell r="U3647">
            <v>10.88068522</v>
          </cell>
          <cell r="V3647">
            <v>9.9589695599999999</v>
          </cell>
          <cell r="W3647">
            <v>63.8</v>
          </cell>
          <cell r="X3647">
            <v>88.2</v>
          </cell>
          <cell r="Y3647">
            <v>48.4</v>
          </cell>
          <cell r="Z3647">
            <v>43.5</v>
          </cell>
          <cell r="AA3647">
            <v>41.7</v>
          </cell>
          <cell r="AB3647">
            <v>10.00133995</v>
          </cell>
          <cell r="AC3647">
            <v>0.44781507999999998</v>
          </cell>
          <cell r="AD3647">
            <v>290.23</v>
          </cell>
          <cell r="AE3647">
            <v>62.434150129999999</v>
          </cell>
          <cell r="AF3647">
            <v>59.726538980000001</v>
          </cell>
          <cell r="AG3647">
            <v>0.35670613986061717</v>
          </cell>
          <cell r="AH3647">
            <v>3.5</v>
          </cell>
          <cell r="AI3647">
            <v>54430</v>
          </cell>
          <cell r="AJ3647">
            <v>9.5</v>
          </cell>
        </row>
        <row r="3648">
          <cell r="A3648" t="str">
            <v>4712</v>
          </cell>
          <cell r="B3648" t="str">
            <v>471204401</v>
          </cell>
          <cell r="D3648" t="str">
            <v>4712044</v>
          </cell>
          <cell r="E3648" t="str">
            <v>4730</v>
          </cell>
          <cell r="F3648" t="str">
            <v>47</v>
          </cell>
          <cell r="G3648">
            <v>512.23039917999995</v>
          </cell>
          <cell r="H3648">
            <v>516.20664714999998</v>
          </cell>
          <cell r="I3648">
            <v>516.32889609999995</v>
          </cell>
          <cell r="J3648">
            <v>40.684410649999997</v>
          </cell>
          <cell r="K3648">
            <v>26.563550769999999</v>
          </cell>
          <cell r="L3648">
            <v>10.126631100000001</v>
          </cell>
          <cell r="M3648">
            <v>10.81977828</v>
          </cell>
          <cell r="N3648">
            <v>25.534357069999999</v>
          </cell>
          <cell r="O3648">
            <v>64.040000000000006</v>
          </cell>
          <cell r="P3648">
            <v>11.91839057</v>
          </cell>
          <cell r="Q3648">
            <v>77</v>
          </cell>
          <cell r="R3648">
            <v>54.24479362000001</v>
          </cell>
          <cell r="S3648">
            <v>22.4</v>
          </cell>
          <cell r="T3648">
            <v>10.81977828</v>
          </cell>
          <cell r="U3648">
            <v>10.81977828</v>
          </cell>
          <cell r="V3648">
            <v>10.81977828</v>
          </cell>
          <cell r="W3648">
            <v>63.8</v>
          </cell>
          <cell r="X3648">
            <v>88.2</v>
          </cell>
          <cell r="Y3648">
            <v>48.4</v>
          </cell>
          <cell r="Z3648">
            <v>43.5</v>
          </cell>
          <cell r="AA3648">
            <v>41.7</v>
          </cell>
          <cell r="AB3648">
            <v>10.741816740000001</v>
          </cell>
          <cell r="AC3648">
            <v>0</v>
          </cell>
          <cell r="AD3648">
            <v>290.23</v>
          </cell>
          <cell r="AE3648">
            <v>62.434150129999999</v>
          </cell>
          <cell r="AF3648">
            <v>59.718800000000002</v>
          </cell>
          <cell r="AG3648">
            <v>0.3914593885435857</v>
          </cell>
          <cell r="AH3648">
            <v>3.5</v>
          </cell>
          <cell r="AI3648">
            <v>54430</v>
          </cell>
          <cell r="AJ3648">
            <v>9.5</v>
          </cell>
        </row>
        <row r="3649">
          <cell r="A3649" t="str">
            <v>4712</v>
          </cell>
          <cell r="B3649" t="str">
            <v>471204601</v>
          </cell>
          <cell r="D3649" t="str">
            <v>4712046</v>
          </cell>
          <cell r="E3649" t="str">
            <v>4730</v>
          </cell>
          <cell r="F3649" t="str">
            <v>47</v>
          </cell>
          <cell r="G3649">
            <v>512.23039917999995</v>
          </cell>
          <cell r="H3649">
            <v>516.20664714999998</v>
          </cell>
          <cell r="I3649">
            <v>516.32889609999995</v>
          </cell>
          <cell r="J3649">
            <v>40.684410649999997</v>
          </cell>
          <cell r="K3649">
            <v>26.563550769999999</v>
          </cell>
          <cell r="L3649">
            <v>7.5060421799999997</v>
          </cell>
          <cell r="M3649">
            <v>7.26961675</v>
          </cell>
          <cell r="N3649">
            <v>25.534357069999999</v>
          </cell>
          <cell r="O3649">
            <v>64.040000000000006</v>
          </cell>
          <cell r="P3649">
            <v>11.630708500000001</v>
          </cell>
          <cell r="Q3649">
            <v>77</v>
          </cell>
          <cell r="R3649">
            <v>54.24479362000001</v>
          </cell>
          <cell r="S3649">
            <v>22.4</v>
          </cell>
          <cell r="T3649">
            <v>7.26961675</v>
          </cell>
          <cell r="U3649">
            <v>10.81977828</v>
          </cell>
          <cell r="V3649">
            <v>7.26961675</v>
          </cell>
          <cell r="W3649">
            <v>63.8</v>
          </cell>
          <cell r="X3649">
            <v>88.2</v>
          </cell>
          <cell r="Y3649">
            <v>48.4</v>
          </cell>
          <cell r="Z3649">
            <v>43.5</v>
          </cell>
          <cell r="AA3649">
            <v>41.7</v>
          </cell>
          <cell r="AB3649">
            <v>7.26961675</v>
          </cell>
          <cell r="AC3649">
            <v>1</v>
          </cell>
          <cell r="AD3649">
            <v>290.23</v>
          </cell>
          <cell r="AE3649">
            <v>62.434150129999999</v>
          </cell>
          <cell r="AF3649">
            <v>59.718800000000002</v>
          </cell>
          <cell r="AG3649">
            <v>0.35294118000000002</v>
          </cell>
          <cell r="AH3649">
            <v>3.5</v>
          </cell>
          <cell r="AI3649">
            <v>54430</v>
          </cell>
          <cell r="AJ3649">
            <v>9.5</v>
          </cell>
        </row>
        <row r="3650">
          <cell r="A3650" t="str">
            <v>4712</v>
          </cell>
          <cell r="B3650" t="str">
            <v>471205001</v>
          </cell>
          <cell r="D3650" t="str">
            <v>4712050</v>
          </cell>
          <cell r="E3650" t="str">
            <v>4730</v>
          </cell>
          <cell r="F3650" t="str">
            <v>47</v>
          </cell>
          <cell r="G3650">
            <v>512.23039917999995</v>
          </cell>
          <cell r="H3650">
            <v>516.20664714999998</v>
          </cell>
          <cell r="I3650">
            <v>516.32889609999995</v>
          </cell>
          <cell r="J3650">
            <v>40.684410649999997</v>
          </cell>
          <cell r="K3650">
            <v>26.563550769999999</v>
          </cell>
          <cell r="L3650">
            <v>9.4123011400000003</v>
          </cell>
          <cell r="M3650">
            <v>9.4290742099999996</v>
          </cell>
          <cell r="N3650">
            <v>25.534357069999999</v>
          </cell>
          <cell r="O3650">
            <v>64.040000000000006</v>
          </cell>
          <cell r="P3650">
            <v>11.14817515</v>
          </cell>
          <cell r="Q3650">
            <v>77</v>
          </cell>
          <cell r="R3650">
            <v>54.24479362000001</v>
          </cell>
          <cell r="S3650">
            <v>22.4</v>
          </cell>
          <cell r="T3650">
            <v>9.5931507899999993</v>
          </cell>
          <cell r="U3650">
            <v>10.26587117</v>
          </cell>
          <cell r="V3650">
            <v>10.046548400000001</v>
          </cell>
          <cell r="W3650">
            <v>63.8</v>
          </cell>
          <cell r="X3650">
            <v>88.2</v>
          </cell>
          <cell r="Y3650">
            <v>48.4</v>
          </cell>
          <cell r="Z3650">
            <v>43.5</v>
          </cell>
          <cell r="AA3650">
            <v>41.7</v>
          </cell>
          <cell r="AB3650">
            <v>10.65199848</v>
          </cell>
          <cell r="AC3650">
            <v>0.1228885</v>
          </cell>
          <cell r="AD3650">
            <v>290.23</v>
          </cell>
          <cell r="AE3650">
            <v>62.434150129999999</v>
          </cell>
          <cell r="AF3650">
            <v>59.718800000000002</v>
          </cell>
          <cell r="AG3650">
            <v>0.36936138965570126</v>
          </cell>
          <cell r="AH3650">
            <v>3.5</v>
          </cell>
          <cell r="AI3650">
            <v>54430</v>
          </cell>
          <cell r="AJ3650">
            <v>9.5</v>
          </cell>
        </row>
        <row r="3651">
          <cell r="A3651" t="str">
            <v>4712</v>
          </cell>
          <cell r="B3651" t="str">
            <v>471205101</v>
          </cell>
          <cell r="D3651" t="str">
            <v>4712051</v>
          </cell>
          <cell r="E3651" t="str">
            <v>4730</v>
          </cell>
          <cell r="F3651" t="str">
            <v>47</v>
          </cell>
          <cell r="G3651">
            <v>512.23039917999995</v>
          </cell>
          <cell r="H3651">
            <v>516.20664714999998</v>
          </cell>
          <cell r="I3651">
            <v>516.32889609999995</v>
          </cell>
          <cell r="J3651">
            <v>40.684410649999997</v>
          </cell>
          <cell r="K3651">
            <v>26.563550769999999</v>
          </cell>
          <cell r="L3651">
            <v>7.1522688600000013</v>
          </cell>
          <cell r="M3651">
            <v>7.1522688600000013</v>
          </cell>
          <cell r="N3651">
            <v>25.534357069999999</v>
          </cell>
          <cell r="O3651">
            <v>64.040000000000006</v>
          </cell>
          <cell r="P3651">
            <v>11.225243389999999</v>
          </cell>
          <cell r="Q3651">
            <v>77</v>
          </cell>
          <cell r="R3651">
            <v>54.24479362000001</v>
          </cell>
          <cell r="S3651">
            <v>22.4</v>
          </cell>
          <cell r="T3651">
            <v>7.1522688600000013</v>
          </cell>
          <cell r="U3651">
            <v>10.126631100000001</v>
          </cell>
          <cell r="V3651">
            <v>10.126631100000001</v>
          </cell>
          <cell r="W3651">
            <v>63.8</v>
          </cell>
          <cell r="X3651">
            <v>88.2</v>
          </cell>
          <cell r="Y3651">
            <v>48.4</v>
          </cell>
          <cell r="Z3651">
            <v>43.5</v>
          </cell>
          <cell r="AA3651">
            <v>41.7</v>
          </cell>
          <cell r="AB3651">
            <v>10.741816740000001</v>
          </cell>
          <cell r="AC3651">
            <v>1</v>
          </cell>
          <cell r="AD3651">
            <v>290.23</v>
          </cell>
          <cell r="AE3651">
            <v>62.434150129999999</v>
          </cell>
          <cell r="AF3651">
            <v>59.718800000000002</v>
          </cell>
          <cell r="AG3651">
            <v>0</v>
          </cell>
          <cell r="AH3651">
            <v>3.5</v>
          </cell>
          <cell r="AI3651">
            <v>54430</v>
          </cell>
          <cell r="AJ3651">
            <v>9.5</v>
          </cell>
        </row>
        <row r="3652">
          <cell r="A3652" t="str">
            <v>4712</v>
          </cell>
          <cell r="B3652" t="str">
            <v>471205201</v>
          </cell>
          <cell r="D3652" t="str">
            <v>4712052</v>
          </cell>
          <cell r="E3652" t="str">
            <v>4730</v>
          </cell>
          <cell r="F3652" t="str">
            <v>47</v>
          </cell>
          <cell r="G3652">
            <v>512.23039917999995</v>
          </cell>
          <cell r="H3652">
            <v>516.20664714999998</v>
          </cell>
          <cell r="I3652">
            <v>516.32889609999995</v>
          </cell>
          <cell r="J3652">
            <v>40.684410649999997</v>
          </cell>
          <cell r="K3652">
            <v>26.563550769999999</v>
          </cell>
          <cell r="L3652">
            <v>9.4334839200000005</v>
          </cell>
          <cell r="M3652">
            <v>9.4334839200000005</v>
          </cell>
          <cell r="N3652">
            <v>25.534357069999999</v>
          </cell>
          <cell r="O3652">
            <v>64.040000000000006</v>
          </cell>
          <cell r="P3652">
            <v>11.225243389999999</v>
          </cell>
          <cell r="Q3652">
            <v>77</v>
          </cell>
          <cell r="R3652">
            <v>54.24479362000001</v>
          </cell>
          <cell r="S3652">
            <v>22.4</v>
          </cell>
          <cell r="T3652">
            <v>9.4334839200000005</v>
          </cell>
          <cell r="U3652">
            <v>9.8389490300000002</v>
          </cell>
          <cell r="V3652">
            <v>9.8389490300000002</v>
          </cell>
          <cell r="W3652">
            <v>63.8</v>
          </cell>
          <cell r="X3652">
            <v>88.2</v>
          </cell>
          <cell r="Y3652">
            <v>48.4</v>
          </cell>
          <cell r="Z3652">
            <v>43.5</v>
          </cell>
          <cell r="AA3652">
            <v>41.7</v>
          </cell>
          <cell r="AB3652">
            <v>10.741816740000001</v>
          </cell>
          <cell r="AC3652">
            <v>0</v>
          </cell>
          <cell r="AD3652">
            <v>290.23</v>
          </cell>
          <cell r="AE3652">
            <v>62.434150129999999</v>
          </cell>
          <cell r="AF3652">
            <v>59.718800000000002</v>
          </cell>
          <cell r="AG3652">
            <v>0.37975252645984237</v>
          </cell>
          <cell r="AH3652">
            <v>3.5</v>
          </cell>
          <cell r="AI3652">
            <v>54430</v>
          </cell>
          <cell r="AJ3652">
            <v>9.5</v>
          </cell>
        </row>
        <row r="3653">
          <cell r="A3653" t="str">
            <v>4712</v>
          </cell>
          <cell r="B3653" t="str">
            <v>471205401</v>
          </cell>
          <cell r="C3653" t="str">
            <v>725</v>
          </cell>
          <cell r="D3653" t="str">
            <v>4712054</v>
          </cell>
          <cell r="E3653" t="str">
            <v>4730</v>
          </cell>
          <cell r="F3653" t="str">
            <v>47</v>
          </cell>
          <cell r="G3653">
            <v>512.23039917999995</v>
          </cell>
          <cell r="H3653">
            <v>516.20664714999998</v>
          </cell>
          <cell r="I3653">
            <v>516.32889609999995</v>
          </cell>
          <cell r="J3653">
            <v>40.684410649999997</v>
          </cell>
          <cell r="K3653">
            <v>26.563550769999999</v>
          </cell>
          <cell r="L3653">
            <v>9.3534012099999995</v>
          </cell>
          <cell r="M3653">
            <v>9.3418071299999994</v>
          </cell>
          <cell r="N3653">
            <v>25.534357069999999</v>
          </cell>
          <cell r="O3653">
            <v>77.352000000000004</v>
          </cell>
          <cell r="P3653">
            <v>10.643184290000001</v>
          </cell>
          <cell r="Q3653">
            <v>77</v>
          </cell>
          <cell r="R3653">
            <v>55.93331603</v>
          </cell>
          <cell r="S3653">
            <v>22.4</v>
          </cell>
          <cell r="T3653">
            <v>10.599131610000001</v>
          </cell>
          <cell r="U3653">
            <v>10.122582919999999</v>
          </cell>
          <cell r="V3653">
            <v>9.6037329000000007</v>
          </cell>
          <cell r="W3653">
            <v>63.8</v>
          </cell>
          <cell r="X3653">
            <v>88.2</v>
          </cell>
          <cell r="Y3653">
            <v>48.4</v>
          </cell>
          <cell r="Z3653">
            <v>43.5</v>
          </cell>
          <cell r="AA3653">
            <v>41.7</v>
          </cell>
          <cell r="AB3653">
            <v>10.60418119</v>
          </cell>
          <cell r="AC3653">
            <v>0.14475477</v>
          </cell>
          <cell r="AD3653">
            <v>290.23</v>
          </cell>
          <cell r="AE3653">
            <v>62.434150129999999</v>
          </cell>
          <cell r="AF3653">
            <v>59.718800000000002</v>
          </cell>
          <cell r="AG3653">
            <v>0.38127339830410711</v>
          </cell>
          <cell r="AH3653">
            <v>3.5</v>
          </cell>
          <cell r="AI3653">
            <v>54430</v>
          </cell>
          <cell r="AJ3653">
            <v>9.5</v>
          </cell>
        </row>
        <row r="3654">
          <cell r="A3654" t="str">
            <v>4712</v>
          </cell>
          <cell r="B3654" t="str">
            <v>471205601</v>
          </cell>
          <cell r="C3654" t="str">
            <v>725</v>
          </cell>
          <cell r="D3654" t="str">
            <v>4712056</v>
          </cell>
          <cell r="E3654" t="str">
            <v>4730</v>
          </cell>
          <cell r="F3654" t="str">
            <v>47</v>
          </cell>
          <cell r="G3654">
            <v>512.23039917999995</v>
          </cell>
          <cell r="H3654">
            <v>516.20664714999998</v>
          </cell>
          <cell r="I3654">
            <v>516.32889609999995</v>
          </cell>
          <cell r="J3654">
            <v>40.684410649999997</v>
          </cell>
          <cell r="K3654">
            <v>26.563550769999999</v>
          </cell>
          <cell r="L3654">
            <v>7.4163784800000006</v>
          </cell>
          <cell r="M3654">
            <v>7.1308988299999996</v>
          </cell>
          <cell r="N3654">
            <v>25.534357069999999</v>
          </cell>
          <cell r="O3654">
            <v>77.352000000000004</v>
          </cell>
          <cell r="P3654">
            <v>10.81977828</v>
          </cell>
          <cell r="Q3654">
            <v>77</v>
          </cell>
          <cell r="R3654">
            <v>55.93331603</v>
          </cell>
          <cell r="S3654">
            <v>22.4</v>
          </cell>
          <cell r="T3654">
            <v>10.81977828</v>
          </cell>
          <cell r="U3654">
            <v>10.19913779</v>
          </cell>
          <cell r="V3654">
            <v>7.1308988299999996</v>
          </cell>
          <cell r="W3654">
            <v>63.8</v>
          </cell>
          <cell r="X3654">
            <v>88.2</v>
          </cell>
          <cell r="Y3654">
            <v>48.4</v>
          </cell>
          <cell r="Z3654">
            <v>43.5</v>
          </cell>
          <cell r="AA3654">
            <v>41.7</v>
          </cell>
          <cell r="AB3654">
            <v>10.741816740000001</v>
          </cell>
          <cell r="AC3654">
            <v>1</v>
          </cell>
          <cell r="AD3654">
            <v>290.23</v>
          </cell>
          <cell r="AE3654">
            <v>62.434150129999999</v>
          </cell>
          <cell r="AF3654">
            <v>59.718800000000002</v>
          </cell>
          <cell r="AG3654">
            <v>0.36084546403826717</v>
          </cell>
          <cell r="AH3654">
            <v>3.5</v>
          </cell>
          <cell r="AI3654">
            <v>54430</v>
          </cell>
          <cell r="AJ3654">
            <v>9.5</v>
          </cell>
        </row>
        <row r="3655">
          <cell r="A3655" t="str">
            <v>4712</v>
          </cell>
          <cell r="B3655" t="str">
            <v>471205801</v>
          </cell>
          <cell r="C3655" t="str">
            <v>725</v>
          </cell>
          <cell r="D3655" t="str">
            <v>4712058</v>
          </cell>
          <cell r="E3655" t="str">
            <v>4730</v>
          </cell>
          <cell r="F3655" t="str">
            <v>47</v>
          </cell>
          <cell r="G3655">
            <v>512.23039917999995</v>
          </cell>
          <cell r="H3655">
            <v>516.20664714999998</v>
          </cell>
          <cell r="I3655">
            <v>516.32889609999995</v>
          </cell>
          <cell r="J3655">
            <v>40.684410649999997</v>
          </cell>
          <cell r="K3655">
            <v>26.563550769999999</v>
          </cell>
          <cell r="L3655">
            <v>7.1308988299999996</v>
          </cell>
          <cell r="M3655">
            <v>7.1308988299999996</v>
          </cell>
          <cell r="N3655">
            <v>25.534357069999999</v>
          </cell>
          <cell r="O3655">
            <v>77.352000000000004</v>
          </cell>
          <cell r="P3655">
            <v>10.126631100000001</v>
          </cell>
          <cell r="Q3655">
            <v>77</v>
          </cell>
          <cell r="R3655">
            <v>55.93331603</v>
          </cell>
          <cell r="S3655">
            <v>22.4</v>
          </cell>
          <cell r="T3655">
            <v>10.7388285</v>
          </cell>
          <cell r="U3655">
            <v>10.126631100000001</v>
          </cell>
          <cell r="V3655">
            <v>9.8389490300000002</v>
          </cell>
          <cell r="W3655">
            <v>63.8</v>
          </cell>
          <cell r="X3655">
            <v>88.2</v>
          </cell>
          <cell r="Y3655">
            <v>48.4</v>
          </cell>
          <cell r="Z3655">
            <v>43.5</v>
          </cell>
          <cell r="AA3655">
            <v>41.7</v>
          </cell>
          <cell r="AB3655">
            <v>10.741816740000001</v>
          </cell>
          <cell r="AC3655">
            <v>1</v>
          </cell>
          <cell r="AD3655">
            <v>290.23</v>
          </cell>
          <cell r="AE3655">
            <v>62.434150129999999</v>
          </cell>
          <cell r="AF3655">
            <v>59.718800000000002</v>
          </cell>
          <cell r="AG3655">
            <v>0.3381800710920187</v>
          </cell>
          <cell r="AH3655">
            <v>3.5</v>
          </cell>
          <cell r="AI3655">
            <v>54430</v>
          </cell>
          <cell r="AJ3655">
            <v>9.5</v>
          </cell>
        </row>
        <row r="3656">
          <cell r="A3656" t="str">
            <v>4712</v>
          </cell>
          <cell r="B3656" t="str">
            <v>471205901</v>
          </cell>
          <cell r="C3656" t="str">
            <v>725</v>
          </cell>
          <cell r="D3656" t="str">
            <v>4712059</v>
          </cell>
          <cell r="E3656" t="str">
            <v>4730</v>
          </cell>
          <cell r="F3656" t="str">
            <v>47</v>
          </cell>
          <cell r="G3656">
            <v>512.23039917999995</v>
          </cell>
          <cell r="H3656">
            <v>516.20664714999998</v>
          </cell>
          <cell r="I3656">
            <v>516.32889609999995</v>
          </cell>
          <cell r="J3656">
            <v>40.684410649999997</v>
          </cell>
          <cell r="K3656">
            <v>26.563550769999999</v>
          </cell>
          <cell r="L3656">
            <v>7.1608459100000008</v>
          </cell>
          <cell r="M3656">
            <v>7.1308988299999996</v>
          </cell>
          <cell r="N3656">
            <v>25.534357069999999</v>
          </cell>
          <cell r="O3656">
            <v>77.352000000000004</v>
          </cell>
          <cell r="P3656">
            <v>10.81977828</v>
          </cell>
          <cell r="Q3656">
            <v>77</v>
          </cell>
          <cell r="R3656">
            <v>55.93331603</v>
          </cell>
          <cell r="S3656">
            <v>22.4</v>
          </cell>
          <cell r="T3656">
            <v>10.126631100000001</v>
          </cell>
          <cell r="U3656">
            <v>7.1436176000000007</v>
          </cell>
          <cell r="V3656">
            <v>7.1436176000000007</v>
          </cell>
          <cell r="W3656">
            <v>63.8</v>
          </cell>
          <cell r="X3656">
            <v>88.2</v>
          </cell>
          <cell r="Y3656">
            <v>48.4</v>
          </cell>
          <cell r="Z3656">
            <v>43.5</v>
          </cell>
          <cell r="AA3656">
            <v>41.7</v>
          </cell>
          <cell r="AB3656">
            <v>10.741816740000001</v>
          </cell>
          <cell r="AC3656">
            <v>1</v>
          </cell>
          <cell r="AD3656">
            <v>290.23</v>
          </cell>
          <cell r="AE3656">
            <v>62.434150129999999</v>
          </cell>
          <cell r="AF3656">
            <v>59.718800000000002</v>
          </cell>
          <cell r="AG3656">
            <v>0.36145454661361598</v>
          </cell>
          <cell r="AH3656">
            <v>3.5</v>
          </cell>
          <cell r="AI3656">
            <v>54430</v>
          </cell>
          <cell r="AJ3656">
            <v>9.5</v>
          </cell>
        </row>
        <row r="3657">
          <cell r="A3657" t="str">
            <v>4712</v>
          </cell>
          <cell r="B3657" t="str">
            <v>471206401</v>
          </cell>
          <cell r="D3657" t="str">
            <v>4712064</v>
          </cell>
          <cell r="E3657" t="str">
            <v>4730</v>
          </cell>
          <cell r="F3657" t="str">
            <v>47</v>
          </cell>
          <cell r="G3657">
            <v>512.23039917999995</v>
          </cell>
          <cell r="H3657">
            <v>516.20664714999998</v>
          </cell>
          <cell r="I3657">
            <v>516.32889609999995</v>
          </cell>
          <cell r="J3657">
            <v>40.684410649999997</v>
          </cell>
          <cell r="K3657">
            <v>26.563550769999999</v>
          </cell>
          <cell r="L3657">
            <v>9.5414410600000004</v>
          </cell>
          <cell r="M3657">
            <v>9.5488818900000005</v>
          </cell>
          <cell r="N3657">
            <v>25.534357069999999</v>
          </cell>
          <cell r="O3657">
            <v>64.040000000000006</v>
          </cell>
          <cell r="P3657">
            <v>11.180246029999999</v>
          </cell>
          <cell r="Q3657">
            <v>77</v>
          </cell>
          <cell r="R3657">
            <v>54.24479362000001</v>
          </cell>
          <cell r="S3657">
            <v>22.4</v>
          </cell>
          <cell r="T3657">
            <v>10.068874859999999</v>
          </cell>
          <cell r="U3657">
            <v>10.505642720000001</v>
          </cell>
          <cell r="V3657">
            <v>10.16377273</v>
          </cell>
          <cell r="W3657">
            <v>63.8</v>
          </cell>
          <cell r="X3657">
            <v>88.2</v>
          </cell>
          <cell r="Y3657">
            <v>48.4</v>
          </cell>
          <cell r="Z3657">
            <v>43.5</v>
          </cell>
          <cell r="AA3657">
            <v>41.7</v>
          </cell>
          <cell r="AB3657">
            <v>10.616706929999999</v>
          </cell>
          <cell r="AC3657">
            <v>2.4245400000000002E-3</v>
          </cell>
          <cell r="AD3657">
            <v>290.23</v>
          </cell>
          <cell r="AE3657">
            <v>62.434150129999999</v>
          </cell>
          <cell r="AF3657">
            <v>59.718800000000002</v>
          </cell>
          <cell r="AG3657">
            <v>0.5</v>
          </cell>
          <cell r="AH3657">
            <v>3.5</v>
          </cell>
          <cell r="AI3657">
            <v>54430</v>
          </cell>
          <cell r="AJ3657">
            <v>9.5</v>
          </cell>
        </row>
        <row r="3658">
          <cell r="A3658" t="str">
            <v>4712</v>
          </cell>
          <cell r="B3658" t="str">
            <v>471206402</v>
          </cell>
          <cell r="D3658" t="str">
            <v>4712064</v>
          </cell>
          <cell r="E3658" t="str">
            <v>4730</v>
          </cell>
          <cell r="F3658" t="str">
            <v>47</v>
          </cell>
          <cell r="G3658">
            <v>512.23039917999995</v>
          </cell>
          <cell r="H3658">
            <v>516.20664714999998</v>
          </cell>
          <cell r="I3658">
            <v>516.32889609999995</v>
          </cell>
          <cell r="J3658">
            <v>40.684410649999997</v>
          </cell>
          <cell r="K3658">
            <v>26.563550769999999</v>
          </cell>
          <cell r="L3658">
            <v>10.10397641</v>
          </cell>
          <cell r="M3658">
            <v>10.10397641</v>
          </cell>
          <cell r="N3658">
            <v>25.534357069999999</v>
          </cell>
          <cell r="O3658">
            <v>64.040000000000006</v>
          </cell>
          <cell r="P3658">
            <v>11.225243389999999</v>
          </cell>
          <cell r="Q3658">
            <v>77</v>
          </cell>
          <cell r="R3658">
            <v>54.24479362000001</v>
          </cell>
          <cell r="S3658">
            <v>22.4</v>
          </cell>
          <cell r="T3658">
            <v>10.126631100000001</v>
          </cell>
          <cell r="U3658">
            <v>10.126631100000001</v>
          </cell>
          <cell r="V3658">
            <v>10.126631100000001</v>
          </cell>
          <cell r="W3658">
            <v>63.8</v>
          </cell>
          <cell r="X3658">
            <v>88.2</v>
          </cell>
          <cell r="Y3658">
            <v>48.4</v>
          </cell>
          <cell r="Z3658">
            <v>43.5</v>
          </cell>
          <cell r="AA3658">
            <v>41.7</v>
          </cell>
          <cell r="AB3658">
            <v>10.741816740000001</v>
          </cell>
          <cell r="AC3658">
            <v>0</v>
          </cell>
          <cell r="AD3658">
            <v>290.23</v>
          </cell>
          <cell r="AE3658">
            <v>62.434150129999999</v>
          </cell>
          <cell r="AF3658">
            <v>59.718800000000002</v>
          </cell>
          <cell r="AG3658">
            <v>0.3971169737382988</v>
          </cell>
          <cell r="AH3658">
            <v>3.5</v>
          </cell>
          <cell r="AI3658">
            <v>54430</v>
          </cell>
          <cell r="AJ3658">
            <v>9.5</v>
          </cell>
        </row>
        <row r="3659">
          <cell r="A3659" t="str">
            <v>4712</v>
          </cell>
          <cell r="B3659" t="str">
            <v>471206901</v>
          </cell>
          <cell r="D3659" t="str">
            <v>4712069</v>
          </cell>
          <cell r="E3659" t="str">
            <v>4730</v>
          </cell>
          <cell r="F3659" t="str">
            <v>47</v>
          </cell>
          <cell r="G3659">
            <v>512.23039917999995</v>
          </cell>
          <cell r="H3659">
            <v>516.20664714999998</v>
          </cell>
          <cell r="I3659">
            <v>516.32889609999995</v>
          </cell>
          <cell r="J3659">
            <v>40.684410649999997</v>
          </cell>
          <cell r="K3659">
            <v>26.563550769999999</v>
          </cell>
          <cell r="L3659">
            <v>9.7537106300000005</v>
          </cell>
          <cell r="M3659">
            <v>9.7537106300000005</v>
          </cell>
          <cell r="N3659">
            <v>25.534357069999999</v>
          </cell>
          <cell r="O3659">
            <v>64.040000000000006</v>
          </cell>
          <cell r="P3659">
            <v>11.6127708</v>
          </cell>
          <cell r="Q3659">
            <v>77</v>
          </cell>
          <cell r="R3659">
            <v>54.24479362000001</v>
          </cell>
          <cell r="S3659">
            <v>22.4</v>
          </cell>
          <cell r="T3659">
            <v>10.38794867</v>
          </cell>
          <cell r="U3659">
            <v>10.95311966</v>
          </cell>
          <cell r="V3659">
            <v>10.719560080000001</v>
          </cell>
          <cell r="W3659">
            <v>63.8</v>
          </cell>
          <cell r="X3659">
            <v>88.2</v>
          </cell>
          <cell r="Y3659">
            <v>48.4</v>
          </cell>
          <cell r="Z3659">
            <v>43.5</v>
          </cell>
          <cell r="AA3659">
            <v>41.7</v>
          </cell>
          <cell r="AB3659">
            <v>10.71279423</v>
          </cell>
          <cell r="AC3659">
            <v>1.2902269999999999E-2</v>
          </cell>
          <cell r="AD3659">
            <v>290.23</v>
          </cell>
          <cell r="AE3659">
            <v>62.434150129999999</v>
          </cell>
          <cell r="AF3659">
            <v>59.723999419999998</v>
          </cell>
          <cell r="AG3659">
            <v>0.37213634624520042</v>
          </cell>
          <cell r="AH3659">
            <v>3.5</v>
          </cell>
          <cell r="AI3659">
            <v>54430</v>
          </cell>
          <cell r="AJ3659">
            <v>9.5</v>
          </cell>
        </row>
        <row r="3660">
          <cell r="A3660" t="str">
            <v>4712</v>
          </cell>
          <cell r="B3660" t="str">
            <v>471207201</v>
          </cell>
          <cell r="D3660" t="str">
            <v>4712072</v>
          </cell>
          <cell r="E3660" t="str">
            <v>4730</v>
          </cell>
          <cell r="F3660" t="str">
            <v>47</v>
          </cell>
          <cell r="G3660">
            <v>512.23039917999995</v>
          </cell>
          <cell r="H3660">
            <v>516.20664714999998</v>
          </cell>
          <cell r="I3660">
            <v>516.32889609999995</v>
          </cell>
          <cell r="J3660">
            <v>40.684410649999997</v>
          </cell>
          <cell r="K3660">
            <v>26.563550769999999</v>
          </cell>
          <cell r="L3660">
            <v>9.4751631500000002</v>
          </cell>
          <cell r="M3660">
            <v>9.4805201700000001</v>
          </cell>
          <cell r="N3660">
            <v>25.534357069999999</v>
          </cell>
          <cell r="O3660">
            <v>64.040000000000006</v>
          </cell>
          <cell r="P3660">
            <v>11.630708500000001</v>
          </cell>
          <cell r="Q3660">
            <v>77</v>
          </cell>
          <cell r="R3660">
            <v>54.24479362000001</v>
          </cell>
          <cell r="S3660">
            <v>22.4</v>
          </cell>
          <cell r="T3660">
            <v>9.7864479899999992</v>
          </cell>
          <cell r="U3660">
            <v>10.949033050000001</v>
          </cell>
          <cell r="V3660">
            <v>10.5518204</v>
          </cell>
          <cell r="W3660">
            <v>63.8</v>
          </cell>
          <cell r="X3660">
            <v>88.2</v>
          </cell>
          <cell r="Y3660">
            <v>48.4</v>
          </cell>
          <cell r="Z3660">
            <v>43.5</v>
          </cell>
          <cell r="AA3660">
            <v>41.7</v>
          </cell>
          <cell r="AB3660">
            <v>10.60291497</v>
          </cell>
          <cell r="AC3660">
            <v>0.19992725</v>
          </cell>
          <cell r="AD3660">
            <v>290.23</v>
          </cell>
          <cell r="AE3660">
            <v>62.434150129999999</v>
          </cell>
          <cell r="AF3660">
            <v>60.314504399999997</v>
          </cell>
          <cell r="AG3660">
            <v>0.33082642215703245</v>
          </cell>
          <cell r="AH3660">
            <v>3.5</v>
          </cell>
          <cell r="AI3660">
            <v>54430</v>
          </cell>
          <cell r="AJ3660">
            <v>9.5</v>
          </cell>
        </row>
        <row r="3661">
          <cell r="A3661" t="str">
            <v>4712</v>
          </cell>
          <cell r="B3661" t="str">
            <v>471207202</v>
          </cell>
          <cell r="D3661" t="str">
            <v>4712072</v>
          </cell>
          <cell r="E3661" t="str">
            <v>4730</v>
          </cell>
          <cell r="F3661" t="str">
            <v>47</v>
          </cell>
          <cell r="G3661">
            <v>512.23039917999995</v>
          </cell>
          <cell r="H3661">
            <v>516.20664714999998</v>
          </cell>
          <cell r="I3661">
            <v>516.32889609999995</v>
          </cell>
          <cell r="J3661">
            <v>40.684410649999997</v>
          </cell>
          <cell r="K3661">
            <v>26.563550769999999</v>
          </cell>
          <cell r="L3661">
            <v>7.1308988299999996</v>
          </cell>
          <cell r="M3661">
            <v>7.1308988299999996</v>
          </cell>
          <cell r="N3661">
            <v>25.534357069999999</v>
          </cell>
          <cell r="O3661">
            <v>64.040000000000006</v>
          </cell>
          <cell r="P3661">
            <v>11.630708500000001</v>
          </cell>
          <cell r="Q3661">
            <v>77</v>
          </cell>
          <cell r="R3661">
            <v>54.24479362000001</v>
          </cell>
          <cell r="S3661">
            <v>22.4</v>
          </cell>
          <cell r="T3661">
            <v>10.81977828</v>
          </cell>
          <cell r="U3661">
            <v>10.81977828</v>
          </cell>
          <cell r="V3661">
            <v>10.81977828</v>
          </cell>
          <cell r="W3661">
            <v>63.8</v>
          </cell>
          <cell r="X3661">
            <v>88.2</v>
          </cell>
          <cell r="Y3661">
            <v>48.4</v>
          </cell>
          <cell r="Z3661">
            <v>43.5</v>
          </cell>
          <cell r="AA3661">
            <v>41.7</v>
          </cell>
          <cell r="AB3661">
            <v>10.741816740000001</v>
          </cell>
          <cell r="AC3661">
            <v>1</v>
          </cell>
          <cell r="AD3661">
            <v>290.23</v>
          </cell>
          <cell r="AE3661">
            <v>62.434150129999999</v>
          </cell>
          <cell r="AF3661">
            <v>60.331499999999991</v>
          </cell>
          <cell r="AG3661">
            <v>1</v>
          </cell>
          <cell r="AH3661">
            <v>3.5</v>
          </cell>
          <cell r="AI3661">
            <v>54430</v>
          </cell>
          <cell r="AJ3661">
            <v>9.5</v>
          </cell>
        </row>
        <row r="3662">
          <cell r="A3662" t="str">
            <v>4712</v>
          </cell>
          <cell r="B3662" t="str">
            <v>471207801</v>
          </cell>
          <cell r="D3662" t="str">
            <v>4712078</v>
          </cell>
          <cell r="E3662" t="str">
            <v>4730</v>
          </cell>
          <cell r="F3662" t="str">
            <v>47</v>
          </cell>
          <cell r="G3662">
            <v>512.23039917999995</v>
          </cell>
          <cell r="H3662">
            <v>516.20664714999998</v>
          </cell>
          <cell r="I3662">
            <v>516.32889609999995</v>
          </cell>
          <cell r="J3662">
            <v>40.684410649999997</v>
          </cell>
          <cell r="K3662">
            <v>26.563550769999999</v>
          </cell>
          <cell r="L3662">
            <v>9.8649546000000008</v>
          </cell>
          <cell r="M3662">
            <v>9.8231989800000008</v>
          </cell>
          <cell r="N3662">
            <v>25.534357069999999</v>
          </cell>
          <cell r="O3662">
            <v>64.040000000000006</v>
          </cell>
          <cell r="P3662">
            <v>11.75849565</v>
          </cell>
          <cell r="Q3662">
            <v>77</v>
          </cell>
          <cell r="R3662">
            <v>54.24479362000001</v>
          </cell>
          <cell r="S3662">
            <v>22.4</v>
          </cell>
          <cell r="T3662">
            <v>10.12153816</v>
          </cell>
          <cell r="U3662">
            <v>10.241708259999999</v>
          </cell>
          <cell r="V3662">
            <v>9.6740114899999998</v>
          </cell>
          <cell r="W3662">
            <v>63.8</v>
          </cell>
          <cell r="X3662">
            <v>88.2</v>
          </cell>
          <cell r="Y3662">
            <v>48.4</v>
          </cell>
          <cell r="Z3662">
            <v>43.5</v>
          </cell>
          <cell r="AA3662">
            <v>41.7</v>
          </cell>
          <cell r="AB3662">
            <v>10.13503569</v>
          </cell>
          <cell r="AC3662">
            <v>0.23233380000000001</v>
          </cell>
          <cell r="AD3662">
            <v>290.23</v>
          </cell>
          <cell r="AE3662">
            <v>62.434150129999999</v>
          </cell>
          <cell r="AF3662">
            <v>60.327818200000003</v>
          </cell>
          <cell r="AG3662">
            <v>0</v>
          </cell>
          <cell r="AH3662">
            <v>3.5</v>
          </cell>
          <cell r="AI3662">
            <v>54430</v>
          </cell>
          <cell r="AJ3662">
            <v>9.5</v>
          </cell>
        </row>
        <row r="3663">
          <cell r="A3663" t="str">
            <v>4712</v>
          </cell>
          <cell r="B3663" t="str">
            <v>471207901</v>
          </cell>
          <cell r="C3663" t="str">
            <v>735</v>
          </cell>
          <cell r="D3663" t="str">
            <v>4712079</v>
          </cell>
          <cell r="E3663" t="str">
            <v>4730</v>
          </cell>
          <cell r="F3663" t="str">
            <v>47</v>
          </cell>
          <cell r="G3663">
            <v>512.23039917999995</v>
          </cell>
          <cell r="H3663">
            <v>516.20664714999998</v>
          </cell>
          <cell r="I3663">
            <v>516.32889609999995</v>
          </cell>
          <cell r="J3663">
            <v>40.684410649999997</v>
          </cell>
          <cell r="K3663">
            <v>26.563550769999999</v>
          </cell>
          <cell r="L3663">
            <v>7.4430783700000003</v>
          </cell>
          <cell r="M3663">
            <v>7.8497137600000002</v>
          </cell>
          <cell r="N3663">
            <v>25.534357069999999</v>
          </cell>
          <cell r="O3663">
            <v>64.040000000000006</v>
          </cell>
          <cell r="P3663">
            <v>11.91839057</v>
          </cell>
          <cell r="Q3663">
            <v>77</v>
          </cell>
          <cell r="R3663">
            <v>54.24479362000001</v>
          </cell>
          <cell r="S3663">
            <v>22.4</v>
          </cell>
          <cell r="T3663">
            <v>8.8198131400000008</v>
          </cell>
          <cell r="U3663">
            <v>8.6117758299999991</v>
          </cell>
          <cell r="V3663">
            <v>7.7151236000000001</v>
          </cell>
          <cell r="W3663">
            <v>63.8</v>
          </cell>
          <cell r="X3663">
            <v>88.2</v>
          </cell>
          <cell r="Y3663">
            <v>48.4</v>
          </cell>
          <cell r="Z3663">
            <v>43.5</v>
          </cell>
          <cell r="AA3663">
            <v>41.7</v>
          </cell>
          <cell r="AB3663">
            <v>7.8188324399999996</v>
          </cell>
          <cell r="AC3663">
            <v>1</v>
          </cell>
          <cell r="AD3663">
            <v>290.23</v>
          </cell>
          <cell r="AE3663">
            <v>62.434150129999999</v>
          </cell>
          <cell r="AF3663">
            <v>60.331499999999991</v>
          </cell>
          <cell r="AG3663">
            <v>0.29268293000000001</v>
          </cell>
          <cell r="AH3663">
            <v>3.5</v>
          </cell>
          <cell r="AI3663">
            <v>54430</v>
          </cell>
          <cell r="AJ3663">
            <v>9.5</v>
          </cell>
        </row>
        <row r="3664">
          <cell r="A3664" t="str">
            <v>4713</v>
          </cell>
          <cell r="B3664" t="str">
            <v>471300201</v>
          </cell>
          <cell r="D3664" t="str">
            <v>4713002</v>
          </cell>
          <cell r="E3664" t="str">
            <v>4730</v>
          </cell>
          <cell r="F3664" t="str">
            <v>47</v>
          </cell>
          <cell r="G3664">
            <v>512.23039917999995</v>
          </cell>
          <cell r="H3664">
            <v>516.20664714999998</v>
          </cell>
          <cell r="I3664">
            <v>516.32889609999995</v>
          </cell>
          <cell r="J3664">
            <v>40.684410649999997</v>
          </cell>
          <cell r="K3664">
            <v>26.563550769999999</v>
          </cell>
          <cell r="L3664">
            <v>7.1308988299999996</v>
          </cell>
          <cell r="M3664">
            <v>7.1308988299999996</v>
          </cell>
          <cell r="N3664">
            <v>25.534357069999999</v>
          </cell>
          <cell r="O3664">
            <v>64.040000000000006</v>
          </cell>
          <cell r="P3664">
            <v>11.91839057</v>
          </cell>
          <cell r="Q3664">
            <v>77</v>
          </cell>
          <cell r="R3664">
            <v>54.24479362000001</v>
          </cell>
          <cell r="S3664">
            <v>22.4</v>
          </cell>
          <cell r="T3664">
            <v>10.81977828</v>
          </cell>
          <cell r="U3664">
            <v>10.81977828</v>
          </cell>
          <cell r="V3664">
            <v>10.81977828</v>
          </cell>
          <cell r="W3664">
            <v>63.8</v>
          </cell>
          <cell r="X3664">
            <v>88.2</v>
          </cell>
          <cell r="Y3664">
            <v>48.4</v>
          </cell>
          <cell r="Z3664">
            <v>43.5</v>
          </cell>
          <cell r="AA3664">
            <v>41.7</v>
          </cell>
          <cell r="AB3664">
            <v>10.741816740000001</v>
          </cell>
          <cell r="AC3664">
            <v>0</v>
          </cell>
          <cell r="AD3664">
            <v>290.23</v>
          </cell>
          <cell r="AE3664">
            <v>62.434150129999999</v>
          </cell>
          <cell r="AF3664">
            <v>60.331499999999991</v>
          </cell>
          <cell r="AG3664">
            <v>0.3261139830266388</v>
          </cell>
          <cell r="AH3664">
            <v>3.5</v>
          </cell>
          <cell r="AI3664">
            <v>54430</v>
          </cell>
          <cell r="AJ3664">
            <v>9.5</v>
          </cell>
        </row>
        <row r="3665">
          <cell r="A3665" t="str">
            <v>4713</v>
          </cell>
          <cell r="B3665" t="str">
            <v>471300401</v>
          </cell>
          <cell r="D3665" t="str">
            <v>4713004</v>
          </cell>
          <cell r="E3665" t="str">
            <v>4730</v>
          </cell>
          <cell r="F3665" t="str">
            <v>47</v>
          </cell>
          <cell r="G3665">
            <v>512.23039917999995</v>
          </cell>
          <cell r="H3665">
            <v>516.20664714999998</v>
          </cell>
          <cell r="I3665">
            <v>516.32889609999995</v>
          </cell>
          <cell r="J3665">
            <v>40.684410649999997</v>
          </cell>
          <cell r="K3665">
            <v>26.563550769999999</v>
          </cell>
          <cell r="L3665">
            <v>9.4334839200000005</v>
          </cell>
          <cell r="M3665">
            <v>9.4334839200000005</v>
          </cell>
          <cell r="N3665">
            <v>25.534357069999999</v>
          </cell>
          <cell r="O3665">
            <v>64.040000000000006</v>
          </cell>
          <cell r="P3665">
            <v>11.91839057</v>
          </cell>
          <cell r="Q3665">
            <v>77</v>
          </cell>
          <cell r="R3665">
            <v>54.24479362000001</v>
          </cell>
          <cell r="S3665">
            <v>22.4</v>
          </cell>
          <cell r="T3665">
            <v>10.126631100000001</v>
          </cell>
          <cell r="U3665">
            <v>10.126631100000001</v>
          </cell>
          <cell r="V3665">
            <v>10.126631100000001</v>
          </cell>
          <cell r="W3665">
            <v>63.8</v>
          </cell>
          <cell r="X3665">
            <v>88.2</v>
          </cell>
          <cell r="Y3665">
            <v>48.4</v>
          </cell>
          <cell r="Z3665">
            <v>43.5</v>
          </cell>
          <cell r="AA3665">
            <v>41.7</v>
          </cell>
          <cell r="AB3665">
            <v>9.9641121699999999</v>
          </cell>
          <cell r="AC3665">
            <v>0</v>
          </cell>
          <cell r="AD3665">
            <v>290.23</v>
          </cell>
          <cell r="AE3665">
            <v>62.434150129999999</v>
          </cell>
          <cell r="AF3665">
            <v>60.331499999999991</v>
          </cell>
          <cell r="AG3665">
            <v>0.33323106196835084</v>
          </cell>
          <cell r="AH3665">
            <v>3.5</v>
          </cell>
          <cell r="AI3665">
            <v>54430</v>
          </cell>
          <cell r="AJ3665">
            <v>9.5</v>
          </cell>
        </row>
        <row r="3666">
          <cell r="A3666" t="str">
            <v>4713</v>
          </cell>
          <cell r="B3666" t="str">
            <v>471300601</v>
          </cell>
          <cell r="D3666" t="str">
            <v>4713006</v>
          </cell>
          <cell r="E3666" t="str">
            <v>4730</v>
          </cell>
          <cell r="F3666" t="str">
            <v>47</v>
          </cell>
          <cell r="G3666">
            <v>512.23039917999995</v>
          </cell>
          <cell r="H3666">
            <v>516.20664714999998</v>
          </cell>
          <cell r="I3666">
            <v>516.32889609999995</v>
          </cell>
          <cell r="J3666">
            <v>40.684410649999997</v>
          </cell>
          <cell r="K3666">
            <v>26.563550769999999</v>
          </cell>
          <cell r="L3666">
            <v>9.6742630500000004</v>
          </cell>
          <cell r="M3666">
            <v>9.7075943200000001</v>
          </cell>
          <cell r="N3666">
            <v>25.534357069999999</v>
          </cell>
          <cell r="O3666">
            <v>64.040000000000006</v>
          </cell>
          <cell r="P3666">
            <v>11.717285710000001</v>
          </cell>
          <cell r="Q3666">
            <v>77</v>
          </cell>
          <cell r="R3666">
            <v>54.24479362000001</v>
          </cell>
          <cell r="S3666">
            <v>22.4</v>
          </cell>
          <cell r="T3666">
            <v>10.093901280000001</v>
          </cell>
          <cell r="U3666">
            <v>10.25874649</v>
          </cell>
          <cell r="V3666">
            <v>10.15030857</v>
          </cell>
          <cell r="W3666">
            <v>63.8</v>
          </cell>
          <cell r="X3666">
            <v>88.2</v>
          </cell>
          <cell r="Y3666">
            <v>48.4</v>
          </cell>
          <cell r="Z3666">
            <v>43.5</v>
          </cell>
          <cell r="AA3666">
            <v>41.7</v>
          </cell>
          <cell r="AB3666">
            <v>10.02246987</v>
          </cell>
          <cell r="AC3666">
            <v>0.19685711</v>
          </cell>
          <cell r="AD3666">
            <v>290.23</v>
          </cell>
          <cell r="AE3666">
            <v>62.434150129999999</v>
          </cell>
          <cell r="AF3666">
            <v>60.379721770000003</v>
          </cell>
          <cell r="AG3666">
            <v>0.36526590312477636</v>
          </cell>
          <cell r="AH3666">
            <v>3.5</v>
          </cell>
          <cell r="AI3666">
            <v>54430</v>
          </cell>
          <cell r="AJ3666">
            <v>9.5</v>
          </cell>
        </row>
        <row r="3667">
          <cell r="A3667" t="str">
            <v>4713</v>
          </cell>
          <cell r="B3667" t="str">
            <v>471300801</v>
          </cell>
          <cell r="D3667" t="str">
            <v>4713008</v>
          </cell>
          <cell r="E3667" t="str">
            <v>4730</v>
          </cell>
          <cell r="F3667" t="str">
            <v>47</v>
          </cell>
          <cell r="G3667">
            <v>512.23039917999995</v>
          </cell>
          <cell r="H3667">
            <v>516.20664714999998</v>
          </cell>
          <cell r="I3667">
            <v>516.32889609999995</v>
          </cell>
          <cell r="J3667">
            <v>40.684410649999997</v>
          </cell>
          <cell r="K3667">
            <v>26.563550769999999</v>
          </cell>
          <cell r="L3667">
            <v>7.4999765400000005</v>
          </cell>
          <cell r="M3667">
            <v>7.2406496899999997</v>
          </cell>
          <cell r="N3667">
            <v>25.534357069999999</v>
          </cell>
          <cell r="O3667">
            <v>64.040000000000006</v>
          </cell>
          <cell r="P3667">
            <v>11.630708500000001</v>
          </cell>
          <cell r="Q3667">
            <v>77</v>
          </cell>
          <cell r="R3667">
            <v>54.24479362000001</v>
          </cell>
          <cell r="S3667">
            <v>22.4</v>
          </cell>
          <cell r="T3667">
            <v>7.2071188599999996</v>
          </cell>
          <cell r="U3667">
            <v>7.4999765400000005</v>
          </cell>
          <cell r="V3667">
            <v>7.1507014599999987</v>
          </cell>
          <cell r="W3667">
            <v>63.8</v>
          </cell>
          <cell r="X3667">
            <v>88.2</v>
          </cell>
          <cell r="Y3667">
            <v>48.4</v>
          </cell>
          <cell r="Z3667">
            <v>43.5</v>
          </cell>
          <cell r="AA3667">
            <v>41.7</v>
          </cell>
          <cell r="AB3667">
            <v>7.4854916099999995</v>
          </cell>
          <cell r="AC3667">
            <v>1</v>
          </cell>
          <cell r="AD3667">
            <v>290.23</v>
          </cell>
          <cell r="AE3667">
            <v>62.434150129999999</v>
          </cell>
          <cell r="AF3667">
            <v>60.331499999999991</v>
          </cell>
          <cell r="AG3667">
            <v>0.38367454521291905</v>
          </cell>
          <cell r="AH3667">
            <v>3.5</v>
          </cell>
          <cell r="AI3667">
            <v>54430</v>
          </cell>
          <cell r="AJ3667">
            <v>9.5</v>
          </cell>
        </row>
        <row r="3668">
          <cell r="A3668" t="str">
            <v>4713</v>
          </cell>
          <cell r="B3668" t="str">
            <v>471300901</v>
          </cell>
          <cell r="D3668" t="str">
            <v>4713009</v>
          </cell>
          <cell r="E3668" t="str">
            <v>4730</v>
          </cell>
          <cell r="F3668" t="str">
            <v>47</v>
          </cell>
          <cell r="G3668">
            <v>512.23039917999995</v>
          </cell>
          <cell r="H3668">
            <v>516.20664714999998</v>
          </cell>
          <cell r="I3668">
            <v>516.32889609999995</v>
          </cell>
          <cell r="J3668">
            <v>40.684410649999997</v>
          </cell>
          <cell r="K3668">
            <v>26.563550769999999</v>
          </cell>
          <cell r="L3668">
            <v>7.204149290000001</v>
          </cell>
          <cell r="M3668">
            <v>9.4334839200000005</v>
          </cell>
          <cell r="N3668">
            <v>25.534357069999999</v>
          </cell>
          <cell r="O3668">
            <v>64.040000000000006</v>
          </cell>
          <cell r="P3668">
            <v>11.630708500000001</v>
          </cell>
          <cell r="Q3668">
            <v>77</v>
          </cell>
          <cell r="R3668">
            <v>54.24479362000001</v>
          </cell>
          <cell r="S3668">
            <v>22.4</v>
          </cell>
          <cell r="T3668">
            <v>10.81977828</v>
          </cell>
          <cell r="U3668">
            <v>10.81977828</v>
          </cell>
          <cell r="V3668">
            <v>10.81977828</v>
          </cell>
          <cell r="W3668">
            <v>63.8</v>
          </cell>
          <cell r="X3668">
            <v>88.2</v>
          </cell>
          <cell r="Y3668">
            <v>48.4</v>
          </cell>
          <cell r="Z3668">
            <v>43.5</v>
          </cell>
          <cell r="AA3668">
            <v>41.7</v>
          </cell>
          <cell r="AB3668">
            <v>7.204149290000001</v>
          </cell>
          <cell r="AC3668">
            <v>0</v>
          </cell>
          <cell r="AD3668">
            <v>290.23</v>
          </cell>
          <cell r="AE3668">
            <v>62.434150129999999</v>
          </cell>
          <cell r="AF3668">
            <v>60.331499999999991</v>
          </cell>
          <cell r="AG3668">
            <v>0.34283750052297163</v>
          </cell>
          <cell r="AH3668">
            <v>3.5</v>
          </cell>
          <cell r="AI3668">
            <v>54430</v>
          </cell>
          <cell r="AJ3668">
            <v>9.5</v>
          </cell>
        </row>
        <row r="3669">
          <cell r="A3669" t="str">
            <v>4713</v>
          </cell>
          <cell r="B3669" t="str">
            <v>471301101</v>
          </cell>
          <cell r="D3669" t="str">
            <v>4713011</v>
          </cell>
          <cell r="E3669" t="str">
            <v>4730</v>
          </cell>
          <cell r="F3669" t="str">
            <v>47</v>
          </cell>
          <cell r="G3669">
            <v>512.23039917999995</v>
          </cell>
          <cell r="H3669">
            <v>516.20664714999998</v>
          </cell>
          <cell r="I3669">
            <v>516.32889609999995</v>
          </cell>
          <cell r="J3669">
            <v>40.684410649999997</v>
          </cell>
          <cell r="K3669">
            <v>26.563550769999999</v>
          </cell>
          <cell r="L3669">
            <v>9.57879565</v>
          </cell>
          <cell r="M3669">
            <v>9.4678467000000008</v>
          </cell>
          <cell r="N3669">
            <v>25.534357069999999</v>
          </cell>
          <cell r="O3669">
            <v>64.040000000000006</v>
          </cell>
          <cell r="P3669">
            <v>11.630708500000001</v>
          </cell>
          <cell r="Q3669">
            <v>77</v>
          </cell>
          <cell r="R3669">
            <v>54.24479362000001</v>
          </cell>
          <cell r="S3669">
            <v>22.4</v>
          </cell>
          <cell r="T3669">
            <v>10.85859507</v>
          </cell>
          <cell r="U3669">
            <v>10.81977828</v>
          </cell>
          <cell r="V3669">
            <v>10.26241995</v>
          </cell>
          <cell r="W3669">
            <v>63.8</v>
          </cell>
          <cell r="X3669">
            <v>88.2</v>
          </cell>
          <cell r="Y3669">
            <v>48.4</v>
          </cell>
          <cell r="Z3669">
            <v>43.5</v>
          </cell>
          <cell r="AA3669">
            <v>41.7</v>
          </cell>
          <cell r="AB3669">
            <v>10.162885879999999</v>
          </cell>
          <cell r="AC3669">
            <v>5.671433E-2</v>
          </cell>
          <cell r="AD3669">
            <v>290.23</v>
          </cell>
          <cell r="AE3669">
            <v>62.434150129999999</v>
          </cell>
          <cell r="AF3669">
            <v>60.423328140000002</v>
          </cell>
          <cell r="AG3669">
            <v>0.36671500659466127</v>
          </cell>
          <cell r="AH3669">
            <v>3.5</v>
          </cell>
          <cell r="AI3669">
            <v>54430</v>
          </cell>
          <cell r="AJ3669">
            <v>9.5</v>
          </cell>
        </row>
        <row r="3670">
          <cell r="A3670" t="str">
            <v>4713</v>
          </cell>
          <cell r="B3670" t="str">
            <v>471301201</v>
          </cell>
          <cell r="D3670" t="str">
            <v>4713012</v>
          </cell>
          <cell r="E3670" t="str">
            <v>4730</v>
          </cell>
          <cell r="F3670" t="str">
            <v>47</v>
          </cell>
          <cell r="G3670">
            <v>512.23039917999995</v>
          </cell>
          <cell r="H3670">
            <v>516.20664714999998</v>
          </cell>
          <cell r="I3670">
            <v>516.32889609999995</v>
          </cell>
          <cell r="J3670">
            <v>40.684410649999997</v>
          </cell>
          <cell r="K3670">
            <v>26.563550769999999</v>
          </cell>
          <cell r="L3670">
            <v>10.049706860000001</v>
          </cell>
          <cell r="M3670">
            <v>7.1308988299999996</v>
          </cell>
          <cell r="N3670">
            <v>25.534357069999999</v>
          </cell>
          <cell r="O3670">
            <v>64.040000000000006</v>
          </cell>
          <cell r="P3670">
            <v>11.630708500000001</v>
          </cell>
          <cell r="Q3670">
            <v>77</v>
          </cell>
          <cell r="R3670">
            <v>54.24479362000001</v>
          </cell>
          <cell r="S3670">
            <v>22.4</v>
          </cell>
          <cell r="T3670">
            <v>10.81977828</v>
          </cell>
          <cell r="U3670">
            <v>10.81977828</v>
          </cell>
          <cell r="V3670">
            <v>7.1308988299999996</v>
          </cell>
          <cell r="W3670">
            <v>63.8</v>
          </cell>
          <cell r="X3670">
            <v>88.2</v>
          </cell>
          <cell r="Y3670">
            <v>48.4</v>
          </cell>
          <cell r="Z3670">
            <v>43.5</v>
          </cell>
          <cell r="AA3670">
            <v>41.7</v>
          </cell>
          <cell r="AB3670">
            <v>10.741816740000001</v>
          </cell>
          <cell r="AC3670">
            <v>0</v>
          </cell>
          <cell r="AD3670">
            <v>290.23</v>
          </cell>
          <cell r="AE3670">
            <v>62.434150129999999</v>
          </cell>
          <cell r="AF3670">
            <v>60.367407219999997</v>
          </cell>
          <cell r="AG3670">
            <v>0.3336657884929819</v>
          </cell>
          <cell r="AH3670">
            <v>3.5</v>
          </cell>
          <cell r="AI3670">
            <v>54430</v>
          </cell>
          <cell r="AJ3670">
            <v>9.5</v>
          </cell>
        </row>
        <row r="3671">
          <cell r="A3671" t="str">
            <v>4713</v>
          </cell>
          <cell r="B3671" t="str">
            <v>471301401</v>
          </cell>
          <cell r="D3671" t="str">
            <v>4713014</v>
          </cell>
          <cell r="E3671" t="str">
            <v>4730</v>
          </cell>
          <cell r="F3671" t="str">
            <v>47</v>
          </cell>
          <cell r="G3671">
            <v>512.23039917999995</v>
          </cell>
          <cell r="H3671">
            <v>516.20664714999998</v>
          </cell>
          <cell r="I3671">
            <v>516.32889609999995</v>
          </cell>
          <cell r="J3671">
            <v>40.684410649999997</v>
          </cell>
          <cell r="K3671">
            <v>26.563550769999999</v>
          </cell>
          <cell r="L3671">
            <v>7.1308988299999996</v>
          </cell>
          <cell r="M3671">
            <v>7.1308988299999996</v>
          </cell>
          <cell r="N3671">
            <v>25.534357069999999</v>
          </cell>
          <cell r="O3671">
            <v>64.040000000000006</v>
          </cell>
          <cell r="P3671">
            <v>11.630708500000001</v>
          </cell>
          <cell r="Q3671">
            <v>77</v>
          </cell>
          <cell r="R3671">
            <v>54.24479362000001</v>
          </cell>
          <cell r="S3671">
            <v>22.4</v>
          </cell>
          <cell r="T3671">
            <v>10.81977828</v>
          </cell>
          <cell r="U3671">
            <v>10.81977828</v>
          </cell>
          <cell r="V3671">
            <v>9.9055354500000004</v>
          </cell>
          <cell r="W3671">
            <v>63.8</v>
          </cell>
          <cell r="X3671">
            <v>88.2</v>
          </cell>
          <cell r="Y3671">
            <v>48.4</v>
          </cell>
          <cell r="Z3671">
            <v>43.5</v>
          </cell>
          <cell r="AA3671">
            <v>41.7</v>
          </cell>
          <cell r="AB3671">
            <v>9.6158054800000006</v>
          </cell>
          <cell r="AC3671">
            <v>1</v>
          </cell>
          <cell r="AD3671">
            <v>290.23</v>
          </cell>
          <cell r="AE3671">
            <v>62.434150129999999</v>
          </cell>
          <cell r="AF3671">
            <v>60.331499999999991</v>
          </cell>
          <cell r="AG3671">
            <v>0.32344149514572418</v>
          </cell>
          <cell r="AH3671">
            <v>3.5</v>
          </cell>
          <cell r="AI3671">
            <v>54430</v>
          </cell>
          <cell r="AJ3671">
            <v>9.5</v>
          </cell>
        </row>
        <row r="3672">
          <cell r="A3672" t="str">
            <v>4713</v>
          </cell>
          <cell r="B3672" t="str">
            <v>471301601</v>
          </cell>
          <cell r="D3672" t="str">
            <v>4713016</v>
          </cell>
          <cell r="E3672" t="str">
            <v>4730</v>
          </cell>
          <cell r="F3672" t="str">
            <v>47</v>
          </cell>
          <cell r="G3672">
            <v>512.23039917999995</v>
          </cell>
          <cell r="H3672">
            <v>516.20664714999998</v>
          </cell>
          <cell r="I3672">
            <v>516.32889609999995</v>
          </cell>
          <cell r="J3672">
            <v>40.684410649999997</v>
          </cell>
          <cell r="K3672">
            <v>26.563550769999999</v>
          </cell>
          <cell r="L3672">
            <v>10.10589764</v>
          </cell>
          <cell r="M3672">
            <v>10.159137019999999</v>
          </cell>
          <cell r="N3672">
            <v>25.534357069999999</v>
          </cell>
          <cell r="O3672">
            <v>64.040000000000006</v>
          </cell>
          <cell r="P3672">
            <v>11.31482812</v>
          </cell>
          <cell r="Q3672">
            <v>77</v>
          </cell>
          <cell r="R3672">
            <v>54.24479362000001</v>
          </cell>
          <cell r="S3672">
            <v>22.4</v>
          </cell>
          <cell r="T3672">
            <v>10.88224591</v>
          </cell>
          <cell r="U3672">
            <v>10.81247166</v>
          </cell>
          <cell r="V3672">
            <v>10.82073782</v>
          </cell>
          <cell r="W3672">
            <v>63.8</v>
          </cell>
          <cell r="X3672">
            <v>88.2</v>
          </cell>
          <cell r="Y3672">
            <v>48.4</v>
          </cell>
          <cell r="Z3672">
            <v>43.5</v>
          </cell>
          <cell r="AA3672">
            <v>41.7</v>
          </cell>
          <cell r="AB3672">
            <v>10.713973230000001</v>
          </cell>
          <cell r="AC3672">
            <v>0</v>
          </cell>
          <cell r="AD3672">
            <v>290.23</v>
          </cell>
          <cell r="AE3672">
            <v>62.434150129999999</v>
          </cell>
          <cell r="AF3672">
            <v>60.341951760000008</v>
          </cell>
          <cell r="AG3672">
            <v>0.37717154590642077</v>
          </cell>
          <cell r="AH3672">
            <v>3.5</v>
          </cell>
          <cell r="AI3672">
            <v>54430</v>
          </cell>
          <cell r="AJ3672">
            <v>9.5</v>
          </cell>
        </row>
        <row r="3673">
          <cell r="A3673" t="str">
            <v>4713</v>
          </cell>
          <cell r="B3673" t="str">
            <v>471301901</v>
          </cell>
          <cell r="D3673" t="str">
            <v>4713019</v>
          </cell>
          <cell r="E3673" t="str">
            <v>4730</v>
          </cell>
          <cell r="F3673" t="str">
            <v>47</v>
          </cell>
          <cell r="G3673">
            <v>512.23039917999995</v>
          </cell>
          <cell r="H3673">
            <v>516.20664714999998</v>
          </cell>
          <cell r="I3673">
            <v>516.32889609999995</v>
          </cell>
          <cell r="J3673">
            <v>40.684410649999997</v>
          </cell>
          <cell r="K3673">
            <v>26.563550769999999</v>
          </cell>
          <cell r="L3673">
            <v>9.7575943499999997</v>
          </cell>
          <cell r="M3673">
            <v>9.4068935099999997</v>
          </cell>
          <cell r="N3673">
            <v>25.534357069999999</v>
          </cell>
          <cell r="O3673">
            <v>64.040000000000006</v>
          </cell>
          <cell r="P3673">
            <v>11.388642600000001</v>
          </cell>
          <cell r="Q3673">
            <v>77</v>
          </cell>
          <cell r="R3673">
            <v>54.24479362000001</v>
          </cell>
          <cell r="S3673">
            <v>22.4</v>
          </cell>
          <cell r="T3673">
            <v>10.32002447</v>
          </cell>
          <cell r="U3673">
            <v>10.764329</v>
          </cell>
          <cell r="V3673">
            <v>10.75947611</v>
          </cell>
          <cell r="W3673">
            <v>63.8</v>
          </cell>
          <cell r="X3673">
            <v>88.2</v>
          </cell>
          <cell r="Y3673">
            <v>48.4</v>
          </cell>
          <cell r="Z3673">
            <v>43.5</v>
          </cell>
          <cell r="AA3673">
            <v>41.7</v>
          </cell>
          <cell r="AB3673">
            <v>10.60915601</v>
          </cell>
          <cell r="AC3673">
            <v>0</v>
          </cell>
          <cell r="AD3673">
            <v>290.23</v>
          </cell>
          <cell r="AE3673">
            <v>62.434150129999999</v>
          </cell>
          <cell r="AF3673">
            <v>60.331499999999991</v>
          </cell>
          <cell r="AG3673">
            <v>0.31292924875393763</v>
          </cell>
          <cell r="AH3673">
            <v>3.5</v>
          </cell>
          <cell r="AI3673">
            <v>54430</v>
          </cell>
          <cell r="AJ3673">
            <v>9.5</v>
          </cell>
        </row>
        <row r="3674">
          <cell r="A3674" t="str">
            <v>4713</v>
          </cell>
          <cell r="B3674" t="str">
            <v>471302101</v>
          </cell>
          <cell r="D3674" t="str">
            <v>4713021</v>
          </cell>
          <cell r="E3674" t="str">
            <v>4730</v>
          </cell>
          <cell r="F3674" t="str">
            <v>47</v>
          </cell>
          <cell r="G3674">
            <v>512.23039917999995</v>
          </cell>
          <cell r="H3674">
            <v>516.20664714999998</v>
          </cell>
          <cell r="I3674">
            <v>516.32889609999995</v>
          </cell>
          <cell r="J3674">
            <v>40.684410649999997</v>
          </cell>
          <cell r="K3674">
            <v>26.563550769999999</v>
          </cell>
          <cell r="L3674">
            <v>7.1989312400000003</v>
          </cell>
          <cell r="M3674">
            <v>7.1989312400000003</v>
          </cell>
          <cell r="N3674">
            <v>25.534357069999999</v>
          </cell>
          <cell r="O3674">
            <v>64.040000000000006</v>
          </cell>
          <cell r="P3674">
            <v>11.225243389999999</v>
          </cell>
          <cell r="Q3674">
            <v>77</v>
          </cell>
          <cell r="R3674">
            <v>54.24479362000001</v>
          </cell>
          <cell r="S3674">
            <v>22.4</v>
          </cell>
          <cell r="T3674">
            <v>10.81977828</v>
          </cell>
          <cell r="U3674">
            <v>10.81977828</v>
          </cell>
          <cell r="V3674">
            <v>10.81977828</v>
          </cell>
          <cell r="W3674">
            <v>63.8</v>
          </cell>
          <cell r="X3674">
            <v>88.2</v>
          </cell>
          <cell r="Y3674">
            <v>48.4</v>
          </cell>
          <cell r="Z3674">
            <v>43.5</v>
          </cell>
          <cell r="AA3674">
            <v>41.7</v>
          </cell>
          <cell r="AB3674">
            <v>10.741816740000001</v>
          </cell>
          <cell r="AC3674">
            <v>0</v>
          </cell>
          <cell r="AD3674">
            <v>290.23</v>
          </cell>
          <cell r="AE3674">
            <v>62.434150129999999</v>
          </cell>
          <cell r="AF3674">
            <v>60.331499999999991</v>
          </cell>
          <cell r="AG3674">
            <v>0.5</v>
          </cell>
          <cell r="AH3674">
            <v>3.5</v>
          </cell>
          <cell r="AI3674">
            <v>54430</v>
          </cell>
          <cell r="AJ3674">
            <v>9.5</v>
          </cell>
        </row>
        <row r="3675">
          <cell r="A3675" t="str">
            <v>4713</v>
          </cell>
          <cell r="B3675" t="str">
            <v>471302201</v>
          </cell>
          <cell r="D3675" t="str">
            <v>4713022</v>
          </cell>
          <cell r="E3675" t="str">
            <v>4730</v>
          </cell>
          <cell r="F3675" t="str">
            <v>47</v>
          </cell>
          <cell r="G3675">
            <v>512.23039917999995</v>
          </cell>
          <cell r="H3675">
            <v>516.20664714999998</v>
          </cell>
          <cell r="I3675">
            <v>516.32889609999995</v>
          </cell>
          <cell r="J3675">
            <v>40.684410649999997</v>
          </cell>
          <cell r="K3675">
            <v>26.563550769999999</v>
          </cell>
          <cell r="L3675">
            <v>9.8389490300000002</v>
          </cell>
          <cell r="M3675">
            <v>7.1308988299999996</v>
          </cell>
          <cell r="N3675">
            <v>25.534357069999999</v>
          </cell>
          <cell r="O3675">
            <v>64.040000000000006</v>
          </cell>
          <cell r="P3675">
            <v>11.630708500000001</v>
          </cell>
          <cell r="Q3675">
            <v>77</v>
          </cell>
          <cell r="R3675">
            <v>54.24479362000001</v>
          </cell>
          <cell r="S3675">
            <v>22.4</v>
          </cell>
          <cell r="T3675">
            <v>9.8389490300000002</v>
          </cell>
          <cell r="U3675">
            <v>10.81977828</v>
          </cell>
          <cell r="V3675">
            <v>10.81977828</v>
          </cell>
          <cell r="W3675">
            <v>63.8</v>
          </cell>
          <cell r="X3675">
            <v>88.2</v>
          </cell>
          <cell r="Y3675">
            <v>48.4</v>
          </cell>
          <cell r="Z3675">
            <v>43.5</v>
          </cell>
          <cell r="AA3675">
            <v>41.7</v>
          </cell>
          <cell r="AB3675">
            <v>9.9641121699999999</v>
          </cell>
          <cell r="AC3675">
            <v>0</v>
          </cell>
          <cell r="AD3675">
            <v>290.23</v>
          </cell>
          <cell r="AE3675">
            <v>62.434150129999999</v>
          </cell>
          <cell r="AF3675">
            <v>60.331499999999991</v>
          </cell>
          <cell r="AG3675">
            <v>0.34906156674799577</v>
          </cell>
          <cell r="AH3675">
            <v>3.5</v>
          </cell>
          <cell r="AI3675">
            <v>54430</v>
          </cell>
          <cell r="AJ3675">
            <v>9.5</v>
          </cell>
        </row>
        <row r="3676">
          <cell r="A3676" t="str">
            <v>4713</v>
          </cell>
          <cell r="B3676" t="str">
            <v>471302401</v>
          </cell>
          <cell r="D3676" t="str">
            <v>4713024</v>
          </cell>
          <cell r="E3676" t="str">
            <v>4730</v>
          </cell>
          <cell r="F3676" t="str">
            <v>47</v>
          </cell>
          <cell r="G3676">
            <v>512.23039917999995</v>
          </cell>
          <cell r="H3676">
            <v>516.20664714999998</v>
          </cell>
          <cell r="I3676">
            <v>516.32889609999995</v>
          </cell>
          <cell r="J3676">
            <v>40.684410649999997</v>
          </cell>
          <cell r="K3676">
            <v>26.563550769999999</v>
          </cell>
          <cell r="L3676">
            <v>9.4487271499999999</v>
          </cell>
          <cell r="M3676">
            <v>9.4817406099999992</v>
          </cell>
          <cell r="N3676">
            <v>25.534357069999999</v>
          </cell>
          <cell r="O3676">
            <v>64.040000000000006</v>
          </cell>
          <cell r="P3676">
            <v>11.590136469999999</v>
          </cell>
          <cell r="Q3676">
            <v>77</v>
          </cell>
          <cell r="R3676">
            <v>54.24479362000001</v>
          </cell>
          <cell r="S3676">
            <v>22.4</v>
          </cell>
          <cell r="T3676">
            <v>9.4561843099999994</v>
          </cell>
          <cell r="U3676">
            <v>10.20588581</v>
          </cell>
          <cell r="V3676">
            <v>10.11172049</v>
          </cell>
          <cell r="W3676">
            <v>63.8</v>
          </cell>
          <cell r="X3676">
            <v>88.2</v>
          </cell>
          <cell r="Y3676">
            <v>48.4</v>
          </cell>
          <cell r="Z3676">
            <v>43.5</v>
          </cell>
          <cell r="AA3676">
            <v>41.7</v>
          </cell>
          <cell r="AB3676">
            <v>10.28874995</v>
          </cell>
          <cell r="AC3676">
            <v>7.6277559999999994E-2</v>
          </cell>
          <cell r="AD3676">
            <v>290.23</v>
          </cell>
          <cell r="AE3676">
            <v>62.434150129999999</v>
          </cell>
          <cell r="AF3676">
            <v>60.331499999999991</v>
          </cell>
          <cell r="AG3676">
            <v>0.32235196152702233</v>
          </cell>
          <cell r="AH3676">
            <v>3.5</v>
          </cell>
          <cell r="AI3676">
            <v>54430</v>
          </cell>
          <cell r="AJ3676">
            <v>9.5</v>
          </cell>
        </row>
        <row r="3677">
          <cell r="A3677" t="str">
            <v>4713</v>
          </cell>
          <cell r="B3677" t="str">
            <v>471302601</v>
          </cell>
          <cell r="D3677" t="str">
            <v>4713026</v>
          </cell>
          <cell r="E3677" t="str">
            <v>4730</v>
          </cell>
          <cell r="F3677" t="str">
            <v>47</v>
          </cell>
          <cell r="G3677">
            <v>512.23039917999995</v>
          </cell>
          <cell r="H3677">
            <v>516.20664714999998</v>
          </cell>
          <cell r="I3677">
            <v>516.32889609999995</v>
          </cell>
          <cell r="J3677">
            <v>40.684410649999997</v>
          </cell>
          <cell r="K3677">
            <v>26.563550769999999</v>
          </cell>
          <cell r="L3677">
            <v>7.1308988299999996</v>
          </cell>
          <cell r="M3677">
            <v>7.1308988299999996</v>
          </cell>
          <cell r="N3677">
            <v>25.534357069999999</v>
          </cell>
          <cell r="O3677">
            <v>64.040000000000006</v>
          </cell>
          <cell r="P3677">
            <v>11.630708500000001</v>
          </cell>
          <cell r="Q3677">
            <v>77</v>
          </cell>
          <cell r="R3677">
            <v>54.24479362000001</v>
          </cell>
          <cell r="S3677">
            <v>22.4</v>
          </cell>
          <cell r="T3677">
            <v>7.1308988299999996</v>
          </cell>
          <cell r="U3677">
            <v>10.126631100000001</v>
          </cell>
          <cell r="V3677">
            <v>10.126631100000001</v>
          </cell>
          <cell r="W3677">
            <v>63.8</v>
          </cell>
          <cell r="X3677">
            <v>88.2</v>
          </cell>
          <cell r="Y3677">
            <v>48.4</v>
          </cell>
          <cell r="Z3677">
            <v>43.5</v>
          </cell>
          <cell r="AA3677">
            <v>41.7</v>
          </cell>
          <cell r="AB3677">
            <v>10.741816740000001</v>
          </cell>
          <cell r="AC3677">
            <v>1</v>
          </cell>
          <cell r="AD3677">
            <v>290.23</v>
          </cell>
          <cell r="AE3677">
            <v>62.434150129999999</v>
          </cell>
          <cell r="AF3677">
            <v>60.331499999999991</v>
          </cell>
          <cell r="AG3677">
            <v>0.32673383521066507</v>
          </cell>
          <cell r="AH3677">
            <v>3.5</v>
          </cell>
          <cell r="AI3677">
            <v>54430</v>
          </cell>
          <cell r="AJ3677">
            <v>9.5</v>
          </cell>
        </row>
        <row r="3678">
          <cell r="A3678" t="str">
            <v>4713</v>
          </cell>
          <cell r="B3678" t="str">
            <v>471302801</v>
          </cell>
          <cell r="D3678" t="str">
            <v>4713028</v>
          </cell>
          <cell r="E3678" t="str">
            <v>4730</v>
          </cell>
          <cell r="F3678" t="str">
            <v>47</v>
          </cell>
          <cell r="G3678">
            <v>512.23039917999995</v>
          </cell>
          <cell r="H3678">
            <v>516.20664714999998</v>
          </cell>
          <cell r="I3678">
            <v>516.32889609999995</v>
          </cell>
          <cell r="J3678">
            <v>40.684410649999997</v>
          </cell>
          <cell r="K3678">
            <v>26.563550769999999</v>
          </cell>
          <cell r="L3678">
            <v>9.7457220099999997</v>
          </cell>
          <cell r="M3678">
            <v>9.8562911199999999</v>
          </cell>
          <cell r="N3678">
            <v>25.534357069999999</v>
          </cell>
          <cell r="O3678">
            <v>64.040000000000006</v>
          </cell>
          <cell r="P3678">
            <v>11.651477979999999</v>
          </cell>
          <cell r="Q3678">
            <v>77</v>
          </cell>
          <cell r="R3678">
            <v>54.24479362000001</v>
          </cell>
          <cell r="S3678">
            <v>22.4</v>
          </cell>
          <cell r="T3678">
            <v>9.7733219200000008</v>
          </cell>
          <cell r="U3678">
            <v>10.69310333</v>
          </cell>
          <cell r="V3678">
            <v>10.59295296</v>
          </cell>
          <cell r="W3678">
            <v>63.8</v>
          </cell>
          <cell r="X3678">
            <v>88.2</v>
          </cell>
          <cell r="Y3678">
            <v>48.4</v>
          </cell>
          <cell r="Z3678">
            <v>43.5</v>
          </cell>
          <cell r="AA3678">
            <v>41.7</v>
          </cell>
          <cell r="AB3678">
            <v>9.7291936900000007</v>
          </cell>
          <cell r="AC3678">
            <v>0</v>
          </cell>
          <cell r="AD3678">
            <v>290.23</v>
          </cell>
          <cell r="AE3678">
            <v>62.434150129999999</v>
          </cell>
          <cell r="AF3678">
            <v>60.329930480000009</v>
          </cell>
          <cell r="AG3678">
            <v>0.36520227790725379</v>
          </cell>
          <cell r="AH3678">
            <v>3.5</v>
          </cell>
          <cell r="AI3678">
            <v>54430</v>
          </cell>
          <cell r="AJ3678">
            <v>9.5</v>
          </cell>
        </row>
        <row r="3679">
          <cell r="A3679" t="str">
            <v>4713</v>
          </cell>
          <cell r="B3679" t="str">
            <v>471302901</v>
          </cell>
          <cell r="D3679" t="str">
            <v>4713029</v>
          </cell>
          <cell r="E3679" t="str">
            <v>4730</v>
          </cell>
          <cell r="F3679" t="str">
            <v>47</v>
          </cell>
          <cell r="G3679">
            <v>512.23039917999995</v>
          </cell>
          <cell r="H3679">
            <v>516.20664714999998</v>
          </cell>
          <cell r="I3679">
            <v>516.32889609999995</v>
          </cell>
          <cell r="J3679">
            <v>40.684410649999997</v>
          </cell>
          <cell r="K3679">
            <v>26.563550769999999</v>
          </cell>
          <cell r="L3679">
            <v>7.204149290000001</v>
          </cell>
          <cell r="M3679">
            <v>7.204149290000001</v>
          </cell>
          <cell r="N3679">
            <v>25.534357069999999</v>
          </cell>
          <cell r="O3679">
            <v>64.040000000000006</v>
          </cell>
          <cell r="P3679">
            <v>11.630708500000001</v>
          </cell>
          <cell r="Q3679">
            <v>77</v>
          </cell>
          <cell r="R3679">
            <v>54.24479362000001</v>
          </cell>
          <cell r="S3679">
            <v>22.4</v>
          </cell>
          <cell r="T3679">
            <v>7.204149290000001</v>
          </cell>
          <cell r="U3679">
            <v>10.126631100000001</v>
          </cell>
          <cell r="V3679">
            <v>10.126631100000001</v>
          </cell>
          <cell r="W3679">
            <v>63.8</v>
          </cell>
          <cell r="X3679">
            <v>88.2</v>
          </cell>
          <cell r="Y3679">
            <v>48.4</v>
          </cell>
          <cell r="Z3679">
            <v>43.5</v>
          </cell>
          <cell r="AA3679">
            <v>41.7</v>
          </cell>
          <cell r="AB3679">
            <v>7.204149290000001</v>
          </cell>
          <cell r="AC3679">
            <v>0</v>
          </cell>
          <cell r="AD3679">
            <v>290.23</v>
          </cell>
          <cell r="AE3679">
            <v>62.434150129999999</v>
          </cell>
          <cell r="AF3679">
            <v>60.331499999999991</v>
          </cell>
          <cell r="AG3679">
            <v>0.36698820927946801</v>
          </cell>
          <cell r="AH3679">
            <v>3.5</v>
          </cell>
          <cell r="AI3679">
            <v>54430</v>
          </cell>
          <cell r="AJ3679">
            <v>9.5</v>
          </cell>
        </row>
        <row r="3680">
          <cell r="A3680" t="str">
            <v>4713</v>
          </cell>
          <cell r="B3680" t="str">
            <v>471303101</v>
          </cell>
          <cell r="D3680" t="str">
            <v>4713031</v>
          </cell>
          <cell r="E3680" t="str">
            <v>4730</v>
          </cell>
          <cell r="F3680" t="str">
            <v>47</v>
          </cell>
          <cell r="G3680">
            <v>512.23039917999995</v>
          </cell>
          <cell r="H3680">
            <v>516.20664714999998</v>
          </cell>
          <cell r="I3680">
            <v>516.32889609999995</v>
          </cell>
          <cell r="J3680">
            <v>40.684410649999997</v>
          </cell>
          <cell r="K3680">
            <v>26.563550769999999</v>
          </cell>
          <cell r="L3680">
            <v>7.1308988299999996</v>
          </cell>
          <cell r="M3680">
            <v>9.8389490300000002</v>
          </cell>
          <cell r="N3680">
            <v>25.534357069999999</v>
          </cell>
          <cell r="O3680">
            <v>64.040000000000006</v>
          </cell>
          <cell r="P3680">
            <v>11.630708500000001</v>
          </cell>
          <cell r="Q3680">
            <v>77</v>
          </cell>
          <cell r="R3680">
            <v>54.24479362000001</v>
          </cell>
          <cell r="S3680">
            <v>22.4</v>
          </cell>
          <cell r="T3680">
            <v>7.1308988299999996</v>
          </cell>
          <cell r="U3680">
            <v>10.81977828</v>
          </cell>
          <cell r="V3680">
            <v>10.81977828</v>
          </cell>
          <cell r="W3680">
            <v>63.8</v>
          </cell>
          <cell r="X3680">
            <v>88.2</v>
          </cell>
          <cell r="Y3680">
            <v>48.4</v>
          </cell>
          <cell r="Z3680">
            <v>43.5</v>
          </cell>
          <cell r="AA3680">
            <v>41.7</v>
          </cell>
          <cell r="AB3680">
            <v>7.1308988299999996</v>
          </cell>
          <cell r="AC3680">
            <v>0</v>
          </cell>
          <cell r="AD3680">
            <v>290.23</v>
          </cell>
          <cell r="AE3680">
            <v>62.434150129999999</v>
          </cell>
          <cell r="AF3680">
            <v>60.331499999999991</v>
          </cell>
          <cell r="AG3680">
            <v>0.35334122987975602</v>
          </cell>
          <cell r="AH3680">
            <v>3.5</v>
          </cell>
          <cell r="AI3680">
            <v>54430</v>
          </cell>
          <cell r="AJ3680">
            <v>9.5</v>
          </cell>
        </row>
        <row r="3681">
          <cell r="A3681" t="str">
            <v>4713</v>
          </cell>
          <cell r="B3681" t="str">
            <v>471303201</v>
          </cell>
          <cell r="D3681" t="str">
            <v>4713032</v>
          </cell>
          <cell r="E3681" t="str">
            <v>4730</v>
          </cell>
          <cell r="F3681" t="str">
            <v>47</v>
          </cell>
          <cell r="G3681">
            <v>512.23039917999995</v>
          </cell>
          <cell r="H3681">
            <v>516.20664714999998</v>
          </cell>
          <cell r="I3681">
            <v>516.32889609999995</v>
          </cell>
          <cell r="J3681">
            <v>40.684410649999997</v>
          </cell>
          <cell r="K3681">
            <v>26.563550769999999</v>
          </cell>
          <cell r="L3681">
            <v>9.5710172999999994</v>
          </cell>
          <cell r="M3681">
            <v>10.245480239999999</v>
          </cell>
          <cell r="N3681">
            <v>25.534357069999999</v>
          </cell>
          <cell r="O3681">
            <v>64.040000000000006</v>
          </cell>
          <cell r="P3681">
            <v>11.64152095</v>
          </cell>
          <cell r="Q3681">
            <v>77</v>
          </cell>
          <cell r="R3681">
            <v>54.24479362000001</v>
          </cell>
          <cell r="S3681">
            <v>22.4</v>
          </cell>
          <cell r="T3681">
            <v>10.05852355</v>
          </cell>
          <cell r="U3681">
            <v>10.62888409</v>
          </cell>
          <cell r="V3681">
            <v>10.62888409</v>
          </cell>
          <cell r="W3681">
            <v>63.8</v>
          </cell>
          <cell r="X3681">
            <v>88.2</v>
          </cell>
          <cell r="Y3681">
            <v>48.4</v>
          </cell>
          <cell r="Z3681">
            <v>43.5</v>
          </cell>
          <cell r="AA3681">
            <v>41.7</v>
          </cell>
          <cell r="AB3681">
            <v>10.46905701</v>
          </cell>
          <cell r="AC3681">
            <v>0</v>
          </cell>
          <cell r="AD3681">
            <v>290.23</v>
          </cell>
          <cell r="AE3681">
            <v>62.434150129999999</v>
          </cell>
          <cell r="AF3681">
            <v>60.322645559999998</v>
          </cell>
          <cell r="AG3681">
            <v>0.34988253831285521</v>
          </cell>
          <cell r="AH3681">
            <v>3.5</v>
          </cell>
          <cell r="AI3681">
            <v>54430</v>
          </cell>
          <cell r="AJ3681">
            <v>9.5</v>
          </cell>
        </row>
        <row r="3682">
          <cell r="A3682" t="str">
            <v>4713</v>
          </cell>
          <cell r="B3682" t="str">
            <v>471303202</v>
          </cell>
          <cell r="D3682" t="str">
            <v>4713032</v>
          </cell>
          <cell r="E3682" t="str">
            <v>4730</v>
          </cell>
          <cell r="F3682" t="str">
            <v>47</v>
          </cell>
          <cell r="G3682">
            <v>512.23039917999995</v>
          </cell>
          <cell r="H3682">
            <v>516.20664714999998</v>
          </cell>
          <cell r="I3682">
            <v>516.32889609999995</v>
          </cell>
          <cell r="J3682">
            <v>40.684410649999997</v>
          </cell>
          <cell r="K3682">
            <v>26.563550769999999</v>
          </cell>
          <cell r="L3682">
            <v>9.8389490300000002</v>
          </cell>
          <cell r="M3682">
            <v>10.126631100000001</v>
          </cell>
          <cell r="N3682">
            <v>25.534357069999999</v>
          </cell>
          <cell r="O3682">
            <v>64.040000000000006</v>
          </cell>
          <cell r="P3682">
            <v>11.630708500000001</v>
          </cell>
          <cell r="Q3682">
            <v>77</v>
          </cell>
          <cell r="R3682">
            <v>54.24479362000001</v>
          </cell>
          <cell r="S3682">
            <v>22.4</v>
          </cell>
          <cell r="T3682">
            <v>9.94073517</v>
          </cell>
          <cell r="U3682">
            <v>10.81977828</v>
          </cell>
          <cell r="V3682">
            <v>10.81977828</v>
          </cell>
          <cell r="W3682">
            <v>63.8</v>
          </cell>
          <cell r="X3682">
            <v>88.2</v>
          </cell>
          <cell r="Y3682">
            <v>48.4</v>
          </cell>
          <cell r="Z3682">
            <v>43.5</v>
          </cell>
          <cell r="AA3682">
            <v>41.7</v>
          </cell>
          <cell r="AB3682">
            <v>9.9641121699999999</v>
          </cell>
          <cell r="AC3682">
            <v>0</v>
          </cell>
          <cell r="AD3682">
            <v>290.23</v>
          </cell>
          <cell r="AE3682">
            <v>62.434150129999999</v>
          </cell>
          <cell r="AF3682">
            <v>60.331499999999991</v>
          </cell>
          <cell r="AG3682">
            <v>0.37997969022079764</v>
          </cell>
          <cell r="AH3682">
            <v>3.5</v>
          </cell>
          <cell r="AI3682">
            <v>54430</v>
          </cell>
          <cell r="AJ3682">
            <v>9.5</v>
          </cell>
        </row>
        <row r="3683">
          <cell r="A3683" t="str">
            <v>4713</v>
          </cell>
          <cell r="B3683" t="str">
            <v>471303301</v>
          </cell>
          <cell r="D3683" t="str">
            <v>4713033</v>
          </cell>
          <cell r="E3683" t="str">
            <v>4730</v>
          </cell>
          <cell r="F3683" t="str">
            <v>47</v>
          </cell>
          <cell r="G3683">
            <v>512.23039917999995</v>
          </cell>
          <cell r="H3683">
            <v>516.20664714999998</v>
          </cell>
          <cell r="I3683">
            <v>516.32889609999995</v>
          </cell>
          <cell r="J3683">
            <v>40.684410649999997</v>
          </cell>
          <cell r="K3683">
            <v>26.563550769999999</v>
          </cell>
          <cell r="L3683">
            <v>9.8389490300000002</v>
          </cell>
          <cell r="M3683">
            <v>10.81977828</v>
          </cell>
          <cell r="N3683">
            <v>25.534357069999999</v>
          </cell>
          <cell r="O3683">
            <v>64.040000000000006</v>
          </cell>
          <cell r="P3683">
            <v>11.630708500000001</v>
          </cell>
          <cell r="Q3683">
            <v>77</v>
          </cell>
          <cell r="R3683">
            <v>54.24479362000001</v>
          </cell>
          <cell r="S3683">
            <v>22.4</v>
          </cell>
          <cell r="T3683">
            <v>9.8389490300000002</v>
          </cell>
          <cell r="U3683">
            <v>10.81977828</v>
          </cell>
          <cell r="V3683">
            <v>10.81977828</v>
          </cell>
          <cell r="W3683">
            <v>63.8</v>
          </cell>
          <cell r="X3683">
            <v>88.2</v>
          </cell>
          <cell r="Y3683">
            <v>48.4</v>
          </cell>
          <cell r="Z3683">
            <v>43.5</v>
          </cell>
          <cell r="AA3683">
            <v>41.7</v>
          </cell>
          <cell r="AB3683">
            <v>9.9641121699999999</v>
          </cell>
          <cell r="AC3683">
            <v>0</v>
          </cell>
          <cell r="AD3683">
            <v>290.23</v>
          </cell>
          <cell r="AE3683">
            <v>62.434150129999999</v>
          </cell>
          <cell r="AF3683">
            <v>60.331499999999991</v>
          </cell>
          <cell r="AG3683">
            <v>0.38551481955042999</v>
          </cell>
          <cell r="AH3683">
            <v>3.5</v>
          </cell>
          <cell r="AI3683">
            <v>54430</v>
          </cell>
          <cell r="AJ3683">
            <v>9.5</v>
          </cell>
        </row>
        <row r="3684">
          <cell r="A3684" t="str">
            <v>4713</v>
          </cell>
          <cell r="B3684" t="str">
            <v>471303601</v>
          </cell>
          <cell r="D3684" t="str">
            <v>4713036</v>
          </cell>
          <cell r="E3684" t="str">
            <v>4730</v>
          </cell>
          <cell r="F3684" t="str">
            <v>47</v>
          </cell>
          <cell r="G3684">
            <v>512.23039917999995</v>
          </cell>
          <cell r="H3684">
            <v>516.20664714999998</v>
          </cell>
          <cell r="I3684">
            <v>516.32889609999995</v>
          </cell>
          <cell r="J3684">
            <v>40.684410649999997</v>
          </cell>
          <cell r="K3684">
            <v>26.563550769999999</v>
          </cell>
          <cell r="L3684">
            <v>7.2174434300000003</v>
          </cell>
          <cell r="M3684">
            <v>10.126631100000001</v>
          </cell>
          <cell r="N3684">
            <v>25.534357069999999</v>
          </cell>
          <cell r="O3684">
            <v>64.040000000000006</v>
          </cell>
          <cell r="P3684">
            <v>11.630708500000001</v>
          </cell>
          <cell r="Q3684">
            <v>77</v>
          </cell>
          <cell r="R3684">
            <v>54.24479362000001</v>
          </cell>
          <cell r="S3684">
            <v>22.4</v>
          </cell>
          <cell r="T3684">
            <v>10.126631100000001</v>
          </cell>
          <cell r="U3684">
            <v>10.126631100000001</v>
          </cell>
          <cell r="V3684">
            <v>10.126631100000001</v>
          </cell>
          <cell r="W3684">
            <v>63.8</v>
          </cell>
          <cell r="X3684">
            <v>88.2</v>
          </cell>
          <cell r="Y3684">
            <v>48.4</v>
          </cell>
          <cell r="Z3684">
            <v>43.5</v>
          </cell>
          <cell r="AA3684">
            <v>41.7</v>
          </cell>
          <cell r="AB3684">
            <v>10.741816740000001</v>
          </cell>
          <cell r="AC3684">
            <v>0</v>
          </cell>
          <cell r="AD3684">
            <v>290.23</v>
          </cell>
          <cell r="AE3684">
            <v>62.434150129999999</v>
          </cell>
          <cell r="AF3684">
            <v>60.331499999999991</v>
          </cell>
          <cell r="AG3684">
            <v>0.35123059133741164</v>
          </cell>
          <cell r="AH3684">
            <v>3.5</v>
          </cell>
          <cell r="AI3684">
            <v>54430</v>
          </cell>
          <cell r="AJ3684">
            <v>9.5</v>
          </cell>
        </row>
        <row r="3685">
          <cell r="A3685" t="str">
            <v>4713</v>
          </cell>
          <cell r="B3685" t="str">
            <v>471303801</v>
          </cell>
          <cell r="D3685" t="str">
            <v>4713038</v>
          </cell>
          <cell r="E3685" t="str">
            <v>4730</v>
          </cell>
          <cell r="F3685" t="str">
            <v>47</v>
          </cell>
          <cell r="G3685">
            <v>512.23039917999995</v>
          </cell>
          <cell r="H3685">
            <v>516.20664714999998</v>
          </cell>
          <cell r="I3685">
            <v>516.32889609999995</v>
          </cell>
          <cell r="J3685">
            <v>40.684410649999997</v>
          </cell>
          <cell r="K3685">
            <v>26.563550769999999</v>
          </cell>
          <cell r="L3685">
            <v>9.4519523299999992</v>
          </cell>
          <cell r="M3685">
            <v>10.3973908</v>
          </cell>
          <cell r="N3685">
            <v>25.534357069999999</v>
          </cell>
          <cell r="O3685">
            <v>64.040000000000006</v>
          </cell>
          <cell r="P3685">
            <v>11.436681370000001</v>
          </cell>
          <cell r="Q3685">
            <v>77</v>
          </cell>
          <cell r="R3685">
            <v>54.24479362000001</v>
          </cell>
          <cell r="S3685">
            <v>22.4</v>
          </cell>
          <cell r="T3685">
            <v>10.04207489</v>
          </cell>
          <cell r="U3685">
            <v>9.5520133499999993</v>
          </cell>
          <cell r="V3685">
            <v>9.5520133499999993</v>
          </cell>
          <cell r="W3685">
            <v>63.8</v>
          </cell>
          <cell r="X3685">
            <v>88.2</v>
          </cell>
          <cell r="Y3685">
            <v>48.4</v>
          </cell>
          <cell r="Z3685">
            <v>43.5</v>
          </cell>
          <cell r="AA3685">
            <v>41.7</v>
          </cell>
          <cell r="AB3685">
            <v>10.13090197</v>
          </cell>
          <cell r="AC3685">
            <v>3.1177280000000002E-2</v>
          </cell>
          <cell r="AD3685">
            <v>290.23</v>
          </cell>
          <cell r="AE3685">
            <v>62.434150129999999</v>
          </cell>
          <cell r="AF3685">
            <v>60.331499999999991</v>
          </cell>
          <cell r="AG3685">
            <v>0.35149815513663868</v>
          </cell>
          <cell r="AH3685">
            <v>3.5</v>
          </cell>
          <cell r="AI3685">
            <v>54430</v>
          </cell>
          <cell r="AJ3685">
            <v>9.5</v>
          </cell>
        </row>
        <row r="3686">
          <cell r="A3686" t="str">
            <v>4713</v>
          </cell>
          <cell r="B3686" t="str">
            <v>471303901</v>
          </cell>
          <cell r="D3686" t="str">
            <v>4713039</v>
          </cell>
          <cell r="E3686" t="str">
            <v>4730</v>
          </cell>
          <cell r="F3686" t="str">
            <v>47</v>
          </cell>
          <cell r="G3686">
            <v>512.23039917999995</v>
          </cell>
          <cell r="H3686">
            <v>516.20664714999998</v>
          </cell>
          <cell r="I3686">
            <v>516.32889609999995</v>
          </cell>
          <cell r="J3686">
            <v>40.684410649999997</v>
          </cell>
          <cell r="K3686">
            <v>26.563550769999999</v>
          </cell>
          <cell r="L3686">
            <v>7.1308988299999996</v>
          </cell>
          <cell r="M3686">
            <v>10.81977828</v>
          </cell>
          <cell r="N3686">
            <v>25.534357069999999</v>
          </cell>
          <cell r="O3686">
            <v>64.040000000000006</v>
          </cell>
          <cell r="P3686">
            <v>11.225243389999999</v>
          </cell>
          <cell r="Q3686">
            <v>77</v>
          </cell>
          <cell r="R3686">
            <v>54.24479362000001</v>
          </cell>
          <cell r="S3686">
            <v>22.4</v>
          </cell>
          <cell r="T3686">
            <v>10.81977828</v>
          </cell>
          <cell r="U3686">
            <v>7.1308988299999996</v>
          </cell>
          <cell r="V3686">
            <v>7.1308988299999996</v>
          </cell>
          <cell r="W3686">
            <v>63.8</v>
          </cell>
          <cell r="X3686">
            <v>88.2</v>
          </cell>
          <cell r="Y3686">
            <v>48.4</v>
          </cell>
          <cell r="Z3686">
            <v>43.5</v>
          </cell>
          <cell r="AA3686">
            <v>41.7</v>
          </cell>
          <cell r="AB3686">
            <v>10.741816740000001</v>
          </cell>
          <cell r="AC3686">
            <v>0</v>
          </cell>
          <cell r="AD3686">
            <v>290.23</v>
          </cell>
          <cell r="AE3686">
            <v>62.434150129999999</v>
          </cell>
          <cell r="AF3686">
            <v>60.331499999999991</v>
          </cell>
          <cell r="AG3686">
            <v>0</v>
          </cell>
          <cell r="AH3686">
            <v>3.5</v>
          </cell>
          <cell r="AI3686">
            <v>54430</v>
          </cell>
          <cell r="AJ3686">
            <v>9.5</v>
          </cell>
        </row>
        <row r="3687">
          <cell r="A3687" t="str">
            <v>4713</v>
          </cell>
          <cell r="B3687" t="str">
            <v>471304101</v>
          </cell>
          <cell r="D3687" t="str">
            <v>4713041</v>
          </cell>
          <cell r="E3687" t="str">
            <v>4730</v>
          </cell>
          <cell r="F3687" t="str">
            <v>47</v>
          </cell>
          <cell r="G3687">
            <v>512.23039917999995</v>
          </cell>
          <cell r="H3687">
            <v>516.20664714999998</v>
          </cell>
          <cell r="I3687">
            <v>516.32889609999995</v>
          </cell>
          <cell r="J3687">
            <v>40.684410649999997</v>
          </cell>
          <cell r="K3687">
            <v>26.563550769999999</v>
          </cell>
          <cell r="L3687">
            <v>9.4130362900000009</v>
          </cell>
          <cell r="M3687">
            <v>9.5610676600000009</v>
          </cell>
          <cell r="N3687">
            <v>25.534357069999999</v>
          </cell>
          <cell r="O3687">
            <v>64.040000000000006</v>
          </cell>
          <cell r="P3687">
            <v>11.045813649999999</v>
          </cell>
          <cell r="Q3687">
            <v>77</v>
          </cell>
          <cell r="R3687">
            <v>54.24479362000001</v>
          </cell>
          <cell r="S3687">
            <v>22.4</v>
          </cell>
          <cell r="T3687">
            <v>9.4885022699999997</v>
          </cell>
          <cell r="U3687">
            <v>10.405474229999999</v>
          </cell>
          <cell r="V3687">
            <v>9.4885022699999997</v>
          </cell>
          <cell r="W3687">
            <v>63.8</v>
          </cell>
          <cell r="X3687">
            <v>88.2</v>
          </cell>
          <cell r="Y3687">
            <v>48.4</v>
          </cell>
          <cell r="Z3687">
            <v>43.5</v>
          </cell>
          <cell r="AA3687">
            <v>41.7</v>
          </cell>
          <cell r="AB3687">
            <v>9.5055440900000008</v>
          </cell>
          <cell r="AC3687">
            <v>0.15177740000000001</v>
          </cell>
          <cell r="AD3687">
            <v>290.23</v>
          </cell>
          <cell r="AE3687">
            <v>62.434150129999999</v>
          </cell>
          <cell r="AF3687">
            <v>60.331499999999991</v>
          </cell>
          <cell r="AG3687">
            <v>0.33082686866900762</v>
          </cell>
          <cell r="AH3687">
            <v>3.5</v>
          </cell>
          <cell r="AI3687">
            <v>54430</v>
          </cell>
          <cell r="AJ3687">
            <v>9.5</v>
          </cell>
        </row>
        <row r="3688">
          <cell r="A3688" t="str">
            <v>4713</v>
          </cell>
          <cell r="B3688" t="str">
            <v>471304201</v>
          </cell>
          <cell r="D3688" t="str">
            <v>4713042</v>
          </cell>
          <cell r="E3688" t="str">
            <v>4730</v>
          </cell>
          <cell r="F3688" t="str">
            <v>47</v>
          </cell>
          <cell r="G3688">
            <v>512.23039917999995</v>
          </cell>
          <cell r="H3688">
            <v>516.20664714999998</v>
          </cell>
          <cell r="I3688">
            <v>516.32889609999995</v>
          </cell>
          <cell r="J3688">
            <v>40.684410649999997</v>
          </cell>
          <cell r="K3688">
            <v>26.563550769999999</v>
          </cell>
          <cell r="L3688">
            <v>7.2269360199999992</v>
          </cell>
          <cell r="M3688">
            <v>10.126631100000001</v>
          </cell>
          <cell r="N3688">
            <v>25.534357069999999</v>
          </cell>
          <cell r="O3688">
            <v>64.040000000000006</v>
          </cell>
          <cell r="P3688">
            <v>11.225243389999999</v>
          </cell>
          <cell r="Q3688">
            <v>77</v>
          </cell>
          <cell r="R3688">
            <v>54.24479362000001</v>
          </cell>
          <cell r="S3688">
            <v>22.4</v>
          </cell>
          <cell r="T3688">
            <v>7.2269360199999992</v>
          </cell>
          <cell r="U3688">
            <v>7.2269360199999992</v>
          </cell>
          <cell r="V3688">
            <v>7.2269360199999992</v>
          </cell>
          <cell r="W3688">
            <v>63.8</v>
          </cell>
          <cell r="X3688">
            <v>88.2</v>
          </cell>
          <cell r="Y3688">
            <v>48.4</v>
          </cell>
          <cell r="Z3688">
            <v>43.5</v>
          </cell>
          <cell r="AA3688">
            <v>41.7</v>
          </cell>
          <cell r="AB3688">
            <v>7.2269360199999992</v>
          </cell>
          <cell r="AC3688">
            <v>1</v>
          </cell>
          <cell r="AD3688">
            <v>290.23</v>
          </cell>
          <cell r="AE3688">
            <v>62.434150129999999</v>
          </cell>
          <cell r="AF3688">
            <v>60.331499999999991</v>
          </cell>
          <cell r="AG3688">
            <v>0.35395097923635654</v>
          </cell>
          <cell r="AH3688">
            <v>3.5</v>
          </cell>
          <cell r="AI3688">
            <v>54430</v>
          </cell>
          <cell r="AJ3688">
            <v>9.5</v>
          </cell>
        </row>
        <row r="3689">
          <cell r="A3689" t="str">
            <v>4713</v>
          </cell>
          <cell r="B3689" t="str">
            <v>471304401</v>
          </cell>
          <cell r="D3689" t="str">
            <v>4713044</v>
          </cell>
          <cell r="E3689" t="str">
            <v>4730</v>
          </cell>
          <cell r="F3689" t="str">
            <v>47</v>
          </cell>
          <cell r="G3689">
            <v>512.23039917999995</v>
          </cell>
          <cell r="H3689">
            <v>516.20664714999998</v>
          </cell>
          <cell r="I3689">
            <v>516.32889609999995</v>
          </cell>
          <cell r="J3689">
            <v>40.684410649999997</v>
          </cell>
          <cell r="K3689">
            <v>26.563550769999999</v>
          </cell>
          <cell r="L3689">
            <v>7.1388670000000003</v>
          </cell>
          <cell r="M3689">
            <v>7.1388670000000003</v>
          </cell>
          <cell r="N3689">
            <v>25.534357069999999</v>
          </cell>
          <cell r="O3689">
            <v>64.040000000000006</v>
          </cell>
          <cell r="P3689">
            <v>10.81977828</v>
          </cell>
          <cell r="Q3689">
            <v>77</v>
          </cell>
          <cell r="R3689">
            <v>54.24479362000001</v>
          </cell>
          <cell r="S3689">
            <v>22.4</v>
          </cell>
          <cell r="T3689">
            <v>7.1388670000000003</v>
          </cell>
          <cell r="U3689">
            <v>10.808697110000001</v>
          </cell>
          <cell r="V3689">
            <v>7.1388670000000003</v>
          </cell>
          <cell r="W3689">
            <v>63.8</v>
          </cell>
          <cell r="X3689">
            <v>88.2</v>
          </cell>
          <cell r="Y3689">
            <v>48.4</v>
          </cell>
          <cell r="Z3689">
            <v>43.5</v>
          </cell>
          <cell r="AA3689">
            <v>41.7</v>
          </cell>
          <cell r="AB3689">
            <v>7.1388670000000003</v>
          </cell>
          <cell r="AC3689">
            <v>1</v>
          </cell>
          <cell r="AD3689">
            <v>290.23</v>
          </cell>
          <cell r="AE3689">
            <v>62.434150129999999</v>
          </cell>
          <cell r="AF3689">
            <v>60.331499999999991</v>
          </cell>
          <cell r="AG3689">
            <v>0</v>
          </cell>
          <cell r="AH3689">
            <v>3.5</v>
          </cell>
          <cell r="AI3689">
            <v>54430</v>
          </cell>
          <cell r="AJ3689">
            <v>9.5</v>
          </cell>
        </row>
        <row r="3690">
          <cell r="A3690" t="str">
            <v>4713</v>
          </cell>
          <cell r="B3690" t="str">
            <v>471304601</v>
          </cell>
          <cell r="D3690" t="str">
            <v>4713046</v>
          </cell>
          <cell r="E3690" t="str">
            <v>4730</v>
          </cell>
          <cell r="F3690" t="str">
            <v>47</v>
          </cell>
          <cell r="G3690">
            <v>512.23039917999995</v>
          </cell>
          <cell r="H3690">
            <v>516.20664714999998</v>
          </cell>
          <cell r="I3690">
            <v>516.32889609999995</v>
          </cell>
          <cell r="J3690">
            <v>40.684410649999997</v>
          </cell>
          <cell r="K3690">
            <v>26.563550769999999</v>
          </cell>
          <cell r="L3690">
            <v>9.8657337599999995</v>
          </cell>
          <cell r="M3690">
            <v>10.13685862</v>
          </cell>
          <cell r="N3690">
            <v>25.534357069999999</v>
          </cell>
          <cell r="O3690">
            <v>64.040000000000006</v>
          </cell>
          <cell r="P3690">
            <v>10.80444127</v>
          </cell>
          <cell r="Q3690">
            <v>77</v>
          </cell>
          <cell r="R3690">
            <v>54.24479362000001</v>
          </cell>
          <cell r="S3690">
            <v>22.4</v>
          </cell>
          <cell r="T3690">
            <v>10.572470109999999</v>
          </cell>
          <cell r="U3690">
            <v>10.80910149</v>
          </cell>
          <cell r="V3690">
            <v>10.387024200000001</v>
          </cell>
          <cell r="W3690">
            <v>63.8</v>
          </cell>
          <cell r="X3690">
            <v>88.2</v>
          </cell>
          <cell r="Y3690">
            <v>48.4</v>
          </cell>
          <cell r="Z3690">
            <v>43.5</v>
          </cell>
          <cell r="AA3690">
            <v>41.7</v>
          </cell>
          <cell r="AB3690">
            <v>10.596559729999999</v>
          </cell>
          <cell r="AC3690">
            <v>0</v>
          </cell>
          <cell r="AD3690">
            <v>290.23</v>
          </cell>
          <cell r="AE3690">
            <v>62.434150129999999</v>
          </cell>
          <cell r="AF3690">
            <v>60.339691379999998</v>
          </cell>
          <cell r="AG3690">
            <v>0.35558805391213505</v>
          </cell>
          <cell r="AH3690">
            <v>3.5</v>
          </cell>
          <cell r="AI3690">
            <v>54430</v>
          </cell>
          <cell r="AJ3690">
            <v>9.5</v>
          </cell>
        </row>
        <row r="3691">
          <cell r="A3691" t="str">
            <v>4713</v>
          </cell>
          <cell r="B3691" t="str">
            <v>471304901</v>
          </cell>
          <cell r="D3691" t="str">
            <v>4713049</v>
          </cell>
          <cell r="E3691" t="str">
            <v>4730</v>
          </cell>
          <cell r="F3691" t="str">
            <v>47</v>
          </cell>
          <cell r="G3691">
            <v>512.23039917999995</v>
          </cell>
          <cell r="H3691">
            <v>516.20664714999998</v>
          </cell>
          <cell r="I3691">
            <v>516.32889609999995</v>
          </cell>
          <cell r="J3691">
            <v>40.684410649999997</v>
          </cell>
          <cell r="K3691">
            <v>26.563550769999999</v>
          </cell>
          <cell r="L3691">
            <v>9.3773790699999999</v>
          </cell>
          <cell r="M3691">
            <v>9.4059893900000002</v>
          </cell>
          <cell r="N3691">
            <v>25.534357069999999</v>
          </cell>
          <cell r="O3691">
            <v>64.040000000000006</v>
          </cell>
          <cell r="P3691">
            <v>9.7960693699999997</v>
          </cell>
          <cell r="Q3691">
            <v>77</v>
          </cell>
          <cell r="R3691">
            <v>54.24479362000001</v>
          </cell>
          <cell r="S3691">
            <v>22.4</v>
          </cell>
          <cell r="T3691">
            <v>10.768063850000001</v>
          </cell>
          <cell r="U3691">
            <v>10.67920501</v>
          </cell>
          <cell r="V3691">
            <v>9.4667639500000007</v>
          </cell>
          <cell r="W3691">
            <v>63.8</v>
          </cell>
          <cell r="X3691">
            <v>88.2</v>
          </cell>
          <cell r="Y3691">
            <v>48.4</v>
          </cell>
          <cell r="Z3691">
            <v>43.5</v>
          </cell>
          <cell r="AA3691">
            <v>41.7</v>
          </cell>
          <cell r="AB3691">
            <v>9.7672668300000005</v>
          </cell>
          <cell r="AC3691">
            <v>0.14027132</v>
          </cell>
          <cell r="AD3691">
            <v>290.23</v>
          </cell>
          <cell r="AE3691">
            <v>62.434150129999999</v>
          </cell>
          <cell r="AF3691">
            <v>60.348822759999997</v>
          </cell>
          <cell r="AG3691">
            <v>0.37470047875464285</v>
          </cell>
          <cell r="AH3691">
            <v>3.5</v>
          </cell>
          <cell r="AI3691">
            <v>54430</v>
          </cell>
          <cell r="AJ3691">
            <v>9.5</v>
          </cell>
        </row>
        <row r="3692">
          <cell r="A3692" t="str">
            <v>4713</v>
          </cell>
          <cell r="B3692" t="str">
            <v>471304902</v>
          </cell>
          <cell r="D3692" t="str">
            <v>4713049</v>
          </cell>
          <cell r="E3692" t="str">
            <v>4730</v>
          </cell>
          <cell r="F3692" t="str">
            <v>47</v>
          </cell>
          <cell r="G3692">
            <v>512.23039917999995</v>
          </cell>
          <cell r="H3692">
            <v>516.20664714999998</v>
          </cell>
          <cell r="I3692">
            <v>516.32889609999995</v>
          </cell>
          <cell r="J3692">
            <v>40.684410649999997</v>
          </cell>
          <cell r="K3692">
            <v>26.563550769999999</v>
          </cell>
          <cell r="L3692">
            <v>9.4334839200000005</v>
          </cell>
          <cell r="M3692">
            <v>9.4334839200000005</v>
          </cell>
          <cell r="N3692">
            <v>25.534357069999999</v>
          </cell>
          <cell r="O3692">
            <v>64.040000000000006</v>
          </cell>
          <cell r="P3692">
            <v>9.4334839200000005</v>
          </cell>
          <cell r="Q3692">
            <v>77</v>
          </cell>
          <cell r="R3692">
            <v>54.24479362000001</v>
          </cell>
          <cell r="S3692">
            <v>22.4</v>
          </cell>
          <cell r="T3692">
            <v>10.81977828</v>
          </cell>
          <cell r="U3692">
            <v>10.81977828</v>
          </cell>
          <cell r="V3692">
            <v>9.4334839200000005</v>
          </cell>
          <cell r="W3692">
            <v>63.8</v>
          </cell>
          <cell r="X3692">
            <v>88.2</v>
          </cell>
          <cell r="Y3692">
            <v>48.4</v>
          </cell>
          <cell r="Z3692">
            <v>43.5</v>
          </cell>
          <cell r="AA3692">
            <v>41.7</v>
          </cell>
          <cell r="AB3692">
            <v>9.6158054800000006</v>
          </cell>
          <cell r="AC3692">
            <v>0</v>
          </cell>
          <cell r="AD3692">
            <v>290.23</v>
          </cell>
          <cell r="AE3692">
            <v>62.434150129999999</v>
          </cell>
          <cell r="AF3692">
            <v>60.331499999999991</v>
          </cell>
          <cell r="AG3692">
            <v>0.37301525082164666</v>
          </cell>
          <cell r="AH3692">
            <v>3.5</v>
          </cell>
          <cell r="AI3692">
            <v>54430</v>
          </cell>
          <cell r="AJ3692">
            <v>9.5</v>
          </cell>
        </row>
        <row r="3693">
          <cell r="A3693" t="str">
            <v>4713</v>
          </cell>
          <cell r="B3693" t="str">
            <v>471305101</v>
          </cell>
          <cell r="D3693" t="str">
            <v>4713051</v>
          </cell>
          <cell r="E3693" t="str">
            <v>4730</v>
          </cell>
          <cell r="F3693" t="str">
            <v>47</v>
          </cell>
          <cell r="G3693">
            <v>512.23039917999995</v>
          </cell>
          <cell r="H3693">
            <v>516.20664714999998</v>
          </cell>
          <cell r="I3693">
            <v>516.32889609999995</v>
          </cell>
          <cell r="J3693">
            <v>40.684410649999997</v>
          </cell>
          <cell r="K3693">
            <v>26.563550769999999</v>
          </cell>
          <cell r="L3693">
            <v>7.3870902400000009</v>
          </cell>
          <cell r="M3693">
            <v>7.1364832099999997</v>
          </cell>
          <cell r="N3693">
            <v>25.534357069999999</v>
          </cell>
          <cell r="O3693">
            <v>64.040000000000006</v>
          </cell>
          <cell r="P3693">
            <v>7.8240460100000009</v>
          </cell>
          <cell r="Q3693">
            <v>77</v>
          </cell>
          <cell r="R3693">
            <v>54.24479362000001</v>
          </cell>
          <cell r="S3693">
            <v>22.4</v>
          </cell>
          <cell r="T3693">
            <v>10.81977828</v>
          </cell>
          <cell r="U3693">
            <v>10.126631100000001</v>
          </cell>
          <cell r="V3693">
            <v>7.3870902400000009</v>
          </cell>
          <cell r="W3693">
            <v>63.8</v>
          </cell>
          <cell r="X3693">
            <v>88.2</v>
          </cell>
          <cell r="Y3693">
            <v>48.4</v>
          </cell>
          <cell r="Z3693">
            <v>43.5</v>
          </cell>
          <cell r="AA3693">
            <v>41.7</v>
          </cell>
          <cell r="AB3693">
            <v>7.1364832099999997</v>
          </cell>
          <cell r="AC3693">
            <v>1</v>
          </cell>
          <cell r="AD3693">
            <v>290.23</v>
          </cell>
          <cell r="AE3693">
            <v>62.434150129999999</v>
          </cell>
          <cell r="AF3693">
            <v>60.331499999999991</v>
          </cell>
          <cell r="AG3693">
            <v>0.26923077000000001</v>
          </cell>
          <cell r="AH3693">
            <v>3.5</v>
          </cell>
          <cell r="AI3693">
            <v>54430</v>
          </cell>
          <cell r="AJ3693">
            <v>9.5</v>
          </cell>
        </row>
        <row r="3694">
          <cell r="A3694" t="str">
            <v>4713</v>
          </cell>
          <cell r="B3694" t="str">
            <v>471305301</v>
          </cell>
          <cell r="D3694" t="str">
            <v>4713053</v>
          </cell>
          <cell r="E3694" t="str">
            <v>4730</v>
          </cell>
          <cell r="F3694" t="str">
            <v>47</v>
          </cell>
          <cell r="G3694">
            <v>512.23039917999995</v>
          </cell>
          <cell r="H3694">
            <v>516.20664714999998</v>
          </cell>
          <cell r="I3694">
            <v>516.32889609999995</v>
          </cell>
          <cell r="J3694">
            <v>40.684410649999997</v>
          </cell>
          <cell r="K3694">
            <v>26.563550769999999</v>
          </cell>
          <cell r="L3694">
            <v>9.4334839200000005</v>
          </cell>
          <cell r="M3694">
            <v>9.4334839200000005</v>
          </cell>
          <cell r="N3694">
            <v>25.534357069999999</v>
          </cell>
          <cell r="O3694">
            <v>64.040000000000006</v>
          </cell>
          <cell r="P3694">
            <v>9.4334839200000005</v>
          </cell>
          <cell r="Q3694">
            <v>77</v>
          </cell>
          <cell r="R3694">
            <v>54.24479362000001</v>
          </cell>
          <cell r="S3694">
            <v>22.4</v>
          </cell>
          <cell r="T3694">
            <v>10.81977828</v>
          </cell>
          <cell r="U3694">
            <v>10.81977828</v>
          </cell>
          <cell r="V3694">
            <v>9.4334839200000005</v>
          </cell>
          <cell r="W3694">
            <v>63.8</v>
          </cell>
          <cell r="X3694">
            <v>88.2</v>
          </cell>
          <cell r="Y3694">
            <v>48.4</v>
          </cell>
          <cell r="Z3694">
            <v>43.5</v>
          </cell>
          <cell r="AA3694">
            <v>41.7</v>
          </cell>
          <cell r="AB3694">
            <v>9.6158054800000006</v>
          </cell>
          <cell r="AC3694">
            <v>0</v>
          </cell>
          <cell r="AD3694">
            <v>290.23</v>
          </cell>
          <cell r="AE3694">
            <v>62.434150129999999</v>
          </cell>
          <cell r="AF3694">
            <v>60.331499999999991</v>
          </cell>
          <cell r="AG3694">
            <v>0</v>
          </cell>
          <cell r="AH3694">
            <v>3.5</v>
          </cell>
          <cell r="AI3694">
            <v>54430</v>
          </cell>
          <cell r="AJ3694">
            <v>9.5</v>
          </cell>
        </row>
        <row r="3695">
          <cell r="A3695" t="str">
            <v>4713</v>
          </cell>
          <cell r="B3695" t="str">
            <v>471305401</v>
          </cell>
          <cell r="D3695" t="str">
            <v>4713054</v>
          </cell>
          <cell r="E3695" t="str">
            <v>4730</v>
          </cell>
          <cell r="F3695" t="str">
            <v>47</v>
          </cell>
          <cell r="G3695">
            <v>512.23039917999995</v>
          </cell>
          <cell r="H3695">
            <v>516.20664714999998</v>
          </cell>
          <cell r="I3695">
            <v>516.32889609999995</v>
          </cell>
          <cell r="J3695">
            <v>40.684410649999997</v>
          </cell>
          <cell r="K3695">
            <v>26.563550769999999</v>
          </cell>
          <cell r="L3695">
            <v>7.1308988299999996</v>
          </cell>
          <cell r="M3695">
            <v>7.1308988299999996</v>
          </cell>
          <cell r="N3695">
            <v>25.534357069999999</v>
          </cell>
          <cell r="O3695">
            <v>64.040000000000006</v>
          </cell>
          <cell r="P3695">
            <v>10.126631100000001</v>
          </cell>
          <cell r="Q3695">
            <v>77</v>
          </cell>
          <cell r="R3695">
            <v>54.24479362000001</v>
          </cell>
          <cell r="S3695">
            <v>22.4</v>
          </cell>
          <cell r="T3695">
            <v>10.126631100000001</v>
          </cell>
          <cell r="U3695">
            <v>10.81977828</v>
          </cell>
          <cell r="V3695">
            <v>7.1308988299999996</v>
          </cell>
          <cell r="W3695">
            <v>63.8</v>
          </cell>
          <cell r="X3695">
            <v>88.2</v>
          </cell>
          <cell r="Y3695">
            <v>48.4</v>
          </cell>
          <cell r="Z3695">
            <v>43.5</v>
          </cell>
          <cell r="AA3695">
            <v>41.7</v>
          </cell>
          <cell r="AB3695">
            <v>10.741816740000001</v>
          </cell>
          <cell r="AC3695">
            <v>1</v>
          </cell>
          <cell r="AD3695">
            <v>290.23</v>
          </cell>
          <cell r="AE3695">
            <v>62.434150129999999</v>
          </cell>
          <cell r="AF3695">
            <v>60.331499999999991</v>
          </cell>
          <cell r="AG3695">
            <v>0.66666667000000002</v>
          </cell>
          <cell r="AH3695">
            <v>3.5</v>
          </cell>
          <cell r="AI3695">
            <v>54430</v>
          </cell>
          <cell r="AJ3695">
            <v>9.5</v>
          </cell>
        </row>
        <row r="3696">
          <cell r="A3696" t="str">
            <v>4713</v>
          </cell>
          <cell r="B3696" t="str">
            <v>471305601</v>
          </cell>
          <cell r="D3696" t="str">
            <v>4713056</v>
          </cell>
          <cell r="E3696" t="str">
            <v>4730</v>
          </cell>
          <cell r="F3696" t="str">
            <v>47</v>
          </cell>
          <cell r="G3696">
            <v>512.23039917999995</v>
          </cell>
          <cell r="H3696">
            <v>516.20664714999998</v>
          </cell>
          <cell r="I3696">
            <v>516.32889609999995</v>
          </cell>
          <cell r="J3696">
            <v>40.684410649999997</v>
          </cell>
          <cell r="K3696">
            <v>26.563550769999999</v>
          </cell>
          <cell r="L3696">
            <v>9.8252556999999996</v>
          </cell>
          <cell r="M3696">
            <v>9.8357439000000007</v>
          </cell>
          <cell r="N3696">
            <v>25.534357069999999</v>
          </cell>
          <cell r="O3696">
            <v>64.040000000000006</v>
          </cell>
          <cell r="P3696">
            <v>10.87218096</v>
          </cell>
          <cell r="Q3696">
            <v>77</v>
          </cell>
          <cell r="R3696">
            <v>54.24479362000001</v>
          </cell>
          <cell r="S3696">
            <v>22.4</v>
          </cell>
          <cell r="T3696">
            <v>10.07415817</v>
          </cell>
          <cell r="U3696">
            <v>10.73332675</v>
          </cell>
          <cell r="V3696">
            <v>9.8308630899999994</v>
          </cell>
          <cell r="W3696">
            <v>63.8</v>
          </cell>
          <cell r="X3696">
            <v>88.2</v>
          </cell>
          <cell r="Y3696">
            <v>48.4</v>
          </cell>
          <cell r="Z3696">
            <v>43.5</v>
          </cell>
          <cell r="AA3696">
            <v>41.7</v>
          </cell>
          <cell r="AB3696">
            <v>10.189380529999999</v>
          </cell>
          <cell r="AC3696">
            <v>0.10801242</v>
          </cell>
          <cell r="AD3696">
            <v>290.23</v>
          </cell>
          <cell r="AE3696">
            <v>62.434150129999999</v>
          </cell>
          <cell r="AF3696">
            <v>60.331499999999991</v>
          </cell>
          <cell r="AG3696">
            <v>0.342833788112476</v>
          </cell>
          <cell r="AH3696">
            <v>3.5</v>
          </cell>
          <cell r="AI3696">
            <v>54430</v>
          </cell>
          <cell r="AJ3696">
            <v>9.5</v>
          </cell>
        </row>
        <row r="3697">
          <cell r="A3697" t="str">
            <v>4713</v>
          </cell>
          <cell r="B3697" t="str">
            <v>471305602</v>
          </cell>
          <cell r="D3697" t="str">
            <v>4713056</v>
          </cell>
          <cell r="E3697" t="str">
            <v>4730</v>
          </cell>
          <cell r="F3697" t="str">
            <v>47</v>
          </cell>
          <cell r="G3697">
            <v>512.23039917999995</v>
          </cell>
          <cell r="H3697">
            <v>516.20664714999998</v>
          </cell>
          <cell r="I3697">
            <v>516.32889609999995</v>
          </cell>
          <cell r="J3697">
            <v>40.684410649999997</v>
          </cell>
          <cell r="K3697">
            <v>26.563550769999999</v>
          </cell>
          <cell r="L3697">
            <v>9.4334839200000005</v>
          </cell>
          <cell r="M3697">
            <v>9.4334839200000005</v>
          </cell>
          <cell r="N3697">
            <v>25.534357069999999</v>
          </cell>
          <cell r="O3697">
            <v>64.040000000000006</v>
          </cell>
          <cell r="P3697">
            <v>10.81977828</v>
          </cell>
          <cell r="Q3697">
            <v>77</v>
          </cell>
          <cell r="R3697">
            <v>54.24479362000001</v>
          </cell>
          <cell r="S3697">
            <v>22.4</v>
          </cell>
          <cell r="T3697">
            <v>9.4736272899999996</v>
          </cell>
          <cell r="U3697">
            <v>10.81977828</v>
          </cell>
          <cell r="V3697">
            <v>9.4334839200000005</v>
          </cell>
          <cell r="W3697">
            <v>63.8</v>
          </cell>
          <cell r="X3697">
            <v>88.2</v>
          </cell>
          <cell r="Y3697">
            <v>48.4</v>
          </cell>
          <cell r="Z3697">
            <v>43.5</v>
          </cell>
          <cell r="AA3697">
            <v>41.7</v>
          </cell>
          <cell r="AB3697">
            <v>9.6158054800000006</v>
          </cell>
          <cell r="AC3697">
            <v>0</v>
          </cell>
          <cell r="AD3697">
            <v>290.23</v>
          </cell>
          <cell r="AE3697">
            <v>62.434150129999999</v>
          </cell>
          <cell r="AF3697">
            <v>60.331499999999991</v>
          </cell>
          <cell r="AG3697">
            <v>0.32962534548737787</v>
          </cell>
          <cell r="AH3697">
            <v>3.5</v>
          </cell>
          <cell r="AI3697">
            <v>54430</v>
          </cell>
          <cell r="AJ3697">
            <v>9.5</v>
          </cell>
        </row>
        <row r="3698">
          <cell r="A3698" t="str">
            <v>4713</v>
          </cell>
          <cell r="B3698" t="str">
            <v>471305901</v>
          </cell>
          <cell r="D3698" t="str">
            <v>4713059</v>
          </cell>
          <cell r="E3698" t="str">
            <v>4730</v>
          </cell>
          <cell r="F3698" t="str">
            <v>47</v>
          </cell>
          <cell r="G3698">
            <v>512.23039917999995</v>
          </cell>
          <cell r="H3698">
            <v>516.20664714999998</v>
          </cell>
          <cell r="I3698">
            <v>516.32889609999995</v>
          </cell>
          <cell r="J3698">
            <v>40.684410649999997</v>
          </cell>
          <cell r="K3698">
            <v>26.563550769999999</v>
          </cell>
          <cell r="L3698">
            <v>9.4035194400000002</v>
          </cell>
          <cell r="M3698">
            <v>9.8318841300000006</v>
          </cell>
          <cell r="N3698">
            <v>25.534357069999999</v>
          </cell>
          <cell r="O3698">
            <v>64.040000000000006</v>
          </cell>
          <cell r="P3698">
            <v>11.25777512</v>
          </cell>
          <cell r="Q3698">
            <v>77</v>
          </cell>
          <cell r="R3698">
            <v>54.24479362000001</v>
          </cell>
          <cell r="S3698">
            <v>22.4</v>
          </cell>
          <cell r="T3698">
            <v>10.174468429999999</v>
          </cell>
          <cell r="U3698">
            <v>10.041900760000001</v>
          </cell>
          <cell r="V3698">
            <v>9.5702500799999992</v>
          </cell>
          <cell r="W3698">
            <v>63.8</v>
          </cell>
          <cell r="X3698">
            <v>88.2</v>
          </cell>
          <cell r="Y3698">
            <v>48.4</v>
          </cell>
          <cell r="Z3698">
            <v>43.5</v>
          </cell>
          <cell r="AA3698">
            <v>41.7</v>
          </cell>
          <cell r="AB3698">
            <v>10.28383996</v>
          </cell>
          <cell r="AC3698">
            <v>0.10380561000000002</v>
          </cell>
          <cell r="AD3698">
            <v>290.23</v>
          </cell>
          <cell r="AE3698">
            <v>62.434150129999999</v>
          </cell>
          <cell r="AF3698">
            <v>60.331499999999991</v>
          </cell>
          <cell r="AG3698">
            <v>0.3828991052113534</v>
          </cell>
          <cell r="AH3698">
            <v>3.5</v>
          </cell>
          <cell r="AI3698">
            <v>54430</v>
          </cell>
          <cell r="AJ3698">
            <v>9.5</v>
          </cell>
        </row>
        <row r="3699">
          <cell r="A3699" t="str">
            <v>4713</v>
          </cell>
          <cell r="B3699" t="str">
            <v>471306201</v>
          </cell>
          <cell r="D3699" t="str">
            <v>4713062</v>
          </cell>
          <cell r="E3699" t="str">
            <v>4730</v>
          </cell>
          <cell r="F3699" t="str">
            <v>47</v>
          </cell>
          <cell r="G3699">
            <v>512.23039917999995</v>
          </cell>
          <cell r="H3699">
            <v>516.20664714999998</v>
          </cell>
          <cell r="I3699">
            <v>516.32889609999995</v>
          </cell>
          <cell r="J3699">
            <v>40.684410649999997</v>
          </cell>
          <cell r="K3699">
            <v>26.563550769999999</v>
          </cell>
          <cell r="L3699">
            <v>7.2034055199999996</v>
          </cell>
          <cell r="M3699">
            <v>7.2034055199999996</v>
          </cell>
          <cell r="N3699">
            <v>25.534357069999999</v>
          </cell>
          <cell r="O3699">
            <v>64.040000000000006</v>
          </cell>
          <cell r="P3699">
            <v>11.588663540000001</v>
          </cell>
          <cell r="Q3699">
            <v>77</v>
          </cell>
          <cell r="R3699">
            <v>54.24479362000001</v>
          </cell>
          <cell r="S3699">
            <v>22.4</v>
          </cell>
          <cell r="T3699">
            <v>9.4334839200000005</v>
          </cell>
          <cell r="U3699">
            <v>10.81977828</v>
          </cell>
          <cell r="V3699">
            <v>9.4334839200000005</v>
          </cell>
          <cell r="W3699">
            <v>63.8</v>
          </cell>
          <cell r="X3699">
            <v>88.2</v>
          </cell>
          <cell r="Y3699">
            <v>48.4</v>
          </cell>
          <cell r="Z3699">
            <v>43.5</v>
          </cell>
          <cell r="AA3699">
            <v>41.7</v>
          </cell>
          <cell r="AB3699">
            <v>9.3971518300000003</v>
          </cell>
          <cell r="AC3699">
            <v>0.84510237999999993</v>
          </cell>
          <cell r="AD3699">
            <v>290.23</v>
          </cell>
          <cell r="AE3699">
            <v>62.434150129999999</v>
          </cell>
          <cell r="AF3699">
            <v>60.331499999999991</v>
          </cell>
          <cell r="AG3699">
            <v>1</v>
          </cell>
          <cell r="AH3699">
            <v>3.5</v>
          </cell>
          <cell r="AI3699">
            <v>54430</v>
          </cell>
          <cell r="AJ3699">
            <v>9.5</v>
          </cell>
        </row>
        <row r="3700">
          <cell r="A3700" t="str">
            <v>4713</v>
          </cell>
          <cell r="B3700" t="str">
            <v>471306401</v>
          </cell>
          <cell r="D3700" t="str">
            <v>4713064</v>
          </cell>
          <cell r="E3700" t="str">
            <v>4730</v>
          </cell>
          <cell r="F3700" t="str">
            <v>47</v>
          </cell>
          <cell r="G3700">
            <v>512.23039917999995</v>
          </cell>
          <cell r="H3700">
            <v>516.20664714999998</v>
          </cell>
          <cell r="I3700">
            <v>516.32889609999995</v>
          </cell>
          <cell r="J3700">
            <v>40.684410649999997</v>
          </cell>
          <cell r="K3700">
            <v>26.563550769999999</v>
          </cell>
          <cell r="L3700">
            <v>9.3823590400000008</v>
          </cell>
          <cell r="M3700">
            <v>9.4189792400000005</v>
          </cell>
          <cell r="N3700">
            <v>25.534357069999999</v>
          </cell>
          <cell r="O3700">
            <v>64.040000000000006</v>
          </cell>
          <cell r="P3700">
            <v>11.630708500000001</v>
          </cell>
          <cell r="Q3700">
            <v>77</v>
          </cell>
          <cell r="R3700">
            <v>54.24479362000001</v>
          </cell>
          <cell r="S3700">
            <v>22.4</v>
          </cell>
          <cell r="T3700">
            <v>9.4939391200000003</v>
          </cell>
          <cell r="U3700">
            <v>10.57984456</v>
          </cell>
          <cell r="V3700">
            <v>10.12474933</v>
          </cell>
          <cell r="W3700">
            <v>63.8</v>
          </cell>
          <cell r="X3700">
            <v>88.2</v>
          </cell>
          <cell r="Y3700">
            <v>48.4</v>
          </cell>
          <cell r="Z3700">
            <v>43.5</v>
          </cell>
          <cell r="AA3700">
            <v>41.7</v>
          </cell>
          <cell r="AB3700">
            <v>10.29414354</v>
          </cell>
          <cell r="AC3700">
            <v>0.42768624</v>
          </cell>
          <cell r="AD3700">
            <v>290.23</v>
          </cell>
          <cell r="AE3700">
            <v>62.434150129999999</v>
          </cell>
          <cell r="AF3700">
            <v>60.331499999999991</v>
          </cell>
          <cell r="AG3700">
            <v>0.35991779602670942</v>
          </cell>
          <cell r="AH3700">
            <v>3.5</v>
          </cell>
          <cell r="AI3700">
            <v>54430</v>
          </cell>
          <cell r="AJ3700">
            <v>9.5</v>
          </cell>
        </row>
        <row r="3701">
          <cell r="A3701" t="str">
            <v>4713</v>
          </cell>
          <cell r="B3701" t="str">
            <v>471306701</v>
          </cell>
          <cell r="D3701" t="str">
            <v>4713067</v>
          </cell>
          <cell r="E3701" t="str">
            <v>4730</v>
          </cell>
          <cell r="F3701" t="str">
            <v>47</v>
          </cell>
          <cell r="G3701">
            <v>512.23039917999995</v>
          </cell>
          <cell r="H3701">
            <v>516.20664714999998</v>
          </cell>
          <cell r="I3701">
            <v>516.32889609999995</v>
          </cell>
          <cell r="J3701">
            <v>40.684410649999997</v>
          </cell>
          <cell r="K3701">
            <v>26.563550769999999</v>
          </cell>
          <cell r="L3701">
            <v>7.1623975</v>
          </cell>
          <cell r="M3701">
            <v>7.1623975</v>
          </cell>
          <cell r="N3701">
            <v>25.534357069999999</v>
          </cell>
          <cell r="O3701">
            <v>64.040000000000006</v>
          </cell>
          <cell r="P3701">
            <v>11.630708500000001</v>
          </cell>
          <cell r="Q3701">
            <v>77</v>
          </cell>
          <cell r="R3701">
            <v>54.24479362000001</v>
          </cell>
          <cell r="S3701">
            <v>22.4</v>
          </cell>
          <cell r="T3701">
            <v>7.1623975</v>
          </cell>
          <cell r="U3701">
            <v>10.81977828</v>
          </cell>
          <cell r="V3701">
            <v>10.81977828</v>
          </cell>
          <cell r="W3701">
            <v>63.8</v>
          </cell>
          <cell r="X3701">
            <v>88.2</v>
          </cell>
          <cell r="Y3701">
            <v>48.4</v>
          </cell>
          <cell r="Z3701">
            <v>43.5</v>
          </cell>
          <cell r="AA3701">
            <v>41.7</v>
          </cell>
          <cell r="AB3701">
            <v>10.741816740000001</v>
          </cell>
          <cell r="AC3701">
            <v>1</v>
          </cell>
          <cell r="AD3701">
            <v>290.23</v>
          </cell>
          <cell r="AE3701">
            <v>62.434150129999999</v>
          </cell>
          <cell r="AF3701">
            <v>60.331499999999991</v>
          </cell>
          <cell r="AG3701">
            <v>0.34333131400567829</v>
          </cell>
          <cell r="AH3701">
            <v>3.5</v>
          </cell>
          <cell r="AI3701">
            <v>54430</v>
          </cell>
          <cell r="AJ3701">
            <v>9.5</v>
          </cell>
        </row>
        <row r="3702">
          <cell r="A3702" t="str">
            <v>4713</v>
          </cell>
          <cell r="B3702" t="str">
            <v>471306801</v>
          </cell>
          <cell r="D3702" t="str">
            <v>4713068</v>
          </cell>
          <cell r="E3702" t="str">
            <v>4730</v>
          </cell>
          <cell r="F3702" t="str">
            <v>47</v>
          </cell>
          <cell r="G3702">
            <v>512.23039917999995</v>
          </cell>
          <cell r="H3702">
            <v>516.20664714999998</v>
          </cell>
          <cell r="I3702">
            <v>516.32889609999995</v>
          </cell>
          <cell r="J3702">
            <v>40.684410649999997</v>
          </cell>
          <cell r="K3702">
            <v>26.563550769999999</v>
          </cell>
          <cell r="L3702">
            <v>9.7462487800000002</v>
          </cell>
          <cell r="M3702">
            <v>9.73091829</v>
          </cell>
          <cell r="N3702">
            <v>25.534357069999999</v>
          </cell>
          <cell r="O3702">
            <v>64.040000000000006</v>
          </cell>
          <cell r="P3702">
            <v>11.551780730000001</v>
          </cell>
          <cell r="Q3702">
            <v>77</v>
          </cell>
          <cell r="R3702">
            <v>54.24479362000001</v>
          </cell>
          <cell r="S3702">
            <v>22.4</v>
          </cell>
          <cell r="T3702">
            <v>9.9628879000000001</v>
          </cell>
          <cell r="U3702">
            <v>10.789092249999999</v>
          </cell>
          <cell r="V3702">
            <v>9.9214748099999994</v>
          </cell>
          <cell r="W3702">
            <v>63.8</v>
          </cell>
          <cell r="X3702">
            <v>88.2</v>
          </cell>
          <cell r="Y3702">
            <v>48.4</v>
          </cell>
          <cell r="Z3702">
            <v>43.5</v>
          </cell>
          <cell r="AA3702">
            <v>41.7</v>
          </cell>
          <cell r="AB3702">
            <v>10.00613439</v>
          </cell>
          <cell r="AC3702">
            <v>0.22545801000000001</v>
          </cell>
          <cell r="AD3702">
            <v>290.23</v>
          </cell>
          <cell r="AE3702">
            <v>62.434150129999999</v>
          </cell>
          <cell r="AF3702">
            <v>60.330324050000002</v>
          </cell>
          <cell r="AG3702">
            <v>0.36786208123980951</v>
          </cell>
          <cell r="AH3702">
            <v>3.5</v>
          </cell>
          <cell r="AI3702">
            <v>54430</v>
          </cell>
          <cell r="AJ3702">
            <v>9.5</v>
          </cell>
        </row>
        <row r="3703">
          <cell r="A3703" t="str">
            <v>4713</v>
          </cell>
          <cell r="B3703" t="str">
            <v>471306901</v>
          </cell>
          <cell r="D3703" t="str">
            <v>4713069</v>
          </cell>
          <cell r="E3703" t="str">
            <v>4730</v>
          </cell>
          <cell r="F3703" t="str">
            <v>47</v>
          </cell>
          <cell r="G3703">
            <v>512.23039917999995</v>
          </cell>
          <cell r="H3703">
            <v>516.20664714999998</v>
          </cell>
          <cell r="I3703">
            <v>516.32889609999995</v>
          </cell>
          <cell r="J3703">
            <v>40.684410649999997</v>
          </cell>
          <cell r="K3703">
            <v>26.563550769999999</v>
          </cell>
          <cell r="L3703">
            <v>7.4821189199999996</v>
          </cell>
          <cell r="M3703">
            <v>7.4821189199999996</v>
          </cell>
          <cell r="N3703">
            <v>25.534357069999999</v>
          </cell>
          <cell r="O3703">
            <v>64.040000000000006</v>
          </cell>
          <cell r="P3703">
            <v>11.630708500000001</v>
          </cell>
          <cell r="Q3703">
            <v>77</v>
          </cell>
          <cell r="R3703">
            <v>54.24479362000001</v>
          </cell>
          <cell r="S3703">
            <v>22.4</v>
          </cell>
          <cell r="T3703">
            <v>7.4821189199999996</v>
          </cell>
          <cell r="U3703">
            <v>10.81977828</v>
          </cell>
          <cell r="V3703">
            <v>7.4821189199999996</v>
          </cell>
          <cell r="W3703">
            <v>63.8</v>
          </cell>
          <cell r="X3703">
            <v>88.2</v>
          </cell>
          <cell r="Y3703">
            <v>48.4</v>
          </cell>
          <cell r="Z3703">
            <v>43.5</v>
          </cell>
          <cell r="AA3703">
            <v>41.7</v>
          </cell>
          <cell r="AB3703">
            <v>7.4821189199999996</v>
          </cell>
          <cell r="AC3703">
            <v>1</v>
          </cell>
          <cell r="AD3703">
            <v>290.23</v>
          </cell>
          <cell r="AE3703">
            <v>62.434150129999999</v>
          </cell>
          <cell r="AF3703">
            <v>60.331499999999991</v>
          </cell>
          <cell r="AG3703">
            <v>0.3</v>
          </cell>
          <cell r="AH3703">
            <v>3.5</v>
          </cell>
          <cell r="AI3703">
            <v>54430</v>
          </cell>
          <cell r="AJ3703">
            <v>9.5</v>
          </cell>
        </row>
        <row r="3704">
          <cell r="A3704" t="str">
            <v>4713</v>
          </cell>
          <cell r="B3704" t="str">
            <v>471307201</v>
          </cell>
          <cell r="D3704" t="str">
            <v>4713072</v>
          </cell>
          <cell r="E3704" t="str">
            <v>4730</v>
          </cell>
          <cell r="F3704" t="str">
            <v>47</v>
          </cell>
          <cell r="G3704">
            <v>512.23039917999995</v>
          </cell>
          <cell r="H3704">
            <v>516.20664714999998</v>
          </cell>
          <cell r="I3704">
            <v>516.32889609999995</v>
          </cell>
          <cell r="J3704">
            <v>40.684410649999997</v>
          </cell>
          <cell r="K3704">
            <v>26.563550769999999</v>
          </cell>
          <cell r="L3704">
            <v>9.6601412900000003</v>
          </cell>
          <cell r="M3704">
            <v>9.71281119</v>
          </cell>
          <cell r="N3704">
            <v>25.534357069999999</v>
          </cell>
          <cell r="O3704">
            <v>64.040000000000006</v>
          </cell>
          <cell r="P3704">
            <v>11.12705708</v>
          </cell>
          <cell r="Q3704">
            <v>77</v>
          </cell>
          <cell r="R3704">
            <v>54.24479362000001</v>
          </cell>
          <cell r="S3704">
            <v>22.4</v>
          </cell>
          <cell r="T3704">
            <v>9.71281119</v>
          </cell>
          <cell r="U3704">
            <v>10.972705360000001</v>
          </cell>
          <cell r="V3704">
            <v>9.71281119</v>
          </cell>
          <cell r="W3704">
            <v>63.8</v>
          </cell>
          <cell r="X3704">
            <v>88.2</v>
          </cell>
          <cell r="Y3704">
            <v>48.4</v>
          </cell>
          <cell r="Z3704">
            <v>43.5</v>
          </cell>
          <cell r="AA3704">
            <v>41.7</v>
          </cell>
          <cell r="AB3704">
            <v>9.7247794600000006</v>
          </cell>
          <cell r="AC3704">
            <v>0.63542860999999995</v>
          </cell>
          <cell r="AD3704">
            <v>290.23</v>
          </cell>
          <cell r="AE3704">
            <v>62.434150129999999</v>
          </cell>
          <cell r="AF3704">
            <v>60.331499999999991</v>
          </cell>
          <cell r="AG3704">
            <v>0.35358472785064465</v>
          </cell>
          <cell r="AH3704">
            <v>3.5</v>
          </cell>
          <cell r="AI3704">
            <v>54430</v>
          </cell>
          <cell r="AJ3704">
            <v>9.5</v>
          </cell>
        </row>
        <row r="3705">
          <cell r="A3705" t="str">
            <v>4713</v>
          </cell>
          <cell r="B3705" t="str">
            <v>471307202</v>
          </cell>
          <cell r="D3705" t="str">
            <v>4713072</v>
          </cell>
          <cell r="E3705" t="str">
            <v>4730</v>
          </cell>
          <cell r="F3705" t="str">
            <v>47</v>
          </cell>
          <cell r="G3705">
            <v>512.23039917999995</v>
          </cell>
          <cell r="H3705">
            <v>516.20664714999998</v>
          </cell>
          <cell r="I3705">
            <v>516.32889609999995</v>
          </cell>
          <cell r="J3705">
            <v>40.684410649999997</v>
          </cell>
          <cell r="K3705">
            <v>26.563550769999999</v>
          </cell>
          <cell r="L3705">
            <v>9.3218817499999993</v>
          </cell>
          <cell r="M3705">
            <v>9.3218817499999993</v>
          </cell>
          <cell r="N3705">
            <v>25.534357069999999</v>
          </cell>
          <cell r="O3705">
            <v>64.040000000000006</v>
          </cell>
          <cell r="P3705">
            <v>11.225243389999999</v>
          </cell>
          <cell r="Q3705">
            <v>77</v>
          </cell>
          <cell r="R3705">
            <v>54.24479362000001</v>
          </cell>
          <cell r="S3705">
            <v>22.4</v>
          </cell>
          <cell r="T3705">
            <v>9.3218817499999993</v>
          </cell>
          <cell r="U3705">
            <v>10.81977828</v>
          </cell>
          <cell r="V3705">
            <v>9.3218817499999993</v>
          </cell>
          <cell r="W3705">
            <v>63.8</v>
          </cell>
          <cell r="X3705">
            <v>88.2</v>
          </cell>
          <cell r="Y3705">
            <v>48.4</v>
          </cell>
          <cell r="Z3705">
            <v>43.5</v>
          </cell>
          <cell r="AA3705">
            <v>41.7</v>
          </cell>
          <cell r="AB3705">
            <v>9.0145687700000003</v>
          </cell>
          <cell r="AC3705">
            <v>1</v>
          </cell>
          <cell r="AD3705">
            <v>290.23</v>
          </cell>
          <cell r="AE3705">
            <v>62.434150129999999</v>
          </cell>
          <cell r="AF3705">
            <v>60.331499999999991</v>
          </cell>
          <cell r="AG3705">
            <v>0.40601751705147038</v>
          </cell>
          <cell r="AH3705">
            <v>3.5</v>
          </cell>
          <cell r="AI3705">
            <v>54430</v>
          </cell>
          <cell r="AJ3705">
            <v>9.5</v>
          </cell>
        </row>
        <row r="3706">
          <cell r="A3706" t="str">
            <v>4713</v>
          </cell>
          <cell r="B3706" t="str">
            <v>471307401</v>
          </cell>
          <cell r="D3706" t="str">
            <v>4713074</v>
          </cell>
          <cell r="E3706" t="str">
            <v>4730</v>
          </cell>
          <cell r="F3706" t="str">
            <v>47</v>
          </cell>
          <cell r="G3706">
            <v>512.23039917999995</v>
          </cell>
          <cell r="H3706">
            <v>516.20664714999998</v>
          </cell>
          <cell r="I3706">
            <v>516.32889609999995</v>
          </cell>
          <cell r="J3706">
            <v>40.684410649999997</v>
          </cell>
          <cell r="K3706">
            <v>26.563550769999999</v>
          </cell>
          <cell r="L3706">
            <v>7.6563371699999987</v>
          </cell>
          <cell r="M3706">
            <v>7.6563371699999987</v>
          </cell>
          <cell r="N3706">
            <v>25.534357069999999</v>
          </cell>
          <cell r="O3706">
            <v>64.040000000000006</v>
          </cell>
          <cell r="P3706">
            <v>11.225243389999999</v>
          </cell>
          <cell r="Q3706">
            <v>77</v>
          </cell>
          <cell r="R3706">
            <v>54.24479362000001</v>
          </cell>
          <cell r="S3706">
            <v>22.4</v>
          </cell>
          <cell r="T3706">
            <v>7.6563371699999987</v>
          </cell>
          <cell r="U3706">
            <v>10.81977828</v>
          </cell>
          <cell r="V3706">
            <v>7.6563371699999987</v>
          </cell>
          <cell r="W3706">
            <v>63.8</v>
          </cell>
          <cell r="X3706">
            <v>88.2</v>
          </cell>
          <cell r="Y3706">
            <v>48.4</v>
          </cell>
          <cell r="Z3706">
            <v>43.5</v>
          </cell>
          <cell r="AA3706">
            <v>41.7</v>
          </cell>
          <cell r="AB3706">
            <v>7.6563371699999987</v>
          </cell>
          <cell r="AC3706">
            <v>1</v>
          </cell>
          <cell r="AD3706">
            <v>290.23</v>
          </cell>
          <cell r="AE3706">
            <v>62.434150129999999</v>
          </cell>
          <cell r="AF3706">
            <v>60.331499999999991</v>
          </cell>
          <cell r="AG3706">
            <v>0.36779579472222584</v>
          </cell>
          <cell r="AH3706">
            <v>3.5</v>
          </cell>
          <cell r="AI3706">
            <v>54430</v>
          </cell>
          <cell r="AJ3706">
            <v>9.5</v>
          </cell>
        </row>
        <row r="3707">
          <cell r="A3707" t="str">
            <v>4713</v>
          </cell>
          <cell r="B3707" t="str">
            <v>471307601</v>
          </cell>
          <cell r="D3707" t="str">
            <v>4713076</v>
          </cell>
          <cell r="E3707" t="str">
            <v>4730</v>
          </cell>
          <cell r="F3707" t="str">
            <v>47</v>
          </cell>
          <cell r="G3707">
            <v>512.23039917999995</v>
          </cell>
          <cell r="H3707">
            <v>516.20664714999998</v>
          </cell>
          <cell r="I3707">
            <v>516.32889609999995</v>
          </cell>
          <cell r="J3707">
            <v>40.684410649999997</v>
          </cell>
          <cell r="K3707">
            <v>26.563550769999999</v>
          </cell>
          <cell r="L3707">
            <v>9.5947180299999992</v>
          </cell>
          <cell r="M3707">
            <v>10.21786024</v>
          </cell>
          <cell r="N3707">
            <v>25.534357069999999</v>
          </cell>
          <cell r="O3707">
            <v>64.040000000000006</v>
          </cell>
          <cell r="P3707">
            <v>10.375676289999999</v>
          </cell>
          <cell r="Q3707">
            <v>77</v>
          </cell>
          <cell r="R3707">
            <v>54.24479362000001</v>
          </cell>
          <cell r="S3707">
            <v>22.4</v>
          </cell>
          <cell r="T3707">
            <v>10.744149159999999</v>
          </cell>
          <cell r="U3707">
            <v>10.779393689999999</v>
          </cell>
          <cell r="V3707">
            <v>10.226078169999999</v>
          </cell>
          <cell r="W3707">
            <v>63.8</v>
          </cell>
          <cell r="X3707">
            <v>88.2</v>
          </cell>
          <cell r="Y3707">
            <v>48.4</v>
          </cell>
          <cell r="Z3707">
            <v>43.5</v>
          </cell>
          <cell r="AA3707">
            <v>41.7</v>
          </cell>
          <cell r="AB3707">
            <v>10.317945440000001</v>
          </cell>
          <cell r="AC3707">
            <v>0</v>
          </cell>
          <cell r="AD3707">
            <v>290.23</v>
          </cell>
          <cell r="AE3707">
            <v>62.434150129999999</v>
          </cell>
          <cell r="AF3707">
            <v>60.340342439999993</v>
          </cell>
          <cell r="AG3707">
            <v>0.32197607930084715</v>
          </cell>
          <cell r="AH3707">
            <v>3.5</v>
          </cell>
          <cell r="AI3707">
            <v>54430</v>
          </cell>
          <cell r="AJ3707">
            <v>9.5</v>
          </cell>
        </row>
        <row r="3708">
          <cell r="A3708" t="str">
            <v>4713</v>
          </cell>
          <cell r="B3708" t="str">
            <v>471307801</v>
          </cell>
          <cell r="D3708" t="str">
            <v>4713078</v>
          </cell>
          <cell r="E3708" t="str">
            <v>4730</v>
          </cell>
          <cell r="F3708" t="str">
            <v>47</v>
          </cell>
          <cell r="G3708">
            <v>512.23039917999995</v>
          </cell>
          <cell r="H3708">
            <v>516.20664714999998</v>
          </cell>
          <cell r="I3708">
            <v>516.32889609999995</v>
          </cell>
          <cell r="J3708">
            <v>40.684410649999997</v>
          </cell>
          <cell r="K3708">
            <v>26.563550769999999</v>
          </cell>
          <cell r="L3708">
            <v>7.1308988299999996</v>
          </cell>
          <cell r="M3708">
            <v>10.126631100000001</v>
          </cell>
          <cell r="N3708">
            <v>25.534357069999999</v>
          </cell>
          <cell r="O3708">
            <v>64.040000000000006</v>
          </cell>
          <cell r="P3708">
            <v>10.126631100000001</v>
          </cell>
          <cell r="Q3708">
            <v>77</v>
          </cell>
          <cell r="R3708">
            <v>54.24479362000001</v>
          </cell>
          <cell r="S3708">
            <v>22.4</v>
          </cell>
          <cell r="T3708">
            <v>10.81977828</v>
          </cell>
          <cell r="U3708">
            <v>10.81977828</v>
          </cell>
          <cell r="V3708">
            <v>10.126631100000001</v>
          </cell>
          <cell r="W3708">
            <v>63.8</v>
          </cell>
          <cell r="X3708">
            <v>88.2</v>
          </cell>
          <cell r="Y3708">
            <v>48.4</v>
          </cell>
          <cell r="Z3708">
            <v>43.5</v>
          </cell>
          <cell r="AA3708">
            <v>41.7</v>
          </cell>
          <cell r="AB3708">
            <v>10.741816740000001</v>
          </cell>
          <cell r="AC3708">
            <v>0</v>
          </cell>
          <cell r="AD3708">
            <v>290.23</v>
          </cell>
          <cell r="AE3708">
            <v>62.434150129999999</v>
          </cell>
          <cell r="AF3708">
            <v>60.331499999999991</v>
          </cell>
          <cell r="AG3708">
            <v>0.35609145968210454</v>
          </cell>
          <cell r="AH3708">
            <v>3.5</v>
          </cell>
          <cell r="AI3708">
            <v>54430</v>
          </cell>
          <cell r="AJ3708">
            <v>9.5</v>
          </cell>
        </row>
        <row r="3709">
          <cell r="A3709" t="str">
            <v>4713</v>
          </cell>
          <cell r="B3709" t="str">
            <v>471307901</v>
          </cell>
          <cell r="D3709" t="str">
            <v>4713079</v>
          </cell>
          <cell r="E3709" t="str">
            <v>4730</v>
          </cell>
          <cell r="F3709" t="str">
            <v>47</v>
          </cell>
          <cell r="G3709">
            <v>512.23039917999995</v>
          </cell>
          <cell r="H3709">
            <v>516.20664714999998</v>
          </cell>
          <cell r="I3709">
            <v>516.32889609999995</v>
          </cell>
          <cell r="J3709">
            <v>40.684410649999997</v>
          </cell>
          <cell r="K3709">
            <v>26.563550769999999</v>
          </cell>
          <cell r="L3709">
            <v>9.7552775300000008</v>
          </cell>
          <cell r="M3709">
            <v>9.4028597499999993</v>
          </cell>
          <cell r="N3709">
            <v>25.534357069999999</v>
          </cell>
          <cell r="O3709">
            <v>64.040000000000006</v>
          </cell>
          <cell r="P3709">
            <v>11.28724119</v>
          </cell>
          <cell r="Q3709">
            <v>77</v>
          </cell>
          <cell r="R3709">
            <v>54.24479362000001</v>
          </cell>
          <cell r="S3709">
            <v>22.4</v>
          </cell>
          <cell r="T3709">
            <v>9.4310008399999994</v>
          </cell>
          <cell r="U3709">
            <v>10.393630760000001</v>
          </cell>
          <cell r="V3709">
            <v>9.7552775300000008</v>
          </cell>
          <cell r="W3709">
            <v>63.8</v>
          </cell>
          <cell r="X3709">
            <v>88.2</v>
          </cell>
          <cell r="Y3709">
            <v>48.4</v>
          </cell>
          <cell r="Z3709">
            <v>43.5</v>
          </cell>
          <cell r="AA3709">
            <v>41.7</v>
          </cell>
          <cell r="AB3709">
            <v>10.576329980000001</v>
          </cell>
          <cell r="AC3709">
            <v>4.8535719999999997E-2</v>
          </cell>
          <cell r="AD3709">
            <v>290.23</v>
          </cell>
          <cell r="AE3709">
            <v>62.434150129999999</v>
          </cell>
          <cell r="AF3709">
            <v>60.334848999999998</v>
          </cell>
          <cell r="AG3709">
            <v>0.34064206636528604</v>
          </cell>
          <cell r="AH3709">
            <v>3.5</v>
          </cell>
          <cell r="AI3709">
            <v>54430</v>
          </cell>
          <cell r="AJ3709">
            <v>9.5</v>
          </cell>
        </row>
        <row r="3710">
          <cell r="A3710" t="str">
            <v>4713</v>
          </cell>
          <cell r="B3710" t="str">
            <v>471309101</v>
          </cell>
          <cell r="D3710" t="str">
            <v>4713091</v>
          </cell>
          <cell r="E3710" t="str">
            <v>4730</v>
          </cell>
          <cell r="F3710" t="str">
            <v>47</v>
          </cell>
          <cell r="G3710">
            <v>512.23039917999995</v>
          </cell>
          <cell r="H3710">
            <v>516.20664714999998</v>
          </cell>
          <cell r="I3710">
            <v>516.32889609999995</v>
          </cell>
          <cell r="J3710">
            <v>40.684410649999997</v>
          </cell>
          <cell r="K3710">
            <v>26.563550769999999</v>
          </cell>
          <cell r="L3710">
            <v>9.7705845300000007</v>
          </cell>
          <cell r="M3710">
            <v>7.1308988299999996</v>
          </cell>
          <cell r="N3710">
            <v>25.534357069999999</v>
          </cell>
          <cell r="O3710">
            <v>64.040000000000006</v>
          </cell>
          <cell r="P3710">
            <v>11.225243389999999</v>
          </cell>
          <cell r="Q3710">
            <v>77</v>
          </cell>
          <cell r="R3710">
            <v>54.24479362000001</v>
          </cell>
          <cell r="S3710">
            <v>22.4</v>
          </cell>
          <cell r="T3710">
            <v>7.1308988299999996</v>
          </cell>
          <cell r="U3710">
            <v>10.126631100000001</v>
          </cell>
          <cell r="V3710">
            <v>9.7705845300000007</v>
          </cell>
          <cell r="W3710">
            <v>63.8</v>
          </cell>
          <cell r="X3710">
            <v>88.2</v>
          </cell>
          <cell r="Y3710">
            <v>48.4</v>
          </cell>
          <cell r="Z3710">
            <v>43.5</v>
          </cell>
          <cell r="AA3710">
            <v>41.7</v>
          </cell>
          <cell r="AB3710">
            <v>10.741816740000001</v>
          </cell>
          <cell r="AC3710">
            <v>0</v>
          </cell>
          <cell r="AD3710">
            <v>290.23</v>
          </cell>
          <cell r="AE3710">
            <v>62.434150129999999</v>
          </cell>
          <cell r="AF3710">
            <v>60.331499999999991</v>
          </cell>
          <cell r="AG3710">
            <v>0.39527793403259803</v>
          </cell>
          <cell r="AH3710">
            <v>3.5</v>
          </cell>
          <cell r="AI3710">
            <v>54430</v>
          </cell>
          <cell r="AJ3710">
            <v>9.5</v>
          </cell>
        </row>
        <row r="3711">
          <cell r="A3711" t="str">
            <v>4713</v>
          </cell>
          <cell r="B3711" t="str">
            <v>471309201</v>
          </cell>
          <cell r="D3711" t="str">
            <v>4713092</v>
          </cell>
          <cell r="E3711" t="str">
            <v>4730</v>
          </cell>
          <cell r="F3711" t="str">
            <v>47</v>
          </cell>
          <cell r="G3711">
            <v>512.23039917999995</v>
          </cell>
          <cell r="H3711">
            <v>516.20664714999998</v>
          </cell>
          <cell r="I3711">
            <v>516.32889609999995</v>
          </cell>
          <cell r="J3711">
            <v>40.684410649999997</v>
          </cell>
          <cell r="K3711">
            <v>26.563550769999999</v>
          </cell>
          <cell r="L3711">
            <v>9.8554521000000008</v>
          </cell>
          <cell r="M3711">
            <v>9.8628738699999996</v>
          </cell>
          <cell r="N3711">
            <v>25.534357069999999</v>
          </cell>
          <cell r="O3711">
            <v>64.040000000000006</v>
          </cell>
          <cell r="P3711">
            <v>11.32957938</v>
          </cell>
          <cell r="Q3711">
            <v>77</v>
          </cell>
          <cell r="R3711">
            <v>54.24479362000001</v>
          </cell>
          <cell r="S3711">
            <v>22.4</v>
          </cell>
          <cell r="T3711">
            <v>9.9686196500000008</v>
          </cell>
          <cell r="U3711">
            <v>10.94827703</v>
          </cell>
          <cell r="V3711">
            <v>9.8628738699999996</v>
          </cell>
          <cell r="W3711">
            <v>63.8</v>
          </cell>
          <cell r="X3711">
            <v>88.2</v>
          </cell>
          <cell r="Y3711">
            <v>48.4</v>
          </cell>
          <cell r="Z3711">
            <v>43.5</v>
          </cell>
          <cell r="AA3711">
            <v>41.7</v>
          </cell>
          <cell r="AB3711">
            <v>10.34412674</v>
          </cell>
          <cell r="AC3711">
            <v>8.6903649999999999E-2</v>
          </cell>
          <cell r="AD3711">
            <v>290.23</v>
          </cell>
          <cell r="AE3711">
            <v>62.434150129999999</v>
          </cell>
          <cell r="AF3711">
            <v>60.331499999999991</v>
          </cell>
          <cell r="AG3711">
            <v>1</v>
          </cell>
          <cell r="AH3711">
            <v>3.5</v>
          </cell>
          <cell r="AI3711">
            <v>54430</v>
          </cell>
          <cell r="AJ3711">
            <v>9.5</v>
          </cell>
        </row>
        <row r="3712">
          <cell r="A3712" t="str">
            <v>4713</v>
          </cell>
          <cell r="B3712" t="str">
            <v>471309401</v>
          </cell>
          <cell r="D3712" t="str">
            <v>4713094</v>
          </cell>
          <cell r="E3712" t="str">
            <v>4730</v>
          </cell>
          <cell r="F3712" t="str">
            <v>47</v>
          </cell>
          <cell r="G3712">
            <v>512.23039917999995</v>
          </cell>
          <cell r="H3712">
            <v>516.20664714999998</v>
          </cell>
          <cell r="I3712">
            <v>516.32889609999995</v>
          </cell>
          <cell r="J3712">
            <v>40.684410649999997</v>
          </cell>
          <cell r="K3712">
            <v>26.563550769999999</v>
          </cell>
          <cell r="L3712">
            <v>7.1308988299999996</v>
          </cell>
          <cell r="M3712">
            <v>7.1308988299999996</v>
          </cell>
          <cell r="N3712">
            <v>25.534357069999999</v>
          </cell>
          <cell r="O3712">
            <v>64.040000000000006</v>
          </cell>
          <cell r="P3712">
            <v>11.225243389999999</v>
          </cell>
          <cell r="Q3712">
            <v>77</v>
          </cell>
          <cell r="R3712">
            <v>54.24479362000001</v>
          </cell>
          <cell r="S3712">
            <v>22.4</v>
          </cell>
          <cell r="T3712">
            <v>7.1308988299999996</v>
          </cell>
          <cell r="U3712">
            <v>10.81977828</v>
          </cell>
          <cell r="V3712">
            <v>7.1308988299999996</v>
          </cell>
          <cell r="W3712">
            <v>63.8</v>
          </cell>
          <cell r="X3712">
            <v>88.2</v>
          </cell>
          <cell r="Y3712">
            <v>48.4</v>
          </cell>
          <cell r="Z3712">
            <v>43.5</v>
          </cell>
          <cell r="AA3712">
            <v>41.7</v>
          </cell>
          <cell r="AB3712">
            <v>10.741816740000001</v>
          </cell>
          <cell r="AC3712">
            <v>1</v>
          </cell>
          <cell r="AD3712">
            <v>290.23</v>
          </cell>
          <cell r="AE3712">
            <v>62.434150129999999</v>
          </cell>
          <cell r="AF3712">
            <v>60.331499999999991</v>
          </cell>
          <cell r="AG3712">
            <v>0.34014776934607688</v>
          </cell>
          <cell r="AH3712">
            <v>3.5</v>
          </cell>
          <cell r="AI3712">
            <v>54430</v>
          </cell>
          <cell r="AJ3712">
            <v>9.5</v>
          </cell>
        </row>
        <row r="3713">
          <cell r="A3713" t="str">
            <v>4713</v>
          </cell>
          <cell r="B3713" t="str">
            <v>471309601</v>
          </cell>
          <cell r="D3713" t="str">
            <v>4713096</v>
          </cell>
          <cell r="E3713" t="str">
            <v>4730</v>
          </cell>
          <cell r="F3713" t="str">
            <v>47</v>
          </cell>
          <cell r="G3713">
            <v>512.23039917999995</v>
          </cell>
          <cell r="H3713">
            <v>516.20664714999998</v>
          </cell>
          <cell r="I3713">
            <v>516.32889609999995</v>
          </cell>
          <cell r="J3713">
            <v>40.684410649999997</v>
          </cell>
          <cell r="K3713">
            <v>26.563550769999999</v>
          </cell>
          <cell r="L3713">
            <v>9.4626543000000005</v>
          </cell>
          <cell r="M3713">
            <v>9.2283767300000008</v>
          </cell>
          <cell r="N3713">
            <v>25.534357069999999</v>
          </cell>
          <cell r="O3713">
            <v>64.040000000000006</v>
          </cell>
          <cell r="P3713">
            <v>11.563361889999999</v>
          </cell>
          <cell r="Q3713">
            <v>77</v>
          </cell>
          <cell r="R3713">
            <v>54.24479362000001</v>
          </cell>
          <cell r="S3713">
            <v>22.4</v>
          </cell>
          <cell r="T3713">
            <v>9.4668413299999994</v>
          </cell>
          <cell r="U3713">
            <v>10.99331134</v>
          </cell>
          <cell r="V3713">
            <v>9.4668413299999994</v>
          </cell>
          <cell r="W3713">
            <v>63.8</v>
          </cell>
          <cell r="X3713">
            <v>88.2</v>
          </cell>
          <cell r="Y3713">
            <v>48.4</v>
          </cell>
          <cell r="Z3713">
            <v>43.5</v>
          </cell>
          <cell r="AA3713">
            <v>41.7</v>
          </cell>
          <cell r="AB3713">
            <v>9.4533649799999999</v>
          </cell>
          <cell r="AC3713">
            <v>0.13082495</v>
          </cell>
          <cell r="AD3713">
            <v>290.23</v>
          </cell>
          <cell r="AE3713">
            <v>62.434150129999999</v>
          </cell>
          <cell r="AF3713">
            <v>60.331499999999991</v>
          </cell>
          <cell r="AG3713">
            <v>0</v>
          </cell>
          <cell r="AH3713">
            <v>3.5</v>
          </cell>
          <cell r="AI3713">
            <v>54430</v>
          </cell>
          <cell r="AJ3713">
            <v>9.5</v>
          </cell>
        </row>
        <row r="3714">
          <cell r="A3714" t="str">
            <v>4713</v>
          </cell>
          <cell r="B3714" t="str">
            <v>471309801</v>
          </cell>
          <cell r="D3714" t="str">
            <v>4713098</v>
          </cell>
          <cell r="E3714" t="str">
            <v>4730</v>
          </cell>
          <cell r="F3714" t="str">
            <v>47</v>
          </cell>
          <cell r="G3714">
            <v>512.23039917999995</v>
          </cell>
          <cell r="H3714">
            <v>516.20664714999998</v>
          </cell>
          <cell r="I3714">
            <v>516.32889609999995</v>
          </cell>
          <cell r="J3714">
            <v>40.684410649999997</v>
          </cell>
          <cell r="K3714">
            <v>26.563550769999999</v>
          </cell>
          <cell r="L3714">
            <v>7.2011708800000012</v>
          </cell>
          <cell r="M3714">
            <v>7.1308988299999996</v>
          </cell>
          <cell r="N3714">
            <v>25.534357069999999</v>
          </cell>
          <cell r="O3714">
            <v>64.040000000000006</v>
          </cell>
          <cell r="P3714">
            <v>11.630708500000001</v>
          </cell>
          <cell r="Q3714">
            <v>77</v>
          </cell>
          <cell r="R3714">
            <v>54.24479362000001</v>
          </cell>
          <cell r="S3714">
            <v>22.4</v>
          </cell>
          <cell r="T3714">
            <v>7.2011708800000012</v>
          </cell>
          <cell r="U3714">
            <v>10.81977828</v>
          </cell>
          <cell r="V3714">
            <v>7.2011708800000012</v>
          </cell>
          <cell r="W3714">
            <v>63.8</v>
          </cell>
          <cell r="X3714">
            <v>88.2</v>
          </cell>
          <cell r="Y3714">
            <v>48.4</v>
          </cell>
          <cell r="Z3714">
            <v>43.5</v>
          </cell>
          <cell r="AA3714">
            <v>41.7</v>
          </cell>
          <cell r="AB3714">
            <v>7.2011708800000012</v>
          </cell>
          <cell r="AC3714">
            <v>1</v>
          </cell>
          <cell r="AD3714">
            <v>290.23</v>
          </cell>
          <cell r="AE3714">
            <v>62.434150129999999</v>
          </cell>
          <cell r="AF3714">
            <v>60.331499999999991</v>
          </cell>
          <cell r="AG3714">
            <v>0</v>
          </cell>
          <cell r="AH3714">
            <v>3.5</v>
          </cell>
          <cell r="AI3714">
            <v>54430</v>
          </cell>
          <cell r="AJ3714">
            <v>9.5</v>
          </cell>
        </row>
        <row r="3715">
          <cell r="A3715" t="str">
            <v>4713</v>
          </cell>
          <cell r="B3715" t="str">
            <v>471309901</v>
          </cell>
          <cell r="D3715" t="str">
            <v>4713099</v>
          </cell>
          <cell r="E3715" t="str">
            <v>4730</v>
          </cell>
          <cell r="F3715" t="str">
            <v>47</v>
          </cell>
          <cell r="G3715">
            <v>512.23039917999995</v>
          </cell>
          <cell r="H3715">
            <v>516.20664714999998</v>
          </cell>
          <cell r="I3715">
            <v>516.32889609999995</v>
          </cell>
          <cell r="J3715">
            <v>40.684410649999997</v>
          </cell>
          <cell r="K3715">
            <v>26.563550769999999</v>
          </cell>
          <cell r="L3715">
            <v>9.8389490300000002</v>
          </cell>
          <cell r="M3715">
            <v>9.4334839200000005</v>
          </cell>
          <cell r="N3715">
            <v>25.534357069999999</v>
          </cell>
          <cell r="O3715">
            <v>64.040000000000006</v>
          </cell>
          <cell r="P3715">
            <v>11.630708500000001</v>
          </cell>
          <cell r="Q3715">
            <v>77</v>
          </cell>
          <cell r="R3715">
            <v>54.24479362000001</v>
          </cell>
          <cell r="S3715">
            <v>22.4</v>
          </cell>
          <cell r="T3715">
            <v>9.8389490300000002</v>
          </cell>
          <cell r="U3715">
            <v>10.81977828</v>
          </cell>
          <cell r="V3715">
            <v>9.8389490300000002</v>
          </cell>
          <cell r="W3715">
            <v>63.8</v>
          </cell>
          <cell r="X3715">
            <v>88.2</v>
          </cell>
          <cell r="Y3715">
            <v>48.4</v>
          </cell>
          <cell r="Z3715">
            <v>43.5</v>
          </cell>
          <cell r="AA3715">
            <v>41.7</v>
          </cell>
          <cell r="AB3715">
            <v>9.6158054800000006</v>
          </cell>
          <cell r="AC3715">
            <v>0</v>
          </cell>
          <cell r="AD3715">
            <v>290.23</v>
          </cell>
          <cell r="AE3715">
            <v>62.434150129999999</v>
          </cell>
          <cell r="AF3715">
            <v>60.331499999999991</v>
          </cell>
          <cell r="AG3715">
            <v>0.5</v>
          </cell>
          <cell r="AH3715">
            <v>3.5</v>
          </cell>
          <cell r="AI3715">
            <v>54430</v>
          </cell>
          <cell r="AJ3715">
            <v>9.5</v>
          </cell>
        </row>
        <row r="3716">
          <cell r="A3716" t="str">
            <v>4714</v>
          </cell>
          <cell r="B3716" t="str">
            <v>471400101</v>
          </cell>
          <cell r="D3716" t="str">
            <v>4714001</v>
          </cell>
          <cell r="E3716" t="str">
            <v>4750</v>
          </cell>
          <cell r="F3716" t="str">
            <v>47</v>
          </cell>
          <cell r="G3716">
            <v>512.23039917999995</v>
          </cell>
          <cell r="H3716">
            <v>516.20664714999998</v>
          </cell>
          <cell r="I3716">
            <v>516.32889609999995</v>
          </cell>
          <cell r="J3716">
            <v>23.008849560000002</v>
          </cell>
          <cell r="K3716">
            <v>15.474919959999999</v>
          </cell>
          <cell r="L3716">
            <v>10.154324089999999</v>
          </cell>
          <cell r="M3716">
            <v>10.009422900000001</v>
          </cell>
          <cell r="N3716">
            <v>24.033923009999999</v>
          </cell>
          <cell r="O3716">
            <v>64.040000000000006</v>
          </cell>
          <cell r="P3716">
            <v>11.88515087</v>
          </cell>
          <cell r="Q3716">
            <v>66.599999999999994</v>
          </cell>
          <cell r="R3716">
            <v>54.24479362000001</v>
          </cell>
          <cell r="S3716">
            <v>20.6</v>
          </cell>
          <cell r="T3716">
            <v>10.17362919</v>
          </cell>
          <cell r="U3716">
            <v>10.240780880000001</v>
          </cell>
          <cell r="V3716">
            <v>10.13408327</v>
          </cell>
          <cell r="W3716">
            <v>40.4</v>
          </cell>
          <cell r="X3716">
            <v>82.8</v>
          </cell>
          <cell r="Y3716">
            <v>36.9</v>
          </cell>
          <cell r="Z3716">
            <v>22.2</v>
          </cell>
          <cell r="AA3716">
            <v>23.2</v>
          </cell>
          <cell r="AB3716">
            <v>10.22694692</v>
          </cell>
          <cell r="AC3716">
            <v>0.10474068</v>
          </cell>
          <cell r="AD3716">
            <v>274.68</v>
          </cell>
          <cell r="AE3716">
            <v>56.833456750000003</v>
          </cell>
          <cell r="AF3716">
            <v>63.228432050000002</v>
          </cell>
          <cell r="AG3716">
            <v>0.31816000037232794</v>
          </cell>
          <cell r="AH3716">
            <v>5.0999999999999996</v>
          </cell>
          <cell r="AI3716">
            <v>45250</v>
          </cell>
          <cell r="AJ3716">
            <v>9.5</v>
          </cell>
        </row>
        <row r="3717">
          <cell r="A3717" t="str">
            <v>4714</v>
          </cell>
          <cell r="B3717" t="str">
            <v>471400401</v>
          </cell>
          <cell r="D3717" t="str">
            <v>4714004</v>
          </cell>
          <cell r="E3717" t="str">
            <v>4750</v>
          </cell>
          <cell r="F3717" t="str">
            <v>47</v>
          </cell>
          <cell r="G3717">
            <v>512.23039917999995</v>
          </cell>
          <cell r="H3717">
            <v>516.20664714999998</v>
          </cell>
          <cell r="I3717">
            <v>516.32889609999995</v>
          </cell>
          <cell r="J3717">
            <v>23.008849560000002</v>
          </cell>
          <cell r="K3717">
            <v>15.474919959999999</v>
          </cell>
          <cell r="L3717">
            <v>7.522940919999999</v>
          </cell>
          <cell r="M3717">
            <v>7.2232956799999997</v>
          </cell>
          <cell r="N3717">
            <v>24.033923009999999</v>
          </cell>
          <cell r="O3717">
            <v>64.040000000000006</v>
          </cell>
          <cell r="P3717">
            <v>11.91839057</v>
          </cell>
          <cell r="Q3717">
            <v>66.599999999999994</v>
          </cell>
          <cell r="R3717">
            <v>54.24479362000001</v>
          </cell>
          <cell r="S3717">
            <v>20.6</v>
          </cell>
          <cell r="T3717">
            <v>7.6157910700000002</v>
          </cell>
          <cell r="U3717">
            <v>7.6157910700000002</v>
          </cell>
          <cell r="V3717">
            <v>7.2341771800000005</v>
          </cell>
          <cell r="W3717">
            <v>40.4</v>
          </cell>
          <cell r="X3717">
            <v>82.8</v>
          </cell>
          <cell r="Y3717">
            <v>36.9</v>
          </cell>
          <cell r="Z3717">
            <v>22.2</v>
          </cell>
          <cell r="AA3717">
            <v>23.2</v>
          </cell>
          <cell r="AB3717">
            <v>7.2232956799999997</v>
          </cell>
          <cell r="AC3717">
            <v>0.99299601000000004</v>
          </cell>
          <cell r="AD3717">
            <v>274.68</v>
          </cell>
          <cell r="AE3717">
            <v>56.833456750000003</v>
          </cell>
          <cell r="AF3717">
            <v>64.322199999999995</v>
          </cell>
          <cell r="AG3717">
            <v>0.37142857000000001</v>
          </cell>
          <cell r="AH3717">
            <v>5.0999999999999996</v>
          </cell>
          <cell r="AI3717">
            <v>45250</v>
          </cell>
          <cell r="AJ3717">
            <v>9.5</v>
          </cell>
        </row>
        <row r="3718">
          <cell r="A3718" t="str">
            <v>4714</v>
          </cell>
          <cell r="B3718" t="str">
            <v>471400601</v>
          </cell>
          <cell r="D3718" t="str">
            <v>4714006</v>
          </cell>
          <cell r="E3718" t="str">
            <v>4750</v>
          </cell>
          <cell r="F3718" t="str">
            <v>47</v>
          </cell>
          <cell r="G3718">
            <v>512.23039917999995</v>
          </cell>
          <cell r="H3718">
            <v>516.20664714999998</v>
          </cell>
          <cell r="I3718">
            <v>516.32889609999995</v>
          </cell>
          <cell r="J3718">
            <v>23.008849560000002</v>
          </cell>
          <cell r="K3718">
            <v>15.474919959999999</v>
          </cell>
          <cell r="L3718">
            <v>9.7570735299999996</v>
          </cell>
          <cell r="M3718">
            <v>9.8688443499999998</v>
          </cell>
          <cell r="N3718">
            <v>24.033923009999999</v>
          </cell>
          <cell r="O3718">
            <v>64.040000000000006</v>
          </cell>
          <cell r="P3718">
            <v>11.69467186</v>
          </cell>
          <cell r="Q3718">
            <v>66.599999999999994</v>
          </cell>
          <cell r="R3718">
            <v>54.24479362000001</v>
          </cell>
          <cell r="S3718">
            <v>20.6</v>
          </cell>
          <cell r="T3718">
            <v>9.5304654299999996</v>
          </cell>
          <cell r="U3718">
            <v>10.23473186</v>
          </cell>
          <cell r="V3718">
            <v>9.7809808799999995</v>
          </cell>
          <cell r="W3718">
            <v>40.4</v>
          </cell>
          <cell r="X3718">
            <v>82.8</v>
          </cell>
          <cell r="Y3718">
            <v>36.9</v>
          </cell>
          <cell r="Z3718">
            <v>22.2</v>
          </cell>
          <cell r="AA3718">
            <v>23.2</v>
          </cell>
          <cell r="AB3718">
            <v>9.6423824899999993</v>
          </cell>
          <cell r="AC3718">
            <v>4.5528989999999998E-2</v>
          </cell>
          <cell r="AD3718">
            <v>274.68</v>
          </cell>
          <cell r="AE3718">
            <v>56.833456750000003</v>
          </cell>
          <cell r="AF3718">
            <v>64.322199999999995</v>
          </cell>
          <cell r="AG3718">
            <v>0</v>
          </cell>
          <cell r="AH3718">
            <v>5.0999999999999996</v>
          </cell>
          <cell r="AI3718">
            <v>45250</v>
          </cell>
          <cell r="AJ3718">
            <v>9.5</v>
          </cell>
        </row>
        <row r="3719">
          <cell r="A3719" t="str">
            <v>4714</v>
          </cell>
          <cell r="B3719" t="str">
            <v>471400602</v>
          </cell>
          <cell r="D3719" t="str">
            <v>4714006</v>
          </cell>
          <cell r="E3719" t="str">
            <v>4750</v>
          </cell>
          <cell r="F3719" t="str">
            <v>47</v>
          </cell>
          <cell r="G3719">
            <v>512.23039917999995</v>
          </cell>
          <cell r="H3719">
            <v>516.20664714999998</v>
          </cell>
          <cell r="I3719">
            <v>516.32889609999995</v>
          </cell>
          <cell r="J3719">
            <v>23.008849560000002</v>
          </cell>
          <cell r="K3719">
            <v>15.474919959999999</v>
          </cell>
          <cell r="L3719">
            <v>9.4334839200000005</v>
          </cell>
          <cell r="M3719">
            <v>9.4334839200000005</v>
          </cell>
          <cell r="N3719">
            <v>24.033923009999999</v>
          </cell>
          <cell r="O3719">
            <v>64.040000000000006</v>
          </cell>
          <cell r="P3719">
            <v>11.630708500000001</v>
          </cell>
          <cell r="Q3719">
            <v>66.599999999999994</v>
          </cell>
          <cell r="R3719">
            <v>54.24479362000001</v>
          </cell>
          <cell r="S3719">
            <v>20.6</v>
          </cell>
          <cell r="T3719">
            <v>9.4334839200000005</v>
          </cell>
          <cell r="U3719">
            <v>9.4334839200000005</v>
          </cell>
          <cell r="V3719">
            <v>9.4334839200000005</v>
          </cell>
          <cell r="W3719">
            <v>40.4</v>
          </cell>
          <cell r="X3719">
            <v>82.8</v>
          </cell>
          <cell r="Y3719">
            <v>36.9</v>
          </cell>
          <cell r="Z3719">
            <v>22.2</v>
          </cell>
          <cell r="AA3719">
            <v>23.2</v>
          </cell>
          <cell r="AB3719">
            <v>9.6158054800000006</v>
          </cell>
          <cell r="AC3719">
            <v>0</v>
          </cell>
          <cell r="AD3719">
            <v>274.68</v>
          </cell>
          <cell r="AE3719">
            <v>56.833456750000003</v>
          </cell>
          <cell r="AF3719">
            <v>64.322199999999995</v>
          </cell>
          <cell r="AG3719">
            <v>0.34816901343626339</v>
          </cell>
          <cell r="AH3719">
            <v>5.0999999999999996</v>
          </cell>
          <cell r="AI3719">
            <v>45250</v>
          </cell>
          <cell r="AJ3719">
            <v>9.5</v>
          </cell>
        </row>
        <row r="3720">
          <cell r="A3720" t="str">
            <v>4714</v>
          </cell>
          <cell r="B3720" t="str">
            <v>471400701</v>
          </cell>
          <cell r="D3720" t="str">
            <v>4714007</v>
          </cell>
          <cell r="E3720" t="str">
            <v>4750</v>
          </cell>
          <cell r="F3720" t="str">
            <v>47</v>
          </cell>
          <cell r="G3720">
            <v>512.23039917999995</v>
          </cell>
          <cell r="H3720">
            <v>516.20664714999998</v>
          </cell>
          <cell r="I3720">
            <v>516.32889609999995</v>
          </cell>
          <cell r="J3720">
            <v>23.008849560000002</v>
          </cell>
          <cell r="K3720">
            <v>15.474919959999999</v>
          </cell>
          <cell r="L3720">
            <v>7.1308988299999996</v>
          </cell>
          <cell r="M3720">
            <v>7.1308988299999996</v>
          </cell>
          <cell r="N3720">
            <v>24.033923009999999</v>
          </cell>
          <cell r="O3720">
            <v>64.040000000000006</v>
          </cell>
          <cell r="P3720">
            <v>11.630708500000001</v>
          </cell>
          <cell r="Q3720">
            <v>66.599999999999994</v>
          </cell>
          <cell r="R3720">
            <v>54.24479362000001</v>
          </cell>
          <cell r="S3720">
            <v>20.6</v>
          </cell>
          <cell r="T3720">
            <v>7.1308988299999996</v>
          </cell>
          <cell r="U3720">
            <v>7.1308988299999996</v>
          </cell>
          <cell r="V3720">
            <v>7.1308988299999996</v>
          </cell>
          <cell r="W3720">
            <v>40.4</v>
          </cell>
          <cell r="X3720">
            <v>82.8</v>
          </cell>
          <cell r="Y3720">
            <v>36.9</v>
          </cell>
          <cell r="Z3720">
            <v>22.2</v>
          </cell>
          <cell r="AA3720">
            <v>23.2</v>
          </cell>
          <cell r="AB3720">
            <v>7.1308988299999996</v>
          </cell>
          <cell r="AC3720">
            <v>1</v>
          </cell>
          <cell r="AD3720">
            <v>274.68</v>
          </cell>
          <cell r="AE3720">
            <v>56.833456750000003</v>
          </cell>
          <cell r="AF3720">
            <v>64.322199999999995</v>
          </cell>
          <cell r="AG3720">
            <v>0.33333332999999998</v>
          </cell>
          <cell r="AH3720">
            <v>5.0999999999999996</v>
          </cell>
          <cell r="AI3720">
            <v>45250</v>
          </cell>
          <cell r="AJ3720">
            <v>9.5</v>
          </cell>
        </row>
        <row r="3721">
          <cell r="A3721" t="str">
            <v>4714</v>
          </cell>
          <cell r="B3721" t="str">
            <v>471400901</v>
          </cell>
          <cell r="D3721" t="str">
            <v>4714009</v>
          </cell>
          <cell r="E3721" t="str">
            <v>4750</v>
          </cell>
          <cell r="F3721" t="str">
            <v>47</v>
          </cell>
          <cell r="G3721">
            <v>512.23039917999995</v>
          </cell>
          <cell r="H3721">
            <v>516.20664714999998</v>
          </cell>
          <cell r="I3721">
            <v>516.32889609999995</v>
          </cell>
          <cell r="J3721">
            <v>23.008849560000002</v>
          </cell>
          <cell r="K3721">
            <v>15.474919959999999</v>
          </cell>
          <cell r="L3721">
            <v>10.126631100000001</v>
          </cell>
          <cell r="M3721">
            <v>7.1592919000000013</v>
          </cell>
          <cell r="N3721">
            <v>24.033923009999999</v>
          </cell>
          <cell r="O3721">
            <v>64.040000000000006</v>
          </cell>
          <cell r="P3721">
            <v>11.91839057</v>
          </cell>
          <cell r="Q3721">
            <v>66.599999999999994</v>
          </cell>
          <cell r="R3721">
            <v>54.24479362000001</v>
          </cell>
          <cell r="S3721">
            <v>20.6</v>
          </cell>
          <cell r="T3721">
            <v>7.1592919000000013</v>
          </cell>
          <cell r="U3721">
            <v>10.81977828</v>
          </cell>
          <cell r="V3721">
            <v>7.1592919000000013</v>
          </cell>
          <cell r="W3721">
            <v>40.4</v>
          </cell>
          <cell r="X3721">
            <v>82.8</v>
          </cell>
          <cell r="Y3721">
            <v>36.9</v>
          </cell>
          <cell r="Z3721">
            <v>22.2</v>
          </cell>
          <cell r="AA3721">
            <v>23.2</v>
          </cell>
          <cell r="AB3721">
            <v>10.741816740000001</v>
          </cell>
          <cell r="AC3721">
            <v>0</v>
          </cell>
          <cell r="AD3721">
            <v>274.68</v>
          </cell>
          <cell r="AE3721">
            <v>56.833456750000003</v>
          </cell>
          <cell r="AF3721">
            <v>64.322199999999995</v>
          </cell>
          <cell r="AG3721">
            <v>0.5</v>
          </cell>
          <cell r="AH3721">
            <v>5.0999999999999996</v>
          </cell>
          <cell r="AI3721">
            <v>45250</v>
          </cell>
          <cell r="AJ3721">
            <v>9.5</v>
          </cell>
        </row>
        <row r="3722">
          <cell r="A3722" t="str">
            <v>4714</v>
          </cell>
          <cell r="B3722" t="str">
            <v>471402101</v>
          </cell>
          <cell r="D3722" t="str">
            <v>4714021</v>
          </cell>
          <cell r="E3722" t="str">
            <v>4750</v>
          </cell>
          <cell r="F3722" t="str">
            <v>47</v>
          </cell>
          <cell r="G3722">
            <v>512.23039917999995</v>
          </cell>
          <cell r="H3722">
            <v>516.20664714999998</v>
          </cell>
          <cell r="I3722">
            <v>516.32889609999995</v>
          </cell>
          <cell r="J3722">
            <v>23.008849560000002</v>
          </cell>
          <cell r="K3722">
            <v>15.474919959999999</v>
          </cell>
          <cell r="L3722">
            <v>9.7690414600000004</v>
          </cell>
          <cell r="M3722">
            <v>9.7690414600000004</v>
          </cell>
          <cell r="N3722">
            <v>24.033923009999999</v>
          </cell>
          <cell r="O3722">
            <v>64.040000000000006</v>
          </cell>
          <cell r="P3722">
            <v>11.849590539999999</v>
          </cell>
          <cell r="Q3722">
            <v>66.599999999999994</v>
          </cell>
          <cell r="R3722">
            <v>54.24479362000001</v>
          </cell>
          <cell r="S3722">
            <v>20.6</v>
          </cell>
          <cell r="T3722">
            <v>9.8310243800000006</v>
          </cell>
          <cell r="U3722">
            <v>10.57413347</v>
          </cell>
          <cell r="V3722">
            <v>9.7716689799999994</v>
          </cell>
          <cell r="W3722">
            <v>40.4</v>
          </cell>
          <cell r="X3722">
            <v>82.8</v>
          </cell>
          <cell r="Y3722">
            <v>36.9</v>
          </cell>
          <cell r="Z3722">
            <v>22.2</v>
          </cell>
          <cell r="AA3722">
            <v>23.2</v>
          </cell>
          <cell r="AB3722">
            <v>9.9196561299999999</v>
          </cell>
          <cell r="AC3722">
            <v>5.6334780000000008E-2</v>
          </cell>
          <cell r="AD3722">
            <v>274.68</v>
          </cell>
          <cell r="AE3722">
            <v>56.833456750000003</v>
          </cell>
          <cell r="AF3722">
            <v>64.322199999999995</v>
          </cell>
          <cell r="AG3722">
            <v>0.31206950287154223</v>
          </cell>
          <cell r="AH3722">
            <v>5.0999999999999996</v>
          </cell>
          <cell r="AI3722">
            <v>45250</v>
          </cell>
          <cell r="AJ3722">
            <v>9.5</v>
          </cell>
        </row>
        <row r="3723">
          <cell r="A3723" t="str">
            <v>4714</v>
          </cell>
          <cell r="B3723" t="str">
            <v>471402201</v>
          </cell>
          <cell r="D3723" t="str">
            <v>4714022</v>
          </cell>
          <cell r="E3723" t="str">
            <v>4750</v>
          </cell>
          <cell r="F3723" t="str">
            <v>47</v>
          </cell>
          <cell r="G3723">
            <v>512.23039917999995</v>
          </cell>
          <cell r="H3723">
            <v>516.20664714999998</v>
          </cell>
          <cell r="I3723">
            <v>516.32889609999995</v>
          </cell>
          <cell r="J3723">
            <v>23.008849560000002</v>
          </cell>
          <cell r="K3723">
            <v>15.474919959999999</v>
          </cell>
          <cell r="L3723">
            <v>7.1412451199999989</v>
          </cell>
          <cell r="M3723">
            <v>7.1412451199999989</v>
          </cell>
          <cell r="N3723">
            <v>24.033923009999999</v>
          </cell>
          <cell r="O3723">
            <v>64.040000000000006</v>
          </cell>
          <cell r="P3723">
            <v>11.91839057</v>
          </cell>
          <cell r="Q3723">
            <v>66.599999999999994</v>
          </cell>
          <cell r="R3723">
            <v>54.24479362000001</v>
          </cell>
          <cell r="S3723">
            <v>20.6</v>
          </cell>
          <cell r="T3723">
            <v>7.1412451199999989</v>
          </cell>
          <cell r="U3723">
            <v>10.81977828</v>
          </cell>
          <cell r="V3723">
            <v>7.1412451199999989</v>
          </cell>
          <cell r="W3723">
            <v>40.4</v>
          </cell>
          <cell r="X3723">
            <v>82.8</v>
          </cell>
          <cell r="Y3723">
            <v>36.9</v>
          </cell>
          <cell r="Z3723">
            <v>22.2</v>
          </cell>
          <cell r="AA3723">
            <v>23.2</v>
          </cell>
          <cell r="AB3723">
            <v>7.3708601700000003</v>
          </cell>
          <cell r="AC3723">
            <v>1</v>
          </cell>
          <cell r="AD3723">
            <v>274.68</v>
          </cell>
          <cell r="AE3723">
            <v>56.833456750000003</v>
          </cell>
          <cell r="AF3723">
            <v>64.322199999999995</v>
          </cell>
          <cell r="AG3723">
            <v>0.35637873908105805</v>
          </cell>
          <cell r="AH3723">
            <v>5.0999999999999996</v>
          </cell>
          <cell r="AI3723">
            <v>45250</v>
          </cell>
          <cell r="AJ3723">
            <v>9.5</v>
          </cell>
        </row>
        <row r="3724">
          <cell r="A3724" t="str">
            <v>4714</v>
          </cell>
          <cell r="B3724" t="str">
            <v>471402301</v>
          </cell>
          <cell r="D3724" t="str">
            <v>4714023</v>
          </cell>
          <cell r="E3724" t="str">
            <v>4750</v>
          </cell>
          <cell r="F3724" t="str">
            <v>47</v>
          </cell>
          <cell r="G3724">
            <v>512.23039917999995</v>
          </cell>
          <cell r="H3724">
            <v>516.20664714999998</v>
          </cell>
          <cell r="I3724">
            <v>516.32889609999995</v>
          </cell>
          <cell r="J3724">
            <v>23.008849560000002</v>
          </cell>
          <cell r="K3724">
            <v>15.474919959999999</v>
          </cell>
          <cell r="L3724">
            <v>9.6433557899999993</v>
          </cell>
          <cell r="M3724">
            <v>9.6514943199999994</v>
          </cell>
          <cell r="N3724">
            <v>24.033923009999999</v>
          </cell>
          <cell r="O3724">
            <v>64.040000000000006</v>
          </cell>
          <cell r="P3724">
            <v>11.87570573</v>
          </cell>
          <cell r="Q3724">
            <v>66.599999999999994</v>
          </cell>
          <cell r="R3724">
            <v>54.24479362000001</v>
          </cell>
          <cell r="S3724">
            <v>20.6</v>
          </cell>
          <cell r="T3724">
            <v>9.7741189100000003</v>
          </cell>
          <cell r="U3724">
            <v>10.33038794</v>
          </cell>
          <cell r="V3724">
            <v>9.6433557899999993</v>
          </cell>
          <cell r="W3724">
            <v>40.4</v>
          </cell>
          <cell r="X3724">
            <v>82.8</v>
          </cell>
          <cell r="Y3724">
            <v>36.9</v>
          </cell>
          <cell r="Z3724">
            <v>22.2</v>
          </cell>
          <cell r="AA3724">
            <v>23.2</v>
          </cell>
          <cell r="AB3724">
            <v>9.60272024</v>
          </cell>
          <cell r="AC3724">
            <v>6.8751900000000005E-2</v>
          </cell>
          <cell r="AD3724">
            <v>274.68</v>
          </cell>
          <cell r="AE3724">
            <v>56.833456750000003</v>
          </cell>
          <cell r="AF3724">
            <v>64.338350109999993</v>
          </cell>
          <cell r="AG3724">
            <v>0.30216134102882092</v>
          </cell>
          <cell r="AH3724">
            <v>5.0999999999999996</v>
          </cell>
          <cell r="AI3724">
            <v>45250</v>
          </cell>
          <cell r="AJ3724">
            <v>9.5</v>
          </cell>
        </row>
        <row r="3725">
          <cell r="A3725" t="str">
            <v>4714</v>
          </cell>
          <cell r="B3725" t="str">
            <v>471402401</v>
          </cell>
          <cell r="D3725" t="str">
            <v>4714024</v>
          </cell>
          <cell r="E3725" t="str">
            <v>4750</v>
          </cell>
          <cell r="F3725" t="str">
            <v>47</v>
          </cell>
          <cell r="G3725">
            <v>512.23039917999995</v>
          </cell>
          <cell r="H3725">
            <v>516.20664714999998</v>
          </cell>
          <cell r="I3725">
            <v>516.32889609999995</v>
          </cell>
          <cell r="J3725">
            <v>23.008849560000002</v>
          </cell>
          <cell r="K3725">
            <v>15.474919959999999</v>
          </cell>
          <cell r="L3725">
            <v>7.1364832099999997</v>
          </cell>
          <cell r="M3725">
            <v>7.1364832099999997</v>
          </cell>
          <cell r="N3725">
            <v>24.033923009999999</v>
          </cell>
          <cell r="O3725">
            <v>64.040000000000006</v>
          </cell>
          <cell r="P3725">
            <v>11.91839057</v>
          </cell>
          <cell r="Q3725">
            <v>66.599999999999994</v>
          </cell>
          <cell r="R3725">
            <v>54.24479362000001</v>
          </cell>
          <cell r="S3725">
            <v>20.6</v>
          </cell>
          <cell r="T3725">
            <v>7.1364832099999997</v>
          </cell>
          <cell r="U3725">
            <v>9.8389490300000002</v>
          </cell>
          <cell r="V3725">
            <v>7.1364832099999997</v>
          </cell>
          <cell r="W3725">
            <v>40.4</v>
          </cell>
          <cell r="X3725">
            <v>82.8</v>
          </cell>
          <cell r="Y3725">
            <v>36.9</v>
          </cell>
          <cell r="Z3725">
            <v>22.2</v>
          </cell>
          <cell r="AA3725">
            <v>23.2</v>
          </cell>
          <cell r="AB3725">
            <v>7.1364832099999997</v>
          </cell>
          <cell r="AC3725">
            <v>1</v>
          </cell>
          <cell r="AD3725">
            <v>274.68</v>
          </cell>
          <cell r="AE3725">
            <v>56.833456750000003</v>
          </cell>
          <cell r="AF3725">
            <v>64.322199999999995</v>
          </cell>
          <cell r="AG3725">
            <v>0</v>
          </cell>
          <cell r="AH3725">
            <v>5.0999999999999996</v>
          </cell>
          <cell r="AI3725">
            <v>45250</v>
          </cell>
          <cell r="AJ3725">
            <v>9.5</v>
          </cell>
        </row>
        <row r="3726">
          <cell r="A3726" t="str">
            <v>4714</v>
          </cell>
          <cell r="B3726" t="str">
            <v>471402501</v>
          </cell>
          <cell r="D3726" t="str">
            <v>4714025</v>
          </cell>
          <cell r="E3726" t="str">
            <v>4750</v>
          </cell>
          <cell r="F3726" t="str">
            <v>47</v>
          </cell>
          <cell r="G3726">
            <v>512.23039917999995</v>
          </cell>
          <cell r="H3726">
            <v>516.20664714999998</v>
          </cell>
          <cell r="I3726">
            <v>516.32889609999995</v>
          </cell>
          <cell r="J3726">
            <v>23.008849560000002</v>
          </cell>
          <cell r="K3726">
            <v>15.474919959999999</v>
          </cell>
          <cell r="L3726">
            <v>9.4334839200000005</v>
          </cell>
          <cell r="M3726">
            <v>9.4334839200000005</v>
          </cell>
          <cell r="N3726">
            <v>24.033923009999999</v>
          </cell>
          <cell r="O3726">
            <v>64.040000000000006</v>
          </cell>
          <cell r="P3726">
            <v>11.91839057</v>
          </cell>
          <cell r="Q3726">
            <v>66.599999999999994</v>
          </cell>
          <cell r="R3726">
            <v>54.24479362000001</v>
          </cell>
          <cell r="S3726">
            <v>20.6</v>
          </cell>
          <cell r="T3726">
            <v>9.4334839200000005</v>
          </cell>
          <cell r="U3726">
            <v>10.81977828</v>
          </cell>
          <cell r="V3726">
            <v>9.4334839200000005</v>
          </cell>
          <cell r="W3726">
            <v>40.4</v>
          </cell>
          <cell r="X3726">
            <v>82.8</v>
          </cell>
          <cell r="Y3726">
            <v>36.9</v>
          </cell>
          <cell r="Z3726">
            <v>22.2</v>
          </cell>
          <cell r="AA3726">
            <v>23.2</v>
          </cell>
          <cell r="AB3726">
            <v>7.2861917099999998</v>
          </cell>
          <cell r="AC3726">
            <v>0</v>
          </cell>
          <cell r="AD3726">
            <v>274.68</v>
          </cell>
          <cell r="AE3726">
            <v>56.833456750000003</v>
          </cell>
          <cell r="AF3726">
            <v>64.322199999999995</v>
          </cell>
          <cell r="AG3726">
            <v>0.30712409260743656</v>
          </cell>
          <cell r="AH3726">
            <v>5.0999999999999996</v>
          </cell>
          <cell r="AI3726">
            <v>45250</v>
          </cell>
          <cell r="AJ3726">
            <v>9.5</v>
          </cell>
        </row>
        <row r="3727">
          <cell r="A3727" t="str">
            <v>4714</v>
          </cell>
          <cell r="B3727" t="str">
            <v>471402601</v>
          </cell>
          <cell r="D3727" t="str">
            <v>4714026</v>
          </cell>
          <cell r="E3727" t="str">
            <v>4750</v>
          </cell>
          <cell r="F3727" t="str">
            <v>47</v>
          </cell>
          <cell r="G3727">
            <v>512.23039917999995</v>
          </cell>
          <cell r="H3727">
            <v>516.20664714999998</v>
          </cell>
          <cell r="I3727">
            <v>516.32889609999995</v>
          </cell>
          <cell r="J3727">
            <v>23.008849560000002</v>
          </cell>
          <cell r="K3727">
            <v>15.474919959999999</v>
          </cell>
          <cell r="L3727">
            <v>9.4651376200000001</v>
          </cell>
          <cell r="M3727">
            <v>9.6769632899999998</v>
          </cell>
          <cell r="N3727">
            <v>24.033923009999999</v>
          </cell>
          <cell r="O3727">
            <v>64.040000000000006</v>
          </cell>
          <cell r="P3727">
            <v>11.83949887</v>
          </cell>
          <cell r="Q3727">
            <v>66.599999999999994</v>
          </cell>
          <cell r="R3727">
            <v>54.24479362000001</v>
          </cell>
          <cell r="S3727">
            <v>20.6</v>
          </cell>
          <cell r="T3727">
            <v>10.38319396</v>
          </cell>
          <cell r="U3727">
            <v>10.800799319999999</v>
          </cell>
          <cell r="V3727">
            <v>9.5891192099999998</v>
          </cell>
          <cell r="W3727">
            <v>40.4</v>
          </cell>
          <cell r="X3727">
            <v>82.8</v>
          </cell>
          <cell r="Y3727">
            <v>36.9</v>
          </cell>
          <cell r="Z3727">
            <v>22.2</v>
          </cell>
          <cell r="AA3727">
            <v>23.2</v>
          </cell>
          <cell r="AB3727">
            <v>9.6233767500000003</v>
          </cell>
          <cell r="AC3727">
            <v>0.34627350000000001</v>
          </cell>
          <cell r="AD3727">
            <v>274.68</v>
          </cell>
          <cell r="AE3727">
            <v>56.833456750000003</v>
          </cell>
          <cell r="AF3727">
            <v>67.234129749999994</v>
          </cell>
          <cell r="AG3727">
            <v>0.32138221221815438</v>
          </cell>
          <cell r="AH3727">
            <v>5.0999999999999996</v>
          </cell>
          <cell r="AI3727">
            <v>45250</v>
          </cell>
          <cell r="AJ3727">
            <v>9.5</v>
          </cell>
        </row>
        <row r="3728">
          <cell r="A3728" t="str">
            <v>4714</v>
          </cell>
          <cell r="B3728" t="str">
            <v>471402801</v>
          </cell>
          <cell r="D3728" t="str">
            <v>4714028</v>
          </cell>
          <cell r="E3728" t="str">
            <v>4750</v>
          </cell>
          <cell r="F3728" t="str">
            <v>47</v>
          </cell>
          <cell r="G3728">
            <v>512.23039917999995</v>
          </cell>
          <cell r="H3728">
            <v>516.20664714999998</v>
          </cell>
          <cell r="I3728">
            <v>516.32889609999995</v>
          </cell>
          <cell r="J3728">
            <v>23.008849560000002</v>
          </cell>
          <cell r="K3728">
            <v>15.474919959999999</v>
          </cell>
          <cell r="L3728">
            <v>7.1308988299999996</v>
          </cell>
          <cell r="M3728">
            <v>9.4334839200000005</v>
          </cell>
          <cell r="N3728">
            <v>24.033923009999999</v>
          </cell>
          <cell r="O3728">
            <v>64.040000000000006</v>
          </cell>
          <cell r="P3728">
            <v>11.630708500000001</v>
          </cell>
          <cell r="Q3728">
            <v>66.599999999999994</v>
          </cell>
          <cell r="R3728">
            <v>54.24479362000001</v>
          </cell>
          <cell r="S3728">
            <v>20.6</v>
          </cell>
          <cell r="T3728">
            <v>10.126631100000001</v>
          </cell>
          <cell r="U3728">
            <v>10.81977828</v>
          </cell>
          <cell r="V3728">
            <v>7.1308988299999996</v>
          </cell>
          <cell r="W3728">
            <v>40.4</v>
          </cell>
          <cell r="X3728">
            <v>82.8</v>
          </cell>
          <cell r="Y3728">
            <v>36.9</v>
          </cell>
          <cell r="Z3728">
            <v>22.2</v>
          </cell>
          <cell r="AA3728">
            <v>23.2</v>
          </cell>
          <cell r="AB3728">
            <v>7.1308988299999996</v>
          </cell>
          <cell r="AC3728">
            <v>1</v>
          </cell>
          <cell r="AD3728">
            <v>274.68</v>
          </cell>
          <cell r="AE3728">
            <v>56.833456750000003</v>
          </cell>
          <cell r="AF3728">
            <v>67.271199999999993</v>
          </cell>
          <cell r="AG3728">
            <v>0</v>
          </cell>
          <cell r="AH3728">
            <v>5.0999999999999996</v>
          </cell>
          <cell r="AI3728">
            <v>45250</v>
          </cell>
          <cell r="AJ3728">
            <v>9.5</v>
          </cell>
        </row>
        <row r="3729">
          <cell r="A3729" t="str">
            <v>4714</v>
          </cell>
          <cell r="B3729" t="str">
            <v>471403001</v>
          </cell>
          <cell r="D3729" t="str">
            <v>4714030</v>
          </cell>
          <cell r="E3729" t="str">
            <v>4750</v>
          </cell>
          <cell r="F3729" t="str">
            <v>47</v>
          </cell>
          <cell r="G3729">
            <v>512.23039917999995</v>
          </cell>
          <cell r="H3729">
            <v>516.20664714999998</v>
          </cell>
          <cell r="I3729">
            <v>516.32889609999995</v>
          </cell>
          <cell r="J3729">
            <v>23.008849560000002</v>
          </cell>
          <cell r="K3729">
            <v>15.474919959999999</v>
          </cell>
          <cell r="L3729">
            <v>7.1308988299999996</v>
          </cell>
          <cell r="M3729">
            <v>7.1308988299999996</v>
          </cell>
          <cell r="N3729">
            <v>24.033923009999999</v>
          </cell>
          <cell r="O3729">
            <v>64.040000000000006</v>
          </cell>
          <cell r="P3729">
            <v>11.630708500000001</v>
          </cell>
          <cell r="Q3729">
            <v>66.599999999999994</v>
          </cell>
          <cell r="R3729">
            <v>54.24479362000001</v>
          </cell>
          <cell r="S3729">
            <v>20.6</v>
          </cell>
          <cell r="T3729">
            <v>10.81977828</v>
          </cell>
          <cell r="U3729">
            <v>10.81977828</v>
          </cell>
          <cell r="V3729">
            <v>9.8389490300000002</v>
          </cell>
          <cell r="W3729">
            <v>40.4</v>
          </cell>
          <cell r="X3729">
            <v>82.8</v>
          </cell>
          <cell r="Y3729">
            <v>36.9</v>
          </cell>
          <cell r="Z3729">
            <v>22.2</v>
          </cell>
          <cell r="AA3729">
            <v>23.2</v>
          </cell>
          <cell r="AB3729">
            <v>9.9641121699999999</v>
          </cell>
          <cell r="AC3729">
            <v>0</v>
          </cell>
          <cell r="AD3729">
            <v>274.68</v>
          </cell>
          <cell r="AE3729">
            <v>56.833456750000003</v>
          </cell>
          <cell r="AF3729">
            <v>67.271199999999993</v>
          </cell>
          <cell r="AG3729">
            <v>0.3031608605871649</v>
          </cell>
          <cell r="AH3729">
            <v>5.0999999999999996</v>
          </cell>
          <cell r="AI3729">
            <v>45250</v>
          </cell>
          <cell r="AJ3729">
            <v>9.5</v>
          </cell>
        </row>
        <row r="3730">
          <cell r="A3730" t="str">
            <v>4714</v>
          </cell>
          <cell r="B3730" t="str">
            <v>471403201</v>
          </cell>
          <cell r="D3730" t="str">
            <v>4714032</v>
          </cell>
          <cell r="E3730" t="str">
            <v>4750</v>
          </cell>
          <cell r="F3730" t="str">
            <v>47</v>
          </cell>
          <cell r="G3730">
            <v>512.23039917999995</v>
          </cell>
          <cell r="H3730">
            <v>516.20664714999998</v>
          </cell>
          <cell r="I3730">
            <v>516.32889609999995</v>
          </cell>
          <cell r="J3730">
            <v>23.008849560000002</v>
          </cell>
          <cell r="K3730">
            <v>15.474919959999999</v>
          </cell>
          <cell r="L3730">
            <v>7.1522688600000013</v>
          </cell>
          <cell r="M3730">
            <v>7.1522688600000013</v>
          </cell>
          <cell r="N3730">
            <v>24.033923009999999</v>
          </cell>
          <cell r="O3730">
            <v>64.040000000000006</v>
          </cell>
          <cell r="P3730">
            <v>11.630708500000001</v>
          </cell>
          <cell r="Q3730">
            <v>66.599999999999994</v>
          </cell>
          <cell r="R3730">
            <v>54.24479362000001</v>
          </cell>
          <cell r="S3730">
            <v>20.6</v>
          </cell>
          <cell r="T3730">
            <v>10.29068685</v>
          </cell>
          <cell r="U3730">
            <v>10.81977828</v>
          </cell>
          <cell r="V3730">
            <v>7.1522688600000013</v>
          </cell>
          <cell r="W3730">
            <v>40.4</v>
          </cell>
          <cell r="X3730">
            <v>82.8</v>
          </cell>
          <cell r="Y3730">
            <v>36.9</v>
          </cell>
          <cell r="Z3730">
            <v>22.2</v>
          </cell>
          <cell r="AA3730">
            <v>23.2</v>
          </cell>
          <cell r="AB3730">
            <v>7.1522688600000013</v>
          </cell>
          <cell r="AC3730">
            <v>1</v>
          </cell>
          <cell r="AD3730">
            <v>274.68</v>
          </cell>
          <cell r="AE3730">
            <v>56.833456750000003</v>
          </cell>
          <cell r="AF3730">
            <v>67.271199999999993</v>
          </cell>
          <cell r="AG3730">
            <v>0.33333332999999998</v>
          </cell>
          <cell r="AH3730">
            <v>5.0999999999999996</v>
          </cell>
          <cell r="AI3730">
            <v>45250</v>
          </cell>
          <cell r="AJ3730">
            <v>9.5</v>
          </cell>
        </row>
        <row r="3731">
          <cell r="A3731" t="str">
            <v>4714</v>
          </cell>
          <cell r="B3731" t="str">
            <v>471403401</v>
          </cell>
          <cell r="D3731" t="str">
            <v>4714034</v>
          </cell>
          <cell r="E3731" t="str">
            <v>4750</v>
          </cell>
          <cell r="F3731" t="str">
            <v>47</v>
          </cell>
          <cell r="G3731">
            <v>512.23039917999995</v>
          </cell>
          <cell r="H3731">
            <v>516.20664714999998</v>
          </cell>
          <cell r="I3731">
            <v>516.32889609999995</v>
          </cell>
          <cell r="J3731">
            <v>23.008849560000002</v>
          </cell>
          <cell r="K3731">
            <v>15.474919959999999</v>
          </cell>
          <cell r="L3731">
            <v>9.4843291199999999</v>
          </cell>
          <cell r="M3731">
            <v>9.4843291199999999</v>
          </cell>
          <cell r="N3731">
            <v>24.033923009999999</v>
          </cell>
          <cell r="O3731">
            <v>64.040000000000006</v>
          </cell>
          <cell r="P3731">
            <v>11.630708500000001</v>
          </cell>
          <cell r="Q3731">
            <v>66.599999999999994</v>
          </cell>
          <cell r="R3731">
            <v>54.24479362000001</v>
          </cell>
          <cell r="S3731">
            <v>20.6</v>
          </cell>
          <cell r="T3731">
            <v>10.32190179</v>
          </cell>
          <cell r="U3731">
            <v>9.8076922599999996</v>
          </cell>
          <cell r="V3731">
            <v>9.8018423499999994</v>
          </cell>
          <cell r="W3731">
            <v>40.4</v>
          </cell>
          <cell r="X3731">
            <v>82.8</v>
          </cell>
          <cell r="Y3731">
            <v>36.9</v>
          </cell>
          <cell r="Z3731">
            <v>22.2</v>
          </cell>
          <cell r="AA3731">
            <v>23.2</v>
          </cell>
          <cell r="AB3731">
            <v>10.57895435</v>
          </cell>
          <cell r="AC3731">
            <v>9.7046439999999998E-2</v>
          </cell>
          <cell r="AD3731">
            <v>274.68</v>
          </cell>
          <cell r="AE3731">
            <v>56.833456750000003</v>
          </cell>
          <cell r="AF3731">
            <v>64.258616680000003</v>
          </cell>
          <cell r="AG3731">
            <v>0.30555261884455442</v>
          </cell>
          <cell r="AH3731">
            <v>5.0999999999999996</v>
          </cell>
          <cell r="AI3731">
            <v>45250</v>
          </cell>
          <cell r="AJ3731">
            <v>9.5</v>
          </cell>
        </row>
        <row r="3732">
          <cell r="A3732" t="str">
            <v>4714</v>
          </cell>
          <cell r="B3732" t="str">
            <v>471403501</v>
          </cell>
          <cell r="D3732" t="str">
            <v>4714035</v>
          </cell>
          <cell r="E3732" t="str">
            <v>4750</v>
          </cell>
          <cell r="F3732" t="str">
            <v>47</v>
          </cell>
          <cell r="G3732">
            <v>512.23039917999995</v>
          </cell>
          <cell r="H3732">
            <v>516.20664714999998</v>
          </cell>
          <cell r="I3732">
            <v>516.32889609999995</v>
          </cell>
          <cell r="J3732">
            <v>23.008849560000002</v>
          </cell>
          <cell r="K3732">
            <v>15.474919959999999</v>
          </cell>
          <cell r="L3732">
            <v>9.4743187199999994</v>
          </cell>
          <cell r="M3732">
            <v>9.4743187199999994</v>
          </cell>
          <cell r="N3732">
            <v>24.033923009999999</v>
          </cell>
          <cell r="O3732">
            <v>64.040000000000006</v>
          </cell>
          <cell r="P3732">
            <v>11.630708500000001</v>
          </cell>
          <cell r="Q3732">
            <v>66.599999999999994</v>
          </cell>
          <cell r="R3732">
            <v>54.24479362000001</v>
          </cell>
          <cell r="S3732">
            <v>20.6</v>
          </cell>
          <cell r="T3732">
            <v>10.71259388</v>
          </cell>
          <cell r="U3732">
            <v>10.732912349999999</v>
          </cell>
          <cell r="V3732">
            <v>9.9667440000000003</v>
          </cell>
          <cell r="W3732">
            <v>40.4</v>
          </cell>
          <cell r="X3732">
            <v>82.8</v>
          </cell>
          <cell r="Y3732">
            <v>36.9</v>
          </cell>
          <cell r="Z3732">
            <v>22.2</v>
          </cell>
          <cell r="AA3732">
            <v>23.2</v>
          </cell>
          <cell r="AB3732">
            <v>10.114679969999999</v>
          </cell>
          <cell r="AC3732">
            <v>0.16105749999999999</v>
          </cell>
          <cell r="AD3732">
            <v>274.68</v>
          </cell>
          <cell r="AE3732">
            <v>56.833456750000003</v>
          </cell>
          <cell r="AF3732">
            <v>67.057927430000007</v>
          </cell>
          <cell r="AG3732">
            <v>1</v>
          </cell>
          <cell r="AH3732">
            <v>5.0999999999999996</v>
          </cell>
          <cell r="AI3732">
            <v>45250</v>
          </cell>
          <cell r="AJ3732">
            <v>9.5</v>
          </cell>
        </row>
        <row r="3733">
          <cell r="A3733" t="str">
            <v>4714</v>
          </cell>
          <cell r="B3733" t="str">
            <v>471403601</v>
          </cell>
          <cell r="D3733" t="str">
            <v>4714036</v>
          </cell>
          <cell r="E3733" t="str">
            <v>4750</v>
          </cell>
          <cell r="F3733" t="str">
            <v>47</v>
          </cell>
          <cell r="G3733">
            <v>512.23039917999995</v>
          </cell>
          <cell r="H3733">
            <v>516.20664714999998</v>
          </cell>
          <cell r="I3733">
            <v>516.32889609999995</v>
          </cell>
          <cell r="J3733">
            <v>23.008849560000002</v>
          </cell>
          <cell r="K3733">
            <v>15.474919959999999</v>
          </cell>
          <cell r="L3733">
            <v>7.1308988299999996</v>
          </cell>
          <cell r="M3733">
            <v>7.1308988299999996</v>
          </cell>
          <cell r="N3733">
            <v>24.033923009999999</v>
          </cell>
          <cell r="O3733">
            <v>64.040000000000006</v>
          </cell>
          <cell r="P3733">
            <v>11.630708500000001</v>
          </cell>
          <cell r="Q3733">
            <v>66.599999999999994</v>
          </cell>
          <cell r="R3733">
            <v>54.24479362000001</v>
          </cell>
          <cell r="S3733">
            <v>20.6</v>
          </cell>
          <cell r="T3733">
            <v>9.8389490300000002</v>
          </cell>
          <cell r="U3733">
            <v>7.1308988299999996</v>
          </cell>
          <cell r="V3733">
            <v>7.1308988299999996</v>
          </cell>
          <cell r="W3733">
            <v>40.4</v>
          </cell>
          <cell r="X3733">
            <v>82.8</v>
          </cell>
          <cell r="Y3733">
            <v>36.9</v>
          </cell>
          <cell r="Z3733">
            <v>22.2</v>
          </cell>
          <cell r="AA3733">
            <v>23.2</v>
          </cell>
          <cell r="AB3733">
            <v>9.9641121699999999</v>
          </cell>
          <cell r="AC3733">
            <v>1</v>
          </cell>
          <cell r="AD3733">
            <v>274.68</v>
          </cell>
          <cell r="AE3733">
            <v>56.833456750000003</v>
          </cell>
          <cell r="AF3733">
            <v>64.322199999999995</v>
          </cell>
          <cell r="AG3733">
            <v>0.32538283300795923</v>
          </cell>
          <cell r="AH3733">
            <v>5.0999999999999996</v>
          </cell>
          <cell r="AI3733">
            <v>45250</v>
          </cell>
          <cell r="AJ3733">
            <v>9.5</v>
          </cell>
        </row>
        <row r="3734">
          <cell r="A3734" t="str">
            <v>4714</v>
          </cell>
          <cell r="B3734" t="str">
            <v>471403801</v>
          </cell>
          <cell r="D3734" t="str">
            <v>4714038</v>
          </cell>
          <cell r="E3734" t="str">
            <v>4750</v>
          </cell>
          <cell r="F3734" t="str">
            <v>47</v>
          </cell>
          <cell r="G3734">
            <v>512.23039917999995</v>
          </cell>
          <cell r="H3734">
            <v>516.20664714999998</v>
          </cell>
          <cell r="I3734">
            <v>516.32889609999995</v>
          </cell>
          <cell r="J3734">
            <v>23.008849560000002</v>
          </cell>
          <cell r="K3734">
            <v>15.474919959999999</v>
          </cell>
          <cell r="L3734">
            <v>9.6443281499999998</v>
          </cell>
          <cell r="M3734">
            <v>9.8889321300000006</v>
          </cell>
          <cell r="N3734">
            <v>24.033923009999999</v>
          </cell>
          <cell r="O3734">
            <v>64.040000000000006</v>
          </cell>
          <cell r="P3734">
            <v>11.545169980000001</v>
          </cell>
          <cell r="Q3734">
            <v>66.599999999999994</v>
          </cell>
          <cell r="R3734">
            <v>54.24479362000001</v>
          </cell>
          <cell r="S3734">
            <v>20.6</v>
          </cell>
          <cell r="T3734">
            <v>9.8279015699999999</v>
          </cell>
          <cell r="U3734">
            <v>10.269102419999999</v>
          </cell>
          <cell r="V3734">
            <v>9.9351800000000008</v>
          </cell>
          <cell r="W3734">
            <v>40.4</v>
          </cell>
          <cell r="X3734">
            <v>82.8</v>
          </cell>
          <cell r="Y3734">
            <v>36.9</v>
          </cell>
          <cell r="Z3734">
            <v>22.2</v>
          </cell>
          <cell r="AA3734">
            <v>23.2</v>
          </cell>
          <cell r="AB3734">
            <v>10.35516808</v>
          </cell>
          <cell r="AC3734">
            <v>6.2203130000000009E-2</v>
          </cell>
          <cell r="AD3734">
            <v>274.68</v>
          </cell>
          <cell r="AE3734">
            <v>56.833456750000003</v>
          </cell>
          <cell r="AF3734">
            <v>64.300381229999999</v>
          </cell>
          <cell r="AG3734">
            <v>0</v>
          </cell>
          <cell r="AH3734">
            <v>5.0999999999999996</v>
          </cell>
          <cell r="AI3734">
            <v>45250</v>
          </cell>
          <cell r="AJ3734">
            <v>9.5</v>
          </cell>
        </row>
        <row r="3735">
          <cell r="A3735" t="str">
            <v>4714</v>
          </cell>
          <cell r="B3735" t="str">
            <v>471403901</v>
          </cell>
          <cell r="D3735" t="str">
            <v>4714039</v>
          </cell>
          <cell r="E3735" t="str">
            <v>4750</v>
          </cell>
          <cell r="F3735" t="str">
            <v>47</v>
          </cell>
          <cell r="G3735">
            <v>512.23039917999995</v>
          </cell>
          <cell r="H3735">
            <v>516.20664714999998</v>
          </cell>
          <cell r="I3735">
            <v>516.32889609999995</v>
          </cell>
          <cell r="J3735">
            <v>23.008849560000002</v>
          </cell>
          <cell r="K3735">
            <v>15.474919959999999</v>
          </cell>
          <cell r="L3735">
            <v>7.1308988299999996</v>
          </cell>
          <cell r="M3735">
            <v>10.81977828</v>
          </cell>
          <cell r="N3735">
            <v>24.033923009999999</v>
          </cell>
          <cell r="O3735">
            <v>64.040000000000006</v>
          </cell>
          <cell r="P3735">
            <v>11.225243389999999</v>
          </cell>
          <cell r="Q3735">
            <v>66.599999999999994</v>
          </cell>
          <cell r="R3735">
            <v>54.24479362000001</v>
          </cell>
          <cell r="S3735">
            <v>20.6</v>
          </cell>
          <cell r="T3735">
            <v>10.60940287</v>
          </cell>
          <cell r="U3735">
            <v>10.81977828</v>
          </cell>
          <cell r="V3735">
            <v>7.1308988299999996</v>
          </cell>
          <cell r="W3735">
            <v>40.4</v>
          </cell>
          <cell r="X3735">
            <v>82.8</v>
          </cell>
          <cell r="Y3735">
            <v>36.9</v>
          </cell>
          <cell r="Z3735">
            <v>22.2</v>
          </cell>
          <cell r="AA3735">
            <v>23.2</v>
          </cell>
          <cell r="AB3735">
            <v>10.741816740000001</v>
          </cell>
          <cell r="AC3735">
            <v>0</v>
          </cell>
          <cell r="AD3735">
            <v>274.68</v>
          </cell>
          <cell r="AE3735">
            <v>56.833456750000003</v>
          </cell>
          <cell r="AF3735">
            <v>64.322199999999995</v>
          </cell>
          <cell r="AG3735">
            <v>0.26107274008481623</v>
          </cell>
          <cell r="AH3735">
            <v>5.0999999999999996</v>
          </cell>
          <cell r="AI3735">
            <v>45250</v>
          </cell>
          <cell r="AJ3735">
            <v>9.5</v>
          </cell>
        </row>
        <row r="3736">
          <cell r="A3736" t="str">
            <v>4714</v>
          </cell>
          <cell r="B3736" t="str">
            <v>471404101</v>
          </cell>
          <cell r="D3736" t="str">
            <v>4714041</v>
          </cell>
          <cell r="E3736" t="str">
            <v>4750</v>
          </cell>
          <cell r="F3736" t="str">
            <v>47</v>
          </cell>
          <cell r="G3736">
            <v>512.23039917999995</v>
          </cell>
          <cell r="H3736">
            <v>516.20664714999998</v>
          </cell>
          <cell r="I3736">
            <v>516.32889609999995</v>
          </cell>
          <cell r="J3736">
            <v>23.008849560000002</v>
          </cell>
          <cell r="K3736">
            <v>15.474919959999999</v>
          </cell>
          <cell r="L3736">
            <v>7.1475592700000004</v>
          </cell>
          <cell r="M3736">
            <v>7.1475592700000004</v>
          </cell>
          <cell r="N3736">
            <v>24.033923009999999</v>
          </cell>
          <cell r="O3736">
            <v>64.040000000000006</v>
          </cell>
          <cell r="P3736">
            <v>11.630708500000001</v>
          </cell>
          <cell r="Q3736">
            <v>66.599999999999994</v>
          </cell>
          <cell r="R3736">
            <v>54.24479362000001</v>
          </cell>
          <cell r="S3736">
            <v>20.6</v>
          </cell>
          <cell r="T3736">
            <v>7.1475592700000004</v>
          </cell>
          <cell r="U3736">
            <v>10.81977828</v>
          </cell>
          <cell r="V3736">
            <v>10.81977828</v>
          </cell>
          <cell r="W3736">
            <v>40.4</v>
          </cell>
          <cell r="X3736">
            <v>82.8</v>
          </cell>
          <cell r="Y3736">
            <v>36.9</v>
          </cell>
          <cell r="Z3736">
            <v>22.2</v>
          </cell>
          <cell r="AA3736">
            <v>23.2</v>
          </cell>
          <cell r="AB3736">
            <v>10.741816740000001</v>
          </cell>
          <cell r="AC3736">
            <v>1</v>
          </cell>
          <cell r="AD3736">
            <v>274.68</v>
          </cell>
          <cell r="AE3736">
            <v>56.833456750000003</v>
          </cell>
          <cell r="AF3736">
            <v>64.322199999999995</v>
          </cell>
          <cell r="AG3736">
            <v>0</v>
          </cell>
          <cell r="AH3736">
            <v>5.0999999999999996</v>
          </cell>
          <cell r="AI3736">
            <v>45250</v>
          </cell>
          <cell r="AJ3736">
            <v>9.5</v>
          </cell>
        </row>
        <row r="3737">
          <cell r="A3737" t="str">
            <v>4714</v>
          </cell>
          <cell r="B3737" t="str">
            <v>471404301</v>
          </cell>
          <cell r="D3737" t="str">
            <v>4714043</v>
          </cell>
          <cell r="E3737" t="str">
            <v>4750</v>
          </cell>
          <cell r="F3737" t="str">
            <v>47</v>
          </cell>
          <cell r="G3737">
            <v>512.23039917999995</v>
          </cell>
          <cell r="H3737">
            <v>516.20664714999998</v>
          </cell>
          <cell r="I3737">
            <v>516.32889609999995</v>
          </cell>
          <cell r="J3737">
            <v>23.008849560000002</v>
          </cell>
          <cell r="K3737">
            <v>15.474919959999999</v>
          </cell>
          <cell r="L3737">
            <v>9.3164106400000009</v>
          </cell>
          <cell r="M3737">
            <v>9.2885043899999999</v>
          </cell>
          <cell r="N3737">
            <v>24.033923009999999</v>
          </cell>
          <cell r="O3737">
            <v>64.040000000000006</v>
          </cell>
          <cell r="P3737">
            <v>11.266206179999999</v>
          </cell>
          <cell r="Q3737">
            <v>66.599999999999994</v>
          </cell>
          <cell r="R3737">
            <v>54.24479362000001</v>
          </cell>
          <cell r="S3737">
            <v>20.6</v>
          </cell>
          <cell r="T3737">
            <v>9.5674552199999994</v>
          </cell>
          <cell r="U3737">
            <v>9.6595671500000009</v>
          </cell>
          <cell r="V3737">
            <v>9.6136030600000009</v>
          </cell>
          <cell r="W3737">
            <v>40.4</v>
          </cell>
          <cell r="X3737">
            <v>82.8</v>
          </cell>
          <cell r="Y3737">
            <v>36.9</v>
          </cell>
          <cell r="Z3737">
            <v>22.2</v>
          </cell>
          <cell r="AA3737">
            <v>23.2</v>
          </cell>
          <cell r="AB3737">
            <v>9.6684611799999995</v>
          </cell>
          <cell r="AC3737">
            <v>8.9425279999999996E-2</v>
          </cell>
          <cell r="AD3737">
            <v>274.68</v>
          </cell>
          <cell r="AE3737">
            <v>56.833456750000003</v>
          </cell>
          <cell r="AF3737">
            <v>61.146439569999998</v>
          </cell>
          <cell r="AG3737">
            <v>0.625</v>
          </cell>
          <cell r="AH3737">
            <v>5.0999999999999996</v>
          </cell>
          <cell r="AI3737">
            <v>45250</v>
          </cell>
          <cell r="AJ3737">
            <v>9.5</v>
          </cell>
        </row>
        <row r="3738">
          <cell r="A3738" t="str">
            <v>4714</v>
          </cell>
          <cell r="B3738" t="str">
            <v>471404401</v>
          </cell>
          <cell r="D3738" t="str">
            <v>4714044</v>
          </cell>
          <cell r="E3738" t="str">
            <v>4750</v>
          </cell>
          <cell r="F3738" t="str">
            <v>47</v>
          </cell>
          <cell r="G3738">
            <v>512.23039917999995</v>
          </cell>
          <cell r="H3738">
            <v>516.20664714999998</v>
          </cell>
          <cell r="I3738">
            <v>516.32889609999995</v>
          </cell>
          <cell r="J3738">
            <v>23.008849560000002</v>
          </cell>
          <cell r="K3738">
            <v>15.474919959999999</v>
          </cell>
          <cell r="L3738">
            <v>7.2399325899999996</v>
          </cell>
          <cell r="M3738">
            <v>7.2056351799999998</v>
          </cell>
          <cell r="N3738">
            <v>24.033923009999999</v>
          </cell>
          <cell r="O3738">
            <v>64.040000000000006</v>
          </cell>
          <cell r="P3738">
            <v>11.225243389999999</v>
          </cell>
          <cell r="Q3738">
            <v>66.599999999999994</v>
          </cell>
          <cell r="R3738">
            <v>54.24479362000001</v>
          </cell>
          <cell r="S3738">
            <v>20.6</v>
          </cell>
          <cell r="T3738">
            <v>7.2399325899999996</v>
          </cell>
          <cell r="U3738">
            <v>7.2399325899999996</v>
          </cell>
          <cell r="V3738">
            <v>7.1324975499999992</v>
          </cell>
          <cell r="W3738">
            <v>40.4</v>
          </cell>
          <cell r="X3738">
            <v>82.8</v>
          </cell>
          <cell r="Y3738">
            <v>36.9</v>
          </cell>
          <cell r="Z3738">
            <v>22.2</v>
          </cell>
          <cell r="AA3738">
            <v>23.2</v>
          </cell>
          <cell r="AB3738">
            <v>7.2399325899999996</v>
          </cell>
          <cell r="AC3738">
            <v>1</v>
          </cell>
          <cell r="AD3738">
            <v>274.68</v>
          </cell>
          <cell r="AE3738">
            <v>56.833456750000003</v>
          </cell>
          <cell r="AF3738">
            <v>61.091599999999993</v>
          </cell>
          <cell r="AG3738">
            <v>0.16666666999999999</v>
          </cell>
          <cell r="AH3738">
            <v>5.0999999999999996</v>
          </cell>
          <cell r="AI3738">
            <v>45250</v>
          </cell>
          <cell r="AJ3738">
            <v>9.5</v>
          </cell>
        </row>
        <row r="3739">
          <cell r="A3739" t="str">
            <v>4714</v>
          </cell>
          <cell r="B3739" t="str">
            <v>471404701</v>
          </cell>
          <cell r="D3739" t="str">
            <v>4714047</v>
          </cell>
          <cell r="E3739" t="str">
            <v>4750</v>
          </cell>
          <cell r="F3739" t="str">
            <v>47</v>
          </cell>
          <cell r="G3739">
            <v>512.23039917999995</v>
          </cell>
          <cell r="H3739">
            <v>516.20664714999998</v>
          </cell>
          <cell r="I3739">
            <v>516.32889609999995</v>
          </cell>
          <cell r="J3739">
            <v>23.008849560000002</v>
          </cell>
          <cell r="K3739">
            <v>15.474919959999999</v>
          </cell>
          <cell r="L3739">
            <v>9.3616871199999991</v>
          </cell>
          <cell r="M3739">
            <v>9.33423801</v>
          </cell>
          <cell r="N3739">
            <v>24.033923009999999</v>
          </cell>
          <cell r="O3739">
            <v>64.040000000000006</v>
          </cell>
          <cell r="P3739">
            <v>11.346256759999999</v>
          </cell>
          <cell r="Q3739">
            <v>66.599999999999994</v>
          </cell>
          <cell r="R3739">
            <v>54.24479362000001</v>
          </cell>
          <cell r="S3739">
            <v>20.6</v>
          </cell>
          <cell r="T3739">
            <v>9.4830357000000003</v>
          </cell>
          <cell r="U3739">
            <v>9.7251381000000006</v>
          </cell>
          <cell r="V3739">
            <v>9.45312968</v>
          </cell>
          <cell r="W3739">
            <v>40.4</v>
          </cell>
          <cell r="X3739">
            <v>82.8</v>
          </cell>
          <cell r="Y3739">
            <v>36.9</v>
          </cell>
          <cell r="Z3739">
            <v>22.2</v>
          </cell>
          <cell r="AA3739">
            <v>23.2</v>
          </cell>
          <cell r="AB3739">
            <v>9.5887083099999995</v>
          </cell>
          <cell r="AC3739">
            <v>0.36456329999999998</v>
          </cell>
          <cell r="AD3739">
            <v>274.68</v>
          </cell>
          <cell r="AE3739">
            <v>56.833456750000003</v>
          </cell>
          <cell r="AF3739">
            <v>61.135906920000004</v>
          </cell>
          <cell r="AG3739">
            <v>0.32223358078784103</v>
          </cell>
          <cell r="AH3739">
            <v>5.0999999999999996</v>
          </cell>
          <cell r="AI3739">
            <v>45250</v>
          </cell>
          <cell r="AJ3739">
            <v>9.5</v>
          </cell>
        </row>
        <row r="3740">
          <cell r="A3740" t="str">
            <v>4714</v>
          </cell>
          <cell r="B3740" t="str">
            <v>471404801</v>
          </cell>
          <cell r="D3740" t="str">
            <v>4714048</v>
          </cell>
          <cell r="E3740" t="str">
            <v>4750</v>
          </cell>
          <cell r="F3740" t="str">
            <v>47</v>
          </cell>
          <cell r="G3740">
            <v>512.23039917999995</v>
          </cell>
          <cell r="H3740">
            <v>516.20664714999998</v>
          </cell>
          <cell r="I3740">
            <v>516.32889609999995</v>
          </cell>
          <cell r="J3740">
            <v>23.008849560000002</v>
          </cell>
          <cell r="K3740">
            <v>15.474919959999999</v>
          </cell>
          <cell r="L3740">
            <v>9.4334839200000005</v>
          </cell>
          <cell r="M3740">
            <v>9.4334839200000005</v>
          </cell>
          <cell r="N3740">
            <v>24.033923009999999</v>
          </cell>
          <cell r="O3740">
            <v>64.040000000000006</v>
          </cell>
          <cell r="P3740">
            <v>11.225243389999999</v>
          </cell>
          <cell r="Q3740">
            <v>66.599999999999994</v>
          </cell>
          <cell r="R3740">
            <v>54.24479362000001</v>
          </cell>
          <cell r="S3740">
            <v>20.6</v>
          </cell>
          <cell r="T3740">
            <v>9.4334839200000005</v>
          </cell>
          <cell r="U3740">
            <v>9.4334839200000005</v>
          </cell>
          <cell r="V3740">
            <v>9.4334839200000005</v>
          </cell>
          <cell r="W3740">
            <v>40.4</v>
          </cell>
          <cell r="X3740">
            <v>82.8</v>
          </cell>
          <cell r="Y3740">
            <v>36.9</v>
          </cell>
          <cell r="Z3740">
            <v>22.2</v>
          </cell>
          <cell r="AA3740">
            <v>23.2</v>
          </cell>
          <cell r="AB3740">
            <v>9.3414563499999996</v>
          </cell>
          <cell r="AC3740">
            <v>0</v>
          </cell>
          <cell r="AD3740">
            <v>274.68</v>
          </cell>
          <cell r="AE3740">
            <v>56.833456750000003</v>
          </cell>
          <cell r="AF3740">
            <v>61.091599999999993</v>
          </cell>
          <cell r="AG3740">
            <v>0.36045266996555192</v>
          </cell>
          <cell r="AH3740">
            <v>5.0999999999999996</v>
          </cell>
          <cell r="AI3740">
            <v>45250</v>
          </cell>
          <cell r="AJ3740">
            <v>9.5</v>
          </cell>
        </row>
        <row r="3741">
          <cell r="A3741" t="str">
            <v>4714</v>
          </cell>
          <cell r="B3741" t="str">
            <v>471404901</v>
          </cell>
          <cell r="D3741" t="str">
            <v>4714049</v>
          </cell>
          <cell r="E3741" t="str">
            <v>4750</v>
          </cell>
          <cell r="F3741" t="str">
            <v>47</v>
          </cell>
          <cell r="G3741">
            <v>512.23039917999995</v>
          </cell>
          <cell r="H3741">
            <v>516.20664714999998</v>
          </cell>
          <cell r="I3741">
            <v>516.32889609999995</v>
          </cell>
          <cell r="J3741">
            <v>23.008849560000002</v>
          </cell>
          <cell r="K3741">
            <v>15.474919959999999</v>
          </cell>
          <cell r="L3741">
            <v>7.1308988299999996</v>
          </cell>
          <cell r="M3741">
            <v>7.1308988299999996</v>
          </cell>
          <cell r="N3741">
            <v>24.033923009999999</v>
          </cell>
          <cell r="O3741">
            <v>64.040000000000006</v>
          </cell>
          <cell r="P3741">
            <v>11.225243389999999</v>
          </cell>
          <cell r="Q3741">
            <v>66.599999999999994</v>
          </cell>
          <cell r="R3741">
            <v>54.24479362000001</v>
          </cell>
          <cell r="S3741">
            <v>20.6</v>
          </cell>
          <cell r="T3741">
            <v>7.1308988299999996</v>
          </cell>
          <cell r="U3741">
            <v>9.8389490300000002</v>
          </cell>
          <cell r="V3741">
            <v>7.1308988299999996</v>
          </cell>
          <cell r="W3741">
            <v>40.4</v>
          </cell>
          <cell r="X3741">
            <v>82.8</v>
          </cell>
          <cell r="Y3741">
            <v>36.9</v>
          </cell>
          <cell r="Z3741">
            <v>22.2</v>
          </cell>
          <cell r="AA3741">
            <v>23.2</v>
          </cell>
          <cell r="AB3741">
            <v>7.1308988299999996</v>
          </cell>
          <cell r="AC3741">
            <v>1</v>
          </cell>
          <cell r="AD3741">
            <v>274.68</v>
          </cell>
          <cell r="AE3741">
            <v>56.833456750000003</v>
          </cell>
          <cell r="AF3741">
            <v>61.091599999999993</v>
          </cell>
          <cell r="AG3741">
            <v>0.27272727000000002</v>
          </cell>
          <cell r="AH3741">
            <v>5.0999999999999996</v>
          </cell>
          <cell r="AI3741">
            <v>45250</v>
          </cell>
          <cell r="AJ3741">
            <v>9.5</v>
          </cell>
        </row>
        <row r="3742">
          <cell r="A3742" t="str">
            <v>4714</v>
          </cell>
          <cell r="B3742" t="str">
            <v>471405101</v>
          </cell>
          <cell r="D3742" t="str">
            <v>4714051</v>
          </cell>
          <cell r="E3742" t="str">
            <v>4750</v>
          </cell>
          <cell r="F3742" t="str">
            <v>47</v>
          </cell>
          <cell r="G3742">
            <v>512.23039917999995</v>
          </cell>
          <cell r="H3742">
            <v>516.20664714999998</v>
          </cell>
          <cell r="I3742">
            <v>516.32889609999995</v>
          </cell>
          <cell r="J3742">
            <v>23.008849560000002</v>
          </cell>
          <cell r="K3742">
            <v>15.474919959999999</v>
          </cell>
          <cell r="L3742">
            <v>7.4552984899999997</v>
          </cell>
          <cell r="M3742">
            <v>7.3078727799999994</v>
          </cell>
          <cell r="N3742">
            <v>24.033923009999999</v>
          </cell>
          <cell r="O3742">
            <v>64.040000000000006</v>
          </cell>
          <cell r="P3742">
            <v>11.225243389999999</v>
          </cell>
          <cell r="Q3742">
            <v>66.599999999999994</v>
          </cell>
          <cell r="R3742">
            <v>54.24479362000001</v>
          </cell>
          <cell r="S3742">
            <v>20.6</v>
          </cell>
          <cell r="T3742">
            <v>7.4552984899999997</v>
          </cell>
          <cell r="U3742">
            <v>7.3078727799999994</v>
          </cell>
          <cell r="V3742">
            <v>7.2772477300000009</v>
          </cell>
          <cell r="W3742">
            <v>40.4</v>
          </cell>
          <cell r="X3742">
            <v>82.8</v>
          </cell>
          <cell r="Y3742">
            <v>36.9</v>
          </cell>
          <cell r="Z3742">
            <v>22.2</v>
          </cell>
          <cell r="AA3742">
            <v>23.2</v>
          </cell>
          <cell r="AB3742">
            <v>7.4552984899999997</v>
          </cell>
          <cell r="AC3742">
            <v>1</v>
          </cell>
          <cell r="AD3742">
            <v>274.68</v>
          </cell>
          <cell r="AE3742">
            <v>56.833456750000003</v>
          </cell>
          <cell r="AF3742">
            <v>61.091599999999993</v>
          </cell>
          <cell r="AG3742">
            <v>0.27586207000000001</v>
          </cell>
          <cell r="AH3742">
            <v>5.0999999999999996</v>
          </cell>
          <cell r="AI3742">
            <v>45250</v>
          </cell>
          <cell r="AJ3742">
            <v>9.5</v>
          </cell>
        </row>
        <row r="3743">
          <cell r="A3743" t="str">
            <v>4714</v>
          </cell>
          <cell r="B3743" t="str">
            <v>471405301</v>
          </cell>
          <cell r="D3743" t="str">
            <v>4714053</v>
          </cell>
          <cell r="E3743" t="str">
            <v>4750</v>
          </cell>
          <cell r="F3743" t="str">
            <v>47</v>
          </cell>
          <cell r="G3743">
            <v>512.23039917999995</v>
          </cell>
          <cell r="H3743">
            <v>516.20664714999998</v>
          </cell>
          <cell r="I3743">
            <v>516.32889609999995</v>
          </cell>
          <cell r="J3743">
            <v>23.008849560000002</v>
          </cell>
          <cell r="K3743">
            <v>15.474919959999999</v>
          </cell>
          <cell r="L3743">
            <v>9.8232531600000002</v>
          </cell>
          <cell r="M3743">
            <v>9.5543555199999997</v>
          </cell>
          <cell r="N3743">
            <v>24.033923009999999</v>
          </cell>
          <cell r="O3743">
            <v>64.040000000000006</v>
          </cell>
          <cell r="P3743">
            <v>10.95537504</v>
          </cell>
          <cell r="Q3743">
            <v>66.599999999999994</v>
          </cell>
          <cell r="R3743">
            <v>54.24479362000001</v>
          </cell>
          <cell r="S3743">
            <v>20.6</v>
          </cell>
          <cell r="T3743">
            <v>10.272876330000001</v>
          </cell>
          <cell r="U3743">
            <v>10.355645389999999</v>
          </cell>
          <cell r="V3743">
            <v>10.261965869999999</v>
          </cell>
          <cell r="W3743">
            <v>40.4</v>
          </cell>
          <cell r="X3743">
            <v>82.8</v>
          </cell>
          <cell r="Y3743">
            <v>36.9</v>
          </cell>
          <cell r="Z3743">
            <v>22.2</v>
          </cell>
          <cell r="AA3743">
            <v>23.2</v>
          </cell>
          <cell r="AB3743">
            <v>10.306817049999999</v>
          </cell>
          <cell r="AC3743">
            <v>5.470885000000001E-2</v>
          </cell>
          <cell r="AD3743">
            <v>274.68</v>
          </cell>
          <cell r="AE3743">
            <v>56.833456750000003</v>
          </cell>
          <cell r="AF3743">
            <v>61.091599999999993</v>
          </cell>
          <cell r="AG3743">
            <v>0.33333332999999998</v>
          </cell>
          <cell r="AH3743">
            <v>5.0999999999999996</v>
          </cell>
          <cell r="AI3743">
            <v>45250</v>
          </cell>
          <cell r="AJ3743">
            <v>9.5</v>
          </cell>
        </row>
        <row r="3744">
          <cell r="A3744" t="str">
            <v>4714</v>
          </cell>
          <cell r="B3744" t="str">
            <v>471405601</v>
          </cell>
          <cell r="D3744" t="str">
            <v>4714056</v>
          </cell>
          <cell r="E3744" t="str">
            <v>4750</v>
          </cell>
          <cell r="F3744" t="str">
            <v>47</v>
          </cell>
          <cell r="G3744">
            <v>512.23039917999995</v>
          </cell>
          <cell r="H3744">
            <v>516.20664714999998</v>
          </cell>
          <cell r="I3744">
            <v>516.32889609999995</v>
          </cell>
          <cell r="J3744">
            <v>23.008849560000002</v>
          </cell>
          <cell r="K3744">
            <v>15.474919959999999</v>
          </cell>
          <cell r="L3744">
            <v>9.6564354600000009</v>
          </cell>
          <cell r="M3744">
            <v>9.7219656800000003</v>
          </cell>
          <cell r="N3744">
            <v>24.033923009999999</v>
          </cell>
          <cell r="O3744">
            <v>64.040000000000006</v>
          </cell>
          <cell r="P3744">
            <v>10.71812201</v>
          </cell>
          <cell r="Q3744">
            <v>66.599999999999994</v>
          </cell>
          <cell r="R3744">
            <v>54.24479362000001</v>
          </cell>
          <cell r="S3744">
            <v>20.6</v>
          </cell>
          <cell r="T3744">
            <v>10.36728446</v>
          </cell>
          <cell r="U3744">
            <v>10.32764356</v>
          </cell>
          <cell r="V3744">
            <v>9.7777542499999992</v>
          </cell>
          <cell r="W3744">
            <v>40.4</v>
          </cell>
          <cell r="X3744">
            <v>82.8</v>
          </cell>
          <cell r="Y3744">
            <v>36.9</v>
          </cell>
          <cell r="Z3744">
            <v>22.2</v>
          </cell>
          <cell r="AA3744">
            <v>23.2</v>
          </cell>
          <cell r="AB3744">
            <v>10.458406610000001</v>
          </cell>
          <cell r="AC3744">
            <v>3.3277769999999998E-2</v>
          </cell>
          <cell r="AD3744">
            <v>274.68</v>
          </cell>
          <cell r="AE3744">
            <v>56.833456750000003</v>
          </cell>
          <cell r="AF3744">
            <v>61.091599999999993</v>
          </cell>
          <cell r="AG3744">
            <v>0.34821388921045016</v>
          </cell>
          <cell r="AH3744">
            <v>5.0999999999999996</v>
          </cell>
          <cell r="AI3744">
            <v>45250</v>
          </cell>
          <cell r="AJ3744">
            <v>9.5</v>
          </cell>
        </row>
        <row r="3745">
          <cell r="A3745" t="str">
            <v>4714</v>
          </cell>
          <cell r="B3745" t="str">
            <v>471405801</v>
          </cell>
          <cell r="D3745" t="str">
            <v>4714058</v>
          </cell>
          <cell r="E3745" t="str">
            <v>4750</v>
          </cell>
          <cell r="F3745" t="str">
            <v>47</v>
          </cell>
          <cell r="G3745">
            <v>512.23039917999995</v>
          </cell>
          <cell r="H3745">
            <v>516.20664714999998</v>
          </cell>
          <cell r="I3745">
            <v>516.32889609999995</v>
          </cell>
          <cell r="J3745">
            <v>23.008849560000002</v>
          </cell>
          <cell r="K3745">
            <v>15.474919959999999</v>
          </cell>
          <cell r="L3745">
            <v>10.126631100000001</v>
          </cell>
          <cell r="M3745">
            <v>10.126631100000001</v>
          </cell>
          <cell r="N3745">
            <v>24.033923009999999</v>
          </cell>
          <cell r="O3745">
            <v>64.040000000000006</v>
          </cell>
          <cell r="P3745">
            <v>10.81977828</v>
          </cell>
          <cell r="Q3745">
            <v>66.599999999999994</v>
          </cell>
          <cell r="R3745">
            <v>54.24479362000001</v>
          </cell>
          <cell r="S3745">
            <v>20.6</v>
          </cell>
          <cell r="T3745">
            <v>10.126631100000001</v>
          </cell>
          <cell r="U3745">
            <v>10.126631100000001</v>
          </cell>
          <cell r="V3745">
            <v>10.126631100000001</v>
          </cell>
          <cell r="W3745">
            <v>40.4</v>
          </cell>
          <cell r="X3745">
            <v>82.8</v>
          </cell>
          <cell r="Y3745">
            <v>36.9</v>
          </cell>
          <cell r="Z3745">
            <v>22.2</v>
          </cell>
          <cell r="AA3745">
            <v>23.2</v>
          </cell>
          <cell r="AB3745">
            <v>10.741816740000001</v>
          </cell>
          <cell r="AC3745">
            <v>0</v>
          </cell>
          <cell r="AD3745">
            <v>274.68</v>
          </cell>
          <cell r="AE3745">
            <v>56.833456750000003</v>
          </cell>
          <cell r="AF3745">
            <v>61.091599999999993</v>
          </cell>
          <cell r="AG3745">
            <v>0</v>
          </cell>
          <cell r="AH3745">
            <v>5.0999999999999996</v>
          </cell>
          <cell r="AI3745">
            <v>45250</v>
          </cell>
          <cell r="AJ3745">
            <v>9.5</v>
          </cell>
        </row>
        <row r="3746">
          <cell r="A3746" t="str">
            <v>4714</v>
          </cell>
          <cell r="B3746" t="str">
            <v>471405901</v>
          </cell>
          <cell r="D3746" t="str">
            <v>4714059</v>
          </cell>
          <cell r="E3746" t="str">
            <v>4750</v>
          </cell>
          <cell r="F3746" t="str">
            <v>47</v>
          </cell>
          <cell r="G3746">
            <v>512.23039917999995</v>
          </cell>
          <cell r="H3746">
            <v>516.20664714999998</v>
          </cell>
          <cell r="I3746">
            <v>516.32889609999995</v>
          </cell>
          <cell r="J3746">
            <v>23.008849560000002</v>
          </cell>
          <cell r="K3746">
            <v>15.474919959999999</v>
          </cell>
          <cell r="L3746">
            <v>9.4724738399999993</v>
          </cell>
          <cell r="M3746">
            <v>9.4828072799999994</v>
          </cell>
          <cell r="N3746">
            <v>24.033923009999999</v>
          </cell>
          <cell r="O3746">
            <v>64.040000000000006</v>
          </cell>
          <cell r="P3746">
            <v>10.93217797</v>
          </cell>
          <cell r="Q3746">
            <v>66.599999999999994</v>
          </cell>
          <cell r="R3746">
            <v>54.24479362000001</v>
          </cell>
          <cell r="S3746">
            <v>20.6</v>
          </cell>
          <cell r="T3746">
            <v>10.78725509</v>
          </cell>
          <cell r="U3746">
            <v>10.850714780000001</v>
          </cell>
          <cell r="V3746">
            <v>9.5369065600000003</v>
          </cell>
          <cell r="W3746">
            <v>40.4</v>
          </cell>
          <cell r="X3746">
            <v>82.8</v>
          </cell>
          <cell r="Y3746">
            <v>36.9</v>
          </cell>
          <cell r="Z3746">
            <v>22.2</v>
          </cell>
          <cell r="AA3746">
            <v>23.2</v>
          </cell>
          <cell r="AB3746">
            <v>10.7394572</v>
          </cell>
          <cell r="AC3746">
            <v>0.12541844999999999</v>
          </cell>
          <cell r="AD3746">
            <v>274.68</v>
          </cell>
          <cell r="AE3746">
            <v>56.833456750000003</v>
          </cell>
          <cell r="AF3746">
            <v>61.096545110000001</v>
          </cell>
          <cell r="AG3746">
            <v>0.33221962859538079</v>
          </cell>
          <cell r="AH3746">
            <v>5.0999999999999996</v>
          </cell>
          <cell r="AI3746">
            <v>45250</v>
          </cell>
          <cell r="AJ3746">
            <v>9.5</v>
          </cell>
        </row>
        <row r="3747">
          <cell r="A3747" t="str">
            <v>4714</v>
          </cell>
          <cell r="B3747" t="str">
            <v>471406101</v>
          </cell>
          <cell r="D3747" t="str">
            <v>4714061</v>
          </cell>
          <cell r="E3747" t="str">
            <v>4750</v>
          </cell>
          <cell r="F3747" t="str">
            <v>47</v>
          </cell>
          <cell r="G3747">
            <v>512.23039917999995</v>
          </cell>
          <cell r="H3747">
            <v>516.20664714999998</v>
          </cell>
          <cell r="I3747">
            <v>516.32889609999995</v>
          </cell>
          <cell r="J3747">
            <v>23.008849560000002</v>
          </cell>
          <cell r="K3747">
            <v>15.474919959999999</v>
          </cell>
          <cell r="L3747">
            <v>7.1308988299999996</v>
          </cell>
          <cell r="M3747">
            <v>7.1308988299999996</v>
          </cell>
          <cell r="N3747">
            <v>24.033923009999999</v>
          </cell>
          <cell r="O3747">
            <v>64.040000000000006</v>
          </cell>
          <cell r="P3747">
            <v>10.81977828</v>
          </cell>
          <cell r="Q3747">
            <v>66.599999999999994</v>
          </cell>
          <cell r="R3747">
            <v>54.24479362000001</v>
          </cell>
          <cell r="S3747">
            <v>20.6</v>
          </cell>
          <cell r="T3747">
            <v>10.81977828</v>
          </cell>
          <cell r="U3747">
            <v>10.81977828</v>
          </cell>
          <cell r="V3747">
            <v>7.1308988299999996</v>
          </cell>
          <cell r="W3747">
            <v>40.4</v>
          </cell>
          <cell r="X3747">
            <v>82.8</v>
          </cell>
          <cell r="Y3747">
            <v>36.9</v>
          </cell>
          <cell r="Z3747">
            <v>22.2</v>
          </cell>
          <cell r="AA3747">
            <v>23.2</v>
          </cell>
          <cell r="AB3747">
            <v>10.741816740000001</v>
          </cell>
          <cell r="AC3747">
            <v>1</v>
          </cell>
          <cell r="AD3747">
            <v>274.68</v>
          </cell>
          <cell r="AE3747">
            <v>56.833456750000003</v>
          </cell>
          <cell r="AF3747">
            <v>61.091599999999993</v>
          </cell>
          <cell r="AG3747">
            <v>0.5</v>
          </cell>
          <cell r="AH3747">
            <v>5.0999999999999996</v>
          </cell>
          <cell r="AI3747">
            <v>45250</v>
          </cell>
          <cell r="AJ3747">
            <v>9.5</v>
          </cell>
        </row>
        <row r="3748">
          <cell r="A3748" t="str">
            <v>4714</v>
          </cell>
          <cell r="B3748" t="str">
            <v>471406201</v>
          </cell>
          <cell r="D3748" t="str">
            <v>4714062</v>
          </cell>
          <cell r="E3748" t="str">
            <v>4750</v>
          </cell>
          <cell r="F3748" t="str">
            <v>47</v>
          </cell>
          <cell r="G3748">
            <v>512.23039917999995</v>
          </cell>
          <cell r="H3748">
            <v>516.20664714999998</v>
          </cell>
          <cell r="I3748">
            <v>516.32889609999995</v>
          </cell>
          <cell r="J3748">
            <v>23.008849560000002</v>
          </cell>
          <cell r="K3748">
            <v>15.474919959999999</v>
          </cell>
          <cell r="L3748">
            <v>7.1308988299999996</v>
          </cell>
          <cell r="M3748">
            <v>7.1308988299999996</v>
          </cell>
          <cell r="N3748">
            <v>24.033923009999999</v>
          </cell>
          <cell r="O3748">
            <v>64.040000000000006</v>
          </cell>
          <cell r="P3748">
            <v>10.81977828</v>
          </cell>
          <cell r="Q3748">
            <v>66.599999999999994</v>
          </cell>
          <cell r="R3748">
            <v>54.24479362000001</v>
          </cell>
          <cell r="S3748">
            <v>20.6</v>
          </cell>
          <cell r="T3748">
            <v>10.81977828</v>
          </cell>
          <cell r="U3748">
            <v>10.81977828</v>
          </cell>
          <cell r="V3748">
            <v>7.1308988299999996</v>
          </cell>
          <cell r="W3748">
            <v>40.4</v>
          </cell>
          <cell r="X3748">
            <v>82.8</v>
          </cell>
          <cell r="Y3748">
            <v>36.9</v>
          </cell>
          <cell r="Z3748">
            <v>22.2</v>
          </cell>
          <cell r="AA3748">
            <v>23.2</v>
          </cell>
          <cell r="AB3748">
            <v>10.741816740000001</v>
          </cell>
          <cell r="AC3748">
            <v>1</v>
          </cell>
          <cell r="AD3748">
            <v>274.68</v>
          </cell>
          <cell r="AE3748">
            <v>56.833456750000003</v>
          </cell>
          <cell r="AF3748">
            <v>61.091599999999993</v>
          </cell>
          <cell r="AG3748">
            <v>0</v>
          </cell>
          <cell r="AH3748">
            <v>5.0999999999999996</v>
          </cell>
          <cell r="AI3748">
            <v>45250</v>
          </cell>
          <cell r="AJ3748">
            <v>9.5</v>
          </cell>
        </row>
        <row r="3749">
          <cell r="A3749" t="str">
            <v>4714</v>
          </cell>
          <cell r="B3749" t="str">
            <v>471406701</v>
          </cell>
          <cell r="D3749" t="str">
            <v>4714067</v>
          </cell>
          <cell r="E3749" t="str">
            <v>4750</v>
          </cell>
          <cell r="F3749" t="str">
            <v>47</v>
          </cell>
          <cell r="G3749">
            <v>512.23039917999995</v>
          </cell>
          <cell r="H3749">
            <v>516.20664714999998</v>
          </cell>
          <cell r="I3749">
            <v>516.32889609999995</v>
          </cell>
          <cell r="J3749">
            <v>23.008849560000002</v>
          </cell>
          <cell r="K3749">
            <v>15.474919959999999</v>
          </cell>
          <cell r="L3749">
            <v>10.107570600000001</v>
          </cell>
          <cell r="M3749">
            <v>10.10479441</v>
          </cell>
          <cell r="N3749">
            <v>24.033923009999999</v>
          </cell>
          <cell r="O3749">
            <v>64.040000000000006</v>
          </cell>
          <cell r="P3749">
            <v>10.830104779999999</v>
          </cell>
          <cell r="Q3749">
            <v>66.599999999999994</v>
          </cell>
          <cell r="R3749">
            <v>54.24479362000001</v>
          </cell>
          <cell r="S3749">
            <v>20.6</v>
          </cell>
          <cell r="T3749">
            <v>10.769999629999999</v>
          </cell>
          <cell r="U3749">
            <v>10.82867856</v>
          </cell>
          <cell r="V3749">
            <v>10.08238659</v>
          </cell>
          <cell r="W3749">
            <v>40.4</v>
          </cell>
          <cell r="X3749">
            <v>82.8</v>
          </cell>
          <cell r="Y3749">
            <v>36.9</v>
          </cell>
          <cell r="Z3749">
            <v>22.2</v>
          </cell>
          <cell r="AA3749">
            <v>23.2</v>
          </cell>
          <cell r="AB3749">
            <v>10.8242881</v>
          </cell>
          <cell r="AC3749">
            <v>6.1672660000000004E-2</v>
          </cell>
          <cell r="AD3749">
            <v>274.68</v>
          </cell>
          <cell r="AE3749">
            <v>56.833456750000003</v>
          </cell>
          <cell r="AF3749">
            <v>61.091599999999993</v>
          </cell>
          <cell r="AG3749">
            <v>0.34146559388028275</v>
          </cell>
          <cell r="AH3749">
            <v>5.0999999999999996</v>
          </cell>
          <cell r="AI3749">
            <v>45250</v>
          </cell>
          <cell r="AJ3749">
            <v>9.5</v>
          </cell>
        </row>
        <row r="3750">
          <cell r="A3750" t="str">
            <v>4714</v>
          </cell>
          <cell r="B3750" t="str">
            <v>471406801</v>
          </cell>
          <cell r="D3750" t="str">
            <v>4714068</v>
          </cell>
          <cell r="E3750" t="str">
            <v>4750</v>
          </cell>
          <cell r="F3750" t="str">
            <v>47</v>
          </cell>
          <cell r="G3750">
            <v>512.23039917999995</v>
          </cell>
          <cell r="H3750">
            <v>516.20664714999998</v>
          </cell>
          <cell r="I3750">
            <v>516.32889609999995</v>
          </cell>
          <cell r="J3750">
            <v>23.008849560000002</v>
          </cell>
          <cell r="K3750">
            <v>15.474919959999999</v>
          </cell>
          <cell r="L3750">
            <v>10.126631100000001</v>
          </cell>
          <cell r="M3750">
            <v>10.126631100000001</v>
          </cell>
          <cell r="N3750">
            <v>24.033923009999999</v>
          </cell>
          <cell r="O3750">
            <v>64.040000000000006</v>
          </cell>
          <cell r="P3750">
            <v>10.811342809999999</v>
          </cell>
          <cell r="Q3750">
            <v>66.599999999999994</v>
          </cell>
          <cell r="R3750">
            <v>54.24479362000001</v>
          </cell>
          <cell r="S3750">
            <v>20.6</v>
          </cell>
          <cell r="T3750">
            <v>10.126631100000001</v>
          </cell>
          <cell r="U3750">
            <v>10.811342809999999</v>
          </cell>
          <cell r="V3750">
            <v>10.126631100000001</v>
          </cell>
          <cell r="W3750">
            <v>40.4</v>
          </cell>
          <cell r="X3750">
            <v>82.8</v>
          </cell>
          <cell r="Y3750">
            <v>36.9</v>
          </cell>
          <cell r="Z3750">
            <v>22.2</v>
          </cell>
          <cell r="AA3750">
            <v>23.2</v>
          </cell>
          <cell r="AB3750">
            <v>10.741816740000001</v>
          </cell>
          <cell r="AC3750">
            <v>0</v>
          </cell>
          <cell r="AD3750">
            <v>274.68</v>
          </cell>
          <cell r="AE3750">
            <v>56.833456750000003</v>
          </cell>
          <cell r="AF3750">
            <v>61.091599999999993</v>
          </cell>
          <cell r="AG3750">
            <v>0.32719666666823366</v>
          </cell>
          <cell r="AH3750">
            <v>5.0999999999999996</v>
          </cell>
          <cell r="AI3750">
            <v>45250</v>
          </cell>
          <cell r="AJ3750">
            <v>9.5</v>
          </cell>
        </row>
        <row r="3751">
          <cell r="A3751" t="str">
            <v>4714</v>
          </cell>
          <cell r="B3751" t="str">
            <v>471406901</v>
          </cell>
          <cell r="D3751" t="str">
            <v>4714069</v>
          </cell>
          <cell r="E3751" t="str">
            <v>4750</v>
          </cell>
          <cell r="F3751" t="str">
            <v>47</v>
          </cell>
          <cell r="G3751">
            <v>512.23039917999995</v>
          </cell>
          <cell r="H3751">
            <v>516.20664714999998</v>
          </cell>
          <cell r="I3751">
            <v>516.32889609999995</v>
          </cell>
          <cell r="J3751">
            <v>23.008849560000002</v>
          </cell>
          <cell r="K3751">
            <v>15.474919959999999</v>
          </cell>
          <cell r="L3751">
            <v>7.1308988299999996</v>
          </cell>
          <cell r="M3751">
            <v>7.1308988299999996</v>
          </cell>
          <cell r="N3751">
            <v>24.033923009999999</v>
          </cell>
          <cell r="O3751">
            <v>64.040000000000006</v>
          </cell>
          <cell r="P3751">
            <v>10.81977828</v>
          </cell>
          <cell r="Q3751">
            <v>66.599999999999994</v>
          </cell>
          <cell r="R3751">
            <v>54.24479362000001</v>
          </cell>
          <cell r="S3751">
            <v>20.6</v>
          </cell>
          <cell r="T3751">
            <v>10.81977828</v>
          </cell>
          <cell r="U3751">
            <v>10.81977828</v>
          </cell>
          <cell r="V3751">
            <v>7.1308988299999996</v>
          </cell>
          <cell r="W3751">
            <v>40.4</v>
          </cell>
          <cell r="X3751">
            <v>82.8</v>
          </cell>
          <cell r="Y3751">
            <v>36.9</v>
          </cell>
          <cell r="Z3751">
            <v>22.2</v>
          </cell>
          <cell r="AA3751">
            <v>23.2</v>
          </cell>
          <cell r="AB3751">
            <v>10.741816740000001</v>
          </cell>
          <cell r="AC3751">
            <v>1</v>
          </cell>
          <cell r="AD3751">
            <v>274.68</v>
          </cell>
          <cell r="AE3751">
            <v>56.833456750000003</v>
          </cell>
          <cell r="AF3751">
            <v>61.091599999999993</v>
          </cell>
          <cell r="AG3751">
            <v>0.70370370000000004</v>
          </cell>
          <cell r="AH3751">
            <v>5.0999999999999996</v>
          </cell>
          <cell r="AI3751">
            <v>45250</v>
          </cell>
          <cell r="AJ3751">
            <v>9.5</v>
          </cell>
        </row>
        <row r="3752">
          <cell r="A3752" t="str">
            <v>4714</v>
          </cell>
          <cell r="B3752" t="str">
            <v>471407201</v>
          </cell>
          <cell r="D3752" t="str">
            <v>4714072</v>
          </cell>
          <cell r="E3752" t="str">
            <v>4750</v>
          </cell>
          <cell r="F3752" t="str">
            <v>47</v>
          </cell>
          <cell r="G3752">
            <v>512.23039917999995</v>
          </cell>
          <cell r="H3752">
            <v>516.20664714999998</v>
          </cell>
          <cell r="I3752">
            <v>516.32889609999995</v>
          </cell>
          <cell r="J3752">
            <v>23.008849560000002</v>
          </cell>
          <cell r="K3752">
            <v>15.474919959999999</v>
          </cell>
          <cell r="L3752">
            <v>9.2336662</v>
          </cell>
          <cell r="M3752">
            <v>9.5558431400000003</v>
          </cell>
          <cell r="N3752">
            <v>24.033923009999999</v>
          </cell>
          <cell r="O3752">
            <v>64.040000000000006</v>
          </cell>
          <cell r="P3752">
            <v>9.9243680300000001</v>
          </cell>
          <cell r="Q3752">
            <v>66.599999999999994</v>
          </cell>
          <cell r="R3752">
            <v>54.24479362000001</v>
          </cell>
          <cell r="S3752">
            <v>20.6</v>
          </cell>
          <cell r="T3752">
            <v>9.9129427099999994</v>
          </cell>
          <cell r="U3752">
            <v>9.8837949199999997</v>
          </cell>
          <cell r="V3752">
            <v>9.7449606400000004</v>
          </cell>
          <cell r="W3752">
            <v>40.4</v>
          </cell>
          <cell r="X3752">
            <v>82.8</v>
          </cell>
          <cell r="Y3752">
            <v>36.9</v>
          </cell>
          <cell r="Z3752">
            <v>22.2</v>
          </cell>
          <cell r="AA3752">
            <v>23.2</v>
          </cell>
          <cell r="AB3752">
            <v>9.8658376099999998</v>
          </cell>
          <cell r="AC3752">
            <v>0.15108641</v>
          </cell>
          <cell r="AD3752">
            <v>274.68</v>
          </cell>
          <cell r="AE3752">
            <v>56.833456750000003</v>
          </cell>
          <cell r="AF3752">
            <v>61.091599999999993</v>
          </cell>
          <cell r="AG3752">
            <v>0.35031129287356932</v>
          </cell>
          <cell r="AH3752">
            <v>5.0999999999999996</v>
          </cell>
          <cell r="AI3752">
            <v>45250</v>
          </cell>
          <cell r="AJ3752">
            <v>9.5</v>
          </cell>
        </row>
        <row r="3753">
          <cell r="A3753" t="str">
            <v>4714</v>
          </cell>
          <cell r="B3753" t="str">
            <v>471407301</v>
          </cell>
          <cell r="D3753" t="str">
            <v>4714073</v>
          </cell>
          <cell r="E3753" t="str">
            <v>4750</v>
          </cell>
          <cell r="F3753" t="str">
            <v>47</v>
          </cell>
          <cell r="G3753">
            <v>512.23039917999995</v>
          </cell>
          <cell r="H3753">
            <v>516.20664714999998</v>
          </cell>
          <cell r="I3753">
            <v>516.32889609999995</v>
          </cell>
          <cell r="J3753">
            <v>23.008849560000002</v>
          </cell>
          <cell r="K3753">
            <v>15.474919959999999</v>
          </cell>
          <cell r="L3753">
            <v>9.8389490300000002</v>
          </cell>
          <cell r="M3753">
            <v>9.8389490300000002</v>
          </cell>
          <cell r="N3753">
            <v>24.033923009999999</v>
          </cell>
          <cell r="O3753">
            <v>64.040000000000006</v>
          </cell>
          <cell r="P3753">
            <v>10.126631100000001</v>
          </cell>
          <cell r="Q3753">
            <v>66.599999999999994</v>
          </cell>
          <cell r="R3753">
            <v>54.24479362000001</v>
          </cell>
          <cell r="S3753">
            <v>20.6</v>
          </cell>
          <cell r="T3753">
            <v>10.126631100000001</v>
          </cell>
          <cell r="U3753">
            <v>10.126631100000001</v>
          </cell>
          <cell r="V3753">
            <v>9.8389490300000002</v>
          </cell>
          <cell r="W3753">
            <v>40.4</v>
          </cell>
          <cell r="X3753">
            <v>82.8</v>
          </cell>
          <cell r="Y3753">
            <v>36.9</v>
          </cell>
          <cell r="Z3753">
            <v>22.2</v>
          </cell>
          <cell r="AA3753">
            <v>23.2</v>
          </cell>
          <cell r="AB3753">
            <v>10.741816740000001</v>
          </cell>
          <cell r="AC3753">
            <v>0</v>
          </cell>
          <cell r="AD3753">
            <v>274.68</v>
          </cell>
          <cell r="AE3753">
            <v>56.833456750000003</v>
          </cell>
          <cell r="AF3753">
            <v>61.091599999999993</v>
          </cell>
          <cell r="AG3753">
            <v>0.32350287902134356</v>
          </cell>
          <cell r="AH3753">
            <v>5.0999999999999996</v>
          </cell>
          <cell r="AI3753">
            <v>45250</v>
          </cell>
          <cell r="AJ3753">
            <v>9.5</v>
          </cell>
        </row>
        <row r="3754">
          <cell r="A3754" t="str">
            <v>4714</v>
          </cell>
          <cell r="B3754" t="str">
            <v>471407401</v>
          </cell>
          <cell r="D3754" t="str">
            <v>4714074</v>
          </cell>
          <cell r="E3754" t="str">
            <v>4750</v>
          </cell>
          <cell r="F3754" t="str">
            <v>47</v>
          </cell>
          <cell r="G3754">
            <v>512.23039917999995</v>
          </cell>
          <cell r="H3754">
            <v>516.20664714999998</v>
          </cell>
          <cell r="I3754">
            <v>516.32889609999995</v>
          </cell>
          <cell r="J3754">
            <v>23.008849560000002</v>
          </cell>
          <cell r="K3754">
            <v>15.474919959999999</v>
          </cell>
          <cell r="L3754">
            <v>7.1308988299999996</v>
          </cell>
          <cell r="M3754">
            <v>9.4334839200000005</v>
          </cell>
          <cell r="N3754">
            <v>24.033923009999999</v>
          </cell>
          <cell r="O3754">
            <v>64.040000000000006</v>
          </cell>
          <cell r="P3754">
            <v>9.4334839200000005</v>
          </cell>
          <cell r="Q3754">
            <v>66.599999999999994</v>
          </cell>
          <cell r="R3754">
            <v>54.24479362000001</v>
          </cell>
          <cell r="S3754">
            <v>20.6</v>
          </cell>
          <cell r="T3754">
            <v>9.4334839200000005</v>
          </cell>
          <cell r="U3754">
            <v>9.4334839200000005</v>
          </cell>
          <cell r="V3754">
            <v>9.4334839200000005</v>
          </cell>
          <cell r="W3754">
            <v>40.4</v>
          </cell>
          <cell r="X3754">
            <v>82.8</v>
          </cell>
          <cell r="Y3754">
            <v>36.9</v>
          </cell>
          <cell r="Z3754">
            <v>22.2</v>
          </cell>
          <cell r="AA3754">
            <v>23.2</v>
          </cell>
          <cell r="AB3754">
            <v>9.0768089799999991</v>
          </cell>
          <cell r="AC3754">
            <v>0</v>
          </cell>
          <cell r="AD3754">
            <v>274.68</v>
          </cell>
          <cell r="AE3754">
            <v>56.833456750000003</v>
          </cell>
          <cell r="AF3754">
            <v>61.091599999999993</v>
          </cell>
          <cell r="AG3754">
            <v>0</v>
          </cell>
          <cell r="AH3754">
            <v>5.0999999999999996</v>
          </cell>
          <cell r="AI3754">
            <v>45250</v>
          </cell>
          <cell r="AJ3754">
            <v>9.5</v>
          </cell>
        </row>
        <row r="3755">
          <cell r="A3755" t="str">
            <v>4714</v>
          </cell>
          <cell r="B3755" t="str">
            <v>471407601</v>
          </cell>
          <cell r="D3755" t="str">
            <v>4714076</v>
          </cell>
          <cell r="E3755" t="str">
            <v>4750</v>
          </cell>
          <cell r="F3755" t="str">
            <v>47</v>
          </cell>
          <cell r="G3755">
            <v>512.23039917999995</v>
          </cell>
          <cell r="H3755">
            <v>516.20664714999998</v>
          </cell>
          <cell r="I3755">
            <v>516.32889609999995</v>
          </cell>
          <cell r="J3755">
            <v>23.008849560000002</v>
          </cell>
          <cell r="K3755">
            <v>15.474919959999999</v>
          </cell>
          <cell r="L3755">
            <v>7.40062058</v>
          </cell>
          <cell r="M3755">
            <v>7.2633296200000004</v>
          </cell>
          <cell r="N3755">
            <v>24.033923009999999</v>
          </cell>
          <cell r="O3755">
            <v>64.040000000000006</v>
          </cell>
          <cell r="P3755">
            <v>7.8399193599999988</v>
          </cell>
          <cell r="Q3755">
            <v>66.599999999999994</v>
          </cell>
          <cell r="R3755">
            <v>54.24479362000001</v>
          </cell>
          <cell r="S3755">
            <v>20.6</v>
          </cell>
          <cell r="T3755">
            <v>7.3864708500000003</v>
          </cell>
          <cell r="U3755">
            <v>7.3708601700000003</v>
          </cell>
          <cell r="V3755">
            <v>7.1600692100000005</v>
          </cell>
          <cell r="W3755">
            <v>40.4</v>
          </cell>
          <cell r="X3755">
            <v>82.8</v>
          </cell>
          <cell r="Y3755">
            <v>36.9</v>
          </cell>
          <cell r="Z3755">
            <v>22.2</v>
          </cell>
          <cell r="AA3755">
            <v>23.2</v>
          </cell>
          <cell r="AB3755">
            <v>7.3708601700000003</v>
          </cell>
          <cell r="AC3755">
            <v>1</v>
          </cell>
          <cell r="AD3755">
            <v>274.68</v>
          </cell>
          <cell r="AE3755">
            <v>56.833456750000003</v>
          </cell>
          <cell r="AF3755">
            <v>61.091599999999993</v>
          </cell>
          <cell r="AG3755">
            <v>0.38596490999999999</v>
          </cell>
          <cell r="AH3755">
            <v>5.0999999999999996</v>
          </cell>
          <cell r="AI3755">
            <v>45250</v>
          </cell>
          <cell r="AJ3755">
            <v>9.5</v>
          </cell>
        </row>
        <row r="3756">
          <cell r="A3756" t="str">
            <v>4714</v>
          </cell>
          <cell r="B3756" t="str">
            <v>471407701</v>
          </cell>
          <cell r="D3756" t="str">
            <v>4714077</v>
          </cell>
          <cell r="E3756" t="str">
            <v>4750</v>
          </cell>
          <cell r="F3756" t="str">
            <v>47</v>
          </cell>
          <cell r="G3756">
            <v>512.23039917999995</v>
          </cell>
          <cell r="H3756">
            <v>516.20664714999998</v>
          </cell>
          <cell r="I3756">
            <v>516.32889609999995</v>
          </cell>
          <cell r="J3756">
            <v>23.008849560000002</v>
          </cell>
          <cell r="K3756">
            <v>15.474919959999999</v>
          </cell>
          <cell r="L3756">
            <v>9.5293030600000002</v>
          </cell>
          <cell r="M3756">
            <v>9.5369787000000006</v>
          </cell>
          <cell r="N3756">
            <v>24.033923009999999</v>
          </cell>
          <cell r="O3756">
            <v>64.040000000000006</v>
          </cell>
          <cell r="P3756">
            <v>10.610093750000001</v>
          </cell>
          <cell r="Q3756">
            <v>66.599999999999994</v>
          </cell>
          <cell r="R3756">
            <v>54.24479362000001</v>
          </cell>
          <cell r="S3756">
            <v>20.6</v>
          </cell>
          <cell r="T3756">
            <v>10.210310270000001</v>
          </cell>
          <cell r="U3756">
            <v>10.101559419999999</v>
          </cell>
          <cell r="V3756">
            <v>10.06006386</v>
          </cell>
          <cell r="W3756">
            <v>40.4</v>
          </cell>
          <cell r="X3756">
            <v>82.8</v>
          </cell>
          <cell r="Y3756">
            <v>36.9</v>
          </cell>
          <cell r="Z3756">
            <v>22.2</v>
          </cell>
          <cell r="AA3756">
            <v>23.2</v>
          </cell>
          <cell r="AB3756">
            <v>9.8115915400000002</v>
          </cell>
          <cell r="AC3756">
            <v>3.2362780000000001E-2</v>
          </cell>
          <cell r="AD3756">
            <v>274.68</v>
          </cell>
          <cell r="AE3756">
            <v>56.833456750000003</v>
          </cell>
          <cell r="AF3756">
            <v>58.433646980000006</v>
          </cell>
          <cell r="AG3756">
            <v>0</v>
          </cell>
          <cell r="AH3756">
            <v>5.0999999999999996</v>
          </cell>
          <cell r="AI3756">
            <v>45250</v>
          </cell>
          <cell r="AJ3756">
            <v>9.5</v>
          </cell>
        </row>
        <row r="3757">
          <cell r="A3757" t="str">
            <v>4714</v>
          </cell>
          <cell r="B3757" t="str">
            <v>471407901</v>
          </cell>
          <cell r="D3757" t="str">
            <v>4714079</v>
          </cell>
          <cell r="E3757" t="str">
            <v>4750</v>
          </cell>
          <cell r="F3757" t="str">
            <v>47</v>
          </cell>
          <cell r="G3757">
            <v>512.23039917999995</v>
          </cell>
          <cell r="H3757">
            <v>516.20664714999998</v>
          </cell>
          <cell r="I3757">
            <v>516.32889609999995</v>
          </cell>
          <cell r="J3757">
            <v>23.008849560000002</v>
          </cell>
          <cell r="K3757">
            <v>15.474919959999999</v>
          </cell>
          <cell r="L3757">
            <v>7.1569563599999997</v>
          </cell>
          <cell r="M3757">
            <v>7.1569563599999997</v>
          </cell>
          <cell r="N3757">
            <v>24.033923009999999</v>
          </cell>
          <cell r="O3757">
            <v>64.040000000000006</v>
          </cell>
          <cell r="P3757">
            <v>9.4334839200000005</v>
          </cell>
          <cell r="Q3757">
            <v>66.599999999999994</v>
          </cell>
          <cell r="R3757">
            <v>54.24479362000001</v>
          </cell>
          <cell r="S3757">
            <v>20.6</v>
          </cell>
          <cell r="T3757">
            <v>7.1569563599999997</v>
          </cell>
          <cell r="U3757">
            <v>9.4334839200000005</v>
          </cell>
          <cell r="V3757">
            <v>7.1569563599999997</v>
          </cell>
          <cell r="W3757">
            <v>40.4</v>
          </cell>
          <cell r="X3757">
            <v>82.8</v>
          </cell>
          <cell r="Y3757">
            <v>36.9</v>
          </cell>
          <cell r="Z3757">
            <v>22.2</v>
          </cell>
          <cell r="AA3757">
            <v>23.2</v>
          </cell>
          <cell r="AB3757">
            <v>7.1569563599999997</v>
          </cell>
          <cell r="AC3757">
            <v>0</v>
          </cell>
          <cell r="AD3757">
            <v>274.68</v>
          </cell>
          <cell r="AE3757">
            <v>56.833456750000003</v>
          </cell>
          <cell r="AF3757">
            <v>58.4285</v>
          </cell>
          <cell r="AG3757">
            <v>0.35997904662685487</v>
          </cell>
          <cell r="AH3757">
            <v>5.0999999999999996</v>
          </cell>
          <cell r="AI3757">
            <v>45250</v>
          </cell>
          <cell r="AJ3757">
            <v>9.5</v>
          </cell>
        </row>
        <row r="3758">
          <cell r="A3758" t="str">
            <v>4714</v>
          </cell>
          <cell r="B3758" t="str">
            <v>471409101</v>
          </cell>
          <cell r="D3758" t="str">
            <v>4714091</v>
          </cell>
          <cell r="E3758" t="str">
            <v>4750</v>
          </cell>
          <cell r="F3758" t="str">
            <v>47</v>
          </cell>
          <cell r="G3758">
            <v>512.23039917999995</v>
          </cell>
          <cell r="H3758">
            <v>516.20664714999998</v>
          </cell>
          <cell r="I3758">
            <v>516.32889609999995</v>
          </cell>
          <cell r="J3758">
            <v>23.008849560000002</v>
          </cell>
          <cell r="K3758">
            <v>15.474919959999999</v>
          </cell>
          <cell r="L3758">
            <v>9.1076429700000006</v>
          </cell>
          <cell r="M3758">
            <v>9.1076429700000006</v>
          </cell>
          <cell r="N3758">
            <v>24.033923009999999</v>
          </cell>
          <cell r="O3758">
            <v>64.040000000000006</v>
          </cell>
          <cell r="P3758">
            <v>9.8389490300000002</v>
          </cell>
          <cell r="Q3758">
            <v>66.599999999999994</v>
          </cell>
          <cell r="R3758">
            <v>54.24479362000001</v>
          </cell>
          <cell r="S3758">
            <v>20.6</v>
          </cell>
          <cell r="T3758">
            <v>9.1076429700000006</v>
          </cell>
          <cell r="U3758">
            <v>9.8389490300000002</v>
          </cell>
          <cell r="V3758">
            <v>9.1076429700000006</v>
          </cell>
          <cell r="W3758">
            <v>40.4</v>
          </cell>
          <cell r="X3758">
            <v>82.8</v>
          </cell>
          <cell r="Y3758">
            <v>36.9</v>
          </cell>
          <cell r="Z3758">
            <v>22.2</v>
          </cell>
          <cell r="AA3758">
            <v>23.2</v>
          </cell>
          <cell r="AB3758">
            <v>8.9038152099999994</v>
          </cell>
          <cell r="AC3758">
            <v>0</v>
          </cell>
          <cell r="AD3758">
            <v>274.68</v>
          </cell>
          <cell r="AE3758">
            <v>56.833456750000003</v>
          </cell>
          <cell r="AF3758">
            <v>58.4285</v>
          </cell>
          <cell r="AG3758">
            <v>0.37100954446208001</v>
          </cell>
          <cell r="AH3758">
            <v>5.0999999999999996</v>
          </cell>
          <cell r="AI3758">
            <v>45250</v>
          </cell>
          <cell r="AJ3758">
            <v>9.5</v>
          </cell>
        </row>
        <row r="3759">
          <cell r="A3759" t="str">
            <v>4714</v>
          </cell>
          <cell r="B3759" t="str">
            <v>471409201</v>
          </cell>
          <cell r="D3759" t="str">
            <v>4714092</v>
          </cell>
          <cell r="E3759" t="str">
            <v>4750</v>
          </cell>
          <cell r="F3759" t="str">
            <v>47</v>
          </cell>
          <cell r="G3759">
            <v>512.23039917999995</v>
          </cell>
          <cell r="H3759">
            <v>516.20664714999998</v>
          </cell>
          <cell r="I3759">
            <v>516.32889609999995</v>
          </cell>
          <cell r="J3759">
            <v>23.008849560000002</v>
          </cell>
          <cell r="K3759">
            <v>15.474919959999999</v>
          </cell>
          <cell r="L3759">
            <v>7.1428273999999998</v>
          </cell>
          <cell r="M3759">
            <v>7.1428273999999998</v>
          </cell>
          <cell r="N3759">
            <v>24.033923009999999</v>
          </cell>
          <cell r="O3759">
            <v>64.040000000000006</v>
          </cell>
          <cell r="P3759">
            <v>10.81977828</v>
          </cell>
          <cell r="Q3759">
            <v>66.599999999999994</v>
          </cell>
          <cell r="R3759">
            <v>54.24479362000001</v>
          </cell>
          <cell r="S3759">
            <v>20.6</v>
          </cell>
          <cell r="T3759">
            <v>10.81977828</v>
          </cell>
          <cell r="U3759">
            <v>10.126631100000001</v>
          </cell>
          <cell r="V3759">
            <v>10.81977828</v>
          </cell>
          <cell r="W3759">
            <v>40.4</v>
          </cell>
          <cell r="X3759">
            <v>82.8</v>
          </cell>
          <cell r="Y3759">
            <v>36.9</v>
          </cell>
          <cell r="Z3759">
            <v>22.2</v>
          </cell>
          <cell r="AA3759">
            <v>23.2</v>
          </cell>
          <cell r="AB3759">
            <v>7.1428273999999998</v>
          </cell>
          <cell r="AC3759">
            <v>0</v>
          </cell>
          <cell r="AD3759">
            <v>274.68</v>
          </cell>
          <cell r="AE3759">
            <v>56.833456750000003</v>
          </cell>
          <cell r="AF3759">
            <v>58.4285</v>
          </cell>
          <cell r="AG3759">
            <v>0.6</v>
          </cell>
          <cell r="AH3759">
            <v>5.0999999999999996</v>
          </cell>
          <cell r="AI3759">
            <v>45250</v>
          </cell>
          <cell r="AJ3759">
            <v>9.5</v>
          </cell>
        </row>
        <row r="3760">
          <cell r="A3760" t="str">
            <v>4714</v>
          </cell>
          <cell r="B3760" t="str">
            <v>471409301</v>
          </cell>
          <cell r="D3760" t="str">
            <v>4714093</v>
          </cell>
          <cell r="E3760" t="str">
            <v>4750</v>
          </cell>
          <cell r="F3760" t="str">
            <v>47</v>
          </cell>
          <cell r="G3760">
            <v>512.23039917999995</v>
          </cell>
          <cell r="H3760">
            <v>516.20664714999998</v>
          </cell>
          <cell r="I3760">
            <v>516.32889609999995</v>
          </cell>
          <cell r="J3760">
            <v>23.008849560000002</v>
          </cell>
          <cell r="K3760">
            <v>15.474919959999999</v>
          </cell>
          <cell r="L3760">
            <v>7.1308988299999996</v>
          </cell>
          <cell r="M3760">
            <v>7.1308988299999996</v>
          </cell>
          <cell r="N3760">
            <v>24.033923009999999</v>
          </cell>
          <cell r="O3760">
            <v>64.040000000000006</v>
          </cell>
          <cell r="P3760">
            <v>11.225243389999999</v>
          </cell>
          <cell r="Q3760">
            <v>66.599999999999994</v>
          </cell>
          <cell r="R3760">
            <v>54.24479362000001</v>
          </cell>
          <cell r="S3760">
            <v>20.6</v>
          </cell>
          <cell r="T3760">
            <v>10.81977828</v>
          </cell>
          <cell r="U3760">
            <v>7.1308988299999996</v>
          </cell>
          <cell r="V3760">
            <v>10.81977828</v>
          </cell>
          <cell r="W3760">
            <v>40.4</v>
          </cell>
          <cell r="X3760">
            <v>82.8</v>
          </cell>
          <cell r="Y3760">
            <v>36.9</v>
          </cell>
          <cell r="Z3760">
            <v>22.2</v>
          </cell>
          <cell r="AA3760">
            <v>23.2</v>
          </cell>
          <cell r="AB3760">
            <v>10.00487017</v>
          </cell>
          <cell r="AC3760">
            <v>1</v>
          </cell>
          <cell r="AD3760">
            <v>274.68</v>
          </cell>
          <cell r="AE3760">
            <v>56.833456750000003</v>
          </cell>
          <cell r="AF3760">
            <v>58.4285</v>
          </cell>
          <cell r="AG3760">
            <v>0</v>
          </cell>
          <cell r="AH3760">
            <v>5.0999999999999996</v>
          </cell>
          <cell r="AI3760">
            <v>45250</v>
          </cell>
          <cell r="AJ3760">
            <v>9.5</v>
          </cell>
        </row>
        <row r="3761">
          <cell r="A3761" t="str">
            <v>4715</v>
          </cell>
          <cell r="B3761" t="str">
            <v>471500101</v>
          </cell>
          <cell r="D3761" t="str">
            <v>4715001</v>
          </cell>
          <cell r="E3761" t="str">
            <v>4750</v>
          </cell>
          <cell r="F3761" t="str">
            <v>47</v>
          </cell>
          <cell r="G3761">
            <v>512.23039917999995</v>
          </cell>
          <cell r="H3761">
            <v>516.20664714999998</v>
          </cell>
          <cell r="I3761">
            <v>516.32889609999995</v>
          </cell>
          <cell r="J3761">
            <v>23.008849560000002</v>
          </cell>
          <cell r="K3761">
            <v>15.474919959999999</v>
          </cell>
          <cell r="L3761">
            <v>9.0231670600000005</v>
          </cell>
          <cell r="M3761">
            <v>9.2482140200000007</v>
          </cell>
          <cell r="N3761">
            <v>24.033923009999999</v>
          </cell>
          <cell r="O3761">
            <v>64.040000000000006</v>
          </cell>
          <cell r="P3761">
            <v>11.671133620000001</v>
          </cell>
          <cell r="Q3761">
            <v>66.599999999999994</v>
          </cell>
          <cell r="R3761">
            <v>54.24479362000001</v>
          </cell>
          <cell r="S3761">
            <v>20.6</v>
          </cell>
          <cell r="T3761">
            <v>9.1604145599999995</v>
          </cell>
          <cell r="U3761">
            <v>10.427653790000001</v>
          </cell>
          <cell r="V3761">
            <v>9.6934453000000005</v>
          </cell>
          <cell r="W3761">
            <v>40.4</v>
          </cell>
          <cell r="X3761">
            <v>82.8</v>
          </cell>
          <cell r="Y3761">
            <v>36.9</v>
          </cell>
          <cell r="Z3761">
            <v>22.2</v>
          </cell>
          <cell r="AA3761">
            <v>23.2</v>
          </cell>
          <cell r="AB3761">
            <v>10.000977170000001</v>
          </cell>
          <cell r="AC3761">
            <v>0.71258887999999998</v>
          </cell>
          <cell r="AD3761">
            <v>274.68</v>
          </cell>
          <cell r="AE3761">
            <v>56.833456750000003</v>
          </cell>
          <cell r="AF3761">
            <v>67.271199999999993</v>
          </cell>
          <cell r="AG3761">
            <v>0.32533604167105573</v>
          </cell>
          <cell r="AH3761">
            <v>5.0999999999999996</v>
          </cell>
          <cell r="AI3761">
            <v>45250</v>
          </cell>
          <cell r="AJ3761">
            <v>9.5</v>
          </cell>
        </row>
        <row r="3762">
          <cell r="A3762" t="str">
            <v>4715</v>
          </cell>
          <cell r="B3762" t="str">
            <v>471500201</v>
          </cell>
          <cell r="D3762" t="str">
            <v>4715002</v>
          </cell>
          <cell r="E3762" t="str">
            <v>4750</v>
          </cell>
          <cell r="F3762" t="str">
            <v>47</v>
          </cell>
          <cell r="G3762">
            <v>512.23039917999995</v>
          </cell>
          <cell r="H3762">
            <v>516.20664714999998</v>
          </cell>
          <cell r="I3762">
            <v>516.32889609999995</v>
          </cell>
          <cell r="J3762">
            <v>23.008849560000002</v>
          </cell>
          <cell r="K3762">
            <v>15.474919959999999</v>
          </cell>
          <cell r="L3762">
            <v>7.1308988299999996</v>
          </cell>
          <cell r="M3762">
            <v>7.1308988299999996</v>
          </cell>
          <cell r="N3762">
            <v>24.033923009999999</v>
          </cell>
          <cell r="O3762">
            <v>64.040000000000006</v>
          </cell>
          <cell r="P3762">
            <v>11.91839057</v>
          </cell>
          <cell r="Q3762">
            <v>66.599999999999994</v>
          </cell>
          <cell r="R3762">
            <v>54.24479362000001</v>
          </cell>
          <cell r="S3762">
            <v>20.6</v>
          </cell>
          <cell r="T3762">
            <v>7.1308988299999996</v>
          </cell>
          <cell r="U3762">
            <v>10.81977828</v>
          </cell>
          <cell r="V3762">
            <v>10.126631100000001</v>
          </cell>
          <cell r="W3762">
            <v>40.4</v>
          </cell>
          <cell r="X3762">
            <v>82.8</v>
          </cell>
          <cell r="Y3762">
            <v>36.9</v>
          </cell>
          <cell r="Z3762">
            <v>22.2</v>
          </cell>
          <cell r="AA3762">
            <v>23.2</v>
          </cell>
          <cell r="AB3762">
            <v>9.6158054800000006</v>
          </cell>
          <cell r="AC3762">
            <v>1</v>
          </cell>
          <cell r="AD3762">
            <v>274.68</v>
          </cell>
          <cell r="AE3762">
            <v>56.833456750000003</v>
          </cell>
          <cell r="AF3762">
            <v>67.271199999999993</v>
          </cell>
          <cell r="AG3762">
            <v>0.29969315895295939</v>
          </cell>
          <cell r="AH3762">
            <v>5.0999999999999996</v>
          </cell>
          <cell r="AI3762">
            <v>45250</v>
          </cell>
          <cell r="AJ3762">
            <v>9.5</v>
          </cell>
        </row>
        <row r="3763">
          <cell r="A3763" t="str">
            <v>4715</v>
          </cell>
          <cell r="B3763" t="str">
            <v>471500301</v>
          </cell>
          <cell r="D3763" t="str">
            <v>4715003</v>
          </cell>
          <cell r="E3763" t="str">
            <v>4750</v>
          </cell>
          <cell r="F3763" t="str">
            <v>47</v>
          </cell>
          <cell r="G3763">
            <v>512.23039917999995</v>
          </cell>
          <cell r="H3763">
            <v>516.20664714999998</v>
          </cell>
          <cell r="I3763">
            <v>516.32889609999995</v>
          </cell>
          <cell r="J3763">
            <v>23.008849560000002</v>
          </cell>
          <cell r="K3763">
            <v>15.474919959999999</v>
          </cell>
          <cell r="L3763">
            <v>9.4334839200000005</v>
          </cell>
          <cell r="M3763">
            <v>9.4334839200000005</v>
          </cell>
          <cell r="N3763">
            <v>24.033923009999999</v>
          </cell>
          <cell r="O3763">
            <v>64.040000000000006</v>
          </cell>
          <cell r="P3763">
            <v>11.630708500000001</v>
          </cell>
          <cell r="Q3763">
            <v>66.599999999999994</v>
          </cell>
          <cell r="R3763">
            <v>54.24479362000001</v>
          </cell>
          <cell r="S3763">
            <v>20.6</v>
          </cell>
          <cell r="T3763">
            <v>9.4334839200000005</v>
          </cell>
          <cell r="U3763">
            <v>10.126631100000001</v>
          </cell>
          <cell r="V3763">
            <v>9.4334839200000005</v>
          </cell>
          <cell r="W3763">
            <v>40.4</v>
          </cell>
          <cell r="X3763">
            <v>82.8</v>
          </cell>
          <cell r="Y3763">
            <v>36.9</v>
          </cell>
          <cell r="Z3763">
            <v>22.2</v>
          </cell>
          <cell r="AA3763">
            <v>23.2</v>
          </cell>
          <cell r="AB3763">
            <v>9.9641121699999999</v>
          </cell>
          <cell r="AC3763">
            <v>1</v>
          </cell>
          <cell r="AD3763">
            <v>274.68</v>
          </cell>
          <cell r="AE3763">
            <v>56.833456750000003</v>
          </cell>
          <cell r="AF3763">
            <v>67.271199999999993</v>
          </cell>
          <cell r="AG3763">
            <v>0.29376536275059772</v>
          </cell>
          <cell r="AH3763">
            <v>5.0999999999999996</v>
          </cell>
          <cell r="AI3763">
            <v>45250</v>
          </cell>
          <cell r="AJ3763">
            <v>9.5</v>
          </cell>
        </row>
        <row r="3764">
          <cell r="A3764" t="str">
            <v>4715</v>
          </cell>
          <cell r="B3764" t="str">
            <v>471500401</v>
          </cell>
          <cell r="D3764" t="str">
            <v>4715004</v>
          </cell>
          <cell r="E3764" t="str">
            <v>4750</v>
          </cell>
          <cell r="F3764" t="str">
            <v>47</v>
          </cell>
          <cell r="G3764">
            <v>512.23039917999995</v>
          </cell>
          <cell r="H3764">
            <v>516.20664714999998</v>
          </cell>
          <cell r="I3764">
            <v>516.32889609999995</v>
          </cell>
          <cell r="J3764">
            <v>23.008849560000002</v>
          </cell>
          <cell r="K3764">
            <v>15.474919959999999</v>
          </cell>
          <cell r="L3764">
            <v>7.1308988299999996</v>
          </cell>
          <cell r="M3764">
            <v>7.1308988299999996</v>
          </cell>
          <cell r="N3764">
            <v>24.033923009999999</v>
          </cell>
          <cell r="O3764">
            <v>64.040000000000006</v>
          </cell>
          <cell r="P3764">
            <v>11.630708500000001</v>
          </cell>
          <cell r="Q3764">
            <v>66.599999999999994</v>
          </cell>
          <cell r="R3764">
            <v>54.24479362000001</v>
          </cell>
          <cell r="S3764">
            <v>20.6</v>
          </cell>
          <cell r="T3764">
            <v>7.1308988299999996</v>
          </cell>
          <cell r="U3764">
            <v>9.4334839200000005</v>
          </cell>
          <cell r="V3764">
            <v>7.1308988299999996</v>
          </cell>
          <cell r="W3764">
            <v>40.4</v>
          </cell>
          <cell r="X3764">
            <v>82.8</v>
          </cell>
          <cell r="Y3764">
            <v>36.9</v>
          </cell>
          <cell r="Z3764">
            <v>22.2</v>
          </cell>
          <cell r="AA3764">
            <v>23.2</v>
          </cell>
          <cell r="AB3764">
            <v>9.3327349799999997</v>
          </cell>
          <cell r="AC3764">
            <v>1</v>
          </cell>
          <cell r="AD3764">
            <v>274.68</v>
          </cell>
          <cell r="AE3764">
            <v>56.833456750000003</v>
          </cell>
          <cell r="AF3764">
            <v>67.271199999999993</v>
          </cell>
          <cell r="AG3764">
            <v>0.32562772205810936</v>
          </cell>
          <cell r="AH3764">
            <v>5.0999999999999996</v>
          </cell>
          <cell r="AI3764">
            <v>45250</v>
          </cell>
          <cell r="AJ3764">
            <v>9.5</v>
          </cell>
        </row>
        <row r="3765">
          <cell r="A3765" t="str">
            <v>4715</v>
          </cell>
          <cell r="B3765" t="str">
            <v>471500501</v>
          </cell>
          <cell r="D3765" t="str">
            <v>4715005</v>
          </cell>
          <cell r="E3765" t="str">
            <v>4750</v>
          </cell>
          <cell r="F3765" t="str">
            <v>47</v>
          </cell>
          <cell r="G3765">
            <v>512.23039917999995</v>
          </cell>
          <cell r="H3765">
            <v>516.20664714999998</v>
          </cell>
          <cell r="I3765">
            <v>516.32889609999995</v>
          </cell>
          <cell r="J3765">
            <v>23.008849560000002</v>
          </cell>
          <cell r="K3765">
            <v>15.474919959999999</v>
          </cell>
          <cell r="L3765">
            <v>7.1308988299999996</v>
          </cell>
          <cell r="M3765">
            <v>9.8389490300000002</v>
          </cell>
          <cell r="N3765">
            <v>24.033923009999999</v>
          </cell>
          <cell r="O3765">
            <v>64.040000000000006</v>
          </cell>
          <cell r="P3765">
            <v>11.630708500000001</v>
          </cell>
          <cell r="Q3765">
            <v>66.599999999999994</v>
          </cell>
          <cell r="R3765">
            <v>54.24479362000001</v>
          </cell>
          <cell r="S3765">
            <v>20.6</v>
          </cell>
          <cell r="T3765">
            <v>7.1308988299999996</v>
          </cell>
          <cell r="U3765">
            <v>10.30494464</v>
          </cell>
          <cell r="V3765">
            <v>9.8693618399999998</v>
          </cell>
          <cell r="W3765">
            <v>40.4</v>
          </cell>
          <cell r="X3765">
            <v>82.8</v>
          </cell>
          <cell r="Y3765">
            <v>36.9</v>
          </cell>
          <cell r="Z3765">
            <v>22.2</v>
          </cell>
          <cell r="AA3765">
            <v>23.2</v>
          </cell>
          <cell r="AB3765">
            <v>10.731624439999999</v>
          </cell>
          <cell r="AC3765">
            <v>1</v>
          </cell>
          <cell r="AD3765">
            <v>274.68</v>
          </cell>
          <cell r="AE3765">
            <v>56.833456750000003</v>
          </cell>
          <cell r="AF3765">
            <v>67.271199999999993</v>
          </cell>
          <cell r="AG3765">
            <v>0.33606327634468552</v>
          </cell>
          <cell r="AH3765">
            <v>5.0999999999999996</v>
          </cell>
          <cell r="AI3765">
            <v>45250</v>
          </cell>
          <cell r="AJ3765">
            <v>9.5</v>
          </cell>
        </row>
        <row r="3766">
          <cell r="A3766" t="str">
            <v>4715</v>
          </cell>
          <cell r="B3766" t="str">
            <v>471500601</v>
          </cell>
          <cell r="D3766" t="str">
            <v>4715006</v>
          </cell>
          <cell r="E3766" t="str">
            <v>4750</v>
          </cell>
          <cell r="F3766" t="str">
            <v>47</v>
          </cell>
          <cell r="G3766">
            <v>512.23039917999995</v>
          </cell>
          <cell r="H3766">
            <v>516.20664714999998</v>
          </cell>
          <cell r="I3766">
            <v>516.32889609999995</v>
          </cell>
          <cell r="J3766">
            <v>23.008849560000002</v>
          </cell>
          <cell r="K3766">
            <v>15.474919959999999</v>
          </cell>
          <cell r="L3766">
            <v>7.1475592700000004</v>
          </cell>
          <cell r="M3766">
            <v>7.1475592700000004</v>
          </cell>
          <cell r="N3766">
            <v>24.033923009999999</v>
          </cell>
          <cell r="O3766">
            <v>64.040000000000006</v>
          </cell>
          <cell r="P3766">
            <v>11.630708500000001</v>
          </cell>
          <cell r="Q3766">
            <v>66.599999999999994</v>
          </cell>
          <cell r="R3766">
            <v>54.24479362000001</v>
          </cell>
          <cell r="S3766">
            <v>20.6</v>
          </cell>
          <cell r="T3766">
            <v>9.8389490300000002</v>
          </cell>
          <cell r="U3766">
            <v>10.126631100000001</v>
          </cell>
          <cell r="V3766">
            <v>10.126631100000001</v>
          </cell>
          <cell r="W3766">
            <v>40.4</v>
          </cell>
          <cell r="X3766">
            <v>82.8</v>
          </cell>
          <cell r="Y3766">
            <v>36.9</v>
          </cell>
          <cell r="Z3766">
            <v>22.2</v>
          </cell>
          <cell r="AA3766">
            <v>23.2</v>
          </cell>
          <cell r="AB3766">
            <v>10.741816740000001</v>
          </cell>
          <cell r="AC3766">
            <v>1</v>
          </cell>
          <cell r="AD3766">
            <v>274.68</v>
          </cell>
          <cell r="AE3766">
            <v>56.833456750000003</v>
          </cell>
          <cell r="AF3766">
            <v>67.271199999999993</v>
          </cell>
          <cell r="AG3766">
            <v>0.30123784864085423</v>
          </cell>
          <cell r="AH3766">
            <v>5.0999999999999996</v>
          </cell>
          <cell r="AI3766">
            <v>45250</v>
          </cell>
          <cell r="AJ3766">
            <v>9.5</v>
          </cell>
        </row>
        <row r="3767">
          <cell r="A3767" t="str">
            <v>4715</v>
          </cell>
          <cell r="B3767" t="str">
            <v>471500701</v>
          </cell>
          <cell r="D3767" t="str">
            <v>4715007</v>
          </cell>
          <cell r="E3767" t="str">
            <v>4750</v>
          </cell>
          <cell r="F3767" t="str">
            <v>47</v>
          </cell>
          <cell r="G3767">
            <v>512.23039917999995</v>
          </cell>
          <cell r="H3767">
            <v>516.20664714999998</v>
          </cell>
          <cell r="I3767">
            <v>516.32889609999995</v>
          </cell>
          <cell r="J3767">
            <v>23.008849560000002</v>
          </cell>
          <cell r="K3767">
            <v>15.474919959999999</v>
          </cell>
          <cell r="L3767">
            <v>9.3750069899999993</v>
          </cell>
          <cell r="M3767">
            <v>9.38286409</v>
          </cell>
          <cell r="N3767">
            <v>24.033923009999999</v>
          </cell>
          <cell r="O3767">
            <v>64.040000000000006</v>
          </cell>
          <cell r="P3767">
            <v>11.56565073</v>
          </cell>
          <cell r="Q3767">
            <v>66.599999999999994</v>
          </cell>
          <cell r="R3767">
            <v>54.24479362000001</v>
          </cell>
          <cell r="S3767">
            <v>20.6</v>
          </cell>
          <cell r="T3767">
            <v>10.073061539999999</v>
          </cell>
          <cell r="U3767">
            <v>9.7857170199999999</v>
          </cell>
          <cell r="V3767">
            <v>9.5400037700000002</v>
          </cell>
          <cell r="W3767">
            <v>40.4</v>
          </cell>
          <cell r="X3767">
            <v>82.8</v>
          </cell>
          <cell r="Y3767">
            <v>36.9</v>
          </cell>
          <cell r="Z3767">
            <v>22.2</v>
          </cell>
          <cell r="AA3767">
            <v>23.2</v>
          </cell>
          <cell r="AB3767">
            <v>9.5739412799999997</v>
          </cell>
          <cell r="AC3767">
            <v>0.45983315999999996</v>
          </cell>
          <cell r="AD3767">
            <v>274.68</v>
          </cell>
          <cell r="AE3767">
            <v>56.833456750000003</v>
          </cell>
          <cell r="AF3767">
            <v>67.302048009999993</v>
          </cell>
          <cell r="AG3767">
            <v>0.32478155477978071</v>
          </cell>
          <cell r="AH3767">
            <v>5.0999999999999996</v>
          </cell>
          <cell r="AI3767">
            <v>45250</v>
          </cell>
          <cell r="AJ3767">
            <v>9.5</v>
          </cell>
        </row>
        <row r="3768">
          <cell r="A3768" t="str">
            <v>4715</v>
          </cell>
          <cell r="B3768" t="str">
            <v>471500801</v>
          </cell>
          <cell r="D3768" t="str">
            <v>4715008</v>
          </cell>
          <cell r="E3768" t="str">
            <v>4750</v>
          </cell>
          <cell r="F3768" t="str">
            <v>47</v>
          </cell>
          <cell r="G3768">
            <v>512.23039917999995</v>
          </cell>
          <cell r="H3768">
            <v>516.20664714999998</v>
          </cell>
          <cell r="I3768">
            <v>516.32889609999995</v>
          </cell>
          <cell r="J3768">
            <v>23.008849560000002</v>
          </cell>
          <cell r="K3768">
            <v>15.474919959999999</v>
          </cell>
          <cell r="L3768">
            <v>7.3517998699999989</v>
          </cell>
          <cell r="M3768">
            <v>7.3883278600000013</v>
          </cell>
          <cell r="N3768">
            <v>24.033923009999999</v>
          </cell>
          <cell r="O3768">
            <v>64.040000000000006</v>
          </cell>
          <cell r="P3768">
            <v>11.630708500000001</v>
          </cell>
          <cell r="Q3768">
            <v>66.599999999999994</v>
          </cell>
          <cell r="R3768">
            <v>54.24479362000001</v>
          </cell>
          <cell r="S3768">
            <v>20.6</v>
          </cell>
          <cell r="T3768">
            <v>9.4334839200000005</v>
          </cell>
          <cell r="U3768">
            <v>7.3883278600000013</v>
          </cell>
          <cell r="V3768">
            <v>7.3883278600000013</v>
          </cell>
          <cell r="W3768">
            <v>40.4</v>
          </cell>
          <cell r="X3768">
            <v>82.8</v>
          </cell>
          <cell r="Y3768">
            <v>36.9</v>
          </cell>
          <cell r="Z3768">
            <v>22.2</v>
          </cell>
          <cell r="AA3768">
            <v>23.2</v>
          </cell>
          <cell r="AB3768">
            <v>7.3883278600000013</v>
          </cell>
          <cell r="AC3768">
            <v>1</v>
          </cell>
          <cell r="AD3768">
            <v>274.68</v>
          </cell>
          <cell r="AE3768">
            <v>56.833456750000003</v>
          </cell>
          <cell r="AF3768">
            <v>67.271199999999993</v>
          </cell>
          <cell r="AG3768">
            <v>0.34370698721345327</v>
          </cell>
          <cell r="AH3768">
            <v>5.0999999999999996</v>
          </cell>
          <cell r="AI3768">
            <v>45250</v>
          </cell>
          <cell r="AJ3768">
            <v>9.5</v>
          </cell>
        </row>
        <row r="3769">
          <cell r="A3769" t="str">
            <v>4715</v>
          </cell>
          <cell r="B3769" t="str">
            <v>471501101</v>
          </cell>
          <cell r="D3769" t="str">
            <v>4715011</v>
          </cell>
          <cell r="E3769" t="str">
            <v>4750</v>
          </cell>
          <cell r="F3769" t="str">
            <v>47</v>
          </cell>
          <cell r="G3769">
            <v>512.23039917999995</v>
          </cell>
          <cell r="H3769">
            <v>516.20664714999998</v>
          </cell>
          <cell r="I3769">
            <v>516.32889609999995</v>
          </cell>
          <cell r="J3769">
            <v>23.008849560000002</v>
          </cell>
          <cell r="K3769">
            <v>15.474919959999999</v>
          </cell>
          <cell r="L3769">
            <v>9.3501892699999996</v>
          </cell>
          <cell r="M3769">
            <v>9.5637399599999995</v>
          </cell>
          <cell r="N3769">
            <v>24.033923009999999</v>
          </cell>
          <cell r="O3769">
            <v>64.040000000000006</v>
          </cell>
          <cell r="P3769">
            <v>11.291592769999999</v>
          </cell>
          <cell r="Q3769">
            <v>66.599999999999994</v>
          </cell>
          <cell r="R3769">
            <v>54.24479362000001</v>
          </cell>
          <cell r="S3769">
            <v>20.6</v>
          </cell>
          <cell r="T3769">
            <v>10.154946410000001</v>
          </cell>
          <cell r="U3769">
            <v>10.82576036</v>
          </cell>
          <cell r="V3769">
            <v>10.709092500000001</v>
          </cell>
          <cell r="W3769">
            <v>40.4</v>
          </cell>
          <cell r="X3769">
            <v>82.8</v>
          </cell>
          <cell r="Y3769">
            <v>36.9</v>
          </cell>
          <cell r="Z3769">
            <v>22.2</v>
          </cell>
          <cell r="AA3769">
            <v>23.2</v>
          </cell>
          <cell r="AB3769">
            <v>10.23588005</v>
          </cell>
          <cell r="AC3769">
            <v>0.35028661</v>
          </cell>
          <cell r="AD3769">
            <v>274.68</v>
          </cell>
          <cell r="AE3769">
            <v>56.833456750000003</v>
          </cell>
          <cell r="AF3769">
            <v>67.324865709999997</v>
          </cell>
          <cell r="AG3769">
            <v>0.32989027384621966</v>
          </cell>
          <cell r="AH3769">
            <v>5.0999999999999996</v>
          </cell>
          <cell r="AI3769">
            <v>45250</v>
          </cell>
          <cell r="AJ3769">
            <v>9.5</v>
          </cell>
        </row>
        <row r="3770">
          <cell r="A3770" t="str">
            <v>4715</v>
          </cell>
          <cell r="B3770" t="str">
            <v>471501201</v>
          </cell>
          <cell r="D3770" t="str">
            <v>4715012</v>
          </cell>
          <cell r="E3770" t="str">
            <v>4750</v>
          </cell>
          <cell r="F3770" t="str">
            <v>47</v>
          </cell>
          <cell r="G3770">
            <v>512.23039917999995</v>
          </cell>
          <cell r="H3770">
            <v>516.20664714999998</v>
          </cell>
          <cell r="I3770">
            <v>516.32889609999995</v>
          </cell>
          <cell r="J3770">
            <v>23.008849560000002</v>
          </cell>
          <cell r="K3770">
            <v>15.474919959999999</v>
          </cell>
          <cell r="L3770">
            <v>7.1308988299999996</v>
          </cell>
          <cell r="M3770">
            <v>7.1308988299999996</v>
          </cell>
          <cell r="N3770">
            <v>24.033923009999999</v>
          </cell>
          <cell r="O3770">
            <v>64.040000000000006</v>
          </cell>
          <cell r="P3770">
            <v>11.225243389999999</v>
          </cell>
          <cell r="Q3770">
            <v>66.599999999999994</v>
          </cell>
          <cell r="R3770">
            <v>54.24479362000001</v>
          </cell>
          <cell r="S3770">
            <v>20.6</v>
          </cell>
          <cell r="T3770">
            <v>10.80655119</v>
          </cell>
          <cell r="U3770">
            <v>10.81977828</v>
          </cell>
          <cell r="V3770">
            <v>10.81977828</v>
          </cell>
          <cell r="W3770">
            <v>40.4</v>
          </cell>
          <cell r="X3770">
            <v>82.8</v>
          </cell>
          <cell r="Y3770">
            <v>36.9</v>
          </cell>
          <cell r="Z3770">
            <v>22.2</v>
          </cell>
          <cell r="AA3770">
            <v>23.2</v>
          </cell>
          <cell r="AB3770">
            <v>10.741816740000001</v>
          </cell>
          <cell r="AC3770">
            <v>1</v>
          </cell>
          <cell r="AD3770">
            <v>274.68</v>
          </cell>
          <cell r="AE3770">
            <v>56.833456750000003</v>
          </cell>
          <cell r="AF3770">
            <v>67.271199999999993</v>
          </cell>
          <cell r="AG3770">
            <v>0.30301274847969745</v>
          </cell>
          <cell r="AH3770">
            <v>5.0999999999999996</v>
          </cell>
          <cell r="AI3770">
            <v>45250</v>
          </cell>
          <cell r="AJ3770">
            <v>9.5</v>
          </cell>
        </row>
        <row r="3771">
          <cell r="A3771" t="str">
            <v>4715</v>
          </cell>
          <cell r="B3771" t="str">
            <v>471501401</v>
          </cell>
          <cell r="D3771" t="str">
            <v>4715014</v>
          </cell>
          <cell r="E3771" t="str">
            <v>4750</v>
          </cell>
          <cell r="F3771" t="str">
            <v>47</v>
          </cell>
          <cell r="G3771">
            <v>512.23039917999995</v>
          </cell>
          <cell r="H3771">
            <v>516.20664714999998</v>
          </cell>
          <cell r="I3771">
            <v>516.32889609999995</v>
          </cell>
          <cell r="J3771">
            <v>23.008849560000002</v>
          </cell>
          <cell r="K3771">
            <v>15.474919959999999</v>
          </cell>
          <cell r="L3771">
            <v>9.5142156199999999</v>
          </cell>
          <cell r="M3771">
            <v>10.106550840000001</v>
          </cell>
          <cell r="N3771">
            <v>24.033923009999999</v>
          </cell>
          <cell r="O3771">
            <v>64.040000000000006</v>
          </cell>
          <cell r="P3771">
            <v>10.9582002</v>
          </cell>
          <cell r="Q3771">
            <v>66.599999999999994</v>
          </cell>
          <cell r="R3771">
            <v>54.24479362000001</v>
          </cell>
          <cell r="S3771">
            <v>20.6</v>
          </cell>
          <cell r="T3771">
            <v>9.7019220100000005</v>
          </cell>
          <cell r="U3771">
            <v>10.886165099999999</v>
          </cell>
          <cell r="V3771">
            <v>10.716282700000001</v>
          </cell>
          <cell r="W3771">
            <v>40.4</v>
          </cell>
          <cell r="X3771">
            <v>82.8</v>
          </cell>
          <cell r="Y3771">
            <v>36.9</v>
          </cell>
          <cell r="Z3771">
            <v>22.2</v>
          </cell>
          <cell r="AA3771">
            <v>23.2</v>
          </cell>
          <cell r="AB3771">
            <v>9.8370271900000006</v>
          </cell>
          <cell r="AC3771">
            <v>9.9751809999999996E-2</v>
          </cell>
          <cell r="AD3771">
            <v>274.68</v>
          </cell>
          <cell r="AE3771">
            <v>56.833456750000003</v>
          </cell>
          <cell r="AF3771">
            <v>67.299166889999995</v>
          </cell>
          <cell r="AG3771">
            <v>0.3104009874861457</v>
          </cell>
          <cell r="AH3771">
            <v>5.0999999999999996</v>
          </cell>
          <cell r="AI3771">
            <v>45250</v>
          </cell>
          <cell r="AJ3771">
            <v>9.5</v>
          </cell>
        </row>
        <row r="3772">
          <cell r="A3772" t="str">
            <v>4715</v>
          </cell>
          <cell r="B3772" t="str">
            <v>471501601</v>
          </cell>
          <cell r="D3772" t="str">
            <v>4715016</v>
          </cell>
          <cell r="E3772" t="str">
            <v>4750</v>
          </cell>
          <cell r="F3772" t="str">
            <v>47</v>
          </cell>
          <cell r="G3772">
            <v>512.23039917999995</v>
          </cell>
          <cell r="H3772">
            <v>516.20664714999998</v>
          </cell>
          <cell r="I3772">
            <v>516.32889609999995</v>
          </cell>
          <cell r="J3772">
            <v>23.008849560000002</v>
          </cell>
          <cell r="K3772">
            <v>15.474919959999999</v>
          </cell>
          <cell r="L3772">
            <v>7.1308988299999996</v>
          </cell>
          <cell r="M3772">
            <v>10.126631100000001</v>
          </cell>
          <cell r="N3772">
            <v>24.033923009999999</v>
          </cell>
          <cell r="O3772">
            <v>64.040000000000006</v>
          </cell>
          <cell r="P3772">
            <v>11.225243389999999</v>
          </cell>
          <cell r="Q3772">
            <v>66.599999999999994</v>
          </cell>
          <cell r="R3772">
            <v>54.24479362000001</v>
          </cell>
          <cell r="S3772">
            <v>20.6</v>
          </cell>
          <cell r="T3772">
            <v>7.1308988299999996</v>
          </cell>
          <cell r="U3772">
            <v>11.225243389999999</v>
          </cell>
          <cell r="V3772">
            <v>10.81977828</v>
          </cell>
          <cell r="W3772">
            <v>40.4</v>
          </cell>
          <cell r="X3772">
            <v>82.8</v>
          </cell>
          <cell r="Y3772">
            <v>36.9</v>
          </cell>
          <cell r="Z3772">
            <v>22.2</v>
          </cell>
          <cell r="AA3772">
            <v>23.2</v>
          </cell>
          <cell r="AB3772">
            <v>7.1308988299999996</v>
          </cell>
          <cell r="AC3772">
            <v>1</v>
          </cell>
          <cell r="AD3772">
            <v>274.68</v>
          </cell>
          <cell r="AE3772">
            <v>56.833456750000003</v>
          </cell>
          <cell r="AF3772">
            <v>67.271199999999993</v>
          </cell>
          <cell r="AG3772">
            <v>0</v>
          </cell>
          <cell r="AH3772">
            <v>5.0999999999999996</v>
          </cell>
          <cell r="AI3772">
            <v>45250</v>
          </cell>
          <cell r="AJ3772">
            <v>9.5</v>
          </cell>
        </row>
        <row r="3773">
          <cell r="A3773" t="str">
            <v>4715</v>
          </cell>
          <cell r="B3773" t="str">
            <v>471501701</v>
          </cell>
          <cell r="D3773" t="str">
            <v>4715017</v>
          </cell>
          <cell r="E3773" t="str">
            <v>4750</v>
          </cell>
          <cell r="F3773" t="str">
            <v>47</v>
          </cell>
          <cell r="G3773">
            <v>512.23039917999995</v>
          </cell>
          <cell r="H3773">
            <v>516.20664714999998</v>
          </cell>
          <cell r="I3773">
            <v>516.32889609999995</v>
          </cell>
          <cell r="J3773">
            <v>23.008849560000002</v>
          </cell>
          <cell r="K3773">
            <v>15.474919959999999</v>
          </cell>
          <cell r="L3773">
            <v>7.2254814700000001</v>
          </cell>
          <cell r="M3773">
            <v>9.8209208300000004</v>
          </cell>
          <cell r="N3773">
            <v>24.033923009999999</v>
          </cell>
          <cell r="O3773">
            <v>64.040000000000006</v>
          </cell>
          <cell r="P3773">
            <v>10.81977828</v>
          </cell>
          <cell r="Q3773">
            <v>66.599999999999994</v>
          </cell>
          <cell r="R3773">
            <v>54.24479362000001</v>
          </cell>
          <cell r="S3773">
            <v>20.6</v>
          </cell>
          <cell r="T3773">
            <v>9.8209208300000004</v>
          </cell>
          <cell r="U3773">
            <v>10.81977828</v>
          </cell>
          <cell r="V3773">
            <v>10.81977828</v>
          </cell>
          <cell r="W3773">
            <v>40.4</v>
          </cell>
          <cell r="X3773">
            <v>82.8</v>
          </cell>
          <cell r="Y3773">
            <v>36.9</v>
          </cell>
          <cell r="Z3773">
            <v>22.2</v>
          </cell>
          <cell r="AA3773">
            <v>23.2</v>
          </cell>
          <cell r="AB3773">
            <v>9.6158054800000006</v>
          </cell>
          <cell r="AC3773">
            <v>0</v>
          </cell>
          <cell r="AD3773">
            <v>274.68</v>
          </cell>
          <cell r="AE3773">
            <v>56.833456750000003</v>
          </cell>
          <cell r="AF3773">
            <v>67.271199999999993</v>
          </cell>
          <cell r="AG3773">
            <v>0</v>
          </cell>
          <cell r="AH3773">
            <v>5.0999999999999996</v>
          </cell>
          <cell r="AI3773">
            <v>45250</v>
          </cell>
          <cell r="AJ3773">
            <v>9.5</v>
          </cell>
        </row>
        <row r="3774">
          <cell r="A3774" t="str">
            <v>4715</v>
          </cell>
          <cell r="B3774" t="str">
            <v>471501801</v>
          </cell>
          <cell r="D3774" t="str">
            <v>4715018</v>
          </cell>
          <cell r="E3774" t="str">
            <v>4750</v>
          </cell>
          <cell r="F3774" t="str">
            <v>47</v>
          </cell>
          <cell r="G3774">
            <v>512.23039917999995</v>
          </cell>
          <cell r="H3774">
            <v>516.20664714999998</v>
          </cell>
          <cell r="I3774">
            <v>516.32889609999995</v>
          </cell>
          <cell r="J3774">
            <v>23.008849560000002</v>
          </cell>
          <cell r="K3774">
            <v>15.474919959999999</v>
          </cell>
          <cell r="L3774">
            <v>9.467924</v>
          </cell>
          <cell r="M3774">
            <v>9.5042033000000004</v>
          </cell>
          <cell r="N3774">
            <v>24.033923009999999</v>
          </cell>
          <cell r="O3774">
            <v>64.040000000000006</v>
          </cell>
          <cell r="P3774">
            <v>10.56173268</v>
          </cell>
          <cell r="Q3774">
            <v>66.599999999999994</v>
          </cell>
          <cell r="R3774">
            <v>54.24479362000001</v>
          </cell>
          <cell r="S3774">
            <v>20.6</v>
          </cell>
          <cell r="T3774">
            <v>9.6004210800000003</v>
          </cell>
          <cell r="U3774">
            <v>10.47177988</v>
          </cell>
          <cell r="V3774">
            <v>9.9772954800000004</v>
          </cell>
          <cell r="W3774">
            <v>40.4</v>
          </cell>
          <cell r="X3774">
            <v>82.8</v>
          </cell>
          <cell r="Y3774">
            <v>36.9</v>
          </cell>
          <cell r="Z3774">
            <v>22.2</v>
          </cell>
          <cell r="AA3774">
            <v>23.2</v>
          </cell>
          <cell r="AB3774">
            <v>10.04420556</v>
          </cell>
          <cell r="AC3774">
            <v>0.19347062000000001</v>
          </cell>
          <cell r="AD3774">
            <v>274.68</v>
          </cell>
          <cell r="AE3774">
            <v>56.833456750000003</v>
          </cell>
          <cell r="AF3774">
            <v>67.283685469999995</v>
          </cell>
          <cell r="AG3774">
            <v>0.31589928393968847</v>
          </cell>
          <cell r="AH3774">
            <v>5.0999999999999996</v>
          </cell>
          <cell r="AI3774">
            <v>45250</v>
          </cell>
          <cell r="AJ3774">
            <v>9.5</v>
          </cell>
        </row>
        <row r="3775">
          <cell r="A3775" t="str">
            <v>4715</v>
          </cell>
          <cell r="B3775" t="str">
            <v>471501901</v>
          </cell>
          <cell r="D3775" t="str">
            <v>4715019</v>
          </cell>
          <cell r="E3775" t="str">
            <v>4750</v>
          </cell>
          <cell r="F3775" t="str">
            <v>47</v>
          </cell>
          <cell r="G3775">
            <v>512.23039917999995</v>
          </cell>
          <cell r="H3775">
            <v>516.20664714999998</v>
          </cell>
          <cell r="I3775">
            <v>516.32889609999995</v>
          </cell>
          <cell r="J3775">
            <v>23.008849560000002</v>
          </cell>
          <cell r="K3775">
            <v>15.474919959999999</v>
          </cell>
          <cell r="L3775">
            <v>7.1800698699999996</v>
          </cell>
          <cell r="M3775">
            <v>7.1800698699999996</v>
          </cell>
          <cell r="N3775">
            <v>24.033923009999999</v>
          </cell>
          <cell r="O3775">
            <v>64.040000000000006</v>
          </cell>
          <cell r="P3775">
            <v>10.81977828</v>
          </cell>
          <cell r="Q3775">
            <v>66.599999999999994</v>
          </cell>
          <cell r="R3775">
            <v>54.24479362000001</v>
          </cell>
          <cell r="S3775">
            <v>20.6</v>
          </cell>
          <cell r="T3775">
            <v>7.1800698699999996</v>
          </cell>
          <cell r="U3775">
            <v>10.4290737</v>
          </cell>
          <cell r="V3775">
            <v>9.8389490300000002</v>
          </cell>
          <cell r="W3775">
            <v>40.4</v>
          </cell>
          <cell r="X3775">
            <v>82.8</v>
          </cell>
          <cell r="Y3775">
            <v>36.9</v>
          </cell>
          <cell r="Z3775">
            <v>22.2</v>
          </cell>
          <cell r="AA3775">
            <v>23.2</v>
          </cell>
          <cell r="AB3775">
            <v>9.9641121699999999</v>
          </cell>
          <cell r="AC3775">
            <v>1</v>
          </cell>
          <cell r="AD3775">
            <v>274.68</v>
          </cell>
          <cell r="AE3775">
            <v>56.833456750000003</v>
          </cell>
          <cell r="AF3775">
            <v>67.271199999999993</v>
          </cell>
          <cell r="AG3775">
            <v>0.30492949470110231</v>
          </cell>
          <cell r="AH3775">
            <v>5.0999999999999996</v>
          </cell>
          <cell r="AI3775">
            <v>45250</v>
          </cell>
          <cell r="AJ3775">
            <v>9.5</v>
          </cell>
        </row>
        <row r="3776">
          <cell r="A3776" t="str">
            <v>4715</v>
          </cell>
          <cell r="B3776" t="str">
            <v>471502601</v>
          </cell>
          <cell r="D3776" t="str">
            <v>4715026</v>
          </cell>
          <cell r="E3776" t="str">
            <v>4750</v>
          </cell>
          <cell r="F3776" t="str">
            <v>47</v>
          </cell>
          <cell r="G3776">
            <v>512.23039917999995</v>
          </cell>
          <cell r="H3776">
            <v>516.20664714999998</v>
          </cell>
          <cell r="I3776">
            <v>516.32889609999995</v>
          </cell>
          <cell r="J3776">
            <v>23.008849560000002</v>
          </cell>
          <cell r="K3776">
            <v>15.474919959999999</v>
          </cell>
          <cell r="L3776">
            <v>9.1055352599999999</v>
          </cell>
          <cell r="M3776">
            <v>9.1027551599999992</v>
          </cell>
          <cell r="N3776">
            <v>24.033923009999999</v>
          </cell>
          <cell r="O3776">
            <v>64.040000000000006</v>
          </cell>
          <cell r="P3776">
            <v>10.98691852</v>
          </cell>
          <cell r="Q3776">
            <v>66.599999999999994</v>
          </cell>
          <cell r="R3776">
            <v>54.24479362000001</v>
          </cell>
          <cell r="S3776">
            <v>20.6</v>
          </cell>
          <cell r="T3776">
            <v>10.137452339999999</v>
          </cell>
          <cell r="U3776">
            <v>10.613024680000001</v>
          </cell>
          <cell r="V3776">
            <v>9.0606796000000003</v>
          </cell>
          <cell r="W3776">
            <v>40.4</v>
          </cell>
          <cell r="X3776">
            <v>82.8</v>
          </cell>
          <cell r="Y3776">
            <v>36.9</v>
          </cell>
          <cell r="Z3776">
            <v>22.2</v>
          </cell>
          <cell r="AA3776">
            <v>23.2</v>
          </cell>
          <cell r="AB3776">
            <v>9.1961400199999996</v>
          </cell>
          <cell r="AC3776">
            <v>0.20456376000000001</v>
          </cell>
          <cell r="AD3776">
            <v>274.68</v>
          </cell>
          <cell r="AE3776">
            <v>56.833456750000003</v>
          </cell>
          <cell r="AF3776">
            <v>66.306100000000001</v>
          </cell>
          <cell r="AG3776">
            <v>0.31097478768019976</v>
          </cell>
          <cell r="AH3776">
            <v>5.0999999999999996</v>
          </cell>
          <cell r="AI3776">
            <v>45250</v>
          </cell>
          <cell r="AJ3776">
            <v>9.5</v>
          </cell>
        </row>
        <row r="3777">
          <cell r="A3777" t="str">
            <v>4715</v>
          </cell>
          <cell r="B3777" t="str">
            <v>471502701</v>
          </cell>
          <cell r="D3777" t="str">
            <v>4715027</v>
          </cell>
          <cell r="E3777" t="str">
            <v>4750</v>
          </cell>
          <cell r="F3777" t="str">
            <v>47</v>
          </cell>
          <cell r="G3777">
            <v>512.23039917999995</v>
          </cell>
          <cell r="H3777">
            <v>516.20664714999998</v>
          </cell>
          <cell r="I3777">
            <v>516.32889609999995</v>
          </cell>
          <cell r="J3777">
            <v>23.008849560000002</v>
          </cell>
          <cell r="K3777">
            <v>15.474919959999999</v>
          </cell>
          <cell r="L3777">
            <v>7.1308988299999996</v>
          </cell>
          <cell r="M3777">
            <v>7.1308988299999996</v>
          </cell>
          <cell r="N3777">
            <v>24.033923009999999</v>
          </cell>
          <cell r="O3777">
            <v>64.040000000000006</v>
          </cell>
          <cell r="P3777">
            <v>10.81977828</v>
          </cell>
          <cell r="Q3777">
            <v>66.599999999999994</v>
          </cell>
          <cell r="R3777">
            <v>54.24479362000001</v>
          </cell>
          <cell r="S3777">
            <v>20.6</v>
          </cell>
          <cell r="T3777">
            <v>10.126631100000001</v>
          </cell>
          <cell r="U3777">
            <v>10.73685309</v>
          </cell>
          <cell r="V3777">
            <v>7.1308988299999996</v>
          </cell>
          <cell r="W3777">
            <v>40.4</v>
          </cell>
          <cell r="X3777">
            <v>82.8</v>
          </cell>
          <cell r="Y3777">
            <v>36.9</v>
          </cell>
          <cell r="Z3777">
            <v>22.2</v>
          </cell>
          <cell r="AA3777">
            <v>23.2</v>
          </cell>
          <cell r="AB3777">
            <v>7.1308988299999996</v>
          </cell>
          <cell r="AC3777">
            <v>1</v>
          </cell>
          <cell r="AD3777">
            <v>274.68</v>
          </cell>
          <cell r="AE3777">
            <v>56.833456750000003</v>
          </cell>
          <cell r="AF3777">
            <v>66.306100000000001</v>
          </cell>
          <cell r="AG3777">
            <v>0.30226805864729289</v>
          </cell>
          <cell r="AH3777">
            <v>5.0999999999999996</v>
          </cell>
          <cell r="AI3777">
            <v>45250</v>
          </cell>
          <cell r="AJ3777">
            <v>9.5</v>
          </cell>
        </row>
        <row r="3778">
          <cell r="A3778" t="str">
            <v>4715</v>
          </cell>
          <cell r="B3778" t="str">
            <v>471502801</v>
          </cell>
          <cell r="D3778" t="str">
            <v>4715028</v>
          </cell>
          <cell r="E3778" t="str">
            <v>4750</v>
          </cell>
          <cell r="F3778" t="str">
            <v>47</v>
          </cell>
          <cell r="G3778">
            <v>512.23039917999995</v>
          </cell>
          <cell r="H3778">
            <v>516.20664714999998</v>
          </cell>
          <cell r="I3778">
            <v>516.32889609999995</v>
          </cell>
          <cell r="J3778">
            <v>23.008849560000002</v>
          </cell>
          <cell r="K3778">
            <v>15.474919959999999</v>
          </cell>
          <cell r="L3778">
            <v>7.1639466799999996</v>
          </cell>
          <cell r="M3778">
            <v>7.1639466799999996</v>
          </cell>
          <cell r="N3778">
            <v>24.033923009999999</v>
          </cell>
          <cell r="O3778">
            <v>64.040000000000006</v>
          </cell>
          <cell r="P3778">
            <v>10.9211609</v>
          </cell>
          <cell r="Q3778">
            <v>66.599999999999994</v>
          </cell>
          <cell r="R3778">
            <v>54.24479362000001</v>
          </cell>
          <cell r="S3778">
            <v>20.6</v>
          </cell>
          <cell r="T3778">
            <v>10.126631100000001</v>
          </cell>
          <cell r="U3778">
            <v>10.81977828</v>
          </cell>
          <cell r="V3778">
            <v>7.1592919000000013</v>
          </cell>
          <cell r="W3778">
            <v>40.4</v>
          </cell>
          <cell r="X3778">
            <v>82.8</v>
          </cell>
          <cell r="Y3778">
            <v>36.9</v>
          </cell>
          <cell r="Z3778">
            <v>22.2</v>
          </cell>
          <cell r="AA3778">
            <v>23.2</v>
          </cell>
          <cell r="AB3778">
            <v>7.1639466799999996</v>
          </cell>
          <cell r="AC3778">
            <v>1</v>
          </cell>
          <cell r="AD3778">
            <v>274.68</v>
          </cell>
          <cell r="AE3778">
            <v>56.833456750000003</v>
          </cell>
          <cell r="AF3778">
            <v>66.306100000000001</v>
          </cell>
          <cell r="AG3778">
            <v>0.29325323301666939</v>
          </cell>
          <cell r="AH3778">
            <v>5.0999999999999996</v>
          </cell>
          <cell r="AI3778">
            <v>45250</v>
          </cell>
          <cell r="AJ3778">
            <v>9.5</v>
          </cell>
        </row>
        <row r="3779">
          <cell r="A3779" t="str">
            <v>4715</v>
          </cell>
          <cell r="B3779" t="str">
            <v>471502901</v>
          </cell>
          <cell r="D3779" t="str">
            <v>4715029</v>
          </cell>
          <cell r="E3779" t="str">
            <v>4750</v>
          </cell>
          <cell r="F3779" t="str">
            <v>47</v>
          </cell>
          <cell r="G3779">
            <v>512.23039917999995</v>
          </cell>
          <cell r="H3779">
            <v>516.20664714999998</v>
          </cell>
          <cell r="I3779">
            <v>516.32889609999995</v>
          </cell>
          <cell r="J3779">
            <v>23.008849560000002</v>
          </cell>
          <cell r="K3779">
            <v>15.474919959999999</v>
          </cell>
          <cell r="L3779">
            <v>7.175489709999999</v>
          </cell>
          <cell r="M3779">
            <v>7.175489709999999</v>
          </cell>
          <cell r="N3779">
            <v>24.033923009999999</v>
          </cell>
          <cell r="O3779">
            <v>64.040000000000006</v>
          </cell>
          <cell r="P3779">
            <v>11.225243389999999</v>
          </cell>
          <cell r="Q3779">
            <v>66.599999999999994</v>
          </cell>
          <cell r="R3779">
            <v>54.24479362000001</v>
          </cell>
          <cell r="S3779">
            <v>20.6</v>
          </cell>
          <cell r="T3779">
            <v>9.9400605300000002</v>
          </cell>
          <cell r="U3779">
            <v>10.81977828</v>
          </cell>
          <cell r="V3779">
            <v>7.175489709999999</v>
          </cell>
          <cell r="W3779">
            <v>40.4</v>
          </cell>
          <cell r="X3779">
            <v>82.8</v>
          </cell>
          <cell r="Y3779">
            <v>36.9</v>
          </cell>
          <cell r="Z3779">
            <v>22.2</v>
          </cell>
          <cell r="AA3779">
            <v>23.2</v>
          </cell>
          <cell r="AB3779">
            <v>9.6158054800000006</v>
          </cell>
          <cell r="AC3779">
            <v>0</v>
          </cell>
          <cell r="AD3779">
            <v>274.68</v>
          </cell>
          <cell r="AE3779">
            <v>56.833456750000003</v>
          </cell>
          <cell r="AF3779">
            <v>66.306100000000001</v>
          </cell>
          <cell r="AG3779">
            <v>0.29631870767077151</v>
          </cell>
          <cell r="AH3779">
            <v>5.0999999999999996</v>
          </cell>
          <cell r="AI3779">
            <v>45250</v>
          </cell>
          <cell r="AJ3779">
            <v>9.5</v>
          </cell>
        </row>
        <row r="3780">
          <cell r="A3780" t="str">
            <v>4715</v>
          </cell>
          <cell r="B3780" t="str">
            <v>471503101</v>
          </cell>
          <cell r="D3780" t="str">
            <v>4715031</v>
          </cell>
          <cell r="E3780" t="str">
            <v>4750</v>
          </cell>
          <cell r="F3780" t="str">
            <v>47</v>
          </cell>
          <cell r="G3780">
            <v>512.23039917999995</v>
          </cell>
          <cell r="H3780">
            <v>516.20664714999998</v>
          </cell>
          <cell r="I3780">
            <v>516.32889609999995</v>
          </cell>
          <cell r="J3780">
            <v>23.008849560000002</v>
          </cell>
          <cell r="K3780">
            <v>15.474919959999999</v>
          </cell>
          <cell r="L3780">
            <v>9.1325950200000001</v>
          </cell>
          <cell r="M3780">
            <v>9.1241286800000001</v>
          </cell>
          <cell r="N3780">
            <v>24.033923009999999</v>
          </cell>
          <cell r="O3780">
            <v>64.040000000000006</v>
          </cell>
          <cell r="P3780">
            <v>10.92685533</v>
          </cell>
          <cell r="Q3780">
            <v>66.599999999999994</v>
          </cell>
          <cell r="R3780">
            <v>54.24479362000001</v>
          </cell>
          <cell r="S3780">
            <v>20.6</v>
          </cell>
          <cell r="T3780">
            <v>9.6497559200000005</v>
          </cell>
          <cell r="U3780">
            <v>10.75709404</v>
          </cell>
          <cell r="V3780">
            <v>9.1800873299999992</v>
          </cell>
          <cell r="W3780">
            <v>40.4</v>
          </cell>
          <cell r="X3780">
            <v>82.8</v>
          </cell>
          <cell r="Y3780">
            <v>36.9</v>
          </cell>
          <cell r="Z3780">
            <v>22.2</v>
          </cell>
          <cell r="AA3780">
            <v>23.2</v>
          </cell>
          <cell r="AB3780">
            <v>9.2201916900000001</v>
          </cell>
          <cell r="AC3780">
            <v>0.1687129</v>
          </cell>
          <cell r="AD3780">
            <v>274.68</v>
          </cell>
          <cell r="AE3780">
            <v>56.833456750000003</v>
          </cell>
          <cell r="AF3780">
            <v>66.306100000000001</v>
          </cell>
          <cell r="AG3780">
            <v>0.31177528786752712</v>
          </cell>
          <cell r="AH3780">
            <v>5.0999999999999996</v>
          </cell>
          <cell r="AI3780">
            <v>45250</v>
          </cell>
          <cell r="AJ3780">
            <v>9.5</v>
          </cell>
        </row>
        <row r="3781">
          <cell r="A3781" t="str">
            <v>4715</v>
          </cell>
          <cell r="B3781" t="str">
            <v>471503201</v>
          </cell>
          <cell r="D3781" t="str">
            <v>4715032</v>
          </cell>
          <cell r="E3781" t="str">
            <v>4750</v>
          </cell>
          <cell r="F3781" t="str">
            <v>47</v>
          </cell>
          <cell r="G3781">
            <v>512.23039917999995</v>
          </cell>
          <cell r="H3781">
            <v>516.20664714999998</v>
          </cell>
          <cell r="I3781">
            <v>516.32889609999995</v>
          </cell>
          <cell r="J3781">
            <v>23.008849560000002</v>
          </cell>
          <cell r="K3781">
            <v>15.474919959999999</v>
          </cell>
          <cell r="L3781">
            <v>7.3833681499999999</v>
          </cell>
          <cell r="M3781">
            <v>7.3833681499999999</v>
          </cell>
          <cell r="N3781">
            <v>24.033923009999999</v>
          </cell>
          <cell r="O3781">
            <v>64.040000000000006</v>
          </cell>
          <cell r="P3781">
            <v>10.81977828</v>
          </cell>
          <cell r="Q3781">
            <v>66.599999999999994</v>
          </cell>
          <cell r="R3781">
            <v>54.24479362000001</v>
          </cell>
          <cell r="S3781">
            <v>20.6</v>
          </cell>
          <cell r="T3781">
            <v>7.3833681499999999</v>
          </cell>
          <cell r="U3781">
            <v>10.81977828</v>
          </cell>
          <cell r="V3781">
            <v>7.3833681499999999</v>
          </cell>
          <cell r="W3781">
            <v>40.4</v>
          </cell>
          <cell r="X3781">
            <v>82.8</v>
          </cell>
          <cell r="Y3781">
            <v>36.9</v>
          </cell>
          <cell r="Z3781">
            <v>22.2</v>
          </cell>
          <cell r="AA3781">
            <v>23.2</v>
          </cell>
          <cell r="AB3781">
            <v>7.1396603400000007</v>
          </cell>
          <cell r="AC3781">
            <v>1</v>
          </cell>
          <cell r="AD3781">
            <v>274.68</v>
          </cell>
          <cell r="AE3781">
            <v>56.833456750000003</v>
          </cell>
          <cell r="AF3781">
            <v>66.306100000000001</v>
          </cell>
          <cell r="AG3781">
            <v>0</v>
          </cell>
          <cell r="AH3781">
            <v>5.0999999999999996</v>
          </cell>
          <cell r="AI3781">
            <v>45250</v>
          </cell>
          <cell r="AJ3781">
            <v>9.5</v>
          </cell>
        </row>
        <row r="3782">
          <cell r="A3782" t="str">
            <v>4715</v>
          </cell>
          <cell r="B3782" t="str">
            <v>471503401</v>
          </cell>
          <cell r="D3782" t="str">
            <v>4715034</v>
          </cell>
          <cell r="E3782" t="str">
            <v>4750</v>
          </cell>
          <cell r="F3782" t="str">
            <v>47</v>
          </cell>
          <cell r="G3782">
            <v>512.23039917999995</v>
          </cell>
          <cell r="H3782">
            <v>516.20664714999998</v>
          </cell>
          <cell r="I3782">
            <v>516.32889609999995</v>
          </cell>
          <cell r="J3782">
            <v>23.008849560000002</v>
          </cell>
          <cell r="K3782">
            <v>15.474919959999999</v>
          </cell>
          <cell r="L3782">
            <v>7.1308988299999996</v>
          </cell>
          <cell r="M3782">
            <v>7.1308988299999996</v>
          </cell>
          <cell r="N3782">
            <v>24.033923009999999</v>
          </cell>
          <cell r="O3782">
            <v>64.040000000000006</v>
          </cell>
          <cell r="P3782">
            <v>10.81977828</v>
          </cell>
          <cell r="Q3782">
            <v>66.599999999999994</v>
          </cell>
          <cell r="R3782">
            <v>54.24479362000001</v>
          </cell>
          <cell r="S3782">
            <v>20.6</v>
          </cell>
          <cell r="T3782">
            <v>9.8389490300000002</v>
          </cell>
          <cell r="U3782">
            <v>10.81977828</v>
          </cell>
          <cell r="V3782">
            <v>7.1308988299999996</v>
          </cell>
          <cell r="W3782">
            <v>40.4</v>
          </cell>
          <cell r="X3782">
            <v>82.8</v>
          </cell>
          <cell r="Y3782">
            <v>36.9</v>
          </cell>
          <cell r="Z3782">
            <v>22.2</v>
          </cell>
          <cell r="AA3782">
            <v>23.2</v>
          </cell>
          <cell r="AB3782">
            <v>7.1308988299999996</v>
          </cell>
          <cell r="AC3782">
            <v>1</v>
          </cell>
          <cell r="AD3782">
            <v>274.68</v>
          </cell>
          <cell r="AE3782">
            <v>56.833456750000003</v>
          </cell>
          <cell r="AF3782">
            <v>66.306100000000001</v>
          </cell>
          <cell r="AG3782">
            <v>0.30525081269885579</v>
          </cell>
          <cell r="AH3782">
            <v>5.0999999999999996</v>
          </cell>
          <cell r="AI3782">
            <v>45250</v>
          </cell>
          <cell r="AJ3782">
            <v>9.5</v>
          </cell>
        </row>
        <row r="3783">
          <cell r="A3783" t="str">
            <v>4715</v>
          </cell>
          <cell r="B3783" t="str">
            <v>471503601</v>
          </cell>
          <cell r="D3783" t="str">
            <v>4715036</v>
          </cell>
          <cell r="E3783" t="str">
            <v>4750</v>
          </cell>
          <cell r="F3783" t="str">
            <v>47</v>
          </cell>
          <cell r="G3783">
            <v>512.23039917999995</v>
          </cell>
          <cell r="H3783">
            <v>516.20664714999998</v>
          </cell>
          <cell r="I3783">
            <v>516.32889609999995</v>
          </cell>
          <cell r="J3783">
            <v>23.008849560000002</v>
          </cell>
          <cell r="K3783">
            <v>15.474919959999999</v>
          </cell>
          <cell r="L3783">
            <v>9.6919637299999994</v>
          </cell>
          <cell r="M3783">
            <v>9.8120847300000005</v>
          </cell>
          <cell r="N3783">
            <v>24.033923009999999</v>
          </cell>
          <cell r="O3783">
            <v>64.040000000000006</v>
          </cell>
          <cell r="P3783">
            <v>10.841148309999999</v>
          </cell>
          <cell r="Q3783">
            <v>66.599999999999994</v>
          </cell>
          <cell r="R3783">
            <v>54.24479362000001</v>
          </cell>
          <cell r="S3783">
            <v>20.6</v>
          </cell>
          <cell r="T3783">
            <v>10.03591834</v>
          </cell>
          <cell r="U3783">
            <v>10.55124503</v>
          </cell>
          <cell r="V3783">
            <v>9.7836336199999998</v>
          </cell>
          <cell r="W3783">
            <v>40.4</v>
          </cell>
          <cell r="X3783">
            <v>82.8</v>
          </cell>
          <cell r="Y3783">
            <v>36.9</v>
          </cell>
          <cell r="Z3783">
            <v>22.2</v>
          </cell>
          <cell r="AA3783">
            <v>23.2</v>
          </cell>
          <cell r="AB3783">
            <v>9.7746878099999996</v>
          </cell>
          <cell r="AC3783">
            <v>7.5291960000000005E-2</v>
          </cell>
          <cell r="AD3783">
            <v>274.68</v>
          </cell>
          <cell r="AE3783">
            <v>56.833456750000003</v>
          </cell>
          <cell r="AF3783">
            <v>67.271199999999993</v>
          </cell>
          <cell r="AG3783">
            <v>0.27028655422580339</v>
          </cell>
          <cell r="AH3783">
            <v>5.0999999999999996</v>
          </cell>
          <cell r="AI3783">
            <v>45250</v>
          </cell>
          <cell r="AJ3783">
            <v>9.5</v>
          </cell>
        </row>
        <row r="3784">
          <cell r="A3784" t="str">
            <v>4715</v>
          </cell>
          <cell r="B3784" t="str">
            <v>471503801</v>
          </cell>
          <cell r="D3784" t="str">
            <v>4715038</v>
          </cell>
          <cell r="E3784" t="str">
            <v>4750</v>
          </cell>
          <cell r="F3784" t="str">
            <v>47</v>
          </cell>
          <cell r="G3784">
            <v>512.23039917999995</v>
          </cell>
          <cell r="H3784">
            <v>516.20664714999998</v>
          </cell>
          <cell r="I3784">
            <v>516.32889609999995</v>
          </cell>
          <cell r="J3784">
            <v>23.008849560000002</v>
          </cell>
          <cell r="K3784">
            <v>15.474919959999999</v>
          </cell>
          <cell r="L3784">
            <v>9.9518966899999999</v>
          </cell>
          <cell r="M3784">
            <v>9.9518966899999999</v>
          </cell>
          <cell r="N3784">
            <v>24.033923009999999</v>
          </cell>
          <cell r="O3784">
            <v>64.040000000000006</v>
          </cell>
          <cell r="P3784">
            <v>10.81977828</v>
          </cell>
          <cell r="Q3784">
            <v>66.599999999999994</v>
          </cell>
          <cell r="R3784">
            <v>54.24479362000001</v>
          </cell>
          <cell r="S3784">
            <v>20.6</v>
          </cell>
          <cell r="T3784">
            <v>10.126631100000001</v>
          </cell>
          <cell r="U3784">
            <v>10.81977828</v>
          </cell>
          <cell r="V3784">
            <v>10.126631100000001</v>
          </cell>
          <cell r="W3784">
            <v>40.4</v>
          </cell>
          <cell r="X3784">
            <v>82.8</v>
          </cell>
          <cell r="Y3784">
            <v>36.9</v>
          </cell>
          <cell r="Z3784">
            <v>22.2</v>
          </cell>
          <cell r="AA3784">
            <v>23.2</v>
          </cell>
          <cell r="AB3784">
            <v>10.741816740000001</v>
          </cell>
          <cell r="AC3784">
            <v>0</v>
          </cell>
          <cell r="AD3784">
            <v>274.68</v>
          </cell>
          <cell r="AE3784">
            <v>56.833456750000003</v>
          </cell>
          <cell r="AF3784">
            <v>67.271199999999993</v>
          </cell>
          <cell r="AG3784">
            <v>0</v>
          </cell>
          <cell r="AH3784">
            <v>5.0999999999999996</v>
          </cell>
          <cell r="AI3784">
            <v>45250</v>
          </cell>
          <cell r="AJ3784">
            <v>9.5</v>
          </cell>
        </row>
        <row r="3785">
          <cell r="A3785" t="str">
            <v>4715</v>
          </cell>
          <cell r="B3785" t="str">
            <v>471503901</v>
          </cell>
          <cell r="D3785" t="str">
            <v>4715039</v>
          </cell>
          <cell r="E3785" t="str">
            <v>4750</v>
          </cell>
          <cell r="F3785" t="str">
            <v>47</v>
          </cell>
          <cell r="G3785">
            <v>512.23039917999995</v>
          </cell>
          <cell r="H3785">
            <v>516.20664714999998</v>
          </cell>
          <cell r="I3785">
            <v>516.32889609999995</v>
          </cell>
          <cell r="J3785">
            <v>23.008849560000002</v>
          </cell>
          <cell r="K3785">
            <v>15.474919959999999</v>
          </cell>
          <cell r="L3785">
            <v>9.4783043100000004</v>
          </cell>
          <cell r="M3785">
            <v>9.7960136900000006</v>
          </cell>
          <cell r="N3785">
            <v>24.033923009999999</v>
          </cell>
          <cell r="O3785">
            <v>64.040000000000006</v>
          </cell>
          <cell r="P3785">
            <v>10.89181984</v>
          </cell>
          <cell r="Q3785">
            <v>66.599999999999994</v>
          </cell>
          <cell r="R3785">
            <v>54.24479362000001</v>
          </cell>
          <cell r="S3785">
            <v>20.6</v>
          </cell>
          <cell r="T3785">
            <v>9.9041373400000001</v>
          </cell>
          <cell r="U3785">
            <v>10.342161750000001</v>
          </cell>
          <cell r="V3785">
            <v>9.72913417</v>
          </cell>
          <cell r="W3785">
            <v>40.4</v>
          </cell>
          <cell r="X3785">
            <v>82.8</v>
          </cell>
          <cell r="Y3785">
            <v>36.9</v>
          </cell>
          <cell r="Z3785">
            <v>22.2</v>
          </cell>
          <cell r="AA3785">
            <v>23.2</v>
          </cell>
          <cell r="AB3785">
            <v>9.6935069899999995</v>
          </cell>
          <cell r="AC3785">
            <v>9.6712889999999996E-2</v>
          </cell>
          <cell r="AD3785">
            <v>274.68</v>
          </cell>
          <cell r="AE3785">
            <v>56.833456750000003</v>
          </cell>
          <cell r="AF3785">
            <v>67.271199999999993</v>
          </cell>
          <cell r="AG3785">
            <v>0.34872080618268653</v>
          </cell>
          <cell r="AH3785">
            <v>5.0999999999999996</v>
          </cell>
          <cell r="AI3785">
            <v>45250</v>
          </cell>
          <cell r="AJ3785">
            <v>9.5</v>
          </cell>
        </row>
        <row r="3786">
          <cell r="A3786" t="str">
            <v>4715</v>
          </cell>
          <cell r="B3786" t="str">
            <v>471504101</v>
          </cell>
          <cell r="D3786" t="str">
            <v>4715041</v>
          </cell>
          <cell r="E3786" t="str">
            <v>4750</v>
          </cell>
          <cell r="F3786" t="str">
            <v>47</v>
          </cell>
          <cell r="G3786">
            <v>512.23039917999995</v>
          </cell>
          <cell r="H3786">
            <v>516.20664714999998</v>
          </cell>
          <cell r="I3786">
            <v>516.32889609999995</v>
          </cell>
          <cell r="J3786">
            <v>23.008849560000002</v>
          </cell>
          <cell r="K3786">
            <v>15.474919959999999</v>
          </cell>
          <cell r="L3786">
            <v>7.3802557899999996</v>
          </cell>
          <cell r="M3786">
            <v>7.3802557899999996</v>
          </cell>
          <cell r="N3786">
            <v>24.033923009999999</v>
          </cell>
          <cell r="O3786">
            <v>64.040000000000006</v>
          </cell>
          <cell r="P3786">
            <v>10.81977828</v>
          </cell>
          <cell r="Q3786">
            <v>66.599999999999994</v>
          </cell>
          <cell r="R3786">
            <v>54.24479362000001</v>
          </cell>
          <cell r="S3786">
            <v>20.6</v>
          </cell>
          <cell r="T3786">
            <v>10.126631100000001</v>
          </cell>
          <cell r="U3786">
            <v>10.81977828</v>
          </cell>
          <cell r="V3786">
            <v>9.8389490300000002</v>
          </cell>
          <cell r="W3786">
            <v>40.4</v>
          </cell>
          <cell r="X3786">
            <v>82.8</v>
          </cell>
          <cell r="Y3786">
            <v>36.9</v>
          </cell>
          <cell r="Z3786">
            <v>22.2</v>
          </cell>
          <cell r="AA3786">
            <v>23.2</v>
          </cell>
          <cell r="AB3786">
            <v>9.9641121699999999</v>
          </cell>
          <cell r="AC3786">
            <v>1</v>
          </cell>
          <cell r="AD3786">
            <v>274.68</v>
          </cell>
          <cell r="AE3786">
            <v>56.833456750000003</v>
          </cell>
          <cell r="AF3786">
            <v>67.271199999999993</v>
          </cell>
          <cell r="AG3786">
            <v>0.32613879356264397</v>
          </cell>
          <cell r="AH3786">
            <v>5.0999999999999996</v>
          </cell>
          <cell r="AI3786">
            <v>45250</v>
          </cell>
          <cell r="AJ3786">
            <v>9.5</v>
          </cell>
        </row>
        <row r="3787">
          <cell r="A3787" t="str">
            <v>4715</v>
          </cell>
          <cell r="B3787" t="str">
            <v>471504201</v>
          </cell>
          <cell r="D3787" t="str">
            <v>4715042</v>
          </cell>
          <cell r="E3787" t="str">
            <v>4750</v>
          </cell>
          <cell r="F3787" t="str">
            <v>47</v>
          </cell>
          <cell r="G3787">
            <v>512.23039917999995</v>
          </cell>
          <cell r="H3787">
            <v>516.20664714999998</v>
          </cell>
          <cell r="I3787">
            <v>516.32889609999995</v>
          </cell>
          <cell r="J3787">
            <v>23.008849560000002</v>
          </cell>
          <cell r="K3787">
            <v>15.474919959999999</v>
          </cell>
          <cell r="L3787">
            <v>7.2034055199999996</v>
          </cell>
          <cell r="M3787">
            <v>9.8389490300000002</v>
          </cell>
          <cell r="N3787">
            <v>24.033923009999999</v>
          </cell>
          <cell r="O3787">
            <v>64.040000000000006</v>
          </cell>
          <cell r="P3787">
            <v>10.81977828</v>
          </cell>
          <cell r="Q3787">
            <v>66.599999999999994</v>
          </cell>
          <cell r="R3787">
            <v>54.24479362000001</v>
          </cell>
          <cell r="S3787">
            <v>20.6</v>
          </cell>
          <cell r="T3787">
            <v>10.126631100000001</v>
          </cell>
          <cell r="U3787">
            <v>9.8389490300000002</v>
          </cell>
          <cell r="V3787">
            <v>7.2034055199999996</v>
          </cell>
          <cell r="W3787">
            <v>40.4</v>
          </cell>
          <cell r="X3787">
            <v>82.8</v>
          </cell>
          <cell r="Y3787">
            <v>36.9</v>
          </cell>
          <cell r="Z3787">
            <v>22.2</v>
          </cell>
          <cell r="AA3787">
            <v>23.2</v>
          </cell>
          <cell r="AB3787">
            <v>7.2034055199999996</v>
          </cell>
          <cell r="AC3787">
            <v>1</v>
          </cell>
          <cell r="AD3787">
            <v>274.68</v>
          </cell>
          <cell r="AE3787">
            <v>56.833456750000003</v>
          </cell>
          <cell r="AF3787">
            <v>67.271199999999993</v>
          </cell>
          <cell r="AG3787">
            <v>0.32164526525407422</v>
          </cell>
          <cell r="AH3787">
            <v>5.0999999999999996</v>
          </cell>
          <cell r="AI3787">
            <v>45250</v>
          </cell>
          <cell r="AJ3787">
            <v>9.5</v>
          </cell>
        </row>
        <row r="3788">
          <cell r="A3788" t="str">
            <v>4715</v>
          </cell>
          <cell r="B3788" t="str">
            <v>471504301</v>
          </cell>
          <cell r="D3788" t="str">
            <v>4715043</v>
          </cell>
          <cell r="E3788" t="str">
            <v>4750</v>
          </cell>
          <cell r="F3788" t="str">
            <v>47</v>
          </cell>
          <cell r="G3788">
            <v>512.23039917999995</v>
          </cell>
          <cell r="H3788">
            <v>516.20664714999998</v>
          </cell>
          <cell r="I3788">
            <v>516.32889609999995</v>
          </cell>
          <cell r="J3788">
            <v>23.008849560000002</v>
          </cell>
          <cell r="K3788">
            <v>15.474919959999999</v>
          </cell>
          <cell r="L3788">
            <v>9.4334839200000005</v>
          </cell>
          <cell r="M3788">
            <v>9.8389490300000002</v>
          </cell>
          <cell r="N3788">
            <v>24.033923009999999</v>
          </cell>
          <cell r="O3788">
            <v>64.040000000000006</v>
          </cell>
          <cell r="P3788">
            <v>10.81977828</v>
          </cell>
          <cell r="Q3788">
            <v>66.599999999999994</v>
          </cell>
          <cell r="R3788">
            <v>54.24479362000001</v>
          </cell>
          <cell r="S3788">
            <v>20.6</v>
          </cell>
          <cell r="T3788">
            <v>10.01663765</v>
          </cell>
          <cell r="U3788">
            <v>9.8389490300000002</v>
          </cell>
          <cell r="V3788">
            <v>9.4334839200000005</v>
          </cell>
          <cell r="W3788">
            <v>40.4</v>
          </cell>
          <cell r="X3788">
            <v>82.8</v>
          </cell>
          <cell r="Y3788">
            <v>36.9</v>
          </cell>
          <cell r="Z3788">
            <v>22.2</v>
          </cell>
          <cell r="AA3788">
            <v>23.2</v>
          </cell>
          <cell r="AB3788">
            <v>9.0768089799999991</v>
          </cell>
          <cell r="AC3788">
            <v>0</v>
          </cell>
          <cell r="AD3788">
            <v>274.68</v>
          </cell>
          <cell r="AE3788">
            <v>56.833456750000003</v>
          </cell>
          <cell r="AF3788">
            <v>67.271199999999993</v>
          </cell>
          <cell r="AG3788">
            <v>0.29116042476449949</v>
          </cell>
          <cell r="AH3788">
            <v>5.0999999999999996</v>
          </cell>
          <cell r="AI3788">
            <v>45250</v>
          </cell>
          <cell r="AJ3788">
            <v>9.5</v>
          </cell>
        </row>
        <row r="3789">
          <cell r="A3789" t="str">
            <v>4715</v>
          </cell>
          <cell r="B3789" t="str">
            <v>471504401</v>
          </cell>
          <cell r="D3789" t="str">
            <v>4715044</v>
          </cell>
          <cell r="E3789" t="str">
            <v>4750</v>
          </cell>
          <cell r="F3789" t="str">
            <v>47</v>
          </cell>
          <cell r="G3789">
            <v>512.23039917999995</v>
          </cell>
          <cell r="H3789">
            <v>516.20664714999998</v>
          </cell>
          <cell r="I3789">
            <v>516.32889609999995</v>
          </cell>
          <cell r="J3789">
            <v>23.008849560000002</v>
          </cell>
          <cell r="K3789">
            <v>15.474919959999999</v>
          </cell>
          <cell r="L3789">
            <v>9.4414520900000003</v>
          </cell>
          <cell r="M3789">
            <v>9.4311612300000007</v>
          </cell>
          <cell r="N3789">
            <v>24.033923009999999</v>
          </cell>
          <cell r="O3789">
            <v>64.040000000000006</v>
          </cell>
          <cell r="P3789">
            <v>11.175212459999999</v>
          </cell>
          <cell r="Q3789">
            <v>66.599999999999994</v>
          </cell>
          <cell r="R3789">
            <v>54.24479362000001</v>
          </cell>
          <cell r="S3789">
            <v>20.6</v>
          </cell>
          <cell r="T3789">
            <v>9.7114186399999998</v>
          </cell>
          <cell r="U3789">
            <v>10.79320841</v>
          </cell>
          <cell r="V3789">
            <v>9.4916773600000006</v>
          </cell>
          <cell r="W3789">
            <v>40.4</v>
          </cell>
          <cell r="X3789">
            <v>82.8</v>
          </cell>
          <cell r="Y3789">
            <v>36.9</v>
          </cell>
          <cell r="Z3789">
            <v>22.2</v>
          </cell>
          <cell r="AA3789">
            <v>23.2</v>
          </cell>
          <cell r="AB3789">
            <v>9.4769264799999995</v>
          </cell>
          <cell r="AC3789">
            <v>0.35017663999999998</v>
          </cell>
          <cell r="AD3789">
            <v>274.68</v>
          </cell>
          <cell r="AE3789">
            <v>56.833456750000003</v>
          </cell>
          <cell r="AF3789">
            <v>67.271199999999993</v>
          </cell>
          <cell r="AG3789">
            <v>0.29223377970983655</v>
          </cell>
          <cell r="AH3789">
            <v>5.0999999999999996</v>
          </cell>
          <cell r="AI3789">
            <v>45250</v>
          </cell>
          <cell r="AJ3789">
            <v>9.5</v>
          </cell>
        </row>
        <row r="3790">
          <cell r="A3790" t="str">
            <v>4715</v>
          </cell>
          <cell r="B3790" t="str">
            <v>471504501</v>
          </cell>
          <cell r="D3790" t="str">
            <v>4715045</v>
          </cell>
          <cell r="E3790" t="str">
            <v>4750</v>
          </cell>
          <cell r="F3790" t="str">
            <v>47</v>
          </cell>
          <cell r="G3790">
            <v>512.23039917999995</v>
          </cell>
          <cell r="H3790">
            <v>516.20664714999998</v>
          </cell>
          <cell r="I3790">
            <v>516.32889609999995</v>
          </cell>
          <cell r="J3790">
            <v>23.008849560000002</v>
          </cell>
          <cell r="K3790">
            <v>15.474919959999999</v>
          </cell>
          <cell r="L3790">
            <v>9.3944935800000007</v>
          </cell>
          <cell r="M3790">
            <v>9.3944935800000007</v>
          </cell>
          <cell r="N3790">
            <v>24.033923009999999</v>
          </cell>
          <cell r="O3790">
            <v>64.040000000000006</v>
          </cell>
          <cell r="P3790">
            <v>11.225243389999999</v>
          </cell>
          <cell r="Q3790">
            <v>66.599999999999994</v>
          </cell>
          <cell r="R3790">
            <v>54.24479362000001</v>
          </cell>
          <cell r="S3790">
            <v>20.6</v>
          </cell>
          <cell r="T3790">
            <v>9.9679166899999991</v>
          </cell>
          <cell r="U3790">
            <v>10.81977828</v>
          </cell>
          <cell r="V3790">
            <v>9.3944935800000007</v>
          </cell>
          <cell r="W3790">
            <v>40.4</v>
          </cell>
          <cell r="X3790">
            <v>82.8</v>
          </cell>
          <cell r="Y3790">
            <v>36.9</v>
          </cell>
          <cell r="Z3790">
            <v>22.2</v>
          </cell>
          <cell r="AA3790">
            <v>23.2</v>
          </cell>
          <cell r="AB3790">
            <v>9.0547386400000001</v>
          </cell>
          <cell r="AC3790">
            <v>1</v>
          </cell>
          <cell r="AD3790">
            <v>274.68</v>
          </cell>
          <cell r="AE3790">
            <v>56.833456750000003</v>
          </cell>
          <cell r="AF3790">
            <v>67.271199999999993</v>
          </cell>
          <cell r="AG3790">
            <v>0.36423315998302208</v>
          </cell>
          <cell r="AH3790">
            <v>5.0999999999999996</v>
          </cell>
          <cell r="AI3790">
            <v>45250</v>
          </cell>
          <cell r="AJ3790">
            <v>9.5</v>
          </cell>
        </row>
        <row r="3791">
          <cell r="A3791" t="str">
            <v>4715</v>
          </cell>
          <cell r="B3791" t="str">
            <v>471504601</v>
          </cell>
          <cell r="D3791" t="str">
            <v>4715046</v>
          </cell>
          <cell r="E3791" t="str">
            <v>4750</v>
          </cell>
          <cell r="F3791" t="str">
            <v>47</v>
          </cell>
          <cell r="G3791">
            <v>512.23039917999995</v>
          </cell>
          <cell r="H3791">
            <v>516.20664714999998</v>
          </cell>
          <cell r="I3791">
            <v>516.32889609999995</v>
          </cell>
          <cell r="J3791">
            <v>23.008849560000002</v>
          </cell>
          <cell r="K3791">
            <v>15.474919959999999</v>
          </cell>
          <cell r="L3791">
            <v>9.4506949599999999</v>
          </cell>
          <cell r="M3791">
            <v>9.4506949599999999</v>
          </cell>
          <cell r="N3791">
            <v>24.033923009999999</v>
          </cell>
          <cell r="O3791">
            <v>64.040000000000006</v>
          </cell>
          <cell r="P3791">
            <v>10.81977828</v>
          </cell>
          <cell r="Q3791">
            <v>66.599999999999994</v>
          </cell>
          <cell r="R3791">
            <v>54.24479362000001</v>
          </cell>
          <cell r="S3791">
            <v>20.6</v>
          </cell>
          <cell r="T3791">
            <v>7.1308988299999996</v>
          </cell>
          <cell r="U3791">
            <v>10.81977828</v>
          </cell>
          <cell r="V3791">
            <v>9.4506949599999999</v>
          </cell>
          <cell r="W3791">
            <v>40.4</v>
          </cell>
          <cell r="X3791">
            <v>82.8</v>
          </cell>
          <cell r="Y3791">
            <v>36.9</v>
          </cell>
          <cell r="Z3791">
            <v>22.2</v>
          </cell>
          <cell r="AA3791">
            <v>23.2</v>
          </cell>
          <cell r="AB3791">
            <v>9.6158054800000006</v>
          </cell>
          <cell r="AC3791">
            <v>0</v>
          </cell>
          <cell r="AD3791">
            <v>274.68</v>
          </cell>
          <cell r="AE3791">
            <v>56.833456750000003</v>
          </cell>
          <cell r="AF3791">
            <v>67.271199999999993</v>
          </cell>
          <cell r="AG3791">
            <v>0.28764557853534267</v>
          </cell>
          <cell r="AH3791">
            <v>5.0999999999999996</v>
          </cell>
          <cell r="AI3791">
            <v>45250</v>
          </cell>
          <cell r="AJ3791">
            <v>9.5</v>
          </cell>
        </row>
        <row r="3792">
          <cell r="A3792" t="str">
            <v>4715</v>
          </cell>
          <cell r="B3792" t="str">
            <v>471504701</v>
          </cell>
          <cell r="D3792" t="str">
            <v>4715047</v>
          </cell>
          <cell r="E3792" t="str">
            <v>4750</v>
          </cell>
          <cell r="F3792" t="str">
            <v>47</v>
          </cell>
          <cell r="G3792">
            <v>512.23039917999995</v>
          </cell>
          <cell r="H3792">
            <v>516.20664714999998</v>
          </cell>
          <cell r="I3792">
            <v>516.32889609999995</v>
          </cell>
          <cell r="J3792">
            <v>23.008849560000002</v>
          </cell>
          <cell r="K3792">
            <v>15.474919959999999</v>
          </cell>
          <cell r="L3792">
            <v>7.2034055199999996</v>
          </cell>
          <cell r="M3792">
            <v>7.2034055199999996</v>
          </cell>
          <cell r="N3792">
            <v>24.033923009999999</v>
          </cell>
          <cell r="O3792">
            <v>64.040000000000006</v>
          </cell>
          <cell r="P3792">
            <v>11.225243389999999</v>
          </cell>
          <cell r="Q3792">
            <v>66.599999999999994</v>
          </cell>
          <cell r="R3792">
            <v>54.24479362000001</v>
          </cell>
          <cell r="S3792">
            <v>20.6</v>
          </cell>
          <cell r="T3792">
            <v>9.4334839200000005</v>
          </cell>
          <cell r="U3792">
            <v>10.81977828</v>
          </cell>
          <cell r="V3792">
            <v>7.2034055199999996</v>
          </cell>
          <cell r="W3792">
            <v>40.4</v>
          </cell>
          <cell r="X3792">
            <v>82.8</v>
          </cell>
          <cell r="Y3792">
            <v>36.9</v>
          </cell>
          <cell r="Z3792">
            <v>22.2</v>
          </cell>
          <cell r="AA3792">
            <v>23.2</v>
          </cell>
          <cell r="AB3792">
            <v>7.2034055199999996</v>
          </cell>
          <cell r="AC3792">
            <v>1</v>
          </cell>
          <cell r="AD3792">
            <v>274.68</v>
          </cell>
          <cell r="AE3792">
            <v>56.833456750000003</v>
          </cell>
          <cell r="AF3792">
            <v>67.271199999999993</v>
          </cell>
          <cell r="AG3792">
            <v>0.28437095699111947</v>
          </cell>
          <cell r="AH3792">
            <v>5.0999999999999996</v>
          </cell>
          <cell r="AI3792">
            <v>45250</v>
          </cell>
          <cell r="AJ3792">
            <v>9.5</v>
          </cell>
        </row>
        <row r="3793">
          <cell r="A3793" t="str">
            <v>4715</v>
          </cell>
          <cell r="B3793" t="str">
            <v>471504801</v>
          </cell>
          <cell r="D3793" t="str">
            <v>4715048</v>
          </cell>
          <cell r="E3793" t="str">
            <v>4750</v>
          </cell>
          <cell r="F3793" t="str">
            <v>47</v>
          </cell>
          <cell r="G3793">
            <v>512.23039917999995</v>
          </cell>
          <cell r="H3793">
            <v>516.20664714999998</v>
          </cell>
          <cell r="I3793">
            <v>516.32889609999995</v>
          </cell>
          <cell r="J3793">
            <v>23.008849560000002</v>
          </cell>
          <cell r="K3793">
            <v>15.474919959999999</v>
          </cell>
          <cell r="L3793">
            <v>9.4148310300000002</v>
          </cell>
          <cell r="M3793">
            <v>9.4218970500000001</v>
          </cell>
          <cell r="N3793">
            <v>24.033923009999999</v>
          </cell>
          <cell r="O3793">
            <v>64.040000000000006</v>
          </cell>
          <cell r="P3793">
            <v>11.531541109999999</v>
          </cell>
          <cell r="Q3793">
            <v>66.599999999999994</v>
          </cell>
          <cell r="R3793">
            <v>54.24479362000001</v>
          </cell>
          <cell r="S3793">
            <v>20.6</v>
          </cell>
          <cell r="T3793">
            <v>10.447989700000001</v>
          </cell>
          <cell r="U3793">
            <v>10.800697400000001</v>
          </cell>
          <cell r="V3793">
            <v>9.6066974599999995</v>
          </cell>
          <cell r="W3793">
            <v>40.4</v>
          </cell>
          <cell r="X3793">
            <v>82.8</v>
          </cell>
          <cell r="Y3793">
            <v>36.9</v>
          </cell>
          <cell r="Z3793">
            <v>22.2</v>
          </cell>
          <cell r="AA3793">
            <v>23.2</v>
          </cell>
          <cell r="AB3793">
            <v>9.6473041500000001</v>
          </cell>
          <cell r="AC3793">
            <v>0.35031105000000001</v>
          </cell>
          <cell r="AD3793">
            <v>274.68</v>
          </cell>
          <cell r="AE3793">
            <v>56.833456750000003</v>
          </cell>
          <cell r="AF3793">
            <v>67.196625929999996</v>
          </cell>
          <cell r="AG3793">
            <v>0.305239178607221</v>
          </cell>
          <cell r="AH3793">
            <v>5.0999999999999996</v>
          </cell>
          <cell r="AI3793">
            <v>45250</v>
          </cell>
          <cell r="AJ3793">
            <v>9.5</v>
          </cell>
        </row>
        <row r="3794">
          <cell r="A3794" t="str">
            <v>4715</v>
          </cell>
          <cell r="B3794" t="str">
            <v>471504901</v>
          </cell>
          <cell r="D3794" t="str">
            <v>4715049</v>
          </cell>
          <cell r="E3794" t="str">
            <v>4750</v>
          </cell>
          <cell r="F3794" t="str">
            <v>47</v>
          </cell>
          <cell r="G3794">
            <v>512.23039917999995</v>
          </cell>
          <cell r="H3794">
            <v>516.20664714999998</v>
          </cell>
          <cell r="I3794">
            <v>516.32889609999995</v>
          </cell>
          <cell r="J3794">
            <v>23.008849560000002</v>
          </cell>
          <cell r="K3794">
            <v>15.474919959999999</v>
          </cell>
          <cell r="L3794">
            <v>7.2584121499999998</v>
          </cell>
          <cell r="M3794">
            <v>7.1420365700000001</v>
          </cell>
          <cell r="N3794">
            <v>24.033923009999999</v>
          </cell>
          <cell r="O3794">
            <v>64.040000000000006</v>
          </cell>
          <cell r="P3794">
            <v>11.225243389999999</v>
          </cell>
          <cell r="Q3794">
            <v>66.599999999999994</v>
          </cell>
          <cell r="R3794">
            <v>54.24479362000001</v>
          </cell>
          <cell r="S3794">
            <v>20.6</v>
          </cell>
          <cell r="T3794">
            <v>10.81977828</v>
          </cell>
          <cell r="U3794">
            <v>10.81977828</v>
          </cell>
          <cell r="V3794">
            <v>7.1420365700000001</v>
          </cell>
          <cell r="W3794">
            <v>40.4</v>
          </cell>
          <cell r="X3794">
            <v>82.8</v>
          </cell>
          <cell r="Y3794">
            <v>36.9</v>
          </cell>
          <cell r="Z3794">
            <v>22.2</v>
          </cell>
          <cell r="AA3794">
            <v>23.2</v>
          </cell>
          <cell r="AB3794">
            <v>7.1308988299999996</v>
          </cell>
          <cell r="AC3794">
            <v>1</v>
          </cell>
          <cell r="AD3794">
            <v>274.68</v>
          </cell>
          <cell r="AE3794">
            <v>56.833456750000003</v>
          </cell>
          <cell r="AF3794">
            <v>67.271199999999993</v>
          </cell>
          <cell r="AG3794">
            <v>0.30585693635872102</v>
          </cell>
          <cell r="AH3794">
            <v>5.0999999999999996</v>
          </cell>
          <cell r="AI3794">
            <v>45250</v>
          </cell>
          <cell r="AJ3794">
            <v>9.5</v>
          </cell>
        </row>
        <row r="3795">
          <cell r="A3795" t="str">
            <v>4715</v>
          </cell>
          <cell r="B3795" t="str">
            <v>471505101</v>
          </cell>
          <cell r="D3795" t="str">
            <v>4715051</v>
          </cell>
          <cell r="E3795" t="str">
            <v>4750</v>
          </cell>
          <cell r="F3795" t="str">
            <v>47</v>
          </cell>
          <cell r="G3795">
            <v>512.23039917999995</v>
          </cell>
          <cell r="H3795">
            <v>516.20664714999998</v>
          </cell>
          <cell r="I3795">
            <v>516.32889609999995</v>
          </cell>
          <cell r="J3795">
            <v>23.008849560000002</v>
          </cell>
          <cell r="K3795">
            <v>15.474919959999999</v>
          </cell>
          <cell r="L3795">
            <v>9.4769264799999995</v>
          </cell>
          <cell r="M3795">
            <v>9.4818930600000009</v>
          </cell>
          <cell r="N3795">
            <v>24.033923009999999</v>
          </cell>
          <cell r="O3795">
            <v>64.040000000000006</v>
          </cell>
          <cell r="P3795">
            <v>11.276101260000001</v>
          </cell>
          <cell r="Q3795">
            <v>66.599999999999994</v>
          </cell>
          <cell r="R3795">
            <v>54.24479362000001</v>
          </cell>
          <cell r="S3795">
            <v>20.6</v>
          </cell>
          <cell r="T3795">
            <v>9.8738527499999993</v>
          </cell>
          <cell r="U3795">
            <v>9.8738527499999993</v>
          </cell>
          <cell r="V3795">
            <v>9.4804438399999995</v>
          </cell>
          <cell r="W3795">
            <v>40.4</v>
          </cell>
          <cell r="X3795">
            <v>82.8</v>
          </cell>
          <cell r="Y3795">
            <v>36.9</v>
          </cell>
          <cell r="Z3795">
            <v>22.2</v>
          </cell>
          <cell r="AA3795">
            <v>23.2</v>
          </cell>
          <cell r="AB3795">
            <v>9.4709338400000007</v>
          </cell>
          <cell r="AC3795">
            <v>0.21245849</v>
          </cell>
          <cell r="AD3795">
            <v>274.68</v>
          </cell>
          <cell r="AE3795">
            <v>56.833456750000003</v>
          </cell>
          <cell r="AF3795">
            <v>61.186634030000008</v>
          </cell>
          <cell r="AG3795">
            <v>0.2845003920214399</v>
          </cell>
          <cell r="AH3795">
            <v>5.0999999999999996</v>
          </cell>
          <cell r="AI3795">
            <v>45250</v>
          </cell>
          <cell r="AJ3795">
            <v>9.5</v>
          </cell>
        </row>
        <row r="3796">
          <cell r="A3796" t="str">
            <v>4715</v>
          </cell>
          <cell r="B3796" t="str">
            <v>471505201</v>
          </cell>
          <cell r="D3796" t="str">
            <v>4715052</v>
          </cell>
          <cell r="E3796" t="str">
            <v>4750</v>
          </cell>
          <cell r="F3796" t="str">
            <v>47</v>
          </cell>
          <cell r="G3796">
            <v>512.23039917999995</v>
          </cell>
          <cell r="H3796">
            <v>516.20664714999998</v>
          </cell>
          <cell r="I3796">
            <v>516.32889609999995</v>
          </cell>
          <cell r="J3796">
            <v>23.008849560000002</v>
          </cell>
          <cell r="K3796">
            <v>15.474919959999999</v>
          </cell>
          <cell r="L3796">
            <v>9.8389490300000002</v>
          </cell>
          <cell r="M3796">
            <v>9.8389490300000002</v>
          </cell>
          <cell r="N3796">
            <v>24.033923009999999</v>
          </cell>
          <cell r="O3796">
            <v>64.040000000000006</v>
          </cell>
          <cell r="P3796">
            <v>11.225243389999999</v>
          </cell>
          <cell r="Q3796">
            <v>66.599999999999994</v>
          </cell>
          <cell r="R3796">
            <v>54.24479362000001</v>
          </cell>
          <cell r="S3796">
            <v>20.6</v>
          </cell>
          <cell r="T3796">
            <v>9.8389490300000002</v>
          </cell>
          <cell r="U3796">
            <v>9.8389490300000002</v>
          </cell>
          <cell r="V3796">
            <v>9.8389490300000002</v>
          </cell>
          <cell r="W3796">
            <v>40.4</v>
          </cell>
          <cell r="X3796">
            <v>82.8</v>
          </cell>
          <cell r="Y3796">
            <v>36.9</v>
          </cell>
          <cell r="Z3796">
            <v>22.2</v>
          </cell>
          <cell r="AA3796">
            <v>23.2</v>
          </cell>
          <cell r="AB3796">
            <v>9.6158054800000006</v>
          </cell>
          <cell r="AC3796">
            <v>0</v>
          </cell>
          <cell r="AD3796">
            <v>274.68</v>
          </cell>
          <cell r="AE3796">
            <v>56.833456750000003</v>
          </cell>
          <cell r="AF3796">
            <v>61.091599999999993</v>
          </cell>
          <cell r="AG3796">
            <v>0</v>
          </cell>
          <cell r="AH3796">
            <v>5.0999999999999996</v>
          </cell>
          <cell r="AI3796">
            <v>45250</v>
          </cell>
          <cell r="AJ3796">
            <v>9.5</v>
          </cell>
        </row>
        <row r="3797">
          <cell r="A3797" t="str">
            <v>4715</v>
          </cell>
          <cell r="B3797" t="str">
            <v>471505401</v>
          </cell>
          <cell r="D3797" t="str">
            <v>4715054</v>
          </cell>
          <cell r="E3797" t="str">
            <v>4750</v>
          </cell>
          <cell r="F3797" t="str">
            <v>47</v>
          </cell>
          <cell r="G3797">
            <v>512.23039917999995</v>
          </cell>
          <cell r="H3797">
            <v>516.20664714999998</v>
          </cell>
          <cell r="I3797">
            <v>516.32889609999995</v>
          </cell>
          <cell r="J3797">
            <v>23.008849560000002</v>
          </cell>
          <cell r="K3797">
            <v>15.474919959999999</v>
          </cell>
          <cell r="L3797">
            <v>10.033199160000001</v>
          </cell>
          <cell r="M3797">
            <v>9.9371640800000005</v>
          </cell>
          <cell r="N3797">
            <v>24.033923009999999</v>
          </cell>
          <cell r="O3797">
            <v>64.040000000000006</v>
          </cell>
          <cell r="P3797">
            <v>10.840697929999999</v>
          </cell>
          <cell r="Q3797">
            <v>66.599999999999994</v>
          </cell>
          <cell r="R3797">
            <v>54.24479362000001</v>
          </cell>
          <cell r="S3797">
            <v>20.6</v>
          </cell>
          <cell r="T3797">
            <v>10.06645638</v>
          </cell>
          <cell r="U3797">
            <v>10.29498895</v>
          </cell>
          <cell r="V3797">
            <v>9.9091713699999993</v>
          </cell>
          <cell r="W3797">
            <v>40.4</v>
          </cell>
          <cell r="X3797">
            <v>82.8</v>
          </cell>
          <cell r="Y3797">
            <v>36.9</v>
          </cell>
          <cell r="Z3797">
            <v>22.2</v>
          </cell>
          <cell r="AA3797">
            <v>23.2</v>
          </cell>
          <cell r="AB3797">
            <v>10.17462095</v>
          </cell>
          <cell r="AC3797">
            <v>6.0284879999999999E-2</v>
          </cell>
          <cell r="AD3797">
            <v>274.68</v>
          </cell>
          <cell r="AE3797">
            <v>56.833456750000003</v>
          </cell>
          <cell r="AF3797">
            <v>67.14075545</v>
          </cell>
          <cell r="AG3797">
            <v>0.5</v>
          </cell>
          <cell r="AH3797">
            <v>5.0999999999999996</v>
          </cell>
          <cell r="AI3797">
            <v>45250</v>
          </cell>
          <cell r="AJ3797">
            <v>9.5</v>
          </cell>
        </row>
        <row r="3798">
          <cell r="A3798" t="str">
            <v>4715</v>
          </cell>
          <cell r="B3798" t="str">
            <v>471505601</v>
          </cell>
          <cell r="D3798" t="str">
            <v>4715056</v>
          </cell>
          <cell r="E3798" t="str">
            <v>4750</v>
          </cell>
          <cell r="F3798" t="str">
            <v>47</v>
          </cell>
          <cell r="G3798">
            <v>512.23039917999995</v>
          </cell>
          <cell r="H3798">
            <v>516.20664714999998</v>
          </cell>
          <cell r="I3798">
            <v>516.32889609999995</v>
          </cell>
          <cell r="J3798">
            <v>23.008849560000002</v>
          </cell>
          <cell r="K3798">
            <v>15.474919959999999</v>
          </cell>
          <cell r="L3798">
            <v>10.81977828</v>
          </cell>
          <cell r="M3798">
            <v>10.126631100000001</v>
          </cell>
          <cell r="N3798">
            <v>24.033923009999999</v>
          </cell>
          <cell r="O3798">
            <v>64.040000000000006</v>
          </cell>
          <cell r="P3798">
            <v>10.81977828</v>
          </cell>
          <cell r="Q3798">
            <v>66.599999999999994</v>
          </cell>
          <cell r="R3798">
            <v>54.24479362000001</v>
          </cell>
          <cell r="S3798">
            <v>20.6</v>
          </cell>
          <cell r="T3798">
            <v>10.126631100000001</v>
          </cell>
          <cell r="U3798">
            <v>10.81977828</v>
          </cell>
          <cell r="V3798">
            <v>10.126631100000001</v>
          </cell>
          <cell r="W3798">
            <v>40.4</v>
          </cell>
          <cell r="X3798">
            <v>82.8</v>
          </cell>
          <cell r="Y3798">
            <v>36.9</v>
          </cell>
          <cell r="Z3798">
            <v>22.2</v>
          </cell>
          <cell r="AA3798">
            <v>23.2</v>
          </cell>
          <cell r="AB3798">
            <v>10.741816740000001</v>
          </cell>
          <cell r="AC3798">
            <v>0</v>
          </cell>
          <cell r="AD3798">
            <v>274.68</v>
          </cell>
          <cell r="AE3798">
            <v>56.833456750000003</v>
          </cell>
          <cell r="AF3798">
            <v>67.271199999999993</v>
          </cell>
          <cell r="AG3798">
            <v>1</v>
          </cell>
          <cell r="AH3798">
            <v>5.0999999999999996</v>
          </cell>
          <cell r="AI3798">
            <v>45250</v>
          </cell>
          <cell r="AJ3798">
            <v>9.5</v>
          </cell>
        </row>
        <row r="3799">
          <cell r="A3799" t="str">
            <v>4715</v>
          </cell>
          <cell r="B3799" t="str">
            <v>471505701</v>
          </cell>
          <cell r="D3799" t="str">
            <v>4715057</v>
          </cell>
          <cell r="E3799" t="str">
            <v>4750</v>
          </cell>
          <cell r="F3799" t="str">
            <v>47</v>
          </cell>
          <cell r="G3799">
            <v>512.23039917999995</v>
          </cell>
          <cell r="H3799">
            <v>516.20664714999998</v>
          </cell>
          <cell r="I3799">
            <v>516.32889609999995</v>
          </cell>
          <cell r="J3799">
            <v>23.008849560000002</v>
          </cell>
          <cell r="K3799">
            <v>15.474919959999999</v>
          </cell>
          <cell r="L3799">
            <v>9.3031929899999994</v>
          </cell>
          <cell r="M3799">
            <v>9.4269023099999991</v>
          </cell>
          <cell r="N3799">
            <v>24.033923009999999</v>
          </cell>
          <cell r="O3799">
            <v>64.040000000000006</v>
          </cell>
          <cell r="P3799">
            <v>9.8515098099999996</v>
          </cell>
          <cell r="Q3799">
            <v>66.599999999999994</v>
          </cell>
          <cell r="R3799">
            <v>54.24479362000001</v>
          </cell>
          <cell r="S3799">
            <v>20.6</v>
          </cell>
          <cell r="T3799">
            <v>9.8618839999999999</v>
          </cell>
          <cell r="U3799">
            <v>9.6188674499999998</v>
          </cell>
          <cell r="V3799">
            <v>9.5203953000000006</v>
          </cell>
          <cell r="W3799">
            <v>40.4</v>
          </cell>
          <cell r="X3799">
            <v>82.8</v>
          </cell>
          <cell r="Y3799">
            <v>36.9</v>
          </cell>
          <cell r="Z3799">
            <v>22.2</v>
          </cell>
          <cell r="AA3799">
            <v>23.2</v>
          </cell>
          <cell r="AB3799">
            <v>10.13173804</v>
          </cell>
          <cell r="AC3799">
            <v>0.11388058999999999</v>
          </cell>
          <cell r="AD3799">
            <v>274.68</v>
          </cell>
          <cell r="AE3799">
            <v>56.833456750000003</v>
          </cell>
          <cell r="AF3799">
            <v>67.218729300000007</v>
          </cell>
          <cell r="AG3799">
            <v>0</v>
          </cell>
          <cell r="AH3799">
            <v>5.0999999999999996</v>
          </cell>
          <cell r="AI3799">
            <v>45250</v>
          </cell>
          <cell r="AJ3799">
            <v>9.5</v>
          </cell>
        </row>
        <row r="3800">
          <cell r="A3800" t="str">
            <v>4715</v>
          </cell>
          <cell r="B3800" t="str">
            <v>471505801</v>
          </cell>
          <cell r="D3800" t="str">
            <v>4715058</v>
          </cell>
          <cell r="E3800" t="str">
            <v>4750</v>
          </cell>
          <cell r="F3800" t="str">
            <v>47</v>
          </cell>
          <cell r="G3800">
            <v>512.23039917999995</v>
          </cell>
          <cell r="H3800">
            <v>516.20664714999998</v>
          </cell>
          <cell r="I3800">
            <v>516.32889609999995</v>
          </cell>
          <cell r="J3800">
            <v>23.008849560000002</v>
          </cell>
          <cell r="K3800">
            <v>15.474919959999999</v>
          </cell>
          <cell r="L3800">
            <v>7.1308988299999996</v>
          </cell>
          <cell r="M3800">
            <v>9.8279554900000008</v>
          </cell>
          <cell r="N3800">
            <v>24.033923009999999</v>
          </cell>
          <cell r="O3800">
            <v>64.040000000000006</v>
          </cell>
          <cell r="P3800">
            <v>9.8389490300000002</v>
          </cell>
          <cell r="Q3800">
            <v>66.599999999999994</v>
          </cell>
          <cell r="R3800">
            <v>54.24479362000001</v>
          </cell>
          <cell r="S3800">
            <v>20.6</v>
          </cell>
          <cell r="T3800">
            <v>9.8279554900000008</v>
          </cell>
          <cell r="U3800">
            <v>7.1308988299999996</v>
          </cell>
          <cell r="V3800">
            <v>7.1308988299999996</v>
          </cell>
          <cell r="W3800">
            <v>40.4</v>
          </cell>
          <cell r="X3800">
            <v>82.8</v>
          </cell>
          <cell r="Y3800">
            <v>36.9</v>
          </cell>
          <cell r="Z3800">
            <v>22.2</v>
          </cell>
          <cell r="AA3800">
            <v>23.2</v>
          </cell>
          <cell r="AB3800">
            <v>9.9641121699999999</v>
          </cell>
          <cell r="AC3800">
            <v>0</v>
          </cell>
          <cell r="AD3800">
            <v>274.68</v>
          </cell>
          <cell r="AE3800">
            <v>56.833456750000003</v>
          </cell>
          <cell r="AF3800">
            <v>67.271199999999993</v>
          </cell>
          <cell r="AG3800">
            <v>0</v>
          </cell>
          <cell r="AH3800">
            <v>5.0999999999999996</v>
          </cell>
          <cell r="AI3800">
            <v>45250</v>
          </cell>
          <cell r="AJ3800">
            <v>9.5</v>
          </cell>
        </row>
        <row r="3801">
          <cell r="A3801" t="str">
            <v>4715</v>
          </cell>
          <cell r="B3801" t="str">
            <v>471505901</v>
          </cell>
          <cell r="D3801" t="str">
            <v>4715059</v>
          </cell>
          <cell r="E3801" t="str">
            <v>4750</v>
          </cell>
          <cell r="F3801" t="str">
            <v>47</v>
          </cell>
          <cell r="G3801">
            <v>512.23039917999995</v>
          </cell>
          <cell r="H3801">
            <v>516.20664714999998</v>
          </cell>
          <cell r="I3801">
            <v>516.32889609999995</v>
          </cell>
          <cell r="J3801">
            <v>23.008849560000002</v>
          </cell>
          <cell r="K3801">
            <v>15.474919959999999</v>
          </cell>
          <cell r="L3801">
            <v>7.1308988299999996</v>
          </cell>
          <cell r="M3801">
            <v>7.1308988299999996</v>
          </cell>
          <cell r="N3801">
            <v>24.033923009999999</v>
          </cell>
          <cell r="O3801">
            <v>64.040000000000006</v>
          </cell>
          <cell r="P3801">
            <v>7.8240460100000009</v>
          </cell>
          <cell r="Q3801">
            <v>66.599999999999994</v>
          </cell>
          <cell r="R3801">
            <v>54.24479362000001</v>
          </cell>
          <cell r="S3801">
            <v>20.6</v>
          </cell>
          <cell r="T3801">
            <v>9.8389490300000002</v>
          </cell>
          <cell r="U3801">
            <v>7.1308988299999996</v>
          </cell>
          <cell r="V3801">
            <v>7.1308988299999996</v>
          </cell>
          <cell r="W3801">
            <v>40.4</v>
          </cell>
          <cell r="X3801">
            <v>82.8</v>
          </cell>
          <cell r="Y3801">
            <v>36.9</v>
          </cell>
          <cell r="Z3801">
            <v>22.2</v>
          </cell>
          <cell r="AA3801">
            <v>23.2</v>
          </cell>
          <cell r="AB3801">
            <v>10.741816740000001</v>
          </cell>
          <cell r="AC3801">
            <v>1</v>
          </cell>
          <cell r="AD3801">
            <v>274.68</v>
          </cell>
          <cell r="AE3801">
            <v>56.833456750000003</v>
          </cell>
          <cell r="AF3801">
            <v>67.271199999999993</v>
          </cell>
          <cell r="AG3801">
            <v>0</v>
          </cell>
          <cell r="AH3801">
            <v>5.0999999999999996</v>
          </cell>
          <cell r="AI3801">
            <v>45250</v>
          </cell>
          <cell r="AJ3801">
            <v>9.5</v>
          </cell>
        </row>
        <row r="3802">
          <cell r="A3802" t="str">
            <v>4715</v>
          </cell>
          <cell r="B3802" t="str">
            <v>471506101</v>
          </cell>
          <cell r="D3802" t="str">
            <v>4715061</v>
          </cell>
          <cell r="E3802" t="str">
            <v>4750</v>
          </cell>
          <cell r="F3802" t="str">
            <v>47</v>
          </cell>
          <cell r="G3802">
            <v>512.23039917999995</v>
          </cell>
          <cell r="H3802">
            <v>516.20664714999998</v>
          </cell>
          <cell r="I3802">
            <v>516.32889609999995</v>
          </cell>
          <cell r="J3802">
            <v>23.008849560000002</v>
          </cell>
          <cell r="K3802">
            <v>15.474919959999999</v>
          </cell>
          <cell r="L3802">
            <v>9.6521374099999999</v>
          </cell>
          <cell r="M3802">
            <v>9.3574664399999996</v>
          </cell>
          <cell r="N3802">
            <v>24.033923009999999</v>
          </cell>
          <cell r="O3802">
            <v>64.040000000000006</v>
          </cell>
          <cell r="P3802">
            <v>10.569032269999999</v>
          </cell>
          <cell r="Q3802">
            <v>66.599999999999994</v>
          </cell>
          <cell r="R3802">
            <v>54.24479362000001</v>
          </cell>
          <cell r="S3802">
            <v>20.6</v>
          </cell>
          <cell r="T3802">
            <v>10.27484419</v>
          </cell>
          <cell r="U3802">
            <v>10.533455289999999</v>
          </cell>
          <cell r="V3802">
            <v>9.7487617100000001</v>
          </cell>
          <cell r="W3802">
            <v>40.4</v>
          </cell>
          <cell r="X3802">
            <v>82.8</v>
          </cell>
          <cell r="Y3802">
            <v>36.9</v>
          </cell>
          <cell r="Z3802">
            <v>22.2</v>
          </cell>
          <cell r="AA3802">
            <v>23.2</v>
          </cell>
          <cell r="AB3802">
            <v>9.9493687299999998</v>
          </cell>
          <cell r="AC3802">
            <v>0.13228630999999999</v>
          </cell>
          <cell r="AD3802">
            <v>274.68</v>
          </cell>
          <cell r="AE3802">
            <v>56.833456750000003</v>
          </cell>
          <cell r="AF3802">
            <v>66.217457730000007</v>
          </cell>
          <cell r="AG3802">
            <v>1</v>
          </cell>
          <cell r="AH3802">
            <v>5.0999999999999996</v>
          </cell>
          <cell r="AI3802">
            <v>45250</v>
          </cell>
          <cell r="AJ3802">
            <v>9.5</v>
          </cell>
        </row>
        <row r="3803">
          <cell r="A3803" t="str">
            <v>4715</v>
          </cell>
          <cell r="B3803" t="str">
            <v>471506201</v>
          </cell>
          <cell r="D3803" t="str">
            <v>4715062</v>
          </cell>
          <cell r="E3803" t="str">
            <v>4750</v>
          </cell>
          <cell r="F3803" t="str">
            <v>47</v>
          </cell>
          <cell r="G3803">
            <v>512.23039917999995</v>
          </cell>
          <cell r="H3803">
            <v>516.20664714999998</v>
          </cell>
          <cell r="I3803">
            <v>516.32889609999995</v>
          </cell>
          <cell r="J3803">
            <v>23.008849560000002</v>
          </cell>
          <cell r="K3803">
            <v>15.474919959999999</v>
          </cell>
          <cell r="L3803">
            <v>7.3721180300000002</v>
          </cell>
          <cell r="M3803">
            <v>7.3721180300000002</v>
          </cell>
          <cell r="N3803">
            <v>24.033923009999999</v>
          </cell>
          <cell r="O3803">
            <v>64.040000000000006</v>
          </cell>
          <cell r="P3803">
            <v>10.81977828</v>
          </cell>
          <cell r="Q3803">
            <v>66.599999999999994</v>
          </cell>
          <cell r="R3803">
            <v>54.24479362000001</v>
          </cell>
          <cell r="S3803">
            <v>20.6</v>
          </cell>
          <cell r="T3803">
            <v>9.8566579700000005</v>
          </cell>
          <cell r="U3803">
            <v>10.81977828</v>
          </cell>
          <cell r="V3803">
            <v>9.8566579700000005</v>
          </cell>
          <cell r="W3803">
            <v>40.4</v>
          </cell>
          <cell r="X3803">
            <v>82.8</v>
          </cell>
          <cell r="Y3803">
            <v>36.9</v>
          </cell>
          <cell r="Z3803">
            <v>22.2</v>
          </cell>
          <cell r="AA3803">
            <v>23.2</v>
          </cell>
          <cell r="AB3803">
            <v>7.3721180300000002</v>
          </cell>
          <cell r="AC3803">
            <v>1</v>
          </cell>
          <cell r="AD3803">
            <v>274.68</v>
          </cell>
          <cell r="AE3803">
            <v>56.833456750000003</v>
          </cell>
          <cell r="AF3803">
            <v>66.306100000000001</v>
          </cell>
          <cell r="AG3803">
            <v>0.3217503629396633</v>
          </cell>
          <cell r="AH3803">
            <v>5.0999999999999996</v>
          </cell>
          <cell r="AI3803">
            <v>45250</v>
          </cell>
          <cell r="AJ3803">
            <v>9.5</v>
          </cell>
        </row>
        <row r="3804">
          <cell r="A3804" t="str">
            <v>4715</v>
          </cell>
          <cell r="B3804" t="str">
            <v>471506401</v>
          </cell>
          <cell r="C3804" t="str">
            <v>745</v>
          </cell>
          <cell r="D3804" t="str">
            <v>4715064</v>
          </cell>
          <cell r="E3804" t="str">
            <v>4750</v>
          </cell>
          <cell r="F3804" t="str">
            <v>47</v>
          </cell>
          <cell r="G3804">
            <v>512.23039917999995</v>
          </cell>
          <cell r="H3804">
            <v>516.20664714999998</v>
          </cell>
          <cell r="I3804">
            <v>516.32889609999995</v>
          </cell>
          <cell r="J3804">
            <v>23.008849560000002</v>
          </cell>
          <cell r="K3804">
            <v>15.474919959999999</v>
          </cell>
          <cell r="L3804">
            <v>9.6298398699999996</v>
          </cell>
          <cell r="M3804">
            <v>9.31397941</v>
          </cell>
          <cell r="N3804">
            <v>24.033923009999999</v>
          </cell>
          <cell r="O3804">
            <v>64.040000000000006</v>
          </cell>
          <cell r="P3804">
            <v>9.7532458900000005</v>
          </cell>
          <cell r="Q3804">
            <v>66.599999999999994</v>
          </cell>
          <cell r="R3804">
            <v>54.507944190000003</v>
          </cell>
          <cell r="S3804">
            <v>20.6</v>
          </cell>
          <cell r="T3804">
            <v>9.8492425400000005</v>
          </cell>
          <cell r="U3804">
            <v>9.51473206</v>
          </cell>
          <cell r="V3804">
            <v>9.2978016500000003</v>
          </cell>
          <cell r="W3804">
            <v>40.4</v>
          </cell>
          <cell r="X3804">
            <v>82.8</v>
          </cell>
          <cell r="Y3804">
            <v>36.9</v>
          </cell>
          <cell r="Z3804">
            <v>22.2</v>
          </cell>
          <cell r="AA3804">
            <v>23.2</v>
          </cell>
          <cell r="AB3804">
            <v>9.8781184599999996</v>
          </cell>
          <cell r="AC3804">
            <v>0.33933308000000001</v>
          </cell>
          <cell r="AD3804">
            <v>274.68</v>
          </cell>
          <cell r="AE3804">
            <v>56.833456750000003</v>
          </cell>
          <cell r="AF3804">
            <v>61.114175920000001</v>
          </cell>
          <cell r="AG3804">
            <v>0.34615384999999999</v>
          </cell>
          <cell r="AH3804">
            <v>5.0999999999999996</v>
          </cell>
          <cell r="AI3804">
            <v>45250</v>
          </cell>
          <cell r="AJ3804">
            <v>9.5</v>
          </cell>
        </row>
        <row r="3805">
          <cell r="A3805" t="str">
            <v>4715</v>
          </cell>
          <cell r="B3805" t="str">
            <v>471506601</v>
          </cell>
          <cell r="C3805" t="str">
            <v>745</v>
          </cell>
          <cell r="D3805" t="str">
            <v>4715066</v>
          </cell>
          <cell r="E3805" t="str">
            <v>4750</v>
          </cell>
          <cell r="F3805" t="str">
            <v>47</v>
          </cell>
          <cell r="G3805">
            <v>512.23039917999995</v>
          </cell>
          <cell r="H3805">
            <v>516.20664714999998</v>
          </cell>
          <cell r="I3805">
            <v>516.32889609999995</v>
          </cell>
          <cell r="J3805">
            <v>23.008849560000002</v>
          </cell>
          <cell r="K3805">
            <v>15.474919959999999</v>
          </cell>
          <cell r="L3805">
            <v>7.3827464500000008</v>
          </cell>
          <cell r="M3805">
            <v>7.3395376999999993</v>
          </cell>
          <cell r="N3805">
            <v>24.033923009999999</v>
          </cell>
          <cell r="O3805">
            <v>64.040000000000006</v>
          </cell>
          <cell r="P3805">
            <v>8.0090306899999995</v>
          </cell>
          <cell r="Q3805">
            <v>66.599999999999994</v>
          </cell>
          <cell r="R3805">
            <v>54.507944190000003</v>
          </cell>
          <cell r="S3805">
            <v>20.6</v>
          </cell>
          <cell r="T3805">
            <v>8.1713168700000001</v>
          </cell>
          <cell r="U3805">
            <v>7.40427912</v>
          </cell>
          <cell r="V3805">
            <v>7.3356339799999999</v>
          </cell>
          <cell r="W3805">
            <v>40.4</v>
          </cell>
          <cell r="X3805">
            <v>82.8</v>
          </cell>
          <cell r="Y3805">
            <v>36.9</v>
          </cell>
          <cell r="Z3805">
            <v>22.2</v>
          </cell>
          <cell r="AA3805">
            <v>23.2</v>
          </cell>
          <cell r="AB3805">
            <v>7.3777589099999998</v>
          </cell>
          <cell r="AC3805">
            <v>0.99932326000000005</v>
          </cell>
          <cell r="AD3805">
            <v>274.68</v>
          </cell>
          <cell r="AE3805">
            <v>56.833456750000003</v>
          </cell>
          <cell r="AF3805">
            <v>61.091599999999993</v>
          </cell>
          <cell r="AG3805">
            <v>0.29902912999999998</v>
          </cell>
          <cell r="AH3805">
            <v>5.0999999999999996</v>
          </cell>
          <cell r="AI3805">
            <v>45250</v>
          </cell>
          <cell r="AJ3805">
            <v>9.5</v>
          </cell>
        </row>
        <row r="3806">
          <cell r="A3806" t="str">
            <v>4715</v>
          </cell>
          <cell r="B3806" t="str">
            <v>471506701</v>
          </cell>
          <cell r="D3806" t="str">
            <v>4715067</v>
          </cell>
          <cell r="E3806" t="str">
            <v>4750</v>
          </cell>
          <cell r="F3806" t="str">
            <v>47</v>
          </cell>
          <cell r="G3806">
            <v>512.23039917999995</v>
          </cell>
          <cell r="H3806">
            <v>516.20664714999998</v>
          </cell>
          <cell r="I3806">
            <v>516.32889609999995</v>
          </cell>
          <cell r="J3806">
            <v>23.008849560000002</v>
          </cell>
          <cell r="K3806">
            <v>15.474919959999999</v>
          </cell>
          <cell r="L3806">
            <v>9.3603109</v>
          </cell>
          <cell r="M3806">
            <v>9.2833119800000006</v>
          </cell>
          <cell r="N3806">
            <v>24.033923009999999</v>
          </cell>
          <cell r="O3806">
            <v>64.040000000000006</v>
          </cell>
          <cell r="P3806">
            <v>10.48668035</v>
          </cell>
          <cell r="Q3806">
            <v>66.599999999999994</v>
          </cell>
          <cell r="R3806">
            <v>54.24479362000001</v>
          </cell>
          <cell r="S3806">
            <v>20.6</v>
          </cell>
          <cell r="T3806">
            <v>10.125750719999999</v>
          </cell>
          <cell r="U3806">
            <v>9.9271552500000002</v>
          </cell>
          <cell r="V3806">
            <v>9.2412574700000008</v>
          </cell>
          <cell r="W3806">
            <v>40.4</v>
          </cell>
          <cell r="X3806">
            <v>82.8</v>
          </cell>
          <cell r="Y3806">
            <v>36.9</v>
          </cell>
          <cell r="Z3806">
            <v>22.2</v>
          </cell>
          <cell r="AA3806">
            <v>23.2</v>
          </cell>
          <cell r="AB3806">
            <v>9.3831165199999997</v>
          </cell>
          <cell r="AC3806">
            <v>0.60086850999999997</v>
          </cell>
          <cell r="AD3806">
            <v>274.68</v>
          </cell>
          <cell r="AE3806">
            <v>56.833456750000003</v>
          </cell>
          <cell r="AF3806">
            <v>61.275369820000002</v>
          </cell>
          <cell r="AG3806">
            <v>0.28767548281021704</v>
          </cell>
          <cell r="AH3806">
            <v>5.0999999999999996</v>
          </cell>
          <cell r="AI3806">
            <v>45250</v>
          </cell>
          <cell r="AJ3806">
            <v>9.5</v>
          </cell>
        </row>
        <row r="3807">
          <cell r="A3807" t="str">
            <v>4715</v>
          </cell>
          <cell r="B3807" t="str">
            <v>471506801</v>
          </cell>
          <cell r="D3807" t="str">
            <v>4715068</v>
          </cell>
          <cell r="E3807" t="str">
            <v>4750</v>
          </cell>
          <cell r="F3807" t="str">
            <v>47</v>
          </cell>
          <cell r="G3807">
            <v>512.23039917999995</v>
          </cell>
          <cell r="H3807">
            <v>516.20664714999998</v>
          </cell>
          <cell r="I3807">
            <v>516.32889609999995</v>
          </cell>
          <cell r="J3807">
            <v>23.008849560000002</v>
          </cell>
          <cell r="K3807">
            <v>15.474919959999999</v>
          </cell>
          <cell r="L3807">
            <v>7.1404530399999997</v>
          </cell>
          <cell r="M3807">
            <v>7.1404530399999997</v>
          </cell>
          <cell r="N3807">
            <v>24.033923009999999</v>
          </cell>
          <cell r="O3807">
            <v>64.040000000000006</v>
          </cell>
          <cell r="P3807">
            <v>10.81484614</v>
          </cell>
          <cell r="Q3807">
            <v>66.599999999999994</v>
          </cell>
          <cell r="R3807">
            <v>54.24479362000001</v>
          </cell>
          <cell r="S3807">
            <v>20.6</v>
          </cell>
          <cell r="T3807">
            <v>10.12414802</v>
          </cell>
          <cell r="U3807">
            <v>10.12414802</v>
          </cell>
          <cell r="V3807">
            <v>7.1404530399999997</v>
          </cell>
          <cell r="W3807">
            <v>40.4</v>
          </cell>
          <cell r="X3807">
            <v>82.8</v>
          </cell>
          <cell r="Y3807">
            <v>36.9</v>
          </cell>
          <cell r="Z3807">
            <v>22.2</v>
          </cell>
          <cell r="AA3807">
            <v>23.2</v>
          </cell>
          <cell r="AB3807">
            <v>7.1404530399999997</v>
          </cell>
          <cell r="AC3807">
            <v>1</v>
          </cell>
          <cell r="AD3807">
            <v>274.68</v>
          </cell>
          <cell r="AE3807">
            <v>56.833456750000003</v>
          </cell>
          <cell r="AF3807">
            <v>61.091599999999993</v>
          </cell>
          <cell r="AG3807">
            <v>0.23529412</v>
          </cell>
          <cell r="AH3807">
            <v>5.0999999999999996</v>
          </cell>
          <cell r="AI3807">
            <v>45250</v>
          </cell>
          <cell r="AJ3807">
            <v>9.5</v>
          </cell>
        </row>
        <row r="3808">
          <cell r="A3808" t="str">
            <v>4715</v>
          </cell>
          <cell r="B3808" t="str">
            <v>471507001</v>
          </cell>
          <cell r="D3808" t="str">
            <v>4715070</v>
          </cell>
          <cell r="E3808" t="str">
            <v>4750</v>
          </cell>
          <cell r="F3808" t="str">
            <v>47</v>
          </cell>
          <cell r="G3808">
            <v>512.23039917999995</v>
          </cell>
          <cell r="H3808">
            <v>516.20664714999998</v>
          </cell>
          <cell r="I3808">
            <v>516.32889609999995</v>
          </cell>
          <cell r="J3808">
            <v>23.008849560000002</v>
          </cell>
          <cell r="K3808">
            <v>15.474919959999999</v>
          </cell>
          <cell r="L3808">
            <v>10.81977828</v>
          </cell>
          <cell r="M3808">
            <v>10.81977828</v>
          </cell>
          <cell r="N3808">
            <v>24.033923009999999</v>
          </cell>
          <cell r="O3808">
            <v>64.040000000000006</v>
          </cell>
          <cell r="P3808">
            <v>11.228677490000001</v>
          </cell>
          <cell r="Q3808">
            <v>66.599999999999994</v>
          </cell>
          <cell r="R3808">
            <v>54.24479362000001</v>
          </cell>
          <cell r="S3808">
            <v>20.6</v>
          </cell>
          <cell r="T3808">
            <v>10.81977828</v>
          </cell>
          <cell r="U3808">
            <v>10.81977828</v>
          </cell>
          <cell r="V3808">
            <v>10.81977828</v>
          </cell>
          <cell r="W3808">
            <v>40.4</v>
          </cell>
          <cell r="X3808">
            <v>82.8</v>
          </cell>
          <cell r="Y3808">
            <v>36.9</v>
          </cell>
          <cell r="Z3808">
            <v>22.2</v>
          </cell>
          <cell r="AA3808">
            <v>23.2</v>
          </cell>
          <cell r="AB3808">
            <v>8.8616335999999993</v>
          </cell>
          <cell r="AC3808">
            <v>0</v>
          </cell>
          <cell r="AD3808">
            <v>274.68</v>
          </cell>
          <cell r="AE3808">
            <v>56.833456750000003</v>
          </cell>
          <cell r="AF3808">
            <v>58.4285</v>
          </cell>
          <cell r="AG3808">
            <v>0</v>
          </cell>
          <cell r="AH3808">
            <v>5.0999999999999996</v>
          </cell>
          <cell r="AI3808">
            <v>45250</v>
          </cell>
          <cell r="AJ3808">
            <v>9.5</v>
          </cell>
        </row>
        <row r="3809">
          <cell r="A3809" t="str">
            <v>4715</v>
          </cell>
          <cell r="B3809" t="str">
            <v>471507101</v>
          </cell>
          <cell r="D3809" t="str">
            <v>4715071</v>
          </cell>
          <cell r="E3809" t="str">
            <v>4750</v>
          </cell>
          <cell r="F3809" t="str">
            <v>47</v>
          </cell>
          <cell r="G3809">
            <v>512.23039917999995</v>
          </cell>
          <cell r="H3809">
            <v>516.20664714999998</v>
          </cell>
          <cell r="I3809">
            <v>516.32889609999995</v>
          </cell>
          <cell r="J3809">
            <v>23.008849560000002</v>
          </cell>
          <cell r="K3809">
            <v>15.474919959999999</v>
          </cell>
          <cell r="L3809">
            <v>9.8994293300000002</v>
          </cell>
          <cell r="M3809">
            <v>9.7767331399999993</v>
          </cell>
          <cell r="N3809">
            <v>24.033923009999999</v>
          </cell>
          <cell r="O3809">
            <v>64.040000000000006</v>
          </cell>
          <cell r="P3809">
            <v>11.089958080000001</v>
          </cell>
          <cell r="Q3809">
            <v>66.599999999999994</v>
          </cell>
          <cell r="R3809">
            <v>54.24479362000001</v>
          </cell>
          <cell r="S3809">
            <v>20.6</v>
          </cell>
          <cell r="T3809">
            <v>9.7280025699999992</v>
          </cell>
          <cell r="U3809">
            <v>9.9001821000000003</v>
          </cell>
          <cell r="V3809">
            <v>9.7259147000000006</v>
          </cell>
          <cell r="W3809">
            <v>40.4</v>
          </cell>
          <cell r="X3809">
            <v>82.8</v>
          </cell>
          <cell r="Y3809">
            <v>36.9</v>
          </cell>
          <cell r="Z3809">
            <v>22.2</v>
          </cell>
          <cell r="AA3809">
            <v>23.2</v>
          </cell>
          <cell r="AB3809">
            <v>9.9552257500000003</v>
          </cell>
          <cell r="AC3809">
            <v>0.24512115000000004</v>
          </cell>
          <cell r="AD3809">
            <v>274.68</v>
          </cell>
          <cell r="AE3809">
            <v>56.833456750000003</v>
          </cell>
          <cell r="AF3809">
            <v>61.099426970000003</v>
          </cell>
          <cell r="AG3809">
            <v>0.3113502019771528</v>
          </cell>
          <cell r="AH3809">
            <v>5.0999999999999996</v>
          </cell>
          <cell r="AI3809">
            <v>45250</v>
          </cell>
          <cell r="AJ3809">
            <v>9.5</v>
          </cell>
        </row>
        <row r="3810">
          <cell r="A3810" t="str">
            <v>4715</v>
          </cell>
          <cell r="B3810" t="str">
            <v>471507201</v>
          </cell>
          <cell r="D3810" t="str">
            <v>4715072</v>
          </cell>
          <cell r="E3810" t="str">
            <v>4750</v>
          </cell>
          <cell r="F3810" t="str">
            <v>47</v>
          </cell>
          <cell r="G3810">
            <v>512.23039917999995</v>
          </cell>
          <cell r="H3810">
            <v>516.20664714999998</v>
          </cell>
          <cell r="I3810">
            <v>516.32889609999995</v>
          </cell>
          <cell r="J3810">
            <v>23.008849560000002</v>
          </cell>
          <cell r="K3810">
            <v>15.474919959999999</v>
          </cell>
          <cell r="L3810">
            <v>9.4334839200000005</v>
          </cell>
          <cell r="M3810">
            <v>9.4334839200000005</v>
          </cell>
          <cell r="N3810">
            <v>24.033923009999999</v>
          </cell>
          <cell r="O3810">
            <v>64.040000000000006</v>
          </cell>
          <cell r="P3810">
            <v>10.81977828</v>
          </cell>
          <cell r="Q3810">
            <v>66.599999999999994</v>
          </cell>
          <cell r="R3810">
            <v>54.24479362000001</v>
          </cell>
          <cell r="S3810">
            <v>20.6</v>
          </cell>
          <cell r="T3810">
            <v>7.1308988299999996</v>
          </cell>
          <cell r="U3810">
            <v>9.4334839200000005</v>
          </cell>
          <cell r="V3810">
            <v>7.1308988299999996</v>
          </cell>
          <cell r="W3810">
            <v>40.4</v>
          </cell>
          <cell r="X3810">
            <v>82.8</v>
          </cell>
          <cell r="Y3810">
            <v>36.9</v>
          </cell>
          <cell r="Z3810">
            <v>22.2</v>
          </cell>
          <cell r="AA3810">
            <v>23.2</v>
          </cell>
          <cell r="AB3810">
            <v>9.6158054800000006</v>
          </cell>
          <cell r="AC3810">
            <v>1</v>
          </cell>
          <cell r="AD3810">
            <v>274.68</v>
          </cell>
          <cell r="AE3810">
            <v>56.833456750000003</v>
          </cell>
          <cell r="AF3810">
            <v>61.091599999999993</v>
          </cell>
          <cell r="AG3810">
            <v>0</v>
          </cell>
          <cell r="AH3810">
            <v>5.0999999999999996</v>
          </cell>
          <cell r="AI3810">
            <v>45250</v>
          </cell>
          <cell r="AJ3810">
            <v>9.5</v>
          </cell>
        </row>
        <row r="3811">
          <cell r="A3811" t="str">
            <v>4715</v>
          </cell>
          <cell r="B3811" t="str">
            <v>471507401</v>
          </cell>
          <cell r="D3811" t="str">
            <v>4715074</v>
          </cell>
          <cell r="E3811" t="str">
            <v>4750</v>
          </cell>
          <cell r="F3811" t="str">
            <v>47</v>
          </cell>
          <cell r="G3811">
            <v>512.23039917999995</v>
          </cell>
          <cell r="H3811">
            <v>516.20664714999998</v>
          </cell>
          <cell r="I3811">
            <v>516.32889609999995</v>
          </cell>
          <cell r="J3811">
            <v>23.008849560000002</v>
          </cell>
          <cell r="K3811">
            <v>15.474919959999999</v>
          </cell>
          <cell r="L3811">
            <v>7.1308988299999996</v>
          </cell>
          <cell r="M3811">
            <v>7.1308988299999996</v>
          </cell>
          <cell r="N3811">
            <v>24.033923009999999</v>
          </cell>
          <cell r="O3811">
            <v>64.040000000000006</v>
          </cell>
          <cell r="P3811">
            <v>11.225243389999999</v>
          </cell>
          <cell r="Q3811">
            <v>66.599999999999994</v>
          </cell>
          <cell r="R3811">
            <v>54.24479362000001</v>
          </cell>
          <cell r="S3811">
            <v>20.6</v>
          </cell>
          <cell r="T3811">
            <v>7.1308988299999996</v>
          </cell>
          <cell r="U3811">
            <v>7.1308988299999996</v>
          </cell>
          <cell r="V3811">
            <v>7.1308988299999996</v>
          </cell>
          <cell r="W3811">
            <v>40.4</v>
          </cell>
          <cell r="X3811">
            <v>82.8</v>
          </cell>
          <cell r="Y3811">
            <v>36.9</v>
          </cell>
          <cell r="Z3811">
            <v>22.2</v>
          </cell>
          <cell r="AA3811">
            <v>23.2</v>
          </cell>
          <cell r="AB3811">
            <v>7.1308988299999996</v>
          </cell>
          <cell r="AC3811">
            <v>1</v>
          </cell>
          <cell r="AD3811">
            <v>274.68</v>
          </cell>
          <cell r="AE3811">
            <v>56.833456750000003</v>
          </cell>
          <cell r="AF3811">
            <v>61.091599999999993</v>
          </cell>
          <cell r="AG3811">
            <v>0.28571428999999998</v>
          </cell>
          <cell r="AH3811">
            <v>5.0999999999999996</v>
          </cell>
          <cell r="AI3811">
            <v>45250</v>
          </cell>
          <cell r="AJ3811">
            <v>9.5</v>
          </cell>
        </row>
        <row r="3812">
          <cell r="A3812" t="str">
            <v>4715</v>
          </cell>
          <cell r="B3812" t="str">
            <v>471507501</v>
          </cell>
          <cell r="D3812" t="str">
            <v>4715075</v>
          </cell>
          <cell r="E3812" t="str">
            <v>4750</v>
          </cell>
          <cell r="F3812" t="str">
            <v>47</v>
          </cell>
          <cell r="G3812">
            <v>512.23039917999995</v>
          </cell>
          <cell r="H3812">
            <v>516.20664714999998</v>
          </cell>
          <cell r="I3812">
            <v>516.32889609999995</v>
          </cell>
          <cell r="J3812">
            <v>23.008849560000002</v>
          </cell>
          <cell r="K3812">
            <v>15.474919959999999</v>
          </cell>
          <cell r="L3812">
            <v>9.5964187699999997</v>
          </cell>
          <cell r="M3812">
            <v>9.4092731900000004</v>
          </cell>
          <cell r="N3812">
            <v>24.033923009999999</v>
          </cell>
          <cell r="O3812">
            <v>64.040000000000006</v>
          </cell>
          <cell r="P3812">
            <v>11.06051025</v>
          </cell>
          <cell r="Q3812">
            <v>66.599999999999994</v>
          </cell>
          <cell r="R3812">
            <v>54.24479362000001</v>
          </cell>
          <cell r="S3812">
            <v>20.6</v>
          </cell>
          <cell r="T3812">
            <v>10.66851344</v>
          </cell>
          <cell r="U3812">
            <v>9.7788309499999997</v>
          </cell>
          <cell r="V3812">
            <v>9.5506623299999998</v>
          </cell>
          <cell r="W3812">
            <v>40.4</v>
          </cell>
          <cell r="X3812">
            <v>82.8</v>
          </cell>
          <cell r="Y3812">
            <v>36.9</v>
          </cell>
          <cell r="Z3812">
            <v>22.2</v>
          </cell>
          <cell r="AA3812">
            <v>23.2</v>
          </cell>
          <cell r="AB3812">
            <v>9.4838728099999994</v>
          </cell>
          <cell r="AC3812">
            <v>0.15029713</v>
          </cell>
          <cell r="AD3812">
            <v>274.68</v>
          </cell>
          <cell r="AE3812">
            <v>56.833456750000003</v>
          </cell>
          <cell r="AF3812">
            <v>58.43391888</v>
          </cell>
          <cell r="AG3812">
            <v>0.40022026814832579</v>
          </cell>
          <cell r="AH3812">
            <v>5.0999999999999996</v>
          </cell>
          <cell r="AI3812">
            <v>45250</v>
          </cell>
          <cell r="AJ3812">
            <v>9.5</v>
          </cell>
        </row>
        <row r="3813">
          <cell r="A3813" t="str">
            <v>4715</v>
          </cell>
          <cell r="B3813" t="str">
            <v>471507601</v>
          </cell>
          <cell r="D3813" t="str">
            <v>4715076</v>
          </cell>
          <cell r="E3813" t="str">
            <v>4750</v>
          </cell>
          <cell r="F3813" t="str">
            <v>47</v>
          </cell>
          <cell r="G3813">
            <v>512.23039917999995</v>
          </cell>
          <cell r="H3813">
            <v>516.20664714999998</v>
          </cell>
          <cell r="I3813">
            <v>516.32889609999995</v>
          </cell>
          <cell r="J3813">
            <v>23.008849560000002</v>
          </cell>
          <cell r="K3813">
            <v>15.474919959999999</v>
          </cell>
          <cell r="L3813">
            <v>9.4334839200000005</v>
          </cell>
          <cell r="M3813">
            <v>7.2936977199999999</v>
          </cell>
          <cell r="N3813">
            <v>24.033923009999999</v>
          </cell>
          <cell r="O3813">
            <v>64.040000000000006</v>
          </cell>
          <cell r="P3813">
            <v>10.81977828</v>
          </cell>
          <cell r="Q3813">
            <v>66.599999999999994</v>
          </cell>
          <cell r="R3813">
            <v>54.24479362000001</v>
          </cell>
          <cell r="S3813">
            <v>20.6</v>
          </cell>
          <cell r="T3813">
            <v>10.81977828</v>
          </cell>
          <cell r="U3813">
            <v>7.2936977199999999</v>
          </cell>
          <cell r="V3813">
            <v>7.2936977199999999</v>
          </cell>
          <cell r="W3813">
            <v>40.4</v>
          </cell>
          <cell r="X3813">
            <v>82.8</v>
          </cell>
          <cell r="Y3813">
            <v>36.9</v>
          </cell>
          <cell r="Z3813">
            <v>22.2</v>
          </cell>
          <cell r="AA3813">
            <v>23.2</v>
          </cell>
          <cell r="AB3813">
            <v>9.3467052499999994</v>
          </cell>
          <cell r="AC3813">
            <v>0.91080921000000004</v>
          </cell>
          <cell r="AD3813">
            <v>274.68</v>
          </cell>
          <cell r="AE3813">
            <v>56.833456750000003</v>
          </cell>
          <cell r="AF3813">
            <v>58.4285</v>
          </cell>
          <cell r="AG3813">
            <v>0.375</v>
          </cell>
          <cell r="AH3813">
            <v>5.0999999999999996</v>
          </cell>
          <cell r="AI3813">
            <v>45250</v>
          </cell>
          <cell r="AJ3813">
            <v>9.5</v>
          </cell>
        </row>
        <row r="3814">
          <cell r="A3814" t="str">
            <v>4715</v>
          </cell>
          <cell r="B3814" t="str">
            <v>471507901</v>
          </cell>
          <cell r="D3814" t="str">
            <v>4715079</v>
          </cell>
          <cell r="E3814" t="str">
            <v>4750</v>
          </cell>
          <cell r="F3814" t="str">
            <v>47</v>
          </cell>
          <cell r="G3814">
            <v>512.23039917999995</v>
          </cell>
          <cell r="H3814">
            <v>516.20664714999998</v>
          </cell>
          <cell r="I3814">
            <v>516.32889609999995</v>
          </cell>
          <cell r="J3814">
            <v>23.008849560000002</v>
          </cell>
          <cell r="K3814">
            <v>15.474919959999999</v>
          </cell>
          <cell r="L3814">
            <v>9.5625453399999998</v>
          </cell>
          <cell r="M3814">
            <v>9.55817637</v>
          </cell>
          <cell r="N3814">
            <v>24.033923009999999</v>
          </cell>
          <cell r="O3814">
            <v>64.040000000000006</v>
          </cell>
          <cell r="P3814">
            <v>10.6365283</v>
          </cell>
          <cell r="Q3814">
            <v>66.599999999999994</v>
          </cell>
          <cell r="R3814">
            <v>54.24479362000001</v>
          </cell>
          <cell r="S3814">
            <v>20.6</v>
          </cell>
          <cell r="T3814">
            <v>9.5735240899999994</v>
          </cell>
          <cell r="U3814">
            <v>10.555369929999999</v>
          </cell>
          <cell r="V3814">
            <v>9.4394659900000004</v>
          </cell>
          <cell r="W3814">
            <v>40.4</v>
          </cell>
          <cell r="X3814">
            <v>82.8</v>
          </cell>
          <cell r="Y3814">
            <v>36.9</v>
          </cell>
          <cell r="Z3814">
            <v>22.2</v>
          </cell>
          <cell r="AA3814">
            <v>23.2</v>
          </cell>
          <cell r="AB3814">
            <v>10.64019697</v>
          </cell>
          <cell r="AC3814">
            <v>0.41785165000000007</v>
          </cell>
          <cell r="AD3814">
            <v>274.68</v>
          </cell>
          <cell r="AE3814">
            <v>56.833456750000003</v>
          </cell>
          <cell r="AF3814">
            <v>61.08438851999999</v>
          </cell>
          <cell r="AG3814">
            <v>0.30185772499668351</v>
          </cell>
          <cell r="AH3814">
            <v>5.0999999999999996</v>
          </cell>
          <cell r="AI3814">
            <v>45250</v>
          </cell>
          <cell r="AJ3814">
            <v>9.5</v>
          </cell>
        </row>
        <row r="3815">
          <cell r="A3815" t="str">
            <v>4715</v>
          </cell>
          <cell r="B3815" t="str">
            <v>471508501</v>
          </cell>
          <cell r="D3815" t="str">
            <v>4715085</v>
          </cell>
          <cell r="E3815" t="str">
            <v>4750</v>
          </cell>
          <cell r="F3815" t="str">
            <v>47</v>
          </cell>
          <cell r="G3815">
            <v>512.23039917999995</v>
          </cell>
          <cell r="H3815">
            <v>516.20664714999998</v>
          </cell>
          <cell r="I3815">
            <v>516.32889609999995</v>
          </cell>
          <cell r="J3815">
            <v>23.008849560000002</v>
          </cell>
          <cell r="K3815">
            <v>15.474919959999999</v>
          </cell>
          <cell r="L3815">
            <v>9.7211859999999994</v>
          </cell>
          <cell r="M3815">
            <v>9.7211859999999994</v>
          </cell>
          <cell r="N3815">
            <v>24.033923009999999</v>
          </cell>
          <cell r="O3815">
            <v>64.040000000000006</v>
          </cell>
          <cell r="P3815">
            <v>10.126631100000001</v>
          </cell>
          <cell r="Q3815">
            <v>66.599999999999994</v>
          </cell>
          <cell r="R3815">
            <v>54.24479362000001</v>
          </cell>
          <cell r="S3815">
            <v>20.6</v>
          </cell>
          <cell r="T3815">
            <v>9.7211859999999994</v>
          </cell>
          <cell r="U3815">
            <v>10.126631100000001</v>
          </cell>
          <cell r="V3815">
            <v>7.1308988299999996</v>
          </cell>
          <cell r="W3815">
            <v>40.4</v>
          </cell>
          <cell r="X3815">
            <v>82.8</v>
          </cell>
          <cell r="Y3815">
            <v>36.9</v>
          </cell>
          <cell r="Z3815">
            <v>22.2</v>
          </cell>
          <cell r="AA3815">
            <v>23.2</v>
          </cell>
          <cell r="AB3815">
            <v>10.29495515</v>
          </cell>
          <cell r="AC3815">
            <v>1</v>
          </cell>
          <cell r="AD3815">
            <v>274.68</v>
          </cell>
          <cell r="AE3815">
            <v>56.833456750000003</v>
          </cell>
          <cell r="AF3815">
            <v>61.091599999999993</v>
          </cell>
          <cell r="AG3815">
            <v>0.2</v>
          </cell>
          <cell r="AH3815">
            <v>5.0999999999999996</v>
          </cell>
          <cell r="AI3815">
            <v>45250</v>
          </cell>
          <cell r="AJ3815">
            <v>9.5</v>
          </cell>
        </row>
        <row r="3816">
          <cell r="A3816" t="str">
            <v>4715</v>
          </cell>
          <cell r="B3816" t="str">
            <v>471509101</v>
          </cell>
          <cell r="D3816" t="str">
            <v>4715091</v>
          </cell>
          <cell r="E3816" t="str">
            <v>4750</v>
          </cell>
          <cell r="F3816" t="str">
            <v>47</v>
          </cell>
          <cell r="G3816">
            <v>512.23039917999995</v>
          </cell>
          <cell r="H3816">
            <v>516.20664714999998</v>
          </cell>
          <cell r="I3816">
            <v>516.32889609999995</v>
          </cell>
          <cell r="J3816">
            <v>23.008849560000002</v>
          </cell>
          <cell r="K3816">
            <v>15.474919959999999</v>
          </cell>
          <cell r="L3816">
            <v>9.4334839200000005</v>
          </cell>
          <cell r="M3816">
            <v>9.4334839200000005</v>
          </cell>
          <cell r="N3816">
            <v>24.033923009999999</v>
          </cell>
          <cell r="O3816">
            <v>64.040000000000006</v>
          </cell>
          <cell r="P3816">
            <v>10.81977828</v>
          </cell>
          <cell r="Q3816">
            <v>66.599999999999994</v>
          </cell>
          <cell r="R3816">
            <v>54.24479362000001</v>
          </cell>
          <cell r="S3816">
            <v>20.6</v>
          </cell>
          <cell r="T3816">
            <v>9.4334839200000005</v>
          </cell>
          <cell r="U3816">
            <v>10.81977828</v>
          </cell>
          <cell r="V3816">
            <v>9.4334839200000005</v>
          </cell>
          <cell r="W3816">
            <v>40.4</v>
          </cell>
          <cell r="X3816">
            <v>82.8</v>
          </cell>
          <cell r="Y3816">
            <v>36.9</v>
          </cell>
          <cell r="Z3816">
            <v>22.2</v>
          </cell>
          <cell r="AA3816">
            <v>23.2</v>
          </cell>
          <cell r="AB3816">
            <v>10.741816740000001</v>
          </cell>
          <cell r="AC3816">
            <v>1.2805630000000002E-2</v>
          </cell>
          <cell r="AD3816">
            <v>274.68</v>
          </cell>
          <cell r="AE3816">
            <v>56.833456750000003</v>
          </cell>
          <cell r="AF3816">
            <v>61.091599999999993</v>
          </cell>
          <cell r="AG3816">
            <v>0</v>
          </cell>
          <cell r="AH3816">
            <v>5.0999999999999996</v>
          </cell>
          <cell r="AI3816">
            <v>45250</v>
          </cell>
          <cell r="AJ3816">
            <v>9.5</v>
          </cell>
        </row>
        <row r="3817">
          <cell r="A3817" t="str">
            <v>4715</v>
          </cell>
          <cell r="B3817" t="str">
            <v>471509201</v>
          </cell>
          <cell r="D3817" t="str">
            <v>4715092</v>
          </cell>
          <cell r="E3817" t="str">
            <v>4750</v>
          </cell>
          <cell r="F3817" t="str">
            <v>47</v>
          </cell>
          <cell r="G3817">
            <v>512.23039917999995</v>
          </cell>
          <cell r="H3817">
            <v>516.20664714999998</v>
          </cell>
          <cell r="I3817">
            <v>516.32889609999995</v>
          </cell>
          <cell r="J3817">
            <v>23.008849560000002</v>
          </cell>
          <cell r="K3817">
            <v>15.474919959999999</v>
          </cell>
          <cell r="L3817">
            <v>7.1308988299999996</v>
          </cell>
          <cell r="M3817">
            <v>7.1308988299999996</v>
          </cell>
          <cell r="N3817">
            <v>24.033923009999999</v>
          </cell>
          <cell r="O3817">
            <v>64.040000000000006</v>
          </cell>
          <cell r="P3817">
            <v>10.81977828</v>
          </cell>
          <cell r="Q3817">
            <v>66.599999999999994</v>
          </cell>
          <cell r="R3817">
            <v>54.24479362000001</v>
          </cell>
          <cell r="S3817">
            <v>20.6</v>
          </cell>
          <cell r="T3817">
            <v>7.1308988299999996</v>
          </cell>
          <cell r="U3817">
            <v>10.81977828</v>
          </cell>
          <cell r="V3817">
            <v>7.1308988299999996</v>
          </cell>
          <cell r="W3817">
            <v>40.4</v>
          </cell>
          <cell r="X3817">
            <v>82.8</v>
          </cell>
          <cell r="Y3817">
            <v>36.9</v>
          </cell>
          <cell r="Z3817">
            <v>22.2</v>
          </cell>
          <cell r="AA3817">
            <v>23.2</v>
          </cell>
          <cell r="AB3817">
            <v>10.741816740000001</v>
          </cell>
          <cell r="AC3817">
            <v>1</v>
          </cell>
          <cell r="AD3817">
            <v>274.68</v>
          </cell>
          <cell r="AE3817">
            <v>56.833456750000003</v>
          </cell>
          <cell r="AF3817">
            <v>61.091599999999993</v>
          </cell>
          <cell r="AG3817">
            <v>0.42857142999999998</v>
          </cell>
          <cell r="AH3817">
            <v>5.0999999999999996</v>
          </cell>
          <cell r="AI3817">
            <v>45250</v>
          </cell>
          <cell r="AJ3817">
            <v>9.5</v>
          </cell>
        </row>
        <row r="3818">
          <cell r="A3818" t="str">
            <v>4715</v>
          </cell>
          <cell r="B3818" t="str">
            <v>471509401</v>
          </cell>
          <cell r="C3818" t="str">
            <v>745</v>
          </cell>
          <cell r="D3818" t="str">
            <v>4715094</v>
          </cell>
          <cell r="E3818" t="str">
            <v>4750</v>
          </cell>
          <cell r="F3818" t="str">
            <v>47</v>
          </cell>
          <cell r="G3818">
            <v>512.23039917999995</v>
          </cell>
          <cell r="H3818">
            <v>516.20664714999998</v>
          </cell>
          <cell r="I3818">
            <v>516.32889609999995</v>
          </cell>
          <cell r="J3818">
            <v>23.008849560000002</v>
          </cell>
          <cell r="K3818">
            <v>15.474919959999999</v>
          </cell>
          <cell r="L3818">
            <v>9.4885779899999996</v>
          </cell>
          <cell r="M3818">
            <v>9.2078372399999999</v>
          </cell>
          <cell r="N3818">
            <v>24.033923009999999</v>
          </cell>
          <cell r="O3818">
            <v>64.040000000000006</v>
          </cell>
          <cell r="P3818">
            <v>9.8052129800000003</v>
          </cell>
          <cell r="Q3818">
            <v>66.599999999999994</v>
          </cell>
          <cell r="R3818">
            <v>54.507944190000003</v>
          </cell>
          <cell r="S3818">
            <v>20.6</v>
          </cell>
          <cell r="T3818">
            <v>9.7468922199999994</v>
          </cell>
          <cell r="U3818">
            <v>9.4864558100000007</v>
          </cell>
          <cell r="V3818">
            <v>9.2812647100000003</v>
          </cell>
          <cell r="W3818">
            <v>40.4</v>
          </cell>
          <cell r="X3818">
            <v>82.8</v>
          </cell>
          <cell r="Y3818">
            <v>36.9</v>
          </cell>
          <cell r="Z3818">
            <v>22.2</v>
          </cell>
          <cell r="AA3818">
            <v>23.2</v>
          </cell>
          <cell r="AB3818">
            <v>9.4998707400000004</v>
          </cell>
          <cell r="AC3818">
            <v>0.4547369</v>
          </cell>
          <cell r="AD3818">
            <v>274.68</v>
          </cell>
          <cell r="AE3818">
            <v>56.833456750000003</v>
          </cell>
          <cell r="AF3818">
            <v>61.072914100000006</v>
          </cell>
          <cell r="AG3818">
            <v>0</v>
          </cell>
          <cell r="AH3818">
            <v>5.0999999999999996</v>
          </cell>
          <cell r="AI3818">
            <v>45250</v>
          </cell>
          <cell r="AJ3818">
            <v>9.5</v>
          </cell>
        </row>
        <row r="3819">
          <cell r="A3819" t="str">
            <v>4715</v>
          </cell>
          <cell r="B3819" t="str">
            <v>471509801</v>
          </cell>
          <cell r="D3819" t="str">
            <v>4715098</v>
          </cell>
          <cell r="E3819" t="str">
            <v>4750</v>
          </cell>
          <cell r="F3819" t="str">
            <v>47</v>
          </cell>
          <cell r="G3819">
            <v>512.23039917999995</v>
          </cell>
          <cell r="H3819">
            <v>516.20664714999998</v>
          </cell>
          <cell r="I3819">
            <v>516.32889609999995</v>
          </cell>
          <cell r="J3819">
            <v>23.008849560000002</v>
          </cell>
          <cell r="K3819">
            <v>15.474919959999999</v>
          </cell>
          <cell r="L3819">
            <v>9.8389490300000002</v>
          </cell>
          <cell r="M3819">
            <v>9.8389490300000002</v>
          </cell>
          <cell r="N3819">
            <v>24.033923009999999</v>
          </cell>
          <cell r="O3819">
            <v>64.040000000000006</v>
          </cell>
          <cell r="P3819">
            <v>10.81977828</v>
          </cell>
          <cell r="Q3819">
            <v>66.599999999999994</v>
          </cell>
          <cell r="R3819">
            <v>54.24479362000001</v>
          </cell>
          <cell r="S3819">
            <v>20.6</v>
          </cell>
          <cell r="T3819">
            <v>9.8389490300000002</v>
          </cell>
          <cell r="U3819">
            <v>9.8389490300000002</v>
          </cell>
          <cell r="V3819">
            <v>9.6058224800000005</v>
          </cell>
          <cell r="W3819">
            <v>40.4</v>
          </cell>
          <cell r="X3819">
            <v>82.8</v>
          </cell>
          <cell r="Y3819">
            <v>36.9</v>
          </cell>
          <cell r="Z3819">
            <v>22.2</v>
          </cell>
          <cell r="AA3819">
            <v>23.2</v>
          </cell>
          <cell r="AB3819">
            <v>10.741816740000001</v>
          </cell>
          <cell r="AC3819">
            <v>0</v>
          </cell>
          <cell r="AD3819">
            <v>274.68</v>
          </cell>
          <cell r="AE3819">
            <v>56.833456750000003</v>
          </cell>
          <cell r="AF3819">
            <v>61.091599999999993</v>
          </cell>
          <cell r="AG3819">
            <v>0.33333332999999998</v>
          </cell>
          <cell r="AH3819">
            <v>5.0999999999999996</v>
          </cell>
          <cell r="AI3819">
            <v>45250</v>
          </cell>
          <cell r="AJ3819">
            <v>9.5</v>
          </cell>
        </row>
        <row r="3820">
          <cell r="A3820" t="str">
            <v>4715</v>
          </cell>
          <cell r="B3820" t="str">
            <v>471509901</v>
          </cell>
          <cell r="D3820" t="str">
            <v>4715099</v>
          </cell>
          <cell r="E3820" t="str">
            <v>4750</v>
          </cell>
          <cell r="F3820" t="str">
            <v>47</v>
          </cell>
          <cell r="G3820">
            <v>512.23039917999995</v>
          </cell>
          <cell r="H3820">
            <v>516.20664714999998</v>
          </cell>
          <cell r="I3820">
            <v>516.32889609999995</v>
          </cell>
          <cell r="J3820">
            <v>23.008849560000002</v>
          </cell>
          <cell r="K3820">
            <v>15.474919959999999</v>
          </cell>
          <cell r="L3820">
            <v>9.8647467199999994</v>
          </cell>
          <cell r="M3820">
            <v>9.7400858800000005</v>
          </cell>
          <cell r="N3820">
            <v>24.033923009999999</v>
          </cell>
          <cell r="O3820">
            <v>64.040000000000006</v>
          </cell>
          <cell r="P3820">
            <v>10.921666780000001</v>
          </cell>
          <cell r="Q3820">
            <v>66.599999999999994</v>
          </cell>
          <cell r="R3820">
            <v>54.24479362000001</v>
          </cell>
          <cell r="S3820">
            <v>20.6</v>
          </cell>
          <cell r="T3820">
            <v>10.35252288</v>
          </cell>
          <cell r="U3820">
            <v>10.120894679999999</v>
          </cell>
          <cell r="V3820">
            <v>9.7222653900000005</v>
          </cell>
          <cell r="W3820">
            <v>40.4</v>
          </cell>
          <cell r="X3820">
            <v>82.8</v>
          </cell>
          <cell r="Y3820">
            <v>36.9</v>
          </cell>
          <cell r="Z3820">
            <v>22.2</v>
          </cell>
          <cell r="AA3820">
            <v>23.2</v>
          </cell>
          <cell r="AB3820">
            <v>10.2072152</v>
          </cell>
          <cell r="AC3820">
            <v>9.3079099999999998E-2</v>
          </cell>
          <cell r="AD3820">
            <v>274.68</v>
          </cell>
          <cell r="AE3820">
            <v>56.833456750000003</v>
          </cell>
          <cell r="AF3820">
            <v>60.277476749999991</v>
          </cell>
          <cell r="AG3820">
            <v>0.33017016012357092</v>
          </cell>
          <cell r="AH3820">
            <v>5.0999999999999996</v>
          </cell>
          <cell r="AI3820">
            <v>45250</v>
          </cell>
          <cell r="AJ3820">
            <v>9.5</v>
          </cell>
        </row>
        <row r="3821">
          <cell r="A3821" t="str">
            <v>4716</v>
          </cell>
          <cell r="B3821" t="str">
            <v>471600201</v>
          </cell>
          <cell r="D3821" t="str">
            <v>4716002</v>
          </cell>
          <cell r="E3821" t="str">
            <v>4750</v>
          </cell>
          <cell r="F3821" t="str">
            <v>47</v>
          </cell>
          <cell r="G3821">
            <v>512.23039917999995</v>
          </cell>
          <cell r="H3821">
            <v>516.20664714999998</v>
          </cell>
          <cell r="I3821">
            <v>516.32889609999995</v>
          </cell>
          <cell r="J3821">
            <v>23.008849560000002</v>
          </cell>
          <cell r="K3821">
            <v>15.474919959999999</v>
          </cell>
          <cell r="L3821">
            <v>10.126631100000001</v>
          </cell>
          <cell r="M3821">
            <v>10.126631100000001</v>
          </cell>
          <cell r="N3821">
            <v>24.033923009999999</v>
          </cell>
          <cell r="O3821">
            <v>64.040000000000006</v>
          </cell>
          <cell r="P3821">
            <v>11.630708500000001</v>
          </cell>
          <cell r="Q3821">
            <v>66.599999999999994</v>
          </cell>
          <cell r="R3821">
            <v>54.24479362000001</v>
          </cell>
          <cell r="S3821">
            <v>20.6</v>
          </cell>
          <cell r="T3821">
            <v>10.126631100000001</v>
          </cell>
          <cell r="U3821">
            <v>10.126631100000001</v>
          </cell>
          <cell r="V3821">
            <v>10.126631100000001</v>
          </cell>
          <cell r="W3821">
            <v>40.4</v>
          </cell>
          <cell r="X3821">
            <v>82.8</v>
          </cell>
          <cell r="Y3821">
            <v>36.9</v>
          </cell>
          <cell r="Z3821">
            <v>22.2</v>
          </cell>
          <cell r="AA3821">
            <v>23.2</v>
          </cell>
          <cell r="AB3821">
            <v>10.741816740000001</v>
          </cell>
          <cell r="AC3821">
            <v>1</v>
          </cell>
          <cell r="AD3821">
            <v>274.68</v>
          </cell>
          <cell r="AE3821">
            <v>56.833456750000003</v>
          </cell>
          <cell r="AF3821">
            <v>60.331499999999991</v>
          </cell>
          <cell r="AG3821">
            <v>0.30756336740796686</v>
          </cell>
          <cell r="AH3821">
            <v>5.0999999999999996</v>
          </cell>
          <cell r="AI3821">
            <v>45250</v>
          </cell>
          <cell r="AJ3821">
            <v>9.5</v>
          </cell>
        </row>
        <row r="3822">
          <cell r="A3822" t="str">
            <v>4716</v>
          </cell>
          <cell r="B3822" t="str">
            <v>471600301</v>
          </cell>
          <cell r="D3822" t="str">
            <v>4716003</v>
          </cell>
          <cell r="E3822" t="str">
            <v>4750</v>
          </cell>
          <cell r="F3822" t="str">
            <v>47</v>
          </cell>
          <cell r="G3822">
            <v>512.23039917999995</v>
          </cell>
          <cell r="H3822">
            <v>516.20664714999998</v>
          </cell>
          <cell r="I3822">
            <v>516.32889609999995</v>
          </cell>
          <cell r="J3822">
            <v>23.008849560000002</v>
          </cell>
          <cell r="K3822">
            <v>15.474919959999999</v>
          </cell>
          <cell r="L3822">
            <v>9.4334839200000005</v>
          </cell>
          <cell r="M3822">
            <v>9.4334839200000005</v>
          </cell>
          <cell r="N3822">
            <v>24.033923009999999</v>
          </cell>
          <cell r="O3822">
            <v>64.040000000000006</v>
          </cell>
          <cell r="P3822">
            <v>11.630708500000001</v>
          </cell>
          <cell r="Q3822">
            <v>66.599999999999994</v>
          </cell>
          <cell r="R3822">
            <v>54.24479362000001</v>
          </cell>
          <cell r="S3822">
            <v>20.6</v>
          </cell>
          <cell r="T3822">
            <v>9.4334839200000005</v>
          </cell>
          <cell r="U3822">
            <v>10.81977828</v>
          </cell>
          <cell r="V3822">
            <v>10.81977828</v>
          </cell>
          <cell r="W3822">
            <v>40.4</v>
          </cell>
          <cell r="X3822">
            <v>82.8</v>
          </cell>
          <cell r="Y3822">
            <v>36.9</v>
          </cell>
          <cell r="Z3822">
            <v>22.2</v>
          </cell>
          <cell r="AA3822">
            <v>23.2</v>
          </cell>
          <cell r="AB3822">
            <v>10.741816740000001</v>
          </cell>
          <cell r="AC3822">
            <v>0</v>
          </cell>
          <cell r="AD3822">
            <v>274.68</v>
          </cell>
          <cell r="AE3822">
            <v>56.833456750000003</v>
          </cell>
          <cell r="AF3822">
            <v>66.306100000000001</v>
          </cell>
          <cell r="AG3822">
            <v>1</v>
          </cell>
          <cell r="AH3822">
            <v>5.0999999999999996</v>
          </cell>
          <cell r="AI3822">
            <v>45250</v>
          </cell>
          <cell r="AJ3822">
            <v>9.5</v>
          </cell>
        </row>
        <row r="3823">
          <cell r="A3823" t="str">
            <v>4716</v>
          </cell>
          <cell r="B3823" t="str">
            <v>471600401</v>
          </cell>
          <cell r="D3823" t="str">
            <v>4716004</v>
          </cell>
          <cell r="E3823" t="str">
            <v>4750</v>
          </cell>
          <cell r="F3823" t="str">
            <v>47</v>
          </cell>
          <cell r="G3823">
            <v>512.23039917999995</v>
          </cell>
          <cell r="H3823">
            <v>516.20664714999998</v>
          </cell>
          <cell r="I3823">
            <v>516.32889609999995</v>
          </cell>
          <cell r="J3823">
            <v>23.008849560000002</v>
          </cell>
          <cell r="K3823">
            <v>15.474919959999999</v>
          </cell>
          <cell r="L3823">
            <v>7.1308988299999996</v>
          </cell>
          <cell r="M3823">
            <v>7.1308988299999996</v>
          </cell>
          <cell r="N3823">
            <v>24.033923009999999</v>
          </cell>
          <cell r="O3823">
            <v>64.040000000000006</v>
          </cell>
          <cell r="P3823">
            <v>11.630708500000001</v>
          </cell>
          <cell r="Q3823">
            <v>66.599999999999994</v>
          </cell>
          <cell r="R3823">
            <v>54.24479362000001</v>
          </cell>
          <cell r="S3823">
            <v>20.6</v>
          </cell>
          <cell r="T3823">
            <v>7.1308988299999996</v>
          </cell>
          <cell r="U3823">
            <v>10.81977828</v>
          </cell>
          <cell r="V3823">
            <v>10.126631100000001</v>
          </cell>
          <cell r="W3823">
            <v>40.4</v>
          </cell>
          <cell r="X3823">
            <v>82.8</v>
          </cell>
          <cell r="Y3823">
            <v>36.9</v>
          </cell>
          <cell r="Z3823">
            <v>22.2</v>
          </cell>
          <cell r="AA3823">
            <v>23.2</v>
          </cell>
          <cell r="AB3823">
            <v>10.741816740000001</v>
          </cell>
          <cell r="AC3823">
            <v>1</v>
          </cell>
          <cell r="AD3823">
            <v>274.68</v>
          </cell>
          <cell r="AE3823">
            <v>56.833456750000003</v>
          </cell>
          <cell r="AF3823">
            <v>66.306100000000001</v>
          </cell>
          <cell r="AG3823">
            <v>0</v>
          </cell>
          <cell r="AH3823">
            <v>5.0999999999999996</v>
          </cell>
          <cell r="AI3823">
            <v>45250</v>
          </cell>
          <cell r="AJ3823">
            <v>9.5</v>
          </cell>
        </row>
        <row r="3824">
          <cell r="A3824" t="str">
            <v>4716</v>
          </cell>
          <cell r="B3824" t="str">
            <v>471600501</v>
          </cell>
          <cell r="D3824" t="str">
            <v>4716005</v>
          </cell>
          <cell r="E3824" t="str">
            <v>4750</v>
          </cell>
          <cell r="F3824" t="str">
            <v>47</v>
          </cell>
          <cell r="G3824">
            <v>512.23039917999995</v>
          </cell>
          <cell r="H3824">
            <v>516.20664714999998</v>
          </cell>
          <cell r="I3824">
            <v>516.32889609999995</v>
          </cell>
          <cell r="J3824">
            <v>23.008849560000002</v>
          </cell>
          <cell r="K3824">
            <v>15.474919959999999</v>
          </cell>
          <cell r="L3824">
            <v>9.5433064699999992</v>
          </cell>
          <cell r="M3824">
            <v>9.5075518900000002</v>
          </cell>
          <cell r="N3824">
            <v>24.033923009999999</v>
          </cell>
          <cell r="O3824">
            <v>64.040000000000006</v>
          </cell>
          <cell r="P3824">
            <v>11.532404509999999</v>
          </cell>
          <cell r="Q3824">
            <v>66.599999999999994</v>
          </cell>
          <cell r="R3824">
            <v>54.24479362000001</v>
          </cell>
          <cell r="S3824">
            <v>20.6</v>
          </cell>
          <cell r="T3824">
            <v>9.5117774100000005</v>
          </cell>
          <cell r="U3824">
            <v>10.81142348</v>
          </cell>
          <cell r="V3824">
            <v>10.25488359</v>
          </cell>
          <cell r="W3824">
            <v>40.4</v>
          </cell>
          <cell r="X3824">
            <v>82.8</v>
          </cell>
          <cell r="Y3824">
            <v>36.9</v>
          </cell>
          <cell r="Z3824">
            <v>22.2</v>
          </cell>
          <cell r="AA3824">
            <v>23.2</v>
          </cell>
          <cell r="AB3824">
            <v>10.56823526</v>
          </cell>
          <cell r="AC3824">
            <v>0.21215992</v>
          </cell>
          <cell r="AD3824">
            <v>274.68</v>
          </cell>
          <cell r="AE3824">
            <v>56.833456750000003</v>
          </cell>
          <cell r="AF3824">
            <v>64.776899470000004</v>
          </cell>
          <cell r="AG3824">
            <v>1</v>
          </cell>
          <cell r="AH3824">
            <v>5.0999999999999996</v>
          </cell>
          <cell r="AI3824">
            <v>45250</v>
          </cell>
          <cell r="AJ3824">
            <v>9.5</v>
          </cell>
        </row>
        <row r="3825">
          <cell r="A3825" t="str">
            <v>4716</v>
          </cell>
          <cell r="B3825" t="str">
            <v>471600801</v>
          </cell>
          <cell r="D3825" t="str">
            <v>4716008</v>
          </cell>
          <cell r="E3825" t="str">
            <v>4750</v>
          </cell>
          <cell r="F3825" t="str">
            <v>47</v>
          </cell>
          <cell r="G3825">
            <v>512.23039917999995</v>
          </cell>
          <cell r="H3825">
            <v>516.20664714999998</v>
          </cell>
          <cell r="I3825">
            <v>516.32889609999995</v>
          </cell>
          <cell r="J3825">
            <v>23.008849560000002</v>
          </cell>
          <cell r="K3825">
            <v>15.474919959999999</v>
          </cell>
          <cell r="L3825">
            <v>9.4766200400000002</v>
          </cell>
          <cell r="M3825">
            <v>9.42052026</v>
          </cell>
          <cell r="N3825">
            <v>24.033923009999999</v>
          </cell>
          <cell r="O3825">
            <v>64.040000000000006</v>
          </cell>
          <cell r="P3825">
            <v>11.08575141</v>
          </cell>
          <cell r="Q3825">
            <v>66.599999999999994</v>
          </cell>
          <cell r="R3825">
            <v>54.24479362000001</v>
          </cell>
          <cell r="S3825">
            <v>20.6</v>
          </cell>
          <cell r="T3825">
            <v>9.6842737700000008</v>
          </cell>
          <cell r="U3825">
            <v>10.82548199</v>
          </cell>
          <cell r="V3825">
            <v>9.42052026</v>
          </cell>
          <cell r="W3825">
            <v>40.4</v>
          </cell>
          <cell r="X3825">
            <v>82.8</v>
          </cell>
          <cell r="Y3825">
            <v>36.9</v>
          </cell>
          <cell r="Z3825">
            <v>22.2</v>
          </cell>
          <cell r="AA3825">
            <v>23.2</v>
          </cell>
          <cell r="AB3825">
            <v>9.6501424900000004</v>
          </cell>
          <cell r="AC3825">
            <v>0.27681937000000001</v>
          </cell>
          <cell r="AD3825">
            <v>274.68</v>
          </cell>
          <cell r="AE3825">
            <v>56.833456750000003</v>
          </cell>
          <cell r="AF3825">
            <v>66.306100000000001</v>
          </cell>
          <cell r="AG3825">
            <v>0.34300488123727713</v>
          </cell>
          <cell r="AH3825">
            <v>5.0999999999999996</v>
          </cell>
          <cell r="AI3825">
            <v>45250</v>
          </cell>
          <cell r="AJ3825">
            <v>9.5</v>
          </cell>
        </row>
        <row r="3826">
          <cell r="A3826" t="str">
            <v>4716</v>
          </cell>
          <cell r="B3826" t="str">
            <v>471600901</v>
          </cell>
          <cell r="D3826" t="str">
            <v>4716009</v>
          </cell>
          <cell r="E3826" t="str">
            <v>4750</v>
          </cell>
          <cell r="F3826" t="str">
            <v>47</v>
          </cell>
          <cell r="G3826">
            <v>512.23039917999995</v>
          </cell>
          <cell r="H3826">
            <v>516.20664714999998</v>
          </cell>
          <cell r="I3826">
            <v>516.32889609999995</v>
          </cell>
          <cell r="J3826">
            <v>23.008849560000002</v>
          </cell>
          <cell r="K3826">
            <v>15.474919959999999</v>
          </cell>
          <cell r="L3826">
            <v>8.7770928799999997</v>
          </cell>
          <cell r="M3826">
            <v>7.1891677400000003</v>
          </cell>
          <cell r="N3826">
            <v>24.033923009999999</v>
          </cell>
          <cell r="O3826">
            <v>64.040000000000006</v>
          </cell>
          <cell r="P3826">
            <v>11.225243389999999</v>
          </cell>
          <cell r="Q3826">
            <v>66.599999999999994</v>
          </cell>
          <cell r="R3826">
            <v>54.24479362000001</v>
          </cell>
          <cell r="S3826">
            <v>20.6</v>
          </cell>
          <cell r="T3826">
            <v>7.1891677400000003</v>
          </cell>
          <cell r="U3826">
            <v>10.81977828</v>
          </cell>
          <cell r="V3826">
            <v>7.1891677400000003</v>
          </cell>
          <cell r="W3826">
            <v>40.4</v>
          </cell>
          <cell r="X3826">
            <v>82.8</v>
          </cell>
          <cell r="Y3826">
            <v>36.9</v>
          </cell>
          <cell r="Z3826">
            <v>22.2</v>
          </cell>
          <cell r="AA3826">
            <v>23.2</v>
          </cell>
          <cell r="AB3826">
            <v>9.6158054800000006</v>
          </cell>
          <cell r="AC3826">
            <v>1</v>
          </cell>
          <cell r="AD3826">
            <v>274.68</v>
          </cell>
          <cell r="AE3826">
            <v>56.833456750000003</v>
          </cell>
          <cell r="AF3826">
            <v>66.306100000000001</v>
          </cell>
          <cell r="AG3826">
            <v>0.75</v>
          </cell>
          <cell r="AH3826">
            <v>5.0999999999999996</v>
          </cell>
          <cell r="AI3826">
            <v>45250</v>
          </cell>
          <cell r="AJ3826">
            <v>9.5</v>
          </cell>
        </row>
        <row r="3827">
          <cell r="A3827" t="str">
            <v>4716</v>
          </cell>
          <cell r="B3827" t="str">
            <v>471601101</v>
          </cell>
          <cell r="D3827" t="str">
            <v>4716011</v>
          </cell>
          <cell r="E3827" t="str">
            <v>4750</v>
          </cell>
          <cell r="F3827" t="str">
            <v>47</v>
          </cell>
          <cell r="G3827">
            <v>512.23039917999995</v>
          </cell>
          <cell r="H3827">
            <v>516.20664714999998</v>
          </cell>
          <cell r="I3827">
            <v>516.32889609999995</v>
          </cell>
          <cell r="J3827">
            <v>23.008849560000002</v>
          </cell>
          <cell r="K3827">
            <v>15.474919959999999</v>
          </cell>
          <cell r="L3827">
            <v>7.2377781900000002</v>
          </cell>
          <cell r="M3827">
            <v>7.2377781900000002</v>
          </cell>
          <cell r="N3827">
            <v>24.033923009999999</v>
          </cell>
          <cell r="O3827">
            <v>64.040000000000006</v>
          </cell>
          <cell r="P3827">
            <v>10.81977828</v>
          </cell>
          <cell r="Q3827">
            <v>66.599999999999994</v>
          </cell>
          <cell r="R3827">
            <v>54.24479362000001</v>
          </cell>
          <cell r="S3827">
            <v>20.6</v>
          </cell>
          <cell r="T3827">
            <v>9.4885022699999997</v>
          </cell>
          <cell r="U3827">
            <v>10.81977828</v>
          </cell>
          <cell r="V3827">
            <v>7.2377781900000002</v>
          </cell>
          <cell r="W3827">
            <v>40.4</v>
          </cell>
          <cell r="X3827">
            <v>82.8</v>
          </cell>
          <cell r="Y3827">
            <v>36.9</v>
          </cell>
          <cell r="Z3827">
            <v>22.2</v>
          </cell>
          <cell r="AA3827">
            <v>23.2</v>
          </cell>
          <cell r="AB3827">
            <v>7.2377781900000002</v>
          </cell>
          <cell r="AC3827">
            <v>1</v>
          </cell>
          <cell r="AD3827">
            <v>274.68</v>
          </cell>
          <cell r="AE3827">
            <v>56.833456750000003</v>
          </cell>
          <cell r="AF3827">
            <v>66.306100000000001</v>
          </cell>
          <cell r="AG3827">
            <v>0.34496728919921138</v>
          </cell>
          <cell r="AH3827">
            <v>5.0999999999999996</v>
          </cell>
          <cell r="AI3827">
            <v>45250</v>
          </cell>
          <cell r="AJ3827">
            <v>9.5</v>
          </cell>
        </row>
        <row r="3828">
          <cell r="A3828" t="str">
            <v>4716</v>
          </cell>
          <cell r="B3828" t="str">
            <v>471601301</v>
          </cell>
          <cell r="D3828" t="str">
            <v>4716013</v>
          </cell>
          <cell r="E3828" t="str">
            <v>4750</v>
          </cell>
          <cell r="F3828" t="str">
            <v>47</v>
          </cell>
          <cell r="G3828">
            <v>512.23039917999995</v>
          </cell>
          <cell r="H3828">
            <v>516.20664714999998</v>
          </cell>
          <cell r="I3828">
            <v>516.32889609999995</v>
          </cell>
          <cell r="J3828">
            <v>23.008849560000002</v>
          </cell>
          <cell r="K3828">
            <v>15.474919959999999</v>
          </cell>
          <cell r="L3828">
            <v>9.7284791899999998</v>
          </cell>
          <cell r="M3828">
            <v>9.4662995500000005</v>
          </cell>
          <cell r="N3828">
            <v>24.033923009999999</v>
          </cell>
          <cell r="O3828">
            <v>64.040000000000006</v>
          </cell>
          <cell r="P3828">
            <v>11.24677002</v>
          </cell>
          <cell r="Q3828">
            <v>66.599999999999994</v>
          </cell>
          <cell r="R3828">
            <v>54.24479362000001</v>
          </cell>
          <cell r="S3828">
            <v>20.6</v>
          </cell>
          <cell r="T3828">
            <v>9.5295937800000008</v>
          </cell>
          <cell r="U3828">
            <v>11.12019394</v>
          </cell>
          <cell r="V3828">
            <v>10.03135292</v>
          </cell>
          <cell r="W3828">
            <v>40.4</v>
          </cell>
          <cell r="X3828">
            <v>82.8</v>
          </cell>
          <cell r="Y3828">
            <v>36.9</v>
          </cell>
          <cell r="Z3828">
            <v>22.2</v>
          </cell>
          <cell r="AA3828">
            <v>23.2</v>
          </cell>
          <cell r="AB3828">
            <v>9.9425159399999998</v>
          </cell>
          <cell r="AC3828">
            <v>0</v>
          </cell>
          <cell r="AD3828">
            <v>274.68</v>
          </cell>
          <cell r="AE3828">
            <v>56.833456750000003</v>
          </cell>
          <cell r="AF3828">
            <v>66.306100000000001</v>
          </cell>
          <cell r="AG3828">
            <v>0.31113462939731684</v>
          </cell>
          <cell r="AH3828">
            <v>5.0999999999999996</v>
          </cell>
          <cell r="AI3828">
            <v>45250</v>
          </cell>
          <cell r="AJ3828">
            <v>9.5</v>
          </cell>
        </row>
        <row r="3829">
          <cell r="A3829" t="str">
            <v>4716</v>
          </cell>
          <cell r="B3829" t="str">
            <v>471601401</v>
          </cell>
          <cell r="D3829" t="str">
            <v>4716014</v>
          </cell>
          <cell r="E3829" t="str">
            <v>4750</v>
          </cell>
          <cell r="F3829" t="str">
            <v>47</v>
          </cell>
          <cell r="G3829">
            <v>512.23039917999995</v>
          </cell>
          <cell r="H3829">
            <v>516.20664714999998</v>
          </cell>
          <cell r="I3829">
            <v>516.32889609999995</v>
          </cell>
          <cell r="J3829">
            <v>23.008849560000002</v>
          </cell>
          <cell r="K3829">
            <v>15.474919959999999</v>
          </cell>
          <cell r="L3829">
            <v>9.4334839200000005</v>
          </cell>
          <cell r="M3829">
            <v>7.1981835800000002</v>
          </cell>
          <cell r="N3829">
            <v>24.033923009999999</v>
          </cell>
          <cell r="O3829">
            <v>64.040000000000006</v>
          </cell>
          <cell r="P3829">
            <v>11.225243389999999</v>
          </cell>
          <cell r="Q3829">
            <v>66.599999999999994</v>
          </cell>
          <cell r="R3829">
            <v>54.24479362000001</v>
          </cell>
          <cell r="S3829">
            <v>20.6</v>
          </cell>
          <cell r="T3829">
            <v>7.1981835800000002</v>
          </cell>
          <cell r="U3829">
            <v>11.225243389999999</v>
          </cell>
          <cell r="V3829">
            <v>9.4334839200000005</v>
          </cell>
          <cell r="W3829">
            <v>40.4</v>
          </cell>
          <cell r="X3829">
            <v>82.8</v>
          </cell>
          <cell r="Y3829">
            <v>36.9</v>
          </cell>
          <cell r="Z3829">
            <v>22.2</v>
          </cell>
          <cell r="AA3829">
            <v>23.2</v>
          </cell>
          <cell r="AB3829">
            <v>9.6158054800000006</v>
          </cell>
          <cell r="AC3829">
            <v>0</v>
          </cell>
          <cell r="AD3829">
            <v>274.68</v>
          </cell>
          <cell r="AE3829">
            <v>56.833456750000003</v>
          </cell>
          <cell r="AF3829">
            <v>66.306100000000001</v>
          </cell>
          <cell r="AG3829">
            <v>0.34850309051201189</v>
          </cell>
          <cell r="AH3829">
            <v>5.0999999999999996</v>
          </cell>
          <cell r="AI3829">
            <v>45250</v>
          </cell>
          <cell r="AJ3829">
            <v>9.5</v>
          </cell>
        </row>
        <row r="3830">
          <cell r="A3830" t="str">
            <v>4716</v>
          </cell>
          <cell r="B3830" t="str">
            <v>471601601</v>
          </cell>
          <cell r="D3830" t="str">
            <v>4716016</v>
          </cell>
          <cell r="E3830" t="str">
            <v>4750</v>
          </cell>
          <cell r="F3830" t="str">
            <v>47</v>
          </cell>
          <cell r="G3830">
            <v>512.23039917999995</v>
          </cell>
          <cell r="H3830">
            <v>516.20664714999998</v>
          </cell>
          <cell r="I3830">
            <v>516.32889609999995</v>
          </cell>
          <cell r="J3830">
            <v>23.008849560000002</v>
          </cell>
          <cell r="K3830">
            <v>15.474919959999999</v>
          </cell>
          <cell r="L3830">
            <v>9.4334839200000005</v>
          </cell>
          <cell r="M3830">
            <v>7.1762545299999996</v>
          </cell>
          <cell r="N3830">
            <v>24.033923009999999</v>
          </cell>
          <cell r="O3830">
            <v>64.040000000000006</v>
          </cell>
          <cell r="P3830">
            <v>11.225243389999999</v>
          </cell>
          <cell r="Q3830">
            <v>66.599999999999994</v>
          </cell>
          <cell r="R3830">
            <v>54.24479362000001</v>
          </cell>
          <cell r="S3830">
            <v>20.6</v>
          </cell>
          <cell r="T3830">
            <v>7.1762545299999996</v>
          </cell>
          <cell r="U3830">
            <v>11.225243389999999</v>
          </cell>
          <cell r="V3830">
            <v>10.126631100000001</v>
          </cell>
          <cell r="W3830">
            <v>40.4</v>
          </cell>
          <cell r="X3830">
            <v>82.8</v>
          </cell>
          <cell r="Y3830">
            <v>36.9</v>
          </cell>
          <cell r="Z3830">
            <v>22.2</v>
          </cell>
          <cell r="AA3830">
            <v>23.2</v>
          </cell>
          <cell r="AB3830">
            <v>9.0826206299999992</v>
          </cell>
          <cell r="AC3830">
            <v>0</v>
          </cell>
          <cell r="AD3830">
            <v>274.68</v>
          </cell>
          <cell r="AE3830">
            <v>56.833456750000003</v>
          </cell>
          <cell r="AF3830">
            <v>66.306100000000001</v>
          </cell>
          <cell r="AG3830">
            <v>0.27846753988499268</v>
          </cell>
          <cell r="AH3830">
            <v>5.0999999999999996</v>
          </cell>
          <cell r="AI3830">
            <v>45250</v>
          </cell>
          <cell r="AJ3830">
            <v>9.5</v>
          </cell>
        </row>
        <row r="3831">
          <cell r="A3831" t="str">
            <v>4716</v>
          </cell>
          <cell r="B3831" t="str">
            <v>471601801</v>
          </cell>
          <cell r="D3831" t="str">
            <v>4716018</v>
          </cell>
          <cell r="E3831" t="str">
            <v>4750</v>
          </cell>
          <cell r="F3831" t="str">
            <v>47</v>
          </cell>
          <cell r="G3831">
            <v>512.23039917999995</v>
          </cell>
          <cell r="H3831">
            <v>516.20664714999998</v>
          </cell>
          <cell r="I3831">
            <v>516.32889609999995</v>
          </cell>
          <cell r="J3831">
            <v>23.008849560000002</v>
          </cell>
          <cell r="K3831">
            <v>15.474919959999999</v>
          </cell>
          <cell r="L3831">
            <v>9.6229134900000002</v>
          </cell>
          <cell r="M3831">
            <v>9.6742630500000004</v>
          </cell>
          <cell r="N3831">
            <v>24.033923009999999</v>
          </cell>
          <cell r="O3831">
            <v>64.040000000000006</v>
          </cell>
          <cell r="P3831">
            <v>11.48690998</v>
          </cell>
          <cell r="Q3831">
            <v>66.599999999999994</v>
          </cell>
          <cell r="R3831">
            <v>54.24479362000001</v>
          </cell>
          <cell r="S3831">
            <v>20.6</v>
          </cell>
          <cell r="T3831">
            <v>9.6865124399999996</v>
          </cell>
          <cell r="U3831">
            <v>11.188925129999999</v>
          </cell>
          <cell r="V3831">
            <v>9.8288178800000008</v>
          </cell>
          <cell r="W3831">
            <v>40.4</v>
          </cell>
          <cell r="X3831">
            <v>82.8</v>
          </cell>
          <cell r="Y3831">
            <v>36.9</v>
          </cell>
          <cell r="Z3831">
            <v>22.2</v>
          </cell>
          <cell r="AA3831">
            <v>23.2</v>
          </cell>
          <cell r="AB3831">
            <v>9.6819052800000005</v>
          </cell>
          <cell r="AC3831">
            <v>0.12677828999999999</v>
          </cell>
          <cell r="AD3831">
            <v>274.68</v>
          </cell>
          <cell r="AE3831">
            <v>56.833456750000003</v>
          </cell>
          <cell r="AF3831">
            <v>66.306100000000001</v>
          </cell>
          <cell r="AG3831">
            <v>0.32339284090479753</v>
          </cell>
          <cell r="AH3831">
            <v>5.0999999999999996</v>
          </cell>
          <cell r="AI3831">
            <v>45250</v>
          </cell>
          <cell r="AJ3831">
            <v>9.5</v>
          </cell>
        </row>
        <row r="3832">
          <cell r="A3832" t="str">
            <v>4716</v>
          </cell>
          <cell r="B3832" t="str">
            <v>471601901</v>
          </cell>
          <cell r="D3832" t="str">
            <v>4716019</v>
          </cell>
          <cell r="E3832" t="str">
            <v>4750</v>
          </cell>
          <cell r="F3832" t="str">
            <v>47</v>
          </cell>
          <cell r="G3832">
            <v>512.23039917999995</v>
          </cell>
          <cell r="H3832">
            <v>516.20664714999998</v>
          </cell>
          <cell r="I3832">
            <v>516.32889609999995</v>
          </cell>
          <cell r="J3832">
            <v>23.008849560000002</v>
          </cell>
          <cell r="K3832">
            <v>15.474919959999999</v>
          </cell>
          <cell r="L3832">
            <v>9.8389490300000002</v>
          </cell>
          <cell r="M3832">
            <v>9.8389490300000002</v>
          </cell>
          <cell r="N3832">
            <v>24.033923009999999</v>
          </cell>
          <cell r="O3832">
            <v>64.040000000000006</v>
          </cell>
          <cell r="P3832">
            <v>11.225243389999999</v>
          </cell>
          <cell r="Q3832">
            <v>66.599999999999994</v>
          </cell>
          <cell r="R3832">
            <v>54.24479362000001</v>
          </cell>
          <cell r="S3832">
            <v>20.6</v>
          </cell>
          <cell r="T3832">
            <v>9.8389490300000002</v>
          </cell>
          <cell r="U3832">
            <v>11.225243389999999</v>
          </cell>
          <cell r="V3832">
            <v>10.126631100000001</v>
          </cell>
          <cell r="W3832">
            <v>40.4</v>
          </cell>
          <cell r="X3832">
            <v>82.8</v>
          </cell>
          <cell r="Y3832">
            <v>36.9</v>
          </cell>
          <cell r="Z3832">
            <v>22.2</v>
          </cell>
          <cell r="AA3832">
            <v>23.2</v>
          </cell>
          <cell r="AB3832">
            <v>9.6341037099999998</v>
          </cell>
          <cell r="AC3832">
            <v>1</v>
          </cell>
          <cell r="AD3832">
            <v>274.68</v>
          </cell>
          <cell r="AE3832">
            <v>56.833456750000003</v>
          </cell>
          <cell r="AF3832">
            <v>66.306100000000001</v>
          </cell>
          <cell r="AG3832">
            <v>0.2869115957314321</v>
          </cell>
          <cell r="AH3832">
            <v>5.0999999999999996</v>
          </cell>
          <cell r="AI3832">
            <v>45250</v>
          </cell>
          <cell r="AJ3832">
            <v>9.5</v>
          </cell>
        </row>
        <row r="3833">
          <cell r="A3833" t="str">
            <v>4716</v>
          </cell>
          <cell r="B3833" t="str">
            <v>471602201</v>
          </cell>
          <cell r="D3833" t="str">
            <v>4716022</v>
          </cell>
          <cell r="E3833" t="str">
            <v>4750</v>
          </cell>
          <cell r="F3833" t="str">
            <v>47</v>
          </cell>
          <cell r="G3833">
            <v>512.23039917999995</v>
          </cell>
          <cell r="H3833">
            <v>516.20664714999998</v>
          </cell>
          <cell r="I3833">
            <v>516.32889609999995</v>
          </cell>
          <cell r="J3833">
            <v>23.008849560000002</v>
          </cell>
          <cell r="K3833">
            <v>15.474919959999999</v>
          </cell>
          <cell r="L3833">
            <v>7.1308988299999996</v>
          </cell>
          <cell r="M3833">
            <v>7.1308988299999996</v>
          </cell>
          <cell r="N3833">
            <v>24.033923009999999</v>
          </cell>
          <cell r="O3833">
            <v>64.040000000000006</v>
          </cell>
          <cell r="P3833">
            <v>11.630708500000001</v>
          </cell>
          <cell r="Q3833">
            <v>66.599999999999994</v>
          </cell>
          <cell r="R3833">
            <v>54.24479362000001</v>
          </cell>
          <cell r="S3833">
            <v>20.6</v>
          </cell>
          <cell r="T3833">
            <v>7.1308988299999996</v>
          </cell>
          <cell r="U3833">
            <v>11.225243389999999</v>
          </cell>
          <cell r="V3833">
            <v>7.1308988299999996</v>
          </cell>
          <cell r="W3833">
            <v>40.4</v>
          </cell>
          <cell r="X3833">
            <v>82.8</v>
          </cell>
          <cell r="Y3833">
            <v>36.9</v>
          </cell>
          <cell r="Z3833">
            <v>22.2</v>
          </cell>
          <cell r="AA3833">
            <v>23.2</v>
          </cell>
          <cell r="AB3833">
            <v>7.1308988299999996</v>
          </cell>
          <cell r="AC3833">
            <v>0</v>
          </cell>
          <cell r="AD3833">
            <v>274.68</v>
          </cell>
          <cell r="AE3833">
            <v>56.833456750000003</v>
          </cell>
          <cell r="AF3833">
            <v>66.306100000000001</v>
          </cell>
          <cell r="AG3833">
            <v>8.3333329999999997E-2</v>
          </cell>
          <cell r="AH3833">
            <v>5.0999999999999996</v>
          </cell>
          <cell r="AI3833">
            <v>45250</v>
          </cell>
          <cell r="AJ3833">
            <v>9.5</v>
          </cell>
        </row>
        <row r="3834">
          <cell r="A3834" t="str">
            <v>4716</v>
          </cell>
          <cell r="B3834" t="str">
            <v>471602301</v>
          </cell>
          <cell r="D3834" t="str">
            <v>4716023</v>
          </cell>
          <cell r="E3834" t="str">
            <v>4750</v>
          </cell>
          <cell r="F3834" t="str">
            <v>47</v>
          </cell>
          <cell r="G3834">
            <v>512.23039917999995</v>
          </cell>
          <cell r="H3834">
            <v>516.20664714999998</v>
          </cell>
          <cell r="I3834">
            <v>516.32889609999995</v>
          </cell>
          <cell r="J3834">
            <v>23.008849560000002</v>
          </cell>
          <cell r="K3834">
            <v>15.474919959999999</v>
          </cell>
          <cell r="L3834">
            <v>10.147961970000001</v>
          </cell>
          <cell r="M3834">
            <v>9.9167492300000006</v>
          </cell>
          <cell r="N3834">
            <v>24.033923009999999</v>
          </cell>
          <cell r="O3834">
            <v>64.040000000000006</v>
          </cell>
          <cell r="P3834">
            <v>11.64694924</v>
          </cell>
          <cell r="Q3834">
            <v>66.599999999999994</v>
          </cell>
          <cell r="R3834">
            <v>54.24479362000001</v>
          </cell>
          <cell r="S3834">
            <v>20.6</v>
          </cell>
          <cell r="T3834">
            <v>10.193766249999999</v>
          </cell>
          <cell r="U3834">
            <v>10.95236673</v>
          </cell>
          <cell r="V3834">
            <v>10.331985359999999</v>
          </cell>
          <cell r="W3834">
            <v>40.4</v>
          </cell>
          <cell r="X3834">
            <v>82.8</v>
          </cell>
          <cell r="Y3834">
            <v>36.9</v>
          </cell>
          <cell r="Z3834">
            <v>22.2</v>
          </cell>
          <cell r="AA3834">
            <v>23.2</v>
          </cell>
          <cell r="AB3834">
            <v>10.366214769999999</v>
          </cell>
          <cell r="AC3834">
            <v>0</v>
          </cell>
          <cell r="AD3834">
            <v>274.68</v>
          </cell>
          <cell r="AE3834">
            <v>56.833456750000003</v>
          </cell>
          <cell r="AF3834">
            <v>66.281739490000007</v>
          </cell>
          <cell r="AG3834">
            <v>0.35663909830856166</v>
          </cell>
          <cell r="AH3834">
            <v>5.0999999999999996</v>
          </cell>
          <cell r="AI3834">
            <v>45250</v>
          </cell>
          <cell r="AJ3834">
            <v>9.5</v>
          </cell>
        </row>
        <row r="3835">
          <cell r="A3835" t="str">
            <v>4716</v>
          </cell>
          <cell r="B3835" t="str">
            <v>471602401</v>
          </cell>
          <cell r="D3835" t="str">
            <v>4716024</v>
          </cell>
          <cell r="E3835" t="str">
            <v>4750</v>
          </cell>
          <cell r="F3835" t="str">
            <v>47</v>
          </cell>
          <cell r="G3835">
            <v>512.23039917999995</v>
          </cell>
          <cell r="H3835">
            <v>516.20664714999998</v>
          </cell>
          <cell r="I3835">
            <v>516.32889609999995</v>
          </cell>
          <cell r="J3835">
            <v>23.008849560000002</v>
          </cell>
          <cell r="K3835">
            <v>15.474919959999999</v>
          </cell>
          <cell r="L3835">
            <v>9.8389490300000002</v>
          </cell>
          <cell r="M3835">
            <v>9.8389490300000002</v>
          </cell>
          <cell r="N3835">
            <v>24.033923009999999</v>
          </cell>
          <cell r="O3835">
            <v>64.040000000000006</v>
          </cell>
          <cell r="P3835">
            <v>11.630708500000001</v>
          </cell>
          <cell r="Q3835">
            <v>66.599999999999994</v>
          </cell>
          <cell r="R3835">
            <v>54.24479362000001</v>
          </cell>
          <cell r="S3835">
            <v>20.6</v>
          </cell>
          <cell r="T3835">
            <v>9.8389490300000002</v>
          </cell>
          <cell r="U3835">
            <v>10.81977828</v>
          </cell>
          <cell r="V3835">
            <v>9.8389490300000002</v>
          </cell>
          <cell r="W3835">
            <v>40.4</v>
          </cell>
          <cell r="X3835">
            <v>82.8</v>
          </cell>
          <cell r="Y3835">
            <v>36.9</v>
          </cell>
          <cell r="Z3835">
            <v>22.2</v>
          </cell>
          <cell r="AA3835">
            <v>23.2</v>
          </cell>
          <cell r="AB3835">
            <v>9.6158054800000006</v>
          </cell>
          <cell r="AC3835">
            <v>0</v>
          </cell>
          <cell r="AD3835">
            <v>274.68</v>
          </cell>
          <cell r="AE3835">
            <v>56.833456750000003</v>
          </cell>
          <cell r="AF3835">
            <v>66.306100000000001</v>
          </cell>
          <cell r="AG3835">
            <v>0</v>
          </cell>
          <cell r="AH3835">
            <v>5.0999999999999996</v>
          </cell>
          <cell r="AI3835">
            <v>45250</v>
          </cell>
          <cell r="AJ3835">
            <v>9.5</v>
          </cell>
        </row>
        <row r="3836">
          <cell r="A3836" t="str">
            <v>4716</v>
          </cell>
          <cell r="B3836" t="str">
            <v>471602601</v>
          </cell>
          <cell r="D3836" t="str">
            <v>4716026</v>
          </cell>
          <cell r="E3836" t="str">
            <v>4750</v>
          </cell>
          <cell r="F3836" t="str">
            <v>47</v>
          </cell>
          <cell r="G3836">
            <v>512.23039917999995</v>
          </cell>
          <cell r="H3836">
            <v>516.20664714999998</v>
          </cell>
          <cell r="I3836">
            <v>516.32889609999995</v>
          </cell>
          <cell r="J3836">
            <v>23.008849560000002</v>
          </cell>
          <cell r="K3836">
            <v>15.474919959999999</v>
          </cell>
          <cell r="L3836">
            <v>9.8389490300000002</v>
          </cell>
          <cell r="M3836">
            <v>9.8389490300000002</v>
          </cell>
          <cell r="N3836">
            <v>24.033923009999999</v>
          </cell>
          <cell r="O3836">
            <v>64.040000000000006</v>
          </cell>
          <cell r="P3836">
            <v>11.630708500000001</v>
          </cell>
          <cell r="Q3836">
            <v>66.599999999999994</v>
          </cell>
          <cell r="R3836">
            <v>54.24479362000001</v>
          </cell>
          <cell r="S3836">
            <v>20.6</v>
          </cell>
          <cell r="T3836">
            <v>9.8389490300000002</v>
          </cell>
          <cell r="U3836">
            <v>10.81977828</v>
          </cell>
          <cell r="V3836">
            <v>10.126631100000001</v>
          </cell>
          <cell r="W3836">
            <v>40.4</v>
          </cell>
          <cell r="X3836">
            <v>82.8</v>
          </cell>
          <cell r="Y3836">
            <v>36.9</v>
          </cell>
          <cell r="Z3836">
            <v>22.2</v>
          </cell>
          <cell r="AA3836">
            <v>23.2</v>
          </cell>
          <cell r="AB3836">
            <v>10.741816740000001</v>
          </cell>
          <cell r="AC3836">
            <v>0</v>
          </cell>
          <cell r="AD3836">
            <v>274.68</v>
          </cell>
          <cell r="AE3836">
            <v>56.833456750000003</v>
          </cell>
          <cell r="AF3836">
            <v>66.306100000000001</v>
          </cell>
          <cell r="AG3836">
            <v>0</v>
          </cell>
          <cell r="AH3836">
            <v>5.0999999999999996</v>
          </cell>
          <cell r="AI3836">
            <v>45250</v>
          </cell>
          <cell r="AJ3836">
            <v>9.5</v>
          </cell>
        </row>
        <row r="3837">
          <cell r="A3837" t="str">
            <v>4716</v>
          </cell>
          <cell r="B3837" t="str">
            <v>471602701</v>
          </cell>
          <cell r="C3837" t="str">
            <v>735</v>
          </cell>
          <cell r="D3837" t="str">
            <v>4716027</v>
          </cell>
          <cell r="E3837" t="str">
            <v>4750</v>
          </cell>
          <cell r="F3837" t="str">
            <v>47</v>
          </cell>
          <cell r="G3837">
            <v>512.23039917999995</v>
          </cell>
          <cell r="H3837">
            <v>516.20664714999998</v>
          </cell>
          <cell r="I3837">
            <v>516.32889609999995</v>
          </cell>
          <cell r="J3837">
            <v>23.008849560000002</v>
          </cell>
          <cell r="K3837">
            <v>15.474919959999999</v>
          </cell>
          <cell r="L3837">
            <v>7.9748768999999999</v>
          </cell>
          <cell r="M3837">
            <v>8.6765872399999999</v>
          </cell>
          <cell r="N3837">
            <v>24.033923009999999</v>
          </cell>
          <cell r="O3837">
            <v>64.040000000000006</v>
          </cell>
          <cell r="P3837">
            <v>11.91839057</v>
          </cell>
          <cell r="Q3837">
            <v>66.599999999999994</v>
          </cell>
          <cell r="R3837">
            <v>54.24479362000001</v>
          </cell>
          <cell r="S3837">
            <v>20.6</v>
          </cell>
          <cell r="T3837">
            <v>8.74033674</v>
          </cell>
          <cell r="U3837">
            <v>8.74033674</v>
          </cell>
          <cell r="V3837">
            <v>8.6765872399999999</v>
          </cell>
          <cell r="W3837">
            <v>40.4</v>
          </cell>
          <cell r="X3837">
            <v>82.8</v>
          </cell>
          <cell r="Y3837">
            <v>36.9</v>
          </cell>
          <cell r="Z3837">
            <v>22.2</v>
          </cell>
          <cell r="AA3837">
            <v>23.2</v>
          </cell>
          <cell r="AB3837">
            <v>8.6765872399999999</v>
          </cell>
          <cell r="AC3837">
            <v>1</v>
          </cell>
          <cell r="AD3837">
            <v>274.68</v>
          </cell>
          <cell r="AE3837">
            <v>56.833456750000003</v>
          </cell>
          <cell r="AF3837">
            <v>60.331499999999991</v>
          </cell>
          <cell r="AG3837">
            <v>0.34720698353509416</v>
          </cell>
          <cell r="AH3837">
            <v>5.0999999999999996</v>
          </cell>
          <cell r="AI3837">
            <v>45250</v>
          </cell>
          <cell r="AJ3837">
            <v>9.5</v>
          </cell>
        </row>
        <row r="3838">
          <cell r="A3838" t="str">
            <v>4716</v>
          </cell>
          <cell r="B3838" t="str">
            <v>471602801</v>
          </cell>
          <cell r="C3838" t="str">
            <v>735</v>
          </cell>
          <cell r="D3838" t="str">
            <v>4716028</v>
          </cell>
          <cell r="E3838" t="str">
            <v>4750</v>
          </cell>
          <cell r="F3838" t="str">
            <v>47</v>
          </cell>
          <cell r="G3838">
            <v>512.23039917999995</v>
          </cell>
          <cell r="H3838">
            <v>516.20664714999998</v>
          </cell>
          <cell r="I3838">
            <v>516.32889609999995</v>
          </cell>
          <cell r="J3838">
            <v>23.008849560000002</v>
          </cell>
          <cell r="K3838">
            <v>15.474919959999999</v>
          </cell>
          <cell r="L3838">
            <v>9.7096600599999991</v>
          </cell>
          <cell r="M3838">
            <v>9.7095386599999998</v>
          </cell>
          <cell r="N3838">
            <v>24.033923009999999</v>
          </cell>
          <cell r="O3838">
            <v>64.040000000000006</v>
          </cell>
          <cell r="P3838">
            <v>11.871368840000001</v>
          </cell>
          <cell r="Q3838">
            <v>66.599999999999994</v>
          </cell>
          <cell r="R3838">
            <v>54.24479362000001</v>
          </cell>
          <cell r="S3838">
            <v>20.6</v>
          </cell>
          <cell r="T3838">
            <v>9.83563689</v>
          </cell>
          <cell r="U3838">
            <v>9.8323137299999992</v>
          </cell>
          <cell r="V3838">
            <v>9.7716119300000006</v>
          </cell>
          <cell r="W3838">
            <v>40.4</v>
          </cell>
          <cell r="X3838">
            <v>82.8</v>
          </cell>
          <cell r="Y3838">
            <v>36.9</v>
          </cell>
          <cell r="Z3838">
            <v>22.2</v>
          </cell>
          <cell r="AA3838">
            <v>23.2</v>
          </cell>
          <cell r="AB3838">
            <v>9.8579670400000001</v>
          </cell>
          <cell r="AC3838">
            <v>0.59721164999999998</v>
          </cell>
          <cell r="AD3838">
            <v>274.68</v>
          </cell>
          <cell r="AE3838">
            <v>56.833456750000003</v>
          </cell>
          <cell r="AF3838">
            <v>60.331499999999991</v>
          </cell>
          <cell r="AG3838">
            <v>0.3215379203691151</v>
          </cell>
          <cell r="AH3838">
            <v>5.0999999999999996</v>
          </cell>
          <cell r="AI3838">
            <v>45250</v>
          </cell>
          <cell r="AJ3838">
            <v>9.5</v>
          </cell>
        </row>
        <row r="3839">
          <cell r="A3839" t="str">
            <v>4716</v>
          </cell>
          <cell r="B3839" t="str">
            <v>471602901</v>
          </cell>
          <cell r="C3839" t="str">
            <v>735</v>
          </cell>
          <cell r="D3839" t="str">
            <v>4716029</v>
          </cell>
          <cell r="E3839" t="str">
            <v>4750</v>
          </cell>
          <cell r="F3839" t="str">
            <v>47</v>
          </cell>
          <cell r="G3839">
            <v>512.23039917999995</v>
          </cell>
          <cell r="H3839">
            <v>516.20664714999998</v>
          </cell>
          <cell r="I3839">
            <v>516.32889609999995</v>
          </cell>
          <cell r="J3839">
            <v>23.008849560000002</v>
          </cell>
          <cell r="K3839">
            <v>15.474919959999999</v>
          </cell>
          <cell r="L3839">
            <v>7.3752557800000007</v>
          </cell>
          <cell r="M3839">
            <v>7.3777589099999998</v>
          </cell>
          <cell r="N3839">
            <v>24.033923009999999</v>
          </cell>
          <cell r="O3839">
            <v>64.040000000000006</v>
          </cell>
          <cell r="P3839">
            <v>11.91839057</v>
          </cell>
          <cell r="Q3839">
            <v>66.599999999999994</v>
          </cell>
          <cell r="R3839">
            <v>54.24479362000001</v>
          </cell>
          <cell r="S3839">
            <v>20.6</v>
          </cell>
          <cell r="T3839">
            <v>7.701200179999999</v>
          </cell>
          <cell r="U3839">
            <v>7.4024515199999996</v>
          </cell>
          <cell r="V3839">
            <v>7.3664451499999997</v>
          </cell>
          <cell r="W3839">
            <v>40.4</v>
          </cell>
          <cell r="X3839">
            <v>82.8</v>
          </cell>
          <cell r="Y3839">
            <v>36.9</v>
          </cell>
          <cell r="Z3839">
            <v>22.2</v>
          </cell>
          <cell r="AA3839">
            <v>23.2</v>
          </cell>
          <cell r="AB3839">
            <v>7.44833386</v>
          </cell>
          <cell r="AC3839">
            <v>1</v>
          </cell>
          <cell r="AD3839">
            <v>274.68</v>
          </cell>
          <cell r="AE3839">
            <v>56.833456750000003</v>
          </cell>
          <cell r="AF3839">
            <v>60.331499999999991</v>
          </cell>
          <cell r="AG3839">
            <v>0.54736841999999997</v>
          </cell>
          <cell r="AH3839">
            <v>5.0999999999999996</v>
          </cell>
          <cell r="AI3839">
            <v>45250</v>
          </cell>
          <cell r="AJ3839">
            <v>9.5</v>
          </cell>
        </row>
        <row r="3840">
          <cell r="A3840" t="str">
            <v>4716</v>
          </cell>
          <cell r="B3840" t="str">
            <v>471603301</v>
          </cell>
          <cell r="D3840" t="str">
            <v>4716033</v>
          </cell>
          <cell r="E3840" t="str">
            <v>4750</v>
          </cell>
          <cell r="F3840" t="str">
            <v>47</v>
          </cell>
          <cell r="G3840">
            <v>512.23039917999995</v>
          </cell>
          <cell r="H3840">
            <v>516.20664714999998</v>
          </cell>
          <cell r="I3840">
            <v>516.32889609999995</v>
          </cell>
          <cell r="J3840">
            <v>23.008849560000002</v>
          </cell>
          <cell r="K3840">
            <v>15.474919959999999</v>
          </cell>
          <cell r="L3840">
            <v>9.8677567400000008</v>
          </cell>
          <cell r="M3840">
            <v>10.04957726</v>
          </cell>
          <cell r="N3840">
            <v>24.033923009999999</v>
          </cell>
          <cell r="O3840">
            <v>64.040000000000006</v>
          </cell>
          <cell r="P3840">
            <v>11.892771870000001</v>
          </cell>
          <cell r="Q3840">
            <v>66.599999999999994</v>
          </cell>
          <cell r="R3840">
            <v>54.24479362000001</v>
          </cell>
          <cell r="S3840">
            <v>20.6</v>
          </cell>
          <cell r="T3840">
            <v>10.47599136</v>
          </cell>
          <cell r="U3840">
            <v>10.760410370000001</v>
          </cell>
          <cell r="V3840">
            <v>10.465813949999999</v>
          </cell>
          <cell r="W3840">
            <v>40.4</v>
          </cell>
          <cell r="X3840">
            <v>82.8</v>
          </cell>
          <cell r="Y3840">
            <v>36.9</v>
          </cell>
          <cell r="Z3840">
            <v>22.2</v>
          </cell>
          <cell r="AA3840">
            <v>23.2</v>
          </cell>
          <cell r="AB3840">
            <v>10.507448269999999</v>
          </cell>
          <cell r="AC3840">
            <v>1.7602610000000001E-2</v>
          </cell>
          <cell r="AD3840">
            <v>274.68</v>
          </cell>
          <cell r="AE3840">
            <v>56.833456750000003</v>
          </cell>
          <cell r="AF3840">
            <v>60.401612380000003</v>
          </cell>
          <cell r="AG3840">
            <v>0.35891477482763701</v>
          </cell>
          <cell r="AH3840">
            <v>5.0999999999999996</v>
          </cell>
          <cell r="AI3840">
            <v>45250</v>
          </cell>
          <cell r="AJ3840">
            <v>9.5</v>
          </cell>
        </row>
        <row r="3841">
          <cell r="A3841" t="str">
            <v>4716</v>
          </cell>
          <cell r="B3841" t="str">
            <v>471603401</v>
          </cell>
          <cell r="D3841" t="str">
            <v>4716034</v>
          </cell>
          <cell r="E3841" t="str">
            <v>4750</v>
          </cell>
          <cell r="F3841" t="str">
            <v>47</v>
          </cell>
          <cell r="G3841">
            <v>512.23039917999995</v>
          </cell>
          <cell r="H3841">
            <v>516.20664714999998</v>
          </cell>
          <cell r="I3841">
            <v>516.32889609999995</v>
          </cell>
          <cell r="J3841">
            <v>23.008849560000002</v>
          </cell>
          <cell r="K3841">
            <v>15.474919959999999</v>
          </cell>
          <cell r="L3841">
            <v>7.1685799000000001</v>
          </cell>
          <cell r="M3841">
            <v>10.126631100000001</v>
          </cell>
          <cell r="N3841">
            <v>24.033923009999999</v>
          </cell>
          <cell r="O3841">
            <v>64.040000000000006</v>
          </cell>
          <cell r="P3841">
            <v>11.91839057</v>
          </cell>
          <cell r="Q3841">
            <v>66.599999999999994</v>
          </cell>
          <cell r="R3841">
            <v>54.24479362000001</v>
          </cell>
          <cell r="S3841">
            <v>20.6</v>
          </cell>
          <cell r="T3841">
            <v>10.81977828</v>
          </cell>
          <cell r="U3841">
            <v>10.81977828</v>
          </cell>
          <cell r="V3841">
            <v>10.81977828</v>
          </cell>
          <cell r="W3841">
            <v>40.4</v>
          </cell>
          <cell r="X3841">
            <v>82.8</v>
          </cell>
          <cell r="Y3841">
            <v>36.9</v>
          </cell>
          <cell r="Z3841">
            <v>22.2</v>
          </cell>
          <cell r="AA3841">
            <v>23.2</v>
          </cell>
          <cell r="AB3841">
            <v>10.741816740000001</v>
          </cell>
          <cell r="AC3841">
            <v>0</v>
          </cell>
          <cell r="AD3841">
            <v>274.68</v>
          </cell>
          <cell r="AE3841">
            <v>56.833456750000003</v>
          </cell>
          <cell r="AF3841">
            <v>60.331499999999991</v>
          </cell>
          <cell r="AG3841">
            <v>0.33000880120769033</v>
          </cell>
          <cell r="AH3841">
            <v>5.0999999999999996</v>
          </cell>
          <cell r="AI3841">
            <v>45250</v>
          </cell>
          <cell r="AJ3841">
            <v>9.5</v>
          </cell>
        </row>
        <row r="3842">
          <cell r="A3842" t="str">
            <v>4716</v>
          </cell>
          <cell r="B3842" t="str">
            <v>471603801</v>
          </cell>
          <cell r="D3842" t="str">
            <v>4716038</v>
          </cell>
          <cell r="E3842" t="str">
            <v>4750</v>
          </cell>
          <cell r="F3842" t="str">
            <v>47</v>
          </cell>
          <cell r="G3842">
            <v>512.23039917999995</v>
          </cell>
          <cell r="H3842">
            <v>516.20664714999998</v>
          </cell>
          <cell r="I3842">
            <v>516.32889609999995</v>
          </cell>
          <cell r="J3842">
            <v>23.008849560000002</v>
          </cell>
          <cell r="K3842">
            <v>15.474919959999999</v>
          </cell>
          <cell r="L3842">
            <v>9.4487271499999999</v>
          </cell>
          <cell r="M3842">
            <v>9.7113580499999994</v>
          </cell>
          <cell r="N3842">
            <v>24.033923009999999</v>
          </cell>
          <cell r="O3842">
            <v>64.040000000000006</v>
          </cell>
          <cell r="P3842">
            <v>11.77221578</v>
          </cell>
          <cell r="Q3842">
            <v>66.599999999999994</v>
          </cell>
          <cell r="R3842">
            <v>54.24479362000001</v>
          </cell>
          <cell r="S3842">
            <v>20.6</v>
          </cell>
          <cell r="T3842">
            <v>10.786779770000001</v>
          </cell>
          <cell r="U3842">
            <v>10.795997760000001</v>
          </cell>
          <cell r="V3842">
            <v>10.69312603</v>
          </cell>
          <cell r="W3842">
            <v>40.4</v>
          </cell>
          <cell r="X3842">
            <v>82.8</v>
          </cell>
          <cell r="Y3842">
            <v>36.9</v>
          </cell>
          <cell r="Z3842">
            <v>22.2</v>
          </cell>
          <cell r="AA3842">
            <v>23.2</v>
          </cell>
          <cell r="AB3842">
            <v>10.65909297</v>
          </cell>
          <cell r="AC3842">
            <v>0</v>
          </cell>
          <cell r="AD3842">
            <v>274.68</v>
          </cell>
          <cell r="AE3842">
            <v>56.833456750000003</v>
          </cell>
          <cell r="AF3842">
            <v>66.112059349999996</v>
          </cell>
          <cell r="AG3842">
            <v>0</v>
          </cell>
          <cell r="AH3842">
            <v>5.0999999999999996</v>
          </cell>
          <cell r="AI3842">
            <v>45250</v>
          </cell>
          <cell r="AJ3842">
            <v>9.5</v>
          </cell>
        </row>
        <row r="3843">
          <cell r="A3843" t="str">
            <v>4716</v>
          </cell>
          <cell r="B3843" t="str">
            <v>471604101</v>
          </cell>
          <cell r="D3843" t="str">
            <v>4716041</v>
          </cell>
          <cell r="E3843" t="str">
            <v>4750</v>
          </cell>
          <cell r="F3843" t="str">
            <v>47</v>
          </cell>
          <cell r="G3843">
            <v>512.23039917999995</v>
          </cell>
          <cell r="H3843">
            <v>516.20664714999998</v>
          </cell>
          <cell r="I3843">
            <v>516.32889609999995</v>
          </cell>
          <cell r="J3843">
            <v>23.008849560000002</v>
          </cell>
          <cell r="K3843">
            <v>15.474919959999999</v>
          </cell>
          <cell r="L3843">
            <v>9.77457405</v>
          </cell>
          <cell r="M3843">
            <v>9.6390010400000001</v>
          </cell>
          <cell r="N3843">
            <v>24.033923009999999</v>
          </cell>
          <cell r="O3843">
            <v>64.040000000000006</v>
          </cell>
          <cell r="P3843">
            <v>11.33410976</v>
          </cell>
          <cell r="Q3843">
            <v>66.599999999999994</v>
          </cell>
          <cell r="R3843">
            <v>54.24479362000001</v>
          </cell>
          <cell r="S3843">
            <v>20.6</v>
          </cell>
          <cell r="T3843">
            <v>9.8262284700000002</v>
          </cell>
          <cell r="U3843">
            <v>11.052127329999999</v>
          </cell>
          <cell r="V3843">
            <v>9.8796046099999995</v>
          </cell>
          <cell r="W3843">
            <v>40.4</v>
          </cell>
          <cell r="X3843">
            <v>82.8</v>
          </cell>
          <cell r="Y3843">
            <v>36.9</v>
          </cell>
          <cell r="Z3843">
            <v>22.2</v>
          </cell>
          <cell r="AA3843">
            <v>23.2</v>
          </cell>
          <cell r="AB3843">
            <v>9.9962034600000003</v>
          </cell>
          <cell r="AC3843">
            <v>9.2038490000000001E-2</v>
          </cell>
          <cell r="AD3843">
            <v>274.68</v>
          </cell>
          <cell r="AE3843">
            <v>56.833456750000003</v>
          </cell>
          <cell r="AF3843">
            <v>66.213225170000001</v>
          </cell>
          <cell r="AG3843">
            <v>0.28074880736928293</v>
          </cell>
          <cell r="AH3843">
            <v>5.0999999999999996</v>
          </cell>
          <cell r="AI3843">
            <v>45250</v>
          </cell>
          <cell r="AJ3843">
            <v>9.5</v>
          </cell>
        </row>
        <row r="3844">
          <cell r="A3844" t="str">
            <v>4716</v>
          </cell>
          <cell r="B3844" t="str">
            <v>471604201</v>
          </cell>
          <cell r="D3844" t="str">
            <v>4716042</v>
          </cell>
          <cell r="E3844" t="str">
            <v>4750</v>
          </cell>
          <cell r="F3844" t="str">
            <v>47</v>
          </cell>
          <cell r="G3844">
            <v>512.23039917999995</v>
          </cell>
          <cell r="H3844">
            <v>516.20664714999998</v>
          </cell>
          <cell r="I3844">
            <v>516.32889609999995</v>
          </cell>
          <cell r="J3844">
            <v>23.008849560000002</v>
          </cell>
          <cell r="K3844">
            <v>15.474919959999999</v>
          </cell>
          <cell r="L3844">
            <v>10.126631100000001</v>
          </cell>
          <cell r="M3844">
            <v>7.1308988299999996</v>
          </cell>
          <cell r="N3844">
            <v>24.033923009999999</v>
          </cell>
          <cell r="O3844">
            <v>64.040000000000006</v>
          </cell>
          <cell r="P3844">
            <v>11.225243389999999</v>
          </cell>
          <cell r="Q3844">
            <v>66.599999999999994</v>
          </cell>
          <cell r="R3844">
            <v>54.24479362000001</v>
          </cell>
          <cell r="S3844">
            <v>20.6</v>
          </cell>
          <cell r="T3844">
            <v>7.1308988299999996</v>
          </cell>
          <cell r="U3844">
            <v>11.225243389999999</v>
          </cell>
          <cell r="V3844">
            <v>7.1308988299999996</v>
          </cell>
          <cell r="W3844">
            <v>40.4</v>
          </cell>
          <cell r="X3844">
            <v>82.8</v>
          </cell>
          <cell r="Y3844">
            <v>36.9</v>
          </cell>
          <cell r="Z3844">
            <v>22.2</v>
          </cell>
          <cell r="AA3844">
            <v>23.2</v>
          </cell>
          <cell r="AB3844">
            <v>9.9641121699999999</v>
          </cell>
          <cell r="AC3844">
            <v>0</v>
          </cell>
          <cell r="AD3844">
            <v>274.68</v>
          </cell>
          <cell r="AE3844">
            <v>56.833456750000003</v>
          </cell>
          <cell r="AF3844">
            <v>66.306100000000001</v>
          </cell>
          <cell r="AG3844">
            <v>0.32144483397097845</v>
          </cell>
          <cell r="AH3844">
            <v>5.0999999999999996</v>
          </cell>
          <cell r="AI3844">
            <v>45250</v>
          </cell>
          <cell r="AJ3844">
            <v>9.5</v>
          </cell>
        </row>
        <row r="3845">
          <cell r="A3845" t="str">
            <v>4716</v>
          </cell>
          <cell r="B3845" t="str">
            <v>471604301</v>
          </cell>
          <cell r="D3845" t="str">
            <v>4716043</v>
          </cell>
          <cell r="E3845" t="str">
            <v>4750</v>
          </cell>
          <cell r="F3845" t="str">
            <v>47</v>
          </cell>
          <cell r="G3845">
            <v>512.23039917999995</v>
          </cell>
          <cell r="H3845">
            <v>516.20664714999998</v>
          </cell>
          <cell r="I3845">
            <v>516.32889609999995</v>
          </cell>
          <cell r="J3845">
            <v>23.008849560000002</v>
          </cell>
          <cell r="K3845">
            <v>15.474919959999999</v>
          </cell>
          <cell r="L3845">
            <v>9.4334839200000005</v>
          </cell>
          <cell r="M3845">
            <v>9.8389490300000002</v>
          </cell>
          <cell r="N3845">
            <v>24.033923009999999</v>
          </cell>
          <cell r="O3845">
            <v>64.040000000000006</v>
          </cell>
          <cell r="P3845">
            <v>11.630708500000001</v>
          </cell>
          <cell r="Q3845">
            <v>66.599999999999994</v>
          </cell>
          <cell r="R3845">
            <v>54.24479362000001</v>
          </cell>
          <cell r="S3845">
            <v>20.6</v>
          </cell>
          <cell r="T3845">
            <v>10.81977828</v>
          </cell>
          <cell r="U3845">
            <v>10.81977828</v>
          </cell>
          <cell r="V3845">
            <v>10.81977828</v>
          </cell>
          <cell r="W3845">
            <v>40.4</v>
          </cell>
          <cell r="X3845">
            <v>82.8</v>
          </cell>
          <cell r="Y3845">
            <v>36.9</v>
          </cell>
          <cell r="Z3845">
            <v>22.2</v>
          </cell>
          <cell r="AA3845">
            <v>23.2</v>
          </cell>
          <cell r="AB3845">
            <v>9.4158900499999998</v>
          </cell>
          <cell r="AC3845">
            <v>0</v>
          </cell>
          <cell r="AD3845">
            <v>274.68</v>
          </cell>
          <cell r="AE3845">
            <v>56.833456750000003</v>
          </cell>
          <cell r="AF3845">
            <v>66.306100000000001</v>
          </cell>
          <cell r="AG3845">
            <v>0.27752615203535075</v>
          </cell>
          <cell r="AH3845">
            <v>5.0999999999999996</v>
          </cell>
          <cell r="AI3845">
            <v>45250</v>
          </cell>
          <cell r="AJ3845">
            <v>9.5</v>
          </cell>
        </row>
        <row r="3846">
          <cell r="A3846" t="str">
            <v>4716</v>
          </cell>
          <cell r="B3846" t="str">
            <v>471604401</v>
          </cell>
          <cell r="D3846" t="str">
            <v>4716044</v>
          </cell>
          <cell r="E3846" t="str">
            <v>4750</v>
          </cell>
          <cell r="F3846" t="str">
            <v>47</v>
          </cell>
          <cell r="G3846">
            <v>512.23039917999995</v>
          </cell>
          <cell r="H3846">
            <v>516.20664714999998</v>
          </cell>
          <cell r="I3846">
            <v>516.32889609999995</v>
          </cell>
          <cell r="J3846">
            <v>23.008849560000002</v>
          </cell>
          <cell r="K3846">
            <v>15.474919959999999</v>
          </cell>
          <cell r="L3846">
            <v>9.4730891800000006</v>
          </cell>
          <cell r="M3846">
            <v>9.4730891800000006</v>
          </cell>
          <cell r="N3846">
            <v>24.033923009999999</v>
          </cell>
          <cell r="O3846">
            <v>64.040000000000006</v>
          </cell>
          <cell r="P3846">
            <v>11.225243389999999</v>
          </cell>
          <cell r="Q3846">
            <v>66.599999999999994</v>
          </cell>
          <cell r="R3846">
            <v>54.24479362000001</v>
          </cell>
          <cell r="S3846">
            <v>20.6</v>
          </cell>
          <cell r="T3846">
            <v>9.4730891800000006</v>
          </cell>
          <cell r="U3846">
            <v>10.81977828</v>
          </cell>
          <cell r="V3846">
            <v>9.4730891800000006</v>
          </cell>
          <cell r="W3846">
            <v>40.4</v>
          </cell>
          <cell r="X3846">
            <v>82.8</v>
          </cell>
          <cell r="Y3846">
            <v>36.9</v>
          </cell>
          <cell r="Z3846">
            <v>22.2</v>
          </cell>
          <cell r="AA3846">
            <v>23.2</v>
          </cell>
          <cell r="AB3846">
            <v>9.6158054800000006</v>
          </cell>
          <cell r="AC3846">
            <v>1</v>
          </cell>
          <cell r="AD3846">
            <v>274.68</v>
          </cell>
          <cell r="AE3846">
            <v>56.833456750000003</v>
          </cell>
          <cell r="AF3846">
            <v>66.306100000000001</v>
          </cell>
          <cell r="AG3846">
            <v>0.33826280168282136</v>
          </cell>
          <cell r="AH3846">
            <v>5.0999999999999996</v>
          </cell>
          <cell r="AI3846">
            <v>45250</v>
          </cell>
          <cell r="AJ3846">
            <v>9.5</v>
          </cell>
        </row>
        <row r="3847">
          <cell r="A3847" t="str">
            <v>4716</v>
          </cell>
          <cell r="B3847" t="str">
            <v>471604601</v>
          </cell>
          <cell r="D3847" t="str">
            <v>4716046</v>
          </cell>
          <cell r="E3847" t="str">
            <v>4750</v>
          </cell>
          <cell r="F3847" t="str">
            <v>47</v>
          </cell>
          <cell r="G3847">
            <v>512.23039917999995</v>
          </cell>
          <cell r="H3847">
            <v>516.20664714999998</v>
          </cell>
          <cell r="I3847">
            <v>516.32889609999995</v>
          </cell>
          <cell r="J3847">
            <v>23.008849560000002</v>
          </cell>
          <cell r="K3847">
            <v>15.474919959999999</v>
          </cell>
          <cell r="L3847">
            <v>10.03302347</v>
          </cell>
          <cell r="M3847">
            <v>9.9745981799999992</v>
          </cell>
          <cell r="N3847">
            <v>24.033923009999999</v>
          </cell>
          <cell r="O3847">
            <v>64.040000000000006</v>
          </cell>
          <cell r="P3847">
            <v>10.83512</v>
          </cell>
          <cell r="Q3847">
            <v>66.599999999999994</v>
          </cell>
          <cell r="R3847">
            <v>54.24479362000001</v>
          </cell>
          <cell r="S3847">
            <v>20.6</v>
          </cell>
          <cell r="T3847">
            <v>10.081633739999999</v>
          </cell>
          <cell r="U3847">
            <v>10.675307269999999</v>
          </cell>
          <cell r="V3847">
            <v>9.98649509</v>
          </cell>
          <cell r="W3847">
            <v>40.4</v>
          </cell>
          <cell r="X3847">
            <v>82.8</v>
          </cell>
          <cell r="Y3847">
            <v>36.9</v>
          </cell>
          <cell r="Z3847">
            <v>22.2</v>
          </cell>
          <cell r="AA3847">
            <v>23.2</v>
          </cell>
          <cell r="AB3847">
            <v>10.11694434</v>
          </cell>
          <cell r="AC3847">
            <v>8.0556420000000004E-2</v>
          </cell>
          <cell r="AD3847">
            <v>274.68</v>
          </cell>
          <cell r="AE3847">
            <v>56.833456750000003</v>
          </cell>
          <cell r="AF3847">
            <v>60.130144340000001</v>
          </cell>
          <cell r="AG3847">
            <v>0</v>
          </cell>
          <cell r="AH3847">
            <v>5.0999999999999996</v>
          </cell>
          <cell r="AI3847">
            <v>45250</v>
          </cell>
          <cell r="AJ3847">
            <v>9.5</v>
          </cell>
        </row>
        <row r="3848">
          <cell r="A3848" t="str">
            <v>4716</v>
          </cell>
          <cell r="B3848" t="str">
            <v>471604701</v>
          </cell>
          <cell r="D3848" t="str">
            <v>4716047</v>
          </cell>
          <cell r="E3848" t="str">
            <v>4750</v>
          </cell>
          <cell r="F3848" t="str">
            <v>47</v>
          </cell>
          <cell r="G3848">
            <v>512.23039917999995</v>
          </cell>
          <cell r="H3848">
            <v>516.20664714999998</v>
          </cell>
          <cell r="I3848">
            <v>516.32889609999995</v>
          </cell>
          <cell r="J3848">
            <v>23.008849560000002</v>
          </cell>
          <cell r="K3848">
            <v>15.474919959999999</v>
          </cell>
          <cell r="L3848">
            <v>7.1475592700000004</v>
          </cell>
          <cell r="M3848">
            <v>7.1475592700000004</v>
          </cell>
          <cell r="N3848">
            <v>24.033923009999999</v>
          </cell>
          <cell r="O3848">
            <v>64.040000000000006</v>
          </cell>
          <cell r="P3848">
            <v>10.81977828</v>
          </cell>
          <cell r="Q3848">
            <v>66.599999999999994</v>
          </cell>
          <cell r="R3848">
            <v>54.24479362000001</v>
          </cell>
          <cell r="S3848">
            <v>20.6</v>
          </cell>
          <cell r="T3848">
            <v>7.1475592700000004</v>
          </cell>
          <cell r="U3848">
            <v>10.81977828</v>
          </cell>
          <cell r="V3848">
            <v>7.1475592700000004</v>
          </cell>
          <cell r="W3848">
            <v>40.4</v>
          </cell>
          <cell r="X3848">
            <v>82.8</v>
          </cell>
          <cell r="Y3848">
            <v>36.9</v>
          </cell>
          <cell r="Z3848">
            <v>22.2</v>
          </cell>
          <cell r="AA3848">
            <v>23.2</v>
          </cell>
          <cell r="AB3848">
            <v>7.1475592700000004</v>
          </cell>
          <cell r="AC3848">
            <v>1</v>
          </cell>
          <cell r="AD3848">
            <v>274.68</v>
          </cell>
          <cell r="AE3848">
            <v>56.833456750000003</v>
          </cell>
          <cell r="AF3848">
            <v>61.091599999999993</v>
          </cell>
          <cell r="AG3848">
            <v>0</v>
          </cell>
          <cell r="AH3848">
            <v>5.0999999999999996</v>
          </cell>
          <cell r="AI3848">
            <v>45250</v>
          </cell>
          <cell r="AJ3848">
            <v>9.5</v>
          </cell>
        </row>
        <row r="3849">
          <cell r="A3849" t="str">
            <v>4716</v>
          </cell>
          <cell r="B3849" t="str">
            <v>471605101</v>
          </cell>
          <cell r="D3849" t="str">
            <v>4716051</v>
          </cell>
          <cell r="E3849" t="str">
            <v>4750</v>
          </cell>
          <cell r="F3849" t="str">
            <v>47</v>
          </cell>
          <cell r="G3849">
            <v>512.23039917999995</v>
          </cell>
          <cell r="H3849">
            <v>516.20664714999998</v>
          </cell>
          <cell r="I3849">
            <v>516.32889609999995</v>
          </cell>
          <cell r="J3849">
            <v>23.008849560000002</v>
          </cell>
          <cell r="K3849">
            <v>15.474919959999999</v>
          </cell>
          <cell r="L3849">
            <v>10.34817337</v>
          </cell>
          <cell r="M3849">
            <v>9.5644420100000005</v>
          </cell>
          <cell r="N3849">
            <v>24.033923009999999</v>
          </cell>
          <cell r="O3849">
            <v>64.040000000000006</v>
          </cell>
          <cell r="P3849">
            <v>11.43054336</v>
          </cell>
          <cell r="Q3849">
            <v>66.599999999999994</v>
          </cell>
          <cell r="R3849">
            <v>54.24479362000001</v>
          </cell>
          <cell r="S3849">
            <v>20.6</v>
          </cell>
          <cell r="T3849">
            <v>9.6827785399999993</v>
          </cell>
          <cell r="U3849">
            <v>11.03059011</v>
          </cell>
          <cell r="V3849">
            <v>10.17812238</v>
          </cell>
          <cell r="W3849">
            <v>40.4</v>
          </cell>
          <cell r="X3849">
            <v>82.8</v>
          </cell>
          <cell r="Y3849">
            <v>36.9</v>
          </cell>
          <cell r="Z3849">
            <v>22.2</v>
          </cell>
          <cell r="AA3849">
            <v>23.2</v>
          </cell>
          <cell r="AB3849">
            <v>10.191969309999999</v>
          </cell>
          <cell r="AC3849">
            <v>9.3535419999999994E-2</v>
          </cell>
          <cell r="AD3849">
            <v>274.68</v>
          </cell>
          <cell r="AE3849">
            <v>56.833456750000003</v>
          </cell>
          <cell r="AF3849">
            <v>58.46514707</v>
          </cell>
          <cell r="AG3849">
            <v>0.38075871447138893</v>
          </cell>
          <cell r="AH3849">
            <v>5.0999999999999996</v>
          </cell>
          <cell r="AI3849">
            <v>45250</v>
          </cell>
          <cell r="AJ3849">
            <v>9.5</v>
          </cell>
        </row>
        <row r="3850">
          <cell r="A3850" t="str">
            <v>4716</v>
          </cell>
          <cell r="B3850" t="str">
            <v>471605201</v>
          </cell>
          <cell r="D3850" t="str">
            <v>4716052</v>
          </cell>
          <cell r="E3850" t="str">
            <v>4750</v>
          </cell>
          <cell r="F3850" t="str">
            <v>47</v>
          </cell>
          <cell r="G3850">
            <v>512.23039917999995</v>
          </cell>
          <cell r="H3850">
            <v>516.20664714999998</v>
          </cell>
          <cell r="I3850">
            <v>516.32889609999995</v>
          </cell>
          <cell r="J3850">
            <v>23.008849560000002</v>
          </cell>
          <cell r="K3850">
            <v>15.474919959999999</v>
          </cell>
          <cell r="L3850">
            <v>10.126631100000001</v>
          </cell>
          <cell r="M3850">
            <v>7.1308988299999996</v>
          </cell>
          <cell r="N3850">
            <v>24.033923009999999</v>
          </cell>
          <cell r="O3850">
            <v>64.040000000000006</v>
          </cell>
          <cell r="P3850">
            <v>11.225243389999999</v>
          </cell>
          <cell r="Q3850">
            <v>66.599999999999994</v>
          </cell>
          <cell r="R3850">
            <v>54.24479362000001</v>
          </cell>
          <cell r="S3850">
            <v>20.6</v>
          </cell>
          <cell r="T3850">
            <v>7.1308988299999996</v>
          </cell>
          <cell r="U3850">
            <v>11.225243389999999</v>
          </cell>
          <cell r="V3850">
            <v>7.1308988299999996</v>
          </cell>
          <cell r="W3850">
            <v>40.4</v>
          </cell>
          <cell r="X3850">
            <v>82.8</v>
          </cell>
          <cell r="Y3850">
            <v>36.9</v>
          </cell>
          <cell r="Z3850">
            <v>22.2</v>
          </cell>
          <cell r="AA3850">
            <v>23.2</v>
          </cell>
          <cell r="AB3850">
            <v>10.386623330000001</v>
          </cell>
          <cell r="AC3850">
            <v>1</v>
          </cell>
          <cell r="AD3850">
            <v>274.68</v>
          </cell>
          <cell r="AE3850">
            <v>56.833456750000003</v>
          </cell>
          <cell r="AF3850">
            <v>58.4285</v>
          </cell>
          <cell r="AG3850">
            <v>0.34619470526828555</v>
          </cell>
          <cell r="AH3850">
            <v>5.0999999999999996</v>
          </cell>
          <cell r="AI3850">
            <v>45250</v>
          </cell>
          <cell r="AJ3850">
            <v>9.5</v>
          </cell>
        </row>
        <row r="3851">
          <cell r="A3851" t="str">
            <v>4716</v>
          </cell>
          <cell r="B3851" t="str">
            <v>471605301</v>
          </cell>
          <cell r="D3851" t="str">
            <v>4716053</v>
          </cell>
          <cell r="E3851" t="str">
            <v>4750</v>
          </cell>
          <cell r="F3851" t="str">
            <v>47</v>
          </cell>
          <cell r="G3851">
            <v>512.23039917999995</v>
          </cell>
          <cell r="H3851">
            <v>516.20664714999998</v>
          </cell>
          <cell r="I3851">
            <v>516.32889609999995</v>
          </cell>
          <cell r="J3851">
            <v>23.008849560000002</v>
          </cell>
          <cell r="K3851">
            <v>15.474919959999999</v>
          </cell>
          <cell r="L3851">
            <v>10.74501163</v>
          </cell>
          <cell r="M3851">
            <v>8.81328976</v>
          </cell>
          <cell r="N3851">
            <v>24.033923009999999</v>
          </cell>
          <cell r="O3851">
            <v>64.040000000000006</v>
          </cell>
          <cell r="P3851">
            <v>11.590247550000001</v>
          </cell>
          <cell r="Q3851">
            <v>66.599999999999994</v>
          </cell>
          <cell r="R3851">
            <v>54.24479362000001</v>
          </cell>
          <cell r="S3851">
            <v>20.6</v>
          </cell>
          <cell r="T3851">
            <v>8.9855704999999997</v>
          </cell>
          <cell r="U3851">
            <v>10.873053609999999</v>
          </cell>
          <cell r="V3851">
            <v>10.34518815</v>
          </cell>
          <cell r="W3851">
            <v>40.4</v>
          </cell>
          <cell r="X3851">
            <v>82.8</v>
          </cell>
          <cell r="Y3851">
            <v>36.9</v>
          </cell>
          <cell r="Z3851">
            <v>22.2</v>
          </cell>
          <cell r="AA3851">
            <v>23.2</v>
          </cell>
          <cell r="AB3851">
            <v>10.74684193</v>
          </cell>
          <cell r="AC3851">
            <v>0</v>
          </cell>
          <cell r="AD3851">
            <v>274.68</v>
          </cell>
          <cell r="AE3851">
            <v>56.833456750000003</v>
          </cell>
          <cell r="AF3851">
            <v>58.4285</v>
          </cell>
          <cell r="AG3851">
            <v>0.33392218290947884</v>
          </cell>
          <cell r="AH3851">
            <v>5.0999999999999996</v>
          </cell>
          <cell r="AI3851">
            <v>45250</v>
          </cell>
          <cell r="AJ3851">
            <v>9.5</v>
          </cell>
        </row>
        <row r="3852">
          <cell r="A3852" t="str">
            <v>4716</v>
          </cell>
          <cell r="B3852" t="str">
            <v>471605401</v>
          </cell>
          <cell r="D3852" t="str">
            <v>4716054</v>
          </cell>
          <cell r="E3852" t="str">
            <v>4750</v>
          </cell>
          <cell r="F3852" t="str">
            <v>47</v>
          </cell>
          <cell r="G3852">
            <v>512.23039917999995</v>
          </cell>
          <cell r="H3852">
            <v>516.20664714999998</v>
          </cell>
          <cell r="I3852">
            <v>516.32889609999995</v>
          </cell>
          <cell r="J3852">
            <v>23.008849560000002</v>
          </cell>
          <cell r="K3852">
            <v>15.474919959999999</v>
          </cell>
          <cell r="L3852">
            <v>10.126631100000001</v>
          </cell>
          <cell r="M3852">
            <v>7.1308988299999996</v>
          </cell>
          <cell r="N3852">
            <v>24.033923009999999</v>
          </cell>
          <cell r="O3852">
            <v>64.040000000000006</v>
          </cell>
          <cell r="P3852">
            <v>11.630708500000001</v>
          </cell>
          <cell r="Q3852">
            <v>66.599999999999994</v>
          </cell>
          <cell r="R3852">
            <v>54.24479362000001</v>
          </cell>
          <cell r="S3852">
            <v>20.6</v>
          </cell>
          <cell r="T3852">
            <v>7.1308988299999996</v>
          </cell>
          <cell r="U3852">
            <v>10.81977828</v>
          </cell>
          <cell r="V3852">
            <v>10.81977828</v>
          </cell>
          <cell r="W3852">
            <v>40.4</v>
          </cell>
          <cell r="X3852">
            <v>82.8</v>
          </cell>
          <cell r="Y3852">
            <v>36.9</v>
          </cell>
          <cell r="Z3852">
            <v>22.2</v>
          </cell>
          <cell r="AA3852">
            <v>23.2</v>
          </cell>
          <cell r="AB3852">
            <v>9.9571231000000004</v>
          </cell>
          <cell r="AC3852">
            <v>1</v>
          </cell>
          <cell r="AD3852">
            <v>274.68</v>
          </cell>
          <cell r="AE3852">
            <v>56.833456750000003</v>
          </cell>
          <cell r="AF3852">
            <v>58.4285</v>
          </cell>
          <cell r="AG3852">
            <v>0.38443582267152843</v>
          </cell>
          <cell r="AH3852">
            <v>5.0999999999999996</v>
          </cell>
          <cell r="AI3852">
            <v>45250</v>
          </cell>
          <cell r="AJ3852">
            <v>9.5</v>
          </cell>
        </row>
        <row r="3853">
          <cell r="A3853" t="str">
            <v>4716</v>
          </cell>
          <cell r="B3853" t="str">
            <v>471605601</v>
          </cell>
          <cell r="D3853" t="str">
            <v>4716056</v>
          </cell>
          <cell r="E3853" t="str">
            <v>4750</v>
          </cell>
          <cell r="F3853" t="str">
            <v>47</v>
          </cell>
          <cell r="G3853">
            <v>512.23039917999995</v>
          </cell>
          <cell r="H3853">
            <v>516.20664714999998</v>
          </cell>
          <cell r="I3853">
            <v>516.32889609999995</v>
          </cell>
          <cell r="J3853">
            <v>23.008849560000002</v>
          </cell>
          <cell r="K3853">
            <v>15.474919959999999</v>
          </cell>
          <cell r="L3853">
            <v>9.6197310999999992</v>
          </cell>
          <cell r="M3853">
            <v>9.5114074599999991</v>
          </cell>
          <cell r="N3853">
            <v>24.033923009999999</v>
          </cell>
          <cell r="O3853">
            <v>64.040000000000006</v>
          </cell>
          <cell r="P3853">
            <v>11.639293759999999</v>
          </cell>
          <cell r="Q3853">
            <v>66.599999999999994</v>
          </cell>
          <cell r="R3853">
            <v>54.24479362000001</v>
          </cell>
          <cell r="S3853">
            <v>20.6</v>
          </cell>
          <cell r="T3853">
            <v>10.491996179999999</v>
          </cell>
          <cell r="U3853">
            <v>10.29853189</v>
          </cell>
          <cell r="V3853">
            <v>10.302297230000001</v>
          </cell>
          <cell r="W3853">
            <v>40.4</v>
          </cell>
          <cell r="X3853">
            <v>82.8</v>
          </cell>
          <cell r="Y3853">
            <v>36.9</v>
          </cell>
          <cell r="Z3853">
            <v>22.2</v>
          </cell>
          <cell r="AA3853">
            <v>23.2</v>
          </cell>
          <cell r="AB3853">
            <v>10.52546091</v>
          </cell>
          <cell r="AC3853">
            <v>0.12820844000000001</v>
          </cell>
          <cell r="AD3853">
            <v>274.68</v>
          </cell>
          <cell r="AE3853">
            <v>56.833456750000003</v>
          </cell>
          <cell r="AF3853">
            <v>58.503618250000002</v>
          </cell>
          <cell r="AG3853">
            <v>0.36253955174136232</v>
          </cell>
          <cell r="AH3853">
            <v>5.0999999999999996</v>
          </cell>
          <cell r="AI3853">
            <v>45250</v>
          </cell>
          <cell r="AJ3853">
            <v>9.5</v>
          </cell>
        </row>
        <row r="3854">
          <cell r="A3854" t="str">
            <v>4716</v>
          </cell>
          <cell r="B3854" t="str">
            <v>471605701</v>
          </cell>
          <cell r="D3854" t="str">
            <v>4716057</v>
          </cell>
          <cell r="E3854" t="str">
            <v>4750</v>
          </cell>
          <cell r="F3854" t="str">
            <v>47</v>
          </cell>
          <cell r="G3854">
            <v>512.23039917999995</v>
          </cell>
          <cell r="H3854">
            <v>516.20664714999998</v>
          </cell>
          <cell r="I3854">
            <v>516.32889609999995</v>
          </cell>
          <cell r="J3854">
            <v>23.008849560000002</v>
          </cell>
          <cell r="K3854">
            <v>15.474919959999999</v>
          </cell>
          <cell r="L3854">
            <v>9.8389490300000002</v>
          </cell>
          <cell r="M3854">
            <v>7.1308988299999996</v>
          </cell>
          <cell r="N3854">
            <v>24.033923009999999</v>
          </cell>
          <cell r="O3854">
            <v>64.040000000000006</v>
          </cell>
          <cell r="P3854">
            <v>11.630708500000001</v>
          </cell>
          <cell r="Q3854">
            <v>66.599999999999994</v>
          </cell>
          <cell r="R3854">
            <v>54.24479362000001</v>
          </cell>
          <cell r="S3854">
            <v>20.6</v>
          </cell>
          <cell r="T3854">
            <v>10.81977828</v>
          </cell>
          <cell r="U3854">
            <v>10.81977828</v>
          </cell>
          <cell r="V3854">
            <v>10.81977828</v>
          </cell>
          <cell r="W3854">
            <v>40.4</v>
          </cell>
          <cell r="X3854">
            <v>82.8</v>
          </cell>
          <cell r="Y3854">
            <v>36.9</v>
          </cell>
          <cell r="Z3854">
            <v>22.2</v>
          </cell>
          <cell r="AA3854">
            <v>23.2</v>
          </cell>
          <cell r="AB3854">
            <v>9.6158054800000006</v>
          </cell>
          <cell r="AC3854">
            <v>1</v>
          </cell>
          <cell r="AD3854">
            <v>274.68</v>
          </cell>
          <cell r="AE3854">
            <v>56.833456750000003</v>
          </cell>
          <cell r="AF3854">
            <v>58.4285</v>
          </cell>
          <cell r="AG3854">
            <v>0.3443707911945269</v>
          </cell>
          <cell r="AH3854">
            <v>5.0999999999999996</v>
          </cell>
          <cell r="AI3854">
            <v>45250</v>
          </cell>
          <cell r="AJ3854">
            <v>9.5</v>
          </cell>
        </row>
        <row r="3855">
          <cell r="A3855" t="str">
            <v>4716</v>
          </cell>
          <cell r="B3855" t="str">
            <v>471605801</v>
          </cell>
          <cell r="D3855" t="str">
            <v>4716058</v>
          </cell>
          <cell r="E3855" t="str">
            <v>4750</v>
          </cell>
          <cell r="F3855" t="str">
            <v>47</v>
          </cell>
          <cell r="G3855">
            <v>512.23039917999995</v>
          </cell>
          <cell r="H3855">
            <v>516.20664714999998</v>
          </cell>
          <cell r="I3855">
            <v>516.32889609999995</v>
          </cell>
          <cell r="J3855">
            <v>23.008849560000002</v>
          </cell>
          <cell r="K3855">
            <v>15.474919959999999</v>
          </cell>
          <cell r="L3855">
            <v>7.14440718</v>
          </cell>
          <cell r="M3855">
            <v>7.14440718</v>
          </cell>
          <cell r="N3855">
            <v>24.033923009999999</v>
          </cell>
          <cell r="O3855">
            <v>64.040000000000006</v>
          </cell>
          <cell r="P3855">
            <v>11.630708500000001</v>
          </cell>
          <cell r="Q3855">
            <v>66.599999999999994</v>
          </cell>
          <cell r="R3855">
            <v>54.24479362000001</v>
          </cell>
          <cell r="S3855">
            <v>20.6</v>
          </cell>
          <cell r="T3855">
            <v>10.81977828</v>
          </cell>
          <cell r="U3855">
            <v>7.14440718</v>
          </cell>
          <cell r="V3855">
            <v>7.14440718</v>
          </cell>
          <cell r="W3855">
            <v>40.4</v>
          </cell>
          <cell r="X3855">
            <v>82.8</v>
          </cell>
          <cell r="Y3855">
            <v>36.9</v>
          </cell>
          <cell r="Z3855">
            <v>22.2</v>
          </cell>
          <cell r="AA3855">
            <v>23.2</v>
          </cell>
          <cell r="AB3855">
            <v>10.741816740000001</v>
          </cell>
          <cell r="AC3855">
            <v>1</v>
          </cell>
          <cell r="AD3855">
            <v>274.68</v>
          </cell>
          <cell r="AE3855">
            <v>56.833456750000003</v>
          </cell>
          <cell r="AF3855">
            <v>58.4285</v>
          </cell>
          <cell r="AG3855">
            <v>0.35433063057883352</v>
          </cell>
          <cell r="AH3855">
            <v>5.0999999999999996</v>
          </cell>
          <cell r="AI3855">
            <v>45250</v>
          </cell>
          <cell r="AJ3855">
            <v>9.5</v>
          </cell>
        </row>
        <row r="3856">
          <cell r="A3856" t="str">
            <v>4716</v>
          </cell>
          <cell r="B3856" t="str">
            <v>471605901</v>
          </cell>
          <cell r="D3856" t="str">
            <v>4716059</v>
          </cell>
          <cell r="E3856" t="str">
            <v>4750</v>
          </cell>
          <cell r="F3856" t="str">
            <v>47</v>
          </cell>
          <cell r="G3856">
            <v>512.23039917999995</v>
          </cell>
          <cell r="H3856">
            <v>516.20664714999998</v>
          </cell>
          <cell r="I3856">
            <v>516.32889609999995</v>
          </cell>
          <cell r="J3856">
            <v>23.008849560000002</v>
          </cell>
          <cell r="K3856">
            <v>15.474919959999999</v>
          </cell>
          <cell r="L3856">
            <v>7.1308988299999996</v>
          </cell>
          <cell r="M3856">
            <v>9.7564945299999994</v>
          </cell>
          <cell r="N3856">
            <v>24.033923009999999</v>
          </cell>
          <cell r="O3856">
            <v>64.040000000000006</v>
          </cell>
          <cell r="P3856">
            <v>11.630708500000001</v>
          </cell>
          <cell r="Q3856">
            <v>66.599999999999994</v>
          </cell>
          <cell r="R3856">
            <v>54.24479362000001</v>
          </cell>
          <cell r="S3856">
            <v>20.6</v>
          </cell>
          <cell r="T3856">
            <v>10.81977828</v>
          </cell>
          <cell r="U3856">
            <v>10.81977828</v>
          </cell>
          <cell r="V3856">
            <v>10.81977828</v>
          </cell>
          <cell r="W3856">
            <v>40.4</v>
          </cell>
          <cell r="X3856">
            <v>82.8</v>
          </cell>
          <cell r="Y3856">
            <v>36.9</v>
          </cell>
          <cell r="Z3856">
            <v>22.2</v>
          </cell>
          <cell r="AA3856">
            <v>23.2</v>
          </cell>
          <cell r="AB3856">
            <v>7.1308988299999996</v>
          </cell>
          <cell r="AC3856">
            <v>0</v>
          </cell>
          <cell r="AD3856">
            <v>274.68</v>
          </cell>
          <cell r="AE3856">
            <v>56.833456750000003</v>
          </cell>
          <cell r="AF3856">
            <v>58.675879450000004</v>
          </cell>
          <cell r="AG3856">
            <v>0.33691382584323742</v>
          </cell>
          <cell r="AH3856">
            <v>5.0999999999999996</v>
          </cell>
          <cell r="AI3856">
            <v>45250</v>
          </cell>
          <cell r="AJ3856">
            <v>9.5</v>
          </cell>
        </row>
        <row r="3857">
          <cell r="A3857" t="str">
            <v>4716</v>
          </cell>
          <cell r="B3857" t="str">
            <v>471606001</v>
          </cell>
          <cell r="D3857" t="str">
            <v>4716060</v>
          </cell>
          <cell r="E3857" t="str">
            <v>4750</v>
          </cell>
          <cell r="F3857" t="str">
            <v>47</v>
          </cell>
          <cell r="G3857">
            <v>512.23039917999995</v>
          </cell>
          <cell r="H3857">
            <v>516.20664714999998</v>
          </cell>
          <cell r="I3857">
            <v>516.32889609999995</v>
          </cell>
          <cell r="J3857">
            <v>23.008849560000002</v>
          </cell>
          <cell r="K3857">
            <v>15.474919959999999</v>
          </cell>
          <cell r="L3857">
            <v>7.7693786100000013</v>
          </cell>
          <cell r="M3857">
            <v>9.4334839200000005</v>
          </cell>
          <cell r="N3857">
            <v>24.033923009999999</v>
          </cell>
          <cell r="O3857">
            <v>64.040000000000006</v>
          </cell>
          <cell r="P3857">
            <v>11.630708500000001</v>
          </cell>
          <cell r="Q3857">
            <v>66.599999999999994</v>
          </cell>
          <cell r="R3857">
            <v>54.24479362000001</v>
          </cell>
          <cell r="S3857">
            <v>20.6</v>
          </cell>
          <cell r="T3857">
            <v>10.81977828</v>
          </cell>
          <cell r="U3857">
            <v>10.81977828</v>
          </cell>
          <cell r="V3857">
            <v>10.81977828</v>
          </cell>
          <cell r="W3857">
            <v>40.4</v>
          </cell>
          <cell r="X3857">
            <v>82.8</v>
          </cell>
          <cell r="Y3857">
            <v>36.9</v>
          </cell>
          <cell r="Z3857">
            <v>22.2</v>
          </cell>
          <cell r="AA3857">
            <v>23.2</v>
          </cell>
          <cell r="AB3857">
            <v>7.7693786100000013</v>
          </cell>
          <cell r="AC3857">
            <v>0</v>
          </cell>
          <cell r="AD3857">
            <v>274.68</v>
          </cell>
          <cell r="AE3857">
            <v>56.833456750000003</v>
          </cell>
          <cell r="AF3857">
            <v>58.4285</v>
          </cell>
          <cell r="AG3857">
            <v>0.3515861491249514</v>
          </cell>
          <cell r="AH3857">
            <v>5.0999999999999996</v>
          </cell>
          <cell r="AI3857">
            <v>45250</v>
          </cell>
          <cell r="AJ3857">
            <v>9.5</v>
          </cell>
        </row>
        <row r="3858">
          <cell r="A3858" t="str">
            <v>4716</v>
          </cell>
          <cell r="B3858" t="str">
            <v>471606101</v>
          </cell>
          <cell r="D3858" t="str">
            <v>4716061</v>
          </cell>
          <cell r="E3858" t="str">
            <v>4750</v>
          </cell>
          <cell r="F3858" t="str">
            <v>47</v>
          </cell>
          <cell r="G3858">
            <v>512.23039917999995</v>
          </cell>
          <cell r="H3858">
            <v>516.20664714999998</v>
          </cell>
          <cell r="I3858">
            <v>516.32889609999995</v>
          </cell>
          <cell r="J3858">
            <v>23.008849560000002</v>
          </cell>
          <cell r="K3858">
            <v>15.474919959999999</v>
          </cell>
          <cell r="L3858">
            <v>9.8389490300000002</v>
          </cell>
          <cell r="M3858">
            <v>7.1308988299999996</v>
          </cell>
          <cell r="N3858">
            <v>24.033923009999999</v>
          </cell>
          <cell r="O3858">
            <v>64.040000000000006</v>
          </cell>
          <cell r="P3858">
            <v>11.630708500000001</v>
          </cell>
          <cell r="Q3858">
            <v>66.599999999999994</v>
          </cell>
          <cell r="R3858">
            <v>54.24479362000001</v>
          </cell>
          <cell r="S3858">
            <v>20.6</v>
          </cell>
          <cell r="T3858">
            <v>7.1308988299999996</v>
          </cell>
          <cell r="U3858">
            <v>10.81977828</v>
          </cell>
          <cell r="V3858">
            <v>10.81977828</v>
          </cell>
          <cell r="W3858">
            <v>40.4</v>
          </cell>
          <cell r="X3858">
            <v>82.8</v>
          </cell>
          <cell r="Y3858">
            <v>36.9</v>
          </cell>
          <cell r="Z3858">
            <v>22.2</v>
          </cell>
          <cell r="AA3858">
            <v>23.2</v>
          </cell>
          <cell r="AB3858">
            <v>10.741816740000001</v>
          </cell>
          <cell r="AC3858">
            <v>1</v>
          </cell>
          <cell r="AD3858">
            <v>274.68</v>
          </cell>
          <cell r="AE3858">
            <v>56.833456750000003</v>
          </cell>
          <cell r="AF3858">
            <v>58.4285</v>
          </cell>
          <cell r="AG3858">
            <v>0.375</v>
          </cell>
          <cell r="AH3858">
            <v>5.0999999999999996</v>
          </cell>
          <cell r="AI3858">
            <v>45250</v>
          </cell>
          <cell r="AJ3858">
            <v>9.5</v>
          </cell>
        </row>
        <row r="3859">
          <cell r="A3859" t="str">
            <v>4716</v>
          </cell>
          <cell r="B3859" t="str">
            <v>471606201</v>
          </cell>
          <cell r="D3859" t="str">
            <v>4716062</v>
          </cell>
          <cell r="E3859" t="str">
            <v>4750</v>
          </cell>
          <cell r="F3859" t="str">
            <v>47</v>
          </cell>
          <cell r="G3859">
            <v>512.23039917999995</v>
          </cell>
          <cell r="H3859">
            <v>516.20664714999998</v>
          </cell>
          <cell r="I3859">
            <v>516.32889609999995</v>
          </cell>
          <cell r="J3859">
            <v>23.008849560000002</v>
          </cell>
          <cell r="K3859">
            <v>15.474919959999999</v>
          </cell>
          <cell r="L3859">
            <v>10.069467980000001</v>
          </cell>
          <cell r="M3859">
            <v>9.5678049999999999</v>
          </cell>
          <cell r="N3859">
            <v>24.033923009999999</v>
          </cell>
          <cell r="O3859">
            <v>64.040000000000006</v>
          </cell>
          <cell r="P3859">
            <v>11.634514579999999</v>
          </cell>
          <cell r="Q3859">
            <v>66.599999999999994</v>
          </cell>
          <cell r="R3859">
            <v>54.24479362000001</v>
          </cell>
          <cell r="S3859">
            <v>20.6</v>
          </cell>
          <cell r="T3859">
            <v>10.47649893</v>
          </cell>
          <cell r="U3859">
            <v>10.671417480000001</v>
          </cell>
          <cell r="V3859">
            <v>10.59483311</v>
          </cell>
          <cell r="W3859">
            <v>40.4</v>
          </cell>
          <cell r="X3859">
            <v>82.8</v>
          </cell>
          <cell r="Y3859">
            <v>36.9</v>
          </cell>
          <cell r="Z3859">
            <v>22.2</v>
          </cell>
          <cell r="AA3859">
            <v>23.2</v>
          </cell>
          <cell r="AB3859">
            <v>10.52285363</v>
          </cell>
          <cell r="AC3859">
            <v>7.2336209999999998E-2</v>
          </cell>
          <cell r="AD3859">
            <v>274.68</v>
          </cell>
          <cell r="AE3859">
            <v>56.833456750000003</v>
          </cell>
          <cell r="AF3859">
            <v>60.217870730000001</v>
          </cell>
          <cell r="AG3859">
            <v>0.36048358822488075</v>
          </cell>
          <cell r="AH3859">
            <v>5.0999999999999996</v>
          </cell>
          <cell r="AI3859">
            <v>45250</v>
          </cell>
          <cell r="AJ3859">
            <v>9.5</v>
          </cell>
        </row>
        <row r="3860">
          <cell r="A3860" t="str">
            <v>4716</v>
          </cell>
          <cell r="B3860" t="str">
            <v>471606301</v>
          </cell>
          <cell r="D3860" t="str">
            <v>4716063</v>
          </cell>
          <cell r="E3860" t="str">
            <v>4750</v>
          </cell>
          <cell r="F3860" t="str">
            <v>47</v>
          </cell>
          <cell r="G3860">
            <v>512.23039917999995</v>
          </cell>
          <cell r="H3860">
            <v>516.20664714999998</v>
          </cell>
          <cell r="I3860">
            <v>516.32889609999995</v>
          </cell>
          <cell r="J3860">
            <v>23.008849560000002</v>
          </cell>
          <cell r="K3860">
            <v>15.474919959999999</v>
          </cell>
          <cell r="L3860">
            <v>10.126631100000001</v>
          </cell>
          <cell r="M3860">
            <v>7.1308988299999996</v>
          </cell>
          <cell r="N3860">
            <v>24.033923009999999</v>
          </cell>
          <cell r="O3860">
            <v>64.040000000000006</v>
          </cell>
          <cell r="P3860">
            <v>11.630708500000001</v>
          </cell>
          <cell r="Q3860">
            <v>66.599999999999994</v>
          </cell>
          <cell r="R3860">
            <v>54.24479362000001</v>
          </cell>
          <cell r="S3860">
            <v>20.6</v>
          </cell>
          <cell r="T3860">
            <v>10.126631100000001</v>
          </cell>
          <cell r="U3860">
            <v>10.81977828</v>
          </cell>
          <cell r="V3860">
            <v>10.81977828</v>
          </cell>
          <cell r="W3860">
            <v>40.4</v>
          </cell>
          <cell r="X3860">
            <v>82.8</v>
          </cell>
          <cell r="Y3860">
            <v>36.9</v>
          </cell>
          <cell r="Z3860">
            <v>22.2</v>
          </cell>
          <cell r="AA3860">
            <v>23.2</v>
          </cell>
          <cell r="AB3860">
            <v>9.9641121699999999</v>
          </cell>
          <cell r="AC3860">
            <v>1</v>
          </cell>
          <cell r="AD3860">
            <v>274.68</v>
          </cell>
          <cell r="AE3860">
            <v>56.833456750000003</v>
          </cell>
          <cell r="AF3860">
            <v>60.331499999999991</v>
          </cell>
          <cell r="AG3860">
            <v>0.36842394169776682</v>
          </cell>
          <cell r="AH3860">
            <v>5.0999999999999996</v>
          </cell>
          <cell r="AI3860">
            <v>45250</v>
          </cell>
          <cell r="AJ3860">
            <v>9.5</v>
          </cell>
        </row>
        <row r="3861">
          <cell r="A3861" t="str">
            <v>4716</v>
          </cell>
          <cell r="B3861" t="str">
            <v>471607201</v>
          </cell>
          <cell r="D3861" t="str">
            <v>4716072</v>
          </cell>
          <cell r="E3861" t="str">
            <v>4750</v>
          </cell>
          <cell r="F3861" t="str">
            <v>47</v>
          </cell>
          <cell r="G3861">
            <v>512.23039917999995</v>
          </cell>
          <cell r="H3861">
            <v>516.20664714999998</v>
          </cell>
          <cell r="I3861">
            <v>516.32889609999995</v>
          </cell>
          <cell r="J3861">
            <v>23.008849560000002</v>
          </cell>
          <cell r="K3861">
            <v>15.474919959999999</v>
          </cell>
          <cell r="L3861">
            <v>7.184629150000001</v>
          </cell>
          <cell r="M3861">
            <v>7.184629150000001</v>
          </cell>
          <cell r="N3861">
            <v>24.033923009999999</v>
          </cell>
          <cell r="O3861">
            <v>64.040000000000006</v>
          </cell>
          <cell r="P3861">
            <v>11.630708500000001</v>
          </cell>
          <cell r="Q3861">
            <v>66.599999999999994</v>
          </cell>
          <cell r="R3861">
            <v>54.24479362000001</v>
          </cell>
          <cell r="S3861">
            <v>20.6</v>
          </cell>
          <cell r="T3861">
            <v>7.184629150000001</v>
          </cell>
          <cell r="U3861">
            <v>11.225243389999999</v>
          </cell>
          <cell r="V3861">
            <v>7.184629150000001</v>
          </cell>
          <cell r="W3861">
            <v>40.4</v>
          </cell>
          <cell r="X3861">
            <v>82.8</v>
          </cell>
          <cell r="Y3861">
            <v>36.9</v>
          </cell>
          <cell r="Z3861">
            <v>22.2</v>
          </cell>
          <cell r="AA3861">
            <v>23.2</v>
          </cell>
          <cell r="AB3861">
            <v>7.184629150000001</v>
          </cell>
          <cell r="AC3861">
            <v>1</v>
          </cell>
          <cell r="AD3861">
            <v>274.68</v>
          </cell>
          <cell r="AE3861">
            <v>56.833456750000003</v>
          </cell>
          <cell r="AF3861">
            <v>58.4285</v>
          </cell>
          <cell r="AG3861">
            <v>0.3306243143760757</v>
          </cell>
          <cell r="AH3861">
            <v>5.0999999999999996</v>
          </cell>
          <cell r="AI3861">
            <v>45250</v>
          </cell>
          <cell r="AJ3861">
            <v>9.5</v>
          </cell>
        </row>
        <row r="3862">
          <cell r="A3862" t="str">
            <v>4716</v>
          </cell>
          <cell r="B3862" t="str">
            <v>471607501</v>
          </cell>
          <cell r="D3862" t="str">
            <v>4716075</v>
          </cell>
          <cell r="E3862" t="str">
            <v>4750</v>
          </cell>
          <cell r="F3862" t="str">
            <v>47</v>
          </cell>
          <cell r="G3862">
            <v>512.23039917999995</v>
          </cell>
          <cell r="H3862">
            <v>516.20664714999998</v>
          </cell>
          <cell r="I3862">
            <v>516.32889609999995</v>
          </cell>
          <cell r="J3862">
            <v>23.008849560000002</v>
          </cell>
          <cell r="K3862">
            <v>15.474919959999999</v>
          </cell>
          <cell r="L3862">
            <v>9.6487243300000003</v>
          </cell>
          <cell r="M3862">
            <v>9.8185830500000009</v>
          </cell>
          <cell r="N3862">
            <v>24.033923009999999</v>
          </cell>
          <cell r="O3862">
            <v>64.040000000000006</v>
          </cell>
          <cell r="P3862">
            <v>11.548543540000001</v>
          </cell>
          <cell r="Q3862">
            <v>66.599999999999994</v>
          </cell>
          <cell r="R3862">
            <v>54.24479362000001</v>
          </cell>
          <cell r="S3862">
            <v>20.6</v>
          </cell>
          <cell r="T3862">
            <v>9.8176573000000005</v>
          </cell>
          <cell r="U3862">
            <v>11.179994949999999</v>
          </cell>
          <cell r="V3862">
            <v>10.005502480000001</v>
          </cell>
          <cell r="W3862">
            <v>40.4</v>
          </cell>
          <cell r="X3862">
            <v>82.8</v>
          </cell>
          <cell r="Y3862">
            <v>36.9</v>
          </cell>
          <cell r="Z3862">
            <v>22.2</v>
          </cell>
          <cell r="AA3862">
            <v>23.2</v>
          </cell>
          <cell r="AB3862">
            <v>10.08434971</v>
          </cell>
          <cell r="AC3862">
            <v>9.5392749999999998E-2</v>
          </cell>
          <cell r="AD3862">
            <v>274.68</v>
          </cell>
          <cell r="AE3862">
            <v>56.833456750000003</v>
          </cell>
          <cell r="AF3862">
            <v>58.4285</v>
          </cell>
          <cell r="AG3862">
            <v>0.35225382501812336</v>
          </cell>
          <cell r="AH3862">
            <v>5.0999999999999996</v>
          </cell>
          <cell r="AI3862">
            <v>45250</v>
          </cell>
          <cell r="AJ3862">
            <v>9.5</v>
          </cell>
        </row>
        <row r="3863">
          <cell r="A3863" t="str">
            <v>4716</v>
          </cell>
          <cell r="B3863" t="str">
            <v>471607701</v>
          </cell>
          <cell r="D3863" t="str">
            <v>4716077</v>
          </cell>
          <cell r="E3863" t="str">
            <v>4750</v>
          </cell>
          <cell r="F3863" t="str">
            <v>47</v>
          </cell>
          <cell r="G3863">
            <v>512.23039917999995</v>
          </cell>
          <cell r="H3863">
            <v>516.20664714999998</v>
          </cell>
          <cell r="I3863">
            <v>516.32889609999995</v>
          </cell>
          <cell r="J3863">
            <v>23.008849560000002</v>
          </cell>
          <cell r="K3863">
            <v>15.474919959999999</v>
          </cell>
          <cell r="L3863">
            <v>8.74033674</v>
          </cell>
          <cell r="M3863">
            <v>9.8389490300000002</v>
          </cell>
          <cell r="N3863">
            <v>24.033923009999999</v>
          </cell>
          <cell r="O3863">
            <v>64.040000000000006</v>
          </cell>
          <cell r="P3863">
            <v>11.225243389999999</v>
          </cell>
          <cell r="Q3863">
            <v>66.599999999999994</v>
          </cell>
          <cell r="R3863">
            <v>54.24479362000001</v>
          </cell>
          <cell r="S3863">
            <v>20.6</v>
          </cell>
          <cell r="T3863">
            <v>9.8389490300000002</v>
          </cell>
          <cell r="U3863">
            <v>10.81977828</v>
          </cell>
          <cell r="V3863">
            <v>10.81977828</v>
          </cell>
          <cell r="W3863">
            <v>40.4</v>
          </cell>
          <cell r="X3863">
            <v>82.8</v>
          </cell>
          <cell r="Y3863">
            <v>36.9</v>
          </cell>
          <cell r="Z3863">
            <v>22.2</v>
          </cell>
          <cell r="AA3863">
            <v>23.2</v>
          </cell>
          <cell r="AB3863">
            <v>11.17060416</v>
          </cell>
          <cell r="AC3863">
            <v>0</v>
          </cell>
          <cell r="AD3863">
            <v>274.68</v>
          </cell>
          <cell r="AE3863">
            <v>56.833456750000003</v>
          </cell>
          <cell r="AF3863">
            <v>58.4285</v>
          </cell>
          <cell r="AG3863">
            <v>0.32840277288644104</v>
          </cell>
          <cell r="AH3863">
            <v>5.0999999999999996</v>
          </cell>
          <cell r="AI3863">
            <v>45250</v>
          </cell>
          <cell r="AJ3863">
            <v>9.5</v>
          </cell>
        </row>
        <row r="3864">
          <cell r="A3864" t="str">
            <v>4717</v>
          </cell>
          <cell r="B3864" t="str">
            <v>471700101</v>
          </cell>
          <cell r="D3864" t="str">
            <v>4717001</v>
          </cell>
          <cell r="E3864" t="str">
            <v>4750</v>
          </cell>
          <cell r="F3864" t="str">
            <v>47</v>
          </cell>
          <cell r="G3864">
            <v>512.23039917999995</v>
          </cell>
          <cell r="H3864">
            <v>516.20664714999998</v>
          </cell>
          <cell r="I3864">
            <v>516.32889609999995</v>
          </cell>
          <cell r="J3864">
            <v>23.008849560000002</v>
          </cell>
          <cell r="K3864">
            <v>15.474919959999999</v>
          </cell>
          <cell r="L3864">
            <v>9.4367585599999995</v>
          </cell>
          <cell r="M3864">
            <v>9.2201916900000001</v>
          </cell>
          <cell r="N3864">
            <v>24.033923009999999</v>
          </cell>
          <cell r="O3864">
            <v>64.040000000000006</v>
          </cell>
          <cell r="P3864">
            <v>11.88091713</v>
          </cell>
          <cell r="Q3864">
            <v>66.599999999999994</v>
          </cell>
          <cell r="R3864">
            <v>54.24479362000001</v>
          </cell>
          <cell r="S3864">
            <v>20.6</v>
          </cell>
          <cell r="T3864">
            <v>9.5567629400000005</v>
          </cell>
          <cell r="U3864">
            <v>10.67546902</v>
          </cell>
          <cell r="V3864">
            <v>9.4327636600000009</v>
          </cell>
          <cell r="W3864">
            <v>40.4</v>
          </cell>
          <cell r="X3864">
            <v>82.8</v>
          </cell>
          <cell r="Y3864">
            <v>36.9</v>
          </cell>
          <cell r="Z3864">
            <v>22.2</v>
          </cell>
          <cell r="AA3864">
            <v>23.2</v>
          </cell>
          <cell r="AB3864">
            <v>9.4900154699999995</v>
          </cell>
          <cell r="AC3864">
            <v>1.946525E-2</v>
          </cell>
          <cell r="AD3864">
            <v>274.68</v>
          </cell>
          <cell r="AE3864">
            <v>56.833456750000003</v>
          </cell>
          <cell r="AF3864">
            <v>60.331499999999991</v>
          </cell>
          <cell r="AG3864">
            <v>0.32558164314019206</v>
          </cell>
          <cell r="AH3864">
            <v>5.0999999999999996</v>
          </cell>
          <cell r="AI3864">
            <v>45250</v>
          </cell>
          <cell r="AJ3864">
            <v>9.5</v>
          </cell>
        </row>
        <row r="3865">
          <cell r="A3865" t="str">
            <v>4717</v>
          </cell>
          <cell r="B3865" t="str">
            <v>471700201</v>
          </cell>
          <cell r="D3865" t="str">
            <v>4717002</v>
          </cell>
          <cell r="E3865" t="str">
            <v>4750</v>
          </cell>
          <cell r="F3865" t="str">
            <v>47</v>
          </cell>
          <cell r="G3865">
            <v>512.23039917999995</v>
          </cell>
          <cell r="H3865">
            <v>516.20664714999998</v>
          </cell>
          <cell r="I3865">
            <v>516.32889609999995</v>
          </cell>
          <cell r="J3865">
            <v>23.008849560000002</v>
          </cell>
          <cell r="K3865">
            <v>15.474919959999999</v>
          </cell>
          <cell r="L3865">
            <v>7.1308988299999996</v>
          </cell>
          <cell r="M3865">
            <v>7.1308988299999996</v>
          </cell>
          <cell r="N3865">
            <v>24.033923009999999</v>
          </cell>
          <cell r="O3865">
            <v>64.040000000000006</v>
          </cell>
          <cell r="P3865">
            <v>11.91839057</v>
          </cell>
          <cell r="Q3865">
            <v>66.599999999999994</v>
          </cell>
          <cell r="R3865">
            <v>54.24479362000001</v>
          </cell>
          <cell r="S3865">
            <v>20.6</v>
          </cell>
          <cell r="T3865">
            <v>7.1308988299999996</v>
          </cell>
          <cell r="U3865">
            <v>10.81977828</v>
          </cell>
          <cell r="V3865">
            <v>7.1308988299999996</v>
          </cell>
          <cell r="W3865">
            <v>40.4</v>
          </cell>
          <cell r="X3865">
            <v>82.8</v>
          </cell>
          <cell r="Y3865">
            <v>36.9</v>
          </cell>
          <cell r="Z3865">
            <v>22.2</v>
          </cell>
          <cell r="AA3865">
            <v>23.2</v>
          </cell>
          <cell r="AB3865">
            <v>7.1308988299999996</v>
          </cell>
          <cell r="AC3865">
            <v>0</v>
          </cell>
          <cell r="AD3865">
            <v>274.68</v>
          </cell>
          <cell r="AE3865">
            <v>56.833456750000003</v>
          </cell>
          <cell r="AF3865">
            <v>60.331499999999991</v>
          </cell>
          <cell r="AG3865">
            <v>1</v>
          </cell>
          <cell r="AH3865">
            <v>5.0999999999999996</v>
          </cell>
          <cell r="AI3865">
            <v>45250</v>
          </cell>
          <cell r="AJ3865">
            <v>9.5</v>
          </cell>
        </row>
        <row r="3866">
          <cell r="A3866" t="str">
            <v>4717</v>
          </cell>
          <cell r="B3866" t="str">
            <v>471700401</v>
          </cell>
          <cell r="D3866" t="str">
            <v>4717004</v>
          </cell>
          <cell r="E3866" t="str">
            <v>4750</v>
          </cell>
          <cell r="F3866" t="str">
            <v>47</v>
          </cell>
          <cell r="G3866">
            <v>512.23039917999995</v>
          </cell>
          <cell r="H3866">
            <v>516.20664714999998</v>
          </cell>
          <cell r="I3866">
            <v>516.32889609999995</v>
          </cell>
          <cell r="J3866">
            <v>23.008849560000002</v>
          </cell>
          <cell r="K3866">
            <v>15.474919959999999</v>
          </cell>
          <cell r="L3866">
            <v>9.4334839200000005</v>
          </cell>
          <cell r="M3866">
            <v>8.74033674</v>
          </cell>
          <cell r="N3866">
            <v>24.033923009999999</v>
          </cell>
          <cell r="O3866">
            <v>64.040000000000006</v>
          </cell>
          <cell r="P3866">
            <v>11.91839057</v>
          </cell>
          <cell r="Q3866">
            <v>66.599999999999994</v>
          </cell>
          <cell r="R3866">
            <v>54.24479362000001</v>
          </cell>
          <cell r="S3866">
            <v>20.6</v>
          </cell>
          <cell r="T3866">
            <v>9.4334839200000005</v>
          </cell>
          <cell r="U3866">
            <v>10.81977828</v>
          </cell>
          <cell r="V3866">
            <v>9.4334839200000005</v>
          </cell>
          <cell r="W3866">
            <v>40.4</v>
          </cell>
          <cell r="X3866">
            <v>82.8</v>
          </cell>
          <cell r="Y3866">
            <v>36.9</v>
          </cell>
          <cell r="Z3866">
            <v>22.2</v>
          </cell>
          <cell r="AA3866">
            <v>23.2</v>
          </cell>
          <cell r="AB3866">
            <v>9.0768089799999991</v>
          </cell>
          <cell r="AC3866">
            <v>0</v>
          </cell>
          <cell r="AD3866">
            <v>274.68</v>
          </cell>
          <cell r="AE3866">
            <v>56.833456750000003</v>
          </cell>
          <cell r="AF3866">
            <v>60.331499999999991</v>
          </cell>
          <cell r="AG3866">
            <v>0.34925437898434036</v>
          </cell>
          <cell r="AH3866">
            <v>5.0999999999999996</v>
          </cell>
          <cell r="AI3866">
            <v>45250</v>
          </cell>
          <cell r="AJ3866">
            <v>9.5</v>
          </cell>
        </row>
        <row r="3867">
          <cell r="A3867" t="str">
            <v>4717</v>
          </cell>
          <cell r="B3867" t="str">
            <v>471700501</v>
          </cell>
          <cell r="D3867" t="str">
            <v>4717005</v>
          </cell>
          <cell r="E3867" t="str">
            <v>4750</v>
          </cell>
          <cell r="F3867" t="str">
            <v>47</v>
          </cell>
          <cell r="G3867">
            <v>512.23039917999995</v>
          </cell>
          <cell r="H3867">
            <v>516.20664714999998</v>
          </cell>
          <cell r="I3867">
            <v>516.32889609999995</v>
          </cell>
          <cell r="J3867">
            <v>23.008849560000002</v>
          </cell>
          <cell r="K3867">
            <v>15.474919959999999</v>
          </cell>
          <cell r="L3867">
            <v>9.4334839200000005</v>
          </cell>
          <cell r="M3867">
            <v>9.4334839200000005</v>
          </cell>
          <cell r="N3867">
            <v>24.033923009999999</v>
          </cell>
          <cell r="O3867">
            <v>64.040000000000006</v>
          </cell>
          <cell r="P3867">
            <v>11.630708500000001</v>
          </cell>
          <cell r="Q3867">
            <v>66.599999999999994</v>
          </cell>
          <cell r="R3867">
            <v>54.24479362000001</v>
          </cell>
          <cell r="S3867">
            <v>20.6</v>
          </cell>
          <cell r="T3867">
            <v>9.4334839200000005</v>
          </cell>
          <cell r="U3867">
            <v>10.81977828</v>
          </cell>
          <cell r="V3867">
            <v>9.4334839200000005</v>
          </cell>
          <cell r="W3867">
            <v>40.4</v>
          </cell>
          <cell r="X3867">
            <v>82.8</v>
          </cell>
          <cell r="Y3867">
            <v>36.9</v>
          </cell>
          <cell r="Z3867">
            <v>22.2</v>
          </cell>
          <cell r="AA3867">
            <v>23.2</v>
          </cell>
          <cell r="AB3867">
            <v>9.0855704900000003</v>
          </cell>
          <cell r="AC3867">
            <v>0</v>
          </cell>
          <cell r="AD3867">
            <v>274.68</v>
          </cell>
          <cell r="AE3867">
            <v>56.833456750000003</v>
          </cell>
          <cell r="AF3867">
            <v>60.331499999999991</v>
          </cell>
          <cell r="AG3867">
            <v>0.34649026428866342</v>
          </cell>
          <cell r="AH3867">
            <v>5.0999999999999996</v>
          </cell>
          <cell r="AI3867">
            <v>45250</v>
          </cell>
          <cell r="AJ3867">
            <v>9.5</v>
          </cell>
        </row>
        <row r="3868">
          <cell r="A3868" t="str">
            <v>4717</v>
          </cell>
          <cell r="B3868" t="str">
            <v>471700601</v>
          </cell>
          <cell r="D3868" t="str">
            <v>4717006</v>
          </cell>
          <cell r="E3868" t="str">
            <v>4750</v>
          </cell>
          <cell r="F3868" t="str">
            <v>47</v>
          </cell>
          <cell r="G3868">
            <v>512.23039917999995</v>
          </cell>
          <cell r="H3868">
            <v>516.20664714999998</v>
          </cell>
          <cell r="I3868">
            <v>516.32889609999995</v>
          </cell>
          <cell r="J3868">
            <v>23.008849560000002</v>
          </cell>
          <cell r="K3868">
            <v>15.474919959999999</v>
          </cell>
          <cell r="L3868">
            <v>9.4334839200000005</v>
          </cell>
          <cell r="M3868">
            <v>7.2916562100000011</v>
          </cell>
          <cell r="N3868">
            <v>24.033923009999999</v>
          </cell>
          <cell r="O3868">
            <v>64.040000000000006</v>
          </cell>
          <cell r="P3868">
            <v>11.91839057</v>
          </cell>
          <cell r="Q3868">
            <v>66.599999999999994</v>
          </cell>
          <cell r="R3868">
            <v>54.24479362000001</v>
          </cell>
          <cell r="S3868">
            <v>20.6</v>
          </cell>
          <cell r="T3868">
            <v>9.4334839200000005</v>
          </cell>
          <cell r="U3868">
            <v>10.81977828</v>
          </cell>
          <cell r="V3868">
            <v>9.4334839200000005</v>
          </cell>
          <cell r="W3868">
            <v>40.4</v>
          </cell>
          <cell r="X3868">
            <v>82.8</v>
          </cell>
          <cell r="Y3868">
            <v>36.9</v>
          </cell>
          <cell r="Z3868">
            <v>22.2</v>
          </cell>
          <cell r="AA3868">
            <v>23.2</v>
          </cell>
          <cell r="AB3868">
            <v>9.5077747400000003</v>
          </cell>
          <cell r="AC3868">
            <v>0</v>
          </cell>
          <cell r="AD3868">
            <v>274.68</v>
          </cell>
          <cell r="AE3868">
            <v>56.833456750000003</v>
          </cell>
          <cell r="AF3868">
            <v>60.331499999999991</v>
          </cell>
          <cell r="AG3868">
            <v>0.35922856268396564</v>
          </cell>
          <cell r="AH3868">
            <v>5.0999999999999996</v>
          </cell>
          <cell r="AI3868">
            <v>45250</v>
          </cell>
          <cell r="AJ3868">
            <v>9.5</v>
          </cell>
        </row>
        <row r="3869">
          <cell r="A3869" t="str">
            <v>4717</v>
          </cell>
          <cell r="B3869" t="str">
            <v>471700801</v>
          </cell>
          <cell r="D3869" t="str">
            <v>4717008</v>
          </cell>
          <cell r="E3869" t="str">
            <v>4750</v>
          </cell>
          <cell r="F3869" t="str">
            <v>47</v>
          </cell>
          <cell r="G3869">
            <v>512.23039917999995</v>
          </cell>
          <cell r="H3869">
            <v>516.20664714999998</v>
          </cell>
          <cell r="I3869">
            <v>516.32889609999995</v>
          </cell>
          <cell r="J3869">
            <v>23.008849560000002</v>
          </cell>
          <cell r="K3869">
            <v>15.474919959999999</v>
          </cell>
          <cell r="L3869">
            <v>9.1451616500000004</v>
          </cell>
          <cell r="M3869">
            <v>9.2944976799999992</v>
          </cell>
          <cell r="N3869">
            <v>24.033923009999999</v>
          </cell>
          <cell r="O3869">
            <v>64.040000000000006</v>
          </cell>
          <cell r="P3869">
            <v>11.73678876</v>
          </cell>
          <cell r="Q3869">
            <v>66.599999999999994</v>
          </cell>
          <cell r="R3869">
            <v>54.24479362000001</v>
          </cell>
          <cell r="S3869">
            <v>20.6</v>
          </cell>
          <cell r="T3869">
            <v>10.49548755</v>
          </cell>
          <cell r="U3869">
            <v>11.1111336</v>
          </cell>
          <cell r="V3869">
            <v>9.2848910999999994</v>
          </cell>
          <cell r="W3869">
            <v>40.4</v>
          </cell>
          <cell r="X3869">
            <v>82.8</v>
          </cell>
          <cell r="Y3869">
            <v>36.9</v>
          </cell>
          <cell r="Z3869">
            <v>22.2</v>
          </cell>
          <cell r="AA3869">
            <v>23.2</v>
          </cell>
          <cell r="AB3869">
            <v>9.2877642700000003</v>
          </cell>
          <cell r="AC3869">
            <v>0.19833403999999999</v>
          </cell>
          <cell r="AD3869">
            <v>274.68</v>
          </cell>
          <cell r="AE3869">
            <v>56.833456750000003</v>
          </cell>
          <cell r="AF3869">
            <v>60.331499999999991</v>
          </cell>
          <cell r="AG3869">
            <v>0.339359471962421</v>
          </cell>
          <cell r="AH3869">
            <v>5.0999999999999996</v>
          </cell>
          <cell r="AI3869">
            <v>45250</v>
          </cell>
          <cell r="AJ3869">
            <v>9.5</v>
          </cell>
        </row>
        <row r="3870">
          <cell r="A3870" t="str">
            <v>4717</v>
          </cell>
          <cell r="B3870" t="str">
            <v>471700802</v>
          </cell>
          <cell r="D3870" t="str">
            <v>4717008</v>
          </cell>
          <cell r="E3870" t="str">
            <v>4750</v>
          </cell>
          <cell r="F3870" t="str">
            <v>47</v>
          </cell>
          <cell r="G3870">
            <v>512.23039917999995</v>
          </cell>
          <cell r="H3870">
            <v>516.20664714999998</v>
          </cell>
          <cell r="I3870">
            <v>516.32889609999995</v>
          </cell>
          <cell r="J3870">
            <v>23.008849560000002</v>
          </cell>
          <cell r="K3870">
            <v>15.474919959999999</v>
          </cell>
          <cell r="L3870">
            <v>7.1308988299999996</v>
          </cell>
          <cell r="M3870">
            <v>9.4334839200000005</v>
          </cell>
          <cell r="N3870">
            <v>24.033923009999999</v>
          </cell>
          <cell r="O3870">
            <v>64.040000000000006</v>
          </cell>
          <cell r="P3870">
            <v>11.91839057</v>
          </cell>
          <cell r="Q3870">
            <v>66.599999999999994</v>
          </cell>
          <cell r="R3870">
            <v>54.24479362000001</v>
          </cell>
          <cell r="S3870">
            <v>20.6</v>
          </cell>
          <cell r="T3870">
            <v>10.126631100000001</v>
          </cell>
          <cell r="U3870">
            <v>10.81977828</v>
          </cell>
          <cell r="V3870">
            <v>9.4334839200000005</v>
          </cell>
          <cell r="W3870">
            <v>40.4</v>
          </cell>
          <cell r="X3870">
            <v>82.8</v>
          </cell>
          <cell r="Y3870">
            <v>36.9</v>
          </cell>
          <cell r="Z3870">
            <v>22.2</v>
          </cell>
          <cell r="AA3870">
            <v>23.2</v>
          </cell>
          <cell r="AB3870">
            <v>9.6158054800000006</v>
          </cell>
          <cell r="AC3870">
            <v>0</v>
          </cell>
          <cell r="AD3870">
            <v>274.68</v>
          </cell>
          <cell r="AE3870">
            <v>56.833456750000003</v>
          </cell>
          <cell r="AF3870">
            <v>60.331499999999991</v>
          </cell>
          <cell r="AG3870">
            <v>0.31286167695166905</v>
          </cell>
          <cell r="AH3870">
            <v>5.0999999999999996</v>
          </cell>
          <cell r="AI3870">
            <v>45250</v>
          </cell>
          <cell r="AJ3870">
            <v>9.5</v>
          </cell>
        </row>
        <row r="3871">
          <cell r="A3871" t="str">
            <v>4717</v>
          </cell>
          <cell r="B3871" t="str">
            <v>471701101</v>
          </cell>
          <cell r="D3871" t="str">
            <v>4717011</v>
          </cell>
          <cell r="E3871" t="str">
            <v>4750</v>
          </cell>
          <cell r="F3871" t="str">
            <v>47</v>
          </cell>
          <cell r="G3871">
            <v>512.23039917999995</v>
          </cell>
          <cell r="H3871">
            <v>516.20664714999998</v>
          </cell>
          <cell r="I3871">
            <v>516.32889609999995</v>
          </cell>
          <cell r="J3871">
            <v>23.008849560000002</v>
          </cell>
          <cell r="K3871">
            <v>15.474919959999999</v>
          </cell>
          <cell r="L3871">
            <v>7.1308988299999996</v>
          </cell>
          <cell r="M3871">
            <v>7.1308988299999996</v>
          </cell>
          <cell r="N3871">
            <v>24.033923009999999</v>
          </cell>
          <cell r="O3871">
            <v>64.040000000000006</v>
          </cell>
          <cell r="P3871">
            <v>11.630708500000001</v>
          </cell>
          <cell r="Q3871">
            <v>66.599999999999994</v>
          </cell>
          <cell r="R3871">
            <v>54.24479362000001</v>
          </cell>
          <cell r="S3871">
            <v>20.6</v>
          </cell>
          <cell r="T3871">
            <v>10.81977828</v>
          </cell>
          <cell r="U3871">
            <v>11.225243389999999</v>
          </cell>
          <cell r="V3871">
            <v>7.1308988299999996</v>
          </cell>
          <cell r="W3871">
            <v>40.4</v>
          </cell>
          <cell r="X3871">
            <v>82.8</v>
          </cell>
          <cell r="Y3871">
            <v>36.9</v>
          </cell>
          <cell r="Z3871">
            <v>22.2</v>
          </cell>
          <cell r="AA3871">
            <v>23.2</v>
          </cell>
          <cell r="AB3871">
            <v>7.1308988299999996</v>
          </cell>
          <cell r="AC3871">
            <v>1</v>
          </cell>
          <cell r="AD3871">
            <v>274.68</v>
          </cell>
          <cell r="AE3871">
            <v>56.833456750000003</v>
          </cell>
          <cell r="AF3871">
            <v>60.331499999999991</v>
          </cell>
          <cell r="AG3871">
            <v>0.5</v>
          </cell>
          <cell r="AH3871">
            <v>5.0999999999999996</v>
          </cell>
          <cell r="AI3871">
            <v>45250</v>
          </cell>
          <cell r="AJ3871">
            <v>9.5</v>
          </cell>
        </row>
        <row r="3872">
          <cell r="A3872" t="str">
            <v>4717</v>
          </cell>
          <cell r="B3872" t="str">
            <v>471701301</v>
          </cell>
          <cell r="D3872" t="str">
            <v>4717013</v>
          </cell>
          <cell r="E3872" t="str">
            <v>4750</v>
          </cell>
          <cell r="F3872" t="str">
            <v>47</v>
          </cell>
          <cell r="G3872">
            <v>512.23039917999995</v>
          </cell>
          <cell r="H3872">
            <v>516.20664714999998</v>
          </cell>
          <cell r="I3872">
            <v>516.32889609999995</v>
          </cell>
          <cell r="J3872">
            <v>23.008849560000002</v>
          </cell>
          <cell r="K3872">
            <v>15.474919959999999</v>
          </cell>
          <cell r="L3872">
            <v>9.4571223199999999</v>
          </cell>
          <cell r="M3872">
            <v>9.9208853300000008</v>
          </cell>
          <cell r="N3872">
            <v>24.033923009999999</v>
          </cell>
          <cell r="O3872">
            <v>64.040000000000006</v>
          </cell>
          <cell r="P3872">
            <v>11.631925539999999</v>
          </cell>
          <cell r="Q3872">
            <v>66.599999999999994</v>
          </cell>
          <cell r="R3872">
            <v>54.24479362000001</v>
          </cell>
          <cell r="S3872">
            <v>20.6</v>
          </cell>
          <cell r="T3872">
            <v>10.78758562</v>
          </cell>
          <cell r="U3872">
            <v>11.08487727</v>
          </cell>
          <cell r="V3872">
            <v>9.8455935700000001</v>
          </cell>
          <cell r="W3872">
            <v>40.4</v>
          </cell>
          <cell r="X3872">
            <v>82.8</v>
          </cell>
          <cell r="Y3872">
            <v>36.9</v>
          </cell>
          <cell r="Z3872">
            <v>22.2</v>
          </cell>
          <cell r="AA3872">
            <v>23.2</v>
          </cell>
          <cell r="AB3872">
            <v>9.3737339199999994</v>
          </cell>
          <cell r="AC3872">
            <v>0.17380211000000001</v>
          </cell>
          <cell r="AD3872">
            <v>274.68</v>
          </cell>
          <cell r="AE3872">
            <v>56.833456750000003</v>
          </cell>
          <cell r="AF3872">
            <v>60.331499999999991</v>
          </cell>
          <cell r="AG3872">
            <v>0.28339708238625327</v>
          </cell>
          <cell r="AH3872">
            <v>5.0999999999999996</v>
          </cell>
          <cell r="AI3872">
            <v>45250</v>
          </cell>
          <cell r="AJ3872">
            <v>9.5</v>
          </cell>
        </row>
        <row r="3873">
          <cell r="A3873" t="str">
            <v>4717</v>
          </cell>
          <cell r="B3873" t="str">
            <v>471701401</v>
          </cell>
          <cell r="D3873" t="str">
            <v>4717014</v>
          </cell>
          <cell r="E3873" t="str">
            <v>4750</v>
          </cell>
          <cell r="F3873" t="str">
            <v>47</v>
          </cell>
          <cell r="G3873">
            <v>512.23039917999995</v>
          </cell>
          <cell r="H3873">
            <v>516.20664714999998</v>
          </cell>
          <cell r="I3873">
            <v>516.32889609999995</v>
          </cell>
          <cell r="J3873">
            <v>23.008849560000002</v>
          </cell>
          <cell r="K3873">
            <v>15.474919959999999</v>
          </cell>
          <cell r="L3873">
            <v>7.1308988299999996</v>
          </cell>
          <cell r="M3873">
            <v>10.126631100000001</v>
          </cell>
          <cell r="N3873">
            <v>24.033923009999999</v>
          </cell>
          <cell r="O3873">
            <v>64.040000000000006</v>
          </cell>
          <cell r="P3873">
            <v>11.630708500000001</v>
          </cell>
          <cell r="Q3873">
            <v>66.599999999999994</v>
          </cell>
          <cell r="R3873">
            <v>54.24479362000001</v>
          </cell>
          <cell r="S3873">
            <v>20.6</v>
          </cell>
          <cell r="T3873">
            <v>10.81977828</v>
          </cell>
          <cell r="U3873">
            <v>10.999078620000001</v>
          </cell>
          <cell r="V3873">
            <v>10.126631100000001</v>
          </cell>
          <cell r="W3873">
            <v>40.4</v>
          </cell>
          <cell r="X3873">
            <v>82.8</v>
          </cell>
          <cell r="Y3873">
            <v>36.9</v>
          </cell>
          <cell r="Z3873">
            <v>22.2</v>
          </cell>
          <cell r="AA3873">
            <v>23.2</v>
          </cell>
          <cell r="AB3873">
            <v>7.1308988299999996</v>
          </cell>
          <cell r="AC3873">
            <v>0</v>
          </cell>
          <cell r="AD3873">
            <v>274.68</v>
          </cell>
          <cell r="AE3873">
            <v>56.833456750000003</v>
          </cell>
          <cell r="AF3873">
            <v>60.331499999999991</v>
          </cell>
          <cell r="AG3873">
            <v>0.31656405238794494</v>
          </cell>
          <cell r="AH3873">
            <v>5.0999999999999996</v>
          </cell>
          <cell r="AI3873">
            <v>45250</v>
          </cell>
          <cell r="AJ3873">
            <v>9.5</v>
          </cell>
        </row>
        <row r="3874">
          <cell r="A3874" t="str">
            <v>4717</v>
          </cell>
          <cell r="B3874" t="str">
            <v>471701701</v>
          </cell>
          <cell r="D3874" t="str">
            <v>4717017</v>
          </cell>
          <cell r="E3874" t="str">
            <v>4750</v>
          </cell>
          <cell r="F3874" t="str">
            <v>47</v>
          </cell>
          <cell r="G3874">
            <v>512.23039917999995</v>
          </cell>
          <cell r="H3874">
            <v>516.20664714999998</v>
          </cell>
          <cell r="I3874">
            <v>516.32889609999995</v>
          </cell>
          <cell r="J3874">
            <v>23.008849560000002</v>
          </cell>
          <cell r="K3874">
            <v>15.474919959999999</v>
          </cell>
          <cell r="L3874">
            <v>9.6800939699999997</v>
          </cell>
          <cell r="M3874">
            <v>9.6803439999999998</v>
          </cell>
          <cell r="N3874">
            <v>24.033923009999999</v>
          </cell>
          <cell r="O3874">
            <v>64.040000000000006</v>
          </cell>
          <cell r="P3874">
            <v>11.667104719999999</v>
          </cell>
          <cell r="Q3874">
            <v>66.599999999999994</v>
          </cell>
          <cell r="R3874">
            <v>54.24479362000001</v>
          </cell>
          <cell r="S3874">
            <v>20.6</v>
          </cell>
          <cell r="T3874">
            <v>10.541465519999999</v>
          </cell>
          <cell r="U3874">
            <v>10.850889280000001</v>
          </cell>
          <cell r="V3874">
            <v>9.7500449600000003</v>
          </cell>
          <cell r="W3874">
            <v>40.4</v>
          </cell>
          <cell r="X3874">
            <v>82.8</v>
          </cell>
          <cell r="Y3874">
            <v>36.9</v>
          </cell>
          <cell r="Z3874">
            <v>22.2</v>
          </cell>
          <cell r="AA3874">
            <v>23.2</v>
          </cell>
          <cell r="AB3874">
            <v>9.8225486100000001</v>
          </cell>
          <cell r="AC3874">
            <v>0.58810280000000004</v>
          </cell>
          <cell r="AD3874">
            <v>274.68</v>
          </cell>
          <cell r="AE3874">
            <v>56.833456750000003</v>
          </cell>
          <cell r="AF3874">
            <v>60.331499999999991</v>
          </cell>
          <cell r="AG3874">
            <v>0.33961736317950819</v>
          </cell>
          <cell r="AH3874">
            <v>5.0999999999999996</v>
          </cell>
          <cell r="AI3874">
            <v>45250</v>
          </cell>
          <cell r="AJ3874">
            <v>9.5</v>
          </cell>
        </row>
        <row r="3875">
          <cell r="A3875" t="str">
            <v>4717</v>
          </cell>
          <cell r="B3875" t="str">
            <v>471701801</v>
          </cell>
          <cell r="D3875" t="str">
            <v>4717018</v>
          </cell>
          <cell r="E3875" t="str">
            <v>4750</v>
          </cell>
          <cell r="F3875" t="str">
            <v>47</v>
          </cell>
          <cell r="G3875">
            <v>512.23039917999995</v>
          </cell>
          <cell r="H3875">
            <v>516.20664714999998</v>
          </cell>
          <cell r="I3875">
            <v>516.32889609999995</v>
          </cell>
          <cell r="J3875">
            <v>23.008849560000002</v>
          </cell>
          <cell r="K3875">
            <v>15.474919959999999</v>
          </cell>
          <cell r="L3875">
            <v>7.1906760300000006</v>
          </cell>
          <cell r="M3875">
            <v>7.1906760300000006</v>
          </cell>
          <cell r="N3875">
            <v>24.033923009999999</v>
          </cell>
          <cell r="O3875">
            <v>64.040000000000006</v>
          </cell>
          <cell r="P3875">
            <v>11.630708500000001</v>
          </cell>
          <cell r="Q3875">
            <v>66.599999999999994</v>
          </cell>
          <cell r="R3875">
            <v>54.24479362000001</v>
          </cell>
          <cell r="S3875">
            <v>20.6</v>
          </cell>
          <cell r="T3875">
            <v>10.81977828</v>
          </cell>
          <cell r="U3875">
            <v>10.81977828</v>
          </cell>
          <cell r="V3875">
            <v>7.1906760300000006</v>
          </cell>
          <cell r="W3875">
            <v>40.4</v>
          </cell>
          <cell r="X3875">
            <v>82.8</v>
          </cell>
          <cell r="Y3875">
            <v>36.9</v>
          </cell>
          <cell r="Z3875">
            <v>22.2</v>
          </cell>
          <cell r="AA3875">
            <v>23.2</v>
          </cell>
          <cell r="AB3875">
            <v>7.1906760300000006</v>
          </cell>
          <cell r="AC3875">
            <v>1</v>
          </cell>
          <cell r="AD3875">
            <v>274.68</v>
          </cell>
          <cell r="AE3875">
            <v>56.833456750000003</v>
          </cell>
          <cell r="AF3875">
            <v>60.331499999999991</v>
          </cell>
          <cell r="AG3875">
            <v>0.31919026213609075</v>
          </cell>
          <cell r="AH3875">
            <v>5.0999999999999996</v>
          </cell>
          <cell r="AI3875">
            <v>45250</v>
          </cell>
          <cell r="AJ3875">
            <v>9.5</v>
          </cell>
        </row>
        <row r="3876">
          <cell r="A3876" t="str">
            <v>4717</v>
          </cell>
          <cell r="B3876" t="str">
            <v>471701901</v>
          </cell>
          <cell r="D3876" t="str">
            <v>4717019</v>
          </cell>
          <cell r="E3876" t="str">
            <v>4750</v>
          </cell>
          <cell r="F3876" t="str">
            <v>47</v>
          </cell>
          <cell r="G3876">
            <v>512.23039917999995</v>
          </cell>
          <cell r="H3876">
            <v>516.20664714999998</v>
          </cell>
          <cell r="I3876">
            <v>516.32889609999995</v>
          </cell>
          <cell r="J3876">
            <v>23.008849560000002</v>
          </cell>
          <cell r="K3876">
            <v>15.474919959999999</v>
          </cell>
          <cell r="L3876">
            <v>9.4334839200000005</v>
          </cell>
          <cell r="M3876">
            <v>9.4334839200000005</v>
          </cell>
          <cell r="N3876">
            <v>24.033923009999999</v>
          </cell>
          <cell r="O3876">
            <v>64.040000000000006</v>
          </cell>
          <cell r="P3876">
            <v>11.630708500000001</v>
          </cell>
          <cell r="Q3876">
            <v>66.599999999999994</v>
          </cell>
          <cell r="R3876">
            <v>54.24479362000001</v>
          </cell>
          <cell r="S3876">
            <v>20.6</v>
          </cell>
          <cell r="T3876">
            <v>10.126631100000001</v>
          </cell>
          <cell r="U3876">
            <v>10.81977828</v>
          </cell>
          <cell r="V3876">
            <v>9.4334839200000005</v>
          </cell>
          <cell r="W3876">
            <v>40.4</v>
          </cell>
          <cell r="X3876">
            <v>82.8</v>
          </cell>
          <cell r="Y3876">
            <v>36.9</v>
          </cell>
          <cell r="Z3876">
            <v>22.2</v>
          </cell>
          <cell r="AA3876">
            <v>23.2</v>
          </cell>
          <cell r="AB3876">
            <v>9.6158054800000006</v>
          </cell>
          <cell r="AC3876">
            <v>1</v>
          </cell>
          <cell r="AD3876">
            <v>274.68</v>
          </cell>
          <cell r="AE3876">
            <v>56.833456750000003</v>
          </cell>
          <cell r="AF3876">
            <v>60.331499999999991</v>
          </cell>
          <cell r="AG3876">
            <v>0.35963421901184117</v>
          </cell>
          <cell r="AH3876">
            <v>5.0999999999999996</v>
          </cell>
          <cell r="AI3876">
            <v>45250</v>
          </cell>
          <cell r="AJ3876">
            <v>9.5</v>
          </cell>
        </row>
        <row r="3877">
          <cell r="A3877" t="str">
            <v>4717</v>
          </cell>
          <cell r="B3877" t="str">
            <v>471702201</v>
          </cell>
          <cell r="C3877" t="str">
            <v>840</v>
          </cell>
          <cell r="D3877" t="str">
            <v>4717022</v>
          </cell>
          <cell r="E3877" t="str">
            <v>4750</v>
          </cell>
          <cell r="F3877" t="str">
            <v>47</v>
          </cell>
          <cell r="G3877">
            <v>512.23039917999995</v>
          </cell>
          <cell r="H3877">
            <v>516.20664714999998</v>
          </cell>
          <cell r="I3877">
            <v>516.32889609999995</v>
          </cell>
          <cell r="J3877">
            <v>23.008849560000002</v>
          </cell>
          <cell r="K3877">
            <v>15.474919959999999</v>
          </cell>
          <cell r="L3877">
            <v>9.4976973900000008</v>
          </cell>
          <cell r="M3877">
            <v>9.6554748099999994</v>
          </cell>
          <cell r="N3877">
            <v>24.033923009999999</v>
          </cell>
          <cell r="O3877">
            <v>64.040000000000006</v>
          </cell>
          <cell r="P3877">
            <v>11.591681189999999</v>
          </cell>
          <cell r="Q3877">
            <v>66.599999999999994</v>
          </cell>
          <cell r="R3877">
            <v>54.24479362000001</v>
          </cell>
          <cell r="S3877">
            <v>20.6</v>
          </cell>
          <cell r="T3877">
            <v>9.6424474100000008</v>
          </cell>
          <cell r="U3877">
            <v>9.7597326500000001</v>
          </cell>
          <cell r="V3877">
            <v>9.6637063600000008</v>
          </cell>
          <cell r="W3877">
            <v>40.4</v>
          </cell>
          <cell r="X3877">
            <v>82.8</v>
          </cell>
          <cell r="Y3877">
            <v>36.9</v>
          </cell>
          <cell r="Z3877">
            <v>22.2</v>
          </cell>
          <cell r="AA3877">
            <v>23.2</v>
          </cell>
          <cell r="AB3877">
            <v>9.8135628500000003</v>
          </cell>
          <cell r="AC3877">
            <v>0.35103519</v>
          </cell>
          <cell r="AD3877">
            <v>274.68</v>
          </cell>
          <cell r="AE3877">
            <v>56.833456750000003</v>
          </cell>
          <cell r="AF3877">
            <v>60.348212570000001</v>
          </cell>
          <cell r="AG3877">
            <v>0.25</v>
          </cell>
          <cell r="AH3877">
            <v>5.0999999999999996</v>
          </cell>
          <cell r="AI3877">
            <v>45250</v>
          </cell>
          <cell r="AJ3877">
            <v>9.5</v>
          </cell>
        </row>
        <row r="3878">
          <cell r="A3878" t="str">
            <v>4717</v>
          </cell>
          <cell r="B3878" t="str">
            <v>471702401</v>
          </cell>
          <cell r="C3878" t="str">
            <v>840</v>
          </cell>
          <cell r="D3878" t="str">
            <v>4717024</v>
          </cell>
          <cell r="E3878" t="str">
            <v>4750</v>
          </cell>
          <cell r="F3878" t="str">
            <v>47</v>
          </cell>
          <cell r="G3878">
            <v>512.23039917999995</v>
          </cell>
          <cell r="H3878">
            <v>516.20664714999998</v>
          </cell>
          <cell r="I3878">
            <v>516.32889609999995</v>
          </cell>
          <cell r="J3878">
            <v>23.008849560000002</v>
          </cell>
          <cell r="K3878">
            <v>15.474919959999999</v>
          </cell>
          <cell r="L3878">
            <v>7.1785454799999995</v>
          </cell>
          <cell r="M3878">
            <v>7.1785454799999995</v>
          </cell>
          <cell r="N3878">
            <v>24.033923009999999</v>
          </cell>
          <cell r="O3878">
            <v>64.040000000000006</v>
          </cell>
          <cell r="P3878">
            <v>11.630708500000001</v>
          </cell>
          <cell r="Q3878">
            <v>66.599999999999994</v>
          </cell>
          <cell r="R3878">
            <v>54.24479362000001</v>
          </cell>
          <cell r="S3878">
            <v>20.6</v>
          </cell>
          <cell r="T3878">
            <v>9.8069215799999991</v>
          </cell>
          <cell r="U3878">
            <v>10.107203609999999</v>
          </cell>
          <cell r="V3878">
            <v>7.1785454799999995</v>
          </cell>
          <cell r="W3878">
            <v>40.4</v>
          </cell>
          <cell r="X3878">
            <v>82.8</v>
          </cell>
          <cell r="Y3878">
            <v>36.9</v>
          </cell>
          <cell r="Z3878">
            <v>22.2</v>
          </cell>
          <cell r="AA3878">
            <v>23.2</v>
          </cell>
          <cell r="AB3878">
            <v>7.1785454799999995</v>
          </cell>
          <cell r="AC3878">
            <v>1</v>
          </cell>
          <cell r="AD3878">
            <v>274.68</v>
          </cell>
          <cell r="AE3878">
            <v>56.833456750000003</v>
          </cell>
          <cell r="AF3878">
            <v>60.331499999999991</v>
          </cell>
          <cell r="AG3878">
            <v>0</v>
          </cell>
          <cell r="AH3878">
            <v>5.0999999999999996</v>
          </cell>
          <cell r="AI3878">
            <v>45250</v>
          </cell>
          <cell r="AJ3878">
            <v>9.5</v>
          </cell>
        </row>
        <row r="3879">
          <cell r="A3879" t="str">
            <v>4717</v>
          </cell>
          <cell r="B3879" t="str">
            <v>471702601</v>
          </cell>
          <cell r="C3879" t="str">
            <v>840</v>
          </cell>
          <cell r="D3879" t="str">
            <v>4717026</v>
          </cell>
          <cell r="E3879" t="str">
            <v>4750</v>
          </cell>
          <cell r="F3879" t="str">
            <v>47</v>
          </cell>
          <cell r="G3879">
            <v>512.23039917999995</v>
          </cell>
          <cell r="H3879">
            <v>516.20664714999998</v>
          </cell>
          <cell r="I3879">
            <v>516.32889609999995</v>
          </cell>
          <cell r="J3879">
            <v>23.008849560000002</v>
          </cell>
          <cell r="K3879">
            <v>15.474919959999999</v>
          </cell>
          <cell r="L3879">
            <v>7.1396603400000007</v>
          </cell>
          <cell r="M3879">
            <v>9.8359044000000004</v>
          </cell>
          <cell r="N3879">
            <v>24.033923009999999</v>
          </cell>
          <cell r="O3879">
            <v>64.040000000000006</v>
          </cell>
          <cell r="P3879">
            <v>11.630708500000001</v>
          </cell>
          <cell r="Q3879">
            <v>66.599999999999994</v>
          </cell>
          <cell r="R3879">
            <v>54.24479362000001</v>
          </cell>
          <cell r="S3879">
            <v>20.6</v>
          </cell>
          <cell r="T3879">
            <v>7.1396603400000007</v>
          </cell>
          <cell r="U3879">
            <v>9.8389490300000002</v>
          </cell>
          <cell r="V3879">
            <v>9.8359044000000004</v>
          </cell>
          <cell r="W3879">
            <v>40.4</v>
          </cell>
          <cell r="X3879">
            <v>82.8</v>
          </cell>
          <cell r="Y3879">
            <v>36.9</v>
          </cell>
          <cell r="Z3879">
            <v>22.2</v>
          </cell>
          <cell r="AA3879">
            <v>23.2</v>
          </cell>
          <cell r="AB3879">
            <v>9.6158054800000006</v>
          </cell>
          <cell r="AC3879">
            <v>1</v>
          </cell>
          <cell r="AD3879">
            <v>274.68</v>
          </cell>
          <cell r="AE3879">
            <v>56.833456750000003</v>
          </cell>
          <cell r="AF3879">
            <v>60.331499999999991</v>
          </cell>
          <cell r="AG3879">
            <v>1</v>
          </cell>
          <cell r="AH3879">
            <v>5.0999999999999996</v>
          </cell>
          <cell r="AI3879">
            <v>45250</v>
          </cell>
          <cell r="AJ3879">
            <v>9.5</v>
          </cell>
        </row>
        <row r="3880">
          <cell r="A3880" t="str">
            <v>4717</v>
          </cell>
          <cell r="B3880" t="str">
            <v>471702801</v>
          </cell>
          <cell r="D3880" t="str">
            <v>4717028</v>
          </cell>
          <cell r="E3880" t="str">
            <v>4750</v>
          </cell>
          <cell r="F3880" t="str">
            <v>47</v>
          </cell>
          <cell r="G3880">
            <v>512.23039917999995</v>
          </cell>
          <cell r="H3880">
            <v>516.20664714999998</v>
          </cell>
          <cell r="I3880">
            <v>516.32889609999995</v>
          </cell>
          <cell r="J3880">
            <v>23.008849560000002</v>
          </cell>
          <cell r="K3880">
            <v>15.474919959999999</v>
          </cell>
          <cell r="L3880">
            <v>9.9315889800000008</v>
          </cell>
          <cell r="M3880">
            <v>9.9530869099999997</v>
          </cell>
          <cell r="N3880">
            <v>24.033923009999999</v>
          </cell>
          <cell r="O3880">
            <v>64.040000000000006</v>
          </cell>
          <cell r="P3880">
            <v>11.78212783</v>
          </cell>
          <cell r="Q3880">
            <v>66.599999999999994</v>
          </cell>
          <cell r="R3880">
            <v>54.24479362000001</v>
          </cell>
          <cell r="S3880">
            <v>20.6</v>
          </cell>
          <cell r="T3880">
            <v>9.9572178699999991</v>
          </cell>
          <cell r="U3880">
            <v>10.52156091</v>
          </cell>
          <cell r="V3880">
            <v>10.050181930000001</v>
          </cell>
          <cell r="W3880">
            <v>40.4</v>
          </cell>
          <cell r="X3880">
            <v>82.8</v>
          </cell>
          <cell r="Y3880">
            <v>36.9</v>
          </cell>
          <cell r="Z3880">
            <v>22.2</v>
          </cell>
          <cell r="AA3880">
            <v>23.2</v>
          </cell>
          <cell r="AB3880">
            <v>10.41150925</v>
          </cell>
          <cell r="AC3880">
            <v>1.2170159999999999E-2</v>
          </cell>
          <cell r="AD3880">
            <v>274.68</v>
          </cell>
          <cell r="AE3880">
            <v>56.833456750000003</v>
          </cell>
          <cell r="AF3880">
            <v>60.354853300000002</v>
          </cell>
          <cell r="AG3880">
            <v>0.4</v>
          </cell>
          <cell r="AH3880">
            <v>5.0999999999999996</v>
          </cell>
          <cell r="AI3880">
            <v>45250</v>
          </cell>
          <cell r="AJ3880">
            <v>9.5</v>
          </cell>
        </row>
        <row r="3881">
          <cell r="A3881" t="str">
            <v>4717</v>
          </cell>
          <cell r="B3881" t="str">
            <v>471702901</v>
          </cell>
          <cell r="C3881" t="str">
            <v>840</v>
          </cell>
          <cell r="D3881" t="str">
            <v>4717029</v>
          </cell>
          <cell r="E3881" t="str">
            <v>4750</v>
          </cell>
          <cell r="F3881" t="str">
            <v>47</v>
          </cell>
          <cell r="G3881">
            <v>512.23039917999995</v>
          </cell>
          <cell r="H3881">
            <v>516.20664714999998</v>
          </cell>
          <cell r="I3881">
            <v>516.32889609999995</v>
          </cell>
          <cell r="J3881">
            <v>23.008849560000002</v>
          </cell>
          <cell r="K3881">
            <v>15.474919959999999</v>
          </cell>
          <cell r="L3881">
            <v>7.2063772900000007</v>
          </cell>
          <cell r="M3881">
            <v>7.910957380000001</v>
          </cell>
          <cell r="N3881">
            <v>24.033923009999999</v>
          </cell>
          <cell r="O3881">
            <v>64.040000000000006</v>
          </cell>
          <cell r="P3881">
            <v>11.630708500000001</v>
          </cell>
          <cell r="Q3881">
            <v>66.599999999999994</v>
          </cell>
          <cell r="R3881">
            <v>54.24479362000001</v>
          </cell>
          <cell r="S3881">
            <v>20.6</v>
          </cell>
          <cell r="T3881">
            <v>7.910957380000001</v>
          </cell>
          <cell r="U3881">
            <v>7.4838066899999998</v>
          </cell>
          <cell r="V3881">
            <v>7.30921237</v>
          </cell>
          <cell r="W3881">
            <v>40.4</v>
          </cell>
          <cell r="X3881">
            <v>82.8</v>
          </cell>
          <cell r="Y3881">
            <v>36.9</v>
          </cell>
          <cell r="Z3881">
            <v>22.2</v>
          </cell>
          <cell r="AA3881">
            <v>23.2</v>
          </cell>
          <cell r="AB3881">
            <v>7.4413203899999996</v>
          </cell>
          <cell r="AC3881">
            <v>0.96908753999999997</v>
          </cell>
          <cell r="AD3881">
            <v>274.68</v>
          </cell>
          <cell r="AE3881">
            <v>56.833456750000003</v>
          </cell>
          <cell r="AF3881">
            <v>60.41569023000001</v>
          </cell>
          <cell r="AG3881">
            <v>0.54487178999999997</v>
          </cell>
          <cell r="AH3881">
            <v>5.0999999999999996</v>
          </cell>
          <cell r="AI3881">
            <v>45250</v>
          </cell>
          <cell r="AJ3881">
            <v>9.5</v>
          </cell>
        </row>
        <row r="3882">
          <cell r="A3882" t="str">
            <v>4717</v>
          </cell>
          <cell r="B3882" t="str">
            <v>471703201</v>
          </cell>
          <cell r="D3882" t="str">
            <v>4717032</v>
          </cell>
          <cell r="E3882" t="str">
            <v>4750</v>
          </cell>
          <cell r="F3882" t="str">
            <v>47</v>
          </cell>
          <cell r="G3882">
            <v>512.23039917999995</v>
          </cell>
          <cell r="H3882">
            <v>516.20664714999998</v>
          </cell>
          <cell r="I3882">
            <v>516.32889609999995</v>
          </cell>
          <cell r="J3882">
            <v>23.008849560000002</v>
          </cell>
          <cell r="K3882">
            <v>15.474919959999999</v>
          </cell>
          <cell r="L3882">
            <v>9.6469810999999996</v>
          </cell>
          <cell r="M3882">
            <v>9.5630374099999997</v>
          </cell>
          <cell r="N3882">
            <v>24.033923009999999</v>
          </cell>
          <cell r="O3882">
            <v>64.040000000000006</v>
          </cell>
          <cell r="P3882">
            <v>11.611022670000001</v>
          </cell>
          <cell r="Q3882">
            <v>66.599999999999994</v>
          </cell>
          <cell r="R3882">
            <v>54.24479362000001</v>
          </cell>
          <cell r="S3882">
            <v>20.6</v>
          </cell>
          <cell r="T3882">
            <v>9.7387308299999997</v>
          </cell>
          <cell r="U3882">
            <v>10.35392603</v>
          </cell>
          <cell r="V3882">
            <v>9.7965146300000008</v>
          </cell>
          <cell r="W3882">
            <v>40.4</v>
          </cell>
          <cell r="X3882">
            <v>82.8</v>
          </cell>
          <cell r="Y3882">
            <v>36.9</v>
          </cell>
          <cell r="Z3882">
            <v>22.2</v>
          </cell>
          <cell r="AA3882">
            <v>23.2</v>
          </cell>
          <cell r="AB3882">
            <v>9.9698369299999996</v>
          </cell>
          <cell r="AC3882">
            <v>7.4247690000000005E-2</v>
          </cell>
          <cell r="AD3882">
            <v>274.68</v>
          </cell>
          <cell r="AE3882">
            <v>56.833456750000003</v>
          </cell>
          <cell r="AF3882">
            <v>60.328361600000008</v>
          </cell>
          <cell r="AG3882">
            <v>0.38636364000000001</v>
          </cell>
          <cell r="AH3882">
            <v>5.0999999999999996</v>
          </cell>
          <cell r="AI3882">
            <v>45250</v>
          </cell>
          <cell r="AJ3882">
            <v>9.5</v>
          </cell>
        </row>
        <row r="3883">
          <cell r="A3883" t="str">
            <v>4717</v>
          </cell>
          <cell r="B3883" t="str">
            <v>471703401</v>
          </cell>
          <cell r="D3883" t="str">
            <v>4717034</v>
          </cell>
          <cell r="E3883" t="str">
            <v>4750</v>
          </cell>
          <cell r="F3883" t="str">
            <v>47</v>
          </cell>
          <cell r="G3883">
            <v>512.23039917999995</v>
          </cell>
          <cell r="H3883">
            <v>516.20664714999998</v>
          </cell>
          <cell r="I3883">
            <v>516.32889609999995</v>
          </cell>
          <cell r="J3883">
            <v>23.008849560000002</v>
          </cell>
          <cell r="K3883">
            <v>15.474919959999999</v>
          </cell>
          <cell r="L3883">
            <v>7.146772180000001</v>
          </cell>
          <cell r="M3883">
            <v>7.146772180000001</v>
          </cell>
          <cell r="N3883">
            <v>24.033923009999999</v>
          </cell>
          <cell r="O3883">
            <v>64.040000000000006</v>
          </cell>
          <cell r="P3883">
            <v>11.630708500000001</v>
          </cell>
          <cell r="Q3883">
            <v>66.599999999999994</v>
          </cell>
          <cell r="R3883">
            <v>54.24479362000001</v>
          </cell>
          <cell r="S3883">
            <v>20.6</v>
          </cell>
          <cell r="T3883">
            <v>7.146772180000001</v>
          </cell>
          <cell r="U3883">
            <v>10.126631100000001</v>
          </cell>
          <cell r="V3883">
            <v>9.8283867800000007</v>
          </cell>
          <cell r="W3883">
            <v>40.4</v>
          </cell>
          <cell r="X3883">
            <v>82.8</v>
          </cell>
          <cell r="Y3883">
            <v>36.9</v>
          </cell>
          <cell r="Z3883">
            <v>22.2</v>
          </cell>
          <cell r="AA3883">
            <v>23.2</v>
          </cell>
          <cell r="AB3883">
            <v>9.9641121699999999</v>
          </cell>
          <cell r="AC3883">
            <v>1</v>
          </cell>
          <cell r="AD3883">
            <v>274.68</v>
          </cell>
          <cell r="AE3883">
            <v>56.833456750000003</v>
          </cell>
          <cell r="AF3883">
            <v>60.331499999999991</v>
          </cell>
          <cell r="AG3883">
            <v>0.34365769953231251</v>
          </cell>
          <cell r="AH3883">
            <v>5.0999999999999996</v>
          </cell>
          <cell r="AI3883">
            <v>45250</v>
          </cell>
          <cell r="AJ3883">
            <v>9.5</v>
          </cell>
        </row>
        <row r="3884">
          <cell r="A3884" t="str">
            <v>4717</v>
          </cell>
          <cell r="B3884" t="str">
            <v>471703601</v>
          </cell>
          <cell r="D3884" t="str">
            <v>4717036</v>
          </cell>
          <cell r="E3884" t="str">
            <v>4750</v>
          </cell>
          <cell r="F3884" t="str">
            <v>47</v>
          </cell>
          <cell r="G3884">
            <v>512.23039917999995</v>
          </cell>
          <cell r="H3884">
            <v>516.20664714999998</v>
          </cell>
          <cell r="I3884">
            <v>516.32889609999995</v>
          </cell>
          <cell r="J3884">
            <v>23.008849560000002</v>
          </cell>
          <cell r="K3884">
            <v>15.474919959999999</v>
          </cell>
          <cell r="L3884">
            <v>7.2689201299999997</v>
          </cell>
          <cell r="M3884">
            <v>7.1308988299999996</v>
          </cell>
          <cell r="N3884">
            <v>24.033923009999999</v>
          </cell>
          <cell r="O3884">
            <v>64.040000000000006</v>
          </cell>
          <cell r="P3884">
            <v>11.59069174</v>
          </cell>
          <cell r="Q3884">
            <v>66.599999999999994</v>
          </cell>
          <cell r="R3884">
            <v>54.24479362000001</v>
          </cell>
          <cell r="S3884">
            <v>20.6</v>
          </cell>
          <cell r="T3884">
            <v>7.1308988299999996</v>
          </cell>
          <cell r="U3884">
            <v>7.1308988299999996</v>
          </cell>
          <cell r="V3884">
            <v>7.1308988299999996</v>
          </cell>
          <cell r="W3884">
            <v>40.4</v>
          </cell>
          <cell r="X3884">
            <v>82.8</v>
          </cell>
          <cell r="Y3884">
            <v>36.9</v>
          </cell>
          <cell r="Z3884">
            <v>22.2</v>
          </cell>
          <cell r="AA3884">
            <v>23.2</v>
          </cell>
          <cell r="AB3884">
            <v>7.2689201299999997</v>
          </cell>
          <cell r="AC3884">
            <v>1</v>
          </cell>
          <cell r="AD3884">
            <v>274.68</v>
          </cell>
          <cell r="AE3884">
            <v>56.833456750000003</v>
          </cell>
          <cell r="AF3884">
            <v>60.331499999999991</v>
          </cell>
          <cell r="AG3884">
            <v>0.31320935547567885</v>
          </cell>
          <cell r="AH3884">
            <v>5.0999999999999996</v>
          </cell>
          <cell r="AI3884">
            <v>45250</v>
          </cell>
          <cell r="AJ3884">
            <v>9.5</v>
          </cell>
        </row>
        <row r="3885">
          <cell r="A3885" t="str">
            <v>4717</v>
          </cell>
          <cell r="B3885" t="str">
            <v>471703901</v>
          </cell>
          <cell r="D3885" t="str">
            <v>4717039</v>
          </cell>
          <cell r="E3885" t="str">
            <v>4750</v>
          </cell>
          <cell r="F3885" t="str">
            <v>47</v>
          </cell>
          <cell r="G3885">
            <v>512.23039917999995</v>
          </cell>
          <cell r="H3885">
            <v>516.20664714999998</v>
          </cell>
          <cell r="I3885">
            <v>516.32889609999995</v>
          </cell>
          <cell r="J3885">
            <v>23.008849560000002</v>
          </cell>
          <cell r="K3885">
            <v>15.474919959999999</v>
          </cell>
          <cell r="L3885">
            <v>9.4334839200000005</v>
          </cell>
          <cell r="M3885">
            <v>9.4334839200000005</v>
          </cell>
          <cell r="N3885">
            <v>24.033923009999999</v>
          </cell>
          <cell r="O3885">
            <v>64.040000000000006</v>
          </cell>
          <cell r="P3885">
            <v>11.630708500000001</v>
          </cell>
          <cell r="Q3885">
            <v>66.599999999999994</v>
          </cell>
          <cell r="R3885">
            <v>54.24479362000001</v>
          </cell>
          <cell r="S3885">
            <v>20.6</v>
          </cell>
          <cell r="T3885">
            <v>9.4334839200000005</v>
          </cell>
          <cell r="U3885">
            <v>10.81977828</v>
          </cell>
          <cell r="V3885">
            <v>9.4334839200000005</v>
          </cell>
          <cell r="W3885">
            <v>40.4</v>
          </cell>
          <cell r="X3885">
            <v>82.8</v>
          </cell>
          <cell r="Y3885">
            <v>36.9</v>
          </cell>
          <cell r="Z3885">
            <v>22.2</v>
          </cell>
          <cell r="AA3885">
            <v>23.2</v>
          </cell>
          <cell r="AB3885">
            <v>9.2836837699999997</v>
          </cell>
          <cell r="AC3885">
            <v>0</v>
          </cell>
          <cell r="AD3885">
            <v>274.68</v>
          </cell>
          <cell r="AE3885">
            <v>56.833456750000003</v>
          </cell>
          <cell r="AF3885">
            <v>60.331499999999991</v>
          </cell>
          <cell r="AG3885">
            <v>0.32447604505684857</v>
          </cell>
          <cell r="AH3885">
            <v>5.0999999999999996</v>
          </cell>
          <cell r="AI3885">
            <v>45250</v>
          </cell>
          <cell r="AJ3885">
            <v>9.5</v>
          </cell>
        </row>
        <row r="3886">
          <cell r="A3886" t="str">
            <v>4717</v>
          </cell>
          <cell r="B3886" t="str">
            <v>471704101</v>
          </cell>
          <cell r="D3886" t="str">
            <v>4717041</v>
          </cell>
          <cell r="E3886" t="str">
            <v>4750</v>
          </cell>
          <cell r="F3886" t="str">
            <v>47</v>
          </cell>
          <cell r="G3886">
            <v>512.23039917999995</v>
          </cell>
          <cell r="H3886">
            <v>516.20664714999998</v>
          </cell>
          <cell r="I3886">
            <v>516.32889609999995</v>
          </cell>
          <cell r="J3886">
            <v>23.008849560000002</v>
          </cell>
          <cell r="K3886">
            <v>15.474919959999999</v>
          </cell>
          <cell r="L3886">
            <v>7.1451961300000004</v>
          </cell>
          <cell r="M3886">
            <v>7.1451961300000004</v>
          </cell>
          <cell r="N3886">
            <v>24.033923009999999</v>
          </cell>
          <cell r="O3886">
            <v>64.040000000000006</v>
          </cell>
          <cell r="P3886">
            <v>11.630708500000001</v>
          </cell>
          <cell r="Q3886">
            <v>66.599999999999994</v>
          </cell>
          <cell r="R3886">
            <v>54.24479362000001</v>
          </cell>
          <cell r="S3886">
            <v>20.6</v>
          </cell>
          <cell r="T3886">
            <v>7.1451961300000004</v>
          </cell>
          <cell r="U3886">
            <v>10.81977828</v>
          </cell>
          <cell r="V3886">
            <v>7.1451961300000004</v>
          </cell>
          <cell r="W3886">
            <v>40.4</v>
          </cell>
          <cell r="X3886">
            <v>82.8</v>
          </cell>
          <cell r="Y3886">
            <v>36.9</v>
          </cell>
          <cell r="Z3886">
            <v>22.2</v>
          </cell>
          <cell r="AA3886">
            <v>23.2</v>
          </cell>
          <cell r="AB3886">
            <v>7.1451961300000004</v>
          </cell>
          <cell r="AC3886">
            <v>1</v>
          </cell>
          <cell r="AD3886">
            <v>274.68</v>
          </cell>
          <cell r="AE3886">
            <v>56.833456750000003</v>
          </cell>
          <cell r="AF3886">
            <v>60.331499999999991</v>
          </cell>
          <cell r="AG3886">
            <v>0</v>
          </cell>
          <cell r="AH3886">
            <v>5.0999999999999996</v>
          </cell>
          <cell r="AI3886">
            <v>45250</v>
          </cell>
          <cell r="AJ3886">
            <v>9.5</v>
          </cell>
        </row>
        <row r="3887">
          <cell r="A3887" t="str">
            <v>4717</v>
          </cell>
          <cell r="B3887" t="str">
            <v>471704201</v>
          </cell>
          <cell r="D3887" t="str">
            <v>4717042</v>
          </cell>
          <cell r="E3887" t="str">
            <v>4750</v>
          </cell>
          <cell r="F3887" t="str">
            <v>47</v>
          </cell>
          <cell r="G3887">
            <v>512.23039917999995</v>
          </cell>
          <cell r="H3887">
            <v>516.20664714999998</v>
          </cell>
          <cell r="I3887">
            <v>516.32889609999995</v>
          </cell>
          <cell r="J3887">
            <v>23.008849560000002</v>
          </cell>
          <cell r="K3887">
            <v>15.474919959999999</v>
          </cell>
          <cell r="L3887">
            <v>10.81977828</v>
          </cell>
          <cell r="M3887">
            <v>10.81977828</v>
          </cell>
          <cell r="N3887">
            <v>24.033923009999999</v>
          </cell>
          <cell r="O3887">
            <v>64.040000000000006</v>
          </cell>
          <cell r="P3887">
            <v>11.225243389999999</v>
          </cell>
          <cell r="Q3887">
            <v>66.599999999999994</v>
          </cell>
          <cell r="R3887">
            <v>54.24479362000001</v>
          </cell>
          <cell r="S3887">
            <v>20.6</v>
          </cell>
          <cell r="T3887">
            <v>10.81977828</v>
          </cell>
          <cell r="U3887">
            <v>10.81977828</v>
          </cell>
          <cell r="V3887">
            <v>10.81977828</v>
          </cell>
          <cell r="W3887">
            <v>40.4</v>
          </cell>
          <cell r="X3887">
            <v>82.8</v>
          </cell>
          <cell r="Y3887">
            <v>36.9</v>
          </cell>
          <cell r="Z3887">
            <v>22.2</v>
          </cell>
          <cell r="AA3887">
            <v>23.2</v>
          </cell>
          <cell r="AB3887">
            <v>10.741816740000001</v>
          </cell>
          <cell r="AC3887">
            <v>0</v>
          </cell>
          <cell r="AD3887">
            <v>274.68</v>
          </cell>
          <cell r="AE3887">
            <v>56.833456750000003</v>
          </cell>
          <cell r="AF3887">
            <v>60.331499999999991</v>
          </cell>
          <cell r="AG3887">
            <v>0.29779856958629114</v>
          </cell>
          <cell r="AH3887">
            <v>5.0999999999999996</v>
          </cell>
          <cell r="AI3887">
            <v>45250</v>
          </cell>
          <cell r="AJ3887">
            <v>9.5</v>
          </cell>
        </row>
        <row r="3888">
          <cell r="A3888" t="str">
            <v>4717</v>
          </cell>
          <cell r="B3888" t="str">
            <v>471704501</v>
          </cell>
          <cell r="D3888" t="str">
            <v>4717045</v>
          </cell>
          <cell r="E3888" t="str">
            <v>4750</v>
          </cell>
          <cell r="F3888" t="str">
            <v>47</v>
          </cell>
          <cell r="G3888">
            <v>512.23039917999995</v>
          </cell>
          <cell r="H3888">
            <v>516.20664714999998</v>
          </cell>
          <cell r="I3888">
            <v>516.32889609999995</v>
          </cell>
          <cell r="J3888">
            <v>23.008849560000002</v>
          </cell>
          <cell r="K3888">
            <v>15.474919959999999</v>
          </cell>
          <cell r="L3888">
            <v>10.038455409999999</v>
          </cell>
          <cell r="M3888">
            <v>10.043858009999999</v>
          </cell>
          <cell r="N3888">
            <v>24.033923009999999</v>
          </cell>
          <cell r="O3888">
            <v>64.040000000000006</v>
          </cell>
          <cell r="P3888">
            <v>11.437921709999999</v>
          </cell>
          <cell r="Q3888">
            <v>66.599999999999994</v>
          </cell>
          <cell r="R3888">
            <v>54.24479362000001</v>
          </cell>
          <cell r="S3888">
            <v>20.6</v>
          </cell>
          <cell r="T3888">
            <v>10.05108826</v>
          </cell>
          <cell r="U3888">
            <v>10.62873884</v>
          </cell>
          <cell r="V3888">
            <v>10.04411868</v>
          </cell>
          <cell r="W3888">
            <v>40.4</v>
          </cell>
          <cell r="X3888">
            <v>82.8</v>
          </cell>
          <cell r="Y3888">
            <v>36.9</v>
          </cell>
          <cell r="Z3888">
            <v>22.2</v>
          </cell>
          <cell r="AA3888">
            <v>23.2</v>
          </cell>
          <cell r="AB3888">
            <v>10.158672259999999</v>
          </cell>
          <cell r="AC3888">
            <v>6.232124E-2</v>
          </cell>
          <cell r="AD3888">
            <v>274.68</v>
          </cell>
          <cell r="AE3888">
            <v>56.833456750000003</v>
          </cell>
          <cell r="AF3888">
            <v>60.329306789999997</v>
          </cell>
          <cell r="AG3888">
            <v>0.31495643506134191</v>
          </cell>
          <cell r="AH3888">
            <v>5.0999999999999996</v>
          </cell>
          <cell r="AI3888">
            <v>45250</v>
          </cell>
          <cell r="AJ3888">
            <v>9.5</v>
          </cell>
        </row>
        <row r="3889">
          <cell r="A3889" t="str">
            <v>4717</v>
          </cell>
          <cell r="B3889" t="str">
            <v>471704502</v>
          </cell>
          <cell r="D3889" t="str">
            <v>4717045</v>
          </cell>
          <cell r="E3889" t="str">
            <v>4750</v>
          </cell>
          <cell r="F3889" t="str">
            <v>47</v>
          </cell>
          <cell r="G3889">
            <v>512.23039917999995</v>
          </cell>
          <cell r="H3889">
            <v>516.20664714999998</v>
          </cell>
          <cell r="I3889">
            <v>516.32889609999995</v>
          </cell>
          <cell r="J3889">
            <v>23.008849560000002</v>
          </cell>
          <cell r="K3889">
            <v>15.474919959999999</v>
          </cell>
          <cell r="L3889">
            <v>9.4334839200000005</v>
          </cell>
          <cell r="M3889">
            <v>9.8325284600000007</v>
          </cell>
          <cell r="N3889">
            <v>24.033923009999999</v>
          </cell>
          <cell r="O3889">
            <v>64.040000000000006</v>
          </cell>
          <cell r="P3889">
            <v>11.630708500000001</v>
          </cell>
          <cell r="Q3889">
            <v>66.599999999999994</v>
          </cell>
          <cell r="R3889">
            <v>54.24479362000001</v>
          </cell>
          <cell r="S3889">
            <v>20.6</v>
          </cell>
          <cell r="T3889">
            <v>9.8325284600000007</v>
          </cell>
          <cell r="U3889">
            <v>9.8325284600000007</v>
          </cell>
          <cell r="V3889">
            <v>9.8325284600000007</v>
          </cell>
          <cell r="W3889">
            <v>40.4</v>
          </cell>
          <cell r="X3889">
            <v>82.8</v>
          </cell>
          <cell r="Y3889">
            <v>36.9</v>
          </cell>
          <cell r="Z3889">
            <v>22.2</v>
          </cell>
          <cell r="AA3889">
            <v>23.2</v>
          </cell>
          <cell r="AB3889">
            <v>9.6158054800000006</v>
          </cell>
          <cell r="AC3889">
            <v>0</v>
          </cell>
          <cell r="AD3889">
            <v>274.68</v>
          </cell>
          <cell r="AE3889">
            <v>56.833456750000003</v>
          </cell>
          <cell r="AF3889">
            <v>60.331499999999991</v>
          </cell>
          <cell r="AG3889">
            <v>0.35473386459336548</v>
          </cell>
          <cell r="AH3889">
            <v>5.0999999999999996</v>
          </cell>
          <cell r="AI3889">
            <v>45250</v>
          </cell>
          <cell r="AJ3889">
            <v>9.5</v>
          </cell>
        </row>
        <row r="3890">
          <cell r="A3890" t="str">
            <v>4717</v>
          </cell>
          <cell r="B3890" t="str">
            <v>471704701</v>
          </cell>
          <cell r="D3890" t="str">
            <v>4717047</v>
          </cell>
          <cell r="E3890" t="str">
            <v>4750</v>
          </cell>
          <cell r="F3890" t="str">
            <v>47</v>
          </cell>
          <cell r="G3890">
            <v>512.23039917999995</v>
          </cell>
          <cell r="H3890">
            <v>516.20664714999998</v>
          </cell>
          <cell r="I3890">
            <v>516.32889609999995</v>
          </cell>
          <cell r="J3890">
            <v>23.008849560000002</v>
          </cell>
          <cell r="K3890">
            <v>15.474919959999999</v>
          </cell>
          <cell r="L3890">
            <v>10.065648919999999</v>
          </cell>
          <cell r="M3890">
            <v>10.05813811</v>
          </cell>
          <cell r="N3890">
            <v>24.033923009999999</v>
          </cell>
          <cell r="O3890">
            <v>64.040000000000006</v>
          </cell>
          <cell r="P3890">
            <v>11.49980983</v>
          </cell>
          <cell r="Q3890">
            <v>66.599999999999994</v>
          </cell>
          <cell r="R3890">
            <v>54.24479362000001</v>
          </cell>
          <cell r="S3890">
            <v>20.6</v>
          </cell>
          <cell r="T3890">
            <v>10.07554831</v>
          </cell>
          <cell r="U3890">
            <v>11.004979029999999</v>
          </cell>
          <cell r="V3890">
            <v>10.614032509999999</v>
          </cell>
          <cell r="W3890">
            <v>40.4</v>
          </cell>
          <cell r="X3890">
            <v>82.8</v>
          </cell>
          <cell r="Y3890">
            <v>36.9</v>
          </cell>
          <cell r="Z3890">
            <v>22.2</v>
          </cell>
          <cell r="AA3890">
            <v>23.2</v>
          </cell>
          <cell r="AB3890">
            <v>10.01614637</v>
          </cell>
          <cell r="AC3890">
            <v>6.3990110000000003E-2</v>
          </cell>
          <cell r="AD3890">
            <v>274.68</v>
          </cell>
          <cell r="AE3890">
            <v>56.833456750000003</v>
          </cell>
          <cell r="AF3890">
            <v>60.331499999999991</v>
          </cell>
          <cell r="AG3890">
            <v>0.31510418461674972</v>
          </cell>
          <cell r="AH3890">
            <v>5.0999999999999996</v>
          </cell>
          <cell r="AI3890">
            <v>45250</v>
          </cell>
          <cell r="AJ3890">
            <v>9.5</v>
          </cell>
        </row>
        <row r="3891">
          <cell r="A3891" t="str">
            <v>4717</v>
          </cell>
          <cell r="B3891" t="str">
            <v>471704801</v>
          </cell>
          <cell r="D3891" t="str">
            <v>4717048</v>
          </cell>
          <cell r="E3891" t="str">
            <v>4750</v>
          </cell>
          <cell r="F3891" t="str">
            <v>47</v>
          </cell>
          <cell r="G3891">
            <v>512.23039917999995</v>
          </cell>
          <cell r="H3891">
            <v>516.20664714999998</v>
          </cell>
          <cell r="I3891">
            <v>516.32889609999995</v>
          </cell>
          <cell r="J3891">
            <v>23.008849560000002</v>
          </cell>
          <cell r="K3891">
            <v>15.474919959999999</v>
          </cell>
          <cell r="L3891">
            <v>7.1308988299999996</v>
          </cell>
          <cell r="M3891">
            <v>7.1308988299999996</v>
          </cell>
          <cell r="N3891">
            <v>24.033923009999999</v>
          </cell>
          <cell r="O3891">
            <v>64.040000000000006</v>
          </cell>
          <cell r="P3891">
            <v>11.630708500000001</v>
          </cell>
          <cell r="Q3891">
            <v>66.599999999999994</v>
          </cell>
          <cell r="R3891">
            <v>54.24479362000001</v>
          </cell>
          <cell r="S3891">
            <v>20.6</v>
          </cell>
          <cell r="T3891">
            <v>7.1308988299999996</v>
          </cell>
          <cell r="U3891">
            <v>11.225243389999999</v>
          </cell>
          <cell r="V3891">
            <v>10.81977828</v>
          </cell>
          <cell r="W3891">
            <v>40.4</v>
          </cell>
          <cell r="X3891">
            <v>82.8</v>
          </cell>
          <cell r="Y3891">
            <v>36.9</v>
          </cell>
          <cell r="Z3891">
            <v>22.2</v>
          </cell>
          <cell r="AA3891">
            <v>23.2</v>
          </cell>
          <cell r="AB3891">
            <v>7.1308988299999996</v>
          </cell>
          <cell r="AC3891">
            <v>1</v>
          </cell>
          <cell r="AD3891">
            <v>274.68</v>
          </cell>
          <cell r="AE3891">
            <v>56.833456750000003</v>
          </cell>
          <cell r="AF3891">
            <v>60.331499999999991</v>
          </cell>
          <cell r="AG3891">
            <v>0.36553392327247602</v>
          </cell>
          <cell r="AH3891">
            <v>5.0999999999999996</v>
          </cell>
          <cell r="AI3891">
            <v>45250</v>
          </cell>
          <cell r="AJ3891">
            <v>9.5</v>
          </cell>
        </row>
        <row r="3892">
          <cell r="A3892" t="str">
            <v>4717</v>
          </cell>
          <cell r="B3892" t="str">
            <v>471705201</v>
          </cell>
          <cell r="D3892" t="str">
            <v>4717052</v>
          </cell>
          <cell r="E3892" t="str">
            <v>4750</v>
          </cell>
          <cell r="F3892" t="str">
            <v>47</v>
          </cell>
          <cell r="G3892">
            <v>512.23039917999995</v>
          </cell>
          <cell r="H3892">
            <v>516.20664714999998</v>
          </cell>
          <cell r="I3892">
            <v>516.32889609999995</v>
          </cell>
          <cell r="J3892">
            <v>23.008849560000002</v>
          </cell>
          <cell r="K3892">
            <v>15.474919959999999</v>
          </cell>
          <cell r="L3892">
            <v>7.1654934800000003</v>
          </cell>
          <cell r="M3892">
            <v>7.1654934800000003</v>
          </cell>
          <cell r="N3892">
            <v>24.033923009999999</v>
          </cell>
          <cell r="O3892">
            <v>64.040000000000006</v>
          </cell>
          <cell r="P3892">
            <v>7.8624972</v>
          </cell>
          <cell r="Q3892">
            <v>66.599999999999994</v>
          </cell>
          <cell r="R3892">
            <v>54.24479362000001</v>
          </cell>
          <cell r="S3892">
            <v>20.6</v>
          </cell>
          <cell r="T3892">
            <v>7.4742048100000007</v>
          </cell>
          <cell r="U3892">
            <v>7.3550019200000012</v>
          </cell>
          <cell r="V3892">
            <v>7.1553962999999996</v>
          </cell>
          <cell r="W3892">
            <v>40.4</v>
          </cell>
          <cell r="X3892">
            <v>82.8</v>
          </cell>
          <cell r="Y3892">
            <v>36.9</v>
          </cell>
          <cell r="Z3892">
            <v>22.2</v>
          </cell>
          <cell r="AA3892">
            <v>23.2</v>
          </cell>
          <cell r="AB3892">
            <v>7.4742048100000007</v>
          </cell>
          <cell r="AC3892">
            <v>1</v>
          </cell>
          <cell r="AD3892">
            <v>274.68</v>
          </cell>
          <cell r="AE3892">
            <v>56.833456750000003</v>
          </cell>
          <cell r="AF3892">
            <v>58.4285</v>
          </cell>
          <cell r="AG3892">
            <v>0.36241977361772204</v>
          </cell>
          <cell r="AH3892">
            <v>5.0999999999999996</v>
          </cell>
          <cell r="AI3892">
            <v>45250</v>
          </cell>
          <cell r="AJ3892">
            <v>9.5</v>
          </cell>
        </row>
        <row r="3893">
          <cell r="A3893" t="str">
            <v>4717</v>
          </cell>
          <cell r="B3893" t="str">
            <v>471705301</v>
          </cell>
          <cell r="D3893" t="str">
            <v>4717053</v>
          </cell>
          <cell r="E3893" t="str">
            <v>4750</v>
          </cell>
          <cell r="F3893" t="str">
            <v>47</v>
          </cell>
          <cell r="G3893">
            <v>512.23039917999995</v>
          </cell>
          <cell r="H3893">
            <v>516.20664714999998</v>
          </cell>
          <cell r="I3893">
            <v>516.32889609999995</v>
          </cell>
          <cell r="J3893">
            <v>23.008849560000002</v>
          </cell>
          <cell r="K3893">
            <v>15.474919959999999</v>
          </cell>
          <cell r="L3893">
            <v>0</v>
          </cell>
          <cell r="M3893">
            <v>0</v>
          </cell>
          <cell r="N3893">
            <v>24.033923009999999</v>
          </cell>
          <cell r="O3893">
            <v>64.040000000000006</v>
          </cell>
          <cell r="P3893">
            <v>0</v>
          </cell>
          <cell r="Q3893">
            <v>66.599999999999994</v>
          </cell>
          <cell r="R3893">
            <v>54.24479362000001</v>
          </cell>
          <cell r="S3893">
            <v>20.6</v>
          </cell>
          <cell r="T3893">
            <v>0</v>
          </cell>
          <cell r="U3893">
            <v>0</v>
          </cell>
          <cell r="V3893">
            <v>0</v>
          </cell>
          <cell r="W3893">
            <v>40.4</v>
          </cell>
          <cell r="X3893">
            <v>82.8</v>
          </cell>
          <cell r="Y3893">
            <v>36.9</v>
          </cell>
          <cell r="Z3893">
            <v>22.2</v>
          </cell>
          <cell r="AA3893">
            <v>23.2</v>
          </cell>
          <cell r="AB3893">
            <v>0</v>
          </cell>
          <cell r="AC3893">
            <v>0</v>
          </cell>
          <cell r="AD3893">
            <v>274.68</v>
          </cell>
          <cell r="AE3893">
            <v>56.833456750000003</v>
          </cell>
          <cell r="AF3893">
            <v>64.97529419</v>
          </cell>
          <cell r="AG3893">
            <v>0</v>
          </cell>
          <cell r="AH3893">
            <v>5.0999999999999996</v>
          </cell>
          <cell r="AI3893">
            <v>45250</v>
          </cell>
          <cell r="AJ3893">
            <v>9.5</v>
          </cell>
        </row>
        <row r="3894">
          <cell r="A3894" t="str">
            <v>4717</v>
          </cell>
          <cell r="B3894" t="str">
            <v>471705401</v>
          </cell>
          <cell r="D3894" t="str">
            <v>4717054</v>
          </cell>
          <cell r="E3894" t="str">
            <v>4750</v>
          </cell>
          <cell r="F3894" t="str">
            <v>47</v>
          </cell>
          <cell r="G3894">
            <v>512.23039917999995</v>
          </cell>
          <cell r="H3894">
            <v>516.20664714999998</v>
          </cell>
          <cell r="I3894">
            <v>516.32889609999995</v>
          </cell>
          <cell r="J3894">
            <v>23.008849560000002</v>
          </cell>
          <cell r="K3894">
            <v>15.474919959999999</v>
          </cell>
          <cell r="L3894">
            <v>9.6523945300000005</v>
          </cell>
          <cell r="M3894">
            <v>9.6547697499999998</v>
          </cell>
          <cell r="N3894">
            <v>24.033923009999999</v>
          </cell>
          <cell r="O3894">
            <v>64.040000000000006</v>
          </cell>
          <cell r="P3894">
            <v>10.343579500000001</v>
          </cell>
          <cell r="Q3894">
            <v>66.599999999999994</v>
          </cell>
          <cell r="R3894">
            <v>54.24479362000001</v>
          </cell>
          <cell r="S3894">
            <v>20.6</v>
          </cell>
          <cell r="T3894">
            <v>10.24284847</v>
          </cell>
          <cell r="U3894">
            <v>10.259167</v>
          </cell>
          <cell r="V3894">
            <v>10.258115399999999</v>
          </cell>
          <cell r="W3894">
            <v>40.4</v>
          </cell>
          <cell r="X3894">
            <v>82.8</v>
          </cell>
          <cell r="Y3894">
            <v>36.9</v>
          </cell>
          <cell r="Z3894">
            <v>22.2</v>
          </cell>
          <cell r="AA3894">
            <v>23.2</v>
          </cell>
          <cell r="AB3894">
            <v>10.32144102</v>
          </cell>
          <cell r="AC3894">
            <v>0.16312230999999999</v>
          </cell>
          <cell r="AD3894">
            <v>274.68</v>
          </cell>
          <cell r="AE3894">
            <v>56.833456750000003</v>
          </cell>
          <cell r="AF3894">
            <v>58.431479979999992</v>
          </cell>
          <cell r="AG3894">
            <v>0.37193200117144787</v>
          </cell>
          <cell r="AH3894">
            <v>5.0999999999999996</v>
          </cell>
          <cell r="AI3894">
            <v>45250</v>
          </cell>
          <cell r="AJ3894">
            <v>9.5</v>
          </cell>
        </row>
        <row r="3895">
          <cell r="A3895" t="str">
            <v>4717</v>
          </cell>
          <cell r="B3895" t="str">
            <v>471705501</v>
          </cell>
          <cell r="D3895" t="str">
            <v>4717055</v>
          </cell>
          <cell r="E3895" t="str">
            <v>4750</v>
          </cell>
          <cell r="F3895" t="str">
            <v>47</v>
          </cell>
          <cell r="G3895">
            <v>512.23039917999995</v>
          </cell>
          <cell r="H3895">
            <v>516.20664714999998</v>
          </cell>
          <cell r="I3895">
            <v>516.32889609999995</v>
          </cell>
          <cell r="J3895">
            <v>23.008849560000002</v>
          </cell>
          <cell r="K3895">
            <v>15.474919959999999</v>
          </cell>
          <cell r="L3895">
            <v>9.8389490300000002</v>
          </cell>
          <cell r="M3895">
            <v>7.1308988299999996</v>
          </cell>
          <cell r="N3895">
            <v>24.033923009999999</v>
          </cell>
          <cell r="O3895">
            <v>64.040000000000006</v>
          </cell>
          <cell r="P3895">
            <v>10.81977828</v>
          </cell>
          <cell r="Q3895">
            <v>66.599999999999994</v>
          </cell>
          <cell r="R3895">
            <v>54.24479362000001</v>
          </cell>
          <cell r="S3895">
            <v>20.6</v>
          </cell>
          <cell r="T3895">
            <v>10.81977828</v>
          </cell>
          <cell r="U3895">
            <v>10.81977828</v>
          </cell>
          <cell r="V3895">
            <v>10.81977828</v>
          </cell>
          <cell r="W3895">
            <v>40.4</v>
          </cell>
          <cell r="X3895">
            <v>82.8</v>
          </cell>
          <cell r="Y3895">
            <v>36.9</v>
          </cell>
          <cell r="Z3895">
            <v>22.2</v>
          </cell>
          <cell r="AA3895">
            <v>23.2</v>
          </cell>
          <cell r="AB3895">
            <v>10.741816740000001</v>
          </cell>
          <cell r="AC3895">
            <v>0</v>
          </cell>
          <cell r="AD3895">
            <v>274.68</v>
          </cell>
          <cell r="AE3895">
            <v>56.833456750000003</v>
          </cell>
          <cell r="AF3895">
            <v>58.4285</v>
          </cell>
          <cell r="AG3895">
            <v>0.31501392491357749</v>
          </cell>
          <cell r="AH3895">
            <v>5.0999999999999996</v>
          </cell>
          <cell r="AI3895">
            <v>45250</v>
          </cell>
          <cell r="AJ3895">
            <v>9.5</v>
          </cell>
        </row>
        <row r="3896">
          <cell r="A3896" t="str">
            <v>4717</v>
          </cell>
          <cell r="B3896" t="str">
            <v>471705601</v>
          </cell>
          <cell r="D3896" t="str">
            <v>4717056</v>
          </cell>
          <cell r="E3896" t="str">
            <v>4750</v>
          </cell>
          <cell r="F3896" t="str">
            <v>47</v>
          </cell>
          <cell r="G3896">
            <v>512.23039917999995</v>
          </cell>
          <cell r="H3896">
            <v>516.20664714999998</v>
          </cell>
          <cell r="I3896">
            <v>516.32889609999995</v>
          </cell>
          <cell r="J3896">
            <v>23.008849560000002</v>
          </cell>
          <cell r="K3896">
            <v>15.474919959999999</v>
          </cell>
          <cell r="L3896">
            <v>9.8691548699999991</v>
          </cell>
          <cell r="M3896">
            <v>9.9902155599999993</v>
          </cell>
          <cell r="N3896">
            <v>24.033923009999999</v>
          </cell>
          <cell r="O3896">
            <v>64.040000000000006</v>
          </cell>
          <cell r="P3896">
            <v>11.06413523</v>
          </cell>
          <cell r="Q3896">
            <v>66.599999999999994</v>
          </cell>
          <cell r="R3896">
            <v>54.24479362000001</v>
          </cell>
          <cell r="S3896">
            <v>20.6</v>
          </cell>
          <cell r="T3896">
            <v>9.8777080999999995</v>
          </cell>
          <cell r="U3896">
            <v>10.83681238</v>
          </cell>
          <cell r="V3896">
            <v>10.03928513</v>
          </cell>
          <cell r="W3896">
            <v>40.4</v>
          </cell>
          <cell r="X3896">
            <v>82.8</v>
          </cell>
          <cell r="Y3896">
            <v>36.9</v>
          </cell>
          <cell r="Z3896">
            <v>22.2</v>
          </cell>
          <cell r="AA3896">
            <v>23.2</v>
          </cell>
          <cell r="AB3896">
            <v>10.106918070000001</v>
          </cell>
          <cell r="AC3896">
            <v>9.467573E-2</v>
          </cell>
          <cell r="AD3896">
            <v>274.68</v>
          </cell>
          <cell r="AE3896">
            <v>56.833456750000003</v>
          </cell>
          <cell r="AF3896">
            <v>58.430517620000003</v>
          </cell>
          <cell r="AG3896">
            <v>0.3485228953426559</v>
          </cell>
          <cell r="AH3896">
            <v>5.0999999999999996</v>
          </cell>
          <cell r="AI3896">
            <v>45250</v>
          </cell>
          <cell r="AJ3896">
            <v>9.5</v>
          </cell>
        </row>
        <row r="3897">
          <cell r="A3897" t="str">
            <v>4717</v>
          </cell>
          <cell r="B3897" t="str">
            <v>471705701</v>
          </cell>
          <cell r="D3897" t="str">
            <v>4717057</v>
          </cell>
          <cell r="E3897" t="str">
            <v>4750</v>
          </cell>
          <cell r="F3897" t="str">
            <v>47</v>
          </cell>
          <cell r="G3897">
            <v>512.23039917999995</v>
          </cell>
          <cell r="H3897">
            <v>516.20664714999998</v>
          </cell>
          <cell r="I3897">
            <v>516.32889609999995</v>
          </cell>
          <cell r="J3897">
            <v>23.008849560000002</v>
          </cell>
          <cell r="K3897">
            <v>15.474919959999999</v>
          </cell>
          <cell r="L3897">
            <v>7.1308988299999996</v>
          </cell>
          <cell r="M3897">
            <v>9.8389490300000002</v>
          </cell>
          <cell r="N3897">
            <v>24.033923009999999</v>
          </cell>
          <cell r="O3897">
            <v>64.040000000000006</v>
          </cell>
          <cell r="P3897">
            <v>10.81977828</v>
          </cell>
          <cell r="Q3897">
            <v>66.599999999999994</v>
          </cell>
          <cell r="R3897">
            <v>54.24479362000001</v>
          </cell>
          <cell r="S3897">
            <v>20.6</v>
          </cell>
          <cell r="T3897">
            <v>7.1308988299999996</v>
          </cell>
          <cell r="U3897">
            <v>10.81977828</v>
          </cell>
          <cell r="V3897">
            <v>9.8389490300000002</v>
          </cell>
          <cell r="W3897">
            <v>40.4</v>
          </cell>
          <cell r="X3897">
            <v>82.8</v>
          </cell>
          <cell r="Y3897">
            <v>36.9</v>
          </cell>
          <cell r="Z3897">
            <v>22.2</v>
          </cell>
          <cell r="AA3897">
            <v>23.2</v>
          </cell>
          <cell r="AB3897">
            <v>9.9641121699999999</v>
          </cell>
          <cell r="AC3897">
            <v>0</v>
          </cell>
          <cell r="AD3897">
            <v>274.68</v>
          </cell>
          <cell r="AE3897">
            <v>56.833456750000003</v>
          </cell>
          <cell r="AF3897">
            <v>58.4285</v>
          </cell>
          <cell r="AG3897">
            <v>0.34287199835929771</v>
          </cell>
          <cell r="AH3897">
            <v>5.0999999999999996</v>
          </cell>
          <cell r="AI3897">
            <v>45250</v>
          </cell>
          <cell r="AJ3897">
            <v>9.5</v>
          </cell>
        </row>
        <row r="3898">
          <cell r="A3898" t="str">
            <v>4717</v>
          </cell>
          <cell r="B3898" t="str">
            <v>471705801</v>
          </cell>
          <cell r="D3898" t="str">
            <v>4717058</v>
          </cell>
          <cell r="E3898" t="str">
            <v>4750</v>
          </cell>
          <cell r="F3898" t="str">
            <v>47</v>
          </cell>
          <cell r="G3898">
            <v>512.23039917999995</v>
          </cell>
          <cell r="H3898">
            <v>516.20664714999998</v>
          </cell>
          <cell r="I3898">
            <v>516.32889609999995</v>
          </cell>
          <cell r="J3898">
            <v>23.008849560000002</v>
          </cell>
          <cell r="K3898">
            <v>15.474919959999999</v>
          </cell>
          <cell r="L3898">
            <v>7.1308988299999996</v>
          </cell>
          <cell r="M3898">
            <v>7.1308988299999996</v>
          </cell>
          <cell r="N3898">
            <v>24.033923009999999</v>
          </cell>
          <cell r="O3898">
            <v>64.040000000000006</v>
          </cell>
          <cell r="P3898">
            <v>10.81977828</v>
          </cell>
          <cell r="Q3898">
            <v>66.599999999999994</v>
          </cell>
          <cell r="R3898">
            <v>54.24479362000001</v>
          </cell>
          <cell r="S3898">
            <v>20.6</v>
          </cell>
          <cell r="T3898">
            <v>7.1308988299999996</v>
          </cell>
          <cell r="U3898">
            <v>10.81977828</v>
          </cell>
          <cell r="V3898">
            <v>7.1308988299999996</v>
          </cell>
          <cell r="W3898">
            <v>40.4</v>
          </cell>
          <cell r="X3898">
            <v>82.8</v>
          </cell>
          <cell r="Y3898">
            <v>36.9</v>
          </cell>
          <cell r="Z3898">
            <v>22.2</v>
          </cell>
          <cell r="AA3898">
            <v>23.2</v>
          </cell>
          <cell r="AB3898">
            <v>7.1308988299999996</v>
          </cell>
          <cell r="AC3898">
            <v>1</v>
          </cell>
          <cell r="AD3898">
            <v>274.68</v>
          </cell>
          <cell r="AE3898">
            <v>56.833456750000003</v>
          </cell>
          <cell r="AF3898">
            <v>58.4285</v>
          </cell>
          <cell r="AG3898">
            <v>0.31574931801389111</v>
          </cell>
          <cell r="AH3898">
            <v>5.0999999999999996</v>
          </cell>
          <cell r="AI3898">
            <v>45250</v>
          </cell>
          <cell r="AJ3898">
            <v>9.5</v>
          </cell>
        </row>
        <row r="3899">
          <cell r="A3899" t="str">
            <v>4717</v>
          </cell>
          <cell r="B3899" t="str">
            <v>471706201</v>
          </cell>
          <cell r="D3899" t="str">
            <v>4717062</v>
          </cell>
          <cell r="E3899" t="str">
            <v>4750</v>
          </cell>
          <cell r="F3899" t="str">
            <v>47</v>
          </cell>
          <cell r="G3899">
            <v>512.23039917999995</v>
          </cell>
          <cell r="H3899">
            <v>516.20664714999998</v>
          </cell>
          <cell r="I3899">
            <v>516.32889609999995</v>
          </cell>
          <cell r="J3899">
            <v>23.008849560000002</v>
          </cell>
          <cell r="K3899">
            <v>15.474919959999999</v>
          </cell>
          <cell r="L3899">
            <v>9.4502230399999991</v>
          </cell>
          <cell r="M3899">
            <v>9.4680012900000001</v>
          </cell>
          <cell r="N3899">
            <v>24.033923009999999</v>
          </cell>
          <cell r="O3899">
            <v>64.040000000000006</v>
          </cell>
          <cell r="P3899">
            <v>10.995410850000001</v>
          </cell>
          <cell r="Q3899">
            <v>66.599999999999994</v>
          </cell>
          <cell r="R3899">
            <v>54.24479362000001</v>
          </cell>
          <cell r="S3899">
            <v>20.6</v>
          </cell>
          <cell r="T3899">
            <v>10.36589994</v>
          </cell>
          <cell r="U3899">
            <v>10.977670529999999</v>
          </cell>
          <cell r="V3899">
            <v>10.36252502</v>
          </cell>
          <cell r="W3899">
            <v>40.4</v>
          </cell>
          <cell r="X3899">
            <v>82.8</v>
          </cell>
          <cell r="Y3899">
            <v>36.9</v>
          </cell>
          <cell r="Z3899">
            <v>22.2</v>
          </cell>
          <cell r="AA3899">
            <v>23.2</v>
          </cell>
          <cell r="AB3899">
            <v>10.15214289</v>
          </cell>
          <cell r="AC3899">
            <v>0.12962560000000001</v>
          </cell>
          <cell r="AD3899">
            <v>274.68</v>
          </cell>
          <cell r="AE3899">
            <v>56.833456750000003</v>
          </cell>
          <cell r="AF3899">
            <v>58.432028979999998</v>
          </cell>
          <cell r="AG3899">
            <v>0.35902382994716553</v>
          </cell>
          <cell r="AH3899">
            <v>5.0999999999999996</v>
          </cell>
          <cell r="AI3899">
            <v>45250</v>
          </cell>
          <cell r="AJ3899">
            <v>9.5</v>
          </cell>
        </row>
        <row r="3900">
          <cell r="A3900" t="str">
            <v>4717</v>
          </cell>
          <cell r="B3900" t="str">
            <v>471706601</v>
          </cell>
          <cell r="D3900" t="str">
            <v>4717066</v>
          </cell>
          <cell r="E3900" t="str">
            <v>4750</v>
          </cell>
          <cell r="F3900" t="str">
            <v>47</v>
          </cell>
          <cell r="G3900">
            <v>512.23039917999995</v>
          </cell>
          <cell r="H3900">
            <v>516.20664714999998</v>
          </cell>
          <cell r="I3900">
            <v>516.32889609999995</v>
          </cell>
          <cell r="J3900">
            <v>23.008849560000002</v>
          </cell>
          <cell r="K3900">
            <v>15.474919959999999</v>
          </cell>
          <cell r="L3900">
            <v>7.18992217</v>
          </cell>
          <cell r="M3900">
            <v>7.18992217</v>
          </cell>
          <cell r="N3900">
            <v>24.033923009999999</v>
          </cell>
          <cell r="O3900">
            <v>64.040000000000006</v>
          </cell>
          <cell r="P3900">
            <v>11.225243389999999</v>
          </cell>
          <cell r="Q3900">
            <v>66.599999999999994</v>
          </cell>
          <cell r="R3900">
            <v>54.24479362000001</v>
          </cell>
          <cell r="S3900">
            <v>20.6</v>
          </cell>
          <cell r="T3900">
            <v>10.81977828</v>
          </cell>
          <cell r="U3900">
            <v>11.225243389999999</v>
          </cell>
          <cell r="V3900">
            <v>10.81977828</v>
          </cell>
          <cell r="W3900">
            <v>40.4</v>
          </cell>
          <cell r="X3900">
            <v>82.8</v>
          </cell>
          <cell r="Y3900">
            <v>36.9</v>
          </cell>
          <cell r="Z3900">
            <v>22.2</v>
          </cell>
          <cell r="AA3900">
            <v>23.2</v>
          </cell>
          <cell r="AB3900">
            <v>7.18992217</v>
          </cell>
          <cell r="AC3900">
            <v>1</v>
          </cell>
          <cell r="AD3900">
            <v>274.68</v>
          </cell>
          <cell r="AE3900">
            <v>56.833456750000003</v>
          </cell>
          <cell r="AF3900">
            <v>58.4285</v>
          </cell>
          <cell r="AG3900">
            <v>0.39056804454551747</v>
          </cell>
          <cell r="AH3900">
            <v>5.0999999999999996</v>
          </cell>
          <cell r="AI3900">
            <v>45250</v>
          </cell>
          <cell r="AJ3900">
            <v>9.5</v>
          </cell>
        </row>
        <row r="3901">
          <cell r="A3901" t="str">
            <v>4717</v>
          </cell>
          <cell r="B3901" t="str">
            <v>471706701</v>
          </cell>
          <cell r="D3901" t="str">
            <v>4717067</v>
          </cell>
          <cell r="E3901" t="str">
            <v>4750</v>
          </cell>
          <cell r="F3901" t="str">
            <v>47</v>
          </cell>
          <cell r="G3901">
            <v>512.23039917999995</v>
          </cell>
          <cell r="H3901">
            <v>516.20664714999998</v>
          </cell>
          <cell r="I3901">
            <v>516.32889609999995</v>
          </cell>
          <cell r="J3901">
            <v>23.008849560000002</v>
          </cell>
          <cell r="K3901">
            <v>15.474919959999999</v>
          </cell>
          <cell r="L3901">
            <v>7.1600692100000005</v>
          </cell>
          <cell r="M3901">
            <v>7.1600692100000005</v>
          </cell>
          <cell r="N3901">
            <v>24.033923009999999</v>
          </cell>
          <cell r="O3901">
            <v>64.040000000000006</v>
          </cell>
          <cell r="P3901">
            <v>10.81977828</v>
          </cell>
          <cell r="Q3901">
            <v>66.599999999999994</v>
          </cell>
          <cell r="R3901">
            <v>54.24479362000001</v>
          </cell>
          <cell r="S3901">
            <v>20.6</v>
          </cell>
          <cell r="T3901">
            <v>7.1600692100000005</v>
          </cell>
          <cell r="U3901">
            <v>10.81977828</v>
          </cell>
          <cell r="V3901">
            <v>7.1600692100000005</v>
          </cell>
          <cell r="W3901">
            <v>40.4</v>
          </cell>
          <cell r="X3901">
            <v>82.8</v>
          </cell>
          <cell r="Y3901">
            <v>36.9</v>
          </cell>
          <cell r="Z3901">
            <v>22.2</v>
          </cell>
          <cell r="AA3901">
            <v>23.2</v>
          </cell>
          <cell r="AB3901">
            <v>10.741816740000001</v>
          </cell>
          <cell r="AC3901">
            <v>1</v>
          </cell>
          <cell r="AD3901">
            <v>274.68</v>
          </cell>
          <cell r="AE3901">
            <v>56.833456750000003</v>
          </cell>
          <cell r="AF3901">
            <v>58.4285</v>
          </cell>
          <cell r="AG3901">
            <v>0.37076848825231423</v>
          </cell>
          <cell r="AH3901">
            <v>5.0999999999999996</v>
          </cell>
          <cell r="AI3901">
            <v>45250</v>
          </cell>
          <cell r="AJ3901">
            <v>9.5</v>
          </cell>
        </row>
        <row r="3902">
          <cell r="A3902" t="str">
            <v>4718</v>
          </cell>
          <cell r="B3902" t="str">
            <v>471800501</v>
          </cell>
          <cell r="D3902" t="str">
            <v>4718005</v>
          </cell>
          <cell r="E3902" t="str">
            <v>4760</v>
          </cell>
          <cell r="F3902" t="str">
            <v>47</v>
          </cell>
          <cell r="G3902">
            <v>512.23039917999995</v>
          </cell>
          <cell r="H3902">
            <v>516.20664714999998</v>
          </cell>
          <cell r="I3902">
            <v>516.32889609999995</v>
          </cell>
          <cell r="J3902">
            <v>23.008849560000002</v>
          </cell>
          <cell r="K3902">
            <v>15.474919959999999</v>
          </cell>
          <cell r="L3902">
            <v>7.7765350299999998</v>
          </cell>
          <cell r="M3902">
            <v>7.7765350299999998</v>
          </cell>
          <cell r="N3902">
            <v>25.232604469999998</v>
          </cell>
          <cell r="O3902">
            <v>64.040000000000006</v>
          </cell>
          <cell r="P3902">
            <v>11.91839057</v>
          </cell>
          <cell r="Q3902">
            <v>77.599999999999994</v>
          </cell>
          <cell r="R3902">
            <v>54.24479362000001</v>
          </cell>
          <cell r="S3902">
            <v>20.6</v>
          </cell>
          <cell r="T3902">
            <v>11.225243389999999</v>
          </cell>
          <cell r="U3902">
            <v>7.7765350299999998</v>
          </cell>
          <cell r="V3902">
            <v>7.7765350299999998</v>
          </cell>
          <cell r="W3902">
            <v>56.4</v>
          </cell>
          <cell r="X3902">
            <v>88.6</v>
          </cell>
          <cell r="Y3902">
            <v>46.8</v>
          </cell>
          <cell r="Z3902">
            <v>37.9</v>
          </cell>
          <cell r="AA3902">
            <v>37.700000000000003</v>
          </cell>
          <cell r="AB3902">
            <v>8.7715252800000005</v>
          </cell>
          <cell r="AC3902">
            <v>0.86749907000000004</v>
          </cell>
          <cell r="AD3902">
            <v>283.13</v>
          </cell>
          <cell r="AE3902">
            <v>48.287175040000001</v>
          </cell>
          <cell r="AF3902">
            <v>58.4285</v>
          </cell>
          <cell r="AG3902">
            <v>0.33737630467060747</v>
          </cell>
          <cell r="AH3902">
            <v>5.0999999999999996</v>
          </cell>
          <cell r="AI3902">
            <v>34860</v>
          </cell>
          <cell r="AJ3902">
            <v>9.5</v>
          </cell>
        </row>
        <row r="3903">
          <cell r="A3903" t="str">
            <v>4718</v>
          </cell>
          <cell r="B3903" t="str">
            <v>471801201</v>
          </cell>
          <cell r="D3903" t="str">
            <v>4718012</v>
          </cell>
          <cell r="E3903" t="str">
            <v>4760</v>
          </cell>
          <cell r="F3903" t="str">
            <v>47</v>
          </cell>
          <cell r="G3903">
            <v>512.23039917999995</v>
          </cell>
          <cell r="H3903">
            <v>516.20664714999998</v>
          </cell>
          <cell r="I3903">
            <v>516.32889609999995</v>
          </cell>
          <cell r="J3903">
            <v>23.008849560000002</v>
          </cell>
          <cell r="K3903">
            <v>15.474919959999999</v>
          </cell>
          <cell r="L3903">
            <v>7.2619270900000004</v>
          </cell>
          <cell r="M3903">
            <v>7.2619270900000004</v>
          </cell>
          <cell r="N3903">
            <v>25.232604469999998</v>
          </cell>
          <cell r="O3903">
            <v>64.040000000000006</v>
          </cell>
          <cell r="P3903">
            <v>11.630708500000001</v>
          </cell>
          <cell r="Q3903">
            <v>77.599999999999994</v>
          </cell>
          <cell r="R3903">
            <v>54.24479362000001</v>
          </cell>
          <cell r="S3903">
            <v>20.6</v>
          </cell>
          <cell r="T3903">
            <v>10.81977828</v>
          </cell>
          <cell r="U3903">
            <v>11.225243389999999</v>
          </cell>
          <cell r="V3903">
            <v>9.8389490300000002</v>
          </cell>
          <cell r="W3903">
            <v>56.4</v>
          </cell>
          <cell r="X3903">
            <v>88.6</v>
          </cell>
          <cell r="Y3903">
            <v>46.8</v>
          </cell>
          <cell r="Z3903">
            <v>37.9</v>
          </cell>
          <cell r="AA3903">
            <v>37.700000000000003</v>
          </cell>
          <cell r="AB3903">
            <v>11.173950100000001</v>
          </cell>
          <cell r="AC3903">
            <v>0</v>
          </cell>
          <cell r="AD3903">
            <v>283.13</v>
          </cell>
          <cell r="AE3903">
            <v>48.287175040000001</v>
          </cell>
          <cell r="AF3903">
            <v>58.4285</v>
          </cell>
          <cell r="AG3903">
            <v>0.34193692109265844</v>
          </cell>
          <cell r="AH3903">
            <v>5.0999999999999996</v>
          </cell>
          <cell r="AI3903">
            <v>34860</v>
          </cell>
          <cell r="AJ3903">
            <v>9.5</v>
          </cell>
        </row>
        <row r="3904">
          <cell r="A3904" t="str">
            <v>4718</v>
          </cell>
          <cell r="B3904" t="str">
            <v>471801501</v>
          </cell>
          <cell r="D3904" t="str">
            <v>4718015</v>
          </cell>
          <cell r="E3904" t="str">
            <v>4760</v>
          </cell>
          <cell r="F3904" t="str">
            <v>47</v>
          </cell>
          <cell r="G3904">
            <v>512.23039917999995</v>
          </cell>
          <cell r="H3904">
            <v>516.20664714999998</v>
          </cell>
          <cell r="I3904">
            <v>516.32889609999995</v>
          </cell>
          <cell r="J3904">
            <v>23.008849560000002</v>
          </cell>
          <cell r="K3904">
            <v>15.474919959999999</v>
          </cell>
          <cell r="L3904">
            <v>10.81977828</v>
          </cell>
          <cell r="M3904">
            <v>7.2100796300000001</v>
          </cell>
          <cell r="N3904">
            <v>25.232604469999998</v>
          </cell>
          <cell r="O3904">
            <v>64.040000000000006</v>
          </cell>
          <cell r="P3904">
            <v>11.91839057</v>
          </cell>
          <cell r="Q3904">
            <v>77.599999999999994</v>
          </cell>
          <cell r="R3904">
            <v>54.24479362000001</v>
          </cell>
          <cell r="S3904">
            <v>20.6</v>
          </cell>
          <cell r="T3904">
            <v>11.225243389999999</v>
          </cell>
          <cell r="U3904">
            <v>11.630708500000001</v>
          </cell>
          <cell r="V3904">
            <v>10.81977828</v>
          </cell>
          <cell r="W3904">
            <v>56.4</v>
          </cell>
          <cell r="X3904">
            <v>88.6</v>
          </cell>
          <cell r="Y3904">
            <v>46.8</v>
          </cell>
          <cell r="Z3904">
            <v>37.9</v>
          </cell>
          <cell r="AA3904">
            <v>37.700000000000003</v>
          </cell>
          <cell r="AB3904">
            <v>11.59680695</v>
          </cell>
          <cell r="AC3904">
            <v>1</v>
          </cell>
          <cell r="AD3904">
            <v>283.13</v>
          </cell>
          <cell r="AE3904">
            <v>48.287175040000001</v>
          </cell>
          <cell r="AF3904">
            <v>58.4285</v>
          </cell>
          <cell r="AG3904">
            <v>0.30897890519088506</v>
          </cell>
          <cell r="AH3904">
            <v>5.0999999999999996</v>
          </cell>
          <cell r="AI3904">
            <v>34860</v>
          </cell>
          <cell r="AJ3904">
            <v>9.5</v>
          </cell>
        </row>
        <row r="3905">
          <cell r="A3905" t="str">
            <v>4718</v>
          </cell>
          <cell r="B3905" t="str">
            <v>471802101</v>
          </cell>
          <cell r="D3905" t="str">
            <v>4718021</v>
          </cell>
          <cell r="E3905" t="str">
            <v>4760</v>
          </cell>
          <cell r="F3905" t="str">
            <v>47</v>
          </cell>
          <cell r="G3905">
            <v>512.23039917999995</v>
          </cell>
          <cell r="H3905">
            <v>516.20664714999998</v>
          </cell>
          <cell r="I3905">
            <v>516.32889609999995</v>
          </cell>
          <cell r="J3905">
            <v>23.008849560000002</v>
          </cell>
          <cell r="K3905">
            <v>15.474919959999999</v>
          </cell>
          <cell r="L3905">
            <v>8.2930491400000008</v>
          </cell>
          <cell r="M3905">
            <v>7.8826922100000001</v>
          </cell>
          <cell r="N3905">
            <v>25.232604469999998</v>
          </cell>
          <cell r="O3905">
            <v>64.040000000000006</v>
          </cell>
          <cell r="P3905">
            <v>10.81977828</v>
          </cell>
          <cell r="Q3905">
            <v>77.599999999999994</v>
          </cell>
          <cell r="R3905">
            <v>54.24479362000001</v>
          </cell>
          <cell r="S3905">
            <v>20.6</v>
          </cell>
          <cell r="T3905">
            <v>10.81977828</v>
          </cell>
          <cell r="U3905">
            <v>7.8826922100000001</v>
          </cell>
          <cell r="V3905">
            <v>10.81977828</v>
          </cell>
          <cell r="W3905">
            <v>56.4</v>
          </cell>
          <cell r="X3905">
            <v>88.6</v>
          </cell>
          <cell r="Y3905">
            <v>46.8</v>
          </cell>
          <cell r="Z3905">
            <v>37.9</v>
          </cell>
          <cell r="AA3905">
            <v>37.700000000000003</v>
          </cell>
          <cell r="AB3905">
            <v>10.78460696</v>
          </cell>
          <cell r="AC3905">
            <v>0.88216815999999998</v>
          </cell>
          <cell r="AD3905">
            <v>283.13</v>
          </cell>
          <cell r="AE3905">
            <v>48.287175040000001</v>
          </cell>
          <cell r="AF3905">
            <v>58.4285</v>
          </cell>
          <cell r="AG3905">
            <v>0.38322775100373335</v>
          </cell>
          <cell r="AH3905">
            <v>5.0999999999999996</v>
          </cell>
          <cell r="AI3905">
            <v>34860</v>
          </cell>
          <cell r="AJ3905">
            <v>9.5</v>
          </cell>
        </row>
        <row r="3906">
          <cell r="A3906" t="str">
            <v>4718</v>
          </cell>
          <cell r="B3906" t="str">
            <v>471802301</v>
          </cell>
          <cell r="D3906" t="str">
            <v>4718023</v>
          </cell>
          <cell r="E3906" t="str">
            <v>4760</v>
          </cell>
          <cell r="F3906" t="str">
            <v>47</v>
          </cell>
          <cell r="G3906">
            <v>512.23039917999995</v>
          </cell>
          <cell r="H3906">
            <v>516.20664714999998</v>
          </cell>
          <cell r="I3906">
            <v>516.32889609999995</v>
          </cell>
          <cell r="J3906">
            <v>23.008849560000002</v>
          </cell>
          <cell r="K3906">
            <v>15.474919959999999</v>
          </cell>
          <cell r="L3906">
            <v>10.81977828</v>
          </cell>
          <cell r="M3906">
            <v>10.81977828</v>
          </cell>
          <cell r="N3906">
            <v>25.232604469999998</v>
          </cell>
          <cell r="O3906">
            <v>64.040000000000006</v>
          </cell>
          <cell r="P3906">
            <v>11.630708500000001</v>
          </cell>
          <cell r="Q3906">
            <v>77.599999999999994</v>
          </cell>
          <cell r="R3906">
            <v>54.24479362000001</v>
          </cell>
          <cell r="S3906">
            <v>20.6</v>
          </cell>
          <cell r="T3906">
            <v>11.630708500000001</v>
          </cell>
          <cell r="U3906">
            <v>10.81977828</v>
          </cell>
          <cell r="V3906">
            <v>11.630708500000001</v>
          </cell>
          <cell r="W3906">
            <v>56.4</v>
          </cell>
          <cell r="X3906">
            <v>88.6</v>
          </cell>
          <cell r="Y3906">
            <v>46.8</v>
          </cell>
          <cell r="Z3906">
            <v>37.9</v>
          </cell>
          <cell r="AA3906">
            <v>37.700000000000003</v>
          </cell>
          <cell r="AB3906">
            <v>11.173950100000001</v>
          </cell>
          <cell r="AC3906">
            <v>1</v>
          </cell>
          <cell r="AD3906">
            <v>283.13</v>
          </cell>
          <cell r="AE3906">
            <v>48.287175040000001</v>
          </cell>
          <cell r="AF3906">
            <v>58.4285</v>
          </cell>
          <cell r="AG3906">
            <v>0.32538265512171571</v>
          </cell>
          <cell r="AH3906">
            <v>5.0999999999999996</v>
          </cell>
          <cell r="AI3906">
            <v>34860</v>
          </cell>
          <cell r="AJ3906">
            <v>9.5</v>
          </cell>
        </row>
        <row r="3907">
          <cell r="A3907" t="str">
            <v>4718</v>
          </cell>
          <cell r="B3907" t="str">
            <v>471802801</v>
          </cell>
          <cell r="D3907" t="str">
            <v>4718028</v>
          </cell>
          <cell r="E3907" t="str">
            <v>4760</v>
          </cell>
          <cell r="F3907" t="str">
            <v>47</v>
          </cell>
          <cell r="G3907">
            <v>512.23039917999995</v>
          </cell>
          <cell r="H3907">
            <v>516.20664714999998</v>
          </cell>
          <cell r="I3907">
            <v>516.32889609999995</v>
          </cell>
          <cell r="J3907">
            <v>23.008849560000002</v>
          </cell>
          <cell r="K3907">
            <v>15.474919959999999</v>
          </cell>
          <cell r="L3907">
            <v>7.40427912</v>
          </cell>
          <cell r="M3907">
            <v>7.40427912</v>
          </cell>
          <cell r="N3907">
            <v>25.232604469999998</v>
          </cell>
          <cell r="O3907">
            <v>64.040000000000006</v>
          </cell>
          <cell r="P3907">
            <v>11.630708500000001</v>
          </cell>
          <cell r="Q3907">
            <v>77.599999999999994</v>
          </cell>
          <cell r="R3907">
            <v>54.24479362000001</v>
          </cell>
          <cell r="S3907">
            <v>20.6</v>
          </cell>
          <cell r="T3907">
            <v>10.81977828</v>
          </cell>
          <cell r="U3907">
            <v>10.81977828</v>
          </cell>
          <cell r="V3907">
            <v>11.630708500000001</v>
          </cell>
          <cell r="W3907">
            <v>56.4</v>
          </cell>
          <cell r="X3907">
            <v>88.6</v>
          </cell>
          <cell r="Y3907">
            <v>46.8</v>
          </cell>
          <cell r="Z3907">
            <v>37.9</v>
          </cell>
          <cell r="AA3907">
            <v>37.700000000000003</v>
          </cell>
          <cell r="AB3907">
            <v>10.741816740000001</v>
          </cell>
          <cell r="AC3907">
            <v>1</v>
          </cell>
          <cell r="AD3907">
            <v>283.13</v>
          </cell>
          <cell r="AE3907">
            <v>48.287175040000001</v>
          </cell>
          <cell r="AF3907">
            <v>58.4285</v>
          </cell>
          <cell r="AG3907">
            <v>0.31865868850955792</v>
          </cell>
          <cell r="AH3907">
            <v>5.0999999999999996</v>
          </cell>
          <cell r="AI3907">
            <v>34860</v>
          </cell>
          <cell r="AJ3907">
            <v>9.5</v>
          </cell>
        </row>
        <row r="3908">
          <cell r="A3908" t="str">
            <v>4718</v>
          </cell>
          <cell r="B3908" t="str">
            <v>471803001</v>
          </cell>
          <cell r="D3908" t="str">
            <v>4718030</v>
          </cell>
          <cell r="E3908" t="str">
            <v>4760</v>
          </cell>
          <cell r="F3908" t="str">
            <v>47</v>
          </cell>
          <cell r="G3908">
            <v>512.23039917999995</v>
          </cell>
          <cell r="H3908">
            <v>516.20664714999998</v>
          </cell>
          <cell r="I3908">
            <v>516.32889609999995</v>
          </cell>
          <cell r="J3908">
            <v>23.008849560000002</v>
          </cell>
          <cell r="K3908">
            <v>15.474919959999999</v>
          </cell>
          <cell r="L3908">
            <v>8.74033674</v>
          </cell>
          <cell r="M3908">
            <v>8.74033674</v>
          </cell>
          <cell r="N3908">
            <v>25.232604469999998</v>
          </cell>
          <cell r="O3908">
            <v>64.040000000000006</v>
          </cell>
          <cell r="P3908">
            <v>11.91839057</v>
          </cell>
          <cell r="Q3908">
            <v>77.599999999999994</v>
          </cell>
          <cell r="R3908">
            <v>54.24479362000001</v>
          </cell>
          <cell r="S3908">
            <v>20.6</v>
          </cell>
          <cell r="T3908">
            <v>10.81977828</v>
          </cell>
          <cell r="U3908">
            <v>10.81977828</v>
          </cell>
          <cell r="V3908">
            <v>11.630708500000001</v>
          </cell>
          <cell r="W3908">
            <v>56.4</v>
          </cell>
          <cell r="X3908">
            <v>88.6</v>
          </cell>
          <cell r="Y3908">
            <v>46.8</v>
          </cell>
          <cell r="Z3908">
            <v>37.9</v>
          </cell>
          <cell r="AA3908">
            <v>37.700000000000003</v>
          </cell>
          <cell r="AB3908">
            <v>10.741816740000001</v>
          </cell>
          <cell r="AC3908">
            <v>1</v>
          </cell>
          <cell r="AD3908">
            <v>283.13</v>
          </cell>
          <cell r="AE3908">
            <v>48.287175040000001</v>
          </cell>
          <cell r="AF3908">
            <v>58.4285</v>
          </cell>
          <cell r="AG3908">
            <v>0.4086865875947005</v>
          </cell>
          <cell r="AH3908">
            <v>5.0999999999999996</v>
          </cell>
          <cell r="AI3908">
            <v>34860</v>
          </cell>
          <cell r="AJ3908">
            <v>9.5</v>
          </cell>
        </row>
        <row r="3909">
          <cell r="A3909" t="str">
            <v>4718</v>
          </cell>
          <cell r="B3909" t="str">
            <v>471803301</v>
          </cell>
          <cell r="D3909" t="str">
            <v>4718033</v>
          </cell>
          <cell r="E3909" t="str">
            <v>4760</v>
          </cell>
          <cell r="F3909" t="str">
            <v>47</v>
          </cell>
          <cell r="G3909">
            <v>512.23039917999995</v>
          </cell>
          <cell r="H3909">
            <v>516.20664714999998</v>
          </cell>
          <cell r="I3909">
            <v>516.32889609999995</v>
          </cell>
          <cell r="J3909">
            <v>23.008849560000002</v>
          </cell>
          <cell r="K3909">
            <v>15.474919959999999</v>
          </cell>
          <cell r="L3909">
            <v>7.7861364399999999</v>
          </cell>
          <cell r="M3909">
            <v>7.3225104299999995</v>
          </cell>
          <cell r="N3909">
            <v>25.232604469999998</v>
          </cell>
          <cell r="O3909">
            <v>64.040000000000006</v>
          </cell>
          <cell r="P3909">
            <v>11.91839057</v>
          </cell>
          <cell r="Q3909">
            <v>77.599999999999994</v>
          </cell>
          <cell r="R3909">
            <v>54.24479362000001</v>
          </cell>
          <cell r="S3909">
            <v>20.6</v>
          </cell>
          <cell r="T3909">
            <v>10.81977828</v>
          </cell>
          <cell r="U3909">
            <v>7.3225104299999995</v>
          </cell>
          <cell r="V3909">
            <v>11.630708500000001</v>
          </cell>
          <cell r="W3909">
            <v>56.4</v>
          </cell>
          <cell r="X3909">
            <v>88.6</v>
          </cell>
          <cell r="Y3909">
            <v>46.8</v>
          </cell>
          <cell r="Z3909">
            <v>37.9</v>
          </cell>
          <cell r="AA3909">
            <v>37.700000000000003</v>
          </cell>
          <cell r="AB3909">
            <v>7.7861364399999999</v>
          </cell>
          <cell r="AC3909">
            <v>0.98081158999999984</v>
          </cell>
          <cell r="AD3909">
            <v>283.13</v>
          </cell>
          <cell r="AE3909">
            <v>48.287175040000001</v>
          </cell>
          <cell r="AF3909">
            <v>58.4285</v>
          </cell>
          <cell r="AG3909">
            <v>0.3918109522516377</v>
          </cell>
          <cell r="AH3909">
            <v>5.0999999999999996</v>
          </cell>
          <cell r="AI3909">
            <v>34860</v>
          </cell>
          <cell r="AJ3909">
            <v>9.5</v>
          </cell>
        </row>
        <row r="3910">
          <cell r="A3910" t="str">
            <v>4718</v>
          </cell>
          <cell r="B3910" t="str">
            <v>471804101</v>
          </cell>
          <cell r="D3910" t="str">
            <v>4718041</v>
          </cell>
          <cell r="E3910" t="str">
            <v>4760</v>
          </cell>
          <cell r="F3910" t="str">
            <v>47</v>
          </cell>
          <cell r="G3910">
            <v>512.23039917999995</v>
          </cell>
          <cell r="H3910">
            <v>516.20664714999998</v>
          </cell>
          <cell r="I3910">
            <v>516.32889609999995</v>
          </cell>
          <cell r="J3910">
            <v>23.008849560000002</v>
          </cell>
          <cell r="K3910">
            <v>15.474919959999999</v>
          </cell>
          <cell r="L3910">
            <v>7.4151751099999998</v>
          </cell>
          <cell r="M3910">
            <v>7.3981740900000004</v>
          </cell>
          <cell r="N3910">
            <v>25.232604469999998</v>
          </cell>
          <cell r="O3910">
            <v>64.040000000000006</v>
          </cell>
          <cell r="P3910">
            <v>10.534105895384471</v>
          </cell>
          <cell r="Q3910">
            <v>77.599999999999994</v>
          </cell>
          <cell r="R3910">
            <v>54.24479362000001</v>
          </cell>
          <cell r="S3910">
            <v>20.6</v>
          </cell>
          <cell r="T3910">
            <v>7.4151751099999998</v>
          </cell>
          <cell r="U3910">
            <v>7.4151751099999998</v>
          </cell>
          <cell r="V3910">
            <v>7.4151751099999998</v>
          </cell>
          <cell r="W3910">
            <v>56.4</v>
          </cell>
          <cell r="X3910">
            <v>88.6</v>
          </cell>
          <cell r="Y3910">
            <v>46.8</v>
          </cell>
          <cell r="Z3910">
            <v>37.9</v>
          </cell>
          <cell r="AA3910">
            <v>37.700000000000003</v>
          </cell>
          <cell r="AB3910">
            <v>10.82873803</v>
          </cell>
          <cell r="AC3910">
            <v>0.99267156000000001</v>
          </cell>
          <cell r="AD3910">
            <v>283.13</v>
          </cell>
          <cell r="AE3910">
            <v>48.287175040000001</v>
          </cell>
          <cell r="AF3910">
            <v>58.4285</v>
          </cell>
          <cell r="AG3910">
            <v>0.33771510698090002</v>
          </cell>
          <cell r="AH3910">
            <v>5.0999999999999996</v>
          </cell>
          <cell r="AI3910">
            <v>34860</v>
          </cell>
          <cell r="AJ3910">
            <v>9.5</v>
          </cell>
        </row>
        <row r="3911">
          <cell r="A3911" t="str">
            <v>4718</v>
          </cell>
          <cell r="B3911" t="str">
            <v>471804201</v>
          </cell>
          <cell r="D3911" t="str">
            <v>4718042</v>
          </cell>
          <cell r="E3911" t="str">
            <v>4760</v>
          </cell>
          <cell r="F3911" t="str">
            <v>47</v>
          </cell>
          <cell r="G3911">
            <v>512.23039917999995</v>
          </cell>
          <cell r="H3911">
            <v>516.20664714999998</v>
          </cell>
          <cell r="I3911">
            <v>516.32889609999995</v>
          </cell>
          <cell r="J3911">
            <v>23.008849560000002</v>
          </cell>
          <cell r="K3911">
            <v>15.474919959999999</v>
          </cell>
          <cell r="L3911">
            <v>8.74033674</v>
          </cell>
          <cell r="M3911">
            <v>7.3349818799999991</v>
          </cell>
          <cell r="N3911">
            <v>25.232604469999998</v>
          </cell>
          <cell r="O3911">
            <v>64.040000000000006</v>
          </cell>
          <cell r="P3911">
            <v>10.497965716487329</v>
          </cell>
          <cell r="Q3911">
            <v>77.599999999999994</v>
          </cell>
          <cell r="R3911">
            <v>54.24479362000001</v>
          </cell>
          <cell r="S3911">
            <v>20.6</v>
          </cell>
          <cell r="T3911">
            <v>7.3349818799999991</v>
          </cell>
          <cell r="U3911">
            <v>8.74033674</v>
          </cell>
          <cell r="V3911">
            <v>7.3349818799999991</v>
          </cell>
          <cell r="W3911">
            <v>56.4</v>
          </cell>
          <cell r="X3911">
            <v>88.6</v>
          </cell>
          <cell r="Y3911">
            <v>46.8</v>
          </cell>
          <cell r="Z3911">
            <v>37.9</v>
          </cell>
          <cell r="AA3911">
            <v>37.700000000000003</v>
          </cell>
          <cell r="AB3911">
            <v>11.173950100000001</v>
          </cell>
          <cell r="AC3911">
            <v>0.91800057000000002</v>
          </cell>
          <cell r="AD3911">
            <v>283.13</v>
          </cell>
          <cell r="AE3911">
            <v>48.287175040000001</v>
          </cell>
          <cell r="AF3911">
            <v>58.4285</v>
          </cell>
          <cell r="AG3911">
            <v>0.40347980198342193</v>
          </cell>
          <cell r="AH3911">
            <v>5.0999999999999996</v>
          </cell>
          <cell r="AI3911">
            <v>34860</v>
          </cell>
          <cell r="AJ3911">
            <v>9.5</v>
          </cell>
        </row>
        <row r="3912">
          <cell r="A3912" t="str">
            <v>4718</v>
          </cell>
          <cell r="B3912" t="str">
            <v>471804901</v>
          </cell>
          <cell r="D3912" t="str">
            <v>4718049</v>
          </cell>
          <cell r="E3912" t="str">
            <v>4760</v>
          </cell>
          <cell r="F3912" t="str">
            <v>47</v>
          </cell>
          <cell r="G3912">
            <v>512.23039917999995</v>
          </cell>
          <cell r="H3912">
            <v>516.20664714999998</v>
          </cell>
          <cell r="I3912">
            <v>516.32889609999995</v>
          </cell>
          <cell r="J3912">
            <v>23.008849560000002</v>
          </cell>
          <cell r="K3912">
            <v>15.474919959999999</v>
          </cell>
          <cell r="L3912">
            <v>9.8389490300000002</v>
          </cell>
          <cell r="M3912">
            <v>9.8389490300000002</v>
          </cell>
          <cell r="N3912">
            <v>25.232604469999998</v>
          </cell>
          <cell r="O3912">
            <v>64.040000000000006</v>
          </cell>
          <cell r="P3912">
            <v>11.91839057</v>
          </cell>
          <cell r="Q3912">
            <v>77.599999999999994</v>
          </cell>
          <cell r="R3912">
            <v>54.24479362000001</v>
          </cell>
          <cell r="S3912">
            <v>20.6</v>
          </cell>
          <cell r="T3912">
            <v>9.8404412499999996</v>
          </cell>
          <cell r="U3912">
            <v>9.8404412499999996</v>
          </cell>
          <cell r="V3912">
            <v>9.8389490300000002</v>
          </cell>
          <cell r="W3912">
            <v>56.4</v>
          </cell>
          <cell r="X3912">
            <v>88.6</v>
          </cell>
          <cell r="Y3912">
            <v>46.8</v>
          </cell>
          <cell r="Z3912">
            <v>37.9</v>
          </cell>
          <cell r="AA3912">
            <v>37.700000000000003</v>
          </cell>
          <cell r="AB3912">
            <v>7.3401868399999994</v>
          </cell>
          <cell r="AC3912">
            <v>0.99417549000000016</v>
          </cell>
          <cell r="AD3912">
            <v>283.13</v>
          </cell>
          <cell r="AE3912">
            <v>48.287175040000001</v>
          </cell>
          <cell r="AF3912">
            <v>58.4285</v>
          </cell>
          <cell r="AG3912">
            <v>0.37344885562508451</v>
          </cell>
          <cell r="AH3912">
            <v>5.0999999999999996</v>
          </cell>
          <cell r="AI3912">
            <v>34860</v>
          </cell>
          <cell r="AJ3912">
            <v>9.5</v>
          </cell>
        </row>
        <row r="3913">
          <cell r="A3913" t="str">
            <v>4718</v>
          </cell>
          <cell r="B3913" t="str">
            <v>471805101</v>
          </cell>
          <cell r="D3913" t="str">
            <v>4718051</v>
          </cell>
          <cell r="E3913" t="str">
            <v>4760</v>
          </cell>
          <cell r="F3913" t="str">
            <v>47</v>
          </cell>
          <cell r="G3913">
            <v>512.23039917999995</v>
          </cell>
          <cell r="H3913">
            <v>516.20664714999998</v>
          </cell>
          <cell r="I3913">
            <v>516.32889609999995</v>
          </cell>
          <cell r="J3913">
            <v>23.008849560000002</v>
          </cell>
          <cell r="K3913">
            <v>15.474919959999999</v>
          </cell>
          <cell r="L3913">
            <v>7.2744795600000005</v>
          </cell>
          <cell r="M3913">
            <v>7.2806972000000005</v>
          </cell>
          <cell r="N3913">
            <v>25.232604469999998</v>
          </cell>
          <cell r="O3913">
            <v>64.040000000000006</v>
          </cell>
          <cell r="P3913">
            <v>11.91839057</v>
          </cell>
          <cell r="Q3913">
            <v>77.599999999999994</v>
          </cell>
          <cell r="R3913">
            <v>54.24479362000001</v>
          </cell>
          <cell r="S3913">
            <v>20.6</v>
          </cell>
          <cell r="T3913">
            <v>8.2623009399999994</v>
          </cell>
          <cell r="U3913">
            <v>8.2623009399999994</v>
          </cell>
          <cell r="V3913">
            <v>7.3165481799999998</v>
          </cell>
          <cell r="W3913">
            <v>56.4</v>
          </cell>
          <cell r="X3913">
            <v>88.6</v>
          </cell>
          <cell r="Y3913">
            <v>46.8</v>
          </cell>
          <cell r="Z3913">
            <v>37.9</v>
          </cell>
          <cell r="AA3913">
            <v>37.700000000000003</v>
          </cell>
          <cell r="AB3913">
            <v>8.2623009399999994</v>
          </cell>
          <cell r="AC3913">
            <v>0.99049756</v>
          </cell>
          <cell r="AD3913">
            <v>283.13</v>
          </cell>
          <cell r="AE3913">
            <v>48.287175040000001</v>
          </cell>
          <cell r="AF3913">
            <v>58.4285</v>
          </cell>
          <cell r="AG3913">
            <v>0</v>
          </cell>
          <cell r="AH3913">
            <v>5.0999999999999996</v>
          </cell>
          <cell r="AI3913">
            <v>34860</v>
          </cell>
          <cell r="AJ3913">
            <v>9.5</v>
          </cell>
        </row>
        <row r="3914">
          <cell r="A3914" t="str">
            <v>4718</v>
          </cell>
          <cell r="B3914" t="str">
            <v>471805201</v>
          </cell>
          <cell r="D3914" t="str">
            <v>4718052</v>
          </cell>
          <cell r="E3914" t="str">
            <v>4760</v>
          </cell>
          <cell r="F3914" t="str">
            <v>47</v>
          </cell>
          <cell r="G3914">
            <v>512.23039917999995</v>
          </cell>
          <cell r="H3914">
            <v>516.20664714999998</v>
          </cell>
          <cell r="I3914">
            <v>516.32889609999995</v>
          </cell>
          <cell r="J3914">
            <v>23.008849560000002</v>
          </cell>
          <cell r="K3914">
            <v>15.474919959999999</v>
          </cell>
          <cell r="L3914">
            <v>7.1777824199999998</v>
          </cell>
          <cell r="M3914">
            <v>7.1777824199999998</v>
          </cell>
          <cell r="N3914">
            <v>25.232604469999998</v>
          </cell>
          <cell r="O3914">
            <v>64.040000000000006</v>
          </cell>
          <cell r="P3914">
            <v>11.91839057</v>
          </cell>
          <cell r="Q3914">
            <v>77.599999999999994</v>
          </cell>
          <cell r="R3914">
            <v>54.24479362000001</v>
          </cell>
          <cell r="S3914">
            <v>20.6</v>
          </cell>
          <cell r="T3914">
            <v>7.2026611999999997</v>
          </cell>
          <cell r="U3914">
            <v>7.2026611999999997</v>
          </cell>
          <cell r="V3914">
            <v>7.2591161299999998</v>
          </cell>
          <cell r="W3914">
            <v>56.4</v>
          </cell>
          <cell r="X3914">
            <v>88.6</v>
          </cell>
          <cell r="Y3914">
            <v>46.8</v>
          </cell>
          <cell r="Z3914">
            <v>37.9</v>
          </cell>
          <cell r="AA3914">
            <v>37.700000000000003</v>
          </cell>
          <cell r="AB3914">
            <v>7.1777824199999998</v>
          </cell>
          <cell r="AC3914">
            <v>1</v>
          </cell>
          <cell r="AD3914">
            <v>283.13</v>
          </cell>
          <cell r="AE3914">
            <v>48.287175040000001</v>
          </cell>
          <cell r="AF3914">
            <v>57.99154437</v>
          </cell>
          <cell r="AG3914">
            <v>0.33333332999999998</v>
          </cell>
          <cell r="AH3914">
            <v>5.0999999999999996</v>
          </cell>
          <cell r="AI3914">
            <v>34860</v>
          </cell>
          <cell r="AJ3914">
            <v>9.5</v>
          </cell>
        </row>
        <row r="3915">
          <cell r="A3915" t="str">
            <v>4718</v>
          </cell>
          <cell r="B3915" t="str">
            <v>471805501</v>
          </cell>
          <cell r="D3915" t="str">
            <v>4718055</v>
          </cell>
          <cell r="E3915" t="str">
            <v>4760</v>
          </cell>
          <cell r="F3915" t="str">
            <v>47</v>
          </cell>
          <cell r="G3915">
            <v>512.23039917999995</v>
          </cell>
          <cell r="H3915">
            <v>516.20664714999998</v>
          </cell>
          <cell r="I3915">
            <v>516.32889609999995</v>
          </cell>
          <cell r="J3915">
            <v>23.008849560000002</v>
          </cell>
          <cell r="K3915">
            <v>15.474919959999999</v>
          </cell>
          <cell r="L3915">
            <v>11.225243389999999</v>
          </cell>
          <cell r="M3915">
            <v>7.3178761999999988</v>
          </cell>
          <cell r="N3915">
            <v>25.232604469999998</v>
          </cell>
          <cell r="O3915">
            <v>64.040000000000006</v>
          </cell>
          <cell r="P3915">
            <v>10.89232683364575</v>
          </cell>
          <cell r="Q3915">
            <v>77.599999999999994</v>
          </cell>
          <cell r="R3915">
            <v>54.24479362000001</v>
          </cell>
          <cell r="S3915">
            <v>20.6</v>
          </cell>
          <cell r="T3915">
            <v>11.630708500000001</v>
          </cell>
          <cell r="U3915">
            <v>11.225243389999999</v>
          </cell>
          <cell r="V3915">
            <v>7.3178761999999988</v>
          </cell>
          <cell r="W3915">
            <v>56.4</v>
          </cell>
          <cell r="X3915">
            <v>88.6</v>
          </cell>
          <cell r="Y3915">
            <v>46.8</v>
          </cell>
          <cell r="Z3915">
            <v>37.9</v>
          </cell>
          <cell r="AA3915">
            <v>37.700000000000003</v>
          </cell>
          <cell r="AB3915">
            <v>11.59680695</v>
          </cell>
          <cell r="AC3915">
            <v>0</v>
          </cell>
          <cell r="AD3915">
            <v>283.13</v>
          </cell>
          <cell r="AE3915">
            <v>48.287175040000001</v>
          </cell>
          <cell r="AF3915">
            <v>58.4285</v>
          </cell>
          <cell r="AG3915">
            <v>0.32067482855833657</v>
          </cell>
          <cell r="AH3915">
            <v>5.0999999999999996</v>
          </cell>
          <cell r="AI3915">
            <v>34860</v>
          </cell>
          <cell r="AJ3915">
            <v>9.5</v>
          </cell>
        </row>
        <row r="3916">
          <cell r="A3916" t="str">
            <v>4718</v>
          </cell>
          <cell r="B3916" t="str">
            <v>471805801</v>
          </cell>
          <cell r="D3916" t="str">
            <v>4718058</v>
          </cell>
          <cell r="E3916" t="str">
            <v>4760</v>
          </cell>
          <cell r="F3916" t="str">
            <v>47</v>
          </cell>
          <cell r="G3916">
            <v>512.23039917999995</v>
          </cell>
          <cell r="H3916">
            <v>516.20664714999998</v>
          </cell>
          <cell r="I3916">
            <v>516.32889609999995</v>
          </cell>
          <cell r="J3916">
            <v>23.008849560000002</v>
          </cell>
          <cell r="K3916">
            <v>15.474919959999999</v>
          </cell>
          <cell r="L3916">
            <v>7.4372063700000002</v>
          </cell>
          <cell r="M3916">
            <v>7.4372063700000002</v>
          </cell>
          <cell r="N3916">
            <v>25.232604469999998</v>
          </cell>
          <cell r="O3916">
            <v>64.040000000000006</v>
          </cell>
          <cell r="P3916">
            <v>10.704408339978718</v>
          </cell>
          <cell r="Q3916">
            <v>77.599999999999994</v>
          </cell>
          <cell r="R3916">
            <v>54.24479362000001</v>
          </cell>
          <cell r="S3916">
            <v>20.6</v>
          </cell>
          <cell r="T3916">
            <v>11.630708500000001</v>
          </cell>
          <cell r="U3916">
            <v>7.4372063700000002</v>
          </cell>
          <cell r="V3916">
            <v>7.4372063700000002</v>
          </cell>
          <cell r="W3916">
            <v>56.4</v>
          </cell>
          <cell r="X3916">
            <v>88.6</v>
          </cell>
          <cell r="Y3916">
            <v>46.8</v>
          </cell>
          <cell r="Z3916">
            <v>37.9</v>
          </cell>
          <cell r="AA3916">
            <v>37.700000000000003</v>
          </cell>
          <cell r="AB3916">
            <v>11.59680695</v>
          </cell>
          <cell r="AC3916">
            <v>0.95257126000000003</v>
          </cell>
          <cell r="AD3916">
            <v>283.13</v>
          </cell>
          <cell r="AE3916">
            <v>48.287175040000001</v>
          </cell>
          <cell r="AF3916">
            <v>58.4285</v>
          </cell>
          <cell r="AG3916">
            <v>0.37579694299794764</v>
          </cell>
          <cell r="AH3916">
            <v>5.0999999999999996</v>
          </cell>
          <cell r="AI3916">
            <v>34860</v>
          </cell>
          <cell r="AJ3916">
            <v>9.5</v>
          </cell>
        </row>
        <row r="3917">
          <cell r="A3917" t="str">
            <v>4718</v>
          </cell>
          <cell r="B3917" t="str">
            <v>471806201</v>
          </cell>
          <cell r="D3917" t="str">
            <v>4718062</v>
          </cell>
          <cell r="E3917" t="str">
            <v>4760</v>
          </cell>
          <cell r="F3917" t="str">
            <v>47</v>
          </cell>
          <cell r="G3917">
            <v>512.23039917999995</v>
          </cell>
          <cell r="H3917">
            <v>516.20664714999998</v>
          </cell>
          <cell r="I3917">
            <v>516.32889609999995</v>
          </cell>
          <cell r="J3917">
            <v>23.008849560000002</v>
          </cell>
          <cell r="K3917">
            <v>15.474919959999999</v>
          </cell>
          <cell r="L3917">
            <v>10.111151919999999</v>
          </cell>
          <cell r="M3917">
            <v>10.204517640000001</v>
          </cell>
          <cell r="N3917">
            <v>25.232604469999998</v>
          </cell>
          <cell r="O3917">
            <v>64.040000000000006</v>
          </cell>
          <cell r="P3917">
            <v>10.781942747608653</v>
          </cell>
          <cell r="Q3917">
            <v>77.599999999999994</v>
          </cell>
          <cell r="R3917">
            <v>54.24479362000001</v>
          </cell>
          <cell r="S3917">
            <v>20.6</v>
          </cell>
          <cell r="T3917">
            <v>11.225243389999999</v>
          </cell>
          <cell r="U3917">
            <v>11.225243389999999</v>
          </cell>
          <cell r="V3917">
            <v>10.204517640000001</v>
          </cell>
          <cell r="W3917">
            <v>56.4</v>
          </cell>
          <cell r="X3917">
            <v>88.6</v>
          </cell>
          <cell r="Y3917">
            <v>46.8</v>
          </cell>
          <cell r="Z3917">
            <v>37.9</v>
          </cell>
          <cell r="AA3917">
            <v>37.700000000000003</v>
          </cell>
          <cell r="AB3917">
            <v>9.9641121699999999</v>
          </cell>
          <cell r="AC3917">
            <v>0</v>
          </cell>
          <cell r="AD3917">
            <v>283.13</v>
          </cell>
          <cell r="AE3917">
            <v>48.287175040000001</v>
          </cell>
          <cell r="AF3917">
            <v>58.4285</v>
          </cell>
          <cell r="AG3917">
            <v>0.38756491137695415</v>
          </cell>
          <cell r="AH3917">
            <v>5.0999999999999996</v>
          </cell>
          <cell r="AI3917">
            <v>34860</v>
          </cell>
          <cell r="AJ3917">
            <v>9.5</v>
          </cell>
        </row>
        <row r="3918">
          <cell r="A3918" t="str">
            <v>4718</v>
          </cell>
          <cell r="B3918" t="str">
            <v>471806501</v>
          </cell>
          <cell r="D3918" t="str">
            <v>4718065</v>
          </cell>
          <cell r="E3918" t="str">
            <v>4760</v>
          </cell>
          <cell r="F3918" t="str">
            <v>47</v>
          </cell>
          <cell r="G3918">
            <v>512.23039917999995</v>
          </cell>
          <cell r="H3918">
            <v>516.20664714999998</v>
          </cell>
          <cell r="I3918">
            <v>516.32889609999995</v>
          </cell>
          <cell r="J3918">
            <v>23.008849560000002</v>
          </cell>
          <cell r="K3918">
            <v>15.474919959999999</v>
          </cell>
          <cell r="L3918">
            <v>7.4725007399999992</v>
          </cell>
          <cell r="M3918">
            <v>11.625861220000001</v>
          </cell>
          <cell r="N3918">
            <v>25.232604469999998</v>
          </cell>
          <cell r="O3918">
            <v>64.040000000000006</v>
          </cell>
          <cell r="P3918">
            <v>10.793909915335874</v>
          </cell>
          <cell r="Q3918">
            <v>77.599999999999994</v>
          </cell>
          <cell r="R3918">
            <v>54.24479362000001</v>
          </cell>
          <cell r="S3918">
            <v>20.6</v>
          </cell>
          <cell r="T3918">
            <v>11.630708500000001</v>
          </cell>
          <cell r="U3918">
            <v>11.625861220000001</v>
          </cell>
          <cell r="V3918">
            <v>11.630708500000001</v>
          </cell>
          <cell r="W3918">
            <v>56.4</v>
          </cell>
          <cell r="X3918">
            <v>88.6</v>
          </cell>
          <cell r="Y3918">
            <v>46.8</v>
          </cell>
          <cell r="Z3918">
            <v>37.9</v>
          </cell>
          <cell r="AA3918">
            <v>37.700000000000003</v>
          </cell>
          <cell r="AB3918">
            <v>11.59680695</v>
          </cell>
          <cell r="AC3918">
            <v>1</v>
          </cell>
          <cell r="AD3918">
            <v>283.13</v>
          </cell>
          <cell r="AE3918">
            <v>48.287175040000001</v>
          </cell>
          <cell r="AF3918">
            <v>58.4285</v>
          </cell>
          <cell r="AG3918">
            <v>0.35745220820822782</v>
          </cell>
          <cell r="AH3918">
            <v>5.0999999999999996</v>
          </cell>
          <cell r="AI3918">
            <v>34860</v>
          </cell>
          <cell r="AJ3918">
            <v>9.5</v>
          </cell>
        </row>
        <row r="3919">
          <cell r="A3919" t="str">
            <v>4718</v>
          </cell>
          <cell r="B3919" t="str">
            <v>471806701</v>
          </cell>
          <cell r="D3919" t="str">
            <v>4718067</v>
          </cell>
          <cell r="E3919" t="str">
            <v>4760</v>
          </cell>
          <cell r="F3919" t="str">
            <v>47</v>
          </cell>
          <cell r="G3919">
            <v>512.23039917999995</v>
          </cell>
          <cell r="H3919">
            <v>516.20664714999998</v>
          </cell>
          <cell r="I3919">
            <v>516.32889609999995</v>
          </cell>
          <cell r="J3919">
            <v>23.008849560000002</v>
          </cell>
          <cell r="K3919">
            <v>15.474919959999999</v>
          </cell>
          <cell r="L3919">
            <v>7.5543348199999993</v>
          </cell>
          <cell r="M3919">
            <v>7.6420444000000005</v>
          </cell>
          <cell r="N3919">
            <v>25.232604469999998</v>
          </cell>
          <cell r="O3919">
            <v>64.040000000000006</v>
          </cell>
          <cell r="P3919">
            <v>11.91839057</v>
          </cell>
          <cell r="Q3919">
            <v>77.599999999999994</v>
          </cell>
          <cell r="R3919">
            <v>54.24479362000001</v>
          </cell>
          <cell r="S3919">
            <v>20.6</v>
          </cell>
          <cell r="T3919">
            <v>7.6420444000000005</v>
          </cell>
          <cell r="U3919">
            <v>7.6420444000000005</v>
          </cell>
          <cell r="V3919">
            <v>11.225243389999999</v>
          </cell>
          <cell r="W3919">
            <v>56.4</v>
          </cell>
          <cell r="X3919">
            <v>88.6</v>
          </cell>
          <cell r="Y3919">
            <v>46.8</v>
          </cell>
          <cell r="Z3919">
            <v>37.9</v>
          </cell>
          <cell r="AA3919">
            <v>37.700000000000003</v>
          </cell>
          <cell r="AB3919">
            <v>10.74591644</v>
          </cell>
          <cell r="AC3919">
            <v>0.96853465000000016</v>
          </cell>
          <cell r="AD3919">
            <v>283.13</v>
          </cell>
          <cell r="AE3919">
            <v>48.287175040000001</v>
          </cell>
          <cell r="AF3919">
            <v>58.4285</v>
          </cell>
          <cell r="AG3919">
            <v>0.38423301316014441</v>
          </cell>
          <cell r="AH3919">
            <v>5.0999999999999996</v>
          </cell>
          <cell r="AI3919">
            <v>34860</v>
          </cell>
          <cell r="AJ3919">
            <v>9.5</v>
          </cell>
        </row>
        <row r="3920">
          <cell r="A3920" t="str">
            <v>4718</v>
          </cell>
          <cell r="B3920" t="str">
            <v>471806901</v>
          </cell>
          <cell r="D3920" t="str">
            <v>4718069</v>
          </cell>
          <cell r="E3920" t="str">
            <v>4760</v>
          </cell>
          <cell r="F3920" t="str">
            <v>47</v>
          </cell>
          <cell r="G3920">
            <v>512.23039917999995</v>
          </cell>
          <cell r="H3920">
            <v>516.20664714999998</v>
          </cell>
          <cell r="I3920">
            <v>516.32889609999995</v>
          </cell>
          <cell r="J3920">
            <v>23.008849560000002</v>
          </cell>
          <cell r="K3920">
            <v>15.474919959999999</v>
          </cell>
          <cell r="L3920">
            <v>10.81977828</v>
          </cell>
          <cell r="M3920">
            <v>10.81977828</v>
          </cell>
          <cell r="N3920">
            <v>25.232604469999998</v>
          </cell>
          <cell r="O3920">
            <v>64.040000000000006</v>
          </cell>
          <cell r="P3920">
            <v>10.50705089435038</v>
          </cell>
          <cell r="Q3920">
            <v>77.599999999999994</v>
          </cell>
          <cell r="R3920">
            <v>54.24479362000001</v>
          </cell>
          <cell r="S3920">
            <v>20.6</v>
          </cell>
          <cell r="T3920">
            <v>11.225243389999999</v>
          </cell>
          <cell r="U3920">
            <v>10.81977828</v>
          </cell>
          <cell r="V3920">
            <v>10.81977828</v>
          </cell>
          <cell r="W3920">
            <v>56.4</v>
          </cell>
          <cell r="X3920">
            <v>88.6</v>
          </cell>
          <cell r="Y3920">
            <v>46.8</v>
          </cell>
          <cell r="Z3920">
            <v>37.9</v>
          </cell>
          <cell r="AA3920">
            <v>37.700000000000003</v>
          </cell>
          <cell r="AB3920">
            <v>11.59680695</v>
          </cell>
          <cell r="AC3920">
            <v>0</v>
          </cell>
          <cell r="AD3920">
            <v>283.13</v>
          </cell>
          <cell r="AE3920">
            <v>48.287175040000001</v>
          </cell>
          <cell r="AF3920">
            <v>58.4285</v>
          </cell>
          <cell r="AG3920">
            <v>0.38682459581209488</v>
          </cell>
          <cell r="AH3920">
            <v>5.0999999999999996</v>
          </cell>
          <cell r="AI3920">
            <v>34860</v>
          </cell>
          <cell r="AJ3920">
            <v>9.5</v>
          </cell>
        </row>
        <row r="3921">
          <cell r="A3921" t="str">
            <v>4718</v>
          </cell>
          <cell r="B3921" t="str">
            <v>471807001</v>
          </cell>
          <cell r="D3921" t="str">
            <v>4718070</v>
          </cell>
          <cell r="E3921" t="str">
            <v>4760</v>
          </cell>
          <cell r="F3921" t="str">
            <v>47</v>
          </cell>
          <cell r="G3921">
            <v>512.23039917999995</v>
          </cell>
          <cell r="H3921">
            <v>516.20664714999998</v>
          </cell>
          <cell r="I3921">
            <v>516.32889609999995</v>
          </cell>
          <cell r="J3921">
            <v>23.008849560000002</v>
          </cell>
          <cell r="K3921">
            <v>15.474919959999999</v>
          </cell>
          <cell r="L3921">
            <v>7.6685611100000006</v>
          </cell>
          <cell r="M3921">
            <v>7.6694952499999998</v>
          </cell>
          <cell r="N3921">
            <v>25.232604469999998</v>
          </cell>
          <cell r="O3921">
            <v>64.040000000000006</v>
          </cell>
          <cell r="P3921">
            <v>10.499786116490617</v>
          </cell>
          <cell r="Q3921">
            <v>77.599999999999994</v>
          </cell>
          <cell r="R3921">
            <v>54.24479362000001</v>
          </cell>
          <cell r="S3921">
            <v>20.6</v>
          </cell>
          <cell r="T3921">
            <v>11.225243389999999</v>
          </cell>
          <cell r="U3921">
            <v>7.6694952499999998</v>
          </cell>
          <cell r="V3921">
            <v>7.6694952499999998</v>
          </cell>
          <cell r="W3921">
            <v>56.4</v>
          </cell>
          <cell r="X3921">
            <v>88.6</v>
          </cell>
          <cell r="Y3921">
            <v>46.8</v>
          </cell>
          <cell r="Z3921">
            <v>37.9</v>
          </cell>
          <cell r="AA3921">
            <v>37.700000000000003</v>
          </cell>
          <cell r="AB3921">
            <v>11.59680695</v>
          </cell>
          <cell r="AC3921">
            <v>0.87987771999999997</v>
          </cell>
          <cell r="AD3921">
            <v>283.13</v>
          </cell>
          <cell r="AE3921">
            <v>48.287175040000001</v>
          </cell>
          <cell r="AF3921">
            <v>58.4285</v>
          </cell>
          <cell r="AG3921">
            <v>0.38860224498667428</v>
          </cell>
          <cell r="AH3921">
            <v>5.0999999999999996</v>
          </cell>
          <cell r="AI3921">
            <v>34860</v>
          </cell>
          <cell r="AJ3921">
            <v>9.5</v>
          </cell>
        </row>
        <row r="3922">
          <cell r="A3922" t="str">
            <v>4718</v>
          </cell>
          <cell r="B3922" t="str">
            <v>471807101</v>
          </cell>
          <cell r="D3922" t="str">
            <v>4718071</v>
          </cell>
          <cell r="E3922" t="str">
            <v>4760</v>
          </cell>
          <cell r="F3922" t="str">
            <v>47</v>
          </cell>
          <cell r="G3922">
            <v>512.23039917999995</v>
          </cell>
          <cell r="H3922">
            <v>516.20664714999998</v>
          </cell>
          <cell r="I3922">
            <v>516.32889609999995</v>
          </cell>
          <cell r="J3922">
            <v>23.008849560000002</v>
          </cell>
          <cell r="K3922">
            <v>15.474919959999999</v>
          </cell>
          <cell r="L3922">
            <v>8.74033674</v>
          </cell>
          <cell r="M3922">
            <v>8.74033674</v>
          </cell>
          <cell r="N3922">
            <v>25.232604469999998</v>
          </cell>
          <cell r="O3922">
            <v>64.040000000000006</v>
          </cell>
          <cell r="P3922">
            <v>11.080668429564989</v>
          </cell>
          <cell r="Q3922">
            <v>77.599999999999994</v>
          </cell>
          <cell r="R3922">
            <v>54.24479362000001</v>
          </cell>
          <cell r="S3922">
            <v>20.6</v>
          </cell>
          <cell r="T3922">
            <v>11.225243389999999</v>
          </cell>
          <cell r="U3922">
            <v>10.81977828</v>
          </cell>
          <cell r="V3922">
            <v>10.81977828</v>
          </cell>
          <cell r="W3922">
            <v>56.4</v>
          </cell>
          <cell r="X3922">
            <v>88.6</v>
          </cell>
          <cell r="Y3922">
            <v>46.8</v>
          </cell>
          <cell r="Z3922">
            <v>37.9</v>
          </cell>
          <cell r="AA3922">
            <v>37.700000000000003</v>
          </cell>
          <cell r="AB3922">
            <v>11.89307277</v>
          </cell>
          <cell r="AC3922">
            <v>1</v>
          </cell>
          <cell r="AD3922">
            <v>283.13</v>
          </cell>
          <cell r="AE3922">
            <v>48.287175040000001</v>
          </cell>
          <cell r="AF3922">
            <v>58.4285</v>
          </cell>
          <cell r="AG3922">
            <v>0.34843576815279997</v>
          </cell>
          <cell r="AH3922">
            <v>5.0999999999999996</v>
          </cell>
          <cell r="AI3922">
            <v>34860</v>
          </cell>
          <cell r="AJ3922">
            <v>9.5</v>
          </cell>
        </row>
        <row r="3923">
          <cell r="A3923" t="str">
            <v>4718</v>
          </cell>
          <cell r="B3923" t="str">
            <v>471807201</v>
          </cell>
          <cell r="D3923" t="str">
            <v>4718072</v>
          </cell>
          <cell r="E3923" t="str">
            <v>4760</v>
          </cell>
          <cell r="F3923" t="str">
            <v>47</v>
          </cell>
          <cell r="G3923">
            <v>512.23039917999995</v>
          </cell>
          <cell r="H3923">
            <v>516.20664714999998</v>
          </cell>
          <cell r="I3923">
            <v>516.32889609999995</v>
          </cell>
          <cell r="J3923">
            <v>23.008849560000002</v>
          </cell>
          <cell r="K3923">
            <v>15.474919959999999</v>
          </cell>
          <cell r="L3923">
            <v>9.8389490300000002</v>
          </cell>
          <cell r="M3923">
            <v>9.8389490300000002</v>
          </cell>
          <cell r="N3923">
            <v>25.232604469999998</v>
          </cell>
          <cell r="O3923">
            <v>64.040000000000006</v>
          </cell>
          <cell r="P3923">
            <v>10.897441547110898</v>
          </cell>
          <cell r="Q3923">
            <v>77.599999999999994</v>
          </cell>
          <cell r="R3923">
            <v>54.24479362000001</v>
          </cell>
          <cell r="S3923">
            <v>20.6</v>
          </cell>
          <cell r="T3923">
            <v>11.225243389999999</v>
          </cell>
          <cell r="U3923">
            <v>10.81977828</v>
          </cell>
          <cell r="V3923">
            <v>10.81977828</v>
          </cell>
          <cell r="W3923">
            <v>56.4</v>
          </cell>
          <cell r="X3923">
            <v>88.6</v>
          </cell>
          <cell r="Y3923">
            <v>46.8</v>
          </cell>
          <cell r="Z3923">
            <v>37.9</v>
          </cell>
          <cell r="AA3923">
            <v>37.700000000000003</v>
          </cell>
          <cell r="AB3923">
            <v>11.89307277</v>
          </cell>
          <cell r="AC3923">
            <v>0</v>
          </cell>
          <cell r="AD3923">
            <v>283.13</v>
          </cell>
          <cell r="AE3923">
            <v>48.287175040000001</v>
          </cell>
          <cell r="AF3923">
            <v>58.4285</v>
          </cell>
          <cell r="AG3923">
            <v>0.40710385562648188</v>
          </cell>
          <cell r="AH3923">
            <v>5.0999999999999996</v>
          </cell>
          <cell r="AI3923">
            <v>34860</v>
          </cell>
          <cell r="AJ3923">
            <v>9.5</v>
          </cell>
        </row>
        <row r="3924">
          <cell r="A3924" t="str">
            <v>4718</v>
          </cell>
          <cell r="B3924" t="str">
            <v>471807401</v>
          </cell>
          <cell r="D3924" t="str">
            <v>4718074</v>
          </cell>
          <cell r="E3924" t="str">
            <v>4760</v>
          </cell>
          <cell r="F3924" t="str">
            <v>47</v>
          </cell>
          <cell r="G3924">
            <v>512.23039917999995</v>
          </cell>
          <cell r="H3924">
            <v>516.20664714999998</v>
          </cell>
          <cell r="I3924">
            <v>516.32889609999995</v>
          </cell>
          <cell r="J3924">
            <v>23.008849560000002</v>
          </cell>
          <cell r="K3924">
            <v>15.474919959999999</v>
          </cell>
          <cell r="L3924">
            <v>7.3323692100000004</v>
          </cell>
          <cell r="M3924">
            <v>11.225243389999999</v>
          </cell>
          <cell r="N3924">
            <v>25.232604469999998</v>
          </cell>
          <cell r="O3924">
            <v>64.040000000000006</v>
          </cell>
          <cell r="P3924">
            <v>11.91839057</v>
          </cell>
          <cell r="Q3924">
            <v>77.599999999999994</v>
          </cell>
          <cell r="R3924">
            <v>54.24479362000001</v>
          </cell>
          <cell r="S3924">
            <v>20.6</v>
          </cell>
          <cell r="T3924">
            <v>7.3323692100000004</v>
          </cell>
          <cell r="U3924">
            <v>7.3323692100000004</v>
          </cell>
          <cell r="V3924">
            <v>11.630708500000001</v>
          </cell>
          <cell r="W3924">
            <v>56.4</v>
          </cell>
          <cell r="X3924">
            <v>88.6</v>
          </cell>
          <cell r="Y3924">
            <v>46.8</v>
          </cell>
          <cell r="Z3924">
            <v>37.9</v>
          </cell>
          <cell r="AA3924">
            <v>37.700000000000003</v>
          </cell>
          <cell r="AB3924">
            <v>11.89307277</v>
          </cell>
          <cell r="AC3924">
            <v>0.99487722999999995</v>
          </cell>
          <cell r="AD3924">
            <v>283.13</v>
          </cell>
          <cell r="AE3924">
            <v>48.287175040000001</v>
          </cell>
          <cell r="AF3924">
            <v>58.4285</v>
          </cell>
          <cell r="AG3924">
            <v>0.33675700830939909</v>
          </cell>
          <cell r="AH3924">
            <v>5.0999999999999996</v>
          </cell>
          <cell r="AI3924">
            <v>34860</v>
          </cell>
          <cell r="AJ3924">
            <v>9.5</v>
          </cell>
        </row>
        <row r="3925">
          <cell r="A3925" t="str">
            <v>4718</v>
          </cell>
          <cell r="B3925" t="str">
            <v>471807501</v>
          </cell>
          <cell r="D3925" t="str">
            <v>4718075</v>
          </cell>
          <cell r="E3925" t="str">
            <v>4760</v>
          </cell>
          <cell r="F3925" t="str">
            <v>47</v>
          </cell>
          <cell r="G3925">
            <v>512.23039917999995</v>
          </cell>
          <cell r="H3925">
            <v>516.20664714999998</v>
          </cell>
          <cell r="I3925">
            <v>516.32889609999995</v>
          </cell>
          <cell r="J3925">
            <v>23.008849560000002</v>
          </cell>
          <cell r="K3925">
            <v>15.474919959999999</v>
          </cell>
          <cell r="L3925">
            <v>7.4054956599999997</v>
          </cell>
          <cell r="M3925">
            <v>11.225243389999999</v>
          </cell>
          <cell r="N3925">
            <v>25.232604469999998</v>
          </cell>
          <cell r="O3925">
            <v>64.040000000000006</v>
          </cell>
          <cell r="P3925">
            <v>10.557627177969136</v>
          </cell>
          <cell r="Q3925">
            <v>77.599999999999994</v>
          </cell>
          <cell r="R3925">
            <v>54.24479362000001</v>
          </cell>
          <cell r="S3925">
            <v>20.6</v>
          </cell>
          <cell r="T3925">
            <v>10.81977828</v>
          </cell>
          <cell r="U3925">
            <v>10.81977828</v>
          </cell>
          <cell r="V3925">
            <v>11.225243389999999</v>
          </cell>
          <cell r="W3925">
            <v>56.4</v>
          </cell>
          <cell r="X3925">
            <v>88.6</v>
          </cell>
          <cell r="Y3925">
            <v>46.8</v>
          </cell>
          <cell r="Z3925">
            <v>37.9</v>
          </cell>
          <cell r="AA3925">
            <v>37.700000000000003</v>
          </cell>
          <cell r="AB3925">
            <v>8.4483254417068245</v>
          </cell>
          <cell r="AC3925">
            <v>1</v>
          </cell>
          <cell r="AD3925">
            <v>283.13</v>
          </cell>
          <cell r="AE3925">
            <v>48.287175040000001</v>
          </cell>
          <cell r="AF3925">
            <v>58.4285</v>
          </cell>
          <cell r="AG3925">
            <v>0.32959697827531997</v>
          </cell>
          <cell r="AH3925">
            <v>5.0999999999999996</v>
          </cell>
          <cell r="AI3925">
            <v>34860</v>
          </cell>
          <cell r="AJ3925">
            <v>9.5</v>
          </cell>
        </row>
        <row r="3926">
          <cell r="A3926" t="str">
            <v>4718</v>
          </cell>
          <cell r="B3926" t="str">
            <v>471809001</v>
          </cell>
          <cell r="D3926" t="str">
            <v>4718090</v>
          </cell>
          <cell r="E3926" t="str">
            <v>4760</v>
          </cell>
          <cell r="F3926" t="str">
            <v>47</v>
          </cell>
          <cell r="G3926">
            <v>512.23039917999995</v>
          </cell>
          <cell r="H3926">
            <v>516.20664714999998</v>
          </cell>
          <cell r="I3926">
            <v>516.32889609999995</v>
          </cell>
          <cell r="J3926">
            <v>23.008849560000002</v>
          </cell>
          <cell r="K3926">
            <v>15.474919959999999</v>
          </cell>
          <cell r="L3926">
            <v>10.73480846</v>
          </cell>
          <cell r="M3926">
            <v>10.40022439</v>
          </cell>
          <cell r="N3926">
            <v>25.232604469999998</v>
          </cell>
          <cell r="O3926">
            <v>64.040000000000006</v>
          </cell>
          <cell r="P3926">
            <v>11.738873079999999</v>
          </cell>
          <cell r="Q3926">
            <v>77.599999999999994</v>
          </cell>
          <cell r="R3926">
            <v>54.24479362000001</v>
          </cell>
          <cell r="S3926">
            <v>20.6</v>
          </cell>
          <cell r="T3926">
            <v>11.12034203</v>
          </cell>
          <cell r="U3926">
            <v>10.91310468</v>
          </cell>
          <cell r="V3926">
            <v>10.874607320000001</v>
          </cell>
          <cell r="W3926">
            <v>56.4</v>
          </cell>
          <cell r="X3926">
            <v>88.6</v>
          </cell>
          <cell r="Y3926">
            <v>46.8</v>
          </cell>
          <cell r="Z3926">
            <v>37.9</v>
          </cell>
          <cell r="AA3926">
            <v>37.700000000000003</v>
          </cell>
          <cell r="AB3926">
            <v>11.151596850000001</v>
          </cell>
          <cell r="AC3926">
            <v>9.9430660000000004E-2</v>
          </cell>
          <cell r="AD3926">
            <v>283.13</v>
          </cell>
          <cell r="AE3926">
            <v>48.287175040000001</v>
          </cell>
          <cell r="AF3926">
            <v>58.418239979999996</v>
          </cell>
          <cell r="AG3926">
            <v>0.5</v>
          </cell>
          <cell r="AH3926">
            <v>5.0999999999999996</v>
          </cell>
          <cell r="AI3926">
            <v>34860</v>
          </cell>
          <cell r="AJ3926">
            <v>9.5</v>
          </cell>
        </row>
        <row r="3927">
          <cell r="A3927" t="str">
            <v>4718</v>
          </cell>
          <cell r="B3927" t="str">
            <v>471809002</v>
          </cell>
          <cell r="D3927" t="str">
            <v>4718090</v>
          </cell>
          <cell r="E3927" t="str">
            <v>4760</v>
          </cell>
          <cell r="F3927" t="str">
            <v>47</v>
          </cell>
          <cell r="G3927">
            <v>512.23039917999995</v>
          </cell>
          <cell r="H3927">
            <v>516.20664714999998</v>
          </cell>
          <cell r="I3927">
            <v>516.32889609999995</v>
          </cell>
          <cell r="J3927">
            <v>23.008849560000002</v>
          </cell>
          <cell r="K3927">
            <v>15.474919959999999</v>
          </cell>
          <cell r="L3927">
            <v>0</v>
          </cell>
          <cell r="M3927">
            <v>0</v>
          </cell>
          <cell r="N3927">
            <v>25.232604469999998</v>
          </cell>
          <cell r="O3927">
            <v>64.040000000000006</v>
          </cell>
          <cell r="P3927">
            <v>0</v>
          </cell>
          <cell r="Q3927">
            <v>77.599999999999994</v>
          </cell>
          <cell r="R3927">
            <v>54.24479362000001</v>
          </cell>
          <cell r="S3927">
            <v>20.6</v>
          </cell>
          <cell r="T3927">
            <v>0</v>
          </cell>
          <cell r="U3927">
            <v>0</v>
          </cell>
          <cell r="V3927">
            <v>0</v>
          </cell>
          <cell r="W3927">
            <v>56.4</v>
          </cell>
          <cell r="X3927">
            <v>88.6</v>
          </cell>
          <cell r="Y3927">
            <v>46.8</v>
          </cell>
          <cell r="Z3927">
            <v>37.9</v>
          </cell>
          <cell r="AA3927">
            <v>37.700000000000003</v>
          </cell>
          <cell r="AB3927">
            <v>0</v>
          </cell>
          <cell r="AC3927">
            <v>0</v>
          </cell>
          <cell r="AD3927">
            <v>283.13</v>
          </cell>
          <cell r="AE3927">
            <v>48.287175040000001</v>
          </cell>
          <cell r="AF3927">
            <v>64.97529419</v>
          </cell>
          <cell r="AG3927">
            <v>0</v>
          </cell>
          <cell r="AH3927">
            <v>5.0999999999999996</v>
          </cell>
          <cell r="AI3927">
            <v>34860</v>
          </cell>
          <cell r="AJ3927">
            <v>9.5</v>
          </cell>
        </row>
        <row r="3928">
          <cell r="A3928" t="str">
            <v>4718</v>
          </cell>
          <cell r="B3928" t="str">
            <v>471810001</v>
          </cell>
          <cell r="D3928" t="str">
            <v>4718100</v>
          </cell>
          <cell r="E3928" t="str">
            <v>4760</v>
          </cell>
          <cell r="F3928" t="str">
            <v>47</v>
          </cell>
          <cell r="G3928">
            <v>512.23039917999995</v>
          </cell>
          <cell r="H3928">
            <v>516.20664714999998</v>
          </cell>
          <cell r="I3928">
            <v>516.32889609999995</v>
          </cell>
          <cell r="J3928">
            <v>23.008849560000002</v>
          </cell>
          <cell r="K3928">
            <v>15.474919959999999</v>
          </cell>
          <cell r="L3928">
            <v>7.1491315999999996</v>
          </cell>
          <cell r="M3928">
            <v>7.1491315999999996</v>
          </cell>
          <cell r="N3928">
            <v>25.232604469999998</v>
          </cell>
          <cell r="O3928">
            <v>64.040000000000006</v>
          </cell>
          <cell r="P3928">
            <v>10.510299647653252</v>
          </cell>
          <cell r="Q3928">
            <v>77.599999999999994</v>
          </cell>
          <cell r="R3928">
            <v>54.24479362000001</v>
          </cell>
          <cell r="S3928">
            <v>20.6</v>
          </cell>
          <cell r="T3928">
            <v>10.670522272885362</v>
          </cell>
          <cell r="U3928">
            <v>11.343612159749522</v>
          </cell>
          <cell r="V3928">
            <v>11.630708500000001</v>
          </cell>
          <cell r="W3928">
            <v>56.4</v>
          </cell>
          <cell r="X3928">
            <v>88.6</v>
          </cell>
          <cell r="Y3928">
            <v>46.8</v>
          </cell>
          <cell r="Z3928">
            <v>37.9</v>
          </cell>
          <cell r="AA3928">
            <v>37.700000000000003</v>
          </cell>
          <cell r="AB3928">
            <v>8.6377907620103809</v>
          </cell>
          <cell r="AC3928">
            <v>1</v>
          </cell>
          <cell r="AD3928">
            <v>283.13</v>
          </cell>
          <cell r="AE3928">
            <v>48.287175040000001</v>
          </cell>
          <cell r="AF3928">
            <v>58.4285</v>
          </cell>
          <cell r="AG3928">
            <v>0.34250057413679574</v>
          </cell>
          <cell r="AH3928">
            <v>5.0999999999999996</v>
          </cell>
          <cell r="AI3928">
            <v>34860</v>
          </cell>
          <cell r="AJ3928">
            <v>9.5</v>
          </cell>
        </row>
        <row r="3929">
          <cell r="A3929" t="str">
            <v>4801</v>
          </cell>
          <cell r="B3929" t="str">
            <v>480100301</v>
          </cell>
          <cell r="C3929" t="str">
            <v>805</v>
          </cell>
          <cell r="D3929" t="str">
            <v>4801003</v>
          </cell>
          <cell r="E3929" t="str">
            <v>4810</v>
          </cell>
          <cell r="F3929" t="str">
            <v>48</v>
          </cell>
          <cell r="G3929">
            <v>542.59507582000003</v>
          </cell>
          <cell r="H3929">
            <v>548.97883991000003</v>
          </cell>
          <cell r="I3929">
            <v>546.35633400999996</v>
          </cell>
          <cell r="J3929">
            <v>23.493975899999999</v>
          </cell>
          <cell r="K3929">
            <v>16.810344829999998</v>
          </cell>
          <cell r="L3929">
            <v>9.8084073499999995</v>
          </cell>
          <cell r="M3929">
            <v>10.75909366</v>
          </cell>
          <cell r="N3929">
            <v>30.014441040000001</v>
          </cell>
          <cell r="O3929">
            <v>60.258000000000003</v>
          </cell>
          <cell r="P3929">
            <v>10.78731707</v>
          </cell>
          <cell r="Q3929">
            <v>64.900000000000006</v>
          </cell>
          <cell r="R3929">
            <v>53.176777049999998</v>
          </cell>
          <cell r="S3929">
            <v>18.100000000000001</v>
          </cell>
          <cell r="T3929">
            <v>10.389579810000001</v>
          </cell>
          <cell r="U3929">
            <v>10.663755849999999</v>
          </cell>
          <cell r="V3929">
            <v>10.39240493</v>
          </cell>
          <cell r="W3929">
            <v>58.5</v>
          </cell>
          <cell r="X3929">
            <v>83</v>
          </cell>
          <cell r="Y3929">
            <v>27.5</v>
          </cell>
          <cell r="Z3929">
            <v>43.3</v>
          </cell>
          <cell r="AA3929">
            <v>29.8</v>
          </cell>
          <cell r="AB3929">
            <v>10.42812732</v>
          </cell>
          <cell r="AC3929">
            <v>0.23411478999999996</v>
          </cell>
          <cell r="AD3929">
            <v>269.62</v>
          </cell>
          <cell r="AE3929">
            <v>62.107073649999997</v>
          </cell>
          <cell r="AF3929">
            <v>56.332904229999997</v>
          </cell>
          <cell r="AG3929">
            <v>0.35320380376544391</v>
          </cell>
          <cell r="AH3929">
            <v>2.5</v>
          </cell>
          <cell r="AI3929">
            <v>55220</v>
          </cell>
          <cell r="AJ3929">
            <v>10.6</v>
          </cell>
        </row>
        <row r="3930">
          <cell r="A3930" t="str">
            <v>4801</v>
          </cell>
          <cell r="B3930" t="str">
            <v>480100302</v>
          </cell>
          <cell r="C3930" t="str">
            <v>805</v>
          </cell>
          <cell r="D3930" t="str">
            <v>4801003</v>
          </cell>
          <cell r="E3930" t="str">
            <v>4810</v>
          </cell>
          <cell r="F3930" t="str">
            <v>48</v>
          </cell>
          <cell r="G3930">
            <v>542.59507582000003</v>
          </cell>
          <cell r="H3930">
            <v>548.97883991000003</v>
          </cell>
          <cell r="I3930">
            <v>546.35633400999996</v>
          </cell>
          <cell r="J3930">
            <v>23.493975899999999</v>
          </cell>
          <cell r="K3930">
            <v>16.810344829999998</v>
          </cell>
          <cell r="L3930">
            <v>7.2167094900000013</v>
          </cell>
          <cell r="M3930">
            <v>10.81977828</v>
          </cell>
          <cell r="N3930">
            <v>30.014441040000001</v>
          </cell>
          <cell r="O3930">
            <v>60.258000000000003</v>
          </cell>
          <cell r="P3930">
            <v>10.81977828</v>
          </cell>
          <cell r="Q3930">
            <v>64.900000000000006</v>
          </cell>
          <cell r="R3930">
            <v>53.176777049999998</v>
          </cell>
          <cell r="S3930">
            <v>18.100000000000001</v>
          </cell>
          <cell r="T3930">
            <v>10.81977828</v>
          </cell>
          <cell r="U3930">
            <v>10.81977828</v>
          </cell>
          <cell r="V3930">
            <v>10.81977828</v>
          </cell>
          <cell r="W3930">
            <v>58.5</v>
          </cell>
          <cell r="X3930">
            <v>83</v>
          </cell>
          <cell r="Y3930">
            <v>27.5</v>
          </cell>
          <cell r="Z3930">
            <v>43.3</v>
          </cell>
          <cell r="AA3930">
            <v>29.8</v>
          </cell>
          <cell r="AB3930">
            <v>7.2167094900000013</v>
          </cell>
          <cell r="AC3930">
            <v>0</v>
          </cell>
          <cell r="AD3930">
            <v>269.62</v>
          </cell>
          <cell r="AE3930">
            <v>62.107073649999997</v>
          </cell>
          <cell r="AF3930">
            <v>56.316400000000002</v>
          </cell>
          <cell r="AG3930">
            <v>0.39474586621968127</v>
          </cell>
          <cell r="AH3930">
            <v>2.5</v>
          </cell>
          <cell r="AI3930">
            <v>55220</v>
          </cell>
          <cell r="AJ3930">
            <v>10.6</v>
          </cell>
        </row>
        <row r="3931">
          <cell r="A3931" t="str">
            <v>4801</v>
          </cell>
          <cell r="B3931" t="str">
            <v>480100601</v>
          </cell>
          <cell r="C3931" t="str">
            <v>805</v>
          </cell>
          <cell r="D3931" t="str">
            <v>4801006</v>
          </cell>
          <cell r="E3931" t="str">
            <v>4810</v>
          </cell>
          <cell r="F3931" t="str">
            <v>48</v>
          </cell>
          <cell r="G3931">
            <v>542.59507582000003</v>
          </cell>
          <cell r="H3931">
            <v>548.97883991000003</v>
          </cell>
          <cell r="I3931">
            <v>546.35633400999996</v>
          </cell>
          <cell r="J3931">
            <v>23.493975899999999</v>
          </cell>
          <cell r="K3931">
            <v>16.810344829999998</v>
          </cell>
          <cell r="L3931">
            <v>7.26403014</v>
          </cell>
          <cell r="M3931">
            <v>8.3416486200000008</v>
          </cell>
          <cell r="N3931">
            <v>30.014441040000001</v>
          </cell>
          <cell r="O3931">
            <v>60.258000000000003</v>
          </cell>
          <cell r="P3931">
            <v>8.2152769600000006</v>
          </cell>
          <cell r="Q3931">
            <v>64.900000000000006</v>
          </cell>
          <cell r="R3931">
            <v>53.176777049999998</v>
          </cell>
          <cell r="S3931">
            <v>18.100000000000001</v>
          </cell>
          <cell r="T3931">
            <v>8.1134266400000001</v>
          </cell>
          <cell r="U3931">
            <v>7.4265490700000001</v>
          </cell>
          <cell r="V3931">
            <v>7.3058600299999998</v>
          </cell>
          <cell r="W3931">
            <v>58.5</v>
          </cell>
          <cell r="X3931">
            <v>83</v>
          </cell>
          <cell r="Y3931">
            <v>27.5</v>
          </cell>
          <cell r="Z3931">
            <v>43.3</v>
          </cell>
          <cell r="AA3931">
            <v>29.8</v>
          </cell>
          <cell r="AB3931">
            <v>7.3802557899999996</v>
          </cell>
          <cell r="AC3931">
            <v>1</v>
          </cell>
          <cell r="AD3931">
            <v>269.62</v>
          </cell>
          <cell r="AE3931">
            <v>62.107073649999997</v>
          </cell>
          <cell r="AF3931">
            <v>56.316400000000002</v>
          </cell>
          <cell r="AG3931">
            <v>0.36818953065188409</v>
          </cell>
          <cell r="AH3931">
            <v>2.5</v>
          </cell>
          <cell r="AI3931">
            <v>55220</v>
          </cell>
          <cell r="AJ3931">
            <v>10.6</v>
          </cell>
        </row>
        <row r="3932">
          <cell r="A3932" t="str">
            <v>4801</v>
          </cell>
          <cell r="B3932" t="str">
            <v>480100801</v>
          </cell>
          <cell r="D3932" t="str">
            <v>4801008</v>
          </cell>
          <cell r="E3932" t="str">
            <v>4810</v>
          </cell>
          <cell r="F3932" t="str">
            <v>48</v>
          </cell>
          <cell r="G3932">
            <v>542.59507582000003</v>
          </cell>
          <cell r="H3932">
            <v>548.97883991000003</v>
          </cell>
          <cell r="I3932">
            <v>546.35633400999996</v>
          </cell>
          <cell r="J3932">
            <v>23.493975899999999</v>
          </cell>
          <cell r="K3932">
            <v>16.810344829999998</v>
          </cell>
          <cell r="L3932">
            <v>9.91081067</v>
          </cell>
          <cell r="M3932">
            <v>11.14905325</v>
          </cell>
          <cell r="N3932">
            <v>30.014441040000001</v>
          </cell>
          <cell r="O3932">
            <v>60.258000000000003</v>
          </cell>
          <cell r="P3932">
            <v>11.30995212</v>
          </cell>
          <cell r="Q3932">
            <v>64.900000000000006</v>
          </cell>
          <cell r="R3932">
            <v>47.665465279999999</v>
          </cell>
          <cell r="S3932">
            <v>18.100000000000001</v>
          </cell>
          <cell r="T3932">
            <v>10.54610431</v>
          </cell>
          <cell r="U3932">
            <v>10.36205099</v>
          </cell>
          <cell r="V3932">
            <v>10.5128998</v>
          </cell>
          <cell r="W3932">
            <v>58.5</v>
          </cell>
          <cell r="X3932">
            <v>83</v>
          </cell>
          <cell r="Y3932">
            <v>27.5</v>
          </cell>
          <cell r="Z3932">
            <v>43.3</v>
          </cell>
          <cell r="AA3932">
            <v>29.8</v>
          </cell>
          <cell r="AB3932">
            <v>10.25142947</v>
          </cell>
          <cell r="AC3932">
            <v>0.15287862999999999</v>
          </cell>
          <cell r="AD3932">
            <v>269.62</v>
          </cell>
          <cell r="AE3932">
            <v>62.107073649999997</v>
          </cell>
          <cell r="AF3932">
            <v>56.343895429999996</v>
          </cell>
          <cell r="AG3932">
            <v>0.36900369953132584</v>
          </cell>
          <cell r="AH3932">
            <v>2.5</v>
          </cell>
          <cell r="AI3932">
            <v>55220</v>
          </cell>
          <cell r="AJ3932">
            <v>10.6</v>
          </cell>
        </row>
        <row r="3933">
          <cell r="A3933" t="str">
            <v>4801</v>
          </cell>
          <cell r="B3933" t="str">
            <v>480100802</v>
          </cell>
          <cell r="D3933" t="str">
            <v>4801008</v>
          </cell>
          <cell r="E3933" t="str">
            <v>4810</v>
          </cell>
          <cell r="F3933" t="str">
            <v>48</v>
          </cell>
          <cell r="G3933">
            <v>542.59507582000003</v>
          </cell>
          <cell r="H3933">
            <v>548.97883991000003</v>
          </cell>
          <cell r="I3933">
            <v>546.35633400999996</v>
          </cell>
          <cell r="J3933">
            <v>23.493975899999999</v>
          </cell>
          <cell r="K3933">
            <v>16.810344829999998</v>
          </cell>
          <cell r="L3933">
            <v>7.1308988299999996</v>
          </cell>
          <cell r="M3933">
            <v>11.225243389999999</v>
          </cell>
          <cell r="N3933">
            <v>30.014441040000001</v>
          </cell>
          <cell r="O3933">
            <v>60.258000000000003</v>
          </cell>
          <cell r="P3933">
            <v>11.225243389999999</v>
          </cell>
          <cell r="Q3933">
            <v>64.900000000000006</v>
          </cell>
          <cell r="R3933">
            <v>47.665465279999999</v>
          </cell>
          <cell r="S3933">
            <v>18.100000000000001</v>
          </cell>
          <cell r="T3933">
            <v>9.8389490300000002</v>
          </cell>
          <cell r="U3933">
            <v>9.4334839200000005</v>
          </cell>
          <cell r="V3933">
            <v>7.1308988299999996</v>
          </cell>
          <cell r="W3933">
            <v>58.5</v>
          </cell>
          <cell r="X3933">
            <v>83</v>
          </cell>
          <cell r="Y3933">
            <v>27.5</v>
          </cell>
          <cell r="Z3933">
            <v>43.3</v>
          </cell>
          <cell r="AA3933">
            <v>29.8</v>
          </cell>
          <cell r="AB3933">
            <v>9.6158054800000006</v>
          </cell>
          <cell r="AC3933">
            <v>0</v>
          </cell>
          <cell r="AD3933">
            <v>269.62</v>
          </cell>
          <cell r="AE3933">
            <v>62.107073649999997</v>
          </cell>
          <cell r="AF3933">
            <v>56.316400000000002</v>
          </cell>
          <cell r="AG3933">
            <v>0.38529904384243363</v>
          </cell>
          <cell r="AH3933">
            <v>2.5</v>
          </cell>
          <cell r="AI3933">
            <v>55220</v>
          </cell>
          <cell r="AJ3933">
            <v>10.6</v>
          </cell>
        </row>
        <row r="3934">
          <cell r="A3934" t="str">
            <v>4801</v>
          </cell>
          <cell r="B3934" t="str">
            <v>480100901</v>
          </cell>
          <cell r="D3934" t="str">
            <v>4801009</v>
          </cell>
          <cell r="E3934" t="str">
            <v>4810</v>
          </cell>
          <cell r="F3934" t="str">
            <v>48</v>
          </cell>
          <cell r="G3934">
            <v>542.59507582000003</v>
          </cell>
          <cell r="H3934">
            <v>548.97883991000003</v>
          </cell>
          <cell r="I3934">
            <v>546.35633400999996</v>
          </cell>
          <cell r="J3934">
            <v>23.493975899999999</v>
          </cell>
          <cell r="K3934">
            <v>16.810344829999998</v>
          </cell>
          <cell r="L3934">
            <v>7.1308988299999996</v>
          </cell>
          <cell r="M3934">
            <v>11.225243389999999</v>
          </cell>
          <cell r="N3934">
            <v>30.014441040000001</v>
          </cell>
          <cell r="O3934">
            <v>60.258000000000003</v>
          </cell>
          <cell r="P3934">
            <v>11.630708500000001</v>
          </cell>
          <cell r="Q3934">
            <v>64.900000000000006</v>
          </cell>
          <cell r="R3934">
            <v>47.665465279999999</v>
          </cell>
          <cell r="S3934">
            <v>18.100000000000001</v>
          </cell>
          <cell r="T3934">
            <v>7.1308988299999996</v>
          </cell>
          <cell r="U3934">
            <v>7.1308988299999996</v>
          </cell>
          <cell r="V3934">
            <v>10.81977828</v>
          </cell>
          <cell r="W3934">
            <v>58.5</v>
          </cell>
          <cell r="X3934">
            <v>83</v>
          </cell>
          <cell r="Y3934">
            <v>27.5</v>
          </cell>
          <cell r="Z3934">
            <v>43.3</v>
          </cell>
          <cell r="AA3934">
            <v>29.8</v>
          </cell>
          <cell r="AB3934">
            <v>10.741816740000001</v>
          </cell>
          <cell r="AC3934">
            <v>0</v>
          </cell>
          <cell r="AD3934">
            <v>269.62</v>
          </cell>
          <cell r="AE3934">
            <v>62.107073649999997</v>
          </cell>
          <cell r="AF3934">
            <v>56.316400000000002</v>
          </cell>
          <cell r="AG3934">
            <v>0.36092938141198283</v>
          </cell>
          <cell r="AH3934">
            <v>2.5</v>
          </cell>
          <cell r="AI3934">
            <v>55220</v>
          </cell>
          <cell r="AJ3934">
            <v>10.6</v>
          </cell>
        </row>
        <row r="3935">
          <cell r="A3935" t="str">
            <v>4801</v>
          </cell>
          <cell r="B3935" t="str">
            <v>480101401</v>
          </cell>
          <cell r="D3935" t="str">
            <v>4801014</v>
          </cell>
          <cell r="E3935" t="str">
            <v>4810</v>
          </cell>
          <cell r="F3935" t="str">
            <v>48</v>
          </cell>
          <cell r="G3935">
            <v>542.59507582000003</v>
          </cell>
          <cell r="H3935">
            <v>548.97883991000003</v>
          </cell>
          <cell r="I3935">
            <v>546.35633400999996</v>
          </cell>
          <cell r="J3935">
            <v>23.493975899999999</v>
          </cell>
          <cell r="K3935">
            <v>16.810344829999998</v>
          </cell>
          <cell r="L3935">
            <v>7.177018770000001</v>
          </cell>
          <cell r="M3935">
            <v>11.220284449999999</v>
          </cell>
          <cell r="N3935">
            <v>30.014441040000001</v>
          </cell>
          <cell r="O3935">
            <v>60.258000000000003</v>
          </cell>
          <cell r="P3935">
            <v>11.22358869</v>
          </cell>
          <cell r="Q3935">
            <v>64.900000000000006</v>
          </cell>
          <cell r="R3935">
            <v>47.665465279999999</v>
          </cell>
          <cell r="S3935">
            <v>18.100000000000001</v>
          </cell>
          <cell r="T3935">
            <v>10.176220949999999</v>
          </cell>
          <cell r="U3935">
            <v>7.177018770000001</v>
          </cell>
          <cell r="V3935">
            <v>7.1708884800000003</v>
          </cell>
          <cell r="W3935">
            <v>58.5</v>
          </cell>
          <cell r="X3935">
            <v>83</v>
          </cell>
          <cell r="Y3935">
            <v>27.5</v>
          </cell>
          <cell r="Z3935">
            <v>43.3</v>
          </cell>
          <cell r="AA3935">
            <v>29.8</v>
          </cell>
          <cell r="AB3935">
            <v>7.2203738399999988</v>
          </cell>
          <cell r="AC3935">
            <v>1</v>
          </cell>
          <cell r="AD3935">
            <v>269.62</v>
          </cell>
          <cell r="AE3935">
            <v>62.107073649999997</v>
          </cell>
          <cell r="AF3935">
            <v>56.316400000000002</v>
          </cell>
          <cell r="AG3935">
            <v>0.34165078266912163</v>
          </cell>
          <cell r="AH3935">
            <v>2.5</v>
          </cell>
          <cell r="AI3935">
            <v>55220</v>
          </cell>
          <cell r="AJ3935">
            <v>10.6</v>
          </cell>
        </row>
        <row r="3936">
          <cell r="A3936" t="str">
            <v>4801</v>
          </cell>
          <cell r="B3936" t="str">
            <v>480101801</v>
          </cell>
          <cell r="C3936" t="str">
            <v>805</v>
          </cell>
          <cell r="D3936" t="str">
            <v>4801018</v>
          </cell>
          <cell r="E3936" t="str">
            <v>4810</v>
          </cell>
          <cell r="F3936" t="str">
            <v>48</v>
          </cell>
          <cell r="G3936">
            <v>542.59507582000003</v>
          </cell>
          <cell r="H3936">
            <v>548.97883991000003</v>
          </cell>
          <cell r="I3936">
            <v>546.35633400999996</v>
          </cell>
          <cell r="J3936">
            <v>23.493975899999999</v>
          </cell>
          <cell r="K3936">
            <v>16.810344829999998</v>
          </cell>
          <cell r="L3936">
            <v>7.3290937400000002</v>
          </cell>
          <cell r="M3936">
            <v>9.4326836000000007</v>
          </cell>
          <cell r="N3936">
            <v>30.014441040000001</v>
          </cell>
          <cell r="O3936">
            <v>60.258000000000003</v>
          </cell>
          <cell r="P3936">
            <v>9.4326836000000007</v>
          </cell>
          <cell r="Q3936">
            <v>64.900000000000006</v>
          </cell>
          <cell r="R3936">
            <v>53.176777049999998</v>
          </cell>
          <cell r="S3936">
            <v>18.100000000000001</v>
          </cell>
          <cell r="T3936">
            <v>7.6309465799999998</v>
          </cell>
          <cell r="U3936">
            <v>7.3290937400000002</v>
          </cell>
          <cell r="V3936">
            <v>7.3472996999999989</v>
          </cell>
          <cell r="W3936">
            <v>58.5</v>
          </cell>
          <cell r="X3936">
            <v>83</v>
          </cell>
          <cell r="Y3936">
            <v>27.5</v>
          </cell>
          <cell r="Z3936">
            <v>43.3</v>
          </cell>
          <cell r="AA3936">
            <v>29.8</v>
          </cell>
          <cell r="AB3936">
            <v>7.3290937400000002</v>
          </cell>
          <cell r="AC3936">
            <v>1</v>
          </cell>
          <cell r="AD3936">
            <v>269.62</v>
          </cell>
          <cell r="AE3936">
            <v>62.107073649999997</v>
          </cell>
          <cell r="AF3936">
            <v>56.316400000000002</v>
          </cell>
          <cell r="AG3936">
            <v>0.39557835137702552</v>
          </cell>
          <cell r="AH3936">
            <v>2.5</v>
          </cell>
          <cell r="AI3936">
            <v>55220</v>
          </cell>
          <cell r="AJ3936">
            <v>10.6</v>
          </cell>
        </row>
        <row r="3937">
          <cell r="A3937" t="str">
            <v>4802</v>
          </cell>
          <cell r="B3937" t="str">
            <v>480200101</v>
          </cell>
          <cell r="D3937" t="str">
            <v>4802001</v>
          </cell>
          <cell r="E3937" t="str">
            <v>4810</v>
          </cell>
          <cell r="F3937" t="str">
            <v>48</v>
          </cell>
          <cell r="G3937">
            <v>542.59507582000003</v>
          </cell>
          <cell r="H3937">
            <v>548.97883991000003</v>
          </cell>
          <cell r="I3937">
            <v>546.35633400999996</v>
          </cell>
          <cell r="J3937">
            <v>23.493975899999999</v>
          </cell>
          <cell r="K3937">
            <v>16.810344829999998</v>
          </cell>
          <cell r="L3937">
            <v>9.8247689699999992</v>
          </cell>
          <cell r="M3937">
            <v>10.550145669999999</v>
          </cell>
          <cell r="N3937">
            <v>30.014441040000001</v>
          </cell>
          <cell r="O3937">
            <v>60.258000000000003</v>
          </cell>
          <cell r="P3937">
            <v>11.153260339999999</v>
          </cell>
          <cell r="Q3937">
            <v>64.900000000000006</v>
          </cell>
          <cell r="R3937">
            <v>47.665465279999999</v>
          </cell>
          <cell r="S3937">
            <v>18.100000000000001</v>
          </cell>
          <cell r="T3937">
            <v>9.8766300999999999</v>
          </cell>
          <cell r="U3937">
            <v>10.49764278</v>
          </cell>
          <cell r="V3937">
            <v>9.7300860900000004</v>
          </cell>
          <cell r="W3937">
            <v>58.5</v>
          </cell>
          <cell r="X3937">
            <v>83</v>
          </cell>
          <cell r="Y3937">
            <v>27.5</v>
          </cell>
          <cell r="Z3937">
            <v>43.3</v>
          </cell>
          <cell r="AA3937">
            <v>29.8</v>
          </cell>
          <cell r="AB3937">
            <v>10.2429553</v>
          </cell>
          <cell r="AC3937">
            <v>4.0381779999999999E-2</v>
          </cell>
          <cell r="AD3937">
            <v>269.62</v>
          </cell>
          <cell r="AE3937">
            <v>62.107073649999997</v>
          </cell>
          <cell r="AF3937">
            <v>62.676284669999994</v>
          </cell>
          <cell r="AG3937">
            <v>0.37871579078303297</v>
          </cell>
          <cell r="AH3937">
            <v>2.5</v>
          </cell>
          <cell r="AI3937">
            <v>55220</v>
          </cell>
          <cell r="AJ3937">
            <v>10.6</v>
          </cell>
        </row>
        <row r="3938">
          <cell r="A3938" t="str">
            <v>4802</v>
          </cell>
          <cell r="B3938" t="str">
            <v>480200201</v>
          </cell>
          <cell r="D3938" t="str">
            <v>4802002</v>
          </cell>
          <cell r="E3938" t="str">
            <v>4810</v>
          </cell>
          <cell r="F3938" t="str">
            <v>48</v>
          </cell>
          <cell r="G3938">
            <v>542.59507582000003</v>
          </cell>
          <cell r="H3938">
            <v>548.97883991000003</v>
          </cell>
          <cell r="I3938">
            <v>546.35633400999996</v>
          </cell>
          <cell r="J3938">
            <v>23.493975899999999</v>
          </cell>
          <cell r="K3938">
            <v>16.810344829999998</v>
          </cell>
          <cell r="L3938">
            <v>7.1308988299999996</v>
          </cell>
          <cell r="M3938">
            <v>11.225243389999999</v>
          </cell>
          <cell r="N3938">
            <v>30.014441040000001</v>
          </cell>
          <cell r="O3938">
            <v>60.258000000000003</v>
          </cell>
          <cell r="P3938">
            <v>11.630708500000001</v>
          </cell>
          <cell r="Q3938">
            <v>64.900000000000006</v>
          </cell>
          <cell r="R3938">
            <v>47.665465279999999</v>
          </cell>
          <cell r="S3938">
            <v>18.100000000000001</v>
          </cell>
          <cell r="T3938">
            <v>10.05895166</v>
          </cell>
          <cell r="U3938">
            <v>11.225243389999999</v>
          </cell>
          <cell r="V3938">
            <v>9.8389490300000002</v>
          </cell>
          <cell r="W3938">
            <v>58.5</v>
          </cell>
          <cell r="X3938">
            <v>83</v>
          </cell>
          <cell r="Y3938">
            <v>27.5</v>
          </cell>
          <cell r="Z3938">
            <v>43.3</v>
          </cell>
          <cell r="AA3938">
            <v>29.8</v>
          </cell>
          <cell r="AB3938">
            <v>10.741816740000001</v>
          </cell>
          <cell r="AC3938">
            <v>0</v>
          </cell>
          <cell r="AD3938">
            <v>269.62</v>
          </cell>
          <cell r="AE3938">
            <v>62.107073649999997</v>
          </cell>
          <cell r="AF3938">
            <v>62.685000000000002</v>
          </cell>
          <cell r="AG3938">
            <v>0.39016779339084218</v>
          </cell>
          <cell r="AH3938">
            <v>2.5</v>
          </cell>
          <cell r="AI3938">
            <v>55220</v>
          </cell>
          <cell r="AJ3938">
            <v>10.6</v>
          </cell>
        </row>
        <row r="3939">
          <cell r="A3939" t="str">
            <v>4802</v>
          </cell>
          <cell r="B3939" t="str">
            <v>480200401</v>
          </cell>
          <cell r="D3939" t="str">
            <v>4802004</v>
          </cell>
          <cell r="E3939" t="str">
            <v>4810</v>
          </cell>
          <cell r="F3939" t="str">
            <v>48</v>
          </cell>
          <cell r="G3939">
            <v>542.59507582000003</v>
          </cell>
          <cell r="H3939">
            <v>548.97883991000003</v>
          </cell>
          <cell r="I3939">
            <v>546.35633400999996</v>
          </cell>
          <cell r="J3939">
            <v>23.493975899999999</v>
          </cell>
          <cell r="K3939">
            <v>16.810344829999998</v>
          </cell>
          <cell r="L3939">
            <v>7.3072023099999992</v>
          </cell>
          <cell r="M3939">
            <v>10.81977828</v>
          </cell>
          <cell r="N3939">
            <v>30.014441040000001</v>
          </cell>
          <cell r="O3939">
            <v>60.258000000000003</v>
          </cell>
          <cell r="P3939">
            <v>11.34112833</v>
          </cell>
          <cell r="Q3939">
            <v>64.900000000000006</v>
          </cell>
          <cell r="R3939">
            <v>47.665465279999999</v>
          </cell>
          <cell r="S3939">
            <v>18.100000000000001</v>
          </cell>
          <cell r="T3939">
            <v>7.1396603400000007</v>
          </cell>
          <cell r="U3939">
            <v>11.07488551</v>
          </cell>
          <cell r="V3939">
            <v>7.3072023099999992</v>
          </cell>
          <cell r="W3939">
            <v>58.5</v>
          </cell>
          <cell r="X3939">
            <v>83</v>
          </cell>
          <cell r="Y3939">
            <v>27.5</v>
          </cell>
          <cell r="Z3939">
            <v>43.3</v>
          </cell>
          <cell r="AA3939">
            <v>29.8</v>
          </cell>
          <cell r="AB3939">
            <v>9.9641121699999999</v>
          </cell>
          <cell r="AC3939">
            <v>0</v>
          </cell>
          <cell r="AD3939">
            <v>269.62</v>
          </cell>
          <cell r="AE3939">
            <v>62.107073649999997</v>
          </cell>
          <cell r="AF3939">
            <v>62.685000000000002</v>
          </cell>
          <cell r="AG3939">
            <v>0.35450291109301446</v>
          </cell>
          <cell r="AH3939">
            <v>2.5</v>
          </cell>
          <cell r="AI3939">
            <v>55220</v>
          </cell>
          <cell r="AJ3939">
            <v>10.6</v>
          </cell>
        </row>
        <row r="3940">
          <cell r="A3940" t="str">
            <v>4802</v>
          </cell>
          <cell r="B3940" t="str">
            <v>480200601</v>
          </cell>
          <cell r="D3940" t="str">
            <v>4802006</v>
          </cell>
          <cell r="E3940" t="str">
            <v>4810</v>
          </cell>
          <cell r="F3940" t="str">
            <v>48</v>
          </cell>
          <cell r="G3940">
            <v>542.59507582000003</v>
          </cell>
          <cell r="H3940">
            <v>548.97883991000003</v>
          </cell>
          <cell r="I3940">
            <v>546.35633400999996</v>
          </cell>
          <cell r="J3940">
            <v>23.493975899999999</v>
          </cell>
          <cell r="K3940">
            <v>16.810344829999998</v>
          </cell>
          <cell r="L3940">
            <v>7.1308988299999996</v>
          </cell>
          <cell r="M3940">
            <v>10.81977828</v>
          </cell>
          <cell r="N3940">
            <v>30.014441040000001</v>
          </cell>
          <cell r="O3940">
            <v>60.258000000000003</v>
          </cell>
          <cell r="P3940">
            <v>11.225243389999999</v>
          </cell>
          <cell r="Q3940">
            <v>64.900000000000006</v>
          </cell>
          <cell r="R3940">
            <v>47.665465279999999</v>
          </cell>
          <cell r="S3940">
            <v>18.100000000000001</v>
          </cell>
          <cell r="T3940">
            <v>7.1308988299999996</v>
          </cell>
          <cell r="U3940">
            <v>10.81977828</v>
          </cell>
          <cell r="V3940">
            <v>7.1308988299999996</v>
          </cell>
          <cell r="W3940">
            <v>58.5</v>
          </cell>
          <cell r="X3940">
            <v>83</v>
          </cell>
          <cell r="Y3940">
            <v>27.5</v>
          </cell>
          <cell r="Z3940">
            <v>43.3</v>
          </cell>
          <cell r="AA3940">
            <v>29.8</v>
          </cell>
          <cell r="AB3940">
            <v>7.1308988299999996</v>
          </cell>
          <cell r="AC3940">
            <v>0</v>
          </cell>
          <cell r="AD3940">
            <v>269.62</v>
          </cell>
          <cell r="AE3940">
            <v>62.107073649999997</v>
          </cell>
          <cell r="AF3940">
            <v>62.685000000000002</v>
          </cell>
          <cell r="AG3940">
            <v>0.35810129618198305</v>
          </cell>
          <cell r="AH3940">
            <v>2.5</v>
          </cell>
          <cell r="AI3940">
            <v>55220</v>
          </cell>
          <cell r="AJ3940">
            <v>10.6</v>
          </cell>
        </row>
        <row r="3941">
          <cell r="A3941" t="str">
            <v>4802</v>
          </cell>
          <cell r="B3941" t="str">
            <v>480200801</v>
          </cell>
          <cell r="D3941" t="str">
            <v>4802008</v>
          </cell>
          <cell r="E3941" t="str">
            <v>4810</v>
          </cell>
          <cell r="F3941" t="str">
            <v>48</v>
          </cell>
          <cell r="G3941">
            <v>542.59507582000003</v>
          </cell>
          <cell r="H3941">
            <v>548.97883991000003</v>
          </cell>
          <cell r="I3941">
            <v>546.35633400999996</v>
          </cell>
          <cell r="J3941">
            <v>23.493975899999999</v>
          </cell>
          <cell r="K3941">
            <v>16.810344829999998</v>
          </cell>
          <cell r="L3941">
            <v>7.3530819199999993</v>
          </cell>
          <cell r="M3941">
            <v>10.16942236</v>
          </cell>
          <cell r="N3941">
            <v>30.014441040000001</v>
          </cell>
          <cell r="O3941">
            <v>60.258000000000003</v>
          </cell>
          <cell r="P3941">
            <v>10.126631100000001</v>
          </cell>
          <cell r="Q3941">
            <v>64.900000000000006</v>
          </cell>
          <cell r="R3941">
            <v>47.665465279999999</v>
          </cell>
          <cell r="S3941">
            <v>18.100000000000001</v>
          </cell>
          <cell r="T3941">
            <v>9.8389490300000002</v>
          </cell>
          <cell r="U3941">
            <v>7.1585139999999994</v>
          </cell>
          <cell r="V3941">
            <v>7.1585139999999994</v>
          </cell>
          <cell r="W3941">
            <v>58.5</v>
          </cell>
          <cell r="X3941">
            <v>83</v>
          </cell>
          <cell r="Y3941">
            <v>27.5</v>
          </cell>
          <cell r="Z3941">
            <v>43.3</v>
          </cell>
          <cell r="AA3941">
            <v>29.8</v>
          </cell>
          <cell r="AB3941">
            <v>9.9641121699999999</v>
          </cell>
          <cell r="AC3941">
            <v>1</v>
          </cell>
          <cell r="AD3941">
            <v>269.62</v>
          </cell>
          <cell r="AE3941">
            <v>62.107073649999997</v>
          </cell>
          <cell r="AF3941">
            <v>62.685000000000002</v>
          </cell>
          <cell r="AG3941">
            <v>0.36897177867609304</v>
          </cell>
          <cell r="AH3941">
            <v>2.5</v>
          </cell>
          <cell r="AI3941">
            <v>55220</v>
          </cell>
          <cell r="AJ3941">
            <v>10.6</v>
          </cell>
        </row>
        <row r="3942">
          <cell r="A3942" t="str">
            <v>4802</v>
          </cell>
          <cell r="B3942" t="str">
            <v>480200901</v>
          </cell>
          <cell r="D3942" t="str">
            <v>4802009</v>
          </cell>
          <cell r="E3942" t="str">
            <v>4810</v>
          </cell>
          <cell r="F3942" t="str">
            <v>48</v>
          </cell>
          <cell r="G3942">
            <v>542.59507582000003</v>
          </cell>
          <cell r="H3942">
            <v>548.97883991000003</v>
          </cell>
          <cell r="I3942">
            <v>546.35633400999996</v>
          </cell>
          <cell r="J3942">
            <v>23.493975899999999</v>
          </cell>
          <cell r="K3942">
            <v>16.810344829999998</v>
          </cell>
          <cell r="L3942">
            <v>7.2584121499999998</v>
          </cell>
          <cell r="M3942">
            <v>10.81977828</v>
          </cell>
          <cell r="N3942">
            <v>30.014441040000001</v>
          </cell>
          <cell r="O3942">
            <v>60.258000000000003</v>
          </cell>
          <cell r="P3942">
            <v>10.1641966</v>
          </cell>
          <cell r="Q3942">
            <v>64.900000000000006</v>
          </cell>
          <cell r="R3942">
            <v>47.665465279999999</v>
          </cell>
          <cell r="S3942">
            <v>18.100000000000001</v>
          </cell>
          <cell r="T3942">
            <v>10.763165600000001</v>
          </cell>
          <cell r="U3942">
            <v>7.2584121499999998</v>
          </cell>
          <cell r="V3942">
            <v>9.4334839200000005</v>
          </cell>
          <cell r="W3942">
            <v>58.5</v>
          </cell>
          <cell r="X3942">
            <v>83</v>
          </cell>
          <cell r="Y3942">
            <v>27.5</v>
          </cell>
          <cell r="Z3942">
            <v>43.3</v>
          </cell>
          <cell r="AA3942">
            <v>29.8</v>
          </cell>
          <cell r="AB3942">
            <v>9.9641121699999999</v>
          </cell>
          <cell r="AC3942">
            <v>0</v>
          </cell>
          <cell r="AD3942">
            <v>269.62</v>
          </cell>
          <cell r="AE3942">
            <v>62.107073649999997</v>
          </cell>
          <cell r="AF3942">
            <v>62.685000000000002</v>
          </cell>
          <cell r="AG3942">
            <v>0.35332101891270112</v>
          </cell>
          <cell r="AH3942">
            <v>2.5</v>
          </cell>
          <cell r="AI3942">
            <v>55220</v>
          </cell>
          <cell r="AJ3942">
            <v>10.6</v>
          </cell>
        </row>
        <row r="3943">
          <cell r="A3943" t="str">
            <v>4802</v>
          </cell>
          <cell r="B3943" t="str">
            <v>480201101</v>
          </cell>
          <cell r="C3943" t="str">
            <v>810</v>
          </cell>
          <cell r="D3943" t="str">
            <v>4802011</v>
          </cell>
          <cell r="E3943" t="str">
            <v>4810</v>
          </cell>
          <cell r="F3943" t="str">
            <v>48</v>
          </cell>
          <cell r="G3943">
            <v>542.59507582000003</v>
          </cell>
          <cell r="H3943">
            <v>548.97883991000003</v>
          </cell>
          <cell r="I3943">
            <v>546.35633400999996</v>
          </cell>
          <cell r="J3943">
            <v>23.493975899999999</v>
          </cell>
          <cell r="K3943">
            <v>16.810344829999998</v>
          </cell>
          <cell r="L3943">
            <v>9.2559827299999995</v>
          </cell>
          <cell r="M3943">
            <v>10.34910243</v>
          </cell>
          <cell r="N3943">
            <v>30.014441040000001</v>
          </cell>
          <cell r="O3943">
            <v>60.258000000000003</v>
          </cell>
          <cell r="P3943">
            <v>10.31880398</v>
          </cell>
          <cell r="Q3943">
            <v>64.900000000000006</v>
          </cell>
          <cell r="R3943">
            <v>39.198498909999998</v>
          </cell>
          <cell r="S3943">
            <v>18.100000000000001</v>
          </cell>
          <cell r="T3943">
            <v>10.207657940000001</v>
          </cell>
          <cell r="U3943">
            <v>9.9322693500000003</v>
          </cell>
          <cell r="V3943">
            <v>9.2933939300000006</v>
          </cell>
          <cell r="W3943">
            <v>58.5</v>
          </cell>
          <cell r="X3943">
            <v>83</v>
          </cell>
          <cell r="Y3943">
            <v>27.5</v>
          </cell>
          <cell r="Z3943">
            <v>43.3</v>
          </cell>
          <cell r="AA3943">
            <v>29.8</v>
          </cell>
          <cell r="AB3943">
            <v>9.9901238600000006</v>
          </cell>
          <cell r="AC3943">
            <v>0.25089525000000001</v>
          </cell>
          <cell r="AD3943">
            <v>269.62</v>
          </cell>
          <cell r="AE3943">
            <v>62.107073649999997</v>
          </cell>
          <cell r="AF3943">
            <v>62.6670613</v>
          </cell>
          <cell r="AG3943">
            <v>0.33373535256111408</v>
          </cell>
          <cell r="AH3943">
            <v>2.5</v>
          </cell>
          <cell r="AI3943">
            <v>55220</v>
          </cell>
          <cell r="AJ3943">
            <v>10.6</v>
          </cell>
        </row>
        <row r="3944">
          <cell r="A3944" t="str">
            <v>4802</v>
          </cell>
          <cell r="B3944" t="str">
            <v>480201201</v>
          </cell>
          <cell r="C3944" t="str">
            <v>810</v>
          </cell>
          <cell r="D3944" t="str">
            <v>4802012</v>
          </cell>
          <cell r="E3944" t="str">
            <v>4810</v>
          </cell>
          <cell r="F3944" t="str">
            <v>48</v>
          </cell>
          <cell r="G3944">
            <v>542.59507582000003</v>
          </cell>
          <cell r="H3944">
            <v>548.97883991000003</v>
          </cell>
          <cell r="I3944">
            <v>546.35633400999996</v>
          </cell>
          <cell r="J3944">
            <v>23.493975899999999</v>
          </cell>
          <cell r="K3944">
            <v>16.810344829999998</v>
          </cell>
          <cell r="L3944">
            <v>7.2950564199999999</v>
          </cell>
          <cell r="M3944">
            <v>8.0222409199999998</v>
          </cell>
          <cell r="N3944">
            <v>30.014441040000001</v>
          </cell>
          <cell r="O3944">
            <v>60.258000000000003</v>
          </cell>
          <cell r="P3944">
            <v>8.3257905300000008</v>
          </cell>
          <cell r="Q3944">
            <v>64.900000000000006</v>
          </cell>
          <cell r="R3944">
            <v>39.198498909999998</v>
          </cell>
          <cell r="S3944">
            <v>18.100000000000001</v>
          </cell>
          <cell r="T3944">
            <v>8.2506200799999991</v>
          </cell>
          <cell r="U3944">
            <v>7.3185395499999997</v>
          </cell>
          <cell r="V3944">
            <v>7.3304052100000003</v>
          </cell>
          <cell r="W3944">
            <v>58.5</v>
          </cell>
          <cell r="X3944">
            <v>83</v>
          </cell>
          <cell r="Y3944">
            <v>27.5</v>
          </cell>
          <cell r="Z3944">
            <v>43.3</v>
          </cell>
          <cell r="AA3944">
            <v>29.8</v>
          </cell>
          <cell r="AB3944">
            <v>7.6251071499999998</v>
          </cell>
          <cell r="AC3944">
            <v>0.99064075000000007</v>
          </cell>
          <cell r="AD3944">
            <v>269.62</v>
          </cell>
          <cell r="AE3944">
            <v>62.107073649999997</v>
          </cell>
          <cell r="AF3944">
            <v>62.685000000000002</v>
          </cell>
          <cell r="AG3944">
            <v>0.34670377926536644</v>
          </cell>
          <cell r="AH3944">
            <v>2.5</v>
          </cell>
          <cell r="AI3944">
            <v>55220</v>
          </cell>
          <cell r="AJ3944">
            <v>10.6</v>
          </cell>
        </row>
        <row r="3945">
          <cell r="A3945" t="str">
            <v>4802</v>
          </cell>
          <cell r="B3945" t="str">
            <v>480201301</v>
          </cell>
          <cell r="C3945" t="str">
            <v>810</v>
          </cell>
          <cell r="D3945" t="str">
            <v>4802013</v>
          </cell>
          <cell r="E3945" t="str">
            <v>4810</v>
          </cell>
          <cell r="F3945" t="str">
            <v>48</v>
          </cell>
          <cell r="G3945">
            <v>542.59507582000003</v>
          </cell>
          <cell r="H3945">
            <v>548.97883991000003</v>
          </cell>
          <cell r="I3945">
            <v>546.35633400999996</v>
          </cell>
          <cell r="J3945">
            <v>23.493975899999999</v>
          </cell>
          <cell r="K3945">
            <v>16.810344829999998</v>
          </cell>
          <cell r="L3945">
            <v>7.1308988299999996</v>
          </cell>
          <cell r="M3945">
            <v>9.4334839200000005</v>
          </cell>
          <cell r="N3945">
            <v>30.014441040000001</v>
          </cell>
          <cell r="O3945">
            <v>60.258000000000003</v>
          </cell>
          <cell r="P3945">
            <v>9.4334839200000005</v>
          </cell>
          <cell r="Q3945">
            <v>64.900000000000006</v>
          </cell>
          <cell r="R3945">
            <v>39.198498909999998</v>
          </cell>
          <cell r="S3945">
            <v>18.100000000000001</v>
          </cell>
          <cell r="T3945">
            <v>9.4334839200000005</v>
          </cell>
          <cell r="U3945">
            <v>8.7524233999999996</v>
          </cell>
          <cell r="V3945">
            <v>9.4334839200000005</v>
          </cell>
          <cell r="W3945">
            <v>58.5</v>
          </cell>
          <cell r="X3945">
            <v>83</v>
          </cell>
          <cell r="Y3945">
            <v>27.5</v>
          </cell>
          <cell r="Z3945">
            <v>43.3</v>
          </cell>
          <cell r="AA3945">
            <v>29.8</v>
          </cell>
          <cell r="AB3945">
            <v>9.1954297599999997</v>
          </cell>
          <cell r="AC3945">
            <v>0</v>
          </cell>
          <cell r="AD3945">
            <v>269.62</v>
          </cell>
          <cell r="AE3945">
            <v>62.107073649999997</v>
          </cell>
          <cell r="AF3945">
            <v>62.685000000000002</v>
          </cell>
          <cell r="AG3945">
            <v>0.34947487621958395</v>
          </cell>
          <cell r="AH3945">
            <v>2.5</v>
          </cell>
          <cell r="AI3945">
            <v>55220</v>
          </cell>
          <cell r="AJ3945">
            <v>10.6</v>
          </cell>
        </row>
        <row r="3946">
          <cell r="A3946" t="str">
            <v>4802</v>
          </cell>
          <cell r="B3946" t="str">
            <v>480201401</v>
          </cell>
          <cell r="C3946" t="str">
            <v>810</v>
          </cell>
          <cell r="D3946" t="str">
            <v>4802014</v>
          </cell>
          <cell r="E3946" t="str">
            <v>4810</v>
          </cell>
          <cell r="F3946" t="str">
            <v>48</v>
          </cell>
          <cell r="G3946">
            <v>542.59507582000003</v>
          </cell>
          <cell r="H3946">
            <v>548.97883991000003</v>
          </cell>
          <cell r="I3946">
            <v>546.35633400999996</v>
          </cell>
          <cell r="J3946">
            <v>23.493975899999999</v>
          </cell>
          <cell r="K3946">
            <v>16.810344829999998</v>
          </cell>
          <cell r="L3946">
            <v>7.1308988299999996</v>
          </cell>
          <cell r="M3946">
            <v>10.71559485</v>
          </cell>
          <cell r="N3946">
            <v>30.014441040000001</v>
          </cell>
          <cell r="O3946">
            <v>60.258000000000003</v>
          </cell>
          <cell r="P3946">
            <v>10.71559485</v>
          </cell>
          <cell r="Q3946">
            <v>64.900000000000006</v>
          </cell>
          <cell r="R3946">
            <v>39.198498909999998</v>
          </cell>
          <cell r="S3946">
            <v>18.100000000000001</v>
          </cell>
          <cell r="T3946">
            <v>10.71559485</v>
          </cell>
          <cell r="U3946">
            <v>10.126631100000001</v>
          </cell>
          <cell r="V3946">
            <v>7.2477925799999996</v>
          </cell>
          <cell r="W3946">
            <v>58.5</v>
          </cell>
          <cell r="X3946">
            <v>83</v>
          </cell>
          <cell r="Y3946">
            <v>27.5</v>
          </cell>
          <cell r="Z3946">
            <v>43.3</v>
          </cell>
          <cell r="AA3946">
            <v>29.8</v>
          </cell>
          <cell r="AB3946">
            <v>9.9641121699999999</v>
          </cell>
          <cell r="AC3946">
            <v>0</v>
          </cell>
          <cell r="AD3946">
            <v>269.62</v>
          </cell>
          <cell r="AE3946">
            <v>62.107073649999997</v>
          </cell>
          <cell r="AF3946">
            <v>62.685000000000002</v>
          </cell>
          <cell r="AG3946">
            <v>0.34175226927109287</v>
          </cell>
          <cell r="AH3946">
            <v>2.5</v>
          </cell>
          <cell r="AI3946">
            <v>55220</v>
          </cell>
          <cell r="AJ3946">
            <v>10.6</v>
          </cell>
        </row>
        <row r="3947">
          <cell r="A3947" t="str">
            <v>4802</v>
          </cell>
          <cell r="B3947" t="str">
            <v>480201601</v>
          </cell>
          <cell r="C3947" t="str">
            <v>810</v>
          </cell>
          <cell r="D3947" t="str">
            <v>4802016</v>
          </cell>
          <cell r="E3947" t="str">
            <v>4810</v>
          </cell>
          <cell r="F3947" t="str">
            <v>48</v>
          </cell>
          <cell r="G3947">
            <v>542.59507582000003</v>
          </cell>
          <cell r="H3947">
            <v>548.97883991000003</v>
          </cell>
          <cell r="I3947">
            <v>546.35633400999996</v>
          </cell>
          <cell r="J3947">
            <v>23.493975899999999</v>
          </cell>
          <cell r="K3947">
            <v>16.810344829999998</v>
          </cell>
          <cell r="L3947">
            <v>7.1459844700000001</v>
          </cell>
          <cell r="M3947">
            <v>10.81977828</v>
          </cell>
          <cell r="N3947">
            <v>30.014441040000001</v>
          </cell>
          <cell r="O3947">
            <v>60.258000000000003</v>
          </cell>
          <cell r="P3947">
            <v>10.81977828</v>
          </cell>
          <cell r="Q3947">
            <v>64.900000000000006</v>
          </cell>
          <cell r="R3947">
            <v>39.198498909999998</v>
          </cell>
          <cell r="S3947">
            <v>18.100000000000001</v>
          </cell>
          <cell r="T3947">
            <v>10.81977828</v>
          </cell>
          <cell r="U3947">
            <v>10.81977828</v>
          </cell>
          <cell r="V3947">
            <v>7.1459844700000001</v>
          </cell>
          <cell r="W3947">
            <v>58.5</v>
          </cell>
          <cell r="X3947">
            <v>83</v>
          </cell>
          <cell r="Y3947">
            <v>27.5</v>
          </cell>
          <cell r="Z3947">
            <v>43.3</v>
          </cell>
          <cell r="AA3947">
            <v>29.8</v>
          </cell>
          <cell r="AB3947">
            <v>10.741816740000001</v>
          </cell>
          <cell r="AC3947">
            <v>0</v>
          </cell>
          <cell r="AD3947">
            <v>269.62</v>
          </cell>
          <cell r="AE3947">
            <v>62.107073649999997</v>
          </cell>
          <cell r="AF3947">
            <v>62.685000000000002</v>
          </cell>
          <cell r="AG3947">
            <v>0.38844937310126204</v>
          </cell>
          <cell r="AH3947">
            <v>2.5</v>
          </cell>
          <cell r="AI3947">
            <v>55220</v>
          </cell>
          <cell r="AJ3947">
            <v>10.6</v>
          </cell>
        </row>
        <row r="3948">
          <cell r="A3948" t="str">
            <v>4802</v>
          </cell>
          <cell r="B3948" t="str">
            <v>480201801</v>
          </cell>
          <cell r="C3948" t="str">
            <v>810</v>
          </cell>
          <cell r="D3948" t="str">
            <v>4802018</v>
          </cell>
          <cell r="E3948" t="str">
            <v>4810</v>
          </cell>
          <cell r="F3948" t="str">
            <v>48</v>
          </cell>
          <cell r="G3948">
            <v>542.59507582000003</v>
          </cell>
          <cell r="H3948">
            <v>548.97883991000003</v>
          </cell>
          <cell r="I3948">
            <v>546.35633400999996</v>
          </cell>
          <cell r="J3948">
            <v>23.493975899999999</v>
          </cell>
          <cell r="K3948">
            <v>16.810344829999998</v>
          </cell>
          <cell r="L3948">
            <v>7.1308988299999996</v>
          </cell>
          <cell r="M3948">
            <v>10.126631100000001</v>
          </cell>
          <cell r="N3948">
            <v>30.014441040000001</v>
          </cell>
          <cell r="O3948">
            <v>60.258000000000003</v>
          </cell>
          <cell r="P3948">
            <v>9.8389490300000002</v>
          </cell>
          <cell r="Q3948">
            <v>64.900000000000006</v>
          </cell>
          <cell r="R3948">
            <v>39.198498909999998</v>
          </cell>
          <cell r="S3948">
            <v>18.100000000000001</v>
          </cell>
          <cell r="T3948">
            <v>10.038149560000001</v>
          </cell>
          <cell r="U3948">
            <v>7.1308988299999996</v>
          </cell>
          <cell r="V3948">
            <v>7.1308988299999996</v>
          </cell>
          <cell r="W3948">
            <v>58.5</v>
          </cell>
          <cell r="X3948">
            <v>83</v>
          </cell>
          <cell r="Y3948">
            <v>27.5</v>
          </cell>
          <cell r="Z3948">
            <v>43.3</v>
          </cell>
          <cell r="AA3948">
            <v>29.8</v>
          </cell>
          <cell r="AB3948">
            <v>7.1308988299999996</v>
          </cell>
          <cell r="AC3948">
            <v>0</v>
          </cell>
          <cell r="AD3948">
            <v>269.62</v>
          </cell>
          <cell r="AE3948">
            <v>62.107073649999997</v>
          </cell>
          <cell r="AF3948">
            <v>62.685000000000002</v>
          </cell>
          <cell r="AG3948">
            <v>0.30786138019089515</v>
          </cell>
          <cell r="AH3948">
            <v>2.5</v>
          </cell>
          <cell r="AI3948">
            <v>55220</v>
          </cell>
          <cell r="AJ3948">
            <v>10.6</v>
          </cell>
        </row>
        <row r="3949">
          <cell r="A3949" t="str">
            <v>4802</v>
          </cell>
          <cell r="B3949" t="str">
            <v>480201901</v>
          </cell>
          <cell r="C3949" t="str">
            <v>810</v>
          </cell>
          <cell r="D3949" t="str">
            <v>4802019</v>
          </cell>
          <cell r="E3949" t="str">
            <v>4810</v>
          </cell>
          <cell r="F3949" t="str">
            <v>48</v>
          </cell>
          <cell r="G3949">
            <v>542.59507582000003</v>
          </cell>
          <cell r="H3949">
            <v>548.97883991000003</v>
          </cell>
          <cell r="I3949">
            <v>546.35633400999996</v>
          </cell>
          <cell r="J3949">
            <v>23.493975899999999</v>
          </cell>
          <cell r="K3949">
            <v>16.810344829999998</v>
          </cell>
          <cell r="L3949">
            <v>7.1662659700000004</v>
          </cell>
          <cell r="M3949">
            <v>9.8389490300000002</v>
          </cell>
          <cell r="N3949">
            <v>30.014441040000001</v>
          </cell>
          <cell r="O3949">
            <v>60.258000000000003</v>
          </cell>
          <cell r="P3949">
            <v>9.6704830400000006</v>
          </cell>
          <cell r="Q3949">
            <v>64.900000000000006</v>
          </cell>
          <cell r="R3949">
            <v>39.198498909999998</v>
          </cell>
          <cell r="S3949">
            <v>18.100000000000001</v>
          </cell>
          <cell r="T3949">
            <v>7.2689201299999997</v>
          </cell>
          <cell r="U3949">
            <v>7.1670378799999996</v>
          </cell>
          <cell r="V3949">
            <v>7.2071188599999996</v>
          </cell>
          <cell r="W3949">
            <v>58.5</v>
          </cell>
          <cell r="X3949">
            <v>83</v>
          </cell>
          <cell r="Y3949">
            <v>27.5</v>
          </cell>
          <cell r="Z3949">
            <v>43.3</v>
          </cell>
          <cell r="AA3949">
            <v>29.8</v>
          </cell>
          <cell r="AB3949">
            <v>7.1670378799999996</v>
          </cell>
          <cell r="AC3949">
            <v>1</v>
          </cell>
          <cell r="AD3949">
            <v>269.62</v>
          </cell>
          <cell r="AE3949">
            <v>62.107073649999997</v>
          </cell>
          <cell r="AF3949">
            <v>62.685000000000002</v>
          </cell>
          <cell r="AG3949">
            <v>0.337996198714058</v>
          </cell>
          <cell r="AH3949">
            <v>2.5</v>
          </cell>
          <cell r="AI3949">
            <v>55220</v>
          </cell>
          <cell r="AJ3949">
            <v>10.6</v>
          </cell>
        </row>
        <row r="3950">
          <cell r="A3950" t="str">
            <v>4802</v>
          </cell>
          <cell r="B3950" t="str">
            <v>480202101</v>
          </cell>
          <cell r="D3950" t="str">
            <v>4802021</v>
          </cell>
          <cell r="E3950" t="str">
            <v>4810</v>
          </cell>
          <cell r="F3950" t="str">
            <v>48</v>
          </cell>
          <cell r="G3950">
            <v>542.59507582000003</v>
          </cell>
          <cell r="H3950">
            <v>548.97883991000003</v>
          </cell>
          <cell r="I3950">
            <v>546.35633400999996</v>
          </cell>
          <cell r="J3950">
            <v>23.493975899999999</v>
          </cell>
          <cell r="K3950">
            <v>16.810344829999998</v>
          </cell>
          <cell r="L3950">
            <v>9.4129546299999998</v>
          </cell>
          <cell r="M3950">
            <v>11.06666961</v>
          </cell>
          <cell r="N3950">
            <v>30.014441040000001</v>
          </cell>
          <cell r="O3950">
            <v>60.258000000000003</v>
          </cell>
          <cell r="P3950">
            <v>11.107690330000001</v>
          </cell>
          <cell r="Q3950">
            <v>64.900000000000006</v>
          </cell>
          <cell r="R3950">
            <v>47.665465279999999</v>
          </cell>
          <cell r="S3950">
            <v>18.100000000000001</v>
          </cell>
          <cell r="T3950">
            <v>9.8845595399999997</v>
          </cell>
          <cell r="U3950">
            <v>10.45794721</v>
          </cell>
          <cell r="V3950">
            <v>9.4571223199999999</v>
          </cell>
          <cell r="W3950">
            <v>58.5</v>
          </cell>
          <cell r="X3950">
            <v>83</v>
          </cell>
          <cell r="Y3950">
            <v>27.5</v>
          </cell>
          <cell r="Z3950">
            <v>43.3</v>
          </cell>
          <cell r="AA3950">
            <v>29.8</v>
          </cell>
          <cell r="AB3950">
            <v>10.551768109999999</v>
          </cell>
          <cell r="AC3950">
            <v>0.15855373</v>
          </cell>
          <cell r="AD3950">
            <v>269.62</v>
          </cell>
          <cell r="AE3950">
            <v>62.107073649999997</v>
          </cell>
          <cell r="AF3950">
            <v>56.350759539999999</v>
          </cell>
          <cell r="AG3950">
            <v>0.40346405228340154</v>
          </cell>
          <cell r="AH3950">
            <v>2.5</v>
          </cell>
          <cell r="AI3950">
            <v>55220</v>
          </cell>
          <cell r="AJ3950">
            <v>10.6</v>
          </cell>
        </row>
        <row r="3951">
          <cell r="A3951" t="str">
            <v>4802</v>
          </cell>
          <cell r="B3951" t="str">
            <v>480202102</v>
          </cell>
          <cell r="D3951" t="str">
            <v>4802021</v>
          </cell>
          <cell r="E3951" t="str">
            <v>4810</v>
          </cell>
          <cell r="F3951" t="str">
            <v>48</v>
          </cell>
          <cell r="G3951">
            <v>542.59507582000003</v>
          </cell>
          <cell r="H3951">
            <v>548.97883991000003</v>
          </cell>
          <cell r="I3951">
            <v>546.35633400999996</v>
          </cell>
          <cell r="J3951">
            <v>23.493975899999999</v>
          </cell>
          <cell r="K3951">
            <v>16.810344829999998</v>
          </cell>
          <cell r="L3951">
            <v>7.1308988299999996</v>
          </cell>
          <cell r="M3951">
            <v>10.81977828</v>
          </cell>
          <cell r="N3951">
            <v>30.014441040000001</v>
          </cell>
          <cell r="O3951">
            <v>60.258000000000003</v>
          </cell>
          <cell r="P3951">
            <v>11.630708500000001</v>
          </cell>
          <cell r="Q3951">
            <v>64.900000000000006</v>
          </cell>
          <cell r="R3951">
            <v>47.665465279999999</v>
          </cell>
          <cell r="S3951">
            <v>18.100000000000001</v>
          </cell>
          <cell r="T3951">
            <v>7.1308988299999996</v>
          </cell>
          <cell r="U3951">
            <v>10.126631100000001</v>
          </cell>
          <cell r="V3951">
            <v>7.1308988299999996</v>
          </cell>
          <cell r="W3951">
            <v>58.5</v>
          </cell>
          <cell r="X3951">
            <v>83</v>
          </cell>
          <cell r="Y3951">
            <v>27.5</v>
          </cell>
          <cell r="Z3951">
            <v>43.3</v>
          </cell>
          <cell r="AA3951">
            <v>29.8</v>
          </cell>
          <cell r="AB3951">
            <v>10.741816740000001</v>
          </cell>
          <cell r="AC3951">
            <v>0</v>
          </cell>
          <cell r="AD3951">
            <v>269.62</v>
          </cell>
          <cell r="AE3951">
            <v>62.107073649999997</v>
          </cell>
          <cell r="AF3951">
            <v>56.316400000000002</v>
          </cell>
          <cell r="AG3951">
            <v>0.39532707389994409</v>
          </cell>
          <cell r="AH3951">
            <v>2.5</v>
          </cell>
          <cell r="AI3951">
            <v>55220</v>
          </cell>
          <cell r="AJ3951">
            <v>10.6</v>
          </cell>
        </row>
        <row r="3952">
          <cell r="A3952" t="str">
            <v>4802</v>
          </cell>
          <cell r="B3952" t="str">
            <v>480202201</v>
          </cell>
          <cell r="D3952" t="str">
            <v>4802022</v>
          </cell>
          <cell r="E3952" t="str">
            <v>4810</v>
          </cell>
          <cell r="F3952" t="str">
            <v>48</v>
          </cell>
          <cell r="G3952">
            <v>542.59507582000003</v>
          </cell>
          <cell r="H3952">
            <v>548.97883991000003</v>
          </cell>
          <cell r="I3952">
            <v>546.35633400999996</v>
          </cell>
          <cell r="J3952">
            <v>23.493975899999999</v>
          </cell>
          <cell r="K3952">
            <v>16.810344829999998</v>
          </cell>
          <cell r="L3952">
            <v>7.1959372300000002</v>
          </cell>
          <cell r="M3952">
            <v>10.81977828</v>
          </cell>
          <cell r="N3952">
            <v>30.014441040000001</v>
          </cell>
          <cell r="O3952">
            <v>60.258000000000003</v>
          </cell>
          <cell r="P3952">
            <v>10.81977828</v>
          </cell>
          <cell r="Q3952">
            <v>64.900000000000006</v>
          </cell>
          <cell r="R3952">
            <v>47.665465279999999</v>
          </cell>
          <cell r="S3952">
            <v>18.100000000000001</v>
          </cell>
          <cell r="T3952">
            <v>7.48885296</v>
          </cell>
          <cell r="U3952">
            <v>7.4436636800000002</v>
          </cell>
          <cell r="V3952">
            <v>7.2211050999999999</v>
          </cell>
          <cell r="W3952">
            <v>58.5</v>
          </cell>
          <cell r="X3952">
            <v>83</v>
          </cell>
          <cell r="Y3952">
            <v>27.5</v>
          </cell>
          <cell r="Z3952">
            <v>43.3</v>
          </cell>
          <cell r="AA3952">
            <v>29.8</v>
          </cell>
          <cell r="AB3952">
            <v>7.48885296</v>
          </cell>
          <cell r="AC3952">
            <v>1</v>
          </cell>
          <cell r="AD3952">
            <v>269.62</v>
          </cell>
          <cell r="AE3952">
            <v>62.107073649999997</v>
          </cell>
          <cell r="AF3952">
            <v>56.316400000000002</v>
          </cell>
          <cell r="AG3952">
            <v>0.37629418486626121</v>
          </cell>
          <cell r="AH3952">
            <v>2.5</v>
          </cell>
          <cell r="AI3952">
            <v>55220</v>
          </cell>
          <cell r="AJ3952">
            <v>10.6</v>
          </cell>
        </row>
        <row r="3953">
          <cell r="A3953" t="str">
            <v>4802</v>
          </cell>
          <cell r="B3953" t="str">
            <v>480202301</v>
          </cell>
          <cell r="D3953" t="str">
            <v>4802023</v>
          </cell>
          <cell r="E3953" t="str">
            <v>4810</v>
          </cell>
          <cell r="F3953" t="str">
            <v>48</v>
          </cell>
          <cell r="G3953">
            <v>542.59507582000003</v>
          </cell>
          <cell r="H3953">
            <v>548.97883991000003</v>
          </cell>
          <cell r="I3953">
            <v>546.35633400999996</v>
          </cell>
          <cell r="J3953">
            <v>23.493975899999999</v>
          </cell>
          <cell r="K3953">
            <v>16.810344829999998</v>
          </cell>
          <cell r="L3953">
            <v>7.1530516300000002</v>
          </cell>
          <cell r="M3953">
            <v>10.81977828</v>
          </cell>
          <cell r="N3953">
            <v>30.014441040000001</v>
          </cell>
          <cell r="O3953">
            <v>60.258000000000003</v>
          </cell>
          <cell r="P3953">
            <v>10.81977828</v>
          </cell>
          <cell r="Q3953">
            <v>64.900000000000006</v>
          </cell>
          <cell r="R3953">
            <v>47.665465279999999</v>
          </cell>
          <cell r="S3953">
            <v>18.100000000000001</v>
          </cell>
          <cell r="T3953">
            <v>7.1530516300000002</v>
          </cell>
          <cell r="U3953">
            <v>9.4334839200000005</v>
          </cell>
          <cell r="V3953">
            <v>9.4334839200000005</v>
          </cell>
          <cell r="W3953">
            <v>58.5</v>
          </cell>
          <cell r="X3953">
            <v>83</v>
          </cell>
          <cell r="Y3953">
            <v>27.5</v>
          </cell>
          <cell r="Z3953">
            <v>43.3</v>
          </cell>
          <cell r="AA3953">
            <v>29.8</v>
          </cell>
          <cell r="AB3953">
            <v>9.4740114700000007</v>
          </cell>
          <cell r="AC3953">
            <v>0</v>
          </cell>
          <cell r="AD3953">
            <v>269.62</v>
          </cell>
          <cell r="AE3953">
            <v>62.107073649999997</v>
          </cell>
          <cell r="AF3953">
            <v>56.316400000000002</v>
          </cell>
          <cell r="AG3953">
            <v>0.38254940427513029</v>
          </cell>
          <cell r="AH3953">
            <v>2.5</v>
          </cell>
          <cell r="AI3953">
            <v>55220</v>
          </cell>
          <cell r="AJ3953">
            <v>10.6</v>
          </cell>
        </row>
        <row r="3954">
          <cell r="A3954" t="str">
            <v>4802</v>
          </cell>
          <cell r="B3954" t="str">
            <v>480202901</v>
          </cell>
          <cell r="D3954" t="str">
            <v>4802029</v>
          </cell>
          <cell r="E3954" t="str">
            <v>4810</v>
          </cell>
          <cell r="F3954" t="str">
            <v>48</v>
          </cell>
          <cell r="G3954">
            <v>542.59507582000003</v>
          </cell>
          <cell r="H3954">
            <v>548.97883991000003</v>
          </cell>
          <cell r="I3954">
            <v>546.35633400999996</v>
          </cell>
          <cell r="J3954">
            <v>23.493975899999999</v>
          </cell>
          <cell r="K3954">
            <v>16.810344829999998</v>
          </cell>
          <cell r="L3954">
            <v>7.4073177099999992</v>
          </cell>
          <cell r="M3954">
            <v>11.225243389999999</v>
          </cell>
          <cell r="N3954">
            <v>30.014441040000001</v>
          </cell>
          <cell r="O3954">
            <v>60.258000000000003</v>
          </cell>
          <cell r="P3954">
            <v>11.225243389999999</v>
          </cell>
          <cell r="Q3954">
            <v>64.900000000000006</v>
          </cell>
          <cell r="R3954">
            <v>47.665465279999999</v>
          </cell>
          <cell r="S3954">
            <v>18.100000000000001</v>
          </cell>
          <cell r="T3954">
            <v>7.14440718</v>
          </cell>
          <cell r="U3954">
            <v>10.81977828</v>
          </cell>
          <cell r="V3954">
            <v>7.14440718</v>
          </cell>
          <cell r="W3954">
            <v>58.5</v>
          </cell>
          <cell r="X3954">
            <v>83</v>
          </cell>
          <cell r="Y3954">
            <v>27.5</v>
          </cell>
          <cell r="Z3954">
            <v>43.3</v>
          </cell>
          <cell r="AA3954">
            <v>29.8</v>
          </cell>
          <cell r="AB3954">
            <v>10.741816740000001</v>
          </cell>
          <cell r="AC3954">
            <v>0</v>
          </cell>
          <cell r="AD3954">
            <v>269.62</v>
          </cell>
          <cell r="AE3954">
            <v>62.107073649999997</v>
          </cell>
          <cell r="AF3954">
            <v>56.316400000000002</v>
          </cell>
          <cell r="AG3954">
            <v>0.36100208117432236</v>
          </cell>
          <cell r="AH3954">
            <v>2.5</v>
          </cell>
          <cell r="AI3954">
            <v>55220</v>
          </cell>
          <cell r="AJ3954">
            <v>10.6</v>
          </cell>
        </row>
        <row r="3955">
          <cell r="A3955" t="str">
            <v>4802</v>
          </cell>
          <cell r="B3955" t="str">
            <v>480203101</v>
          </cell>
          <cell r="C3955" t="str">
            <v>806</v>
          </cell>
          <cell r="D3955" t="str">
            <v>4802031</v>
          </cell>
          <cell r="E3955" t="str">
            <v>4810</v>
          </cell>
          <cell r="F3955" t="str">
            <v>48</v>
          </cell>
          <cell r="G3955">
            <v>542.59507582000003</v>
          </cell>
          <cell r="H3955">
            <v>548.97883991000003</v>
          </cell>
          <cell r="I3955">
            <v>546.35633400999996</v>
          </cell>
          <cell r="J3955">
            <v>23.493975899999999</v>
          </cell>
          <cell r="K3955">
            <v>16.810344829999998</v>
          </cell>
          <cell r="L3955">
            <v>9.4609434399999994</v>
          </cell>
          <cell r="M3955">
            <v>11.51855956</v>
          </cell>
          <cell r="N3955">
            <v>30.014441040000001</v>
          </cell>
          <cell r="O3955">
            <v>60.258000000000003</v>
          </cell>
          <cell r="P3955">
            <v>10.43161267</v>
          </cell>
          <cell r="Q3955">
            <v>64.900000000000006</v>
          </cell>
          <cell r="R3955">
            <v>47.665465279999999</v>
          </cell>
          <cell r="S3955">
            <v>18.100000000000001</v>
          </cell>
          <cell r="T3955">
            <v>9.9178341499999991</v>
          </cell>
          <cell r="U3955">
            <v>10.26200081</v>
          </cell>
          <cell r="V3955">
            <v>9.5574698999999992</v>
          </cell>
          <cell r="W3955">
            <v>58.5</v>
          </cell>
          <cell r="X3955">
            <v>83</v>
          </cell>
          <cell r="Y3955">
            <v>27.5</v>
          </cell>
          <cell r="Z3955">
            <v>43.3</v>
          </cell>
          <cell r="AA3955">
            <v>29.8</v>
          </cell>
          <cell r="AB3955">
            <v>10.46327475</v>
          </cell>
          <cell r="AC3955">
            <v>0.20200823000000004</v>
          </cell>
          <cell r="AD3955">
            <v>269.62</v>
          </cell>
          <cell r="AE3955">
            <v>62.107073649999997</v>
          </cell>
          <cell r="AF3955">
            <v>56.354859609999991</v>
          </cell>
          <cell r="AG3955">
            <v>0.37341022431822918</v>
          </cell>
          <cell r="AH3955">
            <v>2.5</v>
          </cell>
          <cell r="AI3955">
            <v>55220</v>
          </cell>
          <cell r="AJ3955">
            <v>10.6</v>
          </cell>
        </row>
        <row r="3956">
          <cell r="A3956" t="str">
            <v>4802</v>
          </cell>
          <cell r="B3956" t="str">
            <v>480203201</v>
          </cell>
          <cell r="C3956" t="str">
            <v>806</v>
          </cell>
          <cell r="D3956" t="str">
            <v>4802032</v>
          </cell>
          <cell r="E3956" t="str">
            <v>4810</v>
          </cell>
          <cell r="F3956" t="str">
            <v>48</v>
          </cell>
          <cell r="G3956">
            <v>542.59507582000003</v>
          </cell>
          <cell r="H3956">
            <v>548.97883991000003</v>
          </cell>
          <cell r="I3956">
            <v>546.35633400999996</v>
          </cell>
          <cell r="J3956">
            <v>23.493975899999999</v>
          </cell>
          <cell r="K3956">
            <v>16.810344829999998</v>
          </cell>
          <cell r="L3956">
            <v>7.1308988299999996</v>
          </cell>
          <cell r="M3956">
            <v>11.630708500000001</v>
          </cell>
          <cell r="N3956">
            <v>30.014441040000001</v>
          </cell>
          <cell r="O3956">
            <v>60.258000000000003</v>
          </cell>
          <cell r="P3956">
            <v>10.0616018</v>
          </cell>
          <cell r="Q3956">
            <v>64.900000000000006</v>
          </cell>
          <cell r="R3956">
            <v>47.665465279999999</v>
          </cell>
          <cell r="S3956">
            <v>18.100000000000001</v>
          </cell>
          <cell r="T3956">
            <v>10.126631100000001</v>
          </cell>
          <cell r="U3956">
            <v>10.126631100000001</v>
          </cell>
          <cell r="V3956">
            <v>7.1308988299999996</v>
          </cell>
          <cell r="W3956">
            <v>58.5</v>
          </cell>
          <cell r="X3956">
            <v>83</v>
          </cell>
          <cell r="Y3956">
            <v>27.5</v>
          </cell>
          <cell r="Z3956">
            <v>43.3</v>
          </cell>
          <cell r="AA3956">
            <v>29.8</v>
          </cell>
          <cell r="AB3956">
            <v>10.145492109999999</v>
          </cell>
          <cell r="AC3956">
            <v>0</v>
          </cell>
          <cell r="AD3956">
            <v>269.62</v>
          </cell>
          <cell r="AE3956">
            <v>62.107073649999997</v>
          </cell>
          <cell r="AF3956">
            <v>56.316400000000002</v>
          </cell>
          <cell r="AG3956">
            <v>0.39335764261519923</v>
          </cell>
          <cell r="AH3956">
            <v>2.5</v>
          </cell>
          <cell r="AI3956">
            <v>55220</v>
          </cell>
          <cell r="AJ3956">
            <v>10.6</v>
          </cell>
        </row>
        <row r="3957">
          <cell r="A3957" t="str">
            <v>4802</v>
          </cell>
          <cell r="B3957" t="str">
            <v>480203401</v>
          </cell>
          <cell r="C3957" t="str">
            <v>806</v>
          </cell>
          <cell r="D3957" t="str">
            <v>4802034</v>
          </cell>
          <cell r="E3957" t="str">
            <v>4810</v>
          </cell>
          <cell r="F3957" t="str">
            <v>48</v>
          </cell>
          <cell r="G3957">
            <v>542.59507582000003</v>
          </cell>
          <cell r="H3957">
            <v>548.97883991000003</v>
          </cell>
          <cell r="I3957">
            <v>546.35633400999996</v>
          </cell>
          <cell r="J3957">
            <v>23.493975899999999</v>
          </cell>
          <cell r="K3957">
            <v>16.810344829999998</v>
          </cell>
          <cell r="L3957">
            <v>7.3264656099999996</v>
          </cell>
          <cell r="M3957">
            <v>11.630708500000001</v>
          </cell>
          <cell r="N3957">
            <v>30.014441040000001</v>
          </cell>
          <cell r="O3957">
            <v>60.258000000000003</v>
          </cell>
          <cell r="P3957">
            <v>8.4740769</v>
          </cell>
          <cell r="Q3957">
            <v>64.900000000000006</v>
          </cell>
          <cell r="R3957">
            <v>47.665465279999999</v>
          </cell>
          <cell r="S3957">
            <v>18.100000000000001</v>
          </cell>
          <cell r="T3957">
            <v>7.4477512800000003</v>
          </cell>
          <cell r="U3957">
            <v>7.3264656099999996</v>
          </cell>
          <cell r="V3957">
            <v>7.2413662799999994</v>
          </cell>
          <cell r="W3957">
            <v>58.5</v>
          </cell>
          <cell r="X3957">
            <v>83</v>
          </cell>
          <cell r="Y3957">
            <v>27.5</v>
          </cell>
          <cell r="Z3957">
            <v>43.3</v>
          </cell>
          <cell r="AA3957">
            <v>29.8</v>
          </cell>
          <cell r="AB3957">
            <v>7.432483809999999</v>
          </cell>
          <cell r="AC3957">
            <v>1</v>
          </cell>
          <cell r="AD3957">
            <v>269.62</v>
          </cell>
          <cell r="AE3957">
            <v>62.107073649999997</v>
          </cell>
          <cell r="AF3957">
            <v>56.316400000000002</v>
          </cell>
          <cell r="AG3957">
            <v>0.39803325313952448</v>
          </cell>
          <cell r="AH3957">
            <v>2.5</v>
          </cell>
          <cell r="AI3957">
            <v>55220</v>
          </cell>
          <cell r="AJ3957">
            <v>10.6</v>
          </cell>
        </row>
        <row r="3958">
          <cell r="A3958" t="str">
            <v>4802</v>
          </cell>
          <cell r="B3958" t="str">
            <v>480203601</v>
          </cell>
          <cell r="C3958" t="str">
            <v>806</v>
          </cell>
          <cell r="D3958" t="str">
            <v>4802036</v>
          </cell>
          <cell r="E3958" t="str">
            <v>4810</v>
          </cell>
          <cell r="F3958" t="str">
            <v>48</v>
          </cell>
          <cell r="G3958">
            <v>542.59507582000003</v>
          </cell>
          <cell r="H3958">
            <v>548.97883991000003</v>
          </cell>
          <cell r="I3958">
            <v>546.35633400999996</v>
          </cell>
          <cell r="J3958">
            <v>23.493975899999999</v>
          </cell>
          <cell r="K3958">
            <v>16.810344829999998</v>
          </cell>
          <cell r="L3958">
            <v>7.1608459100000008</v>
          </cell>
          <cell r="M3958">
            <v>11.630708500000001</v>
          </cell>
          <cell r="N3958">
            <v>30.014441040000001</v>
          </cell>
          <cell r="O3958">
            <v>60.258000000000003</v>
          </cell>
          <cell r="P3958">
            <v>7.8240460100000009</v>
          </cell>
          <cell r="Q3958">
            <v>64.900000000000006</v>
          </cell>
          <cell r="R3958">
            <v>47.665465279999999</v>
          </cell>
          <cell r="S3958">
            <v>18.100000000000001</v>
          </cell>
          <cell r="T3958">
            <v>7.1608459100000008</v>
          </cell>
          <cell r="U3958">
            <v>9.8389490300000002</v>
          </cell>
          <cell r="V3958">
            <v>7.1308988299999996</v>
          </cell>
          <cell r="W3958">
            <v>58.5</v>
          </cell>
          <cell r="X3958">
            <v>83</v>
          </cell>
          <cell r="Y3958">
            <v>27.5</v>
          </cell>
          <cell r="Z3958">
            <v>43.3</v>
          </cell>
          <cell r="AA3958">
            <v>29.8</v>
          </cell>
          <cell r="AB3958">
            <v>9.9641121699999999</v>
          </cell>
          <cell r="AC3958">
            <v>0</v>
          </cell>
          <cell r="AD3958">
            <v>269.62</v>
          </cell>
          <cell r="AE3958">
            <v>62.107073649999997</v>
          </cell>
          <cell r="AF3958">
            <v>56.316400000000002</v>
          </cell>
          <cell r="AG3958">
            <v>0.38364735146859952</v>
          </cell>
          <cell r="AH3958">
            <v>2.5</v>
          </cell>
          <cell r="AI3958">
            <v>55220</v>
          </cell>
          <cell r="AJ3958">
            <v>10.6</v>
          </cell>
        </row>
        <row r="3959">
          <cell r="A3959" t="str">
            <v>4802</v>
          </cell>
          <cell r="B3959" t="str">
            <v>480203801</v>
          </cell>
          <cell r="C3959" t="str">
            <v>806</v>
          </cell>
          <cell r="D3959" t="str">
            <v>4802038</v>
          </cell>
          <cell r="E3959" t="str">
            <v>4810</v>
          </cell>
          <cell r="F3959" t="str">
            <v>48</v>
          </cell>
          <cell r="G3959">
            <v>542.59507582000003</v>
          </cell>
          <cell r="H3959">
            <v>548.97883991000003</v>
          </cell>
          <cell r="I3959">
            <v>546.35633400999996</v>
          </cell>
          <cell r="J3959">
            <v>23.493975899999999</v>
          </cell>
          <cell r="K3959">
            <v>16.810344829999998</v>
          </cell>
          <cell r="L3959">
            <v>7.1308988299999996</v>
          </cell>
          <cell r="M3959">
            <v>11.630708500000001</v>
          </cell>
          <cell r="N3959">
            <v>30.014441040000001</v>
          </cell>
          <cell r="O3959">
            <v>60.258000000000003</v>
          </cell>
          <cell r="P3959">
            <v>9.7005754599999996</v>
          </cell>
          <cell r="Q3959">
            <v>64.900000000000006</v>
          </cell>
          <cell r="R3959">
            <v>47.665465279999999</v>
          </cell>
          <cell r="S3959">
            <v>18.100000000000001</v>
          </cell>
          <cell r="T3959">
            <v>9.7005754599999996</v>
          </cell>
          <cell r="U3959">
            <v>10.126631100000001</v>
          </cell>
          <cell r="V3959">
            <v>7.1308988299999996</v>
          </cell>
          <cell r="W3959">
            <v>58.5</v>
          </cell>
          <cell r="X3959">
            <v>83</v>
          </cell>
          <cell r="Y3959">
            <v>27.5</v>
          </cell>
          <cell r="Z3959">
            <v>43.3</v>
          </cell>
          <cell r="AA3959">
            <v>29.8</v>
          </cell>
          <cell r="AB3959">
            <v>10.741816740000001</v>
          </cell>
          <cell r="AC3959">
            <v>0</v>
          </cell>
          <cell r="AD3959">
            <v>269.62</v>
          </cell>
          <cell r="AE3959">
            <v>62.107073649999997</v>
          </cell>
          <cell r="AF3959">
            <v>56.316400000000002</v>
          </cell>
          <cell r="AG3959">
            <v>0.39533916968364596</v>
          </cell>
          <cell r="AH3959">
            <v>2.5</v>
          </cell>
          <cell r="AI3959">
            <v>55220</v>
          </cell>
          <cell r="AJ3959">
            <v>10.6</v>
          </cell>
        </row>
        <row r="3960">
          <cell r="A3960" t="str">
            <v>4802</v>
          </cell>
          <cell r="B3960" t="str">
            <v>480203901</v>
          </cell>
          <cell r="C3960" t="str">
            <v>806</v>
          </cell>
          <cell r="D3960" t="str">
            <v>4802039</v>
          </cell>
          <cell r="E3960" t="str">
            <v>4810</v>
          </cell>
          <cell r="F3960" t="str">
            <v>48</v>
          </cell>
          <cell r="G3960">
            <v>542.59507582000003</v>
          </cell>
          <cell r="H3960">
            <v>548.97883991000003</v>
          </cell>
          <cell r="I3960">
            <v>546.35633400999996</v>
          </cell>
          <cell r="J3960">
            <v>23.493975899999999</v>
          </cell>
          <cell r="K3960">
            <v>16.810344829999998</v>
          </cell>
          <cell r="L3960">
            <v>7.177018770000001</v>
          </cell>
          <cell r="M3960">
            <v>11.225243389999999</v>
          </cell>
          <cell r="N3960">
            <v>30.014441040000001</v>
          </cell>
          <cell r="O3960">
            <v>60.258000000000003</v>
          </cell>
          <cell r="P3960">
            <v>10.81977828</v>
          </cell>
          <cell r="Q3960">
            <v>64.900000000000006</v>
          </cell>
          <cell r="R3960">
            <v>47.665465279999999</v>
          </cell>
          <cell r="S3960">
            <v>18.100000000000001</v>
          </cell>
          <cell r="T3960">
            <v>7.2240248100000004</v>
          </cell>
          <cell r="U3960">
            <v>10.81977828</v>
          </cell>
          <cell r="V3960">
            <v>7.1436176000000007</v>
          </cell>
          <cell r="W3960">
            <v>58.5</v>
          </cell>
          <cell r="X3960">
            <v>83</v>
          </cell>
          <cell r="Y3960">
            <v>27.5</v>
          </cell>
          <cell r="Z3960">
            <v>43.3</v>
          </cell>
          <cell r="AA3960">
            <v>29.8</v>
          </cell>
          <cell r="AB3960">
            <v>10.741816740000001</v>
          </cell>
          <cell r="AC3960">
            <v>0</v>
          </cell>
          <cell r="AD3960">
            <v>269.62</v>
          </cell>
          <cell r="AE3960">
            <v>62.107073649999997</v>
          </cell>
          <cell r="AF3960">
            <v>56.316400000000002</v>
          </cell>
          <cell r="AG3960">
            <v>0.38361845791975491</v>
          </cell>
          <cell r="AH3960">
            <v>2.5</v>
          </cell>
          <cell r="AI3960">
            <v>55220</v>
          </cell>
          <cell r="AJ3960">
            <v>10.6</v>
          </cell>
        </row>
        <row r="3961">
          <cell r="A3961" t="str">
            <v>4803</v>
          </cell>
          <cell r="B3961" t="str">
            <v>480300101</v>
          </cell>
          <cell r="D3961" t="str">
            <v>4803001</v>
          </cell>
          <cell r="E3961" t="str">
            <v>4810</v>
          </cell>
          <cell r="F3961" t="str">
            <v>48</v>
          </cell>
          <cell r="G3961">
            <v>542.59507582000003</v>
          </cell>
          <cell r="H3961">
            <v>548.97883991000003</v>
          </cell>
          <cell r="I3961">
            <v>546.35633400999996</v>
          </cell>
          <cell r="J3961">
            <v>23.493975899999999</v>
          </cell>
          <cell r="K3961">
            <v>16.810344829999998</v>
          </cell>
          <cell r="L3961">
            <v>9.5027114299999997</v>
          </cell>
          <cell r="M3961">
            <v>10.4013799</v>
          </cell>
          <cell r="N3961">
            <v>30.014441040000001</v>
          </cell>
          <cell r="O3961">
            <v>60.258000000000003</v>
          </cell>
          <cell r="P3961">
            <v>10.73164628</v>
          </cell>
          <cell r="Q3961">
            <v>64.900000000000006</v>
          </cell>
          <cell r="R3961">
            <v>47.665465279999999</v>
          </cell>
          <cell r="S3961">
            <v>18.100000000000001</v>
          </cell>
          <cell r="T3961">
            <v>9.8148748900000005</v>
          </cell>
          <cell r="U3961">
            <v>9.8605800499999994</v>
          </cell>
          <cell r="V3961">
            <v>10.068111760000001</v>
          </cell>
          <cell r="W3961">
            <v>58.5</v>
          </cell>
          <cell r="X3961">
            <v>83</v>
          </cell>
          <cell r="Y3961">
            <v>27.5</v>
          </cell>
          <cell r="Z3961">
            <v>43.3</v>
          </cell>
          <cell r="AA3961">
            <v>29.8</v>
          </cell>
          <cell r="AB3961">
            <v>10.04732812</v>
          </cell>
          <cell r="AC3961">
            <v>0.15324252999999999</v>
          </cell>
          <cell r="AD3961">
            <v>269.62</v>
          </cell>
          <cell r="AE3961">
            <v>62.107073649999997</v>
          </cell>
          <cell r="AF3961">
            <v>63.364770699999994</v>
          </cell>
          <cell r="AG3961">
            <v>0.33315383652883118</v>
          </cell>
          <cell r="AH3961">
            <v>2.5</v>
          </cell>
          <cell r="AI3961">
            <v>55220</v>
          </cell>
          <cell r="AJ3961">
            <v>10.6</v>
          </cell>
        </row>
        <row r="3962">
          <cell r="A3962" t="str">
            <v>4803</v>
          </cell>
          <cell r="B3962" t="str">
            <v>480300201</v>
          </cell>
          <cell r="D3962" t="str">
            <v>4803002</v>
          </cell>
          <cell r="E3962" t="str">
            <v>4810</v>
          </cell>
          <cell r="F3962" t="str">
            <v>48</v>
          </cell>
          <cell r="G3962">
            <v>542.59507582000003</v>
          </cell>
          <cell r="H3962">
            <v>548.97883991000003</v>
          </cell>
          <cell r="I3962">
            <v>546.35633400999996</v>
          </cell>
          <cell r="J3962">
            <v>23.493975899999999</v>
          </cell>
          <cell r="K3962">
            <v>16.810344829999998</v>
          </cell>
          <cell r="L3962">
            <v>7.2377781900000002</v>
          </cell>
          <cell r="M3962">
            <v>10.81977828</v>
          </cell>
          <cell r="N3962">
            <v>30.014441040000001</v>
          </cell>
          <cell r="O3962">
            <v>60.258000000000003</v>
          </cell>
          <cell r="P3962">
            <v>10.81977828</v>
          </cell>
          <cell r="Q3962">
            <v>64.900000000000006</v>
          </cell>
          <cell r="R3962">
            <v>47.665465279999999</v>
          </cell>
          <cell r="S3962">
            <v>18.100000000000001</v>
          </cell>
          <cell r="T3962">
            <v>7.2377781900000002</v>
          </cell>
          <cell r="U3962">
            <v>7.2377781900000002</v>
          </cell>
          <cell r="V3962">
            <v>7.2377781900000002</v>
          </cell>
          <cell r="W3962">
            <v>58.5</v>
          </cell>
          <cell r="X3962">
            <v>83</v>
          </cell>
          <cell r="Y3962">
            <v>27.5</v>
          </cell>
          <cell r="Z3962">
            <v>43.3</v>
          </cell>
          <cell r="AA3962">
            <v>29.8</v>
          </cell>
          <cell r="AB3962">
            <v>7.2377781900000002</v>
          </cell>
          <cell r="AC3962">
            <v>1</v>
          </cell>
          <cell r="AD3962">
            <v>269.62</v>
          </cell>
          <cell r="AE3962">
            <v>62.107073649999997</v>
          </cell>
          <cell r="AF3962">
            <v>62.685000000000002</v>
          </cell>
          <cell r="AG3962">
            <v>0.34502219793397992</v>
          </cell>
          <cell r="AH3962">
            <v>2.5</v>
          </cell>
          <cell r="AI3962">
            <v>55220</v>
          </cell>
          <cell r="AJ3962">
            <v>10.6</v>
          </cell>
        </row>
        <row r="3963">
          <cell r="A3963" t="str">
            <v>4803</v>
          </cell>
          <cell r="B3963" t="str">
            <v>480300301</v>
          </cell>
          <cell r="D3963" t="str">
            <v>4803003</v>
          </cell>
          <cell r="E3963" t="str">
            <v>4810</v>
          </cell>
          <cell r="F3963" t="str">
            <v>48</v>
          </cell>
          <cell r="G3963">
            <v>542.59507582000003</v>
          </cell>
          <cell r="H3963">
            <v>548.97883991000003</v>
          </cell>
          <cell r="I3963">
            <v>546.35633400999996</v>
          </cell>
          <cell r="J3963">
            <v>23.493975899999999</v>
          </cell>
          <cell r="K3963">
            <v>16.810344829999998</v>
          </cell>
          <cell r="L3963">
            <v>10.4953769</v>
          </cell>
          <cell r="M3963">
            <v>10.825899509999999</v>
          </cell>
          <cell r="N3963">
            <v>30.014441040000001</v>
          </cell>
          <cell r="O3963">
            <v>60.258000000000003</v>
          </cell>
          <cell r="P3963">
            <v>11.225243389999999</v>
          </cell>
          <cell r="Q3963">
            <v>64.900000000000006</v>
          </cell>
          <cell r="R3963">
            <v>47.665465279999999</v>
          </cell>
          <cell r="S3963">
            <v>18.100000000000001</v>
          </cell>
          <cell r="T3963">
            <v>10.82285355</v>
          </cell>
          <cell r="U3963">
            <v>8.9009578699999992</v>
          </cell>
          <cell r="V3963">
            <v>10.82285355</v>
          </cell>
          <cell r="W3963">
            <v>58.5</v>
          </cell>
          <cell r="X3963">
            <v>83</v>
          </cell>
          <cell r="Y3963">
            <v>27.5</v>
          </cell>
          <cell r="Z3963">
            <v>43.3</v>
          </cell>
          <cell r="AA3963">
            <v>29.8</v>
          </cell>
          <cell r="AB3963">
            <v>10.99130849</v>
          </cell>
          <cell r="AC3963">
            <v>0</v>
          </cell>
          <cell r="AD3963">
            <v>269.62</v>
          </cell>
          <cell r="AE3963">
            <v>62.107073649999997</v>
          </cell>
          <cell r="AF3963">
            <v>62.709207720000009</v>
          </cell>
          <cell r="AG3963">
            <v>0.35384879384870693</v>
          </cell>
          <cell r="AH3963">
            <v>2.5</v>
          </cell>
          <cell r="AI3963">
            <v>55220</v>
          </cell>
          <cell r="AJ3963">
            <v>10.6</v>
          </cell>
        </row>
        <row r="3964">
          <cell r="A3964" t="str">
            <v>4803</v>
          </cell>
          <cell r="B3964" t="str">
            <v>480300401</v>
          </cell>
          <cell r="D3964" t="str">
            <v>4803004</v>
          </cell>
          <cell r="E3964" t="str">
            <v>4810</v>
          </cell>
          <cell r="F3964" t="str">
            <v>48</v>
          </cell>
          <cell r="G3964">
            <v>542.59507582000003</v>
          </cell>
          <cell r="H3964">
            <v>548.97883991000003</v>
          </cell>
          <cell r="I3964">
            <v>546.35633400999996</v>
          </cell>
          <cell r="J3964">
            <v>23.493975899999999</v>
          </cell>
          <cell r="K3964">
            <v>16.810344829999998</v>
          </cell>
          <cell r="L3964">
            <v>7.2152399799999998</v>
          </cell>
          <cell r="M3964">
            <v>7.3632795900000003</v>
          </cell>
          <cell r="N3964">
            <v>30.014441040000001</v>
          </cell>
          <cell r="O3964">
            <v>60.258000000000003</v>
          </cell>
          <cell r="P3964">
            <v>10.81977828</v>
          </cell>
          <cell r="Q3964">
            <v>64.900000000000006</v>
          </cell>
          <cell r="R3964">
            <v>47.665465279999999</v>
          </cell>
          <cell r="S3964">
            <v>18.100000000000001</v>
          </cell>
          <cell r="T3964">
            <v>7.2855065499999991</v>
          </cell>
          <cell r="U3964">
            <v>7.2984451000000004</v>
          </cell>
          <cell r="V3964">
            <v>7.3632795900000003</v>
          </cell>
          <cell r="W3964">
            <v>58.5</v>
          </cell>
          <cell r="X3964">
            <v>83</v>
          </cell>
          <cell r="Y3964">
            <v>27.5</v>
          </cell>
          <cell r="Z3964">
            <v>43.3</v>
          </cell>
          <cell r="AA3964">
            <v>29.8</v>
          </cell>
          <cell r="AB3964">
            <v>7.199678350000001</v>
          </cell>
          <cell r="AC3964">
            <v>1</v>
          </cell>
          <cell r="AD3964">
            <v>269.62</v>
          </cell>
          <cell r="AE3964">
            <v>62.107073649999997</v>
          </cell>
          <cell r="AF3964">
            <v>62.694124729999999</v>
          </cell>
          <cell r="AG3964">
            <v>0.36302690135908072</v>
          </cell>
          <cell r="AH3964">
            <v>2.5</v>
          </cell>
          <cell r="AI3964">
            <v>55220</v>
          </cell>
          <cell r="AJ3964">
            <v>10.6</v>
          </cell>
        </row>
        <row r="3965">
          <cell r="A3965" t="str">
            <v>4803</v>
          </cell>
          <cell r="B3965" t="str">
            <v>480300601</v>
          </cell>
          <cell r="D3965" t="str">
            <v>4803006</v>
          </cell>
          <cell r="E3965" t="str">
            <v>4810</v>
          </cell>
          <cell r="F3965" t="str">
            <v>48</v>
          </cell>
          <cell r="G3965">
            <v>542.59507582000003</v>
          </cell>
          <cell r="H3965">
            <v>548.97883991000003</v>
          </cell>
          <cell r="I3965">
            <v>546.35633400999996</v>
          </cell>
          <cell r="J3965">
            <v>23.493975899999999</v>
          </cell>
          <cell r="K3965">
            <v>16.810344829999998</v>
          </cell>
          <cell r="L3965">
            <v>7.18992217</v>
          </cell>
          <cell r="M3965">
            <v>10.126631100000001</v>
          </cell>
          <cell r="N3965">
            <v>30.014441040000001</v>
          </cell>
          <cell r="O3965">
            <v>60.258000000000003</v>
          </cell>
          <cell r="P3965">
            <v>10.115570160000001</v>
          </cell>
          <cell r="Q3965">
            <v>64.900000000000006</v>
          </cell>
          <cell r="R3965">
            <v>47.665465279999999</v>
          </cell>
          <cell r="S3965">
            <v>18.100000000000001</v>
          </cell>
          <cell r="T3965">
            <v>7.18992217</v>
          </cell>
          <cell r="U3965">
            <v>10.115570160000001</v>
          </cell>
          <cell r="V3965">
            <v>10.126631100000001</v>
          </cell>
          <cell r="W3965">
            <v>58.5</v>
          </cell>
          <cell r="X3965">
            <v>83</v>
          </cell>
          <cell r="Y3965">
            <v>27.5</v>
          </cell>
          <cell r="Z3965">
            <v>43.3</v>
          </cell>
          <cell r="AA3965">
            <v>29.8</v>
          </cell>
          <cell r="AB3965">
            <v>9.9641121699999999</v>
          </cell>
          <cell r="AC3965">
            <v>0</v>
          </cell>
          <cell r="AD3965">
            <v>269.62</v>
          </cell>
          <cell r="AE3965">
            <v>62.107073649999997</v>
          </cell>
          <cell r="AF3965">
            <v>65.651899999999998</v>
          </cell>
          <cell r="AG3965">
            <v>0.35042371056759203</v>
          </cell>
          <cell r="AH3965">
            <v>2.5</v>
          </cell>
          <cell r="AI3965">
            <v>55220</v>
          </cell>
          <cell r="AJ3965">
            <v>10.6</v>
          </cell>
        </row>
        <row r="3966">
          <cell r="A3966" t="str">
            <v>4803</v>
          </cell>
          <cell r="B3966" t="str">
            <v>480300801</v>
          </cell>
          <cell r="D3966" t="str">
            <v>4803008</v>
          </cell>
          <cell r="E3966" t="str">
            <v>4810</v>
          </cell>
          <cell r="F3966" t="str">
            <v>48</v>
          </cell>
          <cell r="G3966">
            <v>542.59507582000003</v>
          </cell>
          <cell r="H3966">
            <v>548.97883991000003</v>
          </cell>
          <cell r="I3966">
            <v>546.35633400999996</v>
          </cell>
          <cell r="J3966">
            <v>23.493975899999999</v>
          </cell>
          <cell r="K3966">
            <v>16.810344829999998</v>
          </cell>
          <cell r="L3966">
            <v>9.4334839200000005</v>
          </cell>
          <cell r="M3966">
            <v>10.583600150000001</v>
          </cell>
          <cell r="N3966">
            <v>30.014441040000001</v>
          </cell>
          <cell r="O3966">
            <v>60.258000000000003</v>
          </cell>
          <cell r="P3966">
            <v>10.81977828</v>
          </cell>
          <cell r="Q3966">
            <v>64.900000000000006</v>
          </cell>
          <cell r="R3966">
            <v>47.665465279999999</v>
          </cell>
          <cell r="S3966">
            <v>18.100000000000001</v>
          </cell>
          <cell r="T3966">
            <v>9.4334839200000005</v>
          </cell>
          <cell r="U3966">
            <v>10.126631100000001</v>
          </cell>
          <cell r="V3966">
            <v>10.583600150000001</v>
          </cell>
          <cell r="W3966">
            <v>58.5</v>
          </cell>
          <cell r="X3966">
            <v>83</v>
          </cell>
          <cell r="Y3966">
            <v>27.5</v>
          </cell>
          <cell r="Z3966">
            <v>43.3</v>
          </cell>
          <cell r="AA3966">
            <v>29.8</v>
          </cell>
          <cell r="AB3966">
            <v>10.741816740000001</v>
          </cell>
          <cell r="AC3966">
            <v>0</v>
          </cell>
          <cell r="AD3966">
            <v>269.62</v>
          </cell>
          <cell r="AE3966">
            <v>62.107073649999997</v>
          </cell>
          <cell r="AF3966">
            <v>65.651899999999998</v>
          </cell>
          <cell r="AG3966">
            <v>0.34437577971209044</v>
          </cell>
          <cell r="AH3966">
            <v>2.5</v>
          </cell>
          <cell r="AI3966">
            <v>55220</v>
          </cell>
          <cell r="AJ3966">
            <v>10.6</v>
          </cell>
        </row>
        <row r="3967">
          <cell r="A3967" t="str">
            <v>4803</v>
          </cell>
          <cell r="B3967" t="str">
            <v>480301101</v>
          </cell>
          <cell r="D3967" t="str">
            <v>4803011</v>
          </cell>
          <cell r="E3967" t="str">
            <v>4810</v>
          </cell>
          <cell r="F3967" t="str">
            <v>48</v>
          </cell>
          <cell r="G3967">
            <v>542.59507582000003</v>
          </cell>
          <cell r="H3967">
            <v>548.97883991000003</v>
          </cell>
          <cell r="I3967">
            <v>546.35633400999996</v>
          </cell>
          <cell r="J3967">
            <v>23.493975899999999</v>
          </cell>
          <cell r="K3967">
            <v>16.810344829999998</v>
          </cell>
          <cell r="L3967">
            <v>9.6603326000000003</v>
          </cell>
          <cell r="M3967">
            <v>10.6228871</v>
          </cell>
          <cell r="N3967">
            <v>30.014441040000001</v>
          </cell>
          <cell r="O3967">
            <v>60.258000000000003</v>
          </cell>
          <cell r="P3967">
            <v>11.13006787</v>
          </cell>
          <cell r="Q3967">
            <v>64.900000000000006</v>
          </cell>
          <cell r="R3967">
            <v>47.665465279999999</v>
          </cell>
          <cell r="S3967">
            <v>18.100000000000001</v>
          </cell>
          <cell r="T3967">
            <v>9.9317834200000004</v>
          </cell>
          <cell r="U3967">
            <v>10.01081613</v>
          </cell>
          <cell r="V3967">
            <v>9.8916679799999994</v>
          </cell>
          <cell r="W3967">
            <v>58.5</v>
          </cell>
          <cell r="X3967">
            <v>83</v>
          </cell>
          <cell r="Y3967">
            <v>27.5</v>
          </cell>
          <cell r="Z3967">
            <v>43.3</v>
          </cell>
          <cell r="AA3967">
            <v>29.8</v>
          </cell>
          <cell r="AB3967">
            <v>10.006946259999999</v>
          </cell>
          <cell r="AC3967">
            <v>0.23250852999999999</v>
          </cell>
          <cell r="AD3967">
            <v>269.62</v>
          </cell>
          <cell r="AE3967">
            <v>62.107073649999997</v>
          </cell>
          <cell r="AF3967">
            <v>65.645545659999996</v>
          </cell>
          <cell r="AG3967">
            <v>0.32282383481556431</v>
          </cell>
          <cell r="AH3967">
            <v>2.5</v>
          </cell>
          <cell r="AI3967">
            <v>55220</v>
          </cell>
          <cell r="AJ3967">
            <v>10.6</v>
          </cell>
        </row>
        <row r="3968">
          <cell r="A3968" t="str">
            <v>4803</v>
          </cell>
          <cell r="B3968" t="str">
            <v>480301401</v>
          </cell>
          <cell r="D3968" t="str">
            <v>4803014</v>
          </cell>
          <cell r="E3968" t="str">
            <v>4810</v>
          </cell>
          <cell r="F3968" t="str">
            <v>48</v>
          </cell>
          <cell r="G3968">
            <v>542.59507582000003</v>
          </cell>
          <cell r="H3968">
            <v>548.97883991000003</v>
          </cell>
          <cell r="I3968">
            <v>546.35633400999996</v>
          </cell>
          <cell r="J3968">
            <v>23.493975899999999</v>
          </cell>
          <cell r="K3968">
            <v>16.810344829999998</v>
          </cell>
          <cell r="L3968">
            <v>7.3045159499999999</v>
          </cell>
          <cell r="M3968">
            <v>10.81977828</v>
          </cell>
          <cell r="N3968">
            <v>30.014441040000001</v>
          </cell>
          <cell r="O3968">
            <v>60.258000000000003</v>
          </cell>
          <cell r="P3968">
            <v>10.81977828</v>
          </cell>
          <cell r="Q3968">
            <v>64.900000000000006</v>
          </cell>
          <cell r="R3968">
            <v>47.665465279999999</v>
          </cell>
          <cell r="S3968">
            <v>18.100000000000001</v>
          </cell>
          <cell r="T3968">
            <v>7.4616403900000012</v>
          </cell>
          <cell r="U3968">
            <v>7.3395376999999993</v>
          </cell>
          <cell r="V3968">
            <v>7.1332959499999999</v>
          </cell>
          <cell r="W3968">
            <v>58.5</v>
          </cell>
          <cell r="X3968">
            <v>83</v>
          </cell>
          <cell r="Y3968">
            <v>27.5</v>
          </cell>
          <cell r="Z3968">
            <v>43.3</v>
          </cell>
          <cell r="AA3968">
            <v>29.8</v>
          </cell>
          <cell r="AB3968">
            <v>7.3395376999999993</v>
          </cell>
          <cell r="AC3968">
            <v>1</v>
          </cell>
          <cell r="AD3968">
            <v>269.62</v>
          </cell>
          <cell r="AE3968">
            <v>62.107073649999997</v>
          </cell>
          <cell r="AF3968">
            <v>65.651899999999998</v>
          </cell>
          <cell r="AG3968">
            <v>0.33052414670102431</v>
          </cell>
          <cell r="AH3968">
            <v>2.5</v>
          </cell>
          <cell r="AI3968">
            <v>55220</v>
          </cell>
          <cell r="AJ3968">
            <v>10.6</v>
          </cell>
        </row>
        <row r="3969">
          <cell r="A3969" t="str">
            <v>4803</v>
          </cell>
          <cell r="B3969" t="str">
            <v>480301601</v>
          </cell>
          <cell r="D3969" t="str">
            <v>4803016</v>
          </cell>
          <cell r="E3969" t="str">
            <v>4810</v>
          </cell>
          <cell r="F3969" t="str">
            <v>48</v>
          </cell>
          <cell r="G3969">
            <v>542.59507582000003</v>
          </cell>
          <cell r="H3969">
            <v>548.97883991000003</v>
          </cell>
          <cell r="I3969">
            <v>546.35633400999996</v>
          </cell>
          <cell r="J3969">
            <v>23.493975899999999</v>
          </cell>
          <cell r="K3969">
            <v>16.810344829999998</v>
          </cell>
          <cell r="L3969">
            <v>7.1420365700000001</v>
          </cell>
          <cell r="M3969">
            <v>10.81977828</v>
          </cell>
          <cell r="N3969">
            <v>30.014441040000001</v>
          </cell>
          <cell r="O3969">
            <v>60.258000000000003</v>
          </cell>
          <cell r="P3969">
            <v>11.225243389999999</v>
          </cell>
          <cell r="Q3969">
            <v>64.900000000000006</v>
          </cell>
          <cell r="R3969">
            <v>47.665465279999999</v>
          </cell>
          <cell r="S3969">
            <v>18.100000000000001</v>
          </cell>
          <cell r="T3969">
            <v>9.8351551799999992</v>
          </cell>
          <cell r="U3969">
            <v>9.4391478499999995</v>
          </cell>
          <cell r="V3969">
            <v>9.4391478499999995</v>
          </cell>
          <cell r="W3969">
            <v>58.5</v>
          </cell>
          <cell r="X3969">
            <v>83</v>
          </cell>
          <cell r="Y3969">
            <v>27.5</v>
          </cell>
          <cell r="Z3969">
            <v>43.3</v>
          </cell>
          <cell r="AA3969">
            <v>29.8</v>
          </cell>
          <cell r="AB3969">
            <v>9.6158054800000006</v>
          </cell>
          <cell r="AC3969">
            <v>0</v>
          </cell>
          <cell r="AD3969">
            <v>269.62</v>
          </cell>
          <cell r="AE3969">
            <v>62.107073649999997</v>
          </cell>
          <cell r="AF3969">
            <v>65.651899999999998</v>
          </cell>
          <cell r="AG3969">
            <v>0.38175737757462269</v>
          </cell>
          <cell r="AH3969">
            <v>2.5</v>
          </cell>
          <cell r="AI3969">
            <v>55220</v>
          </cell>
          <cell r="AJ3969">
            <v>10.6</v>
          </cell>
        </row>
        <row r="3970">
          <cell r="A3970" t="str">
            <v>4803</v>
          </cell>
          <cell r="B3970" t="str">
            <v>480301801</v>
          </cell>
          <cell r="D3970" t="str">
            <v>4803018</v>
          </cell>
          <cell r="E3970" t="str">
            <v>4810</v>
          </cell>
          <cell r="F3970" t="str">
            <v>48</v>
          </cell>
          <cell r="G3970">
            <v>542.59507582000003</v>
          </cell>
          <cell r="H3970">
            <v>548.97883991000003</v>
          </cell>
          <cell r="I3970">
            <v>546.35633400999996</v>
          </cell>
          <cell r="J3970">
            <v>23.493975899999999</v>
          </cell>
          <cell r="K3970">
            <v>16.810344829999998</v>
          </cell>
          <cell r="L3970">
            <v>9.4532865499999996</v>
          </cell>
          <cell r="M3970">
            <v>10.35424465</v>
          </cell>
          <cell r="N3970">
            <v>30.014441040000001</v>
          </cell>
          <cell r="O3970">
            <v>60.258000000000003</v>
          </cell>
          <cell r="P3970">
            <v>10.92182933</v>
          </cell>
          <cell r="Q3970">
            <v>64.900000000000006</v>
          </cell>
          <cell r="R3970">
            <v>47.665465279999999</v>
          </cell>
          <cell r="S3970">
            <v>18.100000000000001</v>
          </cell>
          <cell r="T3970">
            <v>9.8460702799999993</v>
          </cell>
          <cell r="U3970">
            <v>9.6778408700000007</v>
          </cell>
          <cell r="V3970">
            <v>9.5957388199999993</v>
          </cell>
          <cell r="W3970">
            <v>58.5</v>
          </cell>
          <cell r="X3970">
            <v>83</v>
          </cell>
          <cell r="Y3970">
            <v>27.5</v>
          </cell>
          <cell r="Z3970">
            <v>43.3</v>
          </cell>
          <cell r="AA3970">
            <v>29.8</v>
          </cell>
          <cell r="AB3970">
            <v>9.7651445999999993</v>
          </cell>
          <cell r="AC3970">
            <v>0.10587549</v>
          </cell>
          <cell r="AD3970">
            <v>269.62</v>
          </cell>
          <cell r="AE3970">
            <v>62.107073649999997</v>
          </cell>
          <cell r="AF3970">
            <v>65.647569520000005</v>
          </cell>
          <cell r="AG3970">
            <v>0.32966583311210507</v>
          </cell>
          <cell r="AH3970">
            <v>2.5</v>
          </cell>
          <cell r="AI3970">
            <v>55220</v>
          </cell>
          <cell r="AJ3970">
            <v>10.6</v>
          </cell>
        </row>
        <row r="3971">
          <cell r="A3971" t="str">
            <v>4803</v>
          </cell>
          <cell r="B3971" t="str">
            <v>480301901</v>
          </cell>
          <cell r="D3971" t="str">
            <v>4803019</v>
          </cell>
          <cell r="E3971" t="str">
            <v>4810</v>
          </cell>
          <cell r="F3971" t="str">
            <v>48</v>
          </cell>
          <cell r="G3971">
            <v>542.59507582000003</v>
          </cell>
          <cell r="H3971">
            <v>548.97883991000003</v>
          </cell>
          <cell r="I3971">
            <v>546.35633400999996</v>
          </cell>
          <cell r="J3971">
            <v>23.493975899999999</v>
          </cell>
          <cell r="K3971">
            <v>16.810344829999998</v>
          </cell>
          <cell r="L3971">
            <v>7.3783837099999996</v>
          </cell>
          <cell r="M3971">
            <v>10.81977828</v>
          </cell>
          <cell r="N3971">
            <v>30.014441040000001</v>
          </cell>
          <cell r="O3971">
            <v>60.258000000000003</v>
          </cell>
          <cell r="P3971">
            <v>10.81977828</v>
          </cell>
          <cell r="Q3971">
            <v>64.900000000000006</v>
          </cell>
          <cell r="R3971">
            <v>47.665465279999999</v>
          </cell>
          <cell r="S3971">
            <v>18.100000000000001</v>
          </cell>
          <cell r="T3971">
            <v>7.4312996800000004</v>
          </cell>
          <cell r="U3971">
            <v>7.4312996800000004</v>
          </cell>
          <cell r="V3971">
            <v>7.2964132700000004</v>
          </cell>
          <cell r="W3971">
            <v>58.5</v>
          </cell>
          <cell r="X3971">
            <v>83</v>
          </cell>
          <cell r="Y3971">
            <v>27.5</v>
          </cell>
          <cell r="Z3971">
            <v>43.3</v>
          </cell>
          <cell r="AA3971">
            <v>29.8</v>
          </cell>
          <cell r="AB3971">
            <v>7.4312996800000004</v>
          </cell>
          <cell r="AC3971">
            <v>0.99077462000000005</v>
          </cell>
          <cell r="AD3971">
            <v>269.62</v>
          </cell>
          <cell r="AE3971">
            <v>62.107073649999997</v>
          </cell>
          <cell r="AF3971">
            <v>65.651899999999998</v>
          </cell>
          <cell r="AG3971">
            <v>0.32277494159772091</v>
          </cell>
          <cell r="AH3971">
            <v>2.5</v>
          </cell>
          <cell r="AI3971">
            <v>55220</v>
          </cell>
          <cell r="AJ3971">
            <v>10.6</v>
          </cell>
        </row>
        <row r="3972">
          <cell r="A3972" t="str">
            <v>4803</v>
          </cell>
          <cell r="B3972" t="str">
            <v>480302101</v>
          </cell>
          <cell r="D3972" t="str">
            <v>4803021</v>
          </cell>
          <cell r="E3972" t="str">
            <v>4810</v>
          </cell>
          <cell r="F3972" t="str">
            <v>48</v>
          </cell>
          <cell r="G3972">
            <v>542.59507582000003</v>
          </cell>
          <cell r="H3972">
            <v>548.97883991000003</v>
          </cell>
          <cell r="I3972">
            <v>546.35633400999996</v>
          </cell>
          <cell r="J3972">
            <v>23.493975899999999</v>
          </cell>
          <cell r="K3972">
            <v>16.810344829999998</v>
          </cell>
          <cell r="L3972">
            <v>7.1308988299999996</v>
          </cell>
          <cell r="M3972">
            <v>9.8553996399999999</v>
          </cell>
          <cell r="N3972">
            <v>30.014441040000001</v>
          </cell>
          <cell r="O3972">
            <v>60.258000000000003</v>
          </cell>
          <cell r="P3972">
            <v>10.81977828</v>
          </cell>
          <cell r="Q3972">
            <v>64.900000000000006</v>
          </cell>
          <cell r="R3972">
            <v>47.665465279999999</v>
          </cell>
          <cell r="S3972">
            <v>18.100000000000001</v>
          </cell>
          <cell r="T3972">
            <v>9.8389490300000002</v>
          </cell>
          <cell r="U3972">
            <v>9.8389490300000002</v>
          </cell>
          <cell r="V3972">
            <v>7.1308988299999996</v>
          </cell>
          <cell r="W3972">
            <v>58.5</v>
          </cell>
          <cell r="X3972">
            <v>83</v>
          </cell>
          <cell r="Y3972">
            <v>27.5</v>
          </cell>
          <cell r="Z3972">
            <v>43.3</v>
          </cell>
          <cell r="AA3972">
            <v>29.8</v>
          </cell>
          <cell r="AB3972">
            <v>9.9641121699999999</v>
          </cell>
          <cell r="AC3972">
            <v>0</v>
          </cell>
          <cell r="AD3972">
            <v>269.62</v>
          </cell>
          <cell r="AE3972">
            <v>62.107073649999997</v>
          </cell>
          <cell r="AF3972">
            <v>65.651899999999998</v>
          </cell>
          <cell r="AG3972">
            <v>0.34685478804899639</v>
          </cell>
          <cell r="AH3972">
            <v>2.5</v>
          </cell>
          <cell r="AI3972">
            <v>55220</v>
          </cell>
          <cell r="AJ3972">
            <v>10.6</v>
          </cell>
        </row>
        <row r="3973">
          <cell r="A3973" t="str">
            <v>4803</v>
          </cell>
          <cell r="B3973" t="str">
            <v>480302201</v>
          </cell>
          <cell r="D3973" t="str">
            <v>4803022</v>
          </cell>
          <cell r="E3973" t="str">
            <v>4810</v>
          </cell>
          <cell r="F3973" t="str">
            <v>48</v>
          </cell>
          <cell r="G3973">
            <v>542.59507582000003</v>
          </cell>
          <cell r="H3973">
            <v>548.97883991000003</v>
          </cell>
          <cell r="I3973">
            <v>546.35633400999996</v>
          </cell>
          <cell r="J3973">
            <v>23.493975899999999</v>
          </cell>
          <cell r="K3973">
            <v>16.810344829999998</v>
          </cell>
          <cell r="L3973">
            <v>7.3011478100000007</v>
          </cell>
          <cell r="M3973">
            <v>7.4401466799999998</v>
          </cell>
          <cell r="N3973">
            <v>30.014441040000001</v>
          </cell>
          <cell r="O3973">
            <v>60.258000000000003</v>
          </cell>
          <cell r="P3973">
            <v>11.225243389999999</v>
          </cell>
          <cell r="Q3973">
            <v>64.900000000000006</v>
          </cell>
          <cell r="R3973">
            <v>47.665465279999999</v>
          </cell>
          <cell r="S3973">
            <v>18.100000000000001</v>
          </cell>
          <cell r="T3973">
            <v>9.8399085700000004</v>
          </cell>
          <cell r="U3973">
            <v>7.3011478100000007</v>
          </cell>
          <cell r="V3973">
            <v>7.1959372300000002</v>
          </cell>
          <cell r="W3973">
            <v>58.5</v>
          </cell>
          <cell r="X3973">
            <v>83</v>
          </cell>
          <cell r="Y3973">
            <v>27.5</v>
          </cell>
          <cell r="Z3973">
            <v>43.3</v>
          </cell>
          <cell r="AA3973">
            <v>29.8</v>
          </cell>
          <cell r="AB3973">
            <v>7.4401466799999998</v>
          </cell>
          <cell r="AC3973">
            <v>1</v>
          </cell>
          <cell r="AD3973">
            <v>269.62</v>
          </cell>
          <cell r="AE3973">
            <v>62.107073649999997</v>
          </cell>
          <cell r="AF3973">
            <v>65.651899999999998</v>
          </cell>
          <cell r="AG3973">
            <v>0.32716928026019004</v>
          </cell>
          <cell r="AH3973">
            <v>2.5</v>
          </cell>
          <cell r="AI3973">
            <v>55220</v>
          </cell>
          <cell r="AJ3973">
            <v>10.6</v>
          </cell>
        </row>
        <row r="3974">
          <cell r="A3974" t="str">
            <v>4803</v>
          </cell>
          <cell r="B3974" t="str">
            <v>480302401</v>
          </cell>
          <cell r="D3974" t="str">
            <v>4803024</v>
          </cell>
          <cell r="E3974" t="str">
            <v>4810</v>
          </cell>
          <cell r="F3974" t="str">
            <v>48</v>
          </cell>
          <cell r="G3974">
            <v>542.59507582000003</v>
          </cell>
          <cell r="H3974">
            <v>548.97883991000003</v>
          </cell>
          <cell r="I3974">
            <v>546.35633400999996</v>
          </cell>
          <cell r="J3974">
            <v>23.493975899999999</v>
          </cell>
          <cell r="K3974">
            <v>16.810344829999998</v>
          </cell>
          <cell r="L3974">
            <v>7.1800698699999996</v>
          </cell>
          <cell r="M3974">
            <v>9.8389490300000002</v>
          </cell>
          <cell r="N3974">
            <v>30.014441040000001</v>
          </cell>
          <cell r="O3974">
            <v>60.258000000000003</v>
          </cell>
          <cell r="P3974">
            <v>10.81977828</v>
          </cell>
          <cell r="Q3974">
            <v>64.900000000000006</v>
          </cell>
          <cell r="R3974">
            <v>47.665465279999999</v>
          </cell>
          <cell r="S3974">
            <v>18.100000000000001</v>
          </cell>
          <cell r="T3974">
            <v>7.1800698699999996</v>
          </cell>
          <cell r="U3974">
            <v>9.8389490300000002</v>
          </cell>
          <cell r="V3974">
            <v>9.8389490300000002</v>
          </cell>
          <cell r="W3974">
            <v>58.5</v>
          </cell>
          <cell r="X3974">
            <v>83</v>
          </cell>
          <cell r="Y3974">
            <v>27.5</v>
          </cell>
          <cell r="Z3974">
            <v>43.3</v>
          </cell>
          <cell r="AA3974">
            <v>29.8</v>
          </cell>
          <cell r="AB3974">
            <v>9.9345985500000005</v>
          </cell>
          <cell r="AC3974">
            <v>0</v>
          </cell>
          <cell r="AD3974">
            <v>269.62</v>
          </cell>
          <cell r="AE3974">
            <v>62.107073649999997</v>
          </cell>
          <cell r="AF3974">
            <v>65.651899999999998</v>
          </cell>
          <cell r="AG3974">
            <v>0.36385370371613485</v>
          </cell>
          <cell r="AH3974">
            <v>2.5</v>
          </cell>
          <cell r="AI3974">
            <v>55220</v>
          </cell>
          <cell r="AJ3974">
            <v>10.6</v>
          </cell>
        </row>
        <row r="3975">
          <cell r="A3975" t="str">
            <v>4803</v>
          </cell>
          <cell r="B3975" t="str">
            <v>480302601</v>
          </cell>
          <cell r="D3975" t="str">
            <v>4803026</v>
          </cell>
          <cell r="E3975" t="str">
            <v>4810</v>
          </cell>
          <cell r="F3975" t="str">
            <v>48</v>
          </cell>
          <cell r="G3975">
            <v>542.59507582000003</v>
          </cell>
          <cell r="H3975">
            <v>548.97883991000003</v>
          </cell>
          <cell r="I3975">
            <v>546.35633400999996</v>
          </cell>
          <cell r="J3975">
            <v>23.493975899999999</v>
          </cell>
          <cell r="K3975">
            <v>16.810344829999998</v>
          </cell>
          <cell r="L3975">
            <v>7.1420365700000001</v>
          </cell>
          <cell r="M3975">
            <v>10.81977828</v>
          </cell>
          <cell r="N3975">
            <v>30.014441040000001</v>
          </cell>
          <cell r="O3975">
            <v>60.258000000000003</v>
          </cell>
          <cell r="P3975">
            <v>10.81977828</v>
          </cell>
          <cell r="Q3975">
            <v>64.900000000000006</v>
          </cell>
          <cell r="R3975">
            <v>47.665465279999999</v>
          </cell>
          <cell r="S3975">
            <v>18.100000000000001</v>
          </cell>
          <cell r="T3975">
            <v>7.3198649299999996</v>
          </cell>
          <cell r="U3975">
            <v>7.3198649299999996</v>
          </cell>
          <cell r="V3975">
            <v>7.1420365700000001</v>
          </cell>
          <cell r="W3975">
            <v>58.5</v>
          </cell>
          <cell r="X3975">
            <v>83</v>
          </cell>
          <cell r="Y3975">
            <v>27.5</v>
          </cell>
          <cell r="Z3975">
            <v>43.3</v>
          </cell>
          <cell r="AA3975">
            <v>29.8</v>
          </cell>
          <cell r="AB3975">
            <v>7.3251489599999999</v>
          </cell>
          <cell r="AC3975">
            <v>1</v>
          </cell>
          <cell r="AD3975">
            <v>269.62</v>
          </cell>
          <cell r="AE3975">
            <v>62.107073649999997</v>
          </cell>
          <cell r="AF3975">
            <v>65.651899999999998</v>
          </cell>
          <cell r="AG3975">
            <v>0.31711447026347406</v>
          </cell>
          <cell r="AH3975">
            <v>2.5</v>
          </cell>
          <cell r="AI3975">
            <v>55220</v>
          </cell>
          <cell r="AJ3975">
            <v>10.6</v>
          </cell>
        </row>
        <row r="3976">
          <cell r="A3976" t="str">
            <v>4804</v>
          </cell>
          <cell r="B3976" t="str">
            <v>480400101</v>
          </cell>
          <cell r="D3976" t="str">
            <v>4804001</v>
          </cell>
          <cell r="E3976" t="str">
            <v>4820</v>
          </cell>
          <cell r="F3976" t="str">
            <v>48</v>
          </cell>
          <cell r="G3976">
            <v>542.59507582000003</v>
          </cell>
          <cell r="H3976">
            <v>548.97883991000003</v>
          </cell>
          <cell r="I3976">
            <v>546.35633400999996</v>
          </cell>
          <cell r="J3976">
            <v>20.512820510000001</v>
          </cell>
          <cell r="K3976">
            <v>14.75247525</v>
          </cell>
          <cell r="L3976">
            <v>9.3903258699999999</v>
          </cell>
          <cell r="M3976">
            <v>10.719272630000001</v>
          </cell>
          <cell r="N3976">
            <v>24.566792790000001</v>
          </cell>
          <cell r="O3976">
            <v>60.258000000000003</v>
          </cell>
          <cell r="P3976">
            <v>11.89124546</v>
          </cell>
          <cell r="Q3976">
            <v>73.8</v>
          </cell>
          <cell r="R3976">
            <v>47.665465279999999</v>
          </cell>
          <cell r="S3976">
            <v>18.100000000000001</v>
          </cell>
          <cell r="T3976">
            <v>11.17348683</v>
          </cell>
          <cell r="U3976">
            <v>9.4151570099999997</v>
          </cell>
          <cell r="V3976">
            <v>9.5317714799999997</v>
          </cell>
          <cell r="W3976">
            <v>63.7</v>
          </cell>
          <cell r="X3976">
            <v>91.5</v>
          </cell>
          <cell r="Y3976">
            <v>42.9</v>
          </cell>
          <cell r="Z3976">
            <v>43.3</v>
          </cell>
          <cell r="AA3976">
            <v>43.7</v>
          </cell>
          <cell r="AB3976">
            <v>9.5673852499999992</v>
          </cell>
          <cell r="AC3976">
            <v>0</v>
          </cell>
          <cell r="AD3976">
            <v>277.7</v>
          </cell>
          <cell r="AE3976">
            <v>59.810744769999999</v>
          </cell>
          <cell r="AF3976">
            <v>64.791372499999994</v>
          </cell>
          <cell r="AG3976">
            <v>0.28948845947495588</v>
          </cell>
          <cell r="AH3976">
            <v>2.2000000000000002</v>
          </cell>
          <cell r="AI3976">
            <v>56990</v>
          </cell>
          <cell r="AJ3976">
            <v>10.6</v>
          </cell>
        </row>
        <row r="3977">
          <cell r="A3977" t="str">
            <v>4804</v>
          </cell>
          <cell r="B3977" t="str">
            <v>480400401</v>
          </cell>
          <cell r="D3977" t="str">
            <v>4804004</v>
          </cell>
          <cell r="E3977" t="str">
            <v>4820</v>
          </cell>
          <cell r="F3977" t="str">
            <v>48</v>
          </cell>
          <cell r="G3977">
            <v>542.59507582000003</v>
          </cell>
          <cell r="H3977">
            <v>548.97883991000003</v>
          </cell>
          <cell r="I3977">
            <v>546.35633400999996</v>
          </cell>
          <cell r="J3977">
            <v>20.512820510000001</v>
          </cell>
          <cell r="K3977">
            <v>14.75247525</v>
          </cell>
          <cell r="L3977">
            <v>10.29890232</v>
          </cell>
          <cell r="M3977">
            <v>11.40506182</v>
          </cell>
          <cell r="N3977">
            <v>24.566792790000001</v>
          </cell>
          <cell r="O3977">
            <v>60.258000000000003</v>
          </cell>
          <cell r="P3977">
            <v>11.42610316</v>
          </cell>
          <cell r="Q3977">
            <v>73.8</v>
          </cell>
          <cell r="R3977">
            <v>47.665465279999999</v>
          </cell>
          <cell r="S3977">
            <v>18.100000000000001</v>
          </cell>
          <cell r="T3977">
            <v>10.759561079999999</v>
          </cell>
          <cell r="U3977">
            <v>10.41162958</v>
          </cell>
          <cell r="V3977">
            <v>10.553257390000001</v>
          </cell>
          <cell r="W3977">
            <v>63.7</v>
          </cell>
          <cell r="X3977">
            <v>91.5</v>
          </cell>
          <cell r="Y3977">
            <v>42.9</v>
          </cell>
          <cell r="Z3977">
            <v>43.3</v>
          </cell>
          <cell r="AA3977">
            <v>43.7</v>
          </cell>
          <cell r="AB3977">
            <v>10.545130889999999</v>
          </cell>
          <cell r="AC3977">
            <v>0.24019887000000001</v>
          </cell>
          <cell r="AD3977">
            <v>277.7</v>
          </cell>
          <cell r="AE3977">
            <v>59.810744769999999</v>
          </cell>
          <cell r="AF3977">
            <v>63.136179429999991</v>
          </cell>
          <cell r="AG3977">
            <v>0.31978767982996914</v>
          </cell>
          <cell r="AH3977">
            <v>2.2000000000000002</v>
          </cell>
          <cell r="AI3977">
            <v>56990</v>
          </cell>
          <cell r="AJ3977">
            <v>10.6</v>
          </cell>
        </row>
        <row r="3978">
          <cell r="A3978" t="str">
            <v>4804</v>
          </cell>
          <cell r="B3978" t="str">
            <v>480400601</v>
          </cell>
          <cell r="D3978" t="str">
            <v>4804006</v>
          </cell>
          <cell r="E3978" t="str">
            <v>4820</v>
          </cell>
          <cell r="F3978" t="str">
            <v>48</v>
          </cell>
          <cell r="G3978">
            <v>542.59507582000003</v>
          </cell>
          <cell r="H3978">
            <v>548.97883991000003</v>
          </cell>
          <cell r="I3978">
            <v>546.35633400999996</v>
          </cell>
          <cell r="J3978">
            <v>20.512820510000001</v>
          </cell>
          <cell r="K3978">
            <v>14.75247525</v>
          </cell>
          <cell r="L3978">
            <v>10.126631100000001</v>
          </cell>
          <cell r="M3978">
            <v>10.81977828</v>
          </cell>
          <cell r="N3978">
            <v>24.566792790000001</v>
          </cell>
          <cell r="O3978">
            <v>60.258000000000003</v>
          </cell>
          <cell r="P3978">
            <v>11.91394069</v>
          </cell>
          <cell r="Q3978">
            <v>73.8</v>
          </cell>
          <cell r="R3978">
            <v>47.665465279999999</v>
          </cell>
          <cell r="S3978">
            <v>18.100000000000001</v>
          </cell>
          <cell r="T3978">
            <v>11.225243389999999</v>
          </cell>
          <cell r="U3978">
            <v>7.1869010199999988</v>
          </cell>
          <cell r="V3978">
            <v>10.81977828</v>
          </cell>
          <cell r="W3978">
            <v>63.7</v>
          </cell>
          <cell r="X3978">
            <v>91.5</v>
          </cell>
          <cell r="Y3978">
            <v>42.9</v>
          </cell>
          <cell r="Z3978">
            <v>43.3</v>
          </cell>
          <cell r="AA3978">
            <v>43.7</v>
          </cell>
          <cell r="AB3978">
            <v>10.741816740000001</v>
          </cell>
          <cell r="AC3978">
            <v>0</v>
          </cell>
          <cell r="AD3978">
            <v>277.7</v>
          </cell>
          <cell r="AE3978">
            <v>59.810744769999999</v>
          </cell>
          <cell r="AF3978">
            <v>56.316400000000002</v>
          </cell>
          <cell r="AG3978">
            <v>0.3769893444321547</v>
          </cell>
          <cell r="AH3978">
            <v>2.2000000000000002</v>
          </cell>
          <cell r="AI3978">
            <v>56990</v>
          </cell>
          <cell r="AJ3978">
            <v>10.6</v>
          </cell>
        </row>
        <row r="3979">
          <cell r="A3979" t="str">
            <v>4804</v>
          </cell>
          <cell r="B3979" t="str">
            <v>480401101</v>
          </cell>
          <cell r="D3979" t="str">
            <v>4804011</v>
          </cell>
          <cell r="E3979" t="str">
            <v>4820</v>
          </cell>
          <cell r="F3979" t="str">
            <v>48</v>
          </cell>
          <cell r="G3979">
            <v>542.59507582000003</v>
          </cell>
          <cell r="H3979">
            <v>548.97883991000003</v>
          </cell>
          <cell r="I3979">
            <v>546.35633400999996</v>
          </cell>
          <cell r="J3979">
            <v>20.512820510000001</v>
          </cell>
          <cell r="K3979">
            <v>14.75247525</v>
          </cell>
          <cell r="L3979">
            <v>7.1577354800000013</v>
          </cell>
          <cell r="M3979">
            <v>11.225243389999999</v>
          </cell>
          <cell r="N3979">
            <v>24.566792790000001</v>
          </cell>
          <cell r="O3979">
            <v>60.258000000000003</v>
          </cell>
          <cell r="P3979">
            <v>11.630708500000001</v>
          </cell>
          <cell r="Q3979">
            <v>73.8</v>
          </cell>
          <cell r="R3979">
            <v>47.665465279999999</v>
          </cell>
          <cell r="S3979">
            <v>18.100000000000001</v>
          </cell>
          <cell r="T3979">
            <v>7.2063772900000007</v>
          </cell>
          <cell r="U3979">
            <v>7.1747243100000002</v>
          </cell>
          <cell r="V3979">
            <v>7.1747243100000002</v>
          </cell>
          <cell r="W3979">
            <v>63.7</v>
          </cell>
          <cell r="X3979">
            <v>91.5</v>
          </cell>
          <cell r="Y3979">
            <v>42.9</v>
          </cell>
          <cell r="Z3979">
            <v>43.3</v>
          </cell>
          <cell r="AA3979">
            <v>43.7</v>
          </cell>
          <cell r="AB3979">
            <v>7.1929342199999997</v>
          </cell>
          <cell r="AC3979">
            <v>1</v>
          </cell>
          <cell r="AD3979">
            <v>277.7</v>
          </cell>
          <cell r="AE3979">
            <v>59.810744769999999</v>
          </cell>
          <cell r="AF3979">
            <v>64.808599999999998</v>
          </cell>
          <cell r="AG3979">
            <v>0.32294817331862585</v>
          </cell>
          <cell r="AH3979">
            <v>2.2000000000000002</v>
          </cell>
          <cell r="AI3979">
            <v>56990</v>
          </cell>
          <cell r="AJ3979">
            <v>10.6</v>
          </cell>
        </row>
        <row r="3980">
          <cell r="A3980" t="str">
            <v>4804</v>
          </cell>
          <cell r="B3980" t="str">
            <v>480401201</v>
          </cell>
          <cell r="D3980" t="str">
            <v>4804012</v>
          </cell>
          <cell r="E3980" t="str">
            <v>4820</v>
          </cell>
          <cell r="F3980" t="str">
            <v>48</v>
          </cell>
          <cell r="G3980">
            <v>542.59507582000003</v>
          </cell>
          <cell r="H3980">
            <v>548.97883991000003</v>
          </cell>
          <cell r="I3980">
            <v>546.35633400999996</v>
          </cell>
          <cell r="J3980">
            <v>20.512820510000001</v>
          </cell>
          <cell r="K3980">
            <v>14.75247525</v>
          </cell>
          <cell r="L3980">
            <v>10.004101820000001</v>
          </cell>
          <cell r="M3980">
            <v>11.0399414</v>
          </cell>
          <cell r="N3980">
            <v>24.566792790000001</v>
          </cell>
          <cell r="O3980">
            <v>60.258000000000003</v>
          </cell>
          <cell r="P3980">
            <v>11.65354791</v>
          </cell>
          <cell r="Q3980">
            <v>73.8</v>
          </cell>
          <cell r="R3980">
            <v>47.665465279999999</v>
          </cell>
          <cell r="S3980">
            <v>18.100000000000001</v>
          </cell>
          <cell r="T3980">
            <v>11.26103516</v>
          </cell>
          <cell r="U3980">
            <v>10.513932240000001</v>
          </cell>
          <cell r="V3980">
            <v>10.11924389</v>
          </cell>
          <cell r="W3980">
            <v>63.7</v>
          </cell>
          <cell r="X3980">
            <v>91.5</v>
          </cell>
          <cell r="Y3980">
            <v>42.9</v>
          </cell>
          <cell r="Z3980">
            <v>43.3</v>
          </cell>
          <cell r="AA3980">
            <v>43.7</v>
          </cell>
          <cell r="AB3980">
            <v>10.328003369999999</v>
          </cell>
          <cell r="AC3980">
            <v>2.1484050000000001E-2</v>
          </cell>
          <cell r="AD3980">
            <v>277.7</v>
          </cell>
          <cell r="AE3980">
            <v>59.810744769999999</v>
          </cell>
          <cell r="AF3980">
            <v>64.795633449999997</v>
          </cell>
          <cell r="AG3980">
            <v>0.31749201617118189</v>
          </cell>
          <cell r="AH3980">
            <v>2.2000000000000002</v>
          </cell>
          <cell r="AI3980">
            <v>56990</v>
          </cell>
          <cell r="AJ3980">
            <v>10.6</v>
          </cell>
        </row>
        <row r="3981">
          <cell r="A3981" t="str">
            <v>4804</v>
          </cell>
          <cell r="B3981" t="str">
            <v>480401401</v>
          </cell>
          <cell r="D3981" t="str">
            <v>4804014</v>
          </cell>
          <cell r="E3981" t="str">
            <v>4820</v>
          </cell>
          <cell r="F3981" t="str">
            <v>48</v>
          </cell>
          <cell r="G3981">
            <v>542.59507582000003</v>
          </cell>
          <cell r="H3981">
            <v>548.97883991000003</v>
          </cell>
          <cell r="I3981">
            <v>546.35633400999996</v>
          </cell>
          <cell r="J3981">
            <v>20.512820510000001</v>
          </cell>
          <cell r="K3981">
            <v>14.75247525</v>
          </cell>
          <cell r="L3981">
            <v>7.1514854600000008</v>
          </cell>
          <cell r="M3981">
            <v>10.81977828</v>
          </cell>
          <cell r="N3981">
            <v>24.566792790000001</v>
          </cell>
          <cell r="O3981">
            <v>60.258000000000003</v>
          </cell>
          <cell r="P3981">
            <v>11.91839057</v>
          </cell>
          <cell r="Q3981">
            <v>73.8</v>
          </cell>
          <cell r="R3981">
            <v>47.665465279999999</v>
          </cell>
          <cell r="S3981">
            <v>18.100000000000001</v>
          </cell>
          <cell r="T3981">
            <v>11.607044030000001</v>
          </cell>
          <cell r="U3981">
            <v>7.1631723899999997</v>
          </cell>
          <cell r="V3981">
            <v>7.1514854600000008</v>
          </cell>
          <cell r="W3981">
            <v>63.7</v>
          </cell>
          <cell r="X3981">
            <v>91.5</v>
          </cell>
          <cell r="Y3981">
            <v>42.9</v>
          </cell>
          <cell r="Z3981">
            <v>43.3</v>
          </cell>
          <cell r="AA3981">
            <v>43.7</v>
          </cell>
          <cell r="AB3981">
            <v>7.2167094900000013</v>
          </cell>
          <cell r="AC3981">
            <v>1</v>
          </cell>
          <cell r="AD3981">
            <v>277.7</v>
          </cell>
          <cell r="AE3981">
            <v>59.810744769999999</v>
          </cell>
          <cell r="AF3981">
            <v>64.808599999999998</v>
          </cell>
          <cell r="AG3981">
            <v>0.35715591058688168</v>
          </cell>
          <cell r="AH3981">
            <v>2.2000000000000002</v>
          </cell>
          <cell r="AI3981">
            <v>56990</v>
          </cell>
          <cell r="AJ3981">
            <v>10.6</v>
          </cell>
        </row>
        <row r="3982">
          <cell r="A3982" t="str">
            <v>4804</v>
          </cell>
          <cell r="B3982" t="str">
            <v>480401601</v>
          </cell>
          <cell r="D3982" t="str">
            <v>4804016</v>
          </cell>
          <cell r="E3982" t="str">
            <v>4820</v>
          </cell>
          <cell r="F3982" t="str">
            <v>48</v>
          </cell>
          <cell r="G3982">
            <v>542.59507582000003</v>
          </cell>
          <cell r="H3982">
            <v>548.97883991000003</v>
          </cell>
          <cell r="I3982">
            <v>546.35633400999996</v>
          </cell>
          <cell r="J3982">
            <v>20.512820510000001</v>
          </cell>
          <cell r="K3982">
            <v>14.75247525</v>
          </cell>
          <cell r="L3982">
            <v>7.1308988299999996</v>
          </cell>
          <cell r="M3982">
            <v>11.225243389999999</v>
          </cell>
          <cell r="N3982">
            <v>24.566792790000001</v>
          </cell>
          <cell r="O3982">
            <v>60.258000000000003</v>
          </cell>
          <cell r="P3982">
            <v>11.630708500000001</v>
          </cell>
          <cell r="Q3982">
            <v>73.8</v>
          </cell>
          <cell r="R3982">
            <v>47.665465279999999</v>
          </cell>
          <cell r="S3982">
            <v>18.100000000000001</v>
          </cell>
          <cell r="T3982">
            <v>11.225243389999999</v>
          </cell>
          <cell r="U3982">
            <v>10.126631100000001</v>
          </cell>
          <cell r="V3982">
            <v>7.1308988299999996</v>
          </cell>
          <cell r="W3982">
            <v>63.7</v>
          </cell>
          <cell r="X3982">
            <v>91.5</v>
          </cell>
          <cell r="Y3982">
            <v>42.9</v>
          </cell>
          <cell r="Z3982">
            <v>43.3</v>
          </cell>
          <cell r="AA3982">
            <v>43.7</v>
          </cell>
          <cell r="AB3982">
            <v>7.1308988299999996</v>
          </cell>
          <cell r="AC3982">
            <v>0</v>
          </cell>
          <cell r="AD3982">
            <v>277.7</v>
          </cell>
          <cell r="AE3982">
            <v>59.810744769999999</v>
          </cell>
          <cell r="AF3982">
            <v>64.808599999999998</v>
          </cell>
          <cell r="AG3982">
            <v>0.3911396160636596</v>
          </cell>
          <cell r="AH3982">
            <v>2.2000000000000002</v>
          </cell>
          <cell r="AI3982">
            <v>56990</v>
          </cell>
          <cell r="AJ3982">
            <v>10.6</v>
          </cell>
        </row>
        <row r="3983">
          <cell r="A3983" t="str">
            <v>4804</v>
          </cell>
          <cell r="B3983" t="str">
            <v>480401901</v>
          </cell>
          <cell r="D3983" t="str">
            <v>4804019</v>
          </cell>
          <cell r="E3983" t="str">
            <v>4820</v>
          </cell>
          <cell r="F3983" t="str">
            <v>48</v>
          </cell>
          <cell r="G3983">
            <v>542.59507582000003</v>
          </cell>
          <cell r="H3983">
            <v>548.97883991000003</v>
          </cell>
          <cell r="I3983">
            <v>546.35633400999996</v>
          </cell>
          <cell r="J3983">
            <v>20.512820510000001</v>
          </cell>
          <cell r="K3983">
            <v>14.75247525</v>
          </cell>
          <cell r="L3983">
            <v>7.1499168400000004</v>
          </cell>
          <cell r="M3983">
            <v>11.630708500000001</v>
          </cell>
          <cell r="N3983">
            <v>24.566792790000001</v>
          </cell>
          <cell r="O3983">
            <v>60.258000000000003</v>
          </cell>
          <cell r="P3983">
            <v>11.630708500000001</v>
          </cell>
          <cell r="Q3983">
            <v>73.8</v>
          </cell>
          <cell r="R3983">
            <v>47.665465279999999</v>
          </cell>
          <cell r="S3983">
            <v>18.100000000000001</v>
          </cell>
          <cell r="T3983">
            <v>11.225243389999999</v>
          </cell>
          <cell r="U3983">
            <v>11.225243389999999</v>
          </cell>
          <cell r="V3983">
            <v>7.1499168400000004</v>
          </cell>
          <cell r="W3983">
            <v>63.7</v>
          </cell>
          <cell r="X3983">
            <v>91.5</v>
          </cell>
          <cell r="Y3983">
            <v>42.9</v>
          </cell>
          <cell r="Z3983">
            <v>43.3</v>
          </cell>
          <cell r="AA3983">
            <v>43.7</v>
          </cell>
          <cell r="AB3983">
            <v>10.741816740000001</v>
          </cell>
          <cell r="AC3983">
            <v>0</v>
          </cell>
          <cell r="AD3983">
            <v>277.7</v>
          </cell>
          <cell r="AE3983">
            <v>59.810744769999999</v>
          </cell>
          <cell r="AF3983">
            <v>64.808599999999998</v>
          </cell>
          <cell r="AG3983">
            <v>0.3378506341257303</v>
          </cell>
          <cell r="AH3983">
            <v>2.2000000000000002</v>
          </cell>
          <cell r="AI3983">
            <v>56990</v>
          </cell>
          <cell r="AJ3983">
            <v>10.6</v>
          </cell>
        </row>
        <row r="3984">
          <cell r="A3984" t="str">
            <v>4804</v>
          </cell>
          <cell r="B3984" t="str">
            <v>480402001</v>
          </cell>
          <cell r="D3984" t="str">
            <v>4804020</v>
          </cell>
          <cell r="E3984" t="str">
            <v>4820</v>
          </cell>
          <cell r="F3984" t="str">
            <v>48</v>
          </cell>
          <cell r="G3984">
            <v>542.59507582000003</v>
          </cell>
          <cell r="H3984">
            <v>548.97883991000003</v>
          </cell>
          <cell r="I3984">
            <v>546.35633400999996</v>
          </cell>
          <cell r="J3984">
            <v>20.512820510000001</v>
          </cell>
          <cell r="K3984">
            <v>14.75247525</v>
          </cell>
          <cell r="L3984">
            <v>9.8215722599999999</v>
          </cell>
          <cell r="M3984">
            <v>11.259400019999999</v>
          </cell>
          <cell r="N3984">
            <v>24.566792790000001</v>
          </cell>
          <cell r="O3984">
            <v>60.258000000000003</v>
          </cell>
          <cell r="P3984">
            <v>11.31519378</v>
          </cell>
          <cell r="Q3984">
            <v>73.8</v>
          </cell>
          <cell r="R3984">
            <v>47.665465279999999</v>
          </cell>
          <cell r="S3984">
            <v>18.100000000000001</v>
          </cell>
          <cell r="T3984">
            <v>10.42442191</v>
          </cell>
          <cell r="U3984">
            <v>10.12914793</v>
          </cell>
          <cell r="V3984">
            <v>10.17800839</v>
          </cell>
          <cell r="W3984">
            <v>63.7</v>
          </cell>
          <cell r="X3984">
            <v>91.5</v>
          </cell>
          <cell r="Y3984">
            <v>42.9</v>
          </cell>
          <cell r="Z3984">
            <v>43.3</v>
          </cell>
          <cell r="AA3984">
            <v>43.7</v>
          </cell>
          <cell r="AB3984">
            <v>10.858383419999999</v>
          </cell>
          <cell r="AC3984">
            <v>0</v>
          </cell>
          <cell r="AD3984">
            <v>277.7</v>
          </cell>
          <cell r="AE3984">
            <v>59.810744769999999</v>
          </cell>
          <cell r="AF3984">
            <v>64.791500470000003</v>
          </cell>
          <cell r="AG3984">
            <v>0.34508543018002558</v>
          </cell>
          <cell r="AH3984">
            <v>2.2000000000000002</v>
          </cell>
          <cell r="AI3984">
            <v>56990</v>
          </cell>
          <cell r="AJ3984">
            <v>10.6</v>
          </cell>
        </row>
        <row r="3985">
          <cell r="A3985" t="str">
            <v>4804</v>
          </cell>
          <cell r="B3985" t="str">
            <v>480402101</v>
          </cell>
          <cell r="D3985" t="str">
            <v>4804021</v>
          </cell>
          <cell r="E3985" t="str">
            <v>4820</v>
          </cell>
          <cell r="F3985" t="str">
            <v>48</v>
          </cell>
          <cell r="G3985">
            <v>542.59507582000003</v>
          </cell>
          <cell r="H3985">
            <v>548.97883991000003</v>
          </cell>
          <cell r="I3985">
            <v>546.35633400999996</v>
          </cell>
          <cell r="J3985">
            <v>20.512820510000001</v>
          </cell>
          <cell r="K3985">
            <v>14.75247525</v>
          </cell>
          <cell r="L3985">
            <v>7.1308988299999996</v>
          </cell>
          <cell r="M3985">
            <v>11.630708500000001</v>
          </cell>
          <cell r="N3985">
            <v>24.566792790000001</v>
          </cell>
          <cell r="O3985">
            <v>60.258000000000003</v>
          </cell>
          <cell r="P3985">
            <v>11.630708500000001</v>
          </cell>
          <cell r="Q3985">
            <v>73.8</v>
          </cell>
          <cell r="R3985">
            <v>47.665465279999999</v>
          </cell>
          <cell r="S3985">
            <v>18.100000000000001</v>
          </cell>
          <cell r="T3985">
            <v>10.126631100000001</v>
          </cell>
          <cell r="U3985">
            <v>10.126631100000001</v>
          </cell>
          <cell r="V3985">
            <v>7.1308988299999996</v>
          </cell>
          <cell r="W3985">
            <v>63.7</v>
          </cell>
          <cell r="X3985">
            <v>91.5</v>
          </cell>
          <cell r="Y3985">
            <v>42.9</v>
          </cell>
          <cell r="Z3985">
            <v>43.3</v>
          </cell>
          <cell r="AA3985">
            <v>43.7</v>
          </cell>
          <cell r="AB3985">
            <v>10.741816740000001</v>
          </cell>
          <cell r="AC3985">
            <v>0</v>
          </cell>
          <cell r="AD3985">
            <v>277.7</v>
          </cell>
          <cell r="AE3985">
            <v>59.810744769999999</v>
          </cell>
          <cell r="AF3985">
            <v>64.808599999999998</v>
          </cell>
          <cell r="AG3985">
            <v>0.30369228642733426</v>
          </cell>
          <cell r="AH3985">
            <v>2.2000000000000002</v>
          </cell>
          <cell r="AI3985">
            <v>56990</v>
          </cell>
          <cell r="AJ3985">
            <v>10.6</v>
          </cell>
        </row>
        <row r="3986">
          <cell r="A3986" t="str">
            <v>4804</v>
          </cell>
          <cell r="B3986" t="str">
            <v>480402201</v>
          </cell>
          <cell r="D3986" t="str">
            <v>4804022</v>
          </cell>
          <cell r="E3986" t="str">
            <v>4820</v>
          </cell>
          <cell r="F3986" t="str">
            <v>48</v>
          </cell>
          <cell r="G3986">
            <v>542.59507582000003</v>
          </cell>
          <cell r="H3986">
            <v>548.97883991000003</v>
          </cell>
          <cell r="I3986">
            <v>546.35633400999996</v>
          </cell>
          <cell r="J3986">
            <v>20.512820510000001</v>
          </cell>
          <cell r="K3986">
            <v>14.75247525</v>
          </cell>
          <cell r="L3986">
            <v>7.3498737000000007</v>
          </cell>
          <cell r="M3986">
            <v>11.225243389999999</v>
          </cell>
          <cell r="N3986">
            <v>24.566792790000001</v>
          </cell>
          <cell r="O3986">
            <v>60.258000000000003</v>
          </cell>
          <cell r="P3986">
            <v>11.225243389999999</v>
          </cell>
          <cell r="Q3986">
            <v>73.8</v>
          </cell>
          <cell r="R3986">
            <v>47.665465279999999</v>
          </cell>
          <cell r="S3986">
            <v>18.100000000000001</v>
          </cell>
          <cell r="T3986">
            <v>7.3498737000000007</v>
          </cell>
          <cell r="U3986">
            <v>7.3498737000000007</v>
          </cell>
          <cell r="V3986">
            <v>7.3498737000000007</v>
          </cell>
          <cell r="W3986">
            <v>63.7</v>
          </cell>
          <cell r="X3986">
            <v>91.5</v>
          </cell>
          <cell r="Y3986">
            <v>42.9</v>
          </cell>
          <cell r="Z3986">
            <v>43.3</v>
          </cell>
          <cell r="AA3986">
            <v>43.7</v>
          </cell>
          <cell r="AB3986">
            <v>11.173950100000001</v>
          </cell>
          <cell r="AC3986">
            <v>0</v>
          </cell>
          <cell r="AD3986">
            <v>277.7</v>
          </cell>
          <cell r="AE3986">
            <v>59.810744769999999</v>
          </cell>
          <cell r="AF3986">
            <v>64.808599999999998</v>
          </cell>
          <cell r="AG3986">
            <v>0.34908470827901639</v>
          </cell>
          <cell r="AH3986">
            <v>2.2000000000000002</v>
          </cell>
          <cell r="AI3986">
            <v>56990</v>
          </cell>
          <cell r="AJ3986">
            <v>10.6</v>
          </cell>
        </row>
        <row r="3987">
          <cell r="A3987" t="str">
            <v>4805</v>
          </cell>
          <cell r="B3987" t="str">
            <v>480500101</v>
          </cell>
          <cell r="D3987" t="str">
            <v>4805001</v>
          </cell>
          <cell r="E3987" t="str">
            <v>4820</v>
          </cell>
          <cell r="F3987" t="str">
            <v>48</v>
          </cell>
          <cell r="G3987">
            <v>542.59507582000003</v>
          </cell>
          <cell r="H3987">
            <v>548.97883991000003</v>
          </cell>
          <cell r="I3987">
            <v>546.35633400999996</v>
          </cell>
          <cell r="J3987">
            <v>20.512820510000001</v>
          </cell>
          <cell r="K3987">
            <v>14.75247525</v>
          </cell>
          <cell r="L3987">
            <v>9.4770030799999994</v>
          </cell>
          <cell r="M3987">
            <v>11.22895649</v>
          </cell>
          <cell r="N3987">
            <v>24.566792790000001</v>
          </cell>
          <cell r="O3987">
            <v>60.258000000000003</v>
          </cell>
          <cell r="P3987">
            <v>11.059094350000001</v>
          </cell>
          <cell r="Q3987">
            <v>73.8</v>
          </cell>
          <cell r="R3987">
            <v>47.665465279999999</v>
          </cell>
          <cell r="S3987">
            <v>18.100000000000001</v>
          </cell>
          <cell r="T3987">
            <v>10.33123587</v>
          </cell>
          <cell r="U3987">
            <v>10.649914799999999</v>
          </cell>
          <cell r="V3987">
            <v>9.8209208300000004</v>
          </cell>
          <cell r="W3987">
            <v>63.7</v>
          </cell>
          <cell r="X3987">
            <v>91.5</v>
          </cell>
          <cell r="Y3987">
            <v>42.9</v>
          </cell>
          <cell r="Z3987">
            <v>43.3</v>
          </cell>
          <cell r="AA3987">
            <v>43.7</v>
          </cell>
          <cell r="AB3987">
            <v>10.514149460000001</v>
          </cell>
          <cell r="AC3987">
            <v>1.110855E-2</v>
          </cell>
          <cell r="AD3987">
            <v>277.7</v>
          </cell>
          <cell r="AE3987">
            <v>59.810744769999999</v>
          </cell>
          <cell r="AF3987">
            <v>65.628220299999995</v>
          </cell>
          <cell r="AG3987">
            <v>0.34221828627907092</v>
          </cell>
          <cell r="AH3987">
            <v>2.2000000000000002</v>
          </cell>
          <cell r="AI3987">
            <v>56990</v>
          </cell>
          <cell r="AJ3987">
            <v>10.6</v>
          </cell>
        </row>
        <row r="3988">
          <cell r="A3988" t="str">
            <v>4805</v>
          </cell>
          <cell r="B3988" t="str">
            <v>480500201</v>
          </cell>
          <cell r="D3988" t="str">
            <v>4805002</v>
          </cell>
          <cell r="E3988" t="str">
            <v>4820</v>
          </cell>
          <cell r="F3988" t="str">
            <v>48</v>
          </cell>
          <cell r="G3988">
            <v>542.59507582000003</v>
          </cell>
          <cell r="H3988">
            <v>548.97883991000003</v>
          </cell>
          <cell r="I3988">
            <v>546.35633400999996</v>
          </cell>
          <cell r="J3988">
            <v>20.512820510000001</v>
          </cell>
          <cell r="K3988">
            <v>14.75247525</v>
          </cell>
          <cell r="L3988">
            <v>7.1308988299999996</v>
          </cell>
          <cell r="M3988">
            <v>10.81977828</v>
          </cell>
          <cell r="N3988">
            <v>24.566792790000001</v>
          </cell>
          <cell r="O3988">
            <v>60.258000000000003</v>
          </cell>
          <cell r="P3988">
            <v>11.15834832</v>
          </cell>
          <cell r="Q3988">
            <v>73.8</v>
          </cell>
          <cell r="R3988">
            <v>47.665465279999999</v>
          </cell>
          <cell r="S3988">
            <v>18.100000000000001</v>
          </cell>
          <cell r="T3988">
            <v>10.81977828</v>
          </cell>
          <cell r="U3988">
            <v>10.81977828</v>
          </cell>
          <cell r="V3988">
            <v>9.8332796600000005</v>
          </cell>
          <cell r="W3988">
            <v>63.7</v>
          </cell>
          <cell r="X3988">
            <v>91.5</v>
          </cell>
          <cell r="Y3988">
            <v>42.9</v>
          </cell>
          <cell r="Z3988">
            <v>43.3</v>
          </cell>
          <cell r="AA3988">
            <v>43.7</v>
          </cell>
          <cell r="AB3988">
            <v>10.741816740000001</v>
          </cell>
          <cell r="AC3988">
            <v>0</v>
          </cell>
          <cell r="AD3988">
            <v>277.7</v>
          </cell>
          <cell r="AE3988">
            <v>59.810744769999999</v>
          </cell>
          <cell r="AF3988">
            <v>65.651899999999998</v>
          </cell>
          <cell r="AG3988">
            <v>0.34729100439527683</v>
          </cell>
          <cell r="AH3988">
            <v>2.2000000000000002</v>
          </cell>
          <cell r="AI3988">
            <v>56990</v>
          </cell>
          <cell r="AJ3988">
            <v>10.6</v>
          </cell>
        </row>
        <row r="3989">
          <cell r="A3989" t="str">
            <v>4805</v>
          </cell>
          <cell r="B3989" t="str">
            <v>480500401</v>
          </cell>
          <cell r="D3989" t="str">
            <v>4805004</v>
          </cell>
          <cell r="E3989" t="str">
            <v>4820</v>
          </cell>
          <cell r="F3989" t="str">
            <v>48</v>
          </cell>
          <cell r="G3989">
            <v>542.59507582000003</v>
          </cell>
          <cell r="H3989">
            <v>548.97883991000003</v>
          </cell>
          <cell r="I3989">
            <v>546.35633400999996</v>
          </cell>
          <cell r="J3989">
            <v>20.512820510000001</v>
          </cell>
          <cell r="K3989">
            <v>14.75247525</v>
          </cell>
          <cell r="L3989">
            <v>7.1308988299999996</v>
          </cell>
          <cell r="M3989">
            <v>10.81977828</v>
          </cell>
          <cell r="N3989">
            <v>24.566792790000001</v>
          </cell>
          <cell r="O3989">
            <v>60.258000000000003</v>
          </cell>
          <cell r="P3989">
            <v>11.225243389999999</v>
          </cell>
          <cell r="Q3989">
            <v>73.8</v>
          </cell>
          <cell r="R3989">
            <v>47.665465279999999</v>
          </cell>
          <cell r="S3989">
            <v>18.100000000000001</v>
          </cell>
          <cell r="T3989">
            <v>10.81977828</v>
          </cell>
          <cell r="U3989">
            <v>10.81977828</v>
          </cell>
          <cell r="V3989">
            <v>7.1308988299999996</v>
          </cell>
          <cell r="W3989">
            <v>63.7</v>
          </cell>
          <cell r="X3989">
            <v>91.5</v>
          </cell>
          <cell r="Y3989">
            <v>42.9</v>
          </cell>
          <cell r="Z3989">
            <v>43.3</v>
          </cell>
          <cell r="AA3989">
            <v>43.7</v>
          </cell>
          <cell r="AB3989">
            <v>9.9641121699999999</v>
          </cell>
          <cell r="AC3989">
            <v>0</v>
          </cell>
          <cell r="AD3989">
            <v>277.7</v>
          </cell>
          <cell r="AE3989">
            <v>59.810744769999999</v>
          </cell>
          <cell r="AF3989">
            <v>65.651899999999998</v>
          </cell>
          <cell r="AG3989">
            <v>0.35446446822831357</v>
          </cell>
          <cell r="AH3989">
            <v>2.2000000000000002</v>
          </cell>
          <cell r="AI3989">
            <v>56990</v>
          </cell>
          <cell r="AJ3989">
            <v>10.6</v>
          </cell>
        </row>
        <row r="3990">
          <cell r="A3990" t="str">
            <v>4805</v>
          </cell>
          <cell r="B3990" t="str">
            <v>480500601</v>
          </cell>
          <cell r="D3990" t="str">
            <v>4805006</v>
          </cell>
          <cell r="E3990" t="str">
            <v>4820</v>
          </cell>
          <cell r="F3990" t="str">
            <v>48</v>
          </cell>
          <cell r="G3990">
            <v>542.59507582000003</v>
          </cell>
          <cell r="H3990">
            <v>548.97883991000003</v>
          </cell>
          <cell r="I3990">
            <v>546.35633400999996</v>
          </cell>
          <cell r="J3990">
            <v>20.512820510000001</v>
          </cell>
          <cell r="K3990">
            <v>14.75247525</v>
          </cell>
          <cell r="L3990">
            <v>7.1808312000000001</v>
          </cell>
          <cell r="M3990">
            <v>10.81977828</v>
          </cell>
          <cell r="N3990">
            <v>24.566792790000001</v>
          </cell>
          <cell r="O3990">
            <v>60.258000000000003</v>
          </cell>
          <cell r="P3990">
            <v>10.81977828</v>
          </cell>
          <cell r="Q3990">
            <v>73.8</v>
          </cell>
          <cell r="R3990">
            <v>47.665465279999999</v>
          </cell>
          <cell r="S3990">
            <v>18.100000000000001</v>
          </cell>
          <cell r="T3990">
            <v>10.81977828</v>
          </cell>
          <cell r="U3990">
            <v>10.81977828</v>
          </cell>
          <cell r="V3990">
            <v>7.1808312000000001</v>
          </cell>
          <cell r="W3990">
            <v>63.7</v>
          </cell>
          <cell r="X3990">
            <v>91.5</v>
          </cell>
          <cell r="Y3990">
            <v>42.9</v>
          </cell>
          <cell r="Z3990">
            <v>43.3</v>
          </cell>
          <cell r="AA3990">
            <v>43.7</v>
          </cell>
          <cell r="AB3990">
            <v>7.1372784400000002</v>
          </cell>
          <cell r="AC3990">
            <v>1</v>
          </cell>
          <cell r="AD3990">
            <v>277.7</v>
          </cell>
          <cell r="AE3990">
            <v>59.810744769999999</v>
          </cell>
          <cell r="AF3990">
            <v>65.651899999999998</v>
          </cell>
          <cell r="AG3990">
            <v>0.33674729959595873</v>
          </cell>
          <cell r="AH3990">
            <v>2.2000000000000002</v>
          </cell>
          <cell r="AI3990">
            <v>56990</v>
          </cell>
          <cell r="AJ3990">
            <v>10.6</v>
          </cell>
        </row>
        <row r="3991">
          <cell r="A3991" t="str">
            <v>4805</v>
          </cell>
          <cell r="B3991" t="str">
            <v>480500801</v>
          </cell>
          <cell r="D3991" t="str">
            <v>4805008</v>
          </cell>
          <cell r="E3991" t="str">
            <v>4820</v>
          </cell>
          <cell r="F3991" t="str">
            <v>48</v>
          </cell>
          <cell r="G3991">
            <v>542.59507582000003</v>
          </cell>
          <cell r="H3991">
            <v>548.97883991000003</v>
          </cell>
          <cell r="I3991">
            <v>546.35633400999996</v>
          </cell>
          <cell r="J3991">
            <v>20.512820510000001</v>
          </cell>
          <cell r="K3991">
            <v>14.75247525</v>
          </cell>
          <cell r="L3991">
            <v>7.1428273999999998</v>
          </cell>
          <cell r="M3991">
            <v>11.225243389999999</v>
          </cell>
          <cell r="N3991">
            <v>24.566792790000001</v>
          </cell>
          <cell r="O3991">
            <v>60.258000000000003</v>
          </cell>
          <cell r="P3991">
            <v>11.225243389999999</v>
          </cell>
          <cell r="Q3991">
            <v>73.8</v>
          </cell>
          <cell r="R3991">
            <v>47.665465279999999</v>
          </cell>
          <cell r="S3991">
            <v>18.100000000000001</v>
          </cell>
          <cell r="T3991">
            <v>10.81977828</v>
          </cell>
          <cell r="U3991">
            <v>11.225243389999999</v>
          </cell>
          <cell r="V3991">
            <v>7.1428273999999998</v>
          </cell>
          <cell r="W3991">
            <v>63.7</v>
          </cell>
          <cell r="X3991">
            <v>91.5</v>
          </cell>
          <cell r="Y3991">
            <v>42.9</v>
          </cell>
          <cell r="Z3991">
            <v>43.3</v>
          </cell>
          <cell r="AA3991">
            <v>43.7</v>
          </cell>
          <cell r="AB3991">
            <v>10.741816740000001</v>
          </cell>
          <cell r="AC3991">
            <v>0</v>
          </cell>
          <cell r="AD3991">
            <v>277.7</v>
          </cell>
          <cell r="AE3991">
            <v>59.810744769999999</v>
          </cell>
          <cell r="AF3991">
            <v>65.651899999999998</v>
          </cell>
          <cell r="AG3991">
            <v>0.3271510206121801</v>
          </cell>
          <cell r="AH3991">
            <v>2.2000000000000002</v>
          </cell>
          <cell r="AI3991">
            <v>56990</v>
          </cell>
          <cell r="AJ3991">
            <v>10.6</v>
          </cell>
        </row>
        <row r="3992">
          <cell r="A3992" t="str">
            <v>4805</v>
          </cell>
          <cell r="B3992" t="str">
            <v>480500901</v>
          </cell>
          <cell r="D3992" t="str">
            <v>4805009</v>
          </cell>
          <cell r="E3992" t="str">
            <v>4820</v>
          </cell>
          <cell r="F3992" t="str">
            <v>48</v>
          </cell>
          <cell r="G3992">
            <v>542.59507582000003</v>
          </cell>
          <cell r="H3992">
            <v>548.97883991000003</v>
          </cell>
          <cell r="I3992">
            <v>546.35633400999996</v>
          </cell>
          <cell r="J3992">
            <v>20.512820510000001</v>
          </cell>
          <cell r="K3992">
            <v>14.75247525</v>
          </cell>
          <cell r="L3992">
            <v>7.1623975</v>
          </cell>
          <cell r="M3992">
            <v>11.630708500000001</v>
          </cell>
          <cell r="N3992">
            <v>24.566792790000001</v>
          </cell>
          <cell r="O3992">
            <v>60.258000000000003</v>
          </cell>
          <cell r="P3992">
            <v>11.225243389999999</v>
          </cell>
          <cell r="Q3992">
            <v>73.8</v>
          </cell>
          <cell r="R3992">
            <v>47.665465279999999</v>
          </cell>
          <cell r="S3992">
            <v>18.100000000000001</v>
          </cell>
          <cell r="T3992">
            <v>7.1623975</v>
          </cell>
          <cell r="U3992">
            <v>10.81977828</v>
          </cell>
          <cell r="V3992">
            <v>10.81977828</v>
          </cell>
          <cell r="W3992">
            <v>63.7</v>
          </cell>
          <cell r="X3992">
            <v>91.5</v>
          </cell>
          <cell r="Y3992">
            <v>42.9</v>
          </cell>
          <cell r="Z3992">
            <v>43.3</v>
          </cell>
          <cell r="AA3992">
            <v>43.7</v>
          </cell>
          <cell r="AB3992">
            <v>10.741816740000001</v>
          </cell>
          <cell r="AC3992">
            <v>0</v>
          </cell>
          <cell r="AD3992">
            <v>277.7</v>
          </cell>
          <cell r="AE3992">
            <v>59.810744769999999</v>
          </cell>
          <cell r="AF3992">
            <v>65.651899999999998</v>
          </cell>
          <cell r="AG3992">
            <v>0.33811118225604975</v>
          </cell>
          <cell r="AH3992">
            <v>2.2000000000000002</v>
          </cell>
          <cell r="AI3992">
            <v>56990</v>
          </cell>
          <cell r="AJ3992">
            <v>10.6</v>
          </cell>
        </row>
        <row r="3993">
          <cell r="A3993" t="str">
            <v>4805</v>
          </cell>
          <cell r="B3993" t="str">
            <v>480501101</v>
          </cell>
          <cell r="D3993" t="str">
            <v>4805011</v>
          </cell>
          <cell r="E3993" t="str">
            <v>4820</v>
          </cell>
          <cell r="F3993" t="str">
            <v>48</v>
          </cell>
          <cell r="G3993">
            <v>542.59507582000003</v>
          </cell>
          <cell r="H3993">
            <v>548.97883991000003</v>
          </cell>
          <cell r="I3993">
            <v>546.35633400999996</v>
          </cell>
          <cell r="J3993">
            <v>20.512820510000001</v>
          </cell>
          <cell r="K3993">
            <v>14.75247525</v>
          </cell>
          <cell r="L3993">
            <v>7.1747243100000002</v>
          </cell>
          <cell r="M3993">
            <v>11.225243389999999</v>
          </cell>
          <cell r="N3993">
            <v>24.566792790000001</v>
          </cell>
          <cell r="O3993">
            <v>60.258000000000003</v>
          </cell>
          <cell r="P3993">
            <v>10.81977828</v>
          </cell>
          <cell r="Q3993">
            <v>73.8</v>
          </cell>
          <cell r="R3993">
            <v>47.665465279999999</v>
          </cell>
          <cell r="S3993">
            <v>18.100000000000001</v>
          </cell>
          <cell r="T3993">
            <v>7.1747243100000002</v>
          </cell>
          <cell r="U3993">
            <v>9.9251022599999992</v>
          </cell>
          <cell r="V3993">
            <v>7.1747243100000002</v>
          </cell>
          <cell r="W3993">
            <v>63.7</v>
          </cell>
          <cell r="X3993">
            <v>91.5</v>
          </cell>
          <cell r="Y3993">
            <v>42.9</v>
          </cell>
          <cell r="Z3993">
            <v>43.3</v>
          </cell>
          <cell r="AA3993">
            <v>43.7</v>
          </cell>
          <cell r="AB3993">
            <v>9.6158054800000006</v>
          </cell>
          <cell r="AC3993">
            <v>0</v>
          </cell>
          <cell r="AD3993">
            <v>277.7</v>
          </cell>
          <cell r="AE3993">
            <v>59.810744769999999</v>
          </cell>
          <cell r="AF3993">
            <v>65.651899999999998</v>
          </cell>
          <cell r="AG3993">
            <v>0.36390637147099275</v>
          </cell>
          <cell r="AH3993">
            <v>2.2000000000000002</v>
          </cell>
          <cell r="AI3993">
            <v>56990</v>
          </cell>
          <cell r="AJ3993">
            <v>10.6</v>
          </cell>
        </row>
        <row r="3994">
          <cell r="A3994" t="str">
            <v>4805</v>
          </cell>
          <cell r="B3994" t="str">
            <v>480501201</v>
          </cell>
          <cell r="D3994" t="str">
            <v>4805012</v>
          </cell>
          <cell r="E3994" t="str">
            <v>4820</v>
          </cell>
          <cell r="F3994" t="str">
            <v>48</v>
          </cell>
          <cell r="G3994">
            <v>542.59507582000003</v>
          </cell>
          <cell r="H3994">
            <v>548.97883991000003</v>
          </cell>
          <cell r="I3994">
            <v>546.35633400999996</v>
          </cell>
          <cell r="J3994">
            <v>20.512820510000001</v>
          </cell>
          <cell r="K3994">
            <v>14.75247525</v>
          </cell>
          <cell r="L3994">
            <v>9.5835577300000008</v>
          </cell>
          <cell r="M3994">
            <v>10.526078139999999</v>
          </cell>
          <cell r="N3994">
            <v>24.566792790000001</v>
          </cell>
          <cell r="O3994">
            <v>60.258000000000003</v>
          </cell>
          <cell r="P3994">
            <v>11.02758888</v>
          </cell>
          <cell r="Q3994">
            <v>73.8</v>
          </cell>
          <cell r="R3994">
            <v>47.665465279999999</v>
          </cell>
          <cell r="S3994">
            <v>18.100000000000001</v>
          </cell>
          <cell r="T3994">
            <v>9.9762732199999995</v>
          </cell>
          <cell r="U3994">
            <v>10.231495499999999</v>
          </cell>
          <cell r="V3994">
            <v>9.5459551000000005</v>
          </cell>
          <cell r="W3994">
            <v>63.7</v>
          </cell>
          <cell r="X3994">
            <v>91.5</v>
          </cell>
          <cell r="Y3994">
            <v>42.9</v>
          </cell>
          <cell r="Z3994">
            <v>43.3</v>
          </cell>
          <cell r="AA3994">
            <v>43.7</v>
          </cell>
          <cell r="AB3994">
            <v>10.13265294</v>
          </cell>
          <cell r="AC3994">
            <v>0.14021144999999999</v>
          </cell>
          <cell r="AD3994">
            <v>277.7</v>
          </cell>
          <cell r="AE3994">
            <v>59.810744769999999</v>
          </cell>
          <cell r="AF3994">
            <v>64.791945510000005</v>
          </cell>
          <cell r="AG3994">
            <v>0.34597047769936617</v>
          </cell>
          <cell r="AH3994">
            <v>2.2000000000000002</v>
          </cell>
          <cell r="AI3994">
            <v>56990</v>
          </cell>
          <cell r="AJ3994">
            <v>10.6</v>
          </cell>
        </row>
        <row r="3995">
          <cell r="A3995" t="str">
            <v>4805</v>
          </cell>
          <cell r="B3995" t="str">
            <v>480501801</v>
          </cell>
          <cell r="D3995" t="str">
            <v>4805018</v>
          </cell>
          <cell r="E3995" t="str">
            <v>4820</v>
          </cell>
          <cell r="F3995" t="str">
            <v>48</v>
          </cell>
          <cell r="G3995">
            <v>542.59507582000003</v>
          </cell>
          <cell r="H3995">
            <v>548.97883991000003</v>
          </cell>
          <cell r="I3995">
            <v>546.35633400999996</v>
          </cell>
          <cell r="J3995">
            <v>20.512820510000001</v>
          </cell>
          <cell r="K3995">
            <v>14.75247525</v>
          </cell>
          <cell r="L3995">
            <v>7.1459844700000001</v>
          </cell>
          <cell r="M3995">
            <v>10.81977828</v>
          </cell>
          <cell r="N3995">
            <v>24.566792790000001</v>
          </cell>
          <cell r="O3995">
            <v>60.258000000000003</v>
          </cell>
          <cell r="P3995">
            <v>10.125270179999999</v>
          </cell>
          <cell r="Q3995">
            <v>73.8</v>
          </cell>
          <cell r="R3995">
            <v>47.665465279999999</v>
          </cell>
          <cell r="S3995">
            <v>18.100000000000001</v>
          </cell>
          <cell r="T3995">
            <v>7.8597991800000004</v>
          </cell>
          <cell r="U3995">
            <v>7.4770384699999992</v>
          </cell>
          <cell r="V3995">
            <v>7.2174434300000003</v>
          </cell>
          <cell r="W3995">
            <v>63.7</v>
          </cell>
          <cell r="X3995">
            <v>91.5</v>
          </cell>
          <cell r="Y3995">
            <v>42.9</v>
          </cell>
          <cell r="Z3995">
            <v>43.3</v>
          </cell>
          <cell r="AA3995">
            <v>43.7</v>
          </cell>
          <cell r="AB3995">
            <v>7.7989333099999998</v>
          </cell>
          <cell r="AC3995">
            <v>1</v>
          </cell>
          <cell r="AD3995">
            <v>277.7</v>
          </cell>
          <cell r="AE3995">
            <v>59.810744769999999</v>
          </cell>
          <cell r="AF3995">
            <v>64.808599999999998</v>
          </cell>
          <cell r="AG3995">
            <v>0.30482162713641986</v>
          </cell>
          <cell r="AH3995">
            <v>2.2000000000000002</v>
          </cell>
          <cell r="AI3995">
            <v>56990</v>
          </cell>
          <cell r="AJ3995">
            <v>10.6</v>
          </cell>
        </row>
        <row r="3996">
          <cell r="A3996" t="str">
            <v>4805</v>
          </cell>
          <cell r="B3996" t="str">
            <v>480501901</v>
          </cell>
          <cell r="D3996" t="str">
            <v>4805019</v>
          </cell>
          <cell r="E3996" t="str">
            <v>4820</v>
          </cell>
          <cell r="F3996" t="str">
            <v>48</v>
          </cell>
          <cell r="G3996">
            <v>542.59507582000003</v>
          </cell>
          <cell r="H3996">
            <v>548.97883991000003</v>
          </cell>
          <cell r="I3996">
            <v>546.35633400999996</v>
          </cell>
          <cell r="J3996">
            <v>20.512820510000001</v>
          </cell>
          <cell r="K3996">
            <v>14.75247525</v>
          </cell>
          <cell r="L3996">
            <v>7.1308988299999996</v>
          </cell>
          <cell r="M3996">
            <v>10.81977828</v>
          </cell>
          <cell r="N3996">
            <v>24.566792790000001</v>
          </cell>
          <cell r="O3996">
            <v>60.258000000000003</v>
          </cell>
          <cell r="P3996">
            <v>11.225243389999999</v>
          </cell>
          <cell r="Q3996">
            <v>73.8</v>
          </cell>
          <cell r="R3996">
            <v>47.665465279999999</v>
          </cell>
          <cell r="S3996">
            <v>18.100000000000001</v>
          </cell>
          <cell r="T3996">
            <v>10.126631100000001</v>
          </cell>
          <cell r="U3996">
            <v>10.81977828</v>
          </cell>
          <cell r="V3996">
            <v>7.1308988299999996</v>
          </cell>
          <cell r="W3996">
            <v>63.7</v>
          </cell>
          <cell r="X3996">
            <v>91.5</v>
          </cell>
          <cell r="Y3996">
            <v>42.9</v>
          </cell>
          <cell r="Z3996">
            <v>43.3</v>
          </cell>
          <cell r="AA3996">
            <v>43.7</v>
          </cell>
          <cell r="AB3996">
            <v>10.741816740000001</v>
          </cell>
          <cell r="AC3996">
            <v>0</v>
          </cell>
          <cell r="AD3996">
            <v>277.7</v>
          </cell>
          <cell r="AE3996">
            <v>59.810744769999999</v>
          </cell>
          <cell r="AF3996">
            <v>64.808599999999998</v>
          </cell>
          <cell r="AG3996">
            <v>0.33203619197648093</v>
          </cell>
          <cell r="AH3996">
            <v>2.2000000000000002</v>
          </cell>
          <cell r="AI3996">
            <v>56990</v>
          </cell>
          <cell r="AJ3996">
            <v>10.6</v>
          </cell>
        </row>
        <row r="3997">
          <cell r="A3997" t="str">
            <v>4805</v>
          </cell>
          <cell r="B3997" t="str">
            <v>480502101</v>
          </cell>
          <cell r="D3997" t="str">
            <v>4805021</v>
          </cell>
          <cell r="E3997" t="str">
            <v>4820</v>
          </cell>
          <cell r="F3997" t="str">
            <v>48</v>
          </cell>
          <cell r="G3997">
            <v>542.59507582000003</v>
          </cell>
          <cell r="H3997">
            <v>548.97883991000003</v>
          </cell>
          <cell r="I3997">
            <v>546.35633400999996</v>
          </cell>
          <cell r="J3997">
            <v>20.512820510000001</v>
          </cell>
          <cell r="K3997">
            <v>14.75247525</v>
          </cell>
          <cell r="L3997">
            <v>7.1308988299999996</v>
          </cell>
          <cell r="M3997">
            <v>10.126631100000001</v>
          </cell>
          <cell r="N3997">
            <v>24.566792790000001</v>
          </cell>
          <cell r="O3997">
            <v>60.258000000000003</v>
          </cell>
          <cell r="P3997">
            <v>11.20527195</v>
          </cell>
          <cell r="Q3997">
            <v>73.8</v>
          </cell>
          <cell r="R3997">
            <v>47.665465279999999</v>
          </cell>
          <cell r="S3997">
            <v>18.100000000000001</v>
          </cell>
          <cell r="T3997">
            <v>7.1308988299999996</v>
          </cell>
          <cell r="U3997">
            <v>10.81977828</v>
          </cell>
          <cell r="V3997">
            <v>9.8389490300000002</v>
          </cell>
          <cell r="W3997">
            <v>63.7</v>
          </cell>
          <cell r="X3997">
            <v>91.5</v>
          </cell>
          <cell r="Y3997">
            <v>42.9</v>
          </cell>
          <cell r="Z3997">
            <v>43.3</v>
          </cell>
          <cell r="AA3997">
            <v>43.7</v>
          </cell>
          <cell r="AB3997">
            <v>10.741816740000001</v>
          </cell>
          <cell r="AC3997">
            <v>0</v>
          </cell>
          <cell r="AD3997">
            <v>277.7</v>
          </cell>
          <cell r="AE3997">
            <v>59.810744769999999</v>
          </cell>
          <cell r="AF3997">
            <v>64.808599999999998</v>
          </cell>
          <cell r="AG3997">
            <v>0.3393463319832189</v>
          </cell>
          <cell r="AH3997">
            <v>2.2000000000000002</v>
          </cell>
          <cell r="AI3997">
            <v>56990</v>
          </cell>
          <cell r="AJ3997">
            <v>10.6</v>
          </cell>
        </row>
        <row r="3998">
          <cell r="A3998" t="str">
            <v>4805</v>
          </cell>
          <cell r="B3998" t="str">
            <v>480502201</v>
          </cell>
          <cell r="D3998" t="str">
            <v>4805022</v>
          </cell>
          <cell r="E3998" t="str">
            <v>4820</v>
          </cell>
          <cell r="F3998" t="str">
            <v>48</v>
          </cell>
          <cell r="G3998">
            <v>542.59507582000003</v>
          </cell>
          <cell r="H3998">
            <v>548.97883991000003</v>
          </cell>
          <cell r="I3998">
            <v>546.35633400999996</v>
          </cell>
          <cell r="J3998">
            <v>20.512820510000001</v>
          </cell>
          <cell r="K3998">
            <v>14.75247525</v>
          </cell>
          <cell r="L3998">
            <v>7.1308988299999996</v>
          </cell>
          <cell r="M3998">
            <v>9.8389490300000002</v>
          </cell>
          <cell r="N3998">
            <v>24.566792790000001</v>
          </cell>
          <cell r="O3998">
            <v>60.258000000000003</v>
          </cell>
          <cell r="P3998">
            <v>10.81977828</v>
          </cell>
          <cell r="Q3998">
            <v>73.8</v>
          </cell>
          <cell r="R3998">
            <v>47.665465279999999</v>
          </cell>
          <cell r="S3998">
            <v>18.100000000000001</v>
          </cell>
          <cell r="T3998">
            <v>7.1308988299999996</v>
          </cell>
          <cell r="U3998">
            <v>10.81977828</v>
          </cell>
          <cell r="V3998">
            <v>7.1308988299999996</v>
          </cell>
          <cell r="W3998">
            <v>63.7</v>
          </cell>
          <cell r="X3998">
            <v>91.5</v>
          </cell>
          <cell r="Y3998">
            <v>42.9</v>
          </cell>
          <cell r="Z3998">
            <v>43.3</v>
          </cell>
          <cell r="AA3998">
            <v>43.7</v>
          </cell>
          <cell r="AB3998">
            <v>9.9641121699999999</v>
          </cell>
          <cell r="AC3998">
            <v>0</v>
          </cell>
          <cell r="AD3998">
            <v>277.7</v>
          </cell>
          <cell r="AE3998">
            <v>59.810744769999999</v>
          </cell>
          <cell r="AF3998">
            <v>64.808599999999998</v>
          </cell>
          <cell r="AG3998">
            <v>0.34677993273785768</v>
          </cell>
          <cell r="AH3998">
            <v>2.2000000000000002</v>
          </cell>
          <cell r="AI3998">
            <v>56990</v>
          </cell>
          <cell r="AJ3998">
            <v>10.6</v>
          </cell>
        </row>
        <row r="3999">
          <cell r="A3999" t="str">
            <v>4805</v>
          </cell>
          <cell r="B3999" t="str">
            <v>480502601</v>
          </cell>
          <cell r="D3999" t="str">
            <v>4805026</v>
          </cell>
          <cell r="E3999" t="str">
            <v>4820</v>
          </cell>
          <cell r="F3999" t="str">
            <v>48</v>
          </cell>
          <cell r="G3999">
            <v>542.59507582000003</v>
          </cell>
          <cell r="H3999">
            <v>548.97883991000003</v>
          </cell>
          <cell r="I3999">
            <v>546.35633400999996</v>
          </cell>
          <cell r="J3999">
            <v>20.512820510000001</v>
          </cell>
          <cell r="K3999">
            <v>14.75247525</v>
          </cell>
          <cell r="L3999">
            <v>8.5612100800000004</v>
          </cell>
          <cell r="M3999">
            <v>8.8245308199999997</v>
          </cell>
          <cell r="N3999">
            <v>24.566792790000001</v>
          </cell>
          <cell r="O3999">
            <v>60.258000000000003</v>
          </cell>
          <cell r="P3999">
            <v>11.630708500000001</v>
          </cell>
          <cell r="Q3999">
            <v>73.8</v>
          </cell>
          <cell r="R3999">
            <v>47.665465279999999</v>
          </cell>
          <cell r="S3999">
            <v>18.100000000000001</v>
          </cell>
          <cell r="T3999">
            <v>8.7483049099999999</v>
          </cell>
          <cell r="U3999">
            <v>8.4409598900000002</v>
          </cell>
          <cell r="V3999">
            <v>8.1576570200000003</v>
          </cell>
          <cell r="W3999">
            <v>63.7</v>
          </cell>
          <cell r="X3999">
            <v>91.5</v>
          </cell>
          <cell r="Y3999">
            <v>42.9</v>
          </cell>
          <cell r="Z3999">
            <v>43.3</v>
          </cell>
          <cell r="AA3999">
            <v>43.7</v>
          </cell>
          <cell r="AB3999">
            <v>8.06871619</v>
          </cell>
          <cell r="AC3999">
            <v>0.57542150999999997</v>
          </cell>
          <cell r="AD3999">
            <v>277.7</v>
          </cell>
          <cell r="AE3999">
            <v>59.810744769999999</v>
          </cell>
          <cell r="AF3999">
            <v>64.808599999999998</v>
          </cell>
          <cell r="AG3999">
            <v>0.33158433625365169</v>
          </cell>
          <cell r="AH3999">
            <v>2.2000000000000002</v>
          </cell>
          <cell r="AI3999">
            <v>56990</v>
          </cell>
          <cell r="AJ3999">
            <v>10.6</v>
          </cell>
        </row>
        <row r="4000">
          <cell r="A4000" t="str">
            <v>4805</v>
          </cell>
          <cell r="B4000" t="str">
            <v>480503101</v>
          </cell>
          <cell r="D4000" t="str">
            <v>4805031</v>
          </cell>
          <cell r="E4000" t="str">
            <v>4820</v>
          </cell>
          <cell r="F4000" t="str">
            <v>48</v>
          </cell>
          <cell r="G4000">
            <v>542.59507582000003</v>
          </cell>
          <cell r="H4000">
            <v>548.97883991000003</v>
          </cell>
          <cell r="I4000">
            <v>546.35633400999996</v>
          </cell>
          <cell r="J4000">
            <v>20.512820510000001</v>
          </cell>
          <cell r="K4000">
            <v>14.75247525</v>
          </cell>
          <cell r="L4000">
            <v>9.4953689299999997</v>
          </cell>
          <cell r="M4000">
            <v>10.506162829999999</v>
          </cell>
          <cell r="N4000">
            <v>24.566792790000001</v>
          </cell>
          <cell r="O4000">
            <v>60.258000000000003</v>
          </cell>
          <cell r="P4000">
            <v>11.639725500000001</v>
          </cell>
          <cell r="Q4000">
            <v>73.8</v>
          </cell>
          <cell r="R4000">
            <v>47.665465279999999</v>
          </cell>
          <cell r="S4000">
            <v>18.100000000000001</v>
          </cell>
          <cell r="T4000">
            <v>9.9679635700000002</v>
          </cell>
          <cell r="U4000">
            <v>9.5221539199999992</v>
          </cell>
          <cell r="V4000">
            <v>9.5059906099999996</v>
          </cell>
          <cell r="W4000">
            <v>63.7</v>
          </cell>
          <cell r="X4000">
            <v>91.5</v>
          </cell>
          <cell r="Y4000">
            <v>42.9</v>
          </cell>
          <cell r="Z4000">
            <v>43.3</v>
          </cell>
          <cell r="AA4000">
            <v>43.7</v>
          </cell>
          <cell r="AB4000">
            <v>9.6049467400000008</v>
          </cell>
          <cell r="AC4000">
            <v>4.1444450000000001E-2</v>
          </cell>
          <cell r="AD4000">
            <v>277.7</v>
          </cell>
          <cell r="AE4000">
            <v>59.810744769999999</v>
          </cell>
          <cell r="AF4000">
            <v>64.808599999999998</v>
          </cell>
          <cell r="AG4000">
            <v>0.32283761200860833</v>
          </cell>
          <cell r="AH4000">
            <v>2.2000000000000002</v>
          </cell>
          <cell r="AI4000">
            <v>56990</v>
          </cell>
          <cell r="AJ4000">
            <v>10.6</v>
          </cell>
        </row>
        <row r="4001">
          <cell r="A4001" t="str">
            <v>4805</v>
          </cell>
          <cell r="B4001" t="str">
            <v>480503401</v>
          </cell>
          <cell r="D4001" t="str">
            <v>4805034</v>
          </cell>
          <cell r="E4001" t="str">
            <v>4820</v>
          </cell>
          <cell r="F4001" t="str">
            <v>48</v>
          </cell>
          <cell r="G4001">
            <v>542.59507582000003</v>
          </cell>
          <cell r="H4001">
            <v>548.97883991000003</v>
          </cell>
          <cell r="I4001">
            <v>546.35633400999996</v>
          </cell>
          <cell r="J4001">
            <v>20.512820510000001</v>
          </cell>
          <cell r="K4001">
            <v>14.75247525</v>
          </cell>
          <cell r="L4001">
            <v>7.1308988299999996</v>
          </cell>
          <cell r="M4001">
            <v>10.81977828</v>
          </cell>
          <cell r="N4001">
            <v>24.566792790000001</v>
          </cell>
          <cell r="O4001">
            <v>60.258000000000003</v>
          </cell>
          <cell r="P4001">
            <v>11.630708500000001</v>
          </cell>
          <cell r="Q4001">
            <v>73.8</v>
          </cell>
          <cell r="R4001">
            <v>47.665465279999999</v>
          </cell>
          <cell r="S4001">
            <v>18.100000000000001</v>
          </cell>
          <cell r="T4001">
            <v>10.81977828</v>
          </cell>
          <cell r="U4001">
            <v>7.1538337999999992</v>
          </cell>
          <cell r="V4001">
            <v>7.1308988299999996</v>
          </cell>
          <cell r="W4001">
            <v>63.7</v>
          </cell>
          <cell r="X4001">
            <v>91.5</v>
          </cell>
          <cell r="Y4001">
            <v>42.9</v>
          </cell>
          <cell r="Z4001">
            <v>43.3</v>
          </cell>
          <cell r="AA4001">
            <v>43.7</v>
          </cell>
          <cell r="AB4001">
            <v>7.1308988299999996</v>
          </cell>
          <cell r="AC4001">
            <v>0</v>
          </cell>
          <cell r="AD4001">
            <v>277.7</v>
          </cell>
          <cell r="AE4001">
            <v>59.810744769999999</v>
          </cell>
          <cell r="AF4001">
            <v>64.808599999999998</v>
          </cell>
          <cell r="AG4001">
            <v>0.35566692544655443</v>
          </cell>
          <cell r="AH4001">
            <v>2.2000000000000002</v>
          </cell>
          <cell r="AI4001">
            <v>56990</v>
          </cell>
          <cell r="AJ4001">
            <v>10.6</v>
          </cell>
        </row>
        <row r="4002">
          <cell r="A4002" t="str">
            <v>4805</v>
          </cell>
          <cell r="B4002" t="str">
            <v>480503601</v>
          </cell>
          <cell r="D4002" t="str">
            <v>4805036</v>
          </cell>
          <cell r="E4002" t="str">
            <v>4820</v>
          </cell>
          <cell r="F4002" t="str">
            <v>48</v>
          </cell>
          <cell r="G4002">
            <v>542.59507582000003</v>
          </cell>
          <cell r="H4002">
            <v>548.97883991000003</v>
          </cell>
          <cell r="I4002">
            <v>546.35633400999996</v>
          </cell>
          <cell r="J4002">
            <v>20.512820510000001</v>
          </cell>
          <cell r="K4002">
            <v>14.75247525</v>
          </cell>
          <cell r="L4002">
            <v>9.4334839200000005</v>
          </cell>
          <cell r="M4002">
            <v>9.4334839200000005</v>
          </cell>
          <cell r="N4002">
            <v>24.566792790000001</v>
          </cell>
          <cell r="O4002">
            <v>60.258000000000003</v>
          </cell>
          <cell r="P4002">
            <v>11.630708500000001</v>
          </cell>
          <cell r="Q4002">
            <v>73.8</v>
          </cell>
          <cell r="R4002">
            <v>47.665465279999999</v>
          </cell>
          <cell r="S4002">
            <v>18.100000000000001</v>
          </cell>
          <cell r="T4002">
            <v>9.4334839200000005</v>
          </cell>
          <cell r="U4002">
            <v>9.4334839200000005</v>
          </cell>
          <cell r="V4002">
            <v>9.4334839200000005</v>
          </cell>
          <cell r="W4002">
            <v>63.7</v>
          </cell>
          <cell r="X4002">
            <v>91.5</v>
          </cell>
          <cell r="Y4002">
            <v>42.9</v>
          </cell>
          <cell r="Z4002">
            <v>43.3</v>
          </cell>
          <cell r="AA4002">
            <v>43.7</v>
          </cell>
          <cell r="AB4002">
            <v>9.6158054800000006</v>
          </cell>
          <cell r="AC4002">
            <v>0</v>
          </cell>
          <cell r="AD4002">
            <v>277.7</v>
          </cell>
          <cell r="AE4002">
            <v>59.810744769999999</v>
          </cell>
          <cell r="AF4002">
            <v>64.808599999999998</v>
          </cell>
          <cell r="AG4002">
            <v>0.36567052673202449</v>
          </cell>
          <cell r="AH4002">
            <v>2.2000000000000002</v>
          </cell>
          <cell r="AI4002">
            <v>56990</v>
          </cell>
          <cell r="AJ4002">
            <v>10.6</v>
          </cell>
        </row>
        <row r="4003">
          <cell r="A4003" t="str">
            <v>4805</v>
          </cell>
          <cell r="B4003" t="str">
            <v>480503801</v>
          </cell>
          <cell r="D4003" t="str">
            <v>4805038</v>
          </cell>
          <cell r="E4003" t="str">
            <v>4820</v>
          </cell>
          <cell r="F4003" t="str">
            <v>48</v>
          </cell>
          <cell r="G4003">
            <v>542.59507582000003</v>
          </cell>
          <cell r="H4003">
            <v>548.97883991000003</v>
          </cell>
          <cell r="I4003">
            <v>546.35633400999996</v>
          </cell>
          <cell r="J4003">
            <v>20.512820510000001</v>
          </cell>
          <cell r="K4003">
            <v>14.75247525</v>
          </cell>
          <cell r="L4003">
            <v>7.2181768399999999</v>
          </cell>
          <cell r="M4003">
            <v>10.126631100000001</v>
          </cell>
          <cell r="N4003">
            <v>24.566792790000001</v>
          </cell>
          <cell r="O4003">
            <v>60.258000000000003</v>
          </cell>
          <cell r="P4003">
            <v>11.630708500000001</v>
          </cell>
          <cell r="Q4003">
            <v>73.8</v>
          </cell>
          <cell r="R4003">
            <v>47.665465279999999</v>
          </cell>
          <cell r="S4003">
            <v>18.100000000000001</v>
          </cell>
          <cell r="T4003">
            <v>7.2181768399999999</v>
          </cell>
          <cell r="U4003">
            <v>7.2181768399999999</v>
          </cell>
          <cell r="V4003">
            <v>7.2181768399999999</v>
          </cell>
          <cell r="W4003">
            <v>63.7</v>
          </cell>
          <cell r="X4003">
            <v>91.5</v>
          </cell>
          <cell r="Y4003">
            <v>42.9</v>
          </cell>
          <cell r="Z4003">
            <v>43.3</v>
          </cell>
          <cell r="AA4003">
            <v>43.7</v>
          </cell>
          <cell r="AB4003">
            <v>9.6158054800000006</v>
          </cell>
          <cell r="AC4003">
            <v>0</v>
          </cell>
          <cell r="AD4003">
            <v>277.7</v>
          </cell>
          <cell r="AE4003">
            <v>59.810744769999999</v>
          </cell>
          <cell r="AF4003">
            <v>64.808599999999998</v>
          </cell>
          <cell r="AG4003">
            <v>0.31279124480059711</v>
          </cell>
          <cell r="AH4003">
            <v>2.2000000000000002</v>
          </cell>
          <cell r="AI4003">
            <v>56990</v>
          </cell>
          <cell r="AJ4003">
            <v>10.6</v>
          </cell>
        </row>
        <row r="4004">
          <cell r="A4004" t="str">
            <v>4805</v>
          </cell>
          <cell r="B4004" t="str">
            <v>480504101</v>
          </cell>
          <cell r="D4004" t="str">
            <v>4805041</v>
          </cell>
          <cell r="E4004" t="str">
            <v>4820</v>
          </cell>
          <cell r="F4004" t="str">
            <v>48</v>
          </cell>
          <cell r="G4004">
            <v>542.59507582000003</v>
          </cell>
          <cell r="H4004">
            <v>548.97883991000003</v>
          </cell>
          <cell r="I4004">
            <v>546.35633400999996</v>
          </cell>
          <cell r="J4004">
            <v>20.512820510000001</v>
          </cell>
          <cell r="K4004">
            <v>14.75247525</v>
          </cell>
          <cell r="L4004">
            <v>9.5484541200000006</v>
          </cell>
          <cell r="M4004">
            <v>10.15785842</v>
          </cell>
          <cell r="N4004">
            <v>24.566792790000001</v>
          </cell>
          <cell r="O4004">
            <v>60.258000000000003</v>
          </cell>
          <cell r="P4004">
            <v>11.181528330000001</v>
          </cell>
          <cell r="Q4004">
            <v>73.8</v>
          </cell>
          <cell r="R4004">
            <v>47.665465279999999</v>
          </cell>
          <cell r="S4004">
            <v>18.100000000000001</v>
          </cell>
          <cell r="T4004">
            <v>9.9275946299999998</v>
          </cell>
          <cell r="U4004">
            <v>9.6805939700000003</v>
          </cell>
          <cell r="V4004">
            <v>9.3795766900000004</v>
          </cell>
          <cell r="W4004">
            <v>63.7</v>
          </cell>
          <cell r="X4004">
            <v>91.5</v>
          </cell>
          <cell r="Y4004">
            <v>42.9</v>
          </cell>
          <cell r="Z4004">
            <v>43.3</v>
          </cell>
          <cell r="AA4004">
            <v>43.7</v>
          </cell>
          <cell r="AB4004">
            <v>9.7966815500000006</v>
          </cell>
          <cell r="AC4004">
            <v>2.6550420000000002E-2</v>
          </cell>
          <cell r="AD4004">
            <v>277.7</v>
          </cell>
          <cell r="AE4004">
            <v>59.810744769999999</v>
          </cell>
          <cell r="AF4004">
            <v>64.787811970000007</v>
          </cell>
          <cell r="AG4004">
            <v>0.36002268383781272</v>
          </cell>
          <cell r="AH4004">
            <v>2.2000000000000002</v>
          </cell>
          <cell r="AI4004">
            <v>56990</v>
          </cell>
          <cell r="AJ4004">
            <v>10.6</v>
          </cell>
        </row>
        <row r="4005">
          <cell r="A4005" t="str">
            <v>4805</v>
          </cell>
          <cell r="B4005" t="str">
            <v>480504102</v>
          </cell>
          <cell r="D4005" t="str">
            <v>4805041</v>
          </cell>
          <cell r="E4005" t="str">
            <v>4820</v>
          </cell>
          <cell r="F4005" t="str">
            <v>48</v>
          </cell>
          <cell r="G4005">
            <v>542.59507582000003</v>
          </cell>
          <cell r="H4005">
            <v>548.97883991000003</v>
          </cell>
          <cell r="I4005">
            <v>546.35633400999996</v>
          </cell>
          <cell r="J4005">
            <v>20.512820510000001</v>
          </cell>
          <cell r="K4005">
            <v>14.75247525</v>
          </cell>
          <cell r="L4005">
            <v>10.126631100000001</v>
          </cell>
          <cell r="M4005">
            <v>10.780808739999999</v>
          </cell>
          <cell r="N4005">
            <v>24.566792790000001</v>
          </cell>
          <cell r="O4005">
            <v>60.258000000000003</v>
          </cell>
          <cell r="P4005">
            <v>10.81977828</v>
          </cell>
          <cell r="Q4005">
            <v>73.8</v>
          </cell>
          <cell r="R4005">
            <v>47.665465279999999</v>
          </cell>
          <cell r="S4005">
            <v>18.100000000000001</v>
          </cell>
          <cell r="T4005">
            <v>10.81977828</v>
          </cell>
          <cell r="U4005">
            <v>7.1631723899999997</v>
          </cell>
          <cell r="V4005">
            <v>7.1631723899999997</v>
          </cell>
          <cell r="W4005">
            <v>63.7</v>
          </cell>
          <cell r="X4005">
            <v>91.5</v>
          </cell>
          <cell r="Y4005">
            <v>42.9</v>
          </cell>
          <cell r="Z4005">
            <v>43.3</v>
          </cell>
          <cell r="AA4005">
            <v>43.7</v>
          </cell>
          <cell r="AB4005">
            <v>7.1631723899999997</v>
          </cell>
          <cell r="AC4005">
            <v>0</v>
          </cell>
          <cell r="AD4005">
            <v>277.7</v>
          </cell>
          <cell r="AE4005">
            <v>59.810744769999999</v>
          </cell>
          <cell r="AF4005">
            <v>64.808599999999998</v>
          </cell>
          <cell r="AG4005">
            <v>0.35335072758264469</v>
          </cell>
          <cell r="AH4005">
            <v>2.2000000000000002</v>
          </cell>
          <cell r="AI4005">
            <v>56990</v>
          </cell>
          <cell r="AJ4005">
            <v>10.6</v>
          </cell>
        </row>
        <row r="4006">
          <cell r="A4006" t="str">
            <v>4805</v>
          </cell>
          <cell r="B4006" t="str">
            <v>480504201</v>
          </cell>
          <cell r="D4006" t="str">
            <v>4805042</v>
          </cell>
          <cell r="E4006" t="str">
            <v>4820</v>
          </cell>
          <cell r="F4006" t="str">
            <v>48</v>
          </cell>
          <cell r="G4006">
            <v>542.59507582000003</v>
          </cell>
          <cell r="H4006">
            <v>548.97883991000003</v>
          </cell>
          <cell r="I4006">
            <v>546.35633400999996</v>
          </cell>
          <cell r="J4006">
            <v>20.512820510000001</v>
          </cell>
          <cell r="K4006">
            <v>14.75247525</v>
          </cell>
          <cell r="L4006">
            <v>7.1670378799999996</v>
          </cell>
          <cell r="M4006">
            <v>10.30363857</v>
          </cell>
          <cell r="N4006">
            <v>24.566792790000001</v>
          </cell>
          <cell r="O4006">
            <v>60.258000000000003</v>
          </cell>
          <cell r="P4006">
            <v>11.225243389999999</v>
          </cell>
          <cell r="Q4006">
            <v>73.8</v>
          </cell>
          <cell r="R4006">
            <v>47.665465279999999</v>
          </cell>
          <cell r="S4006">
            <v>18.100000000000001</v>
          </cell>
          <cell r="T4006">
            <v>10.229151590000001</v>
          </cell>
          <cell r="U4006">
            <v>10.229151590000001</v>
          </cell>
          <cell r="V4006">
            <v>7.1670378799999996</v>
          </cell>
          <cell r="W4006">
            <v>63.7</v>
          </cell>
          <cell r="X4006">
            <v>91.5</v>
          </cell>
          <cell r="Y4006">
            <v>42.9</v>
          </cell>
          <cell r="Z4006">
            <v>43.3</v>
          </cell>
          <cell r="AA4006">
            <v>43.7</v>
          </cell>
          <cell r="AB4006">
            <v>10.741816740000001</v>
          </cell>
          <cell r="AC4006">
            <v>0</v>
          </cell>
          <cell r="AD4006">
            <v>277.7</v>
          </cell>
          <cell r="AE4006">
            <v>59.810744769999999</v>
          </cell>
          <cell r="AF4006">
            <v>64.808599999999998</v>
          </cell>
          <cell r="AG4006">
            <v>0.33157671112806553</v>
          </cell>
          <cell r="AH4006">
            <v>2.2000000000000002</v>
          </cell>
          <cell r="AI4006">
            <v>56990</v>
          </cell>
          <cell r="AJ4006">
            <v>10.6</v>
          </cell>
        </row>
        <row r="4007">
          <cell r="A4007" t="str">
            <v>4805</v>
          </cell>
          <cell r="B4007" t="str">
            <v>480504401</v>
          </cell>
          <cell r="D4007" t="str">
            <v>4805044</v>
          </cell>
          <cell r="E4007" t="str">
            <v>4820</v>
          </cell>
          <cell r="F4007" t="str">
            <v>48</v>
          </cell>
          <cell r="G4007">
            <v>542.59507582000003</v>
          </cell>
          <cell r="H4007">
            <v>548.97883991000003</v>
          </cell>
          <cell r="I4007">
            <v>546.35633400999996</v>
          </cell>
          <cell r="J4007">
            <v>20.512820510000001</v>
          </cell>
          <cell r="K4007">
            <v>14.75247525</v>
          </cell>
          <cell r="L4007">
            <v>7.1693500200000004</v>
          </cell>
          <cell r="M4007">
            <v>10.126631100000001</v>
          </cell>
          <cell r="N4007">
            <v>24.566792790000001</v>
          </cell>
          <cell r="O4007">
            <v>60.258000000000003</v>
          </cell>
          <cell r="P4007">
            <v>10.81977828</v>
          </cell>
          <cell r="Q4007">
            <v>73.8</v>
          </cell>
          <cell r="R4007">
            <v>47.665465279999999</v>
          </cell>
          <cell r="S4007">
            <v>18.100000000000001</v>
          </cell>
          <cell r="T4007">
            <v>7.1693500200000004</v>
          </cell>
          <cell r="U4007">
            <v>7.1693500200000004</v>
          </cell>
          <cell r="V4007">
            <v>7.1693500200000004</v>
          </cell>
          <cell r="W4007">
            <v>63.7</v>
          </cell>
          <cell r="X4007">
            <v>91.5</v>
          </cell>
          <cell r="Y4007">
            <v>42.9</v>
          </cell>
          <cell r="Z4007">
            <v>43.3</v>
          </cell>
          <cell r="AA4007">
            <v>43.7</v>
          </cell>
          <cell r="AB4007">
            <v>10.4748625</v>
          </cell>
          <cell r="AC4007">
            <v>0</v>
          </cell>
          <cell r="AD4007">
            <v>277.7</v>
          </cell>
          <cell r="AE4007">
            <v>59.810744769999999</v>
          </cell>
          <cell r="AF4007">
            <v>64.808599999999998</v>
          </cell>
          <cell r="AG4007">
            <v>0.35358541751082689</v>
          </cell>
          <cell r="AH4007">
            <v>2.2000000000000002</v>
          </cell>
          <cell r="AI4007">
            <v>56990</v>
          </cell>
          <cell r="AJ4007">
            <v>10.6</v>
          </cell>
        </row>
        <row r="4008">
          <cell r="A4008" t="str">
            <v>4805</v>
          </cell>
          <cell r="B4008" t="str">
            <v>480504601</v>
          </cell>
          <cell r="D4008" t="str">
            <v>4805046</v>
          </cell>
          <cell r="E4008" t="str">
            <v>4820</v>
          </cell>
          <cell r="F4008" t="str">
            <v>48</v>
          </cell>
          <cell r="G4008">
            <v>542.59507582000003</v>
          </cell>
          <cell r="H4008">
            <v>548.97883991000003</v>
          </cell>
          <cell r="I4008">
            <v>546.35633400999996</v>
          </cell>
          <cell r="J4008">
            <v>20.512820510000001</v>
          </cell>
          <cell r="K4008">
            <v>14.75247525</v>
          </cell>
          <cell r="L4008">
            <v>7.1372784400000002</v>
          </cell>
          <cell r="M4008">
            <v>10.126631100000001</v>
          </cell>
          <cell r="N4008">
            <v>24.566792790000001</v>
          </cell>
          <cell r="O4008">
            <v>60.258000000000003</v>
          </cell>
          <cell r="P4008">
            <v>10.82865874</v>
          </cell>
          <cell r="Q4008">
            <v>73.8</v>
          </cell>
          <cell r="R4008">
            <v>47.665465279999999</v>
          </cell>
          <cell r="S4008">
            <v>18.100000000000001</v>
          </cell>
          <cell r="T4008">
            <v>9.4334839200000005</v>
          </cell>
          <cell r="U4008">
            <v>9.4334839200000005</v>
          </cell>
          <cell r="V4008">
            <v>7.1372784400000002</v>
          </cell>
          <cell r="W4008">
            <v>63.7</v>
          </cell>
          <cell r="X4008">
            <v>91.5</v>
          </cell>
          <cell r="Y4008">
            <v>42.9</v>
          </cell>
          <cell r="Z4008">
            <v>43.3</v>
          </cell>
          <cell r="AA4008">
            <v>43.7</v>
          </cell>
          <cell r="AB4008">
            <v>9.9641121699999999</v>
          </cell>
          <cell r="AC4008">
            <v>0</v>
          </cell>
          <cell r="AD4008">
            <v>277.7</v>
          </cell>
          <cell r="AE4008">
            <v>59.810744769999999</v>
          </cell>
          <cell r="AF4008">
            <v>64.808599999999998</v>
          </cell>
          <cell r="AG4008">
            <v>0.31823552858645782</v>
          </cell>
          <cell r="AH4008">
            <v>2.2000000000000002</v>
          </cell>
          <cell r="AI4008">
            <v>56990</v>
          </cell>
          <cell r="AJ4008">
            <v>10.6</v>
          </cell>
        </row>
        <row r="4009">
          <cell r="A4009" t="str">
            <v>4805</v>
          </cell>
          <cell r="B4009" t="str">
            <v>480504801</v>
          </cell>
          <cell r="D4009" t="str">
            <v>4805048</v>
          </cell>
          <cell r="E4009" t="str">
            <v>4820</v>
          </cell>
          <cell r="F4009" t="str">
            <v>48</v>
          </cell>
          <cell r="G4009">
            <v>542.59507582000003</v>
          </cell>
          <cell r="H4009">
            <v>548.97883991000003</v>
          </cell>
          <cell r="I4009">
            <v>546.35633400999996</v>
          </cell>
          <cell r="J4009">
            <v>20.512820510000001</v>
          </cell>
          <cell r="K4009">
            <v>14.75247525</v>
          </cell>
          <cell r="L4009">
            <v>7.1869010199999988</v>
          </cell>
          <cell r="M4009">
            <v>7.28207366</v>
          </cell>
          <cell r="N4009">
            <v>24.566792790000001</v>
          </cell>
          <cell r="O4009">
            <v>60.258000000000003</v>
          </cell>
          <cell r="P4009">
            <v>11.225243389999999</v>
          </cell>
          <cell r="Q4009">
            <v>73.8</v>
          </cell>
          <cell r="R4009">
            <v>47.665465279999999</v>
          </cell>
          <cell r="S4009">
            <v>18.100000000000001</v>
          </cell>
          <cell r="T4009">
            <v>9.8170578200000005</v>
          </cell>
          <cell r="U4009">
            <v>7.28207366</v>
          </cell>
          <cell r="V4009">
            <v>7.1553962999999996</v>
          </cell>
          <cell r="W4009">
            <v>63.7</v>
          </cell>
          <cell r="X4009">
            <v>91.5</v>
          </cell>
          <cell r="Y4009">
            <v>42.9</v>
          </cell>
          <cell r="Z4009">
            <v>43.3</v>
          </cell>
          <cell r="AA4009">
            <v>43.7</v>
          </cell>
          <cell r="AB4009">
            <v>7.28207366</v>
          </cell>
          <cell r="AC4009">
            <v>1</v>
          </cell>
          <cell r="AD4009">
            <v>277.7</v>
          </cell>
          <cell r="AE4009">
            <v>59.810744769999999</v>
          </cell>
          <cell r="AF4009">
            <v>64.808599999999998</v>
          </cell>
          <cell r="AG4009">
            <v>0.37263184400564509</v>
          </cell>
          <cell r="AH4009">
            <v>2.2000000000000002</v>
          </cell>
          <cell r="AI4009">
            <v>56990</v>
          </cell>
          <cell r="AJ4009">
            <v>10.6</v>
          </cell>
        </row>
        <row r="4010">
          <cell r="A4010" t="str">
            <v>4805</v>
          </cell>
          <cell r="B4010" t="str">
            <v>480504901</v>
          </cell>
          <cell r="D4010" t="str">
            <v>4805049</v>
          </cell>
          <cell r="E4010" t="str">
            <v>4820</v>
          </cell>
          <cell r="F4010" t="str">
            <v>48</v>
          </cell>
          <cell r="G4010">
            <v>542.59507582000003</v>
          </cell>
          <cell r="H4010">
            <v>548.97883991000003</v>
          </cell>
          <cell r="I4010">
            <v>546.35633400999996</v>
          </cell>
          <cell r="J4010">
            <v>20.512820510000001</v>
          </cell>
          <cell r="K4010">
            <v>14.75247525</v>
          </cell>
          <cell r="L4010">
            <v>7.1616219999999995</v>
          </cell>
          <cell r="M4010">
            <v>9.8389490300000002</v>
          </cell>
          <cell r="N4010">
            <v>24.566792790000001</v>
          </cell>
          <cell r="O4010">
            <v>60.258000000000003</v>
          </cell>
          <cell r="P4010">
            <v>11.225243389999999</v>
          </cell>
          <cell r="Q4010">
            <v>73.8</v>
          </cell>
          <cell r="R4010">
            <v>47.665465279999999</v>
          </cell>
          <cell r="S4010">
            <v>18.100000000000001</v>
          </cell>
          <cell r="T4010">
            <v>7.1616219999999995</v>
          </cell>
          <cell r="U4010">
            <v>7.1308988299999996</v>
          </cell>
          <cell r="V4010">
            <v>9.8389490300000002</v>
          </cell>
          <cell r="W4010">
            <v>63.7</v>
          </cell>
          <cell r="X4010">
            <v>91.5</v>
          </cell>
          <cell r="Y4010">
            <v>42.9</v>
          </cell>
          <cell r="Z4010">
            <v>43.3</v>
          </cell>
          <cell r="AA4010">
            <v>43.7</v>
          </cell>
          <cell r="AB4010">
            <v>7.1616219999999995</v>
          </cell>
          <cell r="AC4010">
            <v>0</v>
          </cell>
          <cell r="AD4010">
            <v>277.7</v>
          </cell>
          <cell r="AE4010">
            <v>59.810744769999999</v>
          </cell>
          <cell r="AF4010">
            <v>64.808599999999998</v>
          </cell>
          <cell r="AG4010">
            <v>0.3476340611344434</v>
          </cell>
          <cell r="AH4010">
            <v>2.2000000000000002</v>
          </cell>
          <cell r="AI4010">
            <v>56990</v>
          </cell>
          <cell r="AJ4010">
            <v>10.6</v>
          </cell>
        </row>
        <row r="4011">
          <cell r="A4011" t="str">
            <v>4806</v>
          </cell>
          <cell r="B4011" t="str">
            <v>480600101</v>
          </cell>
          <cell r="D4011" t="str">
            <v>4806001</v>
          </cell>
          <cell r="E4011" t="str">
            <v>4830</v>
          </cell>
          <cell r="F4011" t="str">
            <v>48</v>
          </cell>
          <cell r="G4011">
            <v>542.59507582000003</v>
          </cell>
          <cell r="H4011">
            <v>548.97883991000003</v>
          </cell>
          <cell r="I4011">
            <v>546.35633400999996</v>
          </cell>
          <cell r="J4011">
            <v>34.58725183</v>
          </cell>
          <cell r="K4011">
            <v>34.111600590000002</v>
          </cell>
          <cell r="L4011">
            <v>9.1172377499999993</v>
          </cell>
          <cell r="M4011">
            <v>10.635590990000001</v>
          </cell>
          <cell r="N4011">
            <v>27.41269613</v>
          </cell>
          <cell r="O4011">
            <v>60.258000000000003</v>
          </cell>
          <cell r="P4011">
            <v>10.14285872</v>
          </cell>
          <cell r="Q4011">
            <v>77.599999999999994</v>
          </cell>
          <cell r="R4011">
            <v>47.665465279999999</v>
          </cell>
          <cell r="S4011">
            <v>20.399999999999999</v>
          </cell>
          <cell r="T4011">
            <v>9.5148795600000007</v>
          </cell>
          <cell r="U4011">
            <v>9.2744412999999994</v>
          </cell>
          <cell r="V4011">
            <v>9.4686193799999998</v>
          </cell>
          <cell r="W4011">
            <v>77.3</v>
          </cell>
          <cell r="X4011">
            <v>85.2</v>
          </cell>
          <cell r="Y4011">
            <v>53.9</v>
          </cell>
          <cell r="Z4011">
            <v>48.6</v>
          </cell>
          <cell r="AA4011">
            <v>54.5</v>
          </cell>
          <cell r="AB4011">
            <v>9.3772098199999991</v>
          </cell>
          <cell r="AC4011">
            <v>0.53691926000000001</v>
          </cell>
          <cell r="AD4011">
            <v>286.16000000000003</v>
          </cell>
          <cell r="AE4011">
            <v>66.819753090000006</v>
          </cell>
          <cell r="AF4011">
            <v>65.652388360000003</v>
          </cell>
          <cell r="AG4011">
            <v>0.31810343169839328</v>
          </cell>
          <cell r="AH4011">
            <v>2.6</v>
          </cell>
          <cell r="AI4011">
            <v>76710</v>
          </cell>
          <cell r="AJ4011">
            <v>10.6</v>
          </cell>
        </row>
        <row r="4012">
          <cell r="A4012" t="str">
            <v>4806</v>
          </cell>
          <cell r="B4012" t="str">
            <v>480600102</v>
          </cell>
          <cell r="D4012" t="str">
            <v>4806001</v>
          </cell>
          <cell r="E4012" t="str">
            <v>4830</v>
          </cell>
          <cell r="F4012" t="str">
            <v>48</v>
          </cell>
          <cell r="G4012">
            <v>542.59507582000003</v>
          </cell>
          <cell r="H4012">
            <v>548.97883991000003</v>
          </cell>
          <cell r="I4012">
            <v>546.35633400999996</v>
          </cell>
          <cell r="J4012">
            <v>34.58725183</v>
          </cell>
          <cell r="K4012">
            <v>34.111600590000002</v>
          </cell>
          <cell r="L4012">
            <v>7.1876571599999988</v>
          </cell>
          <cell r="M4012">
            <v>10.81977828</v>
          </cell>
          <cell r="N4012">
            <v>27.41269613</v>
          </cell>
          <cell r="O4012">
            <v>60.258000000000003</v>
          </cell>
          <cell r="P4012">
            <v>9.8828255600000006</v>
          </cell>
          <cell r="Q4012">
            <v>77.599999999999994</v>
          </cell>
          <cell r="R4012">
            <v>47.665465279999999</v>
          </cell>
          <cell r="S4012">
            <v>20.399999999999999</v>
          </cell>
          <cell r="T4012">
            <v>7.1876571599999988</v>
          </cell>
          <cell r="U4012">
            <v>7.1876571599999988</v>
          </cell>
          <cell r="V4012">
            <v>9.8389490300000002</v>
          </cell>
          <cell r="W4012">
            <v>77.3</v>
          </cell>
          <cell r="X4012">
            <v>85.2</v>
          </cell>
          <cell r="Y4012">
            <v>53.9</v>
          </cell>
          <cell r="Z4012">
            <v>48.6</v>
          </cell>
          <cell r="AA4012">
            <v>54.5</v>
          </cell>
          <cell r="AB4012">
            <v>9.9641121699999999</v>
          </cell>
          <cell r="AC4012">
            <v>0</v>
          </cell>
          <cell r="AD4012">
            <v>286.16000000000003</v>
          </cell>
          <cell r="AE4012">
            <v>66.819753090000006</v>
          </cell>
          <cell r="AF4012">
            <v>65.651899999999998</v>
          </cell>
          <cell r="AG4012">
            <v>0.31419687788950534</v>
          </cell>
          <cell r="AH4012">
            <v>2.6</v>
          </cell>
          <cell r="AI4012">
            <v>76710</v>
          </cell>
          <cell r="AJ4012">
            <v>10.6</v>
          </cell>
        </row>
        <row r="4013">
          <cell r="A4013" t="str">
            <v>4806</v>
          </cell>
          <cell r="B4013" t="str">
            <v>480600103</v>
          </cell>
          <cell r="D4013" t="str">
            <v>4806001</v>
          </cell>
          <cell r="E4013" t="str">
            <v>4830</v>
          </cell>
          <cell r="F4013" t="str">
            <v>48</v>
          </cell>
          <cell r="G4013">
            <v>542.59507582000003</v>
          </cell>
          <cell r="H4013">
            <v>548.97883991000003</v>
          </cell>
          <cell r="I4013">
            <v>546.35633400999996</v>
          </cell>
          <cell r="J4013">
            <v>34.58725183</v>
          </cell>
          <cell r="K4013">
            <v>34.111600590000002</v>
          </cell>
          <cell r="L4013">
            <v>7.1308988299999996</v>
          </cell>
          <cell r="M4013">
            <v>11.18134723</v>
          </cell>
          <cell r="N4013">
            <v>27.41269613</v>
          </cell>
          <cell r="O4013">
            <v>60.258000000000003</v>
          </cell>
          <cell r="P4013">
            <v>9.8389490300000002</v>
          </cell>
          <cell r="Q4013">
            <v>77.599999999999994</v>
          </cell>
          <cell r="R4013">
            <v>47.665465279999999</v>
          </cell>
          <cell r="S4013">
            <v>20.399999999999999</v>
          </cell>
          <cell r="T4013">
            <v>9.6290507099999996</v>
          </cell>
          <cell r="U4013">
            <v>7.1308988299999996</v>
          </cell>
          <cell r="V4013">
            <v>9.5519422899999995</v>
          </cell>
          <cell r="W4013">
            <v>77.3</v>
          </cell>
          <cell r="X4013">
            <v>85.2</v>
          </cell>
          <cell r="Y4013">
            <v>53.9</v>
          </cell>
          <cell r="Z4013">
            <v>48.6</v>
          </cell>
          <cell r="AA4013">
            <v>54.5</v>
          </cell>
          <cell r="AB4013">
            <v>7.1308988299999996</v>
          </cell>
          <cell r="AC4013">
            <v>0</v>
          </cell>
          <cell r="AD4013">
            <v>286.16000000000003</v>
          </cell>
          <cell r="AE4013">
            <v>66.819753090000006</v>
          </cell>
          <cell r="AF4013">
            <v>65.651899999999998</v>
          </cell>
          <cell r="AG4013">
            <v>0.34122225855300503</v>
          </cell>
          <cell r="AH4013">
            <v>2.6</v>
          </cell>
          <cell r="AI4013">
            <v>76710</v>
          </cell>
          <cell r="AJ4013">
            <v>10.6</v>
          </cell>
        </row>
        <row r="4014">
          <cell r="A4014" t="str">
            <v>4806</v>
          </cell>
          <cell r="B4014" t="str">
            <v>480600601</v>
          </cell>
          <cell r="D4014" t="str">
            <v>4806006</v>
          </cell>
          <cell r="E4014" t="str">
            <v>4830</v>
          </cell>
          <cell r="F4014" t="str">
            <v>48</v>
          </cell>
          <cell r="G4014">
            <v>542.59507582000003</v>
          </cell>
          <cell r="H4014">
            <v>548.97883991000003</v>
          </cell>
          <cell r="I4014">
            <v>546.35633400999996</v>
          </cell>
          <cell r="J4014">
            <v>34.58725183</v>
          </cell>
          <cell r="K4014">
            <v>34.111600590000002</v>
          </cell>
          <cell r="L4014">
            <v>7.1356873500000004</v>
          </cell>
          <cell r="M4014">
            <v>10.81977828</v>
          </cell>
          <cell r="N4014">
            <v>27.41269613</v>
          </cell>
          <cell r="O4014">
            <v>60.258000000000003</v>
          </cell>
          <cell r="P4014">
            <v>8.0278028500000005</v>
          </cell>
          <cell r="Q4014">
            <v>77.599999999999994</v>
          </cell>
          <cell r="R4014">
            <v>47.665465279999999</v>
          </cell>
          <cell r="S4014">
            <v>20.399999999999999</v>
          </cell>
          <cell r="T4014">
            <v>7.8770179000000002</v>
          </cell>
          <cell r="U4014">
            <v>7.9724660200000006</v>
          </cell>
          <cell r="V4014">
            <v>7.3165481799999998</v>
          </cell>
          <cell r="W4014">
            <v>77.3</v>
          </cell>
          <cell r="X4014">
            <v>85.2</v>
          </cell>
          <cell r="Y4014">
            <v>53.9</v>
          </cell>
          <cell r="Z4014">
            <v>48.6</v>
          </cell>
          <cell r="AA4014">
            <v>54.5</v>
          </cell>
          <cell r="AB4014">
            <v>7.6386798200000001</v>
          </cell>
          <cell r="AC4014">
            <v>1</v>
          </cell>
          <cell r="AD4014">
            <v>286.16000000000003</v>
          </cell>
          <cell r="AE4014">
            <v>66.819753090000006</v>
          </cell>
          <cell r="AF4014">
            <v>65.651899999999998</v>
          </cell>
          <cell r="AG4014">
            <v>0.34027084827192056</v>
          </cell>
          <cell r="AH4014">
            <v>2.6</v>
          </cell>
          <cell r="AI4014">
            <v>76710</v>
          </cell>
          <cell r="AJ4014">
            <v>10.6</v>
          </cell>
        </row>
        <row r="4015">
          <cell r="A4015" t="str">
            <v>4806</v>
          </cell>
          <cell r="B4015" t="str">
            <v>480600801</v>
          </cell>
          <cell r="D4015" t="str">
            <v>4806008</v>
          </cell>
          <cell r="E4015" t="str">
            <v>4830</v>
          </cell>
          <cell r="F4015" t="str">
            <v>48</v>
          </cell>
          <cell r="G4015">
            <v>542.59507582000003</v>
          </cell>
          <cell r="H4015">
            <v>548.97883991000003</v>
          </cell>
          <cell r="I4015">
            <v>546.35633400999996</v>
          </cell>
          <cell r="J4015">
            <v>34.58725183</v>
          </cell>
          <cell r="K4015">
            <v>34.111600590000002</v>
          </cell>
          <cell r="L4015">
            <v>7.1308988299999996</v>
          </cell>
          <cell r="M4015">
            <v>10.81977828</v>
          </cell>
          <cell r="N4015">
            <v>27.41269613</v>
          </cell>
          <cell r="O4015">
            <v>60.258000000000003</v>
          </cell>
          <cell r="P4015">
            <v>10.81977828</v>
          </cell>
          <cell r="Q4015">
            <v>77.599999999999994</v>
          </cell>
          <cell r="R4015">
            <v>47.665465279999999</v>
          </cell>
          <cell r="S4015">
            <v>20.399999999999999</v>
          </cell>
          <cell r="T4015">
            <v>7.1308988299999996</v>
          </cell>
          <cell r="U4015">
            <v>7.1308988299999996</v>
          </cell>
          <cell r="V4015">
            <v>9.8389490300000002</v>
          </cell>
          <cell r="W4015">
            <v>77.3</v>
          </cell>
          <cell r="X4015">
            <v>85.2</v>
          </cell>
          <cell r="Y4015">
            <v>53.9</v>
          </cell>
          <cell r="Z4015">
            <v>48.6</v>
          </cell>
          <cell r="AA4015">
            <v>54.5</v>
          </cell>
          <cell r="AB4015">
            <v>7.1308988299999996</v>
          </cell>
          <cell r="AC4015">
            <v>0</v>
          </cell>
          <cell r="AD4015">
            <v>286.16000000000003</v>
          </cell>
          <cell r="AE4015">
            <v>66.819753090000006</v>
          </cell>
          <cell r="AF4015">
            <v>65.651899999999998</v>
          </cell>
          <cell r="AG4015">
            <v>0.31877860843862471</v>
          </cell>
          <cell r="AH4015">
            <v>2.6</v>
          </cell>
          <cell r="AI4015">
            <v>76710</v>
          </cell>
          <cell r="AJ4015">
            <v>10.6</v>
          </cell>
        </row>
        <row r="4016">
          <cell r="A4016" t="str">
            <v>4806</v>
          </cell>
          <cell r="B4016" t="str">
            <v>480600901</v>
          </cell>
          <cell r="D4016" t="str">
            <v>4806009</v>
          </cell>
          <cell r="E4016" t="str">
            <v>4830</v>
          </cell>
          <cell r="F4016" t="str">
            <v>48</v>
          </cell>
          <cell r="G4016">
            <v>542.59507582000003</v>
          </cell>
          <cell r="H4016">
            <v>548.97883991000003</v>
          </cell>
          <cell r="I4016">
            <v>546.35633400999996</v>
          </cell>
          <cell r="J4016">
            <v>34.58725183</v>
          </cell>
          <cell r="K4016">
            <v>34.111600590000002</v>
          </cell>
          <cell r="L4016">
            <v>7.2218358300000007</v>
          </cell>
          <cell r="M4016">
            <v>10.81977828</v>
          </cell>
          <cell r="N4016">
            <v>27.41269613</v>
          </cell>
          <cell r="O4016">
            <v>60.258000000000003</v>
          </cell>
          <cell r="P4016">
            <v>10.81977828</v>
          </cell>
          <cell r="Q4016">
            <v>77.599999999999994</v>
          </cell>
          <cell r="R4016">
            <v>47.665465279999999</v>
          </cell>
          <cell r="S4016">
            <v>20.399999999999999</v>
          </cell>
          <cell r="T4016">
            <v>8.6586927500000002</v>
          </cell>
          <cell r="U4016">
            <v>7.2534703800000004</v>
          </cell>
          <cell r="V4016">
            <v>7.2048925099999988</v>
          </cell>
          <cell r="W4016">
            <v>77.3</v>
          </cell>
          <cell r="X4016">
            <v>85.2</v>
          </cell>
          <cell r="Y4016">
            <v>53.9</v>
          </cell>
          <cell r="Z4016">
            <v>48.6</v>
          </cell>
          <cell r="AA4016">
            <v>54.5</v>
          </cell>
          <cell r="AB4016">
            <v>7.2534703800000004</v>
          </cell>
          <cell r="AC4016">
            <v>1</v>
          </cell>
          <cell r="AD4016">
            <v>286.16000000000003</v>
          </cell>
          <cell r="AE4016">
            <v>66.819753090000006</v>
          </cell>
          <cell r="AF4016">
            <v>65.651899999999998</v>
          </cell>
          <cell r="AG4016">
            <v>0.35789046678470776</v>
          </cell>
          <cell r="AH4016">
            <v>2.6</v>
          </cell>
          <cell r="AI4016">
            <v>76710</v>
          </cell>
          <cell r="AJ4016">
            <v>10.6</v>
          </cell>
        </row>
        <row r="4017">
          <cell r="A4017" t="str">
            <v>4806</v>
          </cell>
          <cell r="B4017" t="str">
            <v>480601101</v>
          </cell>
          <cell r="D4017" t="str">
            <v>4806011</v>
          </cell>
          <cell r="E4017" t="str">
            <v>4830</v>
          </cell>
          <cell r="F4017" t="str">
            <v>48</v>
          </cell>
          <cell r="G4017">
            <v>542.59507582000003</v>
          </cell>
          <cell r="H4017">
            <v>548.97883991000003</v>
          </cell>
          <cell r="I4017">
            <v>546.35633400999996</v>
          </cell>
          <cell r="J4017">
            <v>34.58725183</v>
          </cell>
          <cell r="K4017">
            <v>34.111600590000002</v>
          </cell>
          <cell r="L4017">
            <v>7.1420365700000001</v>
          </cell>
          <cell r="M4017">
            <v>10.81977828</v>
          </cell>
          <cell r="N4017">
            <v>27.41269613</v>
          </cell>
          <cell r="O4017">
            <v>60.258000000000003</v>
          </cell>
          <cell r="P4017">
            <v>10.81977828</v>
          </cell>
          <cell r="Q4017">
            <v>77.599999999999994</v>
          </cell>
          <cell r="R4017">
            <v>47.665465279999999</v>
          </cell>
          <cell r="S4017">
            <v>20.399999999999999</v>
          </cell>
          <cell r="T4017">
            <v>7.1420365700000001</v>
          </cell>
          <cell r="U4017">
            <v>8.74033674</v>
          </cell>
          <cell r="V4017">
            <v>7.1420365700000001</v>
          </cell>
          <cell r="W4017">
            <v>77.3</v>
          </cell>
          <cell r="X4017">
            <v>85.2</v>
          </cell>
          <cell r="Y4017">
            <v>53.9</v>
          </cell>
          <cell r="Z4017">
            <v>48.6</v>
          </cell>
          <cell r="AA4017">
            <v>54.5</v>
          </cell>
          <cell r="AB4017">
            <v>8.74033674</v>
          </cell>
          <cell r="AC4017">
            <v>1</v>
          </cell>
          <cell r="AD4017">
            <v>286.16000000000003</v>
          </cell>
          <cell r="AE4017">
            <v>66.819753090000006</v>
          </cell>
          <cell r="AF4017">
            <v>65.651899999999998</v>
          </cell>
          <cell r="AG4017">
            <v>0.34648303688194348</v>
          </cell>
          <cell r="AH4017">
            <v>2.6</v>
          </cell>
          <cell r="AI4017">
            <v>76710</v>
          </cell>
          <cell r="AJ4017">
            <v>10.6</v>
          </cell>
        </row>
        <row r="4018">
          <cell r="A4018" t="str">
            <v>4806</v>
          </cell>
          <cell r="B4018" t="str">
            <v>480601201</v>
          </cell>
          <cell r="C4018" t="str">
            <v>820</v>
          </cell>
          <cell r="D4018" t="str">
            <v>4806012</v>
          </cell>
          <cell r="E4018" t="str">
            <v>4830</v>
          </cell>
          <cell r="F4018" t="str">
            <v>48</v>
          </cell>
          <cell r="G4018">
            <v>542.59507582000003</v>
          </cell>
          <cell r="H4018">
            <v>548.97883991000003</v>
          </cell>
          <cell r="I4018">
            <v>546.35633400999996</v>
          </cell>
          <cell r="J4018">
            <v>34.58725183</v>
          </cell>
          <cell r="K4018">
            <v>34.111600590000002</v>
          </cell>
          <cell r="L4018">
            <v>7.2570027100000001</v>
          </cell>
          <cell r="M4018">
            <v>10.13078247</v>
          </cell>
          <cell r="N4018">
            <v>27.41269613</v>
          </cell>
          <cell r="O4018">
            <v>60.258000000000003</v>
          </cell>
          <cell r="P4018">
            <v>9.9225055599999994</v>
          </cell>
          <cell r="Q4018">
            <v>77.599999999999994</v>
          </cell>
          <cell r="R4018">
            <v>47.665465279999999</v>
          </cell>
          <cell r="S4018">
            <v>20.399999999999999</v>
          </cell>
          <cell r="T4018">
            <v>9.9100658700000004</v>
          </cell>
          <cell r="U4018">
            <v>7.2137683100000007</v>
          </cell>
          <cell r="V4018">
            <v>7.2977682799999997</v>
          </cell>
          <cell r="W4018">
            <v>77.3</v>
          </cell>
          <cell r="X4018">
            <v>85.2</v>
          </cell>
          <cell r="Y4018">
            <v>53.9</v>
          </cell>
          <cell r="Z4018">
            <v>48.6</v>
          </cell>
          <cell r="AA4018">
            <v>54.5</v>
          </cell>
          <cell r="AB4018">
            <v>7.4662275600000001</v>
          </cell>
          <cell r="AC4018">
            <v>1</v>
          </cell>
          <cell r="AD4018">
            <v>286.16000000000003</v>
          </cell>
          <cell r="AE4018">
            <v>66.819753090000006</v>
          </cell>
          <cell r="AF4018">
            <v>65.651899999999998</v>
          </cell>
          <cell r="AG4018">
            <v>0.34014536280822522</v>
          </cell>
          <cell r="AH4018">
            <v>2.6</v>
          </cell>
          <cell r="AI4018">
            <v>76710</v>
          </cell>
          <cell r="AJ4018">
            <v>10.6</v>
          </cell>
        </row>
        <row r="4019">
          <cell r="A4019" t="str">
            <v>4806</v>
          </cell>
          <cell r="B4019" t="str">
            <v>480601401</v>
          </cell>
          <cell r="C4019" t="str">
            <v>825</v>
          </cell>
          <cell r="D4019" t="str">
            <v>4806014</v>
          </cell>
          <cell r="E4019" t="str">
            <v>4830</v>
          </cell>
          <cell r="F4019" t="str">
            <v>48</v>
          </cell>
          <cell r="G4019">
            <v>542.59507582000003</v>
          </cell>
          <cell r="H4019">
            <v>548.97883991000003</v>
          </cell>
          <cell r="I4019">
            <v>546.35633400999996</v>
          </cell>
          <cell r="J4019">
            <v>34.58725183</v>
          </cell>
          <cell r="K4019">
            <v>34.111600590000002</v>
          </cell>
          <cell r="L4019">
            <v>8.9844430299999996</v>
          </cell>
          <cell r="M4019">
            <v>10.098889850000001</v>
          </cell>
          <cell r="N4019">
            <v>27.41269613</v>
          </cell>
          <cell r="O4019">
            <v>63.137999999999998</v>
          </cell>
          <cell r="P4019">
            <v>9.7255563400000007</v>
          </cell>
          <cell r="Q4019">
            <v>77.599999999999994</v>
          </cell>
          <cell r="R4019">
            <v>44.620640399999999</v>
          </cell>
          <cell r="S4019">
            <v>20.399999999999999</v>
          </cell>
          <cell r="T4019">
            <v>9.8145470400000008</v>
          </cell>
          <cell r="U4019">
            <v>9.2886893399999995</v>
          </cell>
          <cell r="V4019">
            <v>9.2018040400000007</v>
          </cell>
          <cell r="W4019">
            <v>77.3</v>
          </cell>
          <cell r="X4019">
            <v>85.2</v>
          </cell>
          <cell r="Y4019">
            <v>53.9</v>
          </cell>
          <cell r="Z4019">
            <v>48.6</v>
          </cell>
          <cell r="AA4019">
            <v>54.5</v>
          </cell>
          <cell r="AB4019">
            <v>9.4405786999999997</v>
          </cell>
          <cell r="AC4019">
            <v>0.33792045999999998</v>
          </cell>
          <cell r="AD4019">
            <v>286.16000000000003</v>
          </cell>
          <cell r="AE4019">
            <v>66.819753090000006</v>
          </cell>
          <cell r="AF4019">
            <v>65.888008990000003</v>
          </cell>
          <cell r="AG4019">
            <v>0.11</v>
          </cell>
          <cell r="AH4019">
            <v>2.6</v>
          </cell>
          <cell r="AI4019">
            <v>76710</v>
          </cell>
          <cell r="AJ4019">
            <v>10.6</v>
          </cell>
        </row>
        <row r="4020">
          <cell r="A4020" t="str">
            <v>4806</v>
          </cell>
          <cell r="B4020" t="str">
            <v>480601601</v>
          </cell>
          <cell r="C4020" t="str">
            <v>825</v>
          </cell>
          <cell r="D4020" t="str">
            <v>4806016</v>
          </cell>
          <cell r="E4020" t="str">
            <v>4830</v>
          </cell>
          <cell r="F4020" t="str">
            <v>48</v>
          </cell>
          <cell r="G4020">
            <v>542.59507582000003</v>
          </cell>
          <cell r="H4020">
            <v>548.97883991000003</v>
          </cell>
          <cell r="I4020">
            <v>546.35633400999996</v>
          </cell>
          <cell r="J4020">
            <v>34.58725183</v>
          </cell>
          <cell r="K4020">
            <v>34.111600590000002</v>
          </cell>
          <cell r="L4020">
            <v>7.2203738399999988</v>
          </cell>
          <cell r="M4020">
            <v>8.4033523700000003</v>
          </cell>
          <cell r="N4020">
            <v>27.41269613</v>
          </cell>
          <cell r="O4020">
            <v>63.137999999999998</v>
          </cell>
          <cell r="P4020">
            <v>8.2677056600000007</v>
          </cell>
          <cell r="Q4020">
            <v>77.599999999999994</v>
          </cell>
          <cell r="R4020">
            <v>44.620640399999999</v>
          </cell>
          <cell r="S4020">
            <v>20.399999999999999</v>
          </cell>
          <cell r="T4020">
            <v>8.8410143100000003</v>
          </cell>
          <cell r="U4020">
            <v>7.3746290200000004</v>
          </cell>
          <cell r="V4020">
            <v>7.30921237</v>
          </cell>
          <cell r="W4020">
            <v>77.3</v>
          </cell>
          <cell r="X4020">
            <v>85.2</v>
          </cell>
          <cell r="Y4020">
            <v>53.9</v>
          </cell>
          <cell r="Z4020">
            <v>48.6</v>
          </cell>
          <cell r="AA4020">
            <v>54.5</v>
          </cell>
          <cell r="AB4020">
            <v>7.5469741199999998</v>
          </cell>
          <cell r="AC4020">
            <v>0.60571565999999999</v>
          </cell>
          <cell r="AD4020">
            <v>286.16000000000003</v>
          </cell>
          <cell r="AE4020">
            <v>66.819753090000006</v>
          </cell>
          <cell r="AF4020">
            <v>62.38414212</v>
          </cell>
          <cell r="AG4020">
            <v>0.31874999999999998</v>
          </cell>
          <cell r="AH4020">
            <v>2.6</v>
          </cell>
          <cell r="AI4020">
            <v>76710</v>
          </cell>
          <cell r="AJ4020">
            <v>10.6</v>
          </cell>
        </row>
        <row r="4021">
          <cell r="A4021" t="str">
            <v>4806</v>
          </cell>
          <cell r="B4021" t="str">
            <v>480601701</v>
          </cell>
          <cell r="C4021" t="str">
            <v>825</v>
          </cell>
          <cell r="D4021" t="str">
            <v>4806017</v>
          </cell>
          <cell r="E4021" t="str">
            <v>4830</v>
          </cell>
          <cell r="F4021" t="str">
            <v>48</v>
          </cell>
          <cell r="G4021">
            <v>542.59507582000003</v>
          </cell>
          <cell r="H4021">
            <v>548.97883991000003</v>
          </cell>
          <cell r="I4021">
            <v>546.35633400999996</v>
          </cell>
          <cell r="J4021">
            <v>34.58725183</v>
          </cell>
          <cell r="K4021">
            <v>34.111600590000002</v>
          </cell>
          <cell r="L4021">
            <v>7.6434829100000004</v>
          </cell>
          <cell r="M4021">
            <v>9.4334839200000005</v>
          </cell>
          <cell r="N4021">
            <v>27.41269613</v>
          </cell>
          <cell r="O4021">
            <v>63.137999999999998</v>
          </cell>
          <cell r="P4021">
            <v>9.4377149599999992</v>
          </cell>
          <cell r="Q4021">
            <v>77.599999999999994</v>
          </cell>
          <cell r="R4021">
            <v>44.620640399999999</v>
          </cell>
          <cell r="S4021">
            <v>20.399999999999999</v>
          </cell>
          <cell r="T4021">
            <v>9.8389490300000002</v>
          </cell>
          <cell r="U4021">
            <v>7.70210434</v>
          </cell>
          <cell r="V4021">
            <v>9.3009120700000008</v>
          </cell>
          <cell r="W4021">
            <v>77.3</v>
          </cell>
          <cell r="X4021">
            <v>85.2</v>
          </cell>
          <cell r="Y4021">
            <v>53.9</v>
          </cell>
          <cell r="Z4021">
            <v>48.6</v>
          </cell>
          <cell r="AA4021">
            <v>54.5</v>
          </cell>
          <cell r="AB4021">
            <v>7.8954360100000001</v>
          </cell>
          <cell r="AC4021">
            <v>0.89768789999999998</v>
          </cell>
          <cell r="AD4021">
            <v>286.16000000000003</v>
          </cell>
          <cell r="AE4021">
            <v>66.819753090000006</v>
          </cell>
          <cell r="AF4021">
            <v>64.808599999999998</v>
          </cell>
          <cell r="AG4021">
            <v>7.6923080000000005E-2</v>
          </cell>
          <cell r="AH4021">
            <v>2.6</v>
          </cell>
          <cell r="AI4021">
            <v>76710</v>
          </cell>
          <cell r="AJ4021">
            <v>10.6</v>
          </cell>
        </row>
        <row r="4022">
          <cell r="A4022" t="str">
            <v>4806</v>
          </cell>
          <cell r="B4022" t="str">
            <v>480601901</v>
          </cell>
          <cell r="C4022" t="str">
            <v>825</v>
          </cell>
          <cell r="D4022" t="str">
            <v>4806019</v>
          </cell>
          <cell r="E4022" t="str">
            <v>4830</v>
          </cell>
          <cell r="F4022" t="str">
            <v>48</v>
          </cell>
          <cell r="G4022">
            <v>542.59507582000003</v>
          </cell>
          <cell r="H4022">
            <v>548.97883991000003</v>
          </cell>
          <cell r="I4022">
            <v>546.35633400999996</v>
          </cell>
          <cell r="J4022">
            <v>34.58725183</v>
          </cell>
          <cell r="K4022">
            <v>34.111600590000002</v>
          </cell>
          <cell r="L4022">
            <v>7.2056351799999998</v>
          </cell>
          <cell r="M4022">
            <v>10.07920401</v>
          </cell>
          <cell r="N4022">
            <v>27.41269613</v>
          </cell>
          <cell r="O4022">
            <v>63.137999999999998</v>
          </cell>
          <cell r="P4022">
            <v>8.2230905500000002</v>
          </cell>
          <cell r="Q4022">
            <v>77.599999999999994</v>
          </cell>
          <cell r="R4022">
            <v>44.620640399999999</v>
          </cell>
          <cell r="S4022">
            <v>20.399999999999999</v>
          </cell>
          <cell r="T4022">
            <v>8.1403155399999996</v>
          </cell>
          <cell r="U4022">
            <v>8.1134266400000001</v>
          </cell>
          <cell r="V4022">
            <v>7.4169796200000011</v>
          </cell>
          <cell r="W4022">
            <v>77.3</v>
          </cell>
          <cell r="X4022">
            <v>85.2</v>
          </cell>
          <cell r="Y4022">
            <v>53.9</v>
          </cell>
          <cell r="Z4022">
            <v>48.6</v>
          </cell>
          <cell r="AA4022">
            <v>54.5</v>
          </cell>
          <cell r="AB4022">
            <v>7.6118423999999987</v>
          </cell>
          <cell r="AC4022">
            <v>1</v>
          </cell>
          <cell r="AD4022">
            <v>286.16000000000003</v>
          </cell>
          <cell r="AE4022">
            <v>66.819753090000006</v>
          </cell>
          <cell r="AF4022">
            <v>66.664411060000006</v>
          </cell>
          <cell r="AG4022">
            <v>0.27358491000000001</v>
          </cell>
          <cell r="AH4022">
            <v>2.6</v>
          </cell>
          <cell r="AI4022">
            <v>76710</v>
          </cell>
          <cell r="AJ4022">
            <v>10.6</v>
          </cell>
        </row>
        <row r="4023">
          <cell r="A4023" t="str">
            <v>4806</v>
          </cell>
          <cell r="B4023" t="str">
            <v>480602101</v>
          </cell>
          <cell r="C4023" t="str">
            <v>825</v>
          </cell>
          <cell r="D4023" t="str">
            <v>4806021</v>
          </cell>
          <cell r="E4023" t="str">
            <v>4830</v>
          </cell>
          <cell r="F4023" t="str">
            <v>48</v>
          </cell>
          <cell r="G4023">
            <v>542.59507582000003</v>
          </cell>
          <cell r="H4023">
            <v>548.97883991000003</v>
          </cell>
          <cell r="I4023">
            <v>546.35633400999996</v>
          </cell>
          <cell r="J4023">
            <v>34.58725183</v>
          </cell>
          <cell r="K4023">
            <v>34.111600590000002</v>
          </cell>
          <cell r="L4023">
            <v>7.1869010199999988</v>
          </cell>
          <cell r="M4023">
            <v>9.9194593199999996</v>
          </cell>
          <cell r="N4023">
            <v>27.41269613</v>
          </cell>
          <cell r="O4023">
            <v>63.137999999999998</v>
          </cell>
          <cell r="P4023">
            <v>7.8640356600000008</v>
          </cell>
          <cell r="Q4023">
            <v>77.599999999999994</v>
          </cell>
          <cell r="R4023">
            <v>44.620640399999999</v>
          </cell>
          <cell r="S4023">
            <v>20.399999999999999</v>
          </cell>
          <cell r="T4023">
            <v>7.73455884</v>
          </cell>
          <cell r="U4023">
            <v>7.5368971299999998</v>
          </cell>
          <cell r="V4023">
            <v>7.3165481799999998</v>
          </cell>
          <cell r="W4023">
            <v>77.3</v>
          </cell>
          <cell r="X4023">
            <v>85.2</v>
          </cell>
          <cell r="Y4023">
            <v>53.9</v>
          </cell>
          <cell r="Z4023">
            <v>48.6</v>
          </cell>
          <cell r="AA4023">
            <v>54.5</v>
          </cell>
          <cell r="AB4023">
            <v>7.4389715899999995</v>
          </cell>
          <cell r="AC4023">
            <v>0.99184037999999997</v>
          </cell>
          <cell r="AD4023">
            <v>286.16000000000003</v>
          </cell>
          <cell r="AE4023">
            <v>66.819753090000006</v>
          </cell>
          <cell r="AF4023">
            <v>66.693399999999997</v>
          </cell>
          <cell r="AG4023">
            <v>0.22222222</v>
          </cell>
          <cell r="AH4023">
            <v>2.6</v>
          </cell>
          <cell r="AI4023">
            <v>76710</v>
          </cell>
          <cell r="AJ4023">
            <v>10.6</v>
          </cell>
        </row>
        <row r="4024">
          <cell r="A4024" t="str">
            <v>4806</v>
          </cell>
          <cell r="B4024" t="str">
            <v>480602201</v>
          </cell>
          <cell r="C4024" t="str">
            <v>825</v>
          </cell>
          <cell r="D4024" t="str">
            <v>4806022</v>
          </cell>
          <cell r="E4024" t="str">
            <v>4830</v>
          </cell>
          <cell r="F4024" t="str">
            <v>48</v>
          </cell>
          <cell r="G4024">
            <v>542.59507582000003</v>
          </cell>
          <cell r="H4024">
            <v>548.97883991000003</v>
          </cell>
          <cell r="I4024">
            <v>546.35633400999996</v>
          </cell>
          <cell r="J4024">
            <v>34.58725183</v>
          </cell>
          <cell r="K4024">
            <v>34.111600590000002</v>
          </cell>
          <cell r="L4024">
            <v>7.1616219999999995</v>
          </cell>
          <cell r="M4024">
            <v>7.2100796300000001</v>
          </cell>
          <cell r="N4024">
            <v>27.41269613</v>
          </cell>
          <cell r="O4024">
            <v>63.137999999999998</v>
          </cell>
          <cell r="P4024">
            <v>10.81977828</v>
          </cell>
          <cell r="Q4024">
            <v>77.599999999999994</v>
          </cell>
          <cell r="R4024">
            <v>44.620640399999999</v>
          </cell>
          <cell r="S4024">
            <v>20.399999999999999</v>
          </cell>
          <cell r="T4024">
            <v>7.2100796300000001</v>
          </cell>
          <cell r="U4024">
            <v>10.126631100000001</v>
          </cell>
          <cell r="V4024">
            <v>7.2100796300000001</v>
          </cell>
          <cell r="W4024">
            <v>77.3</v>
          </cell>
          <cell r="X4024">
            <v>85.2</v>
          </cell>
          <cell r="Y4024">
            <v>53.9</v>
          </cell>
          <cell r="Z4024">
            <v>48.6</v>
          </cell>
          <cell r="AA4024">
            <v>54.5</v>
          </cell>
          <cell r="AB4024">
            <v>7.2100796300000001</v>
          </cell>
          <cell r="AC4024">
            <v>0</v>
          </cell>
          <cell r="AD4024">
            <v>286.16000000000003</v>
          </cell>
          <cell r="AE4024">
            <v>66.819753090000006</v>
          </cell>
          <cell r="AF4024">
            <v>64.808599999999998</v>
          </cell>
          <cell r="AG4024">
            <v>0</v>
          </cell>
          <cell r="AH4024">
            <v>2.6</v>
          </cell>
          <cell r="AI4024">
            <v>76710</v>
          </cell>
          <cell r="AJ4024">
            <v>10.6</v>
          </cell>
        </row>
        <row r="4025">
          <cell r="A4025" t="str">
            <v>4806</v>
          </cell>
          <cell r="B4025" t="str">
            <v>480602401</v>
          </cell>
          <cell r="C4025" t="str">
            <v>825</v>
          </cell>
          <cell r="D4025" t="str">
            <v>4806024</v>
          </cell>
          <cell r="E4025" t="str">
            <v>4830</v>
          </cell>
          <cell r="F4025" t="str">
            <v>48</v>
          </cell>
          <cell r="G4025">
            <v>542.59507582000003</v>
          </cell>
          <cell r="H4025">
            <v>548.97883991000003</v>
          </cell>
          <cell r="I4025">
            <v>546.35633400999996</v>
          </cell>
          <cell r="J4025">
            <v>34.58725183</v>
          </cell>
          <cell r="K4025">
            <v>34.111600590000002</v>
          </cell>
          <cell r="L4025">
            <v>7.1420365700000001</v>
          </cell>
          <cell r="M4025">
            <v>9.4334839200000005</v>
          </cell>
          <cell r="N4025">
            <v>27.41269613</v>
          </cell>
          <cell r="O4025">
            <v>63.137999999999998</v>
          </cell>
          <cell r="P4025">
            <v>10.81977828</v>
          </cell>
          <cell r="Q4025">
            <v>77.599999999999994</v>
          </cell>
          <cell r="R4025">
            <v>44.620640399999999</v>
          </cell>
          <cell r="S4025">
            <v>20.399999999999999</v>
          </cell>
          <cell r="T4025">
            <v>9.4334839200000005</v>
          </cell>
          <cell r="U4025">
            <v>9.8389490300000002</v>
          </cell>
          <cell r="V4025">
            <v>7.1420365700000001</v>
          </cell>
          <cell r="W4025">
            <v>77.3</v>
          </cell>
          <cell r="X4025">
            <v>85.2</v>
          </cell>
          <cell r="Y4025">
            <v>53.9</v>
          </cell>
          <cell r="Z4025">
            <v>48.6</v>
          </cell>
          <cell r="AA4025">
            <v>54.5</v>
          </cell>
          <cell r="AB4025">
            <v>9.5605746200000006</v>
          </cell>
          <cell r="AC4025">
            <v>0</v>
          </cell>
          <cell r="AD4025">
            <v>286.16000000000003</v>
          </cell>
          <cell r="AE4025">
            <v>66.819753090000006</v>
          </cell>
          <cell r="AF4025">
            <v>64.808599999999998</v>
          </cell>
          <cell r="AG4025">
            <v>0.42857142999999998</v>
          </cell>
          <cell r="AH4025">
            <v>2.6</v>
          </cell>
          <cell r="AI4025">
            <v>76710</v>
          </cell>
          <cell r="AJ4025">
            <v>10.6</v>
          </cell>
        </row>
        <row r="4026">
          <cell r="A4026" t="str">
            <v>4806</v>
          </cell>
          <cell r="B4026" t="str">
            <v>480602601</v>
          </cell>
          <cell r="C4026" t="str">
            <v>825</v>
          </cell>
          <cell r="D4026" t="str">
            <v>4806026</v>
          </cell>
          <cell r="E4026" t="str">
            <v>4830</v>
          </cell>
          <cell r="F4026" t="str">
            <v>48</v>
          </cell>
          <cell r="G4026">
            <v>542.59507582000003</v>
          </cell>
          <cell r="H4026">
            <v>548.97883991000003</v>
          </cell>
          <cell r="I4026">
            <v>546.35633400999996</v>
          </cell>
          <cell r="J4026">
            <v>34.58725183</v>
          </cell>
          <cell r="K4026">
            <v>34.111600590000002</v>
          </cell>
          <cell r="L4026">
            <v>7.1823521099999992</v>
          </cell>
          <cell r="M4026">
            <v>10.81977828</v>
          </cell>
          <cell r="N4026">
            <v>27.41269613</v>
          </cell>
          <cell r="O4026">
            <v>63.137999999999998</v>
          </cell>
          <cell r="P4026">
            <v>9.8389490300000002</v>
          </cell>
          <cell r="Q4026">
            <v>77.599999999999994</v>
          </cell>
          <cell r="R4026">
            <v>44.620640399999999</v>
          </cell>
          <cell r="S4026">
            <v>20.399999999999999</v>
          </cell>
          <cell r="T4026">
            <v>9.8389490300000002</v>
          </cell>
          <cell r="U4026">
            <v>9.8389490300000002</v>
          </cell>
          <cell r="V4026">
            <v>7.1823521099999992</v>
          </cell>
          <cell r="W4026">
            <v>77.3</v>
          </cell>
          <cell r="X4026">
            <v>85.2</v>
          </cell>
          <cell r="Y4026">
            <v>53.9</v>
          </cell>
          <cell r="Z4026">
            <v>48.6</v>
          </cell>
          <cell r="AA4026">
            <v>54.5</v>
          </cell>
          <cell r="AB4026">
            <v>9.7278237799999996</v>
          </cell>
          <cell r="AC4026">
            <v>1</v>
          </cell>
          <cell r="AD4026">
            <v>286.16000000000003</v>
          </cell>
          <cell r="AE4026">
            <v>66.819753090000006</v>
          </cell>
          <cell r="AF4026">
            <v>66.693399999999997</v>
          </cell>
          <cell r="AG4026">
            <v>0.17948718</v>
          </cell>
          <cell r="AH4026">
            <v>2.6</v>
          </cell>
          <cell r="AI4026">
            <v>76710</v>
          </cell>
          <cell r="AJ4026">
            <v>10.6</v>
          </cell>
        </row>
        <row r="4027">
          <cell r="A4027" t="str">
            <v>4806</v>
          </cell>
          <cell r="B4027" t="str">
            <v>480602801</v>
          </cell>
          <cell r="D4027" t="str">
            <v>4806028</v>
          </cell>
          <cell r="E4027" t="str">
            <v>4830</v>
          </cell>
          <cell r="F4027" t="str">
            <v>48</v>
          </cell>
          <cell r="G4027">
            <v>542.59507582000003</v>
          </cell>
          <cell r="H4027">
            <v>548.97883991000003</v>
          </cell>
          <cell r="I4027">
            <v>546.35633400999996</v>
          </cell>
          <cell r="J4027">
            <v>34.58725183</v>
          </cell>
          <cell r="K4027">
            <v>34.111600590000002</v>
          </cell>
          <cell r="L4027">
            <v>9.5620530200000005</v>
          </cell>
          <cell r="M4027">
            <v>10.5055058</v>
          </cell>
          <cell r="N4027">
            <v>27.41269613</v>
          </cell>
          <cell r="O4027">
            <v>60.258000000000003</v>
          </cell>
          <cell r="P4027">
            <v>10.799759229999999</v>
          </cell>
          <cell r="Q4027">
            <v>77.599999999999994</v>
          </cell>
          <cell r="R4027">
            <v>47.665465279999999</v>
          </cell>
          <cell r="S4027">
            <v>20.399999999999999</v>
          </cell>
          <cell r="T4027">
            <v>10.174430299999999</v>
          </cell>
          <cell r="U4027">
            <v>9.53351024</v>
          </cell>
          <cell r="V4027">
            <v>9.5516579900000007</v>
          </cell>
          <cell r="W4027">
            <v>77.3</v>
          </cell>
          <cell r="X4027">
            <v>85.2</v>
          </cell>
          <cell r="Y4027">
            <v>53.9</v>
          </cell>
          <cell r="Z4027">
            <v>48.6</v>
          </cell>
          <cell r="AA4027">
            <v>54.5</v>
          </cell>
          <cell r="AB4027">
            <v>9.8395355299999991</v>
          </cell>
          <cell r="AC4027">
            <v>0.20345200000000002</v>
          </cell>
          <cell r="AD4027">
            <v>286.16000000000003</v>
          </cell>
          <cell r="AE4027">
            <v>66.819753090000006</v>
          </cell>
          <cell r="AF4027">
            <v>66.476028549999995</v>
          </cell>
          <cell r="AG4027">
            <v>0.32724708760973964</v>
          </cell>
          <cell r="AH4027">
            <v>2.6</v>
          </cell>
          <cell r="AI4027">
            <v>76710</v>
          </cell>
          <cell r="AJ4027">
            <v>10.6</v>
          </cell>
        </row>
        <row r="4028">
          <cell r="A4028" t="str">
            <v>4806</v>
          </cell>
          <cell r="B4028" t="str">
            <v>480602901</v>
          </cell>
          <cell r="D4028" t="str">
            <v>4806029</v>
          </cell>
          <cell r="E4028" t="str">
            <v>4830</v>
          </cell>
          <cell r="F4028" t="str">
            <v>48</v>
          </cell>
          <cell r="G4028">
            <v>542.59507582000003</v>
          </cell>
          <cell r="H4028">
            <v>548.97883991000003</v>
          </cell>
          <cell r="I4028">
            <v>546.35633400999996</v>
          </cell>
          <cell r="J4028">
            <v>34.58725183</v>
          </cell>
          <cell r="K4028">
            <v>34.111600590000002</v>
          </cell>
          <cell r="L4028">
            <v>7.3138868299999995</v>
          </cell>
          <cell r="M4028">
            <v>10.61479385</v>
          </cell>
          <cell r="N4028">
            <v>27.41269613</v>
          </cell>
          <cell r="O4028">
            <v>60.258000000000003</v>
          </cell>
          <cell r="P4028">
            <v>10.81977828</v>
          </cell>
          <cell r="Q4028">
            <v>77.599999999999994</v>
          </cell>
          <cell r="R4028">
            <v>47.665465279999999</v>
          </cell>
          <cell r="S4028">
            <v>20.399999999999999</v>
          </cell>
          <cell r="T4028">
            <v>7.3244899800000001</v>
          </cell>
          <cell r="U4028">
            <v>7.1654934800000003</v>
          </cell>
          <cell r="V4028">
            <v>7.1654934800000003</v>
          </cell>
          <cell r="W4028">
            <v>77.3</v>
          </cell>
          <cell r="X4028">
            <v>85.2</v>
          </cell>
          <cell r="Y4028">
            <v>53.9</v>
          </cell>
          <cell r="Z4028">
            <v>48.6</v>
          </cell>
          <cell r="AA4028">
            <v>54.5</v>
          </cell>
          <cell r="AB4028">
            <v>7.1654934800000003</v>
          </cell>
          <cell r="AC4028">
            <v>1</v>
          </cell>
          <cell r="AD4028">
            <v>286.16000000000003</v>
          </cell>
          <cell r="AE4028">
            <v>66.819753090000006</v>
          </cell>
          <cell r="AF4028">
            <v>66.693399999999997</v>
          </cell>
          <cell r="AG4028">
            <v>0.29847091202570553</v>
          </cell>
          <cell r="AH4028">
            <v>2.6</v>
          </cell>
          <cell r="AI4028">
            <v>76710</v>
          </cell>
          <cell r="AJ4028">
            <v>10.6</v>
          </cell>
        </row>
        <row r="4029">
          <cell r="A4029" t="str">
            <v>4806</v>
          </cell>
          <cell r="B4029" t="str">
            <v>480603101</v>
          </cell>
          <cell r="D4029" t="str">
            <v>4806031</v>
          </cell>
          <cell r="E4029" t="str">
            <v>4830</v>
          </cell>
          <cell r="F4029" t="str">
            <v>48</v>
          </cell>
          <cell r="G4029">
            <v>542.59507582000003</v>
          </cell>
          <cell r="H4029">
            <v>548.97883991000003</v>
          </cell>
          <cell r="I4029">
            <v>546.35633400999996</v>
          </cell>
          <cell r="J4029">
            <v>34.58725183</v>
          </cell>
          <cell r="K4029">
            <v>34.111600590000002</v>
          </cell>
          <cell r="L4029">
            <v>7.1308988299999996</v>
          </cell>
          <cell r="M4029">
            <v>10.81977828</v>
          </cell>
          <cell r="N4029">
            <v>27.41269613</v>
          </cell>
          <cell r="O4029">
            <v>60.258000000000003</v>
          </cell>
          <cell r="P4029">
            <v>10.81977828</v>
          </cell>
          <cell r="Q4029">
            <v>77.599999999999994</v>
          </cell>
          <cell r="R4029">
            <v>47.665465279999999</v>
          </cell>
          <cell r="S4029">
            <v>20.399999999999999</v>
          </cell>
          <cell r="T4029">
            <v>10.81977828</v>
          </cell>
          <cell r="U4029">
            <v>7.1308988299999996</v>
          </cell>
          <cell r="V4029">
            <v>7.1308988299999996</v>
          </cell>
          <cell r="W4029">
            <v>77.3</v>
          </cell>
          <cell r="X4029">
            <v>85.2</v>
          </cell>
          <cell r="Y4029">
            <v>53.9</v>
          </cell>
          <cell r="Z4029">
            <v>48.6</v>
          </cell>
          <cell r="AA4029">
            <v>54.5</v>
          </cell>
          <cell r="AB4029">
            <v>10.741816740000001</v>
          </cell>
          <cell r="AC4029">
            <v>0</v>
          </cell>
          <cell r="AD4029">
            <v>286.16000000000003</v>
          </cell>
          <cell r="AE4029">
            <v>66.819753090000006</v>
          </cell>
          <cell r="AF4029">
            <v>66.693399999999997</v>
          </cell>
          <cell r="AG4029">
            <v>0.35495132931914941</v>
          </cell>
          <cell r="AH4029">
            <v>2.6</v>
          </cell>
          <cell r="AI4029">
            <v>76710</v>
          </cell>
          <cell r="AJ4029">
            <v>10.6</v>
          </cell>
        </row>
        <row r="4030">
          <cell r="A4030" t="str">
            <v>4806</v>
          </cell>
          <cell r="B4030" t="str">
            <v>480603201</v>
          </cell>
          <cell r="D4030" t="str">
            <v>4806032</v>
          </cell>
          <cell r="E4030" t="str">
            <v>4830</v>
          </cell>
          <cell r="F4030" t="str">
            <v>48</v>
          </cell>
          <cell r="G4030">
            <v>542.59507582000003</v>
          </cell>
          <cell r="H4030">
            <v>548.97883991000003</v>
          </cell>
          <cell r="I4030">
            <v>546.35633400999996</v>
          </cell>
          <cell r="J4030">
            <v>34.58725183</v>
          </cell>
          <cell r="K4030">
            <v>34.111600590000002</v>
          </cell>
          <cell r="L4030">
            <v>7.1340937200000001</v>
          </cell>
          <cell r="M4030">
            <v>9.8389490300000002</v>
          </cell>
          <cell r="N4030">
            <v>27.41269613</v>
          </cell>
          <cell r="O4030">
            <v>60.258000000000003</v>
          </cell>
          <cell r="P4030">
            <v>10.81977828</v>
          </cell>
          <cell r="Q4030">
            <v>77.599999999999994</v>
          </cell>
          <cell r="R4030">
            <v>47.665465279999999</v>
          </cell>
          <cell r="S4030">
            <v>20.399999999999999</v>
          </cell>
          <cell r="T4030">
            <v>7.2964132700000004</v>
          </cell>
          <cell r="U4030">
            <v>7.2240248100000004</v>
          </cell>
          <cell r="V4030">
            <v>7.1348908499999997</v>
          </cell>
          <cell r="W4030">
            <v>77.3</v>
          </cell>
          <cell r="X4030">
            <v>85.2</v>
          </cell>
          <cell r="Y4030">
            <v>53.9</v>
          </cell>
          <cell r="Z4030">
            <v>48.6</v>
          </cell>
          <cell r="AA4030">
            <v>54.5</v>
          </cell>
          <cell r="AB4030">
            <v>7.2964132700000004</v>
          </cell>
          <cell r="AC4030">
            <v>1</v>
          </cell>
          <cell r="AD4030">
            <v>286.16000000000003</v>
          </cell>
          <cell r="AE4030">
            <v>66.819753090000006</v>
          </cell>
          <cell r="AF4030">
            <v>66.693399999999997</v>
          </cell>
          <cell r="AG4030">
            <v>0.34443894026474065</v>
          </cell>
          <cell r="AH4030">
            <v>2.6</v>
          </cell>
          <cell r="AI4030">
            <v>76710</v>
          </cell>
          <cell r="AJ4030">
            <v>10.6</v>
          </cell>
        </row>
        <row r="4031">
          <cell r="A4031" t="str">
            <v>4806</v>
          </cell>
          <cell r="B4031" t="str">
            <v>480603401</v>
          </cell>
          <cell r="D4031" t="str">
            <v>4806034</v>
          </cell>
          <cell r="E4031" t="str">
            <v>4830</v>
          </cell>
          <cell r="F4031" t="str">
            <v>48</v>
          </cell>
          <cell r="G4031">
            <v>542.59507582000003</v>
          </cell>
          <cell r="H4031">
            <v>548.97883991000003</v>
          </cell>
          <cell r="I4031">
            <v>546.35633400999996</v>
          </cell>
          <cell r="J4031">
            <v>34.58725183</v>
          </cell>
          <cell r="K4031">
            <v>34.111600590000002</v>
          </cell>
          <cell r="L4031">
            <v>7.1724245800000004</v>
          </cell>
          <cell r="M4031">
            <v>7.5326236199999999</v>
          </cell>
          <cell r="N4031">
            <v>27.41269613</v>
          </cell>
          <cell r="O4031">
            <v>60.258000000000003</v>
          </cell>
          <cell r="P4031">
            <v>10.81977828</v>
          </cell>
          <cell r="Q4031">
            <v>77.599999999999994</v>
          </cell>
          <cell r="R4031">
            <v>47.665465279999999</v>
          </cell>
          <cell r="S4031">
            <v>20.399999999999999</v>
          </cell>
          <cell r="T4031">
            <v>7.3145528299999993</v>
          </cell>
          <cell r="U4031">
            <v>7.4073177099999992</v>
          </cell>
          <cell r="V4031">
            <v>7.2122944700000007</v>
          </cell>
          <cell r="W4031">
            <v>77.3</v>
          </cell>
          <cell r="X4031">
            <v>85.2</v>
          </cell>
          <cell r="Y4031">
            <v>53.9</v>
          </cell>
          <cell r="Z4031">
            <v>48.6</v>
          </cell>
          <cell r="AA4031">
            <v>54.5</v>
          </cell>
          <cell r="AB4031">
            <v>7.3145528299999993</v>
          </cell>
          <cell r="AC4031">
            <v>1</v>
          </cell>
          <cell r="AD4031">
            <v>286.16000000000003</v>
          </cell>
          <cell r="AE4031">
            <v>66.819753090000006</v>
          </cell>
          <cell r="AF4031">
            <v>66.693399999999997</v>
          </cell>
          <cell r="AG4031">
            <v>0.32568138131658342</v>
          </cell>
          <cell r="AH4031">
            <v>2.6</v>
          </cell>
          <cell r="AI4031">
            <v>76710</v>
          </cell>
          <cell r="AJ4031">
            <v>10.6</v>
          </cell>
        </row>
        <row r="4032">
          <cell r="A4032" t="str">
            <v>4806</v>
          </cell>
          <cell r="B4032" t="str">
            <v>480603601</v>
          </cell>
          <cell r="D4032" t="str">
            <v>4806036</v>
          </cell>
          <cell r="E4032" t="str">
            <v>4830</v>
          </cell>
          <cell r="F4032" t="str">
            <v>48</v>
          </cell>
          <cell r="G4032">
            <v>542.59507582000003</v>
          </cell>
          <cell r="H4032">
            <v>548.97883991000003</v>
          </cell>
          <cell r="I4032">
            <v>546.35633400999996</v>
          </cell>
          <cell r="J4032">
            <v>34.58725183</v>
          </cell>
          <cell r="K4032">
            <v>34.111600590000002</v>
          </cell>
          <cell r="L4032">
            <v>7.2555912699999991</v>
          </cell>
          <cell r="M4032">
            <v>10.81977828</v>
          </cell>
          <cell r="N4032">
            <v>27.41269613</v>
          </cell>
          <cell r="O4032">
            <v>60.258000000000003</v>
          </cell>
          <cell r="P4032">
            <v>10.81977828</v>
          </cell>
          <cell r="Q4032">
            <v>77.599999999999994</v>
          </cell>
          <cell r="R4032">
            <v>47.665465279999999</v>
          </cell>
          <cell r="S4032">
            <v>20.399999999999999</v>
          </cell>
          <cell r="T4032">
            <v>10.81977828</v>
          </cell>
          <cell r="U4032">
            <v>7.2555912699999991</v>
          </cell>
          <cell r="V4032">
            <v>7.1428273999999998</v>
          </cell>
          <cell r="W4032">
            <v>77.3</v>
          </cell>
          <cell r="X4032">
            <v>85.2</v>
          </cell>
          <cell r="Y4032">
            <v>53.9</v>
          </cell>
          <cell r="Z4032">
            <v>48.6</v>
          </cell>
          <cell r="AA4032">
            <v>54.5</v>
          </cell>
          <cell r="AB4032">
            <v>7.4091364400000002</v>
          </cell>
          <cell r="AC4032">
            <v>1</v>
          </cell>
          <cell r="AD4032">
            <v>286.16000000000003</v>
          </cell>
          <cell r="AE4032">
            <v>66.819753090000006</v>
          </cell>
          <cell r="AF4032">
            <v>66.693399999999997</v>
          </cell>
          <cell r="AG4032">
            <v>0.37561093881400975</v>
          </cell>
          <cell r="AH4032">
            <v>2.6</v>
          </cell>
          <cell r="AI4032">
            <v>76710</v>
          </cell>
          <cell r="AJ4032">
            <v>10.6</v>
          </cell>
        </row>
        <row r="4033">
          <cell r="A4033" t="str">
            <v>4807</v>
          </cell>
          <cell r="B4033" t="str">
            <v>480700101</v>
          </cell>
          <cell r="D4033" t="str">
            <v>4807001</v>
          </cell>
          <cell r="E4033" t="str">
            <v>4820</v>
          </cell>
          <cell r="F4033" t="str">
            <v>48</v>
          </cell>
          <cell r="G4033">
            <v>542.59507582000003</v>
          </cell>
          <cell r="H4033">
            <v>548.97883991000003</v>
          </cell>
          <cell r="I4033">
            <v>546.35633400999996</v>
          </cell>
          <cell r="J4033">
            <v>20.512820510000001</v>
          </cell>
          <cell r="K4033">
            <v>14.75247525</v>
          </cell>
          <cell r="L4033">
            <v>9.6504645199999999</v>
          </cell>
          <cell r="M4033">
            <v>10.88866982</v>
          </cell>
          <cell r="N4033">
            <v>24.566792790000001</v>
          </cell>
          <cell r="O4033">
            <v>60.258000000000003</v>
          </cell>
          <cell r="P4033">
            <v>10.90246365</v>
          </cell>
          <cell r="Q4033">
            <v>73.8</v>
          </cell>
          <cell r="R4033">
            <v>47.665465279999999</v>
          </cell>
          <cell r="S4033">
            <v>18.100000000000001</v>
          </cell>
          <cell r="T4033">
            <v>10.61253269</v>
          </cell>
          <cell r="U4033">
            <v>10.258360870000001</v>
          </cell>
          <cell r="V4033">
            <v>9.7784910600000003</v>
          </cell>
          <cell r="W4033">
            <v>63.7</v>
          </cell>
          <cell r="X4033">
            <v>91.5</v>
          </cell>
          <cell r="Y4033">
            <v>42.9</v>
          </cell>
          <cell r="Z4033">
            <v>43.3</v>
          </cell>
          <cell r="AA4033">
            <v>43.7</v>
          </cell>
          <cell r="AB4033">
            <v>10.35853616</v>
          </cell>
          <cell r="AC4033">
            <v>2.516912E-2</v>
          </cell>
          <cell r="AD4033">
            <v>277.7</v>
          </cell>
          <cell r="AE4033">
            <v>59.810744769999999</v>
          </cell>
          <cell r="AF4033">
            <v>64.567240369999993</v>
          </cell>
          <cell r="AG4033">
            <v>0.32663543155347341</v>
          </cell>
          <cell r="AH4033">
            <v>2.2000000000000002</v>
          </cell>
          <cell r="AI4033">
            <v>56990</v>
          </cell>
          <cell r="AJ4033">
            <v>10.6</v>
          </cell>
        </row>
        <row r="4034">
          <cell r="A4034" t="str">
            <v>4807</v>
          </cell>
          <cell r="B4034" t="str">
            <v>480700201</v>
          </cell>
          <cell r="D4034" t="str">
            <v>4807002</v>
          </cell>
          <cell r="E4034" t="str">
            <v>4820</v>
          </cell>
          <cell r="F4034" t="str">
            <v>48</v>
          </cell>
          <cell r="G4034">
            <v>542.59507582000003</v>
          </cell>
          <cell r="H4034">
            <v>548.97883991000003</v>
          </cell>
          <cell r="I4034">
            <v>546.35633400999996</v>
          </cell>
          <cell r="J4034">
            <v>20.512820510000001</v>
          </cell>
          <cell r="K4034">
            <v>14.75247525</v>
          </cell>
          <cell r="L4034">
            <v>7.1654934800000003</v>
          </cell>
          <cell r="M4034">
            <v>10.126631100000001</v>
          </cell>
          <cell r="N4034">
            <v>24.566792790000001</v>
          </cell>
          <cell r="O4034">
            <v>60.258000000000003</v>
          </cell>
          <cell r="P4034">
            <v>10.126631100000001</v>
          </cell>
          <cell r="Q4034">
            <v>73.8</v>
          </cell>
          <cell r="R4034">
            <v>47.665465279999999</v>
          </cell>
          <cell r="S4034">
            <v>18.100000000000001</v>
          </cell>
          <cell r="T4034">
            <v>10.81977828</v>
          </cell>
          <cell r="U4034">
            <v>7.148345739999999</v>
          </cell>
          <cell r="V4034">
            <v>7.148345739999999</v>
          </cell>
          <cell r="W4034">
            <v>63.7</v>
          </cell>
          <cell r="X4034">
            <v>91.5</v>
          </cell>
          <cell r="Y4034">
            <v>42.9</v>
          </cell>
          <cell r="Z4034">
            <v>43.3</v>
          </cell>
          <cell r="AA4034">
            <v>43.7</v>
          </cell>
          <cell r="AB4034">
            <v>10.58304278</v>
          </cell>
          <cell r="AC4034">
            <v>1</v>
          </cell>
          <cell r="AD4034">
            <v>277.7</v>
          </cell>
          <cell r="AE4034">
            <v>59.810744769999999</v>
          </cell>
          <cell r="AF4034">
            <v>64.572400000000002</v>
          </cell>
          <cell r="AG4034">
            <v>0.3447710429083366</v>
          </cell>
          <cell r="AH4034">
            <v>2.2000000000000002</v>
          </cell>
          <cell r="AI4034">
            <v>56990</v>
          </cell>
          <cell r="AJ4034">
            <v>10.6</v>
          </cell>
        </row>
        <row r="4035">
          <cell r="A4035" t="str">
            <v>4807</v>
          </cell>
          <cell r="B4035" t="str">
            <v>480700401</v>
          </cell>
          <cell r="D4035" t="str">
            <v>4807004</v>
          </cell>
          <cell r="E4035" t="str">
            <v>4820</v>
          </cell>
          <cell r="F4035" t="str">
            <v>48</v>
          </cell>
          <cell r="G4035">
            <v>542.59507582000003</v>
          </cell>
          <cell r="H4035">
            <v>548.97883991000003</v>
          </cell>
          <cell r="I4035">
            <v>546.35633400999996</v>
          </cell>
          <cell r="J4035">
            <v>20.512820510000001</v>
          </cell>
          <cell r="K4035">
            <v>14.75247525</v>
          </cell>
          <cell r="L4035">
            <v>7.146772180000001</v>
          </cell>
          <cell r="M4035">
            <v>11.225243389999999</v>
          </cell>
          <cell r="N4035">
            <v>24.566792790000001</v>
          </cell>
          <cell r="O4035">
            <v>60.258000000000003</v>
          </cell>
          <cell r="P4035">
            <v>11.225243389999999</v>
          </cell>
          <cell r="Q4035">
            <v>73.8</v>
          </cell>
          <cell r="R4035">
            <v>47.665465279999999</v>
          </cell>
          <cell r="S4035">
            <v>18.100000000000001</v>
          </cell>
          <cell r="T4035">
            <v>9.4334839200000005</v>
          </cell>
          <cell r="U4035">
            <v>10.81977828</v>
          </cell>
          <cell r="V4035">
            <v>9.4334839200000005</v>
          </cell>
          <cell r="W4035">
            <v>63.7</v>
          </cell>
          <cell r="X4035">
            <v>91.5</v>
          </cell>
          <cell r="Y4035">
            <v>42.9</v>
          </cell>
          <cell r="Z4035">
            <v>43.3</v>
          </cell>
          <cell r="AA4035">
            <v>43.7</v>
          </cell>
          <cell r="AB4035">
            <v>7.146772180000001</v>
          </cell>
          <cell r="AC4035">
            <v>0</v>
          </cell>
          <cell r="AD4035">
            <v>277.7</v>
          </cell>
          <cell r="AE4035">
            <v>59.810744769999999</v>
          </cell>
          <cell r="AF4035">
            <v>64.572400000000002</v>
          </cell>
          <cell r="AG4035">
            <v>0.30419435335851441</v>
          </cell>
          <cell r="AH4035">
            <v>2.2000000000000002</v>
          </cell>
          <cell r="AI4035">
            <v>56990</v>
          </cell>
          <cell r="AJ4035">
            <v>10.6</v>
          </cell>
        </row>
        <row r="4036">
          <cell r="A4036" t="str">
            <v>4807</v>
          </cell>
          <cell r="B4036" t="str">
            <v>480700601</v>
          </cell>
          <cell r="D4036" t="str">
            <v>4807006</v>
          </cell>
          <cell r="E4036" t="str">
            <v>4820</v>
          </cell>
          <cell r="F4036" t="str">
            <v>48</v>
          </cell>
          <cell r="G4036">
            <v>542.59507582000003</v>
          </cell>
          <cell r="H4036">
            <v>548.97883991000003</v>
          </cell>
          <cell r="I4036">
            <v>546.35633400999996</v>
          </cell>
          <cell r="J4036">
            <v>20.512820510000001</v>
          </cell>
          <cell r="K4036">
            <v>14.75247525</v>
          </cell>
          <cell r="L4036">
            <v>7.1308988299999996</v>
          </cell>
          <cell r="M4036">
            <v>11.225243389999999</v>
          </cell>
          <cell r="N4036">
            <v>24.566792790000001</v>
          </cell>
          <cell r="O4036">
            <v>60.258000000000003</v>
          </cell>
          <cell r="P4036">
            <v>11.225243389999999</v>
          </cell>
          <cell r="Q4036">
            <v>73.8</v>
          </cell>
          <cell r="R4036">
            <v>47.665465279999999</v>
          </cell>
          <cell r="S4036">
            <v>18.100000000000001</v>
          </cell>
          <cell r="T4036">
            <v>7.1308988299999996</v>
          </cell>
          <cell r="U4036">
            <v>10.81977828</v>
          </cell>
          <cell r="V4036">
            <v>7.1308988299999996</v>
          </cell>
          <cell r="W4036">
            <v>63.7</v>
          </cell>
          <cell r="X4036">
            <v>91.5</v>
          </cell>
          <cell r="Y4036">
            <v>42.9</v>
          </cell>
          <cell r="Z4036">
            <v>43.3</v>
          </cell>
          <cell r="AA4036">
            <v>43.7</v>
          </cell>
          <cell r="AB4036">
            <v>9.6158054800000006</v>
          </cell>
          <cell r="AC4036">
            <v>0</v>
          </cell>
          <cell r="AD4036">
            <v>277.7</v>
          </cell>
          <cell r="AE4036">
            <v>59.810744769999999</v>
          </cell>
          <cell r="AF4036">
            <v>64.572400000000002</v>
          </cell>
          <cell r="AG4036">
            <v>0.4034970561453185</v>
          </cell>
          <cell r="AH4036">
            <v>2.2000000000000002</v>
          </cell>
          <cell r="AI4036">
            <v>56990</v>
          </cell>
          <cell r="AJ4036">
            <v>10.6</v>
          </cell>
        </row>
        <row r="4037">
          <cell r="A4037" t="str">
            <v>4807</v>
          </cell>
          <cell r="B4037" t="str">
            <v>480700801</v>
          </cell>
          <cell r="D4037" t="str">
            <v>4807008</v>
          </cell>
          <cell r="E4037" t="str">
            <v>4820</v>
          </cell>
          <cell r="F4037" t="str">
            <v>48</v>
          </cell>
          <cell r="G4037">
            <v>542.59507582000003</v>
          </cell>
          <cell r="H4037">
            <v>548.97883991000003</v>
          </cell>
          <cell r="I4037">
            <v>546.35633400999996</v>
          </cell>
          <cell r="J4037">
            <v>20.512820510000001</v>
          </cell>
          <cell r="K4037">
            <v>14.75247525</v>
          </cell>
          <cell r="L4037">
            <v>7.1308988299999996</v>
          </cell>
          <cell r="M4037">
            <v>11.630708500000001</v>
          </cell>
          <cell r="N4037">
            <v>24.566792790000001</v>
          </cell>
          <cell r="O4037">
            <v>60.258000000000003</v>
          </cell>
          <cell r="P4037">
            <v>11.630708500000001</v>
          </cell>
          <cell r="Q4037">
            <v>73.8</v>
          </cell>
          <cell r="R4037">
            <v>47.665465279999999</v>
          </cell>
          <cell r="S4037">
            <v>18.100000000000001</v>
          </cell>
          <cell r="T4037">
            <v>9.4334839200000005</v>
          </cell>
          <cell r="U4037">
            <v>10.81977828</v>
          </cell>
          <cell r="V4037">
            <v>7.1308988299999996</v>
          </cell>
          <cell r="W4037">
            <v>63.7</v>
          </cell>
          <cell r="X4037">
            <v>91.5</v>
          </cell>
          <cell r="Y4037">
            <v>42.9</v>
          </cell>
          <cell r="Z4037">
            <v>43.3</v>
          </cell>
          <cell r="AA4037">
            <v>43.7</v>
          </cell>
          <cell r="AB4037">
            <v>9.9641121699999999</v>
          </cell>
          <cell r="AC4037">
            <v>0</v>
          </cell>
          <cell r="AD4037">
            <v>277.7</v>
          </cell>
          <cell r="AE4037">
            <v>59.810744769999999</v>
          </cell>
          <cell r="AF4037">
            <v>64.572400000000002</v>
          </cell>
          <cell r="AG4037">
            <v>0.34763707355119899</v>
          </cell>
          <cell r="AH4037">
            <v>2.2000000000000002</v>
          </cell>
          <cell r="AI4037">
            <v>56990</v>
          </cell>
          <cell r="AJ4037">
            <v>10.6</v>
          </cell>
        </row>
        <row r="4038">
          <cell r="A4038" t="str">
            <v>4807</v>
          </cell>
          <cell r="B4038" t="str">
            <v>480701101</v>
          </cell>
          <cell r="D4038" t="str">
            <v>4807011</v>
          </cell>
          <cell r="E4038" t="str">
            <v>4820</v>
          </cell>
          <cell r="F4038" t="str">
            <v>48</v>
          </cell>
          <cell r="G4038">
            <v>542.59507582000003</v>
          </cell>
          <cell r="H4038">
            <v>548.97883991000003</v>
          </cell>
          <cell r="I4038">
            <v>546.35633400999996</v>
          </cell>
          <cell r="J4038">
            <v>20.512820510000001</v>
          </cell>
          <cell r="K4038">
            <v>14.75247525</v>
          </cell>
          <cell r="L4038">
            <v>9.5400756799999993</v>
          </cell>
          <cell r="M4038">
            <v>11.620936459999999</v>
          </cell>
          <cell r="N4038">
            <v>24.566792790000001</v>
          </cell>
          <cell r="O4038">
            <v>60.258000000000003</v>
          </cell>
          <cell r="P4038">
            <v>11.699230740000001</v>
          </cell>
          <cell r="Q4038">
            <v>73.8</v>
          </cell>
          <cell r="R4038">
            <v>47.665465279999999</v>
          </cell>
          <cell r="S4038">
            <v>18.100000000000001</v>
          </cell>
          <cell r="T4038">
            <v>10.29559721</v>
          </cell>
          <cell r="U4038">
            <v>10.2002904</v>
          </cell>
          <cell r="V4038">
            <v>9.8819063400000005</v>
          </cell>
          <cell r="W4038">
            <v>63.7</v>
          </cell>
          <cell r="X4038">
            <v>91.5</v>
          </cell>
          <cell r="Y4038">
            <v>42.9</v>
          </cell>
          <cell r="Z4038">
            <v>43.3</v>
          </cell>
          <cell r="AA4038">
            <v>43.7</v>
          </cell>
          <cell r="AB4038">
            <v>9.9807726199999998</v>
          </cell>
          <cell r="AC4038">
            <v>4.1599749999999998E-2</v>
          </cell>
          <cell r="AD4038">
            <v>277.7</v>
          </cell>
          <cell r="AE4038">
            <v>59.810744769999999</v>
          </cell>
          <cell r="AF4038">
            <v>64.807465030000003</v>
          </cell>
          <cell r="AG4038">
            <v>0.32899201738233519</v>
          </cell>
          <cell r="AH4038">
            <v>2.2000000000000002</v>
          </cell>
          <cell r="AI4038">
            <v>56990</v>
          </cell>
          <cell r="AJ4038">
            <v>10.6</v>
          </cell>
        </row>
        <row r="4039">
          <cell r="A4039" t="str">
            <v>4807</v>
          </cell>
          <cell r="B4039" t="str">
            <v>480701201</v>
          </cell>
          <cell r="D4039" t="str">
            <v>4807012</v>
          </cell>
          <cell r="E4039" t="str">
            <v>4820</v>
          </cell>
          <cell r="F4039" t="str">
            <v>48</v>
          </cell>
          <cell r="G4039">
            <v>542.59507582000003</v>
          </cell>
          <cell r="H4039">
            <v>548.97883991000003</v>
          </cell>
          <cell r="I4039">
            <v>546.35633400999996</v>
          </cell>
          <cell r="J4039">
            <v>20.512820510000001</v>
          </cell>
          <cell r="K4039">
            <v>14.75247525</v>
          </cell>
          <cell r="L4039">
            <v>7.199678350000001</v>
          </cell>
          <cell r="M4039">
            <v>11.630708500000001</v>
          </cell>
          <cell r="N4039">
            <v>24.566792790000001</v>
          </cell>
          <cell r="O4039">
            <v>60.258000000000003</v>
          </cell>
          <cell r="P4039">
            <v>11.630708500000001</v>
          </cell>
          <cell r="Q4039">
            <v>73.8</v>
          </cell>
          <cell r="R4039">
            <v>47.665465279999999</v>
          </cell>
          <cell r="S4039">
            <v>18.100000000000001</v>
          </cell>
          <cell r="T4039">
            <v>10.81977828</v>
          </cell>
          <cell r="U4039">
            <v>10.81977828</v>
          </cell>
          <cell r="V4039">
            <v>7.1436176000000007</v>
          </cell>
          <cell r="W4039">
            <v>63.7</v>
          </cell>
          <cell r="X4039">
            <v>91.5</v>
          </cell>
          <cell r="Y4039">
            <v>42.9</v>
          </cell>
          <cell r="Z4039">
            <v>43.3</v>
          </cell>
          <cell r="AA4039">
            <v>43.7</v>
          </cell>
          <cell r="AB4039">
            <v>7.199678350000001</v>
          </cell>
          <cell r="AC4039">
            <v>0</v>
          </cell>
          <cell r="AD4039">
            <v>277.7</v>
          </cell>
          <cell r="AE4039">
            <v>59.810744769999999</v>
          </cell>
          <cell r="AF4039">
            <v>64.808599999999998</v>
          </cell>
          <cell r="AG4039">
            <v>0.35075412692254104</v>
          </cell>
          <cell r="AH4039">
            <v>2.2000000000000002</v>
          </cell>
          <cell r="AI4039">
            <v>56990</v>
          </cell>
          <cell r="AJ4039">
            <v>10.6</v>
          </cell>
        </row>
        <row r="4040">
          <cell r="A4040" t="str">
            <v>4807</v>
          </cell>
          <cell r="B4040" t="str">
            <v>480701401</v>
          </cell>
          <cell r="D4040" t="str">
            <v>4807014</v>
          </cell>
          <cell r="E4040" t="str">
            <v>4820</v>
          </cell>
          <cell r="F4040" t="str">
            <v>48</v>
          </cell>
          <cell r="G4040">
            <v>542.59507582000003</v>
          </cell>
          <cell r="H4040">
            <v>548.97883991000003</v>
          </cell>
          <cell r="I4040">
            <v>546.35633400999996</v>
          </cell>
          <cell r="J4040">
            <v>20.512820510000001</v>
          </cell>
          <cell r="K4040">
            <v>14.75247525</v>
          </cell>
          <cell r="L4040">
            <v>7.1356873500000004</v>
          </cell>
          <cell r="M4040">
            <v>11.630708500000001</v>
          </cell>
          <cell r="N4040">
            <v>24.566792790000001</v>
          </cell>
          <cell r="O4040">
            <v>60.258000000000003</v>
          </cell>
          <cell r="P4040">
            <v>11.630708500000001</v>
          </cell>
          <cell r="Q4040">
            <v>73.8</v>
          </cell>
          <cell r="R4040">
            <v>47.665465279999999</v>
          </cell>
          <cell r="S4040">
            <v>18.100000000000001</v>
          </cell>
          <cell r="T4040">
            <v>7.2189097100000001</v>
          </cell>
          <cell r="U4040">
            <v>7.1356873500000004</v>
          </cell>
          <cell r="V4040">
            <v>7.1308988299999996</v>
          </cell>
          <cell r="W4040">
            <v>63.7</v>
          </cell>
          <cell r="X4040">
            <v>91.5</v>
          </cell>
          <cell r="Y4040">
            <v>42.9</v>
          </cell>
          <cell r="Z4040">
            <v>43.3</v>
          </cell>
          <cell r="AA4040">
            <v>43.7</v>
          </cell>
          <cell r="AB4040">
            <v>7.1356873500000004</v>
          </cell>
          <cell r="AC4040">
            <v>1</v>
          </cell>
          <cell r="AD4040">
            <v>277.7</v>
          </cell>
          <cell r="AE4040">
            <v>59.810744769999999</v>
          </cell>
          <cell r="AF4040">
            <v>64.808599999999998</v>
          </cell>
          <cell r="AG4040">
            <v>0.35842455054285888</v>
          </cell>
          <cell r="AH4040">
            <v>2.2000000000000002</v>
          </cell>
          <cell r="AI4040">
            <v>56990</v>
          </cell>
          <cell r="AJ4040">
            <v>10.6</v>
          </cell>
        </row>
        <row r="4041">
          <cell r="A4041" t="str">
            <v>4807</v>
          </cell>
          <cell r="B4041" t="str">
            <v>480701601</v>
          </cell>
          <cell r="D4041" t="str">
            <v>4807016</v>
          </cell>
          <cell r="E4041" t="str">
            <v>4820</v>
          </cell>
          <cell r="F4041" t="str">
            <v>48</v>
          </cell>
          <cell r="G4041">
            <v>542.59507582000003</v>
          </cell>
          <cell r="H4041">
            <v>548.97883991000003</v>
          </cell>
          <cell r="I4041">
            <v>546.35633400999996</v>
          </cell>
          <cell r="J4041">
            <v>20.512820510000001</v>
          </cell>
          <cell r="K4041">
            <v>14.75247525</v>
          </cell>
          <cell r="L4041">
            <v>7.1308988299999996</v>
          </cell>
          <cell r="M4041">
            <v>11.630708500000001</v>
          </cell>
          <cell r="N4041">
            <v>24.566792790000001</v>
          </cell>
          <cell r="O4041">
            <v>60.258000000000003</v>
          </cell>
          <cell r="P4041">
            <v>11.630708500000001</v>
          </cell>
          <cell r="Q4041">
            <v>73.8</v>
          </cell>
          <cell r="R4041">
            <v>47.665465279999999</v>
          </cell>
          <cell r="S4041">
            <v>18.100000000000001</v>
          </cell>
          <cell r="T4041">
            <v>10.01256615</v>
          </cell>
          <cell r="U4041">
            <v>7.1308988299999996</v>
          </cell>
          <cell r="V4041">
            <v>9.8389490300000002</v>
          </cell>
          <cell r="W4041">
            <v>63.7</v>
          </cell>
          <cell r="X4041">
            <v>91.5</v>
          </cell>
          <cell r="Y4041">
            <v>42.9</v>
          </cell>
          <cell r="Z4041">
            <v>43.3</v>
          </cell>
          <cell r="AA4041">
            <v>43.7</v>
          </cell>
          <cell r="AB4041">
            <v>9.9641121699999999</v>
          </cell>
          <cell r="AC4041">
            <v>0</v>
          </cell>
          <cell r="AD4041">
            <v>277.7</v>
          </cell>
          <cell r="AE4041">
            <v>59.810744769999999</v>
          </cell>
          <cell r="AF4041">
            <v>64.808599999999998</v>
          </cell>
          <cell r="AG4041">
            <v>0.34718248738462421</v>
          </cell>
          <cell r="AH4041">
            <v>2.2000000000000002</v>
          </cell>
          <cell r="AI4041">
            <v>56990</v>
          </cell>
          <cell r="AJ4041">
            <v>10.6</v>
          </cell>
        </row>
        <row r="4042">
          <cell r="A4042" t="str">
            <v>4807</v>
          </cell>
          <cell r="B4042" t="str">
            <v>480701901</v>
          </cell>
          <cell r="D4042" t="str">
            <v>4807019</v>
          </cell>
          <cell r="E4042" t="str">
            <v>4820</v>
          </cell>
          <cell r="F4042" t="str">
            <v>48</v>
          </cell>
          <cell r="G4042">
            <v>542.59507582000003</v>
          </cell>
          <cell r="H4042">
            <v>548.97883991000003</v>
          </cell>
          <cell r="I4042">
            <v>546.35633400999996</v>
          </cell>
          <cell r="J4042">
            <v>20.512820510000001</v>
          </cell>
          <cell r="K4042">
            <v>14.75247525</v>
          </cell>
          <cell r="L4042">
            <v>9.33423801</v>
          </cell>
          <cell r="M4042">
            <v>11.313571680000001</v>
          </cell>
          <cell r="N4042">
            <v>24.566792790000001</v>
          </cell>
          <cell r="O4042">
            <v>60.258000000000003</v>
          </cell>
          <cell r="P4042">
            <v>11.4733839</v>
          </cell>
          <cell r="Q4042">
            <v>73.8</v>
          </cell>
          <cell r="R4042">
            <v>47.665465279999999</v>
          </cell>
          <cell r="S4042">
            <v>18.100000000000001</v>
          </cell>
          <cell r="T4042">
            <v>10.03504199</v>
          </cell>
          <cell r="U4042">
            <v>9.9107114000000003</v>
          </cell>
          <cell r="V4042">
            <v>9.9344531299999996</v>
          </cell>
          <cell r="W4042">
            <v>63.7</v>
          </cell>
          <cell r="X4042">
            <v>91.5</v>
          </cell>
          <cell r="Y4042">
            <v>42.9</v>
          </cell>
          <cell r="Z4042">
            <v>43.3</v>
          </cell>
          <cell r="AA4042">
            <v>43.7</v>
          </cell>
          <cell r="AB4042">
            <v>9.9691348299999998</v>
          </cell>
          <cell r="AC4042">
            <v>0.13473599999999999</v>
          </cell>
          <cell r="AD4042">
            <v>277.7</v>
          </cell>
          <cell r="AE4042">
            <v>59.810744769999999</v>
          </cell>
          <cell r="AF4042">
            <v>64.804659909999998</v>
          </cell>
          <cell r="AG4042">
            <v>1</v>
          </cell>
          <cell r="AH4042">
            <v>2.2000000000000002</v>
          </cell>
          <cell r="AI4042">
            <v>56990</v>
          </cell>
          <cell r="AJ4042">
            <v>10.6</v>
          </cell>
        </row>
        <row r="4043">
          <cell r="A4043" t="str">
            <v>4807</v>
          </cell>
          <cell r="B4043" t="str">
            <v>480702101</v>
          </cell>
          <cell r="D4043" t="str">
            <v>4807021</v>
          </cell>
          <cell r="E4043" t="str">
            <v>4820</v>
          </cell>
          <cell r="F4043" t="str">
            <v>48</v>
          </cell>
          <cell r="G4043">
            <v>542.59507582000003</v>
          </cell>
          <cell r="H4043">
            <v>548.97883991000003</v>
          </cell>
          <cell r="I4043">
            <v>546.35633400999996</v>
          </cell>
          <cell r="J4043">
            <v>20.512820510000001</v>
          </cell>
          <cell r="K4043">
            <v>14.75247525</v>
          </cell>
          <cell r="L4043">
            <v>7.1608459100000008</v>
          </cell>
          <cell r="M4043">
            <v>11.214883240000001</v>
          </cell>
          <cell r="N4043">
            <v>24.566792790000001</v>
          </cell>
          <cell r="O4043">
            <v>60.258000000000003</v>
          </cell>
          <cell r="P4043">
            <v>11.630708500000001</v>
          </cell>
          <cell r="Q4043">
            <v>73.8</v>
          </cell>
          <cell r="R4043">
            <v>47.665465279999999</v>
          </cell>
          <cell r="S4043">
            <v>18.100000000000001</v>
          </cell>
          <cell r="T4043">
            <v>7.2506355100000004</v>
          </cell>
          <cell r="U4043">
            <v>7.1608459100000008</v>
          </cell>
          <cell r="V4043">
            <v>7.1608459100000008</v>
          </cell>
          <cell r="W4043">
            <v>63.7</v>
          </cell>
          <cell r="X4043">
            <v>91.5</v>
          </cell>
          <cell r="Y4043">
            <v>42.9</v>
          </cell>
          <cell r="Z4043">
            <v>43.3</v>
          </cell>
          <cell r="AA4043">
            <v>43.7</v>
          </cell>
          <cell r="AB4043">
            <v>7.1608459100000008</v>
          </cell>
          <cell r="AC4043">
            <v>0</v>
          </cell>
          <cell r="AD4043">
            <v>277.7</v>
          </cell>
          <cell r="AE4043">
            <v>59.810744769999999</v>
          </cell>
          <cell r="AF4043">
            <v>64.808599999999998</v>
          </cell>
          <cell r="AG4043">
            <v>0.34838426547870183</v>
          </cell>
          <cell r="AH4043">
            <v>2.2000000000000002</v>
          </cell>
          <cell r="AI4043">
            <v>56990</v>
          </cell>
          <cell r="AJ4043">
            <v>10.6</v>
          </cell>
        </row>
        <row r="4044">
          <cell r="A4044" t="str">
            <v>4807</v>
          </cell>
          <cell r="B4044" t="str">
            <v>480702201</v>
          </cell>
          <cell r="D4044" t="str">
            <v>4807022</v>
          </cell>
          <cell r="E4044" t="str">
            <v>4820</v>
          </cell>
          <cell r="F4044" t="str">
            <v>48</v>
          </cell>
          <cell r="G4044">
            <v>542.59507582000003</v>
          </cell>
          <cell r="H4044">
            <v>548.97883991000003</v>
          </cell>
          <cell r="I4044">
            <v>546.35633400999996</v>
          </cell>
          <cell r="J4044">
            <v>20.512820510000001</v>
          </cell>
          <cell r="K4044">
            <v>14.75247525</v>
          </cell>
          <cell r="L4044">
            <v>7.1989312400000003</v>
          </cell>
          <cell r="M4044">
            <v>11.630708500000001</v>
          </cell>
          <cell r="N4044">
            <v>24.566792790000001</v>
          </cell>
          <cell r="O4044">
            <v>60.258000000000003</v>
          </cell>
          <cell r="P4044">
            <v>11.630708500000001</v>
          </cell>
          <cell r="Q4044">
            <v>73.8</v>
          </cell>
          <cell r="R4044">
            <v>47.665465279999999</v>
          </cell>
          <cell r="S4044">
            <v>18.100000000000001</v>
          </cell>
          <cell r="T4044">
            <v>10.194401900000001</v>
          </cell>
          <cell r="U4044">
            <v>9.8389490300000002</v>
          </cell>
          <cell r="V4044">
            <v>10.126631100000001</v>
          </cell>
          <cell r="W4044">
            <v>63.7</v>
          </cell>
          <cell r="X4044">
            <v>91.5</v>
          </cell>
          <cell r="Y4044">
            <v>42.9</v>
          </cell>
          <cell r="Z4044">
            <v>43.3</v>
          </cell>
          <cell r="AA4044">
            <v>43.7</v>
          </cell>
          <cell r="AB4044">
            <v>10.741816740000001</v>
          </cell>
          <cell r="AC4044">
            <v>0</v>
          </cell>
          <cell r="AD4044">
            <v>277.7</v>
          </cell>
          <cell r="AE4044">
            <v>59.810744769999999</v>
          </cell>
          <cell r="AF4044">
            <v>64.808599999999998</v>
          </cell>
          <cell r="AG4044">
            <v>0.33827071718440804</v>
          </cell>
          <cell r="AH4044">
            <v>2.2000000000000002</v>
          </cell>
          <cell r="AI4044">
            <v>56990</v>
          </cell>
          <cell r="AJ4044">
            <v>10.6</v>
          </cell>
        </row>
        <row r="4045">
          <cell r="A4045" t="str">
            <v>4807</v>
          </cell>
          <cell r="B4045" t="str">
            <v>480702401</v>
          </cell>
          <cell r="D4045" t="str">
            <v>4807024</v>
          </cell>
          <cell r="E4045" t="str">
            <v>4820</v>
          </cell>
          <cell r="F4045" t="str">
            <v>48</v>
          </cell>
          <cell r="G4045">
            <v>542.59507582000003</v>
          </cell>
          <cell r="H4045">
            <v>548.97883991000003</v>
          </cell>
          <cell r="I4045">
            <v>546.35633400999996</v>
          </cell>
          <cell r="J4045">
            <v>20.512820510000001</v>
          </cell>
          <cell r="K4045">
            <v>14.75247525</v>
          </cell>
          <cell r="L4045">
            <v>7.1308988299999996</v>
          </cell>
          <cell r="M4045">
            <v>11.630708500000001</v>
          </cell>
          <cell r="N4045">
            <v>24.566792790000001</v>
          </cell>
          <cell r="O4045">
            <v>60.258000000000003</v>
          </cell>
          <cell r="P4045">
            <v>11.630708500000001</v>
          </cell>
          <cell r="Q4045">
            <v>73.8</v>
          </cell>
          <cell r="R4045">
            <v>47.665465279999999</v>
          </cell>
          <cell r="S4045">
            <v>18.100000000000001</v>
          </cell>
          <cell r="T4045">
            <v>9.8389490300000002</v>
          </cell>
          <cell r="U4045">
            <v>9.8389490300000002</v>
          </cell>
          <cell r="V4045">
            <v>9.4445425499999995</v>
          </cell>
          <cell r="W4045">
            <v>63.7</v>
          </cell>
          <cell r="X4045">
            <v>91.5</v>
          </cell>
          <cell r="Y4045">
            <v>42.9</v>
          </cell>
          <cell r="Z4045">
            <v>43.3</v>
          </cell>
          <cell r="AA4045">
            <v>43.7</v>
          </cell>
          <cell r="AB4045">
            <v>9.6158054800000006</v>
          </cell>
          <cell r="AC4045">
            <v>0</v>
          </cell>
          <cell r="AD4045">
            <v>277.7</v>
          </cell>
          <cell r="AE4045">
            <v>59.810744769999999</v>
          </cell>
          <cell r="AF4045">
            <v>64.808599999999998</v>
          </cell>
          <cell r="AG4045">
            <v>0.36083428945207874</v>
          </cell>
          <cell r="AH4045">
            <v>2.2000000000000002</v>
          </cell>
          <cell r="AI4045">
            <v>56990</v>
          </cell>
          <cell r="AJ4045">
            <v>10.6</v>
          </cell>
        </row>
        <row r="4046">
          <cell r="A4046" t="str">
            <v>4807</v>
          </cell>
          <cell r="B4046" t="str">
            <v>480702601</v>
          </cell>
          <cell r="D4046" t="str">
            <v>4807026</v>
          </cell>
          <cell r="E4046" t="str">
            <v>4820</v>
          </cell>
          <cell r="F4046" t="str">
            <v>48</v>
          </cell>
          <cell r="G4046">
            <v>542.59507582000003</v>
          </cell>
          <cell r="H4046">
            <v>548.97883991000003</v>
          </cell>
          <cell r="I4046">
            <v>546.35633400999996</v>
          </cell>
          <cell r="J4046">
            <v>20.512820510000001</v>
          </cell>
          <cell r="K4046">
            <v>14.75247525</v>
          </cell>
          <cell r="L4046">
            <v>7.1800698699999996</v>
          </cell>
          <cell r="M4046">
            <v>11.225243389999999</v>
          </cell>
          <cell r="N4046">
            <v>24.566792790000001</v>
          </cell>
          <cell r="O4046">
            <v>60.258000000000003</v>
          </cell>
          <cell r="P4046">
            <v>11.41757028</v>
          </cell>
          <cell r="Q4046">
            <v>73.8</v>
          </cell>
          <cell r="R4046">
            <v>47.665465279999999</v>
          </cell>
          <cell r="S4046">
            <v>18.100000000000001</v>
          </cell>
          <cell r="T4046">
            <v>7.5098830599999999</v>
          </cell>
          <cell r="U4046">
            <v>7.4301141399999988</v>
          </cell>
          <cell r="V4046">
            <v>7.1436176000000007</v>
          </cell>
          <cell r="W4046">
            <v>63.7</v>
          </cell>
          <cell r="X4046">
            <v>91.5</v>
          </cell>
          <cell r="Y4046">
            <v>42.9</v>
          </cell>
          <cell r="Z4046">
            <v>43.3</v>
          </cell>
          <cell r="AA4046">
            <v>43.7</v>
          </cell>
          <cell r="AB4046">
            <v>7.432483809999999</v>
          </cell>
          <cell r="AC4046">
            <v>1</v>
          </cell>
          <cell r="AD4046">
            <v>277.7</v>
          </cell>
          <cell r="AE4046">
            <v>59.810744769999999</v>
          </cell>
          <cell r="AF4046">
            <v>64.808599999999998</v>
          </cell>
          <cell r="AG4046">
            <v>0.37031534822260925</v>
          </cell>
          <cell r="AH4046">
            <v>2.2000000000000002</v>
          </cell>
          <cell r="AI4046">
            <v>56990</v>
          </cell>
          <cell r="AJ4046">
            <v>10.6</v>
          </cell>
        </row>
        <row r="4047">
          <cell r="A4047" t="str">
            <v>4807</v>
          </cell>
          <cell r="B4047" t="str">
            <v>480702701</v>
          </cell>
          <cell r="D4047" t="str">
            <v>4807027</v>
          </cell>
          <cell r="E4047" t="str">
            <v>4820</v>
          </cell>
          <cell r="F4047" t="str">
            <v>48</v>
          </cell>
          <cell r="G4047">
            <v>542.59507582000003</v>
          </cell>
          <cell r="H4047">
            <v>548.97883991000003</v>
          </cell>
          <cell r="I4047">
            <v>546.35633400999996</v>
          </cell>
          <cell r="J4047">
            <v>20.512820510000001</v>
          </cell>
          <cell r="K4047">
            <v>14.75247525</v>
          </cell>
          <cell r="L4047">
            <v>9.8389490300000002</v>
          </cell>
          <cell r="M4047">
            <v>11.225243389999999</v>
          </cell>
          <cell r="N4047">
            <v>24.566792790000001</v>
          </cell>
          <cell r="O4047">
            <v>60.258000000000003</v>
          </cell>
          <cell r="P4047">
            <v>11.225243389999999</v>
          </cell>
          <cell r="Q4047">
            <v>73.8</v>
          </cell>
          <cell r="R4047">
            <v>47.665465279999999</v>
          </cell>
          <cell r="S4047">
            <v>18.100000000000001</v>
          </cell>
          <cell r="T4047">
            <v>9.8389490300000002</v>
          </cell>
          <cell r="U4047">
            <v>9.8389490300000002</v>
          </cell>
          <cell r="V4047">
            <v>9.8389490300000002</v>
          </cell>
          <cell r="W4047">
            <v>63.7</v>
          </cell>
          <cell r="X4047">
            <v>91.5</v>
          </cell>
          <cell r="Y4047">
            <v>42.9</v>
          </cell>
          <cell r="Z4047">
            <v>43.3</v>
          </cell>
          <cell r="AA4047">
            <v>43.7</v>
          </cell>
          <cell r="AB4047">
            <v>9.9641121699999999</v>
          </cell>
          <cell r="AC4047">
            <v>0</v>
          </cell>
          <cell r="AD4047">
            <v>277.7</v>
          </cell>
          <cell r="AE4047">
            <v>59.810744769999999</v>
          </cell>
          <cell r="AF4047">
            <v>64.808599999999998</v>
          </cell>
          <cell r="AG4047">
            <v>0.36427568964977042</v>
          </cell>
          <cell r="AH4047">
            <v>2.2000000000000002</v>
          </cell>
          <cell r="AI4047">
            <v>56990</v>
          </cell>
          <cell r="AJ4047">
            <v>10.6</v>
          </cell>
        </row>
        <row r="4048">
          <cell r="A4048" t="str">
            <v>4807</v>
          </cell>
          <cell r="B4048" t="str">
            <v>480702801</v>
          </cell>
          <cell r="D4048" t="str">
            <v>4807028</v>
          </cell>
          <cell r="E4048" t="str">
            <v>4820</v>
          </cell>
          <cell r="F4048" t="str">
            <v>48</v>
          </cell>
          <cell r="G4048">
            <v>542.59507582000003</v>
          </cell>
          <cell r="H4048">
            <v>548.97883991000003</v>
          </cell>
          <cell r="I4048">
            <v>546.35633400999996</v>
          </cell>
          <cell r="J4048">
            <v>20.512820510000001</v>
          </cell>
          <cell r="K4048">
            <v>14.75247525</v>
          </cell>
          <cell r="L4048">
            <v>9.8389490300000002</v>
          </cell>
          <cell r="M4048">
            <v>11.225243389999999</v>
          </cell>
          <cell r="N4048">
            <v>24.566792790000001</v>
          </cell>
          <cell r="O4048">
            <v>60.258000000000003</v>
          </cell>
          <cell r="P4048">
            <v>11.225243389999999</v>
          </cell>
          <cell r="Q4048">
            <v>73.8</v>
          </cell>
          <cell r="R4048">
            <v>47.665465279999999</v>
          </cell>
          <cell r="S4048">
            <v>18.100000000000001</v>
          </cell>
          <cell r="T4048">
            <v>9.8389490300000002</v>
          </cell>
          <cell r="U4048">
            <v>9.8389490300000002</v>
          </cell>
          <cell r="V4048">
            <v>9.8389490300000002</v>
          </cell>
          <cell r="W4048">
            <v>63.7</v>
          </cell>
          <cell r="X4048">
            <v>91.5</v>
          </cell>
          <cell r="Y4048">
            <v>42.9</v>
          </cell>
          <cell r="Z4048">
            <v>43.3</v>
          </cell>
          <cell r="AA4048">
            <v>43.7</v>
          </cell>
          <cell r="AB4048">
            <v>9.7787743099999993</v>
          </cell>
          <cell r="AC4048">
            <v>0</v>
          </cell>
          <cell r="AD4048">
            <v>277.7</v>
          </cell>
          <cell r="AE4048">
            <v>59.810744769999999</v>
          </cell>
          <cell r="AF4048">
            <v>64.808599999999998</v>
          </cell>
          <cell r="AG4048">
            <v>0.33593104521090961</v>
          </cell>
          <cell r="AH4048">
            <v>2.2000000000000002</v>
          </cell>
          <cell r="AI4048">
            <v>56990</v>
          </cell>
          <cell r="AJ4048">
            <v>10.6</v>
          </cell>
        </row>
        <row r="4049">
          <cell r="A4049" t="str">
            <v>4807</v>
          </cell>
          <cell r="B4049" t="str">
            <v>480702901</v>
          </cell>
          <cell r="D4049" t="str">
            <v>4807029</v>
          </cell>
          <cell r="E4049" t="str">
            <v>4820</v>
          </cell>
          <cell r="F4049" t="str">
            <v>48</v>
          </cell>
          <cell r="G4049">
            <v>542.59507582000003</v>
          </cell>
          <cell r="H4049">
            <v>548.97883991000003</v>
          </cell>
          <cell r="I4049">
            <v>546.35633400999996</v>
          </cell>
          <cell r="J4049">
            <v>20.512820510000001</v>
          </cell>
          <cell r="K4049">
            <v>14.75247525</v>
          </cell>
          <cell r="L4049">
            <v>7.1308988299999996</v>
          </cell>
          <cell r="M4049">
            <v>10.89943938</v>
          </cell>
          <cell r="N4049">
            <v>24.566792790000001</v>
          </cell>
          <cell r="O4049">
            <v>60.258000000000003</v>
          </cell>
          <cell r="P4049">
            <v>11.225243389999999</v>
          </cell>
          <cell r="Q4049">
            <v>73.8</v>
          </cell>
          <cell r="R4049">
            <v>47.665465279999999</v>
          </cell>
          <cell r="S4049">
            <v>18.100000000000001</v>
          </cell>
          <cell r="T4049">
            <v>10.794398940000001</v>
          </cell>
          <cell r="U4049">
            <v>10.81977828</v>
          </cell>
          <cell r="V4049">
            <v>7.1308988299999996</v>
          </cell>
          <cell r="W4049">
            <v>63.7</v>
          </cell>
          <cell r="X4049">
            <v>91.5</v>
          </cell>
          <cell r="Y4049">
            <v>42.9</v>
          </cell>
          <cell r="Z4049">
            <v>43.3</v>
          </cell>
          <cell r="AA4049">
            <v>43.7</v>
          </cell>
          <cell r="AB4049">
            <v>7.1308988299999996</v>
          </cell>
          <cell r="AC4049">
            <v>0</v>
          </cell>
          <cell r="AD4049">
            <v>277.7</v>
          </cell>
          <cell r="AE4049">
            <v>59.810744769999999</v>
          </cell>
          <cell r="AF4049">
            <v>64.808599999999998</v>
          </cell>
          <cell r="AG4049">
            <v>0.35801051454887156</v>
          </cell>
          <cell r="AH4049">
            <v>2.2000000000000002</v>
          </cell>
          <cell r="AI4049">
            <v>56990</v>
          </cell>
          <cell r="AJ4049">
            <v>10.6</v>
          </cell>
        </row>
        <row r="4050">
          <cell r="A4050" t="str">
            <v>4807</v>
          </cell>
          <cell r="B4050" t="str">
            <v>480703101</v>
          </cell>
          <cell r="D4050" t="str">
            <v>4807031</v>
          </cell>
          <cell r="E4050" t="str">
            <v>4820</v>
          </cell>
          <cell r="F4050" t="str">
            <v>48</v>
          </cell>
          <cell r="G4050">
            <v>542.59507582000003</v>
          </cell>
          <cell r="H4050">
            <v>548.97883991000003</v>
          </cell>
          <cell r="I4050">
            <v>546.35633400999996</v>
          </cell>
          <cell r="J4050">
            <v>20.512820510000001</v>
          </cell>
          <cell r="K4050">
            <v>14.75247525</v>
          </cell>
          <cell r="L4050">
            <v>9.3731392600000003</v>
          </cell>
          <cell r="M4050">
            <v>11.37990823</v>
          </cell>
          <cell r="N4050">
            <v>24.566792790000001</v>
          </cell>
          <cell r="O4050">
            <v>60.258000000000003</v>
          </cell>
          <cell r="P4050">
            <v>11.436508679999999</v>
          </cell>
          <cell r="Q4050">
            <v>73.8</v>
          </cell>
          <cell r="R4050">
            <v>47.665465279999999</v>
          </cell>
          <cell r="S4050">
            <v>18.100000000000001</v>
          </cell>
          <cell r="T4050">
            <v>9.6595671500000009</v>
          </cell>
          <cell r="U4050">
            <v>10.24760903</v>
          </cell>
          <cell r="V4050">
            <v>9.5495944500000007</v>
          </cell>
          <cell r="W4050">
            <v>63.7</v>
          </cell>
          <cell r="X4050">
            <v>91.5</v>
          </cell>
          <cell r="Y4050">
            <v>42.9</v>
          </cell>
          <cell r="Z4050">
            <v>43.3</v>
          </cell>
          <cell r="AA4050">
            <v>43.7</v>
          </cell>
          <cell r="AB4050">
            <v>9.6095861800000009</v>
          </cell>
          <cell r="AC4050">
            <v>2.426002E-2</v>
          </cell>
          <cell r="AD4050">
            <v>277.7</v>
          </cell>
          <cell r="AE4050">
            <v>59.810744769999999</v>
          </cell>
          <cell r="AF4050">
            <v>64.572963520000002</v>
          </cell>
          <cell r="AG4050">
            <v>0.31510283360789465</v>
          </cell>
          <cell r="AH4050">
            <v>2.2000000000000002</v>
          </cell>
          <cell r="AI4050">
            <v>56990</v>
          </cell>
          <cell r="AJ4050">
            <v>10.6</v>
          </cell>
        </row>
        <row r="4051">
          <cell r="A4051" t="str">
            <v>4807</v>
          </cell>
          <cell r="B4051" t="str">
            <v>480703201</v>
          </cell>
          <cell r="D4051" t="str">
            <v>4807032</v>
          </cell>
          <cell r="E4051" t="str">
            <v>4820</v>
          </cell>
          <cell r="F4051" t="str">
            <v>48</v>
          </cell>
          <cell r="G4051">
            <v>542.59507582000003</v>
          </cell>
          <cell r="H4051">
            <v>548.97883991000003</v>
          </cell>
          <cell r="I4051">
            <v>546.35633400999996</v>
          </cell>
          <cell r="J4051">
            <v>20.512820510000001</v>
          </cell>
          <cell r="K4051">
            <v>14.75247525</v>
          </cell>
          <cell r="L4051">
            <v>7.1308988299999996</v>
          </cell>
          <cell r="M4051">
            <v>11.630708500000001</v>
          </cell>
          <cell r="N4051">
            <v>24.566792790000001</v>
          </cell>
          <cell r="O4051">
            <v>60.258000000000003</v>
          </cell>
          <cell r="P4051">
            <v>11.630708500000001</v>
          </cell>
          <cell r="Q4051">
            <v>73.8</v>
          </cell>
          <cell r="R4051">
            <v>47.665465279999999</v>
          </cell>
          <cell r="S4051">
            <v>18.100000000000001</v>
          </cell>
          <cell r="T4051">
            <v>9.7658333899999992</v>
          </cell>
          <cell r="U4051">
            <v>7.1308988299999996</v>
          </cell>
          <cell r="V4051">
            <v>7.1308988299999996</v>
          </cell>
          <cell r="W4051">
            <v>63.7</v>
          </cell>
          <cell r="X4051">
            <v>91.5</v>
          </cell>
          <cell r="Y4051">
            <v>42.9</v>
          </cell>
          <cell r="Z4051">
            <v>43.3</v>
          </cell>
          <cell r="AA4051">
            <v>43.7</v>
          </cell>
          <cell r="AB4051">
            <v>7.1308988299999996</v>
          </cell>
          <cell r="AC4051">
            <v>0</v>
          </cell>
          <cell r="AD4051">
            <v>277.7</v>
          </cell>
          <cell r="AE4051">
            <v>59.810744769999999</v>
          </cell>
          <cell r="AF4051">
            <v>64.572400000000002</v>
          </cell>
          <cell r="AG4051">
            <v>0.35755735445862102</v>
          </cell>
          <cell r="AH4051">
            <v>2.2000000000000002</v>
          </cell>
          <cell r="AI4051">
            <v>56990</v>
          </cell>
          <cell r="AJ4051">
            <v>10.6</v>
          </cell>
        </row>
        <row r="4052">
          <cell r="A4052" t="str">
            <v>4807</v>
          </cell>
          <cell r="B4052" t="str">
            <v>480703401</v>
          </cell>
          <cell r="D4052" t="str">
            <v>4807034</v>
          </cell>
          <cell r="E4052" t="str">
            <v>4820</v>
          </cell>
          <cell r="F4052" t="str">
            <v>48</v>
          </cell>
          <cell r="G4052">
            <v>542.59507582000003</v>
          </cell>
          <cell r="H4052">
            <v>548.97883991000003</v>
          </cell>
          <cell r="I4052">
            <v>546.35633400999996</v>
          </cell>
          <cell r="J4052">
            <v>20.512820510000001</v>
          </cell>
          <cell r="K4052">
            <v>14.75247525</v>
          </cell>
          <cell r="L4052">
            <v>9.4886536899999996</v>
          </cell>
          <cell r="M4052">
            <v>11.630708500000001</v>
          </cell>
          <cell r="N4052">
            <v>24.566792790000001</v>
          </cell>
          <cell r="O4052">
            <v>60.258000000000003</v>
          </cell>
          <cell r="P4052">
            <v>11.630708500000001</v>
          </cell>
          <cell r="Q4052">
            <v>73.8</v>
          </cell>
          <cell r="R4052">
            <v>47.665465279999999</v>
          </cell>
          <cell r="S4052">
            <v>18.100000000000001</v>
          </cell>
          <cell r="T4052">
            <v>7.1639466799999996</v>
          </cell>
          <cell r="U4052">
            <v>9.8389490300000002</v>
          </cell>
          <cell r="V4052">
            <v>9.5940369200000006</v>
          </cell>
          <cell r="W4052">
            <v>63.7</v>
          </cell>
          <cell r="X4052">
            <v>91.5</v>
          </cell>
          <cell r="Y4052">
            <v>42.9</v>
          </cell>
          <cell r="Z4052">
            <v>43.3</v>
          </cell>
          <cell r="AA4052">
            <v>43.7</v>
          </cell>
          <cell r="AB4052">
            <v>9.6158054800000006</v>
          </cell>
          <cell r="AC4052">
            <v>0</v>
          </cell>
          <cell r="AD4052">
            <v>277.7</v>
          </cell>
          <cell r="AE4052">
            <v>59.810744769999999</v>
          </cell>
          <cell r="AF4052">
            <v>64.572400000000002</v>
          </cell>
          <cell r="AG4052">
            <v>0.34758651679597147</v>
          </cell>
          <cell r="AH4052">
            <v>2.2000000000000002</v>
          </cell>
          <cell r="AI4052">
            <v>56990</v>
          </cell>
          <cell r="AJ4052">
            <v>10.6</v>
          </cell>
        </row>
        <row r="4053">
          <cell r="A4053" t="str">
            <v>4807</v>
          </cell>
          <cell r="B4053" t="str">
            <v>480703601</v>
          </cell>
          <cell r="D4053" t="str">
            <v>4807036</v>
          </cell>
          <cell r="E4053" t="str">
            <v>4820</v>
          </cell>
          <cell r="F4053" t="str">
            <v>48</v>
          </cell>
          <cell r="G4053">
            <v>542.59507582000003</v>
          </cell>
          <cell r="H4053">
            <v>548.97883991000003</v>
          </cell>
          <cell r="I4053">
            <v>546.35633400999996</v>
          </cell>
          <cell r="J4053">
            <v>20.512820510000001</v>
          </cell>
          <cell r="K4053">
            <v>14.75247525</v>
          </cell>
          <cell r="L4053">
            <v>7.1308988299999996</v>
          </cell>
          <cell r="M4053">
            <v>11.225243389999999</v>
          </cell>
          <cell r="N4053">
            <v>24.566792790000001</v>
          </cell>
          <cell r="O4053">
            <v>60.258000000000003</v>
          </cell>
          <cell r="P4053">
            <v>11.225243389999999</v>
          </cell>
          <cell r="Q4053">
            <v>73.8</v>
          </cell>
          <cell r="R4053">
            <v>47.665465279999999</v>
          </cell>
          <cell r="S4053">
            <v>18.100000000000001</v>
          </cell>
          <cell r="T4053">
            <v>7.1538337999999992</v>
          </cell>
          <cell r="U4053">
            <v>10.791707969999999</v>
          </cell>
          <cell r="V4053">
            <v>7.1308988299999996</v>
          </cell>
          <cell r="W4053">
            <v>63.7</v>
          </cell>
          <cell r="X4053">
            <v>91.5</v>
          </cell>
          <cell r="Y4053">
            <v>42.9</v>
          </cell>
          <cell r="Z4053">
            <v>43.3</v>
          </cell>
          <cell r="AA4053">
            <v>43.7</v>
          </cell>
          <cell r="AB4053">
            <v>7.1308988299999996</v>
          </cell>
          <cell r="AC4053">
            <v>0</v>
          </cell>
          <cell r="AD4053">
            <v>277.7</v>
          </cell>
          <cell r="AE4053">
            <v>59.810744769999999</v>
          </cell>
          <cell r="AF4053">
            <v>64.572400000000002</v>
          </cell>
          <cell r="AG4053">
            <v>0.32058861369243208</v>
          </cell>
          <cell r="AH4053">
            <v>2.2000000000000002</v>
          </cell>
          <cell r="AI4053">
            <v>56990</v>
          </cell>
          <cell r="AJ4053">
            <v>10.6</v>
          </cell>
        </row>
        <row r="4054">
          <cell r="A4054" t="str">
            <v>4807</v>
          </cell>
          <cell r="B4054" t="str">
            <v>480703801</v>
          </cell>
          <cell r="D4054" t="str">
            <v>4807038</v>
          </cell>
          <cell r="E4054" t="str">
            <v>4820</v>
          </cell>
          <cell r="F4054" t="str">
            <v>48</v>
          </cell>
          <cell r="G4054">
            <v>542.59507582000003</v>
          </cell>
          <cell r="H4054">
            <v>548.97883991000003</v>
          </cell>
          <cell r="I4054">
            <v>546.35633400999996</v>
          </cell>
          <cell r="J4054">
            <v>20.512820510000001</v>
          </cell>
          <cell r="K4054">
            <v>14.75247525</v>
          </cell>
          <cell r="L4054">
            <v>7.1308988299999996</v>
          </cell>
          <cell r="M4054">
            <v>11.225243389999999</v>
          </cell>
          <cell r="N4054">
            <v>24.566792790000001</v>
          </cell>
          <cell r="O4054">
            <v>60.258000000000003</v>
          </cell>
          <cell r="P4054">
            <v>11.225243389999999</v>
          </cell>
          <cell r="Q4054">
            <v>73.8</v>
          </cell>
          <cell r="R4054">
            <v>47.665465279999999</v>
          </cell>
          <cell r="S4054">
            <v>18.100000000000001</v>
          </cell>
          <cell r="T4054">
            <v>7.1308988299999996</v>
          </cell>
          <cell r="U4054">
            <v>10.81977828</v>
          </cell>
          <cell r="V4054">
            <v>9.8389490300000002</v>
          </cell>
          <cell r="W4054">
            <v>63.7</v>
          </cell>
          <cell r="X4054">
            <v>91.5</v>
          </cell>
          <cell r="Y4054">
            <v>42.9</v>
          </cell>
          <cell r="Z4054">
            <v>43.3</v>
          </cell>
          <cell r="AA4054">
            <v>43.7</v>
          </cell>
          <cell r="AB4054">
            <v>9.6158054800000006</v>
          </cell>
          <cell r="AC4054">
            <v>0</v>
          </cell>
          <cell r="AD4054">
            <v>277.7</v>
          </cell>
          <cell r="AE4054">
            <v>59.810744769999999</v>
          </cell>
          <cell r="AF4054">
            <v>64.572400000000002</v>
          </cell>
          <cell r="AG4054">
            <v>0.34894004463006623</v>
          </cell>
          <cell r="AH4054">
            <v>2.2000000000000002</v>
          </cell>
          <cell r="AI4054">
            <v>56990</v>
          </cell>
          <cell r="AJ4054">
            <v>10.6</v>
          </cell>
        </row>
        <row r="4055">
          <cell r="A4055" t="str">
            <v>4807</v>
          </cell>
          <cell r="B4055" t="str">
            <v>480703901</v>
          </cell>
          <cell r="D4055" t="str">
            <v>4807039</v>
          </cell>
          <cell r="E4055" t="str">
            <v>4820</v>
          </cell>
          <cell r="F4055" t="str">
            <v>48</v>
          </cell>
          <cell r="G4055">
            <v>542.59507582000003</v>
          </cell>
          <cell r="H4055">
            <v>548.97883991000003</v>
          </cell>
          <cell r="I4055">
            <v>546.35633400999996</v>
          </cell>
          <cell r="J4055">
            <v>20.512820510000001</v>
          </cell>
          <cell r="K4055">
            <v>14.75247525</v>
          </cell>
          <cell r="L4055">
            <v>7.1308988299999996</v>
          </cell>
          <cell r="M4055">
            <v>10.81977828</v>
          </cell>
          <cell r="N4055">
            <v>24.566792790000001</v>
          </cell>
          <cell r="O4055">
            <v>60.258000000000003</v>
          </cell>
          <cell r="P4055">
            <v>10.81977828</v>
          </cell>
          <cell r="Q4055">
            <v>73.8</v>
          </cell>
          <cell r="R4055">
            <v>47.665465279999999</v>
          </cell>
          <cell r="S4055">
            <v>18.100000000000001</v>
          </cell>
          <cell r="T4055">
            <v>9.8389490300000002</v>
          </cell>
          <cell r="U4055">
            <v>10.81977828</v>
          </cell>
          <cell r="V4055">
            <v>7.1308988299999996</v>
          </cell>
          <cell r="W4055">
            <v>63.7</v>
          </cell>
          <cell r="X4055">
            <v>91.5</v>
          </cell>
          <cell r="Y4055">
            <v>42.9</v>
          </cell>
          <cell r="Z4055">
            <v>43.3</v>
          </cell>
          <cell r="AA4055">
            <v>43.7</v>
          </cell>
          <cell r="AB4055">
            <v>9.6416031699999998</v>
          </cell>
          <cell r="AC4055">
            <v>0</v>
          </cell>
          <cell r="AD4055">
            <v>277.7</v>
          </cell>
          <cell r="AE4055">
            <v>59.810744769999999</v>
          </cell>
          <cell r="AF4055">
            <v>64.572400000000002</v>
          </cell>
          <cell r="AG4055">
            <v>0.33823918836846184</v>
          </cell>
          <cell r="AH4055">
            <v>2.2000000000000002</v>
          </cell>
          <cell r="AI4055">
            <v>56990</v>
          </cell>
          <cell r="AJ4055">
            <v>10.6</v>
          </cell>
        </row>
        <row r="4056">
          <cell r="A4056" t="str">
            <v>4807</v>
          </cell>
          <cell r="B4056" t="str">
            <v>480704101</v>
          </cell>
          <cell r="D4056" t="str">
            <v>4807041</v>
          </cell>
          <cell r="E4056" t="str">
            <v>4820</v>
          </cell>
          <cell r="F4056" t="str">
            <v>48</v>
          </cell>
          <cell r="G4056">
            <v>542.59507582000003</v>
          </cell>
          <cell r="H4056">
            <v>548.97883991000003</v>
          </cell>
          <cell r="I4056">
            <v>546.35633400999996</v>
          </cell>
          <cell r="J4056">
            <v>20.512820510000001</v>
          </cell>
          <cell r="K4056">
            <v>14.75247525</v>
          </cell>
          <cell r="L4056">
            <v>7.1308988299999996</v>
          </cell>
          <cell r="M4056">
            <v>11.225243389999999</v>
          </cell>
          <cell r="N4056">
            <v>24.566792790000001</v>
          </cell>
          <cell r="O4056">
            <v>60.258000000000003</v>
          </cell>
          <cell r="P4056">
            <v>11.225243389999999</v>
          </cell>
          <cell r="Q4056">
            <v>73.8</v>
          </cell>
          <cell r="R4056">
            <v>47.665465279999999</v>
          </cell>
          <cell r="S4056">
            <v>18.100000000000001</v>
          </cell>
          <cell r="T4056">
            <v>9.8389490300000002</v>
          </cell>
          <cell r="U4056">
            <v>10.145649110000001</v>
          </cell>
          <cell r="V4056">
            <v>9.8389490300000002</v>
          </cell>
          <cell r="W4056">
            <v>63.7</v>
          </cell>
          <cell r="X4056">
            <v>91.5</v>
          </cell>
          <cell r="Y4056">
            <v>42.9</v>
          </cell>
          <cell r="Z4056">
            <v>43.3</v>
          </cell>
          <cell r="AA4056">
            <v>43.7</v>
          </cell>
          <cell r="AB4056">
            <v>7.1308988299999996</v>
          </cell>
          <cell r="AC4056">
            <v>0</v>
          </cell>
          <cell r="AD4056">
            <v>277.7</v>
          </cell>
          <cell r="AE4056">
            <v>59.810744769999999</v>
          </cell>
          <cell r="AF4056">
            <v>64.572400000000002</v>
          </cell>
          <cell r="AG4056">
            <v>0.38914670325290723</v>
          </cell>
          <cell r="AH4056">
            <v>2.2000000000000002</v>
          </cell>
          <cell r="AI4056">
            <v>56990</v>
          </cell>
          <cell r="AJ4056">
            <v>10.6</v>
          </cell>
        </row>
        <row r="4057">
          <cell r="A4057" t="str">
            <v>4807</v>
          </cell>
          <cell r="B4057" t="str">
            <v>480704201</v>
          </cell>
          <cell r="D4057" t="str">
            <v>4807042</v>
          </cell>
          <cell r="E4057" t="str">
            <v>4820</v>
          </cell>
          <cell r="F4057" t="str">
            <v>48</v>
          </cell>
          <cell r="G4057">
            <v>542.59507582000003</v>
          </cell>
          <cell r="H4057">
            <v>548.97883991000003</v>
          </cell>
          <cell r="I4057">
            <v>546.35633400999996</v>
          </cell>
          <cell r="J4057">
            <v>20.512820510000001</v>
          </cell>
          <cell r="K4057">
            <v>14.75247525</v>
          </cell>
          <cell r="L4057">
            <v>7.3758821499999998</v>
          </cell>
          <cell r="M4057">
            <v>11.225243389999999</v>
          </cell>
          <cell r="N4057">
            <v>24.566792790000001</v>
          </cell>
          <cell r="O4057">
            <v>60.258000000000003</v>
          </cell>
          <cell r="P4057">
            <v>11.225243389999999</v>
          </cell>
          <cell r="Q4057">
            <v>73.8</v>
          </cell>
          <cell r="R4057">
            <v>47.665465279999999</v>
          </cell>
          <cell r="S4057">
            <v>18.100000000000001</v>
          </cell>
          <cell r="T4057">
            <v>7.3758821499999998</v>
          </cell>
          <cell r="U4057">
            <v>9.4334839200000005</v>
          </cell>
          <cell r="V4057">
            <v>7.3758821499999998</v>
          </cell>
          <cell r="W4057">
            <v>63.7</v>
          </cell>
          <cell r="X4057">
            <v>91.5</v>
          </cell>
          <cell r="Y4057">
            <v>42.9</v>
          </cell>
          <cell r="Z4057">
            <v>43.3</v>
          </cell>
          <cell r="AA4057">
            <v>43.7</v>
          </cell>
          <cell r="AB4057">
            <v>7.3758821499999998</v>
          </cell>
          <cell r="AC4057">
            <v>1</v>
          </cell>
          <cell r="AD4057">
            <v>277.7</v>
          </cell>
          <cell r="AE4057">
            <v>59.810744769999999</v>
          </cell>
          <cell r="AF4057">
            <v>64.572400000000002</v>
          </cell>
          <cell r="AG4057">
            <v>0.32908343891922975</v>
          </cell>
          <cell r="AH4057">
            <v>2.2000000000000002</v>
          </cell>
          <cell r="AI4057">
            <v>56990</v>
          </cell>
          <cell r="AJ4057">
            <v>10.6</v>
          </cell>
        </row>
        <row r="4058">
          <cell r="A4058" t="str">
            <v>4807</v>
          </cell>
          <cell r="B4058" t="str">
            <v>480704401</v>
          </cell>
          <cell r="D4058" t="str">
            <v>4807044</v>
          </cell>
          <cell r="E4058" t="str">
            <v>4820</v>
          </cell>
          <cell r="F4058" t="str">
            <v>48</v>
          </cell>
          <cell r="G4058">
            <v>542.59507582000003</v>
          </cell>
          <cell r="H4058">
            <v>548.97883991000003</v>
          </cell>
          <cell r="I4058">
            <v>546.35633400999996</v>
          </cell>
          <cell r="J4058">
            <v>20.512820510000001</v>
          </cell>
          <cell r="K4058">
            <v>14.75247525</v>
          </cell>
          <cell r="L4058">
            <v>7.1308988299999996</v>
          </cell>
          <cell r="M4058">
            <v>11.630708500000001</v>
          </cell>
          <cell r="N4058">
            <v>24.566792790000001</v>
          </cell>
          <cell r="O4058">
            <v>60.258000000000003</v>
          </cell>
          <cell r="P4058">
            <v>11.630708500000001</v>
          </cell>
          <cell r="Q4058">
            <v>73.8</v>
          </cell>
          <cell r="R4058">
            <v>47.665465279999999</v>
          </cell>
          <cell r="S4058">
            <v>18.100000000000001</v>
          </cell>
          <cell r="T4058">
            <v>7.2834482300000003</v>
          </cell>
          <cell r="U4058">
            <v>7.2834482300000003</v>
          </cell>
          <cell r="V4058">
            <v>7.2834482300000003</v>
          </cell>
          <cell r="W4058">
            <v>63.7</v>
          </cell>
          <cell r="X4058">
            <v>91.5</v>
          </cell>
          <cell r="Y4058">
            <v>42.9</v>
          </cell>
          <cell r="Z4058">
            <v>43.3</v>
          </cell>
          <cell r="AA4058">
            <v>43.7</v>
          </cell>
          <cell r="AB4058">
            <v>7.2834482300000003</v>
          </cell>
          <cell r="AC4058">
            <v>0</v>
          </cell>
          <cell r="AD4058">
            <v>277.7</v>
          </cell>
          <cell r="AE4058">
            <v>59.810744769999999</v>
          </cell>
          <cell r="AF4058">
            <v>64.572400000000002</v>
          </cell>
          <cell r="AG4058">
            <v>0.31877024404897447</v>
          </cell>
          <cell r="AH4058">
            <v>2.2000000000000002</v>
          </cell>
          <cell r="AI4058">
            <v>56990</v>
          </cell>
          <cell r="AJ4058">
            <v>10.6</v>
          </cell>
        </row>
        <row r="4059">
          <cell r="A4059" t="str">
            <v>4807</v>
          </cell>
          <cell r="B4059" t="str">
            <v>480704601</v>
          </cell>
          <cell r="D4059" t="str">
            <v>4807046</v>
          </cell>
          <cell r="E4059" t="str">
            <v>4820</v>
          </cell>
          <cell r="F4059" t="str">
            <v>48</v>
          </cell>
          <cell r="G4059">
            <v>542.59507582000003</v>
          </cell>
          <cell r="H4059">
            <v>548.97883991000003</v>
          </cell>
          <cell r="I4059">
            <v>546.35633400999996</v>
          </cell>
          <cell r="J4059">
            <v>20.512820510000001</v>
          </cell>
          <cell r="K4059">
            <v>14.75247525</v>
          </cell>
          <cell r="L4059">
            <v>7.1530516300000002</v>
          </cell>
          <cell r="M4059">
            <v>11.630708500000001</v>
          </cell>
          <cell r="N4059">
            <v>24.566792790000001</v>
          </cell>
          <cell r="O4059">
            <v>60.258000000000003</v>
          </cell>
          <cell r="P4059">
            <v>11.630708500000001</v>
          </cell>
          <cell r="Q4059">
            <v>73.8</v>
          </cell>
          <cell r="R4059">
            <v>47.665465279999999</v>
          </cell>
          <cell r="S4059">
            <v>18.100000000000001</v>
          </cell>
          <cell r="T4059">
            <v>9.4334839200000005</v>
          </cell>
          <cell r="U4059">
            <v>9.4334839200000005</v>
          </cell>
          <cell r="V4059">
            <v>9.4334839200000005</v>
          </cell>
          <cell r="W4059">
            <v>63.7</v>
          </cell>
          <cell r="X4059">
            <v>91.5</v>
          </cell>
          <cell r="Y4059">
            <v>42.9</v>
          </cell>
          <cell r="Z4059">
            <v>43.3</v>
          </cell>
          <cell r="AA4059">
            <v>43.7</v>
          </cell>
          <cell r="AB4059">
            <v>7.1530516300000002</v>
          </cell>
          <cell r="AC4059">
            <v>0</v>
          </cell>
          <cell r="AD4059">
            <v>277.7</v>
          </cell>
          <cell r="AE4059">
            <v>59.810744769999999</v>
          </cell>
          <cell r="AF4059">
            <v>64.572400000000002</v>
          </cell>
          <cell r="AG4059">
            <v>0.30251302064935581</v>
          </cell>
          <cell r="AH4059">
            <v>2.2000000000000002</v>
          </cell>
          <cell r="AI4059">
            <v>56990</v>
          </cell>
          <cell r="AJ4059">
            <v>10.6</v>
          </cell>
        </row>
        <row r="4060">
          <cell r="A4060" t="str">
            <v>4807</v>
          </cell>
          <cell r="B4060" t="str">
            <v>480704801</v>
          </cell>
          <cell r="D4060" t="str">
            <v>4807048</v>
          </cell>
          <cell r="E4060" t="str">
            <v>4820</v>
          </cell>
          <cell r="F4060" t="str">
            <v>48</v>
          </cell>
          <cell r="G4060">
            <v>542.59507582000003</v>
          </cell>
          <cell r="H4060">
            <v>548.97883991000003</v>
          </cell>
          <cell r="I4060">
            <v>546.35633400999996</v>
          </cell>
          <cell r="J4060">
            <v>20.512820510000001</v>
          </cell>
          <cell r="K4060">
            <v>14.75247525</v>
          </cell>
          <cell r="L4060">
            <v>7.3453648400000002</v>
          </cell>
          <cell r="M4060">
            <v>11.630708500000001</v>
          </cell>
          <cell r="N4060">
            <v>24.566792790000001</v>
          </cell>
          <cell r="O4060">
            <v>60.258000000000003</v>
          </cell>
          <cell r="P4060">
            <v>11.630708500000001</v>
          </cell>
          <cell r="Q4060">
            <v>73.8</v>
          </cell>
          <cell r="R4060">
            <v>47.665465279999999</v>
          </cell>
          <cell r="S4060">
            <v>18.100000000000001</v>
          </cell>
          <cell r="T4060">
            <v>7.3453648400000002</v>
          </cell>
          <cell r="U4060">
            <v>10.81977828</v>
          </cell>
          <cell r="V4060">
            <v>7.3453648400000002</v>
          </cell>
          <cell r="W4060">
            <v>63.7</v>
          </cell>
          <cell r="X4060">
            <v>91.5</v>
          </cell>
          <cell r="Y4060">
            <v>42.9</v>
          </cell>
          <cell r="Z4060">
            <v>43.3</v>
          </cell>
          <cell r="AA4060">
            <v>43.7</v>
          </cell>
          <cell r="AB4060">
            <v>9.9641121699999999</v>
          </cell>
          <cell r="AC4060">
            <v>0</v>
          </cell>
          <cell r="AD4060">
            <v>277.7</v>
          </cell>
          <cell r="AE4060">
            <v>59.810744769999999</v>
          </cell>
          <cell r="AF4060">
            <v>64.572400000000002</v>
          </cell>
          <cell r="AG4060">
            <v>0.34614582767189878</v>
          </cell>
          <cell r="AH4060">
            <v>2.2000000000000002</v>
          </cell>
          <cell r="AI4060">
            <v>56990</v>
          </cell>
          <cell r="AJ4060">
            <v>10.6</v>
          </cell>
        </row>
        <row r="4061">
          <cell r="A4061" t="str">
            <v>4807</v>
          </cell>
          <cell r="B4061" t="str">
            <v>480704901</v>
          </cell>
          <cell r="D4061" t="str">
            <v>4807049</v>
          </cell>
          <cell r="E4061" t="str">
            <v>4820</v>
          </cell>
          <cell r="F4061" t="str">
            <v>48</v>
          </cell>
          <cell r="G4061">
            <v>542.59507582000003</v>
          </cell>
          <cell r="H4061">
            <v>548.97883991000003</v>
          </cell>
          <cell r="I4061">
            <v>546.35633400999996</v>
          </cell>
          <cell r="J4061">
            <v>20.512820510000001</v>
          </cell>
          <cell r="K4061">
            <v>14.75247525</v>
          </cell>
          <cell r="L4061">
            <v>9.6013007899999998</v>
          </cell>
          <cell r="M4061">
            <v>10.971967039999999</v>
          </cell>
          <cell r="N4061">
            <v>24.566792790000001</v>
          </cell>
          <cell r="O4061">
            <v>60.258000000000003</v>
          </cell>
          <cell r="P4061">
            <v>11.4594614</v>
          </cell>
          <cell r="Q4061">
            <v>73.8</v>
          </cell>
          <cell r="R4061">
            <v>47.665465279999999</v>
          </cell>
          <cell r="S4061">
            <v>18.100000000000001</v>
          </cell>
          <cell r="T4061">
            <v>10.18020978</v>
          </cell>
          <cell r="U4061">
            <v>10.368038840000001</v>
          </cell>
          <cell r="V4061">
            <v>9.6260857899999994</v>
          </cell>
          <cell r="W4061">
            <v>63.7</v>
          </cell>
          <cell r="X4061">
            <v>91.5</v>
          </cell>
          <cell r="Y4061">
            <v>42.9</v>
          </cell>
          <cell r="Z4061">
            <v>43.3</v>
          </cell>
          <cell r="AA4061">
            <v>43.7</v>
          </cell>
          <cell r="AB4061">
            <v>10.23153151</v>
          </cell>
          <cell r="AC4061">
            <v>3.733471E-2</v>
          </cell>
          <cell r="AD4061">
            <v>277.7</v>
          </cell>
          <cell r="AE4061">
            <v>59.810744769999999</v>
          </cell>
          <cell r="AF4061">
            <v>64.569846089999999</v>
          </cell>
          <cell r="AG4061">
            <v>0.32115202704764473</v>
          </cell>
          <cell r="AH4061">
            <v>2.2000000000000002</v>
          </cell>
          <cell r="AI4061">
            <v>56990</v>
          </cell>
          <cell r="AJ4061">
            <v>10.6</v>
          </cell>
        </row>
        <row r="4062">
          <cell r="A4062" t="str">
            <v>4807</v>
          </cell>
          <cell r="B4062" t="str">
            <v>480705101</v>
          </cell>
          <cell r="D4062" t="str">
            <v>4807051</v>
          </cell>
          <cell r="E4062" t="str">
            <v>4820</v>
          </cell>
          <cell r="F4062" t="str">
            <v>48</v>
          </cell>
          <cell r="G4062">
            <v>542.59507582000003</v>
          </cell>
          <cell r="H4062">
            <v>548.97883991000003</v>
          </cell>
          <cell r="I4062">
            <v>546.35633400999996</v>
          </cell>
          <cell r="J4062">
            <v>20.512820510000001</v>
          </cell>
          <cell r="K4062">
            <v>14.75247525</v>
          </cell>
          <cell r="L4062">
            <v>7.15617664</v>
          </cell>
          <cell r="M4062">
            <v>10.81977828</v>
          </cell>
          <cell r="N4062">
            <v>24.566792790000001</v>
          </cell>
          <cell r="O4062">
            <v>60.258000000000003</v>
          </cell>
          <cell r="P4062">
            <v>10.81977828</v>
          </cell>
          <cell r="Q4062">
            <v>73.8</v>
          </cell>
          <cell r="R4062">
            <v>47.665465279999999</v>
          </cell>
          <cell r="S4062">
            <v>18.100000000000001</v>
          </cell>
          <cell r="T4062">
            <v>10.126631100000001</v>
          </cell>
          <cell r="U4062">
            <v>10.81977828</v>
          </cell>
          <cell r="V4062">
            <v>7.15617664</v>
          </cell>
          <cell r="W4062">
            <v>63.7</v>
          </cell>
          <cell r="X4062">
            <v>91.5</v>
          </cell>
          <cell r="Y4062">
            <v>42.9</v>
          </cell>
          <cell r="Z4062">
            <v>43.3</v>
          </cell>
          <cell r="AA4062">
            <v>43.7</v>
          </cell>
          <cell r="AB4062">
            <v>10.741816740000001</v>
          </cell>
          <cell r="AC4062">
            <v>0</v>
          </cell>
          <cell r="AD4062">
            <v>277.7</v>
          </cell>
          <cell r="AE4062">
            <v>59.810744769999999</v>
          </cell>
          <cell r="AF4062">
            <v>64.572400000000002</v>
          </cell>
          <cell r="AG4062">
            <v>0.38473293160278538</v>
          </cell>
          <cell r="AH4062">
            <v>2.2000000000000002</v>
          </cell>
          <cell r="AI4062">
            <v>56990</v>
          </cell>
          <cell r="AJ4062">
            <v>10.6</v>
          </cell>
        </row>
        <row r="4063">
          <cell r="A4063" t="str">
            <v>4807</v>
          </cell>
          <cell r="B4063" t="str">
            <v>480705201</v>
          </cell>
          <cell r="D4063" t="str">
            <v>4807052</v>
          </cell>
          <cell r="E4063" t="str">
            <v>4820</v>
          </cell>
          <cell r="F4063" t="str">
            <v>48</v>
          </cell>
          <cell r="G4063">
            <v>542.59507582000003</v>
          </cell>
          <cell r="H4063">
            <v>548.97883991000003</v>
          </cell>
          <cell r="I4063">
            <v>546.35633400999996</v>
          </cell>
          <cell r="J4063">
            <v>20.512820510000001</v>
          </cell>
          <cell r="K4063">
            <v>14.75247525</v>
          </cell>
          <cell r="L4063">
            <v>7.1308988299999996</v>
          </cell>
          <cell r="M4063">
            <v>10.81977828</v>
          </cell>
          <cell r="N4063">
            <v>24.566792790000001</v>
          </cell>
          <cell r="O4063">
            <v>60.258000000000003</v>
          </cell>
          <cell r="P4063">
            <v>11.225243389999999</v>
          </cell>
          <cell r="Q4063">
            <v>73.8</v>
          </cell>
          <cell r="R4063">
            <v>47.665465279999999</v>
          </cell>
          <cell r="S4063">
            <v>18.100000000000001</v>
          </cell>
          <cell r="T4063">
            <v>7.1308988299999996</v>
          </cell>
          <cell r="U4063">
            <v>10.81977828</v>
          </cell>
          <cell r="V4063">
            <v>7.1308988299999996</v>
          </cell>
          <cell r="W4063">
            <v>63.7</v>
          </cell>
          <cell r="X4063">
            <v>91.5</v>
          </cell>
          <cell r="Y4063">
            <v>42.9</v>
          </cell>
          <cell r="Z4063">
            <v>43.3</v>
          </cell>
          <cell r="AA4063">
            <v>43.7</v>
          </cell>
          <cell r="AB4063">
            <v>7.1308988299999996</v>
          </cell>
          <cell r="AC4063">
            <v>0</v>
          </cell>
          <cell r="AD4063">
            <v>277.7</v>
          </cell>
          <cell r="AE4063">
            <v>59.810744769999999</v>
          </cell>
          <cell r="AF4063">
            <v>64.572400000000002</v>
          </cell>
          <cell r="AG4063">
            <v>0.32777063259279776</v>
          </cell>
          <cell r="AH4063">
            <v>2.2000000000000002</v>
          </cell>
          <cell r="AI4063">
            <v>56990</v>
          </cell>
          <cell r="AJ4063">
            <v>10.6</v>
          </cell>
        </row>
        <row r="4064">
          <cell r="A4064" t="str">
            <v>4807</v>
          </cell>
          <cell r="B4064" t="str">
            <v>480705401</v>
          </cell>
          <cell r="D4064" t="str">
            <v>4807054</v>
          </cell>
          <cell r="E4064" t="str">
            <v>4820</v>
          </cell>
          <cell r="F4064" t="str">
            <v>48</v>
          </cell>
          <cell r="G4064">
            <v>542.59507582000003</v>
          </cell>
          <cell r="H4064">
            <v>548.97883991000003</v>
          </cell>
          <cell r="I4064">
            <v>546.35633400999996</v>
          </cell>
          <cell r="J4064">
            <v>20.512820510000001</v>
          </cell>
          <cell r="K4064">
            <v>14.75247525</v>
          </cell>
          <cell r="L4064">
            <v>7.1324975499999992</v>
          </cell>
          <cell r="M4064">
            <v>11.225243389999999</v>
          </cell>
          <cell r="N4064">
            <v>24.566792790000001</v>
          </cell>
          <cell r="O4064">
            <v>60.258000000000003</v>
          </cell>
          <cell r="P4064">
            <v>11.630708500000001</v>
          </cell>
          <cell r="Q4064">
            <v>73.8</v>
          </cell>
          <cell r="R4064">
            <v>47.665465279999999</v>
          </cell>
          <cell r="S4064">
            <v>18.100000000000001</v>
          </cell>
          <cell r="T4064">
            <v>7.2868764099999996</v>
          </cell>
          <cell r="U4064">
            <v>7.1777824199999998</v>
          </cell>
          <cell r="V4064">
            <v>7.1514854600000008</v>
          </cell>
          <cell r="W4064">
            <v>63.7</v>
          </cell>
          <cell r="X4064">
            <v>91.5</v>
          </cell>
          <cell r="Y4064">
            <v>42.9</v>
          </cell>
          <cell r="Z4064">
            <v>43.3</v>
          </cell>
          <cell r="AA4064">
            <v>43.7</v>
          </cell>
          <cell r="AB4064">
            <v>7.2868764099999996</v>
          </cell>
          <cell r="AC4064">
            <v>1</v>
          </cell>
          <cell r="AD4064">
            <v>277.7</v>
          </cell>
          <cell r="AE4064">
            <v>59.810744769999999</v>
          </cell>
          <cell r="AF4064">
            <v>64.572400000000002</v>
          </cell>
          <cell r="AG4064">
            <v>0.33919067248733803</v>
          </cell>
          <cell r="AH4064">
            <v>2.2000000000000002</v>
          </cell>
          <cell r="AI4064">
            <v>56990</v>
          </cell>
          <cell r="AJ4064">
            <v>10.6</v>
          </cell>
        </row>
        <row r="4065">
          <cell r="A4065" t="str">
            <v>4807</v>
          </cell>
          <cell r="B4065" t="str">
            <v>480705601</v>
          </cell>
          <cell r="D4065" t="str">
            <v>4807056</v>
          </cell>
          <cell r="E4065" t="str">
            <v>4820</v>
          </cell>
          <cell r="F4065" t="str">
            <v>48</v>
          </cell>
          <cell r="G4065">
            <v>542.59507582000003</v>
          </cell>
          <cell r="H4065">
            <v>548.97883991000003</v>
          </cell>
          <cell r="I4065">
            <v>546.35633400999996</v>
          </cell>
          <cell r="J4065">
            <v>20.512820510000001</v>
          </cell>
          <cell r="K4065">
            <v>14.75247525</v>
          </cell>
          <cell r="L4065">
            <v>7.1308988299999996</v>
          </cell>
          <cell r="M4065">
            <v>11.225243389999999</v>
          </cell>
          <cell r="N4065">
            <v>24.566792790000001</v>
          </cell>
          <cell r="O4065">
            <v>60.258000000000003</v>
          </cell>
          <cell r="P4065">
            <v>11.630708500000001</v>
          </cell>
          <cell r="Q4065">
            <v>73.8</v>
          </cell>
          <cell r="R4065">
            <v>47.665465279999999</v>
          </cell>
          <cell r="S4065">
            <v>18.100000000000001</v>
          </cell>
          <cell r="T4065">
            <v>10.81977828</v>
          </cell>
          <cell r="U4065">
            <v>10.559841069999999</v>
          </cell>
          <cell r="V4065">
            <v>7.1308988299999996</v>
          </cell>
          <cell r="W4065">
            <v>63.7</v>
          </cell>
          <cell r="X4065">
            <v>91.5</v>
          </cell>
          <cell r="Y4065">
            <v>42.9</v>
          </cell>
          <cell r="Z4065">
            <v>43.3</v>
          </cell>
          <cell r="AA4065">
            <v>43.7</v>
          </cell>
          <cell r="AB4065">
            <v>10.741816740000001</v>
          </cell>
          <cell r="AC4065">
            <v>0</v>
          </cell>
          <cell r="AD4065">
            <v>277.7</v>
          </cell>
          <cell r="AE4065">
            <v>59.810744769999999</v>
          </cell>
          <cell r="AF4065">
            <v>64.572400000000002</v>
          </cell>
          <cell r="AG4065">
            <v>0.32202721502888804</v>
          </cell>
          <cell r="AH4065">
            <v>2.2000000000000002</v>
          </cell>
          <cell r="AI4065">
            <v>56990</v>
          </cell>
          <cell r="AJ4065">
            <v>10.6</v>
          </cell>
        </row>
        <row r="4066">
          <cell r="A4066" t="str">
            <v>4808</v>
          </cell>
          <cell r="B4066" t="str">
            <v>480800101</v>
          </cell>
          <cell r="D4066" t="str">
            <v>4808001</v>
          </cell>
          <cell r="E4066" t="str">
            <v>4850</v>
          </cell>
          <cell r="F4066" t="str">
            <v>48</v>
          </cell>
          <cell r="G4066">
            <v>542.59507582000003</v>
          </cell>
          <cell r="H4066">
            <v>548.97883991000003</v>
          </cell>
          <cell r="I4066">
            <v>546.35633400999996</v>
          </cell>
          <cell r="J4066">
            <v>18.96551724</v>
          </cell>
          <cell r="K4066">
            <v>14.51440768</v>
          </cell>
          <cell r="L4066">
            <v>9.3314068999999993</v>
          </cell>
          <cell r="M4066">
            <v>10.43652466</v>
          </cell>
          <cell r="N4066">
            <v>33.348302089999997</v>
          </cell>
          <cell r="O4066">
            <v>60.258000000000003</v>
          </cell>
          <cell r="P4066">
            <v>10.11694434</v>
          </cell>
          <cell r="Q4066">
            <v>79.599999999999994</v>
          </cell>
          <cell r="R4066">
            <v>47.665465279999999</v>
          </cell>
          <cell r="S4066">
            <v>18.100000000000001</v>
          </cell>
          <cell r="T4066">
            <v>9.6362614900000008</v>
          </cell>
          <cell r="U4066">
            <v>9.3156008799999999</v>
          </cell>
          <cell r="V4066">
            <v>9.2136349400000004</v>
          </cell>
          <cell r="W4066">
            <v>54.5</v>
          </cell>
          <cell r="X4066">
            <v>87.3</v>
          </cell>
          <cell r="Y4066">
            <v>58.5</v>
          </cell>
          <cell r="Z4066">
            <v>50.4</v>
          </cell>
          <cell r="AA4066">
            <v>46.7</v>
          </cell>
          <cell r="AB4066">
            <v>9.4453334400000006</v>
          </cell>
          <cell r="AC4066">
            <v>0.41819801000000006</v>
          </cell>
          <cell r="AD4066">
            <v>290.57</v>
          </cell>
          <cell r="AE4066">
            <v>62.97254375</v>
          </cell>
          <cell r="AF4066">
            <v>58.784768419999999</v>
          </cell>
          <cell r="AG4066">
            <v>0.39289497769865944</v>
          </cell>
          <cell r="AH4066">
            <v>3.2</v>
          </cell>
          <cell r="AI4066">
            <v>61410</v>
          </cell>
          <cell r="AJ4066">
            <v>10.6</v>
          </cell>
        </row>
        <row r="4067">
          <cell r="A4067" t="str">
            <v>4808</v>
          </cell>
          <cell r="B4067" t="str">
            <v>480800201</v>
          </cell>
          <cell r="D4067" t="str">
            <v>4808002</v>
          </cell>
          <cell r="E4067" t="str">
            <v>4850</v>
          </cell>
          <cell r="F4067" t="str">
            <v>48</v>
          </cell>
          <cell r="G4067">
            <v>542.59507582000003</v>
          </cell>
          <cell r="H4067">
            <v>548.97883991000003</v>
          </cell>
          <cell r="I4067">
            <v>546.35633400999996</v>
          </cell>
          <cell r="J4067">
            <v>18.96551724</v>
          </cell>
          <cell r="K4067">
            <v>14.51440768</v>
          </cell>
          <cell r="L4067">
            <v>7.1308988299999996</v>
          </cell>
          <cell r="M4067">
            <v>10.81977828</v>
          </cell>
          <cell r="N4067">
            <v>33.348302089999997</v>
          </cell>
          <cell r="O4067">
            <v>60.258000000000003</v>
          </cell>
          <cell r="P4067">
            <v>10.81977828</v>
          </cell>
          <cell r="Q4067">
            <v>79.599999999999994</v>
          </cell>
          <cell r="R4067">
            <v>47.665465279999999</v>
          </cell>
          <cell r="S4067">
            <v>18.100000000000001</v>
          </cell>
          <cell r="T4067">
            <v>7.1308988299999996</v>
          </cell>
          <cell r="U4067">
            <v>7.1308988299999996</v>
          </cell>
          <cell r="V4067">
            <v>7.1308988299999996</v>
          </cell>
          <cell r="W4067">
            <v>54.5</v>
          </cell>
          <cell r="X4067">
            <v>87.3</v>
          </cell>
          <cell r="Y4067">
            <v>58.5</v>
          </cell>
          <cell r="Z4067">
            <v>50.4</v>
          </cell>
          <cell r="AA4067">
            <v>46.7</v>
          </cell>
          <cell r="AB4067">
            <v>9.9641121699999999</v>
          </cell>
          <cell r="AC4067">
            <v>0</v>
          </cell>
          <cell r="AD4067">
            <v>290.57</v>
          </cell>
          <cell r="AE4067">
            <v>62.97254375</v>
          </cell>
          <cell r="AF4067">
            <v>58.729799999999997</v>
          </cell>
          <cell r="AG4067">
            <v>0.37113432495648641</v>
          </cell>
          <cell r="AH4067">
            <v>3.2</v>
          </cell>
          <cell r="AI4067">
            <v>61410</v>
          </cell>
          <cell r="AJ4067">
            <v>10.6</v>
          </cell>
        </row>
        <row r="4068">
          <cell r="A4068" t="str">
            <v>4808</v>
          </cell>
          <cell r="B4068" t="str">
            <v>480800401</v>
          </cell>
          <cell r="D4068" t="str">
            <v>4808004</v>
          </cell>
          <cell r="E4068" t="str">
            <v>4850</v>
          </cell>
          <cell r="F4068" t="str">
            <v>48</v>
          </cell>
          <cell r="G4068">
            <v>542.59507582000003</v>
          </cell>
          <cell r="H4068">
            <v>548.97883991000003</v>
          </cell>
          <cell r="I4068">
            <v>546.35633400999996</v>
          </cell>
          <cell r="J4068">
            <v>18.96551724</v>
          </cell>
          <cell r="K4068">
            <v>14.51440768</v>
          </cell>
          <cell r="L4068">
            <v>7.1716568199999999</v>
          </cell>
          <cell r="M4068">
            <v>10.81977828</v>
          </cell>
          <cell r="N4068">
            <v>33.348302089999997</v>
          </cell>
          <cell r="O4068">
            <v>60.258000000000003</v>
          </cell>
          <cell r="P4068">
            <v>10.81977828</v>
          </cell>
          <cell r="Q4068">
            <v>79.599999999999994</v>
          </cell>
          <cell r="R4068">
            <v>47.665465279999999</v>
          </cell>
          <cell r="S4068">
            <v>18.100000000000001</v>
          </cell>
          <cell r="T4068">
            <v>7.1716568199999999</v>
          </cell>
          <cell r="U4068">
            <v>7.1716568199999999</v>
          </cell>
          <cell r="V4068">
            <v>7.1716568199999999</v>
          </cell>
          <cell r="W4068">
            <v>54.5</v>
          </cell>
          <cell r="X4068">
            <v>87.3</v>
          </cell>
          <cell r="Y4068">
            <v>58.5</v>
          </cell>
          <cell r="Z4068">
            <v>50.4</v>
          </cell>
          <cell r="AA4068">
            <v>46.7</v>
          </cell>
          <cell r="AB4068">
            <v>7.1716568199999999</v>
          </cell>
          <cell r="AC4068">
            <v>0</v>
          </cell>
          <cell r="AD4068">
            <v>290.57</v>
          </cell>
          <cell r="AE4068">
            <v>62.97254375</v>
          </cell>
          <cell r="AF4068">
            <v>58.729799999999997</v>
          </cell>
          <cell r="AG4068">
            <v>0.37641648386678678</v>
          </cell>
          <cell r="AH4068">
            <v>3.2</v>
          </cell>
          <cell r="AI4068">
            <v>61410</v>
          </cell>
          <cell r="AJ4068">
            <v>10.6</v>
          </cell>
        </row>
        <row r="4069">
          <cell r="A4069" t="str">
            <v>4808</v>
          </cell>
          <cell r="B4069" t="str">
            <v>480800501</v>
          </cell>
          <cell r="D4069" t="str">
            <v>4808005</v>
          </cell>
          <cell r="E4069" t="str">
            <v>4850</v>
          </cell>
          <cell r="F4069" t="str">
            <v>48</v>
          </cell>
          <cell r="G4069">
            <v>542.59507582000003</v>
          </cell>
          <cell r="H4069">
            <v>548.97883991000003</v>
          </cell>
          <cell r="I4069">
            <v>546.35633400999996</v>
          </cell>
          <cell r="J4069">
            <v>18.96551724</v>
          </cell>
          <cell r="K4069">
            <v>14.51440768</v>
          </cell>
          <cell r="L4069">
            <v>8.1738574499999999</v>
          </cell>
          <cell r="M4069">
            <v>9.9279362300000003</v>
          </cell>
          <cell r="N4069">
            <v>33.348302089999997</v>
          </cell>
          <cell r="O4069">
            <v>60.258000000000003</v>
          </cell>
          <cell r="P4069">
            <v>9.8807305700000008</v>
          </cell>
          <cell r="Q4069">
            <v>79.599999999999994</v>
          </cell>
          <cell r="R4069">
            <v>47.665465279999999</v>
          </cell>
          <cell r="S4069">
            <v>18.100000000000001</v>
          </cell>
          <cell r="T4069">
            <v>8.1738574499999999</v>
          </cell>
          <cell r="U4069">
            <v>7.6829431699999997</v>
          </cell>
          <cell r="V4069">
            <v>8.1738574499999999</v>
          </cell>
          <cell r="W4069">
            <v>54.5</v>
          </cell>
          <cell r="X4069">
            <v>87.3</v>
          </cell>
          <cell r="Y4069">
            <v>58.5</v>
          </cell>
          <cell r="Z4069">
            <v>50.4</v>
          </cell>
          <cell r="AA4069">
            <v>46.7</v>
          </cell>
          <cell r="AB4069">
            <v>9.6158054800000006</v>
          </cell>
          <cell r="AC4069">
            <v>0.89266836999999999</v>
          </cell>
          <cell r="AD4069">
            <v>290.57</v>
          </cell>
          <cell r="AE4069">
            <v>62.97254375</v>
          </cell>
          <cell r="AF4069">
            <v>58.729799999999997</v>
          </cell>
          <cell r="AG4069">
            <v>0.35711846059457175</v>
          </cell>
          <cell r="AH4069">
            <v>3.2</v>
          </cell>
          <cell r="AI4069">
            <v>61410</v>
          </cell>
          <cell r="AJ4069">
            <v>10.6</v>
          </cell>
        </row>
        <row r="4070">
          <cell r="A4070" t="str">
            <v>4808</v>
          </cell>
          <cell r="B4070" t="str">
            <v>480800601</v>
          </cell>
          <cell r="D4070" t="str">
            <v>4808006</v>
          </cell>
          <cell r="E4070" t="str">
            <v>4850</v>
          </cell>
          <cell r="F4070" t="str">
            <v>48</v>
          </cell>
          <cell r="G4070">
            <v>542.59507582000003</v>
          </cell>
          <cell r="H4070">
            <v>548.97883991000003</v>
          </cell>
          <cell r="I4070">
            <v>546.35633400999996</v>
          </cell>
          <cell r="J4070">
            <v>18.96551724</v>
          </cell>
          <cell r="K4070">
            <v>14.51440768</v>
          </cell>
          <cell r="L4070">
            <v>7.1475592700000004</v>
          </cell>
          <cell r="M4070">
            <v>9.8389490300000002</v>
          </cell>
          <cell r="N4070">
            <v>33.348302089999997</v>
          </cell>
          <cell r="O4070">
            <v>60.258000000000003</v>
          </cell>
          <cell r="P4070">
            <v>10.41346281</v>
          </cell>
          <cell r="Q4070">
            <v>79.599999999999994</v>
          </cell>
          <cell r="R4070">
            <v>47.665465279999999</v>
          </cell>
          <cell r="S4070">
            <v>18.100000000000001</v>
          </cell>
          <cell r="T4070">
            <v>9.5151745000000005</v>
          </cell>
          <cell r="U4070">
            <v>7.1475592700000004</v>
          </cell>
          <cell r="V4070">
            <v>7.1475592700000004</v>
          </cell>
          <cell r="W4070">
            <v>54.5</v>
          </cell>
          <cell r="X4070">
            <v>87.3</v>
          </cell>
          <cell r="Y4070">
            <v>58.5</v>
          </cell>
          <cell r="Z4070">
            <v>50.4</v>
          </cell>
          <cell r="AA4070">
            <v>46.7</v>
          </cell>
          <cell r="AB4070">
            <v>7.1475592700000004</v>
          </cell>
          <cell r="AC4070">
            <v>1</v>
          </cell>
          <cell r="AD4070">
            <v>290.57</v>
          </cell>
          <cell r="AE4070">
            <v>62.97254375</v>
          </cell>
          <cell r="AF4070">
            <v>58.729799999999997</v>
          </cell>
          <cell r="AG4070">
            <v>0.38061907412170304</v>
          </cell>
          <cell r="AH4070">
            <v>3.2</v>
          </cell>
          <cell r="AI4070">
            <v>61410</v>
          </cell>
          <cell r="AJ4070">
            <v>10.6</v>
          </cell>
        </row>
        <row r="4071">
          <cell r="A4071" t="str">
            <v>4808</v>
          </cell>
          <cell r="B4071" t="str">
            <v>480800801</v>
          </cell>
          <cell r="D4071" t="str">
            <v>4808008</v>
          </cell>
          <cell r="E4071" t="str">
            <v>4850</v>
          </cell>
          <cell r="F4071" t="str">
            <v>48</v>
          </cell>
          <cell r="G4071">
            <v>542.59507582000003</v>
          </cell>
          <cell r="H4071">
            <v>548.97883991000003</v>
          </cell>
          <cell r="I4071">
            <v>546.35633400999996</v>
          </cell>
          <cell r="J4071">
            <v>18.96551724</v>
          </cell>
          <cell r="K4071">
            <v>14.51440768</v>
          </cell>
          <cell r="L4071">
            <v>7.4175804000000003</v>
          </cell>
          <cell r="M4071">
            <v>10.81400163</v>
          </cell>
          <cell r="N4071">
            <v>33.348302089999997</v>
          </cell>
          <cell r="O4071">
            <v>60.258000000000003</v>
          </cell>
          <cell r="P4071">
            <v>9.8203776499999993</v>
          </cell>
          <cell r="Q4071">
            <v>79.599999999999994</v>
          </cell>
          <cell r="R4071">
            <v>47.665465279999999</v>
          </cell>
          <cell r="S4071">
            <v>18.100000000000001</v>
          </cell>
          <cell r="T4071">
            <v>7.5862963099999998</v>
          </cell>
          <cell r="U4071">
            <v>7.5730172600000003</v>
          </cell>
          <cell r="V4071">
            <v>7.3045159499999999</v>
          </cell>
          <cell r="W4071">
            <v>54.5</v>
          </cell>
          <cell r="X4071">
            <v>87.3</v>
          </cell>
          <cell r="Y4071">
            <v>58.5</v>
          </cell>
          <cell r="Z4071">
            <v>50.4</v>
          </cell>
          <cell r="AA4071">
            <v>46.7</v>
          </cell>
          <cell r="AB4071">
            <v>7.5862963099999998</v>
          </cell>
          <cell r="AC4071">
            <v>1</v>
          </cell>
          <cell r="AD4071">
            <v>290.57</v>
          </cell>
          <cell r="AE4071">
            <v>62.97254375</v>
          </cell>
          <cell r="AF4071">
            <v>58.729799999999997</v>
          </cell>
          <cell r="AG4071">
            <v>0.38377233503969721</v>
          </cell>
          <cell r="AH4071">
            <v>3.2</v>
          </cell>
          <cell r="AI4071">
            <v>61410</v>
          </cell>
          <cell r="AJ4071">
            <v>10.6</v>
          </cell>
        </row>
        <row r="4072">
          <cell r="A4072" t="str">
            <v>4808</v>
          </cell>
          <cell r="B4072" t="str">
            <v>480800901</v>
          </cell>
          <cell r="D4072" t="str">
            <v>4808009</v>
          </cell>
          <cell r="E4072" t="str">
            <v>4850</v>
          </cell>
          <cell r="F4072" t="str">
            <v>48</v>
          </cell>
          <cell r="G4072">
            <v>542.59507582000003</v>
          </cell>
          <cell r="H4072">
            <v>548.97883991000003</v>
          </cell>
          <cell r="I4072">
            <v>546.35633400999996</v>
          </cell>
          <cell r="J4072">
            <v>18.96551724</v>
          </cell>
          <cell r="K4072">
            <v>14.51440768</v>
          </cell>
          <cell r="L4072">
            <v>7.1396603400000007</v>
          </cell>
          <cell r="M4072">
            <v>9.8389490300000002</v>
          </cell>
          <cell r="N4072">
            <v>33.348302089999997</v>
          </cell>
          <cell r="O4072">
            <v>60.258000000000003</v>
          </cell>
          <cell r="P4072">
            <v>7.8240460100000009</v>
          </cell>
          <cell r="Q4072">
            <v>79.599999999999994</v>
          </cell>
          <cell r="R4072">
            <v>47.665465279999999</v>
          </cell>
          <cell r="S4072">
            <v>18.100000000000001</v>
          </cell>
          <cell r="T4072">
            <v>7.1396603400000007</v>
          </cell>
          <cell r="U4072">
            <v>7.1396603400000007</v>
          </cell>
          <cell r="V4072">
            <v>7.1396603400000007</v>
          </cell>
          <cell r="W4072">
            <v>54.5</v>
          </cell>
          <cell r="X4072">
            <v>87.3</v>
          </cell>
          <cell r="Y4072">
            <v>58.5</v>
          </cell>
          <cell r="Z4072">
            <v>50.4</v>
          </cell>
          <cell r="AA4072">
            <v>46.7</v>
          </cell>
          <cell r="AB4072">
            <v>9.6158054800000006</v>
          </cell>
          <cell r="AC4072">
            <v>1</v>
          </cell>
          <cell r="AD4072">
            <v>290.57</v>
          </cell>
          <cell r="AE4072">
            <v>62.97254375</v>
          </cell>
          <cell r="AF4072">
            <v>58.729799999999997</v>
          </cell>
          <cell r="AG4072">
            <v>0.35154924059980719</v>
          </cell>
          <cell r="AH4072">
            <v>3.2</v>
          </cell>
          <cell r="AI4072">
            <v>61410</v>
          </cell>
          <cell r="AJ4072">
            <v>10.6</v>
          </cell>
        </row>
        <row r="4073">
          <cell r="A4073" t="str">
            <v>4808</v>
          </cell>
          <cell r="B4073" t="str">
            <v>480801101</v>
          </cell>
          <cell r="C4073" t="str">
            <v>830</v>
          </cell>
          <cell r="D4073" t="str">
            <v>4808011</v>
          </cell>
          <cell r="E4073" t="str">
            <v>4850</v>
          </cell>
          <cell r="F4073" t="str">
            <v>48</v>
          </cell>
          <cell r="G4073">
            <v>542.59507582000003</v>
          </cell>
          <cell r="H4073">
            <v>548.97883991000003</v>
          </cell>
          <cell r="I4073">
            <v>546.35633400999996</v>
          </cell>
          <cell r="J4073">
            <v>18.96551724</v>
          </cell>
          <cell r="K4073">
            <v>14.51440768</v>
          </cell>
          <cell r="L4073">
            <v>7.2598196099999992</v>
          </cell>
          <cell r="M4073">
            <v>8.3857168299999998</v>
          </cell>
          <cell r="N4073">
            <v>33.348302089999997</v>
          </cell>
          <cell r="O4073">
            <v>60.258000000000003</v>
          </cell>
          <cell r="P4073">
            <v>8.3756296300000006</v>
          </cell>
          <cell r="Q4073">
            <v>79.599999999999994</v>
          </cell>
          <cell r="R4073">
            <v>51.713974729999997</v>
          </cell>
          <cell r="S4073">
            <v>18.100000000000001</v>
          </cell>
          <cell r="T4073">
            <v>8.1547875699999999</v>
          </cell>
          <cell r="U4073">
            <v>7.28207366</v>
          </cell>
          <cell r="V4073">
            <v>7.2363393399999989</v>
          </cell>
          <cell r="W4073">
            <v>54.5</v>
          </cell>
          <cell r="X4073">
            <v>87.3</v>
          </cell>
          <cell r="Y4073">
            <v>58.5</v>
          </cell>
          <cell r="Z4073">
            <v>50.4</v>
          </cell>
          <cell r="AA4073">
            <v>46.7</v>
          </cell>
          <cell r="AB4073">
            <v>7.3078727799999994</v>
          </cell>
          <cell r="AC4073">
            <v>0.87156614999999993</v>
          </cell>
          <cell r="AD4073">
            <v>290.57</v>
          </cell>
          <cell r="AE4073">
            <v>62.97254375</v>
          </cell>
          <cell r="AF4073">
            <v>58.729799999999997</v>
          </cell>
          <cell r="AG4073">
            <v>0.35578718996939235</v>
          </cell>
          <cell r="AH4073">
            <v>3.2</v>
          </cell>
          <cell r="AI4073">
            <v>61410</v>
          </cell>
          <cell r="AJ4073">
            <v>10.6</v>
          </cell>
        </row>
        <row r="4074">
          <cell r="A4074" t="str">
            <v>4808</v>
          </cell>
          <cell r="B4074" t="str">
            <v>480801201</v>
          </cell>
          <cell r="D4074" t="str">
            <v>4808012</v>
          </cell>
          <cell r="E4074" t="str">
            <v>4850</v>
          </cell>
          <cell r="F4074" t="str">
            <v>48</v>
          </cell>
          <cell r="G4074">
            <v>542.59507582000003</v>
          </cell>
          <cell r="H4074">
            <v>548.97883991000003</v>
          </cell>
          <cell r="I4074">
            <v>546.35633400999996</v>
          </cell>
          <cell r="J4074">
            <v>18.96551724</v>
          </cell>
          <cell r="K4074">
            <v>14.51440768</v>
          </cell>
          <cell r="L4074">
            <v>7.2377781900000002</v>
          </cell>
          <cell r="M4074">
            <v>10.07082237</v>
          </cell>
          <cell r="N4074">
            <v>33.348302089999997</v>
          </cell>
          <cell r="O4074">
            <v>60.258000000000003</v>
          </cell>
          <cell r="P4074">
            <v>10.050527300000001</v>
          </cell>
          <cell r="Q4074">
            <v>79.599999999999994</v>
          </cell>
          <cell r="R4074">
            <v>47.665465279999999</v>
          </cell>
          <cell r="S4074">
            <v>18.100000000000001</v>
          </cell>
          <cell r="T4074">
            <v>7.46049031</v>
          </cell>
          <cell r="U4074">
            <v>7.4012312600000003</v>
          </cell>
          <cell r="V4074">
            <v>7.2485040700000001</v>
          </cell>
          <cell r="W4074">
            <v>54.5</v>
          </cell>
          <cell r="X4074">
            <v>87.3</v>
          </cell>
          <cell r="Y4074">
            <v>58.5</v>
          </cell>
          <cell r="Z4074">
            <v>50.4</v>
          </cell>
          <cell r="AA4074">
            <v>46.7</v>
          </cell>
          <cell r="AB4074">
            <v>9.6158054800000006</v>
          </cell>
          <cell r="AC4074">
            <v>0.99808967999999998</v>
          </cell>
          <cell r="AD4074">
            <v>290.57</v>
          </cell>
          <cell r="AE4074">
            <v>62.97254375</v>
          </cell>
          <cell r="AF4074">
            <v>58.729799999999997</v>
          </cell>
          <cell r="AG4074">
            <v>0.43793292568322695</v>
          </cell>
          <cell r="AH4074">
            <v>3.2</v>
          </cell>
          <cell r="AI4074">
            <v>61410</v>
          </cell>
          <cell r="AJ4074">
            <v>10.6</v>
          </cell>
        </row>
        <row r="4075">
          <cell r="A4075" t="str">
            <v>4808</v>
          </cell>
          <cell r="B4075" t="str">
            <v>480801301</v>
          </cell>
          <cell r="D4075" t="str">
            <v>4808013</v>
          </cell>
          <cell r="E4075" t="str">
            <v>4850</v>
          </cell>
          <cell r="F4075" t="str">
            <v>48</v>
          </cell>
          <cell r="G4075">
            <v>542.59507582000003</v>
          </cell>
          <cell r="H4075">
            <v>548.97883991000003</v>
          </cell>
          <cell r="I4075">
            <v>546.35633400999996</v>
          </cell>
          <cell r="J4075">
            <v>18.96551724</v>
          </cell>
          <cell r="K4075">
            <v>14.51440768</v>
          </cell>
          <cell r="L4075">
            <v>7.8075100399999995</v>
          </cell>
          <cell r="M4075">
            <v>10.126631100000001</v>
          </cell>
          <cell r="N4075">
            <v>33.348302089999997</v>
          </cell>
          <cell r="O4075">
            <v>60.258000000000003</v>
          </cell>
          <cell r="P4075">
            <v>10.126631100000001</v>
          </cell>
          <cell r="Q4075">
            <v>79.599999999999994</v>
          </cell>
          <cell r="R4075">
            <v>47.665465279999999</v>
          </cell>
          <cell r="S4075">
            <v>18.100000000000001</v>
          </cell>
          <cell r="T4075">
            <v>7.8950635000000009</v>
          </cell>
          <cell r="U4075">
            <v>7.8950635000000009</v>
          </cell>
          <cell r="V4075">
            <v>7.8075100399999995</v>
          </cell>
          <cell r="W4075">
            <v>54.5</v>
          </cell>
          <cell r="X4075">
            <v>87.3</v>
          </cell>
          <cell r="Y4075">
            <v>58.5</v>
          </cell>
          <cell r="Z4075">
            <v>50.4</v>
          </cell>
          <cell r="AA4075">
            <v>46.7</v>
          </cell>
          <cell r="AB4075">
            <v>9.6425772300000006</v>
          </cell>
          <cell r="AC4075">
            <v>0.91137100000000015</v>
          </cell>
          <cell r="AD4075">
            <v>290.57</v>
          </cell>
          <cell r="AE4075">
            <v>62.97254375</v>
          </cell>
          <cell r="AF4075">
            <v>58.729799999999997</v>
          </cell>
          <cell r="AG4075">
            <v>0.39273059040663938</v>
          </cell>
          <cell r="AH4075">
            <v>3.2</v>
          </cell>
          <cell r="AI4075">
            <v>61410</v>
          </cell>
          <cell r="AJ4075">
            <v>10.6</v>
          </cell>
        </row>
        <row r="4076">
          <cell r="A4076" t="str">
            <v>4808</v>
          </cell>
          <cell r="B4076" t="str">
            <v>480802201</v>
          </cell>
          <cell r="D4076" t="str">
            <v>4808022</v>
          </cell>
          <cell r="E4076" t="str">
            <v>4850</v>
          </cell>
          <cell r="F4076" t="str">
            <v>48</v>
          </cell>
          <cell r="G4076">
            <v>542.59507582000003</v>
          </cell>
          <cell r="H4076">
            <v>548.97883991000003</v>
          </cell>
          <cell r="I4076">
            <v>546.35633400999996</v>
          </cell>
          <cell r="J4076">
            <v>18.96551724</v>
          </cell>
          <cell r="K4076">
            <v>14.51440768</v>
          </cell>
          <cell r="L4076">
            <v>9.2653019299999997</v>
          </cell>
          <cell r="M4076">
            <v>10.513823609999999</v>
          </cell>
          <cell r="N4076">
            <v>33.348302089999997</v>
          </cell>
          <cell r="O4076">
            <v>60.258000000000003</v>
          </cell>
          <cell r="P4076">
            <v>10.70097223</v>
          </cell>
          <cell r="Q4076">
            <v>79.599999999999994</v>
          </cell>
          <cell r="R4076">
            <v>47.665465279999999</v>
          </cell>
          <cell r="S4076">
            <v>18.100000000000001</v>
          </cell>
          <cell r="T4076">
            <v>9.3758548099999999</v>
          </cell>
          <cell r="U4076">
            <v>9.3603109</v>
          </cell>
          <cell r="V4076">
            <v>9.2485028299999996</v>
          </cell>
          <cell r="W4076">
            <v>54.5</v>
          </cell>
          <cell r="X4076">
            <v>87.3</v>
          </cell>
          <cell r="Y4076">
            <v>58.5</v>
          </cell>
          <cell r="Z4076">
            <v>50.4</v>
          </cell>
          <cell r="AA4076">
            <v>46.7</v>
          </cell>
          <cell r="AB4076">
            <v>9.4086172999999995</v>
          </cell>
          <cell r="AC4076">
            <v>0.33630328999999998</v>
          </cell>
          <cell r="AD4076">
            <v>290.57</v>
          </cell>
          <cell r="AE4076">
            <v>62.97254375</v>
          </cell>
          <cell r="AF4076">
            <v>62.854995069999994</v>
          </cell>
          <cell r="AG4076">
            <v>0.35904865767886263</v>
          </cell>
          <cell r="AH4076">
            <v>3.2</v>
          </cell>
          <cell r="AI4076">
            <v>61410</v>
          </cell>
          <cell r="AJ4076">
            <v>10.6</v>
          </cell>
        </row>
        <row r="4077">
          <cell r="A4077" t="str">
            <v>4808</v>
          </cell>
          <cell r="B4077" t="str">
            <v>480802202</v>
          </cell>
          <cell r="D4077" t="str">
            <v>4808022</v>
          </cell>
          <cell r="E4077" t="str">
            <v>4850</v>
          </cell>
          <cell r="F4077" t="str">
            <v>48</v>
          </cell>
          <cell r="G4077">
            <v>542.59507582000003</v>
          </cell>
          <cell r="H4077">
            <v>548.97883991000003</v>
          </cell>
          <cell r="I4077">
            <v>546.35633400999996</v>
          </cell>
          <cell r="J4077">
            <v>18.96551724</v>
          </cell>
          <cell r="K4077">
            <v>14.51440768</v>
          </cell>
          <cell r="L4077">
            <v>7.2916562100000011</v>
          </cell>
          <cell r="M4077">
            <v>10.81977828</v>
          </cell>
          <cell r="N4077">
            <v>33.348302089999997</v>
          </cell>
          <cell r="O4077">
            <v>60.258000000000003</v>
          </cell>
          <cell r="P4077">
            <v>11.225243389999999</v>
          </cell>
          <cell r="Q4077">
            <v>79.599999999999994</v>
          </cell>
          <cell r="R4077">
            <v>47.665465279999999</v>
          </cell>
          <cell r="S4077">
            <v>18.100000000000001</v>
          </cell>
          <cell r="T4077">
            <v>7.1428273999999998</v>
          </cell>
          <cell r="U4077">
            <v>9.4334839200000005</v>
          </cell>
          <cell r="V4077">
            <v>7.2130316600000004</v>
          </cell>
          <cell r="W4077">
            <v>54.5</v>
          </cell>
          <cell r="X4077">
            <v>87.3</v>
          </cell>
          <cell r="Y4077">
            <v>58.5</v>
          </cell>
          <cell r="Z4077">
            <v>50.4</v>
          </cell>
          <cell r="AA4077">
            <v>46.7</v>
          </cell>
          <cell r="AB4077">
            <v>7.1936858200000007</v>
          </cell>
          <cell r="AC4077">
            <v>0</v>
          </cell>
          <cell r="AD4077">
            <v>290.57</v>
          </cell>
          <cell r="AE4077">
            <v>62.97254375</v>
          </cell>
          <cell r="AF4077">
            <v>62.861800000000002</v>
          </cell>
          <cell r="AG4077">
            <v>0.33336757194907984</v>
          </cell>
          <cell r="AH4077">
            <v>3.2</v>
          </cell>
          <cell r="AI4077">
            <v>61410</v>
          </cell>
          <cell r="AJ4077">
            <v>10.6</v>
          </cell>
        </row>
        <row r="4078">
          <cell r="A4078" t="str">
            <v>4808</v>
          </cell>
          <cell r="B4078" t="str">
            <v>480802301</v>
          </cell>
          <cell r="D4078" t="str">
            <v>4808023</v>
          </cell>
          <cell r="E4078" t="str">
            <v>4850</v>
          </cell>
          <cell r="F4078" t="str">
            <v>48</v>
          </cell>
          <cell r="G4078">
            <v>542.59507582000003</v>
          </cell>
          <cell r="H4078">
            <v>548.97883991000003</v>
          </cell>
          <cell r="I4078">
            <v>546.35633400999996</v>
          </cell>
          <cell r="J4078">
            <v>18.96551724</v>
          </cell>
          <cell r="K4078">
            <v>14.51440768</v>
          </cell>
          <cell r="L4078">
            <v>9.3687960599999993</v>
          </cell>
          <cell r="M4078">
            <v>10.36046926</v>
          </cell>
          <cell r="N4078">
            <v>33.348302089999997</v>
          </cell>
          <cell r="O4078">
            <v>60.258000000000003</v>
          </cell>
          <cell r="P4078">
            <v>10.126631100000001</v>
          </cell>
          <cell r="Q4078">
            <v>79.599999999999994</v>
          </cell>
          <cell r="R4078">
            <v>47.665465279999999</v>
          </cell>
          <cell r="S4078">
            <v>18.100000000000001</v>
          </cell>
          <cell r="T4078">
            <v>9.3687960599999993</v>
          </cell>
          <cell r="U4078">
            <v>9.3687960599999993</v>
          </cell>
          <cell r="V4078">
            <v>9.3687960599999993</v>
          </cell>
          <cell r="W4078">
            <v>54.5</v>
          </cell>
          <cell r="X4078">
            <v>87.3</v>
          </cell>
          <cell r="Y4078">
            <v>58.5</v>
          </cell>
          <cell r="Z4078">
            <v>50.4</v>
          </cell>
          <cell r="AA4078">
            <v>46.7</v>
          </cell>
          <cell r="AB4078">
            <v>9.6158054800000006</v>
          </cell>
          <cell r="AC4078">
            <v>0</v>
          </cell>
          <cell r="AD4078">
            <v>290.57</v>
          </cell>
          <cell r="AE4078">
            <v>62.97254375</v>
          </cell>
          <cell r="AF4078">
            <v>62.861800000000002</v>
          </cell>
          <cell r="AG4078">
            <v>0.39453574651033446</v>
          </cell>
          <cell r="AH4078">
            <v>3.2</v>
          </cell>
          <cell r="AI4078">
            <v>61410</v>
          </cell>
          <cell r="AJ4078">
            <v>10.6</v>
          </cell>
        </row>
        <row r="4079">
          <cell r="A4079" t="str">
            <v>4808</v>
          </cell>
          <cell r="B4079" t="str">
            <v>480802401</v>
          </cell>
          <cell r="D4079" t="str">
            <v>4808024</v>
          </cell>
          <cell r="E4079" t="str">
            <v>4850</v>
          </cell>
          <cell r="F4079" t="str">
            <v>48</v>
          </cell>
          <cell r="G4079">
            <v>542.59507582000003</v>
          </cell>
          <cell r="H4079">
            <v>548.97883991000003</v>
          </cell>
          <cell r="I4079">
            <v>546.35633400999996</v>
          </cell>
          <cell r="J4079">
            <v>18.96551724</v>
          </cell>
          <cell r="K4079">
            <v>14.51440768</v>
          </cell>
          <cell r="L4079">
            <v>7.1356873500000004</v>
          </cell>
          <cell r="M4079">
            <v>10.81977828</v>
          </cell>
          <cell r="N4079">
            <v>33.348302089999997</v>
          </cell>
          <cell r="O4079">
            <v>60.258000000000003</v>
          </cell>
          <cell r="P4079">
            <v>10.81977828</v>
          </cell>
          <cell r="Q4079">
            <v>79.599999999999994</v>
          </cell>
          <cell r="R4079">
            <v>47.665465279999999</v>
          </cell>
          <cell r="S4079">
            <v>18.100000000000001</v>
          </cell>
          <cell r="T4079">
            <v>7.1356873500000004</v>
          </cell>
          <cell r="U4079">
            <v>7.1356873500000004</v>
          </cell>
          <cell r="V4079">
            <v>7.1308988299999996</v>
          </cell>
          <cell r="W4079">
            <v>54.5</v>
          </cell>
          <cell r="X4079">
            <v>87.3</v>
          </cell>
          <cell r="Y4079">
            <v>58.5</v>
          </cell>
          <cell r="Z4079">
            <v>50.4</v>
          </cell>
          <cell r="AA4079">
            <v>46.7</v>
          </cell>
          <cell r="AB4079">
            <v>7.2427979199999992</v>
          </cell>
          <cell r="AC4079">
            <v>1</v>
          </cell>
          <cell r="AD4079">
            <v>290.57</v>
          </cell>
          <cell r="AE4079">
            <v>62.97254375</v>
          </cell>
          <cell r="AF4079">
            <v>62.861800000000002</v>
          </cell>
          <cell r="AG4079">
            <v>0.33159500670816533</v>
          </cell>
          <cell r="AH4079">
            <v>3.2</v>
          </cell>
          <cell r="AI4079">
            <v>61410</v>
          </cell>
          <cell r="AJ4079">
            <v>10.6</v>
          </cell>
        </row>
        <row r="4080">
          <cell r="A4080" t="str">
            <v>4808</v>
          </cell>
          <cell r="B4080" t="str">
            <v>480802501</v>
          </cell>
          <cell r="D4080" t="str">
            <v>4808025</v>
          </cell>
          <cell r="E4080" t="str">
            <v>4850</v>
          </cell>
          <cell r="F4080" t="str">
            <v>48</v>
          </cell>
          <cell r="G4080">
            <v>542.59507582000003</v>
          </cell>
          <cell r="H4080">
            <v>548.97883991000003</v>
          </cell>
          <cell r="I4080">
            <v>546.35633400999996</v>
          </cell>
          <cell r="J4080">
            <v>18.96551724</v>
          </cell>
          <cell r="K4080">
            <v>14.51440768</v>
          </cell>
          <cell r="L4080">
            <v>9.0874945399999998</v>
          </cell>
          <cell r="M4080">
            <v>10.81977828</v>
          </cell>
          <cell r="N4080">
            <v>33.348302089999997</v>
          </cell>
          <cell r="O4080">
            <v>60.258000000000003</v>
          </cell>
          <cell r="P4080">
            <v>10.81977828</v>
          </cell>
          <cell r="Q4080">
            <v>79.599999999999994</v>
          </cell>
          <cell r="R4080">
            <v>47.665465279999999</v>
          </cell>
          <cell r="S4080">
            <v>18.100000000000001</v>
          </cell>
          <cell r="T4080">
            <v>9.4334839200000005</v>
          </cell>
          <cell r="U4080">
            <v>9.4334839200000005</v>
          </cell>
          <cell r="V4080">
            <v>9.0874945399999998</v>
          </cell>
          <cell r="W4080">
            <v>54.5</v>
          </cell>
          <cell r="X4080">
            <v>87.3</v>
          </cell>
          <cell r="Y4080">
            <v>58.5</v>
          </cell>
          <cell r="Z4080">
            <v>50.4</v>
          </cell>
          <cell r="AA4080">
            <v>46.7</v>
          </cell>
          <cell r="AB4080">
            <v>9.6158054800000006</v>
          </cell>
          <cell r="AC4080">
            <v>1</v>
          </cell>
          <cell r="AD4080">
            <v>290.57</v>
          </cell>
          <cell r="AE4080">
            <v>62.97254375</v>
          </cell>
          <cell r="AF4080">
            <v>62.861800000000002</v>
          </cell>
          <cell r="AG4080">
            <v>0.39670618237131139</v>
          </cell>
          <cell r="AH4080">
            <v>3.2</v>
          </cell>
          <cell r="AI4080">
            <v>61410</v>
          </cell>
          <cell r="AJ4080">
            <v>10.6</v>
          </cell>
        </row>
        <row r="4081">
          <cell r="A4081" t="str">
            <v>4808</v>
          </cell>
          <cell r="B4081" t="str">
            <v>480802601</v>
          </cell>
          <cell r="D4081" t="str">
            <v>4808026</v>
          </cell>
          <cell r="E4081" t="str">
            <v>4850</v>
          </cell>
          <cell r="F4081" t="str">
            <v>48</v>
          </cell>
          <cell r="G4081">
            <v>542.59507582000003</v>
          </cell>
          <cell r="H4081">
            <v>548.97883991000003</v>
          </cell>
          <cell r="I4081">
            <v>546.35633400999996</v>
          </cell>
          <cell r="J4081">
            <v>18.96551724</v>
          </cell>
          <cell r="K4081">
            <v>14.51440768</v>
          </cell>
          <cell r="L4081">
            <v>7.1959372300000002</v>
          </cell>
          <cell r="M4081">
            <v>10.126631100000001</v>
          </cell>
          <cell r="N4081">
            <v>33.348302089999997</v>
          </cell>
          <cell r="O4081">
            <v>60.258000000000003</v>
          </cell>
          <cell r="P4081">
            <v>10.81977828</v>
          </cell>
          <cell r="Q4081">
            <v>79.599999999999994</v>
          </cell>
          <cell r="R4081">
            <v>47.665465279999999</v>
          </cell>
          <cell r="S4081">
            <v>18.100000000000001</v>
          </cell>
          <cell r="T4081">
            <v>7.1959372300000002</v>
          </cell>
          <cell r="U4081">
            <v>9.8389490300000002</v>
          </cell>
          <cell r="V4081">
            <v>7.1308988299999996</v>
          </cell>
          <cell r="W4081">
            <v>54.5</v>
          </cell>
          <cell r="X4081">
            <v>87.3</v>
          </cell>
          <cell r="Y4081">
            <v>58.5</v>
          </cell>
          <cell r="Z4081">
            <v>50.4</v>
          </cell>
          <cell r="AA4081">
            <v>46.7</v>
          </cell>
          <cell r="AB4081">
            <v>7.1959372300000002</v>
          </cell>
          <cell r="AC4081">
            <v>1</v>
          </cell>
          <cell r="AD4081">
            <v>290.57</v>
          </cell>
          <cell r="AE4081">
            <v>62.97254375</v>
          </cell>
          <cell r="AF4081">
            <v>62.861800000000002</v>
          </cell>
          <cell r="AG4081">
            <v>0.33398925604907215</v>
          </cell>
          <cell r="AH4081">
            <v>3.2</v>
          </cell>
          <cell r="AI4081">
            <v>61410</v>
          </cell>
          <cell r="AJ4081">
            <v>10.6</v>
          </cell>
        </row>
        <row r="4082">
          <cell r="A4082" t="str">
            <v>4808</v>
          </cell>
          <cell r="B4082" t="str">
            <v>480802701</v>
          </cell>
          <cell r="D4082" t="str">
            <v>4808027</v>
          </cell>
          <cell r="E4082" t="str">
            <v>4850</v>
          </cell>
          <cell r="F4082" t="str">
            <v>48</v>
          </cell>
          <cell r="G4082">
            <v>542.59507582000003</v>
          </cell>
          <cell r="H4082">
            <v>548.97883991000003</v>
          </cell>
          <cell r="I4082">
            <v>546.35633400999996</v>
          </cell>
          <cell r="J4082">
            <v>18.96551724</v>
          </cell>
          <cell r="K4082">
            <v>14.51440768</v>
          </cell>
          <cell r="L4082">
            <v>9.4334839200000005</v>
          </cell>
          <cell r="M4082">
            <v>10.81977828</v>
          </cell>
          <cell r="N4082">
            <v>33.348302089999997</v>
          </cell>
          <cell r="O4082">
            <v>60.258000000000003</v>
          </cell>
          <cell r="P4082">
            <v>10.81977828</v>
          </cell>
          <cell r="Q4082">
            <v>79.599999999999994</v>
          </cell>
          <cell r="R4082">
            <v>47.665465279999999</v>
          </cell>
          <cell r="S4082">
            <v>18.100000000000001</v>
          </cell>
          <cell r="T4082">
            <v>9.4334839200000005</v>
          </cell>
          <cell r="U4082">
            <v>9.4334839200000005</v>
          </cell>
          <cell r="V4082">
            <v>9.4334839200000005</v>
          </cell>
          <cell r="W4082">
            <v>54.5</v>
          </cell>
          <cell r="X4082">
            <v>87.3</v>
          </cell>
          <cell r="Y4082">
            <v>58.5</v>
          </cell>
          <cell r="Z4082">
            <v>50.4</v>
          </cell>
          <cell r="AA4082">
            <v>46.7</v>
          </cell>
          <cell r="AB4082">
            <v>9.6158054800000006</v>
          </cell>
          <cell r="AC4082">
            <v>0</v>
          </cell>
          <cell r="AD4082">
            <v>290.57</v>
          </cell>
          <cell r="AE4082">
            <v>62.97254375</v>
          </cell>
          <cell r="AF4082">
            <v>62.861800000000002</v>
          </cell>
          <cell r="AG4082">
            <v>0.37382966296540548</v>
          </cell>
          <cell r="AH4082">
            <v>3.2</v>
          </cell>
          <cell r="AI4082">
            <v>61410</v>
          </cell>
          <cell r="AJ4082">
            <v>10.6</v>
          </cell>
        </row>
        <row r="4083">
          <cell r="A4083" t="str">
            <v>4808</v>
          </cell>
          <cell r="B4083" t="str">
            <v>480802801</v>
          </cell>
          <cell r="D4083" t="str">
            <v>4808028</v>
          </cell>
          <cell r="E4083" t="str">
            <v>4850</v>
          </cell>
          <cell r="F4083" t="str">
            <v>48</v>
          </cell>
          <cell r="G4083">
            <v>542.59507582000003</v>
          </cell>
          <cell r="H4083">
            <v>548.97883991000003</v>
          </cell>
          <cell r="I4083">
            <v>546.35633400999996</v>
          </cell>
          <cell r="J4083">
            <v>18.96551724</v>
          </cell>
          <cell r="K4083">
            <v>14.51440768</v>
          </cell>
          <cell r="L4083">
            <v>9.4334839200000005</v>
          </cell>
          <cell r="M4083">
            <v>9.8211380199999994</v>
          </cell>
          <cell r="N4083">
            <v>33.348302089999997</v>
          </cell>
          <cell r="O4083">
            <v>60.258000000000003</v>
          </cell>
          <cell r="P4083">
            <v>10.126631100000001</v>
          </cell>
          <cell r="Q4083">
            <v>79.599999999999994</v>
          </cell>
          <cell r="R4083">
            <v>47.665465279999999</v>
          </cell>
          <cell r="S4083">
            <v>18.100000000000001</v>
          </cell>
          <cell r="T4083">
            <v>9.4334839200000005</v>
          </cell>
          <cell r="U4083">
            <v>9.8389490300000002</v>
          </cell>
          <cell r="V4083">
            <v>9.3301657700000007</v>
          </cell>
          <cell r="W4083">
            <v>54.5</v>
          </cell>
          <cell r="X4083">
            <v>87.3</v>
          </cell>
          <cell r="Y4083">
            <v>58.5</v>
          </cell>
          <cell r="Z4083">
            <v>50.4</v>
          </cell>
          <cell r="AA4083">
            <v>46.7</v>
          </cell>
          <cell r="AB4083">
            <v>9.1139396000000001</v>
          </cell>
          <cell r="AC4083">
            <v>0</v>
          </cell>
          <cell r="AD4083">
            <v>290.57</v>
          </cell>
          <cell r="AE4083">
            <v>62.97254375</v>
          </cell>
          <cell r="AF4083">
            <v>62.861800000000002</v>
          </cell>
          <cell r="AG4083">
            <v>0.31276952982114026</v>
          </cell>
          <cell r="AH4083">
            <v>3.2</v>
          </cell>
          <cell r="AI4083">
            <v>61410</v>
          </cell>
          <cell r="AJ4083">
            <v>10.6</v>
          </cell>
        </row>
        <row r="4084">
          <cell r="A4084" t="str">
            <v>4808</v>
          </cell>
          <cell r="B4084" t="str">
            <v>480802901</v>
          </cell>
          <cell r="D4084" t="str">
            <v>4808029</v>
          </cell>
          <cell r="E4084" t="str">
            <v>4850</v>
          </cell>
          <cell r="F4084" t="str">
            <v>48</v>
          </cell>
          <cell r="G4084">
            <v>542.59507582000003</v>
          </cell>
          <cell r="H4084">
            <v>548.97883991000003</v>
          </cell>
          <cell r="I4084">
            <v>546.35633400999996</v>
          </cell>
          <cell r="J4084">
            <v>18.96551724</v>
          </cell>
          <cell r="K4084">
            <v>14.51440768</v>
          </cell>
          <cell r="L4084">
            <v>7.3172124099999989</v>
          </cell>
          <cell r="M4084">
            <v>9.6044074399999992</v>
          </cell>
          <cell r="N4084">
            <v>33.348302089999997</v>
          </cell>
          <cell r="O4084">
            <v>60.258000000000003</v>
          </cell>
          <cell r="P4084">
            <v>9.5571871799999997</v>
          </cell>
          <cell r="Q4084">
            <v>79.599999999999994</v>
          </cell>
          <cell r="R4084">
            <v>47.665465279999999</v>
          </cell>
          <cell r="S4084">
            <v>18.100000000000001</v>
          </cell>
          <cell r="T4084">
            <v>9.4334839200000005</v>
          </cell>
          <cell r="U4084">
            <v>7.3172124099999989</v>
          </cell>
          <cell r="V4084">
            <v>7.1522688600000013</v>
          </cell>
          <cell r="W4084">
            <v>54.5</v>
          </cell>
          <cell r="X4084">
            <v>87.3</v>
          </cell>
          <cell r="Y4084">
            <v>58.5</v>
          </cell>
          <cell r="Z4084">
            <v>50.4</v>
          </cell>
          <cell r="AA4084">
            <v>46.7</v>
          </cell>
          <cell r="AB4084">
            <v>9.0906555299999994</v>
          </cell>
          <cell r="AC4084">
            <v>1</v>
          </cell>
          <cell r="AD4084">
            <v>290.57</v>
          </cell>
          <cell r="AE4084">
            <v>62.97254375</v>
          </cell>
          <cell r="AF4084">
            <v>62.861800000000002</v>
          </cell>
          <cell r="AG4084">
            <v>0.3876209280553698</v>
          </cell>
          <cell r="AH4084">
            <v>3.2</v>
          </cell>
          <cell r="AI4084">
            <v>61410</v>
          </cell>
          <cell r="AJ4084">
            <v>10.6</v>
          </cell>
        </row>
        <row r="4085">
          <cell r="A4085" t="str">
            <v>4808</v>
          </cell>
          <cell r="B4085" t="str">
            <v>480803101</v>
          </cell>
          <cell r="D4085" t="str">
            <v>4808031</v>
          </cell>
          <cell r="E4085" t="str">
            <v>4850</v>
          </cell>
          <cell r="F4085" t="str">
            <v>48</v>
          </cell>
          <cell r="G4085">
            <v>542.59507582000003</v>
          </cell>
          <cell r="H4085">
            <v>548.97883991000003</v>
          </cell>
          <cell r="I4085">
            <v>546.35633400999996</v>
          </cell>
          <cell r="J4085">
            <v>18.96551724</v>
          </cell>
          <cell r="K4085">
            <v>14.51440768</v>
          </cell>
          <cell r="L4085">
            <v>7.1499168400000004</v>
          </cell>
          <cell r="M4085">
            <v>8.2498364899999999</v>
          </cell>
          <cell r="N4085">
            <v>33.348302089999997</v>
          </cell>
          <cell r="O4085">
            <v>60.258000000000003</v>
          </cell>
          <cell r="P4085">
            <v>10.139073379999999</v>
          </cell>
          <cell r="Q4085">
            <v>79.599999999999994</v>
          </cell>
          <cell r="R4085">
            <v>47.665465279999999</v>
          </cell>
          <cell r="S4085">
            <v>18.100000000000001</v>
          </cell>
          <cell r="T4085">
            <v>7.7030076800000007</v>
          </cell>
          <cell r="U4085">
            <v>7.3244899800000001</v>
          </cell>
          <cell r="V4085">
            <v>7.1800698699999996</v>
          </cell>
          <cell r="W4085">
            <v>54.5</v>
          </cell>
          <cell r="X4085">
            <v>87.3</v>
          </cell>
          <cell r="Y4085">
            <v>58.5</v>
          </cell>
          <cell r="Z4085">
            <v>50.4</v>
          </cell>
          <cell r="AA4085">
            <v>46.7</v>
          </cell>
          <cell r="AB4085">
            <v>7.3981740900000004</v>
          </cell>
          <cell r="AC4085">
            <v>0.99238336999999999</v>
          </cell>
          <cell r="AD4085">
            <v>290.57</v>
          </cell>
          <cell r="AE4085">
            <v>62.97254375</v>
          </cell>
          <cell r="AF4085">
            <v>62.861800000000002</v>
          </cell>
          <cell r="AG4085">
            <v>0.37591502361228663</v>
          </cell>
          <cell r="AH4085">
            <v>3.2</v>
          </cell>
          <cell r="AI4085">
            <v>61410</v>
          </cell>
          <cell r="AJ4085">
            <v>10.6</v>
          </cell>
        </row>
        <row r="4086">
          <cell r="A4086" t="str">
            <v>4808</v>
          </cell>
          <cell r="B4086" t="str">
            <v>480803201</v>
          </cell>
          <cell r="D4086" t="str">
            <v>4808032</v>
          </cell>
          <cell r="E4086" t="str">
            <v>4850</v>
          </cell>
          <cell r="F4086" t="str">
            <v>48</v>
          </cell>
          <cell r="G4086">
            <v>542.59507582000003</v>
          </cell>
          <cell r="H4086">
            <v>548.97883991000003</v>
          </cell>
          <cell r="I4086">
            <v>546.35633400999996</v>
          </cell>
          <cell r="J4086">
            <v>18.96551724</v>
          </cell>
          <cell r="K4086">
            <v>14.51440768</v>
          </cell>
          <cell r="L4086">
            <v>7.1631723899999997</v>
          </cell>
          <cell r="M4086">
            <v>10.118316630000001</v>
          </cell>
          <cell r="N4086">
            <v>33.348302089999997</v>
          </cell>
          <cell r="O4086">
            <v>60.258000000000003</v>
          </cell>
          <cell r="P4086">
            <v>10.81977828</v>
          </cell>
          <cell r="Q4086">
            <v>79.599999999999994</v>
          </cell>
          <cell r="R4086">
            <v>47.665465279999999</v>
          </cell>
          <cell r="S4086">
            <v>18.100000000000001</v>
          </cell>
          <cell r="T4086">
            <v>7.1631723899999997</v>
          </cell>
          <cell r="U4086">
            <v>7.1631723899999997</v>
          </cell>
          <cell r="V4086">
            <v>7.1631723899999997</v>
          </cell>
          <cell r="W4086">
            <v>54.5</v>
          </cell>
          <cell r="X4086">
            <v>87.3</v>
          </cell>
          <cell r="Y4086">
            <v>58.5</v>
          </cell>
          <cell r="Z4086">
            <v>50.4</v>
          </cell>
          <cell r="AA4086">
            <v>46.7</v>
          </cell>
          <cell r="AB4086">
            <v>9.9641121699999999</v>
          </cell>
          <cell r="AC4086">
            <v>0</v>
          </cell>
          <cell r="AD4086">
            <v>290.57</v>
          </cell>
          <cell r="AE4086">
            <v>62.97254375</v>
          </cell>
          <cell r="AF4086">
            <v>62.861800000000002</v>
          </cell>
          <cell r="AG4086">
            <v>0.37848837106890282</v>
          </cell>
          <cell r="AH4086">
            <v>3.2</v>
          </cell>
          <cell r="AI4086">
            <v>61410</v>
          </cell>
          <cell r="AJ4086">
            <v>10.6</v>
          </cell>
        </row>
        <row r="4087">
          <cell r="A4087" t="str">
            <v>4808</v>
          </cell>
          <cell r="B4087" t="str">
            <v>480803401</v>
          </cell>
          <cell r="D4087" t="str">
            <v>4808034</v>
          </cell>
          <cell r="E4087" t="str">
            <v>4850</v>
          </cell>
          <cell r="F4087" t="str">
            <v>48</v>
          </cell>
          <cell r="G4087">
            <v>542.59507582000003</v>
          </cell>
          <cell r="H4087">
            <v>548.97883991000003</v>
          </cell>
          <cell r="I4087">
            <v>546.35633400999996</v>
          </cell>
          <cell r="J4087">
            <v>18.96551724</v>
          </cell>
          <cell r="K4087">
            <v>14.51440768</v>
          </cell>
          <cell r="L4087">
            <v>7.30384323</v>
          </cell>
          <cell r="M4087">
            <v>10.81977828</v>
          </cell>
          <cell r="N4087">
            <v>33.348302089999997</v>
          </cell>
          <cell r="O4087">
            <v>60.258000000000003</v>
          </cell>
          <cell r="P4087">
            <v>10.81977828</v>
          </cell>
          <cell r="Q4087">
            <v>79.599999999999994</v>
          </cell>
          <cell r="R4087">
            <v>47.665465279999999</v>
          </cell>
          <cell r="S4087">
            <v>18.100000000000001</v>
          </cell>
          <cell r="T4087">
            <v>7.2078598700000001</v>
          </cell>
          <cell r="U4087">
            <v>7.2078598700000001</v>
          </cell>
          <cell r="V4087">
            <v>7.30384323</v>
          </cell>
          <cell r="W4087">
            <v>54.5</v>
          </cell>
          <cell r="X4087">
            <v>87.3</v>
          </cell>
          <cell r="Y4087">
            <v>58.5</v>
          </cell>
          <cell r="Z4087">
            <v>50.4</v>
          </cell>
          <cell r="AA4087">
            <v>46.7</v>
          </cell>
          <cell r="AB4087">
            <v>7.30384323</v>
          </cell>
          <cell r="AC4087">
            <v>0</v>
          </cell>
          <cell r="AD4087">
            <v>290.57</v>
          </cell>
          <cell r="AE4087">
            <v>62.97254375</v>
          </cell>
          <cell r="AF4087">
            <v>62.861800000000002</v>
          </cell>
          <cell r="AG4087">
            <v>0.35104567881357551</v>
          </cell>
          <cell r="AH4087">
            <v>3.2</v>
          </cell>
          <cell r="AI4087">
            <v>61410</v>
          </cell>
          <cell r="AJ4087">
            <v>10.6</v>
          </cell>
        </row>
        <row r="4088">
          <cell r="A4088" t="str">
            <v>4808</v>
          </cell>
          <cell r="B4088" t="str">
            <v>480803801</v>
          </cell>
          <cell r="D4088" t="str">
            <v>4808038</v>
          </cell>
          <cell r="E4088" t="str">
            <v>4850</v>
          </cell>
          <cell r="F4088" t="str">
            <v>48</v>
          </cell>
          <cell r="G4088">
            <v>542.59507582000003</v>
          </cell>
          <cell r="H4088">
            <v>548.97883991000003</v>
          </cell>
          <cell r="I4088">
            <v>546.35633400999996</v>
          </cell>
          <cell r="J4088">
            <v>18.96551724</v>
          </cell>
          <cell r="K4088">
            <v>14.51440768</v>
          </cell>
          <cell r="L4088">
            <v>9.5144369900000001</v>
          </cell>
          <cell r="M4088">
            <v>10.65671803</v>
          </cell>
          <cell r="N4088">
            <v>33.348302089999997</v>
          </cell>
          <cell r="O4088">
            <v>60.258000000000003</v>
          </cell>
          <cell r="P4088">
            <v>11.01404488</v>
          </cell>
          <cell r="Q4088">
            <v>79.599999999999994</v>
          </cell>
          <cell r="R4088">
            <v>47.665465279999999</v>
          </cell>
          <cell r="S4088">
            <v>18.100000000000001</v>
          </cell>
          <cell r="T4088">
            <v>10.29987828</v>
          </cell>
          <cell r="U4088">
            <v>9.8242278699999996</v>
          </cell>
          <cell r="V4088">
            <v>9.5681546700000002</v>
          </cell>
          <cell r="W4088">
            <v>54.5</v>
          </cell>
          <cell r="X4088">
            <v>87.3</v>
          </cell>
          <cell r="Y4088">
            <v>58.5</v>
          </cell>
          <cell r="Z4088">
            <v>50.4</v>
          </cell>
          <cell r="AA4088">
            <v>46.7</v>
          </cell>
          <cell r="AB4088">
            <v>9.9786877900000004</v>
          </cell>
          <cell r="AC4088">
            <v>0.26518640999999998</v>
          </cell>
          <cell r="AD4088">
            <v>290.57</v>
          </cell>
          <cell r="AE4088">
            <v>62.97254375</v>
          </cell>
          <cell r="AF4088">
            <v>62.864591930000003</v>
          </cell>
          <cell r="AG4088">
            <v>0.36592645057891876</v>
          </cell>
          <cell r="AH4088">
            <v>3.2</v>
          </cell>
          <cell r="AI4088">
            <v>61410</v>
          </cell>
          <cell r="AJ4088">
            <v>10.6</v>
          </cell>
        </row>
        <row r="4089">
          <cell r="A4089" t="str">
            <v>4808</v>
          </cell>
          <cell r="B4089" t="str">
            <v>480803901</v>
          </cell>
          <cell r="D4089" t="str">
            <v>4808039</v>
          </cell>
          <cell r="E4089" t="str">
            <v>4850</v>
          </cell>
          <cell r="F4089" t="str">
            <v>48</v>
          </cell>
          <cell r="G4089">
            <v>542.59507582000003</v>
          </cell>
          <cell r="H4089">
            <v>548.97883991000003</v>
          </cell>
          <cell r="I4089">
            <v>546.35633400999996</v>
          </cell>
          <cell r="J4089">
            <v>18.96551724</v>
          </cell>
          <cell r="K4089">
            <v>14.51440768</v>
          </cell>
          <cell r="L4089">
            <v>7.2152399799999998</v>
          </cell>
          <cell r="M4089">
            <v>10.126631100000001</v>
          </cell>
          <cell r="N4089">
            <v>33.348302089999997</v>
          </cell>
          <cell r="O4089">
            <v>60.258000000000003</v>
          </cell>
          <cell r="P4089">
            <v>10.81977828</v>
          </cell>
          <cell r="Q4089">
            <v>79.599999999999994</v>
          </cell>
          <cell r="R4089">
            <v>47.665465279999999</v>
          </cell>
          <cell r="S4089">
            <v>18.100000000000001</v>
          </cell>
          <cell r="T4089">
            <v>7.5283317699999994</v>
          </cell>
          <cell r="U4089">
            <v>7.37337431</v>
          </cell>
          <cell r="V4089">
            <v>7.1662659700000004</v>
          </cell>
          <cell r="W4089">
            <v>54.5</v>
          </cell>
          <cell r="X4089">
            <v>87.3</v>
          </cell>
          <cell r="Y4089">
            <v>58.5</v>
          </cell>
          <cell r="Z4089">
            <v>50.4</v>
          </cell>
          <cell r="AA4089">
            <v>46.7</v>
          </cell>
          <cell r="AB4089">
            <v>7.3238305700000002</v>
          </cell>
          <cell r="AC4089">
            <v>1</v>
          </cell>
          <cell r="AD4089">
            <v>290.57</v>
          </cell>
          <cell r="AE4089">
            <v>62.97254375</v>
          </cell>
          <cell r="AF4089">
            <v>62.861800000000002</v>
          </cell>
          <cell r="AG4089">
            <v>0.34826157788593692</v>
          </cell>
          <cell r="AH4089">
            <v>3.2</v>
          </cell>
          <cell r="AI4089">
            <v>61410</v>
          </cell>
          <cell r="AJ4089">
            <v>10.6</v>
          </cell>
        </row>
        <row r="4090">
          <cell r="A4090" t="str">
            <v>4808</v>
          </cell>
          <cell r="B4090" t="str">
            <v>480804201</v>
          </cell>
          <cell r="D4090" t="str">
            <v>4808042</v>
          </cell>
          <cell r="E4090" t="str">
            <v>4850</v>
          </cell>
          <cell r="F4090" t="str">
            <v>48</v>
          </cell>
          <cell r="G4090">
            <v>542.59507582000003</v>
          </cell>
          <cell r="H4090">
            <v>548.97883991000003</v>
          </cell>
          <cell r="I4090">
            <v>546.35633400999996</v>
          </cell>
          <cell r="J4090">
            <v>18.96551724</v>
          </cell>
          <cell r="K4090">
            <v>14.51440768</v>
          </cell>
          <cell r="L4090">
            <v>9.4334839200000005</v>
          </cell>
          <cell r="M4090">
            <v>10.675191720000001</v>
          </cell>
          <cell r="N4090">
            <v>33.348302089999997</v>
          </cell>
          <cell r="O4090">
            <v>60.258000000000003</v>
          </cell>
          <cell r="P4090">
            <v>10.81977828</v>
          </cell>
          <cell r="Q4090">
            <v>79.599999999999994</v>
          </cell>
          <cell r="R4090">
            <v>47.665465279999999</v>
          </cell>
          <cell r="S4090">
            <v>18.100000000000001</v>
          </cell>
          <cell r="T4090">
            <v>9.8389490300000002</v>
          </cell>
          <cell r="U4090">
            <v>9.6645956399999999</v>
          </cell>
          <cell r="V4090">
            <v>9.4334839200000005</v>
          </cell>
          <cell r="W4090">
            <v>54.5</v>
          </cell>
          <cell r="X4090">
            <v>87.3</v>
          </cell>
          <cell r="Y4090">
            <v>58.5</v>
          </cell>
          <cell r="Z4090">
            <v>50.4</v>
          </cell>
          <cell r="AA4090">
            <v>46.7</v>
          </cell>
          <cell r="AB4090">
            <v>9.6158054800000006</v>
          </cell>
          <cell r="AC4090">
            <v>0</v>
          </cell>
          <cell r="AD4090">
            <v>290.57</v>
          </cell>
          <cell r="AE4090">
            <v>62.97254375</v>
          </cell>
          <cell r="AF4090">
            <v>62.861800000000002</v>
          </cell>
          <cell r="AG4090">
            <v>0.36159373888937324</v>
          </cell>
          <cell r="AH4090">
            <v>3.2</v>
          </cell>
          <cell r="AI4090">
            <v>61410</v>
          </cell>
          <cell r="AJ4090">
            <v>10.6</v>
          </cell>
        </row>
        <row r="4091">
          <cell r="A4091" t="str">
            <v>4808</v>
          </cell>
          <cell r="B4091" t="str">
            <v>480804401</v>
          </cell>
          <cell r="D4091" t="str">
            <v>4808044</v>
          </cell>
          <cell r="E4091" t="str">
            <v>4850</v>
          </cell>
          <cell r="F4091" t="str">
            <v>48</v>
          </cell>
          <cell r="G4091">
            <v>542.59507582000003</v>
          </cell>
          <cell r="H4091">
            <v>548.97883991000003</v>
          </cell>
          <cell r="I4091">
            <v>546.35633400999996</v>
          </cell>
          <cell r="J4091">
            <v>18.96551724</v>
          </cell>
          <cell r="K4091">
            <v>14.51440768</v>
          </cell>
          <cell r="L4091">
            <v>7.1891677400000003</v>
          </cell>
          <cell r="M4091">
            <v>10.81977828</v>
          </cell>
          <cell r="N4091">
            <v>33.348302089999997</v>
          </cell>
          <cell r="O4091">
            <v>60.258000000000003</v>
          </cell>
          <cell r="P4091">
            <v>11.029293389999999</v>
          </cell>
          <cell r="Q4091">
            <v>79.599999999999994</v>
          </cell>
          <cell r="R4091">
            <v>47.665465279999999</v>
          </cell>
          <cell r="S4091">
            <v>18.100000000000001</v>
          </cell>
          <cell r="T4091">
            <v>10.126631100000001</v>
          </cell>
          <cell r="U4091">
            <v>7.3485875300000005</v>
          </cell>
          <cell r="V4091">
            <v>7.1708884800000003</v>
          </cell>
          <cell r="W4091">
            <v>54.5</v>
          </cell>
          <cell r="X4091">
            <v>87.3</v>
          </cell>
          <cell r="Y4091">
            <v>58.5</v>
          </cell>
          <cell r="Z4091">
            <v>50.4</v>
          </cell>
          <cell r="AA4091">
            <v>46.7</v>
          </cell>
          <cell r="AB4091">
            <v>7.5082387700000002</v>
          </cell>
          <cell r="AC4091">
            <v>1</v>
          </cell>
          <cell r="AD4091">
            <v>290.57</v>
          </cell>
          <cell r="AE4091">
            <v>62.97254375</v>
          </cell>
          <cell r="AF4091">
            <v>62.861800000000002</v>
          </cell>
          <cell r="AG4091">
            <v>0.39771561344410006</v>
          </cell>
          <cell r="AH4091">
            <v>3.2</v>
          </cell>
          <cell r="AI4091">
            <v>61410</v>
          </cell>
          <cell r="AJ4091">
            <v>10.6</v>
          </cell>
        </row>
        <row r="4092">
          <cell r="A4092" t="str">
            <v>4809</v>
          </cell>
          <cell r="B4092" t="str">
            <v>480900201</v>
          </cell>
          <cell r="D4092" t="str">
            <v>4809002</v>
          </cell>
          <cell r="E4092" t="str">
            <v>4840</v>
          </cell>
          <cell r="F4092" t="str">
            <v>48</v>
          </cell>
          <cell r="G4092">
            <v>542.59507582000003</v>
          </cell>
          <cell r="H4092">
            <v>548.97883991000003</v>
          </cell>
          <cell r="I4092">
            <v>546.35633400999996</v>
          </cell>
          <cell r="J4092">
            <v>31.160263870000001</v>
          </cell>
          <cell r="K4092">
            <v>25.903812449999997</v>
          </cell>
          <cell r="L4092">
            <v>10.25794003</v>
          </cell>
          <cell r="M4092">
            <v>10.794296360000001</v>
          </cell>
          <cell r="N4092">
            <v>28.684546650000005</v>
          </cell>
          <cell r="O4092">
            <v>60.258000000000003</v>
          </cell>
          <cell r="P4092">
            <v>11.33690402</v>
          </cell>
          <cell r="Q4092">
            <v>71.8</v>
          </cell>
          <cell r="R4092">
            <v>47.665465279999999</v>
          </cell>
          <cell r="S4092">
            <v>18.100000000000001</v>
          </cell>
          <cell r="T4092">
            <v>10.6632882</v>
          </cell>
          <cell r="U4092">
            <v>10.553257390000001</v>
          </cell>
          <cell r="V4092">
            <v>10.64751794</v>
          </cell>
          <cell r="W4092">
            <v>65.8</v>
          </cell>
          <cell r="X4092">
            <v>86.4</v>
          </cell>
          <cell r="Y4092">
            <v>48.4</v>
          </cell>
          <cell r="Z4092">
            <v>43.3</v>
          </cell>
          <cell r="AA4092">
            <v>42.4</v>
          </cell>
          <cell r="AB4092">
            <v>10.420643099999999</v>
          </cell>
          <cell r="AC4092">
            <v>0.25212201000000001</v>
          </cell>
          <cell r="AD4092">
            <v>291.3</v>
          </cell>
          <cell r="AE4092">
            <v>66.612087590000002</v>
          </cell>
          <cell r="AF4092">
            <v>63.982881799999994</v>
          </cell>
          <cell r="AG4092">
            <v>0.31435400438971095</v>
          </cell>
          <cell r="AH4092">
            <v>2.7</v>
          </cell>
          <cell r="AI4092">
            <v>58160</v>
          </cell>
          <cell r="AJ4092">
            <v>10.6</v>
          </cell>
        </row>
        <row r="4093">
          <cell r="A4093" t="str">
            <v>4809</v>
          </cell>
          <cell r="B4093" t="str">
            <v>480900501</v>
          </cell>
          <cell r="D4093" t="str">
            <v>4809005</v>
          </cell>
          <cell r="E4093" t="str">
            <v>4840</v>
          </cell>
          <cell r="F4093" t="str">
            <v>48</v>
          </cell>
          <cell r="G4093">
            <v>542.59507582000003</v>
          </cell>
          <cell r="H4093">
            <v>548.97883991000003</v>
          </cell>
          <cell r="I4093">
            <v>546.35633400999996</v>
          </cell>
          <cell r="J4093">
            <v>31.160263870000001</v>
          </cell>
          <cell r="K4093">
            <v>25.903812449999997</v>
          </cell>
          <cell r="L4093">
            <v>9.8389490300000002</v>
          </cell>
          <cell r="M4093">
            <v>10.81977828</v>
          </cell>
          <cell r="N4093">
            <v>28.684546650000005</v>
          </cell>
          <cell r="O4093">
            <v>60.258000000000003</v>
          </cell>
          <cell r="P4093">
            <v>10.81977828</v>
          </cell>
          <cell r="Q4093">
            <v>71.8</v>
          </cell>
          <cell r="R4093">
            <v>47.665465279999999</v>
          </cell>
          <cell r="S4093">
            <v>18.100000000000001</v>
          </cell>
          <cell r="T4093">
            <v>9.8389490300000002</v>
          </cell>
          <cell r="U4093">
            <v>9.8389490300000002</v>
          </cell>
          <cell r="V4093">
            <v>10.81977828</v>
          </cell>
          <cell r="W4093">
            <v>65.8</v>
          </cell>
          <cell r="X4093">
            <v>86.4</v>
          </cell>
          <cell r="Y4093">
            <v>48.4</v>
          </cell>
          <cell r="Z4093">
            <v>43.3</v>
          </cell>
          <cell r="AA4093">
            <v>42.4</v>
          </cell>
          <cell r="AB4093">
            <v>9.9641121699999999</v>
          </cell>
          <cell r="AC4093">
            <v>0</v>
          </cell>
          <cell r="AD4093">
            <v>291.3</v>
          </cell>
          <cell r="AE4093">
            <v>66.612087590000002</v>
          </cell>
          <cell r="AF4093">
            <v>66.693399999999997</v>
          </cell>
          <cell r="AG4093">
            <v>0.3659176223333559</v>
          </cell>
          <cell r="AH4093">
            <v>2.7</v>
          </cell>
          <cell r="AI4093">
            <v>58160</v>
          </cell>
          <cell r="AJ4093">
            <v>10.6</v>
          </cell>
        </row>
        <row r="4094">
          <cell r="A4094" t="str">
            <v>4809</v>
          </cell>
          <cell r="B4094" t="str">
            <v>480901001</v>
          </cell>
          <cell r="D4094" t="str">
            <v>4809010</v>
          </cell>
          <cell r="E4094" t="str">
            <v>4840</v>
          </cell>
          <cell r="F4094" t="str">
            <v>48</v>
          </cell>
          <cell r="G4094">
            <v>542.59507582000003</v>
          </cell>
          <cell r="H4094">
            <v>548.97883991000003</v>
          </cell>
          <cell r="I4094">
            <v>546.35633400999996</v>
          </cell>
          <cell r="J4094">
            <v>31.160263870000001</v>
          </cell>
          <cell r="K4094">
            <v>25.903812449999997</v>
          </cell>
          <cell r="L4094">
            <v>7.1308988299999996</v>
          </cell>
          <cell r="M4094">
            <v>10.81977828</v>
          </cell>
          <cell r="N4094">
            <v>28.684546650000005</v>
          </cell>
          <cell r="O4094">
            <v>60.258000000000003</v>
          </cell>
          <cell r="P4094">
            <v>10.81977828</v>
          </cell>
          <cell r="Q4094">
            <v>71.8</v>
          </cell>
          <cell r="R4094">
            <v>47.665465279999999</v>
          </cell>
          <cell r="S4094">
            <v>18.100000000000001</v>
          </cell>
          <cell r="T4094">
            <v>7.1308988299999996</v>
          </cell>
          <cell r="U4094">
            <v>7.1308988299999996</v>
          </cell>
          <cell r="V4094">
            <v>10.81977828</v>
          </cell>
          <cell r="W4094">
            <v>65.8</v>
          </cell>
          <cell r="X4094">
            <v>86.4</v>
          </cell>
          <cell r="Y4094">
            <v>48.4</v>
          </cell>
          <cell r="Z4094">
            <v>43.3</v>
          </cell>
          <cell r="AA4094">
            <v>42.4</v>
          </cell>
          <cell r="AB4094">
            <v>7.1308988299999996</v>
          </cell>
          <cell r="AC4094">
            <v>0</v>
          </cell>
          <cell r="AD4094">
            <v>291.3</v>
          </cell>
          <cell r="AE4094">
            <v>66.612087590000002</v>
          </cell>
          <cell r="AF4094">
            <v>66.693399999999997</v>
          </cell>
          <cell r="AG4094">
            <v>0.34896222344604549</v>
          </cell>
          <cell r="AH4094">
            <v>2.7</v>
          </cell>
          <cell r="AI4094">
            <v>58160</v>
          </cell>
          <cell r="AJ4094">
            <v>10.6</v>
          </cell>
        </row>
        <row r="4095">
          <cell r="A4095" t="str">
            <v>4809</v>
          </cell>
          <cell r="B4095" t="str">
            <v>480901501</v>
          </cell>
          <cell r="D4095" t="str">
            <v>4809015</v>
          </cell>
          <cell r="E4095" t="str">
            <v>4840</v>
          </cell>
          <cell r="F4095" t="str">
            <v>48</v>
          </cell>
          <cell r="G4095">
            <v>542.59507582000003</v>
          </cell>
          <cell r="H4095">
            <v>548.97883991000003</v>
          </cell>
          <cell r="I4095">
            <v>546.35633400999996</v>
          </cell>
          <cell r="J4095">
            <v>31.160263870000001</v>
          </cell>
          <cell r="K4095">
            <v>25.903812449999997</v>
          </cell>
          <cell r="L4095">
            <v>7.2413662799999994</v>
          </cell>
          <cell r="M4095">
            <v>7.6014023300000009</v>
          </cell>
          <cell r="N4095">
            <v>28.684546650000005</v>
          </cell>
          <cell r="O4095">
            <v>60.258000000000003</v>
          </cell>
          <cell r="P4095">
            <v>11.225243389999999</v>
          </cell>
          <cell r="Q4095">
            <v>71.8</v>
          </cell>
          <cell r="R4095">
            <v>47.665465279999999</v>
          </cell>
          <cell r="S4095">
            <v>18.100000000000001</v>
          </cell>
          <cell r="T4095">
            <v>7.6014023300000009</v>
          </cell>
          <cell r="U4095">
            <v>7.5590382599999995</v>
          </cell>
          <cell r="V4095">
            <v>7.2744795600000005</v>
          </cell>
          <cell r="W4095">
            <v>65.8</v>
          </cell>
          <cell r="X4095">
            <v>86.4</v>
          </cell>
          <cell r="Y4095">
            <v>48.4</v>
          </cell>
          <cell r="Z4095">
            <v>43.3</v>
          </cell>
          <cell r="AA4095">
            <v>42.4</v>
          </cell>
          <cell r="AB4095">
            <v>7.6014023300000009</v>
          </cell>
          <cell r="AC4095">
            <v>1</v>
          </cell>
          <cell r="AD4095">
            <v>291.3</v>
          </cell>
          <cell r="AE4095">
            <v>66.612087590000002</v>
          </cell>
          <cell r="AF4095">
            <v>62.861800000000002</v>
          </cell>
          <cell r="AG4095">
            <v>0.34620329066066835</v>
          </cell>
          <cell r="AH4095">
            <v>2.7</v>
          </cell>
          <cell r="AI4095">
            <v>58160</v>
          </cell>
          <cell r="AJ4095">
            <v>10.6</v>
          </cell>
        </row>
        <row r="4096">
          <cell r="A4096" t="str">
            <v>4810</v>
          </cell>
          <cell r="B4096" t="str">
            <v>481000101</v>
          </cell>
          <cell r="D4096" t="str">
            <v>4810001</v>
          </cell>
          <cell r="E4096" t="str">
            <v>4820</v>
          </cell>
          <cell r="F4096" t="str">
            <v>48</v>
          </cell>
          <cell r="G4096">
            <v>542.59507582000003</v>
          </cell>
          <cell r="H4096">
            <v>548.97883991000003</v>
          </cell>
          <cell r="I4096">
            <v>546.35633400999996</v>
          </cell>
          <cell r="J4096">
            <v>20.512820510000001</v>
          </cell>
          <cell r="K4096">
            <v>14.75247525</v>
          </cell>
          <cell r="L4096">
            <v>9.2723757599999992</v>
          </cell>
          <cell r="M4096">
            <v>10.44592812</v>
          </cell>
          <cell r="N4096">
            <v>24.566792790000001</v>
          </cell>
          <cell r="O4096">
            <v>60.258000000000003</v>
          </cell>
          <cell r="P4096">
            <v>10.48673616</v>
          </cell>
          <cell r="Q4096">
            <v>73.8</v>
          </cell>
          <cell r="R4096">
            <v>47.665465279999999</v>
          </cell>
          <cell r="S4096">
            <v>18.100000000000001</v>
          </cell>
          <cell r="T4096">
            <v>9.8807817199999999</v>
          </cell>
          <cell r="U4096">
            <v>9.7025946100000002</v>
          </cell>
          <cell r="V4096">
            <v>9.3762784499999992</v>
          </cell>
          <cell r="W4096">
            <v>63.7</v>
          </cell>
          <cell r="X4096">
            <v>91.5</v>
          </cell>
          <cell r="Y4096">
            <v>42.9</v>
          </cell>
          <cell r="Z4096">
            <v>43.3</v>
          </cell>
          <cell r="AA4096">
            <v>43.7</v>
          </cell>
          <cell r="AB4096">
            <v>9.9963857300000001</v>
          </cell>
          <cell r="AC4096">
            <v>6.8170300000000003E-2</v>
          </cell>
          <cell r="AD4096">
            <v>277.7</v>
          </cell>
          <cell r="AE4096">
            <v>59.810744769999999</v>
          </cell>
          <cell r="AF4096">
            <v>64.796556150000001</v>
          </cell>
          <cell r="AG4096">
            <v>0.35379944283948322</v>
          </cell>
          <cell r="AH4096">
            <v>2.2000000000000002</v>
          </cell>
          <cell r="AI4096">
            <v>56990</v>
          </cell>
          <cell r="AJ4096">
            <v>10.6</v>
          </cell>
        </row>
        <row r="4097">
          <cell r="A4097" t="str">
            <v>4810</v>
          </cell>
          <cell r="B4097" t="str">
            <v>481000201</v>
          </cell>
          <cell r="D4097" t="str">
            <v>4810002</v>
          </cell>
          <cell r="E4097" t="str">
            <v>4820</v>
          </cell>
          <cell r="F4097" t="str">
            <v>48</v>
          </cell>
          <cell r="G4097">
            <v>542.59507582000003</v>
          </cell>
          <cell r="H4097">
            <v>548.97883991000003</v>
          </cell>
          <cell r="I4097">
            <v>546.35633400999996</v>
          </cell>
          <cell r="J4097">
            <v>20.512820510000001</v>
          </cell>
          <cell r="K4097">
            <v>14.75247525</v>
          </cell>
          <cell r="L4097">
            <v>7.148345739999999</v>
          </cell>
          <cell r="M4097">
            <v>10.81977828</v>
          </cell>
          <cell r="N4097">
            <v>24.566792790000001</v>
          </cell>
          <cell r="O4097">
            <v>60.258000000000003</v>
          </cell>
          <cell r="P4097">
            <v>11.015953440000001</v>
          </cell>
          <cell r="Q4097">
            <v>73.8</v>
          </cell>
          <cell r="R4097">
            <v>47.665465279999999</v>
          </cell>
          <cell r="S4097">
            <v>18.100000000000001</v>
          </cell>
          <cell r="T4097">
            <v>7.148345739999999</v>
          </cell>
          <cell r="U4097">
            <v>7.148345739999999</v>
          </cell>
          <cell r="V4097">
            <v>7.148345739999999</v>
          </cell>
          <cell r="W4097">
            <v>63.7</v>
          </cell>
          <cell r="X4097">
            <v>91.5</v>
          </cell>
          <cell r="Y4097">
            <v>42.9</v>
          </cell>
          <cell r="Z4097">
            <v>43.3</v>
          </cell>
          <cell r="AA4097">
            <v>43.7</v>
          </cell>
          <cell r="AB4097">
            <v>9.9641121699999999</v>
          </cell>
          <cell r="AC4097">
            <v>0</v>
          </cell>
          <cell r="AD4097">
            <v>277.7</v>
          </cell>
          <cell r="AE4097">
            <v>59.810744769999999</v>
          </cell>
          <cell r="AF4097">
            <v>64.808599999999998</v>
          </cell>
          <cell r="AG4097">
            <v>0.35439237880746421</v>
          </cell>
          <cell r="AH4097">
            <v>2.2000000000000002</v>
          </cell>
          <cell r="AI4097">
            <v>56990</v>
          </cell>
          <cell r="AJ4097">
            <v>10.6</v>
          </cell>
        </row>
        <row r="4098">
          <cell r="A4098" t="str">
            <v>4810</v>
          </cell>
          <cell r="B4098" t="str">
            <v>481000301</v>
          </cell>
          <cell r="D4098" t="str">
            <v>4810003</v>
          </cell>
          <cell r="E4098" t="str">
            <v>4820</v>
          </cell>
          <cell r="F4098" t="str">
            <v>48</v>
          </cell>
          <cell r="G4098">
            <v>542.59507582000003</v>
          </cell>
          <cell r="H4098">
            <v>548.97883991000003</v>
          </cell>
          <cell r="I4098">
            <v>546.35633400999996</v>
          </cell>
          <cell r="J4098">
            <v>20.512820510000001</v>
          </cell>
          <cell r="K4098">
            <v>14.75247525</v>
          </cell>
          <cell r="L4098">
            <v>7.1308988299999996</v>
          </cell>
          <cell r="M4098">
            <v>10.81977828</v>
          </cell>
          <cell r="N4098">
            <v>24.566792790000001</v>
          </cell>
          <cell r="O4098">
            <v>60.258000000000003</v>
          </cell>
          <cell r="P4098">
            <v>10.81977828</v>
          </cell>
          <cell r="Q4098">
            <v>73.8</v>
          </cell>
          <cell r="R4098">
            <v>47.665465279999999</v>
          </cell>
          <cell r="S4098">
            <v>18.100000000000001</v>
          </cell>
          <cell r="T4098">
            <v>9.8389490300000002</v>
          </cell>
          <cell r="U4098">
            <v>10.126631100000001</v>
          </cell>
          <cell r="V4098">
            <v>7.1308988299999996</v>
          </cell>
          <cell r="W4098">
            <v>63.7</v>
          </cell>
          <cell r="X4098">
            <v>91.5</v>
          </cell>
          <cell r="Y4098">
            <v>42.9</v>
          </cell>
          <cell r="Z4098">
            <v>43.3</v>
          </cell>
          <cell r="AA4098">
            <v>43.7</v>
          </cell>
          <cell r="AB4098">
            <v>9.7177602000000007</v>
          </cell>
          <cell r="AC4098">
            <v>0</v>
          </cell>
          <cell r="AD4098">
            <v>277.7</v>
          </cell>
          <cell r="AE4098">
            <v>59.810744769999999</v>
          </cell>
          <cell r="AF4098">
            <v>64.808599999999998</v>
          </cell>
          <cell r="AG4098">
            <v>0.34275916950690172</v>
          </cell>
          <cell r="AH4098">
            <v>2.2000000000000002</v>
          </cell>
          <cell r="AI4098">
            <v>56990</v>
          </cell>
          <cell r="AJ4098">
            <v>10.6</v>
          </cell>
        </row>
        <row r="4099">
          <cell r="A4099" t="str">
            <v>4810</v>
          </cell>
          <cell r="B4099" t="str">
            <v>481000401</v>
          </cell>
          <cell r="D4099" t="str">
            <v>4810004</v>
          </cell>
          <cell r="E4099" t="str">
            <v>4820</v>
          </cell>
          <cell r="F4099" t="str">
            <v>48</v>
          </cell>
          <cell r="G4099">
            <v>542.59507582000003</v>
          </cell>
          <cell r="H4099">
            <v>548.97883991000003</v>
          </cell>
          <cell r="I4099">
            <v>546.35633400999996</v>
          </cell>
          <cell r="J4099">
            <v>20.512820510000001</v>
          </cell>
          <cell r="K4099">
            <v>14.75247525</v>
          </cell>
          <cell r="L4099">
            <v>9.4451753099999998</v>
          </cell>
          <cell r="M4099">
            <v>10.81977828</v>
          </cell>
          <cell r="N4099">
            <v>24.566792790000001</v>
          </cell>
          <cell r="O4099">
            <v>60.258000000000003</v>
          </cell>
          <cell r="P4099">
            <v>10.81977828</v>
          </cell>
          <cell r="Q4099">
            <v>73.8</v>
          </cell>
          <cell r="R4099">
            <v>47.665465279999999</v>
          </cell>
          <cell r="S4099">
            <v>18.100000000000001</v>
          </cell>
          <cell r="T4099">
            <v>10.126631100000001</v>
          </cell>
          <cell r="U4099">
            <v>7.1538337999999992</v>
          </cell>
          <cell r="V4099">
            <v>7.1538337999999992</v>
          </cell>
          <cell r="W4099">
            <v>63.7</v>
          </cell>
          <cell r="X4099">
            <v>91.5</v>
          </cell>
          <cell r="Y4099">
            <v>42.9</v>
          </cell>
          <cell r="Z4099">
            <v>43.3</v>
          </cell>
          <cell r="AA4099">
            <v>43.7</v>
          </cell>
          <cell r="AB4099">
            <v>10.741816740000001</v>
          </cell>
          <cell r="AC4099">
            <v>0</v>
          </cell>
          <cell r="AD4099">
            <v>277.7</v>
          </cell>
          <cell r="AE4099">
            <v>59.810744769999999</v>
          </cell>
          <cell r="AF4099">
            <v>64.808599999999998</v>
          </cell>
          <cell r="AG4099">
            <v>0.28485702399755841</v>
          </cell>
          <cell r="AH4099">
            <v>2.2000000000000002</v>
          </cell>
          <cell r="AI4099">
            <v>56990</v>
          </cell>
          <cell r="AJ4099">
            <v>10.6</v>
          </cell>
        </row>
        <row r="4100">
          <cell r="A4100" t="str">
            <v>4810</v>
          </cell>
          <cell r="B4100" t="str">
            <v>481000601</v>
          </cell>
          <cell r="D4100" t="str">
            <v>4810006</v>
          </cell>
          <cell r="E4100" t="str">
            <v>4820</v>
          </cell>
          <cell r="F4100" t="str">
            <v>48</v>
          </cell>
          <cell r="G4100">
            <v>542.59507582000003</v>
          </cell>
          <cell r="H4100">
            <v>548.97883991000003</v>
          </cell>
          <cell r="I4100">
            <v>546.35633400999996</v>
          </cell>
          <cell r="J4100">
            <v>20.512820510000001</v>
          </cell>
          <cell r="K4100">
            <v>14.75247525</v>
          </cell>
          <cell r="L4100">
            <v>7.1308988299999996</v>
          </cell>
          <cell r="M4100">
            <v>10.224664840000001</v>
          </cell>
          <cell r="N4100">
            <v>24.566792790000001</v>
          </cell>
          <cell r="O4100">
            <v>60.258000000000003</v>
          </cell>
          <cell r="P4100">
            <v>10.81977828</v>
          </cell>
          <cell r="Q4100">
            <v>73.8</v>
          </cell>
          <cell r="R4100">
            <v>47.665465279999999</v>
          </cell>
          <cell r="S4100">
            <v>18.100000000000001</v>
          </cell>
          <cell r="T4100">
            <v>10.81977828</v>
          </cell>
          <cell r="U4100">
            <v>7.1308988299999996</v>
          </cell>
          <cell r="V4100">
            <v>9.8389490300000002</v>
          </cell>
          <cell r="W4100">
            <v>63.7</v>
          </cell>
          <cell r="X4100">
            <v>91.5</v>
          </cell>
          <cell r="Y4100">
            <v>42.9</v>
          </cell>
          <cell r="Z4100">
            <v>43.3</v>
          </cell>
          <cell r="AA4100">
            <v>43.7</v>
          </cell>
          <cell r="AB4100">
            <v>10.741816740000001</v>
          </cell>
          <cell r="AC4100">
            <v>0</v>
          </cell>
          <cell r="AD4100">
            <v>277.7</v>
          </cell>
          <cell r="AE4100">
            <v>59.810744769999999</v>
          </cell>
          <cell r="AF4100">
            <v>64.808599999999998</v>
          </cell>
          <cell r="AG4100">
            <v>0.34913894519148519</v>
          </cell>
          <cell r="AH4100">
            <v>2.2000000000000002</v>
          </cell>
          <cell r="AI4100">
            <v>56990</v>
          </cell>
          <cell r="AJ4100">
            <v>10.6</v>
          </cell>
        </row>
        <row r="4101">
          <cell r="A4101" t="str">
            <v>4810</v>
          </cell>
          <cell r="B4101" t="str">
            <v>481000801</v>
          </cell>
          <cell r="D4101" t="str">
            <v>4810008</v>
          </cell>
          <cell r="E4101" t="str">
            <v>4820</v>
          </cell>
          <cell r="F4101" t="str">
            <v>48</v>
          </cell>
          <cell r="G4101">
            <v>542.59507582000003</v>
          </cell>
          <cell r="H4101">
            <v>548.97883991000003</v>
          </cell>
          <cell r="I4101">
            <v>546.35633400999996</v>
          </cell>
          <cell r="J4101">
            <v>20.512820510000001</v>
          </cell>
          <cell r="K4101">
            <v>14.75247525</v>
          </cell>
          <cell r="L4101">
            <v>7.15617664</v>
          </cell>
          <cell r="M4101">
            <v>9.8817530599999994</v>
          </cell>
          <cell r="N4101">
            <v>24.566792790000001</v>
          </cell>
          <cell r="O4101">
            <v>60.258000000000003</v>
          </cell>
          <cell r="P4101">
            <v>10.111314399999999</v>
          </cell>
          <cell r="Q4101">
            <v>73.8</v>
          </cell>
          <cell r="R4101">
            <v>47.665465279999999</v>
          </cell>
          <cell r="S4101">
            <v>18.100000000000001</v>
          </cell>
          <cell r="T4101">
            <v>10.111314399999999</v>
          </cell>
          <cell r="U4101">
            <v>9.4334839200000005</v>
          </cell>
          <cell r="V4101">
            <v>7.15617664</v>
          </cell>
          <cell r="W4101">
            <v>63.7</v>
          </cell>
          <cell r="X4101">
            <v>91.5</v>
          </cell>
          <cell r="Y4101">
            <v>42.9</v>
          </cell>
          <cell r="Z4101">
            <v>43.3</v>
          </cell>
          <cell r="AA4101">
            <v>43.7</v>
          </cell>
          <cell r="AB4101">
            <v>9.9641121699999999</v>
          </cell>
          <cell r="AC4101">
            <v>0</v>
          </cell>
          <cell r="AD4101">
            <v>277.7</v>
          </cell>
          <cell r="AE4101">
            <v>59.810744769999999</v>
          </cell>
          <cell r="AF4101">
            <v>64.808599999999998</v>
          </cell>
          <cell r="AG4101">
            <v>0.36379181555240103</v>
          </cell>
          <cell r="AH4101">
            <v>2.2000000000000002</v>
          </cell>
          <cell r="AI4101">
            <v>56990</v>
          </cell>
          <cell r="AJ4101">
            <v>10.6</v>
          </cell>
        </row>
        <row r="4102">
          <cell r="A4102" t="str">
            <v>4810</v>
          </cell>
          <cell r="B4102" t="str">
            <v>481000901</v>
          </cell>
          <cell r="D4102" t="str">
            <v>4810009</v>
          </cell>
          <cell r="E4102" t="str">
            <v>4820</v>
          </cell>
          <cell r="F4102" t="str">
            <v>48</v>
          </cell>
          <cell r="G4102">
            <v>542.59507582000003</v>
          </cell>
          <cell r="H4102">
            <v>548.97883991000003</v>
          </cell>
          <cell r="I4102">
            <v>546.35633400999996</v>
          </cell>
          <cell r="J4102">
            <v>20.512820510000001</v>
          </cell>
          <cell r="K4102">
            <v>14.75247525</v>
          </cell>
          <cell r="L4102">
            <v>7.1308988299999996</v>
          </cell>
          <cell r="M4102">
            <v>10.15770332</v>
          </cell>
          <cell r="N4102">
            <v>24.566792790000001</v>
          </cell>
          <cell r="O4102">
            <v>60.258000000000003</v>
          </cell>
          <cell r="P4102">
            <v>10.81977828</v>
          </cell>
          <cell r="Q4102">
            <v>73.8</v>
          </cell>
          <cell r="R4102">
            <v>47.665465279999999</v>
          </cell>
          <cell r="S4102">
            <v>18.100000000000001</v>
          </cell>
          <cell r="T4102">
            <v>7.1308988299999996</v>
          </cell>
          <cell r="U4102">
            <v>10.81977828</v>
          </cell>
          <cell r="V4102">
            <v>7.1308988299999996</v>
          </cell>
          <cell r="W4102">
            <v>63.7</v>
          </cell>
          <cell r="X4102">
            <v>91.5</v>
          </cell>
          <cell r="Y4102">
            <v>42.9</v>
          </cell>
          <cell r="Z4102">
            <v>43.3</v>
          </cell>
          <cell r="AA4102">
            <v>43.7</v>
          </cell>
          <cell r="AB4102">
            <v>7.1308988299999996</v>
          </cell>
          <cell r="AC4102">
            <v>0</v>
          </cell>
          <cell r="AD4102">
            <v>277.7</v>
          </cell>
          <cell r="AE4102">
            <v>59.810744769999999</v>
          </cell>
          <cell r="AF4102">
            <v>64.808599999999998</v>
          </cell>
          <cell r="AG4102">
            <v>0.34430472517466593</v>
          </cell>
          <cell r="AH4102">
            <v>2.2000000000000002</v>
          </cell>
          <cell r="AI4102">
            <v>56990</v>
          </cell>
          <cell r="AJ4102">
            <v>10.6</v>
          </cell>
        </row>
        <row r="4103">
          <cell r="A4103" t="str">
            <v>4810</v>
          </cell>
          <cell r="B4103" t="str">
            <v>481001101</v>
          </cell>
          <cell r="C4103" t="str">
            <v>833</v>
          </cell>
          <cell r="D4103" t="str">
            <v>4810011</v>
          </cell>
          <cell r="E4103" t="str">
            <v>4820</v>
          </cell>
          <cell r="F4103" t="str">
            <v>48</v>
          </cell>
          <cell r="G4103">
            <v>542.59507582000003</v>
          </cell>
          <cell r="H4103">
            <v>548.97883991000003</v>
          </cell>
          <cell r="I4103">
            <v>546.35633400999996</v>
          </cell>
          <cell r="J4103">
            <v>20.512820510000001</v>
          </cell>
          <cell r="K4103">
            <v>14.75247525</v>
          </cell>
          <cell r="L4103">
            <v>7.1876571599999988</v>
          </cell>
          <cell r="M4103">
            <v>7.5331588100000006</v>
          </cell>
          <cell r="N4103">
            <v>24.566792790000001</v>
          </cell>
          <cell r="O4103">
            <v>60.258000000000003</v>
          </cell>
          <cell r="P4103">
            <v>8.1368108600000006</v>
          </cell>
          <cell r="Q4103">
            <v>73.8</v>
          </cell>
          <cell r="R4103">
            <v>47.665465279999999</v>
          </cell>
          <cell r="S4103">
            <v>18.100000000000001</v>
          </cell>
          <cell r="T4103">
            <v>7.9765954099999998</v>
          </cell>
          <cell r="U4103">
            <v>7.3238305700000002</v>
          </cell>
          <cell r="V4103">
            <v>7.1914293300000001</v>
          </cell>
          <cell r="W4103">
            <v>63.7</v>
          </cell>
          <cell r="X4103">
            <v>91.5</v>
          </cell>
          <cell r="Y4103">
            <v>42.9</v>
          </cell>
          <cell r="Z4103">
            <v>43.3</v>
          </cell>
          <cell r="AA4103">
            <v>43.7</v>
          </cell>
          <cell r="AB4103">
            <v>7.3556410999999997</v>
          </cell>
          <cell r="AC4103">
            <v>1</v>
          </cell>
          <cell r="AD4103">
            <v>277.7</v>
          </cell>
          <cell r="AE4103">
            <v>59.810744769999999</v>
          </cell>
          <cell r="AF4103">
            <v>64.808599999999998</v>
          </cell>
          <cell r="AG4103">
            <v>0.32865050571721571</v>
          </cell>
          <cell r="AH4103">
            <v>2.2000000000000002</v>
          </cell>
          <cell r="AI4103">
            <v>56990</v>
          </cell>
          <cell r="AJ4103">
            <v>10.6</v>
          </cell>
        </row>
        <row r="4104">
          <cell r="A4104" t="str">
            <v>4810</v>
          </cell>
          <cell r="B4104" t="str">
            <v>481001201</v>
          </cell>
          <cell r="D4104" t="str">
            <v>4810012</v>
          </cell>
          <cell r="E4104" t="str">
            <v>4820</v>
          </cell>
          <cell r="F4104" t="str">
            <v>48</v>
          </cell>
          <cell r="G4104">
            <v>542.59507582000003</v>
          </cell>
          <cell r="H4104">
            <v>548.97883991000003</v>
          </cell>
          <cell r="I4104">
            <v>546.35633400999996</v>
          </cell>
          <cell r="J4104">
            <v>20.512820510000001</v>
          </cell>
          <cell r="K4104">
            <v>14.75247525</v>
          </cell>
          <cell r="L4104">
            <v>9.4334839200000005</v>
          </cell>
          <cell r="M4104">
            <v>9.8389490300000002</v>
          </cell>
          <cell r="N4104">
            <v>24.566792790000001</v>
          </cell>
          <cell r="O4104">
            <v>60.258000000000003</v>
          </cell>
          <cell r="P4104">
            <v>9.8389490300000002</v>
          </cell>
          <cell r="Q4104">
            <v>73.8</v>
          </cell>
          <cell r="R4104">
            <v>47.665465279999999</v>
          </cell>
          <cell r="S4104">
            <v>18.100000000000001</v>
          </cell>
          <cell r="T4104">
            <v>9.8389490300000002</v>
          </cell>
          <cell r="U4104">
            <v>9.7928352800000003</v>
          </cell>
          <cell r="V4104">
            <v>9.7928352800000003</v>
          </cell>
          <cell r="W4104">
            <v>63.7</v>
          </cell>
          <cell r="X4104">
            <v>91.5</v>
          </cell>
          <cell r="Y4104">
            <v>42.9</v>
          </cell>
          <cell r="Z4104">
            <v>43.3</v>
          </cell>
          <cell r="AA4104">
            <v>43.7</v>
          </cell>
          <cell r="AB4104">
            <v>9.6158054800000006</v>
          </cell>
          <cell r="AC4104">
            <v>0</v>
          </cell>
          <cell r="AD4104">
            <v>277.7</v>
          </cell>
          <cell r="AE4104">
            <v>59.810744769999999</v>
          </cell>
          <cell r="AF4104">
            <v>64.808599999999998</v>
          </cell>
          <cell r="AG4104">
            <v>0</v>
          </cell>
          <cell r="AH4104">
            <v>2.2000000000000002</v>
          </cell>
          <cell r="AI4104">
            <v>56990</v>
          </cell>
          <cell r="AJ4104">
            <v>10.6</v>
          </cell>
        </row>
        <row r="4105">
          <cell r="A4105" t="str">
            <v>4810</v>
          </cell>
          <cell r="B4105" t="str">
            <v>481001401</v>
          </cell>
          <cell r="D4105" t="str">
            <v>4810014</v>
          </cell>
          <cell r="E4105" t="str">
            <v>4820</v>
          </cell>
          <cell r="F4105" t="str">
            <v>48</v>
          </cell>
          <cell r="G4105">
            <v>542.59507582000003</v>
          </cell>
          <cell r="H4105">
            <v>548.97883991000003</v>
          </cell>
          <cell r="I4105">
            <v>546.35633400999996</v>
          </cell>
          <cell r="J4105">
            <v>20.512820510000001</v>
          </cell>
          <cell r="K4105">
            <v>14.75247525</v>
          </cell>
          <cell r="L4105">
            <v>7.1308988299999996</v>
          </cell>
          <cell r="M4105">
            <v>10.126631100000001</v>
          </cell>
          <cell r="N4105">
            <v>24.566792790000001</v>
          </cell>
          <cell r="O4105">
            <v>60.258000000000003</v>
          </cell>
          <cell r="P4105">
            <v>10.5578939</v>
          </cell>
          <cell r="Q4105">
            <v>73.8</v>
          </cell>
          <cell r="R4105">
            <v>47.665465279999999</v>
          </cell>
          <cell r="S4105">
            <v>18.100000000000001</v>
          </cell>
          <cell r="T4105">
            <v>10.5578939</v>
          </cell>
          <cell r="U4105">
            <v>7.1308988299999996</v>
          </cell>
          <cell r="V4105">
            <v>9.4334839200000005</v>
          </cell>
          <cell r="W4105">
            <v>63.7</v>
          </cell>
          <cell r="X4105">
            <v>91.5</v>
          </cell>
          <cell r="Y4105">
            <v>42.9</v>
          </cell>
          <cell r="Z4105">
            <v>43.3</v>
          </cell>
          <cell r="AA4105">
            <v>43.7</v>
          </cell>
          <cell r="AB4105">
            <v>10.741816740000001</v>
          </cell>
          <cell r="AC4105">
            <v>0</v>
          </cell>
          <cell r="AD4105">
            <v>277.7</v>
          </cell>
          <cell r="AE4105">
            <v>59.810744769999999</v>
          </cell>
          <cell r="AF4105">
            <v>64.808599999999998</v>
          </cell>
          <cell r="AG4105">
            <v>0.36832707786945934</v>
          </cell>
          <cell r="AH4105">
            <v>2.2000000000000002</v>
          </cell>
          <cell r="AI4105">
            <v>56990</v>
          </cell>
          <cell r="AJ4105">
            <v>10.6</v>
          </cell>
        </row>
        <row r="4106">
          <cell r="A4106" t="str">
            <v>4810</v>
          </cell>
          <cell r="B4106" t="str">
            <v>481001601</v>
          </cell>
          <cell r="D4106" t="str">
            <v>4810016</v>
          </cell>
          <cell r="E4106" t="str">
            <v>4820</v>
          </cell>
          <cell r="F4106" t="str">
            <v>48</v>
          </cell>
          <cell r="G4106">
            <v>542.59507582000003</v>
          </cell>
          <cell r="H4106">
            <v>548.97883991000003</v>
          </cell>
          <cell r="I4106">
            <v>546.35633400999996</v>
          </cell>
          <cell r="J4106">
            <v>20.512820510000001</v>
          </cell>
          <cell r="K4106">
            <v>14.75247525</v>
          </cell>
          <cell r="L4106">
            <v>9.5496656800000004</v>
          </cell>
          <cell r="M4106">
            <v>10.82984742</v>
          </cell>
          <cell r="N4106">
            <v>24.566792790000001</v>
          </cell>
          <cell r="O4106">
            <v>60.258000000000003</v>
          </cell>
          <cell r="P4106">
            <v>11.189187799999999</v>
          </cell>
          <cell r="Q4106">
            <v>73.8</v>
          </cell>
          <cell r="R4106">
            <v>47.665465279999999</v>
          </cell>
          <cell r="S4106">
            <v>18.100000000000001</v>
          </cell>
          <cell r="T4106">
            <v>9.66039636</v>
          </cell>
          <cell r="U4106">
            <v>10.12426831</v>
          </cell>
          <cell r="V4106">
            <v>9.6340382499999997</v>
          </cell>
          <cell r="W4106">
            <v>63.7</v>
          </cell>
          <cell r="X4106">
            <v>91.5</v>
          </cell>
          <cell r="Y4106">
            <v>42.9</v>
          </cell>
          <cell r="Z4106">
            <v>43.3</v>
          </cell>
          <cell r="AA4106">
            <v>43.7</v>
          </cell>
          <cell r="AB4106">
            <v>9.7103274699999993</v>
          </cell>
          <cell r="AC4106">
            <v>4.0345279999999997E-2</v>
          </cell>
          <cell r="AD4106">
            <v>277.7</v>
          </cell>
          <cell r="AE4106">
            <v>59.810744769999999</v>
          </cell>
          <cell r="AF4106">
            <v>64.573543560000005</v>
          </cell>
          <cell r="AG4106">
            <v>0.2978284961336683</v>
          </cell>
          <cell r="AH4106">
            <v>2.2000000000000002</v>
          </cell>
          <cell r="AI4106">
            <v>56990</v>
          </cell>
          <cell r="AJ4106">
            <v>10.6</v>
          </cell>
        </row>
        <row r="4107">
          <cell r="A4107" t="str">
            <v>4810</v>
          </cell>
          <cell r="B4107" t="str">
            <v>481001801</v>
          </cell>
          <cell r="D4107" t="str">
            <v>4810018</v>
          </cell>
          <cell r="E4107" t="str">
            <v>4820</v>
          </cell>
          <cell r="F4107" t="str">
            <v>48</v>
          </cell>
          <cell r="G4107">
            <v>542.59507582000003</v>
          </cell>
          <cell r="H4107">
            <v>548.97883991000003</v>
          </cell>
          <cell r="I4107">
            <v>546.35633400999996</v>
          </cell>
          <cell r="J4107">
            <v>20.512820510000001</v>
          </cell>
          <cell r="K4107">
            <v>14.75247525</v>
          </cell>
          <cell r="L4107">
            <v>7.200424889999999</v>
          </cell>
          <cell r="M4107">
            <v>10.81977828</v>
          </cell>
          <cell r="N4107">
            <v>24.566792790000001</v>
          </cell>
          <cell r="O4107">
            <v>60.258000000000003</v>
          </cell>
          <cell r="P4107">
            <v>10.81977828</v>
          </cell>
          <cell r="Q4107">
            <v>73.8</v>
          </cell>
          <cell r="R4107">
            <v>47.665465279999999</v>
          </cell>
          <cell r="S4107">
            <v>18.100000000000001</v>
          </cell>
          <cell r="T4107">
            <v>7.200424889999999</v>
          </cell>
          <cell r="U4107">
            <v>7.200424889999999</v>
          </cell>
          <cell r="V4107">
            <v>7.200424889999999</v>
          </cell>
          <cell r="W4107">
            <v>63.7</v>
          </cell>
          <cell r="X4107">
            <v>91.5</v>
          </cell>
          <cell r="Y4107">
            <v>42.9</v>
          </cell>
          <cell r="Z4107">
            <v>43.3</v>
          </cell>
          <cell r="AA4107">
            <v>43.7</v>
          </cell>
          <cell r="AB4107">
            <v>7.2056351799999998</v>
          </cell>
          <cell r="AC4107">
            <v>1</v>
          </cell>
          <cell r="AD4107">
            <v>277.7</v>
          </cell>
          <cell r="AE4107">
            <v>59.810744769999999</v>
          </cell>
          <cell r="AF4107">
            <v>64.572400000000002</v>
          </cell>
          <cell r="AG4107">
            <v>0.3297328988050604</v>
          </cell>
          <cell r="AH4107">
            <v>2.2000000000000002</v>
          </cell>
          <cell r="AI4107">
            <v>56990</v>
          </cell>
          <cell r="AJ4107">
            <v>10.6</v>
          </cell>
        </row>
        <row r="4108">
          <cell r="A4108" t="str">
            <v>4810</v>
          </cell>
          <cell r="B4108" t="str">
            <v>481001901</v>
          </cell>
          <cell r="D4108" t="str">
            <v>4810019</v>
          </cell>
          <cell r="E4108" t="str">
            <v>4820</v>
          </cell>
          <cell r="F4108" t="str">
            <v>48</v>
          </cell>
          <cell r="G4108">
            <v>542.59507582000003</v>
          </cell>
          <cell r="H4108">
            <v>548.97883991000003</v>
          </cell>
          <cell r="I4108">
            <v>546.35633400999996</v>
          </cell>
          <cell r="J4108">
            <v>20.512820510000001</v>
          </cell>
          <cell r="K4108">
            <v>14.75247525</v>
          </cell>
          <cell r="L4108">
            <v>7.1308988299999996</v>
          </cell>
          <cell r="M4108">
            <v>10.81977828</v>
          </cell>
          <cell r="N4108">
            <v>24.566792790000001</v>
          </cell>
          <cell r="O4108">
            <v>60.258000000000003</v>
          </cell>
          <cell r="P4108">
            <v>10.81977828</v>
          </cell>
          <cell r="Q4108">
            <v>73.8</v>
          </cell>
          <cell r="R4108">
            <v>47.665465279999999</v>
          </cell>
          <cell r="S4108">
            <v>18.100000000000001</v>
          </cell>
          <cell r="T4108">
            <v>7.1308988299999996</v>
          </cell>
          <cell r="U4108">
            <v>7.1308988299999996</v>
          </cell>
          <cell r="V4108">
            <v>7.1308988299999996</v>
          </cell>
          <cell r="W4108">
            <v>63.7</v>
          </cell>
          <cell r="X4108">
            <v>91.5</v>
          </cell>
          <cell r="Y4108">
            <v>42.9</v>
          </cell>
          <cell r="Z4108">
            <v>43.3</v>
          </cell>
          <cell r="AA4108">
            <v>43.7</v>
          </cell>
          <cell r="AB4108">
            <v>9.6946166599999994</v>
          </cell>
          <cell r="AC4108">
            <v>0</v>
          </cell>
          <cell r="AD4108">
            <v>277.7</v>
          </cell>
          <cell r="AE4108">
            <v>59.810744769999999</v>
          </cell>
          <cell r="AF4108">
            <v>64.572400000000002</v>
          </cell>
          <cell r="AG4108">
            <v>0.34719131865609393</v>
          </cell>
          <cell r="AH4108">
            <v>2.2000000000000002</v>
          </cell>
          <cell r="AI4108">
            <v>56990</v>
          </cell>
          <cell r="AJ4108">
            <v>10.6</v>
          </cell>
        </row>
        <row r="4109">
          <cell r="A4109" t="str">
            <v>4810</v>
          </cell>
          <cell r="B4109" t="str">
            <v>481002101</v>
          </cell>
          <cell r="D4109" t="str">
            <v>4810021</v>
          </cell>
          <cell r="E4109" t="str">
            <v>4820</v>
          </cell>
          <cell r="F4109" t="str">
            <v>48</v>
          </cell>
          <cell r="G4109">
            <v>542.59507582000003</v>
          </cell>
          <cell r="H4109">
            <v>548.97883991000003</v>
          </cell>
          <cell r="I4109">
            <v>546.35633400999996</v>
          </cell>
          <cell r="J4109">
            <v>20.512820510000001</v>
          </cell>
          <cell r="K4109">
            <v>14.75247525</v>
          </cell>
          <cell r="L4109">
            <v>7.1308988299999996</v>
          </cell>
          <cell r="M4109">
            <v>10.81977828</v>
          </cell>
          <cell r="N4109">
            <v>24.566792790000001</v>
          </cell>
          <cell r="O4109">
            <v>60.258000000000003</v>
          </cell>
          <cell r="P4109">
            <v>10.81977828</v>
          </cell>
          <cell r="Q4109">
            <v>73.8</v>
          </cell>
          <cell r="R4109">
            <v>47.665465279999999</v>
          </cell>
          <cell r="S4109">
            <v>18.100000000000001</v>
          </cell>
          <cell r="T4109">
            <v>7.1600692100000005</v>
          </cell>
          <cell r="U4109">
            <v>7.1600692100000005</v>
          </cell>
          <cell r="V4109">
            <v>7.1600692100000005</v>
          </cell>
          <cell r="W4109">
            <v>63.7</v>
          </cell>
          <cell r="X4109">
            <v>91.5</v>
          </cell>
          <cell r="Y4109">
            <v>42.9</v>
          </cell>
          <cell r="Z4109">
            <v>43.3</v>
          </cell>
          <cell r="AA4109">
            <v>43.7</v>
          </cell>
          <cell r="AB4109">
            <v>7.1600692100000005</v>
          </cell>
          <cell r="AC4109">
            <v>0</v>
          </cell>
          <cell r="AD4109">
            <v>277.7</v>
          </cell>
          <cell r="AE4109">
            <v>59.810744769999999</v>
          </cell>
          <cell r="AF4109">
            <v>64.572400000000002</v>
          </cell>
          <cell r="AG4109">
            <v>0.33092428862799317</v>
          </cell>
          <cell r="AH4109">
            <v>2.2000000000000002</v>
          </cell>
          <cell r="AI4109">
            <v>56990</v>
          </cell>
          <cell r="AJ4109">
            <v>10.6</v>
          </cell>
        </row>
        <row r="4110">
          <cell r="A4110" t="str">
            <v>4810</v>
          </cell>
          <cell r="B4110" t="str">
            <v>481002201</v>
          </cell>
          <cell r="D4110" t="str">
            <v>4810022</v>
          </cell>
          <cell r="E4110" t="str">
            <v>4820</v>
          </cell>
          <cell r="F4110" t="str">
            <v>48</v>
          </cell>
          <cell r="G4110">
            <v>542.59507582000003</v>
          </cell>
          <cell r="H4110">
            <v>548.97883991000003</v>
          </cell>
          <cell r="I4110">
            <v>546.35633400999996</v>
          </cell>
          <cell r="J4110">
            <v>20.512820510000001</v>
          </cell>
          <cell r="K4110">
            <v>14.75247525</v>
          </cell>
          <cell r="L4110">
            <v>7.1546153599999993</v>
          </cell>
          <cell r="M4110">
            <v>10.81977828</v>
          </cell>
          <cell r="N4110">
            <v>24.566792790000001</v>
          </cell>
          <cell r="O4110">
            <v>60.258000000000003</v>
          </cell>
          <cell r="P4110">
            <v>11.225243389999999</v>
          </cell>
          <cell r="Q4110">
            <v>73.8</v>
          </cell>
          <cell r="R4110">
            <v>47.665465279999999</v>
          </cell>
          <cell r="S4110">
            <v>18.100000000000001</v>
          </cell>
          <cell r="T4110">
            <v>7.1546153599999993</v>
          </cell>
          <cell r="U4110">
            <v>10.81977828</v>
          </cell>
          <cell r="V4110">
            <v>7.1546153599999993</v>
          </cell>
          <cell r="W4110">
            <v>63.7</v>
          </cell>
          <cell r="X4110">
            <v>91.5</v>
          </cell>
          <cell r="Y4110">
            <v>42.9</v>
          </cell>
          <cell r="Z4110">
            <v>43.3</v>
          </cell>
          <cell r="AA4110">
            <v>43.7</v>
          </cell>
          <cell r="AB4110">
            <v>7.1404530399999997</v>
          </cell>
          <cell r="AC4110">
            <v>1</v>
          </cell>
          <cell r="AD4110">
            <v>277.7</v>
          </cell>
          <cell r="AE4110">
            <v>59.810744769999999</v>
          </cell>
          <cell r="AF4110">
            <v>64.572400000000002</v>
          </cell>
          <cell r="AG4110">
            <v>0.33676856779067443</v>
          </cell>
          <cell r="AH4110">
            <v>2.2000000000000002</v>
          </cell>
          <cell r="AI4110">
            <v>56990</v>
          </cell>
          <cell r="AJ4110">
            <v>10.6</v>
          </cell>
        </row>
        <row r="4111">
          <cell r="A4111" t="str">
            <v>4810</v>
          </cell>
          <cell r="B4111" t="str">
            <v>481002601</v>
          </cell>
          <cell r="D4111" t="str">
            <v>4810026</v>
          </cell>
          <cell r="E4111" t="str">
            <v>4820</v>
          </cell>
          <cell r="F4111" t="str">
            <v>48</v>
          </cell>
          <cell r="G4111">
            <v>542.59507582000003</v>
          </cell>
          <cell r="H4111">
            <v>548.97883991000003</v>
          </cell>
          <cell r="I4111">
            <v>546.35633400999996</v>
          </cell>
          <cell r="J4111">
            <v>20.512820510000001</v>
          </cell>
          <cell r="K4111">
            <v>14.75247525</v>
          </cell>
          <cell r="L4111">
            <v>9.5926733199999994</v>
          </cell>
          <cell r="M4111">
            <v>10.371176</v>
          </cell>
          <cell r="N4111">
            <v>24.566792790000001</v>
          </cell>
          <cell r="O4111">
            <v>60.258000000000003</v>
          </cell>
          <cell r="P4111">
            <v>11.402675240000001</v>
          </cell>
          <cell r="Q4111">
            <v>73.8</v>
          </cell>
          <cell r="R4111">
            <v>47.665465279999999</v>
          </cell>
          <cell r="S4111">
            <v>18.100000000000001</v>
          </cell>
          <cell r="T4111">
            <v>9.9659927600000007</v>
          </cell>
          <cell r="U4111">
            <v>9.8884246699999991</v>
          </cell>
          <cell r="V4111">
            <v>9.9146253000000009</v>
          </cell>
          <cell r="W4111">
            <v>63.7</v>
          </cell>
          <cell r="X4111">
            <v>91.5</v>
          </cell>
          <cell r="Y4111">
            <v>42.9</v>
          </cell>
          <cell r="Z4111">
            <v>43.3</v>
          </cell>
          <cell r="AA4111">
            <v>43.7</v>
          </cell>
          <cell r="AB4111">
            <v>10.442667370000001</v>
          </cell>
          <cell r="AC4111">
            <v>4.0277979999999998E-2</v>
          </cell>
          <cell r="AD4111">
            <v>277.7</v>
          </cell>
          <cell r="AE4111">
            <v>59.810744769999999</v>
          </cell>
          <cell r="AF4111">
            <v>64.572400000000002</v>
          </cell>
          <cell r="AG4111">
            <v>0.33985268660142331</v>
          </cell>
          <cell r="AH4111">
            <v>2.2000000000000002</v>
          </cell>
          <cell r="AI4111">
            <v>56990</v>
          </cell>
          <cell r="AJ4111">
            <v>10.6</v>
          </cell>
        </row>
        <row r="4112">
          <cell r="A4112" t="str">
            <v>4810</v>
          </cell>
          <cell r="B4112" t="str">
            <v>481002602</v>
          </cell>
          <cell r="D4112" t="str">
            <v>4810026</v>
          </cell>
          <cell r="E4112" t="str">
            <v>4820</v>
          </cell>
          <cell r="F4112" t="str">
            <v>48</v>
          </cell>
          <cell r="G4112">
            <v>542.59507582000003</v>
          </cell>
          <cell r="H4112">
            <v>548.97883991000003</v>
          </cell>
          <cell r="I4112">
            <v>546.35633400999996</v>
          </cell>
          <cell r="J4112">
            <v>20.512820510000001</v>
          </cell>
          <cell r="K4112">
            <v>14.75247525</v>
          </cell>
          <cell r="L4112">
            <v>9.4334839200000005</v>
          </cell>
          <cell r="M4112">
            <v>7.1308988299999996</v>
          </cell>
          <cell r="N4112">
            <v>24.566792790000001</v>
          </cell>
          <cell r="O4112">
            <v>60.258000000000003</v>
          </cell>
          <cell r="P4112">
            <v>11.225243389999999</v>
          </cell>
          <cell r="Q4112">
            <v>73.8</v>
          </cell>
          <cell r="R4112">
            <v>47.665465279999999</v>
          </cell>
          <cell r="S4112">
            <v>18.100000000000001</v>
          </cell>
          <cell r="T4112">
            <v>9.6162054000000001</v>
          </cell>
          <cell r="U4112">
            <v>9.6162054000000001</v>
          </cell>
          <cell r="V4112">
            <v>9.4334839200000005</v>
          </cell>
          <cell r="W4112">
            <v>63.7</v>
          </cell>
          <cell r="X4112">
            <v>91.5</v>
          </cell>
          <cell r="Y4112">
            <v>42.9</v>
          </cell>
          <cell r="Z4112">
            <v>43.3</v>
          </cell>
          <cell r="AA4112">
            <v>43.7</v>
          </cell>
          <cell r="AB4112">
            <v>9.6158054800000006</v>
          </cell>
          <cell r="AC4112">
            <v>0</v>
          </cell>
          <cell r="AD4112">
            <v>277.7</v>
          </cell>
          <cell r="AE4112">
            <v>59.810744769999999</v>
          </cell>
          <cell r="AF4112">
            <v>64.572400000000002</v>
          </cell>
          <cell r="AG4112">
            <v>0.29233135502563101</v>
          </cell>
          <cell r="AH4112">
            <v>2.2000000000000002</v>
          </cell>
          <cell r="AI4112">
            <v>56990</v>
          </cell>
          <cell r="AJ4112">
            <v>10.6</v>
          </cell>
        </row>
        <row r="4113">
          <cell r="A4113" t="str">
            <v>4810</v>
          </cell>
          <cell r="B4113" t="str">
            <v>481002801</v>
          </cell>
          <cell r="D4113" t="str">
            <v>4810028</v>
          </cell>
          <cell r="E4113" t="str">
            <v>4820</v>
          </cell>
          <cell r="F4113" t="str">
            <v>48</v>
          </cell>
          <cell r="G4113">
            <v>542.59507582000003</v>
          </cell>
          <cell r="H4113">
            <v>548.97883991000003</v>
          </cell>
          <cell r="I4113">
            <v>546.35633400999996</v>
          </cell>
          <cell r="J4113">
            <v>20.512820510000001</v>
          </cell>
          <cell r="K4113">
            <v>14.75247525</v>
          </cell>
          <cell r="L4113">
            <v>7.3231707200000002</v>
          </cell>
          <cell r="M4113">
            <v>9.6943701699999991</v>
          </cell>
          <cell r="N4113">
            <v>24.566792790000001</v>
          </cell>
          <cell r="O4113">
            <v>60.258000000000003</v>
          </cell>
          <cell r="P4113">
            <v>11.225243389999999</v>
          </cell>
          <cell r="Q4113">
            <v>73.8</v>
          </cell>
          <cell r="R4113">
            <v>47.665465279999999</v>
          </cell>
          <cell r="S4113">
            <v>18.100000000000001</v>
          </cell>
          <cell r="T4113">
            <v>7.4832444200000001</v>
          </cell>
          <cell r="U4113">
            <v>7.30384323</v>
          </cell>
          <cell r="V4113">
            <v>7.2950564199999999</v>
          </cell>
          <cell r="W4113">
            <v>63.7</v>
          </cell>
          <cell r="X4113">
            <v>91.5</v>
          </cell>
          <cell r="Y4113">
            <v>42.9</v>
          </cell>
          <cell r="Z4113">
            <v>43.3</v>
          </cell>
          <cell r="AA4113">
            <v>43.7</v>
          </cell>
          <cell r="AB4113">
            <v>7.4552984899999997</v>
          </cell>
          <cell r="AC4113">
            <v>0.99237137000000009</v>
          </cell>
          <cell r="AD4113">
            <v>277.7</v>
          </cell>
          <cell r="AE4113">
            <v>59.810744769999999</v>
          </cell>
          <cell r="AF4113">
            <v>64.572400000000002</v>
          </cell>
          <cell r="AG4113">
            <v>0.35604502369443508</v>
          </cell>
          <cell r="AH4113">
            <v>2.2000000000000002</v>
          </cell>
          <cell r="AI4113">
            <v>56990</v>
          </cell>
          <cell r="AJ4113">
            <v>10.6</v>
          </cell>
        </row>
        <row r="4114">
          <cell r="A4114" t="str">
            <v>4810</v>
          </cell>
          <cell r="B4114" t="str">
            <v>481003101</v>
          </cell>
          <cell r="D4114" t="str">
            <v>4810031</v>
          </cell>
          <cell r="E4114" t="str">
            <v>4820</v>
          </cell>
          <cell r="F4114" t="str">
            <v>48</v>
          </cell>
          <cell r="G4114">
            <v>542.59507582000003</v>
          </cell>
          <cell r="H4114">
            <v>548.97883991000003</v>
          </cell>
          <cell r="I4114">
            <v>546.35633400999996</v>
          </cell>
          <cell r="J4114">
            <v>20.512820510000001</v>
          </cell>
          <cell r="K4114">
            <v>14.75247525</v>
          </cell>
          <cell r="L4114">
            <v>7.2159750000000003</v>
          </cell>
          <cell r="M4114">
            <v>10.126631100000001</v>
          </cell>
          <cell r="N4114">
            <v>24.566792790000001</v>
          </cell>
          <cell r="O4114">
            <v>60.258000000000003</v>
          </cell>
          <cell r="P4114">
            <v>11.225243389999999</v>
          </cell>
          <cell r="Q4114">
            <v>73.8</v>
          </cell>
          <cell r="R4114">
            <v>47.665465279999999</v>
          </cell>
          <cell r="S4114">
            <v>18.100000000000001</v>
          </cell>
          <cell r="T4114">
            <v>10.126631100000001</v>
          </cell>
          <cell r="U4114">
            <v>9.8127419400000004</v>
          </cell>
          <cell r="V4114">
            <v>10.126631100000001</v>
          </cell>
          <cell r="W4114">
            <v>63.7</v>
          </cell>
          <cell r="X4114">
            <v>91.5</v>
          </cell>
          <cell r="Y4114">
            <v>42.9</v>
          </cell>
          <cell r="Z4114">
            <v>43.3</v>
          </cell>
          <cell r="AA4114">
            <v>43.7</v>
          </cell>
          <cell r="AB4114">
            <v>10.741816740000001</v>
          </cell>
          <cell r="AC4114">
            <v>0</v>
          </cell>
          <cell r="AD4114">
            <v>277.7</v>
          </cell>
          <cell r="AE4114">
            <v>59.810744769999999</v>
          </cell>
          <cell r="AF4114">
            <v>64.572400000000002</v>
          </cell>
          <cell r="AG4114">
            <v>0.31858712236652009</v>
          </cell>
          <cell r="AH4114">
            <v>2.2000000000000002</v>
          </cell>
          <cell r="AI4114">
            <v>56990</v>
          </cell>
          <cell r="AJ4114">
            <v>10.6</v>
          </cell>
        </row>
        <row r="4115">
          <cell r="A4115" t="str">
            <v>4810</v>
          </cell>
          <cell r="B4115" t="str">
            <v>481003201</v>
          </cell>
          <cell r="D4115" t="str">
            <v>4810032</v>
          </cell>
          <cell r="E4115" t="str">
            <v>4820</v>
          </cell>
          <cell r="F4115" t="str">
            <v>48</v>
          </cell>
          <cell r="G4115">
            <v>542.59507582000003</v>
          </cell>
          <cell r="H4115">
            <v>548.97883991000003</v>
          </cell>
          <cell r="I4115">
            <v>546.35633400999996</v>
          </cell>
          <cell r="J4115">
            <v>20.512820510000001</v>
          </cell>
          <cell r="K4115">
            <v>14.75247525</v>
          </cell>
          <cell r="L4115">
            <v>7.1308988299999996</v>
          </cell>
          <cell r="M4115">
            <v>10.81977828</v>
          </cell>
          <cell r="N4115">
            <v>24.566792790000001</v>
          </cell>
          <cell r="O4115">
            <v>60.258000000000003</v>
          </cell>
          <cell r="P4115">
            <v>11.630708500000001</v>
          </cell>
          <cell r="Q4115">
            <v>73.8</v>
          </cell>
          <cell r="R4115">
            <v>47.665465279999999</v>
          </cell>
          <cell r="S4115">
            <v>18.100000000000001</v>
          </cell>
          <cell r="T4115">
            <v>9.4334839200000005</v>
          </cell>
          <cell r="U4115">
            <v>7.1308988299999996</v>
          </cell>
          <cell r="V4115">
            <v>9.8389490300000002</v>
          </cell>
          <cell r="W4115">
            <v>63.7</v>
          </cell>
          <cell r="X4115">
            <v>91.5</v>
          </cell>
          <cell r="Y4115">
            <v>42.9</v>
          </cell>
          <cell r="Z4115">
            <v>43.3</v>
          </cell>
          <cell r="AA4115">
            <v>43.7</v>
          </cell>
          <cell r="AB4115">
            <v>10.741816740000001</v>
          </cell>
          <cell r="AC4115">
            <v>0</v>
          </cell>
          <cell r="AD4115">
            <v>277.7</v>
          </cell>
          <cell r="AE4115">
            <v>59.810744769999999</v>
          </cell>
          <cell r="AF4115">
            <v>64.572400000000002</v>
          </cell>
          <cell r="AG4115">
            <v>0.29256627573091104</v>
          </cell>
          <cell r="AH4115">
            <v>2.2000000000000002</v>
          </cell>
          <cell r="AI4115">
            <v>56990</v>
          </cell>
          <cell r="AJ4115">
            <v>10.6</v>
          </cell>
        </row>
        <row r="4116">
          <cell r="A4116" t="str">
            <v>4810</v>
          </cell>
          <cell r="B4116" t="str">
            <v>481003401</v>
          </cell>
          <cell r="D4116" t="str">
            <v>4810034</v>
          </cell>
          <cell r="E4116" t="str">
            <v>4820</v>
          </cell>
          <cell r="F4116" t="str">
            <v>48</v>
          </cell>
          <cell r="G4116">
            <v>542.59507582000003</v>
          </cell>
          <cell r="H4116">
            <v>548.97883991000003</v>
          </cell>
          <cell r="I4116">
            <v>546.35633400999996</v>
          </cell>
          <cell r="J4116">
            <v>20.512820510000001</v>
          </cell>
          <cell r="K4116">
            <v>14.75247525</v>
          </cell>
          <cell r="L4116">
            <v>7.17319174</v>
          </cell>
          <cell r="M4116">
            <v>10.126631100000001</v>
          </cell>
          <cell r="N4116">
            <v>24.566792790000001</v>
          </cell>
          <cell r="O4116">
            <v>60.258000000000003</v>
          </cell>
          <cell r="P4116">
            <v>11.23048298</v>
          </cell>
          <cell r="Q4116">
            <v>73.8</v>
          </cell>
          <cell r="R4116">
            <v>47.665465279999999</v>
          </cell>
          <cell r="S4116">
            <v>18.100000000000001</v>
          </cell>
          <cell r="T4116">
            <v>7.2108184499999997</v>
          </cell>
          <cell r="U4116">
            <v>9.6509151899999992</v>
          </cell>
          <cell r="V4116">
            <v>7.17319174</v>
          </cell>
          <cell r="W4116">
            <v>63.7</v>
          </cell>
          <cell r="X4116">
            <v>91.5</v>
          </cell>
          <cell r="Y4116">
            <v>42.9</v>
          </cell>
          <cell r="Z4116">
            <v>43.3</v>
          </cell>
          <cell r="AA4116">
            <v>43.7</v>
          </cell>
          <cell r="AB4116">
            <v>10.741816740000001</v>
          </cell>
          <cell r="AC4116">
            <v>0</v>
          </cell>
          <cell r="AD4116">
            <v>277.7</v>
          </cell>
          <cell r="AE4116">
            <v>59.810744769999999</v>
          </cell>
          <cell r="AF4116">
            <v>64.572400000000002</v>
          </cell>
          <cell r="AG4116">
            <v>0.30582837963281578</v>
          </cell>
          <cell r="AH4116">
            <v>2.2000000000000002</v>
          </cell>
          <cell r="AI4116">
            <v>56990</v>
          </cell>
          <cell r="AJ4116">
            <v>10.6</v>
          </cell>
        </row>
        <row r="4117">
          <cell r="A4117" t="str">
            <v>4810</v>
          </cell>
          <cell r="B4117" t="str">
            <v>481003601</v>
          </cell>
          <cell r="D4117" t="str">
            <v>4810036</v>
          </cell>
          <cell r="E4117" t="str">
            <v>4820</v>
          </cell>
          <cell r="F4117" t="str">
            <v>48</v>
          </cell>
          <cell r="G4117">
            <v>542.59507582000003</v>
          </cell>
          <cell r="H4117">
            <v>548.97883991000003</v>
          </cell>
          <cell r="I4117">
            <v>546.35633400999996</v>
          </cell>
          <cell r="J4117">
            <v>20.512820510000001</v>
          </cell>
          <cell r="K4117">
            <v>14.75247525</v>
          </cell>
          <cell r="L4117">
            <v>9.5232515000000006</v>
          </cell>
          <cell r="M4117">
            <v>10.34241967</v>
          </cell>
          <cell r="N4117">
            <v>24.566792790000001</v>
          </cell>
          <cell r="O4117">
            <v>60.258000000000003</v>
          </cell>
          <cell r="P4117">
            <v>11.53258102</v>
          </cell>
          <cell r="Q4117">
            <v>73.8</v>
          </cell>
          <cell r="R4117">
            <v>47.665465279999999</v>
          </cell>
          <cell r="S4117">
            <v>18.100000000000001</v>
          </cell>
          <cell r="T4117">
            <v>10.41253159</v>
          </cell>
          <cell r="U4117">
            <v>9.9832686899999992</v>
          </cell>
          <cell r="V4117">
            <v>9.7298481999999993</v>
          </cell>
          <cell r="W4117">
            <v>63.7</v>
          </cell>
          <cell r="X4117">
            <v>91.5</v>
          </cell>
          <cell r="Y4117">
            <v>42.9</v>
          </cell>
          <cell r="Z4117">
            <v>43.3</v>
          </cell>
          <cell r="AA4117">
            <v>43.7</v>
          </cell>
          <cell r="AB4117">
            <v>10.080587169999999</v>
          </cell>
          <cell r="AC4117">
            <v>4.6570769999999997E-2</v>
          </cell>
          <cell r="AD4117">
            <v>277.7</v>
          </cell>
          <cell r="AE4117">
            <v>59.810744769999999</v>
          </cell>
          <cell r="AF4117">
            <v>64.314163019999995</v>
          </cell>
          <cell r="AG4117">
            <v>1</v>
          </cell>
          <cell r="AH4117">
            <v>2.2000000000000002</v>
          </cell>
          <cell r="AI4117">
            <v>56990</v>
          </cell>
          <cell r="AJ4117">
            <v>10.6</v>
          </cell>
        </row>
        <row r="4118">
          <cell r="A4118" t="str">
            <v>4810</v>
          </cell>
          <cell r="B4118" t="str">
            <v>481003801</v>
          </cell>
          <cell r="D4118" t="str">
            <v>4810038</v>
          </cell>
          <cell r="E4118" t="str">
            <v>4820</v>
          </cell>
          <cell r="F4118" t="str">
            <v>48</v>
          </cell>
          <cell r="G4118">
            <v>542.59507582000003</v>
          </cell>
          <cell r="H4118">
            <v>548.97883991000003</v>
          </cell>
          <cell r="I4118">
            <v>546.35633400999996</v>
          </cell>
          <cell r="J4118">
            <v>20.512820510000001</v>
          </cell>
          <cell r="K4118">
            <v>14.75247525</v>
          </cell>
          <cell r="L4118">
            <v>7.1308988299999996</v>
          </cell>
          <cell r="M4118">
            <v>10.81977828</v>
          </cell>
          <cell r="N4118">
            <v>24.566792790000001</v>
          </cell>
          <cell r="O4118">
            <v>60.258000000000003</v>
          </cell>
          <cell r="P4118">
            <v>11.630708500000001</v>
          </cell>
          <cell r="Q4118">
            <v>73.8</v>
          </cell>
          <cell r="R4118">
            <v>47.665465279999999</v>
          </cell>
          <cell r="S4118">
            <v>18.100000000000001</v>
          </cell>
          <cell r="T4118">
            <v>10.81977828</v>
          </cell>
          <cell r="U4118">
            <v>10.81977828</v>
          </cell>
          <cell r="V4118">
            <v>7.1308988299999996</v>
          </cell>
          <cell r="W4118">
            <v>63.7</v>
          </cell>
          <cell r="X4118">
            <v>91.5</v>
          </cell>
          <cell r="Y4118">
            <v>42.9</v>
          </cell>
          <cell r="Z4118">
            <v>43.3</v>
          </cell>
          <cell r="AA4118">
            <v>43.7</v>
          </cell>
          <cell r="AB4118">
            <v>7.1308988299999996</v>
          </cell>
          <cell r="AC4118">
            <v>0</v>
          </cell>
          <cell r="AD4118">
            <v>277.7</v>
          </cell>
          <cell r="AE4118">
            <v>59.810744769999999</v>
          </cell>
          <cell r="AF4118">
            <v>64.572400000000002</v>
          </cell>
          <cell r="AG4118">
            <v>0.31698511395990731</v>
          </cell>
          <cell r="AH4118">
            <v>2.2000000000000002</v>
          </cell>
          <cell r="AI4118">
            <v>56990</v>
          </cell>
          <cell r="AJ4118">
            <v>10.6</v>
          </cell>
        </row>
        <row r="4119">
          <cell r="A4119" t="str">
            <v>4810</v>
          </cell>
          <cell r="B4119" t="str">
            <v>481003901</v>
          </cell>
          <cell r="C4119" t="str">
            <v>840</v>
          </cell>
          <cell r="D4119" t="str">
            <v>4810039</v>
          </cell>
          <cell r="E4119" t="str">
            <v>4820</v>
          </cell>
          <cell r="F4119" t="str">
            <v>48</v>
          </cell>
          <cell r="G4119">
            <v>542.59507582000003</v>
          </cell>
          <cell r="H4119">
            <v>548.97883991000003</v>
          </cell>
          <cell r="I4119">
            <v>546.35633400999996</v>
          </cell>
          <cell r="J4119">
            <v>20.512820510000001</v>
          </cell>
          <cell r="K4119">
            <v>14.75247525</v>
          </cell>
          <cell r="L4119">
            <v>7.2356191399999998</v>
          </cell>
          <cell r="M4119">
            <v>8.1312365500000006</v>
          </cell>
          <cell r="N4119">
            <v>24.566792790000001</v>
          </cell>
          <cell r="O4119">
            <v>60.258000000000003</v>
          </cell>
          <cell r="P4119">
            <v>11.630708500000001</v>
          </cell>
          <cell r="Q4119">
            <v>73.8</v>
          </cell>
          <cell r="R4119">
            <v>47.665465279999999</v>
          </cell>
          <cell r="S4119">
            <v>18.100000000000001</v>
          </cell>
          <cell r="T4119">
            <v>8.1312365500000006</v>
          </cell>
          <cell r="U4119">
            <v>7.7016523599999998</v>
          </cell>
          <cell r="V4119">
            <v>7.3472996999999989</v>
          </cell>
          <cell r="W4119">
            <v>63.7</v>
          </cell>
          <cell r="X4119">
            <v>91.5</v>
          </cell>
          <cell r="Y4119">
            <v>42.9</v>
          </cell>
          <cell r="Z4119">
            <v>43.3</v>
          </cell>
          <cell r="AA4119">
            <v>43.7</v>
          </cell>
          <cell r="AB4119">
            <v>7.522940919999999</v>
          </cell>
          <cell r="AC4119">
            <v>0.98454405</v>
          </cell>
          <cell r="AD4119">
            <v>277.7</v>
          </cell>
          <cell r="AE4119">
            <v>59.810744769999999</v>
          </cell>
          <cell r="AF4119">
            <v>64.499391840000001</v>
          </cell>
          <cell r="AG4119">
            <v>0.33695651999999998</v>
          </cell>
          <cell r="AH4119">
            <v>2.2000000000000002</v>
          </cell>
          <cell r="AI4119">
            <v>56990</v>
          </cell>
          <cell r="AJ4119">
            <v>10.6</v>
          </cell>
        </row>
        <row r="4120">
          <cell r="A4120" t="str">
            <v>4810</v>
          </cell>
          <cell r="B4120" t="str">
            <v>481004101</v>
          </cell>
          <cell r="D4120" t="str">
            <v>4810041</v>
          </cell>
          <cell r="E4120" t="str">
            <v>4820</v>
          </cell>
          <cell r="F4120" t="str">
            <v>48</v>
          </cell>
          <cell r="G4120">
            <v>542.59507582000003</v>
          </cell>
          <cell r="H4120">
            <v>548.97883991000003</v>
          </cell>
          <cell r="I4120">
            <v>546.35633400999996</v>
          </cell>
          <cell r="J4120">
            <v>20.512820510000001</v>
          </cell>
          <cell r="K4120">
            <v>14.75247525</v>
          </cell>
          <cell r="L4120">
            <v>7.1388670000000003</v>
          </cell>
          <cell r="M4120">
            <v>10.126631100000001</v>
          </cell>
          <cell r="N4120">
            <v>24.566792790000001</v>
          </cell>
          <cell r="O4120">
            <v>60.258000000000003</v>
          </cell>
          <cell r="P4120">
            <v>11.630708500000001</v>
          </cell>
          <cell r="Q4120">
            <v>73.8</v>
          </cell>
          <cell r="R4120">
            <v>47.665465279999999</v>
          </cell>
          <cell r="S4120">
            <v>18.100000000000001</v>
          </cell>
          <cell r="T4120">
            <v>10.126631100000001</v>
          </cell>
          <cell r="U4120">
            <v>7.1388670000000003</v>
          </cell>
          <cell r="V4120">
            <v>7.1388670000000003</v>
          </cell>
          <cell r="W4120">
            <v>63.7</v>
          </cell>
          <cell r="X4120">
            <v>91.5</v>
          </cell>
          <cell r="Y4120">
            <v>42.9</v>
          </cell>
          <cell r="Z4120">
            <v>43.3</v>
          </cell>
          <cell r="AA4120">
            <v>43.7</v>
          </cell>
          <cell r="AB4120">
            <v>9.63808869</v>
          </cell>
          <cell r="AC4120">
            <v>0</v>
          </cell>
          <cell r="AD4120">
            <v>277.7</v>
          </cell>
          <cell r="AE4120">
            <v>59.810744769999999</v>
          </cell>
          <cell r="AF4120">
            <v>64.572400000000002</v>
          </cell>
          <cell r="AG4120">
            <v>0.3498208627366784</v>
          </cell>
          <cell r="AH4120">
            <v>2.2000000000000002</v>
          </cell>
          <cell r="AI4120">
            <v>56990</v>
          </cell>
          <cell r="AJ4120">
            <v>10.6</v>
          </cell>
        </row>
        <row r="4121">
          <cell r="A4121" t="str">
            <v>4810</v>
          </cell>
          <cell r="B4121" t="str">
            <v>481004201</v>
          </cell>
          <cell r="D4121" t="str">
            <v>4810042</v>
          </cell>
          <cell r="E4121" t="str">
            <v>4820</v>
          </cell>
          <cell r="F4121" t="str">
            <v>48</v>
          </cell>
          <cell r="G4121">
            <v>542.59507582000003</v>
          </cell>
          <cell r="H4121">
            <v>548.97883991000003</v>
          </cell>
          <cell r="I4121">
            <v>546.35633400999996</v>
          </cell>
          <cell r="J4121">
            <v>20.512820510000001</v>
          </cell>
          <cell r="K4121">
            <v>14.75247525</v>
          </cell>
          <cell r="L4121">
            <v>7.2240248100000004</v>
          </cell>
          <cell r="M4121">
            <v>7.6605854600000001</v>
          </cell>
          <cell r="N4121">
            <v>24.566792790000001</v>
          </cell>
          <cell r="O4121">
            <v>60.258000000000003</v>
          </cell>
          <cell r="P4121">
            <v>11.630708500000001</v>
          </cell>
          <cell r="Q4121">
            <v>73.8</v>
          </cell>
          <cell r="R4121">
            <v>47.665465279999999</v>
          </cell>
          <cell r="S4121">
            <v>18.100000000000001</v>
          </cell>
          <cell r="T4121">
            <v>7.6962126400000006</v>
          </cell>
          <cell r="U4121">
            <v>7.4073177099999992</v>
          </cell>
          <cell r="V4121">
            <v>7.1708884800000003</v>
          </cell>
          <cell r="W4121">
            <v>63.7</v>
          </cell>
          <cell r="X4121">
            <v>91.5</v>
          </cell>
          <cell r="Y4121">
            <v>42.9</v>
          </cell>
          <cell r="Z4121">
            <v>43.3</v>
          </cell>
          <cell r="AA4121">
            <v>43.7</v>
          </cell>
          <cell r="AB4121">
            <v>10.462931899999999</v>
          </cell>
          <cell r="AC4121">
            <v>1</v>
          </cell>
          <cell r="AD4121">
            <v>277.7</v>
          </cell>
          <cell r="AE4121">
            <v>59.810744769999999</v>
          </cell>
          <cell r="AF4121">
            <v>64.572400000000002</v>
          </cell>
          <cell r="AG4121">
            <v>0.34848491175923624</v>
          </cell>
          <cell r="AH4121">
            <v>2.2000000000000002</v>
          </cell>
          <cell r="AI4121">
            <v>56990</v>
          </cell>
          <cell r="AJ4121">
            <v>10.6</v>
          </cell>
        </row>
        <row r="4122">
          <cell r="A4122" t="str">
            <v>4810</v>
          </cell>
          <cell r="B4122" t="str">
            <v>481004401</v>
          </cell>
          <cell r="D4122" t="str">
            <v>4810044</v>
          </cell>
          <cell r="E4122" t="str">
            <v>4820</v>
          </cell>
          <cell r="F4122" t="str">
            <v>48</v>
          </cell>
          <cell r="G4122">
            <v>542.59507582000003</v>
          </cell>
          <cell r="H4122">
            <v>548.97883991000003</v>
          </cell>
          <cell r="I4122">
            <v>546.35633400999996</v>
          </cell>
          <cell r="J4122">
            <v>20.512820510000001</v>
          </cell>
          <cell r="K4122">
            <v>14.75247525</v>
          </cell>
          <cell r="L4122">
            <v>7.1522688600000013</v>
          </cell>
          <cell r="M4122">
            <v>10.81977828</v>
          </cell>
          <cell r="N4122">
            <v>24.566792790000001</v>
          </cell>
          <cell r="O4122">
            <v>60.258000000000003</v>
          </cell>
          <cell r="P4122">
            <v>11.630708500000001</v>
          </cell>
          <cell r="Q4122">
            <v>73.8</v>
          </cell>
          <cell r="R4122">
            <v>47.665465279999999</v>
          </cell>
          <cell r="S4122">
            <v>18.100000000000001</v>
          </cell>
          <cell r="T4122">
            <v>10.81977828</v>
          </cell>
          <cell r="U4122">
            <v>9.8389490300000002</v>
          </cell>
          <cell r="V4122">
            <v>7.1522688600000013</v>
          </cell>
          <cell r="W4122">
            <v>63.7</v>
          </cell>
          <cell r="X4122">
            <v>91.5</v>
          </cell>
          <cell r="Y4122">
            <v>42.9</v>
          </cell>
          <cell r="Z4122">
            <v>43.3</v>
          </cell>
          <cell r="AA4122">
            <v>43.7</v>
          </cell>
          <cell r="AB4122">
            <v>9.6281292300000008</v>
          </cell>
          <cell r="AC4122">
            <v>0</v>
          </cell>
          <cell r="AD4122">
            <v>277.7</v>
          </cell>
          <cell r="AE4122">
            <v>59.810744769999999</v>
          </cell>
          <cell r="AF4122">
            <v>64.572400000000002</v>
          </cell>
          <cell r="AG4122">
            <v>0.36433623274966431</v>
          </cell>
          <cell r="AH4122">
            <v>2.2000000000000002</v>
          </cell>
          <cell r="AI4122">
            <v>56990</v>
          </cell>
          <cell r="AJ4122">
            <v>10.6</v>
          </cell>
        </row>
        <row r="4123">
          <cell r="A4123" t="str">
            <v>4810</v>
          </cell>
          <cell r="B4123" t="str">
            <v>481004601</v>
          </cell>
          <cell r="D4123" t="str">
            <v>4810046</v>
          </cell>
          <cell r="E4123" t="str">
            <v>4820</v>
          </cell>
          <cell r="F4123" t="str">
            <v>48</v>
          </cell>
          <cell r="G4123">
            <v>542.59507582000003</v>
          </cell>
          <cell r="H4123">
            <v>548.97883991000003</v>
          </cell>
          <cell r="I4123">
            <v>546.35633400999996</v>
          </cell>
          <cell r="J4123">
            <v>20.512820510000001</v>
          </cell>
          <cell r="K4123">
            <v>14.75247525</v>
          </cell>
          <cell r="L4123">
            <v>7.1654934800000003</v>
          </cell>
          <cell r="M4123">
            <v>10.81977828</v>
          </cell>
          <cell r="N4123">
            <v>24.566792790000001</v>
          </cell>
          <cell r="O4123">
            <v>60.258000000000003</v>
          </cell>
          <cell r="P4123">
            <v>11.225243389999999</v>
          </cell>
          <cell r="Q4123">
            <v>73.8</v>
          </cell>
          <cell r="R4123">
            <v>47.665465279999999</v>
          </cell>
          <cell r="S4123">
            <v>18.100000000000001</v>
          </cell>
          <cell r="T4123">
            <v>10.81977828</v>
          </cell>
          <cell r="U4123">
            <v>7.1654934800000003</v>
          </cell>
          <cell r="V4123">
            <v>7.1654934800000003</v>
          </cell>
          <cell r="W4123">
            <v>63.7</v>
          </cell>
          <cell r="X4123">
            <v>91.5</v>
          </cell>
          <cell r="Y4123">
            <v>42.9</v>
          </cell>
          <cell r="Z4123">
            <v>43.3</v>
          </cell>
          <cell r="AA4123">
            <v>43.7</v>
          </cell>
          <cell r="AB4123">
            <v>7.1654934800000003</v>
          </cell>
          <cell r="AC4123">
            <v>0</v>
          </cell>
          <cell r="AD4123">
            <v>277.7</v>
          </cell>
          <cell r="AE4123">
            <v>59.810744769999999</v>
          </cell>
          <cell r="AF4123">
            <v>64.572400000000002</v>
          </cell>
          <cell r="AG4123">
            <v>0.37230382399555051</v>
          </cell>
          <cell r="AH4123">
            <v>2.2000000000000002</v>
          </cell>
          <cell r="AI4123">
            <v>56990</v>
          </cell>
          <cell r="AJ4123">
            <v>10.6</v>
          </cell>
        </row>
        <row r="4124">
          <cell r="A4124" t="str">
            <v>4810</v>
          </cell>
          <cell r="B4124" t="str">
            <v>481004801</v>
          </cell>
          <cell r="D4124" t="str">
            <v>4810048</v>
          </cell>
          <cell r="E4124" t="str">
            <v>4820</v>
          </cell>
          <cell r="F4124" t="str">
            <v>48</v>
          </cell>
          <cell r="G4124">
            <v>542.59507582000003</v>
          </cell>
          <cell r="H4124">
            <v>548.97883991000003</v>
          </cell>
          <cell r="I4124">
            <v>546.35633400999996</v>
          </cell>
          <cell r="J4124">
            <v>20.512820510000001</v>
          </cell>
          <cell r="K4124">
            <v>14.75247525</v>
          </cell>
          <cell r="L4124">
            <v>9.67759021</v>
          </cell>
          <cell r="M4124">
            <v>10.76062258</v>
          </cell>
          <cell r="N4124">
            <v>24.566792790000001</v>
          </cell>
          <cell r="O4124">
            <v>60.258000000000003</v>
          </cell>
          <cell r="P4124">
            <v>10.95077146</v>
          </cell>
          <cell r="Q4124">
            <v>73.8</v>
          </cell>
          <cell r="R4124">
            <v>47.665465279999999</v>
          </cell>
          <cell r="S4124">
            <v>18.100000000000001</v>
          </cell>
          <cell r="T4124">
            <v>10.188215270000001</v>
          </cell>
          <cell r="U4124">
            <v>10.44345442</v>
          </cell>
          <cell r="V4124">
            <v>9.4550105500000008</v>
          </cell>
          <cell r="W4124">
            <v>63.7</v>
          </cell>
          <cell r="X4124">
            <v>91.5</v>
          </cell>
          <cell r="Y4124">
            <v>42.9</v>
          </cell>
          <cell r="Z4124">
            <v>43.3</v>
          </cell>
          <cell r="AA4124">
            <v>43.7</v>
          </cell>
          <cell r="AB4124">
            <v>10.071118390000001</v>
          </cell>
          <cell r="AC4124">
            <v>2.741325E-2</v>
          </cell>
          <cell r="AD4124">
            <v>277.7</v>
          </cell>
          <cell r="AE4124">
            <v>59.810744769999999</v>
          </cell>
          <cell r="AF4124">
            <v>64.334479759999994</v>
          </cell>
          <cell r="AG4124">
            <v>0.32244385358005895</v>
          </cell>
          <cell r="AH4124">
            <v>2.2000000000000002</v>
          </cell>
          <cell r="AI4124">
            <v>56990</v>
          </cell>
          <cell r="AJ4124">
            <v>10.6</v>
          </cell>
        </row>
        <row r="4125">
          <cell r="A4125" t="str">
            <v>4810</v>
          </cell>
          <cell r="B4125" t="str">
            <v>481004802</v>
          </cell>
          <cell r="D4125" t="str">
            <v>4810048</v>
          </cell>
          <cell r="E4125" t="str">
            <v>4820</v>
          </cell>
          <cell r="F4125" t="str">
            <v>48</v>
          </cell>
          <cell r="G4125">
            <v>542.59507582000003</v>
          </cell>
          <cell r="H4125">
            <v>548.97883991000003</v>
          </cell>
          <cell r="I4125">
            <v>546.35633400999996</v>
          </cell>
          <cell r="J4125">
            <v>20.512820510000001</v>
          </cell>
          <cell r="K4125">
            <v>14.75247525</v>
          </cell>
          <cell r="L4125">
            <v>9.8389490300000002</v>
          </cell>
          <cell r="M4125">
            <v>10.81977828</v>
          </cell>
          <cell r="N4125">
            <v>24.566792790000001</v>
          </cell>
          <cell r="O4125">
            <v>60.258000000000003</v>
          </cell>
          <cell r="P4125">
            <v>11.225243389999999</v>
          </cell>
          <cell r="Q4125">
            <v>73.8</v>
          </cell>
          <cell r="R4125">
            <v>47.665465279999999</v>
          </cell>
          <cell r="S4125">
            <v>18.100000000000001</v>
          </cell>
          <cell r="T4125">
            <v>9.8389490300000002</v>
          </cell>
          <cell r="U4125">
            <v>10.81977828</v>
          </cell>
          <cell r="V4125">
            <v>9.4334839200000005</v>
          </cell>
          <cell r="W4125">
            <v>63.7</v>
          </cell>
          <cell r="X4125">
            <v>91.5</v>
          </cell>
          <cell r="Y4125">
            <v>42.9</v>
          </cell>
          <cell r="Z4125">
            <v>43.3</v>
          </cell>
          <cell r="AA4125">
            <v>43.7</v>
          </cell>
          <cell r="AB4125">
            <v>9.6158054800000006</v>
          </cell>
          <cell r="AC4125">
            <v>0</v>
          </cell>
          <cell r="AD4125">
            <v>277.7</v>
          </cell>
          <cell r="AE4125">
            <v>59.810744769999999</v>
          </cell>
          <cell r="AF4125">
            <v>64.572400000000002</v>
          </cell>
          <cell r="AG4125">
            <v>0.35198291871958787</v>
          </cell>
          <cell r="AH4125">
            <v>2.2000000000000002</v>
          </cell>
          <cell r="AI4125">
            <v>56990</v>
          </cell>
          <cell r="AJ4125">
            <v>10.6</v>
          </cell>
        </row>
        <row r="4126">
          <cell r="A4126" t="str">
            <v>4810</v>
          </cell>
          <cell r="B4126" t="str">
            <v>481004901</v>
          </cell>
          <cell r="D4126" t="str">
            <v>4810049</v>
          </cell>
          <cell r="E4126" t="str">
            <v>4820</v>
          </cell>
          <cell r="F4126" t="str">
            <v>48</v>
          </cell>
          <cell r="G4126">
            <v>542.59507582000003</v>
          </cell>
          <cell r="H4126">
            <v>548.97883991000003</v>
          </cell>
          <cell r="I4126">
            <v>546.35633400999996</v>
          </cell>
          <cell r="J4126">
            <v>20.512820510000001</v>
          </cell>
          <cell r="K4126">
            <v>14.75247525</v>
          </cell>
          <cell r="L4126">
            <v>9.8389490300000002</v>
          </cell>
          <cell r="M4126">
            <v>10.81977828</v>
          </cell>
          <cell r="N4126">
            <v>24.566792790000001</v>
          </cell>
          <cell r="O4126">
            <v>60.258000000000003</v>
          </cell>
          <cell r="P4126">
            <v>10.81977828</v>
          </cell>
          <cell r="Q4126">
            <v>73.8</v>
          </cell>
          <cell r="R4126">
            <v>47.665465279999999</v>
          </cell>
          <cell r="S4126">
            <v>18.100000000000001</v>
          </cell>
          <cell r="T4126">
            <v>10.81977828</v>
          </cell>
          <cell r="U4126">
            <v>10.81977828</v>
          </cell>
          <cell r="V4126">
            <v>7.1308988299999996</v>
          </cell>
          <cell r="W4126">
            <v>63.7</v>
          </cell>
          <cell r="X4126">
            <v>91.5</v>
          </cell>
          <cell r="Y4126">
            <v>42.9</v>
          </cell>
          <cell r="Z4126">
            <v>43.3</v>
          </cell>
          <cell r="AA4126">
            <v>43.7</v>
          </cell>
          <cell r="AB4126">
            <v>10.741816740000001</v>
          </cell>
          <cell r="AC4126">
            <v>0</v>
          </cell>
          <cell r="AD4126">
            <v>277.7</v>
          </cell>
          <cell r="AE4126">
            <v>59.810744769999999</v>
          </cell>
          <cell r="AF4126">
            <v>64.572400000000002</v>
          </cell>
          <cell r="AG4126">
            <v>0.33359468763696043</v>
          </cell>
          <cell r="AH4126">
            <v>2.2000000000000002</v>
          </cell>
          <cell r="AI4126">
            <v>56990</v>
          </cell>
          <cell r="AJ4126">
            <v>10.6</v>
          </cell>
        </row>
        <row r="4127">
          <cell r="A4127" t="str">
            <v>4810</v>
          </cell>
          <cell r="B4127" t="str">
            <v>481005101</v>
          </cell>
          <cell r="D4127" t="str">
            <v>4810051</v>
          </cell>
          <cell r="E4127" t="str">
            <v>4820</v>
          </cell>
          <cell r="F4127" t="str">
            <v>48</v>
          </cell>
          <cell r="G4127">
            <v>542.59507582000003</v>
          </cell>
          <cell r="H4127">
            <v>548.97883991000003</v>
          </cell>
          <cell r="I4127">
            <v>546.35633400999996</v>
          </cell>
          <cell r="J4127">
            <v>20.512820510000001</v>
          </cell>
          <cell r="K4127">
            <v>14.75247525</v>
          </cell>
          <cell r="L4127">
            <v>7.1929342199999997</v>
          </cell>
          <cell r="M4127">
            <v>10.81977828</v>
          </cell>
          <cell r="N4127">
            <v>24.566792790000001</v>
          </cell>
          <cell r="O4127">
            <v>60.258000000000003</v>
          </cell>
          <cell r="P4127">
            <v>10.81977828</v>
          </cell>
          <cell r="Q4127">
            <v>73.8</v>
          </cell>
          <cell r="R4127">
            <v>47.665465279999999</v>
          </cell>
          <cell r="S4127">
            <v>18.100000000000001</v>
          </cell>
          <cell r="T4127">
            <v>10.81977828</v>
          </cell>
          <cell r="U4127">
            <v>10.81977828</v>
          </cell>
          <cell r="V4127">
            <v>7.1929342199999997</v>
          </cell>
          <cell r="W4127">
            <v>63.7</v>
          </cell>
          <cell r="X4127">
            <v>91.5</v>
          </cell>
          <cell r="Y4127">
            <v>42.9</v>
          </cell>
          <cell r="Z4127">
            <v>43.3</v>
          </cell>
          <cell r="AA4127">
            <v>43.7</v>
          </cell>
          <cell r="AB4127">
            <v>10.741816740000001</v>
          </cell>
          <cell r="AC4127">
            <v>0</v>
          </cell>
          <cell r="AD4127">
            <v>277.7</v>
          </cell>
          <cell r="AE4127">
            <v>59.810744769999999</v>
          </cell>
          <cell r="AF4127">
            <v>64.572400000000002</v>
          </cell>
          <cell r="AG4127">
            <v>0.34377203934487971</v>
          </cell>
          <cell r="AH4127">
            <v>2.2000000000000002</v>
          </cell>
          <cell r="AI4127">
            <v>56990</v>
          </cell>
          <cell r="AJ4127">
            <v>10.6</v>
          </cell>
        </row>
        <row r="4128">
          <cell r="A4128" t="str">
            <v>4810</v>
          </cell>
          <cell r="B4128" t="str">
            <v>481005201</v>
          </cell>
          <cell r="D4128" t="str">
            <v>4810052</v>
          </cell>
          <cell r="E4128" t="str">
            <v>4820</v>
          </cell>
          <cell r="F4128" t="str">
            <v>48</v>
          </cell>
          <cell r="G4128">
            <v>542.59507582000003</v>
          </cell>
          <cell r="H4128">
            <v>548.97883991000003</v>
          </cell>
          <cell r="I4128">
            <v>546.35633400999996</v>
          </cell>
          <cell r="J4128">
            <v>20.512820510000001</v>
          </cell>
          <cell r="K4128">
            <v>14.75247525</v>
          </cell>
          <cell r="L4128">
            <v>7.1308988299999996</v>
          </cell>
          <cell r="M4128">
            <v>10.81977828</v>
          </cell>
          <cell r="N4128">
            <v>24.566792790000001</v>
          </cell>
          <cell r="O4128">
            <v>60.258000000000003</v>
          </cell>
          <cell r="P4128">
            <v>10.81977828</v>
          </cell>
          <cell r="Q4128">
            <v>73.8</v>
          </cell>
          <cell r="R4128">
            <v>47.665465279999999</v>
          </cell>
          <cell r="S4128">
            <v>18.100000000000001</v>
          </cell>
          <cell r="T4128">
            <v>7.1308988299999996</v>
          </cell>
          <cell r="U4128">
            <v>10.81977828</v>
          </cell>
          <cell r="V4128">
            <v>7.1308988299999996</v>
          </cell>
          <cell r="W4128">
            <v>63.7</v>
          </cell>
          <cell r="X4128">
            <v>91.5</v>
          </cell>
          <cell r="Y4128">
            <v>42.9</v>
          </cell>
          <cell r="Z4128">
            <v>43.3</v>
          </cell>
          <cell r="AA4128">
            <v>43.7</v>
          </cell>
          <cell r="AB4128">
            <v>7.1308988299999996</v>
          </cell>
          <cell r="AC4128">
            <v>1</v>
          </cell>
          <cell r="AD4128">
            <v>277.7</v>
          </cell>
          <cell r="AE4128">
            <v>59.810744769999999</v>
          </cell>
          <cell r="AF4128">
            <v>64.572400000000002</v>
          </cell>
          <cell r="AG4128">
            <v>0.33172351261087824</v>
          </cell>
          <cell r="AH4128">
            <v>2.2000000000000002</v>
          </cell>
          <cell r="AI4128">
            <v>56990</v>
          </cell>
          <cell r="AJ4128">
            <v>10.6</v>
          </cell>
        </row>
        <row r="4129">
          <cell r="A4129" t="str">
            <v>4810</v>
          </cell>
          <cell r="B4129" t="str">
            <v>481005601</v>
          </cell>
          <cell r="D4129" t="str">
            <v>4810056</v>
          </cell>
          <cell r="E4129" t="str">
            <v>4820</v>
          </cell>
          <cell r="F4129" t="str">
            <v>48</v>
          </cell>
          <cell r="G4129">
            <v>542.59507582000003</v>
          </cell>
          <cell r="H4129">
            <v>548.97883991000003</v>
          </cell>
          <cell r="I4129">
            <v>546.35633400999996</v>
          </cell>
          <cell r="J4129">
            <v>20.512820510000001</v>
          </cell>
          <cell r="K4129">
            <v>14.75247525</v>
          </cell>
          <cell r="L4129">
            <v>9.8389490300000002</v>
          </cell>
          <cell r="M4129">
            <v>10.81977828</v>
          </cell>
          <cell r="N4129">
            <v>24.566792790000001</v>
          </cell>
          <cell r="O4129">
            <v>60.258000000000003</v>
          </cell>
          <cell r="P4129">
            <v>11.225243389999999</v>
          </cell>
          <cell r="Q4129">
            <v>73.8</v>
          </cell>
          <cell r="R4129">
            <v>47.665465279999999</v>
          </cell>
          <cell r="S4129">
            <v>18.100000000000001</v>
          </cell>
          <cell r="T4129">
            <v>10.81977828</v>
          </cell>
          <cell r="U4129">
            <v>9.8389490300000002</v>
          </cell>
          <cell r="V4129">
            <v>7.2562972400000003</v>
          </cell>
          <cell r="W4129">
            <v>63.7</v>
          </cell>
          <cell r="X4129">
            <v>91.5</v>
          </cell>
          <cell r="Y4129">
            <v>42.9</v>
          </cell>
          <cell r="Z4129">
            <v>43.3</v>
          </cell>
          <cell r="AA4129">
            <v>43.7</v>
          </cell>
          <cell r="AB4129">
            <v>7.1308988299999996</v>
          </cell>
          <cell r="AC4129">
            <v>0</v>
          </cell>
          <cell r="AD4129">
            <v>277.7</v>
          </cell>
          <cell r="AE4129">
            <v>59.810744769999999</v>
          </cell>
          <cell r="AF4129">
            <v>64.572400000000002</v>
          </cell>
          <cell r="AG4129">
            <v>0.3484565518461139</v>
          </cell>
          <cell r="AH4129">
            <v>2.2000000000000002</v>
          </cell>
          <cell r="AI4129">
            <v>56990</v>
          </cell>
          <cell r="AJ4129">
            <v>10.6</v>
          </cell>
        </row>
        <row r="4130">
          <cell r="A4130" t="str">
            <v>4810</v>
          </cell>
          <cell r="B4130" t="str">
            <v>481005801</v>
          </cell>
          <cell r="D4130" t="str">
            <v>4810058</v>
          </cell>
          <cell r="E4130" t="str">
            <v>4820</v>
          </cell>
          <cell r="F4130" t="str">
            <v>48</v>
          </cell>
          <cell r="G4130">
            <v>542.59507582000003</v>
          </cell>
          <cell r="H4130">
            <v>548.97883991000003</v>
          </cell>
          <cell r="I4130">
            <v>546.35633400999996</v>
          </cell>
          <cell r="J4130">
            <v>20.512820510000001</v>
          </cell>
          <cell r="K4130">
            <v>14.75247525</v>
          </cell>
          <cell r="L4130">
            <v>9.4145049600000004</v>
          </cell>
          <cell r="M4130">
            <v>11.010216809999999</v>
          </cell>
          <cell r="N4130">
            <v>24.566792790000001</v>
          </cell>
          <cell r="O4130">
            <v>60.258000000000003</v>
          </cell>
          <cell r="P4130">
            <v>11.10443077</v>
          </cell>
          <cell r="Q4130">
            <v>73.8</v>
          </cell>
          <cell r="R4130">
            <v>47.665465279999999</v>
          </cell>
          <cell r="S4130">
            <v>18.100000000000001</v>
          </cell>
          <cell r="T4130">
            <v>10.54085772</v>
          </cell>
          <cell r="U4130">
            <v>9.5856898600000005</v>
          </cell>
          <cell r="V4130">
            <v>9.5304654299999996</v>
          </cell>
          <cell r="W4130">
            <v>63.7</v>
          </cell>
          <cell r="X4130">
            <v>91.5</v>
          </cell>
          <cell r="Y4130">
            <v>42.9</v>
          </cell>
          <cell r="Z4130">
            <v>43.3</v>
          </cell>
          <cell r="AA4130">
            <v>43.7</v>
          </cell>
          <cell r="AB4130">
            <v>10.002880299999999</v>
          </cell>
          <cell r="AC4130">
            <v>0.10658312</v>
          </cell>
          <cell r="AD4130">
            <v>277.7</v>
          </cell>
          <cell r="AE4130">
            <v>59.810744769999999</v>
          </cell>
          <cell r="AF4130">
            <v>64.571616849999998</v>
          </cell>
          <cell r="AG4130">
            <v>0.34308221101984138</v>
          </cell>
          <cell r="AH4130">
            <v>2.2000000000000002</v>
          </cell>
          <cell r="AI4130">
            <v>56990</v>
          </cell>
          <cell r="AJ4130">
            <v>10.6</v>
          </cell>
        </row>
        <row r="4131">
          <cell r="A4131" t="str">
            <v>4810</v>
          </cell>
          <cell r="B4131" t="str">
            <v>481005901</v>
          </cell>
          <cell r="D4131" t="str">
            <v>4810059</v>
          </cell>
          <cell r="E4131" t="str">
            <v>4820</v>
          </cell>
          <cell r="F4131" t="str">
            <v>48</v>
          </cell>
          <cell r="G4131">
            <v>542.59507582000003</v>
          </cell>
          <cell r="H4131">
            <v>548.97883991000003</v>
          </cell>
          <cell r="I4131">
            <v>546.35633400999996</v>
          </cell>
          <cell r="J4131">
            <v>20.512820510000001</v>
          </cell>
          <cell r="K4131">
            <v>14.75247525</v>
          </cell>
          <cell r="L4131">
            <v>7.1308988299999996</v>
          </cell>
          <cell r="M4131">
            <v>11.225243389999999</v>
          </cell>
          <cell r="N4131">
            <v>24.566792790000001</v>
          </cell>
          <cell r="O4131">
            <v>60.258000000000003</v>
          </cell>
          <cell r="P4131">
            <v>11.225243389999999</v>
          </cell>
          <cell r="Q4131">
            <v>73.8</v>
          </cell>
          <cell r="R4131">
            <v>47.665465279999999</v>
          </cell>
          <cell r="S4131">
            <v>18.100000000000001</v>
          </cell>
          <cell r="T4131">
            <v>10.81977828</v>
          </cell>
          <cell r="U4131">
            <v>7.1308988299999996</v>
          </cell>
          <cell r="V4131">
            <v>7.1308988299999996</v>
          </cell>
          <cell r="W4131">
            <v>63.7</v>
          </cell>
          <cell r="X4131">
            <v>91.5</v>
          </cell>
          <cell r="Y4131">
            <v>42.9</v>
          </cell>
          <cell r="Z4131">
            <v>43.3</v>
          </cell>
          <cell r="AA4131">
            <v>43.7</v>
          </cell>
          <cell r="AB4131">
            <v>7.1308988299999996</v>
          </cell>
          <cell r="AC4131">
            <v>0</v>
          </cell>
          <cell r="AD4131">
            <v>277.7</v>
          </cell>
          <cell r="AE4131">
            <v>59.810744769999999</v>
          </cell>
          <cell r="AF4131">
            <v>64.572400000000002</v>
          </cell>
          <cell r="AG4131">
            <v>0.35177397884161177</v>
          </cell>
          <cell r="AH4131">
            <v>2.2000000000000002</v>
          </cell>
          <cell r="AI4131">
            <v>56990</v>
          </cell>
          <cell r="AJ4131">
            <v>10.6</v>
          </cell>
        </row>
        <row r="4132">
          <cell r="A4132" t="str">
            <v>4810</v>
          </cell>
          <cell r="B4132" t="str">
            <v>481006101</v>
          </cell>
          <cell r="D4132" t="str">
            <v>4810061</v>
          </cell>
          <cell r="E4132" t="str">
            <v>4820</v>
          </cell>
          <cell r="F4132" t="str">
            <v>48</v>
          </cell>
          <cell r="G4132">
            <v>542.59507582000003</v>
          </cell>
          <cell r="H4132">
            <v>548.97883991000003</v>
          </cell>
          <cell r="I4132">
            <v>546.35633400999996</v>
          </cell>
          <cell r="J4132">
            <v>20.512820510000001</v>
          </cell>
          <cell r="K4132">
            <v>14.75247525</v>
          </cell>
          <cell r="L4132">
            <v>7.2181768399999999</v>
          </cell>
          <cell r="M4132">
            <v>10.81977828</v>
          </cell>
          <cell r="N4132">
            <v>24.566792790000001</v>
          </cell>
          <cell r="O4132">
            <v>60.258000000000003</v>
          </cell>
          <cell r="P4132">
            <v>11.225243389999999</v>
          </cell>
          <cell r="Q4132">
            <v>73.8</v>
          </cell>
          <cell r="R4132">
            <v>47.665465279999999</v>
          </cell>
          <cell r="S4132">
            <v>18.100000000000001</v>
          </cell>
          <cell r="T4132">
            <v>10.126631100000001</v>
          </cell>
          <cell r="U4132">
            <v>7.184629150000001</v>
          </cell>
          <cell r="V4132">
            <v>7.2181768399999999</v>
          </cell>
          <cell r="W4132">
            <v>63.7</v>
          </cell>
          <cell r="X4132">
            <v>91.5</v>
          </cell>
          <cell r="Y4132">
            <v>42.9</v>
          </cell>
          <cell r="Z4132">
            <v>43.3</v>
          </cell>
          <cell r="AA4132">
            <v>43.7</v>
          </cell>
          <cell r="AB4132">
            <v>7.2181768399999999</v>
          </cell>
          <cell r="AC4132">
            <v>0</v>
          </cell>
          <cell r="AD4132">
            <v>277.7</v>
          </cell>
          <cell r="AE4132">
            <v>59.810744769999999</v>
          </cell>
          <cell r="AF4132">
            <v>64.572400000000002</v>
          </cell>
          <cell r="AG4132">
            <v>0.34181952368591195</v>
          </cell>
          <cell r="AH4132">
            <v>2.2000000000000002</v>
          </cell>
          <cell r="AI4132">
            <v>56990</v>
          </cell>
          <cell r="AJ4132">
            <v>10.6</v>
          </cell>
        </row>
        <row r="4133">
          <cell r="A4133" t="str">
            <v>4810</v>
          </cell>
          <cell r="B4133" t="str">
            <v>481006201</v>
          </cell>
          <cell r="D4133" t="str">
            <v>4810062</v>
          </cell>
          <cell r="E4133" t="str">
            <v>4820</v>
          </cell>
          <cell r="F4133" t="str">
            <v>48</v>
          </cell>
          <cell r="G4133">
            <v>542.59507582000003</v>
          </cell>
          <cell r="H4133">
            <v>548.97883991000003</v>
          </cell>
          <cell r="I4133">
            <v>546.35633400999996</v>
          </cell>
          <cell r="J4133">
            <v>20.512820510000001</v>
          </cell>
          <cell r="K4133">
            <v>14.75247525</v>
          </cell>
          <cell r="L4133">
            <v>7.1308988299999996</v>
          </cell>
          <cell r="M4133">
            <v>10.81977828</v>
          </cell>
          <cell r="N4133">
            <v>24.566792790000001</v>
          </cell>
          <cell r="O4133">
            <v>60.258000000000003</v>
          </cell>
          <cell r="P4133">
            <v>10.81977828</v>
          </cell>
          <cell r="Q4133">
            <v>73.8</v>
          </cell>
          <cell r="R4133">
            <v>47.665465279999999</v>
          </cell>
          <cell r="S4133">
            <v>18.100000000000001</v>
          </cell>
          <cell r="T4133">
            <v>10.81977828</v>
          </cell>
          <cell r="U4133">
            <v>9.4334839200000005</v>
          </cell>
          <cell r="V4133">
            <v>9.4334839200000005</v>
          </cell>
          <cell r="W4133">
            <v>63.7</v>
          </cell>
          <cell r="X4133">
            <v>91.5</v>
          </cell>
          <cell r="Y4133">
            <v>42.9</v>
          </cell>
          <cell r="Z4133">
            <v>43.3</v>
          </cell>
          <cell r="AA4133">
            <v>43.7</v>
          </cell>
          <cell r="AB4133">
            <v>10.741816740000001</v>
          </cell>
          <cell r="AC4133">
            <v>0</v>
          </cell>
          <cell r="AD4133">
            <v>277.7</v>
          </cell>
          <cell r="AE4133">
            <v>59.810744769999999</v>
          </cell>
          <cell r="AF4133">
            <v>64.572400000000002</v>
          </cell>
          <cell r="AG4133">
            <v>0.3666083887578333</v>
          </cell>
          <cell r="AH4133">
            <v>2.2000000000000002</v>
          </cell>
          <cell r="AI4133">
            <v>56990</v>
          </cell>
          <cell r="AJ4133">
            <v>10.6</v>
          </cell>
        </row>
        <row r="4134">
          <cell r="A4134" t="str">
            <v>4810</v>
          </cell>
          <cell r="B4134" t="str">
            <v>481006401</v>
          </cell>
          <cell r="D4134" t="str">
            <v>4810064</v>
          </cell>
          <cell r="E4134" t="str">
            <v>4820</v>
          </cell>
          <cell r="F4134" t="str">
            <v>48</v>
          </cell>
          <cell r="G4134">
            <v>542.59507582000003</v>
          </cell>
          <cell r="H4134">
            <v>548.97883991000003</v>
          </cell>
          <cell r="I4134">
            <v>546.35633400999996</v>
          </cell>
          <cell r="J4134">
            <v>20.512820510000001</v>
          </cell>
          <cell r="K4134">
            <v>14.75247525</v>
          </cell>
          <cell r="L4134">
            <v>7.2485040700000001</v>
          </cell>
          <cell r="M4134">
            <v>10.81977828</v>
          </cell>
          <cell r="N4134">
            <v>24.566792790000001</v>
          </cell>
          <cell r="O4134">
            <v>60.258000000000003</v>
          </cell>
          <cell r="P4134">
            <v>10.81977828</v>
          </cell>
          <cell r="Q4134">
            <v>73.8</v>
          </cell>
          <cell r="R4134">
            <v>47.665465279999999</v>
          </cell>
          <cell r="S4134">
            <v>18.100000000000001</v>
          </cell>
          <cell r="T4134">
            <v>10.81977828</v>
          </cell>
          <cell r="U4134">
            <v>7.2485040700000001</v>
          </cell>
          <cell r="V4134">
            <v>7.2485040700000001</v>
          </cell>
          <cell r="W4134">
            <v>63.7</v>
          </cell>
          <cell r="X4134">
            <v>91.5</v>
          </cell>
          <cell r="Y4134">
            <v>42.9</v>
          </cell>
          <cell r="Z4134">
            <v>43.3</v>
          </cell>
          <cell r="AA4134">
            <v>43.7</v>
          </cell>
          <cell r="AB4134">
            <v>10.741816740000001</v>
          </cell>
          <cell r="AC4134">
            <v>1</v>
          </cell>
          <cell r="AD4134">
            <v>277.7</v>
          </cell>
          <cell r="AE4134">
            <v>59.810744769999999</v>
          </cell>
          <cell r="AF4134">
            <v>64.572400000000002</v>
          </cell>
          <cell r="AG4134">
            <v>0.31585883633642309</v>
          </cell>
          <cell r="AH4134">
            <v>2.2000000000000002</v>
          </cell>
          <cell r="AI4134">
            <v>56990</v>
          </cell>
          <cell r="AJ4134">
            <v>10.6</v>
          </cell>
        </row>
        <row r="4135">
          <cell r="A4135" t="str">
            <v>4810</v>
          </cell>
          <cell r="B4135" t="str">
            <v>481006601</v>
          </cell>
          <cell r="C4135" t="str">
            <v>835</v>
          </cell>
          <cell r="D4135" t="str">
            <v>4810066</v>
          </cell>
          <cell r="E4135" t="str">
            <v>4820</v>
          </cell>
          <cell r="F4135" t="str">
            <v>48</v>
          </cell>
          <cell r="G4135">
            <v>542.59507582000003</v>
          </cell>
          <cell r="H4135">
            <v>548.97883991000003</v>
          </cell>
          <cell r="I4135">
            <v>546.35633400999996</v>
          </cell>
          <cell r="J4135">
            <v>20.512820510000001</v>
          </cell>
          <cell r="K4135">
            <v>14.75247525</v>
          </cell>
          <cell r="L4135">
            <v>7.1670378799999996</v>
          </cell>
          <cell r="M4135">
            <v>10.81977828</v>
          </cell>
          <cell r="N4135">
            <v>24.566792790000001</v>
          </cell>
          <cell r="O4135">
            <v>65.25</v>
          </cell>
          <cell r="P4135">
            <v>10.81977828</v>
          </cell>
          <cell r="Q4135">
            <v>73.8</v>
          </cell>
          <cell r="R4135">
            <v>47.214816399999997</v>
          </cell>
          <cell r="S4135">
            <v>16</v>
          </cell>
          <cell r="T4135">
            <v>10.124308409999999</v>
          </cell>
          <cell r="U4135">
            <v>9.4381131899999993</v>
          </cell>
          <cell r="V4135">
            <v>7.1724245800000004</v>
          </cell>
          <cell r="W4135">
            <v>63.7</v>
          </cell>
          <cell r="X4135">
            <v>91.5</v>
          </cell>
          <cell r="Y4135">
            <v>42.9</v>
          </cell>
          <cell r="Z4135">
            <v>45.7</v>
          </cell>
          <cell r="AA4135">
            <v>43.7</v>
          </cell>
          <cell r="AB4135">
            <v>9.9641121699999999</v>
          </cell>
          <cell r="AC4135">
            <v>1</v>
          </cell>
          <cell r="AD4135">
            <v>277.7</v>
          </cell>
          <cell r="AE4135">
            <v>59.810744769999999</v>
          </cell>
          <cell r="AF4135">
            <v>64.572400000000002</v>
          </cell>
          <cell r="AG4135">
            <v>0.35825907970709159</v>
          </cell>
          <cell r="AH4135">
            <v>2.2000000000000002</v>
          </cell>
          <cell r="AI4135">
            <v>56990</v>
          </cell>
          <cell r="AJ4135">
            <v>10.6</v>
          </cell>
        </row>
        <row r="4136">
          <cell r="A4136" t="str">
            <v>4810</v>
          </cell>
          <cell r="B4136" t="str">
            <v>481006801</v>
          </cell>
          <cell r="D4136" t="str">
            <v>4810068</v>
          </cell>
          <cell r="E4136" t="str">
            <v>4820</v>
          </cell>
          <cell r="F4136" t="str">
            <v>48</v>
          </cell>
          <cell r="G4136">
            <v>542.59507582000003</v>
          </cell>
          <cell r="H4136">
            <v>548.97883991000003</v>
          </cell>
          <cell r="I4136">
            <v>546.35633400999996</v>
          </cell>
          <cell r="J4136">
            <v>20.512820510000001</v>
          </cell>
          <cell r="K4136">
            <v>14.75247525</v>
          </cell>
          <cell r="L4136">
            <v>9.5425894200000005</v>
          </cell>
          <cell r="M4136">
            <v>10.808393730000001</v>
          </cell>
          <cell r="N4136">
            <v>24.566792790000001</v>
          </cell>
          <cell r="O4136">
            <v>60.258000000000003</v>
          </cell>
          <cell r="P4136">
            <v>10.804847369999999</v>
          </cell>
          <cell r="Q4136">
            <v>73.8</v>
          </cell>
          <cell r="R4136">
            <v>47.665465279999999</v>
          </cell>
          <cell r="S4136">
            <v>18.100000000000001</v>
          </cell>
          <cell r="T4136">
            <v>10.64210988</v>
          </cell>
          <cell r="U4136">
            <v>9.6277999199999993</v>
          </cell>
          <cell r="V4136">
            <v>9.6264156599999993</v>
          </cell>
          <cell r="W4136">
            <v>63.7</v>
          </cell>
          <cell r="X4136">
            <v>91.5</v>
          </cell>
          <cell r="Y4136">
            <v>42.9</v>
          </cell>
          <cell r="Z4136">
            <v>43.3</v>
          </cell>
          <cell r="AA4136">
            <v>43.7</v>
          </cell>
          <cell r="AB4136">
            <v>10.718409790000001</v>
          </cell>
          <cell r="AC4136">
            <v>0</v>
          </cell>
          <cell r="AD4136">
            <v>277.7</v>
          </cell>
          <cell r="AE4136">
            <v>59.810744769999999</v>
          </cell>
          <cell r="AF4136">
            <v>64.572400000000002</v>
          </cell>
          <cell r="AG4136">
            <v>0.32893434051829751</v>
          </cell>
          <cell r="AH4136">
            <v>2.2000000000000002</v>
          </cell>
          <cell r="AI4136">
            <v>56990</v>
          </cell>
          <cell r="AJ4136">
            <v>10.6</v>
          </cell>
        </row>
        <row r="4137">
          <cell r="A4137" t="str">
            <v>4811</v>
          </cell>
          <cell r="B4137" t="str">
            <v>481100101</v>
          </cell>
          <cell r="D4137" t="str">
            <v>4811001</v>
          </cell>
          <cell r="E4137" t="str">
            <v>4860</v>
          </cell>
          <cell r="F4137" t="str">
            <v>48</v>
          </cell>
          <cell r="G4137">
            <v>542.59507582000003</v>
          </cell>
          <cell r="H4137">
            <v>548.97883991000003</v>
          </cell>
          <cell r="I4137">
            <v>546.35633400999996</v>
          </cell>
          <cell r="J4137">
            <v>38.827433630000002</v>
          </cell>
          <cell r="K4137">
            <v>26.734377689999995</v>
          </cell>
          <cell r="L4137">
            <v>9.2411605100000003</v>
          </cell>
          <cell r="M4137">
            <v>10.458234360000001</v>
          </cell>
          <cell r="N4137">
            <v>31.147897140000005</v>
          </cell>
          <cell r="O4137">
            <v>60.258000000000003</v>
          </cell>
          <cell r="P4137">
            <v>10.963099100000001</v>
          </cell>
          <cell r="Q4137">
            <v>66.599999999999994</v>
          </cell>
          <cell r="R4137">
            <v>47.665465279999999</v>
          </cell>
          <cell r="S4137">
            <v>15.9</v>
          </cell>
          <cell r="T4137">
            <v>10.00192919</v>
          </cell>
          <cell r="U4137">
            <v>9.8321526499999994</v>
          </cell>
          <cell r="V4137">
            <v>9.6614159900000001</v>
          </cell>
          <cell r="W4137">
            <v>63.3</v>
          </cell>
          <cell r="X4137">
            <v>86.8</v>
          </cell>
          <cell r="Y4137">
            <v>50</v>
          </cell>
          <cell r="Z4137">
            <v>45.7</v>
          </cell>
          <cell r="AA4137">
            <v>37.5</v>
          </cell>
          <cell r="AB4137">
            <v>10.300920489999999</v>
          </cell>
          <cell r="AC4137">
            <v>0.10331569999999998</v>
          </cell>
          <cell r="AD4137">
            <v>284.5</v>
          </cell>
          <cell r="AE4137">
            <v>63.45625789999999</v>
          </cell>
          <cell r="AF4137">
            <v>62.866044309999992</v>
          </cell>
          <cell r="AG4137">
            <v>4.7619050000000003E-2</v>
          </cell>
          <cell r="AH4137">
            <v>3.1</v>
          </cell>
          <cell r="AI4137">
            <v>65050</v>
          </cell>
          <cell r="AJ4137">
            <v>10.6</v>
          </cell>
        </row>
        <row r="4138">
          <cell r="A4138" t="str">
            <v>4811</v>
          </cell>
          <cell r="B4138" t="str">
            <v>481100201</v>
          </cell>
          <cell r="C4138" t="str">
            <v>865</v>
          </cell>
          <cell r="D4138" t="str">
            <v>4811002</v>
          </cell>
          <cell r="E4138" t="str">
            <v>4860</v>
          </cell>
          <cell r="F4138" t="str">
            <v>48</v>
          </cell>
          <cell r="G4138">
            <v>542.59507582000003</v>
          </cell>
          <cell r="H4138">
            <v>548.97883991000003</v>
          </cell>
          <cell r="I4138">
            <v>546.35633400999996</v>
          </cell>
          <cell r="J4138">
            <v>38.827433630000002</v>
          </cell>
          <cell r="K4138">
            <v>26.734377689999995</v>
          </cell>
          <cell r="L4138">
            <v>7.2130316600000004</v>
          </cell>
          <cell r="M4138">
            <v>7.6192334199999987</v>
          </cell>
          <cell r="N4138">
            <v>31.147897140000005</v>
          </cell>
          <cell r="O4138">
            <v>60.258000000000003</v>
          </cell>
          <cell r="P4138">
            <v>7.910957380000001</v>
          </cell>
          <cell r="Q4138">
            <v>66.599999999999994</v>
          </cell>
          <cell r="R4138">
            <v>47.665465279999999</v>
          </cell>
          <cell r="S4138">
            <v>15.9</v>
          </cell>
          <cell r="T4138">
            <v>7.4307070800000004</v>
          </cell>
          <cell r="U4138">
            <v>7.2026611999999997</v>
          </cell>
          <cell r="V4138">
            <v>7.1838707199999998</v>
          </cell>
          <cell r="W4138">
            <v>63.3</v>
          </cell>
          <cell r="X4138">
            <v>86.8</v>
          </cell>
          <cell r="Y4138">
            <v>50</v>
          </cell>
          <cell r="Z4138">
            <v>45.7</v>
          </cell>
          <cell r="AA4138">
            <v>37.5</v>
          </cell>
          <cell r="AB4138">
            <v>7.3317149700000002</v>
          </cell>
          <cell r="AC4138">
            <v>1</v>
          </cell>
          <cell r="AD4138">
            <v>284.5</v>
          </cell>
          <cell r="AE4138">
            <v>63.45625789999999</v>
          </cell>
          <cell r="AF4138">
            <v>62.861800000000002</v>
          </cell>
          <cell r="AG4138">
            <v>0.24637681000000003</v>
          </cell>
          <cell r="AH4138">
            <v>3.1</v>
          </cell>
          <cell r="AI4138">
            <v>65050</v>
          </cell>
          <cell r="AJ4138">
            <v>10.6</v>
          </cell>
        </row>
        <row r="4139">
          <cell r="A4139" t="str">
            <v>4811</v>
          </cell>
          <cell r="B4139" t="str">
            <v>481100301</v>
          </cell>
          <cell r="D4139" t="str">
            <v>4811003</v>
          </cell>
          <cell r="E4139" t="str">
            <v>4860</v>
          </cell>
          <cell r="F4139" t="str">
            <v>48</v>
          </cell>
          <cell r="G4139">
            <v>542.59507582000003</v>
          </cell>
          <cell r="H4139">
            <v>548.97883991000003</v>
          </cell>
          <cell r="I4139">
            <v>546.35633400999996</v>
          </cell>
          <cell r="J4139">
            <v>38.827433630000002</v>
          </cell>
          <cell r="K4139">
            <v>26.734377689999995</v>
          </cell>
          <cell r="L4139">
            <v>8.74033674</v>
          </cell>
          <cell r="M4139">
            <v>10.81977828</v>
          </cell>
          <cell r="N4139">
            <v>31.147897140000005</v>
          </cell>
          <cell r="O4139">
            <v>60.258000000000003</v>
          </cell>
          <cell r="P4139">
            <v>10.81977828</v>
          </cell>
          <cell r="Q4139">
            <v>66.599999999999994</v>
          </cell>
          <cell r="R4139">
            <v>47.665465279999999</v>
          </cell>
          <cell r="S4139">
            <v>15.9</v>
          </cell>
          <cell r="T4139">
            <v>9.4334839200000005</v>
          </cell>
          <cell r="U4139">
            <v>8.74033674</v>
          </cell>
          <cell r="V4139">
            <v>9.4334839200000005</v>
          </cell>
          <cell r="W4139">
            <v>63.3</v>
          </cell>
          <cell r="X4139">
            <v>86.8</v>
          </cell>
          <cell r="Y4139">
            <v>50</v>
          </cell>
          <cell r="Z4139">
            <v>45.7</v>
          </cell>
          <cell r="AA4139">
            <v>37.5</v>
          </cell>
          <cell r="AB4139">
            <v>10.741816740000001</v>
          </cell>
          <cell r="AC4139">
            <v>0</v>
          </cell>
          <cell r="AD4139">
            <v>284.5</v>
          </cell>
          <cell r="AE4139">
            <v>63.45625789999999</v>
          </cell>
          <cell r="AF4139">
            <v>62.861800000000002</v>
          </cell>
          <cell r="AG4139">
            <v>0.35375818452490687</v>
          </cell>
          <cell r="AH4139">
            <v>3.1</v>
          </cell>
          <cell r="AI4139">
            <v>65050</v>
          </cell>
          <cell r="AJ4139">
            <v>10.6</v>
          </cell>
        </row>
        <row r="4140">
          <cell r="A4140" t="str">
            <v>4811</v>
          </cell>
          <cell r="B4140" t="str">
            <v>481100401</v>
          </cell>
          <cell r="D4140" t="str">
            <v>4811004</v>
          </cell>
          <cell r="E4140" t="str">
            <v>4860</v>
          </cell>
          <cell r="F4140" t="str">
            <v>48</v>
          </cell>
          <cell r="G4140">
            <v>542.59507582000003</v>
          </cell>
          <cell r="H4140">
            <v>548.97883991000003</v>
          </cell>
          <cell r="I4140">
            <v>546.35633400999996</v>
          </cell>
          <cell r="J4140">
            <v>38.827433630000002</v>
          </cell>
          <cell r="K4140">
            <v>26.734377689999995</v>
          </cell>
          <cell r="L4140">
            <v>9.1653430100000008</v>
          </cell>
          <cell r="M4140">
            <v>10.81977828</v>
          </cell>
          <cell r="N4140">
            <v>31.147897140000005</v>
          </cell>
          <cell r="O4140">
            <v>60.258000000000003</v>
          </cell>
          <cell r="P4140">
            <v>10.81977828</v>
          </cell>
          <cell r="Q4140">
            <v>66.599999999999994</v>
          </cell>
          <cell r="R4140">
            <v>47.665465279999999</v>
          </cell>
          <cell r="S4140">
            <v>15.9</v>
          </cell>
          <cell r="T4140">
            <v>9.1653430100000008</v>
          </cell>
          <cell r="U4140">
            <v>9.4334839200000005</v>
          </cell>
          <cell r="V4140">
            <v>9.1653430100000008</v>
          </cell>
          <cell r="W4140">
            <v>63.3</v>
          </cell>
          <cell r="X4140">
            <v>86.8</v>
          </cell>
          <cell r="Y4140">
            <v>50</v>
          </cell>
          <cell r="Z4140">
            <v>45.7</v>
          </cell>
          <cell r="AA4140">
            <v>37.5</v>
          </cell>
          <cell r="AB4140">
            <v>10.741816740000001</v>
          </cell>
          <cell r="AC4140">
            <v>0</v>
          </cell>
          <cell r="AD4140">
            <v>284.5</v>
          </cell>
          <cell r="AE4140">
            <v>63.45625789999999</v>
          </cell>
          <cell r="AF4140">
            <v>62.861800000000002</v>
          </cell>
          <cell r="AG4140">
            <v>0.35695435534720188</v>
          </cell>
          <cell r="AH4140">
            <v>3.1</v>
          </cell>
          <cell r="AI4140">
            <v>65050</v>
          </cell>
          <cell r="AJ4140">
            <v>10.6</v>
          </cell>
        </row>
        <row r="4141">
          <cell r="A4141" t="str">
            <v>4811</v>
          </cell>
          <cell r="B4141" t="str">
            <v>481100501</v>
          </cell>
          <cell r="D4141" t="str">
            <v>4811005</v>
          </cell>
          <cell r="E4141" t="str">
            <v>4860</v>
          </cell>
          <cell r="F4141" t="str">
            <v>48</v>
          </cell>
          <cell r="G4141">
            <v>542.59507582000003</v>
          </cell>
          <cell r="H4141">
            <v>548.97883991000003</v>
          </cell>
          <cell r="I4141">
            <v>546.35633400999996</v>
          </cell>
          <cell r="J4141">
            <v>38.827433630000002</v>
          </cell>
          <cell r="K4141">
            <v>26.734377689999995</v>
          </cell>
          <cell r="L4141">
            <v>9.4334839200000005</v>
          </cell>
          <cell r="M4141">
            <v>10.81977828</v>
          </cell>
          <cell r="N4141">
            <v>31.147897140000005</v>
          </cell>
          <cell r="O4141">
            <v>60.258000000000003</v>
          </cell>
          <cell r="P4141">
            <v>10.81977828</v>
          </cell>
          <cell r="Q4141">
            <v>66.599999999999994</v>
          </cell>
          <cell r="R4141">
            <v>47.665465279999999</v>
          </cell>
          <cell r="S4141">
            <v>15.9</v>
          </cell>
          <cell r="T4141">
            <v>9.4334839200000005</v>
          </cell>
          <cell r="U4141">
            <v>9.4334839200000005</v>
          </cell>
          <cell r="V4141">
            <v>9.4334839200000005</v>
          </cell>
          <cell r="W4141">
            <v>63.3</v>
          </cell>
          <cell r="X4141">
            <v>86.8</v>
          </cell>
          <cell r="Y4141">
            <v>50</v>
          </cell>
          <cell r="Z4141">
            <v>45.7</v>
          </cell>
          <cell r="AA4141">
            <v>37.5</v>
          </cell>
          <cell r="AB4141">
            <v>10.741816740000001</v>
          </cell>
          <cell r="AC4141">
            <v>0</v>
          </cell>
          <cell r="AD4141">
            <v>284.5</v>
          </cell>
          <cell r="AE4141">
            <v>63.45625789999999</v>
          </cell>
          <cell r="AF4141">
            <v>62.861800000000002</v>
          </cell>
          <cell r="AG4141">
            <v>0.31265392807331177</v>
          </cell>
          <cell r="AH4141">
            <v>3.1</v>
          </cell>
          <cell r="AI4141">
            <v>65050</v>
          </cell>
          <cell r="AJ4141">
            <v>10.6</v>
          </cell>
        </row>
        <row r="4142">
          <cell r="A4142" t="str">
            <v>4811</v>
          </cell>
          <cell r="B4142" t="str">
            <v>481100601</v>
          </cell>
          <cell r="D4142" t="str">
            <v>4811006</v>
          </cell>
          <cell r="E4142" t="str">
            <v>4860</v>
          </cell>
          <cell r="F4142" t="str">
            <v>48</v>
          </cell>
          <cell r="G4142">
            <v>542.59507582000003</v>
          </cell>
          <cell r="H4142">
            <v>548.97883991000003</v>
          </cell>
          <cell r="I4142">
            <v>546.35633400999996</v>
          </cell>
          <cell r="J4142">
            <v>38.827433630000002</v>
          </cell>
          <cell r="K4142">
            <v>26.734377689999995</v>
          </cell>
          <cell r="L4142">
            <v>8.74033674</v>
          </cell>
          <cell r="M4142">
            <v>10.81977828</v>
          </cell>
          <cell r="N4142">
            <v>31.147897140000005</v>
          </cell>
          <cell r="O4142">
            <v>60.258000000000003</v>
          </cell>
          <cell r="P4142">
            <v>10.81977828</v>
          </cell>
          <cell r="Q4142">
            <v>66.599999999999994</v>
          </cell>
          <cell r="R4142">
            <v>47.665465279999999</v>
          </cell>
          <cell r="S4142">
            <v>15.9</v>
          </cell>
          <cell r="T4142">
            <v>8.74033674</v>
          </cell>
          <cell r="U4142">
            <v>9.8100556099999991</v>
          </cell>
          <cell r="V4142">
            <v>8.74033674</v>
          </cell>
          <cell r="W4142">
            <v>63.3</v>
          </cell>
          <cell r="X4142">
            <v>86.8</v>
          </cell>
          <cell r="Y4142">
            <v>50</v>
          </cell>
          <cell r="Z4142">
            <v>45.7</v>
          </cell>
          <cell r="AA4142">
            <v>37.5</v>
          </cell>
          <cell r="AB4142">
            <v>10.741816740000001</v>
          </cell>
          <cell r="AC4142">
            <v>0</v>
          </cell>
          <cell r="AD4142">
            <v>284.5</v>
          </cell>
          <cell r="AE4142">
            <v>63.45625789999999</v>
          </cell>
          <cell r="AF4142">
            <v>62.861800000000002</v>
          </cell>
          <cell r="AG4142">
            <v>0.31516986749254561</v>
          </cell>
          <cell r="AH4142">
            <v>3.1</v>
          </cell>
          <cell r="AI4142">
            <v>65050</v>
          </cell>
          <cell r="AJ4142">
            <v>10.6</v>
          </cell>
        </row>
        <row r="4143">
          <cell r="A4143" t="str">
            <v>4811</v>
          </cell>
          <cell r="B4143" t="str">
            <v>481100701</v>
          </cell>
          <cell r="D4143" t="str">
            <v>4811007</v>
          </cell>
          <cell r="E4143" t="str">
            <v>4860</v>
          </cell>
          <cell r="F4143" t="str">
            <v>48</v>
          </cell>
          <cell r="G4143">
            <v>542.59507582000003</v>
          </cell>
          <cell r="H4143">
            <v>548.97883991000003</v>
          </cell>
          <cell r="I4143">
            <v>546.35633400999996</v>
          </cell>
          <cell r="J4143">
            <v>38.827433630000002</v>
          </cell>
          <cell r="K4143">
            <v>26.734377689999995</v>
          </cell>
          <cell r="L4143">
            <v>8.68895923</v>
          </cell>
          <cell r="M4143">
            <v>10.81977828</v>
          </cell>
          <cell r="N4143">
            <v>31.147897140000005</v>
          </cell>
          <cell r="O4143">
            <v>60.258000000000003</v>
          </cell>
          <cell r="P4143">
            <v>10.81977828</v>
          </cell>
          <cell r="Q4143">
            <v>66.599999999999994</v>
          </cell>
          <cell r="R4143">
            <v>47.665465279999999</v>
          </cell>
          <cell r="S4143">
            <v>15.9</v>
          </cell>
          <cell r="T4143">
            <v>8.68895923</v>
          </cell>
          <cell r="U4143">
            <v>9.8389490300000002</v>
          </cell>
          <cell r="V4143">
            <v>8.68895923</v>
          </cell>
          <cell r="W4143">
            <v>63.3</v>
          </cell>
          <cell r="X4143">
            <v>86.8</v>
          </cell>
          <cell r="Y4143">
            <v>50</v>
          </cell>
          <cell r="Z4143">
            <v>45.7</v>
          </cell>
          <cell r="AA4143">
            <v>37.5</v>
          </cell>
          <cell r="AB4143">
            <v>10.741816740000001</v>
          </cell>
          <cell r="AC4143">
            <v>0</v>
          </cell>
          <cell r="AD4143">
            <v>284.5</v>
          </cell>
          <cell r="AE4143">
            <v>63.45625789999999</v>
          </cell>
          <cell r="AF4143">
            <v>62.861800000000002</v>
          </cell>
          <cell r="AG4143">
            <v>0.34821229168968137</v>
          </cell>
          <cell r="AH4143">
            <v>3.1</v>
          </cell>
          <cell r="AI4143">
            <v>65050</v>
          </cell>
          <cell r="AJ4143">
            <v>10.6</v>
          </cell>
        </row>
        <row r="4144">
          <cell r="A4144" t="str">
            <v>4811</v>
          </cell>
          <cell r="B4144" t="str">
            <v>481100801</v>
          </cell>
          <cell r="D4144" t="str">
            <v>4811008</v>
          </cell>
          <cell r="E4144" t="str">
            <v>4860</v>
          </cell>
          <cell r="F4144" t="str">
            <v>48</v>
          </cell>
          <cell r="G4144">
            <v>542.59507582000003</v>
          </cell>
          <cell r="H4144">
            <v>548.97883991000003</v>
          </cell>
          <cell r="I4144">
            <v>546.35633400999996</v>
          </cell>
          <cell r="J4144">
            <v>38.827433630000002</v>
          </cell>
          <cell r="K4144">
            <v>26.734377689999995</v>
          </cell>
          <cell r="L4144">
            <v>7.2100796300000001</v>
          </cell>
          <cell r="M4144">
            <v>10.81977828</v>
          </cell>
          <cell r="N4144">
            <v>31.147897140000005</v>
          </cell>
          <cell r="O4144">
            <v>60.258000000000003</v>
          </cell>
          <cell r="P4144">
            <v>10.81977828</v>
          </cell>
          <cell r="Q4144">
            <v>66.599999999999994</v>
          </cell>
          <cell r="R4144">
            <v>47.665465279999999</v>
          </cell>
          <cell r="S4144">
            <v>15.9</v>
          </cell>
          <cell r="T4144">
            <v>7.4725007399999992</v>
          </cell>
          <cell r="U4144">
            <v>9.8389490300000002</v>
          </cell>
          <cell r="V4144">
            <v>7.2100796300000001</v>
          </cell>
          <cell r="W4144">
            <v>63.3</v>
          </cell>
          <cell r="X4144">
            <v>86.8</v>
          </cell>
          <cell r="Y4144">
            <v>50</v>
          </cell>
          <cell r="Z4144">
            <v>45.7</v>
          </cell>
          <cell r="AA4144">
            <v>37.5</v>
          </cell>
          <cell r="AB4144">
            <v>10.741816740000001</v>
          </cell>
          <cell r="AC4144">
            <v>0</v>
          </cell>
          <cell r="AD4144">
            <v>284.5</v>
          </cell>
          <cell r="AE4144">
            <v>63.45625789999999</v>
          </cell>
          <cell r="AF4144">
            <v>62.861800000000002</v>
          </cell>
          <cell r="AG4144">
            <v>0.3269409586907413</v>
          </cell>
          <cell r="AH4144">
            <v>3.1</v>
          </cell>
          <cell r="AI4144">
            <v>65050</v>
          </cell>
          <cell r="AJ4144">
            <v>10.6</v>
          </cell>
        </row>
        <row r="4145">
          <cell r="A4145" t="str">
            <v>4811</v>
          </cell>
          <cell r="B4145" t="str">
            <v>481100901</v>
          </cell>
          <cell r="D4145" t="str">
            <v>4811009</v>
          </cell>
          <cell r="E4145" t="str">
            <v>4860</v>
          </cell>
          <cell r="F4145" t="str">
            <v>48</v>
          </cell>
          <cell r="G4145">
            <v>542.59507582000003</v>
          </cell>
          <cell r="H4145">
            <v>548.97883991000003</v>
          </cell>
          <cell r="I4145">
            <v>546.35633400999996</v>
          </cell>
          <cell r="J4145">
            <v>38.827433630000002</v>
          </cell>
          <cell r="K4145">
            <v>26.734377689999995</v>
          </cell>
          <cell r="L4145">
            <v>9.2281802899999992</v>
          </cell>
          <cell r="M4145">
            <v>10.81977828</v>
          </cell>
          <cell r="N4145">
            <v>31.147897140000005</v>
          </cell>
          <cell r="O4145">
            <v>60.258000000000003</v>
          </cell>
          <cell r="P4145">
            <v>10.81977828</v>
          </cell>
          <cell r="Q4145">
            <v>66.599999999999994</v>
          </cell>
          <cell r="R4145">
            <v>47.665465279999999</v>
          </cell>
          <cell r="S4145">
            <v>15.9</v>
          </cell>
          <cell r="T4145">
            <v>9.4334839200000005</v>
          </cell>
          <cell r="U4145">
            <v>9.4334839200000005</v>
          </cell>
          <cell r="V4145">
            <v>9.2281802899999992</v>
          </cell>
          <cell r="W4145">
            <v>63.3</v>
          </cell>
          <cell r="X4145">
            <v>86.8</v>
          </cell>
          <cell r="Y4145">
            <v>50</v>
          </cell>
          <cell r="Z4145">
            <v>45.7</v>
          </cell>
          <cell r="AA4145">
            <v>37.5</v>
          </cell>
          <cell r="AB4145">
            <v>10.741816740000001</v>
          </cell>
          <cell r="AC4145">
            <v>0</v>
          </cell>
          <cell r="AD4145">
            <v>284.5</v>
          </cell>
          <cell r="AE4145">
            <v>63.45625789999999</v>
          </cell>
          <cell r="AF4145">
            <v>62.861800000000002</v>
          </cell>
          <cell r="AG4145">
            <v>0.35820848772616437</v>
          </cell>
          <cell r="AH4145">
            <v>3.1</v>
          </cell>
          <cell r="AI4145">
            <v>65050</v>
          </cell>
          <cell r="AJ4145">
            <v>10.6</v>
          </cell>
        </row>
        <row r="4146">
          <cell r="A4146" t="str">
            <v>4811</v>
          </cell>
          <cell r="B4146" t="str">
            <v>481101101</v>
          </cell>
          <cell r="D4146" t="str">
            <v>4811011</v>
          </cell>
          <cell r="E4146" t="str">
            <v>4860</v>
          </cell>
          <cell r="F4146" t="str">
            <v>48</v>
          </cell>
          <cell r="G4146">
            <v>542.59507582000003</v>
          </cell>
          <cell r="H4146">
            <v>548.97883991000003</v>
          </cell>
          <cell r="I4146">
            <v>546.35633400999996</v>
          </cell>
          <cell r="J4146">
            <v>38.827433630000002</v>
          </cell>
          <cell r="K4146">
            <v>26.734377689999995</v>
          </cell>
          <cell r="L4146">
            <v>7.2269360199999992</v>
          </cell>
          <cell r="M4146">
            <v>9.8389490300000002</v>
          </cell>
          <cell r="N4146">
            <v>31.147897140000005</v>
          </cell>
          <cell r="O4146">
            <v>60.258000000000003</v>
          </cell>
          <cell r="P4146">
            <v>9.8389490300000002</v>
          </cell>
          <cell r="Q4146">
            <v>66.599999999999994</v>
          </cell>
          <cell r="R4146">
            <v>47.665465279999999</v>
          </cell>
          <cell r="S4146">
            <v>15.9</v>
          </cell>
          <cell r="T4146">
            <v>7.2269360199999992</v>
          </cell>
          <cell r="U4146">
            <v>7.2269360199999992</v>
          </cell>
          <cell r="V4146">
            <v>7.2269360199999992</v>
          </cell>
          <cell r="W4146">
            <v>63.3</v>
          </cell>
          <cell r="X4146">
            <v>86.8</v>
          </cell>
          <cell r="Y4146">
            <v>50</v>
          </cell>
          <cell r="Z4146">
            <v>45.7</v>
          </cell>
          <cell r="AA4146">
            <v>37.5</v>
          </cell>
          <cell r="AB4146">
            <v>7.2269360199999992</v>
          </cell>
          <cell r="AC4146">
            <v>1</v>
          </cell>
          <cell r="AD4146">
            <v>284.5</v>
          </cell>
          <cell r="AE4146">
            <v>63.45625789999999</v>
          </cell>
          <cell r="AF4146">
            <v>62.861800000000002</v>
          </cell>
          <cell r="AG4146">
            <v>0.33333332999999998</v>
          </cell>
          <cell r="AH4146">
            <v>3.1</v>
          </cell>
          <cell r="AI4146">
            <v>65050</v>
          </cell>
          <cell r="AJ4146">
            <v>10.6</v>
          </cell>
        </row>
        <row r="4147">
          <cell r="A4147" t="str">
            <v>4811</v>
          </cell>
          <cell r="B4147" t="str">
            <v>481101201</v>
          </cell>
          <cell r="C4147" t="str">
            <v>835</v>
          </cell>
          <cell r="D4147" t="str">
            <v>4811012</v>
          </cell>
          <cell r="E4147" t="str">
            <v>4860</v>
          </cell>
          <cell r="F4147" t="str">
            <v>48</v>
          </cell>
          <cell r="G4147">
            <v>542.59507582000003</v>
          </cell>
          <cell r="H4147">
            <v>548.97883991000003</v>
          </cell>
          <cell r="I4147">
            <v>546.35633400999996</v>
          </cell>
          <cell r="J4147">
            <v>38.827433630000002</v>
          </cell>
          <cell r="K4147">
            <v>26.734377689999995</v>
          </cell>
          <cell r="L4147">
            <v>9.2073358600000006</v>
          </cell>
          <cell r="M4147">
            <v>10.482653839999999</v>
          </cell>
          <cell r="N4147">
            <v>31.147897140000005</v>
          </cell>
          <cell r="O4147">
            <v>65.25</v>
          </cell>
          <cell r="P4147">
            <v>10.337118909999999</v>
          </cell>
          <cell r="Q4147">
            <v>66.599999999999994</v>
          </cell>
          <cell r="R4147">
            <v>47.214816399999997</v>
          </cell>
          <cell r="S4147">
            <v>15.9</v>
          </cell>
          <cell r="T4147">
            <v>9.6949862800000002</v>
          </cell>
          <cell r="U4147">
            <v>9.5045759200000006</v>
          </cell>
          <cell r="V4147">
            <v>9.3142498400000004</v>
          </cell>
          <cell r="W4147">
            <v>63.3</v>
          </cell>
          <cell r="X4147">
            <v>86.8</v>
          </cell>
          <cell r="Y4147">
            <v>50</v>
          </cell>
          <cell r="Z4147">
            <v>45.7</v>
          </cell>
          <cell r="AA4147">
            <v>37.5</v>
          </cell>
          <cell r="AB4147">
            <v>10.038499099999999</v>
          </cell>
          <cell r="AC4147">
            <v>0.18745753000000001</v>
          </cell>
          <cell r="AD4147">
            <v>284.5</v>
          </cell>
          <cell r="AE4147">
            <v>63.45625789999999</v>
          </cell>
          <cell r="AF4147">
            <v>63.572324600000002</v>
          </cell>
          <cell r="AG4147">
            <v>0.33748798875574648</v>
          </cell>
          <cell r="AH4147">
            <v>3.1</v>
          </cell>
          <cell r="AI4147">
            <v>65050</v>
          </cell>
          <cell r="AJ4147">
            <v>10.6</v>
          </cell>
        </row>
        <row r="4148">
          <cell r="A4148" t="str">
            <v>4811</v>
          </cell>
          <cell r="B4148" t="str">
            <v>481101301</v>
          </cell>
          <cell r="C4148" t="str">
            <v>835</v>
          </cell>
          <cell r="D4148" t="str">
            <v>4811013</v>
          </cell>
          <cell r="E4148" t="str">
            <v>4860</v>
          </cell>
          <cell r="F4148" t="str">
            <v>48</v>
          </cell>
          <cell r="G4148">
            <v>542.59507582000003</v>
          </cell>
          <cell r="H4148">
            <v>548.97883991000003</v>
          </cell>
          <cell r="I4148">
            <v>546.35633400999996</v>
          </cell>
          <cell r="J4148">
            <v>38.827433630000002</v>
          </cell>
          <cell r="K4148">
            <v>26.734377689999995</v>
          </cell>
          <cell r="L4148">
            <v>7.1693500200000004</v>
          </cell>
          <cell r="M4148">
            <v>7.3981740900000004</v>
          </cell>
          <cell r="N4148">
            <v>31.147897140000005</v>
          </cell>
          <cell r="O4148">
            <v>65.25</v>
          </cell>
          <cell r="P4148">
            <v>9.4334839200000005</v>
          </cell>
          <cell r="Q4148">
            <v>66.599999999999994</v>
          </cell>
          <cell r="R4148">
            <v>47.214816399999997</v>
          </cell>
          <cell r="S4148">
            <v>15.9</v>
          </cell>
          <cell r="T4148">
            <v>9.82811725</v>
          </cell>
          <cell r="U4148">
            <v>7.3981740900000004</v>
          </cell>
          <cell r="V4148">
            <v>7.3981740900000004</v>
          </cell>
          <cell r="W4148">
            <v>63.3</v>
          </cell>
          <cell r="X4148">
            <v>86.8</v>
          </cell>
          <cell r="Y4148">
            <v>50</v>
          </cell>
          <cell r="Z4148">
            <v>45.7</v>
          </cell>
          <cell r="AA4148">
            <v>37.5</v>
          </cell>
          <cell r="AB4148">
            <v>9.6158054800000006</v>
          </cell>
          <cell r="AC4148">
            <v>1</v>
          </cell>
          <cell r="AD4148">
            <v>284.5</v>
          </cell>
          <cell r="AE4148">
            <v>63.45625789999999</v>
          </cell>
          <cell r="AF4148">
            <v>61.894161229999995</v>
          </cell>
          <cell r="AG4148">
            <v>0.34902630649443656</v>
          </cell>
          <cell r="AH4148">
            <v>3.1</v>
          </cell>
          <cell r="AI4148">
            <v>65050</v>
          </cell>
          <cell r="AJ4148">
            <v>10.6</v>
          </cell>
        </row>
        <row r="4149">
          <cell r="A4149" t="str">
            <v>4811</v>
          </cell>
          <cell r="B4149" t="str">
            <v>481101401</v>
          </cell>
          <cell r="C4149" t="str">
            <v>835</v>
          </cell>
          <cell r="D4149" t="str">
            <v>4811014</v>
          </cell>
          <cell r="E4149" t="str">
            <v>4860</v>
          </cell>
          <cell r="F4149" t="str">
            <v>48</v>
          </cell>
          <cell r="G4149">
            <v>542.59507582000003</v>
          </cell>
          <cell r="H4149">
            <v>548.97883991000003</v>
          </cell>
          <cell r="I4149">
            <v>546.35633400999996</v>
          </cell>
          <cell r="J4149">
            <v>38.827433630000002</v>
          </cell>
          <cell r="K4149">
            <v>26.734377689999995</v>
          </cell>
          <cell r="L4149">
            <v>7.3125534999999999</v>
          </cell>
          <cell r="M4149">
            <v>10.126631100000001</v>
          </cell>
          <cell r="N4149">
            <v>31.147897140000005</v>
          </cell>
          <cell r="O4149">
            <v>65.25</v>
          </cell>
          <cell r="P4149">
            <v>10.126631100000001</v>
          </cell>
          <cell r="Q4149">
            <v>66.599999999999994</v>
          </cell>
          <cell r="R4149">
            <v>47.214816399999997</v>
          </cell>
          <cell r="S4149">
            <v>15.9</v>
          </cell>
          <cell r="T4149">
            <v>10.81977828</v>
          </cell>
          <cell r="U4149">
            <v>7.3125534999999999</v>
          </cell>
          <cell r="V4149">
            <v>7.3125534999999999</v>
          </cell>
          <cell r="W4149">
            <v>63.3</v>
          </cell>
          <cell r="X4149">
            <v>86.8</v>
          </cell>
          <cell r="Y4149">
            <v>50</v>
          </cell>
          <cell r="Z4149">
            <v>45.7</v>
          </cell>
          <cell r="AA4149">
            <v>37.5</v>
          </cell>
          <cell r="AB4149">
            <v>10.741816740000001</v>
          </cell>
          <cell r="AC4149">
            <v>0</v>
          </cell>
          <cell r="AD4149">
            <v>284.5</v>
          </cell>
          <cell r="AE4149">
            <v>63.45625789999999</v>
          </cell>
          <cell r="AF4149">
            <v>64.572400000000002</v>
          </cell>
          <cell r="AG4149">
            <v>0.34809663542954616</v>
          </cell>
          <cell r="AH4149">
            <v>3.1</v>
          </cell>
          <cell r="AI4149">
            <v>65050</v>
          </cell>
          <cell r="AJ4149">
            <v>10.6</v>
          </cell>
        </row>
        <row r="4150">
          <cell r="A4150" t="str">
            <v>4811</v>
          </cell>
          <cell r="B4150" t="str">
            <v>481101601</v>
          </cell>
          <cell r="C4150" t="str">
            <v>835</v>
          </cell>
          <cell r="D4150" t="str">
            <v>4811016</v>
          </cell>
          <cell r="E4150" t="str">
            <v>4860</v>
          </cell>
          <cell r="F4150" t="str">
            <v>48</v>
          </cell>
          <cell r="G4150">
            <v>542.59507582000003</v>
          </cell>
          <cell r="H4150">
            <v>548.97883991000003</v>
          </cell>
          <cell r="I4150">
            <v>546.35633400999996</v>
          </cell>
          <cell r="J4150">
            <v>38.827433630000002</v>
          </cell>
          <cell r="K4150">
            <v>26.734377689999995</v>
          </cell>
          <cell r="L4150">
            <v>7.2420823600000004</v>
          </cell>
          <cell r="M4150">
            <v>9.8180385900000005</v>
          </cell>
          <cell r="N4150">
            <v>31.147897140000005</v>
          </cell>
          <cell r="O4150">
            <v>65.25</v>
          </cell>
          <cell r="P4150">
            <v>8.06871619</v>
          </cell>
          <cell r="Q4150">
            <v>66.599999999999994</v>
          </cell>
          <cell r="R4150">
            <v>47.214816399999997</v>
          </cell>
          <cell r="S4150">
            <v>15.9</v>
          </cell>
          <cell r="T4150">
            <v>7.7279755400000001</v>
          </cell>
          <cell r="U4150">
            <v>7.5043915600000002</v>
          </cell>
          <cell r="V4150">
            <v>7.4235684399999995</v>
          </cell>
          <cell r="W4150">
            <v>63.3</v>
          </cell>
          <cell r="X4150">
            <v>86.8</v>
          </cell>
          <cell r="Y4150">
            <v>50</v>
          </cell>
          <cell r="Z4150">
            <v>45.7</v>
          </cell>
          <cell r="AA4150">
            <v>37.5</v>
          </cell>
          <cell r="AB4150">
            <v>7.4593389000000005</v>
          </cell>
          <cell r="AC4150">
            <v>0.99287764999999994</v>
          </cell>
          <cell r="AD4150">
            <v>284.5</v>
          </cell>
          <cell r="AE4150">
            <v>63.45625789999999</v>
          </cell>
          <cell r="AF4150">
            <v>66.790350169999996</v>
          </cell>
          <cell r="AG4150">
            <v>0.35760982576245437</v>
          </cell>
          <cell r="AH4150">
            <v>3.1</v>
          </cell>
          <cell r="AI4150">
            <v>65050</v>
          </cell>
          <cell r="AJ4150">
            <v>10.6</v>
          </cell>
        </row>
        <row r="4151">
          <cell r="A4151" t="str">
            <v>4811</v>
          </cell>
          <cell r="B4151" t="str">
            <v>481101801</v>
          </cell>
          <cell r="C4151" t="str">
            <v>835</v>
          </cell>
          <cell r="D4151" t="str">
            <v>4811018</v>
          </cell>
          <cell r="E4151" t="str">
            <v>4860</v>
          </cell>
          <cell r="F4151" t="str">
            <v>48</v>
          </cell>
          <cell r="G4151">
            <v>542.59507582000003</v>
          </cell>
          <cell r="H4151">
            <v>548.97883991000003</v>
          </cell>
          <cell r="I4151">
            <v>546.35633400999996</v>
          </cell>
          <cell r="J4151">
            <v>38.827433630000002</v>
          </cell>
          <cell r="K4151">
            <v>26.734377689999995</v>
          </cell>
          <cell r="L4151">
            <v>7.4018415800000001</v>
          </cell>
          <cell r="M4151">
            <v>9.8389490300000002</v>
          </cell>
          <cell r="N4151">
            <v>31.147897140000005</v>
          </cell>
          <cell r="O4151">
            <v>65.25</v>
          </cell>
          <cell r="P4151">
            <v>9.8389490300000002</v>
          </cell>
          <cell r="Q4151">
            <v>66.599999999999994</v>
          </cell>
          <cell r="R4151">
            <v>47.214816399999997</v>
          </cell>
          <cell r="S4151">
            <v>15.9</v>
          </cell>
          <cell r="T4151">
            <v>9.4683103800000001</v>
          </cell>
          <cell r="U4151">
            <v>7.4460014999999995</v>
          </cell>
          <cell r="V4151">
            <v>7.3460102100000002</v>
          </cell>
          <cell r="W4151">
            <v>63.3</v>
          </cell>
          <cell r="X4151">
            <v>86.8</v>
          </cell>
          <cell r="Y4151">
            <v>50</v>
          </cell>
          <cell r="Z4151">
            <v>45.7</v>
          </cell>
          <cell r="AA4151">
            <v>37.5</v>
          </cell>
          <cell r="AB4151">
            <v>7.4460014999999995</v>
          </cell>
          <cell r="AC4151">
            <v>0.99271622999999987</v>
          </cell>
          <cell r="AD4151">
            <v>284.5</v>
          </cell>
          <cell r="AE4151">
            <v>63.45625789999999</v>
          </cell>
          <cell r="AF4151">
            <v>66.778213919999999</v>
          </cell>
          <cell r="AG4151">
            <v>0.28791342132495434</v>
          </cell>
          <cell r="AH4151">
            <v>3.1</v>
          </cell>
          <cell r="AI4151">
            <v>65050</v>
          </cell>
          <cell r="AJ4151">
            <v>10.6</v>
          </cell>
        </row>
        <row r="4152">
          <cell r="A4152" t="str">
            <v>4811</v>
          </cell>
          <cell r="B4152" t="str">
            <v>481101901</v>
          </cell>
          <cell r="C4152" t="str">
            <v>835</v>
          </cell>
          <cell r="D4152" t="str">
            <v>4811019</v>
          </cell>
          <cell r="E4152" t="str">
            <v>4860</v>
          </cell>
          <cell r="F4152" t="str">
            <v>48</v>
          </cell>
          <cell r="G4152">
            <v>542.59507582000003</v>
          </cell>
          <cell r="H4152">
            <v>548.97883991000003</v>
          </cell>
          <cell r="I4152">
            <v>546.35633400999996</v>
          </cell>
          <cell r="J4152">
            <v>38.827433630000002</v>
          </cell>
          <cell r="K4152">
            <v>26.734377689999995</v>
          </cell>
          <cell r="L4152">
            <v>7.1499168400000004</v>
          </cell>
          <cell r="M4152">
            <v>10.81977828</v>
          </cell>
          <cell r="N4152">
            <v>31.147897140000005</v>
          </cell>
          <cell r="O4152">
            <v>65.25</v>
          </cell>
          <cell r="P4152">
            <v>9.8389490300000002</v>
          </cell>
          <cell r="Q4152">
            <v>66.599999999999994</v>
          </cell>
          <cell r="R4152">
            <v>47.214816399999997</v>
          </cell>
          <cell r="S4152">
            <v>15.9</v>
          </cell>
          <cell r="T4152">
            <v>7.1499168400000004</v>
          </cell>
          <cell r="U4152">
            <v>9.4600089999999994</v>
          </cell>
          <cell r="V4152">
            <v>7.1499168400000004</v>
          </cell>
          <cell r="W4152">
            <v>63.3</v>
          </cell>
          <cell r="X4152">
            <v>86.8</v>
          </cell>
          <cell r="Y4152">
            <v>50</v>
          </cell>
          <cell r="Z4152">
            <v>45.7</v>
          </cell>
          <cell r="AA4152">
            <v>37.5</v>
          </cell>
          <cell r="AB4152">
            <v>9.6158054800000006</v>
          </cell>
          <cell r="AC4152">
            <v>0</v>
          </cell>
          <cell r="AD4152">
            <v>284.5</v>
          </cell>
          <cell r="AE4152">
            <v>63.45625789999999</v>
          </cell>
          <cell r="AF4152">
            <v>62.861800000000002</v>
          </cell>
          <cell r="AG4152">
            <v>0.3670249711490402</v>
          </cell>
          <cell r="AH4152">
            <v>3.1</v>
          </cell>
          <cell r="AI4152">
            <v>65050</v>
          </cell>
          <cell r="AJ4152">
            <v>10.6</v>
          </cell>
        </row>
        <row r="4153">
          <cell r="A4153" t="str">
            <v>4811</v>
          </cell>
          <cell r="B4153" t="str">
            <v>481102001</v>
          </cell>
          <cell r="C4153" t="str">
            <v>835</v>
          </cell>
          <cell r="D4153" t="str">
            <v>4811020</v>
          </cell>
          <cell r="E4153" t="str">
            <v>4860</v>
          </cell>
          <cell r="F4153" t="str">
            <v>48</v>
          </cell>
          <cell r="G4153">
            <v>542.59507582000003</v>
          </cell>
          <cell r="H4153">
            <v>548.97883991000003</v>
          </cell>
          <cell r="I4153">
            <v>546.35633400999996</v>
          </cell>
          <cell r="J4153">
            <v>38.827433630000002</v>
          </cell>
          <cell r="K4153">
            <v>26.734377689999995</v>
          </cell>
          <cell r="L4153">
            <v>8.74033674</v>
          </cell>
          <cell r="M4153">
            <v>10.81977828</v>
          </cell>
          <cell r="N4153">
            <v>31.147897140000005</v>
          </cell>
          <cell r="O4153">
            <v>65.25</v>
          </cell>
          <cell r="P4153">
            <v>10.81977828</v>
          </cell>
          <cell r="Q4153">
            <v>66.599999999999994</v>
          </cell>
          <cell r="R4153">
            <v>47.214816399999997</v>
          </cell>
          <cell r="S4153">
            <v>15.9</v>
          </cell>
          <cell r="T4153">
            <v>9.8389490300000002</v>
          </cell>
          <cell r="U4153">
            <v>8.74033674</v>
          </cell>
          <cell r="V4153">
            <v>9.8389490300000002</v>
          </cell>
          <cell r="W4153">
            <v>63.3</v>
          </cell>
          <cell r="X4153">
            <v>86.8</v>
          </cell>
          <cell r="Y4153">
            <v>50</v>
          </cell>
          <cell r="Z4153">
            <v>45.7</v>
          </cell>
          <cell r="AA4153">
            <v>37.5</v>
          </cell>
          <cell r="AB4153">
            <v>10.741816740000001</v>
          </cell>
          <cell r="AC4153">
            <v>0</v>
          </cell>
          <cell r="AD4153">
            <v>284.5</v>
          </cell>
          <cell r="AE4153">
            <v>63.45625789999999</v>
          </cell>
          <cell r="AF4153">
            <v>62.861800000000002</v>
          </cell>
          <cell r="AG4153">
            <v>0.32995290739014804</v>
          </cell>
          <cell r="AH4153">
            <v>3.1</v>
          </cell>
          <cell r="AI4153">
            <v>65050</v>
          </cell>
          <cell r="AJ4153">
            <v>10.6</v>
          </cell>
        </row>
        <row r="4154">
          <cell r="A4154" t="str">
            <v>4811</v>
          </cell>
          <cell r="B4154" t="str">
            <v>481102101</v>
          </cell>
          <cell r="C4154" t="str">
            <v>835</v>
          </cell>
          <cell r="D4154" t="str">
            <v>4811021</v>
          </cell>
          <cell r="E4154" t="str">
            <v>4860</v>
          </cell>
          <cell r="F4154" t="str">
            <v>48</v>
          </cell>
          <cell r="G4154">
            <v>542.59507582000003</v>
          </cell>
          <cell r="H4154">
            <v>548.97883991000003</v>
          </cell>
          <cell r="I4154">
            <v>546.35633400999996</v>
          </cell>
          <cell r="J4154">
            <v>38.827433630000002</v>
          </cell>
          <cell r="K4154">
            <v>26.734377689999995</v>
          </cell>
          <cell r="L4154">
            <v>7.1678091800000008</v>
          </cell>
          <cell r="M4154">
            <v>10.81977828</v>
          </cell>
          <cell r="N4154">
            <v>31.147897140000005</v>
          </cell>
          <cell r="O4154">
            <v>65.25</v>
          </cell>
          <cell r="P4154">
            <v>10.81977828</v>
          </cell>
          <cell r="Q4154">
            <v>66.599999999999994</v>
          </cell>
          <cell r="R4154">
            <v>47.214816399999997</v>
          </cell>
          <cell r="S4154">
            <v>15.9</v>
          </cell>
          <cell r="T4154">
            <v>7.1678091800000008</v>
          </cell>
          <cell r="U4154">
            <v>7.1678091800000008</v>
          </cell>
          <cell r="V4154">
            <v>7.1678091800000008</v>
          </cell>
          <cell r="W4154">
            <v>63.3</v>
          </cell>
          <cell r="X4154">
            <v>86.8</v>
          </cell>
          <cell r="Y4154">
            <v>50</v>
          </cell>
          <cell r="Z4154">
            <v>45.7</v>
          </cell>
          <cell r="AA4154">
            <v>37.5</v>
          </cell>
          <cell r="AB4154">
            <v>10.741816740000001</v>
          </cell>
          <cell r="AC4154">
            <v>0</v>
          </cell>
          <cell r="AD4154">
            <v>284.5</v>
          </cell>
          <cell r="AE4154">
            <v>63.45625789999999</v>
          </cell>
          <cell r="AF4154">
            <v>62.861800000000002</v>
          </cell>
          <cell r="AG4154">
            <v>0.5</v>
          </cell>
          <cell r="AH4154">
            <v>3.1</v>
          </cell>
          <cell r="AI4154">
            <v>65050</v>
          </cell>
          <cell r="AJ4154">
            <v>10.6</v>
          </cell>
        </row>
        <row r="4155">
          <cell r="A4155" t="str">
            <v>4811</v>
          </cell>
          <cell r="B4155" t="str">
            <v>481102201</v>
          </cell>
          <cell r="C4155" t="str">
            <v>835</v>
          </cell>
          <cell r="D4155" t="str">
            <v>4811022</v>
          </cell>
          <cell r="E4155" t="str">
            <v>4860</v>
          </cell>
          <cell r="F4155" t="str">
            <v>48</v>
          </cell>
          <cell r="G4155">
            <v>542.59507582000003</v>
          </cell>
          <cell r="H4155">
            <v>548.97883991000003</v>
          </cell>
          <cell r="I4155">
            <v>546.35633400999996</v>
          </cell>
          <cell r="J4155">
            <v>38.827433630000002</v>
          </cell>
          <cell r="K4155">
            <v>26.734377689999995</v>
          </cell>
          <cell r="L4155">
            <v>8.6125033700000007</v>
          </cell>
          <cell r="M4155">
            <v>10.81977828</v>
          </cell>
          <cell r="N4155">
            <v>31.147897140000005</v>
          </cell>
          <cell r="O4155">
            <v>65.25</v>
          </cell>
          <cell r="P4155">
            <v>10.81977828</v>
          </cell>
          <cell r="Q4155">
            <v>66.599999999999994</v>
          </cell>
          <cell r="R4155">
            <v>47.214816399999997</v>
          </cell>
          <cell r="S4155">
            <v>15.9</v>
          </cell>
          <cell r="T4155">
            <v>9.7699561599999996</v>
          </cell>
          <cell r="U4155">
            <v>8.6125033700000007</v>
          </cell>
          <cell r="V4155">
            <v>9.5287941000000007</v>
          </cell>
          <cell r="W4155">
            <v>63.3</v>
          </cell>
          <cell r="X4155">
            <v>86.8</v>
          </cell>
          <cell r="Y4155">
            <v>50</v>
          </cell>
          <cell r="Z4155">
            <v>45.7</v>
          </cell>
          <cell r="AA4155">
            <v>37.5</v>
          </cell>
          <cell r="AB4155">
            <v>10.741816740000001</v>
          </cell>
          <cell r="AC4155">
            <v>0</v>
          </cell>
          <cell r="AD4155">
            <v>284.5</v>
          </cell>
          <cell r="AE4155">
            <v>63.45625789999999</v>
          </cell>
          <cell r="AF4155">
            <v>62.861800000000002</v>
          </cell>
          <cell r="AG4155">
            <v>0.32753403399994463</v>
          </cell>
          <cell r="AH4155">
            <v>3.1</v>
          </cell>
          <cell r="AI4155">
            <v>65050</v>
          </cell>
          <cell r="AJ4155">
            <v>10.6</v>
          </cell>
        </row>
        <row r="4156">
          <cell r="A4156" t="str">
            <v>4811</v>
          </cell>
          <cell r="B4156" t="str">
            <v>481102301</v>
          </cell>
          <cell r="C4156" t="str">
            <v>835</v>
          </cell>
          <cell r="D4156" t="str">
            <v>4811023</v>
          </cell>
          <cell r="E4156" t="str">
            <v>4860</v>
          </cell>
          <cell r="F4156" t="str">
            <v>48</v>
          </cell>
          <cell r="G4156">
            <v>542.59507582000003</v>
          </cell>
          <cell r="H4156">
            <v>548.97883991000003</v>
          </cell>
          <cell r="I4156">
            <v>546.35633400999996</v>
          </cell>
          <cell r="J4156">
            <v>38.827433630000002</v>
          </cell>
          <cell r="K4156">
            <v>26.734377689999995</v>
          </cell>
          <cell r="L4156">
            <v>8.74033674</v>
          </cell>
          <cell r="M4156">
            <v>10.81977828</v>
          </cell>
          <cell r="N4156">
            <v>31.147897140000005</v>
          </cell>
          <cell r="O4156">
            <v>65.25</v>
          </cell>
          <cell r="P4156">
            <v>10.81977828</v>
          </cell>
          <cell r="Q4156">
            <v>66.599999999999994</v>
          </cell>
          <cell r="R4156">
            <v>47.214816399999997</v>
          </cell>
          <cell r="S4156">
            <v>15.9</v>
          </cell>
          <cell r="T4156">
            <v>9.4334839200000005</v>
          </cell>
          <cell r="U4156">
            <v>8.74033674</v>
          </cell>
          <cell r="V4156">
            <v>9.4334839200000005</v>
          </cell>
          <cell r="W4156">
            <v>63.3</v>
          </cell>
          <cell r="X4156">
            <v>86.8</v>
          </cell>
          <cell r="Y4156">
            <v>50</v>
          </cell>
          <cell r="Z4156">
            <v>45.7</v>
          </cell>
          <cell r="AA4156">
            <v>37.5</v>
          </cell>
          <cell r="AB4156">
            <v>10.741816740000001</v>
          </cell>
          <cell r="AC4156">
            <v>0</v>
          </cell>
          <cell r="AD4156">
            <v>284.5</v>
          </cell>
          <cell r="AE4156">
            <v>63.45625789999999</v>
          </cell>
          <cell r="AF4156">
            <v>62.861800000000002</v>
          </cell>
          <cell r="AG4156">
            <v>0.40698474453002093</v>
          </cell>
          <cell r="AH4156">
            <v>3.1</v>
          </cell>
          <cell r="AI4156">
            <v>65050</v>
          </cell>
          <cell r="AJ4156">
            <v>10.6</v>
          </cell>
        </row>
        <row r="4157">
          <cell r="A4157" t="str">
            <v>4811</v>
          </cell>
          <cell r="B4157" t="str">
            <v>481102401</v>
          </cell>
          <cell r="C4157" t="str">
            <v>835</v>
          </cell>
          <cell r="D4157" t="str">
            <v>4811024</v>
          </cell>
          <cell r="E4157" t="str">
            <v>4860</v>
          </cell>
          <cell r="F4157" t="str">
            <v>48</v>
          </cell>
          <cell r="G4157">
            <v>542.59507582000003</v>
          </cell>
          <cell r="H4157">
            <v>548.97883991000003</v>
          </cell>
          <cell r="I4157">
            <v>546.35633400999996</v>
          </cell>
          <cell r="J4157">
            <v>38.827433630000002</v>
          </cell>
          <cell r="K4157">
            <v>26.734377689999995</v>
          </cell>
          <cell r="L4157">
            <v>7.1308988299999996</v>
          </cell>
          <cell r="M4157">
            <v>10.81977828</v>
          </cell>
          <cell r="N4157">
            <v>31.147897140000005</v>
          </cell>
          <cell r="O4157">
            <v>65.25</v>
          </cell>
          <cell r="P4157">
            <v>10.81977828</v>
          </cell>
          <cell r="Q4157">
            <v>66.599999999999994</v>
          </cell>
          <cell r="R4157">
            <v>47.214816399999997</v>
          </cell>
          <cell r="S4157">
            <v>15.9</v>
          </cell>
          <cell r="T4157">
            <v>9.68483391</v>
          </cell>
          <cell r="U4157">
            <v>9.9060841800000006</v>
          </cell>
          <cell r="V4157">
            <v>7.1891677400000003</v>
          </cell>
          <cell r="W4157">
            <v>63.3</v>
          </cell>
          <cell r="X4157">
            <v>86.8</v>
          </cell>
          <cell r="Y4157">
            <v>50</v>
          </cell>
          <cell r="Z4157">
            <v>45.7</v>
          </cell>
          <cell r="AA4157">
            <v>37.5</v>
          </cell>
          <cell r="AB4157">
            <v>9.6158054800000006</v>
          </cell>
          <cell r="AC4157">
            <v>0</v>
          </cell>
          <cell r="AD4157">
            <v>284.5</v>
          </cell>
          <cell r="AE4157">
            <v>63.45625789999999</v>
          </cell>
          <cell r="AF4157">
            <v>62.861800000000002</v>
          </cell>
          <cell r="AG4157">
            <v>0.36453781278819902</v>
          </cell>
          <cell r="AH4157">
            <v>3.1</v>
          </cell>
          <cell r="AI4157">
            <v>65050</v>
          </cell>
          <cell r="AJ4157">
            <v>10.6</v>
          </cell>
        </row>
        <row r="4158">
          <cell r="A4158" t="str">
            <v>4811</v>
          </cell>
          <cell r="B4158" t="str">
            <v>481102601</v>
          </cell>
          <cell r="D4158" t="str">
            <v>4811026</v>
          </cell>
          <cell r="E4158" t="str">
            <v>4860</v>
          </cell>
          <cell r="F4158" t="str">
            <v>48</v>
          </cell>
          <cell r="G4158">
            <v>542.59507582000003</v>
          </cell>
          <cell r="H4158">
            <v>548.97883991000003</v>
          </cell>
          <cell r="I4158">
            <v>546.35633400999996</v>
          </cell>
          <cell r="J4158">
            <v>38.827433630000002</v>
          </cell>
          <cell r="K4158">
            <v>26.734377689999995</v>
          </cell>
          <cell r="L4158">
            <v>7.175489709999999</v>
          </cell>
          <cell r="M4158">
            <v>10.81977828</v>
          </cell>
          <cell r="N4158">
            <v>31.147897140000005</v>
          </cell>
          <cell r="O4158">
            <v>60.258000000000003</v>
          </cell>
          <cell r="P4158">
            <v>11.225243389999999</v>
          </cell>
          <cell r="Q4158">
            <v>66.599999999999994</v>
          </cell>
          <cell r="R4158">
            <v>47.665465279999999</v>
          </cell>
          <cell r="S4158">
            <v>15.9</v>
          </cell>
          <cell r="T4158">
            <v>7.14440718</v>
          </cell>
          <cell r="U4158">
            <v>10.81977828</v>
          </cell>
          <cell r="V4158">
            <v>7.175489709999999</v>
          </cell>
          <cell r="W4158">
            <v>63.3</v>
          </cell>
          <cell r="X4158">
            <v>86.8</v>
          </cell>
          <cell r="Y4158">
            <v>50</v>
          </cell>
          <cell r="Z4158">
            <v>45.7</v>
          </cell>
          <cell r="AA4158">
            <v>37.5</v>
          </cell>
          <cell r="AB4158">
            <v>7.175489709999999</v>
          </cell>
          <cell r="AC4158">
            <v>0</v>
          </cell>
          <cell r="AD4158">
            <v>284.5</v>
          </cell>
          <cell r="AE4158">
            <v>63.45625789999999</v>
          </cell>
          <cell r="AF4158">
            <v>62.861800000000002</v>
          </cell>
          <cell r="AG4158">
            <v>0.34192133640536804</v>
          </cell>
          <cell r="AH4158">
            <v>3.1</v>
          </cell>
          <cell r="AI4158">
            <v>65050</v>
          </cell>
          <cell r="AJ4158">
            <v>10.6</v>
          </cell>
        </row>
        <row r="4159">
          <cell r="A4159" t="str">
            <v>4811</v>
          </cell>
          <cell r="B4159" t="str">
            <v>481103101</v>
          </cell>
          <cell r="D4159" t="str">
            <v>4811031</v>
          </cell>
          <cell r="E4159" t="str">
            <v>4860</v>
          </cell>
          <cell r="F4159" t="str">
            <v>48</v>
          </cell>
          <cell r="G4159">
            <v>542.59507582000003</v>
          </cell>
          <cell r="H4159">
            <v>548.97883991000003</v>
          </cell>
          <cell r="I4159">
            <v>546.35633400999996</v>
          </cell>
          <cell r="J4159">
            <v>38.827433630000002</v>
          </cell>
          <cell r="K4159">
            <v>26.734377689999995</v>
          </cell>
          <cell r="L4159">
            <v>7.2813856599999998</v>
          </cell>
          <cell r="M4159">
            <v>7.4910875900000011</v>
          </cell>
          <cell r="N4159">
            <v>31.147897140000005</v>
          </cell>
          <cell r="O4159">
            <v>60.258000000000003</v>
          </cell>
          <cell r="P4159">
            <v>11.225243389999999</v>
          </cell>
          <cell r="Q4159">
            <v>66.599999999999994</v>
          </cell>
          <cell r="R4159">
            <v>47.665465279999999</v>
          </cell>
          <cell r="S4159">
            <v>15.9</v>
          </cell>
          <cell r="T4159">
            <v>10.81977828</v>
          </cell>
          <cell r="U4159">
            <v>7.4910875900000011</v>
          </cell>
          <cell r="V4159">
            <v>7.2392149700000008</v>
          </cell>
          <cell r="W4159">
            <v>63.3</v>
          </cell>
          <cell r="X4159">
            <v>86.8</v>
          </cell>
          <cell r="Y4159">
            <v>50</v>
          </cell>
          <cell r="Z4159">
            <v>45.7</v>
          </cell>
          <cell r="AA4159">
            <v>37.5</v>
          </cell>
          <cell r="AB4159">
            <v>7.4506607999999996</v>
          </cell>
          <cell r="AC4159">
            <v>0.98841076000000005</v>
          </cell>
          <cell r="AD4159">
            <v>284.5</v>
          </cell>
          <cell r="AE4159">
            <v>63.45625789999999</v>
          </cell>
          <cell r="AF4159">
            <v>60.187800000000003</v>
          </cell>
          <cell r="AG4159">
            <v>0.35470457876271799</v>
          </cell>
          <cell r="AH4159">
            <v>3.1</v>
          </cell>
          <cell r="AI4159">
            <v>65050</v>
          </cell>
          <cell r="AJ4159">
            <v>10.6</v>
          </cell>
        </row>
        <row r="4160">
          <cell r="A4160" t="str">
            <v>4811</v>
          </cell>
          <cell r="B4160" t="str">
            <v>481103201</v>
          </cell>
          <cell r="D4160" t="str">
            <v>4811032</v>
          </cell>
          <cell r="E4160" t="str">
            <v>4860</v>
          </cell>
          <cell r="F4160" t="str">
            <v>48</v>
          </cell>
          <cell r="G4160">
            <v>542.59507582000003</v>
          </cell>
          <cell r="H4160">
            <v>548.97883991000003</v>
          </cell>
          <cell r="I4160">
            <v>546.35633400999996</v>
          </cell>
          <cell r="J4160">
            <v>38.827433630000002</v>
          </cell>
          <cell r="K4160">
            <v>26.734377689999995</v>
          </cell>
          <cell r="L4160">
            <v>9.9626994100000008</v>
          </cell>
          <cell r="M4160">
            <v>10.220376419999999</v>
          </cell>
          <cell r="N4160">
            <v>31.147897140000005</v>
          </cell>
          <cell r="O4160">
            <v>60.258000000000003</v>
          </cell>
          <cell r="P4160">
            <v>11.4251538</v>
          </cell>
          <cell r="Q4160">
            <v>66.599999999999994</v>
          </cell>
          <cell r="R4160">
            <v>47.665465279999999</v>
          </cell>
          <cell r="S4160">
            <v>15.9</v>
          </cell>
          <cell r="T4160">
            <v>10.770609049999999</v>
          </cell>
          <cell r="U4160">
            <v>10.189192670000001</v>
          </cell>
          <cell r="V4160">
            <v>10.018065460000001</v>
          </cell>
          <cell r="W4160">
            <v>63.3</v>
          </cell>
          <cell r="X4160">
            <v>86.8</v>
          </cell>
          <cell r="Y4160">
            <v>50</v>
          </cell>
          <cell r="Z4160">
            <v>45.7</v>
          </cell>
          <cell r="AA4160">
            <v>37.5</v>
          </cell>
          <cell r="AB4160">
            <v>10.04381455</v>
          </cell>
          <cell r="AC4160">
            <v>2.2956259999999999E-2</v>
          </cell>
          <cell r="AD4160">
            <v>284.5</v>
          </cell>
          <cell r="AE4160">
            <v>63.45625789999999</v>
          </cell>
          <cell r="AF4160">
            <v>61.318305520000003</v>
          </cell>
          <cell r="AG4160">
            <v>0.33665819944135189</v>
          </cell>
          <cell r="AH4160">
            <v>3.1</v>
          </cell>
          <cell r="AI4160">
            <v>65050</v>
          </cell>
          <cell r="AJ4160">
            <v>10.6</v>
          </cell>
        </row>
        <row r="4161">
          <cell r="A4161" t="str">
            <v>4811</v>
          </cell>
          <cell r="B4161" t="str">
            <v>481103401</v>
          </cell>
          <cell r="C4161" t="str">
            <v>835</v>
          </cell>
          <cell r="D4161" t="str">
            <v>4811034</v>
          </cell>
          <cell r="E4161" t="str">
            <v>4860</v>
          </cell>
          <cell r="F4161" t="str">
            <v>48</v>
          </cell>
          <cell r="G4161">
            <v>542.59507582000003</v>
          </cell>
          <cell r="H4161">
            <v>548.97883991000003</v>
          </cell>
          <cell r="I4161">
            <v>546.35633400999996</v>
          </cell>
          <cell r="J4161">
            <v>38.827433630000002</v>
          </cell>
          <cell r="K4161">
            <v>26.734377689999995</v>
          </cell>
          <cell r="L4161">
            <v>9.1787465000000008</v>
          </cell>
          <cell r="M4161">
            <v>10.11932448</v>
          </cell>
          <cell r="N4161">
            <v>31.147897140000005</v>
          </cell>
          <cell r="O4161">
            <v>65.25</v>
          </cell>
          <cell r="P4161">
            <v>10.21167054</v>
          </cell>
          <cell r="Q4161">
            <v>66.599999999999994</v>
          </cell>
          <cell r="R4161">
            <v>47.214816399999997</v>
          </cell>
          <cell r="S4161">
            <v>15.9</v>
          </cell>
          <cell r="T4161">
            <v>9.6254917500000001</v>
          </cell>
          <cell r="U4161">
            <v>9.4556367300000002</v>
          </cell>
          <cell r="V4161">
            <v>9.5812830499999997</v>
          </cell>
          <cell r="W4161">
            <v>63.3</v>
          </cell>
          <cell r="X4161">
            <v>86.8</v>
          </cell>
          <cell r="Y4161">
            <v>50</v>
          </cell>
          <cell r="Z4161">
            <v>45.7</v>
          </cell>
          <cell r="AA4161">
            <v>37.5</v>
          </cell>
          <cell r="AB4161">
            <v>9.53314825</v>
          </cell>
          <cell r="AC4161">
            <v>0.34019121000000002</v>
          </cell>
          <cell r="AD4161">
            <v>284.5</v>
          </cell>
          <cell r="AE4161">
            <v>63.45625789999999</v>
          </cell>
          <cell r="AF4161">
            <v>61.887599780000002</v>
          </cell>
          <cell r="AG4161">
            <v>0.36443145097480639</v>
          </cell>
          <cell r="AH4161">
            <v>3.1</v>
          </cell>
          <cell r="AI4161">
            <v>65050</v>
          </cell>
          <cell r="AJ4161">
            <v>10.6</v>
          </cell>
        </row>
        <row r="4162">
          <cell r="A4162" t="str">
            <v>4811</v>
          </cell>
          <cell r="B4162" t="str">
            <v>481103801</v>
          </cell>
          <cell r="C4162" t="str">
            <v>835</v>
          </cell>
          <cell r="D4162" t="str">
            <v>4811038</v>
          </cell>
          <cell r="E4162" t="str">
            <v>4860</v>
          </cell>
          <cell r="F4162" t="str">
            <v>48</v>
          </cell>
          <cell r="G4162">
            <v>542.59507582000003</v>
          </cell>
          <cell r="H4162">
            <v>548.97883991000003</v>
          </cell>
          <cell r="I4162">
            <v>546.35633400999996</v>
          </cell>
          <cell r="J4162">
            <v>38.827433630000002</v>
          </cell>
          <cell r="K4162">
            <v>26.734377689999995</v>
          </cell>
          <cell r="L4162">
            <v>7.5678626100000006</v>
          </cell>
          <cell r="M4162">
            <v>10.81977828</v>
          </cell>
          <cell r="N4162">
            <v>31.147897140000005</v>
          </cell>
          <cell r="O4162">
            <v>65.25</v>
          </cell>
          <cell r="P4162">
            <v>10.81977828</v>
          </cell>
          <cell r="Q4162">
            <v>66.599999999999994</v>
          </cell>
          <cell r="R4162">
            <v>47.214816399999997</v>
          </cell>
          <cell r="S4162">
            <v>15.9</v>
          </cell>
          <cell r="T4162">
            <v>9.8389490300000002</v>
          </cell>
          <cell r="U4162">
            <v>9.8389490300000002</v>
          </cell>
          <cell r="V4162">
            <v>10.126631100000001</v>
          </cell>
          <cell r="W4162">
            <v>63.3</v>
          </cell>
          <cell r="X4162">
            <v>86.8</v>
          </cell>
          <cell r="Y4162">
            <v>50</v>
          </cell>
          <cell r="Z4162">
            <v>45.7</v>
          </cell>
          <cell r="AA4162">
            <v>37.5</v>
          </cell>
          <cell r="AB4162">
            <v>7.5678626100000006</v>
          </cell>
          <cell r="AC4162">
            <v>0</v>
          </cell>
          <cell r="AD4162">
            <v>284.5</v>
          </cell>
          <cell r="AE4162">
            <v>63.45625789999999</v>
          </cell>
          <cell r="AF4162">
            <v>60.187800000000003</v>
          </cell>
          <cell r="AG4162">
            <v>0.35831551233892095</v>
          </cell>
          <cell r="AH4162">
            <v>3.1</v>
          </cell>
          <cell r="AI4162">
            <v>65050</v>
          </cell>
          <cell r="AJ4162">
            <v>10.6</v>
          </cell>
        </row>
        <row r="4163">
          <cell r="A4163" t="str">
            <v>4811</v>
          </cell>
          <cell r="B4163" t="str">
            <v>481103901</v>
          </cell>
          <cell r="C4163" t="str">
            <v>835</v>
          </cell>
          <cell r="D4163" t="str">
            <v>4811039</v>
          </cell>
          <cell r="E4163" t="str">
            <v>4860</v>
          </cell>
          <cell r="F4163" t="str">
            <v>48</v>
          </cell>
          <cell r="G4163">
            <v>542.59507582000003</v>
          </cell>
          <cell r="H4163">
            <v>548.97883991000003</v>
          </cell>
          <cell r="I4163">
            <v>546.35633400999996</v>
          </cell>
          <cell r="J4163">
            <v>38.827433630000002</v>
          </cell>
          <cell r="K4163">
            <v>26.734377689999995</v>
          </cell>
          <cell r="L4163">
            <v>8.74033674</v>
          </cell>
          <cell r="M4163">
            <v>10.81977828</v>
          </cell>
          <cell r="N4163">
            <v>31.147897140000005</v>
          </cell>
          <cell r="O4163">
            <v>65.25</v>
          </cell>
          <cell r="P4163">
            <v>10.81977828</v>
          </cell>
          <cell r="Q4163">
            <v>66.599999999999994</v>
          </cell>
          <cell r="R4163">
            <v>47.214816399999997</v>
          </cell>
          <cell r="S4163">
            <v>15.9</v>
          </cell>
          <cell r="T4163">
            <v>9.8389490300000002</v>
          </cell>
          <cell r="U4163">
            <v>9.8389490300000002</v>
          </cell>
          <cell r="V4163">
            <v>10.126631100000001</v>
          </cell>
          <cell r="W4163">
            <v>63.3</v>
          </cell>
          <cell r="X4163">
            <v>86.8</v>
          </cell>
          <cell r="Y4163">
            <v>50</v>
          </cell>
          <cell r="Z4163">
            <v>45.7</v>
          </cell>
          <cell r="AA4163">
            <v>37.5</v>
          </cell>
          <cell r="AB4163">
            <v>8.74033674</v>
          </cell>
          <cell r="AC4163">
            <v>0</v>
          </cell>
          <cell r="AD4163">
            <v>284.5</v>
          </cell>
          <cell r="AE4163">
            <v>63.45625789999999</v>
          </cell>
          <cell r="AF4163">
            <v>60.187800000000003</v>
          </cell>
          <cell r="AG4163">
            <v>0.36476750077410369</v>
          </cell>
          <cell r="AH4163">
            <v>3.1</v>
          </cell>
          <cell r="AI4163">
            <v>65050</v>
          </cell>
          <cell r="AJ4163">
            <v>10.6</v>
          </cell>
        </row>
        <row r="4164">
          <cell r="A4164" t="str">
            <v>4811</v>
          </cell>
          <cell r="B4164" t="str">
            <v>481104101</v>
          </cell>
          <cell r="C4164" t="str">
            <v>835</v>
          </cell>
          <cell r="D4164" t="str">
            <v>4811041</v>
          </cell>
          <cell r="E4164" t="str">
            <v>4860</v>
          </cell>
          <cell r="F4164" t="str">
            <v>48</v>
          </cell>
          <cell r="G4164">
            <v>542.59507582000003</v>
          </cell>
          <cell r="H4164">
            <v>548.97883991000003</v>
          </cell>
          <cell r="I4164">
            <v>546.35633400999996</v>
          </cell>
          <cell r="J4164">
            <v>38.827433630000002</v>
          </cell>
          <cell r="K4164">
            <v>26.734377689999995</v>
          </cell>
          <cell r="L4164">
            <v>7.1308988299999996</v>
          </cell>
          <cell r="M4164">
            <v>10.81977828</v>
          </cell>
          <cell r="N4164">
            <v>31.147897140000005</v>
          </cell>
          <cell r="O4164">
            <v>65.25</v>
          </cell>
          <cell r="P4164">
            <v>10.81977828</v>
          </cell>
          <cell r="Q4164">
            <v>66.599999999999994</v>
          </cell>
          <cell r="R4164">
            <v>47.214816399999997</v>
          </cell>
          <cell r="S4164">
            <v>15.9</v>
          </cell>
          <cell r="T4164">
            <v>7.1308988299999996</v>
          </cell>
          <cell r="U4164">
            <v>7.1308988299999996</v>
          </cell>
          <cell r="V4164">
            <v>9.8389490300000002</v>
          </cell>
          <cell r="W4164">
            <v>63.3</v>
          </cell>
          <cell r="X4164">
            <v>86.8</v>
          </cell>
          <cell r="Y4164">
            <v>50</v>
          </cell>
          <cell r="Z4164">
            <v>45.7</v>
          </cell>
          <cell r="AA4164">
            <v>37.5</v>
          </cell>
          <cell r="AB4164">
            <v>9.9641121699999999</v>
          </cell>
          <cell r="AC4164">
            <v>0</v>
          </cell>
          <cell r="AD4164">
            <v>284.5</v>
          </cell>
          <cell r="AE4164">
            <v>63.45625789999999</v>
          </cell>
          <cell r="AF4164">
            <v>60.187800000000003</v>
          </cell>
          <cell r="AG4164">
            <v>0.3264938447501185</v>
          </cell>
          <cell r="AH4164">
            <v>3.1</v>
          </cell>
          <cell r="AI4164">
            <v>65050</v>
          </cell>
          <cell r="AJ4164">
            <v>10.6</v>
          </cell>
        </row>
        <row r="4165">
          <cell r="A4165" t="str">
            <v>4811</v>
          </cell>
          <cell r="B4165" t="str">
            <v>481104201</v>
          </cell>
          <cell r="C4165" t="str">
            <v>835</v>
          </cell>
          <cell r="D4165" t="str">
            <v>4811042</v>
          </cell>
          <cell r="E4165" t="str">
            <v>4860</v>
          </cell>
          <cell r="F4165" t="str">
            <v>48</v>
          </cell>
          <cell r="G4165">
            <v>542.59507582000003</v>
          </cell>
          <cell r="H4165">
            <v>548.97883991000003</v>
          </cell>
          <cell r="I4165">
            <v>546.35633400999996</v>
          </cell>
          <cell r="J4165">
            <v>38.827433630000002</v>
          </cell>
          <cell r="K4165">
            <v>26.734377689999995</v>
          </cell>
          <cell r="L4165">
            <v>7.4187808799999999</v>
          </cell>
          <cell r="M4165">
            <v>10.81977828</v>
          </cell>
          <cell r="N4165">
            <v>31.147897140000005</v>
          </cell>
          <cell r="O4165">
            <v>65.25</v>
          </cell>
          <cell r="P4165">
            <v>10.81977828</v>
          </cell>
          <cell r="Q4165">
            <v>66.599999999999994</v>
          </cell>
          <cell r="R4165">
            <v>47.214816399999997</v>
          </cell>
          <cell r="S4165">
            <v>15.9</v>
          </cell>
          <cell r="T4165">
            <v>7.4187808799999999</v>
          </cell>
          <cell r="U4165">
            <v>7.4187808799999999</v>
          </cell>
          <cell r="V4165">
            <v>9.8389490300000002</v>
          </cell>
          <cell r="W4165">
            <v>63.3</v>
          </cell>
          <cell r="X4165">
            <v>86.8</v>
          </cell>
          <cell r="Y4165">
            <v>50</v>
          </cell>
          <cell r="Z4165">
            <v>45.7</v>
          </cell>
          <cell r="AA4165">
            <v>37.5</v>
          </cell>
          <cell r="AB4165">
            <v>9.6158054800000006</v>
          </cell>
          <cell r="AC4165">
            <v>0</v>
          </cell>
          <cell r="AD4165">
            <v>284.5</v>
          </cell>
          <cell r="AE4165">
            <v>63.45625789999999</v>
          </cell>
          <cell r="AF4165">
            <v>60.187800000000003</v>
          </cell>
          <cell r="AG4165">
            <v>0.33509092757526171</v>
          </cell>
          <cell r="AH4165">
            <v>3.1</v>
          </cell>
          <cell r="AI4165">
            <v>65050</v>
          </cell>
          <cell r="AJ4165">
            <v>10.6</v>
          </cell>
        </row>
        <row r="4166">
          <cell r="A4166" t="str">
            <v>4811</v>
          </cell>
          <cell r="B4166" t="str">
            <v>481104401</v>
          </cell>
          <cell r="C4166" t="str">
            <v>835</v>
          </cell>
          <cell r="D4166" t="str">
            <v>4811044</v>
          </cell>
          <cell r="E4166" t="str">
            <v>4860</v>
          </cell>
          <cell r="F4166" t="str">
            <v>48</v>
          </cell>
          <cell r="G4166">
            <v>542.59507582000003</v>
          </cell>
          <cell r="H4166">
            <v>548.97883991000003</v>
          </cell>
          <cell r="I4166">
            <v>546.35633400999996</v>
          </cell>
          <cell r="J4166">
            <v>38.827433630000002</v>
          </cell>
          <cell r="K4166">
            <v>26.734377689999995</v>
          </cell>
          <cell r="L4166">
            <v>7.8240460100000009</v>
          </cell>
          <cell r="M4166">
            <v>10.81977828</v>
          </cell>
          <cell r="N4166">
            <v>31.147897140000005</v>
          </cell>
          <cell r="O4166">
            <v>65.25</v>
          </cell>
          <cell r="P4166">
            <v>10.81977828</v>
          </cell>
          <cell r="Q4166">
            <v>66.599999999999994</v>
          </cell>
          <cell r="R4166">
            <v>47.214816399999997</v>
          </cell>
          <cell r="S4166">
            <v>15.9</v>
          </cell>
          <cell r="T4166">
            <v>7.8240460100000009</v>
          </cell>
          <cell r="U4166">
            <v>7.8240460100000009</v>
          </cell>
          <cell r="V4166">
            <v>9.8389490300000002</v>
          </cell>
          <cell r="W4166">
            <v>63.3</v>
          </cell>
          <cell r="X4166">
            <v>86.8</v>
          </cell>
          <cell r="Y4166">
            <v>50</v>
          </cell>
          <cell r="Z4166">
            <v>45.7</v>
          </cell>
          <cell r="AA4166">
            <v>37.5</v>
          </cell>
          <cell r="AB4166">
            <v>9.9641121699999999</v>
          </cell>
          <cell r="AC4166">
            <v>0</v>
          </cell>
          <cell r="AD4166">
            <v>284.5</v>
          </cell>
          <cell r="AE4166">
            <v>63.45625789999999</v>
          </cell>
          <cell r="AF4166">
            <v>60.187800000000003</v>
          </cell>
          <cell r="AG4166">
            <v>0.39465230635764248</v>
          </cell>
          <cell r="AH4166">
            <v>3.1</v>
          </cell>
          <cell r="AI4166">
            <v>65050</v>
          </cell>
          <cell r="AJ4166">
            <v>10.6</v>
          </cell>
        </row>
        <row r="4167">
          <cell r="A4167" t="str">
            <v>4811</v>
          </cell>
          <cell r="B4167" t="str">
            <v>481104501</v>
          </cell>
          <cell r="C4167" t="str">
            <v>835</v>
          </cell>
          <cell r="D4167" t="str">
            <v>4811045</v>
          </cell>
          <cell r="E4167" t="str">
            <v>4860</v>
          </cell>
          <cell r="F4167" t="str">
            <v>48</v>
          </cell>
          <cell r="G4167">
            <v>542.59507582000003</v>
          </cell>
          <cell r="H4167">
            <v>548.97883991000003</v>
          </cell>
          <cell r="I4167">
            <v>546.35633400999996</v>
          </cell>
          <cell r="J4167">
            <v>38.827433630000002</v>
          </cell>
          <cell r="K4167">
            <v>26.734377689999995</v>
          </cell>
          <cell r="L4167">
            <v>7.2167094900000013</v>
          </cell>
          <cell r="M4167">
            <v>10.81977828</v>
          </cell>
          <cell r="N4167">
            <v>31.147897140000005</v>
          </cell>
          <cell r="O4167">
            <v>65.25</v>
          </cell>
          <cell r="P4167">
            <v>10.81977828</v>
          </cell>
          <cell r="Q4167">
            <v>66.599999999999994</v>
          </cell>
          <cell r="R4167">
            <v>47.214816399999997</v>
          </cell>
          <cell r="S4167">
            <v>15.9</v>
          </cell>
          <cell r="T4167">
            <v>7.2167094900000013</v>
          </cell>
          <cell r="U4167">
            <v>7.2167094900000013</v>
          </cell>
          <cell r="V4167">
            <v>9.8389490300000002</v>
          </cell>
          <cell r="W4167">
            <v>63.3</v>
          </cell>
          <cell r="X4167">
            <v>86.8</v>
          </cell>
          <cell r="Y4167">
            <v>50</v>
          </cell>
          <cell r="Z4167">
            <v>45.7</v>
          </cell>
          <cell r="AA4167">
            <v>37.5</v>
          </cell>
          <cell r="AB4167">
            <v>9.8236864799999992</v>
          </cell>
          <cell r="AC4167">
            <v>0</v>
          </cell>
          <cell r="AD4167">
            <v>284.5</v>
          </cell>
          <cell r="AE4167">
            <v>63.45625789999999</v>
          </cell>
          <cell r="AF4167">
            <v>60.187800000000003</v>
          </cell>
          <cell r="AG4167">
            <v>0.32822968804947206</v>
          </cell>
          <cell r="AH4167">
            <v>3.1</v>
          </cell>
          <cell r="AI4167">
            <v>65050</v>
          </cell>
          <cell r="AJ4167">
            <v>10.6</v>
          </cell>
        </row>
        <row r="4168">
          <cell r="A4168" t="str">
            <v>4811</v>
          </cell>
          <cell r="B4168" t="str">
            <v>481104601</v>
          </cell>
          <cell r="C4168" t="str">
            <v>835</v>
          </cell>
          <cell r="D4168" t="str">
            <v>4811046</v>
          </cell>
          <cell r="E4168" t="str">
            <v>4860</v>
          </cell>
          <cell r="F4168" t="str">
            <v>48</v>
          </cell>
          <cell r="G4168">
            <v>542.59507582000003</v>
          </cell>
          <cell r="H4168">
            <v>548.97883991000003</v>
          </cell>
          <cell r="I4168">
            <v>546.35633400999996</v>
          </cell>
          <cell r="J4168">
            <v>38.827433630000002</v>
          </cell>
          <cell r="K4168">
            <v>26.734377689999995</v>
          </cell>
          <cell r="L4168">
            <v>9.2661534400000001</v>
          </cell>
          <cell r="M4168">
            <v>9.4334839200000005</v>
          </cell>
          <cell r="N4168">
            <v>31.147897140000005</v>
          </cell>
          <cell r="O4168">
            <v>65.25</v>
          </cell>
          <cell r="P4168">
            <v>9.4334839200000005</v>
          </cell>
          <cell r="Q4168">
            <v>66.599999999999994</v>
          </cell>
          <cell r="R4168">
            <v>47.214816399999997</v>
          </cell>
          <cell r="S4168">
            <v>15.9</v>
          </cell>
          <cell r="T4168">
            <v>9.4334839200000005</v>
          </cell>
          <cell r="U4168">
            <v>9.4334839200000005</v>
          </cell>
          <cell r="V4168">
            <v>9.4334839200000005</v>
          </cell>
          <cell r="W4168">
            <v>63.3</v>
          </cell>
          <cell r="X4168">
            <v>86.8</v>
          </cell>
          <cell r="Y4168">
            <v>50</v>
          </cell>
          <cell r="Z4168">
            <v>45.7</v>
          </cell>
          <cell r="AA4168">
            <v>37.5</v>
          </cell>
          <cell r="AB4168">
            <v>9.1837910399999991</v>
          </cell>
          <cell r="AC4168">
            <v>1</v>
          </cell>
          <cell r="AD4168">
            <v>284.5</v>
          </cell>
          <cell r="AE4168">
            <v>63.45625789999999</v>
          </cell>
          <cell r="AF4168">
            <v>63.381098110000003</v>
          </cell>
          <cell r="AG4168">
            <v>0.28353192498988272</v>
          </cell>
          <cell r="AH4168">
            <v>3.1</v>
          </cell>
          <cell r="AI4168">
            <v>65050</v>
          </cell>
          <cell r="AJ4168">
            <v>10.6</v>
          </cell>
        </row>
        <row r="4169">
          <cell r="A4169" t="str">
            <v>4811</v>
          </cell>
          <cell r="B4169" t="str">
            <v>481104801</v>
          </cell>
          <cell r="C4169" t="str">
            <v>835</v>
          </cell>
          <cell r="D4169" t="str">
            <v>4811048</v>
          </cell>
          <cell r="E4169" t="str">
            <v>4860</v>
          </cell>
          <cell r="F4169" t="str">
            <v>48</v>
          </cell>
          <cell r="G4169">
            <v>542.59507582000003</v>
          </cell>
          <cell r="H4169">
            <v>548.97883991000003</v>
          </cell>
          <cell r="I4169">
            <v>546.35633400999996</v>
          </cell>
          <cell r="J4169">
            <v>38.827433630000002</v>
          </cell>
          <cell r="K4169">
            <v>26.734377689999995</v>
          </cell>
          <cell r="L4169">
            <v>7.3165481799999998</v>
          </cell>
          <cell r="M4169">
            <v>8.2417031600000001</v>
          </cell>
          <cell r="N4169">
            <v>31.147897140000005</v>
          </cell>
          <cell r="O4169">
            <v>65.25</v>
          </cell>
          <cell r="P4169">
            <v>7.9427175400000012</v>
          </cell>
          <cell r="Q4169">
            <v>66.599999999999994</v>
          </cell>
          <cell r="R4169">
            <v>47.214816399999997</v>
          </cell>
          <cell r="S4169">
            <v>15.9</v>
          </cell>
          <cell r="T4169">
            <v>7.7393592</v>
          </cell>
          <cell r="U4169">
            <v>7.5304799999999998</v>
          </cell>
          <cell r="V4169">
            <v>7.5082387700000002</v>
          </cell>
          <cell r="W4169">
            <v>63.3</v>
          </cell>
          <cell r="X4169">
            <v>86.8</v>
          </cell>
          <cell r="Y4169">
            <v>50</v>
          </cell>
          <cell r="Z4169">
            <v>45.7</v>
          </cell>
          <cell r="AA4169">
            <v>37.5</v>
          </cell>
          <cell r="AB4169">
            <v>7.6875387700000006</v>
          </cell>
          <cell r="AC4169">
            <v>1</v>
          </cell>
          <cell r="AD4169">
            <v>284.5</v>
          </cell>
          <cell r="AE4169">
            <v>63.45625789999999</v>
          </cell>
          <cell r="AF4169">
            <v>63.450200000000009</v>
          </cell>
          <cell r="AG4169">
            <v>0.34299057779645103</v>
          </cell>
          <cell r="AH4169">
            <v>3.1</v>
          </cell>
          <cell r="AI4169">
            <v>65050</v>
          </cell>
          <cell r="AJ4169">
            <v>10.6</v>
          </cell>
        </row>
        <row r="4170">
          <cell r="A4170" t="str">
            <v>4811</v>
          </cell>
          <cell r="B4170" t="str">
            <v>481104901</v>
          </cell>
          <cell r="C4170" t="str">
            <v>835</v>
          </cell>
          <cell r="D4170" t="str">
            <v>4811049</v>
          </cell>
          <cell r="E4170" t="str">
            <v>4860</v>
          </cell>
          <cell r="F4170" t="str">
            <v>48</v>
          </cell>
          <cell r="G4170">
            <v>542.59507582000003</v>
          </cell>
          <cell r="H4170">
            <v>548.97883991000003</v>
          </cell>
          <cell r="I4170">
            <v>546.35633400999996</v>
          </cell>
          <cell r="J4170">
            <v>38.827433630000002</v>
          </cell>
          <cell r="K4170">
            <v>26.734377689999995</v>
          </cell>
          <cell r="L4170">
            <v>7.184629150000001</v>
          </cell>
          <cell r="M4170">
            <v>7.6774004300000005</v>
          </cell>
          <cell r="N4170">
            <v>31.147897140000005</v>
          </cell>
          <cell r="O4170">
            <v>65.25</v>
          </cell>
          <cell r="P4170">
            <v>7.8931988700000009</v>
          </cell>
          <cell r="Q4170">
            <v>66.599999999999994</v>
          </cell>
          <cell r="R4170">
            <v>47.214816399999997</v>
          </cell>
          <cell r="S4170">
            <v>15.9</v>
          </cell>
          <cell r="T4170">
            <v>7.6778634999999991</v>
          </cell>
          <cell r="U4170">
            <v>7.6415644399999989</v>
          </cell>
          <cell r="V4170">
            <v>7.1853870200000003</v>
          </cell>
          <cell r="W4170">
            <v>63.3</v>
          </cell>
          <cell r="X4170">
            <v>86.8</v>
          </cell>
          <cell r="Y4170">
            <v>50</v>
          </cell>
          <cell r="Z4170">
            <v>45.7</v>
          </cell>
          <cell r="AA4170">
            <v>37.5</v>
          </cell>
          <cell r="AB4170">
            <v>7.3205269599999996</v>
          </cell>
          <cell r="AC4170">
            <v>1</v>
          </cell>
          <cell r="AD4170">
            <v>284.5</v>
          </cell>
          <cell r="AE4170">
            <v>63.45625789999999</v>
          </cell>
          <cell r="AF4170">
            <v>63.450200000000009</v>
          </cell>
          <cell r="AG4170">
            <v>0.33190055807711411</v>
          </cell>
          <cell r="AH4170">
            <v>3.1</v>
          </cell>
          <cell r="AI4170">
            <v>65050</v>
          </cell>
          <cell r="AJ4170">
            <v>10.6</v>
          </cell>
        </row>
        <row r="4171">
          <cell r="A4171" t="str">
            <v>4811</v>
          </cell>
          <cell r="B4171" t="str">
            <v>481105201</v>
          </cell>
          <cell r="C4171" t="str">
            <v>835</v>
          </cell>
          <cell r="D4171" t="str">
            <v>4811052</v>
          </cell>
          <cell r="E4171" t="str">
            <v>4860</v>
          </cell>
          <cell r="F4171" t="str">
            <v>48</v>
          </cell>
          <cell r="G4171">
            <v>542.59507582000003</v>
          </cell>
          <cell r="H4171">
            <v>548.97883991000003</v>
          </cell>
          <cell r="I4171">
            <v>546.35633400999996</v>
          </cell>
          <cell r="J4171">
            <v>38.827433630000002</v>
          </cell>
          <cell r="K4171">
            <v>26.734377689999995</v>
          </cell>
          <cell r="L4171">
            <v>8.1724468199999993</v>
          </cell>
          <cell r="M4171">
            <v>9.2692694400000004</v>
          </cell>
          <cell r="N4171">
            <v>31.147897140000005</v>
          </cell>
          <cell r="O4171">
            <v>65.25</v>
          </cell>
          <cell r="P4171">
            <v>9.09178204</v>
          </cell>
          <cell r="Q4171">
            <v>66.599999999999994</v>
          </cell>
          <cell r="R4171">
            <v>47.214816399999997</v>
          </cell>
          <cell r="S4171">
            <v>15.9</v>
          </cell>
          <cell r="T4171">
            <v>9.0295376600000008</v>
          </cell>
          <cell r="U4171">
            <v>8.8959035600000007</v>
          </cell>
          <cell r="V4171">
            <v>8.3809151699999997</v>
          </cell>
          <cell r="W4171">
            <v>63.3</v>
          </cell>
          <cell r="X4171">
            <v>86.8</v>
          </cell>
          <cell r="Y4171">
            <v>50</v>
          </cell>
          <cell r="Z4171">
            <v>45.7</v>
          </cell>
          <cell r="AA4171">
            <v>37.5</v>
          </cell>
          <cell r="AB4171">
            <v>8.7934603599999992</v>
          </cell>
          <cell r="AC4171">
            <v>0.73354695999999997</v>
          </cell>
          <cell r="AD4171">
            <v>284.5</v>
          </cell>
          <cell r="AE4171">
            <v>63.45625789999999</v>
          </cell>
          <cell r="AF4171">
            <v>64.552066109999998</v>
          </cell>
          <cell r="AG4171">
            <v>0.32304722521577439</v>
          </cell>
          <cell r="AH4171">
            <v>3.1</v>
          </cell>
          <cell r="AI4171">
            <v>65050</v>
          </cell>
          <cell r="AJ4171">
            <v>10.6</v>
          </cell>
        </row>
        <row r="4172">
          <cell r="A4172" t="str">
            <v>4811</v>
          </cell>
          <cell r="B4172" t="str">
            <v>481105601</v>
          </cell>
          <cell r="C4172" t="str">
            <v>835</v>
          </cell>
          <cell r="D4172" t="str">
            <v>4811056</v>
          </cell>
          <cell r="E4172" t="str">
            <v>4860</v>
          </cell>
          <cell r="F4172" t="str">
            <v>48</v>
          </cell>
          <cell r="G4172">
            <v>542.59507582000003</v>
          </cell>
          <cell r="H4172">
            <v>548.97883991000003</v>
          </cell>
          <cell r="I4172">
            <v>546.35633400999996</v>
          </cell>
          <cell r="J4172">
            <v>38.827433630000002</v>
          </cell>
          <cell r="K4172">
            <v>26.734377689999995</v>
          </cell>
          <cell r="L4172">
            <v>7.3895639500000003</v>
          </cell>
          <cell r="M4172">
            <v>9.8958081399999998</v>
          </cell>
          <cell r="N4172">
            <v>31.147897140000005</v>
          </cell>
          <cell r="O4172">
            <v>65.25</v>
          </cell>
          <cell r="P4172">
            <v>9.76675103</v>
          </cell>
          <cell r="Q4172">
            <v>66.599999999999994</v>
          </cell>
          <cell r="R4172">
            <v>47.214816399999997</v>
          </cell>
          <cell r="S4172">
            <v>15.9</v>
          </cell>
          <cell r="T4172">
            <v>8.0913212699999999</v>
          </cell>
          <cell r="U4172">
            <v>8.0592762199999992</v>
          </cell>
          <cell r="V4172">
            <v>7.3957216099999998</v>
          </cell>
          <cell r="W4172">
            <v>63.3</v>
          </cell>
          <cell r="X4172">
            <v>86.8</v>
          </cell>
          <cell r="Y4172">
            <v>50</v>
          </cell>
          <cell r="Z4172">
            <v>45.7</v>
          </cell>
          <cell r="AA4172">
            <v>37.5</v>
          </cell>
          <cell r="AB4172">
            <v>7.5384950000000002</v>
          </cell>
          <cell r="AC4172">
            <v>1</v>
          </cell>
          <cell r="AD4172">
            <v>284.5</v>
          </cell>
          <cell r="AE4172">
            <v>63.45625789999999</v>
          </cell>
          <cell r="AF4172">
            <v>64.534230149999999</v>
          </cell>
          <cell r="AG4172">
            <v>0.31948902971901683</v>
          </cell>
          <cell r="AH4172">
            <v>3.1</v>
          </cell>
          <cell r="AI4172">
            <v>65050</v>
          </cell>
          <cell r="AJ4172">
            <v>10.6</v>
          </cell>
        </row>
        <row r="4173">
          <cell r="A4173" t="str">
            <v>4811</v>
          </cell>
          <cell r="B4173" t="str">
            <v>481105901</v>
          </cell>
          <cell r="C4173" t="str">
            <v>835</v>
          </cell>
          <cell r="D4173" t="str">
            <v>4811059</v>
          </cell>
          <cell r="E4173" t="str">
            <v>4860</v>
          </cell>
          <cell r="F4173" t="str">
            <v>48</v>
          </cell>
          <cell r="G4173">
            <v>542.59507582000003</v>
          </cell>
          <cell r="H4173">
            <v>548.97883991000003</v>
          </cell>
          <cell r="I4173">
            <v>546.35633400999996</v>
          </cell>
          <cell r="J4173">
            <v>38.827433630000002</v>
          </cell>
          <cell r="K4173">
            <v>26.734377689999995</v>
          </cell>
          <cell r="L4173">
            <v>9.0247334200000005</v>
          </cell>
          <cell r="M4173">
            <v>10.218261800000001</v>
          </cell>
          <cell r="N4173">
            <v>31.147897140000005</v>
          </cell>
          <cell r="O4173">
            <v>65.25</v>
          </cell>
          <cell r="P4173">
            <v>10.18157373</v>
          </cell>
          <cell r="Q4173">
            <v>66.599999999999994</v>
          </cell>
          <cell r="R4173">
            <v>47.214816399999997</v>
          </cell>
          <cell r="S4173">
            <v>15.9</v>
          </cell>
          <cell r="T4173">
            <v>9.7060726600000002</v>
          </cell>
          <cell r="U4173">
            <v>9.4136076899999992</v>
          </cell>
          <cell r="V4173">
            <v>9.1818380099999999</v>
          </cell>
          <cell r="W4173">
            <v>63.3</v>
          </cell>
          <cell r="X4173">
            <v>86.8</v>
          </cell>
          <cell r="Y4173">
            <v>50</v>
          </cell>
          <cell r="Z4173">
            <v>45.7</v>
          </cell>
          <cell r="AA4173">
            <v>37.5</v>
          </cell>
          <cell r="AB4173">
            <v>9.35893278</v>
          </cell>
          <cell r="AC4173">
            <v>0.50754228000000001</v>
          </cell>
          <cell r="AD4173">
            <v>284.5</v>
          </cell>
          <cell r="AE4173">
            <v>63.45625789999999</v>
          </cell>
          <cell r="AF4173">
            <v>60.458705629999997</v>
          </cell>
          <cell r="AG4173">
            <v>0.38489510619244188</v>
          </cell>
          <cell r="AH4173">
            <v>3.1</v>
          </cell>
          <cell r="AI4173">
            <v>65050</v>
          </cell>
          <cell r="AJ4173">
            <v>10.6</v>
          </cell>
        </row>
        <row r="4174">
          <cell r="A4174" t="str">
            <v>4811</v>
          </cell>
          <cell r="B4174" t="str">
            <v>481106101</v>
          </cell>
          <cell r="C4174" t="str">
            <v>835</v>
          </cell>
          <cell r="D4174" t="str">
            <v>4811061</v>
          </cell>
          <cell r="E4174" t="str">
            <v>4860</v>
          </cell>
          <cell r="F4174" t="str">
            <v>48</v>
          </cell>
          <cell r="G4174">
            <v>542.59507582000003</v>
          </cell>
          <cell r="H4174">
            <v>548.97883991000003</v>
          </cell>
          <cell r="I4174">
            <v>546.35633400999996</v>
          </cell>
          <cell r="J4174">
            <v>38.827433630000002</v>
          </cell>
          <cell r="K4174">
            <v>26.734377689999995</v>
          </cell>
          <cell r="L4174">
            <v>7.2562972400000003</v>
          </cell>
          <cell r="M4174">
            <v>8.1727290999999997</v>
          </cell>
          <cell r="N4174">
            <v>31.147897140000005</v>
          </cell>
          <cell r="O4174">
            <v>65.25</v>
          </cell>
          <cell r="P4174">
            <v>8.2620428399999994</v>
          </cell>
          <cell r="Q4174">
            <v>66.599999999999994</v>
          </cell>
          <cell r="R4174">
            <v>47.214816399999997</v>
          </cell>
          <cell r="S4174">
            <v>15.9</v>
          </cell>
          <cell r="T4174">
            <v>8.9945447600000001</v>
          </cell>
          <cell r="U4174">
            <v>7.3264656099999996</v>
          </cell>
          <cell r="V4174">
            <v>7.2813856599999998</v>
          </cell>
          <cell r="W4174">
            <v>63.3</v>
          </cell>
          <cell r="X4174">
            <v>86.8</v>
          </cell>
          <cell r="Y4174">
            <v>50</v>
          </cell>
          <cell r="Z4174">
            <v>45.7</v>
          </cell>
          <cell r="AA4174">
            <v>37.5</v>
          </cell>
          <cell r="AB4174">
            <v>7.6643466299999998</v>
          </cell>
          <cell r="AC4174">
            <v>0.82911206000000015</v>
          </cell>
          <cell r="AD4174">
            <v>284.5</v>
          </cell>
          <cell r="AE4174">
            <v>63.45625789999999</v>
          </cell>
          <cell r="AF4174">
            <v>63.073283100000005</v>
          </cell>
          <cell r="AG4174">
            <v>0.34235452999999999</v>
          </cell>
          <cell r="AH4174">
            <v>3.1</v>
          </cell>
          <cell r="AI4174">
            <v>65050</v>
          </cell>
          <cell r="AJ4174">
            <v>10.6</v>
          </cell>
        </row>
        <row r="4175">
          <cell r="A4175" t="str">
            <v>4811</v>
          </cell>
          <cell r="B4175" t="str">
            <v>481106201</v>
          </cell>
          <cell r="C4175" t="str">
            <v>835</v>
          </cell>
          <cell r="D4175" t="str">
            <v>4811062</v>
          </cell>
          <cell r="E4175" t="str">
            <v>4860</v>
          </cell>
          <cell r="F4175" t="str">
            <v>48</v>
          </cell>
          <cell r="G4175">
            <v>542.59507582000003</v>
          </cell>
          <cell r="H4175">
            <v>548.97883991000003</v>
          </cell>
          <cell r="I4175">
            <v>546.35633400999996</v>
          </cell>
          <cell r="J4175">
            <v>38.827433630000002</v>
          </cell>
          <cell r="K4175">
            <v>26.734377689999995</v>
          </cell>
          <cell r="L4175">
            <v>7.2370590300000002</v>
          </cell>
          <cell r="M4175">
            <v>8.0365734100000008</v>
          </cell>
          <cell r="N4175">
            <v>31.147897140000005</v>
          </cell>
          <cell r="O4175">
            <v>65.25</v>
          </cell>
          <cell r="P4175">
            <v>8.3767810399999991</v>
          </cell>
          <cell r="Q4175">
            <v>66.599999999999994</v>
          </cell>
          <cell r="R4175">
            <v>47.214816399999997</v>
          </cell>
          <cell r="S4175">
            <v>15.9</v>
          </cell>
          <cell r="T4175">
            <v>8.1822797400000002</v>
          </cell>
          <cell r="U4175">
            <v>7.64252413</v>
          </cell>
          <cell r="V4175">
            <v>7.2442275199999999</v>
          </cell>
          <cell r="W4175">
            <v>63.3</v>
          </cell>
          <cell r="X4175">
            <v>86.8</v>
          </cell>
          <cell r="Y4175">
            <v>50</v>
          </cell>
          <cell r="Z4175">
            <v>45.7</v>
          </cell>
          <cell r="AA4175">
            <v>37.5</v>
          </cell>
          <cell r="AB4175">
            <v>7.41276402</v>
          </cell>
          <cell r="AC4175">
            <v>1</v>
          </cell>
          <cell r="AD4175">
            <v>284.5</v>
          </cell>
          <cell r="AE4175">
            <v>63.45625789999999</v>
          </cell>
          <cell r="AF4175">
            <v>63.598552159999997</v>
          </cell>
          <cell r="AG4175">
            <v>0.32261295822491115</v>
          </cell>
          <cell r="AH4175">
            <v>3.1</v>
          </cell>
          <cell r="AI4175">
            <v>65050</v>
          </cell>
          <cell r="AJ4175">
            <v>10.6</v>
          </cell>
        </row>
        <row r="4176">
          <cell r="A4176" t="str">
            <v>4811</v>
          </cell>
          <cell r="B4176" t="str">
            <v>481106401</v>
          </cell>
          <cell r="C4176" t="str">
            <v>835</v>
          </cell>
          <cell r="D4176" t="str">
            <v>4811064</v>
          </cell>
          <cell r="E4176" t="str">
            <v>4860</v>
          </cell>
          <cell r="F4176" t="str">
            <v>48</v>
          </cell>
          <cell r="G4176">
            <v>542.59507582000003</v>
          </cell>
          <cell r="H4176">
            <v>548.97883991000003</v>
          </cell>
          <cell r="I4176">
            <v>546.35633400999996</v>
          </cell>
          <cell r="J4176">
            <v>38.827433630000002</v>
          </cell>
          <cell r="K4176">
            <v>26.734377689999995</v>
          </cell>
          <cell r="L4176">
            <v>7.1451961300000004</v>
          </cell>
          <cell r="M4176">
            <v>10.758774839999999</v>
          </cell>
          <cell r="N4176">
            <v>31.147897140000005</v>
          </cell>
          <cell r="O4176">
            <v>65.25</v>
          </cell>
          <cell r="P4176">
            <v>10.26447817</v>
          </cell>
          <cell r="Q4176">
            <v>66.599999999999994</v>
          </cell>
          <cell r="R4176">
            <v>47.214816399999997</v>
          </cell>
          <cell r="S4176">
            <v>15.9</v>
          </cell>
          <cell r="T4176">
            <v>7.3453648400000002</v>
          </cell>
          <cell r="U4176">
            <v>8.8705225500000005</v>
          </cell>
          <cell r="V4176">
            <v>7.1308988299999996</v>
          </cell>
          <cell r="W4176">
            <v>63.3</v>
          </cell>
          <cell r="X4176">
            <v>86.8</v>
          </cell>
          <cell r="Y4176">
            <v>50</v>
          </cell>
          <cell r="Z4176">
            <v>45.7</v>
          </cell>
          <cell r="AA4176">
            <v>37.5</v>
          </cell>
          <cell r="AB4176">
            <v>9.0019622699999999</v>
          </cell>
          <cell r="AC4176">
            <v>1</v>
          </cell>
          <cell r="AD4176">
            <v>284.5</v>
          </cell>
          <cell r="AE4176">
            <v>63.45625789999999</v>
          </cell>
          <cell r="AF4176">
            <v>60.438000000000002</v>
          </cell>
          <cell r="AG4176">
            <v>0.38244196432995881</v>
          </cell>
          <cell r="AH4176">
            <v>3.1</v>
          </cell>
          <cell r="AI4176">
            <v>65050</v>
          </cell>
          <cell r="AJ4176">
            <v>10.6</v>
          </cell>
        </row>
        <row r="4177">
          <cell r="A4177" t="str">
            <v>4811</v>
          </cell>
          <cell r="B4177" t="str">
            <v>481106501</v>
          </cell>
          <cell r="C4177" t="str">
            <v>835</v>
          </cell>
          <cell r="D4177" t="str">
            <v>4811065</v>
          </cell>
          <cell r="E4177" t="str">
            <v>4860</v>
          </cell>
          <cell r="F4177" t="str">
            <v>48</v>
          </cell>
          <cell r="G4177">
            <v>542.59507582000003</v>
          </cell>
          <cell r="H4177">
            <v>548.97883991000003</v>
          </cell>
          <cell r="I4177">
            <v>546.35633400999996</v>
          </cell>
          <cell r="J4177">
            <v>38.827433630000002</v>
          </cell>
          <cell r="K4177">
            <v>26.734377689999995</v>
          </cell>
          <cell r="L4177">
            <v>7.3689704000000003</v>
          </cell>
          <cell r="M4177">
            <v>10.81977828</v>
          </cell>
          <cell r="N4177">
            <v>31.147897140000005</v>
          </cell>
          <cell r="O4177">
            <v>65.25</v>
          </cell>
          <cell r="P4177">
            <v>10.81977828</v>
          </cell>
          <cell r="Q4177">
            <v>66.599999999999994</v>
          </cell>
          <cell r="R4177">
            <v>47.214816399999997</v>
          </cell>
          <cell r="S4177">
            <v>15.9</v>
          </cell>
          <cell r="T4177">
            <v>7.3689704000000003</v>
          </cell>
          <cell r="U4177">
            <v>7.3689704000000003</v>
          </cell>
          <cell r="V4177">
            <v>7.3218497100000004</v>
          </cell>
          <cell r="W4177">
            <v>63.3</v>
          </cell>
          <cell r="X4177">
            <v>86.8</v>
          </cell>
          <cell r="Y4177">
            <v>50</v>
          </cell>
          <cell r="Z4177">
            <v>45.7</v>
          </cell>
          <cell r="AA4177">
            <v>37.5</v>
          </cell>
          <cell r="AB4177">
            <v>7.3689704000000003</v>
          </cell>
          <cell r="AC4177">
            <v>1</v>
          </cell>
          <cell r="AD4177">
            <v>284.5</v>
          </cell>
          <cell r="AE4177">
            <v>63.45625789999999</v>
          </cell>
          <cell r="AF4177">
            <v>60.438000000000002</v>
          </cell>
          <cell r="AG4177">
            <v>0.35398151867959765</v>
          </cell>
          <cell r="AH4177">
            <v>3.1</v>
          </cell>
          <cell r="AI4177">
            <v>65050</v>
          </cell>
          <cell r="AJ4177">
            <v>10.6</v>
          </cell>
        </row>
        <row r="4178">
          <cell r="A4178" t="str">
            <v>4811</v>
          </cell>
          <cell r="B4178" t="str">
            <v>481106601</v>
          </cell>
          <cell r="C4178" t="str">
            <v>835</v>
          </cell>
          <cell r="D4178" t="str">
            <v>4811066</v>
          </cell>
          <cell r="E4178" t="str">
            <v>4860</v>
          </cell>
          <cell r="F4178" t="str">
            <v>48</v>
          </cell>
          <cell r="G4178">
            <v>542.59507582000003</v>
          </cell>
          <cell r="H4178">
            <v>548.97883991000003</v>
          </cell>
          <cell r="I4178">
            <v>546.35633400999996</v>
          </cell>
          <cell r="J4178">
            <v>38.827433630000002</v>
          </cell>
          <cell r="K4178">
            <v>26.734377689999995</v>
          </cell>
          <cell r="L4178">
            <v>7.14440718</v>
          </cell>
          <cell r="M4178">
            <v>10.72095193</v>
          </cell>
          <cell r="N4178">
            <v>31.147897140000005</v>
          </cell>
          <cell r="O4178">
            <v>65.25</v>
          </cell>
          <cell r="P4178">
            <v>10.211854219999999</v>
          </cell>
          <cell r="Q4178">
            <v>66.599999999999994</v>
          </cell>
          <cell r="R4178">
            <v>47.214816399999997</v>
          </cell>
          <cell r="S4178">
            <v>15.9</v>
          </cell>
          <cell r="T4178">
            <v>8.9161035300000009</v>
          </cell>
          <cell r="U4178">
            <v>7.14440718</v>
          </cell>
          <cell r="V4178">
            <v>7.14440718</v>
          </cell>
          <cell r="W4178">
            <v>63.3</v>
          </cell>
          <cell r="X4178">
            <v>86.8</v>
          </cell>
          <cell r="Y4178">
            <v>50</v>
          </cell>
          <cell r="Z4178">
            <v>45.7</v>
          </cell>
          <cell r="AA4178">
            <v>37.5</v>
          </cell>
          <cell r="AB4178">
            <v>9.4902422600000005</v>
          </cell>
          <cell r="AC4178">
            <v>1</v>
          </cell>
          <cell r="AD4178">
            <v>284.5</v>
          </cell>
          <cell r="AE4178">
            <v>63.45625789999999</v>
          </cell>
          <cell r="AF4178">
            <v>60.438000000000002</v>
          </cell>
          <cell r="AG4178">
            <v>0.33814064567306101</v>
          </cell>
          <cell r="AH4178">
            <v>3.1</v>
          </cell>
          <cell r="AI4178">
            <v>65050</v>
          </cell>
          <cell r="AJ4178">
            <v>10.6</v>
          </cell>
        </row>
        <row r="4179">
          <cell r="A4179" t="str">
            <v>4811</v>
          </cell>
          <cell r="B4179" t="str">
            <v>481106801</v>
          </cell>
          <cell r="C4179" t="str">
            <v>835</v>
          </cell>
          <cell r="D4179" t="str">
            <v>4811068</v>
          </cell>
          <cell r="E4179" t="str">
            <v>4860</v>
          </cell>
          <cell r="F4179" t="str">
            <v>48</v>
          </cell>
          <cell r="G4179">
            <v>542.59507582000003</v>
          </cell>
          <cell r="H4179">
            <v>548.97883991000003</v>
          </cell>
          <cell r="I4179">
            <v>546.35633400999996</v>
          </cell>
          <cell r="J4179">
            <v>38.827433630000002</v>
          </cell>
          <cell r="K4179">
            <v>26.734377689999995</v>
          </cell>
          <cell r="L4179">
            <v>7.2108184499999997</v>
          </cell>
          <cell r="M4179">
            <v>9.8389490300000002</v>
          </cell>
          <cell r="N4179">
            <v>31.147897140000005</v>
          </cell>
          <cell r="O4179">
            <v>65.25</v>
          </cell>
          <cell r="P4179">
            <v>10.06993376</v>
          </cell>
          <cell r="Q4179">
            <v>66.599999999999994</v>
          </cell>
          <cell r="R4179">
            <v>47.214816399999997</v>
          </cell>
          <cell r="S4179">
            <v>15.9</v>
          </cell>
          <cell r="T4179">
            <v>9.9651469299999995</v>
          </cell>
          <cell r="U4179">
            <v>9.8389490300000002</v>
          </cell>
          <cell r="V4179">
            <v>7.2717037099999997</v>
          </cell>
          <cell r="W4179">
            <v>63.3</v>
          </cell>
          <cell r="X4179">
            <v>86.8</v>
          </cell>
          <cell r="Y4179">
            <v>50</v>
          </cell>
          <cell r="Z4179">
            <v>45.7</v>
          </cell>
          <cell r="AA4179">
            <v>37.5</v>
          </cell>
          <cell r="AB4179">
            <v>7.3511582300000002</v>
          </cell>
          <cell r="AC4179">
            <v>1</v>
          </cell>
          <cell r="AD4179">
            <v>284.5</v>
          </cell>
          <cell r="AE4179">
            <v>63.45625789999999</v>
          </cell>
          <cell r="AF4179">
            <v>60.438000000000002</v>
          </cell>
          <cell r="AG4179">
            <v>0.38636406750395036</v>
          </cell>
          <cell r="AH4179">
            <v>3.1</v>
          </cell>
          <cell r="AI4179">
            <v>65050</v>
          </cell>
          <cell r="AJ4179">
            <v>10.6</v>
          </cell>
        </row>
        <row r="4180">
          <cell r="A4180" t="str">
            <v>4811</v>
          </cell>
          <cell r="B4180" t="str">
            <v>481106901</v>
          </cell>
          <cell r="C4180" t="str">
            <v>835</v>
          </cell>
          <cell r="D4180" t="str">
            <v>4811069</v>
          </cell>
          <cell r="E4180" t="str">
            <v>4860</v>
          </cell>
          <cell r="F4180" t="str">
            <v>48</v>
          </cell>
          <cell r="G4180">
            <v>542.59507582000003</v>
          </cell>
          <cell r="H4180">
            <v>548.97883991000003</v>
          </cell>
          <cell r="I4180">
            <v>546.35633400999996</v>
          </cell>
          <cell r="J4180">
            <v>38.827433630000002</v>
          </cell>
          <cell r="K4180">
            <v>26.734377689999995</v>
          </cell>
          <cell r="L4180">
            <v>7.1308988299999996</v>
          </cell>
          <cell r="M4180">
            <v>10.81977828</v>
          </cell>
          <cell r="N4180">
            <v>31.147897140000005</v>
          </cell>
          <cell r="O4180">
            <v>65.25</v>
          </cell>
          <cell r="P4180">
            <v>10.126631100000001</v>
          </cell>
          <cell r="Q4180">
            <v>66.599999999999994</v>
          </cell>
          <cell r="R4180">
            <v>47.214816399999997</v>
          </cell>
          <cell r="S4180">
            <v>15.9</v>
          </cell>
          <cell r="T4180">
            <v>10.126631100000001</v>
          </cell>
          <cell r="U4180">
            <v>7.1308988299999996</v>
          </cell>
          <cell r="V4180">
            <v>9.8389490300000002</v>
          </cell>
          <cell r="W4180">
            <v>63.3</v>
          </cell>
          <cell r="X4180">
            <v>86.8</v>
          </cell>
          <cell r="Y4180">
            <v>50</v>
          </cell>
          <cell r="Z4180">
            <v>45.7</v>
          </cell>
          <cell r="AA4180">
            <v>37.5</v>
          </cell>
          <cell r="AB4180">
            <v>9.9641121699999999</v>
          </cell>
          <cell r="AC4180">
            <v>0</v>
          </cell>
          <cell r="AD4180">
            <v>284.5</v>
          </cell>
          <cell r="AE4180">
            <v>63.45625789999999</v>
          </cell>
          <cell r="AF4180">
            <v>60.438000000000002</v>
          </cell>
          <cell r="AG4180">
            <v>0.35302713809307451</v>
          </cell>
          <cell r="AH4180">
            <v>3.1</v>
          </cell>
          <cell r="AI4180">
            <v>65050</v>
          </cell>
          <cell r="AJ4180">
            <v>10.6</v>
          </cell>
        </row>
        <row r="4181">
          <cell r="A4181" t="str">
            <v>4812</v>
          </cell>
          <cell r="B4181" t="str">
            <v>481200201</v>
          </cell>
          <cell r="C4181" t="str">
            <v>845</v>
          </cell>
          <cell r="D4181" t="str">
            <v>4812002</v>
          </cell>
          <cell r="E4181" t="str">
            <v>4880</v>
          </cell>
          <cell r="F4181" t="str">
            <v>48</v>
          </cell>
          <cell r="G4181">
            <v>542.59507582000003</v>
          </cell>
          <cell r="H4181">
            <v>548.97883991000003</v>
          </cell>
          <cell r="I4181">
            <v>546.35633400999996</v>
          </cell>
          <cell r="J4181">
            <v>31.160263870000001</v>
          </cell>
          <cell r="K4181">
            <v>25.903812449999997</v>
          </cell>
          <cell r="L4181">
            <v>7.9679731799999995</v>
          </cell>
          <cell r="M4181">
            <v>8.4744944400000008</v>
          </cell>
          <cell r="N4181">
            <v>30.302219310000005</v>
          </cell>
          <cell r="O4181">
            <v>60.258000000000003</v>
          </cell>
          <cell r="P4181">
            <v>8.6287345700000007</v>
          </cell>
          <cell r="Q4181">
            <v>65.8</v>
          </cell>
          <cell r="R4181">
            <v>47.665465279999999</v>
          </cell>
          <cell r="S4181">
            <v>18.100000000000001</v>
          </cell>
          <cell r="T4181">
            <v>8.0346310299999999</v>
          </cell>
          <cell r="U4181">
            <v>8.0307349200000004</v>
          </cell>
          <cell r="V4181">
            <v>8.0050333400000007</v>
          </cell>
          <cell r="W4181">
            <v>69.599999999999994</v>
          </cell>
          <cell r="X4181">
            <v>80.7</v>
          </cell>
          <cell r="Y4181">
            <v>48.4</v>
          </cell>
          <cell r="Z4181">
            <v>43.3</v>
          </cell>
          <cell r="AA4181">
            <v>42.4</v>
          </cell>
          <cell r="AB4181">
            <v>10.741816740000001</v>
          </cell>
          <cell r="AC4181">
            <v>0.57598718999999998</v>
          </cell>
          <cell r="AD4181">
            <v>285.2</v>
          </cell>
          <cell r="AE4181">
            <v>63.123990839999998</v>
          </cell>
          <cell r="AF4181">
            <v>60.438000000000002</v>
          </cell>
          <cell r="AG4181">
            <v>0.25</v>
          </cell>
          <cell r="AH4181">
            <v>3.3</v>
          </cell>
          <cell r="AI4181">
            <v>72960</v>
          </cell>
          <cell r="AJ4181">
            <v>10.6</v>
          </cell>
        </row>
        <row r="4182">
          <cell r="A4182" t="str">
            <v>4812</v>
          </cell>
          <cell r="B4182" t="str">
            <v>481200401</v>
          </cell>
          <cell r="D4182" t="str">
            <v>4812004</v>
          </cell>
          <cell r="E4182" t="str">
            <v>4880</v>
          </cell>
          <cell r="F4182" t="str">
            <v>48</v>
          </cell>
          <cell r="G4182">
            <v>542.59507582000003</v>
          </cell>
          <cell r="H4182">
            <v>548.97883991000003</v>
          </cell>
          <cell r="I4182">
            <v>546.35633400999996</v>
          </cell>
          <cell r="J4182">
            <v>31.160263870000001</v>
          </cell>
          <cell r="K4182">
            <v>25.903812449999997</v>
          </cell>
          <cell r="L4182">
            <v>9.7665790399999999</v>
          </cell>
          <cell r="M4182">
            <v>10.292586119999999</v>
          </cell>
          <cell r="N4182">
            <v>30.302219310000005</v>
          </cell>
          <cell r="O4182">
            <v>60.258000000000003</v>
          </cell>
          <cell r="P4182">
            <v>10.66410645</v>
          </cell>
          <cell r="Q4182">
            <v>65.8</v>
          </cell>
          <cell r="R4182">
            <v>47.665465279999999</v>
          </cell>
          <cell r="S4182">
            <v>18.100000000000001</v>
          </cell>
          <cell r="T4182">
            <v>10.26937989</v>
          </cell>
          <cell r="U4182">
            <v>10.16715866</v>
          </cell>
          <cell r="V4182">
            <v>10.09575944</v>
          </cell>
          <cell r="W4182">
            <v>69.599999999999994</v>
          </cell>
          <cell r="X4182">
            <v>80.7</v>
          </cell>
          <cell r="Y4182">
            <v>48.4</v>
          </cell>
          <cell r="Z4182">
            <v>43.3</v>
          </cell>
          <cell r="AA4182">
            <v>42.4</v>
          </cell>
          <cell r="AB4182">
            <v>10.53278931</v>
          </cell>
          <cell r="AC4182">
            <v>0.15777614000000001</v>
          </cell>
          <cell r="AD4182">
            <v>285.2</v>
          </cell>
          <cell r="AE4182">
            <v>63.123990839999998</v>
          </cell>
          <cell r="AF4182">
            <v>60.43182272</v>
          </cell>
          <cell r="AG4182">
            <v>0</v>
          </cell>
          <cell r="AH4182">
            <v>3.3</v>
          </cell>
          <cell r="AI4182">
            <v>72960</v>
          </cell>
          <cell r="AJ4182">
            <v>10.6</v>
          </cell>
        </row>
        <row r="4183">
          <cell r="A4183" t="str">
            <v>4812</v>
          </cell>
          <cell r="B4183" t="str">
            <v>481200501</v>
          </cell>
          <cell r="D4183" t="str">
            <v>4812005</v>
          </cell>
          <cell r="E4183" t="str">
            <v>4880</v>
          </cell>
          <cell r="F4183" t="str">
            <v>48</v>
          </cell>
          <cell r="G4183">
            <v>542.59507582000003</v>
          </cell>
          <cell r="H4183">
            <v>548.97883991000003</v>
          </cell>
          <cell r="I4183">
            <v>546.35633400999996</v>
          </cell>
          <cell r="J4183">
            <v>31.160263870000001</v>
          </cell>
          <cell r="K4183">
            <v>25.903812449999997</v>
          </cell>
          <cell r="L4183">
            <v>9.9290090899999992</v>
          </cell>
          <cell r="M4183">
            <v>10.34312862</v>
          </cell>
          <cell r="N4183">
            <v>30.302219310000005</v>
          </cell>
          <cell r="O4183">
            <v>60.258000000000003</v>
          </cell>
          <cell r="P4183">
            <v>11.64184625</v>
          </cell>
          <cell r="Q4183">
            <v>65.8</v>
          </cell>
          <cell r="R4183">
            <v>47.665465279999999</v>
          </cell>
          <cell r="S4183">
            <v>18.100000000000001</v>
          </cell>
          <cell r="T4183">
            <v>10.22437468</v>
          </cell>
          <cell r="U4183">
            <v>9.9928711099999994</v>
          </cell>
          <cell r="V4183">
            <v>10.242919690000001</v>
          </cell>
          <cell r="W4183">
            <v>69.599999999999994</v>
          </cell>
          <cell r="X4183">
            <v>80.7</v>
          </cell>
          <cell r="Y4183">
            <v>48.4</v>
          </cell>
          <cell r="Z4183">
            <v>43.3</v>
          </cell>
          <cell r="AA4183">
            <v>42.4</v>
          </cell>
          <cell r="AB4183">
            <v>10.228357020000001</v>
          </cell>
          <cell r="AC4183">
            <v>3.4550629999999999E-2</v>
          </cell>
          <cell r="AD4183">
            <v>285.2</v>
          </cell>
          <cell r="AE4183">
            <v>63.123990839999998</v>
          </cell>
          <cell r="AF4183">
            <v>50.328695619999998</v>
          </cell>
          <cell r="AG4183">
            <v>0.42882467063337637</v>
          </cell>
          <cell r="AH4183">
            <v>3.3</v>
          </cell>
          <cell r="AI4183">
            <v>72960</v>
          </cell>
          <cell r="AJ4183">
            <v>10.6</v>
          </cell>
        </row>
        <row r="4184">
          <cell r="A4184" t="str">
            <v>4812</v>
          </cell>
          <cell r="B4184" t="str">
            <v>481200502</v>
          </cell>
          <cell r="D4184" t="str">
            <v>4812005</v>
          </cell>
          <cell r="E4184" t="str">
            <v>4880</v>
          </cell>
          <cell r="F4184" t="str">
            <v>48</v>
          </cell>
          <cell r="G4184">
            <v>542.59507582000003</v>
          </cell>
          <cell r="H4184">
            <v>548.97883991000003</v>
          </cell>
          <cell r="I4184">
            <v>546.35633400999996</v>
          </cell>
          <cell r="J4184">
            <v>31.160263870000001</v>
          </cell>
          <cell r="K4184">
            <v>25.903812449999997</v>
          </cell>
          <cell r="L4184">
            <v>7.1308988299999996</v>
          </cell>
          <cell r="M4184">
            <v>10.368038840000001</v>
          </cell>
          <cell r="N4184">
            <v>30.302219310000005</v>
          </cell>
          <cell r="O4184">
            <v>60.258000000000003</v>
          </cell>
          <cell r="P4184">
            <v>11.91839057</v>
          </cell>
          <cell r="Q4184">
            <v>65.8</v>
          </cell>
          <cell r="R4184">
            <v>47.665465279999999</v>
          </cell>
          <cell r="S4184">
            <v>18.100000000000001</v>
          </cell>
          <cell r="T4184">
            <v>7.1308988299999996</v>
          </cell>
          <cell r="U4184">
            <v>7.1308988299999996</v>
          </cell>
          <cell r="V4184">
            <v>10.368038840000001</v>
          </cell>
          <cell r="W4184">
            <v>69.599999999999994</v>
          </cell>
          <cell r="X4184">
            <v>80.7</v>
          </cell>
          <cell r="Y4184">
            <v>48.4</v>
          </cell>
          <cell r="Z4184">
            <v>43.3</v>
          </cell>
          <cell r="AA4184">
            <v>42.4</v>
          </cell>
          <cell r="AB4184">
            <v>9.6682714199999999</v>
          </cell>
          <cell r="AC4184">
            <v>0</v>
          </cell>
          <cell r="AD4184">
            <v>285.2</v>
          </cell>
          <cell r="AE4184">
            <v>63.123990839999998</v>
          </cell>
          <cell r="AF4184">
            <v>48.317500000000003</v>
          </cell>
          <cell r="AG4184">
            <v>0.43010518778344869</v>
          </cell>
          <cell r="AH4184">
            <v>3.3</v>
          </cell>
          <cell r="AI4184">
            <v>72960</v>
          </cell>
          <cell r="AJ4184">
            <v>10.6</v>
          </cell>
        </row>
        <row r="4185">
          <cell r="A4185" t="str">
            <v>4812</v>
          </cell>
          <cell r="B4185" t="str">
            <v>481200901</v>
          </cell>
          <cell r="D4185" t="str">
            <v>4812009</v>
          </cell>
          <cell r="E4185" t="str">
            <v>4880</v>
          </cell>
          <cell r="F4185" t="str">
            <v>48</v>
          </cell>
          <cell r="G4185">
            <v>542.59507582000003</v>
          </cell>
          <cell r="H4185">
            <v>548.97883991000003</v>
          </cell>
          <cell r="I4185">
            <v>546.35633400999996</v>
          </cell>
          <cell r="J4185">
            <v>31.160263870000001</v>
          </cell>
          <cell r="K4185">
            <v>25.903812449999997</v>
          </cell>
          <cell r="L4185">
            <v>7.2048925099999988</v>
          </cell>
          <cell r="M4185">
            <v>7.6314316599999996</v>
          </cell>
          <cell r="N4185">
            <v>30.302219310000005</v>
          </cell>
          <cell r="O4185">
            <v>60.258000000000003</v>
          </cell>
          <cell r="P4185">
            <v>10.81977828</v>
          </cell>
          <cell r="Q4185">
            <v>65.8</v>
          </cell>
          <cell r="R4185">
            <v>47.665465279999999</v>
          </cell>
          <cell r="S4185">
            <v>18.100000000000001</v>
          </cell>
          <cell r="T4185">
            <v>7.6103576200000003</v>
          </cell>
          <cell r="U4185">
            <v>7.3944931100000009</v>
          </cell>
          <cell r="V4185">
            <v>7.2744795600000005</v>
          </cell>
          <cell r="W4185">
            <v>69.599999999999994</v>
          </cell>
          <cell r="X4185">
            <v>80.7</v>
          </cell>
          <cell r="Y4185">
            <v>48.4</v>
          </cell>
          <cell r="Z4185">
            <v>43.3</v>
          </cell>
          <cell r="AA4185">
            <v>42.4</v>
          </cell>
          <cell r="AB4185">
            <v>7.6755459999999998</v>
          </cell>
          <cell r="AC4185">
            <v>1</v>
          </cell>
          <cell r="AD4185">
            <v>285.2</v>
          </cell>
          <cell r="AE4185">
            <v>63.123990839999998</v>
          </cell>
          <cell r="AF4185">
            <v>60.438000000000002</v>
          </cell>
          <cell r="AG4185">
            <v>0.36425516571905603</v>
          </cell>
          <cell r="AH4185">
            <v>3.3</v>
          </cell>
          <cell r="AI4185">
            <v>72960</v>
          </cell>
          <cell r="AJ4185">
            <v>10.6</v>
          </cell>
        </row>
        <row r="4186">
          <cell r="A4186" t="str">
            <v>4812</v>
          </cell>
          <cell r="B4186" t="str">
            <v>481201101</v>
          </cell>
          <cell r="D4186" t="str">
            <v>4812011</v>
          </cell>
          <cell r="E4186" t="str">
            <v>4880</v>
          </cell>
          <cell r="F4186" t="str">
            <v>48</v>
          </cell>
          <cell r="G4186">
            <v>542.59507582000003</v>
          </cell>
          <cell r="H4186">
            <v>548.97883991000003</v>
          </cell>
          <cell r="I4186">
            <v>546.35633400999996</v>
          </cell>
          <cell r="J4186">
            <v>31.160263870000001</v>
          </cell>
          <cell r="K4186">
            <v>25.903812449999997</v>
          </cell>
          <cell r="L4186">
            <v>9.4334839200000005</v>
          </cell>
          <cell r="M4186">
            <v>9.4334839200000005</v>
          </cell>
          <cell r="N4186">
            <v>30.302219310000005</v>
          </cell>
          <cell r="O4186">
            <v>60.258000000000003</v>
          </cell>
          <cell r="P4186">
            <v>10.81977828</v>
          </cell>
          <cell r="Q4186">
            <v>65.8</v>
          </cell>
          <cell r="R4186">
            <v>47.665465279999999</v>
          </cell>
          <cell r="S4186">
            <v>18.100000000000001</v>
          </cell>
          <cell r="T4186">
            <v>9.4334839200000005</v>
          </cell>
          <cell r="U4186">
            <v>9.4334839200000005</v>
          </cell>
          <cell r="V4186">
            <v>9.4334839200000005</v>
          </cell>
          <cell r="W4186">
            <v>69.599999999999994</v>
          </cell>
          <cell r="X4186">
            <v>80.7</v>
          </cell>
          <cell r="Y4186">
            <v>48.4</v>
          </cell>
          <cell r="Z4186">
            <v>43.3</v>
          </cell>
          <cell r="AA4186">
            <v>42.4</v>
          </cell>
          <cell r="AB4186">
            <v>9.6158054800000006</v>
          </cell>
          <cell r="AC4186">
            <v>1</v>
          </cell>
          <cell r="AD4186">
            <v>285.2</v>
          </cell>
          <cell r="AE4186">
            <v>63.123990839999998</v>
          </cell>
          <cell r="AF4186">
            <v>60.438000000000002</v>
          </cell>
          <cell r="AG4186">
            <v>0.36794651592765748</v>
          </cell>
          <cell r="AH4186">
            <v>3.3</v>
          </cell>
          <cell r="AI4186">
            <v>72960</v>
          </cell>
          <cell r="AJ4186">
            <v>10.6</v>
          </cell>
        </row>
        <row r="4187">
          <cell r="A4187" t="str">
            <v>4812</v>
          </cell>
          <cell r="B4187" t="str">
            <v>481201201</v>
          </cell>
          <cell r="D4187" t="str">
            <v>4812012</v>
          </cell>
          <cell r="E4187" t="str">
            <v>4880</v>
          </cell>
          <cell r="F4187" t="str">
            <v>48</v>
          </cell>
          <cell r="G4187">
            <v>542.59507582000003</v>
          </cell>
          <cell r="H4187">
            <v>548.97883991000003</v>
          </cell>
          <cell r="I4187">
            <v>546.35633400999996</v>
          </cell>
          <cell r="J4187">
            <v>31.160263870000001</v>
          </cell>
          <cell r="K4187">
            <v>25.903812449999997</v>
          </cell>
          <cell r="L4187">
            <v>7.1308988299999996</v>
          </cell>
          <cell r="M4187">
            <v>10.81977828</v>
          </cell>
          <cell r="N4187">
            <v>30.302219310000005</v>
          </cell>
          <cell r="O4187">
            <v>60.258000000000003</v>
          </cell>
          <cell r="P4187">
            <v>10.81977828</v>
          </cell>
          <cell r="Q4187">
            <v>65.8</v>
          </cell>
          <cell r="R4187">
            <v>47.665465279999999</v>
          </cell>
          <cell r="S4187">
            <v>18.100000000000001</v>
          </cell>
          <cell r="T4187">
            <v>10.81977828</v>
          </cell>
          <cell r="U4187">
            <v>9.8389490300000002</v>
          </cell>
          <cell r="V4187">
            <v>7.1308988299999996</v>
          </cell>
          <cell r="W4187">
            <v>69.599999999999994</v>
          </cell>
          <cell r="X4187">
            <v>80.7</v>
          </cell>
          <cell r="Y4187">
            <v>48.4</v>
          </cell>
          <cell r="Z4187">
            <v>43.3</v>
          </cell>
          <cell r="AA4187">
            <v>42.4</v>
          </cell>
          <cell r="AB4187">
            <v>10.741816740000001</v>
          </cell>
          <cell r="AC4187">
            <v>0</v>
          </cell>
          <cell r="AD4187">
            <v>285.2</v>
          </cell>
          <cell r="AE4187">
            <v>63.123990839999998</v>
          </cell>
          <cell r="AF4187">
            <v>60.438000000000002</v>
          </cell>
          <cell r="AG4187">
            <v>0.37133887630588996</v>
          </cell>
          <cell r="AH4187">
            <v>3.3</v>
          </cell>
          <cell r="AI4187">
            <v>72960</v>
          </cell>
          <cell r="AJ4187">
            <v>10.6</v>
          </cell>
        </row>
        <row r="4188">
          <cell r="A4188" t="str">
            <v>4812</v>
          </cell>
          <cell r="B4188" t="str">
            <v>481201301</v>
          </cell>
          <cell r="D4188" t="str">
            <v>4812013</v>
          </cell>
          <cell r="E4188" t="str">
            <v>4880</v>
          </cell>
          <cell r="F4188" t="str">
            <v>48</v>
          </cell>
          <cell r="G4188">
            <v>542.59507582000003</v>
          </cell>
          <cell r="H4188">
            <v>548.97883991000003</v>
          </cell>
          <cell r="I4188">
            <v>546.35633400999996</v>
          </cell>
          <cell r="J4188">
            <v>31.160263870000001</v>
          </cell>
          <cell r="K4188">
            <v>25.903812449999997</v>
          </cell>
          <cell r="L4188">
            <v>9.4334839200000005</v>
          </cell>
          <cell r="M4188">
            <v>9.4334839200000005</v>
          </cell>
          <cell r="N4188">
            <v>30.302219310000005</v>
          </cell>
          <cell r="O4188">
            <v>60.258000000000003</v>
          </cell>
          <cell r="P4188">
            <v>10.81977828</v>
          </cell>
          <cell r="Q4188">
            <v>65.8</v>
          </cell>
          <cell r="R4188">
            <v>47.665465279999999</v>
          </cell>
          <cell r="S4188">
            <v>18.100000000000001</v>
          </cell>
          <cell r="T4188">
            <v>9.4334839200000005</v>
          </cell>
          <cell r="U4188">
            <v>9.4334839200000005</v>
          </cell>
          <cell r="V4188">
            <v>9.4334839200000005</v>
          </cell>
          <cell r="W4188">
            <v>69.599999999999994</v>
          </cell>
          <cell r="X4188">
            <v>80.7</v>
          </cell>
          <cell r="Y4188">
            <v>48.4</v>
          </cell>
          <cell r="Z4188">
            <v>43.3</v>
          </cell>
          <cell r="AA4188">
            <v>42.4</v>
          </cell>
          <cell r="AB4188">
            <v>9.6158054800000006</v>
          </cell>
          <cell r="AC4188">
            <v>1</v>
          </cell>
          <cell r="AD4188">
            <v>285.2</v>
          </cell>
          <cell r="AE4188">
            <v>63.123990839999998</v>
          </cell>
          <cell r="AF4188">
            <v>60.438000000000002</v>
          </cell>
          <cell r="AG4188">
            <v>0.38643730867010828</v>
          </cell>
          <cell r="AH4188">
            <v>3.3</v>
          </cell>
          <cell r="AI4188">
            <v>72960</v>
          </cell>
          <cell r="AJ4188">
            <v>10.6</v>
          </cell>
        </row>
        <row r="4189">
          <cell r="A4189" t="str">
            <v>4812</v>
          </cell>
          <cell r="B4189" t="str">
            <v>481201401</v>
          </cell>
          <cell r="D4189" t="str">
            <v>4812014</v>
          </cell>
          <cell r="E4189" t="str">
            <v>4880</v>
          </cell>
          <cell r="F4189" t="str">
            <v>48</v>
          </cell>
          <cell r="G4189">
            <v>542.59507582000003</v>
          </cell>
          <cell r="H4189">
            <v>548.97883991000003</v>
          </cell>
          <cell r="I4189">
            <v>546.35633400999996</v>
          </cell>
          <cell r="J4189">
            <v>31.160263870000001</v>
          </cell>
          <cell r="K4189">
            <v>25.903812449999997</v>
          </cell>
          <cell r="L4189">
            <v>9.4750864099999994</v>
          </cell>
          <cell r="M4189">
            <v>10.5137693</v>
          </cell>
          <cell r="N4189">
            <v>30.302219310000005</v>
          </cell>
          <cell r="O4189">
            <v>60.258000000000003</v>
          </cell>
          <cell r="P4189">
            <v>10.58481516</v>
          </cell>
          <cell r="Q4189">
            <v>65.8</v>
          </cell>
          <cell r="R4189">
            <v>47.665465279999999</v>
          </cell>
          <cell r="S4189">
            <v>18.100000000000001</v>
          </cell>
          <cell r="T4189">
            <v>9.9363418899999996</v>
          </cell>
          <cell r="U4189">
            <v>9.7212459899999999</v>
          </cell>
          <cell r="V4189">
            <v>9.5255160100000005</v>
          </cell>
          <cell r="W4189">
            <v>69.599999999999994</v>
          </cell>
          <cell r="X4189">
            <v>80.7</v>
          </cell>
          <cell r="Y4189">
            <v>48.4</v>
          </cell>
          <cell r="Z4189">
            <v>43.3</v>
          </cell>
          <cell r="AA4189">
            <v>42.4</v>
          </cell>
          <cell r="AB4189">
            <v>10.092246680000001</v>
          </cell>
          <cell r="AC4189">
            <v>0.13850688</v>
          </cell>
          <cell r="AD4189">
            <v>285.2</v>
          </cell>
          <cell r="AE4189">
            <v>63.123990839999998</v>
          </cell>
          <cell r="AF4189">
            <v>61.036562740000001</v>
          </cell>
          <cell r="AG4189">
            <v>0.33878147255110952</v>
          </cell>
          <cell r="AH4189">
            <v>3.3</v>
          </cell>
          <cell r="AI4189">
            <v>72960</v>
          </cell>
          <cell r="AJ4189">
            <v>10.6</v>
          </cell>
        </row>
        <row r="4190">
          <cell r="A4190" t="str">
            <v>4812</v>
          </cell>
          <cell r="B4190" t="str">
            <v>481201601</v>
          </cell>
          <cell r="D4190" t="str">
            <v>4812016</v>
          </cell>
          <cell r="E4190" t="str">
            <v>4880</v>
          </cell>
          <cell r="F4190" t="str">
            <v>48</v>
          </cell>
          <cell r="G4190">
            <v>542.59507582000003</v>
          </cell>
          <cell r="H4190">
            <v>548.97883991000003</v>
          </cell>
          <cell r="I4190">
            <v>546.35633400999996</v>
          </cell>
          <cell r="J4190">
            <v>31.160263870000001</v>
          </cell>
          <cell r="K4190">
            <v>25.903812449999997</v>
          </cell>
          <cell r="L4190">
            <v>7.1623975</v>
          </cell>
          <cell r="M4190">
            <v>10.81977828</v>
          </cell>
          <cell r="N4190">
            <v>30.302219310000005</v>
          </cell>
          <cell r="O4190">
            <v>60.258000000000003</v>
          </cell>
          <cell r="P4190">
            <v>10.81977828</v>
          </cell>
          <cell r="Q4190">
            <v>65.8</v>
          </cell>
          <cell r="R4190">
            <v>47.665465279999999</v>
          </cell>
          <cell r="S4190">
            <v>18.100000000000001</v>
          </cell>
          <cell r="T4190">
            <v>7.1514854600000008</v>
          </cell>
          <cell r="U4190">
            <v>7.1623975</v>
          </cell>
          <cell r="V4190">
            <v>7.1623975</v>
          </cell>
          <cell r="W4190">
            <v>69.599999999999994</v>
          </cell>
          <cell r="X4190">
            <v>80.7</v>
          </cell>
          <cell r="Y4190">
            <v>48.4</v>
          </cell>
          <cell r="Z4190">
            <v>43.3</v>
          </cell>
          <cell r="AA4190">
            <v>42.4</v>
          </cell>
          <cell r="AB4190">
            <v>7.1623975</v>
          </cell>
          <cell r="AC4190">
            <v>1</v>
          </cell>
          <cell r="AD4190">
            <v>285.2</v>
          </cell>
          <cell r="AE4190">
            <v>63.123990839999998</v>
          </cell>
          <cell r="AF4190">
            <v>60.438000000000002</v>
          </cell>
          <cell r="AG4190">
            <v>0.34232493417294541</v>
          </cell>
          <cell r="AH4190">
            <v>3.3</v>
          </cell>
          <cell r="AI4190">
            <v>72960</v>
          </cell>
          <cell r="AJ4190">
            <v>10.6</v>
          </cell>
        </row>
        <row r="4191">
          <cell r="A4191" t="str">
            <v>4812</v>
          </cell>
          <cell r="B4191" t="str">
            <v>481201801</v>
          </cell>
          <cell r="D4191" t="str">
            <v>4812018</v>
          </cell>
          <cell r="E4191" t="str">
            <v>4880</v>
          </cell>
          <cell r="F4191" t="str">
            <v>48</v>
          </cell>
          <cell r="G4191">
            <v>542.59507582000003</v>
          </cell>
          <cell r="H4191">
            <v>548.97883991000003</v>
          </cell>
          <cell r="I4191">
            <v>546.35633400999996</v>
          </cell>
          <cell r="J4191">
            <v>31.160263870000001</v>
          </cell>
          <cell r="K4191">
            <v>25.903812449999997</v>
          </cell>
          <cell r="L4191">
            <v>7.2093402600000003</v>
          </cell>
          <cell r="M4191">
            <v>7.26961675</v>
          </cell>
          <cell r="N4191">
            <v>30.302219310000005</v>
          </cell>
          <cell r="O4191">
            <v>60.258000000000003</v>
          </cell>
          <cell r="P4191">
            <v>7.8264431400000003</v>
          </cell>
          <cell r="Q4191">
            <v>65.8</v>
          </cell>
          <cell r="R4191">
            <v>47.665465279999999</v>
          </cell>
          <cell r="S4191">
            <v>18.100000000000001</v>
          </cell>
          <cell r="T4191">
            <v>7.4776042399999998</v>
          </cell>
          <cell r="U4191">
            <v>7.2320103299999996</v>
          </cell>
          <cell r="V4191">
            <v>7.26961675</v>
          </cell>
          <cell r="W4191">
            <v>69.599999999999994</v>
          </cell>
          <cell r="X4191">
            <v>80.7</v>
          </cell>
          <cell r="Y4191">
            <v>48.4</v>
          </cell>
          <cell r="Z4191">
            <v>43.3</v>
          </cell>
          <cell r="AA4191">
            <v>42.4</v>
          </cell>
          <cell r="AB4191">
            <v>7.30384323</v>
          </cell>
          <cell r="AC4191">
            <v>1</v>
          </cell>
          <cell r="AD4191">
            <v>285.2</v>
          </cell>
          <cell r="AE4191">
            <v>63.123990839999998</v>
          </cell>
          <cell r="AF4191">
            <v>60.438000000000002</v>
          </cell>
          <cell r="AG4191">
            <v>0.33485257495249365</v>
          </cell>
          <cell r="AH4191">
            <v>3.3</v>
          </cell>
          <cell r="AI4191">
            <v>72960</v>
          </cell>
          <cell r="AJ4191">
            <v>10.6</v>
          </cell>
        </row>
        <row r="4192">
          <cell r="A4192" t="str">
            <v>4812</v>
          </cell>
          <cell r="B4192" t="str">
            <v>481202001</v>
          </cell>
          <cell r="D4192" t="str">
            <v>4812020</v>
          </cell>
          <cell r="E4192" t="str">
            <v>4880</v>
          </cell>
          <cell r="F4192" t="str">
            <v>48</v>
          </cell>
          <cell r="G4192">
            <v>542.59507582000003</v>
          </cell>
          <cell r="H4192">
            <v>548.97883991000003</v>
          </cell>
          <cell r="I4192">
            <v>546.35633400999996</v>
          </cell>
          <cell r="J4192">
            <v>31.160263870000001</v>
          </cell>
          <cell r="K4192">
            <v>25.903812449999997</v>
          </cell>
          <cell r="L4192">
            <v>9.4334839200000005</v>
          </cell>
          <cell r="M4192">
            <v>9.8389490300000002</v>
          </cell>
          <cell r="N4192">
            <v>30.302219310000005</v>
          </cell>
          <cell r="O4192">
            <v>60.258000000000003</v>
          </cell>
          <cell r="P4192">
            <v>9.8389490300000002</v>
          </cell>
          <cell r="Q4192">
            <v>65.8</v>
          </cell>
          <cell r="R4192">
            <v>47.665465279999999</v>
          </cell>
          <cell r="S4192">
            <v>18.100000000000001</v>
          </cell>
          <cell r="T4192">
            <v>9.8389490300000002</v>
          </cell>
          <cell r="U4192">
            <v>9.4334839200000005</v>
          </cell>
          <cell r="V4192">
            <v>9.4334839200000005</v>
          </cell>
          <cell r="W4192">
            <v>69.599999999999994</v>
          </cell>
          <cell r="X4192">
            <v>80.7</v>
          </cell>
          <cell r="Y4192">
            <v>48.4</v>
          </cell>
          <cell r="Z4192">
            <v>43.3</v>
          </cell>
          <cell r="AA4192">
            <v>42.4</v>
          </cell>
          <cell r="AB4192">
            <v>9.9493209700000005</v>
          </cell>
          <cell r="AC4192">
            <v>0</v>
          </cell>
          <cell r="AD4192">
            <v>285.2</v>
          </cell>
          <cell r="AE4192">
            <v>63.123990839999998</v>
          </cell>
          <cell r="AF4192">
            <v>60.438000000000002</v>
          </cell>
          <cell r="AG4192">
            <v>0.35193733940585209</v>
          </cell>
          <cell r="AH4192">
            <v>3.3</v>
          </cell>
          <cell r="AI4192">
            <v>72960</v>
          </cell>
          <cell r="AJ4192">
            <v>10.6</v>
          </cell>
        </row>
        <row r="4193">
          <cell r="A4193" t="str">
            <v>4812</v>
          </cell>
          <cell r="B4193" t="str">
            <v>481202201</v>
          </cell>
          <cell r="D4193" t="str">
            <v>4812022</v>
          </cell>
          <cell r="E4193" t="str">
            <v>4880</v>
          </cell>
          <cell r="F4193" t="str">
            <v>48</v>
          </cell>
          <cell r="G4193">
            <v>542.59507582000003</v>
          </cell>
          <cell r="H4193">
            <v>548.97883991000003</v>
          </cell>
          <cell r="I4193">
            <v>546.35633400999996</v>
          </cell>
          <cell r="J4193">
            <v>31.160263870000001</v>
          </cell>
          <cell r="K4193">
            <v>25.903812449999997</v>
          </cell>
          <cell r="L4193">
            <v>9.4568878999999999</v>
          </cell>
          <cell r="M4193">
            <v>11.100420639999999</v>
          </cell>
          <cell r="N4193">
            <v>30.302219310000005</v>
          </cell>
          <cell r="O4193">
            <v>60.258000000000003</v>
          </cell>
          <cell r="P4193">
            <v>11.183879579999999</v>
          </cell>
          <cell r="Q4193">
            <v>65.8</v>
          </cell>
          <cell r="R4193">
            <v>47.665465279999999</v>
          </cell>
          <cell r="S4193">
            <v>18.100000000000001</v>
          </cell>
          <cell r="T4193">
            <v>10.035304979999999</v>
          </cell>
          <cell r="U4193">
            <v>9.9254447199999998</v>
          </cell>
          <cell r="V4193">
            <v>9.7980714800000008</v>
          </cell>
          <cell r="W4193">
            <v>69.599999999999994</v>
          </cell>
          <cell r="X4193">
            <v>80.7</v>
          </cell>
          <cell r="Y4193">
            <v>48.4</v>
          </cell>
          <cell r="Z4193">
            <v>43.3</v>
          </cell>
          <cell r="AA4193">
            <v>42.4</v>
          </cell>
          <cell r="AB4193">
            <v>10.37227169</v>
          </cell>
          <cell r="AC4193">
            <v>0.27480470000000001</v>
          </cell>
          <cell r="AD4193">
            <v>285.2</v>
          </cell>
          <cell r="AE4193">
            <v>63.123990839999998</v>
          </cell>
          <cell r="AF4193">
            <v>60.427030869999996</v>
          </cell>
          <cell r="AG4193">
            <v>0.35880041301100857</v>
          </cell>
          <cell r="AH4193">
            <v>3.3</v>
          </cell>
          <cell r="AI4193">
            <v>72960</v>
          </cell>
          <cell r="AJ4193">
            <v>10.6</v>
          </cell>
        </row>
        <row r="4194">
          <cell r="A4194" t="str">
            <v>4812</v>
          </cell>
          <cell r="B4194" t="str">
            <v>481202202</v>
          </cell>
          <cell r="D4194" t="str">
            <v>4812022</v>
          </cell>
          <cell r="E4194" t="str">
            <v>4880</v>
          </cell>
          <cell r="F4194" t="str">
            <v>48</v>
          </cell>
          <cell r="G4194">
            <v>542.59507582000003</v>
          </cell>
          <cell r="H4194">
            <v>548.97883991000003</v>
          </cell>
          <cell r="I4194">
            <v>546.35633400999996</v>
          </cell>
          <cell r="J4194">
            <v>31.160263870000001</v>
          </cell>
          <cell r="K4194">
            <v>25.903812449999997</v>
          </cell>
          <cell r="L4194">
            <v>9.4334839200000005</v>
          </cell>
          <cell r="M4194">
            <v>11.630708500000001</v>
          </cell>
          <cell r="N4194">
            <v>30.302219310000005</v>
          </cell>
          <cell r="O4194">
            <v>60.258000000000003</v>
          </cell>
          <cell r="P4194">
            <v>11.225243389999999</v>
          </cell>
          <cell r="Q4194">
            <v>65.8</v>
          </cell>
          <cell r="R4194">
            <v>47.665465279999999</v>
          </cell>
          <cell r="S4194">
            <v>18.100000000000001</v>
          </cell>
          <cell r="T4194">
            <v>9.4334839200000005</v>
          </cell>
          <cell r="U4194">
            <v>9.4334839200000005</v>
          </cell>
          <cell r="V4194">
            <v>9.4334839200000005</v>
          </cell>
          <cell r="W4194">
            <v>69.599999999999994</v>
          </cell>
          <cell r="X4194">
            <v>80.7</v>
          </cell>
          <cell r="Y4194">
            <v>48.4</v>
          </cell>
          <cell r="Z4194">
            <v>43.3</v>
          </cell>
          <cell r="AA4194">
            <v>42.4</v>
          </cell>
          <cell r="AB4194">
            <v>9.6158054800000006</v>
          </cell>
          <cell r="AC4194">
            <v>0</v>
          </cell>
          <cell r="AD4194">
            <v>285.2</v>
          </cell>
          <cell r="AE4194">
            <v>63.123990839999998</v>
          </cell>
          <cell r="AF4194">
            <v>60.438000000000002</v>
          </cell>
          <cell r="AG4194">
            <v>0.40129219154334461</v>
          </cell>
          <cell r="AH4194">
            <v>3.3</v>
          </cell>
          <cell r="AI4194">
            <v>72960</v>
          </cell>
          <cell r="AJ4194">
            <v>10.6</v>
          </cell>
        </row>
        <row r="4195">
          <cell r="A4195" t="str">
            <v>4812</v>
          </cell>
          <cell r="B4195" t="str">
            <v>481202401</v>
          </cell>
          <cell r="D4195" t="str">
            <v>4812024</v>
          </cell>
          <cell r="E4195" t="str">
            <v>4880</v>
          </cell>
          <cell r="F4195" t="str">
            <v>48</v>
          </cell>
          <cell r="G4195">
            <v>542.59507582000003</v>
          </cell>
          <cell r="H4195">
            <v>548.97883991000003</v>
          </cell>
          <cell r="I4195">
            <v>546.35633400999996</v>
          </cell>
          <cell r="J4195">
            <v>31.160263870000001</v>
          </cell>
          <cell r="K4195">
            <v>25.903812449999997</v>
          </cell>
          <cell r="L4195">
            <v>7.1308988299999996</v>
          </cell>
          <cell r="M4195">
            <v>10.81977828</v>
          </cell>
          <cell r="N4195">
            <v>30.302219310000005</v>
          </cell>
          <cell r="O4195">
            <v>60.258000000000003</v>
          </cell>
          <cell r="P4195">
            <v>10.81977828</v>
          </cell>
          <cell r="Q4195">
            <v>65.8</v>
          </cell>
          <cell r="R4195">
            <v>47.665465279999999</v>
          </cell>
          <cell r="S4195">
            <v>18.100000000000001</v>
          </cell>
          <cell r="T4195">
            <v>7.1308988299999996</v>
          </cell>
          <cell r="U4195">
            <v>10.126631100000001</v>
          </cell>
          <cell r="V4195">
            <v>7.1308988299999996</v>
          </cell>
          <cell r="W4195">
            <v>69.599999999999994</v>
          </cell>
          <cell r="X4195">
            <v>80.7</v>
          </cell>
          <cell r="Y4195">
            <v>48.4</v>
          </cell>
          <cell r="Z4195">
            <v>43.3</v>
          </cell>
          <cell r="AA4195">
            <v>42.4</v>
          </cell>
          <cell r="AB4195">
            <v>10.741816740000001</v>
          </cell>
          <cell r="AC4195">
            <v>1</v>
          </cell>
          <cell r="AD4195">
            <v>285.2</v>
          </cell>
          <cell r="AE4195">
            <v>63.123990839999998</v>
          </cell>
          <cell r="AF4195">
            <v>60.438000000000002</v>
          </cell>
          <cell r="AG4195">
            <v>0.32470805176170636</v>
          </cell>
          <cell r="AH4195">
            <v>3.3</v>
          </cell>
          <cell r="AI4195">
            <v>72960</v>
          </cell>
          <cell r="AJ4195">
            <v>10.6</v>
          </cell>
        </row>
        <row r="4196">
          <cell r="A4196" t="str">
            <v>4812</v>
          </cell>
          <cell r="B4196" t="str">
            <v>481202601</v>
          </cell>
          <cell r="D4196" t="str">
            <v>4812026</v>
          </cell>
          <cell r="E4196" t="str">
            <v>4880</v>
          </cell>
          <cell r="F4196" t="str">
            <v>48</v>
          </cell>
          <cell r="G4196">
            <v>542.59507582000003</v>
          </cell>
          <cell r="H4196">
            <v>548.97883991000003</v>
          </cell>
          <cell r="I4196">
            <v>546.35633400999996</v>
          </cell>
          <cell r="J4196">
            <v>31.160263870000001</v>
          </cell>
          <cell r="K4196">
            <v>25.903812449999997</v>
          </cell>
          <cell r="L4196">
            <v>7.1308988299999996</v>
          </cell>
          <cell r="M4196">
            <v>11.225243389999999</v>
          </cell>
          <cell r="N4196">
            <v>30.302219310000005</v>
          </cell>
          <cell r="O4196">
            <v>60.258000000000003</v>
          </cell>
          <cell r="P4196">
            <v>11.225243389999999</v>
          </cell>
          <cell r="Q4196">
            <v>65.8</v>
          </cell>
          <cell r="R4196">
            <v>47.665465279999999</v>
          </cell>
          <cell r="S4196">
            <v>18.100000000000001</v>
          </cell>
          <cell r="T4196">
            <v>7.1308988299999996</v>
          </cell>
          <cell r="U4196">
            <v>10.126631100000001</v>
          </cell>
          <cell r="V4196">
            <v>9.4334839200000005</v>
          </cell>
          <cell r="W4196">
            <v>69.599999999999994</v>
          </cell>
          <cell r="X4196">
            <v>80.7</v>
          </cell>
          <cell r="Y4196">
            <v>48.4</v>
          </cell>
          <cell r="Z4196">
            <v>43.3</v>
          </cell>
          <cell r="AA4196">
            <v>42.4</v>
          </cell>
          <cell r="AB4196">
            <v>10.02566094</v>
          </cell>
          <cell r="AC4196">
            <v>1</v>
          </cell>
          <cell r="AD4196">
            <v>285.2</v>
          </cell>
          <cell r="AE4196">
            <v>63.123990839999998</v>
          </cell>
          <cell r="AF4196">
            <v>60.438000000000002</v>
          </cell>
          <cell r="AG4196">
            <v>0.37605172135156678</v>
          </cell>
          <cell r="AH4196">
            <v>3.3</v>
          </cell>
          <cell r="AI4196">
            <v>72960</v>
          </cell>
          <cell r="AJ4196">
            <v>10.6</v>
          </cell>
        </row>
        <row r="4197">
          <cell r="A4197" t="str">
            <v>4812</v>
          </cell>
          <cell r="B4197" t="str">
            <v>481202901</v>
          </cell>
          <cell r="D4197" t="str">
            <v>4812029</v>
          </cell>
          <cell r="E4197" t="str">
            <v>4880</v>
          </cell>
          <cell r="F4197" t="str">
            <v>48</v>
          </cell>
          <cell r="G4197">
            <v>542.59507582000003</v>
          </cell>
          <cell r="H4197">
            <v>548.97883991000003</v>
          </cell>
          <cell r="I4197">
            <v>546.35633400999996</v>
          </cell>
          <cell r="J4197">
            <v>31.160263870000001</v>
          </cell>
          <cell r="K4197">
            <v>25.903812449999997</v>
          </cell>
          <cell r="L4197">
            <v>7.2019163199999996</v>
          </cell>
          <cell r="M4197">
            <v>11.630708500000001</v>
          </cell>
          <cell r="N4197">
            <v>30.302219310000005</v>
          </cell>
          <cell r="O4197">
            <v>60.258000000000003</v>
          </cell>
          <cell r="P4197">
            <v>11.603204829999999</v>
          </cell>
          <cell r="Q4197">
            <v>65.8</v>
          </cell>
          <cell r="R4197">
            <v>47.665465279999999</v>
          </cell>
          <cell r="S4197">
            <v>18.100000000000001</v>
          </cell>
          <cell r="T4197">
            <v>10.126631100000001</v>
          </cell>
          <cell r="U4197">
            <v>7.2019163199999996</v>
          </cell>
          <cell r="V4197">
            <v>7.2019163199999996</v>
          </cell>
          <cell r="W4197">
            <v>69.599999999999994</v>
          </cell>
          <cell r="X4197">
            <v>80.7</v>
          </cell>
          <cell r="Y4197">
            <v>48.4</v>
          </cell>
          <cell r="Z4197">
            <v>43.3</v>
          </cell>
          <cell r="AA4197">
            <v>42.4</v>
          </cell>
          <cell r="AB4197">
            <v>7.4061033800000002</v>
          </cell>
          <cell r="AC4197">
            <v>1</v>
          </cell>
          <cell r="AD4197">
            <v>285.2</v>
          </cell>
          <cell r="AE4197">
            <v>63.123990839999998</v>
          </cell>
          <cell r="AF4197">
            <v>60.438000000000002</v>
          </cell>
          <cell r="AG4197">
            <v>0.36365008639562968</v>
          </cell>
          <cell r="AH4197">
            <v>3.3</v>
          </cell>
          <cell r="AI4197">
            <v>72960</v>
          </cell>
          <cell r="AJ4197">
            <v>10.6</v>
          </cell>
        </row>
        <row r="4198">
          <cell r="A4198" t="str">
            <v>4812</v>
          </cell>
          <cell r="B4198" t="str">
            <v>481203501</v>
          </cell>
          <cell r="D4198" t="str">
            <v>4812035</v>
          </cell>
          <cell r="E4198" t="str">
            <v>4880</v>
          </cell>
          <cell r="F4198" t="str">
            <v>48</v>
          </cell>
          <cell r="G4198">
            <v>542.59507582000003</v>
          </cell>
          <cell r="H4198">
            <v>548.97883991000003</v>
          </cell>
          <cell r="I4198">
            <v>546.35633400999996</v>
          </cell>
          <cell r="J4198">
            <v>31.160263870000001</v>
          </cell>
          <cell r="K4198">
            <v>25.903812449999997</v>
          </cell>
          <cell r="L4198">
            <v>7.175489709999999</v>
          </cell>
          <cell r="M4198">
            <v>7.1853870200000003</v>
          </cell>
          <cell r="N4198">
            <v>30.302219310000005</v>
          </cell>
          <cell r="O4198">
            <v>60.258000000000003</v>
          </cell>
          <cell r="P4198">
            <v>11.630708500000001</v>
          </cell>
          <cell r="Q4198">
            <v>65.8</v>
          </cell>
          <cell r="R4198">
            <v>47.665465279999999</v>
          </cell>
          <cell r="S4198">
            <v>18.100000000000001</v>
          </cell>
          <cell r="T4198">
            <v>7.3613754299999998</v>
          </cell>
          <cell r="U4198">
            <v>7.1853870200000003</v>
          </cell>
          <cell r="V4198">
            <v>7.1853870200000003</v>
          </cell>
          <cell r="W4198">
            <v>69.599999999999994</v>
          </cell>
          <cell r="X4198">
            <v>80.7</v>
          </cell>
          <cell r="Y4198">
            <v>48.4</v>
          </cell>
          <cell r="Z4198">
            <v>43.3</v>
          </cell>
          <cell r="AA4198">
            <v>42.4</v>
          </cell>
          <cell r="AB4198">
            <v>7.2370590300000002</v>
          </cell>
          <cell r="AC4198">
            <v>0.66103175000000003</v>
          </cell>
          <cell r="AD4198">
            <v>285.2</v>
          </cell>
          <cell r="AE4198">
            <v>63.123990839999998</v>
          </cell>
          <cell r="AF4198">
            <v>48.317500000000003</v>
          </cell>
          <cell r="AG4198">
            <v>0.8</v>
          </cell>
          <cell r="AH4198">
            <v>3.3</v>
          </cell>
          <cell r="AI4198">
            <v>72960</v>
          </cell>
          <cell r="AJ4198">
            <v>10.6</v>
          </cell>
        </row>
        <row r="4199">
          <cell r="A4199" t="str">
            <v>4813</v>
          </cell>
          <cell r="B4199" t="str">
            <v>481300101</v>
          </cell>
          <cell r="D4199" t="str">
            <v>4813001</v>
          </cell>
          <cell r="E4199" t="str">
            <v>4870</v>
          </cell>
          <cell r="F4199" t="str">
            <v>48</v>
          </cell>
          <cell r="G4199">
            <v>542.59507582000003</v>
          </cell>
          <cell r="H4199">
            <v>548.97883991000003</v>
          </cell>
          <cell r="I4199">
            <v>546.35633400999996</v>
          </cell>
          <cell r="J4199">
            <v>11.11111111</v>
          </cell>
          <cell r="K4199">
            <v>12.376237619999999</v>
          </cell>
          <cell r="L4199">
            <v>9.3090085400000007</v>
          </cell>
          <cell r="M4199">
            <v>10.733174099999999</v>
          </cell>
          <cell r="N4199">
            <v>27.552950329999998</v>
          </cell>
          <cell r="O4199">
            <v>60.258000000000003</v>
          </cell>
          <cell r="P4199">
            <v>10.81883784</v>
          </cell>
          <cell r="Q4199">
            <v>72.2</v>
          </cell>
          <cell r="R4199">
            <v>47.665465279999999</v>
          </cell>
          <cell r="S4199">
            <v>18.100000000000001</v>
          </cell>
          <cell r="T4199">
            <v>9.5856898600000005</v>
          </cell>
          <cell r="U4199">
            <v>9.4844051500000006</v>
          </cell>
          <cell r="V4199">
            <v>9.6274046200000001</v>
          </cell>
          <cell r="W4199">
            <v>46.2</v>
          </cell>
          <cell r="X4199">
            <v>93.2</v>
          </cell>
          <cell r="Y4199">
            <v>45.5</v>
          </cell>
          <cell r="Z4199">
            <v>45</v>
          </cell>
          <cell r="AA4199">
            <v>32.799999999999997</v>
          </cell>
          <cell r="AB4199">
            <v>9.8318304199999993</v>
          </cell>
          <cell r="AC4199">
            <v>2.2844079999999999E-2</v>
          </cell>
          <cell r="AD4199">
            <v>270.95</v>
          </cell>
          <cell r="AE4199">
            <v>57.357575650000001</v>
          </cell>
          <cell r="AF4199">
            <v>60.194515049999993</v>
          </cell>
          <cell r="AG4199">
            <v>0.32074777064492299</v>
          </cell>
          <cell r="AH4199">
            <v>2.8</v>
          </cell>
          <cell r="AI4199">
            <v>59770</v>
          </cell>
          <cell r="AJ4199">
            <v>10.6</v>
          </cell>
        </row>
        <row r="4200">
          <cell r="A4200" t="str">
            <v>4813</v>
          </cell>
          <cell r="B4200" t="str">
            <v>481300201</v>
          </cell>
          <cell r="D4200" t="str">
            <v>4813002</v>
          </cell>
          <cell r="E4200" t="str">
            <v>4870</v>
          </cell>
          <cell r="F4200" t="str">
            <v>48</v>
          </cell>
          <cell r="G4200">
            <v>542.59507582000003</v>
          </cell>
          <cell r="H4200">
            <v>548.97883991000003</v>
          </cell>
          <cell r="I4200">
            <v>546.35633400999996</v>
          </cell>
          <cell r="J4200">
            <v>11.11111111</v>
          </cell>
          <cell r="K4200">
            <v>12.376237619999999</v>
          </cell>
          <cell r="L4200">
            <v>7.2247534099999999</v>
          </cell>
          <cell r="M4200">
            <v>10.81977828</v>
          </cell>
          <cell r="N4200">
            <v>27.552950329999998</v>
          </cell>
          <cell r="O4200">
            <v>60.258000000000003</v>
          </cell>
          <cell r="P4200">
            <v>11.225243389999999</v>
          </cell>
          <cell r="Q4200">
            <v>72.2</v>
          </cell>
          <cell r="R4200">
            <v>47.665465279999999</v>
          </cell>
          <cell r="S4200">
            <v>18.100000000000001</v>
          </cell>
          <cell r="T4200">
            <v>7.2247534099999999</v>
          </cell>
          <cell r="U4200">
            <v>7.2247534099999999</v>
          </cell>
          <cell r="V4200">
            <v>7.1459844700000001</v>
          </cell>
          <cell r="W4200">
            <v>46.2</v>
          </cell>
          <cell r="X4200">
            <v>93.2</v>
          </cell>
          <cell r="Y4200">
            <v>45.5</v>
          </cell>
          <cell r="Z4200">
            <v>45</v>
          </cell>
          <cell r="AA4200">
            <v>32.799999999999997</v>
          </cell>
          <cell r="AB4200">
            <v>9.9641121699999999</v>
          </cell>
          <cell r="AC4200">
            <v>0</v>
          </cell>
          <cell r="AD4200">
            <v>270.95</v>
          </cell>
          <cell r="AE4200">
            <v>57.357575650000001</v>
          </cell>
          <cell r="AF4200">
            <v>60.187800000000003</v>
          </cell>
          <cell r="AG4200">
            <v>0.3342815473786902</v>
          </cell>
          <cell r="AH4200">
            <v>2.8</v>
          </cell>
          <cell r="AI4200">
            <v>59770</v>
          </cell>
          <cell r="AJ4200">
            <v>10.6</v>
          </cell>
        </row>
        <row r="4201">
          <cell r="A4201" t="str">
            <v>4813</v>
          </cell>
          <cell r="B4201" t="str">
            <v>481300301</v>
          </cell>
          <cell r="D4201" t="str">
            <v>4813003</v>
          </cell>
          <cell r="E4201" t="str">
            <v>4870</v>
          </cell>
          <cell r="F4201" t="str">
            <v>48</v>
          </cell>
          <cell r="G4201">
            <v>542.59507582000003</v>
          </cell>
          <cell r="H4201">
            <v>548.97883991000003</v>
          </cell>
          <cell r="I4201">
            <v>546.35633400999996</v>
          </cell>
          <cell r="J4201">
            <v>11.11111111</v>
          </cell>
          <cell r="K4201">
            <v>12.376237619999999</v>
          </cell>
          <cell r="L4201">
            <v>9.8389490300000002</v>
          </cell>
          <cell r="M4201">
            <v>10.81977828</v>
          </cell>
          <cell r="N4201">
            <v>27.552950329999998</v>
          </cell>
          <cell r="O4201">
            <v>60.258000000000003</v>
          </cell>
          <cell r="P4201">
            <v>10.81977828</v>
          </cell>
          <cell r="Q4201">
            <v>72.2</v>
          </cell>
          <cell r="R4201">
            <v>47.665465279999999</v>
          </cell>
          <cell r="S4201">
            <v>18.100000000000001</v>
          </cell>
          <cell r="T4201">
            <v>10.126631100000001</v>
          </cell>
          <cell r="U4201">
            <v>10.126631100000001</v>
          </cell>
          <cell r="V4201">
            <v>9.4334839200000005</v>
          </cell>
          <cell r="W4201">
            <v>46.2</v>
          </cell>
          <cell r="X4201">
            <v>93.2</v>
          </cell>
          <cell r="Y4201">
            <v>45.5</v>
          </cell>
          <cell r="Z4201">
            <v>45</v>
          </cell>
          <cell r="AA4201">
            <v>32.799999999999997</v>
          </cell>
          <cell r="AB4201">
            <v>9.9641121699999999</v>
          </cell>
          <cell r="AC4201">
            <v>0</v>
          </cell>
          <cell r="AD4201">
            <v>270.95</v>
          </cell>
          <cell r="AE4201">
            <v>57.357575650000001</v>
          </cell>
          <cell r="AF4201">
            <v>60.187800000000003</v>
          </cell>
          <cell r="AG4201">
            <v>0.38029592813939861</v>
          </cell>
          <cell r="AH4201">
            <v>2.8</v>
          </cell>
          <cell r="AI4201">
            <v>59770</v>
          </cell>
          <cell r="AJ4201">
            <v>10.6</v>
          </cell>
        </row>
        <row r="4202">
          <cell r="A4202" t="str">
            <v>4813</v>
          </cell>
          <cell r="B4202" t="str">
            <v>481300401</v>
          </cell>
          <cell r="D4202" t="str">
            <v>4813004</v>
          </cell>
          <cell r="E4202" t="str">
            <v>4870</v>
          </cell>
          <cell r="F4202" t="str">
            <v>48</v>
          </cell>
          <cell r="G4202">
            <v>542.59507582000003</v>
          </cell>
          <cell r="H4202">
            <v>548.97883991000003</v>
          </cell>
          <cell r="I4202">
            <v>546.35633400999996</v>
          </cell>
          <cell r="J4202">
            <v>11.11111111</v>
          </cell>
          <cell r="K4202">
            <v>12.376237619999999</v>
          </cell>
          <cell r="L4202">
            <v>7.1944368499999998</v>
          </cell>
          <cell r="M4202">
            <v>10.81977828</v>
          </cell>
          <cell r="N4202">
            <v>27.552950329999998</v>
          </cell>
          <cell r="O4202">
            <v>60.258000000000003</v>
          </cell>
          <cell r="P4202">
            <v>10.81977828</v>
          </cell>
          <cell r="Q4202">
            <v>72.2</v>
          </cell>
          <cell r="R4202">
            <v>47.665465279999999</v>
          </cell>
          <cell r="S4202">
            <v>18.100000000000001</v>
          </cell>
          <cell r="T4202">
            <v>7.2078598700000001</v>
          </cell>
          <cell r="U4202">
            <v>7.2078598700000001</v>
          </cell>
          <cell r="V4202">
            <v>9.8389490300000002</v>
          </cell>
          <cell r="W4202">
            <v>46.2</v>
          </cell>
          <cell r="X4202">
            <v>93.2</v>
          </cell>
          <cell r="Y4202">
            <v>45.5</v>
          </cell>
          <cell r="Z4202">
            <v>45</v>
          </cell>
          <cell r="AA4202">
            <v>32.799999999999997</v>
          </cell>
          <cell r="AB4202">
            <v>7.1944368499999998</v>
          </cell>
          <cell r="AC4202">
            <v>0</v>
          </cell>
          <cell r="AD4202">
            <v>270.95</v>
          </cell>
          <cell r="AE4202">
            <v>57.357575650000001</v>
          </cell>
          <cell r="AF4202">
            <v>60.187800000000003</v>
          </cell>
          <cell r="AG4202">
            <v>0.34640096389392683</v>
          </cell>
          <cell r="AH4202">
            <v>2.8</v>
          </cell>
          <cell r="AI4202">
            <v>59770</v>
          </cell>
          <cell r="AJ4202">
            <v>10.6</v>
          </cell>
        </row>
        <row r="4203">
          <cell r="A4203" t="str">
            <v>4813</v>
          </cell>
          <cell r="B4203" t="str">
            <v>481300501</v>
          </cell>
          <cell r="D4203" t="str">
            <v>4813005</v>
          </cell>
          <cell r="E4203" t="str">
            <v>4870</v>
          </cell>
          <cell r="F4203" t="str">
            <v>48</v>
          </cell>
          <cell r="G4203">
            <v>542.59507582000003</v>
          </cell>
          <cell r="H4203">
            <v>548.97883991000003</v>
          </cell>
          <cell r="I4203">
            <v>546.35633400999996</v>
          </cell>
          <cell r="J4203">
            <v>11.11111111</v>
          </cell>
          <cell r="K4203">
            <v>12.376237619999999</v>
          </cell>
          <cell r="L4203">
            <v>7.7332456499999989</v>
          </cell>
          <cell r="M4203">
            <v>10.81977828</v>
          </cell>
          <cell r="N4203">
            <v>27.552950329999998</v>
          </cell>
          <cell r="O4203">
            <v>60.258000000000003</v>
          </cell>
          <cell r="P4203">
            <v>10.81977828</v>
          </cell>
          <cell r="Q4203">
            <v>72.2</v>
          </cell>
          <cell r="R4203">
            <v>47.665465279999999</v>
          </cell>
          <cell r="S4203">
            <v>18.100000000000001</v>
          </cell>
          <cell r="T4203">
            <v>9.4334839200000005</v>
          </cell>
          <cell r="U4203">
            <v>7.7332456499999989</v>
          </cell>
          <cell r="V4203">
            <v>7.7332456499999989</v>
          </cell>
          <cell r="W4203">
            <v>46.2</v>
          </cell>
          <cell r="X4203">
            <v>93.2</v>
          </cell>
          <cell r="Y4203">
            <v>45.5</v>
          </cell>
          <cell r="Z4203">
            <v>45</v>
          </cell>
          <cell r="AA4203">
            <v>32.799999999999997</v>
          </cell>
          <cell r="AB4203">
            <v>7.7332456499999989</v>
          </cell>
          <cell r="AC4203">
            <v>0</v>
          </cell>
          <cell r="AD4203">
            <v>270.95</v>
          </cell>
          <cell r="AE4203">
            <v>57.357575650000001</v>
          </cell>
          <cell r="AF4203">
            <v>60.187800000000003</v>
          </cell>
          <cell r="AG4203">
            <v>0.31373130861838339</v>
          </cell>
          <cell r="AH4203">
            <v>2.8</v>
          </cell>
          <cell r="AI4203">
            <v>59770</v>
          </cell>
          <cell r="AJ4203">
            <v>10.6</v>
          </cell>
        </row>
        <row r="4204">
          <cell r="A4204" t="str">
            <v>4813</v>
          </cell>
          <cell r="B4204" t="str">
            <v>481300601</v>
          </cell>
          <cell r="D4204" t="str">
            <v>4813006</v>
          </cell>
          <cell r="E4204" t="str">
            <v>4870</v>
          </cell>
          <cell r="F4204" t="str">
            <v>48</v>
          </cell>
          <cell r="G4204">
            <v>542.59507582000003</v>
          </cell>
          <cell r="H4204">
            <v>548.97883991000003</v>
          </cell>
          <cell r="I4204">
            <v>546.35633400999996</v>
          </cell>
          <cell r="J4204">
            <v>11.11111111</v>
          </cell>
          <cell r="K4204">
            <v>12.376237619999999</v>
          </cell>
          <cell r="L4204">
            <v>9.4334839200000005</v>
          </cell>
          <cell r="M4204">
            <v>10.81977828</v>
          </cell>
          <cell r="N4204">
            <v>27.552950329999998</v>
          </cell>
          <cell r="O4204">
            <v>60.258000000000003</v>
          </cell>
          <cell r="P4204">
            <v>10.81977828</v>
          </cell>
          <cell r="Q4204">
            <v>72.2</v>
          </cell>
          <cell r="R4204">
            <v>47.665465279999999</v>
          </cell>
          <cell r="S4204">
            <v>18.100000000000001</v>
          </cell>
          <cell r="T4204">
            <v>9.4334839200000005</v>
          </cell>
          <cell r="U4204">
            <v>9.4334839200000005</v>
          </cell>
          <cell r="V4204">
            <v>9.4334839200000005</v>
          </cell>
          <cell r="W4204">
            <v>46.2</v>
          </cell>
          <cell r="X4204">
            <v>93.2</v>
          </cell>
          <cell r="Y4204">
            <v>45.5</v>
          </cell>
          <cell r="Z4204">
            <v>45</v>
          </cell>
          <cell r="AA4204">
            <v>32.799999999999997</v>
          </cell>
          <cell r="AB4204">
            <v>9.6158054800000006</v>
          </cell>
          <cell r="AC4204">
            <v>0</v>
          </cell>
          <cell r="AD4204">
            <v>270.95</v>
          </cell>
          <cell r="AE4204">
            <v>57.357575650000001</v>
          </cell>
          <cell r="AF4204">
            <v>60.187800000000003</v>
          </cell>
          <cell r="AG4204">
            <v>0.39446146631249646</v>
          </cell>
          <cell r="AH4204">
            <v>2.8</v>
          </cell>
          <cell r="AI4204">
            <v>59770</v>
          </cell>
          <cell r="AJ4204">
            <v>10.6</v>
          </cell>
        </row>
        <row r="4205">
          <cell r="A4205" t="str">
            <v>4813</v>
          </cell>
          <cell r="B4205" t="str">
            <v>481300701</v>
          </cell>
          <cell r="D4205" t="str">
            <v>4813007</v>
          </cell>
          <cell r="E4205" t="str">
            <v>4870</v>
          </cell>
          <cell r="F4205" t="str">
            <v>48</v>
          </cell>
          <cell r="G4205">
            <v>542.59507582000003</v>
          </cell>
          <cell r="H4205">
            <v>548.97883991000003</v>
          </cell>
          <cell r="I4205">
            <v>546.35633400999996</v>
          </cell>
          <cell r="J4205">
            <v>11.11111111</v>
          </cell>
          <cell r="K4205">
            <v>12.376237619999999</v>
          </cell>
          <cell r="L4205">
            <v>8.6077648900000003</v>
          </cell>
          <cell r="M4205">
            <v>10.81977828</v>
          </cell>
          <cell r="N4205">
            <v>27.552950329999998</v>
          </cell>
          <cell r="O4205">
            <v>60.258000000000003</v>
          </cell>
          <cell r="P4205">
            <v>10.81977828</v>
          </cell>
          <cell r="Q4205">
            <v>72.2</v>
          </cell>
          <cell r="R4205">
            <v>47.665465279999999</v>
          </cell>
          <cell r="S4205">
            <v>18.100000000000001</v>
          </cell>
          <cell r="T4205">
            <v>9.4334839200000005</v>
          </cell>
          <cell r="U4205">
            <v>9.4334839200000005</v>
          </cell>
          <cell r="V4205">
            <v>9.4334839200000005</v>
          </cell>
          <cell r="W4205">
            <v>46.2</v>
          </cell>
          <cell r="X4205">
            <v>93.2</v>
          </cell>
          <cell r="Y4205">
            <v>45.5</v>
          </cell>
          <cell r="Z4205">
            <v>45</v>
          </cell>
          <cell r="AA4205">
            <v>32.799999999999997</v>
          </cell>
          <cell r="AB4205">
            <v>9.0768089799999991</v>
          </cell>
          <cell r="AC4205">
            <v>0</v>
          </cell>
          <cell r="AD4205">
            <v>270.95</v>
          </cell>
          <cell r="AE4205">
            <v>57.357575650000001</v>
          </cell>
          <cell r="AF4205">
            <v>60.187800000000003</v>
          </cell>
          <cell r="AG4205">
            <v>0.35724244087248624</v>
          </cell>
          <cell r="AH4205">
            <v>2.8</v>
          </cell>
          <cell r="AI4205">
            <v>59770</v>
          </cell>
          <cell r="AJ4205">
            <v>10.6</v>
          </cell>
        </row>
        <row r="4206">
          <cell r="A4206" t="str">
            <v>4813</v>
          </cell>
          <cell r="B4206" t="str">
            <v>481300801</v>
          </cell>
          <cell r="D4206" t="str">
            <v>4813008</v>
          </cell>
          <cell r="E4206" t="str">
            <v>4870</v>
          </cell>
          <cell r="F4206" t="str">
            <v>48</v>
          </cell>
          <cell r="G4206">
            <v>542.59507582000003</v>
          </cell>
          <cell r="H4206">
            <v>548.97883991000003</v>
          </cell>
          <cell r="I4206">
            <v>546.35633400999996</v>
          </cell>
          <cell r="J4206">
            <v>11.11111111</v>
          </cell>
          <cell r="K4206">
            <v>12.376237619999999</v>
          </cell>
          <cell r="L4206">
            <v>8.74033674</v>
          </cell>
          <cell r="M4206">
            <v>10.81977828</v>
          </cell>
          <cell r="N4206">
            <v>27.552950329999998</v>
          </cell>
          <cell r="O4206">
            <v>60.258000000000003</v>
          </cell>
          <cell r="P4206">
            <v>10.81977828</v>
          </cell>
          <cell r="Q4206">
            <v>72.2</v>
          </cell>
          <cell r="R4206">
            <v>47.665465279999999</v>
          </cell>
          <cell r="S4206">
            <v>18.100000000000001</v>
          </cell>
          <cell r="T4206">
            <v>9.8389490300000002</v>
          </cell>
          <cell r="U4206">
            <v>9.4334839200000005</v>
          </cell>
          <cell r="V4206">
            <v>9.4334839200000005</v>
          </cell>
          <cell r="W4206">
            <v>46.2</v>
          </cell>
          <cell r="X4206">
            <v>93.2</v>
          </cell>
          <cell r="Y4206">
            <v>45.5</v>
          </cell>
          <cell r="Z4206">
            <v>45</v>
          </cell>
          <cell r="AA4206">
            <v>32.799999999999997</v>
          </cell>
          <cell r="AB4206">
            <v>9.0768089799999991</v>
          </cell>
          <cell r="AC4206">
            <v>0</v>
          </cell>
          <cell r="AD4206">
            <v>270.95</v>
          </cell>
          <cell r="AE4206">
            <v>57.357575650000001</v>
          </cell>
          <cell r="AF4206">
            <v>60.187800000000003</v>
          </cell>
          <cell r="AG4206">
            <v>0.40223069976880393</v>
          </cell>
          <cell r="AH4206">
            <v>2.8</v>
          </cell>
          <cell r="AI4206">
            <v>59770</v>
          </cell>
          <cell r="AJ4206">
            <v>10.6</v>
          </cell>
        </row>
        <row r="4207">
          <cell r="A4207" t="str">
            <v>4813</v>
          </cell>
          <cell r="B4207" t="str">
            <v>481300901</v>
          </cell>
          <cell r="D4207" t="str">
            <v>4813009</v>
          </cell>
          <cell r="E4207" t="str">
            <v>4870</v>
          </cell>
          <cell r="F4207" t="str">
            <v>48</v>
          </cell>
          <cell r="G4207">
            <v>542.59507582000003</v>
          </cell>
          <cell r="H4207">
            <v>548.97883991000003</v>
          </cell>
          <cell r="I4207">
            <v>546.35633400999996</v>
          </cell>
          <cell r="J4207">
            <v>11.11111111</v>
          </cell>
          <cell r="K4207">
            <v>12.376237619999999</v>
          </cell>
          <cell r="L4207">
            <v>0</v>
          </cell>
          <cell r="M4207">
            <v>0</v>
          </cell>
          <cell r="N4207">
            <v>27.552950329999998</v>
          </cell>
          <cell r="O4207">
            <v>60.258000000000003</v>
          </cell>
          <cell r="P4207">
            <v>0</v>
          </cell>
          <cell r="Q4207">
            <v>72.2</v>
          </cell>
          <cell r="R4207">
            <v>47.665465279999999</v>
          </cell>
          <cell r="S4207">
            <v>18.100000000000001</v>
          </cell>
          <cell r="T4207">
            <v>0</v>
          </cell>
          <cell r="U4207">
            <v>0</v>
          </cell>
          <cell r="V4207">
            <v>0</v>
          </cell>
          <cell r="W4207">
            <v>46.2</v>
          </cell>
          <cell r="X4207">
            <v>93.2</v>
          </cell>
          <cell r="Y4207">
            <v>45.5</v>
          </cell>
          <cell r="Z4207">
            <v>45</v>
          </cell>
          <cell r="AA4207">
            <v>32.799999999999997</v>
          </cell>
          <cell r="AB4207">
            <v>0</v>
          </cell>
          <cell r="AC4207">
            <v>0</v>
          </cell>
          <cell r="AD4207">
            <v>270.95</v>
          </cell>
          <cell r="AE4207">
            <v>57.357575650000001</v>
          </cell>
          <cell r="AF4207">
            <v>61.42344482</v>
          </cell>
          <cell r="AG4207">
            <v>0</v>
          </cell>
          <cell r="AH4207">
            <v>2.8</v>
          </cell>
          <cell r="AI4207">
            <v>59770</v>
          </cell>
          <cell r="AJ4207">
            <v>10.6</v>
          </cell>
        </row>
        <row r="4208">
          <cell r="A4208" t="str">
            <v>4813</v>
          </cell>
          <cell r="B4208" t="str">
            <v>481301001</v>
          </cell>
          <cell r="D4208" t="str">
            <v>4813010</v>
          </cell>
          <cell r="E4208" t="str">
            <v>4870</v>
          </cell>
          <cell r="F4208" t="str">
            <v>48</v>
          </cell>
          <cell r="G4208">
            <v>542.59507582000003</v>
          </cell>
          <cell r="H4208">
            <v>548.97883991000003</v>
          </cell>
          <cell r="I4208">
            <v>546.35633400999996</v>
          </cell>
          <cell r="J4208">
            <v>11.11111111</v>
          </cell>
          <cell r="K4208">
            <v>12.376237619999999</v>
          </cell>
          <cell r="L4208">
            <v>9.4334839200000005</v>
          </cell>
          <cell r="M4208">
            <v>10.81977828</v>
          </cell>
          <cell r="N4208">
            <v>27.552950329999998</v>
          </cell>
          <cell r="O4208">
            <v>60.258000000000003</v>
          </cell>
          <cell r="P4208">
            <v>10.81977828</v>
          </cell>
          <cell r="Q4208">
            <v>72.2</v>
          </cell>
          <cell r="R4208">
            <v>47.665465279999999</v>
          </cell>
          <cell r="S4208">
            <v>18.100000000000001</v>
          </cell>
          <cell r="T4208">
            <v>9.0961633299999995</v>
          </cell>
          <cell r="U4208">
            <v>9.8389490300000002</v>
          </cell>
          <cell r="V4208">
            <v>10.126631100000001</v>
          </cell>
          <cell r="W4208">
            <v>46.2</v>
          </cell>
          <cell r="X4208">
            <v>93.2</v>
          </cell>
          <cell r="Y4208">
            <v>45.5</v>
          </cell>
          <cell r="Z4208">
            <v>45</v>
          </cell>
          <cell r="AA4208">
            <v>32.799999999999997</v>
          </cell>
          <cell r="AB4208">
            <v>9.5629671300000005</v>
          </cell>
          <cell r="AC4208">
            <v>0</v>
          </cell>
          <cell r="AD4208">
            <v>270.95</v>
          </cell>
          <cell r="AE4208">
            <v>57.357575650000001</v>
          </cell>
          <cell r="AF4208">
            <v>60.187800000000003</v>
          </cell>
          <cell r="AG4208">
            <v>0.34867710278739189</v>
          </cell>
          <cell r="AH4208">
            <v>2.8</v>
          </cell>
          <cell r="AI4208">
            <v>59770</v>
          </cell>
          <cell r="AJ4208">
            <v>10.6</v>
          </cell>
        </row>
        <row r="4209">
          <cell r="A4209" t="str">
            <v>4813</v>
          </cell>
          <cell r="B4209" t="str">
            <v>481301101</v>
          </cell>
          <cell r="D4209" t="str">
            <v>4813011</v>
          </cell>
          <cell r="E4209" t="str">
            <v>4870</v>
          </cell>
          <cell r="F4209" t="str">
            <v>48</v>
          </cell>
          <cell r="G4209">
            <v>542.59507582000003</v>
          </cell>
          <cell r="H4209">
            <v>548.97883991000003</v>
          </cell>
          <cell r="I4209">
            <v>546.35633400999996</v>
          </cell>
          <cell r="J4209">
            <v>11.11111111</v>
          </cell>
          <cell r="K4209">
            <v>12.376237619999999</v>
          </cell>
          <cell r="L4209">
            <v>8.3877676399999999</v>
          </cell>
          <cell r="M4209">
            <v>10.81977828</v>
          </cell>
          <cell r="N4209">
            <v>27.552950329999998</v>
          </cell>
          <cell r="O4209">
            <v>60.258000000000003</v>
          </cell>
          <cell r="P4209">
            <v>10.81977828</v>
          </cell>
          <cell r="Q4209">
            <v>72.2</v>
          </cell>
          <cell r="R4209">
            <v>47.665465279999999</v>
          </cell>
          <cell r="S4209">
            <v>18.100000000000001</v>
          </cell>
          <cell r="T4209">
            <v>9.4334839200000005</v>
          </cell>
          <cell r="U4209">
            <v>8.3877676399999999</v>
          </cell>
          <cell r="V4209">
            <v>8.3877676399999999</v>
          </cell>
          <cell r="W4209">
            <v>46.2</v>
          </cell>
          <cell r="X4209">
            <v>93.2</v>
          </cell>
          <cell r="Y4209">
            <v>45.5</v>
          </cell>
          <cell r="Z4209">
            <v>45</v>
          </cell>
          <cell r="AA4209">
            <v>32.799999999999997</v>
          </cell>
          <cell r="AB4209">
            <v>8.3877676399999999</v>
          </cell>
          <cell r="AC4209">
            <v>0</v>
          </cell>
          <cell r="AD4209">
            <v>270.95</v>
          </cell>
          <cell r="AE4209">
            <v>57.357575650000001</v>
          </cell>
          <cell r="AF4209">
            <v>60.187800000000003</v>
          </cell>
          <cell r="AG4209">
            <v>0.38238288832039846</v>
          </cell>
          <cell r="AH4209">
            <v>2.8</v>
          </cell>
          <cell r="AI4209">
            <v>59770</v>
          </cell>
          <cell r="AJ4209">
            <v>10.6</v>
          </cell>
        </row>
        <row r="4210">
          <cell r="A4210" t="str">
            <v>4813</v>
          </cell>
          <cell r="B4210" t="str">
            <v>481301201</v>
          </cell>
          <cell r="D4210" t="str">
            <v>4813012</v>
          </cell>
          <cell r="E4210" t="str">
            <v>4870</v>
          </cell>
          <cell r="F4210" t="str">
            <v>48</v>
          </cell>
          <cell r="G4210">
            <v>542.59507582000003</v>
          </cell>
          <cell r="H4210">
            <v>548.97883991000003</v>
          </cell>
          <cell r="I4210">
            <v>546.35633400999996</v>
          </cell>
          <cell r="J4210">
            <v>11.11111111</v>
          </cell>
          <cell r="K4210">
            <v>12.376237619999999</v>
          </cell>
          <cell r="L4210">
            <v>7.1654934800000003</v>
          </cell>
          <cell r="M4210">
            <v>10.81977828</v>
          </cell>
          <cell r="N4210">
            <v>27.552950329999998</v>
          </cell>
          <cell r="O4210">
            <v>60.258000000000003</v>
          </cell>
          <cell r="P4210">
            <v>10.81977828</v>
          </cell>
          <cell r="Q4210">
            <v>72.2</v>
          </cell>
          <cell r="R4210">
            <v>47.665465279999999</v>
          </cell>
          <cell r="S4210">
            <v>18.100000000000001</v>
          </cell>
          <cell r="T4210">
            <v>9.4334839200000005</v>
          </cell>
          <cell r="U4210">
            <v>7.1654934800000003</v>
          </cell>
          <cell r="V4210">
            <v>7.1654934800000003</v>
          </cell>
          <cell r="W4210">
            <v>46.2</v>
          </cell>
          <cell r="X4210">
            <v>93.2</v>
          </cell>
          <cell r="Y4210">
            <v>45.5</v>
          </cell>
          <cell r="Z4210">
            <v>45</v>
          </cell>
          <cell r="AA4210">
            <v>32.799999999999997</v>
          </cell>
          <cell r="AB4210">
            <v>7.1654934800000003</v>
          </cell>
          <cell r="AC4210">
            <v>0</v>
          </cell>
          <cell r="AD4210">
            <v>270.95</v>
          </cell>
          <cell r="AE4210">
            <v>57.357575650000001</v>
          </cell>
          <cell r="AF4210">
            <v>60.187800000000003</v>
          </cell>
          <cell r="AG4210">
            <v>0.32475331142061137</v>
          </cell>
          <cell r="AH4210">
            <v>2.8</v>
          </cell>
          <cell r="AI4210">
            <v>59770</v>
          </cell>
          <cell r="AJ4210">
            <v>10.6</v>
          </cell>
        </row>
        <row r="4211">
          <cell r="A4211" t="str">
            <v>4813</v>
          </cell>
          <cell r="B4211" t="str">
            <v>481301301</v>
          </cell>
          <cell r="D4211" t="str">
            <v>4813013</v>
          </cell>
          <cell r="E4211" t="str">
            <v>4870</v>
          </cell>
          <cell r="F4211" t="str">
            <v>48</v>
          </cell>
          <cell r="G4211">
            <v>542.59507582000003</v>
          </cell>
          <cell r="H4211">
            <v>548.97883991000003</v>
          </cell>
          <cell r="I4211">
            <v>546.35633400999996</v>
          </cell>
          <cell r="J4211">
            <v>11.11111111</v>
          </cell>
          <cell r="K4211">
            <v>12.376237619999999</v>
          </cell>
          <cell r="L4211">
            <v>9.92598263</v>
          </cell>
          <cell r="M4211">
            <v>9.9689943499999991</v>
          </cell>
          <cell r="N4211">
            <v>27.552950329999998</v>
          </cell>
          <cell r="O4211">
            <v>60.258000000000003</v>
          </cell>
          <cell r="P4211">
            <v>10.126631100000001</v>
          </cell>
          <cell r="Q4211">
            <v>72.2</v>
          </cell>
          <cell r="R4211">
            <v>47.665465279999999</v>
          </cell>
          <cell r="S4211">
            <v>18.100000000000001</v>
          </cell>
          <cell r="T4211">
            <v>9.9689943499999991</v>
          </cell>
          <cell r="U4211">
            <v>10.126631100000001</v>
          </cell>
          <cell r="V4211">
            <v>9.7764493199999993</v>
          </cell>
          <cell r="W4211">
            <v>46.2</v>
          </cell>
          <cell r="X4211">
            <v>93.2</v>
          </cell>
          <cell r="Y4211">
            <v>45.5</v>
          </cell>
          <cell r="Z4211">
            <v>45</v>
          </cell>
          <cell r="AA4211">
            <v>32.799999999999997</v>
          </cell>
          <cell r="AB4211">
            <v>9.9641121699999999</v>
          </cell>
          <cell r="AC4211">
            <v>0</v>
          </cell>
          <cell r="AD4211">
            <v>270.95</v>
          </cell>
          <cell r="AE4211">
            <v>57.357575650000001</v>
          </cell>
          <cell r="AF4211">
            <v>60.187800000000003</v>
          </cell>
          <cell r="AG4211">
            <v>0.35894500693296039</v>
          </cell>
          <cell r="AH4211">
            <v>2.8</v>
          </cell>
          <cell r="AI4211">
            <v>59770</v>
          </cell>
          <cell r="AJ4211">
            <v>10.6</v>
          </cell>
        </row>
        <row r="4212">
          <cell r="A4212" t="str">
            <v>4813</v>
          </cell>
          <cell r="B4212" t="str">
            <v>481301401</v>
          </cell>
          <cell r="D4212" t="str">
            <v>4813014</v>
          </cell>
          <cell r="E4212" t="str">
            <v>4870</v>
          </cell>
          <cell r="F4212" t="str">
            <v>48</v>
          </cell>
          <cell r="G4212">
            <v>542.59507582000003</v>
          </cell>
          <cell r="H4212">
            <v>548.97883991000003</v>
          </cell>
          <cell r="I4212">
            <v>546.35633400999996</v>
          </cell>
          <cell r="J4212">
            <v>11.11111111</v>
          </cell>
          <cell r="K4212">
            <v>12.376237619999999</v>
          </cell>
          <cell r="L4212">
            <v>7.7070626600000001</v>
          </cell>
          <cell r="M4212">
            <v>10.126631100000001</v>
          </cell>
          <cell r="N4212">
            <v>27.552950329999998</v>
          </cell>
          <cell r="O4212">
            <v>60.258000000000003</v>
          </cell>
          <cell r="P4212">
            <v>10.126631100000001</v>
          </cell>
          <cell r="Q4212">
            <v>72.2</v>
          </cell>
          <cell r="R4212">
            <v>47.665465279999999</v>
          </cell>
          <cell r="S4212">
            <v>18.100000000000001</v>
          </cell>
          <cell r="T4212">
            <v>7.7070626600000001</v>
          </cell>
          <cell r="U4212">
            <v>7.7070626600000001</v>
          </cell>
          <cell r="V4212">
            <v>7.24921506</v>
          </cell>
          <cell r="W4212">
            <v>46.2</v>
          </cell>
          <cell r="X4212">
            <v>93.2</v>
          </cell>
          <cell r="Y4212">
            <v>45.5</v>
          </cell>
          <cell r="Z4212">
            <v>45</v>
          </cell>
          <cell r="AA4212">
            <v>32.799999999999997</v>
          </cell>
          <cell r="AB4212">
            <v>7.7070626600000001</v>
          </cell>
          <cell r="AC4212">
            <v>0.90283161999999995</v>
          </cell>
          <cell r="AD4212">
            <v>270.95</v>
          </cell>
          <cell r="AE4212">
            <v>57.357575650000001</v>
          </cell>
          <cell r="AF4212">
            <v>60.187800000000003</v>
          </cell>
          <cell r="AG4212">
            <v>0.33231137111478487</v>
          </cell>
          <cell r="AH4212">
            <v>2.8</v>
          </cell>
          <cell r="AI4212">
            <v>59770</v>
          </cell>
          <cell r="AJ4212">
            <v>10.6</v>
          </cell>
        </row>
        <row r="4213">
          <cell r="A4213" t="str">
            <v>4813</v>
          </cell>
          <cell r="B4213" t="str">
            <v>481301501</v>
          </cell>
          <cell r="D4213" t="str">
            <v>4813015</v>
          </cell>
          <cell r="E4213" t="str">
            <v>4870</v>
          </cell>
          <cell r="F4213" t="str">
            <v>48</v>
          </cell>
          <cell r="G4213">
            <v>542.59507582000003</v>
          </cell>
          <cell r="H4213">
            <v>548.97883991000003</v>
          </cell>
          <cell r="I4213">
            <v>546.35633400999996</v>
          </cell>
          <cell r="J4213">
            <v>11.11111111</v>
          </cell>
          <cell r="K4213">
            <v>12.376237619999999</v>
          </cell>
          <cell r="L4213">
            <v>8.74033674</v>
          </cell>
          <cell r="M4213">
            <v>10.81977828</v>
          </cell>
          <cell r="N4213">
            <v>27.552950329999998</v>
          </cell>
          <cell r="O4213">
            <v>60.258000000000003</v>
          </cell>
          <cell r="P4213">
            <v>10.81977828</v>
          </cell>
          <cell r="Q4213">
            <v>72.2</v>
          </cell>
          <cell r="R4213">
            <v>47.665465279999999</v>
          </cell>
          <cell r="S4213">
            <v>18.100000000000001</v>
          </cell>
          <cell r="T4213">
            <v>8.74033674</v>
          </cell>
          <cell r="U4213">
            <v>9.8389490300000002</v>
          </cell>
          <cell r="V4213">
            <v>10.126631100000001</v>
          </cell>
          <cell r="W4213">
            <v>46.2</v>
          </cell>
          <cell r="X4213">
            <v>93.2</v>
          </cell>
          <cell r="Y4213">
            <v>45.5</v>
          </cell>
          <cell r="Z4213">
            <v>45</v>
          </cell>
          <cell r="AA4213">
            <v>32.799999999999997</v>
          </cell>
          <cell r="AB4213">
            <v>9.6158054800000006</v>
          </cell>
          <cell r="AC4213">
            <v>0</v>
          </cell>
          <cell r="AD4213">
            <v>270.95</v>
          </cell>
          <cell r="AE4213">
            <v>57.357575650000001</v>
          </cell>
          <cell r="AF4213">
            <v>60.187800000000003</v>
          </cell>
          <cell r="AG4213">
            <v>0.33797772357346417</v>
          </cell>
          <cell r="AH4213">
            <v>2.8</v>
          </cell>
          <cell r="AI4213">
            <v>59770</v>
          </cell>
          <cell r="AJ4213">
            <v>10.6</v>
          </cell>
        </row>
        <row r="4214">
          <cell r="A4214" t="str">
            <v>4813</v>
          </cell>
          <cell r="B4214" t="str">
            <v>481301601</v>
          </cell>
          <cell r="D4214" t="str">
            <v>4813016</v>
          </cell>
          <cell r="E4214" t="str">
            <v>4870</v>
          </cell>
          <cell r="F4214" t="str">
            <v>48</v>
          </cell>
          <cell r="G4214">
            <v>542.59507582000003</v>
          </cell>
          <cell r="H4214">
            <v>548.97883991000003</v>
          </cell>
          <cell r="I4214">
            <v>546.35633400999996</v>
          </cell>
          <cell r="J4214">
            <v>11.11111111</v>
          </cell>
          <cell r="K4214">
            <v>12.376237619999999</v>
          </cell>
          <cell r="L4214">
            <v>9.7815458799999995</v>
          </cell>
          <cell r="M4214">
            <v>10.81977828</v>
          </cell>
          <cell r="N4214">
            <v>27.552950329999998</v>
          </cell>
          <cell r="O4214">
            <v>60.258000000000003</v>
          </cell>
          <cell r="P4214">
            <v>10.81977828</v>
          </cell>
          <cell r="Q4214">
            <v>72.2</v>
          </cell>
          <cell r="R4214">
            <v>47.665465279999999</v>
          </cell>
          <cell r="S4214">
            <v>18.100000000000001</v>
          </cell>
          <cell r="T4214">
            <v>9.8389490300000002</v>
          </cell>
          <cell r="U4214">
            <v>9.8389490300000002</v>
          </cell>
          <cell r="V4214">
            <v>9.5478121100000006</v>
          </cell>
          <cell r="W4214">
            <v>46.2</v>
          </cell>
          <cell r="X4214">
            <v>93.2</v>
          </cell>
          <cell r="Y4214">
            <v>45.5</v>
          </cell>
          <cell r="Z4214">
            <v>45</v>
          </cell>
          <cell r="AA4214">
            <v>32.799999999999997</v>
          </cell>
          <cell r="AB4214">
            <v>9.9641121699999999</v>
          </cell>
          <cell r="AC4214">
            <v>0</v>
          </cell>
          <cell r="AD4214">
            <v>270.95</v>
          </cell>
          <cell r="AE4214">
            <v>57.357575650000001</v>
          </cell>
          <cell r="AF4214">
            <v>60.187800000000003</v>
          </cell>
          <cell r="AG4214">
            <v>0.33332781102288389</v>
          </cell>
          <cell r="AH4214">
            <v>2.8</v>
          </cell>
          <cell r="AI4214">
            <v>59770</v>
          </cell>
          <cell r="AJ4214">
            <v>10.6</v>
          </cell>
        </row>
        <row r="4215">
          <cell r="A4215" t="str">
            <v>4813</v>
          </cell>
          <cell r="B4215" t="str">
            <v>481301701</v>
          </cell>
          <cell r="D4215" t="str">
            <v>4813017</v>
          </cell>
          <cell r="E4215" t="str">
            <v>4870</v>
          </cell>
          <cell r="F4215" t="str">
            <v>48</v>
          </cell>
          <cell r="G4215">
            <v>542.59507582000003</v>
          </cell>
          <cell r="H4215">
            <v>548.97883991000003</v>
          </cell>
          <cell r="I4215">
            <v>546.35633400999996</v>
          </cell>
          <cell r="J4215">
            <v>11.11111111</v>
          </cell>
          <cell r="K4215">
            <v>12.376237619999999</v>
          </cell>
          <cell r="L4215">
            <v>9.8389490300000002</v>
          </cell>
          <cell r="M4215">
            <v>10.81977828</v>
          </cell>
          <cell r="N4215">
            <v>27.552950329999998</v>
          </cell>
          <cell r="O4215">
            <v>60.258000000000003</v>
          </cell>
          <cell r="P4215">
            <v>10.81977828</v>
          </cell>
          <cell r="Q4215">
            <v>72.2</v>
          </cell>
          <cell r="R4215">
            <v>47.665465279999999</v>
          </cell>
          <cell r="S4215">
            <v>18.100000000000001</v>
          </cell>
          <cell r="T4215">
            <v>9.8389490300000002</v>
          </cell>
          <cell r="U4215">
            <v>9.8389490300000002</v>
          </cell>
          <cell r="V4215">
            <v>9.4334839200000005</v>
          </cell>
          <cell r="W4215">
            <v>46.2</v>
          </cell>
          <cell r="X4215">
            <v>93.2</v>
          </cell>
          <cell r="Y4215">
            <v>45.5</v>
          </cell>
          <cell r="Z4215">
            <v>45</v>
          </cell>
          <cell r="AA4215">
            <v>32.799999999999997</v>
          </cell>
          <cell r="AB4215">
            <v>9.6644051500000003</v>
          </cell>
          <cell r="AC4215">
            <v>0</v>
          </cell>
          <cell r="AD4215">
            <v>270.95</v>
          </cell>
          <cell r="AE4215">
            <v>57.357575650000001</v>
          </cell>
          <cell r="AF4215">
            <v>60.187800000000003</v>
          </cell>
          <cell r="AG4215">
            <v>0.37976426979177003</v>
          </cell>
          <cell r="AH4215">
            <v>2.8</v>
          </cell>
          <cell r="AI4215">
            <v>59770</v>
          </cell>
          <cell r="AJ4215">
            <v>10.6</v>
          </cell>
        </row>
        <row r="4216">
          <cell r="A4216" t="str">
            <v>4813</v>
          </cell>
          <cell r="B4216" t="str">
            <v>481301801</v>
          </cell>
          <cell r="D4216" t="str">
            <v>4813018</v>
          </cell>
          <cell r="E4216" t="str">
            <v>4870</v>
          </cell>
          <cell r="F4216" t="str">
            <v>48</v>
          </cell>
          <cell r="G4216">
            <v>542.59507582000003</v>
          </cell>
          <cell r="H4216">
            <v>548.97883991000003</v>
          </cell>
          <cell r="I4216">
            <v>546.35633400999996</v>
          </cell>
          <cell r="J4216">
            <v>11.11111111</v>
          </cell>
          <cell r="K4216">
            <v>12.376237619999999</v>
          </cell>
          <cell r="L4216">
            <v>9.6767751400000002</v>
          </cell>
          <cell r="M4216">
            <v>10.16596719</v>
          </cell>
          <cell r="N4216">
            <v>27.552950329999998</v>
          </cell>
          <cell r="O4216">
            <v>60.258000000000003</v>
          </cell>
          <cell r="P4216">
            <v>10.16769627</v>
          </cell>
          <cell r="Q4216">
            <v>72.2</v>
          </cell>
          <cell r="R4216">
            <v>47.665465279999999</v>
          </cell>
          <cell r="S4216">
            <v>18.100000000000001</v>
          </cell>
          <cell r="T4216">
            <v>9.9269110699999992</v>
          </cell>
          <cell r="U4216">
            <v>10.6530387</v>
          </cell>
          <cell r="V4216">
            <v>10.03884852</v>
          </cell>
          <cell r="W4216">
            <v>46.2</v>
          </cell>
          <cell r="X4216">
            <v>93.2</v>
          </cell>
          <cell r="Y4216">
            <v>45.5</v>
          </cell>
          <cell r="Z4216">
            <v>45</v>
          </cell>
          <cell r="AA4216">
            <v>32.799999999999997</v>
          </cell>
          <cell r="AB4216">
            <v>10.19380365</v>
          </cell>
          <cell r="AC4216">
            <v>1.6552210000000001E-2</v>
          </cell>
          <cell r="AD4216">
            <v>270.95</v>
          </cell>
          <cell r="AE4216">
            <v>57.357575650000001</v>
          </cell>
          <cell r="AF4216">
            <v>60.188905679999991</v>
          </cell>
          <cell r="AG4216">
            <v>0.36247867829879354</v>
          </cell>
          <cell r="AH4216">
            <v>2.8</v>
          </cell>
          <cell r="AI4216">
            <v>59770</v>
          </cell>
          <cell r="AJ4216">
            <v>10.6</v>
          </cell>
        </row>
        <row r="4217">
          <cell r="A4217" t="str">
            <v>4813</v>
          </cell>
          <cell r="B4217" t="str">
            <v>481301901</v>
          </cell>
          <cell r="D4217" t="str">
            <v>4813019</v>
          </cell>
          <cell r="E4217" t="str">
            <v>4870</v>
          </cell>
          <cell r="F4217" t="str">
            <v>48</v>
          </cell>
          <cell r="G4217">
            <v>542.59507582000003</v>
          </cell>
          <cell r="H4217">
            <v>548.97883991000003</v>
          </cell>
          <cell r="I4217">
            <v>546.35633400999996</v>
          </cell>
          <cell r="J4217">
            <v>11.11111111</v>
          </cell>
          <cell r="K4217">
            <v>12.376237619999999</v>
          </cell>
          <cell r="L4217">
            <v>7.1340937200000001</v>
          </cell>
          <cell r="M4217">
            <v>7.2499255399999996</v>
          </cell>
          <cell r="N4217">
            <v>27.552950329999998</v>
          </cell>
          <cell r="O4217">
            <v>60.258000000000003</v>
          </cell>
          <cell r="P4217">
            <v>8.0709060899999994</v>
          </cell>
          <cell r="Q4217">
            <v>72.2</v>
          </cell>
          <cell r="R4217">
            <v>47.665465279999999</v>
          </cell>
          <cell r="S4217">
            <v>18.100000000000001</v>
          </cell>
          <cell r="T4217">
            <v>7.2499255399999996</v>
          </cell>
          <cell r="U4217">
            <v>10.81977828</v>
          </cell>
          <cell r="V4217">
            <v>7.1861442999999996</v>
          </cell>
          <cell r="W4217">
            <v>46.2</v>
          </cell>
          <cell r="X4217">
            <v>93.2</v>
          </cell>
          <cell r="Y4217">
            <v>45.5</v>
          </cell>
          <cell r="Z4217">
            <v>45</v>
          </cell>
          <cell r="AA4217">
            <v>32.799999999999997</v>
          </cell>
          <cell r="AB4217">
            <v>7.2499255399999996</v>
          </cell>
          <cell r="AC4217">
            <v>1</v>
          </cell>
          <cell r="AD4217">
            <v>270.95</v>
          </cell>
          <cell r="AE4217">
            <v>57.357575650000001</v>
          </cell>
          <cell r="AF4217">
            <v>60.187800000000003</v>
          </cell>
          <cell r="AG4217">
            <v>0.35125470750867582</v>
          </cell>
          <cell r="AH4217">
            <v>2.8</v>
          </cell>
          <cell r="AI4217">
            <v>59770</v>
          </cell>
          <cell r="AJ4217">
            <v>10.6</v>
          </cell>
        </row>
        <row r="4218">
          <cell r="A4218" t="str">
            <v>4813</v>
          </cell>
          <cell r="B4218" t="str">
            <v>481302801</v>
          </cell>
          <cell r="D4218" t="str">
            <v>4813028</v>
          </cell>
          <cell r="E4218" t="str">
            <v>4870</v>
          </cell>
          <cell r="F4218" t="str">
            <v>48</v>
          </cell>
          <cell r="G4218">
            <v>542.59507582000003</v>
          </cell>
          <cell r="H4218">
            <v>548.97883991000003</v>
          </cell>
          <cell r="I4218">
            <v>546.35633400999996</v>
          </cell>
          <cell r="J4218">
            <v>11.11111111</v>
          </cell>
          <cell r="K4218">
            <v>12.376237619999999</v>
          </cell>
          <cell r="L4218">
            <v>9.3084647700000005</v>
          </cell>
          <cell r="M4218">
            <v>10.331072860000001</v>
          </cell>
          <cell r="N4218">
            <v>27.552950329999998</v>
          </cell>
          <cell r="O4218">
            <v>60.258000000000003</v>
          </cell>
          <cell r="P4218">
            <v>10.328101480000001</v>
          </cell>
          <cell r="Q4218">
            <v>72.2</v>
          </cell>
          <cell r="R4218">
            <v>47.665465279999999</v>
          </cell>
          <cell r="S4218">
            <v>18.100000000000001</v>
          </cell>
          <cell r="T4218">
            <v>10.16554408</v>
          </cell>
          <cell r="U4218">
            <v>10.1871616</v>
          </cell>
          <cell r="V4218">
            <v>9.6320068600000006</v>
          </cell>
          <cell r="W4218">
            <v>46.2</v>
          </cell>
          <cell r="X4218">
            <v>93.2</v>
          </cell>
          <cell r="Y4218">
            <v>45.5</v>
          </cell>
          <cell r="Z4218">
            <v>45</v>
          </cell>
          <cell r="AA4218">
            <v>32.799999999999997</v>
          </cell>
          <cell r="AB4218">
            <v>10.794275839999999</v>
          </cell>
          <cell r="AC4218">
            <v>2.437137E-2</v>
          </cell>
          <cell r="AD4218">
            <v>270.95</v>
          </cell>
          <cell r="AE4218">
            <v>57.357575650000001</v>
          </cell>
          <cell r="AF4218">
            <v>60.370739460000003</v>
          </cell>
          <cell r="AG4218">
            <v>0.3689674805889897</v>
          </cell>
          <cell r="AH4218">
            <v>2.8</v>
          </cell>
          <cell r="AI4218">
            <v>59770</v>
          </cell>
          <cell r="AJ4218">
            <v>10.6</v>
          </cell>
        </row>
        <row r="4219">
          <cell r="A4219" t="str">
            <v>4813</v>
          </cell>
          <cell r="B4219" t="str">
            <v>481302901</v>
          </cell>
          <cell r="D4219" t="str">
            <v>4813029</v>
          </cell>
          <cell r="E4219" t="str">
            <v>4870</v>
          </cell>
          <cell r="F4219" t="str">
            <v>48</v>
          </cell>
          <cell r="G4219">
            <v>542.59507582000003</v>
          </cell>
          <cell r="H4219">
            <v>548.97883991000003</v>
          </cell>
          <cell r="I4219">
            <v>546.35633400999996</v>
          </cell>
          <cell r="J4219">
            <v>11.11111111</v>
          </cell>
          <cell r="K4219">
            <v>12.376237619999999</v>
          </cell>
          <cell r="L4219">
            <v>10.23297114</v>
          </cell>
          <cell r="M4219">
            <v>10.5866854</v>
          </cell>
          <cell r="N4219">
            <v>27.552950329999998</v>
          </cell>
          <cell r="O4219">
            <v>60.258000000000003</v>
          </cell>
          <cell r="P4219">
            <v>11.38017091</v>
          </cell>
          <cell r="Q4219">
            <v>72.2</v>
          </cell>
          <cell r="R4219">
            <v>47.665465279999999</v>
          </cell>
          <cell r="S4219">
            <v>18.100000000000001</v>
          </cell>
          <cell r="T4219">
            <v>10.51366065</v>
          </cell>
          <cell r="U4219">
            <v>10.56289696</v>
          </cell>
          <cell r="V4219">
            <v>10.50281844</v>
          </cell>
          <cell r="W4219">
            <v>46.2</v>
          </cell>
          <cell r="X4219">
            <v>93.2</v>
          </cell>
          <cell r="Y4219">
            <v>45.5</v>
          </cell>
          <cell r="Z4219">
            <v>45</v>
          </cell>
          <cell r="AA4219">
            <v>32.799999999999997</v>
          </cell>
          <cell r="AB4219">
            <v>11.1415139</v>
          </cell>
          <cell r="AC4219">
            <v>0.41749985000000001</v>
          </cell>
          <cell r="AD4219">
            <v>270.95</v>
          </cell>
          <cell r="AE4219">
            <v>57.357575650000001</v>
          </cell>
          <cell r="AF4219">
            <v>60.098278890000003</v>
          </cell>
          <cell r="AG4219">
            <v>0.38416261067177515</v>
          </cell>
          <cell r="AH4219">
            <v>2.8</v>
          </cell>
          <cell r="AI4219">
            <v>59770</v>
          </cell>
          <cell r="AJ4219">
            <v>10.6</v>
          </cell>
        </row>
        <row r="4220">
          <cell r="A4220" t="str">
            <v>4813</v>
          </cell>
          <cell r="B4220" t="str">
            <v>481303001</v>
          </cell>
          <cell r="D4220" t="str">
            <v>4813030</v>
          </cell>
          <cell r="E4220" t="str">
            <v>4870</v>
          </cell>
          <cell r="F4220" t="str">
            <v>48</v>
          </cell>
          <cell r="G4220">
            <v>542.59507582000003</v>
          </cell>
          <cell r="H4220">
            <v>548.97883991000003</v>
          </cell>
          <cell r="I4220">
            <v>546.35633400999996</v>
          </cell>
          <cell r="J4220">
            <v>11.11111111</v>
          </cell>
          <cell r="K4220">
            <v>12.376237619999999</v>
          </cell>
          <cell r="L4220">
            <v>7.5131635499999998</v>
          </cell>
          <cell r="M4220">
            <v>7.8176254399999987</v>
          </cell>
          <cell r="N4220">
            <v>27.552950329999998</v>
          </cell>
          <cell r="O4220">
            <v>60.258000000000003</v>
          </cell>
          <cell r="P4220">
            <v>11.630708500000001</v>
          </cell>
          <cell r="Q4220">
            <v>72.2</v>
          </cell>
          <cell r="R4220">
            <v>47.665465279999999</v>
          </cell>
          <cell r="S4220">
            <v>18.100000000000001</v>
          </cell>
          <cell r="T4220">
            <v>7.8176254399999987</v>
          </cell>
          <cell r="U4220">
            <v>7.9480319899999996</v>
          </cell>
          <cell r="V4220">
            <v>7.6033993400000002</v>
          </cell>
          <cell r="W4220">
            <v>46.2</v>
          </cell>
          <cell r="X4220">
            <v>93.2</v>
          </cell>
          <cell r="Y4220">
            <v>45.5</v>
          </cell>
          <cell r="Z4220">
            <v>45</v>
          </cell>
          <cell r="AA4220">
            <v>32.799999999999997</v>
          </cell>
          <cell r="AB4220">
            <v>11.173950100000001</v>
          </cell>
          <cell r="AC4220">
            <v>1</v>
          </cell>
          <cell r="AD4220">
            <v>270.95</v>
          </cell>
          <cell r="AE4220">
            <v>57.357575650000001</v>
          </cell>
          <cell r="AF4220">
            <v>60.187800000000003</v>
          </cell>
          <cell r="AG4220">
            <v>0.34530298395409437</v>
          </cell>
          <cell r="AH4220">
            <v>2.8</v>
          </cell>
          <cell r="AI4220">
            <v>59770</v>
          </cell>
          <cell r="AJ4220">
            <v>10.6</v>
          </cell>
        </row>
        <row r="4221">
          <cell r="A4221" t="str">
            <v>4813</v>
          </cell>
          <cell r="B4221" t="str">
            <v>481303101</v>
          </cell>
          <cell r="D4221" t="str">
            <v>4813031</v>
          </cell>
          <cell r="E4221" t="str">
            <v>4870</v>
          </cell>
          <cell r="F4221" t="str">
            <v>48</v>
          </cell>
          <cell r="G4221">
            <v>542.59507582000003</v>
          </cell>
          <cell r="H4221">
            <v>548.97883991000003</v>
          </cell>
          <cell r="I4221">
            <v>546.35633400999996</v>
          </cell>
          <cell r="J4221">
            <v>11.11111111</v>
          </cell>
          <cell r="K4221">
            <v>12.376237619999999</v>
          </cell>
          <cell r="L4221">
            <v>7.1815919399999997</v>
          </cell>
          <cell r="M4221">
            <v>7.267525430000001</v>
          </cell>
          <cell r="N4221">
            <v>27.552950329999998</v>
          </cell>
          <cell r="O4221">
            <v>60.258000000000003</v>
          </cell>
          <cell r="P4221">
            <v>9.8384689200000004</v>
          </cell>
          <cell r="Q4221">
            <v>72.2</v>
          </cell>
          <cell r="R4221">
            <v>47.665465279999999</v>
          </cell>
          <cell r="S4221">
            <v>18.100000000000001</v>
          </cell>
          <cell r="T4221">
            <v>7.267525430000001</v>
          </cell>
          <cell r="U4221">
            <v>7.2225660200000004</v>
          </cell>
          <cell r="V4221">
            <v>7.1499168400000004</v>
          </cell>
          <cell r="W4221">
            <v>46.2</v>
          </cell>
          <cell r="X4221">
            <v>93.2</v>
          </cell>
          <cell r="Y4221">
            <v>45.5</v>
          </cell>
          <cell r="Z4221">
            <v>45</v>
          </cell>
          <cell r="AA4221">
            <v>32.799999999999997</v>
          </cell>
          <cell r="AB4221">
            <v>10.741816740000001</v>
          </cell>
          <cell r="AC4221">
            <v>1</v>
          </cell>
          <cell r="AD4221">
            <v>270.95</v>
          </cell>
          <cell r="AE4221">
            <v>57.357575650000001</v>
          </cell>
          <cell r="AF4221">
            <v>60.438000000000002</v>
          </cell>
          <cell r="AG4221">
            <v>0.34706733444206894</v>
          </cell>
          <cell r="AH4221">
            <v>2.8</v>
          </cell>
          <cell r="AI4221">
            <v>59770</v>
          </cell>
          <cell r="AJ4221">
            <v>10.6</v>
          </cell>
        </row>
        <row r="4222">
          <cell r="A4222" t="str">
            <v>4813</v>
          </cell>
          <cell r="B4222" t="str">
            <v>481303201</v>
          </cell>
          <cell r="D4222" t="str">
            <v>4813032</v>
          </cell>
          <cell r="E4222" t="str">
            <v>4870</v>
          </cell>
          <cell r="F4222" t="str">
            <v>48</v>
          </cell>
          <cell r="G4222">
            <v>542.59507582000003</v>
          </cell>
          <cell r="H4222">
            <v>548.97883991000003</v>
          </cell>
          <cell r="I4222">
            <v>546.35633400999996</v>
          </cell>
          <cell r="J4222">
            <v>11.11111111</v>
          </cell>
          <cell r="K4222">
            <v>12.376237619999999</v>
          </cell>
          <cell r="L4222">
            <v>7.2130316600000004</v>
          </cell>
          <cell r="M4222">
            <v>9.8389490300000002</v>
          </cell>
          <cell r="N4222">
            <v>27.552950329999998</v>
          </cell>
          <cell r="O4222">
            <v>60.258000000000003</v>
          </cell>
          <cell r="P4222">
            <v>7.8240460100000009</v>
          </cell>
          <cell r="Q4222">
            <v>72.2</v>
          </cell>
          <cell r="R4222">
            <v>47.665465279999999</v>
          </cell>
          <cell r="S4222">
            <v>18.100000000000001</v>
          </cell>
          <cell r="T4222">
            <v>9.8389490300000002</v>
          </cell>
          <cell r="U4222">
            <v>9.8389490300000002</v>
          </cell>
          <cell r="V4222">
            <v>7.2130316600000004</v>
          </cell>
          <cell r="W4222">
            <v>46.2</v>
          </cell>
          <cell r="X4222">
            <v>93.2</v>
          </cell>
          <cell r="Y4222">
            <v>45.5</v>
          </cell>
          <cell r="Z4222">
            <v>45</v>
          </cell>
          <cell r="AA4222">
            <v>32.799999999999997</v>
          </cell>
          <cell r="AB4222">
            <v>10.741816740000001</v>
          </cell>
          <cell r="AC4222">
            <v>0</v>
          </cell>
          <cell r="AD4222">
            <v>270.95</v>
          </cell>
          <cell r="AE4222">
            <v>57.357575650000001</v>
          </cell>
          <cell r="AF4222">
            <v>60.438000000000002</v>
          </cell>
          <cell r="AG4222">
            <v>0.37537168098282331</v>
          </cell>
          <cell r="AH4222">
            <v>2.8</v>
          </cell>
          <cell r="AI4222">
            <v>59770</v>
          </cell>
          <cell r="AJ4222">
            <v>10.6</v>
          </cell>
        </row>
        <row r="4223">
          <cell r="A4223" t="str">
            <v>4813</v>
          </cell>
          <cell r="B4223" t="str">
            <v>481303301</v>
          </cell>
          <cell r="D4223" t="str">
            <v>4813033</v>
          </cell>
          <cell r="E4223" t="str">
            <v>4870</v>
          </cell>
          <cell r="F4223" t="str">
            <v>48</v>
          </cell>
          <cell r="G4223">
            <v>542.59507582000003</v>
          </cell>
          <cell r="H4223">
            <v>548.97883991000003</v>
          </cell>
          <cell r="I4223">
            <v>546.35633400999996</v>
          </cell>
          <cell r="J4223">
            <v>11.11111111</v>
          </cell>
          <cell r="K4223">
            <v>12.376237619999999</v>
          </cell>
          <cell r="L4223">
            <v>9.8389490300000002</v>
          </cell>
          <cell r="M4223">
            <v>10.81977828</v>
          </cell>
          <cell r="N4223">
            <v>27.552950329999998</v>
          </cell>
          <cell r="O4223">
            <v>60.258000000000003</v>
          </cell>
          <cell r="P4223">
            <v>10.81977828</v>
          </cell>
          <cell r="Q4223">
            <v>72.2</v>
          </cell>
          <cell r="R4223">
            <v>47.665465279999999</v>
          </cell>
          <cell r="S4223">
            <v>18.100000000000001</v>
          </cell>
          <cell r="T4223">
            <v>10.81977828</v>
          </cell>
          <cell r="U4223">
            <v>10.81977828</v>
          </cell>
          <cell r="V4223">
            <v>9.8389490300000002</v>
          </cell>
          <cell r="W4223">
            <v>46.2</v>
          </cell>
          <cell r="X4223">
            <v>93.2</v>
          </cell>
          <cell r="Y4223">
            <v>45.5</v>
          </cell>
          <cell r="Z4223">
            <v>45</v>
          </cell>
          <cell r="AA4223">
            <v>32.799999999999997</v>
          </cell>
          <cell r="AB4223">
            <v>10.741816740000001</v>
          </cell>
          <cell r="AC4223">
            <v>0</v>
          </cell>
          <cell r="AD4223">
            <v>270.95</v>
          </cell>
          <cell r="AE4223">
            <v>57.357575650000001</v>
          </cell>
          <cell r="AF4223">
            <v>60.438000000000002</v>
          </cell>
          <cell r="AG4223">
            <v>0.34974314719369215</v>
          </cell>
          <cell r="AH4223">
            <v>2.8</v>
          </cell>
          <cell r="AI4223">
            <v>59770</v>
          </cell>
          <cell r="AJ4223">
            <v>10.6</v>
          </cell>
        </row>
        <row r="4224">
          <cell r="A4224" t="str">
            <v>4813</v>
          </cell>
          <cell r="B4224" t="str">
            <v>481303601</v>
          </cell>
          <cell r="D4224" t="str">
            <v>4813036</v>
          </cell>
          <cell r="E4224" t="str">
            <v>4870</v>
          </cell>
          <cell r="F4224" t="str">
            <v>48</v>
          </cell>
          <cell r="G4224">
            <v>542.59507582000003</v>
          </cell>
          <cell r="H4224">
            <v>548.97883991000003</v>
          </cell>
          <cell r="I4224">
            <v>546.35633400999996</v>
          </cell>
          <cell r="J4224">
            <v>11.11111111</v>
          </cell>
          <cell r="K4224">
            <v>12.376237619999999</v>
          </cell>
          <cell r="L4224">
            <v>9.4397840399999993</v>
          </cell>
          <cell r="M4224">
            <v>11.01228117</v>
          </cell>
          <cell r="N4224">
            <v>27.552950329999998</v>
          </cell>
          <cell r="O4224">
            <v>60.258000000000003</v>
          </cell>
          <cell r="P4224">
            <v>10.892656929999999</v>
          </cell>
          <cell r="Q4224">
            <v>72.2</v>
          </cell>
          <cell r="R4224">
            <v>47.665465279999999</v>
          </cell>
          <cell r="S4224">
            <v>18.100000000000001</v>
          </cell>
          <cell r="T4224">
            <v>9.7881889300000005</v>
          </cell>
          <cell r="U4224">
            <v>9.6306940900000004</v>
          </cell>
          <cell r="V4224">
            <v>9.76480003</v>
          </cell>
          <cell r="W4224">
            <v>46.2</v>
          </cell>
          <cell r="X4224">
            <v>93.2</v>
          </cell>
          <cell r="Y4224">
            <v>45.5</v>
          </cell>
          <cell r="Z4224">
            <v>45</v>
          </cell>
          <cell r="AA4224">
            <v>32.799999999999997</v>
          </cell>
          <cell r="AB4224">
            <v>10.440214810000001</v>
          </cell>
          <cell r="AC4224">
            <v>0.35035268000000003</v>
          </cell>
          <cell r="AD4224">
            <v>270.95</v>
          </cell>
          <cell r="AE4224">
            <v>57.357575650000001</v>
          </cell>
          <cell r="AF4224">
            <v>60.404602980000007</v>
          </cell>
          <cell r="AG4224">
            <v>0.35073484376013664</v>
          </cell>
          <cell r="AH4224">
            <v>2.8</v>
          </cell>
          <cell r="AI4224">
            <v>59770</v>
          </cell>
          <cell r="AJ4224">
            <v>10.6</v>
          </cell>
        </row>
        <row r="4225">
          <cell r="A4225" t="str">
            <v>4813</v>
          </cell>
          <cell r="B4225" t="str">
            <v>481303602</v>
          </cell>
          <cell r="D4225" t="str">
            <v>4813036</v>
          </cell>
          <cell r="E4225" t="str">
            <v>4870</v>
          </cell>
          <cell r="F4225" t="str">
            <v>48</v>
          </cell>
          <cell r="G4225">
            <v>542.59507582000003</v>
          </cell>
          <cell r="H4225">
            <v>548.97883991000003</v>
          </cell>
          <cell r="I4225">
            <v>546.35633400999996</v>
          </cell>
          <cell r="J4225">
            <v>11.11111111</v>
          </cell>
          <cell r="K4225">
            <v>12.376237619999999</v>
          </cell>
          <cell r="L4225">
            <v>7.1808312000000001</v>
          </cell>
          <cell r="M4225">
            <v>11.225243389999999</v>
          </cell>
          <cell r="N4225">
            <v>27.552950329999998</v>
          </cell>
          <cell r="O4225">
            <v>60.258000000000003</v>
          </cell>
          <cell r="P4225">
            <v>10.81977828</v>
          </cell>
          <cell r="Q4225">
            <v>72.2</v>
          </cell>
          <cell r="R4225">
            <v>47.665465279999999</v>
          </cell>
          <cell r="S4225">
            <v>18.100000000000001</v>
          </cell>
          <cell r="T4225">
            <v>9.4334839200000005</v>
          </cell>
          <cell r="U4225">
            <v>9.8389490300000002</v>
          </cell>
          <cell r="V4225">
            <v>7.1808312000000001</v>
          </cell>
          <cell r="W4225">
            <v>46.2</v>
          </cell>
          <cell r="X4225">
            <v>93.2</v>
          </cell>
          <cell r="Y4225">
            <v>45.5</v>
          </cell>
          <cell r="Z4225">
            <v>45</v>
          </cell>
          <cell r="AA4225">
            <v>32.799999999999997</v>
          </cell>
          <cell r="AB4225">
            <v>9.9641121699999999</v>
          </cell>
          <cell r="AC4225">
            <v>1</v>
          </cell>
          <cell r="AD4225">
            <v>270.95</v>
          </cell>
          <cell r="AE4225">
            <v>57.357575650000001</v>
          </cell>
          <cell r="AF4225">
            <v>60.438000000000002</v>
          </cell>
          <cell r="AG4225">
            <v>0.3134977534744175</v>
          </cell>
          <cell r="AH4225">
            <v>2.8</v>
          </cell>
          <cell r="AI4225">
            <v>59770</v>
          </cell>
          <cell r="AJ4225">
            <v>10.6</v>
          </cell>
        </row>
        <row r="4226">
          <cell r="A4226" t="str">
            <v>4813</v>
          </cell>
          <cell r="B4226" t="str">
            <v>481304201</v>
          </cell>
          <cell r="D4226" t="str">
            <v>4813042</v>
          </cell>
          <cell r="E4226" t="str">
            <v>4870</v>
          </cell>
          <cell r="F4226" t="str">
            <v>48</v>
          </cell>
          <cell r="G4226">
            <v>542.59507582000003</v>
          </cell>
          <cell r="H4226">
            <v>548.97883991000003</v>
          </cell>
          <cell r="I4226">
            <v>546.35633400999996</v>
          </cell>
          <cell r="J4226">
            <v>11.11111111</v>
          </cell>
          <cell r="K4226">
            <v>12.376237619999999</v>
          </cell>
          <cell r="L4226">
            <v>7.1308988299999996</v>
          </cell>
          <cell r="M4226">
            <v>10.81977828</v>
          </cell>
          <cell r="N4226">
            <v>27.552950329999998</v>
          </cell>
          <cell r="O4226">
            <v>60.258000000000003</v>
          </cell>
          <cell r="P4226">
            <v>10.81977828</v>
          </cell>
          <cell r="Q4226">
            <v>72.2</v>
          </cell>
          <cell r="R4226">
            <v>47.665465279999999</v>
          </cell>
          <cell r="S4226">
            <v>18.100000000000001</v>
          </cell>
          <cell r="T4226">
            <v>7.1356873500000004</v>
          </cell>
          <cell r="U4226">
            <v>7.1356873500000004</v>
          </cell>
          <cell r="V4226">
            <v>7.1356873500000004</v>
          </cell>
          <cell r="W4226">
            <v>46.2</v>
          </cell>
          <cell r="X4226">
            <v>93.2</v>
          </cell>
          <cell r="Y4226">
            <v>45.5</v>
          </cell>
          <cell r="Z4226">
            <v>45</v>
          </cell>
          <cell r="AA4226">
            <v>32.799999999999997</v>
          </cell>
          <cell r="AB4226">
            <v>10.741816740000001</v>
          </cell>
          <cell r="AC4226">
            <v>1</v>
          </cell>
          <cell r="AD4226">
            <v>270.95</v>
          </cell>
          <cell r="AE4226">
            <v>57.357575650000001</v>
          </cell>
          <cell r="AF4226">
            <v>60.438000000000002</v>
          </cell>
          <cell r="AG4226">
            <v>0.35275859495973116</v>
          </cell>
          <cell r="AH4226">
            <v>2.8</v>
          </cell>
          <cell r="AI4226">
            <v>59770</v>
          </cell>
          <cell r="AJ4226">
            <v>10.6</v>
          </cell>
        </row>
        <row r="4227">
          <cell r="A4227" t="str">
            <v>4813</v>
          </cell>
          <cell r="B4227" t="str">
            <v>481304401</v>
          </cell>
          <cell r="D4227" t="str">
            <v>4813044</v>
          </cell>
          <cell r="E4227" t="str">
            <v>4870</v>
          </cell>
          <cell r="F4227" t="str">
            <v>48</v>
          </cell>
          <cell r="G4227">
            <v>542.59507582000003</v>
          </cell>
          <cell r="H4227">
            <v>548.97883991000003</v>
          </cell>
          <cell r="I4227">
            <v>546.35633400999996</v>
          </cell>
          <cell r="J4227">
            <v>11.11111111</v>
          </cell>
          <cell r="K4227">
            <v>12.376237619999999</v>
          </cell>
          <cell r="L4227">
            <v>9.6426421300000005</v>
          </cell>
          <cell r="M4227">
            <v>10.567926569999999</v>
          </cell>
          <cell r="N4227">
            <v>27.552950329999998</v>
          </cell>
          <cell r="O4227">
            <v>60.258000000000003</v>
          </cell>
          <cell r="P4227">
            <v>11.456185789999999</v>
          </cell>
          <cell r="Q4227">
            <v>72.2</v>
          </cell>
          <cell r="R4227">
            <v>47.665465279999999</v>
          </cell>
          <cell r="S4227">
            <v>18.100000000000001</v>
          </cell>
          <cell r="T4227">
            <v>10.639334959999999</v>
          </cell>
          <cell r="U4227">
            <v>10.19473825</v>
          </cell>
          <cell r="V4227">
            <v>10.14017892</v>
          </cell>
          <cell r="W4227">
            <v>46.2</v>
          </cell>
          <cell r="X4227">
            <v>93.2</v>
          </cell>
          <cell r="Y4227">
            <v>45.5</v>
          </cell>
          <cell r="Z4227">
            <v>45</v>
          </cell>
          <cell r="AA4227">
            <v>32.799999999999997</v>
          </cell>
          <cell r="AB4227">
            <v>10.470532820000001</v>
          </cell>
          <cell r="AC4227">
            <v>0.15653349999999999</v>
          </cell>
          <cell r="AD4227">
            <v>270.95</v>
          </cell>
          <cell r="AE4227">
            <v>57.357575650000001</v>
          </cell>
          <cell r="AF4227">
            <v>48.366674510000003</v>
          </cell>
          <cell r="AG4227">
            <v>0.56521739000000004</v>
          </cell>
          <cell r="AH4227">
            <v>2.8</v>
          </cell>
          <cell r="AI4227">
            <v>59770</v>
          </cell>
          <cell r="AJ4227">
            <v>10.6</v>
          </cell>
        </row>
        <row r="4228">
          <cell r="A4228" t="str">
            <v>4813</v>
          </cell>
          <cell r="B4228" t="str">
            <v>481304402</v>
          </cell>
          <cell r="D4228" t="str">
            <v>4813044</v>
          </cell>
          <cell r="E4228" t="str">
            <v>4870</v>
          </cell>
          <cell r="F4228" t="str">
            <v>48</v>
          </cell>
          <cell r="G4228">
            <v>542.59507582000003</v>
          </cell>
          <cell r="H4228">
            <v>548.97883991000003</v>
          </cell>
          <cell r="I4228">
            <v>546.35633400999996</v>
          </cell>
          <cell r="J4228">
            <v>11.11111111</v>
          </cell>
          <cell r="K4228">
            <v>12.376237619999999</v>
          </cell>
          <cell r="L4228">
            <v>9.8389490300000002</v>
          </cell>
          <cell r="M4228">
            <v>10.031308920000001</v>
          </cell>
          <cell r="N4228">
            <v>27.552950329999998</v>
          </cell>
          <cell r="O4228">
            <v>60.258000000000003</v>
          </cell>
          <cell r="P4228">
            <v>11.225243389999999</v>
          </cell>
          <cell r="Q4228">
            <v>72.2</v>
          </cell>
          <cell r="R4228">
            <v>47.665465279999999</v>
          </cell>
          <cell r="S4228">
            <v>18.100000000000001</v>
          </cell>
          <cell r="T4228">
            <v>11.225243389999999</v>
          </cell>
          <cell r="U4228">
            <v>10.031308920000001</v>
          </cell>
          <cell r="V4228">
            <v>9.8389490300000002</v>
          </cell>
          <cell r="W4228">
            <v>46.2</v>
          </cell>
          <cell r="X4228">
            <v>93.2</v>
          </cell>
          <cell r="Y4228">
            <v>45.5</v>
          </cell>
          <cell r="Z4228">
            <v>45</v>
          </cell>
          <cell r="AA4228">
            <v>32.799999999999997</v>
          </cell>
          <cell r="AB4228">
            <v>9.9641121699999999</v>
          </cell>
          <cell r="AC4228">
            <v>0</v>
          </cell>
          <cell r="AD4228">
            <v>270.95</v>
          </cell>
          <cell r="AE4228">
            <v>57.357575650000001</v>
          </cell>
          <cell r="AF4228">
            <v>48.317500000000003</v>
          </cell>
          <cell r="AG4228">
            <v>0.39691795741773866</v>
          </cell>
          <cell r="AH4228">
            <v>2.8</v>
          </cell>
          <cell r="AI4228">
            <v>59770</v>
          </cell>
          <cell r="AJ4228">
            <v>10.6</v>
          </cell>
        </row>
        <row r="4229">
          <cell r="A4229" t="str">
            <v>4813</v>
          </cell>
          <cell r="B4229" t="str">
            <v>481304501</v>
          </cell>
          <cell r="D4229" t="str">
            <v>4813045</v>
          </cell>
          <cell r="E4229" t="str">
            <v>4870</v>
          </cell>
          <cell r="F4229" t="str">
            <v>48</v>
          </cell>
          <cell r="G4229">
            <v>542.59507582000003</v>
          </cell>
          <cell r="H4229">
            <v>548.97883991000003</v>
          </cell>
          <cell r="I4229">
            <v>546.35633400999996</v>
          </cell>
          <cell r="J4229">
            <v>11.11111111</v>
          </cell>
          <cell r="K4229">
            <v>12.376237619999999</v>
          </cell>
          <cell r="L4229">
            <v>8.74033674</v>
          </cell>
          <cell r="M4229">
            <v>10.81977828</v>
          </cell>
          <cell r="N4229">
            <v>27.552950329999998</v>
          </cell>
          <cell r="O4229">
            <v>60.258000000000003</v>
          </cell>
          <cell r="P4229">
            <v>11.630708500000001</v>
          </cell>
          <cell r="Q4229">
            <v>72.2</v>
          </cell>
          <cell r="R4229">
            <v>47.665465279999999</v>
          </cell>
          <cell r="S4229">
            <v>18.100000000000001</v>
          </cell>
          <cell r="T4229">
            <v>8.74033674</v>
          </cell>
          <cell r="U4229">
            <v>8.74033674</v>
          </cell>
          <cell r="V4229">
            <v>8.74033674</v>
          </cell>
          <cell r="W4229">
            <v>46.2</v>
          </cell>
          <cell r="X4229">
            <v>93.2</v>
          </cell>
          <cell r="Y4229">
            <v>45.5</v>
          </cell>
          <cell r="Z4229">
            <v>45</v>
          </cell>
          <cell r="AA4229">
            <v>32.799999999999997</v>
          </cell>
          <cell r="AB4229">
            <v>10.741816740000001</v>
          </cell>
          <cell r="AC4229">
            <v>1</v>
          </cell>
          <cell r="AD4229">
            <v>270.95</v>
          </cell>
          <cell r="AE4229">
            <v>57.357575650000001</v>
          </cell>
          <cell r="AF4229">
            <v>48.317500000000003</v>
          </cell>
          <cell r="AG4229">
            <v>0.42168791195733402</v>
          </cell>
          <cell r="AH4229">
            <v>2.8</v>
          </cell>
          <cell r="AI4229">
            <v>59770</v>
          </cell>
          <cell r="AJ4229">
            <v>10.6</v>
          </cell>
        </row>
        <row r="4230">
          <cell r="A4230" t="str">
            <v>4813</v>
          </cell>
          <cell r="B4230" t="str">
            <v>481304601</v>
          </cell>
          <cell r="D4230" t="str">
            <v>4813046</v>
          </cell>
          <cell r="E4230" t="str">
            <v>4870</v>
          </cell>
          <cell r="F4230" t="str">
            <v>48</v>
          </cell>
          <cell r="G4230">
            <v>542.59507582000003</v>
          </cell>
          <cell r="H4230">
            <v>548.97883991000003</v>
          </cell>
          <cell r="I4230">
            <v>546.35633400999996</v>
          </cell>
          <cell r="J4230">
            <v>11.11111111</v>
          </cell>
          <cell r="K4230">
            <v>12.376237619999999</v>
          </cell>
          <cell r="L4230">
            <v>7.1530516300000002</v>
          </cell>
          <cell r="M4230">
            <v>10.81977828</v>
          </cell>
          <cell r="N4230">
            <v>27.552950329999998</v>
          </cell>
          <cell r="O4230">
            <v>60.258000000000003</v>
          </cell>
          <cell r="P4230">
            <v>11.23115919</v>
          </cell>
          <cell r="Q4230">
            <v>72.2</v>
          </cell>
          <cell r="R4230">
            <v>47.665465279999999</v>
          </cell>
          <cell r="S4230">
            <v>18.100000000000001</v>
          </cell>
          <cell r="T4230">
            <v>7.1530516300000002</v>
          </cell>
          <cell r="U4230">
            <v>7.1491315999999996</v>
          </cell>
          <cell r="V4230">
            <v>7.1530516300000002</v>
          </cell>
          <cell r="W4230">
            <v>46.2</v>
          </cell>
          <cell r="X4230">
            <v>93.2</v>
          </cell>
          <cell r="Y4230">
            <v>45.5</v>
          </cell>
          <cell r="Z4230">
            <v>45</v>
          </cell>
          <cell r="AA4230">
            <v>32.799999999999997</v>
          </cell>
          <cell r="AB4230">
            <v>10.741816740000001</v>
          </cell>
          <cell r="AC4230">
            <v>1</v>
          </cell>
          <cell r="AD4230">
            <v>270.95</v>
          </cell>
          <cell r="AE4230">
            <v>57.357575650000001</v>
          </cell>
          <cell r="AF4230">
            <v>48.317500000000003</v>
          </cell>
          <cell r="AG4230">
            <v>0.43818906974143912</v>
          </cell>
          <cell r="AH4230">
            <v>2.8</v>
          </cell>
          <cell r="AI4230">
            <v>59770</v>
          </cell>
          <cell r="AJ4230">
            <v>10.6</v>
          </cell>
        </row>
        <row r="4231">
          <cell r="A4231" t="str">
            <v>4813</v>
          </cell>
          <cell r="B4231" t="str">
            <v>481304701</v>
          </cell>
          <cell r="D4231" t="str">
            <v>4813047</v>
          </cell>
          <cell r="E4231" t="str">
            <v>4870</v>
          </cell>
          <cell r="F4231" t="str">
            <v>48</v>
          </cell>
          <cell r="G4231">
            <v>542.59507582000003</v>
          </cell>
          <cell r="H4231">
            <v>548.97883991000003</v>
          </cell>
          <cell r="I4231">
            <v>546.35633400999996</v>
          </cell>
          <cell r="J4231">
            <v>11.11111111</v>
          </cell>
          <cell r="K4231">
            <v>12.376237619999999</v>
          </cell>
          <cell r="L4231">
            <v>9.8389490300000002</v>
          </cell>
          <cell r="M4231">
            <v>9.8389490300000002</v>
          </cell>
          <cell r="N4231">
            <v>27.552950329999998</v>
          </cell>
          <cell r="O4231">
            <v>60.258000000000003</v>
          </cell>
          <cell r="P4231">
            <v>11.225243389999999</v>
          </cell>
          <cell r="Q4231">
            <v>72.2</v>
          </cell>
          <cell r="R4231">
            <v>47.665465279999999</v>
          </cell>
          <cell r="S4231">
            <v>18.100000000000001</v>
          </cell>
          <cell r="T4231">
            <v>10.923723799999999</v>
          </cell>
          <cell r="U4231">
            <v>9.8389490300000002</v>
          </cell>
          <cell r="V4231">
            <v>9.8389490300000002</v>
          </cell>
          <cell r="W4231">
            <v>46.2</v>
          </cell>
          <cell r="X4231">
            <v>93.2</v>
          </cell>
          <cell r="Y4231">
            <v>45.5</v>
          </cell>
          <cell r="Z4231">
            <v>45</v>
          </cell>
          <cell r="AA4231">
            <v>32.799999999999997</v>
          </cell>
          <cell r="AB4231">
            <v>9.9641121699999999</v>
          </cell>
          <cell r="AC4231">
            <v>0</v>
          </cell>
          <cell r="AD4231">
            <v>270.95</v>
          </cell>
          <cell r="AE4231">
            <v>57.357575650000001</v>
          </cell>
          <cell r="AF4231">
            <v>48.317500000000003</v>
          </cell>
          <cell r="AG4231">
            <v>0.36686042207298042</v>
          </cell>
          <cell r="AH4231">
            <v>2.8</v>
          </cell>
          <cell r="AI4231">
            <v>59770</v>
          </cell>
          <cell r="AJ4231">
            <v>10.6</v>
          </cell>
        </row>
        <row r="4232">
          <cell r="A4232" t="str">
            <v>4813</v>
          </cell>
          <cell r="B4232" t="str">
            <v>481304801</v>
          </cell>
          <cell r="D4232" t="str">
            <v>4813048</v>
          </cell>
          <cell r="E4232" t="str">
            <v>4870</v>
          </cell>
          <cell r="F4232" t="str">
            <v>48</v>
          </cell>
          <cell r="G4232">
            <v>542.59507582000003</v>
          </cell>
          <cell r="H4232">
            <v>548.97883991000003</v>
          </cell>
          <cell r="I4232">
            <v>546.35633400999996</v>
          </cell>
          <cell r="J4232">
            <v>11.11111111</v>
          </cell>
          <cell r="K4232">
            <v>12.376237619999999</v>
          </cell>
          <cell r="L4232">
            <v>7.2130316600000004</v>
          </cell>
          <cell r="M4232">
            <v>7.6338535600000004</v>
          </cell>
          <cell r="N4232">
            <v>27.552950329999998</v>
          </cell>
          <cell r="O4232">
            <v>60.258000000000003</v>
          </cell>
          <cell r="P4232">
            <v>11.225243389999999</v>
          </cell>
          <cell r="Q4232">
            <v>72.2</v>
          </cell>
          <cell r="R4232">
            <v>47.665465279999999</v>
          </cell>
          <cell r="S4232">
            <v>18.100000000000001</v>
          </cell>
          <cell r="T4232">
            <v>10.81977828</v>
          </cell>
          <cell r="U4232">
            <v>7.6338535600000004</v>
          </cell>
          <cell r="V4232">
            <v>7.4217757899999999</v>
          </cell>
          <cell r="W4232">
            <v>46.2</v>
          </cell>
          <cell r="X4232">
            <v>93.2</v>
          </cell>
          <cell r="Y4232">
            <v>45.5</v>
          </cell>
          <cell r="Z4232">
            <v>45</v>
          </cell>
          <cell r="AA4232">
            <v>32.799999999999997</v>
          </cell>
          <cell r="AB4232">
            <v>7.6338535600000004</v>
          </cell>
          <cell r="AC4232">
            <v>1</v>
          </cell>
          <cell r="AD4232">
            <v>270.95</v>
          </cell>
          <cell r="AE4232">
            <v>57.357575650000001</v>
          </cell>
          <cell r="AF4232">
            <v>48.317500000000003</v>
          </cell>
          <cell r="AG4232">
            <v>0.28571428999999998</v>
          </cell>
          <cell r="AH4232">
            <v>2.8</v>
          </cell>
          <cell r="AI4232">
            <v>59770</v>
          </cell>
          <cell r="AJ4232">
            <v>10.6</v>
          </cell>
        </row>
        <row r="4233">
          <cell r="A4233" t="str">
            <v>4813</v>
          </cell>
          <cell r="B4233" t="str">
            <v>481304901</v>
          </cell>
          <cell r="D4233" t="str">
            <v>4813049</v>
          </cell>
          <cell r="E4233" t="str">
            <v>4870</v>
          </cell>
          <cell r="F4233" t="str">
            <v>48</v>
          </cell>
          <cell r="G4233">
            <v>542.59507582000003</v>
          </cell>
          <cell r="H4233">
            <v>548.97883991000003</v>
          </cell>
          <cell r="I4233">
            <v>546.35633400999996</v>
          </cell>
          <cell r="J4233">
            <v>11.11111111</v>
          </cell>
          <cell r="K4233">
            <v>12.376237619999999</v>
          </cell>
          <cell r="L4233">
            <v>10.126631100000001</v>
          </cell>
          <cell r="M4233">
            <v>10.126631100000001</v>
          </cell>
          <cell r="N4233">
            <v>27.552950329999998</v>
          </cell>
          <cell r="O4233">
            <v>60.258000000000003</v>
          </cell>
          <cell r="P4233">
            <v>11.630708500000001</v>
          </cell>
          <cell r="Q4233">
            <v>72.2</v>
          </cell>
          <cell r="R4233">
            <v>47.665465279999999</v>
          </cell>
          <cell r="S4233">
            <v>18.100000000000001</v>
          </cell>
          <cell r="T4233">
            <v>11.225243389999999</v>
          </cell>
          <cell r="U4233">
            <v>10.126631100000001</v>
          </cell>
          <cell r="V4233">
            <v>10.126631100000001</v>
          </cell>
          <cell r="W4233">
            <v>46.2</v>
          </cell>
          <cell r="X4233">
            <v>93.2</v>
          </cell>
          <cell r="Y4233">
            <v>45.5</v>
          </cell>
          <cell r="Z4233">
            <v>45</v>
          </cell>
          <cell r="AA4233">
            <v>32.799999999999997</v>
          </cell>
          <cell r="AB4233">
            <v>10.681664980000001</v>
          </cell>
          <cell r="AC4233">
            <v>0</v>
          </cell>
          <cell r="AD4233">
            <v>270.95</v>
          </cell>
          <cell r="AE4233">
            <v>57.357575650000001</v>
          </cell>
          <cell r="AF4233">
            <v>48.317500000000003</v>
          </cell>
          <cell r="AG4233">
            <v>1</v>
          </cell>
          <cell r="AH4233">
            <v>2.8</v>
          </cell>
          <cell r="AI4233">
            <v>59770</v>
          </cell>
          <cell r="AJ4233">
            <v>10.6</v>
          </cell>
        </row>
        <row r="4234">
          <cell r="A4234" t="str">
            <v>4813</v>
          </cell>
          <cell r="B4234" t="str">
            <v>481305101</v>
          </cell>
          <cell r="D4234" t="str">
            <v>4813051</v>
          </cell>
          <cell r="E4234" t="str">
            <v>4870</v>
          </cell>
          <cell r="F4234" t="str">
            <v>48</v>
          </cell>
          <cell r="G4234">
            <v>542.59507582000003</v>
          </cell>
          <cell r="H4234">
            <v>548.97883991000003</v>
          </cell>
          <cell r="I4234">
            <v>546.35633400999996</v>
          </cell>
          <cell r="J4234">
            <v>11.11111111</v>
          </cell>
          <cell r="K4234">
            <v>12.376237619999999</v>
          </cell>
          <cell r="L4234">
            <v>10.104589969999999</v>
          </cell>
          <cell r="M4234">
            <v>10.126631100000001</v>
          </cell>
          <cell r="N4234">
            <v>27.552950329999998</v>
          </cell>
          <cell r="O4234">
            <v>60.258000000000003</v>
          </cell>
          <cell r="P4234">
            <v>11.630708500000001</v>
          </cell>
          <cell r="Q4234">
            <v>72.2</v>
          </cell>
          <cell r="R4234">
            <v>47.665465279999999</v>
          </cell>
          <cell r="S4234">
            <v>18.100000000000001</v>
          </cell>
          <cell r="T4234">
            <v>11.225243389999999</v>
          </cell>
          <cell r="U4234">
            <v>10.126631100000001</v>
          </cell>
          <cell r="V4234">
            <v>10.104589969999999</v>
          </cell>
          <cell r="W4234">
            <v>46.2</v>
          </cell>
          <cell r="X4234">
            <v>93.2</v>
          </cell>
          <cell r="Y4234">
            <v>45.5</v>
          </cell>
          <cell r="Z4234">
            <v>45</v>
          </cell>
          <cell r="AA4234">
            <v>32.799999999999997</v>
          </cell>
          <cell r="AB4234">
            <v>9.9641121699999999</v>
          </cell>
          <cell r="AC4234">
            <v>0</v>
          </cell>
          <cell r="AD4234">
            <v>270.95</v>
          </cell>
          <cell r="AE4234">
            <v>57.357575650000001</v>
          </cell>
          <cell r="AF4234">
            <v>48.317500000000003</v>
          </cell>
          <cell r="AG4234">
            <v>0</v>
          </cell>
          <cell r="AH4234">
            <v>2.8</v>
          </cell>
          <cell r="AI4234">
            <v>59770</v>
          </cell>
          <cell r="AJ4234">
            <v>10.6</v>
          </cell>
        </row>
        <row r="4235">
          <cell r="A4235" t="str">
            <v>4813</v>
          </cell>
          <cell r="B4235" t="str">
            <v>481305301</v>
          </cell>
          <cell r="D4235" t="str">
            <v>4813053</v>
          </cell>
          <cell r="E4235" t="str">
            <v>4870</v>
          </cell>
          <cell r="F4235" t="str">
            <v>48</v>
          </cell>
          <cell r="G4235">
            <v>542.59507582000003</v>
          </cell>
          <cell r="H4235">
            <v>548.97883991000003</v>
          </cell>
          <cell r="I4235">
            <v>546.35633400999996</v>
          </cell>
          <cell r="J4235">
            <v>11.11111111</v>
          </cell>
          <cell r="K4235">
            <v>12.376237619999999</v>
          </cell>
          <cell r="L4235">
            <v>9.3931617999999997</v>
          </cell>
          <cell r="M4235">
            <v>10.81977828</v>
          </cell>
          <cell r="N4235">
            <v>27.552950329999998</v>
          </cell>
          <cell r="O4235">
            <v>60.258000000000003</v>
          </cell>
          <cell r="P4235">
            <v>11.630708500000001</v>
          </cell>
          <cell r="Q4235">
            <v>72.2</v>
          </cell>
          <cell r="R4235">
            <v>47.665465279999999</v>
          </cell>
          <cell r="S4235">
            <v>18.100000000000001</v>
          </cell>
          <cell r="T4235">
            <v>9.3931617999999997</v>
          </cell>
          <cell r="U4235">
            <v>9.3931617999999997</v>
          </cell>
          <cell r="V4235">
            <v>9.3931617999999997</v>
          </cell>
          <cell r="W4235">
            <v>46.2</v>
          </cell>
          <cell r="X4235">
            <v>93.2</v>
          </cell>
          <cell r="Y4235">
            <v>45.5</v>
          </cell>
          <cell r="Z4235">
            <v>45</v>
          </cell>
          <cell r="AA4235">
            <v>32.799999999999997</v>
          </cell>
          <cell r="AB4235">
            <v>10.741816740000001</v>
          </cell>
          <cell r="AC4235">
            <v>1</v>
          </cell>
          <cell r="AD4235">
            <v>270.95</v>
          </cell>
          <cell r="AE4235">
            <v>57.357575650000001</v>
          </cell>
          <cell r="AF4235">
            <v>48.317500000000003</v>
          </cell>
          <cell r="AG4235">
            <v>0.44438420373969373</v>
          </cell>
          <cell r="AH4235">
            <v>2.8</v>
          </cell>
          <cell r="AI4235">
            <v>59770</v>
          </cell>
          <cell r="AJ4235">
            <v>10.6</v>
          </cell>
        </row>
        <row r="4236">
          <cell r="A4236" t="str">
            <v>4813</v>
          </cell>
          <cell r="B4236" t="str">
            <v>481305501</v>
          </cell>
          <cell r="D4236" t="str">
            <v>4813055</v>
          </cell>
          <cell r="E4236" t="str">
            <v>4870</v>
          </cell>
          <cell r="F4236" t="str">
            <v>48</v>
          </cell>
          <cell r="G4236">
            <v>542.59507582000003</v>
          </cell>
          <cell r="H4236">
            <v>548.97883991000003</v>
          </cell>
          <cell r="I4236">
            <v>546.35633400999996</v>
          </cell>
          <cell r="J4236">
            <v>11.11111111</v>
          </cell>
          <cell r="K4236">
            <v>12.376237619999999</v>
          </cell>
          <cell r="L4236">
            <v>9.8389490300000002</v>
          </cell>
          <cell r="M4236">
            <v>9.8389490300000002</v>
          </cell>
          <cell r="N4236">
            <v>27.552950329999998</v>
          </cell>
          <cell r="O4236">
            <v>60.258000000000003</v>
          </cell>
          <cell r="P4236">
            <v>11.225243389999999</v>
          </cell>
          <cell r="Q4236">
            <v>72.2</v>
          </cell>
          <cell r="R4236">
            <v>47.665465279999999</v>
          </cell>
          <cell r="S4236">
            <v>18.100000000000001</v>
          </cell>
          <cell r="T4236">
            <v>11.197173080000001</v>
          </cell>
          <cell r="U4236">
            <v>9.8389490300000002</v>
          </cell>
          <cell r="V4236">
            <v>9.8389490300000002</v>
          </cell>
          <cell r="W4236">
            <v>46.2</v>
          </cell>
          <cell r="X4236">
            <v>93.2</v>
          </cell>
          <cell r="Y4236">
            <v>45.5</v>
          </cell>
          <cell r="Z4236">
            <v>45</v>
          </cell>
          <cell r="AA4236">
            <v>32.799999999999997</v>
          </cell>
          <cell r="AB4236">
            <v>9.9641121699999999</v>
          </cell>
          <cell r="AC4236">
            <v>0</v>
          </cell>
          <cell r="AD4236">
            <v>270.95</v>
          </cell>
          <cell r="AE4236">
            <v>57.357575650000001</v>
          </cell>
          <cell r="AF4236">
            <v>48.317500000000003</v>
          </cell>
          <cell r="AG4236">
            <v>0</v>
          </cell>
          <cell r="AH4236">
            <v>2.8</v>
          </cell>
          <cell r="AI4236">
            <v>59770</v>
          </cell>
          <cell r="AJ4236">
            <v>10.6</v>
          </cell>
        </row>
        <row r="4237">
          <cell r="A4237" t="str">
            <v>4813</v>
          </cell>
          <cell r="B4237" t="str">
            <v>481305701</v>
          </cell>
          <cell r="D4237" t="str">
            <v>4813057</v>
          </cell>
          <cell r="E4237" t="str">
            <v>4870</v>
          </cell>
          <cell r="F4237" t="str">
            <v>48</v>
          </cell>
          <cell r="G4237">
            <v>542.59507582000003</v>
          </cell>
          <cell r="H4237">
            <v>548.97883991000003</v>
          </cell>
          <cell r="I4237">
            <v>546.35633400999996</v>
          </cell>
          <cell r="J4237">
            <v>11.11111111</v>
          </cell>
          <cell r="K4237">
            <v>12.376237619999999</v>
          </cell>
          <cell r="L4237">
            <v>9.8389490300000002</v>
          </cell>
          <cell r="M4237">
            <v>9.9160088300000009</v>
          </cell>
          <cell r="N4237">
            <v>27.552950329999998</v>
          </cell>
          <cell r="O4237">
            <v>60.258000000000003</v>
          </cell>
          <cell r="P4237">
            <v>11.225243389999999</v>
          </cell>
          <cell r="Q4237">
            <v>72.2</v>
          </cell>
          <cell r="R4237">
            <v>47.665465279999999</v>
          </cell>
          <cell r="S4237">
            <v>18.100000000000001</v>
          </cell>
          <cell r="T4237">
            <v>11.225243389999999</v>
          </cell>
          <cell r="U4237">
            <v>9.9160088300000009</v>
          </cell>
          <cell r="V4237">
            <v>9.8389490300000002</v>
          </cell>
          <cell r="W4237">
            <v>46.2</v>
          </cell>
          <cell r="X4237">
            <v>93.2</v>
          </cell>
          <cell r="Y4237">
            <v>45.5</v>
          </cell>
          <cell r="Z4237">
            <v>45</v>
          </cell>
          <cell r="AA4237">
            <v>32.799999999999997</v>
          </cell>
          <cell r="AB4237">
            <v>9.9641121699999999</v>
          </cell>
          <cell r="AC4237">
            <v>0</v>
          </cell>
          <cell r="AD4237">
            <v>270.95</v>
          </cell>
          <cell r="AE4237">
            <v>57.357575650000001</v>
          </cell>
          <cell r="AF4237">
            <v>48.317500000000003</v>
          </cell>
          <cell r="AG4237">
            <v>0.40035419325462607</v>
          </cell>
          <cell r="AH4237">
            <v>2.8</v>
          </cell>
          <cell r="AI4237">
            <v>59770</v>
          </cell>
          <cell r="AJ4237">
            <v>10.6</v>
          </cell>
        </row>
        <row r="4238">
          <cell r="A4238" t="str">
            <v>4813</v>
          </cell>
          <cell r="B4238" t="str">
            <v>481306101</v>
          </cell>
          <cell r="D4238" t="str">
            <v>4813061</v>
          </cell>
          <cell r="E4238" t="str">
            <v>4870</v>
          </cell>
          <cell r="F4238" t="str">
            <v>48</v>
          </cell>
          <cell r="G4238">
            <v>542.59507582000003</v>
          </cell>
          <cell r="H4238">
            <v>548.97883991000003</v>
          </cell>
          <cell r="I4238">
            <v>546.35633400999996</v>
          </cell>
          <cell r="J4238">
            <v>11.11111111</v>
          </cell>
          <cell r="K4238">
            <v>12.376237619999999</v>
          </cell>
          <cell r="L4238">
            <v>9.8389490300000002</v>
          </cell>
          <cell r="M4238">
            <v>9.8389490300000002</v>
          </cell>
          <cell r="N4238">
            <v>27.552950329999998</v>
          </cell>
          <cell r="O4238">
            <v>60.258000000000003</v>
          </cell>
          <cell r="P4238">
            <v>11.225243389999999</v>
          </cell>
          <cell r="Q4238">
            <v>72.2</v>
          </cell>
          <cell r="R4238">
            <v>47.665465279999999</v>
          </cell>
          <cell r="S4238">
            <v>18.100000000000001</v>
          </cell>
          <cell r="T4238">
            <v>11.225243389999999</v>
          </cell>
          <cell r="U4238">
            <v>9.8389490300000002</v>
          </cell>
          <cell r="V4238">
            <v>9.8389490300000002</v>
          </cell>
          <cell r="W4238">
            <v>46.2</v>
          </cell>
          <cell r="X4238">
            <v>93.2</v>
          </cell>
          <cell r="Y4238">
            <v>45.5</v>
          </cell>
          <cell r="Z4238">
            <v>45</v>
          </cell>
          <cell r="AA4238">
            <v>32.799999999999997</v>
          </cell>
          <cell r="AB4238">
            <v>9.9641121699999999</v>
          </cell>
          <cell r="AC4238">
            <v>0</v>
          </cell>
          <cell r="AD4238">
            <v>270.95</v>
          </cell>
          <cell r="AE4238">
            <v>57.357575650000001</v>
          </cell>
          <cell r="AF4238">
            <v>48.317500000000003</v>
          </cell>
          <cell r="AG4238">
            <v>0</v>
          </cell>
          <cell r="AH4238">
            <v>2.8</v>
          </cell>
          <cell r="AI4238">
            <v>59770</v>
          </cell>
          <cell r="AJ4238">
            <v>10.6</v>
          </cell>
        </row>
        <row r="4239">
          <cell r="A4239" t="str">
            <v>4814</v>
          </cell>
          <cell r="B4239" t="str">
            <v>481400301</v>
          </cell>
          <cell r="D4239" t="str">
            <v>4814003</v>
          </cell>
          <cell r="E4239" t="str">
            <v>4840</v>
          </cell>
          <cell r="F4239" t="str">
            <v>48</v>
          </cell>
          <cell r="G4239">
            <v>542.59507582000003</v>
          </cell>
          <cell r="H4239">
            <v>548.97883991000003</v>
          </cell>
          <cell r="I4239">
            <v>546.35633400999996</v>
          </cell>
          <cell r="J4239">
            <v>31.160263870000001</v>
          </cell>
          <cell r="K4239">
            <v>25.903812449999997</v>
          </cell>
          <cell r="L4239">
            <v>10.4968144</v>
          </cell>
          <cell r="M4239">
            <v>10.84638127</v>
          </cell>
          <cell r="N4239">
            <v>28.684546650000005</v>
          </cell>
          <cell r="O4239">
            <v>60.258000000000003</v>
          </cell>
          <cell r="P4239">
            <v>11.13204565</v>
          </cell>
          <cell r="Q4239">
            <v>71.8</v>
          </cell>
          <cell r="R4239">
            <v>47.665465279999999</v>
          </cell>
          <cell r="S4239">
            <v>18.100000000000001</v>
          </cell>
          <cell r="T4239">
            <v>10.80494887</v>
          </cell>
          <cell r="U4239">
            <v>10.65629418</v>
          </cell>
          <cell r="V4239">
            <v>10.71312805</v>
          </cell>
          <cell r="W4239">
            <v>65.8</v>
          </cell>
          <cell r="X4239">
            <v>86.4</v>
          </cell>
          <cell r="Y4239">
            <v>48.4</v>
          </cell>
          <cell r="Z4239">
            <v>43.3</v>
          </cell>
          <cell r="AA4239">
            <v>42.4</v>
          </cell>
          <cell r="AB4239">
            <v>10.74257321</v>
          </cell>
          <cell r="AC4239">
            <v>0.19139132</v>
          </cell>
          <cell r="AD4239">
            <v>291.3</v>
          </cell>
          <cell r="AE4239">
            <v>66.612087590000002</v>
          </cell>
          <cell r="AF4239">
            <v>60.187800000000003</v>
          </cell>
          <cell r="AG4239">
            <v>0.39439131264336263</v>
          </cell>
          <cell r="AH4239">
            <v>2.7</v>
          </cell>
          <cell r="AI4239">
            <v>58160</v>
          </cell>
          <cell r="AJ4239">
            <v>10.6</v>
          </cell>
        </row>
        <row r="4240">
          <cell r="A4240" t="str">
            <v>4814</v>
          </cell>
          <cell r="B4240" t="str">
            <v>481401901</v>
          </cell>
          <cell r="D4240" t="str">
            <v>4814019</v>
          </cell>
          <cell r="E4240" t="str">
            <v>4840</v>
          </cell>
          <cell r="F4240" t="str">
            <v>48</v>
          </cell>
          <cell r="G4240">
            <v>542.59507582000003</v>
          </cell>
          <cell r="H4240">
            <v>548.97883991000003</v>
          </cell>
          <cell r="I4240">
            <v>546.35633400999996</v>
          </cell>
          <cell r="J4240">
            <v>31.160263870000001</v>
          </cell>
          <cell r="K4240">
            <v>25.903812449999997</v>
          </cell>
          <cell r="L4240">
            <v>7.3264656099999996</v>
          </cell>
          <cell r="M4240">
            <v>8.0655794299999997</v>
          </cell>
          <cell r="N4240">
            <v>28.684546650000005</v>
          </cell>
          <cell r="O4240">
            <v>60.258000000000003</v>
          </cell>
          <cell r="P4240">
            <v>11.49902936</v>
          </cell>
          <cell r="Q4240">
            <v>71.8</v>
          </cell>
          <cell r="R4240">
            <v>47.665465279999999</v>
          </cell>
          <cell r="S4240">
            <v>18.100000000000001</v>
          </cell>
          <cell r="T4240">
            <v>8.3399785699999995</v>
          </cell>
          <cell r="U4240">
            <v>7.6182511000000002</v>
          </cell>
          <cell r="V4240">
            <v>7.2786289399999999</v>
          </cell>
          <cell r="W4240">
            <v>65.8</v>
          </cell>
          <cell r="X4240">
            <v>86.4</v>
          </cell>
          <cell r="Y4240">
            <v>48.4</v>
          </cell>
          <cell r="Z4240">
            <v>43.3</v>
          </cell>
          <cell r="AA4240">
            <v>42.4</v>
          </cell>
          <cell r="AB4240">
            <v>7.9714309999999999</v>
          </cell>
          <cell r="AC4240">
            <v>1</v>
          </cell>
          <cell r="AD4240">
            <v>291.3</v>
          </cell>
          <cell r="AE4240">
            <v>66.612087590000002</v>
          </cell>
          <cell r="AF4240">
            <v>60.187800000000003</v>
          </cell>
          <cell r="AG4240">
            <v>0.32835169496975458</v>
          </cell>
          <cell r="AH4240">
            <v>2.7</v>
          </cell>
          <cell r="AI4240">
            <v>58160</v>
          </cell>
          <cell r="AJ4240">
            <v>10.6</v>
          </cell>
        </row>
        <row r="4241">
          <cell r="A4241" t="str">
            <v>4814</v>
          </cell>
          <cell r="B4241" t="str">
            <v>481402401</v>
          </cell>
          <cell r="D4241" t="str">
            <v>4814024</v>
          </cell>
          <cell r="E4241" t="str">
            <v>4840</v>
          </cell>
          <cell r="F4241" t="str">
            <v>48</v>
          </cell>
          <cell r="G4241">
            <v>542.59507582000003</v>
          </cell>
          <cell r="H4241">
            <v>548.97883991000003</v>
          </cell>
          <cell r="I4241">
            <v>546.35633400999996</v>
          </cell>
          <cell r="J4241">
            <v>31.160263870000001</v>
          </cell>
          <cell r="K4241">
            <v>25.903812449999997</v>
          </cell>
          <cell r="L4241">
            <v>7.2584121499999998</v>
          </cell>
          <cell r="M4241">
            <v>7.9262415199999996</v>
          </cell>
          <cell r="N4241">
            <v>28.684546650000005</v>
          </cell>
          <cell r="O4241">
            <v>60.258000000000003</v>
          </cell>
          <cell r="P4241">
            <v>8.0462290999999997</v>
          </cell>
          <cell r="Q4241">
            <v>71.8</v>
          </cell>
          <cell r="R4241">
            <v>47.665465279999999</v>
          </cell>
          <cell r="S4241">
            <v>18.100000000000001</v>
          </cell>
          <cell r="T4241">
            <v>7.8172227899999998</v>
          </cell>
          <cell r="U4241">
            <v>7.4407337100000008</v>
          </cell>
          <cell r="V4241">
            <v>7.26961675</v>
          </cell>
          <cell r="W4241">
            <v>65.8</v>
          </cell>
          <cell r="X4241">
            <v>86.4</v>
          </cell>
          <cell r="Y4241">
            <v>48.4</v>
          </cell>
          <cell r="Z4241">
            <v>43.3</v>
          </cell>
          <cell r="AA4241">
            <v>42.4</v>
          </cell>
          <cell r="AB4241">
            <v>7.4927602999999987</v>
          </cell>
          <cell r="AC4241">
            <v>0.95052565</v>
          </cell>
          <cell r="AD4241">
            <v>291.3</v>
          </cell>
          <cell r="AE4241">
            <v>66.612087590000002</v>
          </cell>
          <cell r="AF4241">
            <v>60.187800000000003</v>
          </cell>
          <cell r="AG4241">
            <v>0.36610722481220781</v>
          </cell>
          <cell r="AH4241">
            <v>2.7</v>
          </cell>
          <cell r="AI4241">
            <v>58160</v>
          </cell>
          <cell r="AJ4241">
            <v>10.6</v>
          </cell>
        </row>
        <row r="4242">
          <cell r="A4242" t="str">
            <v>4814</v>
          </cell>
          <cell r="B4242" t="str">
            <v>481402801</v>
          </cell>
          <cell r="D4242" t="str">
            <v>4814028</v>
          </cell>
          <cell r="E4242" t="str">
            <v>4840</v>
          </cell>
          <cell r="F4242" t="str">
            <v>48</v>
          </cell>
          <cell r="G4242">
            <v>542.59507582000003</v>
          </cell>
          <cell r="H4242">
            <v>548.97883991000003</v>
          </cell>
          <cell r="I4242">
            <v>546.35633400999996</v>
          </cell>
          <cell r="J4242">
            <v>31.160263870000001</v>
          </cell>
          <cell r="K4242">
            <v>25.903812449999997</v>
          </cell>
          <cell r="L4242">
            <v>10.81977828</v>
          </cell>
          <cell r="M4242">
            <v>10.81977828</v>
          </cell>
          <cell r="N4242">
            <v>28.684546650000005</v>
          </cell>
          <cell r="O4242">
            <v>60.258000000000003</v>
          </cell>
          <cell r="P4242">
            <v>11.91839057</v>
          </cell>
          <cell r="Q4242">
            <v>71.8</v>
          </cell>
          <cell r="R4242">
            <v>47.665465279999999</v>
          </cell>
          <cell r="S4242">
            <v>18.100000000000001</v>
          </cell>
          <cell r="T4242">
            <v>10.81977828</v>
          </cell>
          <cell r="U4242">
            <v>10.81977828</v>
          </cell>
          <cell r="V4242">
            <v>10.81977828</v>
          </cell>
          <cell r="W4242">
            <v>65.8</v>
          </cell>
          <cell r="X4242">
            <v>86.4</v>
          </cell>
          <cell r="Y4242">
            <v>48.4</v>
          </cell>
          <cell r="Z4242">
            <v>43.3</v>
          </cell>
          <cell r="AA4242">
            <v>42.4</v>
          </cell>
          <cell r="AB4242">
            <v>11.173950100000001</v>
          </cell>
          <cell r="AC4242">
            <v>0</v>
          </cell>
          <cell r="AD4242">
            <v>291.3</v>
          </cell>
          <cell r="AE4242">
            <v>66.612087590000002</v>
          </cell>
          <cell r="AF4242">
            <v>60.187800000000003</v>
          </cell>
          <cell r="AG4242">
            <v>0.35368228152937553</v>
          </cell>
          <cell r="AH4242">
            <v>2.7</v>
          </cell>
          <cell r="AI4242">
            <v>58160</v>
          </cell>
          <cell r="AJ4242">
            <v>10.6</v>
          </cell>
        </row>
        <row r="4243">
          <cell r="A4243" t="str">
            <v>4815</v>
          </cell>
          <cell r="B4243" t="str">
            <v>481500701</v>
          </cell>
          <cell r="D4243" t="str">
            <v>4815007</v>
          </cell>
          <cell r="E4243" t="str">
            <v>4840</v>
          </cell>
          <cell r="F4243" t="str">
            <v>48</v>
          </cell>
          <cell r="G4243">
            <v>542.59507582000003</v>
          </cell>
          <cell r="H4243">
            <v>548.97883991000003</v>
          </cell>
          <cell r="I4243">
            <v>546.35633400999996</v>
          </cell>
          <cell r="J4243">
            <v>31.160263870000001</v>
          </cell>
          <cell r="K4243">
            <v>25.903812449999997</v>
          </cell>
          <cell r="L4243">
            <v>7.7740150799999999</v>
          </cell>
          <cell r="M4243">
            <v>8.7602962200000007</v>
          </cell>
          <cell r="N4243">
            <v>28.684546650000005</v>
          </cell>
          <cell r="O4243">
            <v>60.258000000000003</v>
          </cell>
          <cell r="P4243">
            <v>11.63051293</v>
          </cell>
          <cell r="Q4243">
            <v>71.8</v>
          </cell>
          <cell r="R4243">
            <v>47.665465279999999</v>
          </cell>
          <cell r="S4243">
            <v>18.100000000000001</v>
          </cell>
          <cell r="T4243">
            <v>8.5261529300000003</v>
          </cell>
          <cell r="U4243">
            <v>10.788617800000001</v>
          </cell>
          <cell r="V4243">
            <v>7.8442407200000002</v>
          </cell>
          <cell r="W4243">
            <v>65.8</v>
          </cell>
          <cell r="X4243">
            <v>86.4</v>
          </cell>
          <cell r="Y4243">
            <v>48.4</v>
          </cell>
          <cell r="Z4243">
            <v>43.3</v>
          </cell>
          <cell r="AA4243">
            <v>42.4</v>
          </cell>
          <cell r="AB4243">
            <v>7.9135210200000001</v>
          </cell>
          <cell r="AC4243">
            <v>0</v>
          </cell>
          <cell r="AD4243">
            <v>291.3</v>
          </cell>
          <cell r="AE4243">
            <v>66.612087590000002</v>
          </cell>
          <cell r="AF4243">
            <v>65.648912229999993</v>
          </cell>
          <cell r="AG4243">
            <v>0.33370475733907135</v>
          </cell>
          <cell r="AH4243">
            <v>2.7</v>
          </cell>
          <cell r="AI4243">
            <v>58160</v>
          </cell>
          <cell r="AJ4243">
            <v>10.6</v>
          </cell>
        </row>
        <row r="4244">
          <cell r="A4244" t="str">
            <v>4815</v>
          </cell>
          <cell r="B4244" t="str">
            <v>481501301</v>
          </cell>
          <cell r="D4244" t="str">
            <v>4815013</v>
          </cell>
          <cell r="E4244" t="str">
            <v>4840</v>
          </cell>
          <cell r="F4244" t="str">
            <v>48</v>
          </cell>
          <cell r="G4244">
            <v>542.59507582000003</v>
          </cell>
          <cell r="H4244">
            <v>548.97883991000003</v>
          </cell>
          <cell r="I4244">
            <v>546.35633400999996</v>
          </cell>
          <cell r="J4244">
            <v>31.160263870000001</v>
          </cell>
          <cell r="K4244">
            <v>25.903812449999997</v>
          </cell>
          <cell r="L4244">
            <v>10.24238542</v>
          </cell>
          <cell r="M4244">
            <v>11.20557116</v>
          </cell>
          <cell r="N4244">
            <v>28.684546650000005</v>
          </cell>
          <cell r="O4244">
            <v>60.258000000000003</v>
          </cell>
          <cell r="P4244">
            <v>10.97447167</v>
          </cell>
          <cell r="Q4244">
            <v>71.8</v>
          </cell>
          <cell r="R4244">
            <v>47.665465279999999</v>
          </cell>
          <cell r="S4244">
            <v>18.100000000000001</v>
          </cell>
          <cell r="T4244">
            <v>10.380280580000001</v>
          </cell>
          <cell r="U4244">
            <v>10.44627685</v>
          </cell>
          <cell r="V4244">
            <v>10.477006250000001</v>
          </cell>
          <cell r="W4244">
            <v>65.8</v>
          </cell>
          <cell r="X4244">
            <v>86.4</v>
          </cell>
          <cell r="Y4244">
            <v>48.4</v>
          </cell>
          <cell r="Z4244">
            <v>43.3</v>
          </cell>
          <cell r="AA4244">
            <v>42.4</v>
          </cell>
          <cell r="AB4244">
            <v>10.639502630000001</v>
          </cell>
          <cell r="AC4244">
            <v>9.993755E-2</v>
          </cell>
          <cell r="AD4244">
            <v>291.3</v>
          </cell>
          <cell r="AE4244">
            <v>66.612087590000002</v>
          </cell>
          <cell r="AF4244">
            <v>65.858939430000007</v>
          </cell>
          <cell r="AG4244">
            <v>0.31555799779712801</v>
          </cell>
          <cell r="AH4244">
            <v>2.7</v>
          </cell>
          <cell r="AI4244">
            <v>58160</v>
          </cell>
          <cell r="AJ4244">
            <v>10.6</v>
          </cell>
        </row>
        <row r="4245">
          <cell r="A4245" t="str">
            <v>4815</v>
          </cell>
          <cell r="B4245" t="str">
            <v>481501501</v>
          </cell>
          <cell r="D4245" t="str">
            <v>4815015</v>
          </cell>
          <cell r="E4245" t="str">
            <v>4840</v>
          </cell>
          <cell r="F4245" t="str">
            <v>48</v>
          </cell>
          <cell r="G4245">
            <v>542.59507582000003</v>
          </cell>
          <cell r="H4245">
            <v>548.97883991000003</v>
          </cell>
          <cell r="I4245">
            <v>546.35633400999996</v>
          </cell>
          <cell r="J4245">
            <v>31.160263870000001</v>
          </cell>
          <cell r="K4245">
            <v>25.903812449999997</v>
          </cell>
          <cell r="L4245">
            <v>9.9892523200000003</v>
          </cell>
          <cell r="M4245">
            <v>11.18065041</v>
          </cell>
          <cell r="N4245">
            <v>28.684546650000005</v>
          </cell>
          <cell r="O4245">
            <v>60.258000000000003</v>
          </cell>
          <cell r="P4245">
            <v>10.842556869999999</v>
          </cell>
          <cell r="Q4245">
            <v>71.8</v>
          </cell>
          <cell r="R4245">
            <v>47.665465279999999</v>
          </cell>
          <cell r="S4245">
            <v>18.100000000000001</v>
          </cell>
          <cell r="T4245">
            <v>10.31257941</v>
          </cell>
          <cell r="U4245">
            <v>10.20544228</v>
          </cell>
          <cell r="V4245">
            <v>10.29559721</v>
          </cell>
          <cell r="W4245">
            <v>65.8</v>
          </cell>
          <cell r="X4245">
            <v>86.4</v>
          </cell>
          <cell r="Y4245">
            <v>48.4</v>
          </cell>
          <cell r="Z4245">
            <v>43.3</v>
          </cell>
          <cell r="AA4245">
            <v>42.4</v>
          </cell>
          <cell r="AB4245">
            <v>10.26767918</v>
          </cell>
          <cell r="AC4245">
            <v>0.37203819999999999</v>
          </cell>
          <cell r="AD4245">
            <v>291.3</v>
          </cell>
          <cell r="AE4245">
            <v>66.612087590000002</v>
          </cell>
          <cell r="AF4245">
            <v>66.617690859999996</v>
          </cell>
          <cell r="AG4245">
            <v>0.32720096607715765</v>
          </cell>
          <cell r="AH4245">
            <v>2.7</v>
          </cell>
          <cell r="AI4245">
            <v>58160</v>
          </cell>
          <cell r="AJ4245">
            <v>10.6</v>
          </cell>
        </row>
        <row r="4246">
          <cell r="A4246" t="str">
            <v>4815</v>
          </cell>
          <cell r="B4246" t="str">
            <v>481502301</v>
          </cell>
          <cell r="C4246" t="str">
            <v>828</v>
          </cell>
          <cell r="D4246" t="str">
            <v>4815023</v>
          </cell>
          <cell r="E4246" t="str">
            <v>4840</v>
          </cell>
          <cell r="F4246" t="str">
            <v>48</v>
          </cell>
          <cell r="G4246">
            <v>542.59507582000003</v>
          </cell>
          <cell r="H4246">
            <v>548.97883991000003</v>
          </cell>
          <cell r="I4246">
            <v>546.35633400999996</v>
          </cell>
          <cell r="J4246">
            <v>31.160263870000001</v>
          </cell>
          <cell r="K4246">
            <v>25.903812449999997</v>
          </cell>
          <cell r="L4246">
            <v>7.3752557800000007</v>
          </cell>
          <cell r="M4246">
            <v>11.62411794</v>
          </cell>
          <cell r="N4246">
            <v>28.684546650000005</v>
          </cell>
          <cell r="O4246">
            <v>60.258000000000003</v>
          </cell>
          <cell r="P4246">
            <v>11.22221214</v>
          </cell>
          <cell r="Q4246">
            <v>71.8</v>
          </cell>
          <cell r="R4246">
            <v>47.665465279999999</v>
          </cell>
          <cell r="S4246">
            <v>18.100000000000001</v>
          </cell>
          <cell r="T4246">
            <v>8.0965129200000003</v>
          </cell>
          <cell r="U4246">
            <v>7.6511201800000013</v>
          </cell>
          <cell r="V4246">
            <v>7.7419679000000006</v>
          </cell>
          <cell r="W4246">
            <v>65.8</v>
          </cell>
          <cell r="X4246">
            <v>86.4</v>
          </cell>
          <cell r="Y4246">
            <v>48.4</v>
          </cell>
          <cell r="Z4246">
            <v>43.3</v>
          </cell>
          <cell r="AA4246">
            <v>42.4</v>
          </cell>
          <cell r="AB4246">
            <v>7.5647570099999992</v>
          </cell>
          <cell r="AC4246">
            <v>1</v>
          </cell>
          <cell r="AD4246">
            <v>291.3</v>
          </cell>
          <cell r="AE4246">
            <v>66.612087590000002</v>
          </cell>
          <cell r="AF4246">
            <v>66.693399999999997</v>
          </cell>
          <cell r="AG4246">
            <v>0.30167367127932121</v>
          </cell>
          <cell r="AH4246">
            <v>2.7</v>
          </cell>
          <cell r="AI4246">
            <v>58160</v>
          </cell>
          <cell r="AJ4246">
            <v>10.6</v>
          </cell>
        </row>
        <row r="4247">
          <cell r="A4247" t="str">
            <v>4815</v>
          </cell>
          <cell r="B4247" t="str">
            <v>481502701</v>
          </cell>
          <cell r="D4247" t="str">
            <v>4815027</v>
          </cell>
          <cell r="E4247" t="str">
            <v>4840</v>
          </cell>
          <cell r="F4247" t="str">
            <v>48</v>
          </cell>
          <cell r="G4247">
            <v>542.59507582000003</v>
          </cell>
          <cell r="H4247">
            <v>548.97883991000003</v>
          </cell>
          <cell r="I4247">
            <v>546.35633400999996</v>
          </cell>
          <cell r="J4247">
            <v>31.160263870000001</v>
          </cell>
          <cell r="K4247">
            <v>25.903812449999997</v>
          </cell>
          <cell r="L4247">
            <v>9.8389490300000002</v>
          </cell>
          <cell r="M4247">
            <v>10.81977828</v>
          </cell>
          <cell r="N4247">
            <v>28.684546650000005</v>
          </cell>
          <cell r="O4247">
            <v>60.258000000000003</v>
          </cell>
          <cell r="P4247">
            <v>10.126631100000001</v>
          </cell>
          <cell r="Q4247">
            <v>71.8</v>
          </cell>
          <cell r="R4247">
            <v>47.665465279999999</v>
          </cell>
          <cell r="S4247">
            <v>18.100000000000001</v>
          </cell>
          <cell r="T4247">
            <v>10.126631100000001</v>
          </cell>
          <cell r="U4247">
            <v>10.126631100000001</v>
          </cell>
          <cell r="V4247">
            <v>10.10291202</v>
          </cell>
          <cell r="W4247">
            <v>65.8</v>
          </cell>
          <cell r="X4247">
            <v>86.4</v>
          </cell>
          <cell r="Y4247">
            <v>48.4</v>
          </cell>
          <cell r="Z4247">
            <v>43.3</v>
          </cell>
          <cell r="AA4247">
            <v>42.4</v>
          </cell>
          <cell r="AB4247">
            <v>9.9641121699999999</v>
          </cell>
          <cell r="AC4247">
            <v>0</v>
          </cell>
          <cell r="AD4247">
            <v>291.3</v>
          </cell>
          <cell r="AE4247">
            <v>66.612087590000002</v>
          </cell>
          <cell r="AF4247">
            <v>66.693399999999997</v>
          </cell>
          <cell r="AG4247">
            <v>0.33472855451803724</v>
          </cell>
          <cell r="AH4247">
            <v>2.7</v>
          </cell>
          <cell r="AI4247">
            <v>58160</v>
          </cell>
          <cell r="AJ4247">
            <v>10.6</v>
          </cell>
        </row>
        <row r="4248">
          <cell r="A4248" t="str">
            <v>4815</v>
          </cell>
          <cell r="B4248" t="str">
            <v>481503001</v>
          </cell>
          <cell r="D4248" t="str">
            <v>4815030</v>
          </cell>
          <cell r="E4248" t="str">
            <v>4840</v>
          </cell>
          <cell r="F4248" t="str">
            <v>48</v>
          </cell>
          <cell r="G4248">
            <v>542.59507582000003</v>
          </cell>
          <cell r="H4248">
            <v>548.97883991000003</v>
          </cell>
          <cell r="I4248">
            <v>546.35633400999996</v>
          </cell>
          <cell r="J4248">
            <v>31.160263870000001</v>
          </cell>
          <cell r="K4248">
            <v>25.903812449999997</v>
          </cell>
          <cell r="L4248">
            <v>10.126631100000001</v>
          </cell>
          <cell r="M4248">
            <v>10.81977828</v>
          </cell>
          <cell r="N4248">
            <v>28.684546650000005</v>
          </cell>
          <cell r="O4248">
            <v>60.258000000000003</v>
          </cell>
          <cell r="P4248">
            <v>10.81977828</v>
          </cell>
          <cell r="Q4248">
            <v>71.8</v>
          </cell>
          <cell r="R4248">
            <v>47.665465279999999</v>
          </cell>
          <cell r="S4248">
            <v>18.100000000000001</v>
          </cell>
          <cell r="T4248">
            <v>10.81977828</v>
          </cell>
          <cell r="U4248">
            <v>10.81977828</v>
          </cell>
          <cell r="V4248">
            <v>10.81977828</v>
          </cell>
          <cell r="W4248">
            <v>65.8</v>
          </cell>
          <cell r="X4248">
            <v>86.4</v>
          </cell>
          <cell r="Y4248">
            <v>48.4</v>
          </cell>
          <cell r="Z4248">
            <v>43.3</v>
          </cell>
          <cell r="AA4248">
            <v>42.4</v>
          </cell>
          <cell r="AB4248">
            <v>10.741816740000001</v>
          </cell>
          <cell r="AC4248">
            <v>0</v>
          </cell>
          <cell r="AD4248">
            <v>291.3</v>
          </cell>
          <cell r="AE4248">
            <v>66.612087590000002</v>
          </cell>
          <cell r="AF4248">
            <v>66.693399999999997</v>
          </cell>
          <cell r="AG4248">
            <v>0.29529839088742871</v>
          </cell>
          <cell r="AH4248">
            <v>2.7</v>
          </cell>
          <cell r="AI4248">
            <v>58160</v>
          </cell>
          <cell r="AJ4248">
            <v>10.6</v>
          </cell>
        </row>
        <row r="4249">
          <cell r="A4249" t="str">
            <v>4815</v>
          </cell>
          <cell r="B4249" t="str">
            <v>481503201</v>
          </cell>
          <cell r="D4249" t="str">
            <v>4815032</v>
          </cell>
          <cell r="E4249" t="str">
            <v>4840</v>
          </cell>
          <cell r="F4249" t="str">
            <v>48</v>
          </cell>
          <cell r="G4249">
            <v>542.59507582000003</v>
          </cell>
          <cell r="H4249">
            <v>548.97883991000003</v>
          </cell>
          <cell r="I4249">
            <v>546.35633400999996</v>
          </cell>
          <cell r="J4249">
            <v>31.160263870000001</v>
          </cell>
          <cell r="K4249">
            <v>25.903812449999997</v>
          </cell>
          <cell r="L4249">
            <v>9.7524902299999994</v>
          </cell>
          <cell r="M4249">
            <v>11.51056268</v>
          </cell>
          <cell r="N4249">
            <v>28.684546650000005</v>
          </cell>
          <cell r="O4249">
            <v>60.258000000000003</v>
          </cell>
          <cell r="P4249">
            <v>11.43362248</v>
          </cell>
          <cell r="Q4249">
            <v>71.8</v>
          </cell>
          <cell r="R4249">
            <v>47.665465279999999</v>
          </cell>
          <cell r="S4249">
            <v>18.100000000000001</v>
          </cell>
          <cell r="T4249">
            <v>10.290924459999999</v>
          </cell>
          <cell r="U4249">
            <v>9.8450636300000003</v>
          </cell>
          <cell r="V4249">
            <v>10.228320890000001</v>
          </cell>
          <cell r="W4249">
            <v>65.8</v>
          </cell>
          <cell r="X4249">
            <v>86.4</v>
          </cell>
          <cell r="Y4249">
            <v>48.4</v>
          </cell>
          <cell r="Z4249">
            <v>43.3</v>
          </cell>
          <cell r="AA4249">
            <v>42.4</v>
          </cell>
          <cell r="AB4249">
            <v>9.8431004000000009</v>
          </cell>
          <cell r="AC4249">
            <v>0.61473721999999997</v>
          </cell>
          <cell r="AD4249">
            <v>291.3</v>
          </cell>
          <cell r="AE4249">
            <v>66.612087590000002</v>
          </cell>
          <cell r="AF4249">
            <v>66.689072280000005</v>
          </cell>
          <cell r="AG4249">
            <v>0.32844720672866301</v>
          </cell>
          <cell r="AH4249">
            <v>2.7</v>
          </cell>
          <cell r="AI4249">
            <v>58160</v>
          </cell>
          <cell r="AJ4249">
            <v>10.6</v>
          </cell>
        </row>
        <row r="4250">
          <cell r="A4250" t="str">
            <v>4815</v>
          </cell>
          <cell r="B4250" t="str">
            <v>481503301</v>
          </cell>
          <cell r="D4250" t="str">
            <v>4815033</v>
          </cell>
          <cell r="E4250" t="str">
            <v>4840</v>
          </cell>
          <cell r="F4250" t="str">
            <v>48</v>
          </cell>
          <cell r="G4250">
            <v>542.59507582000003</v>
          </cell>
          <cell r="H4250">
            <v>548.97883991000003</v>
          </cell>
          <cell r="I4250">
            <v>546.35633400999996</v>
          </cell>
          <cell r="J4250">
            <v>31.160263870000001</v>
          </cell>
          <cell r="K4250">
            <v>25.903812449999997</v>
          </cell>
          <cell r="L4250">
            <v>8.5533322399999996</v>
          </cell>
          <cell r="M4250">
            <v>8.5533322399999996</v>
          </cell>
          <cell r="N4250">
            <v>28.684546650000005</v>
          </cell>
          <cell r="O4250">
            <v>60.258000000000003</v>
          </cell>
          <cell r="P4250">
            <v>11.91839057</v>
          </cell>
          <cell r="Q4250">
            <v>71.8</v>
          </cell>
          <cell r="R4250">
            <v>47.665465279999999</v>
          </cell>
          <cell r="S4250">
            <v>18.100000000000001</v>
          </cell>
          <cell r="T4250">
            <v>8.5533322399999996</v>
          </cell>
          <cell r="U4250">
            <v>8.5533322399999996</v>
          </cell>
          <cell r="V4250">
            <v>8.4206822900000002</v>
          </cell>
          <cell r="W4250">
            <v>65.8</v>
          </cell>
          <cell r="X4250">
            <v>86.4</v>
          </cell>
          <cell r="Y4250">
            <v>48.4</v>
          </cell>
          <cell r="Z4250">
            <v>43.3</v>
          </cell>
          <cell r="AA4250">
            <v>42.4</v>
          </cell>
          <cell r="AB4250">
            <v>8.4416072</v>
          </cell>
          <cell r="AC4250">
            <v>0.50006490000000003</v>
          </cell>
          <cell r="AD4250">
            <v>291.3</v>
          </cell>
          <cell r="AE4250">
            <v>66.612087590000002</v>
          </cell>
          <cell r="AF4250">
            <v>60.189792830000002</v>
          </cell>
          <cell r="AG4250">
            <v>0.36648473201182957</v>
          </cell>
          <cell r="AH4250">
            <v>2.7</v>
          </cell>
          <cell r="AI4250">
            <v>58160</v>
          </cell>
          <cell r="AJ4250">
            <v>10.6</v>
          </cell>
        </row>
        <row r="4251">
          <cell r="A4251" t="str">
            <v>4815</v>
          </cell>
          <cell r="B4251" t="str">
            <v>481503501</v>
          </cell>
          <cell r="D4251" t="str">
            <v>4815035</v>
          </cell>
          <cell r="E4251" t="str">
            <v>4840</v>
          </cell>
          <cell r="F4251" t="str">
            <v>48</v>
          </cell>
          <cell r="G4251">
            <v>542.59507582000003</v>
          </cell>
          <cell r="H4251">
            <v>548.97883991000003</v>
          </cell>
          <cell r="I4251">
            <v>546.35633400999996</v>
          </cell>
          <cell r="J4251">
            <v>31.160263870000001</v>
          </cell>
          <cell r="K4251">
            <v>25.903812449999997</v>
          </cell>
          <cell r="L4251">
            <v>7.3588308999999992</v>
          </cell>
          <cell r="M4251">
            <v>11.630708500000001</v>
          </cell>
          <cell r="N4251">
            <v>28.684546650000005</v>
          </cell>
          <cell r="O4251">
            <v>60.258000000000003</v>
          </cell>
          <cell r="P4251">
            <v>11.225243389999999</v>
          </cell>
          <cell r="Q4251">
            <v>71.8</v>
          </cell>
          <cell r="R4251">
            <v>47.665465279999999</v>
          </cell>
          <cell r="S4251">
            <v>18.100000000000001</v>
          </cell>
          <cell r="T4251">
            <v>7.5559050900000004</v>
          </cell>
          <cell r="U4251">
            <v>7.5559050900000004</v>
          </cell>
          <cell r="V4251">
            <v>7.2034055199999996</v>
          </cell>
          <cell r="W4251">
            <v>65.8</v>
          </cell>
          <cell r="X4251">
            <v>86.4</v>
          </cell>
          <cell r="Y4251">
            <v>48.4</v>
          </cell>
          <cell r="Z4251">
            <v>43.3</v>
          </cell>
          <cell r="AA4251">
            <v>42.4</v>
          </cell>
          <cell r="AB4251">
            <v>7.5559050900000004</v>
          </cell>
          <cell r="AC4251">
            <v>1</v>
          </cell>
          <cell r="AD4251">
            <v>291.3</v>
          </cell>
          <cell r="AE4251">
            <v>66.612087590000002</v>
          </cell>
          <cell r="AF4251">
            <v>66.693399999999997</v>
          </cell>
          <cell r="AG4251">
            <v>0.32262767221611249</v>
          </cell>
          <cell r="AH4251">
            <v>2.7</v>
          </cell>
          <cell r="AI4251">
            <v>58160</v>
          </cell>
          <cell r="AJ4251">
            <v>10.6</v>
          </cell>
        </row>
        <row r="4252">
          <cell r="A4252" t="str">
            <v>4815</v>
          </cell>
          <cell r="B4252" t="str">
            <v>481503701</v>
          </cell>
          <cell r="D4252" t="str">
            <v>4815037</v>
          </cell>
          <cell r="E4252" t="str">
            <v>4840</v>
          </cell>
          <cell r="F4252" t="str">
            <v>48</v>
          </cell>
          <cell r="G4252">
            <v>542.59507582000003</v>
          </cell>
          <cell r="H4252">
            <v>548.97883991000003</v>
          </cell>
          <cell r="I4252">
            <v>546.35633400999996</v>
          </cell>
          <cell r="J4252">
            <v>31.160263870000001</v>
          </cell>
          <cell r="K4252">
            <v>25.903812449999997</v>
          </cell>
          <cell r="L4252">
            <v>10.8679778</v>
          </cell>
          <cell r="M4252">
            <v>11.052333409999999</v>
          </cell>
          <cell r="N4252">
            <v>28.684546650000005</v>
          </cell>
          <cell r="O4252">
            <v>60.258000000000003</v>
          </cell>
          <cell r="P4252">
            <v>11.829479210000001</v>
          </cell>
          <cell r="Q4252">
            <v>71.8</v>
          </cell>
          <cell r="R4252">
            <v>47.665465279999999</v>
          </cell>
          <cell r="S4252">
            <v>18.100000000000001</v>
          </cell>
          <cell r="T4252">
            <v>11.05521398</v>
          </cell>
          <cell r="U4252">
            <v>11.05521398</v>
          </cell>
          <cell r="V4252">
            <v>11.041512839999999</v>
          </cell>
          <cell r="W4252">
            <v>65.8</v>
          </cell>
          <cell r="X4252">
            <v>86.4</v>
          </cell>
          <cell r="Y4252">
            <v>48.4</v>
          </cell>
          <cell r="Z4252">
            <v>43.3</v>
          </cell>
          <cell r="AA4252">
            <v>42.4</v>
          </cell>
          <cell r="AB4252">
            <v>11.04552644</v>
          </cell>
          <cell r="AC4252">
            <v>0</v>
          </cell>
          <cell r="AD4252">
            <v>291.3</v>
          </cell>
          <cell r="AE4252">
            <v>66.612087590000002</v>
          </cell>
          <cell r="AF4252">
            <v>60.187800000000003</v>
          </cell>
          <cell r="AG4252">
            <v>0.3658994079703034</v>
          </cell>
          <cell r="AH4252">
            <v>2.7</v>
          </cell>
          <cell r="AI4252">
            <v>58160</v>
          </cell>
          <cell r="AJ4252">
            <v>10.6</v>
          </cell>
        </row>
        <row r="4253">
          <cell r="A4253" t="str">
            <v>4815</v>
          </cell>
          <cell r="B4253" t="str">
            <v>481504501</v>
          </cell>
          <cell r="D4253" t="str">
            <v>4815045</v>
          </cell>
          <cell r="E4253" t="str">
            <v>4840</v>
          </cell>
          <cell r="F4253" t="str">
            <v>48</v>
          </cell>
          <cell r="G4253">
            <v>542.59507582000003</v>
          </cell>
          <cell r="H4253">
            <v>548.97883991000003</v>
          </cell>
          <cell r="I4253">
            <v>546.35633400999996</v>
          </cell>
          <cell r="J4253">
            <v>31.160263870000001</v>
          </cell>
          <cell r="K4253">
            <v>25.903812449999997</v>
          </cell>
          <cell r="L4253">
            <v>10.51284543</v>
          </cell>
          <cell r="M4253">
            <v>10.74294044</v>
          </cell>
          <cell r="N4253">
            <v>28.684546650000005</v>
          </cell>
          <cell r="O4253">
            <v>60.258000000000003</v>
          </cell>
          <cell r="P4253">
            <v>11.428227769999999</v>
          </cell>
          <cell r="Q4253">
            <v>71.8</v>
          </cell>
          <cell r="R4253">
            <v>47.665465279999999</v>
          </cell>
          <cell r="S4253">
            <v>18.100000000000001</v>
          </cell>
          <cell r="T4253">
            <v>10.638112509999999</v>
          </cell>
          <cell r="U4253">
            <v>10.752569530000001</v>
          </cell>
          <cell r="V4253">
            <v>10.527793640000001</v>
          </cell>
          <cell r="W4253">
            <v>65.8</v>
          </cell>
          <cell r="X4253">
            <v>86.4</v>
          </cell>
          <cell r="Y4253">
            <v>48.4</v>
          </cell>
          <cell r="Z4253">
            <v>43.3</v>
          </cell>
          <cell r="AA4253">
            <v>42.4</v>
          </cell>
          <cell r="AB4253">
            <v>10.567823649999999</v>
          </cell>
          <cell r="AC4253">
            <v>5.4778500000000003E-3</v>
          </cell>
          <cell r="AD4253">
            <v>291.3</v>
          </cell>
          <cell r="AE4253">
            <v>66.612087590000002</v>
          </cell>
          <cell r="AF4253">
            <v>65.651899999999998</v>
          </cell>
          <cell r="AG4253">
            <v>0.34702286514373343</v>
          </cell>
          <cell r="AH4253">
            <v>2.7</v>
          </cell>
          <cell r="AI4253">
            <v>58160</v>
          </cell>
          <cell r="AJ4253">
            <v>10.6</v>
          </cell>
        </row>
        <row r="4254">
          <cell r="A4254" t="str">
            <v>4816</v>
          </cell>
          <cell r="B4254" t="str">
            <v>481603701</v>
          </cell>
          <cell r="C4254" t="str">
            <v>860</v>
          </cell>
          <cell r="D4254" t="str">
            <v>4816037</v>
          </cell>
          <cell r="E4254" t="str">
            <v>4880</v>
          </cell>
          <cell r="F4254" t="str">
            <v>48</v>
          </cell>
          <cell r="G4254">
            <v>542.59507582000003</v>
          </cell>
          <cell r="H4254">
            <v>548.97883991000003</v>
          </cell>
          <cell r="I4254">
            <v>546.35633400999996</v>
          </cell>
          <cell r="J4254">
            <v>31.160263870000001</v>
          </cell>
          <cell r="K4254">
            <v>25.903812449999997</v>
          </cell>
          <cell r="L4254">
            <v>9.2834978899999996</v>
          </cell>
          <cell r="M4254">
            <v>10.322822690000001</v>
          </cell>
          <cell r="N4254">
            <v>30.302219310000005</v>
          </cell>
          <cell r="O4254">
            <v>60.258000000000003</v>
          </cell>
          <cell r="P4254">
            <v>10.333352550000001</v>
          </cell>
          <cell r="Q4254">
            <v>65.8</v>
          </cell>
          <cell r="R4254">
            <v>50.953810480000001</v>
          </cell>
          <cell r="S4254">
            <v>18.100000000000001</v>
          </cell>
          <cell r="T4254">
            <v>11.877200459999999</v>
          </cell>
          <cell r="U4254">
            <v>9.6058224800000005</v>
          </cell>
          <cell r="V4254">
            <v>9.9483174999999999</v>
          </cell>
          <cell r="W4254">
            <v>69.599999999999994</v>
          </cell>
          <cell r="X4254">
            <v>80.7</v>
          </cell>
          <cell r="Y4254">
            <v>48.4</v>
          </cell>
          <cell r="Z4254">
            <v>43.3</v>
          </cell>
          <cell r="AA4254">
            <v>42.4</v>
          </cell>
          <cell r="AB4254">
            <v>10.02091497</v>
          </cell>
          <cell r="AC4254">
            <v>0.65257560999999997</v>
          </cell>
          <cell r="AD4254">
            <v>285.2</v>
          </cell>
          <cell r="AE4254">
            <v>63.123990839999998</v>
          </cell>
          <cell r="AF4254">
            <v>48.32053148</v>
          </cell>
          <cell r="AG4254">
            <v>0.38163346420188493</v>
          </cell>
          <cell r="AH4254">
            <v>3.3</v>
          </cell>
          <cell r="AI4254">
            <v>72960</v>
          </cell>
          <cell r="AJ4254">
            <v>10.6</v>
          </cell>
        </row>
        <row r="4255">
          <cell r="A4255" t="str">
            <v>4816</v>
          </cell>
          <cell r="B4255" t="str">
            <v>481605101</v>
          </cell>
          <cell r="D4255" t="str">
            <v>4816051</v>
          </cell>
          <cell r="E4255" t="str">
            <v>4880</v>
          </cell>
          <cell r="F4255" t="str">
            <v>48</v>
          </cell>
          <cell r="G4255">
            <v>542.59507582000003</v>
          </cell>
          <cell r="H4255">
            <v>548.97883991000003</v>
          </cell>
          <cell r="I4255">
            <v>546.35633400999996</v>
          </cell>
          <cell r="J4255">
            <v>31.160263870000001</v>
          </cell>
          <cell r="K4255">
            <v>25.903812449999997</v>
          </cell>
          <cell r="L4255">
            <v>11.50181396</v>
          </cell>
          <cell r="M4255">
            <v>11.50181396</v>
          </cell>
          <cell r="N4255">
            <v>30.302219310000005</v>
          </cell>
          <cell r="O4255">
            <v>60.258000000000003</v>
          </cell>
          <cell r="P4255">
            <v>10.135536557463489</v>
          </cell>
          <cell r="Q4255">
            <v>65.8</v>
          </cell>
          <cell r="R4255">
            <v>47.665465279999999</v>
          </cell>
          <cell r="S4255">
            <v>18.100000000000001</v>
          </cell>
          <cell r="T4255">
            <v>11.91839057</v>
          </cell>
          <cell r="U4255">
            <v>11.849633389999999</v>
          </cell>
          <cell r="V4255">
            <v>11.85257835</v>
          </cell>
          <cell r="W4255">
            <v>69.599999999999994</v>
          </cell>
          <cell r="X4255">
            <v>80.7</v>
          </cell>
          <cell r="Y4255">
            <v>48.4</v>
          </cell>
          <cell r="Z4255">
            <v>43.3</v>
          </cell>
          <cell r="AA4255">
            <v>42.4</v>
          </cell>
          <cell r="AB4255">
            <v>11.837773260000001</v>
          </cell>
          <cell r="AC4255">
            <v>0</v>
          </cell>
          <cell r="AD4255">
            <v>285.2</v>
          </cell>
          <cell r="AE4255">
            <v>63.123990839999998</v>
          </cell>
          <cell r="AF4255">
            <v>48.317500000000003</v>
          </cell>
          <cell r="AG4255">
            <v>0.42703893490379335</v>
          </cell>
          <cell r="AH4255">
            <v>3.3</v>
          </cell>
          <cell r="AI4255">
            <v>72960</v>
          </cell>
          <cell r="AJ4255">
            <v>10.6</v>
          </cell>
        </row>
        <row r="4256">
          <cell r="A4256" t="str">
            <v>4817</v>
          </cell>
          <cell r="B4256" t="str">
            <v>481702101</v>
          </cell>
          <cell r="D4256" t="str">
            <v>4817021</v>
          </cell>
          <cell r="E4256" t="str">
            <v>4870</v>
          </cell>
          <cell r="F4256" t="str">
            <v>48</v>
          </cell>
          <cell r="G4256">
            <v>542.59507582000003</v>
          </cell>
          <cell r="H4256">
            <v>548.97883991000003</v>
          </cell>
          <cell r="I4256">
            <v>546.35633400999996</v>
          </cell>
          <cell r="J4256">
            <v>11.11111111</v>
          </cell>
          <cell r="K4256">
            <v>12.376237619999999</v>
          </cell>
          <cell r="L4256">
            <v>7.1530516300000002</v>
          </cell>
          <cell r="M4256">
            <v>7.1936858200000007</v>
          </cell>
          <cell r="N4256">
            <v>27.552950329999998</v>
          </cell>
          <cell r="O4256">
            <v>60.258000000000003</v>
          </cell>
          <cell r="P4256">
            <v>11.225243389999999</v>
          </cell>
          <cell r="Q4256">
            <v>72.2</v>
          </cell>
          <cell r="R4256">
            <v>47.665465279999999</v>
          </cell>
          <cell r="S4256">
            <v>18.100000000000001</v>
          </cell>
          <cell r="T4256">
            <v>7.1936858200000007</v>
          </cell>
          <cell r="U4256">
            <v>7.1936858200000007</v>
          </cell>
          <cell r="V4256">
            <v>7.1921820600000004</v>
          </cell>
          <cell r="W4256">
            <v>46.2</v>
          </cell>
          <cell r="X4256">
            <v>93.2</v>
          </cell>
          <cell r="Y4256">
            <v>45.5</v>
          </cell>
          <cell r="Z4256">
            <v>45</v>
          </cell>
          <cell r="AA4256">
            <v>32.799999999999997</v>
          </cell>
          <cell r="AB4256">
            <v>7.1936858200000007</v>
          </cell>
          <cell r="AC4256">
            <v>0.94961932999999998</v>
          </cell>
          <cell r="AD4256">
            <v>270.95</v>
          </cell>
          <cell r="AE4256">
            <v>57.357575650000001</v>
          </cell>
          <cell r="AF4256">
            <v>48.317500000000003</v>
          </cell>
          <cell r="AG4256">
            <v>0.16666666999999999</v>
          </cell>
          <cell r="AH4256">
            <v>2.8</v>
          </cell>
          <cell r="AI4256">
            <v>59770</v>
          </cell>
          <cell r="AJ4256">
            <v>10.6</v>
          </cell>
        </row>
        <row r="4257">
          <cell r="A4257" t="str">
            <v>4817</v>
          </cell>
          <cell r="B4257" t="str">
            <v>481702401</v>
          </cell>
          <cell r="D4257" t="str">
            <v>4817024</v>
          </cell>
          <cell r="E4257" t="str">
            <v>4870</v>
          </cell>
          <cell r="F4257" t="str">
            <v>48</v>
          </cell>
          <cell r="G4257">
            <v>542.59507582000003</v>
          </cell>
          <cell r="H4257">
            <v>548.97883991000003</v>
          </cell>
          <cell r="I4257">
            <v>546.35633400999996</v>
          </cell>
          <cell r="J4257">
            <v>11.11111111</v>
          </cell>
          <cell r="K4257">
            <v>12.376237619999999</v>
          </cell>
          <cell r="L4257">
            <v>7.4821189199999996</v>
          </cell>
          <cell r="M4257">
            <v>11.225243389999999</v>
          </cell>
          <cell r="N4257">
            <v>27.552950329999998</v>
          </cell>
          <cell r="O4257">
            <v>60.258000000000003</v>
          </cell>
          <cell r="P4257">
            <v>11.630708500000001</v>
          </cell>
          <cell r="Q4257">
            <v>72.2</v>
          </cell>
          <cell r="R4257">
            <v>47.665465279999999</v>
          </cell>
          <cell r="S4257">
            <v>18.100000000000001</v>
          </cell>
          <cell r="T4257">
            <v>11.225243389999999</v>
          </cell>
          <cell r="U4257">
            <v>7.4821189199999996</v>
          </cell>
          <cell r="V4257">
            <v>7.2984451000000004</v>
          </cell>
          <cell r="W4257">
            <v>46.2</v>
          </cell>
          <cell r="X4257">
            <v>93.2</v>
          </cell>
          <cell r="Y4257">
            <v>45.5</v>
          </cell>
          <cell r="Z4257">
            <v>45</v>
          </cell>
          <cell r="AA4257">
            <v>32.799999999999997</v>
          </cell>
          <cell r="AB4257">
            <v>11.18202965</v>
          </cell>
          <cell r="AC4257">
            <v>0.95410724000000013</v>
          </cell>
          <cell r="AD4257">
            <v>270.95</v>
          </cell>
          <cell r="AE4257">
            <v>57.357575650000001</v>
          </cell>
          <cell r="AF4257">
            <v>60.187800000000003</v>
          </cell>
          <cell r="AG4257">
            <v>0.34106676392755136</v>
          </cell>
          <cell r="AH4257">
            <v>2.8</v>
          </cell>
          <cell r="AI4257">
            <v>59770</v>
          </cell>
          <cell r="AJ4257">
            <v>10.6</v>
          </cell>
        </row>
        <row r="4258">
          <cell r="A4258" t="str">
            <v>4817</v>
          </cell>
          <cell r="B4258" t="str">
            <v>481702601</v>
          </cell>
          <cell r="D4258" t="str">
            <v>4817026</v>
          </cell>
          <cell r="E4258" t="str">
            <v>4870</v>
          </cell>
          <cell r="F4258" t="str">
            <v>48</v>
          </cell>
          <cell r="G4258">
            <v>542.59507582000003</v>
          </cell>
          <cell r="H4258">
            <v>548.97883991000003</v>
          </cell>
          <cell r="I4258">
            <v>546.35633400999996</v>
          </cell>
          <cell r="J4258">
            <v>11.11111111</v>
          </cell>
          <cell r="K4258">
            <v>12.376237619999999</v>
          </cell>
          <cell r="L4258">
            <v>10.28902203</v>
          </cell>
          <cell r="M4258">
            <v>11.30968258</v>
          </cell>
          <cell r="N4258">
            <v>27.552950329999998</v>
          </cell>
          <cell r="O4258">
            <v>60.258000000000003</v>
          </cell>
          <cell r="P4258">
            <v>11.265258660000001</v>
          </cell>
          <cell r="Q4258">
            <v>72.2</v>
          </cell>
          <cell r="R4258">
            <v>47.665465279999999</v>
          </cell>
          <cell r="S4258">
            <v>18.100000000000001</v>
          </cell>
          <cell r="T4258">
            <v>11.311543410000001</v>
          </cell>
          <cell r="U4258">
            <v>10.4845293</v>
          </cell>
          <cell r="V4258">
            <v>11.17682316</v>
          </cell>
          <cell r="W4258">
            <v>46.2</v>
          </cell>
          <cell r="X4258">
            <v>93.2</v>
          </cell>
          <cell r="Y4258">
            <v>45.5</v>
          </cell>
          <cell r="Z4258">
            <v>45</v>
          </cell>
          <cell r="AA4258">
            <v>32.799999999999997</v>
          </cell>
          <cell r="AB4258">
            <v>11.002066510000001</v>
          </cell>
          <cell r="AC4258">
            <v>1.344591E-2</v>
          </cell>
          <cell r="AD4258">
            <v>270.95</v>
          </cell>
          <cell r="AE4258">
            <v>57.357575650000001</v>
          </cell>
          <cell r="AF4258">
            <v>51.635284890000001</v>
          </cell>
          <cell r="AG4258">
            <v>0.37365005817178121</v>
          </cell>
          <cell r="AH4258">
            <v>2.8</v>
          </cell>
          <cell r="AI4258">
            <v>59770</v>
          </cell>
          <cell r="AJ4258">
            <v>10.6</v>
          </cell>
        </row>
        <row r="4259">
          <cell r="A4259" t="str">
            <v>4817</v>
          </cell>
          <cell r="B4259" t="str">
            <v>481702701</v>
          </cell>
          <cell r="D4259" t="str">
            <v>4817027</v>
          </cell>
          <cell r="E4259" t="str">
            <v>4870</v>
          </cell>
          <cell r="F4259" t="str">
            <v>48</v>
          </cell>
          <cell r="G4259">
            <v>542.59507582000003</v>
          </cell>
          <cell r="H4259">
            <v>548.97883991000003</v>
          </cell>
          <cell r="I4259">
            <v>546.35633400999996</v>
          </cell>
          <cell r="J4259">
            <v>11.11111111</v>
          </cell>
          <cell r="K4259">
            <v>12.376237619999999</v>
          </cell>
          <cell r="L4259">
            <v>10.10254331</v>
          </cell>
          <cell r="M4259">
            <v>11.004746340000001</v>
          </cell>
          <cell r="N4259">
            <v>27.552950329999998</v>
          </cell>
          <cell r="O4259">
            <v>60.258000000000003</v>
          </cell>
          <cell r="P4259">
            <v>11.590812</v>
          </cell>
          <cell r="Q4259">
            <v>72.2</v>
          </cell>
          <cell r="R4259">
            <v>47.665465279999999</v>
          </cell>
          <cell r="S4259">
            <v>18.100000000000001</v>
          </cell>
          <cell r="T4259">
            <v>11.003049389999999</v>
          </cell>
          <cell r="U4259">
            <v>10.22099538</v>
          </cell>
          <cell r="V4259">
            <v>10.4321138</v>
          </cell>
          <cell r="W4259">
            <v>46.2</v>
          </cell>
          <cell r="X4259">
            <v>93.2</v>
          </cell>
          <cell r="Y4259">
            <v>45.5</v>
          </cell>
          <cell r="Z4259">
            <v>45</v>
          </cell>
          <cell r="AA4259">
            <v>32.799999999999997</v>
          </cell>
          <cell r="AB4259">
            <v>10.963774730000001</v>
          </cell>
          <cell r="AC4259">
            <v>1.5182400000000002E-2</v>
          </cell>
          <cell r="AD4259">
            <v>270.95</v>
          </cell>
          <cell r="AE4259">
            <v>57.357575650000001</v>
          </cell>
          <cell r="AF4259">
            <v>53.062084409999997</v>
          </cell>
          <cell r="AG4259">
            <v>0.6</v>
          </cell>
          <cell r="AH4259">
            <v>2.8</v>
          </cell>
          <cell r="AI4259">
            <v>59770</v>
          </cell>
          <cell r="AJ4259">
            <v>10.6</v>
          </cell>
        </row>
        <row r="4260">
          <cell r="A4260" t="str">
            <v>4817</v>
          </cell>
          <cell r="B4260" t="str">
            <v>481702801</v>
          </cell>
          <cell r="D4260" t="str">
            <v>4817028</v>
          </cell>
          <cell r="E4260" t="str">
            <v>4870</v>
          </cell>
          <cell r="F4260" t="str">
            <v>48</v>
          </cell>
          <cell r="G4260">
            <v>542.59507582000003</v>
          </cell>
          <cell r="H4260">
            <v>548.97883991000003</v>
          </cell>
          <cell r="I4260">
            <v>546.35633400999996</v>
          </cell>
          <cell r="J4260">
            <v>11.11111111</v>
          </cell>
          <cell r="K4260">
            <v>12.376237619999999</v>
          </cell>
          <cell r="L4260">
            <v>7.1308988299999996</v>
          </cell>
          <cell r="M4260">
            <v>10.81977828</v>
          </cell>
          <cell r="N4260">
            <v>27.552950329999998</v>
          </cell>
          <cell r="O4260">
            <v>60.258000000000003</v>
          </cell>
          <cell r="P4260">
            <v>11.91839057</v>
          </cell>
          <cell r="Q4260">
            <v>72.2</v>
          </cell>
          <cell r="R4260">
            <v>47.665465279999999</v>
          </cell>
          <cell r="S4260">
            <v>18.100000000000001</v>
          </cell>
          <cell r="T4260">
            <v>10.81977828</v>
          </cell>
          <cell r="U4260">
            <v>10.69469114</v>
          </cell>
          <cell r="V4260">
            <v>10.81977828</v>
          </cell>
          <cell r="W4260">
            <v>46.2</v>
          </cell>
          <cell r="X4260">
            <v>93.2</v>
          </cell>
          <cell r="Y4260">
            <v>45.5</v>
          </cell>
          <cell r="Z4260">
            <v>45</v>
          </cell>
          <cell r="AA4260">
            <v>32.799999999999997</v>
          </cell>
          <cell r="AB4260">
            <v>9.6158054800000006</v>
          </cell>
          <cell r="AC4260">
            <v>0</v>
          </cell>
          <cell r="AD4260">
            <v>270.95</v>
          </cell>
          <cell r="AE4260">
            <v>57.357575650000001</v>
          </cell>
          <cell r="AF4260">
            <v>48.317500000000003</v>
          </cell>
          <cell r="AG4260">
            <v>0.401733460359951</v>
          </cell>
          <cell r="AH4260">
            <v>2.8</v>
          </cell>
          <cell r="AI4260">
            <v>59770</v>
          </cell>
          <cell r="AJ4260">
            <v>10.6</v>
          </cell>
        </row>
        <row r="4261">
          <cell r="A4261" t="str">
            <v>4817</v>
          </cell>
          <cell r="B4261" t="str">
            <v>481702901</v>
          </cell>
          <cell r="D4261" t="str">
            <v>4817029</v>
          </cell>
          <cell r="E4261" t="str">
            <v>4870</v>
          </cell>
          <cell r="F4261" t="str">
            <v>48</v>
          </cell>
          <cell r="G4261">
            <v>542.59507582000003</v>
          </cell>
          <cell r="H4261">
            <v>548.97883991000003</v>
          </cell>
          <cell r="I4261">
            <v>546.35633400999996</v>
          </cell>
          <cell r="J4261">
            <v>11.11111111</v>
          </cell>
          <cell r="K4261">
            <v>12.376237619999999</v>
          </cell>
          <cell r="L4261">
            <v>7.2130316600000004</v>
          </cell>
          <cell r="M4261">
            <v>7.5616417499999997</v>
          </cell>
          <cell r="N4261">
            <v>27.552950329999998</v>
          </cell>
          <cell r="O4261">
            <v>60.258000000000003</v>
          </cell>
          <cell r="P4261">
            <v>11.91839057</v>
          </cell>
          <cell r="Q4261">
            <v>72.2</v>
          </cell>
          <cell r="R4261">
            <v>47.665465279999999</v>
          </cell>
          <cell r="S4261">
            <v>18.100000000000001</v>
          </cell>
          <cell r="T4261">
            <v>7.4558766899999993</v>
          </cell>
          <cell r="U4261">
            <v>7.23056315</v>
          </cell>
          <cell r="V4261">
            <v>7.2130316600000004</v>
          </cell>
          <cell r="W4261">
            <v>46.2</v>
          </cell>
          <cell r="X4261">
            <v>93.2</v>
          </cell>
          <cell r="Y4261">
            <v>45.5</v>
          </cell>
          <cell r="Z4261">
            <v>45</v>
          </cell>
          <cell r="AA4261">
            <v>32.799999999999997</v>
          </cell>
          <cell r="AB4261">
            <v>11.173950100000001</v>
          </cell>
          <cell r="AC4261">
            <v>0.98980953999999988</v>
          </cell>
          <cell r="AD4261">
            <v>270.95</v>
          </cell>
          <cell r="AE4261">
            <v>57.357575650000001</v>
          </cell>
          <cell r="AF4261">
            <v>48.317500000000003</v>
          </cell>
          <cell r="AG4261">
            <v>0.4410589500495824</v>
          </cell>
          <cell r="AH4261">
            <v>2.8</v>
          </cell>
          <cell r="AI4261">
            <v>59770</v>
          </cell>
          <cell r="AJ4261">
            <v>10.6</v>
          </cell>
        </row>
        <row r="4262">
          <cell r="A4262" t="str">
            <v>4817</v>
          </cell>
          <cell r="B4262" t="str">
            <v>481703101</v>
          </cell>
          <cell r="D4262" t="str">
            <v>4817031</v>
          </cell>
          <cell r="E4262" t="str">
            <v>4870</v>
          </cell>
          <cell r="F4262" t="str">
            <v>48</v>
          </cell>
          <cell r="G4262">
            <v>542.59507582000003</v>
          </cell>
          <cell r="H4262">
            <v>548.97883991000003</v>
          </cell>
          <cell r="I4262">
            <v>546.35633400999996</v>
          </cell>
          <cell r="J4262">
            <v>11.11111111</v>
          </cell>
          <cell r="K4262">
            <v>12.376237619999999</v>
          </cell>
          <cell r="L4262">
            <v>10.2960025</v>
          </cell>
          <cell r="M4262">
            <v>11.798209659999999</v>
          </cell>
          <cell r="N4262">
            <v>27.552950329999998</v>
          </cell>
          <cell r="O4262">
            <v>60.258000000000003</v>
          </cell>
          <cell r="P4262">
            <v>11.76444654</v>
          </cell>
          <cell r="Q4262">
            <v>72.2</v>
          </cell>
          <cell r="R4262">
            <v>47.665465279999999</v>
          </cell>
          <cell r="S4262">
            <v>18.100000000000001</v>
          </cell>
          <cell r="T4262">
            <v>11.80571447</v>
          </cell>
          <cell r="U4262">
            <v>10.329408669999999</v>
          </cell>
          <cell r="V4262">
            <v>11.717196039999999</v>
          </cell>
          <cell r="W4262">
            <v>46.2</v>
          </cell>
          <cell r="X4262">
            <v>93.2</v>
          </cell>
          <cell r="Y4262">
            <v>45.5</v>
          </cell>
          <cell r="Z4262">
            <v>45</v>
          </cell>
          <cell r="AA4262">
            <v>32.799999999999997</v>
          </cell>
          <cell r="AB4262">
            <v>11.72393975</v>
          </cell>
          <cell r="AC4262">
            <v>0</v>
          </cell>
          <cell r="AD4262">
            <v>270.95</v>
          </cell>
          <cell r="AE4262">
            <v>57.357575650000001</v>
          </cell>
          <cell r="AF4262">
            <v>48.456551060000002</v>
          </cell>
          <cell r="AG4262">
            <v>0.41823158047252856</v>
          </cell>
          <cell r="AH4262">
            <v>2.8</v>
          </cell>
          <cell r="AI4262">
            <v>59770</v>
          </cell>
          <cell r="AJ4262">
            <v>10.6</v>
          </cell>
        </row>
        <row r="4263">
          <cell r="A4263" t="str">
            <v>4817</v>
          </cell>
          <cell r="B4263" t="str">
            <v>481703301</v>
          </cell>
          <cell r="D4263" t="str">
            <v>4817033</v>
          </cell>
          <cell r="E4263" t="str">
            <v>4870</v>
          </cell>
          <cell r="F4263" t="str">
            <v>48</v>
          </cell>
          <cell r="G4263">
            <v>542.59507582000003</v>
          </cell>
          <cell r="H4263">
            <v>548.97883991000003</v>
          </cell>
          <cell r="I4263">
            <v>546.35633400999996</v>
          </cell>
          <cell r="J4263">
            <v>11.11111111</v>
          </cell>
          <cell r="K4263">
            <v>12.376237619999999</v>
          </cell>
          <cell r="L4263">
            <v>10.00631486</v>
          </cell>
          <cell r="M4263">
            <v>10.64430522</v>
          </cell>
          <cell r="N4263">
            <v>27.552950329999998</v>
          </cell>
          <cell r="O4263">
            <v>60.258000000000003</v>
          </cell>
          <cell r="P4263">
            <v>11.798577979999999</v>
          </cell>
          <cell r="Q4263">
            <v>72.2</v>
          </cell>
          <cell r="R4263">
            <v>47.665465279999999</v>
          </cell>
          <cell r="S4263">
            <v>18.100000000000001</v>
          </cell>
          <cell r="T4263">
            <v>10.64974887</v>
          </cell>
          <cell r="U4263">
            <v>9.9917731199999995</v>
          </cell>
          <cell r="V4263">
            <v>10.561965649999999</v>
          </cell>
          <cell r="W4263">
            <v>46.2</v>
          </cell>
          <cell r="X4263">
            <v>93.2</v>
          </cell>
          <cell r="Y4263">
            <v>45.5</v>
          </cell>
          <cell r="Z4263">
            <v>45</v>
          </cell>
          <cell r="AA4263">
            <v>32.799999999999997</v>
          </cell>
          <cell r="AB4263">
            <v>11.30587669</v>
          </cell>
          <cell r="AC4263">
            <v>7.8724580000000002E-2</v>
          </cell>
          <cell r="AD4263">
            <v>270.95</v>
          </cell>
          <cell r="AE4263">
            <v>57.357575650000001</v>
          </cell>
          <cell r="AF4263">
            <v>48.358264460000001</v>
          </cell>
          <cell r="AG4263">
            <v>0.41556359862723252</v>
          </cell>
          <cell r="AH4263">
            <v>2.8</v>
          </cell>
          <cell r="AI4263">
            <v>59770</v>
          </cell>
          <cell r="AJ4263">
            <v>10.6</v>
          </cell>
        </row>
        <row r="4264">
          <cell r="A4264" t="str">
            <v>4817</v>
          </cell>
          <cell r="B4264" t="str">
            <v>481703901</v>
          </cell>
          <cell r="D4264" t="str">
            <v>4817039</v>
          </cell>
          <cell r="E4264" t="str">
            <v>4870</v>
          </cell>
          <cell r="F4264" t="str">
            <v>48</v>
          </cell>
          <cell r="G4264">
            <v>542.59507582000003</v>
          </cell>
          <cell r="H4264">
            <v>548.97883991000003</v>
          </cell>
          <cell r="I4264">
            <v>546.35633400999996</v>
          </cell>
          <cell r="J4264">
            <v>11.11111111</v>
          </cell>
          <cell r="K4264">
            <v>12.376237619999999</v>
          </cell>
          <cell r="L4264">
            <v>7.4999765400000005</v>
          </cell>
          <cell r="M4264">
            <v>10.126631100000001</v>
          </cell>
          <cell r="N4264">
            <v>27.552950329999998</v>
          </cell>
          <cell r="O4264">
            <v>60.258000000000003</v>
          </cell>
          <cell r="P4264">
            <v>11.225243389999999</v>
          </cell>
          <cell r="Q4264">
            <v>72.2</v>
          </cell>
          <cell r="R4264">
            <v>47.665465279999999</v>
          </cell>
          <cell r="S4264">
            <v>18.100000000000001</v>
          </cell>
          <cell r="T4264">
            <v>10.126631100000001</v>
          </cell>
          <cell r="U4264">
            <v>7.4999765400000005</v>
          </cell>
          <cell r="V4264">
            <v>7.4999765400000005</v>
          </cell>
          <cell r="W4264">
            <v>46.2</v>
          </cell>
          <cell r="X4264">
            <v>93.2</v>
          </cell>
          <cell r="Y4264">
            <v>45.5</v>
          </cell>
          <cell r="Z4264">
            <v>45</v>
          </cell>
          <cell r="AA4264">
            <v>32.799999999999997</v>
          </cell>
          <cell r="AB4264">
            <v>10.741816740000001</v>
          </cell>
          <cell r="AC4264">
            <v>0</v>
          </cell>
          <cell r="AD4264">
            <v>270.95</v>
          </cell>
          <cell r="AE4264">
            <v>57.357575650000001</v>
          </cell>
          <cell r="AF4264">
            <v>54.728099999999998</v>
          </cell>
          <cell r="AG4264">
            <v>0.41428790612230076</v>
          </cell>
          <cell r="AH4264">
            <v>2.8</v>
          </cell>
          <cell r="AI4264">
            <v>59770</v>
          </cell>
          <cell r="AJ4264">
            <v>10.6</v>
          </cell>
        </row>
        <row r="4265">
          <cell r="A4265" t="str">
            <v>4817</v>
          </cell>
          <cell r="B4265" t="str">
            <v>481706201</v>
          </cell>
          <cell r="D4265" t="str">
            <v>4817062</v>
          </cell>
          <cell r="E4265" t="str">
            <v>4870</v>
          </cell>
          <cell r="F4265" t="str">
            <v>48</v>
          </cell>
          <cell r="G4265">
            <v>542.59507582000003</v>
          </cell>
          <cell r="H4265">
            <v>548.97883991000003</v>
          </cell>
          <cell r="I4265">
            <v>546.35633400999996</v>
          </cell>
          <cell r="J4265">
            <v>11.11111111</v>
          </cell>
          <cell r="K4265">
            <v>12.376237619999999</v>
          </cell>
          <cell r="L4265">
            <v>10.066923559999999</v>
          </cell>
          <cell r="M4265">
            <v>11.103301719999999</v>
          </cell>
          <cell r="N4265">
            <v>27.552950329999998</v>
          </cell>
          <cell r="O4265">
            <v>60.258000000000003</v>
          </cell>
          <cell r="P4265">
            <v>11.701610069999999</v>
          </cell>
          <cell r="Q4265">
            <v>72.2</v>
          </cell>
          <cell r="R4265">
            <v>47.665465279999999</v>
          </cell>
          <cell r="S4265">
            <v>18.100000000000001</v>
          </cell>
          <cell r="T4265">
            <v>11.15093643</v>
          </cell>
          <cell r="U4265">
            <v>11.07140822</v>
          </cell>
          <cell r="V4265">
            <v>10.526936259999999</v>
          </cell>
          <cell r="W4265">
            <v>46.2</v>
          </cell>
          <cell r="X4265">
            <v>93.2</v>
          </cell>
          <cell r="Y4265">
            <v>45.5</v>
          </cell>
          <cell r="Z4265">
            <v>45</v>
          </cell>
          <cell r="AA4265">
            <v>32.799999999999997</v>
          </cell>
          <cell r="AB4265">
            <v>10.79094662</v>
          </cell>
          <cell r="AC4265">
            <v>3.0335230000000001E-2</v>
          </cell>
          <cell r="AD4265">
            <v>270.95</v>
          </cell>
          <cell r="AE4265">
            <v>57.357575650000001</v>
          </cell>
          <cell r="AF4265">
            <v>54.728099999999998</v>
          </cell>
          <cell r="AG4265">
            <v>1</v>
          </cell>
          <cell r="AH4265">
            <v>2.8</v>
          </cell>
          <cell r="AI4265">
            <v>59770</v>
          </cell>
          <cell r="AJ4265">
            <v>10.6</v>
          </cell>
        </row>
        <row r="4266">
          <cell r="A4266" t="str">
            <v>4817</v>
          </cell>
          <cell r="B4266" t="str">
            <v>481706401</v>
          </cell>
          <cell r="D4266" t="str">
            <v>4817064</v>
          </cell>
          <cell r="E4266" t="str">
            <v>4870</v>
          </cell>
          <cell r="F4266" t="str">
            <v>48</v>
          </cell>
          <cell r="G4266">
            <v>542.59507582000003</v>
          </cell>
          <cell r="H4266">
            <v>548.97883991000003</v>
          </cell>
          <cell r="I4266">
            <v>546.35633400999996</v>
          </cell>
          <cell r="J4266">
            <v>11.11111111</v>
          </cell>
          <cell r="K4266">
            <v>12.376237619999999</v>
          </cell>
          <cell r="L4266">
            <v>7.3198649299999996</v>
          </cell>
          <cell r="M4266">
            <v>10.201553029999999</v>
          </cell>
          <cell r="N4266">
            <v>27.552950329999998</v>
          </cell>
          <cell r="O4266">
            <v>60.258000000000003</v>
          </cell>
          <cell r="P4266">
            <v>11.91839057</v>
          </cell>
          <cell r="Q4266">
            <v>72.2</v>
          </cell>
          <cell r="R4266">
            <v>47.665465279999999</v>
          </cell>
          <cell r="S4266">
            <v>18.100000000000001</v>
          </cell>
          <cell r="T4266">
            <v>10.201553029999999</v>
          </cell>
          <cell r="U4266">
            <v>10.201553029999999</v>
          </cell>
          <cell r="V4266">
            <v>10.126631100000001</v>
          </cell>
          <cell r="W4266">
            <v>46.2</v>
          </cell>
          <cell r="X4266">
            <v>93.2</v>
          </cell>
          <cell r="Y4266">
            <v>45.5</v>
          </cell>
          <cell r="Z4266">
            <v>45</v>
          </cell>
          <cell r="AA4266">
            <v>32.799999999999997</v>
          </cell>
          <cell r="AB4266">
            <v>7.3198649299999996</v>
          </cell>
          <cell r="AC4266">
            <v>0</v>
          </cell>
          <cell r="AD4266">
            <v>270.95</v>
          </cell>
          <cell r="AE4266">
            <v>57.357575650000001</v>
          </cell>
          <cell r="AF4266">
            <v>54.728099999999998</v>
          </cell>
          <cell r="AG4266">
            <v>0.38918910730638084</v>
          </cell>
          <cell r="AH4266">
            <v>2.8</v>
          </cell>
          <cell r="AI4266">
            <v>59770</v>
          </cell>
          <cell r="AJ4266">
            <v>10.6</v>
          </cell>
        </row>
        <row r="4267">
          <cell r="A4267" t="str">
            <v>4817</v>
          </cell>
          <cell r="B4267" t="str">
            <v>481707601</v>
          </cell>
          <cell r="D4267" t="str">
            <v>4817076</v>
          </cell>
          <cell r="E4267" t="str">
            <v>4870</v>
          </cell>
          <cell r="F4267" t="str">
            <v>48</v>
          </cell>
          <cell r="G4267">
            <v>542.59507582000003</v>
          </cell>
          <cell r="H4267">
            <v>548.97883991000003</v>
          </cell>
          <cell r="I4267">
            <v>546.35633400999996</v>
          </cell>
          <cell r="J4267">
            <v>11.11111111</v>
          </cell>
          <cell r="K4267">
            <v>12.376237619999999</v>
          </cell>
          <cell r="L4267">
            <v>9.8953041600000002</v>
          </cell>
          <cell r="M4267">
            <v>10.500233959999999</v>
          </cell>
          <cell r="N4267">
            <v>27.552950329999998</v>
          </cell>
          <cell r="O4267">
            <v>60.258000000000003</v>
          </cell>
          <cell r="P4267">
            <v>11.54842773</v>
          </cell>
          <cell r="Q4267">
            <v>72.2</v>
          </cell>
          <cell r="R4267">
            <v>47.665465279999999</v>
          </cell>
          <cell r="S4267">
            <v>18.100000000000001</v>
          </cell>
          <cell r="T4267">
            <v>11.24594757</v>
          </cell>
          <cell r="U4267">
            <v>10.27794347</v>
          </cell>
          <cell r="V4267">
            <v>9.9637827100000003</v>
          </cell>
          <cell r="W4267">
            <v>46.2</v>
          </cell>
          <cell r="X4267">
            <v>93.2</v>
          </cell>
          <cell r="Y4267">
            <v>45.5</v>
          </cell>
          <cell r="Z4267">
            <v>45</v>
          </cell>
          <cell r="AA4267">
            <v>32.799999999999997</v>
          </cell>
          <cell r="AB4267">
            <v>10.45210017</v>
          </cell>
          <cell r="AC4267">
            <v>0.28673964000000002</v>
          </cell>
          <cell r="AD4267">
            <v>270.95</v>
          </cell>
          <cell r="AE4267">
            <v>57.357575650000001</v>
          </cell>
          <cell r="AF4267">
            <v>54.728099999999998</v>
          </cell>
          <cell r="AG4267">
            <v>0.39402809672065581</v>
          </cell>
          <cell r="AH4267">
            <v>2.8</v>
          </cell>
          <cell r="AI4267">
            <v>59770</v>
          </cell>
          <cell r="AJ4267">
            <v>10.6</v>
          </cell>
        </row>
        <row r="4268">
          <cell r="A4268" t="str">
            <v>4817</v>
          </cell>
          <cell r="B4268" t="str">
            <v>481707801</v>
          </cell>
          <cell r="D4268" t="str">
            <v>4817078</v>
          </cell>
          <cell r="E4268" t="str">
            <v>4870</v>
          </cell>
          <cell r="F4268" t="str">
            <v>48</v>
          </cell>
          <cell r="G4268">
            <v>542.59507582000003</v>
          </cell>
          <cell r="H4268">
            <v>548.97883991000003</v>
          </cell>
          <cell r="I4268">
            <v>546.35633400999996</v>
          </cell>
          <cell r="J4268">
            <v>11.11111111</v>
          </cell>
          <cell r="K4268">
            <v>12.376237619999999</v>
          </cell>
          <cell r="L4268">
            <v>8.4098306699999998</v>
          </cell>
          <cell r="M4268">
            <v>8.4098306699999998</v>
          </cell>
          <cell r="N4268">
            <v>27.552950329999998</v>
          </cell>
          <cell r="O4268">
            <v>60.258000000000003</v>
          </cell>
          <cell r="P4268">
            <v>11.630708500000001</v>
          </cell>
          <cell r="Q4268">
            <v>72.2</v>
          </cell>
          <cell r="R4268">
            <v>47.665465279999999</v>
          </cell>
          <cell r="S4268">
            <v>18.100000000000001</v>
          </cell>
          <cell r="T4268">
            <v>11.630708500000001</v>
          </cell>
          <cell r="U4268">
            <v>8.4098306699999998</v>
          </cell>
          <cell r="V4268">
            <v>8.4098306699999998</v>
          </cell>
          <cell r="W4268">
            <v>46.2</v>
          </cell>
          <cell r="X4268">
            <v>93.2</v>
          </cell>
          <cell r="Y4268">
            <v>45.5</v>
          </cell>
          <cell r="Z4268">
            <v>45</v>
          </cell>
          <cell r="AA4268">
            <v>32.799999999999997</v>
          </cell>
          <cell r="AB4268">
            <v>8.4098306699999998</v>
          </cell>
          <cell r="AC4268">
            <v>1</v>
          </cell>
          <cell r="AD4268">
            <v>270.95</v>
          </cell>
          <cell r="AE4268">
            <v>57.357575650000001</v>
          </cell>
          <cell r="AF4268">
            <v>54.728099999999998</v>
          </cell>
          <cell r="AG4268">
            <v>0.41207580774363112</v>
          </cell>
          <cell r="AH4268">
            <v>2.8</v>
          </cell>
          <cell r="AI4268">
            <v>59770</v>
          </cell>
          <cell r="AJ4268">
            <v>10.6</v>
          </cell>
        </row>
        <row r="4269">
          <cell r="A4269" t="str">
            <v>4817</v>
          </cell>
          <cell r="B4269" t="str">
            <v>481709301</v>
          </cell>
          <cell r="D4269" t="str">
            <v>4817093</v>
          </cell>
          <cell r="E4269" t="str">
            <v>4870</v>
          </cell>
          <cell r="F4269" t="str">
            <v>48</v>
          </cell>
          <cell r="G4269">
            <v>542.59507582000003</v>
          </cell>
          <cell r="H4269">
            <v>548.97883991000003</v>
          </cell>
          <cell r="I4269">
            <v>546.35633400999996</v>
          </cell>
          <cell r="J4269">
            <v>11.11111111</v>
          </cell>
          <cell r="K4269">
            <v>12.376237619999999</v>
          </cell>
          <cell r="L4269">
            <v>7.246368079999999</v>
          </cell>
          <cell r="M4269">
            <v>7.6930257500000012</v>
          </cell>
          <cell r="N4269">
            <v>27.552950329999998</v>
          </cell>
          <cell r="O4269">
            <v>60.258000000000003</v>
          </cell>
          <cell r="P4269">
            <v>7.8739783799999996</v>
          </cell>
          <cell r="Q4269">
            <v>72.2</v>
          </cell>
          <cell r="R4269">
            <v>47.665465279999999</v>
          </cell>
          <cell r="S4269">
            <v>18.100000000000001</v>
          </cell>
          <cell r="T4269">
            <v>7.6930257500000012</v>
          </cell>
          <cell r="U4269">
            <v>7.6930257500000012</v>
          </cell>
          <cell r="V4269">
            <v>7.246368079999999</v>
          </cell>
          <cell r="W4269">
            <v>46.2</v>
          </cell>
          <cell r="X4269">
            <v>93.2</v>
          </cell>
          <cell r="Y4269">
            <v>45.5</v>
          </cell>
          <cell r="Z4269">
            <v>45</v>
          </cell>
          <cell r="AA4269">
            <v>32.799999999999997</v>
          </cell>
          <cell r="AB4269">
            <v>7.6930257500000012</v>
          </cell>
          <cell r="AC4269">
            <v>0.95054704999999995</v>
          </cell>
          <cell r="AD4269">
            <v>270.95</v>
          </cell>
          <cell r="AE4269">
            <v>57.357575650000001</v>
          </cell>
          <cell r="AF4269">
            <v>54.728099999999998</v>
          </cell>
          <cell r="AG4269">
            <v>0.36854396853334154</v>
          </cell>
          <cell r="AH4269">
            <v>2.8</v>
          </cell>
          <cell r="AI4269">
            <v>59770</v>
          </cell>
          <cell r="AJ4269">
            <v>10.6</v>
          </cell>
        </row>
        <row r="4270">
          <cell r="A4270" t="str">
            <v>4817</v>
          </cell>
          <cell r="B4270" t="str">
            <v>481709501</v>
          </cell>
          <cell r="D4270" t="str">
            <v>4817095</v>
          </cell>
          <cell r="E4270" t="str">
            <v>4870</v>
          </cell>
          <cell r="F4270" t="str">
            <v>48</v>
          </cell>
          <cell r="G4270">
            <v>542.59507582000003</v>
          </cell>
          <cell r="H4270">
            <v>548.97883991000003</v>
          </cell>
          <cell r="I4270">
            <v>546.35633400999996</v>
          </cell>
          <cell r="J4270">
            <v>11.11111111</v>
          </cell>
          <cell r="K4270">
            <v>12.376237619999999</v>
          </cell>
          <cell r="L4270">
            <v>10.58098796</v>
          </cell>
          <cell r="M4270">
            <v>11.514594069999999</v>
          </cell>
          <cell r="N4270">
            <v>27.552950329999998</v>
          </cell>
          <cell r="O4270">
            <v>60.258000000000003</v>
          </cell>
          <cell r="P4270">
            <v>11.64643311</v>
          </cell>
          <cell r="Q4270">
            <v>72.2</v>
          </cell>
          <cell r="R4270">
            <v>47.665465279999999</v>
          </cell>
          <cell r="S4270">
            <v>18.100000000000001</v>
          </cell>
          <cell r="T4270">
            <v>10.799861249999999</v>
          </cell>
          <cell r="U4270">
            <v>10.79810511</v>
          </cell>
          <cell r="V4270">
            <v>10.59725954</v>
          </cell>
          <cell r="W4270">
            <v>46.2</v>
          </cell>
          <cell r="X4270">
            <v>93.2</v>
          </cell>
          <cell r="Y4270">
            <v>45.5</v>
          </cell>
          <cell r="Z4270">
            <v>45</v>
          </cell>
          <cell r="AA4270">
            <v>32.799999999999997</v>
          </cell>
          <cell r="AB4270">
            <v>11.456503250000001</v>
          </cell>
          <cell r="AC4270">
            <v>7.0905549999999998E-2</v>
          </cell>
          <cell r="AD4270">
            <v>270.95</v>
          </cell>
          <cell r="AE4270">
            <v>57.357575650000001</v>
          </cell>
          <cell r="AF4270">
            <v>54.726357359999994</v>
          </cell>
          <cell r="AG4270">
            <v>0.40480029731972189</v>
          </cell>
          <cell r="AH4270">
            <v>2.8</v>
          </cell>
          <cell r="AI4270">
            <v>59770</v>
          </cell>
          <cell r="AJ4270">
            <v>10.6</v>
          </cell>
        </row>
        <row r="4271">
          <cell r="A4271" t="str">
            <v>4817</v>
          </cell>
          <cell r="B4271" t="str">
            <v>481709701</v>
          </cell>
          <cell r="D4271" t="str">
            <v>4817097</v>
          </cell>
          <cell r="E4271" t="str">
            <v>4870</v>
          </cell>
          <cell r="F4271" t="str">
            <v>48</v>
          </cell>
          <cell r="G4271">
            <v>542.59507582000003</v>
          </cell>
          <cell r="H4271">
            <v>548.97883991000003</v>
          </cell>
          <cell r="I4271">
            <v>546.35633400999996</v>
          </cell>
          <cell r="J4271">
            <v>11.11111111</v>
          </cell>
          <cell r="K4271">
            <v>12.376237619999999</v>
          </cell>
          <cell r="L4271">
            <v>7.6207050899999995</v>
          </cell>
          <cell r="M4271">
            <v>11.91839057</v>
          </cell>
          <cell r="N4271">
            <v>27.552950329999998</v>
          </cell>
          <cell r="O4271">
            <v>60.258000000000003</v>
          </cell>
          <cell r="P4271">
            <v>11.91839057</v>
          </cell>
          <cell r="Q4271">
            <v>72.2</v>
          </cell>
          <cell r="R4271">
            <v>47.665465279999999</v>
          </cell>
          <cell r="S4271">
            <v>18.100000000000001</v>
          </cell>
          <cell r="T4271">
            <v>7.6207050899999995</v>
          </cell>
          <cell r="U4271">
            <v>7.6207050899999995</v>
          </cell>
          <cell r="V4271">
            <v>7.6207050899999995</v>
          </cell>
          <cell r="W4271">
            <v>46.2</v>
          </cell>
          <cell r="X4271">
            <v>93.2</v>
          </cell>
          <cell r="Y4271">
            <v>45.5</v>
          </cell>
          <cell r="Z4271">
            <v>45</v>
          </cell>
          <cell r="AA4271">
            <v>32.799999999999997</v>
          </cell>
          <cell r="AB4271">
            <v>11.89307277</v>
          </cell>
          <cell r="AC4271">
            <v>0</v>
          </cell>
          <cell r="AD4271">
            <v>270.95</v>
          </cell>
          <cell r="AE4271">
            <v>57.357575650000001</v>
          </cell>
          <cell r="AF4271">
            <v>54.728099999999998</v>
          </cell>
          <cell r="AG4271">
            <v>0.42227316512618396</v>
          </cell>
          <cell r="AH4271">
            <v>2.8</v>
          </cell>
          <cell r="AI4271">
            <v>59770</v>
          </cell>
          <cell r="AJ4271">
            <v>10.6</v>
          </cell>
        </row>
        <row r="4272">
          <cell r="A4272" t="str">
            <v>4818</v>
          </cell>
          <cell r="B4272" t="str">
            <v>481800201</v>
          </cell>
          <cell r="D4272" t="str">
            <v>4818002</v>
          </cell>
          <cell r="E4272" t="str">
            <v>4870</v>
          </cell>
          <cell r="F4272" t="str">
            <v>48</v>
          </cell>
          <cell r="G4272">
            <v>542.59507582000003</v>
          </cell>
          <cell r="H4272">
            <v>548.97883991000003</v>
          </cell>
          <cell r="I4272">
            <v>546.35633400999996</v>
          </cell>
          <cell r="J4272">
            <v>11.11111111</v>
          </cell>
          <cell r="K4272">
            <v>12.376237619999999</v>
          </cell>
          <cell r="L4272">
            <v>7.2916562100000011</v>
          </cell>
          <cell r="M4272">
            <v>7.3447190500000001</v>
          </cell>
          <cell r="N4272">
            <v>27.552950329999998</v>
          </cell>
          <cell r="O4272">
            <v>60.258000000000003</v>
          </cell>
          <cell r="P4272">
            <v>11.630708500000001</v>
          </cell>
          <cell r="Q4272">
            <v>72.2</v>
          </cell>
          <cell r="R4272">
            <v>47.665465279999999</v>
          </cell>
          <cell r="S4272">
            <v>18.100000000000001</v>
          </cell>
          <cell r="T4272">
            <v>7.3447190500000001</v>
          </cell>
          <cell r="U4272">
            <v>7.3356339799999999</v>
          </cell>
          <cell r="V4272">
            <v>7.3447190500000001</v>
          </cell>
          <cell r="W4272">
            <v>46.2</v>
          </cell>
          <cell r="X4272">
            <v>93.2</v>
          </cell>
          <cell r="Y4272">
            <v>45.5</v>
          </cell>
          <cell r="Z4272">
            <v>45</v>
          </cell>
          <cell r="AA4272">
            <v>32.799999999999997</v>
          </cell>
          <cell r="AB4272">
            <v>7.3447190500000001</v>
          </cell>
          <cell r="AC4272">
            <v>1</v>
          </cell>
          <cell r="AD4272">
            <v>270.95</v>
          </cell>
          <cell r="AE4272">
            <v>57.357575650000001</v>
          </cell>
          <cell r="AF4272">
            <v>60.187800000000003</v>
          </cell>
          <cell r="AG4272">
            <v>0.36782818395305039</v>
          </cell>
          <cell r="AH4272">
            <v>2.8</v>
          </cell>
          <cell r="AI4272">
            <v>59770</v>
          </cell>
          <cell r="AJ4272">
            <v>10.6</v>
          </cell>
        </row>
        <row r="4273">
          <cell r="A4273" t="str">
            <v>4818</v>
          </cell>
          <cell r="B4273" t="str">
            <v>481800501</v>
          </cell>
          <cell r="D4273" t="str">
            <v>4818005</v>
          </cell>
          <cell r="E4273" t="str">
            <v>4870</v>
          </cell>
          <cell r="F4273" t="str">
            <v>48</v>
          </cell>
          <cell r="G4273">
            <v>542.59507582000003</v>
          </cell>
          <cell r="H4273">
            <v>548.97883991000003</v>
          </cell>
          <cell r="I4273">
            <v>546.35633400999996</v>
          </cell>
          <cell r="J4273">
            <v>11.11111111</v>
          </cell>
          <cell r="K4273">
            <v>12.376237619999999</v>
          </cell>
          <cell r="L4273">
            <v>7.8224447299999991</v>
          </cell>
          <cell r="M4273">
            <v>7.6270574199999999</v>
          </cell>
          <cell r="N4273">
            <v>27.552950329999998</v>
          </cell>
          <cell r="O4273">
            <v>60.258000000000003</v>
          </cell>
          <cell r="P4273">
            <v>11.630708500000001</v>
          </cell>
          <cell r="Q4273">
            <v>72.2</v>
          </cell>
          <cell r="R4273">
            <v>47.665465279999999</v>
          </cell>
          <cell r="S4273">
            <v>18.100000000000001</v>
          </cell>
          <cell r="T4273">
            <v>7.8224447299999991</v>
          </cell>
          <cell r="U4273">
            <v>7.3460102100000002</v>
          </cell>
          <cell r="V4273">
            <v>7.2499255399999996</v>
          </cell>
          <cell r="W4273">
            <v>46.2</v>
          </cell>
          <cell r="X4273">
            <v>93.2</v>
          </cell>
          <cell r="Y4273">
            <v>45.5</v>
          </cell>
          <cell r="Z4273">
            <v>45</v>
          </cell>
          <cell r="AA4273">
            <v>32.799999999999997</v>
          </cell>
          <cell r="AB4273">
            <v>7.8224447299999991</v>
          </cell>
          <cell r="AC4273">
            <v>0.91256521000000002</v>
          </cell>
          <cell r="AD4273">
            <v>270.95</v>
          </cell>
          <cell r="AE4273">
            <v>57.357575650000001</v>
          </cell>
          <cell r="AF4273">
            <v>60.187800000000003</v>
          </cell>
          <cell r="AG4273">
            <v>0.36123963468258252</v>
          </cell>
          <cell r="AH4273">
            <v>2.8</v>
          </cell>
          <cell r="AI4273">
            <v>59770</v>
          </cell>
          <cell r="AJ4273">
            <v>10.6</v>
          </cell>
        </row>
        <row r="4274">
          <cell r="A4274" t="str">
            <v>4818</v>
          </cell>
          <cell r="B4274" t="str">
            <v>481801501</v>
          </cell>
          <cell r="D4274" t="str">
            <v>4818015</v>
          </cell>
          <cell r="E4274" t="str">
            <v>4870</v>
          </cell>
          <cell r="F4274" t="str">
            <v>48</v>
          </cell>
          <cell r="G4274">
            <v>542.59507582000003</v>
          </cell>
          <cell r="H4274">
            <v>548.97883991000003</v>
          </cell>
          <cell r="I4274">
            <v>546.35633400999996</v>
          </cell>
          <cell r="J4274">
            <v>11.11111111</v>
          </cell>
          <cell r="K4274">
            <v>12.376237619999999</v>
          </cell>
          <cell r="L4274">
            <v>10.53889968</v>
          </cell>
          <cell r="M4274">
            <v>10.91657826</v>
          </cell>
          <cell r="N4274">
            <v>27.552950329999998</v>
          </cell>
          <cell r="O4274">
            <v>60.258000000000003</v>
          </cell>
          <cell r="P4274">
            <v>11.20966941</v>
          </cell>
          <cell r="Q4274">
            <v>72.2</v>
          </cell>
          <cell r="R4274">
            <v>47.665465279999999</v>
          </cell>
          <cell r="S4274">
            <v>18.100000000000001</v>
          </cell>
          <cell r="T4274">
            <v>10.659726900000001</v>
          </cell>
          <cell r="U4274">
            <v>10.632170779999999</v>
          </cell>
          <cell r="V4274">
            <v>10.61864081</v>
          </cell>
          <cell r="W4274">
            <v>46.2</v>
          </cell>
          <cell r="X4274">
            <v>93.2</v>
          </cell>
          <cell r="Y4274">
            <v>45.5</v>
          </cell>
          <cell r="Z4274">
            <v>45</v>
          </cell>
          <cell r="AA4274">
            <v>32.799999999999997</v>
          </cell>
          <cell r="AB4274">
            <v>10.799391890000001</v>
          </cell>
          <cell r="AC4274">
            <v>0.49336941999999995</v>
          </cell>
          <cell r="AD4274">
            <v>270.95</v>
          </cell>
          <cell r="AE4274">
            <v>57.357575650000001</v>
          </cell>
          <cell r="AF4274">
            <v>57.349896829999999</v>
          </cell>
          <cell r="AG4274">
            <v>0.38263046448309856</v>
          </cell>
          <cell r="AH4274">
            <v>2.8</v>
          </cell>
          <cell r="AI4274">
            <v>59770</v>
          </cell>
          <cell r="AJ4274">
            <v>10.6</v>
          </cell>
        </row>
        <row r="4275">
          <cell r="A4275" t="str">
            <v>4818</v>
          </cell>
          <cell r="B4275" t="str">
            <v>481801801</v>
          </cell>
          <cell r="D4275" t="str">
            <v>4818018</v>
          </cell>
          <cell r="E4275" t="str">
            <v>4870</v>
          </cell>
          <cell r="F4275" t="str">
            <v>48</v>
          </cell>
          <cell r="G4275">
            <v>542.59507582000003</v>
          </cell>
          <cell r="H4275">
            <v>548.97883991000003</v>
          </cell>
          <cell r="I4275">
            <v>546.35633400999996</v>
          </cell>
          <cell r="J4275">
            <v>11.11111111</v>
          </cell>
          <cell r="K4275">
            <v>12.376237619999999</v>
          </cell>
          <cell r="L4275">
            <v>7.18992217</v>
          </cell>
          <cell r="M4275">
            <v>11.225243389999999</v>
          </cell>
          <cell r="N4275">
            <v>27.552950329999998</v>
          </cell>
          <cell r="O4275">
            <v>60.258000000000003</v>
          </cell>
          <cell r="P4275">
            <v>7.8240460100000009</v>
          </cell>
          <cell r="Q4275">
            <v>72.2</v>
          </cell>
          <cell r="R4275">
            <v>47.665465279999999</v>
          </cell>
          <cell r="S4275">
            <v>18.100000000000001</v>
          </cell>
          <cell r="T4275">
            <v>7.3382381499999996</v>
          </cell>
          <cell r="U4275">
            <v>7.18992217</v>
          </cell>
          <cell r="V4275">
            <v>7.18992217</v>
          </cell>
          <cell r="W4275">
            <v>46.2</v>
          </cell>
          <cell r="X4275">
            <v>93.2</v>
          </cell>
          <cell r="Y4275">
            <v>45.5</v>
          </cell>
          <cell r="Z4275">
            <v>45</v>
          </cell>
          <cell r="AA4275">
            <v>32.799999999999997</v>
          </cell>
          <cell r="AB4275">
            <v>11.173950100000001</v>
          </cell>
          <cell r="AC4275">
            <v>1</v>
          </cell>
          <cell r="AD4275">
            <v>270.95</v>
          </cell>
          <cell r="AE4275">
            <v>57.357575650000001</v>
          </cell>
          <cell r="AF4275">
            <v>54.728099999999998</v>
          </cell>
          <cell r="AG4275">
            <v>0.37059899212287667</v>
          </cell>
          <cell r="AH4275">
            <v>2.8</v>
          </cell>
          <cell r="AI4275">
            <v>59770</v>
          </cell>
          <cell r="AJ4275">
            <v>10.6</v>
          </cell>
        </row>
        <row r="4276">
          <cell r="A4276" t="str">
            <v>4819</v>
          </cell>
          <cell r="B4276" t="str">
            <v>481900601</v>
          </cell>
          <cell r="C4276" t="str">
            <v>850</v>
          </cell>
          <cell r="D4276" t="str">
            <v>4819006</v>
          </cell>
          <cell r="E4276" t="str">
            <v>4870</v>
          </cell>
          <cell r="F4276" t="str">
            <v>48</v>
          </cell>
          <cell r="G4276">
            <v>542.59507582000003</v>
          </cell>
          <cell r="H4276">
            <v>548.97883991000003</v>
          </cell>
          <cell r="I4276">
            <v>546.35633400999996</v>
          </cell>
          <cell r="J4276">
            <v>11.11111111</v>
          </cell>
          <cell r="K4276">
            <v>12.376237619999999</v>
          </cell>
          <cell r="L4276">
            <v>9.4484907600000003</v>
          </cell>
          <cell r="M4276">
            <v>10.693693379999999</v>
          </cell>
          <cell r="N4276">
            <v>27.552950329999998</v>
          </cell>
          <cell r="O4276">
            <v>60.258000000000003</v>
          </cell>
          <cell r="P4276">
            <v>10.30968573</v>
          </cell>
          <cell r="Q4276">
            <v>72.2</v>
          </cell>
          <cell r="R4276">
            <v>56.480573239999998</v>
          </cell>
          <cell r="S4276">
            <v>18.100000000000001</v>
          </cell>
          <cell r="T4276">
            <v>9.9108603100000003</v>
          </cell>
          <cell r="U4276">
            <v>9.8864939799999991</v>
          </cell>
          <cell r="V4276">
            <v>9.9002824199999999</v>
          </cell>
          <cell r="W4276">
            <v>46.2</v>
          </cell>
          <cell r="X4276">
            <v>93.2</v>
          </cell>
          <cell r="Y4276">
            <v>45.5</v>
          </cell>
          <cell r="Z4276">
            <v>45</v>
          </cell>
          <cell r="AA4276">
            <v>32.799999999999997</v>
          </cell>
          <cell r="AB4276">
            <v>9.9928253900000001</v>
          </cell>
          <cell r="AC4276">
            <v>0.34550102999999999</v>
          </cell>
          <cell r="AD4276">
            <v>270.95</v>
          </cell>
          <cell r="AE4276">
            <v>57.357575650000001</v>
          </cell>
          <cell r="AF4276">
            <v>54.724901000000003</v>
          </cell>
          <cell r="AG4276">
            <v>0.38699737775793214</v>
          </cell>
          <cell r="AH4276">
            <v>2.8</v>
          </cell>
          <cell r="AI4276">
            <v>59770</v>
          </cell>
          <cell r="AJ4276">
            <v>10.6</v>
          </cell>
        </row>
        <row r="4277">
          <cell r="A4277" t="str">
            <v>4819</v>
          </cell>
          <cell r="B4277" t="str">
            <v>481900801</v>
          </cell>
          <cell r="C4277" t="str">
            <v>850</v>
          </cell>
          <cell r="D4277" t="str">
            <v>4819008</v>
          </cell>
          <cell r="E4277" t="str">
            <v>4870</v>
          </cell>
          <cell r="F4277" t="str">
            <v>48</v>
          </cell>
          <cell r="G4277">
            <v>542.59507582000003</v>
          </cell>
          <cell r="H4277">
            <v>548.97883991000003</v>
          </cell>
          <cell r="I4277">
            <v>546.35633400999996</v>
          </cell>
          <cell r="J4277">
            <v>11.11111111</v>
          </cell>
          <cell r="K4277">
            <v>12.376237619999999</v>
          </cell>
          <cell r="L4277">
            <v>7.1944368499999998</v>
          </cell>
          <cell r="M4277">
            <v>10.872636350000001</v>
          </cell>
          <cell r="N4277">
            <v>27.552950329999998</v>
          </cell>
          <cell r="O4277">
            <v>60.258000000000003</v>
          </cell>
          <cell r="P4277">
            <v>9.8389490300000002</v>
          </cell>
          <cell r="Q4277">
            <v>72.2</v>
          </cell>
          <cell r="R4277">
            <v>56.480573239999998</v>
          </cell>
          <cell r="S4277">
            <v>18.100000000000001</v>
          </cell>
          <cell r="T4277">
            <v>7.1944368499999998</v>
          </cell>
          <cell r="U4277">
            <v>7.1944368499999998</v>
          </cell>
          <cell r="V4277">
            <v>7.1944368499999998</v>
          </cell>
          <cell r="W4277">
            <v>46.2</v>
          </cell>
          <cell r="X4277">
            <v>93.2</v>
          </cell>
          <cell r="Y4277">
            <v>45.5</v>
          </cell>
          <cell r="Z4277">
            <v>45</v>
          </cell>
          <cell r="AA4277">
            <v>32.799999999999997</v>
          </cell>
          <cell r="AB4277">
            <v>7.1944368499999998</v>
          </cell>
          <cell r="AC4277">
            <v>0</v>
          </cell>
          <cell r="AD4277">
            <v>270.95</v>
          </cell>
          <cell r="AE4277">
            <v>57.357575650000001</v>
          </cell>
          <cell r="AF4277">
            <v>54.728099999999998</v>
          </cell>
          <cell r="AG4277">
            <v>0.39483988438021472</v>
          </cell>
          <cell r="AH4277">
            <v>2.8</v>
          </cell>
          <cell r="AI4277">
            <v>59770</v>
          </cell>
          <cell r="AJ4277">
            <v>10.6</v>
          </cell>
        </row>
        <row r="4278">
          <cell r="A4278" t="str">
            <v>4819</v>
          </cell>
          <cell r="B4278" t="str">
            <v>481900901</v>
          </cell>
          <cell r="C4278" t="str">
            <v>850</v>
          </cell>
          <cell r="D4278" t="str">
            <v>4819009</v>
          </cell>
          <cell r="E4278" t="str">
            <v>4870</v>
          </cell>
          <cell r="F4278" t="str">
            <v>48</v>
          </cell>
          <cell r="G4278">
            <v>542.59507582000003</v>
          </cell>
          <cell r="H4278">
            <v>548.97883991000003</v>
          </cell>
          <cell r="I4278">
            <v>546.35633400999996</v>
          </cell>
          <cell r="J4278">
            <v>11.11111111</v>
          </cell>
          <cell r="K4278">
            <v>12.376237619999999</v>
          </cell>
          <cell r="L4278">
            <v>7.2499255399999996</v>
          </cell>
          <cell r="M4278">
            <v>10.81977828</v>
          </cell>
          <cell r="N4278">
            <v>27.552950329999998</v>
          </cell>
          <cell r="O4278">
            <v>60.258000000000003</v>
          </cell>
          <cell r="P4278">
            <v>7.8351837599999996</v>
          </cell>
          <cell r="Q4278">
            <v>72.2</v>
          </cell>
          <cell r="R4278">
            <v>56.480573239999998</v>
          </cell>
          <cell r="S4278">
            <v>18.100000000000001</v>
          </cell>
          <cell r="T4278">
            <v>7.3846103799999998</v>
          </cell>
          <cell r="U4278">
            <v>7.2527624199999989</v>
          </cell>
          <cell r="V4278">
            <v>7.2758646000000002</v>
          </cell>
          <cell r="W4278">
            <v>46.2</v>
          </cell>
          <cell r="X4278">
            <v>93.2</v>
          </cell>
          <cell r="Y4278">
            <v>45.5</v>
          </cell>
          <cell r="Z4278">
            <v>45</v>
          </cell>
          <cell r="AA4278">
            <v>32.799999999999997</v>
          </cell>
          <cell r="AB4278">
            <v>7.3846103799999998</v>
          </cell>
          <cell r="AC4278">
            <v>1</v>
          </cell>
          <cell r="AD4278">
            <v>270.95</v>
          </cell>
          <cell r="AE4278">
            <v>57.357575650000001</v>
          </cell>
          <cell r="AF4278">
            <v>54.728099999999998</v>
          </cell>
          <cell r="AG4278">
            <v>0.37697574770906578</v>
          </cell>
          <cell r="AH4278">
            <v>2.8</v>
          </cell>
          <cell r="AI4278">
            <v>59770</v>
          </cell>
          <cell r="AJ4278">
            <v>10.6</v>
          </cell>
        </row>
        <row r="4279">
          <cell r="A4279" t="str">
            <v>4819</v>
          </cell>
          <cell r="B4279" t="str">
            <v>481901101</v>
          </cell>
          <cell r="C4279" t="str">
            <v>850</v>
          </cell>
          <cell r="D4279" t="str">
            <v>4819011</v>
          </cell>
          <cell r="E4279" t="str">
            <v>4870</v>
          </cell>
          <cell r="F4279" t="str">
            <v>48</v>
          </cell>
          <cell r="G4279">
            <v>542.59507582000003</v>
          </cell>
          <cell r="H4279">
            <v>548.97883991000003</v>
          </cell>
          <cell r="I4279">
            <v>546.35633400999996</v>
          </cell>
          <cell r="J4279">
            <v>11.11111111</v>
          </cell>
          <cell r="K4279">
            <v>12.376237619999999</v>
          </cell>
          <cell r="L4279">
            <v>7.1678091800000008</v>
          </cell>
          <cell r="M4279">
            <v>10.126631100000001</v>
          </cell>
          <cell r="N4279">
            <v>27.552950329999998</v>
          </cell>
          <cell r="O4279">
            <v>60.258000000000003</v>
          </cell>
          <cell r="P4279">
            <v>9.8389490300000002</v>
          </cell>
          <cell r="Q4279">
            <v>72.2</v>
          </cell>
          <cell r="R4279">
            <v>56.480573239999998</v>
          </cell>
          <cell r="S4279">
            <v>18.100000000000001</v>
          </cell>
          <cell r="T4279">
            <v>10.126631100000001</v>
          </cell>
          <cell r="U4279">
            <v>7.1678091800000008</v>
          </cell>
          <cell r="V4279">
            <v>7.1436176000000007</v>
          </cell>
          <cell r="W4279">
            <v>46.2</v>
          </cell>
          <cell r="X4279">
            <v>93.2</v>
          </cell>
          <cell r="Y4279">
            <v>45.5</v>
          </cell>
          <cell r="Z4279">
            <v>45</v>
          </cell>
          <cell r="AA4279">
            <v>32.799999999999997</v>
          </cell>
          <cell r="AB4279">
            <v>9.9641121699999999</v>
          </cell>
          <cell r="AC4279">
            <v>1</v>
          </cell>
          <cell r="AD4279">
            <v>270.95</v>
          </cell>
          <cell r="AE4279">
            <v>57.357575650000001</v>
          </cell>
          <cell r="AF4279">
            <v>54.728099999999998</v>
          </cell>
          <cell r="AG4279">
            <v>0.3585597445210757</v>
          </cell>
          <cell r="AH4279">
            <v>2.8</v>
          </cell>
          <cell r="AI4279">
            <v>59770</v>
          </cell>
          <cell r="AJ4279">
            <v>10.6</v>
          </cell>
        </row>
        <row r="4280">
          <cell r="A4280" t="str">
            <v>4819</v>
          </cell>
          <cell r="B4280" t="str">
            <v>481901201</v>
          </cell>
          <cell r="C4280" t="str">
            <v>850</v>
          </cell>
          <cell r="D4280" t="str">
            <v>4819012</v>
          </cell>
          <cell r="E4280" t="str">
            <v>4870</v>
          </cell>
          <cell r="F4280" t="str">
            <v>48</v>
          </cell>
          <cell r="G4280">
            <v>542.59507582000003</v>
          </cell>
          <cell r="H4280">
            <v>548.97883991000003</v>
          </cell>
          <cell r="I4280">
            <v>546.35633400999996</v>
          </cell>
          <cell r="J4280">
            <v>11.11111111</v>
          </cell>
          <cell r="K4280">
            <v>12.376237619999999</v>
          </cell>
          <cell r="L4280">
            <v>7.2427979199999992</v>
          </cell>
          <cell r="M4280">
            <v>8.0136741399999991</v>
          </cell>
          <cell r="N4280">
            <v>27.552950329999998</v>
          </cell>
          <cell r="O4280">
            <v>60.258000000000003</v>
          </cell>
          <cell r="P4280">
            <v>8.5032970900000002</v>
          </cell>
          <cell r="Q4280">
            <v>72.2</v>
          </cell>
          <cell r="R4280">
            <v>56.480573239999998</v>
          </cell>
          <cell r="S4280">
            <v>18.100000000000001</v>
          </cell>
          <cell r="T4280">
            <v>7.9631120600000003</v>
          </cell>
          <cell r="U4280">
            <v>7.26403014</v>
          </cell>
          <cell r="V4280">
            <v>7.2348984200000004</v>
          </cell>
          <cell r="W4280">
            <v>46.2</v>
          </cell>
          <cell r="X4280">
            <v>93.2</v>
          </cell>
          <cell r="Y4280">
            <v>45.5</v>
          </cell>
          <cell r="Z4280">
            <v>45</v>
          </cell>
          <cell r="AA4280">
            <v>32.799999999999997</v>
          </cell>
          <cell r="AB4280">
            <v>7.8609563600000003</v>
          </cell>
          <cell r="AC4280">
            <v>1</v>
          </cell>
          <cell r="AD4280">
            <v>270.95</v>
          </cell>
          <cell r="AE4280">
            <v>57.357575650000001</v>
          </cell>
          <cell r="AF4280">
            <v>54.728099999999998</v>
          </cell>
          <cell r="AG4280">
            <v>0</v>
          </cell>
          <cell r="AH4280">
            <v>2.8</v>
          </cell>
          <cell r="AI4280">
            <v>59770</v>
          </cell>
          <cell r="AJ4280">
            <v>10.6</v>
          </cell>
        </row>
        <row r="4281">
          <cell r="A4281" t="str">
            <v>4819</v>
          </cell>
          <cell r="B4281" t="str">
            <v>481901401</v>
          </cell>
          <cell r="C4281" t="str">
            <v>850</v>
          </cell>
          <cell r="D4281" t="str">
            <v>4819014</v>
          </cell>
          <cell r="E4281" t="str">
            <v>4870</v>
          </cell>
          <cell r="F4281" t="str">
            <v>48</v>
          </cell>
          <cell r="G4281">
            <v>542.59507582000003</v>
          </cell>
          <cell r="H4281">
            <v>548.97883991000003</v>
          </cell>
          <cell r="I4281">
            <v>546.35633400999996</v>
          </cell>
          <cell r="J4281">
            <v>11.11111111</v>
          </cell>
          <cell r="K4281">
            <v>12.376237619999999</v>
          </cell>
          <cell r="L4281">
            <v>7.1522688600000013</v>
          </cell>
          <cell r="M4281">
            <v>10.12117625</v>
          </cell>
          <cell r="N4281">
            <v>27.552950329999998</v>
          </cell>
          <cell r="O4281">
            <v>60.258000000000003</v>
          </cell>
          <cell r="P4281">
            <v>10.12117625</v>
          </cell>
          <cell r="Q4281">
            <v>72.2</v>
          </cell>
          <cell r="R4281">
            <v>56.480573239999998</v>
          </cell>
          <cell r="S4281">
            <v>18.100000000000001</v>
          </cell>
          <cell r="T4281">
            <v>10.12117625</v>
          </cell>
          <cell r="U4281">
            <v>7.1380730299999993</v>
          </cell>
          <cell r="V4281">
            <v>7.1522688600000013</v>
          </cell>
          <cell r="W4281">
            <v>46.2</v>
          </cell>
          <cell r="X4281">
            <v>93.2</v>
          </cell>
          <cell r="Y4281">
            <v>45.5</v>
          </cell>
          <cell r="Z4281">
            <v>45</v>
          </cell>
          <cell r="AA4281">
            <v>32.799999999999997</v>
          </cell>
          <cell r="AB4281">
            <v>9.9641121699999999</v>
          </cell>
          <cell r="AC4281">
            <v>1</v>
          </cell>
          <cell r="AD4281">
            <v>270.95</v>
          </cell>
          <cell r="AE4281">
            <v>57.357575650000001</v>
          </cell>
          <cell r="AF4281">
            <v>54.728099999999998</v>
          </cell>
          <cell r="AG4281">
            <v>0.37489202279331213</v>
          </cell>
          <cell r="AH4281">
            <v>2.8</v>
          </cell>
          <cell r="AI4281">
            <v>59770</v>
          </cell>
          <cell r="AJ4281">
            <v>10.6</v>
          </cell>
        </row>
        <row r="4282">
          <cell r="A4282" t="str">
            <v>4819</v>
          </cell>
          <cell r="B4282" t="str">
            <v>481903801</v>
          </cell>
          <cell r="D4282" t="str">
            <v>4819038</v>
          </cell>
          <cell r="E4282" t="str">
            <v>4870</v>
          </cell>
          <cell r="F4282" t="str">
            <v>48</v>
          </cell>
          <cell r="G4282">
            <v>542.59507582000003</v>
          </cell>
          <cell r="H4282">
            <v>548.97883991000003</v>
          </cell>
          <cell r="I4282">
            <v>546.35633400999996</v>
          </cell>
          <cell r="J4282">
            <v>11.11111111</v>
          </cell>
          <cell r="K4282">
            <v>12.376237619999999</v>
          </cell>
          <cell r="L4282">
            <v>7.5632005899999992</v>
          </cell>
          <cell r="M4282">
            <v>8.1217774200000008</v>
          </cell>
          <cell r="N4282">
            <v>27.552950329999998</v>
          </cell>
          <cell r="O4282">
            <v>60.258000000000003</v>
          </cell>
          <cell r="P4282">
            <v>11.225243389999999</v>
          </cell>
          <cell r="Q4282">
            <v>72.2</v>
          </cell>
          <cell r="R4282">
            <v>47.665465279999999</v>
          </cell>
          <cell r="S4282">
            <v>18.100000000000001</v>
          </cell>
          <cell r="T4282">
            <v>7.9547233300000002</v>
          </cell>
          <cell r="U4282">
            <v>7.6629378500000005</v>
          </cell>
          <cell r="V4282">
            <v>7.6615270800000008</v>
          </cell>
          <cell r="W4282">
            <v>46.2</v>
          </cell>
          <cell r="X4282">
            <v>93.2</v>
          </cell>
          <cell r="Y4282">
            <v>45.5</v>
          </cell>
          <cell r="Z4282">
            <v>45</v>
          </cell>
          <cell r="AA4282">
            <v>32.799999999999997</v>
          </cell>
          <cell r="AB4282">
            <v>7.9582271899999997</v>
          </cell>
          <cell r="AC4282">
            <v>1</v>
          </cell>
          <cell r="AD4282">
            <v>270.95</v>
          </cell>
          <cell r="AE4282">
            <v>57.357575650000001</v>
          </cell>
          <cell r="AF4282">
            <v>54.728099999999998</v>
          </cell>
          <cell r="AG4282">
            <v>0.39312610088413857</v>
          </cell>
          <cell r="AH4282">
            <v>2.8</v>
          </cell>
          <cell r="AI4282">
            <v>59770</v>
          </cell>
          <cell r="AJ4282">
            <v>10.6</v>
          </cell>
        </row>
        <row r="4283">
          <cell r="A4283" t="str">
            <v>4819</v>
          </cell>
          <cell r="B4283" t="str">
            <v>481904101</v>
          </cell>
          <cell r="D4283" t="str">
            <v>4819041</v>
          </cell>
          <cell r="E4283" t="str">
            <v>4870</v>
          </cell>
          <cell r="F4283" t="str">
            <v>48</v>
          </cell>
          <cell r="G4283">
            <v>542.59507582000003</v>
          </cell>
          <cell r="H4283">
            <v>548.97883991000003</v>
          </cell>
          <cell r="I4283">
            <v>546.35633400999996</v>
          </cell>
          <cell r="J4283">
            <v>11.11111111</v>
          </cell>
          <cell r="K4283">
            <v>12.376237619999999</v>
          </cell>
          <cell r="L4283">
            <v>9.8371874800000008</v>
          </cell>
          <cell r="M4283">
            <v>10.991695910000001</v>
          </cell>
          <cell r="N4283">
            <v>27.552950329999998</v>
          </cell>
          <cell r="O4283">
            <v>60.258000000000003</v>
          </cell>
          <cell r="P4283">
            <v>11.403612710000001</v>
          </cell>
          <cell r="Q4283">
            <v>72.2</v>
          </cell>
          <cell r="R4283">
            <v>47.665465279999999</v>
          </cell>
          <cell r="S4283">
            <v>18.100000000000001</v>
          </cell>
          <cell r="T4283">
            <v>10.183049240000001</v>
          </cell>
          <cell r="U4283">
            <v>9.9662745400000006</v>
          </cell>
          <cell r="V4283">
            <v>10.38214116</v>
          </cell>
          <cell r="W4283">
            <v>46.2</v>
          </cell>
          <cell r="X4283">
            <v>93.2</v>
          </cell>
          <cell r="Y4283">
            <v>45.5</v>
          </cell>
          <cell r="Z4283">
            <v>45</v>
          </cell>
          <cell r="AA4283">
            <v>32.799999999999997</v>
          </cell>
          <cell r="AB4283">
            <v>10.21731241</v>
          </cell>
          <cell r="AC4283">
            <v>4.1162799999999999E-2</v>
          </cell>
          <cell r="AD4283">
            <v>270.95</v>
          </cell>
          <cell r="AE4283">
            <v>57.357575650000001</v>
          </cell>
          <cell r="AF4283">
            <v>54.718852859999991</v>
          </cell>
          <cell r="AG4283">
            <v>0.39105091601363712</v>
          </cell>
          <cell r="AH4283">
            <v>2.8</v>
          </cell>
          <cell r="AI4283">
            <v>59770</v>
          </cell>
          <cell r="AJ4283">
            <v>10.6</v>
          </cell>
        </row>
        <row r="4284">
          <cell r="A4284" t="str">
            <v>4819</v>
          </cell>
          <cell r="B4284" t="str">
            <v>481904201</v>
          </cell>
          <cell r="D4284" t="str">
            <v>4819042</v>
          </cell>
          <cell r="E4284" t="str">
            <v>4870</v>
          </cell>
          <cell r="F4284" t="str">
            <v>48</v>
          </cell>
          <cell r="G4284">
            <v>542.59507582000003</v>
          </cell>
          <cell r="H4284">
            <v>548.97883991000003</v>
          </cell>
          <cell r="I4284">
            <v>546.35633400999996</v>
          </cell>
          <cell r="J4284">
            <v>11.11111111</v>
          </cell>
          <cell r="K4284">
            <v>12.376237619999999</v>
          </cell>
          <cell r="L4284">
            <v>7.184629150000001</v>
          </cell>
          <cell r="M4284">
            <v>10.81977828</v>
          </cell>
          <cell r="N4284">
            <v>27.552950329999998</v>
          </cell>
          <cell r="O4284">
            <v>60.258000000000003</v>
          </cell>
          <cell r="P4284">
            <v>11.630708500000001</v>
          </cell>
          <cell r="Q4284">
            <v>72.2</v>
          </cell>
          <cell r="R4284">
            <v>47.665465279999999</v>
          </cell>
          <cell r="S4284">
            <v>18.100000000000001</v>
          </cell>
          <cell r="T4284">
            <v>9.7925559900000003</v>
          </cell>
          <cell r="U4284">
            <v>7.184629150000001</v>
          </cell>
          <cell r="V4284">
            <v>7.1538337999999992</v>
          </cell>
          <cell r="W4284">
            <v>46.2</v>
          </cell>
          <cell r="X4284">
            <v>93.2</v>
          </cell>
          <cell r="Y4284">
            <v>45.5</v>
          </cell>
          <cell r="Z4284">
            <v>45</v>
          </cell>
          <cell r="AA4284">
            <v>32.799999999999997</v>
          </cell>
          <cell r="AB4284">
            <v>10.741816740000001</v>
          </cell>
          <cell r="AC4284">
            <v>0</v>
          </cell>
          <cell r="AD4284">
            <v>270.95</v>
          </cell>
          <cell r="AE4284">
            <v>57.357575650000001</v>
          </cell>
          <cell r="AF4284">
            <v>54.728099999999998</v>
          </cell>
          <cell r="AG4284">
            <v>0.38781543190458734</v>
          </cell>
          <cell r="AH4284">
            <v>2.8</v>
          </cell>
          <cell r="AI4284">
            <v>59770</v>
          </cell>
          <cell r="AJ4284">
            <v>10.6</v>
          </cell>
        </row>
        <row r="4285">
          <cell r="A4285" t="str">
            <v>4819</v>
          </cell>
          <cell r="B4285" t="str">
            <v>481904401</v>
          </cell>
          <cell r="D4285" t="str">
            <v>4819044</v>
          </cell>
          <cell r="E4285" t="str">
            <v>4870</v>
          </cell>
          <cell r="F4285" t="str">
            <v>48</v>
          </cell>
          <cell r="G4285">
            <v>542.59507582000003</v>
          </cell>
          <cell r="H4285">
            <v>548.97883991000003</v>
          </cell>
          <cell r="I4285">
            <v>546.35633400999996</v>
          </cell>
          <cell r="J4285">
            <v>11.11111111</v>
          </cell>
          <cell r="K4285">
            <v>12.376237619999999</v>
          </cell>
          <cell r="L4285">
            <v>7.1308988299999996</v>
          </cell>
          <cell r="M4285">
            <v>11.225243389999999</v>
          </cell>
          <cell r="N4285">
            <v>27.552950329999998</v>
          </cell>
          <cell r="O4285">
            <v>60.258000000000003</v>
          </cell>
          <cell r="P4285">
            <v>11.61043323</v>
          </cell>
          <cell r="Q4285">
            <v>72.2</v>
          </cell>
          <cell r="R4285">
            <v>47.665465279999999</v>
          </cell>
          <cell r="S4285">
            <v>18.100000000000001</v>
          </cell>
          <cell r="T4285">
            <v>7.1308988299999996</v>
          </cell>
          <cell r="U4285">
            <v>9.2620785699999999</v>
          </cell>
          <cell r="V4285">
            <v>9.6126003499999992</v>
          </cell>
          <cell r="W4285">
            <v>46.2</v>
          </cell>
          <cell r="X4285">
            <v>93.2</v>
          </cell>
          <cell r="Y4285">
            <v>45.5</v>
          </cell>
          <cell r="Z4285">
            <v>45</v>
          </cell>
          <cell r="AA4285">
            <v>32.799999999999997</v>
          </cell>
          <cell r="AB4285">
            <v>9.7424968700000001</v>
          </cell>
          <cell r="AC4285">
            <v>0</v>
          </cell>
          <cell r="AD4285">
            <v>270.95</v>
          </cell>
          <cell r="AE4285">
            <v>57.357575650000001</v>
          </cell>
          <cell r="AF4285">
            <v>54.728099999999998</v>
          </cell>
          <cell r="AG4285">
            <v>0.40170467047312597</v>
          </cell>
          <cell r="AH4285">
            <v>2.8</v>
          </cell>
          <cell r="AI4285">
            <v>59770</v>
          </cell>
          <cell r="AJ4285">
            <v>10.6</v>
          </cell>
        </row>
        <row r="4286">
          <cell r="A4286" t="str">
            <v>4819</v>
          </cell>
          <cell r="B4286" t="str">
            <v>481904601</v>
          </cell>
          <cell r="D4286" t="str">
            <v>4819046</v>
          </cell>
          <cell r="E4286" t="str">
            <v>4870</v>
          </cell>
          <cell r="F4286" t="str">
            <v>48</v>
          </cell>
          <cell r="G4286">
            <v>542.59507582000003</v>
          </cell>
          <cell r="H4286">
            <v>548.97883991000003</v>
          </cell>
          <cell r="I4286">
            <v>546.35633400999996</v>
          </cell>
          <cell r="J4286">
            <v>11.11111111</v>
          </cell>
          <cell r="K4286">
            <v>12.376237619999999</v>
          </cell>
          <cell r="L4286">
            <v>7.2167094900000013</v>
          </cell>
          <cell r="M4286">
            <v>11.225243389999999</v>
          </cell>
          <cell r="N4286">
            <v>27.552950329999998</v>
          </cell>
          <cell r="O4286">
            <v>60.258000000000003</v>
          </cell>
          <cell r="P4286">
            <v>11.60903532</v>
          </cell>
          <cell r="Q4286">
            <v>72.2</v>
          </cell>
          <cell r="R4286">
            <v>47.665465279999999</v>
          </cell>
          <cell r="S4286">
            <v>18.100000000000001</v>
          </cell>
          <cell r="T4286">
            <v>8.9980131100000005</v>
          </cell>
          <cell r="U4286">
            <v>7.2167094900000013</v>
          </cell>
          <cell r="V4286">
            <v>9.9290090899999992</v>
          </cell>
          <cell r="W4286">
            <v>46.2</v>
          </cell>
          <cell r="X4286">
            <v>93.2</v>
          </cell>
          <cell r="Y4286">
            <v>45.5</v>
          </cell>
          <cell r="Z4286">
            <v>45</v>
          </cell>
          <cell r="AA4286">
            <v>32.799999999999997</v>
          </cell>
          <cell r="AB4286">
            <v>9.4210063999999996</v>
          </cell>
          <cell r="AC4286">
            <v>1</v>
          </cell>
          <cell r="AD4286">
            <v>270.95</v>
          </cell>
          <cell r="AE4286">
            <v>57.357575650000001</v>
          </cell>
          <cell r="AF4286">
            <v>54.728099999999998</v>
          </cell>
          <cell r="AG4286">
            <v>0.40375042882109574</v>
          </cell>
          <cell r="AH4286">
            <v>2.8</v>
          </cell>
          <cell r="AI4286">
            <v>59770</v>
          </cell>
          <cell r="AJ4286">
            <v>10.6</v>
          </cell>
        </row>
        <row r="4287">
          <cell r="A4287" t="str">
            <v>4819</v>
          </cell>
          <cell r="B4287" t="str">
            <v>481904801</v>
          </cell>
          <cell r="D4287" t="str">
            <v>4819048</v>
          </cell>
          <cell r="E4287" t="str">
            <v>4870</v>
          </cell>
          <cell r="F4287" t="str">
            <v>48</v>
          </cell>
          <cell r="G4287">
            <v>542.59507582000003</v>
          </cell>
          <cell r="H4287">
            <v>548.97883991000003</v>
          </cell>
          <cell r="I4287">
            <v>546.35633400999996</v>
          </cell>
          <cell r="J4287">
            <v>11.11111111</v>
          </cell>
          <cell r="K4287">
            <v>12.376237619999999</v>
          </cell>
          <cell r="L4287">
            <v>9.4334839200000005</v>
          </cell>
          <cell r="M4287">
            <v>11.225243389999999</v>
          </cell>
          <cell r="N4287">
            <v>27.552950329999998</v>
          </cell>
          <cell r="O4287">
            <v>60.258000000000003</v>
          </cell>
          <cell r="P4287">
            <v>11.630708500000001</v>
          </cell>
          <cell r="Q4287">
            <v>72.2</v>
          </cell>
          <cell r="R4287">
            <v>47.665465279999999</v>
          </cell>
          <cell r="S4287">
            <v>18.100000000000001</v>
          </cell>
          <cell r="T4287">
            <v>9.8389490300000002</v>
          </cell>
          <cell r="U4287">
            <v>9.4334839200000005</v>
          </cell>
          <cell r="V4287">
            <v>10.81977828</v>
          </cell>
          <cell r="W4287">
            <v>46.2</v>
          </cell>
          <cell r="X4287">
            <v>93.2</v>
          </cell>
          <cell r="Y4287">
            <v>45.5</v>
          </cell>
          <cell r="Z4287">
            <v>45</v>
          </cell>
          <cell r="AA4287">
            <v>32.799999999999997</v>
          </cell>
          <cell r="AB4287">
            <v>7.1308988299999996</v>
          </cell>
          <cell r="AC4287">
            <v>0</v>
          </cell>
          <cell r="AD4287">
            <v>270.95</v>
          </cell>
          <cell r="AE4287">
            <v>57.357575650000001</v>
          </cell>
          <cell r="AF4287">
            <v>54.728099999999998</v>
          </cell>
          <cell r="AG4287">
            <v>0.39281709937795178</v>
          </cell>
          <cell r="AH4287">
            <v>2.8</v>
          </cell>
          <cell r="AI4287">
            <v>59770</v>
          </cell>
          <cell r="AJ4287">
            <v>10.6</v>
          </cell>
        </row>
        <row r="4288">
          <cell r="A4288" t="str">
            <v>4819</v>
          </cell>
          <cell r="B4288" t="str">
            <v>481904901</v>
          </cell>
          <cell r="D4288" t="str">
            <v>4819049</v>
          </cell>
          <cell r="E4288" t="str">
            <v>4870</v>
          </cell>
          <cell r="F4288" t="str">
            <v>48</v>
          </cell>
          <cell r="G4288">
            <v>542.59507582000003</v>
          </cell>
          <cell r="H4288">
            <v>548.97883991000003</v>
          </cell>
          <cell r="I4288">
            <v>546.35633400999996</v>
          </cell>
          <cell r="J4288">
            <v>11.11111111</v>
          </cell>
          <cell r="K4288">
            <v>12.376237619999999</v>
          </cell>
          <cell r="L4288">
            <v>9.7247794600000006</v>
          </cell>
          <cell r="M4288">
            <v>10.498994339999999</v>
          </cell>
          <cell r="N4288">
            <v>27.552950329999998</v>
          </cell>
          <cell r="O4288">
            <v>60.258000000000003</v>
          </cell>
          <cell r="P4288">
            <v>11.525831820000001</v>
          </cell>
          <cell r="Q4288">
            <v>72.2</v>
          </cell>
          <cell r="R4288">
            <v>47.665465279999999</v>
          </cell>
          <cell r="S4288">
            <v>18.100000000000001</v>
          </cell>
          <cell r="T4288">
            <v>10.640005479999999</v>
          </cell>
          <cell r="U4288">
            <v>9.7440227799999999</v>
          </cell>
          <cell r="V4288">
            <v>10.43482144</v>
          </cell>
          <cell r="W4288">
            <v>46.2</v>
          </cell>
          <cell r="X4288">
            <v>93.2</v>
          </cell>
          <cell r="Y4288">
            <v>45.5</v>
          </cell>
          <cell r="Z4288">
            <v>45</v>
          </cell>
          <cell r="AA4288">
            <v>32.799999999999997</v>
          </cell>
          <cell r="AB4288">
            <v>10.346569519999999</v>
          </cell>
          <cell r="AC4288">
            <v>2.0455790000000001E-2</v>
          </cell>
          <cell r="AD4288">
            <v>270.95</v>
          </cell>
          <cell r="AE4288">
            <v>57.357575650000001</v>
          </cell>
          <cell r="AF4288">
            <v>54.728099999999998</v>
          </cell>
          <cell r="AG4288">
            <v>0.36506266968296003</v>
          </cell>
          <cell r="AH4288">
            <v>2.8</v>
          </cell>
          <cell r="AI4288">
            <v>59770</v>
          </cell>
          <cell r="AJ4288">
            <v>10.6</v>
          </cell>
        </row>
        <row r="4289">
          <cell r="A4289" t="str">
            <v>4819</v>
          </cell>
          <cell r="B4289" t="str">
            <v>481904902</v>
          </cell>
          <cell r="D4289" t="str">
            <v>4819049</v>
          </cell>
          <cell r="E4289" t="str">
            <v>4870</v>
          </cell>
          <cell r="F4289" t="str">
            <v>48</v>
          </cell>
          <cell r="G4289">
            <v>542.59507582000003</v>
          </cell>
          <cell r="H4289">
            <v>548.97883991000003</v>
          </cell>
          <cell r="I4289">
            <v>546.35633400999996</v>
          </cell>
          <cell r="J4289">
            <v>11.11111111</v>
          </cell>
          <cell r="K4289">
            <v>12.376237619999999</v>
          </cell>
          <cell r="L4289">
            <v>7.146772180000001</v>
          </cell>
          <cell r="M4289">
            <v>10.81977828</v>
          </cell>
          <cell r="N4289">
            <v>27.552950329999998</v>
          </cell>
          <cell r="O4289">
            <v>60.258000000000003</v>
          </cell>
          <cell r="P4289">
            <v>11.630708500000001</v>
          </cell>
          <cell r="Q4289">
            <v>72.2</v>
          </cell>
          <cell r="R4289">
            <v>47.665465279999999</v>
          </cell>
          <cell r="S4289">
            <v>18.100000000000001</v>
          </cell>
          <cell r="T4289">
            <v>10.81977828</v>
          </cell>
          <cell r="U4289">
            <v>7.146772180000001</v>
          </cell>
          <cell r="V4289">
            <v>10.81977828</v>
          </cell>
          <cell r="W4289">
            <v>46.2</v>
          </cell>
          <cell r="X4289">
            <v>93.2</v>
          </cell>
          <cell r="Y4289">
            <v>45.5</v>
          </cell>
          <cell r="Z4289">
            <v>45</v>
          </cell>
          <cell r="AA4289">
            <v>32.799999999999997</v>
          </cell>
          <cell r="AB4289">
            <v>10.741816740000001</v>
          </cell>
          <cell r="AC4289">
            <v>0</v>
          </cell>
          <cell r="AD4289">
            <v>270.95</v>
          </cell>
          <cell r="AE4289">
            <v>57.357575650000001</v>
          </cell>
          <cell r="AF4289">
            <v>54.728099999999998</v>
          </cell>
          <cell r="AG4289">
            <v>0.3873193891910558</v>
          </cell>
          <cell r="AH4289">
            <v>2.8</v>
          </cell>
          <cell r="AI4289">
            <v>59770</v>
          </cell>
          <cell r="AJ4289">
            <v>10.6</v>
          </cell>
        </row>
        <row r="4290">
          <cell r="A4290" t="str">
            <v>4819</v>
          </cell>
          <cell r="B4290" t="str">
            <v>481904903</v>
          </cell>
          <cell r="D4290" t="str">
            <v>4819049</v>
          </cell>
          <cell r="E4290" t="str">
            <v>4870</v>
          </cell>
          <cell r="F4290" t="str">
            <v>48</v>
          </cell>
          <cell r="G4290">
            <v>542.59507582000003</v>
          </cell>
          <cell r="H4290">
            <v>548.97883991000003</v>
          </cell>
          <cell r="I4290">
            <v>546.35633400999996</v>
          </cell>
          <cell r="J4290">
            <v>11.11111111</v>
          </cell>
          <cell r="K4290">
            <v>12.376237619999999</v>
          </cell>
          <cell r="L4290">
            <v>7.1308988299999996</v>
          </cell>
          <cell r="M4290">
            <v>7.2122944700000007</v>
          </cell>
          <cell r="N4290">
            <v>27.552950329999998</v>
          </cell>
          <cell r="O4290">
            <v>60.258000000000003</v>
          </cell>
          <cell r="P4290">
            <v>11.225243389999999</v>
          </cell>
          <cell r="Q4290">
            <v>72.2</v>
          </cell>
          <cell r="R4290">
            <v>47.665465279999999</v>
          </cell>
          <cell r="S4290">
            <v>18.100000000000001</v>
          </cell>
          <cell r="T4290">
            <v>10.126631100000001</v>
          </cell>
          <cell r="U4290">
            <v>7.2122944700000007</v>
          </cell>
          <cell r="V4290">
            <v>7.2122944700000007</v>
          </cell>
          <cell r="W4290">
            <v>46.2</v>
          </cell>
          <cell r="X4290">
            <v>93.2</v>
          </cell>
          <cell r="Y4290">
            <v>45.5</v>
          </cell>
          <cell r="Z4290">
            <v>45</v>
          </cell>
          <cell r="AA4290">
            <v>32.799999999999997</v>
          </cell>
          <cell r="AB4290">
            <v>7.33432935</v>
          </cell>
          <cell r="AC4290">
            <v>0</v>
          </cell>
          <cell r="AD4290">
            <v>270.95</v>
          </cell>
          <cell r="AE4290">
            <v>57.357575650000001</v>
          </cell>
          <cell r="AF4290">
            <v>54.728099999999998</v>
          </cell>
          <cell r="AG4290">
            <v>0.41053373612590233</v>
          </cell>
          <cell r="AH4290">
            <v>2.8</v>
          </cell>
          <cell r="AI4290">
            <v>59770</v>
          </cell>
          <cell r="AJ4290">
            <v>10.6</v>
          </cell>
        </row>
        <row r="4291">
          <cell r="A4291" t="str">
            <v>4819</v>
          </cell>
          <cell r="B4291" t="str">
            <v>481905401</v>
          </cell>
          <cell r="D4291" t="str">
            <v>4819054</v>
          </cell>
          <cell r="E4291" t="str">
            <v>4870</v>
          </cell>
          <cell r="F4291" t="str">
            <v>48</v>
          </cell>
          <cell r="G4291">
            <v>542.59507582000003</v>
          </cell>
          <cell r="H4291">
            <v>548.97883991000003</v>
          </cell>
          <cell r="I4291">
            <v>546.35633400999996</v>
          </cell>
          <cell r="J4291">
            <v>11.11111111</v>
          </cell>
          <cell r="K4291">
            <v>12.376237619999999</v>
          </cell>
          <cell r="L4291">
            <v>9.1417402800000005</v>
          </cell>
          <cell r="M4291">
            <v>10.31781329</v>
          </cell>
          <cell r="N4291">
            <v>27.552950329999998</v>
          </cell>
          <cell r="O4291">
            <v>60.258000000000003</v>
          </cell>
          <cell r="P4291">
            <v>11.291118519999999</v>
          </cell>
          <cell r="Q4291">
            <v>72.2</v>
          </cell>
          <cell r="R4291">
            <v>47.665465279999999</v>
          </cell>
          <cell r="S4291">
            <v>18.100000000000001</v>
          </cell>
          <cell r="T4291">
            <v>9.3784784800000001</v>
          </cell>
          <cell r="U4291">
            <v>9.4716271299999999</v>
          </cell>
          <cell r="V4291">
            <v>9.2078372399999999</v>
          </cell>
          <cell r="W4291">
            <v>46.2</v>
          </cell>
          <cell r="X4291">
            <v>93.2</v>
          </cell>
          <cell r="Y4291">
            <v>45.5</v>
          </cell>
          <cell r="Z4291">
            <v>45</v>
          </cell>
          <cell r="AA4291">
            <v>32.799999999999997</v>
          </cell>
          <cell r="AB4291">
            <v>9.4396250300000002</v>
          </cell>
          <cell r="AC4291">
            <v>0.1341543</v>
          </cell>
          <cell r="AD4291">
            <v>270.95</v>
          </cell>
          <cell r="AE4291">
            <v>57.357575650000001</v>
          </cell>
          <cell r="AF4291">
            <v>54.728099999999998</v>
          </cell>
          <cell r="AG4291">
            <v>0.38882511675412984</v>
          </cell>
          <cell r="AH4291">
            <v>2.8</v>
          </cell>
          <cell r="AI4291">
            <v>59770</v>
          </cell>
          <cell r="AJ4291">
            <v>10.6</v>
          </cell>
        </row>
        <row r="4292">
          <cell r="A4292" t="str">
            <v>4819</v>
          </cell>
          <cell r="B4292" t="str">
            <v>481905601</v>
          </cell>
          <cell r="D4292" t="str">
            <v>4819056</v>
          </cell>
          <cell r="E4292" t="str">
            <v>4870</v>
          </cell>
          <cell r="F4292" t="str">
            <v>48</v>
          </cell>
          <cell r="G4292">
            <v>542.59507582000003</v>
          </cell>
          <cell r="H4292">
            <v>548.97883991000003</v>
          </cell>
          <cell r="I4292">
            <v>546.35633400999996</v>
          </cell>
          <cell r="J4292">
            <v>11.11111111</v>
          </cell>
          <cell r="K4292">
            <v>12.376237619999999</v>
          </cell>
          <cell r="L4292">
            <v>7.1569563599999997</v>
          </cell>
          <cell r="M4292">
            <v>10.126631100000001</v>
          </cell>
          <cell r="N4292">
            <v>27.552950329999998</v>
          </cell>
          <cell r="O4292">
            <v>60.258000000000003</v>
          </cell>
          <cell r="P4292">
            <v>11.225243389999999</v>
          </cell>
          <cell r="Q4292">
            <v>72.2</v>
          </cell>
          <cell r="R4292">
            <v>47.665465279999999</v>
          </cell>
          <cell r="S4292">
            <v>18.100000000000001</v>
          </cell>
          <cell r="T4292">
            <v>7.2584121499999998</v>
          </cell>
          <cell r="U4292">
            <v>9.4334839200000005</v>
          </cell>
          <cell r="V4292">
            <v>7.1569563599999997</v>
          </cell>
          <cell r="W4292">
            <v>46.2</v>
          </cell>
          <cell r="X4292">
            <v>93.2</v>
          </cell>
          <cell r="Y4292">
            <v>45.5</v>
          </cell>
          <cell r="Z4292">
            <v>45</v>
          </cell>
          <cell r="AA4292">
            <v>32.799999999999997</v>
          </cell>
          <cell r="AB4292">
            <v>9.0888504700000006</v>
          </cell>
          <cell r="AC4292">
            <v>0</v>
          </cell>
          <cell r="AD4292">
            <v>270.95</v>
          </cell>
          <cell r="AE4292">
            <v>57.357575650000001</v>
          </cell>
          <cell r="AF4292">
            <v>54.728099999999998</v>
          </cell>
          <cell r="AG4292">
            <v>0.38925922693578929</v>
          </cell>
          <cell r="AH4292">
            <v>2.8</v>
          </cell>
          <cell r="AI4292">
            <v>59770</v>
          </cell>
          <cell r="AJ4292">
            <v>10.6</v>
          </cell>
        </row>
        <row r="4293">
          <cell r="A4293" t="str">
            <v>4819</v>
          </cell>
          <cell r="B4293" t="str">
            <v>481905801</v>
          </cell>
          <cell r="D4293" t="str">
            <v>4819058</v>
          </cell>
          <cell r="E4293" t="str">
            <v>4870</v>
          </cell>
          <cell r="F4293" t="str">
            <v>48</v>
          </cell>
          <cell r="G4293">
            <v>542.59507582000003</v>
          </cell>
          <cell r="H4293">
            <v>548.97883991000003</v>
          </cell>
          <cell r="I4293">
            <v>546.35633400999996</v>
          </cell>
          <cell r="J4293">
            <v>11.11111111</v>
          </cell>
          <cell r="K4293">
            <v>12.376237619999999</v>
          </cell>
          <cell r="L4293">
            <v>7.1869010199999988</v>
          </cell>
          <cell r="M4293">
            <v>10.81977828</v>
          </cell>
          <cell r="N4293">
            <v>27.552950329999998</v>
          </cell>
          <cell r="O4293">
            <v>60.258000000000003</v>
          </cell>
          <cell r="P4293">
            <v>11.225243389999999</v>
          </cell>
          <cell r="Q4293">
            <v>72.2</v>
          </cell>
          <cell r="R4293">
            <v>47.665465279999999</v>
          </cell>
          <cell r="S4293">
            <v>18.100000000000001</v>
          </cell>
          <cell r="T4293">
            <v>9.4334839200000005</v>
          </cell>
          <cell r="U4293">
            <v>7.1869010199999988</v>
          </cell>
          <cell r="V4293">
            <v>7.1869010199999988</v>
          </cell>
          <cell r="W4293">
            <v>46.2</v>
          </cell>
          <cell r="X4293">
            <v>93.2</v>
          </cell>
          <cell r="Y4293">
            <v>45.5</v>
          </cell>
          <cell r="Z4293">
            <v>45</v>
          </cell>
          <cell r="AA4293">
            <v>32.799999999999997</v>
          </cell>
          <cell r="AB4293">
            <v>7.1869010199999988</v>
          </cell>
          <cell r="AC4293">
            <v>1</v>
          </cell>
          <cell r="AD4293">
            <v>270.95</v>
          </cell>
          <cell r="AE4293">
            <v>57.357575650000001</v>
          </cell>
          <cell r="AF4293">
            <v>54.728099999999998</v>
          </cell>
          <cell r="AG4293">
            <v>0.40269918903197899</v>
          </cell>
          <cell r="AH4293">
            <v>2.8</v>
          </cell>
          <cell r="AI4293">
            <v>59770</v>
          </cell>
          <cell r="AJ4293">
            <v>10.6</v>
          </cell>
        </row>
        <row r="4294">
          <cell r="A4294" t="str">
            <v>4819</v>
          </cell>
          <cell r="B4294" t="str">
            <v>481905901</v>
          </cell>
          <cell r="D4294" t="str">
            <v>4819059</v>
          </cell>
          <cell r="E4294" t="str">
            <v>4870</v>
          </cell>
          <cell r="F4294" t="str">
            <v>48</v>
          </cell>
          <cell r="G4294">
            <v>542.59507582000003</v>
          </cell>
          <cell r="H4294">
            <v>548.97883991000003</v>
          </cell>
          <cell r="I4294">
            <v>546.35633400999996</v>
          </cell>
          <cell r="J4294">
            <v>11.11111111</v>
          </cell>
          <cell r="K4294">
            <v>12.376237619999999</v>
          </cell>
          <cell r="L4294">
            <v>10.117993909999999</v>
          </cell>
          <cell r="M4294">
            <v>10.91706832</v>
          </cell>
          <cell r="N4294">
            <v>27.552950329999998</v>
          </cell>
          <cell r="O4294">
            <v>60.258000000000003</v>
          </cell>
          <cell r="P4294">
            <v>11.038544269999999</v>
          </cell>
          <cell r="Q4294">
            <v>72.2</v>
          </cell>
          <cell r="R4294">
            <v>47.665465279999999</v>
          </cell>
          <cell r="S4294">
            <v>18.100000000000001</v>
          </cell>
          <cell r="T4294">
            <v>10.637920619999999</v>
          </cell>
          <cell r="U4294">
            <v>10.629392299999999</v>
          </cell>
          <cell r="V4294">
            <v>10.390010240000001</v>
          </cell>
          <cell r="W4294">
            <v>46.2</v>
          </cell>
          <cell r="X4294">
            <v>93.2</v>
          </cell>
          <cell r="Y4294">
            <v>45.5</v>
          </cell>
          <cell r="Z4294">
            <v>45</v>
          </cell>
          <cell r="AA4294">
            <v>32.799999999999997</v>
          </cell>
          <cell r="AB4294">
            <v>10.59845807</v>
          </cell>
          <cell r="AC4294">
            <v>0</v>
          </cell>
          <cell r="AD4294">
            <v>270.95</v>
          </cell>
          <cell r="AE4294">
            <v>57.357575650000001</v>
          </cell>
          <cell r="AF4294">
            <v>54.726261390000005</v>
          </cell>
          <cell r="AG4294">
            <v>0.40426168698270332</v>
          </cell>
          <cell r="AH4294">
            <v>2.8</v>
          </cell>
          <cell r="AI4294">
            <v>59770</v>
          </cell>
          <cell r="AJ4294">
            <v>10.6</v>
          </cell>
        </row>
        <row r="4295">
          <cell r="A4295" t="str">
            <v>4819</v>
          </cell>
          <cell r="B4295" t="str">
            <v>481906601</v>
          </cell>
          <cell r="D4295" t="str">
            <v>4819066</v>
          </cell>
          <cell r="E4295" t="str">
            <v>4870</v>
          </cell>
          <cell r="F4295" t="str">
            <v>48</v>
          </cell>
          <cell r="G4295">
            <v>542.59507582000003</v>
          </cell>
          <cell r="H4295">
            <v>548.97883991000003</v>
          </cell>
          <cell r="I4295">
            <v>546.35633400999996</v>
          </cell>
          <cell r="J4295">
            <v>11.11111111</v>
          </cell>
          <cell r="K4295">
            <v>12.376237619999999</v>
          </cell>
          <cell r="L4295">
            <v>9.4866075399999996</v>
          </cell>
          <cell r="M4295">
            <v>9.8383621899999998</v>
          </cell>
          <cell r="N4295">
            <v>27.552950329999998</v>
          </cell>
          <cell r="O4295">
            <v>60.258000000000003</v>
          </cell>
          <cell r="P4295">
            <v>11.647229060000001</v>
          </cell>
          <cell r="Q4295">
            <v>72.2</v>
          </cell>
          <cell r="R4295">
            <v>47.665465279999999</v>
          </cell>
          <cell r="S4295">
            <v>18.100000000000001</v>
          </cell>
          <cell r="T4295">
            <v>9.8184197399999995</v>
          </cell>
          <cell r="U4295">
            <v>9.5250051199999994</v>
          </cell>
          <cell r="V4295">
            <v>9.7207659199999998</v>
          </cell>
          <cell r="W4295">
            <v>46.2</v>
          </cell>
          <cell r="X4295">
            <v>93.2</v>
          </cell>
          <cell r="Y4295">
            <v>45.5</v>
          </cell>
          <cell r="Z4295">
            <v>45</v>
          </cell>
          <cell r="AA4295">
            <v>32.799999999999997</v>
          </cell>
          <cell r="AB4295">
            <v>9.7548135200000008</v>
          </cell>
          <cell r="AC4295">
            <v>0.67396692000000002</v>
          </cell>
          <cell r="AD4295">
            <v>270.95</v>
          </cell>
          <cell r="AE4295">
            <v>57.357575650000001</v>
          </cell>
          <cell r="AF4295">
            <v>54.728099999999998</v>
          </cell>
          <cell r="AG4295">
            <v>0.40175095403633332</v>
          </cell>
          <cell r="AH4295">
            <v>2.8</v>
          </cell>
          <cell r="AI4295">
            <v>59770</v>
          </cell>
          <cell r="AJ4295">
            <v>10.6</v>
          </cell>
        </row>
        <row r="4296">
          <cell r="A4296" t="str">
            <v>4819</v>
          </cell>
          <cell r="B4296" t="str">
            <v>481906801</v>
          </cell>
          <cell r="D4296" t="str">
            <v>4819068</v>
          </cell>
          <cell r="E4296" t="str">
            <v>4870</v>
          </cell>
          <cell r="F4296" t="str">
            <v>48</v>
          </cell>
          <cell r="G4296">
            <v>542.59507582000003</v>
          </cell>
          <cell r="H4296">
            <v>548.97883991000003</v>
          </cell>
          <cell r="I4296">
            <v>546.35633400999996</v>
          </cell>
          <cell r="J4296">
            <v>11.11111111</v>
          </cell>
          <cell r="K4296">
            <v>12.376237619999999</v>
          </cell>
          <cell r="L4296">
            <v>7.7506147299999997</v>
          </cell>
          <cell r="M4296">
            <v>7.7506147299999997</v>
          </cell>
          <cell r="N4296">
            <v>27.552950329999998</v>
          </cell>
          <cell r="O4296">
            <v>60.258000000000003</v>
          </cell>
          <cell r="P4296">
            <v>11.630708500000001</v>
          </cell>
          <cell r="Q4296">
            <v>72.2</v>
          </cell>
          <cell r="R4296">
            <v>47.665465279999999</v>
          </cell>
          <cell r="S4296">
            <v>18.100000000000001</v>
          </cell>
          <cell r="T4296">
            <v>7.7506147299999997</v>
          </cell>
          <cell r="U4296">
            <v>7.1876571599999988</v>
          </cell>
          <cell r="V4296">
            <v>7.1514854600000008</v>
          </cell>
          <cell r="W4296">
            <v>46.2</v>
          </cell>
          <cell r="X4296">
            <v>93.2</v>
          </cell>
          <cell r="Y4296">
            <v>45.5</v>
          </cell>
          <cell r="Z4296">
            <v>45</v>
          </cell>
          <cell r="AA4296">
            <v>32.799999999999997</v>
          </cell>
          <cell r="AB4296">
            <v>7.7506147299999997</v>
          </cell>
          <cell r="AC4296">
            <v>1</v>
          </cell>
          <cell r="AD4296">
            <v>270.95</v>
          </cell>
          <cell r="AE4296">
            <v>57.357575650000001</v>
          </cell>
          <cell r="AF4296">
            <v>54.728099999999998</v>
          </cell>
          <cell r="AG4296">
            <v>0.38883224055667565</v>
          </cell>
          <cell r="AH4296">
            <v>2.8</v>
          </cell>
          <cell r="AI4296">
            <v>59770</v>
          </cell>
          <cell r="AJ4296">
            <v>10.6</v>
          </cell>
        </row>
        <row r="4297">
          <cell r="A4297" t="str">
            <v>4819</v>
          </cell>
          <cell r="B4297" t="str">
            <v>481907101</v>
          </cell>
          <cell r="D4297" t="str">
            <v>4819071</v>
          </cell>
          <cell r="E4297" t="str">
            <v>4870</v>
          </cell>
          <cell r="F4297" t="str">
            <v>48</v>
          </cell>
          <cell r="G4297">
            <v>542.59507582000003</v>
          </cell>
          <cell r="H4297">
            <v>548.97883991000003</v>
          </cell>
          <cell r="I4297">
            <v>546.35633400999996</v>
          </cell>
          <cell r="J4297">
            <v>11.11111111</v>
          </cell>
          <cell r="K4297">
            <v>12.376237619999999</v>
          </cell>
          <cell r="L4297">
            <v>9.1099674000000004</v>
          </cell>
          <cell r="M4297">
            <v>10.565118269999999</v>
          </cell>
          <cell r="N4297">
            <v>27.552950329999998</v>
          </cell>
          <cell r="O4297">
            <v>60.258000000000003</v>
          </cell>
          <cell r="P4297">
            <v>11.575477640000001</v>
          </cell>
          <cell r="Q4297">
            <v>72.2</v>
          </cell>
          <cell r="R4297">
            <v>47.665465279999999</v>
          </cell>
          <cell r="S4297">
            <v>18.100000000000001</v>
          </cell>
          <cell r="T4297">
            <v>9.2534956400000006</v>
          </cell>
          <cell r="U4297">
            <v>9.1363708500000005</v>
          </cell>
          <cell r="V4297">
            <v>9.6726267999999997</v>
          </cell>
          <cell r="W4297">
            <v>46.2</v>
          </cell>
          <cell r="X4297">
            <v>93.2</v>
          </cell>
          <cell r="Y4297">
            <v>45.5</v>
          </cell>
          <cell r="Z4297">
            <v>45</v>
          </cell>
          <cell r="AA4297">
            <v>32.799999999999997</v>
          </cell>
          <cell r="AB4297">
            <v>9.2154274100000002</v>
          </cell>
          <cell r="AC4297">
            <v>0.67816704000000005</v>
          </cell>
          <cell r="AD4297">
            <v>270.95</v>
          </cell>
          <cell r="AE4297">
            <v>57.357575650000001</v>
          </cell>
          <cell r="AF4297">
            <v>54.728099999999998</v>
          </cell>
          <cell r="AG4297">
            <v>0.37908484821327659</v>
          </cell>
          <cell r="AH4297">
            <v>2.8</v>
          </cell>
          <cell r="AI4297">
            <v>59770</v>
          </cell>
          <cell r="AJ4297">
            <v>10.6</v>
          </cell>
        </row>
        <row r="4298">
          <cell r="A4298" t="str">
            <v>4819</v>
          </cell>
          <cell r="B4298" t="str">
            <v>481907201</v>
          </cell>
          <cell r="D4298" t="str">
            <v>4819072</v>
          </cell>
          <cell r="E4298" t="str">
            <v>4870</v>
          </cell>
          <cell r="F4298" t="str">
            <v>48</v>
          </cell>
          <cell r="G4298">
            <v>542.59507582000003</v>
          </cell>
          <cell r="H4298">
            <v>548.97883991000003</v>
          </cell>
          <cell r="I4298">
            <v>546.35633400999996</v>
          </cell>
          <cell r="J4298">
            <v>11.11111111</v>
          </cell>
          <cell r="K4298">
            <v>12.376237619999999</v>
          </cell>
          <cell r="L4298">
            <v>7.552237289999999</v>
          </cell>
          <cell r="M4298">
            <v>10.81977828</v>
          </cell>
          <cell r="N4298">
            <v>27.552950329999998</v>
          </cell>
          <cell r="O4298">
            <v>60.258000000000003</v>
          </cell>
          <cell r="P4298">
            <v>11.630708500000001</v>
          </cell>
          <cell r="Q4298">
            <v>72.2</v>
          </cell>
          <cell r="R4298">
            <v>47.665465279999999</v>
          </cell>
          <cell r="S4298">
            <v>18.100000000000001</v>
          </cell>
          <cell r="T4298">
            <v>7.552237289999999</v>
          </cell>
          <cell r="U4298">
            <v>7.552237289999999</v>
          </cell>
          <cell r="V4298">
            <v>9.4334839200000005</v>
          </cell>
          <cell r="W4298">
            <v>46.2</v>
          </cell>
          <cell r="X4298">
            <v>93.2</v>
          </cell>
          <cell r="Y4298">
            <v>45.5</v>
          </cell>
          <cell r="Z4298">
            <v>45</v>
          </cell>
          <cell r="AA4298">
            <v>32.799999999999997</v>
          </cell>
          <cell r="AB4298">
            <v>9.5600813299999992</v>
          </cell>
          <cell r="AC4298">
            <v>1</v>
          </cell>
          <cell r="AD4298">
            <v>270.95</v>
          </cell>
          <cell r="AE4298">
            <v>57.357575650000001</v>
          </cell>
          <cell r="AF4298">
            <v>54.728099999999998</v>
          </cell>
          <cell r="AG4298">
            <v>0.41453762459410487</v>
          </cell>
          <cell r="AH4298">
            <v>2.8</v>
          </cell>
          <cell r="AI4298">
            <v>59770</v>
          </cell>
          <cell r="AJ4298">
            <v>10.6</v>
          </cell>
        </row>
        <row r="4299">
          <cell r="A4299" t="str">
            <v>4819</v>
          </cell>
          <cell r="B4299" t="str">
            <v>481907401</v>
          </cell>
          <cell r="D4299" t="str">
            <v>4819074</v>
          </cell>
          <cell r="E4299" t="str">
            <v>4870</v>
          </cell>
          <cell r="F4299" t="str">
            <v>48</v>
          </cell>
          <cell r="G4299">
            <v>542.59507582000003</v>
          </cell>
          <cell r="H4299">
            <v>548.97883991000003</v>
          </cell>
          <cell r="I4299">
            <v>546.35633400999996</v>
          </cell>
          <cell r="J4299">
            <v>11.11111111</v>
          </cell>
          <cell r="K4299">
            <v>12.376237619999999</v>
          </cell>
          <cell r="L4299">
            <v>7.2356191399999998</v>
          </cell>
          <cell r="M4299">
            <v>10.126070950000001</v>
          </cell>
          <cell r="N4299">
            <v>27.552950329999998</v>
          </cell>
          <cell r="O4299">
            <v>60.258000000000003</v>
          </cell>
          <cell r="P4299">
            <v>11.630708500000001</v>
          </cell>
          <cell r="Q4299">
            <v>72.2</v>
          </cell>
          <cell r="R4299">
            <v>47.665465279999999</v>
          </cell>
          <cell r="S4299">
            <v>18.100000000000001</v>
          </cell>
          <cell r="T4299">
            <v>7.2930176800000002</v>
          </cell>
          <cell r="U4299">
            <v>7.2356191399999998</v>
          </cell>
          <cell r="V4299">
            <v>7.1507014599999987</v>
          </cell>
          <cell r="W4299">
            <v>46.2</v>
          </cell>
          <cell r="X4299">
            <v>93.2</v>
          </cell>
          <cell r="Y4299">
            <v>45.5</v>
          </cell>
          <cell r="Z4299">
            <v>45</v>
          </cell>
          <cell r="AA4299">
            <v>32.799999999999997</v>
          </cell>
          <cell r="AB4299">
            <v>7.3165481799999998</v>
          </cell>
          <cell r="AC4299">
            <v>1</v>
          </cell>
          <cell r="AD4299">
            <v>270.95</v>
          </cell>
          <cell r="AE4299">
            <v>57.357575650000001</v>
          </cell>
          <cell r="AF4299">
            <v>54.728099999999998</v>
          </cell>
          <cell r="AG4299">
            <v>0.36939252892629559</v>
          </cell>
          <cell r="AH4299">
            <v>2.8</v>
          </cell>
          <cell r="AI4299">
            <v>59770</v>
          </cell>
          <cell r="AJ4299">
            <v>10.6</v>
          </cell>
        </row>
        <row r="4300">
          <cell r="A4300" t="str">
            <v>5901</v>
          </cell>
          <cell r="B4300" t="str">
            <v>590100301</v>
          </cell>
          <cell r="D4300" t="str">
            <v>5901003</v>
          </cell>
          <cell r="E4300" t="str">
            <v>5940</v>
          </cell>
          <cell r="F4300" t="str">
            <v>59</v>
          </cell>
          <cell r="G4300">
            <v>534.62863347999996</v>
          </cell>
          <cell r="H4300">
            <v>538.47918019999997</v>
          </cell>
          <cell r="I4300">
            <v>536.27532274999999</v>
          </cell>
          <cell r="J4300">
            <v>39.560439559999999</v>
          </cell>
          <cell r="K4300">
            <v>27.623866750000001</v>
          </cell>
          <cell r="L4300">
            <v>7.871692659999999</v>
          </cell>
          <cell r="M4300">
            <v>11.225243389999999</v>
          </cell>
          <cell r="N4300">
            <v>28.960535299999997</v>
          </cell>
          <cell r="O4300">
            <v>60.380999999999993</v>
          </cell>
          <cell r="P4300">
            <v>11.630708500000001</v>
          </cell>
          <cell r="Q4300">
            <v>75.8</v>
          </cell>
          <cell r="R4300">
            <v>45.167244680000003</v>
          </cell>
          <cell r="S4300">
            <v>17.899999999999999</v>
          </cell>
          <cell r="T4300">
            <v>10.82381015</v>
          </cell>
          <cell r="U4300">
            <v>7.871692659999999</v>
          </cell>
          <cell r="V4300">
            <v>7.871692659999999</v>
          </cell>
          <cell r="W4300">
            <v>69.7</v>
          </cell>
          <cell r="X4300">
            <v>88.3</v>
          </cell>
          <cell r="Y4300">
            <v>51.7</v>
          </cell>
          <cell r="Z4300">
            <v>39.700000000000003</v>
          </cell>
          <cell r="AA4300">
            <v>32.6</v>
          </cell>
          <cell r="AB4300">
            <v>11.15245762</v>
          </cell>
          <cell r="AC4300">
            <v>0.91138463999999997</v>
          </cell>
          <cell r="AD4300">
            <v>288.89</v>
          </cell>
          <cell r="AE4300">
            <v>59.833749820000001</v>
          </cell>
          <cell r="AF4300">
            <v>64.392600000000002</v>
          </cell>
          <cell r="AG4300">
            <v>0.16</v>
          </cell>
          <cell r="AH4300">
            <v>4.2</v>
          </cell>
          <cell r="AI4300">
            <v>49250</v>
          </cell>
          <cell r="AJ4300">
            <v>7.5</v>
          </cell>
        </row>
        <row r="4301">
          <cell r="A4301" t="str">
            <v>5901</v>
          </cell>
          <cell r="B4301" t="str">
            <v>590100601</v>
          </cell>
          <cell r="D4301" t="str">
            <v>5901006</v>
          </cell>
          <cell r="E4301" t="str">
            <v>5940</v>
          </cell>
          <cell r="F4301" t="str">
            <v>59</v>
          </cell>
          <cell r="G4301">
            <v>534.62863347999996</v>
          </cell>
          <cell r="H4301">
            <v>538.47918019999997</v>
          </cell>
          <cell r="I4301">
            <v>536.27532274999999</v>
          </cell>
          <cell r="J4301">
            <v>39.560439559999999</v>
          </cell>
          <cell r="K4301">
            <v>27.623866750000001</v>
          </cell>
          <cell r="L4301">
            <v>8.1464193199999997</v>
          </cell>
          <cell r="M4301">
            <v>10.802041920000001</v>
          </cell>
          <cell r="N4301">
            <v>28.960535299999997</v>
          </cell>
          <cell r="O4301">
            <v>60.380999999999993</v>
          </cell>
          <cell r="P4301">
            <v>11.24563408</v>
          </cell>
          <cell r="Q4301">
            <v>75.8</v>
          </cell>
          <cell r="R4301">
            <v>45.167244680000003</v>
          </cell>
          <cell r="S4301">
            <v>17.899999999999999</v>
          </cell>
          <cell r="T4301">
            <v>8.1803208699999992</v>
          </cell>
          <cell r="U4301">
            <v>8.1859074799999991</v>
          </cell>
          <cell r="V4301">
            <v>7.9355873900000002</v>
          </cell>
          <cell r="W4301">
            <v>69.7</v>
          </cell>
          <cell r="X4301">
            <v>88.3</v>
          </cell>
          <cell r="Y4301">
            <v>51.7</v>
          </cell>
          <cell r="Z4301">
            <v>39.700000000000003</v>
          </cell>
          <cell r="AA4301">
            <v>32.6</v>
          </cell>
          <cell r="AB4301">
            <v>10.692762760000001</v>
          </cell>
          <cell r="AC4301">
            <v>0.65000069999999999</v>
          </cell>
          <cell r="AD4301">
            <v>288.89</v>
          </cell>
          <cell r="AE4301">
            <v>59.833749820000001</v>
          </cell>
          <cell r="AF4301">
            <v>64.394679499999995</v>
          </cell>
          <cell r="AG4301">
            <v>0.30263158000000001</v>
          </cell>
          <cell r="AH4301">
            <v>4.2</v>
          </cell>
          <cell r="AI4301">
            <v>49250</v>
          </cell>
          <cell r="AJ4301">
            <v>7.5</v>
          </cell>
        </row>
        <row r="4302">
          <cell r="A4302" t="str">
            <v>5901</v>
          </cell>
          <cell r="B4302" t="str">
            <v>590101201</v>
          </cell>
          <cell r="D4302" t="str">
            <v>5901012</v>
          </cell>
          <cell r="E4302" t="str">
            <v>5940</v>
          </cell>
          <cell r="F4302" t="str">
            <v>59</v>
          </cell>
          <cell r="G4302">
            <v>534.62863347999996</v>
          </cell>
          <cell r="H4302">
            <v>538.47918019999997</v>
          </cell>
          <cell r="I4302">
            <v>536.27532274999999</v>
          </cell>
          <cell r="J4302">
            <v>39.560439559999999</v>
          </cell>
          <cell r="K4302">
            <v>27.623866750000001</v>
          </cell>
          <cell r="L4302">
            <v>7.3926475199999997</v>
          </cell>
          <cell r="M4302">
            <v>10.81977828</v>
          </cell>
          <cell r="N4302">
            <v>28.960535299999997</v>
          </cell>
          <cell r="O4302">
            <v>60.380999999999993</v>
          </cell>
          <cell r="P4302">
            <v>11.177368810000001</v>
          </cell>
          <cell r="Q4302">
            <v>75.8</v>
          </cell>
          <cell r="R4302">
            <v>45.167244680000003</v>
          </cell>
          <cell r="S4302">
            <v>17.899999999999999</v>
          </cell>
          <cell r="T4302">
            <v>7.4719320800000002</v>
          </cell>
          <cell r="U4302">
            <v>7.3877092400000013</v>
          </cell>
          <cell r="V4302">
            <v>7.1884127400000013</v>
          </cell>
          <cell r="W4302">
            <v>69.7</v>
          </cell>
          <cell r="X4302">
            <v>88.3</v>
          </cell>
          <cell r="Y4302">
            <v>51.7</v>
          </cell>
          <cell r="Z4302">
            <v>39.700000000000003</v>
          </cell>
          <cell r="AA4302">
            <v>32.6</v>
          </cell>
          <cell r="AB4302">
            <v>7.4719320800000002</v>
          </cell>
          <cell r="AC4302">
            <v>0.99967764999999997</v>
          </cell>
          <cell r="AD4302">
            <v>288.89</v>
          </cell>
          <cell r="AE4302">
            <v>59.833749820000001</v>
          </cell>
          <cell r="AF4302">
            <v>64.392600000000002</v>
          </cell>
          <cell r="AG4302">
            <v>0.32941176</v>
          </cell>
          <cell r="AH4302">
            <v>4.2</v>
          </cell>
          <cell r="AI4302">
            <v>49250</v>
          </cell>
          <cell r="AJ4302">
            <v>7.5</v>
          </cell>
        </row>
        <row r="4303">
          <cell r="A4303" t="str">
            <v>5901</v>
          </cell>
          <cell r="B4303" t="str">
            <v>590101701</v>
          </cell>
          <cell r="D4303" t="str">
            <v>5901017</v>
          </cell>
          <cell r="E4303" t="str">
            <v>5940</v>
          </cell>
          <cell r="F4303" t="str">
            <v>59</v>
          </cell>
          <cell r="G4303">
            <v>534.62863347999996</v>
          </cell>
          <cell r="H4303">
            <v>538.47918019999997</v>
          </cell>
          <cell r="I4303">
            <v>536.27532274999999</v>
          </cell>
          <cell r="J4303">
            <v>39.560439559999999</v>
          </cell>
          <cell r="K4303">
            <v>27.623866750000001</v>
          </cell>
          <cell r="L4303">
            <v>9.1452683799999992</v>
          </cell>
          <cell r="M4303">
            <v>10.801369879999999</v>
          </cell>
          <cell r="N4303">
            <v>28.960535299999997</v>
          </cell>
          <cell r="O4303">
            <v>60.380999999999993</v>
          </cell>
          <cell r="P4303">
            <v>11.17289691</v>
          </cell>
          <cell r="Q4303">
            <v>75.8</v>
          </cell>
          <cell r="R4303">
            <v>45.167244680000003</v>
          </cell>
          <cell r="S4303">
            <v>17.899999999999999</v>
          </cell>
          <cell r="T4303">
            <v>9.2622684599999996</v>
          </cell>
          <cell r="U4303">
            <v>9.2556960700000008</v>
          </cell>
          <cell r="V4303">
            <v>9.0415666300000002</v>
          </cell>
          <cell r="W4303">
            <v>69.7</v>
          </cell>
          <cell r="X4303">
            <v>88.3</v>
          </cell>
          <cell r="Y4303">
            <v>51.7</v>
          </cell>
          <cell r="Z4303">
            <v>39.700000000000003</v>
          </cell>
          <cell r="AA4303">
            <v>32.6</v>
          </cell>
          <cell r="AB4303">
            <v>9.6331868800000002</v>
          </cell>
          <cell r="AC4303">
            <v>0.52260382999999999</v>
          </cell>
          <cell r="AD4303">
            <v>288.89</v>
          </cell>
          <cell r="AE4303">
            <v>59.833749820000001</v>
          </cell>
          <cell r="AF4303">
            <v>64.392600000000002</v>
          </cell>
          <cell r="AG4303">
            <v>0.25</v>
          </cell>
          <cell r="AH4303">
            <v>4.2</v>
          </cell>
          <cell r="AI4303">
            <v>49250</v>
          </cell>
          <cell r="AJ4303">
            <v>7.5</v>
          </cell>
        </row>
        <row r="4304">
          <cell r="A4304" t="str">
            <v>5901</v>
          </cell>
          <cell r="B4304" t="str">
            <v>590101901</v>
          </cell>
          <cell r="D4304" t="str">
            <v>5901019</v>
          </cell>
          <cell r="E4304" t="str">
            <v>5940</v>
          </cell>
          <cell r="F4304" t="str">
            <v>59</v>
          </cell>
          <cell r="G4304">
            <v>534.62863347999996</v>
          </cell>
          <cell r="H4304">
            <v>538.47918019999997</v>
          </cell>
          <cell r="I4304">
            <v>536.27532274999999</v>
          </cell>
          <cell r="J4304">
            <v>39.560439559999999</v>
          </cell>
          <cell r="K4304">
            <v>27.623866750000001</v>
          </cell>
          <cell r="L4304">
            <v>9.4250484399999994</v>
          </cell>
          <cell r="M4304">
            <v>11.051604040000001</v>
          </cell>
          <cell r="N4304">
            <v>28.960535299999997</v>
          </cell>
          <cell r="O4304">
            <v>60.380999999999993</v>
          </cell>
          <cell r="P4304">
            <v>11.051604040000001</v>
          </cell>
          <cell r="Q4304">
            <v>75.8</v>
          </cell>
          <cell r="R4304">
            <v>45.167244680000003</v>
          </cell>
          <cell r="S4304">
            <v>17.899999999999999</v>
          </cell>
          <cell r="T4304">
            <v>10.579971670000001</v>
          </cell>
          <cell r="U4304">
            <v>9.4563407099999992</v>
          </cell>
          <cell r="V4304">
            <v>9.8317767000000007</v>
          </cell>
          <cell r="W4304">
            <v>69.7</v>
          </cell>
          <cell r="X4304">
            <v>88.3</v>
          </cell>
          <cell r="Y4304">
            <v>51.7</v>
          </cell>
          <cell r="Z4304">
            <v>39.700000000000003</v>
          </cell>
          <cell r="AA4304">
            <v>32.6</v>
          </cell>
          <cell r="AB4304">
            <v>10.67099982</v>
          </cell>
          <cell r="AC4304">
            <v>0</v>
          </cell>
          <cell r="AD4304">
            <v>288.89</v>
          </cell>
          <cell r="AE4304">
            <v>59.833749820000001</v>
          </cell>
          <cell r="AF4304">
            <v>64.392600000000002</v>
          </cell>
          <cell r="AG4304">
            <v>0.36363635999999999</v>
          </cell>
          <cell r="AH4304">
            <v>4.2</v>
          </cell>
          <cell r="AI4304">
            <v>49250</v>
          </cell>
          <cell r="AJ4304">
            <v>7.5</v>
          </cell>
        </row>
        <row r="4305">
          <cell r="A4305" t="str">
            <v>5901</v>
          </cell>
          <cell r="B4305" t="str">
            <v>590102201</v>
          </cell>
          <cell r="C4305" t="str">
            <v>905</v>
          </cell>
          <cell r="D4305" t="str">
            <v>5901022</v>
          </cell>
          <cell r="E4305" t="str">
            <v>5940</v>
          </cell>
          <cell r="F4305" t="str">
            <v>59</v>
          </cell>
          <cell r="G4305">
            <v>534.62863347999996</v>
          </cell>
          <cell r="H4305">
            <v>538.47918019999997</v>
          </cell>
          <cell r="I4305">
            <v>536.27532274999999</v>
          </cell>
          <cell r="J4305">
            <v>39.560439559999999</v>
          </cell>
          <cell r="K4305">
            <v>27.623866750000001</v>
          </cell>
          <cell r="L4305">
            <v>7.2108184499999997</v>
          </cell>
          <cell r="M4305">
            <v>7.70210434</v>
          </cell>
          <cell r="N4305">
            <v>28.960535299999997</v>
          </cell>
          <cell r="O4305">
            <v>60.380999999999993</v>
          </cell>
          <cell r="P4305">
            <v>7.9320031499999999</v>
          </cell>
          <cell r="Q4305">
            <v>75.8</v>
          </cell>
          <cell r="R4305">
            <v>45.167244680000003</v>
          </cell>
          <cell r="S4305">
            <v>17.899999999999999</v>
          </cell>
          <cell r="T4305">
            <v>7.8371596500000011</v>
          </cell>
          <cell r="U4305">
            <v>7.4277388400000008</v>
          </cell>
          <cell r="V4305">
            <v>7.2682230199999989</v>
          </cell>
          <cell r="W4305">
            <v>69.7</v>
          </cell>
          <cell r="X4305">
            <v>88.3</v>
          </cell>
          <cell r="Y4305">
            <v>51.7</v>
          </cell>
          <cell r="Z4305">
            <v>39.700000000000003</v>
          </cell>
          <cell r="AA4305">
            <v>32.6</v>
          </cell>
          <cell r="AB4305">
            <v>7.5175208499999995</v>
          </cell>
          <cell r="AC4305">
            <v>0.99790872000000008</v>
          </cell>
          <cell r="AD4305">
            <v>288.89</v>
          </cell>
          <cell r="AE4305">
            <v>59.833749820000001</v>
          </cell>
          <cell r="AF4305">
            <v>64.392600000000002</v>
          </cell>
          <cell r="AG4305">
            <v>0.40687678999999999</v>
          </cell>
          <cell r="AH4305">
            <v>4.2</v>
          </cell>
          <cell r="AI4305">
            <v>49250</v>
          </cell>
          <cell r="AJ4305">
            <v>7.5</v>
          </cell>
        </row>
        <row r="4306">
          <cell r="A4306" t="str">
            <v>5901</v>
          </cell>
          <cell r="B4306" t="str">
            <v>590102801</v>
          </cell>
          <cell r="D4306" t="str">
            <v>5901028</v>
          </cell>
          <cell r="E4306" t="str">
            <v>5940</v>
          </cell>
          <cell r="F4306" t="str">
            <v>59</v>
          </cell>
          <cell r="G4306">
            <v>534.62863347999996</v>
          </cell>
          <cell r="H4306">
            <v>538.47918019999997</v>
          </cell>
          <cell r="I4306">
            <v>536.27532274999999</v>
          </cell>
          <cell r="J4306">
            <v>39.560439559999999</v>
          </cell>
          <cell r="K4306">
            <v>27.623866750000001</v>
          </cell>
          <cell r="L4306">
            <v>7.3078727799999994</v>
          </cell>
          <cell r="M4306">
            <v>10.3743658</v>
          </cell>
          <cell r="N4306">
            <v>28.960535299999997</v>
          </cell>
          <cell r="O4306">
            <v>60.380999999999993</v>
          </cell>
          <cell r="P4306">
            <v>10.3743658</v>
          </cell>
          <cell r="Q4306">
            <v>75.8</v>
          </cell>
          <cell r="R4306">
            <v>45.167244680000003</v>
          </cell>
          <cell r="S4306">
            <v>17.899999999999999</v>
          </cell>
          <cell r="T4306">
            <v>8.1065145199999993</v>
          </cell>
          <cell r="U4306">
            <v>7.6699619999999999</v>
          </cell>
          <cell r="V4306">
            <v>7.3421317300000002</v>
          </cell>
          <cell r="W4306">
            <v>69.7</v>
          </cell>
          <cell r="X4306">
            <v>88.3</v>
          </cell>
          <cell r="Y4306">
            <v>51.7</v>
          </cell>
          <cell r="Z4306">
            <v>39.700000000000003</v>
          </cell>
          <cell r="AA4306">
            <v>32.6</v>
          </cell>
          <cell r="AB4306">
            <v>8.0595923299999992</v>
          </cell>
          <cell r="AC4306">
            <v>1</v>
          </cell>
          <cell r="AD4306">
            <v>288.89</v>
          </cell>
          <cell r="AE4306">
            <v>59.833749820000001</v>
          </cell>
          <cell r="AF4306">
            <v>64.392600000000002</v>
          </cell>
          <cell r="AG4306">
            <v>0.33684210999999997</v>
          </cell>
          <cell r="AH4306">
            <v>4.2</v>
          </cell>
          <cell r="AI4306">
            <v>49250</v>
          </cell>
          <cell r="AJ4306">
            <v>7.5</v>
          </cell>
        </row>
        <row r="4307">
          <cell r="A4307" t="str">
            <v>5901</v>
          </cell>
          <cell r="B4307" t="str">
            <v>590103501</v>
          </cell>
          <cell r="C4307" t="str">
            <v>905</v>
          </cell>
          <cell r="D4307" t="str">
            <v>5901035</v>
          </cell>
          <cell r="E4307" t="str">
            <v>5940</v>
          </cell>
          <cell r="F4307" t="str">
            <v>59</v>
          </cell>
          <cell r="G4307">
            <v>534.62863347999996</v>
          </cell>
          <cell r="H4307">
            <v>538.47918019999997</v>
          </cell>
          <cell r="I4307">
            <v>536.27532274999999</v>
          </cell>
          <cell r="J4307">
            <v>39.560439559999999</v>
          </cell>
          <cell r="K4307">
            <v>27.623866750000001</v>
          </cell>
          <cell r="L4307">
            <v>9.1129480300000001</v>
          </cell>
          <cell r="M4307">
            <v>9.6915929900000002</v>
          </cell>
          <cell r="N4307">
            <v>28.960535299999997</v>
          </cell>
          <cell r="O4307">
            <v>60.380999999999993</v>
          </cell>
          <cell r="P4307">
            <v>9.6917165900000004</v>
          </cell>
          <cell r="Q4307">
            <v>75.8</v>
          </cell>
          <cell r="R4307">
            <v>45.167244680000003</v>
          </cell>
          <cell r="S4307">
            <v>17.899999999999999</v>
          </cell>
          <cell r="T4307">
            <v>9.6983680900000007</v>
          </cell>
          <cell r="U4307">
            <v>8.8895839900000002</v>
          </cell>
          <cell r="V4307">
            <v>9.1709756500000008</v>
          </cell>
          <cell r="W4307">
            <v>69.7</v>
          </cell>
          <cell r="X4307">
            <v>88.3</v>
          </cell>
          <cell r="Y4307">
            <v>51.7</v>
          </cell>
          <cell r="Z4307">
            <v>39.700000000000003</v>
          </cell>
          <cell r="AA4307">
            <v>32.6</v>
          </cell>
          <cell r="AB4307">
            <v>9.2372743699999997</v>
          </cell>
          <cell r="AC4307">
            <v>0.46921961999999995</v>
          </cell>
          <cell r="AD4307">
            <v>288.89</v>
          </cell>
          <cell r="AE4307">
            <v>59.833749820000001</v>
          </cell>
          <cell r="AF4307">
            <v>64.392600000000002</v>
          </cell>
          <cell r="AG4307">
            <v>0.41346154000000002</v>
          </cell>
          <cell r="AH4307">
            <v>4.2</v>
          </cell>
          <cell r="AI4307">
            <v>49250</v>
          </cell>
          <cell r="AJ4307">
            <v>7.5</v>
          </cell>
        </row>
        <row r="4308">
          <cell r="A4308" t="str">
            <v>5901</v>
          </cell>
          <cell r="B4308" t="str">
            <v>590103701</v>
          </cell>
          <cell r="D4308" t="str">
            <v>5901037</v>
          </cell>
          <cell r="E4308" t="str">
            <v>5940</v>
          </cell>
          <cell r="F4308" t="str">
            <v>59</v>
          </cell>
          <cell r="G4308">
            <v>534.62863347999996</v>
          </cell>
          <cell r="H4308">
            <v>538.47918019999997</v>
          </cell>
          <cell r="I4308">
            <v>536.27532274999999</v>
          </cell>
          <cell r="J4308">
            <v>39.560439559999999</v>
          </cell>
          <cell r="K4308">
            <v>27.623866750000001</v>
          </cell>
          <cell r="L4308">
            <v>9.1280451300000003</v>
          </cell>
          <cell r="M4308">
            <v>10.607079990000001</v>
          </cell>
          <cell r="N4308">
            <v>28.960535299999997</v>
          </cell>
          <cell r="O4308">
            <v>60.380999999999993</v>
          </cell>
          <cell r="P4308">
            <v>10.607079990000001</v>
          </cell>
          <cell r="Q4308">
            <v>75.8</v>
          </cell>
          <cell r="R4308">
            <v>45.167244680000003</v>
          </cell>
          <cell r="S4308">
            <v>17.899999999999999</v>
          </cell>
          <cell r="T4308">
            <v>10.142071290000001</v>
          </cell>
          <cell r="U4308">
            <v>10.073441280000001</v>
          </cell>
          <cell r="V4308">
            <v>9.1703513599999997</v>
          </cell>
          <cell r="W4308">
            <v>69.7</v>
          </cell>
          <cell r="X4308">
            <v>88.3</v>
          </cell>
          <cell r="Y4308">
            <v>51.7</v>
          </cell>
          <cell r="Z4308">
            <v>39.700000000000003</v>
          </cell>
          <cell r="AA4308">
            <v>32.6</v>
          </cell>
          <cell r="AB4308">
            <v>10.08292997</v>
          </cell>
          <cell r="AC4308">
            <v>0.23077549999999997</v>
          </cell>
          <cell r="AD4308">
            <v>288.89</v>
          </cell>
          <cell r="AE4308">
            <v>59.833749820000001</v>
          </cell>
          <cell r="AF4308">
            <v>64.392600000000002</v>
          </cell>
          <cell r="AG4308">
            <v>6.25E-2</v>
          </cell>
          <cell r="AH4308">
            <v>4.2</v>
          </cell>
          <cell r="AI4308">
            <v>49250</v>
          </cell>
          <cell r="AJ4308">
            <v>7.5</v>
          </cell>
        </row>
        <row r="4309">
          <cell r="A4309" t="str">
            <v>5901</v>
          </cell>
          <cell r="B4309" t="str">
            <v>590103901</v>
          </cell>
          <cell r="D4309" t="str">
            <v>5901039</v>
          </cell>
          <cell r="E4309" t="str">
            <v>5940</v>
          </cell>
          <cell r="F4309" t="str">
            <v>59</v>
          </cell>
          <cell r="G4309">
            <v>534.62863347999996</v>
          </cell>
          <cell r="H4309">
            <v>538.47918019999997</v>
          </cell>
          <cell r="I4309">
            <v>536.27532274999999</v>
          </cell>
          <cell r="J4309">
            <v>39.560439559999999</v>
          </cell>
          <cell r="K4309">
            <v>27.623866750000001</v>
          </cell>
          <cell r="L4309">
            <v>7.1459844700000001</v>
          </cell>
          <cell r="M4309">
            <v>7.3969486</v>
          </cell>
          <cell r="N4309">
            <v>28.960535299999997</v>
          </cell>
          <cell r="O4309">
            <v>60.380999999999993</v>
          </cell>
          <cell r="P4309">
            <v>7.8351837599999996</v>
          </cell>
          <cell r="Q4309">
            <v>75.8</v>
          </cell>
          <cell r="R4309">
            <v>45.167244680000003</v>
          </cell>
          <cell r="S4309">
            <v>17.899999999999999</v>
          </cell>
          <cell r="T4309">
            <v>7.3969486</v>
          </cell>
          <cell r="U4309">
            <v>7.2800082499999998</v>
          </cell>
          <cell r="V4309">
            <v>7.1569563599999997</v>
          </cell>
          <cell r="W4309">
            <v>69.7</v>
          </cell>
          <cell r="X4309">
            <v>88.3</v>
          </cell>
          <cell r="Y4309">
            <v>51.7</v>
          </cell>
          <cell r="Z4309">
            <v>39.700000000000003</v>
          </cell>
          <cell r="AA4309">
            <v>32.6</v>
          </cell>
          <cell r="AB4309">
            <v>7.3969486</v>
          </cell>
          <cell r="AC4309">
            <v>1</v>
          </cell>
          <cell r="AD4309">
            <v>288.89</v>
          </cell>
          <cell r="AE4309">
            <v>59.833749820000001</v>
          </cell>
          <cell r="AF4309">
            <v>64.392600000000002</v>
          </cell>
          <cell r="AG4309">
            <v>0.18840580000000001</v>
          </cell>
          <cell r="AH4309">
            <v>4.2</v>
          </cell>
          <cell r="AI4309">
            <v>49250</v>
          </cell>
          <cell r="AJ4309">
            <v>7.5</v>
          </cell>
        </row>
        <row r="4310">
          <cell r="A4310" t="str">
            <v>5901</v>
          </cell>
          <cell r="B4310" t="str">
            <v>590104001</v>
          </cell>
          <cell r="D4310" t="str">
            <v>5901040</v>
          </cell>
          <cell r="E4310" t="str">
            <v>5940</v>
          </cell>
          <cell r="F4310" t="str">
            <v>59</v>
          </cell>
          <cell r="G4310">
            <v>534.62863347999996</v>
          </cell>
          <cell r="H4310">
            <v>538.47918019999997</v>
          </cell>
          <cell r="I4310">
            <v>536.27532274999999</v>
          </cell>
          <cell r="J4310">
            <v>39.560439559999999</v>
          </cell>
          <cell r="K4310">
            <v>27.623866750000001</v>
          </cell>
          <cell r="L4310">
            <v>7.4581861599999995</v>
          </cell>
          <cell r="M4310">
            <v>9.8389490300000002</v>
          </cell>
          <cell r="N4310">
            <v>28.960535299999997</v>
          </cell>
          <cell r="O4310">
            <v>60.380999999999993</v>
          </cell>
          <cell r="P4310">
            <v>9.6603326000000003</v>
          </cell>
          <cell r="Q4310">
            <v>75.8</v>
          </cell>
          <cell r="R4310">
            <v>45.167244680000003</v>
          </cell>
          <cell r="S4310">
            <v>17.899999999999999</v>
          </cell>
          <cell r="T4310">
            <v>9.8389490300000002</v>
          </cell>
          <cell r="U4310">
            <v>7.4581861599999995</v>
          </cell>
          <cell r="V4310">
            <v>9.6603326000000003</v>
          </cell>
          <cell r="W4310">
            <v>69.7</v>
          </cell>
          <cell r="X4310">
            <v>88.3</v>
          </cell>
          <cell r="Y4310">
            <v>51.7</v>
          </cell>
          <cell r="Z4310">
            <v>39.700000000000003</v>
          </cell>
          <cell r="AA4310">
            <v>32.6</v>
          </cell>
          <cell r="AB4310">
            <v>9.6174707599999998</v>
          </cell>
          <cell r="AC4310">
            <v>1</v>
          </cell>
          <cell r="AD4310">
            <v>288.89</v>
          </cell>
          <cell r="AE4310">
            <v>59.833749820000001</v>
          </cell>
          <cell r="AF4310">
            <v>64.392600000000002</v>
          </cell>
          <cell r="AG4310">
            <v>9.0909089999999998E-2</v>
          </cell>
          <cell r="AH4310">
            <v>4.2</v>
          </cell>
          <cell r="AI4310">
            <v>49250</v>
          </cell>
          <cell r="AJ4310">
            <v>7.5</v>
          </cell>
        </row>
        <row r="4311">
          <cell r="A4311" t="str">
            <v>5901</v>
          </cell>
          <cell r="B4311" t="str">
            <v>590104301</v>
          </cell>
          <cell r="D4311" t="str">
            <v>5901043</v>
          </cell>
          <cell r="E4311" t="str">
            <v>5940</v>
          </cell>
          <cell r="F4311" t="str">
            <v>59</v>
          </cell>
          <cell r="G4311">
            <v>534.62863347999996</v>
          </cell>
          <cell r="H4311">
            <v>538.47918019999997</v>
          </cell>
          <cell r="I4311">
            <v>536.27532274999999</v>
          </cell>
          <cell r="J4311">
            <v>39.560439559999999</v>
          </cell>
          <cell r="K4311">
            <v>27.623866750000001</v>
          </cell>
          <cell r="L4311">
            <v>7.3771337099999998</v>
          </cell>
          <cell r="M4311">
            <v>10.81977828</v>
          </cell>
          <cell r="N4311">
            <v>28.960535299999997</v>
          </cell>
          <cell r="O4311">
            <v>60.380999999999993</v>
          </cell>
          <cell r="P4311">
            <v>10.81977828</v>
          </cell>
          <cell r="Q4311">
            <v>75.8</v>
          </cell>
          <cell r="R4311">
            <v>45.167244680000003</v>
          </cell>
          <cell r="S4311">
            <v>17.899999999999999</v>
          </cell>
          <cell r="T4311">
            <v>10.81977828</v>
          </cell>
          <cell r="U4311">
            <v>10.81977828</v>
          </cell>
          <cell r="V4311">
            <v>10.101641450000001</v>
          </cell>
          <cell r="W4311">
            <v>69.7</v>
          </cell>
          <cell r="X4311">
            <v>88.3</v>
          </cell>
          <cell r="Y4311">
            <v>51.7</v>
          </cell>
          <cell r="Z4311">
            <v>39.700000000000003</v>
          </cell>
          <cell r="AA4311">
            <v>32.6</v>
          </cell>
          <cell r="AB4311">
            <v>10.741816740000001</v>
          </cell>
          <cell r="AC4311">
            <v>1</v>
          </cell>
          <cell r="AD4311">
            <v>288.89</v>
          </cell>
          <cell r="AE4311">
            <v>59.833749820000001</v>
          </cell>
          <cell r="AF4311">
            <v>64.392600000000002</v>
          </cell>
          <cell r="AG4311">
            <v>0.27777777999999997</v>
          </cell>
          <cell r="AH4311">
            <v>4.2</v>
          </cell>
          <cell r="AI4311">
            <v>49250</v>
          </cell>
          <cell r="AJ4311">
            <v>7.5</v>
          </cell>
        </row>
        <row r="4312">
          <cell r="A4312" t="str">
            <v>5901</v>
          </cell>
          <cell r="B4312" t="str">
            <v>590104601</v>
          </cell>
          <cell r="D4312" t="str">
            <v>5901046</v>
          </cell>
          <cell r="E4312" t="str">
            <v>5940</v>
          </cell>
          <cell r="F4312" t="str">
            <v>59</v>
          </cell>
          <cell r="G4312">
            <v>534.62863347999996</v>
          </cell>
          <cell r="H4312">
            <v>538.47918019999997</v>
          </cell>
          <cell r="I4312">
            <v>536.27532274999999</v>
          </cell>
          <cell r="J4312">
            <v>39.560439559999999</v>
          </cell>
          <cell r="K4312">
            <v>27.623866750000001</v>
          </cell>
          <cell r="L4312">
            <v>9.0969476799999995</v>
          </cell>
          <cell r="M4312">
            <v>9.7214859400000009</v>
          </cell>
          <cell r="N4312">
            <v>28.960535299999997</v>
          </cell>
          <cell r="O4312">
            <v>60.380999999999993</v>
          </cell>
          <cell r="P4312">
            <v>9.7295507499999996</v>
          </cell>
          <cell r="Q4312">
            <v>75.8</v>
          </cell>
          <cell r="R4312">
            <v>45.167244680000003</v>
          </cell>
          <cell r="S4312">
            <v>17.899999999999999</v>
          </cell>
          <cell r="T4312">
            <v>9.7191439499999994</v>
          </cell>
          <cell r="U4312">
            <v>9.71534911</v>
          </cell>
          <cell r="V4312">
            <v>8.7963389299999992</v>
          </cell>
          <cell r="W4312">
            <v>69.7</v>
          </cell>
          <cell r="X4312">
            <v>88.3</v>
          </cell>
          <cell r="Y4312">
            <v>51.7</v>
          </cell>
          <cell r="Z4312">
            <v>39.700000000000003</v>
          </cell>
          <cell r="AA4312">
            <v>32.6</v>
          </cell>
          <cell r="AB4312">
            <v>9.91066176</v>
          </cell>
          <cell r="AC4312">
            <v>0.87427694</v>
          </cell>
          <cell r="AD4312">
            <v>288.89</v>
          </cell>
          <cell r="AE4312">
            <v>59.833749820000001</v>
          </cell>
          <cell r="AF4312">
            <v>64.392600000000002</v>
          </cell>
          <cell r="AG4312">
            <v>0.16129031999999999</v>
          </cell>
          <cell r="AH4312">
            <v>4.2</v>
          </cell>
          <cell r="AI4312">
            <v>49250</v>
          </cell>
          <cell r="AJ4312">
            <v>7.5</v>
          </cell>
        </row>
        <row r="4313">
          <cell r="A4313" t="str">
            <v>5901</v>
          </cell>
          <cell r="B4313" t="str">
            <v>590104801</v>
          </cell>
          <cell r="D4313" t="str">
            <v>5901048</v>
          </cell>
          <cell r="E4313" t="str">
            <v>5940</v>
          </cell>
          <cell r="F4313" t="str">
            <v>59</v>
          </cell>
          <cell r="G4313">
            <v>534.62863347999996</v>
          </cell>
          <cell r="H4313">
            <v>538.47918019999997</v>
          </cell>
          <cell r="I4313">
            <v>536.27532274999999</v>
          </cell>
          <cell r="J4313">
            <v>39.560439559999999</v>
          </cell>
          <cell r="K4313">
            <v>27.623866750000001</v>
          </cell>
          <cell r="L4313">
            <v>9.2718116899999998</v>
          </cell>
          <cell r="M4313">
            <v>10.212698700000001</v>
          </cell>
          <cell r="N4313">
            <v>28.960535299999997</v>
          </cell>
          <cell r="O4313">
            <v>60.380999999999993</v>
          </cell>
          <cell r="P4313">
            <v>10.226512639999999</v>
          </cell>
          <cell r="Q4313">
            <v>75.8</v>
          </cell>
          <cell r="R4313">
            <v>45.167244680000003</v>
          </cell>
          <cell r="S4313">
            <v>17.899999999999999</v>
          </cell>
          <cell r="T4313">
            <v>10.173781829999999</v>
          </cell>
          <cell r="U4313">
            <v>9.3636621400000006</v>
          </cell>
          <cell r="V4313">
            <v>10.14580608</v>
          </cell>
          <cell r="W4313">
            <v>69.7</v>
          </cell>
          <cell r="X4313">
            <v>88.3</v>
          </cell>
          <cell r="Y4313">
            <v>51.7</v>
          </cell>
          <cell r="Z4313">
            <v>39.700000000000003</v>
          </cell>
          <cell r="AA4313">
            <v>32.6</v>
          </cell>
          <cell r="AB4313">
            <v>10.320255209999999</v>
          </cell>
          <cell r="AC4313">
            <v>0.62828024000000005</v>
          </cell>
          <cell r="AD4313">
            <v>288.89</v>
          </cell>
          <cell r="AE4313">
            <v>59.833749820000001</v>
          </cell>
          <cell r="AF4313">
            <v>64.425899959999995</v>
          </cell>
          <cell r="AG4313">
            <v>0.125</v>
          </cell>
          <cell r="AH4313">
            <v>4.2</v>
          </cell>
          <cell r="AI4313">
            <v>49250</v>
          </cell>
          <cell r="AJ4313">
            <v>7.5</v>
          </cell>
        </row>
        <row r="4314">
          <cell r="A4314" t="str">
            <v>5903</v>
          </cell>
          <cell r="B4314" t="str">
            <v>590300401</v>
          </cell>
          <cell r="D4314" t="str">
            <v>5903004</v>
          </cell>
          <cell r="E4314" t="str">
            <v>5940</v>
          </cell>
          <cell r="F4314" t="str">
            <v>59</v>
          </cell>
          <cell r="G4314">
            <v>534.62863347999996</v>
          </cell>
          <cell r="H4314">
            <v>538.47918019999997</v>
          </cell>
          <cell r="I4314">
            <v>536.27532274999999</v>
          </cell>
          <cell r="J4314">
            <v>39.560439559999999</v>
          </cell>
          <cell r="K4314">
            <v>27.623866750000001</v>
          </cell>
          <cell r="L4314">
            <v>7.1491315999999996</v>
          </cell>
          <cell r="M4314">
            <v>7.3550019200000012</v>
          </cell>
          <cell r="N4314">
            <v>28.960535299999997</v>
          </cell>
          <cell r="O4314">
            <v>60.380999999999993</v>
          </cell>
          <cell r="P4314">
            <v>11.225243389999999</v>
          </cell>
          <cell r="Q4314">
            <v>75.8</v>
          </cell>
          <cell r="R4314">
            <v>45.167244680000003</v>
          </cell>
          <cell r="S4314">
            <v>17.899999999999999</v>
          </cell>
          <cell r="T4314">
            <v>7.3550019200000012</v>
          </cell>
          <cell r="U4314">
            <v>7.3550019200000012</v>
          </cell>
          <cell r="V4314">
            <v>7.1436176000000007</v>
          </cell>
          <cell r="W4314">
            <v>69.7</v>
          </cell>
          <cell r="X4314">
            <v>88.3</v>
          </cell>
          <cell r="Y4314">
            <v>51.7</v>
          </cell>
          <cell r="Z4314">
            <v>39.700000000000003</v>
          </cell>
          <cell r="AA4314">
            <v>32.6</v>
          </cell>
          <cell r="AB4314">
            <v>7.1989312400000003</v>
          </cell>
          <cell r="AC4314">
            <v>1</v>
          </cell>
          <cell r="AD4314">
            <v>288.89</v>
          </cell>
          <cell r="AE4314">
            <v>59.833749820000001</v>
          </cell>
          <cell r="AF4314">
            <v>64.392600000000002</v>
          </cell>
          <cell r="AG4314">
            <v>0.4742268</v>
          </cell>
          <cell r="AH4314">
            <v>4.2</v>
          </cell>
          <cell r="AI4314">
            <v>49250</v>
          </cell>
          <cell r="AJ4314">
            <v>7.5</v>
          </cell>
        </row>
        <row r="4315">
          <cell r="A4315" t="str">
            <v>5903</v>
          </cell>
          <cell r="B4315" t="str">
            <v>590301001</v>
          </cell>
          <cell r="D4315" t="str">
            <v>5903010</v>
          </cell>
          <cell r="E4315" t="str">
            <v>5940</v>
          </cell>
          <cell r="F4315" t="str">
            <v>59</v>
          </cell>
          <cell r="G4315">
            <v>534.62863347999996</v>
          </cell>
          <cell r="H4315">
            <v>538.47918019999997</v>
          </cell>
          <cell r="I4315">
            <v>536.27532274999999</v>
          </cell>
          <cell r="J4315">
            <v>39.560439559999999</v>
          </cell>
          <cell r="K4315">
            <v>27.623866750000001</v>
          </cell>
          <cell r="L4315">
            <v>9.3761090199999995</v>
          </cell>
          <cell r="M4315">
            <v>10.68640688</v>
          </cell>
          <cell r="N4315">
            <v>28.960535299999997</v>
          </cell>
          <cell r="O4315">
            <v>60.380999999999993</v>
          </cell>
          <cell r="P4315">
            <v>10.89642446</v>
          </cell>
          <cell r="Q4315">
            <v>75.8</v>
          </cell>
          <cell r="R4315">
            <v>45.167244680000003</v>
          </cell>
          <cell r="S4315">
            <v>17.899999999999999</v>
          </cell>
          <cell r="T4315">
            <v>10.68640688</v>
          </cell>
          <cell r="U4315">
            <v>9.9592533299999992</v>
          </cell>
          <cell r="V4315">
            <v>9.2351305400000001</v>
          </cell>
          <cell r="W4315">
            <v>69.7</v>
          </cell>
          <cell r="X4315">
            <v>88.3</v>
          </cell>
          <cell r="Y4315">
            <v>51.7</v>
          </cell>
          <cell r="Z4315">
            <v>39.700000000000003</v>
          </cell>
          <cell r="AA4315">
            <v>32.6</v>
          </cell>
          <cell r="AB4315">
            <v>9.8813953100000003</v>
          </cell>
          <cell r="AC4315">
            <v>0</v>
          </cell>
          <cell r="AD4315">
            <v>288.89</v>
          </cell>
          <cell r="AE4315">
            <v>59.833749820000001</v>
          </cell>
          <cell r="AF4315">
            <v>64.392600000000002</v>
          </cell>
          <cell r="AG4315">
            <v>0.32</v>
          </cell>
          <cell r="AH4315">
            <v>4.2</v>
          </cell>
          <cell r="AI4315">
            <v>49250</v>
          </cell>
          <cell r="AJ4315">
            <v>7.5</v>
          </cell>
        </row>
        <row r="4316">
          <cell r="A4316" t="str">
            <v>5903</v>
          </cell>
          <cell r="B4316" t="str">
            <v>590301101</v>
          </cell>
          <cell r="D4316" t="str">
            <v>5903011</v>
          </cell>
          <cell r="E4316" t="str">
            <v>5940</v>
          </cell>
          <cell r="F4316" t="str">
            <v>59</v>
          </cell>
          <cell r="G4316">
            <v>534.62863347999996</v>
          </cell>
          <cell r="H4316">
            <v>538.47918019999997</v>
          </cell>
          <cell r="I4316">
            <v>536.27532274999999</v>
          </cell>
          <cell r="J4316">
            <v>39.560439559999999</v>
          </cell>
          <cell r="K4316">
            <v>27.623866750000001</v>
          </cell>
          <cell r="L4316">
            <v>7.1436176000000007</v>
          </cell>
          <cell r="M4316">
            <v>10.81977828</v>
          </cell>
          <cell r="N4316">
            <v>28.960535299999997</v>
          </cell>
          <cell r="O4316">
            <v>60.380999999999993</v>
          </cell>
          <cell r="P4316">
            <v>7.8240460100000009</v>
          </cell>
          <cell r="Q4316">
            <v>75.8</v>
          </cell>
          <cell r="R4316">
            <v>45.167244680000003</v>
          </cell>
          <cell r="S4316">
            <v>17.899999999999999</v>
          </cell>
          <cell r="T4316">
            <v>7.1436176000000007</v>
          </cell>
          <cell r="U4316">
            <v>7.1436176000000007</v>
          </cell>
          <cell r="V4316">
            <v>7.1308988299999996</v>
          </cell>
          <cell r="W4316">
            <v>69.7</v>
          </cell>
          <cell r="X4316">
            <v>88.3</v>
          </cell>
          <cell r="Y4316">
            <v>51.7</v>
          </cell>
          <cell r="Z4316">
            <v>39.700000000000003</v>
          </cell>
          <cell r="AA4316">
            <v>32.6</v>
          </cell>
          <cell r="AB4316">
            <v>7.1436176000000007</v>
          </cell>
          <cell r="AC4316">
            <v>1</v>
          </cell>
          <cell r="AD4316">
            <v>288.89</v>
          </cell>
          <cell r="AE4316">
            <v>59.833749820000001</v>
          </cell>
          <cell r="AF4316">
            <v>65.272400000000005</v>
          </cell>
          <cell r="AG4316">
            <v>0.17499999999999999</v>
          </cell>
          <cell r="AH4316">
            <v>4.2</v>
          </cell>
          <cell r="AI4316">
            <v>49250</v>
          </cell>
          <cell r="AJ4316">
            <v>7.5</v>
          </cell>
        </row>
        <row r="4317">
          <cell r="A4317" t="str">
            <v>5903</v>
          </cell>
          <cell r="B4317" t="str">
            <v>590301301</v>
          </cell>
          <cell r="D4317" t="str">
            <v>5903013</v>
          </cell>
          <cell r="E4317" t="str">
            <v>5940</v>
          </cell>
          <cell r="F4317" t="str">
            <v>59</v>
          </cell>
          <cell r="G4317">
            <v>534.62863347999996</v>
          </cell>
          <cell r="H4317">
            <v>538.47918019999997</v>
          </cell>
          <cell r="I4317">
            <v>536.27532274999999</v>
          </cell>
          <cell r="J4317">
            <v>39.560439559999999</v>
          </cell>
          <cell r="K4317">
            <v>27.623866750000001</v>
          </cell>
          <cell r="L4317">
            <v>8.4565935700000008</v>
          </cell>
          <cell r="M4317">
            <v>9.4227060500000004</v>
          </cell>
          <cell r="N4317">
            <v>28.960535299999997</v>
          </cell>
          <cell r="O4317">
            <v>60.380999999999993</v>
          </cell>
          <cell r="P4317">
            <v>11.22384241</v>
          </cell>
          <cell r="Q4317">
            <v>75.8</v>
          </cell>
          <cell r="R4317">
            <v>45.167244680000003</v>
          </cell>
          <cell r="S4317">
            <v>17.899999999999999</v>
          </cell>
          <cell r="T4317">
            <v>9.6513656599999997</v>
          </cell>
          <cell r="U4317">
            <v>9.6513656599999997</v>
          </cell>
          <cell r="V4317">
            <v>9.4931104000000008</v>
          </cell>
          <cell r="W4317">
            <v>69.7</v>
          </cell>
          <cell r="X4317">
            <v>88.3</v>
          </cell>
          <cell r="Y4317">
            <v>51.7</v>
          </cell>
          <cell r="Z4317">
            <v>39.700000000000003</v>
          </cell>
          <cell r="AA4317">
            <v>32.6</v>
          </cell>
          <cell r="AB4317">
            <v>9.6017741700000006</v>
          </cell>
          <cell r="AC4317">
            <v>0.35243814000000001</v>
          </cell>
          <cell r="AD4317">
            <v>288.89</v>
          </cell>
          <cell r="AE4317">
            <v>59.833749820000001</v>
          </cell>
          <cell r="AF4317">
            <v>64.392600000000002</v>
          </cell>
          <cell r="AG4317">
            <v>0.31481481</v>
          </cell>
          <cell r="AH4317">
            <v>4.2</v>
          </cell>
          <cell r="AI4317">
            <v>49250</v>
          </cell>
          <cell r="AJ4317">
            <v>7.5</v>
          </cell>
        </row>
        <row r="4318">
          <cell r="A4318" t="str">
            <v>5903</v>
          </cell>
          <cell r="B4318" t="str">
            <v>590301501</v>
          </cell>
          <cell r="D4318" t="str">
            <v>5903015</v>
          </cell>
          <cell r="E4318" t="str">
            <v>5940</v>
          </cell>
          <cell r="F4318" t="str">
            <v>59</v>
          </cell>
          <cell r="G4318">
            <v>534.62863347999996</v>
          </cell>
          <cell r="H4318">
            <v>538.47918019999997</v>
          </cell>
          <cell r="I4318">
            <v>536.27532274999999</v>
          </cell>
          <cell r="J4318">
            <v>39.560439559999999</v>
          </cell>
          <cell r="K4318">
            <v>27.623866750000001</v>
          </cell>
          <cell r="L4318">
            <v>7.1815919399999997</v>
          </cell>
          <cell r="M4318">
            <v>7.7328075299999997</v>
          </cell>
          <cell r="N4318">
            <v>28.960535299999997</v>
          </cell>
          <cell r="O4318">
            <v>60.380999999999993</v>
          </cell>
          <cell r="P4318">
            <v>8.0561096600000006</v>
          </cell>
          <cell r="Q4318">
            <v>75.8</v>
          </cell>
          <cell r="R4318">
            <v>45.167244680000003</v>
          </cell>
          <cell r="S4318">
            <v>17.899999999999999</v>
          </cell>
          <cell r="T4318">
            <v>7.6930257500000012</v>
          </cell>
          <cell r="U4318">
            <v>7.4395593099999999</v>
          </cell>
          <cell r="V4318">
            <v>7.2619270900000004</v>
          </cell>
          <cell r="W4318">
            <v>69.7</v>
          </cell>
          <cell r="X4318">
            <v>88.3</v>
          </cell>
          <cell r="Y4318">
            <v>51.7</v>
          </cell>
          <cell r="Z4318">
            <v>39.700000000000003</v>
          </cell>
          <cell r="AA4318">
            <v>32.6</v>
          </cell>
          <cell r="AB4318">
            <v>7.5847730799999997</v>
          </cell>
          <cell r="AC4318">
            <v>0.96056706999999997</v>
          </cell>
          <cell r="AD4318">
            <v>288.89</v>
          </cell>
          <cell r="AE4318">
            <v>59.833749820000001</v>
          </cell>
          <cell r="AF4318">
            <v>65.272400000000005</v>
          </cell>
          <cell r="AG4318">
            <v>0.27702703000000001</v>
          </cell>
          <cell r="AH4318">
            <v>4.2</v>
          </cell>
          <cell r="AI4318">
            <v>49250</v>
          </cell>
          <cell r="AJ4318">
            <v>7.5</v>
          </cell>
        </row>
        <row r="4319">
          <cell r="A4319" t="str">
            <v>5903</v>
          </cell>
          <cell r="B4319" t="str">
            <v>590301701</v>
          </cell>
          <cell r="D4319" t="str">
            <v>5903017</v>
          </cell>
          <cell r="E4319" t="str">
            <v>5940</v>
          </cell>
          <cell r="F4319" t="str">
            <v>59</v>
          </cell>
          <cell r="G4319">
            <v>534.62863347999996</v>
          </cell>
          <cell r="H4319">
            <v>538.47918019999997</v>
          </cell>
          <cell r="I4319">
            <v>536.27532274999999</v>
          </cell>
          <cell r="J4319">
            <v>39.560439559999999</v>
          </cell>
          <cell r="K4319">
            <v>27.623866750000001</v>
          </cell>
          <cell r="L4319">
            <v>8.5034998599999998</v>
          </cell>
          <cell r="M4319">
            <v>8.9657177899999994</v>
          </cell>
          <cell r="N4319">
            <v>28.960535299999997</v>
          </cell>
          <cell r="O4319">
            <v>60.380999999999993</v>
          </cell>
          <cell r="P4319">
            <v>11.186322369999999</v>
          </cell>
          <cell r="Q4319">
            <v>75.8</v>
          </cell>
          <cell r="R4319">
            <v>45.167244680000003</v>
          </cell>
          <cell r="S4319">
            <v>17.899999999999999</v>
          </cell>
          <cell r="T4319">
            <v>8.9786604899999993</v>
          </cell>
          <cell r="U4319">
            <v>8.9821842800000002</v>
          </cell>
          <cell r="V4319">
            <v>8.5385632200000003</v>
          </cell>
          <cell r="W4319">
            <v>69.7</v>
          </cell>
          <cell r="X4319">
            <v>88.3</v>
          </cell>
          <cell r="Y4319">
            <v>51.7</v>
          </cell>
          <cell r="Z4319">
            <v>39.700000000000003</v>
          </cell>
          <cell r="AA4319">
            <v>32.6</v>
          </cell>
          <cell r="AB4319">
            <v>8.7216023400000005</v>
          </cell>
          <cell r="AC4319">
            <v>0.44064128000000002</v>
          </cell>
          <cell r="AD4319">
            <v>288.89</v>
          </cell>
          <cell r="AE4319">
            <v>59.833749820000001</v>
          </cell>
          <cell r="AF4319">
            <v>64.392600000000002</v>
          </cell>
          <cell r="AG4319">
            <v>0</v>
          </cell>
          <cell r="AH4319">
            <v>4.2</v>
          </cell>
          <cell r="AI4319">
            <v>49250</v>
          </cell>
          <cell r="AJ4319">
            <v>7.5</v>
          </cell>
        </row>
        <row r="4320">
          <cell r="A4320" t="str">
            <v>5903</v>
          </cell>
          <cell r="B4320" t="str">
            <v>590301901</v>
          </cell>
          <cell r="D4320" t="str">
            <v>5903019</v>
          </cell>
          <cell r="E4320" t="str">
            <v>5940</v>
          </cell>
          <cell r="F4320" t="str">
            <v>59</v>
          </cell>
          <cell r="G4320">
            <v>534.62863347999996</v>
          </cell>
          <cell r="H4320">
            <v>538.47918019999997</v>
          </cell>
          <cell r="I4320">
            <v>536.27532274999999</v>
          </cell>
          <cell r="J4320">
            <v>39.560439559999999</v>
          </cell>
          <cell r="K4320">
            <v>27.623866750000001</v>
          </cell>
          <cell r="L4320">
            <v>7.1308988299999996</v>
          </cell>
          <cell r="M4320">
            <v>10.81977828</v>
          </cell>
          <cell r="N4320">
            <v>28.960535299999997</v>
          </cell>
          <cell r="O4320">
            <v>60.380999999999993</v>
          </cell>
          <cell r="P4320">
            <v>10.81977828</v>
          </cell>
          <cell r="Q4320">
            <v>75.8</v>
          </cell>
          <cell r="R4320">
            <v>45.167244680000003</v>
          </cell>
          <cell r="S4320">
            <v>17.899999999999999</v>
          </cell>
          <cell r="T4320">
            <v>10.81977828</v>
          </cell>
          <cell r="U4320">
            <v>7.1308988299999996</v>
          </cell>
          <cell r="V4320">
            <v>10.126631100000001</v>
          </cell>
          <cell r="W4320">
            <v>69.7</v>
          </cell>
          <cell r="X4320">
            <v>88.3</v>
          </cell>
          <cell r="Y4320">
            <v>51.7</v>
          </cell>
          <cell r="Z4320">
            <v>39.700000000000003</v>
          </cell>
          <cell r="AA4320">
            <v>32.6</v>
          </cell>
          <cell r="AB4320">
            <v>9.9641121699999999</v>
          </cell>
          <cell r="AC4320">
            <v>0</v>
          </cell>
          <cell r="AD4320">
            <v>288.89</v>
          </cell>
          <cell r="AE4320">
            <v>59.833749820000001</v>
          </cell>
          <cell r="AF4320">
            <v>65.272400000000005</v>
          </cell>
          <cell r="AG4320">
            <v>0.66666667000000002</v>
          </cell>
          <cell r="AH4320">
            <v>4.2</v>
          </cell>
          <cell r="AI4320">
            <v>49250</v>
          </cell>
          <cell r="AJ4320">
            <v>7.5</v>
          </cell>
        </row>
        <row r="4321">
          <cell r="A4321" t="str">
            <v>5903</v>
          </cell>
          <cell r="B4321" t="str">
            <v>590302301</v>
          </cell>
          <cell r="D4321" t="str">
            <v>5903023</v>
          </cell>
          <cell r="E4321" t="str">
            <v>5940</v>
          </cell>
          <cell r="F4321" t="str">
            <v>59</v>
          </cell>
          <cell r="G4321">
            <v>534.62863347999996</v>
          </cell>
          <cell r="H4321">
            <v>538.47918019999997</v>
          </cell>
          <cell r="I4321">
            <v>536.27532274999999</v>
          </cell>
          <cell r="J4321">
            <v>39.560439559999999</v>
          </cell>
          <cell r="K4321">
            <v>27.623866750000001</v>
          </cell>
          <cell r="L4321">
            <v>7.1569563599999997</v>
          </cell>
          <cell r="M4321">
            <v>11.225243389999999</v>
          </cell>
          <cell r="N4321">
            <v>28.960535299999997</v>
          </cell>
          <cell r="O4321">
            <v>60.380999999999993</v>
          </cell>
          <cell r="P4321">
            <v>11.225243389999999</v>
          </cell>
          <cell r="Q4321">
            <v>75.8</v>
          </cell>
          <cell r="R4321">
            <v>45.167244680000003</v>
          </cell>
          <cell r="S4321">
            <v>17.899999999999999</v>
          </cell>
          <cell r="T4321">
            <v>10.81977828</v>
          </cell>
          <cell r="U4321">
            <v>7.1569563599999997</v>
          </cell>
          <cell r="V4321">
            <v>7.1569563599999997</v>
          </cell>
          <cell r="W4321">
            <v>69.7</v>
          </cell>
          <cell r="X4321">
            <v>88.3</v>
          </cell>
          <cell r="Y4321">
            <v>51.7</v>
          </cell>
          <cell r="Z4321">
            <v>39.700000000000003</v>
          </cell>
          <cell r="AA4321">
            <v>32.6</v>
          </cell>
          <cell r="AB4321">
            <v>7.1569563599999997</v>
          </cell>
          <cell r="AC4321">
            <v>1</v>
          </cell>
          <cell r="AD4321">
            <v>288.89</v>
          </cell>
          <cell r="AE4321">
            <v>59.833749820000001</v>
          </cell>
          <cell r="AF4321">
            <v>65.272400000000005</v>
          </cell>
          <cell r="AG4321">
            <v>0.44</v>
          </cell>
          <cell r="AH4321">
            <v>4.2</v>
          </cell>
          <cell r="AI4321">
            <v>49250</v>
          </cell>
          <cell r="AJ4321">
            <v>7.5</v>
          </cell>
        </row>
        <row r="4322">
          <cell r="A4322" t="str">
            <v>5903</v>
          </cell>
          <cell r="B4322" t="str">
            <v>590302701</v>
          </cell>
          <cell r="D4322" t="str">
            <v>5903027</v>
          </cell>
          <cell r="E4322" t="str">
            <v>5940</v>
          </cell>
          <cell r="F4322" t="str">
            <v>59</v>
          </cell>
          <cell r="G4322">
            <v>534.62863347999996</v>
          </cell>
          <cell r="H4322">
            <v>538.47918019999997</v>
          </cell>
          <cell r="I4322">
            <v>536.27532274999999</v>
          </cell>
          <cell r="J4322">
            <v>39.560439559999999</v>
          </cell>
          <cell r="K4322">
            <v>27.623866750000001</v>
          </cell>
          <cell r="L4322">
            <v>8.74033674</v>
          </cell>
          <cell r="M4322">
            <v>11.225243389999999</v>
          </cell>
          <cell r="N4322">
            <v>28.960535299999997</v>
          </cell>
          <cell r="O4322">
            <v>60.380999999999993</v>
          </cell>
          <cell r="P4322">
            <v>11.225243389999999</v>
          </cell>
          <cell r="Q4322">
            <v>75.8</v>
          </cell>
          <cell r="R4322">
            <v>45.167244680000003</v>
          </cell>
          <cell r="S4322">
            <v>17.899999999999999</v>
          </cell>
          <cell r="T4322">
            <v>8.74033674</v>
          </cell>
          <cell r="U4322">
            <v>10.126631100000001</v>
          </cell>
          <cell r="V4322">
            <v>7.1308988299999996</v>
          </cell>
          <cell r="W4322">
            <v>69.7</v>
          </cell>
          <cell r="X4322">
            <v>88.3</v>
          </cell>
          <cell r="Y4322">
            <v>51.7</v>
          </cell>
          <cell r="Z4322">
            <v>39.700000000000003</v>
          </cell>
          <cell r="AA4322">
            <v>32.6</v>
          </cell>
          <cell r="AB4322">
            <v>8.74033674</v>
          </cell>
          <cell r="AC4322">
            <v>0</v>
          </cell>
          <cell r="AD4322">
            <v>288.89</v>
          </cell>
          <cell r="AE4322">
            <v>59.833749820000001</v>
          </cell>
          <cell r="AF4322">
            <v>65.272400000000005</v>
          </cell>
          <cell r="AG4322">
            <v>0</v>
          </cell>
          <cell r="AH4322">
            <v>4.2</v>
          </cell>
          <cell r="AI4322">
            <v>49250</v>
          </cell>
          <cell r="AJ4322">
            <v>7.5</v>
          </cell>
        </row>
        <row r="4323">
          <cell r="A4323" t="str">
            <v>5903</v>
          </cell>
          <cell r="B4323" t="str">
            <v>590303201</v>
          </cell>
          <cell r="D4323" t="str">
            <v>5903032</v>
          </cell>
          <cell r="E4323" t="str">
            <v>5940</v>
          </cell>
          <cell r="F4323" t="str">
            <v>59</v>
          </cell>
          <cell r="G4323">
            <v>534.62863347999996</v>
          </cell>
          <cell r="H4323">
            <v>538.47918019999997</v>
          </cell>
          <cell r="I4323">
            <v>536.27532274999999</v>
          </cell>
          <cell r="J4323">
            <v>39.560439559999999</v>
          </cell>
          <cell r="K4323">
            <v>27.623866750000001</v>
          </cell>
          <cell r="L4323">
            <v>7.1356873500000004</v>
          </cell>
          <cell r="M4323">
            <v>11.225243389999999</v>
          </cell>
          <cell r="N4323">
            <v>28.960535299999997</v>
          </cell>
          <cell r="O4323">
            <v>60.380999999999993</v>
          </cell>
          <cell r="P4323">
            <v>11.225243389999999</v>
          </cell>
          <cell r="Q4323">
            <v>75.8</v>
          </cell>
          <cell r="R4323">
            <v>45.167244680000003</v>
          </cell>
          <cell r="S4323">
            <v>17.899999999999999</v>
          </cell>
          <cell r="T4323">
            <v>7.1356873500000004</v>
          </cell>
          <cell r="U4323">
            <v>10.817535769999999</v>
          </cell>
          <cell r="V4323">
            <v>8.74033674</v>
          </cell>
          <cell r="W4323">
            <v>69.7</v>
          </cell>
          <cell r="X4323">
            <v>88.3</v>
          </cell>
          <cell r="Y4323">
            <v>51.7</v>
          </cell>
          <cell r="Z4323">
            <v>39.700000000000003</v>
          </cell>
          <cell r="AA4323">
            <v>32.6</v>
          </cell>
          <cell r="AB4323">
            <v>7.1308988299999996</v>
          </cell>
          <cell r="AC4323">
            <v>0</v>
          </cell>
          <cell r="AD4323">
            <v>288.89</v>
          </cell>
          <cell r="AE4323">
            <v>59.833749820000001</v>
          </cell>
          <cell r="AF4323">
            <v>65.272400000000005</v>
          </cell>
          <cell r="AG4323">
            <v>0.2</v>
          </cell>
          <cell r="AH4323">
            <v>4.2</v>
          </cell>
          <cell r="AI4323">
            <v>49250</v>
          </cell>
          <cell r="AJ4323">
            <v>7.5</v>
          </cell>
        </row>
        <row r="4324">
          <cell r="A4324" t="str">
            <v>5903</v>
          </cell>
          <cell r="B4324" t="str">
            <v>590303901</v>
          </cell>
          <cell r="D4324" t="str">
            <v>5903039</v>
          </cell>
          <cell r="E4324" t="str">
            <v>5940</v>
          </cell>
          <cell r="F4324" t="str">
            <v>59</v>
          </cell>
          <cell r="G4324">
            <v>534.62863347999996</v>
          </cell>
          <cell r="H4324">
            <v>538.47918019999997</v>
          </cell>
          <cell r="I4324">
            <v>536.27532274999999</v>
          </cell>
          <cell r="J4324">
            <v>39.560439559999999</v>
          </cell>
          <cell r="K4324">
            <v>27.623866750000001</v>
          </cell>
          <cell r="L4324">
            <v>9.1285878700000005</v>
          </cell>
          <cell r="M4324">
            <v>11.21295486</v>
          </cell>
          <cell r="N4324">
            <v>28.960535299999997</v>
          </cell>
          <cell r="O4324">
            <v>60.380999999999993</v>
          </cell>
          <cell r="P4324">
            <v>11.214411610000001</v>
          </cell>
          <cell r="Q4324">
            <v>75.8</v>
          </cell>
          <cell r="R4324">
            <v>45.167244680000003</v>
          </cell>
          <cell r="S4324">
            <v>17.899999999999999</v>
          </cell>
          <cell r="T4324">
            <v>10.810919159999999</v>
          </cell>
          <cell r="U4324">
            <v>10.03442809</v>
          </cell>
          <cell r="V4324">
            <v>9.9717534899999993</v>
          </cell>
          <cell r="W4324">
            <v>69.7</v>
          </cell>
          <cell r="X4324">
            <v>88.3</v>
          </cell>
          <cell r="Y4324">
            <v>51.7</v>
          </cell>
          <cell r="Z4324">
            <v>39.700000000000003</v>
          </cell>
          <cell r="AA4324">
            <v>32.6</v>
          </cell>
          <cell r="AB4324">
            <v>9.8738012400000006</v>
          </cell>
          <cell r="AC4324">
            <v>0.18808820000000001</v>
          </cell>
          <cell r="AD4324">
            <v>288.89</v>
          </cell>
          <cell r="AE4324">
            <v>59.833749820000001</v>
          </cell>
          <cell r="AF4324">
            <v>65.079677149999995</v>
          </cell>
          <cell r="AG4324">
            <v>0.36363635999999999</v>
          </cell>
          <cell r="AH4324">
            <v>4.2</v>
          </cell>
          <cell r="AI4324">
            <v>49250</v>
          </cell>
          <cell r="AJ4324">
            <v>7.5</v>
          </cell>
        </row>
        <row r="4325">
          <cell r="A4325" t="str">
            <v>5903</v>
          </cell>
          <cell r="B4325" t="str">
            <v>590304101</v>
          </cell>
          <cell r="D4325" t="str">
            <v>5903041</v>
          </cell>
          <cell r="E4325" t="str">
            <v>5940</v>
          </cell>
          <cell r="F4325" t="str">
            <v>59</v>
          </cell>
          <cell r="G4325">
            <v>534.62863347999996</v>
          </cell>
          <cell r="H4325">
            <v>538.47918019999997</v>
          </cell>
          <cell r="I4325">
            <v>536.27532274999999</v>
          </cell>
          <cell r="J4325">
            <v>39.560439559999999</v>
          </cell>
          <cell r="K4325">
            <v>27.623866750000001</v>
          </cell>
          <cell r="L4325">
            <v>8.6163142799999992</v>
          </cell>
          <cell r="M4325">
            <v>10.204110529999999</v>
          </cell>
          <cell r="N4325">
            <v>28.960535299999997</v>
          </cell>
          <cell r="O4325">
            <v>60.380999999999993</v>
          </cell>
          <cell r="P4325">
            <v>10.240031220000001</v>
          </cell>
          <cell r="Q4325">
            <v>75.8</v>
          </cell>
          <cell r="R4325">
            <v>45.167244680000003</v>
          </cell>
          <cell r="S4325">
            <v>17.899999999999999</v>
          </cell>
          <cell r="T4325">
            <v>9.9986613599999998</v>
          </cell>
          <cell r="U4325">
            <v>8.6844011099999996</v>
          </cell>
          <cell r="V4325">
            <v>8.5900718400000002</v>
          </cell>
          <cell r="W4325">
            <v>69.7</v>
          </cell>
          <cell r="X4325">
            <v>88.3</v>
          </cell>
          <cell r="Y4325">
            <v>51.7</v>
          </cell>
          <cell r="Z4325">
            <v>39.700000000000003</v>
          </cell>
          <cell r="AA4325">
            <v>32.6</v>
          </cell>
          <cell r="AB4325">
            <v>9.3426835599999993</v>
          </cell>
          <cell r="AC4325">
            <v>0.47964146000000002</v>
          </cell>
          <cell r="AD4325">
            <v>288.89</v>
          </cell>
          <cell r="AE4325">
            <v>59.833749820000001</v>
          </cell>
          <cell r="AF4325">
            <v>65.272400000000005</v>
          </cell>
          <cell r="AG4325">
            <v>0.23076922999999999</v>
          </cell>
          <cell r="AH4325">
            <v>4.2</v>
          </cell>
          <cell r="AI4325">
            <v>49250</v>
          </cell>
          <cell r="AJ4325">
            <v>7.5</v>
          </cell>
        </row>
        <row r="4326">
          <cell r="A4326" t="str">
            <v>5903</v>
          </cell>
          <cell r="B4326" t="str">
            <v>590304301</v>
          </cell>
          <cell r="D4326" t="str">
            <v>5903043</v>
          </cell>
          <cell r="E4326" t="str">
            <v>5940</v>
          </cell>
          <cell r="F4326" t="str">
            <v>59</v>
          </cell>
          <cell r="G4326">
            <v>534.62863347999996</v>
          </cell>
          <cell r="H4326">
            <v>538.47918019999997</v>
          </cell>
          <cell r="I4326">
            <v>536.27532274999999</v>
          </cell>
          <cell r="J4326">
            <v>39.560439559999999</v>
          </cell>
          <cell r="K4326">
            <v>27.623866750000001</v>
          </cell>
          <cell r="L4326">
            <v>8.1516216499999992</v>
          </cell>
          <cell r="M4326">
            <v>9.4611769100000007</v>
          </cell>
          <cell r="N4326">
            <v>28.960535299999997</v>
          </cell>
          <cell r="O4326">
            <v>60.380999999999993</v>
          </cell>
          <cell r="P4326">
            <v>9.4633533599999993</v>
          </cell>
          <cell r="Q4326">
            <v>75.8</v>
          </cell>
          <cell r="R4326">
            <v>45.167244680000003</v>
          </cell>
          <cell r="S4326">
            <v>17.899999999999999</v>
          </cell>
          <cell r="T4326">
            <v>9.4188980600000001</v>
          </cell>
          <cell r="U4326">
            <v>9.2744412999999994</v>
          </cell>
          <cell r="V4326">
            <v>8.9934273699999991</v>
          </cell>
          <cell r="W4326">
            <v>69.7</v>
          </cell>
          <cell r="X4326">
            <v>88.3</v>
          </cell>
          <cell r="Y4326">
            <v>51.7</v>
          </cell>
          <cell r="Z4326">
            <v>39.700000000000003</v>
          </cell>
          <cell r="AA4326">
            <v>32.6</v>
          </cell>
          <cell r="AB4326">
            <v>9.0270183100000008</v>
          </cell>
          <cell r="AC4326">
            <v>0.62995323000000003</v>
          </cell>
          <cell r="AD4326">
            <v>288.89</v>
          </cell>
          <cell r="AE4326">
            <v>59.833749820000001</v>
          </cell>
          <cell r="AF4326">
            <v>65.272400000000005</v>
          </cell>
          <cell r="AG4326">
            <v>0.27586207000000001</v>
          </cell>
          <cell r="AH4326">
            <v>4.2</v>
          </cell>
          <cell r="AI4326">
            <v>49250</v>
          </cell>
          <cell r="AJ4326">
            <v>7.5</v>
          </cell>
        </row>
        <row r="4327">
          <cell r="A4327" t="str">
            <v>5903</v>
          </cell>
          <cell r="B4327" t="str">
            <v>590304501</v>
          </cell>
          <cell r="D4327" t="str">
            <v>5903045</v>
          </cell>
          <cell r="E4327" t="str">
            <v>5940</v>
          </cell>
          <cell r="F4327" t="str">
            <v>59</v>
          </cell>
          <cell r="G4327">
            <v>534.62863347999996</v>
          </cell>
          <cell r="H4327">
            <v>538.47918019999997</v>
          </cell>
          <cell r="I4327">
            <v>536.27532274999999</v>
          </cell>
          <cell r="J4327">
            <v>39.560439559999999</v>
          </cell>
          <cell r="K4327">
            <v>27.623866750000001</v>
          </cell>
          <cell r="L4327">
            <v>7.3790081299999999</v>
          </cell>
          <cell r="M4327">
            <v>8.3589006099999992</v>
          </cell>
          <cell r="N4327">
            <v>28.960535299999997</v>
          </cell>
          <cell r="O4327">
            <v>60.380999999999993</v>
          </cell>
          <cell r="P4327">
            <v>10.798002909999999</v>
          </cell>
          <cell r="Q4327">
            <v>75.8</v>
          </cell>
          <cell r="R4327">
            <v>45.167244680000003</v>
          </cell>
          <cell r="S4327">
            <v>17.899999999999999</v>
          </cell>
          <cell r="T4327">
            <v>8.6929935300000007</v>
          </cell>
          <cell r="U4327">
            <v>8.1022836199999997</v>
          </cell>
          <cell r="V4327">
            <v>7.7948231500000009</v>
          </cell>
          <cell r="W4327">
            <v>69.7</v>
          </cell>
          <cell r="X4327">
            <v>88.3</v>
          </cell>
          <cell r="Y4327">
            <v>51.7</v>
          </cell>
          <cell r="Z4327">
            <v>39.700000000000003</v>
          </cell>
          <cell r="AA4327">
            <v>32.6</v>
          </cell>
          <cell r="AB4327">
            <v>7.5963922999999998</v>
          </cell>
          <cell r="AC4327">
            <v>0.97995199</v>
          </cell>
          <cell r="AD4327">
            <v>288.89</v>
          </cell>
          <cell r="AE4327">
            <v>59.833749820000001</v>
          </cell>
          <cell r="AF4327">
            <v>65.272400000000005</v>
          </cell>
          <cell r="AG4327">
            <v>0.22222222</v>
          </cell>
          <cell r="AH4327">
            <v>4.2</v>
          </cell>
          <cell r="AI4327">
            <v>49250</v>
          </cell>
          <cell r="AJ4327">
            <v>7.5</v>
          </cell>
        </row>
        <row r="4328">
          <cell r="A4328" t="str">
            <v>5903</v>
          </cell>
          <cell r="B4328" t="str">
            <v>590304701</v>
          </cell>
          <cell r="D4328" t="str">
            <v>5903047</v>
          </cell>
          <cell r="E4328" t="str">
            <v>5940</v>
          </cell>
          <cell r="F4328" t="str">
            <v>59</v>
          </cell>
          <cell r="G4328">
            <v>534.62863347999996</v>
          </cell>
          <cell r="H4328">
            <v>538.47918019999997</v>
          </cell>
          <cell r="I4328">
            <v>536.27532274999999</v>
          </cell>
          <cell r="J4328">
            <v>39.560439559999999</v>
          </cell>
          <cell r="K4328">
            <v>27.623866750000001</v>
          </cell>
          <cell r="L4328">
            <v>9.2066335099999996</v>
          </cell>
          <cell r="M4328">
            <v>10.624736159999999</v>
          </cell>
          <cell r="N4328">
            <v>28.960535299999997</v>
          </cell>
          <cell r="O4328">
            <v>60.380999999999993</v>
          </cell>
          <cell r="P4328">
            <v>9.2828470599999999</v>
          </cell>
          <cell r="Q4328">
            <v>75.8</v>
          </cell>
          <cell r="R4328">
            <v>45.167244680000003</v>
          </cell>
          <cell r="S4328">
            <v>17.899999999999999</v>
          </cell>
          <cell r="T4328">
            <v>9.219201</v>
          </cell>
          <cell r="U4328">
            <v>9.2735029499999992</v>
          </cell>
          <cell r="V4328">
            <v>9.1094144499999992</v>
          </cell>
          <cell r="W4328">
            <v>69.7</v>
          </cell>
          <cell r="X4328">
            <v>88.3</v>
          </cell>
          <cell r="Y4328">
            <v>51.7</v>
          </cell>
          <cell r="Z4328">
            <v>39.700000000000003</v>
          </cell>
          <cell r="AA4328">
            <v>32.6</v>
          </cell>
          <cell r="AB4328">
            <v>8.9096405999999995</v>
          </cell>
          <cell r="AC4328">
            <v>0.27165009000000001</v>
          </cell>
          <cell r="AD4328">
            <v>288.89</v>
          </cell>
          <cell r="AE4328">
            <v>59.833749820000001</v>
          </cell>
          <cell r="AF4328">
            <v>65.271368339999995</v>
          </cell>
          <cell r="AG4328">
            <v>0.28571428999999998</v>
          </cell>
          <cell r="AH4328">
            <v>4.2</v>
          </cell>
          <cell r="AI4328">
            <v>49250</v>
          </cell>
          <cell r="AJ4328">
            <v>7.5</v>
          </cell>
        </row>
        <row r="4329">
          <cell r="A4329" t="str">
            <v>5903</v>
          </cell>
          <cell r="B4329" t="str">
            <v>590305001</v>
          </cell>
          <cell r="D4329" t="str">
            <v>5903050</v>
          </cell>
          <cell r="E4329" t="str">
            <v>5940</v>
          </cell>
          <cell r="F4329" t="str">
            <v>59</v>
          </cell>
          <cell r="G4329">
            <v>534.62863347999996</v>
          </cell>
          <cell r="H4329">
            <v>538.47918019999997</v>
          </cell>
          <cell r="I4329">
            <v>536.27532274999999</v>
          </cell>
          <cell r="J4329">
            <v>39.560439559999999</v>
          </cell>
          <cell r="K4329">
            <v>27.623866750000001</v>
          </cell>
          <cell r="L4329">
            <v>7.3714893000000004</v>
          </cell>
          <cell r="M4329">
            <v>11.630708500000001</v>
          </cell>
          <cell r="N4329">
            <v>28.960535299999997</v>
          </cell>
          <cell r="O4329">
            <v>60.380999999999993</v>
          </cell>
          <cell r="P4329">
            <v>11.630708500000001</v>
          </cell>
          <cell r="Q4329">
            <v>75.8</v>
          </cell>
          <cell r="R4329">
            <v>45.167244680000003</v>
          </cell>
          <cell r="S4329">
            <v>17.899999999999999</v>
          </cell>
          <cell r="T4329">
            <v>7.5553819400000011</v>
          </cell>
          <cell r="U4329">
            <v>7.3714893000000004</v>
          </cell>
          <cell r="V4329">
            <v>7.4061033800000002</v>
          </cell>
          <cell r="W4329">
            <v>69.7</v>
          </cell>
          <cell r="X4329">
            <v>88.3</v>
          </cell>
          <cell r="Y4329">
            <v>51.7</v>
          </cell>
          <cell r="Z4329">
            <v>39.700000000000003</v>
          </cell>
          <cell r="AA4329">
            <v>32.6</v>
          </cell>
          <cell r="AB4329">
            <v>7.4301141399999988</v>
          </cell>
          <cell r="AC4329">
            <v>0.98761025999999996</v>
          </cell>
          <cell r="AD4329">
            <v>288.89</v>
          </cell>
          <cell r="AE4329">
            <v>59.833749820000001</v>
          </cell>
          <cell r="AF4329">
            <v>64.392600000000002</v>
          </cell>
          <cell r="AG4329">
            <v>0.27272727000000002</v>
          </cell>
          <cell r="AH4329">
            <v>4.2</v>
          </cell>
          <cell r="AI4329">
            <v>49250</v>
          </cell>
          <cell r="AJ4329">
            <v>7.5</v>
          </cell>
        </row>
        <row r="4330">
          <cell r="A4330" t="str">
            <v>5903</v>
          </cell>
          <cell r="B4330" t="str">
            <v>590305201</v>
          </cell>
          <cell r="D4330" t="str">
            <v>5903052</v>
          </cell>
          <cell r="E4330" t="str">
            <v>5940</v>
          </cell>
          <cell r="F4330" t="str">
            <v>59</v>
          </cell>
          <cell r="G4330">
            <v>534.62863347999996</v>
          </cell>
          <cell r="H4330">
            <v>538.47918019999997</v>
          </cell>
          <cell r="I4330">
            <v>536.27532274999999</v>
          </cell>
          <cell r="J4330">
            <v>39.560439559999999</v>
          </cell>
          <cell r="K4330">
            <v>27.623866750000001</v>
          </cell>
          <cell r="L4330">
            <v>8.7981527199999991</v>
          </cell>
          <cell r="M4330">
            <v>10.55599501</v>
          </cell>
          <cell r="N4330">
            <v>28.960535299999997</v>
          </cell>
          <cell r="O4330">
            <v>60.380999999999993</v>
          </cell>
          <cell r="P4330">
            <v>10.51626489</v>
          </cell>
          <cell r="Q4330">
            <v>75.8</v>
          </cell>
          <cell r="R4330">
            <v>45.167244680000003</v>
          </cell>
          <cell r="S4330">
            <v>17.899999999999999</v>
          </cell>
          <cell r="T4330">
            <v>10.1544408</v>
          </cell>
          <cell r="U4330">
            <v>9.66434164</v>
          </cell>
          <cell r="V4330">
            <v>9.6760221800000004</v>
          </cell>
          <cell r="W4330">
            <v>69.7</v>
          </cell>
          <cell r="X4330">
            <v>88.3</v>
          </cell>
          <cell r="Y4330">
            <v>51.7</v>
          </cell>
          <cell r="Z4330">
            <v>39.700000000000003</v>
          </cell>
          <cell r="AA4330">
            <v>32.6</v>
          </cell>
          <cell r="AB4330">
            <v>9.4409757899999995</v>
          </cell>
          <cell r="AC4330">
            <v>0</v>
          </cell>
          <cell r="AD4330">
            <v>288.89</v>
          </cell>
          <cell r="AE4330">
            <v>59.833749820000001</v>
          </cell>
          <cell r="AF4330">
            <v>65.270256020000005</v>
          </cell>
          <cell r="AG4330">
            <v>0.11594203</v>
          </cell>
          <cell r="AH4330">
            <v>4.2</v>
          </cell>
          <cell r="AI4330">
            <v>49250</v>
          </cell>
          <cell r="AJ4330">
            <v>7.5</v>
          </cell>
        </row>
        <row r="4331">
          <cell r="A4331" t="str">
            <v>5903</v>
          </cell>
          <cell r="B4331" t="str">
            <v>590305601</v>
          </cell>
          <cell r="D4331" t="str">
            <v>5903056</v>
          </cell>
          <cell r="E4331" t="str">
            <v>5940</v>
          </cell>
          <cell r="F4331" t="str">
            <v>59</v>
          </cell>
          <cell r="G4331">
            <v>534.62863347999996</v>
          </cell>
          <cell r="H4331">
            <v>538.47918019999997</v>
          </cell>
          <cell r="I4331">
            <v>536.27532274999999</v>
          </cell>
          <cell r="J4331">
            <v>39.560439559999999</v>
          </cell>
          <cell r="K4331">
            <v>27.623866750000001</v>
          </cell>
          <cell r="L4331">
            <v>8.1484456699999992</v>
          </cell>
          <cell r="M4331">
            <v>9.44691334</v>
          </cell>
          <cell r="N4331">
            <v>28.960535299999997</v>
          </cell>
          <cell r="O4331">
            <v>60.380999999999993</v>
          </cell>
          <cell r="P4331">
            <v>10.267470729999999</v>
          </cell>
          <cell r="Q4331">
            <v>75.8</v>
          </cell>
          <cell r="R4331">
            <v>45.167244680000003</v>
          </cell>
          <cell r="S4331">
            <v>17.899999999999999</v>
          </cell>
          <cell r="T4331">
            <v>9.4465185999999992</v>
          </cell>
          <cell r="U4331">
            <v>8.8156668200000006</v>
          </cell>
          <cell r="V4331">
            <v>8.5548742600000001</v>
          </cell>
          <cell r="W4331">
            <v>69.7</v>
          </cell>
          <cell r="X4331">
            <v>88.3</v>
          </cell>
          <cell r="Y4331">
            <v>51.7</v>
          </cell>
          <cell r="Z4331">
            <v>39.700000000000003</v>
          </cell>
          <cell r="AA4331">
            <v>32.6</v>
          </cell>
          <cell r="AB4331">
            <v>9.4064826499999992</v>
          </cell>
          <cell r="AC4331">
            <v>0.2729318</v>
          </cell>
          <cell r="AD4331">
            <v>288.89</v>
          </cell>
          <cell r="AE4331">
            <v>59.833749820000001</v>
          </cell>
          <cell r="AF4331">
            <v>65.272400000000005</v>
          </cell>
          <cell r="AG4331">
            <v>0.27272727000000002</v>
          </cell>
          <cell r="AH4331">
            <v>4.2</v>
          </cell>
          <cell r="AI4331">
            <v>49250</v>
          </cell>
          <cell r="AJ4331">
            <v>7.5</v>
          </cell>
        </row>
        <row r="4332">
          <cell r="A4332" t="str">
            <v>5903</v>
          </cell>
          <cell r="B4332" t="str">
            <v>590305801</v>
          </cell>
          <cell r="D4332" t="str">
            <v>5903058</v>
          </cell>
          <cell r="E4332" t="str">
            <v>5940</v>
          </cell>
          <cell r="F4332" t="str">
            <v>59</v>
          </cell>
          <cell r="G4332">
            <v>534.62863347999996</v>
          </cell>
          <cell r="H4332">
            <v>538.47918019999997</v>
          </cell>
          <cell r="I4332">
            <v>536.27532274999999</v>
          </cell>
          <cell r="J4332">
            <v>39.560439559999999</v>
          </cell>
          <cell r="K4332">
            <v>27.623866750000001</v>
          </cell>
          <cell r="L4332">
            <v>8.8067235499999992</v>
          </cell>
          <cell r="M4332">
            <v>9.1564120300000003</v>
          </cell>
          <cell r="N4332">
            <v>28.960535299999997</v>
          </cell>
          <cell r="O4332">
            <v>60.380999999999993</v>
          </cell>
          <cell r="P4332">
            <v>10.579285090000001</v>
          </cell>
          <cell r="Q4332">
            <v>75.8</v>
          </cell>
          <cell r="R4332">
            <v>45.167244680000003</v>
          </cell>
          <cell r="S4332">
            <v>17.899999999999999</v>
          </cell>
          <cell r="T4332">
            <v>9.2068342300000001</v>
          </cell>
          <cell r="U4332">
            <v>9.1534525099999993</v>
          </cell>
          <cell r="V4332">
            <v>9.0212358600000009</v>
          </cell>
          <cell r="W4332">
            <v>69.7</v>
          </cell>
          <cell r="X4332">
            <v>88.3</v>
          </cell>
          <cell r="Y4332">
            <v>51.7</v>
          </cell>
          <cell r="Z4332">
            <v>39.700000000000003</v>
          </cell>
          <cell r="AA4332">
            <v>32.6</v>
          </cell>
          <cell r="AB4332">
            <v>8.6813507800000007</v>
          </cell>
          <cell r="AC4332">
            <v>0.72105973000000001</v>
          </cell>
          <cell r="AD4332">
            <v>288.89</v>
          </cell>
          <cell r="AE4332">
            <v>59.833749820000001</v>
          </cell>
          <cell r="AF4332">
            <v>65.272400000000005</v>
          </cell>
          <cell r="AG4332">
            <v>0.26470588</v>
          </cell>
          <cell r="AH4332">
            <v>4.2</v>
          </cell>
          <cell r="AI4332">
            <v>49250</v>
          </cell>
          <cell r="AJ4332">
            <v>7.5</v>
          </cell>
        </row>
        <row r="4333">
          <cell r="A4333" t="str">
            <v>5903</v>
          </cell>
          <cell r="B4333" t="str">
            <v>590306001</v>
          </cell>
          <cell r="D4333" t="str">
            <v>5903060</v>
          </cell>
          <cell r="E4333" t="str">
            <v>5940</v>
          </cell>
          <cell r="F4333" t="str">
            <v>59</v>
          </cell>
          <cell r="G4333">
            <v>534.62863347999996</v>
          </cell>
          <cell r="H4333">
            <v>538.47918019999997</v>
          </cell>
          <cell r="I4333">
            <v>536.27532274999999</v>
          </cell>
          <cell r="J4333">
            <v>39.560439559999999</v>
          </cell>
          <cell r="K4333">
            <v>27.623866750000001</v>
          </cell>
          <cell r="L4333">
            <v>8.79664146</v>
          </cell>
          <cell r="M4333">
            <v>11.424596859999999</v>
          </cell>
          <cell r="N4333">
            <v>28.960535299999997</v>
          </cell>
          <cell r="O4333">
            <v>60.380999999999993</v>
          </cell>
          <cell r="P4333">
            <v>11.211550069999999</v>
          </cell>
          <cell r="Q4333">
            <v>75.8</v>
          </cell>
          <cell r="R4333">
            <v>45.167244680000003</v>
          </cell>
          <cell r="S4333">
            <v>17.899999999999999</v>
          </cell>
          <cell r="T4333">
            <v>10.53805178</v>
          </cell>
          <cell r="U4333">
            <v>10.41873339</v>
          </cell>
          <cell r="V4333">
            <v>9.8542447899999992</v>
          </cell>
          <cell r="W4333">
            <v>69.7</v>
          </cell>
          <cell r="X4333">
            <v>88.3</v>
          </cell>
          <cell r="Y4333">
            <v>51.7</v>
          </cell>
          <cell r="Z4333">
            <v>39.700000000000003</v>
          </cell>
          <cell r="AA4333">
            <v>32.6</v>
          </cell>
          <cell r="AB4333">
            <v>10.32387411</v>
          </cell>
          <cell r="AC4333">
            <v>0.34539332</v>
          </cell>
          <cell r="AD4333">
            <v>288.89</v>
          </cell>
          <cell r="AE4333">
            <v>59.833749820000001</v>
          </cell>
          <cell r="AF4333">
            <v>64.392600000000002</v>
          </cell>
          <cell r="AG4333">
            <v>0.33333332999999998</v>
          </cell>
          <cell r="AH4333">
            <v>4.2</v>
          </cell>
          <cell r="AI4333">
            <v>49250</v>
          </cell>
          <cell r="AJ4333">
            <v>7.5</v>
          </cell>
        </row>
        <row r="4334">
          <cell r="A4334" t="str">
            <v>5905</v>
          </cell>
          <cell r="B4334" t="str">
            <v>590500501</v>
          </cell>
          <cell r="D4334" t="str">
            <v>5905005</v>
          </cell>
          <cell r="E4334" t="str">
            <v>5940</v>
          </cell>
          <cell r="F4334" t="str">
            <v>59</v>
          </cell>
          <cell r="G4334">
            <v>534.62863347999996</v>
          </cell>
          <cell r="H4334">
            <v>538.47918019999997</v>
          </cell>
          <cell r="I4334">
            <v>536.27532274999999</v>
          </cell>
          <cell r="J4334">
            <v>39.560439559999999</v>
          </cell>
          <cell r="K4334">
            <v>27.623866750000001</v>
          </cell>
          <cell r="L4334">
            <v>7.1308988299999996</v>
          </cell>
          <cell r="M4334">
            <v>9.4334839200000005</v>
          </cell>
          <cell r="N4334">
            <v>28.960535299999997</v>
          </cell>
          <cell r="O4334">
            <v>60.380999999999993</v>
          </cell>
          <cell r="P4334">
            <v>10.126631100000001</v>
          </cell>
          <cell r="Q4334">
            <v>75.8</v>
          </cell>
          <cell r="R4334">
            <v>45.167244680000003</v>
          </cell>
          <cell r="S4334">
            <v>17.899999999999999</v>
          </cell>
          <cell r="T4334">
            <v>7.1747243100000002</v>
          </cell>
          <cell r="U4334">
            <v>9.4334839200000005</v>
          </cell>
          <cell r="V4334">
            <v>7.1747243100000002</v>
          </cell>
          <cell r="W4334">
            <v>69.7</v>
          </cell>
          <cell r="X4334">
            <v>88.3</v>
          </cell>
          <cell r="Y4334">
            <v>51.7</v>
          </cell>
          <cell r="Z4334">
            <v>39.700000000000003</v>
          </cell>
          <cell r="AA4334">
            <v>32.6</v>
          </cell>
          <cell r="AB4334">
            <v>9.2475398099999992</v>
          </cell>
          <cell r="AC4334">
            <v>1</v>
          </cell>
          <cell r="AD4334">
            <v>288.89</v>
          </cell>
          <cell r="AE4334">
            <v>59.833749820000001</v>
          </cell>
          <cell r="AF4334">
            <v>65.272400000000005</v>
          </cell>
          <cell r="AG4334">
            <v>0.30769231000000002</v>
          </cell>
          <cell r="AH4334">
            <v>4.2</v>
          </cell>
          <cell r="AI4334">
            <v>49250</v>
          </cell>
          <cell r="AJ4334">
            <v>7.5</v>
          </cell>
        </row>
        <row r="4335">
          <cell r="A4335" t="str">
            <v>5905</v>
          </cell>
          <cell r="B4335" t="str">
            <v>590500901</v>
          </cell>
          <cell r="D4335" t="str">
            <v>5905009</v>
          </cell>
          <cell r="E4335" t="str">
            <v>5940</v>
          </cell>
          <cell r="F4335" t="str">
            <v>59</v>
          </cell>
          <cell r="G4335">
            <v>534.62863347999996</v>
          </cell>
          <cell r="H4335">
            <v>538.47918019999997</v>
          </cell>
          <cell r="I4335">
            <v>536.27532274999999</v>
          </cell>
          <cell r="J4335">
            <v>39.560439559999999</v>
          </cell>
          <cell r="K4335">
            <v>27.623866750000001</v>
          </cell>
          <cell r="L4335">
            <v>7.1308988299999996</v>
          </cell>
          <cell r="M4335">
            <v>9.4334839200000005</v>
          </cell>
          <cell r="N4335">
            <v>28.960535299999997</v>
          </cell>
          <cell r="O4335">
            <v>60.380999999999993</v>
          </cell>
          <cell r="P4335">
            <v>10.81977828</v>
          </cell>
          <cell r="Q4335">
            <v>75.8</v>
          </cell>
          <cell r="R4335">
            <v>45.167244680000003</v>
          </cell>
          <cell r="S4335">
            <v>17.899999999999999</v>
          </cell>
          <cell r="T4335">
            <v>8.74033674</v>
          </cell>
          <cell r="U4335">
            <v>9.4334839200000005</v>
          </cell>
          <cell r="V4335">
            <v>7.14440718</v>
          </cell>
          <cell r="W4335">
            <v>69.7</v>
          </cell>
          <cell r="X4335">
            <v>88.3</v>
          </cell>
          <cell r="Y4335">
            <v>51.7</v>
          </cell>
          <cell r="Z4335">
            <v>39.700000000000003</v>
          </cell>
          <cell r="AA4335">
            <v>32.6</v>
          </cell>
          <cell r="AB4335">
            <v>8.74033674</v>
          </cell>
          <cell r="AC4335">
            <v>1</v>
          </cell>
          <cell r="AD4335">
            <v>288.89</v>
          </cell>
          <cell r="AE4335">
            <v>59.833749820000001</v>
          </cell>
          <cell r="AF4335">
            <v>65.272400000000005</v>
          </cell>
          <cell r="AG4335">
            <v>0.125</v>
          </cell>
          <cell r="AH4335">
            <v>4.2</v>
          </cell>
          <cell r="AI4335">
            <v>49250</v>
          </cell>
          <cell r="AJ4335">
            <v>7.5</v>
          </cell>
        </row>
        <row r="4336">
          <cell r="A4336" t="str">
            <v>5905</v>
          </cell>
          <cell r="B4336" t="str">
            <v>590501401</v>
          </cell>
          <cell r="D4336" t="str">
            <v>5905014</v>
          </cell>
          <cell r="E4336" t="str">
            <v>5940</v>
          </cell>
          <cell r="F4336" t="str">
            <v>59</v>
          </cell>
          <cell r="G4336">
            <v>534.62863347999996</v>
          </cell>
          <cell r="H4336">
            <v>538.47918019999997</v>
          </cell>
          <cell r="I4336">
            <v>536.27532274999999</v>
          </cell>
          <cell r="J4336">
            <v>39.560439559999999</v>
          </cell>
          <cell r="K4336">
            <v>27.623866750000001</v>
          </cell>
          <cell r="L4336">
            <v>7.1777824199999998</v>
          </cell>
          <cell r="M4336">
            <v>7.909856669999999</v>
          </cell>
          <cell r="N4336">
            <v>28.960535299999997</v>
          </cell>
          <cell r="O4336">
            <v>60.380999999999993</v>
          </cell>
          <cell r="P4336">
            <v>10.81977828</v>
          </cell>
          <cell r="Q4336">
            <v>75.8</v>
          </cell>
          <cell r="R4336">
            <v>45.167244680000003</v>
          </cell>
          <cell r="S4336">
            <v>17.899999999999999</v>
          </cell>
          <cell r="T4336">
            <v>7.850882659999999</v>
          </cell>
          <cell r="U4336">
            <v>7.6648157900000005</v>
          </cell>
          <cell r="V4336">
            <v>7.1693500200000004</v>
          </cell>
          <cell r="W4336">
            <v>69.7</v>
          </cell>
          <cell r="X4336">
            <v>88.3</v>
          </cell>
          <cell r="Y4336">
            <v>51.7</v>
          </cell>
          <cell r="Z4336">
            <v>39.700000000000003</v>
          </cell>
          <cell r="AA4336">
            <v>32.6</v>
          </cell>
          <cell r="AB4336">
            <v>7.4983158700000008</v>
          </cell>
          <cell r="AC4336">
            <v>1</v>
          </cell>
          <cell r="AD4336">
            <v>288.89</v>
          </cell>
          <cell r="AE4336">
            <v>59.833749820000001</v>
          </cell>
          <cell r="AF4336">
            <v>65.272400000000005</v>
          </cell>
          <cell r="AG4336">
            <v>0.24324324000000003</v>
          </cell>
          <cell r="AH4336">
            <v>4.2</v>
          </cell>
          <cell r="AI4336">
            <v>49250</v>
          </cell>
          <cell r="AJ4336">
            <v>7.5</v>
          </cell>
        </row>
        <row r="4337">
          <cell r="A4337" t="str">
            <v>5905</v>
          </cell>
          <cell r="B4337" t="str">
            <v>590501801</v>
          </cell>
          <cell r="D4337" t="str">
            <v>5905018</v>
          </cell>
          <cell r="E4337" t="str">
            <v>5940</v>
          </cell>
          <cell r="F4337" t="str">
            <v>59</v>
          </cell>
          <cell r="G4337">
            <v>534.62863347999996</v>
          </cell>
          <cell r="H4337">
            <v>538.47918019999997</v>
          </cell>
          <cell r="I4337">
            <v>536.27532274999999</v>
          </cell>
          <cell r="J4337">
            <v>39.560439559999999</v>
          </cell>
          <cell r="K4337">
            <v>27.623866750000001</v>
          </cell>
          <cell r="L4337">
            <v>7.1308988299999996</v>
          </cell>
          <cell r="M4337">
            <v>8.5987731800000002</v>
          </cell>
          <cell r="N4337">
            <v>28.960535299999997</v>
          </cell>
          <cell r="O4337">
            <v>60.380999999999993</v>
          </cell>
          <cell r="P4337">
            <v>10.81977828</v>
          </cell>
          <cell r="Q4337">
            <v>75.8</v>
          </cell>
          <cell r="R4337">
            <v>45.167244680000003</v>
          </cell>
          <cell r="S4337">
            <v>17.899999999999999</v>
          </cell>
          <cell r="T4337">
            <v>8.5987731800000002</v>
          </cell>
          <cell r="U4337">
            <v>7.1308988299999996</v>
          </cell>
          <cell r="V4337">
            <v>8.2560881300000002</v>
          </cell>
          <cell r="W4337">
            <v>69.7</v>
          </cell>
          <cell r="X4337">
            <v>88.3</v>
          </cell>
          <cell r="Y4337">
            <v>51.7</v>
          </cell>
          <cell r="Z4337">
            <v>39.700000000000003</v>
          </cell>
          <cell r="AA4337">
            <v>32.6</v>
          </cell>
          <cell r="AB4337">
            <v>8.3150770099999995</v>
          </cell>
          <cell r="AC4337">
            <v>1</v>
          </cell>
          <cell r="AD4337">
            <v>288.89</v>
          </cell>
          <cell r="AE4337">
            <v>59.833749820000001</v>
          </cell>
          <cell r="AF4337">
            <v>65.272400000000005</v>
          </cell>
          <cell r="AG4337">
            <v>0.2</v>
          </cell>
          <cell r="AH4337">
            <v>4.2</v>
          </cell>
          <cell r="AI4337">
            <v>49250</v>
          </cell>
          <cell r="AJ4337">
            <v>7.5</v>
          </cell>
        </row>
        <row r="4338">
          <cell r="A4338" t="str">
            <v>5905</v>
          </cell>
          <cell r="B4338" t="str">
            <v>590502301</v>
          </cell>
          <cell r="D4338" t="str">
            <v>5905023</v>
          </cell>
          <cell r="E4338" t="str">
            <v>5940</v>
          </cell>
          <cell r="F4338" t="str">
            <v>59</v>
          </cell>
          <cell r="G4338">
            <v>534.62863347999996</v>
          </cell>
          <cell r="H4338">
            <v>538.47918019999997</v>
          </cell>
          <cell r="I4338">
            <v>536.27532274999999</v>
          </cell>
          <cell r="J4338">
            <v>39.560439559999999</v>
          </cell>
          <cell r="K4338">
            <v>27.623866750000001</v>
          </cell>
          <cell r="L4338">
            <v>7.37337431</v>
          </cell>
          <cell r="M4338">
            <v>9.4306800000000006</v>
          </cell>
          <cell r="N4338">
            <v>28.960535299999997</v>
          </cell>
          <cell r="O4338">
            <v>60.380999999999993</v>
          </cell>
          <cell r="P4338">
            <v>10.81977828</v>
          </cell>
          <cell r="Q4338">
            <v>75.8</v>
          </cell>
          <cell r="R4338">
            <v>45.167244680000003</v>
          </cell>
          <cell r="S4338">
            <v>17.899999999999999</v>
          </cell>
          <cell r="T4338">
            <v>7.37337431</v>
          </cell>
          <cell r="U4338">
            <v>7.3889461000000001</v>
          </cell>
          <cell r="V4338">
            <v>7.37337431</v>
          </cell>
          <cell r="W4338">
            <v>69.7</v>
          </cell>
          <cell r="X4338">
            <v>88.3</v>
          </cell>
          <cell r="Y4338">
            <v>51.7</v>
          </cell>
          <cell r="Z4338">
            <v>39.700000000000003</v>
          </cell>
          <cell r="AA4338">
            <v>32.6</v>
          </cell>
          <cell r="AB4338">
            <v>7.3601039699999999</v>
          </cell>
          <cell r="AC4338">
            <v>1</v>
          </cell>
          <cell r="AD4338">
            <v>288.89</v>
          </cell>
          <cell r="AE4338">
            <v>59.833749820000001</v>
          </cell>
          <cell r="AF4338">
            <v>65.272400000000005</v>
          </cell>
          <cell r="AG4338">
            <v>0.3</v>
          </cell>
          <cell r="AH4338">
            <v>4.2</v>
          </cell>
          <cell r="AI4338">
            <v>49250</v>
          </cell>
          <cell r="AJ4338">
            <v>7.5</v>
          </cell>
        </row>
        <row r="4339">
          <cell r="A4339" t="str">
            <v>5905</v>
          </cell>
          <cell r="B4339" t="str">
            <v>590502601</v>
          </cell>
          <cell r="D4339" t="str">
            <v>5905026</v>
          </cell>
          <cell r="E4339" t="str">
            <v>5940</v>
          </cell>
          <cell r="F4339" t="str">
            <v>59</v>
          </cell>
          <cell r="G4339">
            <v>534.62863347999996</v>
          </cell>
          <cell r="H4339">
            <v>538.47918019999997</v>
          </cell>
          <cell r="I4339">
            <v>536.27532274999999</v>
          </cell>
          <cell r="J4339">
            <v>39.560439559999999</v>
          </cell>
          <cell r="K4339">
            <v>27.623866750000001</v>
          </cell>
          <cell r="L4339">
            <v>8.2781742900000008</v>
          </cell>
          <cell r="M4339">
            <v>9.6356081099999997</v>
          </cell>
          <cell r="N4339">
            <v>28.960535299999997</v>
          </cell>
          <cell r="O4339">
            <v>60.380999999999993</v>
          </cell>
          <cell r="P4339">
            <v>10.34058052</v>
          </cell>
          <cell r="Q4339">
            <v>75.8</v>
          </cell>
          <cell r="R4339">
            <v>45.167244680000003</v>
          </cell>
          <cell r="S4339">
            <v>17.899999999999999</v>
          </cell>
          <cell r="T4339">
            <v>8.7268056099999995</v>
          </cell>
          <cell r="U4339">
            <v>9.5383483200000008</v>
          </cell>
          <cell r="V4339">
            <v>8.4024555099999994</v>
          </cell>
          <cell r="W4339">
            <v>69.7</v>
          </cell>
          <cell r="X4339">
            <v>88.3</v>
          </cell>
          <cell r="Y4339">
            <v>51.7</v>
          </cell>
          <cell r="Z4339">
            <v>39.700000000000003</v>
          </cell>
          <cell r="AA4339">
            <v>32.6</v>
          </cell>
          <cell r="AB4339">
            <v>9.3829482399999993</v>
          </cell>
          <cell r="AC4339">
            <v>0.56507766000000004</v>
          </cell>
          <cell r="AD4339">
            <v>288.89</v>
          </cell>
          <cell r="AE4339">
            <v>59.833749820000001</v>
          </cell>
          <cell r="AF4339">
            <v>65.272400000000005</v>
          </cell>
          <cell r="AG4339">
            <v>0.33896972647726165</v>
          </cell>
          <cell r="AH4339">
            <v>4.2</v>
          </cell>
          <cell r="AI4339">
            <v>49250</v>
          </cell>
          <cell r="AJ4339">
            <v>7.5</v>
          </cell>
        </row>
        <row r="4340">
          <cell r="A4340" t="str">
            <v>5905</v>
          </cell>
          <cell r="B4340" t="str">
            <v>590503001</v>
          </cell>
          <cell r="D4340" t="str">
            <v>5905030</v>
          </cell>
          <cell r="E4340" t="str">
            <v>5940</v>
          </cell>
          <cell r="F4340" t="str">
            <v>59</v>
          </cell>
          <cell r="G4340">
            <v>534.62863347999996</v>
          </cell>
          <cell r="H4340">
            <v>538.47918019999997</v>
          </cell>
          <cell r="I4340">
            <v>536.27532274999999</v>
          </cell>
          <cell r="J4340">
            <v>39.560439559999999</v>
          </cell>
          <cell r="K4340">
            <v>27.623866750000001</v>
          </cell>
          <cell r="L4340">
            <v>8.5924861799999999</v>
          </cell>
          <cell r="M4340">
            <v>9.4338038700000002</v>
          </cell>
          <cell r="N4340">
            <v>28.960535299999997</v>
          </cell>
          <cell r="O4340">
            <v>60.380999999999993</v>
          </cell>
          <cell r="P4340">
            <v>10.84421721</v>
          </cell>
          <cell r="Q4340">
            <v>75.8</v>
          </cell>
          <cell r="R4340">
            <v>45.167244680000003</v>
          </cell>
          <cell r="S4340">
            <v>17.899999999999999</v>
          </cell>
          <cell r="T4340">
            <v>9.3182077400000001</v>
          </cell>
          <cell r="U4340">
            <v>8.7337551300000005</v>
          </cell>
          <cell r="V4340">
            <v>9.1257623999999993</v>
          </cell>
          <cell r="W4340">
            <v>69.7</v>
          </cell>
          <cell r="X4340">
            <v>88.3</v>
          </cell>
          <cell r="Y4340">
            <v>51.7</v>
          </cell>
          <cell r="Z4340">
            <v>39.700000000000003</v>
          </cell>
          <cell r="AA4340">
            <v>32.6</v>
          </cell>
          <cell r="AB4340">
            <v>9.0085913200000007</v>
          </cell>
          <cell r="AC4340">
            <v>0.53330966999999996</v>
          </cell>
          <cell r="AD4340">
            <v>288.89</v>
          </cell>
          <cell r="AE4340">
            <v>59.833749820000001</v>
          </cell>
          <cell r="AF4340">
            <v>65.272400000000005</v>
          </cell>
          <cell r="AG4340">
            <v>0</v>
          </cell>
          <cell r="AH4340">
            <v>4.2</v>
          </cell>
          <cell r="AI4340">
            <v>49250</v>
          </cell>
          <cell r="AJ4340">
            <v>7.5</v>
          </cell>
        </row>
        <row r="4341">
          <cell r="A4341" t="str">
            <v>5905</v>
          </cell>
          <cell r="B4341" t="str">
            <v>590503201</v>
          </cell>
          <cell r="D4341" t="str">
            <v>5905032</v>
          </cell>
          <cell r="E4341" t="str">
            <v>5940</v>
          </cell>
          <cell r="F4341" t="str">
            <v>59</v>
          </cell>
          <cell r="G4341">
            <v>534.62863347999996</v>
          </cell>
          <cell r="H4341">
            <v>538.47918019999997</v>
          </cell>
          <cell r="I4341">
            <v>536.27532274999999</v>
          </cell>
          <cell r="J4341">
            <v>39.560439559999999</v>
          </cell>
          <cell r="K4341">
            <v>27.623866750000001</v>
          </cell>
          <cell r="L4341">
            <v>7.2909747800000009</v>
          </cell>
          <cell r="M4341">
            <v>10.18365395</v>
          </cell>
          <cell r="N4341">
            <v>28.960535299999997</v>
          </cell>
          <cell r="O4341">
            <v>60.380999999999993</v>
          </cell>
          <cell r="P4341">
            <v>11.225243389999999</v>
          </cell>
          <cell r="Q4341">
            <v>75.8</v>
          </cell>
          <cell r="R4341">
            <v>45.167244680000003</v>
          </cell>
          <cell r="S4341">
            <v>17.899999999999999</v>
          </cell>
          <cell r="T4341">
            <v>7.8682542699999996</v>
          </cell>
          <cell r="U4341">
            <v>7.3498737000000007</v>
          </cell>
          <cell r="V4341">
            <v>7.1800698699999996</v>
          </cell>
          <cell r="W4341">
            <v>69.7</v>
          </cell>
          <cell r="X4341">
            <v>88.3</v>
          </cell>
          <cell r="Y4341">
            <v>51.7</v>
          </cell>
          <cell r="Z4341">
            <v>39.700000000000003</v>
          </cell>
          <cell r="AA4341">
            <v>32.6</v>
          </cell>
          <cell r="AB4341">
            <v>7.3498737000000007</v>
          </cell>
          <cell r="AC4341">
            <v>1</v>
          </cell>
          <cell r="AD4341">
            <v>288.89</v>
          </cell>
          <cell r="AE4341">
            <v>59.833749820000001</v>
          </cell>
          <cell r="AF4341">
            <v>65.272400000000005</v>
          </cell>
          <cell r="AG4341">
            <v>0.31481481</v>
          </cell>
          <cell r="AH4341">
            <v>4.2</v>
          </cell>
          <cell r="AI4341">
            <v>49250</v>
          </cell>
          <cell r="AJ4341">
            <v>7.5</v>
          </cell>
        </row>
        <row r="4342">
          <cell r="A4342" t="str">
            <v>5905</v>
          </cell>
          <cell r="B4342" t="str">
            <v>590503701</v>
          </cell>
          <cell r="D4342" t="str">
            <v>5905037</v>
          </cell>
          <cell r="E4342" t="str">
            <v>5940</v>
          </cell>
          <cell r="F4342" t="str">
            <v>59</v>
          </cell>
          <cell r="G4342">
            <v>534.62863347999996</v>
          </cell>
          <cell r="H4342">
            <v>538.47918019999997</v>
          </cell>
          <cell r="I4342">
            <v>536.27532274999999</v>
          </cell>
          <cell r="J4342">
            <v>39.560439559999999</v>
          </cell>
          <cell r="K4342">
            <v>27.623866750000001</v>
          </cell>
          <cell r="L4342">
            <v>7.3588308999999992</v>
          </cell>
          <cell r="M4342">
            <v>7.3588308999999992</v>
          </cell>
          <cell r="N4342">
            <v>28.960535299999997</v>
          </cell>
          <cell r="O4342">
            <v>60.380999999999993</v>
          </cell>
          <cell r="P4342">
            <v>11.225243389999999</v>
          </cell>
          <cell r="Q4342">
            <v>75.8</v>
          </cell>
          <cell r="R4342">
            <v>45.167244680000003</v>
          </cell>
          <cell r="S4342">
            <v>17.899999999999999</v>
          </cell>
          <cell r="T4342">
            <v>7.3588308999999992</v>
          </cell>
          <cell r="U4342">
            <v>9.4466765200000005</v>
          </cell>
          <cell r="V4342">
            <v>7.3588308999999992</v>
          </cell>
          <cell r="W4342">
            <v>69.7</v>
          </cell>
          <cell r="X4342">
            <v>88.3</v>
          </cell>
          <cell r="Y4342">
            <v>51.7</v>
          </cell>
          <cell r="Z4342">
            <v>39.700000000000003</v>
          </cell>
          <cell r="AA4342">
            <v>32.6</v>
          </cell>
          <cell r="AB4342">
            <v>7.2232956799999997</v>
          </cell>
          <cell r="AC4342">
            <v>1</v>
          </cell>
          <cell r="AD4342">
            <v>288.89</v>
          </cell>
          <cell r="AE4342">
            <v>59.833749820000001</v>
          </cell>
          <cell r="AF4342">
            <v>65.272400000000005</v>
          </cell>
          <cell r="AG4342">
            <v>0</v>
          </cell>
          <cell r="AH4342">
            <v>4.2</v>
          </cell>
          <cell r="AI4342">
            <v>49250</v>
          </cell>
          <cell r="AJ4342">
            <v>7.5</v>
          </cell>
        </row>
        <row r="4343">
          <cell r="A4343" t="str">
            <v>5905</v>
          </cell>
          <cell r="B4343" t="str">
            <v>590504201</v>
          </cell>
          <cell r="D4343" t="str">
            <v>5905042</v>
          </cell>
          <cell r="E4343" t="str">
            <v>5940</v>
          </cell>
          <cell r="F4343" t="str">
            <v>59</v>
          </cell>
          <cell r="G4343">
            <v>534.62863347999996</v>
          </cell>
          <cell r="H4343">
            <v>538.47918019999997</v>
          </cell>
          <cell r="I4343">
            <v>536.27532274999999</v>
          </cell>
          <cell r="J4343">
            <v>39.560439559999999</v>
          </cell>
          <cell r="K4343">
            <v>27.623866750000001</v>
          </cell>
          <cell r="L4343">
            <v>7.5411524600000011</v>
          </cell>
          <cell r="M4343">
            <v>9.5407945400000003</v>
          </cell>
          <cell r="N4343">
            <v>28.960535299999997</v>
          </cell>
          <cell r="O4343">
            <v>60.380999999999993</v>
          </cell>
          <cell r="P4343">
            <v>11.225243389999999</v>
          </cell>
          <cell r="Q4343">
            <v>75.8</v>
          </cell>
          <cell r="R4343">
            <v>45.167244680000003</v>
          </cell>
          <cell r="S4343">
            <v>17.899999999999999</v>
          </cell>
          <cell r="T4343">
            <v>7.5411524600000011</v>
          </cell>
          <cell r="U4343">
            <v>7.5411524600000011</v>
          </cell>
          <cell r="V4343">
            <v>9.5407945400000003</v>
          </cell>
          <cell r="W4343">
            <v>69.7</v>
          </cell>
          <cell r="X4343">
            <v>88.3</v>
          </cell>
          <cell r="Y4343">
            <v>51.7</v>
          </cell>
          <cell r="Z4343">
            <v>39.700000000000003</v>
          </cell>
          <cell r="AA4343">
            <v>32.6</v>
          </cell>
          <cell r="AB4343">
            <v>7.5411524600000011</v>
          </cell>
          <cell r="AC4343">
            <v>1</v>
          </cell>
          <cell r="AD4343">
            <v>288.89</v>
          </cell>
          <cell r="AE4343">
            <v>59.833749820000001</v>
          </cell>
          <cell r="AF4343">
            <v>65.272400000000005</v>
          </cell>
          <cell r="AG4343">
            <v>0.30769231000000002</v>
          </cell>
          <cell r="AH4343">
            <v>4.2</v>
          </cell>
          <cell r="AI4343">
            <v>49250</v>
          </cell>
          <cell r="AJ4343">
            <v>7.5</v>
          </cell>
        </row>
        <row r="4344">
          <cell r="A4344" t="str">
            <v>5905</v>
          </cell>
          <cell r="B4344" t="str">
            <v>590505001</v>
          </cell>
          <cell r="D4344" t="str">
            <v>5905050</v>
          </cell>
          <cell r="E4344" t="str">
            <v>5940</v>
          </cell>
          <cell r="F4344" t="str">
            <v>59</v>
          </cell>
          <cell r="G4344">
            <v>534.62863347999996</v>
          </cell>
          <cell r="H4344">
            <v>538.47918019999997</v>
          </cell>
          <cell r="I4344">
            <v>536.27532274999999</v>
          </cell>
          <cell r="J4344">
            <v>39.560439559999999</v>
          </cell>
          <cell r="K4344">
            <v>27.623866750000001</v>
          </cell>
          <cell r="L4344">
            <v>8.3423634999999994</v>
          </cell>
          <cell r="M4344">
            <v>10.81977828</v>
          </cell>
          <cell r="N4344">
            <v>28.960535299999997</v>
          </cell>
          <cell r="O4344">
            <v>60.380999999999993</v>
          </cell>
          <cell r="P4344">
            <v>11.201087299999999</v>
          </cell>
          <cell r="Q4344">
            <v>75.8</v>
          </cell>
          <cell r="R4344">
            <v>45.167244680000003</v>
          </cell>
          <cell r="S4344">
            <v>17.899999999999999</v>
          </cell>
          <cell r="T4344">
            <v>9.8670310200000007</v>
          </cell>
          <cell r="U4344">
            <v>8.3783907899999992</v>
          </cell>
          <cell r="V4344">
            <v>9.8670310200000007</v>
          </cell>
          <cell r="W4344">
            <v>69.7</v>
          </cell>
          <cell r="X4344">
            <v>88.3</v>
          </cell>
          <cell r="Y4344">
            <v>51.7</v>
          </cell>
          <cell r="Z4344">
            <v>39.700000000000003</v>
          </cell>
          <cell r="AA4344">
            <v>32.6</v>
          </cell>
          <cell r="AB4344">
            <v>9.9864030499999998</v>
          </cell>
          <cell r="AC4344">
            <v>1</v>
          </cell>
          <cell r="AD4344">
            <v>288.89</v>
          </cell>
          <cell r="AE4344">
            <v>59.833749820000001</v>
          </cell>
          <cell r="AF4344">
            <v>65.272400000000005</v>
          </cell>
          <cell r="AG4344">
            <v>0.26315789000000001</v>
          </cell>
          <cell r="AH4344">
            <v>4.2</v>
          </cell>
          <cell r="AI4344">
            <v>49250</v>
          </cell>
          <cell r="AJ4344">
            <v>7.5</v>
          </cell>
        </row>
        <row r="4345">
          <cell r="A4345" t="str">
            <v>5905</v>
          </cell>
          <cell r="B4345" t="str">
            <v>590505201</v>
          </cell>
          <cell r="D4345" t="str">
            <v>5905052</v>
          </cell>
          <cell r="E4345" t="str">
            <v>5940</v>
          </cell>
          <cell r="F4345" t="str">
            <v>59</v>
          </cell>
          <cell r="G4345">
            <v>534.62863347999996</v>
          </cell>
          <cell r="H4345">
            <v>538.47918019999997</v>
          </cell>
          <cell r="I4345">
            <v>536.27532274999999</v>
          </cell>
          <cell r="J4345">
            <v>39.560439559999999</v>
          </cell>
          <cell r="K4345">
            <v>27.623866750000001</v>
          </cell>
          <cell r="L4345">
            <v>8.3402173200000007</v>
          </cell>
          <cell r="M4345">
            <v>10.31480219</v>
          </cell>
          <cell r="N4345">
            <v>28.960535299999997</v>
          </cell>
          <cell r="O4345">
            <v>60.380999999999993</v>
          </cell>
          <cell r="P4345">
            <v>11.221369230000001</v>
          </cell>
          <cell r="Q4345">
            <v>75.8</v>
          </cell>
          <cell r="R4345">
            <v>45.167244680000003</v>
          </cell>
          <cell r="S4345">
            <v>17.899999999999999</v>
          </cell>
          <cell r="T4345">
            <v>9.0156627900000004</v>
          </cell>
          <cell r="U4345">
            <v>8.7506830299999994</v>
          </cell>
          <cell r="V4345">
            <v>8.5393460000000001</v>
          </cell>
          <cell r="W4345">
            <v>69.7</v>
          </cell>
          <cell r="X4345">
            <v>88.3</v>
          </cell>
          <cell r="Y4345">
            <v>51.7</v>
          </cell>
          <cell r="Z4345">
            <v>39.700000000000003</v>
          </cell>
          <cell r="AA4345">
            <v>32.6</v>
          </cell>
          <cell r="AB4345">
            <v>8.7313363600000002</v>
          </cell>
          <cell r="AC4345">
            <v>0.99273813</v>
          </cell>
          <cell r="AD4345">
            <v>288.89</v>
          </cell>
          <cell r="AE4345">
            <v>59.833749820000001</v>
          </cell>
          <cell r="AF4345">
            <v>65.272400000000005</v>
          </cell>
          <cell r="AG4345">
            <v>0.23529412</v>
          </cell>
          <cell r="AH4345">
            <v>4.2</v>
          </cell>
          <cell r="AI4345">
            <v>49250</v>
          </cell>
          <cell r="AJ4345">
            <v>7.5</v>
          </cell>
        </row>
        <row r="4346">
          <cell r="A4346" t="str">
            <v>5905</v>
          </cell>
          <cell r="B4346" t="str">
            <v>590505401</v>
          </cell>
          <cell r="D4346" t="str">
            <v>5905054</v>
          </cell>
          <cell r="E4346" t="str">
            <v>5940</v>
          </cell>
          <cell r="F4346" t="str">
            <v>59</v>
          </cell>
          <cell r="G4346">
            <v>534.62863347999996</v>
          </cell>
          <cell r="H4346">
            <v>538.47918019999997</v>
          </cell>
          <cell r="I4346">
            <v>536.27532274999999</v>
          </cell>
          <cell r="J4346">
            <v>39.560439559999999</v>
          </cell>
          <cell r="K4346">
            <v>27.623866750000001</v>
          </cell>
          <cell r="L4346">
            <v>9.4829595700000002</v>
          </cell>
          <cell r="M4346">
            <v>10.37975279</v>
          </cell>
          <cell r="N4346">
            <v>28.960535299999997</v>
          </cell>
          <cell r="O4346">
            <v>60.380999999999993</v>
          </cell>
          <cell r="P4346">
            <v>10.92775338</v>
          </cell>
          <cell r="Q4346">
            <v>75.8</v>
          </cell>
          <cell r="R4346">
            <v>45.167244680000003</v>
          </cell>
          <cell r="S4346">
            <v>17.899999999999999</v>
          </cell>
          <cell r="T4346">
            <v>10.12699104</v>
          </cell>
          <cell r="U4346">
            <v>9.9858045999999998</v>
          </cell>
          <cell r="V4346">
            <v>9.7464828000000008</v>
          </cell>
          <cell r="W4346">
            <v>69.7</v>
          </cell>
          <cell r="X4346">
            <v>88.3</v>
          </cell>
          <cell r="Y4346">
            <v>51.7</v>
          </cell>
          <cell r="Z4346">
            <v>39.700000000000003</v>
          </cell>
          <cell r="AA4346">
            <v>32.6</v>
          </cell>
          <cell r="AB4346">
            <v>10.189342959999999</v>
          </cell>
          <cell r="AC4346">
            <v>0.39040371000000001</v>
          </cell>
          <cell r="AD4346">
            <v>288.89</v>
          </cell>
          <cell r="AE4346">
            <v>59.833749820000001</v>
          </cell>
          <cell r="AF4346">
            <v>65.263622659999996</v>
          </cell>
          <cell r="AG4346">
            <v>0.23333333000000001</v>
          </cell>
          <cell r="AH4346">
            <v>4.2</v>
          </cell>
          <cell r="AI4346">
            <v>49250</v>
          </cell>
          <cell r="AJ4346">
            <v>7.5</v>
          </cell>
        </row>
        <row r="4347">
          <cell r="A4347" t="str">
            <v>5907</v>
          </cell>
          <cell r="B4347" t="str">
            <v>590700501</v>
          </cell>
          <cell r="D4347" t="str">
            <v>5907005</v>
          </cell>
          <cell r="E4347" t="str">
            <v>5930</v>
          </cell>
          <cell r="F4347" t="str">
            <v>59</v>
          </cell>
          <cell r="G4347">
            <v>534.62863347999996</v>
          </cell>
          <cell r="H4347">
            <v>538.47918019999997</v>
          </cell>
          <cell r="I4347">
            <v>536.27532274999999</v>
          </cell>
          <cell r="J4347">
            <v>27.355623099999995</v>
          </cell>
          <cell r="K4347">
            <v>17.45068285</v>
          </cell>
          <cell r="L4347">
            <v>7.3505161700000006</v>
          </cell>
          <cell r="M4347">
            <v>11.15555028</v>
          </cell>
          <cell r="N4347">
            <v>20.857879860000001</v>
          </cell>
          <cell r="O4347">
            <v>60.380999999999993</v>
          </cell>
          <cell r="P4347">
            <v>9.9823449400000008</v>
          </cell>
          <cell r="Q4347">
            <v>69.3</v>
          </cell>
          <cell r="R4347">
            <v>45.167244680000003</v>
          </cell>
          <cell r="S4347">
            <v>21.7</v>
          </cell>
          <cell r="T4347">
            <v>7.7873820300000007</v>
          </cell>
          <cell r="U4347">
            <v>7.6680937099999991</v>
          </cell>
          <cell r="V4347">
            <v>7.3613754299999998</v>
          </cell>
          <cell r="W4347">
            <v>67.5</v>
          </cell>
          <cell r="X4347">
            <v>87.5</v>
          </cell>
          <cell r="Y4347">
            <v>59.5</v>
          </cell>
          <cell r="Z4347">
            <v>41.4</v>
          </cell>
          <cell r="AA4347">
            <v>31.7</v>
          </cell>
          <cell r="AB4347">
            <v>7.54009032</v>
          </cell>
          <cell r="AC4347">
            <v>1</v>
          </cell>
          <cell r="AD4347">
            <v>276.85000000000002</v>
          </cell>
          <cell r="AE4347">
            <v>59.628262200000009</v>
          </cell>
          <cell r="AF4347">
            <v>65.272400000000005</v>
          </cell>
          <cell r="AG4347">
            <v>0.45762712</v>
          </cell>
          <cell r="AH4347">
            <v>4.2</v>
          </cell>
          <cell r="AI4347">
            <v>49890</v>
          </cell>
          <cell r="AJ4347">
            <v>7.5</v>
          </cell>
        </row>
        <row r="4348">
          <cell r="A4348" t="str">
            <v>5907</v>
          </cell>
          <cell r="B4348" t="str">
            <v>590700901</v>
          </cell>
          <cell r="D4348" t="str">
            <v>5907009</v>
          </cell>
          <cell r="E4348" t="str">
            <v>5930</v>
          </cell>
          <cell r="F4348" t="str">
            <v>59</v>
          </cell>
          <cell r="G4348">
            <v>534.62863347999996</v>
          </cell>
          <cell r="H4348">
            <v>538.47918019999997</v>
          </cell>
          <cell r="I4348">
            <v>536.27532274999999</v>
          </cell>
          <cell r="J4348">
            <v>27.355623099999995</v>
          </cell>
          <cell r="K4348">
            <v>17.45068285</v>
          </cell>
          <cell r="L4348">
            <v>7.1308988299999996</v>
          </cell>
          <cell r="M4348">
            <v>10.81977828</v>
          </cell>
          <cell r="N4348">
            <v>20.857879860000001</v>
          </cell>
          <cell r="O4348">
            <v>60.380999999999993</v>
          </cell>
          <cell r="P4348">
            <v>7.8240460100000009</v>
          </cell>
          <cell r="Q4348">
            <v>69.3</v>
          </cell>
          <cell r="R4348">
            <v>45.167244680000003</v>
          </cell>
          <cell r="S4348">
            <v>21.7</v>
          </cell>
          <cell r="T4348">
            <v>7.1308988299999996</v>
          </cell>
          <cell r="U4348">
            <v>7.1308988299999996</v>
          </cell>
          <cell r="V4348">
            <v>7.1308988299999996</v>
          </cell>
          <cell r="W4348">
            <v>67.5</v>
          </cell>
          <cell r="X4348">
            <v>87.5</v>
          </cell>
          <cell r="Y4348">
            <v>59.5</v>
          </cell>
          <cell r="Z4348">
            <v>41.4</v>
          </cell>
          <cell r="AA4348">
            <v>31.7</v>
          </cell>
          <cell r="AB4348">
            <v>7.1308988299999996</v>
          </cell>
          <cell r="AC4348">
            <v>1</v>
          </cell>
          <cell r="AD4348">
            <v>276.85000000000002</v>
          </cell>
          <cell r="AE4348">
            <v>59.628262200000009</v>
          </cell>
          <cell r="AF4348">
            <v>65.272400000000005</v>
          </cell>
          <cell r="AG4348">
            <v>0.50724638</v>
          </cell>
          <cell r="AH4348">
            <v>4.2</v>
          </cell>
          <cell r="AI4348">
            <v>49890</v>
          </cell>
          <cell r="AJ4348">
            <v>7.5</v>
          </cell>
        </row>
        <row r="4349">
          <cell r="A4349" t="str">
            <v>5907</v>
          </cell>
          <cell r="B4349" t="str">
            <v>590701401</v>
          </cell>
          <cell r="D4349" t="str">
            <v>5907014</v>
          </cell>
          <cell r="E4349" t="str">
            <v>5930</v>
          </cell>
          <cell r="F4349" t="str">
            <v>59</v>
          </cell>
          <cell r="G4349">
            <v>534.62863347999996</v>
          </cell>
          <cell r="H4349">
            <v>538.47918019999997</v>
          </cell>
          <cell r="I4349">
            <v>536.27532274999999</v>
          </cell>
          <cell r="J4349">
            <v>27.355623099999995</v>
          </cell>
          <cell r="K4349">
            <v>17.45068285</v>
          </cell>
          <cell r="L4349">
            <v>7.1823521099999992</v>
          </cell>
          <cell r="M4349">
            <v>10.81977828</v>
          </cell>
          <cell r="N4349">
            <v>20.857879860000001</v>
          </cell>
          <cell r="O4349">
            <v>60.380999999999993</v>
          </cell>
          <cell r="P4349">
            <v>7.8240460100000009</v>
          </cell>
          <cell r="Q4349">
            <v>69.3</v>
          </cell>
          <cell r="R4349">
            <v>45.167244680000003</v>
          </cell>
          <cell r="S4349">
            <v>21.7</v>
          </cell>
          <cell r="T4349">
            <v>7.3858510800000001</v>
          </cell>
          <cell r="U4349">
            <v>7.3858510800000001</v>
          </cell>
          <cell r="V4349">
            <v>7.1914293300000001</v>
          </cell>
          <cell r="W4349">
            <v>67.5</v>
          </cell>
          <cell r="X4349">
            <v>87.5</v>
          </cell>
          <cell r="Y4349">
            <v>59.5</v>
          </cell>
          <cell r="Z4349">
            <v>41.4</v>
          </cell>
          <cell r="AA4349">
            <v>31.7</v>
          </cell>
          <cell r="AB4349">
            <v>7.3858510800000001</v>
          </cell>
          <cell r="AC4349">
            <v>0.96840364000000001</v>
          </cell>
          <cell r="AD4349">
            <v>276.85000000000002</v>
          </cell>
          <cell r="AE4349">
            <v>59.628262200000009</v>
          </cell>
          <cell r="AF4349">
            <v>65.272400000000005</v>
          </cell>
          <cell r="AG4349">
            <v>0.47682119000000001</v>
          </cell>
          <cell r="AH4349">
            <v>4.2</v>
          </cell>
          <cell r="AI4349">
            <v>49890</v>
          </cell>
          <cell r="AJ4349">
            <v>7.5</v>
          </cell>
        </row>
        <row r="4350">
          <cell r="A4350" t="str">
            <v>5907</v>
          </cell>
          <cell r="B4350" t="str">
            <v>590702201</v>
          </cell>
          <cell r="D4350" t="str">
            <v>5907022</v>
          </cell>
          <cell r="E4350" t="str">
            <v>5930</v>
          </cell>
          <cell r="F4350" t="str">
            <v>59</v>
          </cell>
          <cell r="G4350">
            <v>534.62863347999996</v>
          </cell>
          <cell r="H4350">
            <v>538.47918019999997</v>
          </cell>
          <cell r="I4350">
            <v>536.27532274999999</v>
          </cell>
          <cell r="J4350">
            <v>27.355623099999995</v>
          </cell>
          <cell r="K4350">
            <v>17.45068285</v>
          </cell>
          <cell r="L4350">
            <v>8.6219134999999998</v>
          </cell>
          <cell r="M4350">
            <v>11.003998040000001</v>
          </cell>
          <cell r="N4350">
            <v>20.857879860000001</v>
          </cell>
          <cell r="O4350">
            <v>60.380999999999993</v>
          </cell>
          <cell r="P4350">
            <v>10.02685497</v>
          </cell>
          <cell r="Q4350">
            <v>69.3</v>
          </cell>
          <cell r="R4350">
            <v>45.167244680000003</v>
          </cell>
          <cell r="S4350">
            <v>21.7</v>
          </cell>
          <cell r="T4350">
            <v>8.8022217499999993</v>
          </cell>
          <cell r="U4350">
            <v>8.4548921700000008</v>
          </cell>
          <cell r="V4350">
            <v>8.3337510100000003</v>
          </cell>
          <cell r="W4350">
            <v>67.5</v>
          </cell>
          <cell r="X4350">
            <v>87.5</v>
          </cell>
          <cell r="Y4350">
            <v>59.5</v>
          </cell>
          <cell r="Z4350">
            <v>41.4</v>
          </cell>
          <cell r="AA4350">
            <v>31.7</v>
          </cell>
          <cell r="AB4350">
            <v>8.6494487699999993</v>
          </cell>
          <cell r="AC4350">
            <v>0.99816377000000001</v>
          </cell>
          <cell r="AD4350">
            <v>276.85000000000002</v>
          </cell>
          <cell r="AE4350">
            <v>59.628262200000009</v>
          </cell>
          <cell r="AF4350">
            <v>65.272400000000005</v>
          </cell>
          <cell r="AG4350">
            <v>0.40909090999999992</v>
          </cell>
          <cell r="AH4350">
            <v>4.2</v>
          </cell>
          <cell r="AI4350">
            <v>49890</v>
          </cell>
          <cell r="AJ4350">
            <v>7.5</v>
          </cell>
        </row>
        <row r="4351">
          <cell r="A4351" t="str">
            <v>5907</v>
          </cell>
          <cell r="B4351" t="str">
            <v>590702401</v>
          </cell>
          <cell r="D4351" t="str">
            <v>5907024</v>
          </cell>
          <cell r="E4351" t="str">
            <v>5930</v>
          </cell>
          <cell r="F4351" t="str">
            <v>59</v>
          </cell>
          <cell r="G4351">
            <v>534.62863347999996</v>
          </cell>
          <cell r="H4351">
            <v>538.47918019999997</v>
          </cell>
          <cell r="I4351">
            <v>536.27532274999999</v>
          </cell>
          <cell r="J4351">
            <v>27.355623099999995</v>
          </cell>
          <cell r="K4351">
            <v>17.45068285</v>
          </cell>
          <cell r="L4351">
            <v>7.3251489599999999</v>
          </cell>
          <cell r="M4351">
            <v>11.225243389999999</v>
          </cell>
          <cell r="N4351">
            <v>20.857879860000001</v>
          </cell>
          <cell r="O4351">
            <v>60.380999999999993</v>
          </cell>
          <cell r="P4351">
            <v>7.8939451399999996</v>
          </cell>
          <cell r="Q4351">
            <v>69.3</v>
          </cell>
          <cell r="R4351">
            <v>45.167244680000003</v>
          </cell>
          <cell r="S4351">
            <v>21.7</v>
          </cell>
          <cell r="T4351">
            <v>7.4690838800000012</v>
          </cell>
          <cell r="U4351">
            <v>7.4690838800000012</v>
          </cell>
          <cell r="V4351">
            <v>7.4690838800000012</v>
          </cell>
          <cell r="W4351">
            <v>67.5</v>
          </cell>
          <cell r="X4351">
            <v>87.5</v>
          </cell>
          <cell r="Y4351">
            <v>59.5</v>
          </cell>
          <cell r="Z4351">
            <v>41.4</v>
          </cell>
          <cell r="AA4351">
            <v>31.7</v>
          </cell>
          <cell r="AB4351">
            <v>7.4690838800000012</v>
          </cell>
          <cell r="AC4351">
            <v>1</v>
          </cell>
          <cell r="AD4351">
            <v>276.85000000000002</v>
          </cell>
          <cell r="AE4351">
            <v>59.628262200000009</v>
          </cell>
          <cell r="AF4351">
            <v>65.272400000000005</v>
          </cell>
          <cell r="AG4351">
            <v>0.26666666999999999</v>
          </cell>
          <cell r="AH4351">
            <v>4.2</v>
          </cell>
          <cell r="AI4351">
            <v>49890</v>
          </cell>
          <cell r="AJ4351">
            <v>7.5</v>
          </cell>
        </row>
        <row r="4352">
          <cell r="A4352" t="str">
            <v>5907</v>
          </cell>
          <cell r="B4352" t="str">
            <v>590702601</v>
          </cell>
          <cell r="D4352" t="str">
            <v>5907026</v>
          </cell>
          <cell r="E4352" t="str">
            <v>5930</v>
          </cell>
          <cell r="F4352" t="str">
            <v>59</v>
          </cell>
          <cell r="G4352">
            <v>534.62863347999996</v>
          </cell>
          <cell r="H4352">
            <v>538.47918019999997</v>
          </cell>
          <cell r="I4352">
            <v>536.27532274999999</v>
          </cell>
          <cell r="J4352">
            <v>27.355623099999995</v>
          </cell>
          <cell r="K4352">
            <v>17.45068285</v>
          </cell>
          <cell r="L4352">
            <v>8.1028891299999994</v>
          </cell>
          <cell r="M4352">
            <v>10.850385080000001</v>
          </cell>
          <cell r="N4352">
            <v>20.857879860000001</v>
          </cell>
          <cell r="O4352">
            <v>60.380999999999993</v>
          </cell>
          <cell r="P4352">
            <v>9.3043770099999996</v>
          </cell>
          <cell r="Q4352">
            <v>69.3</v>
          </cell>
          <cell r="R4352">
            <v>45.167244680000003</v>
          </cell>
          <cell r="S4352">
            <v>21.7</v>
          </cell>
          <cell r="T4352">
            <v>9.2040204400000007</v>
          </cell>
          <cell r="U4352">
            <v>8.2684753900000008</v>
          </cell>
          <cell r="V4352">
            <v>8.2684753900000008</v>
          </cell>
          <cell r="W4352">
            <v>67.5</v>
          </cell>
          <cell r="X4352">
            <v>87.5</v>
          </cell>
          <cell r="Y4352">
            <v>59.5</v>
          </cell>
          <cell r="Z4352">
            <v>41.4</v>
          </cell>
          <cell r="AA4352">
            <v>31.7</v>
          </cell>
          <cell r="AB4352">
            <v>9.0997439500000006</v>
          </cell>
          <cell r="AC4352">
            <v>0.86470356999999998</v>
          </cell>
          <cell r="AD4352">
            <v>276.85000000000002</v>
          </cell>
          <cell r="AE4352">
            <v>59.628262200000009</v>
          </cell>
          <cell r="AF4352">
            <v>65.272400000000005</v>
          </cell>
          <cell r="AG4352">
            <v>0.375</v>
          </cell>
          <cell r="AH4352">
            <v>4.2</v>
          </cell>
          <cell r="AI4352">
            <v>49890</v>
          </cell>
          <cell r="AJ4352">
            <v>7.5</v>
          </cell>
        </row>
        <row r="4353">
          <cell r="A4353" t="str">
            <v>5907</v>
          </cell>
          <cell r="B4353" t="str">
            <v>590702801</v>
          </cell>
          <cell r="D4353" t="str">
            <v>5907028</v>
          </cell>
          <cell r="E4353" t="str">
            <v>5930</v>
          </cell>
          <cell r="F4353" t="str">
            <v>59</v>
          </cell>
          <cell r="G4353">
            <v>534.62863347999996</v>
          </cell>
          <cell r="H4353">
            <v>538.47918019999997</v>
          </cell>
          <cell r="I4353">
            <v>536.27532274999999</v>
          </cell>
          <cell r="J4353">
            <v>27.355623099999995</v>
          </cell>
          <cell r="K4353">
            <v>17.45068285</v>
          </cell>
          <cell r="L4353">
            <v>8.7088047999999993</v>
          </cell>
          <cell r="M4353">
            <v>10.800065249999999</v>
          </cell>
          <cell r="N4353">
            <v>20.857879860000001</v>
          </cell>
          <cell r="O4353">
            <v>60.380999999999993</v>
          </cell>
          <cell r="P4353">
            <v>8.9389252700000004</v>
          </cell>
          <cell r="Q4353">
            <v>69.3</v>
          </cell>
          <cell r="R4353">
            <v>45.167244680000003</v>
          </cell>
          <cell r="S4353">
            <v>21.7</v>
          </cell>
          <cell r="T4353">
            <v>8.9245232300000001</v>
          </cell>
          <cell r="U4353">
            <v>8.9139538599999995</v>
          </cell>
          <cell r="V4353">
            <v>8.6772691399999999</v>
          </cell>
          <cell r="W4353">
            <v>67.5</v>
          </cell>
          <cell r="X4353">
            <v>87.5</v>
          </cell>
          <cell r="Y4353">
            <v>59.5</v>
          </cell>
          <cell r="Z4353">
            <v>41.4</v>
          </cell>
          <cell r="AA4353">
            <v>31.7</v>
          </cell>
          <cell r="AB4353">
            <v>8.6706007399999994</v>
          </cell>
          <cell r="AC4353">
            <v>0.64167151</v>
          </cell>
          <cell r="AD4353">
            <v>276.85000000000002</v>
          </cell>
          <cell r="AE4353">
            <v>59.628262200000009</v>
          </cell>
          <cell r="AF4353">
            <v>65.267178790000003</v>
          </cell>
          <cell r="AG4353">
            <v>0.30554729602794223</v>
          </cell>
          <cell r="AH4353">
            <v>4.2</v>
          </cell>
          <cell r="AI4353">
            <v>49890</v>
          </cell>
          <cell r="AJ4353">
            <v>7.5</v>
          </cell>
        </row>
        <row r="4354">
          <cell r="A4354" t="str">
            <v>5907</v>
          </cell>
          <cell r="B4354" t="str">
            <v>590703501</v>
          </cell>
          <cell r="D4354" t="str">
            <v>5907035</v>
          </cell>
          <cell r="E4354" t="str">
            <v>5930</v>
          </cell>
          <cell r="F4354" t="str">
            <v>59</v>
          </cell>
          <cell r="G4354">
            <v>534.62863347999996</v>
          </cell>
          <cell r="H4354">
            <v>538.47918019999997</v>
          </cell>
          <cell r="I4354">
            <v>536.27532274999999</v>
          </cell>
          <cell r="J4354">
            <v>27.355623099999995</v>
          </cell>
          <cell r="K4354">
            <v>17.45068285</v>
          </cell>
          <cell r="L4354">
            <v>7.5595595000000007</v>
          </cell>
          <cell r="M4354">
            <v>8.2907943500000005</v>
          </cell>
          <cell r="N4354">
            <v>20.857879860000001</v>
          </cell>
          <cell r="O4354">
            <v>60.380999999999993</v>
          </cell>
          <cell r="P4354">
            <v>9.6370449800000006</v>
          </cell>
          <cell r="Q4354">
            <v>69.3</v>
          </cell>
          <cell r="R4354">
            <v>45.167244680000003</v>
          </cell>
          <cell r="S4354">
            <v>21.7</v>
          </cell>
          <cell r="T4354">
            <v>8.2388011700000003</v>
          </cell>
          <cell r="U4354">
            <v>8.2907943500000005</v>
          </cell>
          <cell r="V4354">
            <v>7.6324011299999999</v>
          </cell>
          <cell r="W4354">
            <v>67.5</v>
          </cell>
          <cell r="X4354">
            <v>87.5</v>
          </cell>
          <cell r="Y4354">
            <v>59.5</v>
          </cell>
          <cell r="Z4354">
            <v>41.4</v>
          </cell>
          <cell r="AA4354">
            <v>31.7</v>
          </cell>
          <cell r="AB4354">
            <v>7.9686656999999999</v>
          </cell>
          <cell r="AC4354">
            <v>1</v>
          </cell>
          <cell r="AD4354">
            <v>276.85000000000002</v>
          </cell>
          <cell r="AE4354">
            <v>59.628262200000009</v>
          </cell>
          <cell r="AF4354">
            <v>62.828499999999998</v>
          </cell>
          <cell r="AG4354">
            <v>0.39473683999999998</v>
          </cell>
          <cell r="AH4354">
            <v>4.2</v>
          </cell>
          <cell r="AI4354">
            <v>49890</v>
          </cell>
          <cell r="AJ4354">
            <v>7.5</v>
          </cell>
        </row>
        <row r="4355">
          <cell r="A4355" t="str">
            <v>5907</v>
          </cell>
          <cell r="B4355" t="str">
            <v>590704101</v>
          </cell>
          <cell r="C4355" t="str">
            <v>913</v>
          </cell>
          <cell r="D4355" t="str">
            <v>5907041</v>
          </cell>
          <cell r="E4355" t="str">
            <v>5930</v>
          </cell>
          <cell r="F4355" t="str">
            <v>59</v>
          </cell>
          <cell r="G4355">
            <v>534.62863347999996</v>
          </cell>
          <cell r="H4355">
            <v>538.47918019999997</v>
          </cell>
          <cell r="I4355">
            <v>536.27532274999999</v>
          </cell>
          <cell r="J4355">
            <v>27.355623099999995</v>
          </cell>
          <cell r="K4355">
            <v>17.45068285</v>
          </cell>
          <cell r="L4355">
            <v>7.2977682799999997</v>
          </cell>
          <cell r="M4355">
            <v>8.2617846799999999</v>
          </cell>
          <cell r="N4355">
            <v>20.857879860000001</v>
          </cell>
          <cell r="O4355">
            <v>60.380999999999993</v>
          </cell>
          <cell r="P4355">
            <v>7.9420068099999996</v>
          </cell>
          <cell r="Q4355">
            <v>69.3</v>
          </cell>
          <cell r="R4355">
            <v>45.167244680000003</v>
          </cell>
          <cell r="S4355">
            <v>21.7</v>
          </cell>
          <cell r="T4355">
            <v>8.1080212199999995</v>
          </cell>
          <cell r="U4355">
            <v>7.4854916099999995</v>
          </cell>
          <cell r="V4355">
            <v>7.3907985199999997</v>
          </cell>
          <cell r="W4355">
            <v>67.5</v>
          </cell>
          <cell r="X4355">
            <v>87.5</v>
          </cell>
          <cell r="Y4355">
            <v>59.5</v>
          </cell>
          <cell r="Z4355">
            <v>41.4</v>
          </cell>
          <cell r="AA4355">
            <v>31.7</v>
          </cell>
          <cell r="AB4355">
            <v>7.4922030399999997</v>
          </cell>
          <cell r="AC4355">
            <v>0.99706012000000011</v>
          </cell>
          <cell r="AD4355">
            <v>276.85000000000002</v>
          </cell>
          <cell r="AE4355">
            <v>59.628262200000009</v>
          </cell>
          <cell r="AF4355">
            <v>62.828499999999998</v>
          </cell>
          <cell r="AG4355">
            <v>0.38738739</v>
          </cell>
          <cell r="AH4355">
            <v>4.2</v>
          </cell>
          <cell r="AI4355">
            <v>49890</v>
          </cell>
          <cell r="AJ4355">
            <v>7.5</v>
          </cell>
        </row>
        <row r="4356">
          <cell r="A4356" t="str">
            <v>5907</v>
          </cell>
          <cell r="B4356" t="str">
            <v>590704701</v>
          </cell>
          <cell r="C4356" t="str">
            <v>913</v>
          </cell>
          <cell r="D4356" t="str">
            <v>5907047</v>
          </cell>
          <cell r="E4356" t="str">
            <v>5930</v>
          </cell>
          <cell r="F4356" t="str">
            <v>59</v>
          </cell>
          <cell r="G4356">
            <v>534.62863347999996</v>
          </cell>
          <cell r="H4356">
            <v>538.47918019999997</v>
          </cell>
          <cell r="I4356">
            <v>536.27532274999999</v>
          </cell>
          <cell r="J4356">
            <v>27.355623099999995</v>
          </cell>
          <cell r="K4356">
            <v>17.45068285</v>
          </cell>
          <cell r="L4356">
            <v>8.4553177900000005</v>
          </cell>
          <cell r="M4356">
            <v>9.7610019000000001</v>
          </cell>
          <cell r="N4356">
            <v>20.857879860000001</v>
          </cell>
          <cell r="O4356">
            <v>60.380999999999993</v>
          </cell>
          <cell r="P4356">
            <v>9.65848175</v>
          </cell>
          <cell r="Q4356">
            <v>69.3</v>
          </cell>
          <cell r="R4356">
            <v>45.167244680000003</v>
          </cell>
          <cell r="S4356">
            <v>21.7</v>
          </cell>
          <cell r="T4356">
            <v>8.5257564200000004</v>
          </cell>
          <cell r="U4356">
            <v>8.7727652099999993</v>
          </cell>
          <cell r="V4356">
            <v>8.4776204199999992</v>
          </cell>
          <cell r="W4356">
            <v>67.5</v>
          </cell>
          <cell r="X4356">
            <v>87.5</v>
          </cell>
          <cell r="Y4356">
            <v>59.5</v>
          </cell>
          <cell r="Z4356">
            <v>41.4</v>
          </cell>
          <cell r="AA4356">
            <v>31.7</v>
          </cell>
          <cell r="AB4356">
            <v>8.7316591999999993</v>
          </cell>
          <cell r="AC4356">
            <v>0.94341413000000007</v>
          </cell>
          <cell r="AD4356">
            <v>276.85000000000002</v>
          </cell>
          <cell r="AE4356">
            <v>59.628262200000009</v>
          </cell>
          <cell r="AF4356">
            <v>62.842658180000001</v>
          </cell>
          <cell r="AG4356">
            <v>0.23749999999999999</v>
          </cell>
          <cell r="AH4356">
            <v>4.2</v>
          </cell>
          <cell r="AI4356">
            <v>49890</v>
          </cell>
          <cell r="AJ4356">
            <v>7.5</v>
          </cell>
        </row>
        <row r="4357">
          <cell r="A4357" t="str">
            <v>5907</v>
          </cell>
          <cell r="B4357" t="str">
            <v>590704901</v>
          </cell>
          <cell r="C4357" t="str">
            <v>913</v>
          </cell>
          <cell r="D4357" t="str">
            <v>5907049</v>
          </cell>
          <cell r="E4357" t="str">
            <v>5930</v>
          </cell>
          <cell r="F4357" t="str">
            <v>59</v>
          </cell>
          <cell r="G4357">
            <v>534.62863347999996</v>
          </cell>
          <cell r="H4357">
            <v>538.47918019999997</v>
          </cell>
          <cell r="I4357">
            <v>536.27532274999999</v>
          </cell>
          <cell r="J4357">
            <v>27.355623099999995</v>
          </cell>
          <cell r="K4357">
            <v>17.45068285</v>
          </cell>
          <cell r="L4357">
            <v>7.7634463900000004</v>
          </cell>
          <cell r="M4357">
            <v>9.4247256799999999</v>
          </cell>
          <cell r="N4357">
            <v>20.857879860000001</v>
          </cell>
          <cell r="O4357">
            <v>60.380999999999993</v>
          </cell>
          <cell r="P4357">
            <v>9.4159714700000006</v>
          </cell>
          <cell r="Q4357">
            <v>69.3</v>
          </cell>
          <cell r="R4357">
            <v>45.167244680000003</v>
          </cell>
          <cell r="S4357">
            <v>21.7</v>
          </cell>
          <cell r="T4357">
            <v>7.8469809799999997</v>
          </cell>
          <cell r="U4357">
            <v>9.3958235899999991</v>
          </cell>
          <cell r="V4357">
            <v>7.7634463900000004</v>
          </cell>
          <cell r="W4357">
            <v>67.5</v>
          </cell>
          <cell r="X4357">
            <v>87.5</v>
          </cell>
          <cell r="Y4357">
            <v>59.5</v>
          </cell>
          <cell r="Z4357">
            <v>41.4</v>
          </cell>
          <cell r="AA4357">
            <v>31.7</v>
          </cell>
          <cell r="AB4357">
            <v>7.7786301499999997</v>
          </cell>
          <cell r="AC4357">
            <v>1</v>
          </cell>
          <cell r="AD4357">
            <v>276.85000000000002</v>
          </cell>
          <cell r="AE4357">
            <v>59.628262200000009</v>
          </cell>
          <cell r="AF4357">
            <v>62.828499999999998</v>
          </cell>
          <cell r="AG4357">
            <v>0.26666666999999999</v>
          </cell>
          <cell r="AH4357">
            <v>4.2</v>
          </cell>
          <cell r="AI4357">
            <v>49890</v>
          </cell>
          <cell r="AJ4357">
            <v>7.5</v>
          </cell>
        </row>
        <row r="4358">
          <cell r="A4358" t="str">
            <v>5907</v>
          </cell>
          <cell r="B4358" t="str">
            <v>590705101</v>
          </cell>
          <cell r="C4358" t="str">
            <v>913</v>
          </cell>
          <cell r="D4358" t="str">
            <v>5907051</v>
          </cell>
          <cell r="E4358" t="str">
            <v>5930</v>
          </cell>
          <cell r="F4358" t="str">
            <v>59</v>
          </cell>
          <cell r="G4358">
            <v>534.62863347999996</v>
          </cell>
          <cell r="H4358">
            <v>538.47918019999997</v>
          </cell>
          <cell r="I4358">
            <v>536.27532274999999</v>
          </cell>
          <cell r="J4358">
            <v>27.355623099999995</v>
          </cell>
          <cell r="K4358">
            <v>17.45068285</v>
          </cell>
          <cell r="L4358">
            <v>8.8209946499999994</v>
          </cell>
          <cell r="M4358">
            <v>9.0817112299999998</v>
          </cell>
          <cell r="N4358">
            <v>20.857879860000001</v>
          </cell>
          <cell r="O4358">
            <v>60.380999999999993</v>
          </cell>
          <cell r="P4358">
            <v>9.4074684400000006</v>
          </cell>
          <cell r="Q4358">
            <v>69.3</v>
          </cell>
          <cell r="R4358">
            <v>45.167244680000003</v>
          </cell>
          <cell r="S4358">
            <v>21.7</v>
          </cell>
          <cell r="T4358">
            <v>9.1167986299999999</v>
          </cell>
          <cell r="U4358">
            <v>8.9266503200000002</v>
          </cell>
          <cell r="V4358">
            <v>9.0766946900000001</v>
          </cell>
          <cell r="W4358">
            <v>67.5</v>
          </cell>
          <cell r="X4358">
            <v>87.5</v>
          </cell>
          <cell r="Y4358">
            <v>59.5</v>
          </cell>
          <cell r="Z4358">
            <v>41.4</v>
          </cell>
          <cell r="AA4358">
            <v>31.7</v>
          </cell>
          <cell r="AB4358">
            <v>9.0296574700000001</v>
          </cell>
          <cell r="AC4358">
            <v>0.50476109000000002</v>
          </cell>
          <cell r="AD4358">
            <v>276.85000000000002</v>
          </cell>
          <cell r="AE4358">
            <v>59.628262200000009</v>
          </cell>
          <cell r="AF4358">
            <v>62.828499999999998</v>
          </cell>
          <cell r="AG4358">
            <v>0.14285713999999999</v>
          </cell>
          <cell r="AH4358">
            <v>4.2</v>
          </cell>
          <cell r="AI4358">
            <v>49890</v>
          </cell>
          <cell r="AJ4358">
            <v>7.5</v>
          </cell>
        </row>
        <row r="4359">
          <cell r="A4359" t="str">
            <v>5907</v>
          </cell>
          <cell r="B4359" t="str">
            <v>590705301</v>
          </cell>
          <cell r="D4359" t="str">
            <v>5907053</v>
          </cell>
          <cell r="E4359" t="str">
            <v>5930</v>
          </cell>
          <cell r="F4359" t="str">
            <v>59</v>
          </cell>
          <cell r="G4359">
            <v>534.62863347999996</v>
          </cell>
          <cell r="H4359">
            <v>538.47918019999997</v>
          </cell>
          <cell r="I4359">
            <v>536.27532274999999</v>
          </cell>
          <cell r="J4359">
            <v>27.355623099999995</v>
          </cell>
          <cell r="K4359">
            <v>17.45068285</v>
          </cell>
          <cell r="L4359">
            <v>8.6383483099999996</v>
          </cell>
          <cell r="M4359">
            <v>10.78477268</v>
          </cell>
          <cell r="N4359">
            <v>20.857879860000001</v>
          </cell>
          <cell r="O4359">
            <v>60.380999999999993</v>
          </cell>
          <cell r="P4359">
            <v>9.6225824600000003</v>
          </cell>
          <cell r="Q4359">
            <v>69.3</v>
          </cell>
          <cell r="R4359">
            <v>45.167244680000003</v>
          </cell>
          <cell r="S4359">
            <v>21.7</v>
          </cell>
          <cell r="T4359">
            <v>9.7000853500000002</v>
          </cell>
          <cell r="U4359">
            <v>8.6383483099999996</v>
          </cell>
          <cell r="V4359">
            <v>9.5414410600000004</v>
          </cell>
          <cell r="W4359">
            <v>67.5</v>
          </cell>
          <cell r="X4359">
            <v>87.5</v>
          </cell>
          <cell r="Y4359">
            <v>59.5</v>
          </cell>
          <cell r="Z4359">
            <v>41.4</v>
          </cell>
          <cell r="AA4359">
            <v>31.7</v>
          </cell>
          <cell r="AB4359">
            <v>8.5477223999999996</v>
          </cell>
          <cell r="AC4359">
            <v>0.83500266000000001</v>
          </cell>
          <cell r="AD4359">
            <v>276.85000000000002</v>
          </cell>
          <cell r="AE4359">
            <v>59.628262200000009</v>
          </cell>
          <cell r="AF4359">
            <v>65.272400000000005</v>
          </cell>
          <cell r="AG4359">
            <v>0.6</v>
          </cell>
          <cell r="AH4359">
            <v>4.2</v>
          </cell>
          <cell r="AI4359">
            <v>49890</v>
          </cell>
          <cell r="AJ4359">
            <v>7.5</v>
          </cell>
        </row>
        <row r="4360">
          <cell r="A4360" t="str">
            <v>5907</v>
          </cell>
          <cell r="B4360" t="str">
            <v>590705501</v>
          </cell>
          <cell r="D4360" t="str">
            <v>5907055</v>
          </cell>
          <cell r="E4360" t="str">
            <v>5930</v>
          </cell>
          <cell r="F4360" t="str">
            <v>59</v>
          </cell>
          <cell r="G4360">
            <v>534.62863347999996</v>
          </cell>
          <cell r="H4360">
            <v>538.47918019999997</v>
          </cell>
          <cell r="I4360">
            <v>536.27532274999999</v>
          </cell>
          <cell r="J4360">
            <v>27.355623099999995</v>
          </cell>
          <cell r="K4360">
            <v>17.45068285</v>
          </cell>
          <cell r="L4360">
            <v>9.9811428000000006</v>
          </cell>
          <cell r="M4360">
            <v>11.130580999999999</v>
          </cell>
          <cell r="N4360">
            <v>20.857879860000001</v>
          </cell>
          <cell r="O4360">
            <v>60.380999999999993</v>
          </cell>
          <cell r="P4360">
            <v>10.259342159999999</v>
          </cell>
          <cell r="Q4360">
            <v>69.3</v>
          </cell>
          <cell r="R4360">
            <v>45.167244680000003</v>
          </cell>
          <cell r="S4360">
            <v>21.7</v>
          </cell>
          <cell r="T4360">
            <v>10.237778840000001</v>
          </cell>
          <cell r="U4360">
            <v>9.9939222300000008</v>
          </cell>
          <cell r="V4360">
            <v>10.00256336</v>
          </cell>
          <cell r="W4360">
            <v>67.5</v>
          </cell>
          <cell r="X4360">
            <v>87.5</v>
          </cell>
          <cell r="Y4360">
            <v>59.5</v>
          </cell>
          <cell r="Z4360">
            <v>41.4</v>
          </cell>
          <cell r="AA4360">
            <v>31.7</v>
          </cell>
          <cell r="AB4360">
            <v>10.266358260000001</v>
          </cell>
          <cell r="AC4360">
            <v>0.81188061999999994</v>
          </cell>
          <cell r="AD4360">
            <v>276.85000000000002</v>
          </cell>
          <cell r="AE4360">
            <v>59.628262200000009</v>
          </cell>
          <cell r="AF4360">
            <v>65.257894250000007</v>
          </cell>
          <cell r="AG4360">
            <v>0.3393093616348673</v>
          </cell>
          <cell r="AH4360">
            <v>4.2</v>
          </cell>
          <cell r="AI4360">
            <v>49890</v>
          </cell>
          <cell r="AJ4360">
            <v>7.5</v>
          </cell>
        </row>
        <row r="4361">
          <cell r="A4361" t="str">
            <v>5909</v>
          </cell>
          <cell r="B4361" t="str">
            <v>590900901</v>
          </cell>
          <cell r="D4361" t="str">
            <v>5909009</v>
          </cell>
          <cell r="E4361" t="str">
            <v>5920</v>
          </cell>
          <cell r="F4361" t="str">
            <v>59</v>
          </cell>
          <cell r="G4361">
            <v>534.62863347999996</v>
          </cell>
          <cell r="H4361">
            <v>538.47918019999997</v>
          </cell>
          <cell r="I4361">
            <v>536.27532274999999</v>
          </cell>
          <cell r="J4361">
            <v>43.046709130000004</v>
          </cell>
          <cell r="K4361">
            <v>32.523543060000002</v>
          </cell>
          <cell r="L4361">
            <v>7.61085279</v>
          </cell>
          <cell r="M4361">
            <v>7.7177962100000004</v>
          </cell>
          <cell r="N4361">
            <v>23.29510651</v>
          </cell>
          <cell r="O4361">
            <v>60.380999999999993</v>
          </cell>
          <cell r="P4361">
            <v>7.9703949100000004</v>
          </cell>
          <cell r="Q4361">
            <v>63.3</v>
          </cell>
          <cell r="R4361">
            <v>45.167244680000003</v>
          </cell>
          <cell r="S4361">
            <v>14.6</v>
          </cell>
          <cell r="T4361">
            <v>8.0789982600000005</v>
          </cell>
          <cell r="U4361">
            <v>8.0789982600000005</v>
          </cell>
          <cell r="V4361">
            <v>8.0186254699999999</v>
          </cell>
          <cell r="W4361">
            <v>68.099999999999994</v>
          </cell>
          <cell r="X4361">
            <v>79.599999999999994</v>
          </cell>
          <cell r="Y4361">
            <v>50.4</v>
          </cell>
          <cell r="Z4361">
            <v>39.4</v>
          </cell>
          <cell r="AA4361">
            <v>31.2</v>
          </cell>
          <cell r="AB4361">
            <v>7.8123782100000003</v>
          </cell>
          <cell r="AC4361">
            <v>0.79896372000000004</v>
          </cell>
          <cell r="AD4361">
            <v>277.14999999999998</v>
          </cell>
          <cell r="AE4361">
            <v>61.388612510000009</v>
          </cell>
          <cell r="AF4361">
            <v>62.825099999999999</v>
          </cell>
          <cell r="AG4361">
            <v>0.64102563999999995</v>
          </cell>
          <cell r="AH4361">
            <v>3.9</v>
          </cell>
          <cell r="AI4361">
            <v>56910</v>
          </cell>
          <cell r="AJ4361">
            <v>7.5</v>
          </cell>
        </row>
        <row r="4362">
          <cell r="A4362" t="str">
            <v>5909</v>
          </cell>
          <cell r="B4362" t="str">
            <v>590901401</v>
          </cell>
          <cell r="D4362" t="str">
            <v>5909014</v>
          </cell>
          <cell r="E4362" t="str">
            <v>5920</v>
          </cell>
          <cell r="F4362" t="str">
            <v>59</v>
          </cell>
          <cell r="G4362">
            <v>534.62863347999996</v>
          </cell>
          <cell r="H4362">
            <v>538.47918019999997</v>
          </cell>
          <cell r="I4362">
            <v>536.27532274999999</v>
          </cell>
          <cell r="J4362">
            <v>43.046709130000004</v>
          </cell>
          <cell r="K4362">
            <v>32.523543060000002</v>
          </cell>
          <cell r="L4362">
            <v>8.0758936299999995</v>
          </cell>
          <cell r="M4362">
            <v>10.80768546</v>
          </cell>
          <cell r="N4362">
            <v>23.29510651</v>
          </cell>
          <cell r="O4362">
            <v>60.380999999999993</v>
          </cell>
          <cell r="P4362">
            <v>11.22002983</v>
          </cell>
          <cell r="Q4362">
            <v>63.3</v>
          </cell>
          <cell r="R4362">
            <v>45.167244680000003</v>
          </cell>
          <cell r="S4362">
            <v>14.6</v>
          </cell>
          <cell r="T4362">
            <v>8.6298073399999993</v>
          </cell>
          <cell r="U4362">
            <v>10.79589534</v>
          </cell>
          <cell r="V4362">
            <v>8.6298073399999993</v>
          </cell>
          <cell r="W4362">
            <v>68.099999999999994</v>
          </cell>
          <cell r="X4362">
            <v>79.599999999999994</v>
          </cell>
          <cell r="Y4362">
            <v>50.4</v>
          </cell>
          <cell r="Z4362">
            <v>39.4</v>
          </cell>
          <cell r="AA4362">
            <v>31.2</v>
          </cell>
          <cell r="AB4362">
            <v>10.726324379999999</v>
          </cell>
          <cell r="AC4362">
            <v>0.78093577000000003</v>
          </cell>
          <cell r="AD4362">
            <v>277.14999999999998</v>
          </cell>
          <cell r="AE4362">
            <v>61.388612510000009</v>
          </cell>
          <cell r="AF4362">
            <v>62.825099999999999</v>
          </cell>
          <cell r="AG4362">
            <v>0.77777777999999997</v>
          </cell>
          <cell r="AH4362">
            <v>3.9</v>
          </cell>
          <cell r="AI4362">
            <v>56910</v>
          </cell>
          <cell r="AJ4362">
            <v>7.5</v>
          </cell>
        </row>
        <row r="4363">
          <cell r="A4363" t="str">
            <v>5909</v>
          </cell>
          <cell r="B4363" t="str">
            <v>590901601</v>
          </cell>
          <cell r="D4363" t="str">
            <v>5909016</v>
          </cell>
          <cell r="E4363" t="str">
            <v>5920</v>
          </cell>
          <cell r="F4363" t="str">
            <v>59</v>
          </cell>
          <cell r="G4363">
            <v>534.62863347999996</v>
          </cell>
          <cell r="H4363">
            <v>538.47918019999997</v>
          </cell>
          <cell r="I4363">
            <v>536.27532274999999</v>
          </cell>
          <cell r="J4363">
            <v>43.046709130000004</v>
          </cell>
          <cell r="K4363">
            <v>32.523543060000002</v>
          </cell>
          <cell r="L4363">
            <v>9.3978152900000005</v>
          </cell>
          <cell r="M4363">
            <v>9.8179841299999993</v>
          </cell>
          <cell r="N4363">
            <v>23.29510651</v>
          </cell>
          <cell r="O4363">
            <v>60.380999999999993</v>
          </cell>
          <cell r="P4363">
            <v>9.8114819099999995</v>
          </cell>
          <cell r="Q4363">
            <v>63.3</v>
          </cell>
          <cell r="R4363">
            <v>45.167244680000003</v>
          </cell>
          <cell r="S4363">
            <v>14.6</v>
          </cell>
          <cell r="T4363">
            <v>9.5941050499999996</v>
          </cell>
          <cell r="U4363">
            <v>9.5530076699999995</v>
          </cell>
          <cell r="V4363">
            <v>9.6692830500000007</v>
          </cell>
          <cell r="W4363">
            <v>68.099999999999994</v>
          </cell>
          <cell r="X4363">
            <v>79.599999999999994</v>
          </cell>
          <cell r="Y4363">
            <v>50.4</v>
          </cell>
          <cell r="Z4363">
            <v>39.4</v>
          </cell>
          <cell r="AA4363">
            <v>31.2</v>
          </cell>
          <cell r="AB4363">
            <v>9.4912243899999993</v>
          </cell>
          <cell r="AC4363">
            <v>4.1287089999999999E-2</v>
          </cell>
          <cell r="AD4363">
            <v>277.14999999999998</v>
          </cell>
          <cell r="AE4363">
            <v>61.388612510000009</v>
          </cell>
          <cell r="AF4363">
            <v>62.825107379999999</v>
          </cell>
          <cell r="AG4363">
            <v>0.5</v>
          </cell>
          <cell r="AH4363">
            <v>3.9</v>
          </cell>
          <cell r="AI4363">
            <v>56910</v>
          </cell>
          <cell r="AJ4363">
            <v>7.5</v>
          </cell>
        </row>
        <row r="4364">
          <cell r="A4364" t="str">
            <v>5909</v>
          </cell>
          <cell r="B4364" t="str">
            <v>590902001</v>
          </cell>
          <cell r="C4364" t="str">
            <v>930</v>
          </cell>
          <cell r="D4364" t="str">
            <v>5909020</v>
          </cell>
          <cell r="E4364" t="str">
            <v>5920</v>
          </cell>
          <cell r="F4364" t="str">
            <v>59</v>
          </cell>
          <cell r="G4364">
            <v>534.62863347999996</v>
          </cell>
          <cell r="H4364">
            <v>538.47918019999997</v>
          </cell>
          <cell r="I4364">
            <v>536.27532274999999</v>
          </cell>
          <cell r="J4364">
            <v>43.046709130000004</v>
          </cell>
          <cell r="K4364">
            <v>32.523543060000002</v>
          </cell>
          <cell r="L4364">
            <v>7.3975615399999999</v>
          </cell>
          <cell r="M4364">
            <v>8.6625049199999999</v>
          </cell>
          <cell r="N4364">
            <v>23.29510651</v>
          </cell>
          <cell r="O4364">
            <v>60.380999999999993</v>
          </cell>
          <cell r="P4364">
            <v>8.4918753799999998</v>
          </cell>
          <cell r="Q4364">
            <v>63.3</v>
          </cell>
          <cell r="R4364">
            <v>42.68235438</v>
          </cell>
          <cell r="S4364">
            <v>14.6</v>
          </cell>
          <cell r="T4364">
            <v>8.6960086099999998</v>
          </cell>
          <cell r="U4364">
            <v>8.1238542599999999</v>
          </cell>
          <cell r="V4364">
            <v>7.667158259999999</v>
          </cell>
          <cell r="W4364">
            <v>68.099999999999994</v>
          </cell>
          <cell r="X4364">
            <v>79.599999999999994</v>
          </cell>
          <cell r="Y4364">
            <v>50.4</v>
          </cell>
          <cell r="Z4364">
            <v>39.4</v>
          </cell>
          <cell r="AA4364">
            <v>31.2</v>
          </cell>
          <cell r="AB4364">
            <v>7.9915922800000008</v>
          </cell>
          <cell r="AC4364">
            <v>0.64192484999999999</v>
          </cell>
          <cell r="AD4364">
            <v>277.14999999999998</v>
          </cell>
          <cell r="AE4364">
            <v>61.388612510000009</v>
          </cell>
          <cell r="AF4364">
            <v>62.824034730000008</v>
          </cell>
          <cell r="AG4364">
            <v>0.42313324000000002</v>
          </cell>
          <cell r="AH4364">
            <v>3.9</v>
          </cell>
          <cell r="AI4364">
            <v>56910</v>
          </cell>
          <cell r="AJ4364">
            <v>7.5</v>
          </cell>
        </row>
        <row r="4365">
          <cell r="A4365" t="str">
            <v>5909</v>
          </cell>
          <cell r="B4365" t="str">
            <v>590902701</v>
          </cell>
          <cell r="D4365" t="str">
            <v>5909027</v>
          </cell>
          <cell r="E4365" t="str">
            <v>5920</v>
          </cell>
          <cell r="F4365" t="str">
            <v>59</v>
          </cell>
          <cell r="G4365">
            <v>534.62863347999996</v>
          </cell>
          <cell r="H4365">
            <v>538.47918019999997</v>
          </cell>
          <cell r="I4365">
            <v>536.27532274999999</v>
          </cell>
          <cell r="J4365">
            <v>43.046709130000004</v>
          </cell>
          <cell r="K4365">
            <v>32.523543060000002</v>
          </cell>
          <cell r="L4365">
            <v>7.6482630299999999</v>
          </cell>
          <cell r="M4365">
            <v>9.2830330599999993</v>
          </cell>
          <cell r="N4365">
            <v>23.29510651</v>
          </cell>
          <cell r="O4365">
            <v>60.380999999999993</v>
          </cell>
          <cell r="P4365">
            <v>9.8802189299999998</v>
          </cell>
          <cell r="Q4365">
            <v>63.3</v>
          </cell>
          <cell r="R4365">
            <v>45.167244680000003</v>
          </cell>
          <cell r="S4365">
            <v>14.6</v>
          </cell>
          <cell r="T4365">
            <v>9.2830330599999993</v>
          </cell>
          <cell r="U4365">
            <v>9.0619563700000008</v>
          </cell>
          <cell r="V4365">
            <v>7.3427791899999999</v>
          </cell>
          <cell r="W4365">
            <v>68.099999999999994</v>
          </cell>
          <cell r="X4365">
            <v>79.599999999999994</v>
          </cell>
          <cell r="Y4365">
            <v>50.4</v>
          </cell>
          <cell r="Z4365">
            <v>39.4</v>
          </cell>
          <cell r="AA4365">
            <v>31.2</v>
          </cell>
          <cell r="AB4365">
            <v>7.3427791899999999</v>
          </cell>
          <cell r="AC4365">
            <v>1</v>
          </cell>
          <cell r="AD4365">
            <v>277.14999999999998</v>
          </cell>
          <cell r="AE4365">
            <v>61.388612510000009</v>
          </cell>
          <cell r="AF4365">
            <v>62.825099999999999</v>
          </cell>
          <cell r="AG4365">
            <v>0.38095237999999998</v>
          </cell>
          <cell r="AH4365">
            <v>3.9</v>
          </cell>
          <cell r="AI4365">
            <v>56910</v>
          </cell>
          <cell r="AJ4365">
            <v>7.5</v>
          </cell>
        </row>
        <row r="4366">
          <cell r="A4366" t="str">
            <v>5909</v>
          </cell>
          <cell r="B4366" t="str">
            <v>590903201</v>
          </cell>
          <cell r="C4366" t="str">
            <v>930</v>
          </cell>
          <cell r="D4366" t="str">
            <v>5909032</v>
          </cell>
          <cell r="E4366" t="str">
            <v>5920</v>
          </cell>
          <cell r="F4366" t="str">
            <v>59</v>
          </cell>
          <cell r="G4366">
            <v>534.62863347999996</v>
          </cell>
          <cell r="H4366">
            <v>538.47918019999997</v>
          </cell>
          <cell r="I4366">
            <v>536.27532274999999</v>
          </cell>
          <cell r="J4366">
            <v>43.046709130000004</v>
          </cell>
          <cell r="K4366">
            <v>32.523543060000002</v>
          </cell>
          <cell r="L4366">
            <v>8.0133431799999997</v>
          </cell>
          <cell r="M4366">
            <v>8.3366300899999999</v>
          </cell>
          <cell r="N4366">
            <v>23.29510651</v>
          </cell>
          <cell r="O4366">
            <v>60.380999999999993</v>
          </cell>
          <cell r="P4366">
            <v>9.7946766499999995</v>
          </cell>
          <cell r="Q4366">
            <v>63.3</v>
          </cell>
          <cell r="R4366">
            <v>42.68235438</v>
          </cell>
          <cell r="S4366">
            <v>14.6</v>
          </cell>
          <cell r="T4366">
            <v>8.3392619799999999</v>
          </cell>
          <cell r="U4366">
            <v>8.2395934499999992</v>
          </cell>
          <cell r="V4366">
            <v>8.0163179000000007</v>
          </cell>
          <cell r="W4366">
            <v>68.099999999999994</v>
          </cell>
          <cell r="X4366">
            <v>79.599999999999994</v>
          </cell>
          <cell r="Y4366">
            <v>50.4</v>
          </cell>
          <cell r="Z4366">
            <v>39.4</v>
          </cell>
          <cell r="AA4366">
            <v>31.2</v>
          </cell>
          <cell r="AB4366">
            <v>8.0989467499999996</v>
          </cell>
          <cell r="AC4366">
            <v>0.83183675000000012</v>
          </cell>
          <cell r="AD4366">
            <v>277.14999999999998</v>
          </cell>
          <cell r="AE4366">
            <v>61.388612510000009</v>
          </cell>
          <cell r="AF4366">
            <v>62.825099999999999</v>
          </cell>
          <cell r="AG4366">
            <v>0.28358209000000001</v>
          </cell>
          <cell r="AH4366">
            <v>3.9</v>
          </cell>
          <cell r="AI4366">
            <v>56910</v>
          </cell>
          <cell r="AJ4366">
            <v>7.5</v>
          </cell>
        </row>
        <row r="4367">
          <cell r="A4367" t="str">
            <v>5909</v>
          </cell>
          <cell r="B4367" t="str">
            <v>590903401</v>
          </cell>
          <cell r="D4367" t="str">
            <v>5909034</v>
          </cell>
          <cell r="E4367" t="str">
            <v>5920</v>
          </cell>
          <cell r="F4367" t="str">
            <v>59</v>
          </cell>
          <cell r="G4367">
            <v>534.62863347999996</v>
          </cell>
          <cell r="H4367">
            <v>538.47918019999997</v>
          </cell>
          <cell r="I4367">
            <v>536.27532274999999</v>
          </cell>
          <cell r="J4367">
            <v>43.046709130000004</v>
          </cell>
          <cell r="K4367">
            <v>32.523543060000002</v>
          </cell>
          <cell r="L4367">
            <v>8.5859727100000001</v>
          </cell>
          <cell r="M4367">
            <v>8.8810026200000003</v>
          </cell>
          <cell r="N4367">
            <v>23.29510651</v>
          </cell>
          <cell r="O4367">
            <v>60.380999999999993</v>
          </cell>
          <cell r="P4367">
            <v>9.8148202599999994</v>
          </cell>
          <cell r="Q4367">
            <v>63.3</v>
          </cell>
          <cell r="R4367">
            <v>45.167244680000003</v>
          </cell>
          <cell r="S4367">
            <v>14.6</v>
          </cell>
          <cell r="T4367">
            <v>8.8810026200000003</v>
          </cell>
          <cell r="U4367">
            <v>8.8810026200000003</v>
          </cell>
          <cell r="V4367">
            <v>8.6557370000000002</v>
          </cell>
          <cell r="W4367">
            <v>68.099999999999994</v>
          </cell>
          <cell r="X4367">
            <v>79.599999999999994</v>
          </cell>
          <cell r="Y4367">
            <v>50.4</v>
          </cell>
          <cell r="Z4367">
            <v>39.4</v>
          </cell>
          <cell r="AA4367">
            <v>31.2</v>
          </cell>
          <cell r="AB4367">
            <v>7.9956435999999993</v>
          </cell>
          <cell r="AC4367">
            <v>0.11664129999999999</v>
          </cell>
          <cell r="AD4367">
            <v>277.14999999999998</v>
          </cell>
          <cell r="AE4367">
            <v>61.388612510000009</v>
          </cell>
          <cell r="AF4367">
            <v>62.825099999999999</v>
          </cell>
          <cell r="AG4367">
            <v>0.32790856485197939</v>
          </cell>
          <cell r="AH4367">
            <v>3.9</v>
          </cell>
          <cell r="AI4367">
            <v>56910</v>
          </cell>
          <cell r="AJ4367">
            <v>7.5</v>
          </cell>
        </row>
        <row r="4368">
          <cell r="A4368" t="str">
            <v>5909</v>
          </cell>
          <cell r="B4368" t="str">
            <v>590903601</v>
          </cell>
          <cell r="C4368" t="str">
            <v>930</v>
          </cell>
          <cell r="D4368" t="str">
            <v>5909036</v>
          </cell>
          <cell r="E4368" t="str">
            <v>5920</v>
          </cell>
          <cell r="F4368" t="str">
            <v>59</v>
          </cell>
          <cell r="G4368">
            <v>534.62863347999996</v>
          </cell>
          <cell r="H4368">
            <v>538.47918019999997</v>
          </cell>
          <cell r="I4368">
            <v>536.27532274999999</v>
          </cell>
          <cell r="J4368">
            <v>43.046709130000004</v>
          </cell>
          <cell r="K4368">
            <v>32.523543060000002</v>
          </cell>
          <cell r="L4368">
            <v>8.9580254400000001</v>
          </cell>
          <cell r="M4368">
            <v>9.5970982500000002</v>
          </cell>
          <cell r="N4368">
            <v>23.29510651</v>
          </cell>
          <cell r="O4368">
            <v>60.380999999999993</v>
          </cell>
          <cell r="P4368">
            <v>9.3982297300000006</v>
          </cell>
          <cell r="Q4368">
            <v>63.3</v>
          </cell>
          <cell r="R4368">
            <v>42.68235438</v>
          </cell>
          <cell r="S4368">
            <v>14.6</v>
          </cell>
          <cell r="T4368">
            <v>9.5271199800000002</v>
          </cell>
          <cell r="U4368">
            <v>9.4023646999999997</v>
          </cell>
          <cell r="V4368">
            <v>8.8543794600000005</v>
          </cell>
          <cell r="W4368">
            <v>68.099999999999994</v>
          </cell>
          <cell r="X4368">
            <v>79.599999999999994</v>
          </cell>
          <cell r="Y4368">
            <v>50.4</v>
          </cell>
          <cell r="Z4368">
            <v>39.4</v>
          </cell>
          <cell r="AA4368">
            <v>31.2</v>
          </cell>
          <cell r="AB4368">
            <v>9.2796798500000008</v>
          </cell>
          <cell r="AC4368">
            <v>0.31745586999999997</v>
          </cell>
          <cell r="AD4368">
            <v>277.14999999999998</v>
          </cell>
          <cell r="AE4368">
            <v>61.388612510000009</v>
          </cell>
          <cell r="AF4368">
            <v>62.825099999999999</v>
          </cell>
          <cell r="AG4368">
            <v>0.17391303999999999</v>
          </cell>
          <cell r="AH4368">
            <v>3.9</v>
          </cell>
          <cell r="AI4368">
            <v>56910</v>
          </cell>
          <cell r="AJ4368">
            <v>7.5</v>
          </cell>
        </row>
        <row r="4369">
          <cell r="A4369" t="str">
            <v>5909</v>
          </cell>
          <cell r="B4369" t="str">
            <v>590904801</v>
          </cell>
          <cell r="D4369" t="str">
            <v>5909048</v>
          </cell>
          <cell r="E4369" t="str">
            <v>5920</v>
          </cell>
          <cell r="F4369" t="str">
            <v>59</v>
          </cell>
          <cell r="G4369">
            <v>534.62863347999996</v>
          </cell>
          <cell r="H4369">
            <v>538.47918019999997</v>
          </cell>
          <cell r="I4369">
            <v>536.27532274999999</v>
          </cell>
          <cell r="J4369">
            <v>43.046709130000004</v>
          </cell>
          <cell r="K4369">
            <v>32.523543060000002</v>
          </cell>
          <cell r="L4369">
            <v>9.3348562499999996</v>
          </cell>
          <cell r="M4369">
            <v>9.8114270900000005</v>
          </cell>
          <cell r="N4369">
            <v>23.29510651</v>
          </cell>
          <cell r="O4369">
            <v>60.380999999999993</v>
          </cell>
          <cell r="P4369">
            <v>9.8148748900000005</v>
          </cell>
          <cell r="Q4369">
            <v>63.3</v>
          </cell>
          <cell r="R4369">
            <v>45.167244680000003</v>
          </cell>
          <cell r="S4369">
            <v>14.6</v>
          </cell>
          <cell r="T4369">
            <v>9.7861669100000004</v>
          </cell>
          <cell r="U4369">
            <v>9.73091829</v>
          </cell>
          <cell r="V4369">
            <v>9.2460935400000004</v>
          </cell>
          <cell r="W4369">
            <v>68.099999999999994</v>
          </cell>
          <cell r="X4369">
            <v>79.599999999999994</v>
          </cell>
          <cell r="Y4369">
            <v>50.4</v>
          </cell>
          <cell r="Z4369">
            <v>39.4</v>
          </cell>
          <cell r="AA4369">
            <v>31.2</v>
          </cell>
          <cell r="AB4369">
            <v>9.2052273200000005</v>
          </cell>
          <cell r="AC4369">
            <v>5.7951149999999993E-2</v>
          </cell>
          <cell r="AD4369">
            <v>277.14999999999998</v>
          </cell>
          <cell r="AE4369">
            <v>61.388612510000009</v>
          </cell>
          <cell r="AF4369">
            <v>62.825099999999999</v>
          </cell>
          <cell r="AG4369">
            <v>0.33644352723912091</v>
          </cell>
          <cell r="AH4369">
            <v>3.9</v>
          </cell>
          <cell r="AI4369">
            <v>56910</v>
          </cell>
          <cell r="AJ4369">
            <v>7.5</v>
          </cell>
        </row>
        <row r="4370">
          <cell r="A4370" t="str">
            <v>5909</v>
          </cell>
          <cell r="B4370" t="str">
            <v>590905201</v>
          </cell>
          <cell r="C4370" t="str">
            <v>932</v>
          </cell>
          <cell r="D4370" t="str">
            <v>5909052</v>
          </cell>
          <cell r="E4370" t="str">
            <v>5920</v>
          </cell>
          <cell r="F4370" t="str">
            <v>59</v>
          </cell>
          <cell r="G4370">
            <v>534.62863347999996</v>
          </cell>
          <cell r="H4370">
            <v>538.47918019999997</v>
          </cell>
          <cell r="I4370">
            <v>536.27532274999999</v>
          </cell>
          <cell r="J4370">
            <v>43.046709130000004</v>
          </cell>
          <cell r="K4370">
            <v>32.523543060000002</v>
          </cell>
          <cell r="L4370">
            <v>7.4407337100000008</v>
          </cell>
          <cell r="M4370">
            <v>8.4574431899999993</v>
          </cell>
          <cell r="N4370">
            <v>23.29510651</v>
          </cell>
          <cell r="O4370">
            <v>60.380999999999993</v>
          </cell>
          <cell r="P4370">
            <v>8.2534880299999998</v>
          </cell>
          <cell r="Q4370">
            <v>63.3</v>
          </cell>
          <cell r="R4370">
            <v>36.851785300000003</v>
          </cell>
          <cell r="S4370">
            <v>14.6</v>
          </cell>
          <cell r="T4370">
            <v>8.3647410699999991</v>
          </cell>
          <cell r="U4370">
            <v>7.8446326400000004</v>
          </cell>
          <cell r="V4370">
            <v>7.4529823300000002</v>
          </cell>
          <cell r="W4370">
            <v>68.099999999999994</v>
          </cell>
          <cell r="X4370">
            <v>79.599999999999994</v>
          </cell>
          <cell r="Y4370">
            <v>50.4</v>
          </cell>
          <cell r="Z4370">
            <v>39.4</v>
          </cell>
          <cell r="AA4370">
            <v>31.2</v>
          </cell>
          <cell r="AB4370">
            <v>7.8879593400000001</v>
          </cell>
          <cell r="AC4370">
            <v>0.71935335</v>
          </cell>
          <cell r="AD4370">
            <v>277.14999999999998</v>
          </cell>
          <cell r="AE4370">
            <v>61.388612510000009</v>
          </cell>
          <cell r="AF4370">
            <v>60.343176630000002</v>
          </cell>
          <cell r="AG4370">
            <v>0.41369047999999997</v>
          </cell>
          <cell r="AH4370">
            <v>3.9</v>
          </cell>
          <cell r="AI4370">
            <v>56910</v>
          </cell>
          <cell r="AJ4370">
            <v>7.5</v>
          </cell>
        </row>
        <row r="4371">
          <cell r="A4371" t="str">
            <v>5909</v>
          </cell>
          <cell r="B4371" t="str">
            <v>590905601</v>
          </cell>
          <cell r="C4371" t="str">
            <v>932</v>
          </cell>
          <cell r="D4371" t="str">
            <v>5909056</v>
          </cell>
          <cell r="E4371" t="str">
            <v>5920</v>
          </cell>
          <cell r="F4371" t="str">
            <v>59</v>
          </cell>
          <cell r="G4371">
            <v>534.62863347999996</v>
          </cell>
          <cell r="H4371">
            <v>538.47918019999997</v>
          </cell>
          <cell r="I4371">
            <v>536.27532274999999</v>
          </cell>
          <cell r="J4371">
            <v>43.046709130000004</v>
          </cell>
          <cell r="K4371">
            <v>32.523543060000002</v>
          </cell>
          <cell r="L4371">
            <v>7.4471683600000009</v>
          </cell>
          <cell r="M4371">
            <v>8.1777966800000002</v>
          </cell>
          <cell r="N4371">
            <v>23.29510651</v>
          </cell>
          <cell r="O4371">
            <v>60.380999999999993</v>
          </cell>
          <cell r="P4371">
            <v>8.2430194700000001</v>
          </cell>
          <cell r="Q4371">
            <v>63.3</v>
          </cell>
          <cell r="R4371">
            <v>36.851785300000003</v>
          </cell>
          <cell r="S4371">
            <v>14.6</v>
          </cell>
          <cell r="T4371">
            <v>8.3347116200000002</v>
          </cell>
          <cell r="U4371">
            <v>8.2461715600000005</v>
          </cell>
          <cell r="V4371">
            <v>7.7070626600000001</v>
          </cell>
          <cell r="W4371">
            <v>68.099999999999994</v>
          </cell>
          <cell r="X4371">
            <v>79.599999999999994</v>
          </cell>
          <cell r="Y4371">
            <v>50.4</v>
          </cell>
          <cell r="Z4371">
            <v>39.4</v>
          </cell>
          <cell r="AA4371">
            <v>31.2</v>
          </cell>
          <cell r="AB4371">
            <v>7.8152070600000005</v>
          </cell>
          <cell r="AC4371">
            <v>0.80765741000000002</v>
          </cell>
          <cell r="AD4371">
            <v>277.14999999999998</v>
          </cell>
          <cell r="AE4371">
            <v>61.388612510000009</v>
          </cell>
          <cell r="AF4371">
            <v>64.137703819999999</v>
          </cell>
          <cell r="AG4371">
            <v>0.35782747999999998</v>
          </cell>
          <cell r="AH4371">
            <v>3.9</v>
          </cell>
          <cell r="AI4371">
            <v>56910</v>
          </cell>
          <cell r="AJ4371">
            <v>7.5</v>
          </cell>
        </row>
        <row r="4372">
          <cell r="A4372" t="str">
            <v>5909</v>
          </cell>
          <cell r="B4372" t="str">
            <v>590906001</v>
          </cell>
          <cell r="D4372" t="str">
            <v>5909060</v>
          </cell>
          <cell r="E4372" t="str">
            <v>5920</v>
          </cell>
          <cell r="F4372" t="str">
            <v>59</v>
          </cell>
          <cell r="G4372">
            <v>534.62863347999996</v>
          </cell>
          <cell r="H4372">
            <v>538.47918019999997</v>
          </cell>
          <cell r="I4372">
            <v>536.27532274999999</v>
          </cell>
          <cell r="J4372">
            <v>43.046709130000004</v>
          </cell>
          <cell r="K4372">
            <v>32.523543060000002</v>
          </cell>
          <cell r="L4372">
            <v>8.5107726199999991</v>
          </cell>
          <cell r="M4372">
            <v>9.5487393199999993</v>
          </cell>
          <cell r="N4372">
            <v>23.29510651</v>
          </cell>
          <cell r="O4372">
            <v>60.380999999999993</v>
          </cell>
          <cell r="P4372">
            <v>9.3932450900000006</v>
          </cell>
          <cell r="Q4372">
            <v>63.3</v>
          </cell>
          <cell r="R4372">
            <v>45.167244680000003</v>
          </cell>
          <cell r="S4372">
            <v>14.6</v>
          </cell>
          <cell r="T4372">
            <v>9.5940369200000006</v>
          </cell>
          <cell r="U4372">
            <v>8.6276606400000002</v>
          </cell>
          <cell r="V4372">
            <v>8.3257905300000008</v>
          </cell>
          <cell r="W4372">
            <v>68.099999999999994</v>
          </cell>
          <cell r="X4372">
            <v>79.599999999999994</v>
          </cell>
          <cell r="Y4372">
            <v>50.4</v>
          </cell>
          <cell r="Z4372">
            <v>39.4</v>
          </cell>
          <cell r="AA4372">
            <v>31.2</v>
          </cell>
          <cell r="AB4372">
            <v>9.3078299900000001</v>
          </cell>
          <cell r="AC4372">
            <v>0</v>
          </cell>
          <cell r="AD4372">
            <v>277.14999999999998</v>
          </cell>
          <cell r="AE4372">
            <v>61.388612510000009</v>
          </cell>
          <cell r="AF4372">
            <v>64.1387</v>
          </cell>
          <cell r="AG4372">
            <v>0.35714286000000001</v>
          </cell>
          <cell r="AH4372">
            <v>3.9</v>
          </cell>
          <cell r="AI4372">
            <v>56910</v>
          </cell>
          <cell r="AJ4372">
            <v>7.5</v>
          </cell>
        </row>
        <row r="4373">
          <cell r="A4373" t="str">
            <v>5909</v>
          </cell>
          <cell r="B4373" t="str">
            <v>590906201</v>
          </cell>
          <cell r="D4373" t="str">
            <v>5909062</v>
          </cell>
          <cell r="E4373" t="str">
            <v>5920</v>
          </cell>
          <cell r="F4373" t="str">
            <v>59</v>
          </cell>
          <cell r="G4373">
            <v>534.62863347999996</v>
          </cell>
          <cell r="H4373">
            <v>538.47918019999997</v>
          </cell>
          <cell r="I4373">
            <v>536.27532274999999</v>
          </cell>
          <cell r="J4373">
            <v>43.046709130000004</v>
          </cell>
          <cell r="K4373">
            <v>32.523543060000002</v>
          </cell>
          <cell r="L4373">
            <v>8.1053075200000002</v>
          </cell>
          <cell r="M4373">
            <v>9.3156908900000008</v>
          </cell>
          <cell r="N4373">
            <v>23.29510651</v>
          </cell>
          <cell r="O4373">
            <v>60.380999999999993</v>
          </cell>
          <cell r="P4373">
            <v>9.3916614299999992</v>
          </cell>
          <cell r="Q4373">
            <v>63.3</v>
          </cell>
          <cell r="R4373">
            <v>45.167244680000003</v>
          </cell>
          <cell r="S4373">
            <v>14.6</v>
          </cell>
          <cell r="T4373">
            <v>9.3585017199999996</v>
          </cell>
          <cell r="U4373">
            <v>9.1971538099999997</v>
          </cell>
          <cell r="V4373">
            <v>8.1800407199999992</v>
          </cell>
          <cell r="W4373">
            <v>68.099999999999994</v>
          </cell>
          <cell r="X4373">
            <v>79.599999999999994</v>
          </cell>
          <cell r="Y4373">
            <v>50.4</v>
          </cell>
          <cell r="Z4373">
            <v>39.4</v>
          </cell>
          <cell r="AA4373">
            <v>31.2</v>
          </cell>
          <cell r="AB4373">
            <v>9.0479390800000008</v>
          </cell>
          <cell r="AC4373">
            <v>0</v>
          </cell>
          <cell r="AD4373">
            <v>277.14999999999998</v>
          </cell>
          <cell r="AE4373">
            <v>61.388612510000009</v>
          </cell>
          <cell r="AF4373">
            <v>62.825099999999999</v>
          </cell>
          <cell r="AG4373">
            <v>0.66666667000000002</v>
          </cell>
          <cell r="AH4373">
            <v>3.9</v>
          </cell>
          <cell r="AI4373">
            <v>56910</v>
          </cell>
          <cell r="AJ4373">
            <v>7.5</v>
          </cell>
        </row>
        <row r="4374">
          <cell r="A4374" t="str">
            <v>5909</v>
          </cell>
          <cell r="B4374" t="str">
            <v>590906401</v>
          </cell>
          <cell r="C4374" t="str">
            <v>932</v>
          </cell>
          <cell r="D4374" t="str">
            <v>5909064</v>
          </cell>
          <cell r="E4374" t="str">
            <v>5920</v>
          </cell>
          <cell r="F4374" t="str">
            <v>59</v>
          </cell>
          <cell r="G4374">
            <v>534.62863347999996</v>
          </cell>
          <cell r="H4374">
            <v>538.47918019999997</v>
          </cell>
          <cell r="I4374">
            <v>536.27532274999999</v>
          </cell>
          <cell r="J4374">
            <v>43.046709130000004</v>
          </cell>
          <cell r="K4374">
            <v>32.523543060000002</v>
          </cell>
          <cell r="L4374">
            <v>8.5191911900000008</v>
          </cell>
          <cell r="M4374">
            <v>8.7552647599999993</v>
          </cell>
          <cell r="N4374">
            <v>23.29510651</v>
          </cell>
          <cell r="O4374">
            <v>60.380999999999993</v>
          </cell>
          <cell r="P4374">
            <v>9.3981468600000007</v>
          </cell>
          <cell r="Q4374">
            <v>63.3</v>
          </cell>
          <cell r="R4374">
            <v>36.851785300000003</v>
          </cell>
          <cell r="S4374">
            <v>14.6</v>
          </cell>
          <cell r="T4374">
            <v>9.3903258699999999</v>
          </cell>
          <cell r="U4374">
            <v>8.5097656799999992</v>
          </cell>
          <cell r="V4374">
            <v>8.7157161300000006</v>
          </cell>
          <cell r="W4374">
            <v>68.099999999999994</v>
          </cell>
          <cell r="X4374">
            <v>79.599999999999994</v>
          </cell>
          <cell r="Y4374">
            <v>50.4</v>
          </cell>
          <cell r="Z4374">
            <v>39.4</v>
          </cell>
          <cell r="AA4374">
            <v>31.2</v>
          </cell>
          <cell r="AB4374">
            <v>8.2905435000000001</v>
          </cell>
          <cell r="AC4374">
            <v>0</v>
          </cell>
          <cell r="AD4374">
            <v>277.14999999999998</v>
          </cell>
          <cell r="AE4374">
            <v>61.388612510000009</v>
          </cell>
          <cell r="AF4374">
            <v>60.332999999999991</v>
          </cell>
          <cell r="AG4374">
            <v>1</v>
          </cell>
          <cell r="AH4374">
            <v>3.9</v>
          </cell>
          <cell r="AI4374">
            <v>56910</v>
          </cell>
          <cell r="AJ4374">
            <v>7.5</v>
          </cell>
        </row>
        <row r="4375">
          <cell r="A4375" t="str">
            <v>5915</v>
          </cell>
          <cell r="B4375" t="str">
            <v>591500101</v>
          </cell>
          <cell r="C4375" t="str">
            <v>933</v>
          </cell>
          <cell r="D4375" t="str">
            <v>5915001</v>
          </cell>
          <cell r="E4375" t="str">
            <v>5920</v>
          </cell>
          <cell r="F4375" t="str">
            <v>59</v>
          </cell>
          <cell r="G4375">
            <v>534.62863347999996</v>
          </cell>
          <cell r="H4375">
            <v>538.47918019999997</v>
          </cell>
          <cell r="I4375">
            <v>536.27532274999999</v>
          </cell>
          <cell r="J4375">
            <v>43.046709130000004</v>
          </cell>
          <cell r="K4375">
            <v>32.523543060000002</v>
          </cell>
          <cell r="L4375">
            <v>7.4905293999999998</v>
          </cell>
          <cell r="M4375">
            <v>8.8079206200000009</v>
          </cell>
          <cell r="N4375">
            <v>23.29510651</v>
          </cell>
          <cell r="O4375">
            <v>58.404000000000011</v>
          </cell>
          <cell r="P4375">
            <v>8.4510533900000002</v>
          </cell>
          <cell r="Q4375">
            <v>63.3</v>
          </cell>
          <cell r="R4375">
            <v>42.607870050000002</v>
          </cell>
          <cell r="S4375">
            <v>14.6</v>
          </cell>
          <cell r="T4375">
            <v>8.2411761499999994</v>
          </cell>
          <cell r="U4375">
            <v>8.0255163899999999</v>
          </cell>
          <cell r="V4375">
            <v>7.5186072199999998</v>
          </cell>
          <cell r="W4375">
            <v>68.099999999999994</v>
          </cell>
          <cell r="X4375">
            <v>79.599999999999994</v>
          </cell>
          <cell r="Y4375">
            <v>50.4</v>
          </cell>
          <cell r="Z4375">
            <v>39.4</v>
          </cell>
          <cell r="AA4375">
            <v>31.2</v>
          </cell>
          <cell r="AB4375">
            <v>8.23827262</v>
          </cell>
          <cell r="AC4375">
            <v>0.65167712</v>
          </cell>
          <cell r="AD4375">
            <v>277.14999999999998</v>
          </cell>
          <cell r="AE4375">
            <v>61.388612510000009</v>
          </cell>
          <cell r="AF4375">
            <v>66.065337779999993</v>
          </cell>
          <cell r="AG4375">
            <v>0.30190930999999999</v>
          </cell>
          <cell r="AH4375">
            <v>3.9</v>
          </cell>
          <cell r="AI4375">
            <v>56910</v>
          </cell>
          <cell r="AJ4375">
            <v>3.8</v>
          </cell>
        </row>
        <row r="4376">
          <cell r="A4376" t="str">
            <v>5915</v>
          </cell>
          <cell r="B4376" t="str">
            <v>591500201</v>
          </cell>
          <cell r="C4376" t="str">
            <v>933</v>
          </cell>
          <cell r="D4376" t="str">
            <v>5915002</v>
          </cell>
          <cell r="E4376" t="str">
            <v>5920</v>
          </cell>
          <cell r="F4376" t="str">
            <v>59</v>
          </cell>
          <cell r="G4376">
            <v>534.62863347999996</v>
          </cell>
          <cell r="H4376">
            <v>538.47918019999997</v>
          </cell>
          <cell r="I4376">
            <v>536.27532274999999</v>
          </cell>
          <cell r="J4376">
            <v>43.046709130000004</v>
          </cell>
          <cell r="K4376">
            <v>32.523543060000002</v>
          </cell>
          <cell r="L4376">
            <v>7.1308988299999996</v>
          </cell>
          <cell r="M4376">
            <v>8.0614868699999995</v>
          </cell>
          <cell r="N4376">
            <v>23.29510651</v>
          </cell>
          <cell r="O4376">
            <v>58.404000000000011</v>
          </cell>
          <cell r="P4376">
            <v>7.8240460100000009</v>
          </cell>
          <cell r="Q4376">
            <v>63.3</v>
          </cell>
          <cell r="R4376">
            <v>42.607870050000002</v>
          </cell>
          <cell r="S4376">
            <v>14.6</v>
          </cell>
          <cell r="T4376">
            <v>7.5131635499999998</v>
          </cell>
          <cell r="U4376">
            <v>7.4477512800000003</v>
          </cell>
          <cell r="V4376">
            <v>7.1308988299999996</v>
          </cell>
          <cell r="W4376">
            <v>68.099999999999994</v>
          </cell>
          <cell r="X4376">
            <v>79.599999999999994</v>
          </cell>
          <cell r="Y4376">
            <v>50.4</v>
          </cell>
          <cell r="Z4376">
            <v>39.4</v>
          </cell>
          <cell r="AA4376">
            <v>31.2</v>
          </cell>
          <cell r="AB4376">
            <v>7.2218358300000007</v>
          </cell>
          <cell r="AC4376">
            <v>1</v>
          </cell>
          <cell r="AD4376">
            <v>277.14999999999998</v>
          </cell>
          <cell r="AE4376">
            <v>61.388612510000009</v>
          </cell>
          <cell r="AF4376">
            <v>66.106880489999995</v>
          </cell>
          <cell r="AG4376">
            <v>0.36966824999999998</v>
          </cell>
          <cell r="AH4376">
            <v>3.9</v>
          </cell>
          <cell r="AI4376">
            <v>56910</v>
          </cell>
          <cell r="AJ4376">
            <v>3.8</v>
          </cell>
        </row>
        <row r="4377">
          <cell r="A4377" t="str">
            <v>5915</v>
          </cell>
          <cell r="B4377" t="str">
            <v>591500401</v>
          </cell>
          <cell r="C4377" t="str">
            <v>933</v>
          </cell>
          <cell r="D4377" t="str">
            <v>5915004</v>
          </cell>
          <cell r="E4377" t="str">
            <v>5920</v>
          </cell>
          <cell r="F4377" t="str">
            <v>59</v>
          </cell>
          <cell r="G4377">
            <v>534.62863347999996</v>
          </cell>
          <cell r="H4377">
            <v>538.47918019999997</v>
          </cell>
          <cell r="I4377">
            <v>536.27532274999999</v>
          </cell>
          <cell r="J4377">
            <v>43.046709130000004</v>
          </cell>
          <cell r="K4377">
            <v>32.523543060000002</v>
          </cell>
          <cell r="L4377">
            <v>7.1853870200000003</v>
          </cell>
          <cell r="M4377">
            <v>8.0548402200000009</v>
          </cell>
          <cell r="N4377">
            <v>23.29510651</v>
          </cell>
          <cell r="O4377">
            <v>58.404000000000011</v>
          </cell>
          <cell r="P4377">
            <v>8.0621175800000007</v>
          </cell>
          <cell r="Q4377">
            <v>63.3</v>
          </cell>
          <cell r="R4377">
            <v>42.607870050000002</v>
          </cell>
          <cell r="S4377">
            <v>14.6</v>
          </cell>
          <cell r="T4377">
            <v>8.1330002199999996</v>
          </cell>
          <cell r="U4377">
            <v>7.7288558199999997</v>
          </cell>
          <cell r="V4377">
            <v>7.2848209099999988</v>
          </cell>
          <cell r="W4377">
            <v>68.099999999999994</v>
          </cell>
          <cell r="X4377">
            <v>79.599999999999994</v>
          </cell>
          <cell r="Y4377">
            <v>50.4</v>
          </cell>
          <cell r="Z4377">
            <v>39.4</v>
          </cell>
          <cell r="AA4377">
            <v>31.2</v>
          </cell>
          <cell r="AB4377">
            <v>7.5590382599999995</v>
          </cell>
          <cell r="AC4377">
            <v>0.81217196000000003</v>
          </cell>
          <cell r="AD4377">
            <v>277.14999999999998</v>
          </cell>
          <cell r="AE4377">
            <v>61.388612510000009</v>
          </cell>
          <cell r="AF4377">
            <v>62.29345099999999</v>
          </cell>
          <cell r="AG4377">
            <v>0.38940644000000002</v>
          </cell>
          <cell r="AH4377">
            <v>3.9</v>
          </cell>
          <cell r="AI4377">
            <v>56910</v>
          </cell>
          <cell r="AJ4377">
            <v>3.8</v>
          </cell>
        </row>
        <row r="4378">
          <cell r="A4378" t="str">
            <v>5915</v>
          </cell>
          <cell r="B4378" t="str">
            <v>591500701</v>
          </cell>
          <cell r="C4378" t="str">
            <v>933</v>
          </cell>
          <cell r="D4378" t="str">
            <v>5915007</v>
          </cell>
          <cell r="E4378" t="str">
            <v>5920</v>
          </cell>
          <cell r="F4378" t="str">
            <v>59</v>
          </cell>
          <cell r="G4378">
            <v>534.62863347999996</v>
          </cell>
          <cell r="H4378">
            <v>538.47918019999997</v>
          </cell>
          <cell r="I4378">
            <v>536.27532274999999</v>
          </cell>
          <cell r="J4378">
            <v>43.046709130000004</v>
          </cell>
          <cell r="K4378">
            <v>32.523543060000002</v>
          </cell>
          <cell r="L4378">
            <v>7.1308988299999996</v>
          </cell>
          <cell r="M4378">
            <v>7.5432733499999998</v>
          </cell>
          <cell r="N4378">
            <v>23.29510651</v>
          </cell>
          <cell r="O4378">
            <v>58.404000000000011</v>
          </cell>
          <cell r="P4378">
            <v>7.8240460100000009</v>
          </cell>
          <cell r="Q4378">
            <v>63.3</v>
          </cell>
          <cell r="R4378">
            <v>42.607870050000002</v>
          </cell>
          <cell r="S4378">
            <v>14.6</v>
          </cell>
          <cell r="T4378">
            <v>7.3827464500000008</v>
          </cell>
          <cell r="U4378">
            <v>7.3218497100000004</v>
          </cell>
          <cell r="V4378">
            <v>7.1308988299999996</v>
          </cell>
          <cell r="W4378">
            <v>68.099999999999994</v>
          </cell>
          <cell r="X4378">
            <v>79.599999999999994</v>
          </cell>
          <cell r="Y4378">
            <v>50.4</v>
          </cell>
          <cell r="Z4378">
            <v>39.4</v>
          </cell>
          <cell r="AA4378">
            <v>31.2</v>
          </cell>
          <cell r="AB4378">
            <v>7.2115567299999999</v>
          </cell>
          <cell r="AC4378">
            <v>1</v>
          </cell>
          <cell r="AD4378">
            <v>277.14999999999998</v>
          </cell>
          <cell r="AE4378">
            <v>61.388612510000009</v>
          </cell>
          <cell r="AF4378">
            <v>69.791200000000003</v>
          </cell>
          <cell r="AG4378">
            <v>0.30927834999999998</v>
          </cell>
          <cell r="AH4378">
            <v>3.9</v>
          </cell>
          <cell r="AI4378">
            <v>56910</v>
          </cell>
          <cell r="AJ4378">
            <v>3.8</v>
          </cell>
        </row>
        <row r="4379">
          <cell r="A4379" t="str">
            <v>5915</v>
          </cell>
          <cell r="B4379" t="str">
            <v>591501101</v>
          </cell>
          <cell r="C4379" t="str">
            <v>933</v>
          </cell>
          <cell r="D4379" t="str">
            <v>5915011</v>
          </cell>
          <cell r="E4379" t="str">
            <v>5920</v>
          </cell>
          <cell r="F4379" t="str">
            <v>59</v>
          </cell>
          <cell r="G4379">
            <v>534.62863347999996</v>
          </cell>
          <cell r="H4379">
            <v>538.47918019999997</v>
          </cell>
          <cell r="I4379">
            <v>536.27532274999999</v>
          </cell>
          <cell r="J4379">
            <v>43.046709130000004</v>
          </cell>
          <cell r="K4379">
            <v>32.523543060000002</v>
          </cell>
          <cell r="L4379">
            <v>7.2598196099999992</v>
          </cell>
          <cell r="M4379">
            <v>8.6020856600000002</v>
          </cell>
          <cell r="N4379">
            <v>23.29510651</v>
          </cell>
          <cell r="O4379">
            <v>58.404000000000011</v>
          </cell>
          <cell r="P4379">
            <v>8.3284510699999998</v>
          </cell>
          <cell r="Q4379">
            <v>63.3</v>
          </cell>
          <cell r="R4379">
            <v>42.607870050000002</v>
          </cell>
          <cell r="S4379">
            <v>14.6</v>
          </cell>
          <cell r="T4379">
            <v>8.8607829000000002</v>
          </cell>
          <cell r="U4379">
            <v>7.7756957499999997</v>
          </cell>
          <cell r="V4379">
            <v>7.3963352899999988</v>
          </cell>
          <cell r="W4379">
            <v>68.099999999999994</v>
          </cell>
          <cell r="X4379">
            <v>79.599999999999994</v>
          </cell>
          <cell r="Y4379">
            <v>50.4</v>
          </cell>
          <cell r="Z4379">
            <v>39.4</v>
          </cell>
          <cell r="AA4379">
            <v>31.2</v>
          </cell>
          <cell r="AB4379">
            <v>7.6078780699999999</v>
          </cell>
          <cell r="AC4379">
            <v>0.56810252000000006</v>
          </cell>
          <cell r="AD4379">
            <v>277.14999999999998</v>
          </cell>
          <cell r="AE4379">
            <v>61.388612510000009</v>
          </cell>
          <cell r="AF4379">
            <v>63.669960990000007</v>
          </cell>
          <cell r="AG4379">
            <v>0.36099137999999997</v>
          </cell>
          <cell r="AH4379">
            <v>3.9</v>
          </cell>
          <cell r="AI4379">
            <v>56910</v>
          </cell>
          <cell r="AJ4379">
            <v>3.8</v>
          </cell>
        </row>
        <row r="4380">
          <cell r="A4380" t="str">
            <v>5915</v>
          </cell>
          <cell r="B4380" t="str">
            <v>591501501</v>
          </cell>
          <cell r="C4380" t="str">
            <v>933</v>
          </cell>
          <cell r="D4380" t="str">
            <v>5915015</v>
          </cell>
          <cell r="E4380" t="str">
            <v>5920</v>
          </cell>
          <cell r="F4380" t="str">
            <v>59</v>
          </cell>
          <cell r="G4380">
            <v>534.62863347999996</v>
          </cell>
          <cell r="H4380">
            <v>538.47918019999997</v>
          </cell>
          <cell r="I4380">
            <v>536.27532274999999</v>
          </cell>
          <cell r="J4380">
            <v>43.046709130000004</v>
          </cell>
          <cell r="K4380">
            <v>32.523543060000002</v>
          </cell>
          <cell r="L4380">
            <v>7.177018770000001</v>
          </cell>
          <cell r="M4380">
            <v>8.0336584299999991</v>
          </cell>
          <cell r="N4380">
            <v>23.29510651</v>
          </cell>
          <cell r="O4380">
            <v>58.404000000000011</v>
          </cell>
          <cell r="P4380">
            <v>8.2155474099999992</v>
          </cell>
          <cell r="Q4380">
            <v>63.3</v>
          </cell>
          <cell r="R4380">
            <v>42.607870050000002</v>
          </cell>
          <cell r="S4380">
            <v>14.6</v>
          </cell>
          <cell r="T4380">
            <v>8.2451219699999996</v>
          </cell>
          <cell r="U4380">
            <v>7.521317980000001</v>
          </cell>
          <cell r="V4380">
            <v>7.2717037099999997</v>
          </cell>
          <cell r="W4380">
            <v>68.099999999999994</v>
          </cell>
          <cell r="X4380">
            <v>79.599999999999994</v>
          </cell>
          <cell r="Y4380">
            <v>50.4</v>
          </cell>
          <cell r="Z4380">
            <v>39.4</v>
          </cell>
          <cell r="AA4380">
            <v>31.2</v>
          </cell>
          <cell r="AB4380">
            <v>7.3721180300000002</v>
          </cell>
          <cell r="AC4380">
            <v>0.99330368999999996</v>
          </cell>
          <cell r="AD4380">
            <v>277.14999999999998</v>
          </cell>
          <cell r="AE4380">
            <v>61.388612510000009</v>
          </cell>
          <cell r="AF4380">
            <v>59.754329050000003</v>
          </cell>
          <cell r="AG4380">
            <v>0.41513944000000003</v>
          </cell>
          <cell r="AH4380">
            <v>3.9</v>
          </cell>
          <cell r="AI4380">
            <v>56910</v>
          </cell>
          <cell r="AJ4380">
            <v>3.8</v>
          </cell>
        </row>
        <row r="4381">
          <cell r="A4381" t="str">
            <v>5915</v>
          </cell>
          <cell r="B4381" t="str">
            <v>591502001</v>
          </cell>
          <cell r="C4381" t="str">
            <v>933</v>
          </cell>
          <cell r="D4381" t="str">
            <v>5915020</v>
          </cell>
          <cell r="E4381" t="str">
            <v>5920</v>
          </cell>
          <cell r="F4381" t="str">
            <v>59</v>
          </cell>
          <cell r="G4381">
            <v>534.62863347999996</v>
          </cell>
          <cell r="H4381">
            <v>538.47918019999997</v>
          </cell>
          <cell r="I4381">
            <v>536.27532274999999</v>
          </cell>
          <cell r="J4381">
            <v>43.046709130000004</v>
          </cell>
          <cell r="K4381">
            <v>32.523543060000002</v>
          </cell>
          <cell r="L4381">
            <v>7.3498737000000007</v>
          </cell>
          <cell r="M4381">
            <v>7.4662275600000001</v>
          </cell>
          <cell r="N4381">
            <v>23.29510651</v>
          </cell>
          <cell r="O4381">
            <v>58.404000000000011</v>
          </cell>
          <cell r="P4381">
            <v>7.9113240200000003</v>
          </cell>
          <cell r="Q4381">
            <v>63.3</v>
          </cell>
          <cell r="R4381">
            <v>42.607870050000002</v>
          </cell>
          <cell r="S4381">
            <v>14.6</v>
          </cell>
          <cell r="T4381">
            <v>9.4072220800000004</v>
          </cell>
          <cell r="U4381">
            <v>7.5766097700000001</v>
          </cell>
          <cell r="V4381">
            <v>7.3479438200000002</v>
          </cell>
          <cell r="W4381">
            <v>68.099999999999994</v>
          </cell>
          <cell r="X4381">
            <v>79.599999999999994</v>
          </cell>
          <cell r="Y4381">
            <v>50.4</v>
          </cell>
          <cell r="Z4381">
            <v>39.4</v>
          </cell>
          <cell r="AA4381">
            <v>31.2</v>
          </cell>
          <cell r="AB4381">
            <v>7.2406496899999997</v>
          </cell>
          <cell r="AC4381">
            <v>2.0364549999999999E-2</v>
          </cell>
          <cell r="AD4381">
            <v>277.14999999999998</v>
          </cell>
          <cell r="AE4381">
            <v>61.388612510000009</v>
          </cell>
          <cell r="AF4381">
            <v>67.46527639</v>
          </cell>
          <cell r="AG4381">
            <v>0.27536231999999999</v>
          </cell>
          <cell r="AH4381">
            <v>3.9</v>
          </cell>
          <cell r="AI4381">
            <v>56910</v>
          </cell>
          <cell r="AJ4381">
            <v>3.8</v>
          </cell>
        </row>
        <row r="4382">
          <cell r="A4382" t="str">
            <v>5915</v>
          </cell>
          <cell r="B4382" t="str">
            <v>591502201</v>
          </cell>
          <cell r="C4382" t="str">
            <v>933</v>
          </cell>
          <cell r="D4382" t="str">
            <v>5915022</v>
          </cell>
          <cell r="E4382" t="str">
            <v>5920</v>
          </cell>
          <cell r="F4382" t="str">
            <v>59</v>
          </cell>
          <cell r="G4382">
            <v>534.62863347999996</v>
          </cell>
          <cell r="H4382">
            <v>538.47918019999997</v>
          </cell>
          <cell r="I4382">
            <v>536.27532274999999</v>
          </cell>
          <cell r="J4382">
            <v>43.046709130000004</v>
          </cell>
          <cell r="K4382">
            <v>32.523543060000002</v>
          </cell>
          <cell r="L4382">
            <v>7.1372784400000002</v>
          </cell>
          <cell r="M4382">
            <v>7.5668284799999999</v>
          </cell>
          <cell r="N4382">
            <v>23.29510651</v>
          </cell>
          <cell r="O4382">
            <v>58.404000000000011</v>
          </cell>
          <cell r="P4382">
            <v>7.8701659499999987</v>
          </cell>
          <cell r="Q4382">
            <v>63.3</v>
          </cell>
          <cell r="R4382">
            <v>42.607870050000002</v>
          </cell>
          <cell r="S4382">
            <v>14.6</v>
          </cell>
          <cell r="T4382">
            <v>8.8430377199999999</v>
          </cell>
          <cell r="U4382">
            <v>7.2548848100000001</v>
          </cell>
          <cell r="V4382">
            <v>7.1380730299999993</v>
          </cell>
          <cell r="W4382">
            <v>68.099999999999994</v>
          </cell>
          <cell r="X4382">
            <v>79.599999999999994</v>
          </cell>
          <cell r="Y4382">
            <v>50.4</v>
          </cell>
          <cell r="Z4382">
            <v>39.4</v>
          </cell>
          <cell r="AA4382">
            <v>31.2</v>
          </cell>
          <cell r="AB4382">
            <v>7.1685799000000001</v>
          </cell>
          <cell r="AC4382">
            <v>0.71131140000000004</v>
          </cell>
          <cell r="AD4382">
            <v>277.14999999999998</v>
          </cell>
          <cell r="AE4382">
            <v>61.388612510000009</v>
          </cell>
          <cell r="AF4382">
            <v>60.12117207</v>
          </cell>
          <cell r="AG4382">
            <v>0.39508506999999998</v>
          </cell>
          <cell r="AH4382">
            <v>3.9</v>
          </cell>
          <cell r="AI4382">
            <v>56910</v>
          </cell>
          <cell r="AJ4382">
            <v>3.8</v>
          </cell>
        </row>
        <row r="4383">
          <cell r="A4383" t="str">
            <v>5915</v>
          </cell>
          <cell r="B4383" t="str">
            <v>591502501</v>
          </cell>
          <cell r="C4383" t="str">
            <v>933</v>
          </cell>
          <cell r="D4383" t="str">
            <v>5915025</v>
          </cell>
          <cell r="E4383" t="str">
            <v>5920</v>
          </cell>
          <cell r="F4383" t="str">
            <v>59</v>
          </cell>
          <cell r="G4383">
            <v>534.62863347999996</v>
          </cell>
          <cell r="H4383">
            <v>538.47918019999997</v>
          </cell>
          <cell r="I4383">
            <v>536.27532274999999</v>
          </cell>
          <cell r="J4383">
            <v>43.046709130000004</v>
          </cell>
          <cell r="K4383">
            <v>32.523543060000002</v>
          </cell>
          <cell r="L4383">
            <v>7.1678091800000008</v>
          </cell>
          <cell r="M4383">
            <v>7.6652847199999998</v>
          </cell>
          <cell r="N4383">
            <v>23.29510651</v>
          </cell>
          <cell r="O4383">
            <v>58.404000000000011</v>
          </cell>
          <cell r="P4383">
            <v>7.8590269800000003</v>
          </cell>
          <cell r="Q4383">
            <v>63.3</v>
          </cell>
          <cell r="R4383">
            <v>42.607870050000002</v>
          </cell>
          <cell r="S4383">
            <v>14.6</v>
          </cell>
          <cell r="T4383">
            <v>7.9858246700000013</v>
          </cell>
          <cell r="U4383">
            <v>7.3011478100000007</v>
          </cell>
          <cell r="V4383">
            <v>7.2356191399999998</v>
          </cell>
          <cell r="W4383">
            <v>68.099999999999994</v>
          </cell>
          <cell r="X4383">
            <v>79.599999999999994</v>
          </cell>
          <cell r="Y4383">
            <v>50.4</v>
          </cell>
          <cell r="Z4383">
            <v>39.4</v>
          </cell>
          <cell r="AA4383">
            <v>31.2</v>
          </cell>
          <cell r="AB4383">
            <v>7.2882443999999991</v>
          </cell>
          <cell r="AC4383">
            <v>0.7873462</v>
          </cell>
          <cell r="AD4383">
            <v>277.14999999999998</v>
          </cell>
          <cell r="AE4383">
            <v>61.388612510000009</v>
          </cell>
          <cell r="AF4383">
            <v>61.425408300000001</v>
          </cell>
          <cell r="AG4383">
            <v>0.44490357999999997</v>
          </cell>
          <cell r="AH4383">
            <v>3.9</v>
          </cell>
          <cell r="AI4383">
            <v>56910</v>
          </cell>
          <cell r="AJ4383">
            <v>3.8</v>
          </cell>
        </row>
        <row r="4384">
          <cell r="A4384" t="str">
            <v>5915</v>
          </cell>
          <cell r="B4384" t="str">
            <v>591502901</v>
          </cell>
          <cell r="C4384" t="str">
            <v>933</v>
          </cell>
          <cell r="D4384" t="str">
            <v>5915029</v>
          </cell>
          <cell r="E4384" t="str">
            <v>5920</v>
          </cell>
          <cell r="F4384" t="str">
            <v>59</v>
          </cell>
          <cell r="G4384">
            <v>534.62863347999996</v>
          </cell>
          <cell r="H4384">
            <v>538.47918019999997</v>
          </cell>
          <cell r="I4384">
            <v>536.27532274999999</v>
          </cell>
          <cell r="J4384">
            <v>43.046709130000004</v>
          </cell>
          <cell r="K4384">
            <v>32.523543060000002</v>
          </cell>
          <cell r="L4384">
            <v>7.1308988299999996</v>
          </cell>
          <cell r="M4384">
            <v>7.7164608000000001</v>
          </cell>
          <cell r="N4384">
            <v>23.29510651</v>
          </cell>
          <cell r="O4384">
            <v>58.404000000000011</v>
          </cell>
          <cell r="P4384">
            <v>7.9010070499999996</v>
          </cell>
          <cell r="Q4384">
            <v>63.3</v>
          </cell>
          <cell r="R4384">
            <v>42.607870050000002</v>
          </cell>
          <cell r="S4384">
            <v>14.6</v>
          </cell>
          <cell r="T4384">
            <v>7.8682542699999996</v>
          </cell>
          <cell r="U4384">
            <v>7.4518222400000003</v>
          </cell>
          <cell r="V4384">
            <v>7.1308988299999996</v>
          </cell>
          <cell r="W4384">
            <v>68.099999999999994</v>
          </cell>
          <cell r="X4384">
            <v>79.599999999999994</v>
          </cell>
          <cell r="Y4384">
            <v>50.4</v>
          </cell>
          <cell r="Z4384">
            <v>39.4</v>
          </cell>
          <cell r="AA4384">
            <v>31.2</v>
          </cell>
          <cell r="AB4384">
            <v>7.2806972000000005</v>
          </cell>
          <cell r="AC4384">
            <v>1</v>
          </cell>
          <cell r="AD4384">
            <v>277.14999999999998</v>
          </cell>
          <cell r="AE4384">
            <v>61.388612510000009</v>
          </cell>
          <cell r="AF4384">
            <v>62.945152759999999</v>
          </cell>
          <cell r="AG4384">
            <v>0.39563106999999997</v>
          </cell>
          <cell r="AH4384">
            <v>3.9</v>
          </cell>
          <cell r="AI4384">
            <v>56910</v>
          </cell>
          <cell r="AJ4384">
            <v>3.8</v>
          </cell>
        </row>
        <row r="4385">
          <cell r="A4385" t="str">
            <v>5915</v>
          </cell>
          <cell r="B4385" t="str">
            <v>591503401</v>
          </cell>
          <cell r="C4385" t="str">
            <v>933</v>
          </cell>
          <cell r="D4385" t="str">
            <v>5915034</v>
          </cell>
          <cell r="E4385" t="str">
            <v>5920</v>
          </cell>
          <cell r="F4385" t="str">
            <v>59</v>
          </cell>
          <cell r="G4385">
            <v>534.62863347999996</v>
          </cell>
          <cell r="H4385">
            <v>538.47918019999997</v>
          </cell>
          <cell r="I4385">
            <v>536.27532274999999</v>
          </cell>
          <cell r="J4385">
            <v>43.046709130000004</v>
          </cell>
          <cell r="K4385">
            <v>32.523543060000002</v>
          </cell>
          <cell r="L4385">
            <v>7.1600692100000005</v>
          </cell>
          <cell r="M4385">
            <v>8.1545001799999994</v>
          </cell>
          <cell r="N4385">
            <v>23.29510651</v>
          </cell>
          <cell r="O4385">
            <v>58.404000000000011</v>
          </cell>
          <cell r="P4385">
            <v>7.9979993199999999</v>
          </cell>
          <cell r="Q4385">
            <v>63.3</v>
          </cell>
          <cell r="R4385">
            <v>42.607870050000002</v>
          </cell>
          <cell r="S4385">
            <v>14.6</v>
          </cell>
          <cell r="T4385">
            <v>8.5995102299999999</v>
          </cell>
          <cell r="U4385">
            <v>7.7445698099999998</v>
          </cell>
          <cell r="V4385">
            <v>7.2427979199999992</v>
          </cell>
          <cell r="W4385">
            <v>68.099999999999994</v>
          </cell>
          <cell r="X4385">
            <v>79.599999999999994</v>
          </cell>
          <cell r="Y4385">
            <v>50.4</v>
          </cell>
          <cell r="Z4385">
            <v>39.4</v>
          </cell>
          <cell r="AA4385">
            <v>31.2</v>
          </cell>
          <cell r="AB4385">
            <v>7.3369369100000004</v>
          </cell>
          <cell r="AC4385">
            <v>0.90616140999999994</v>
          </cell>
          <cell r="AD4385">
            <v>277.14999999999998</v>
          </cell>
          <cell r="AE4385">
            <v>61.388612510000009</v>
          </cell>
          <cell r="AF4385">
            <v>64.618648480000004</v>
          </cell>
          <cell r="AG4385">
            <v>0.33202357999999998</v>
          </cell>
          <cell r="AH4385">
            <v>3.9</v>
          </cell>
          <cell r="AI4385">
            <v>56910</v>
          </cell>
          <cell r="AJ4385">
            <v>3.8</v>
          </cell>
        </row>
        <row r="4386">
          <cell r="A4386" t="str">
            <v>5915</v>
          </cell>
          <cell r="B4386" t="str">
            <v>591503601</v>
          </cell>
          <cell r="C4386" t="str">
            <v>933</v>
          </cell>
          <cell r="D4386" t="str">
            <v>5915036</v>
          </cell>
          <cell r="E4386" t="str">
            <v>5920</v>
          </cell>
          <cell r="F4386" t="str">
            <v>59</v>
          </cell>
          <cell r="G4386">
            <v>534.62863347999996</v>
          </cell>
          <cell r="H4386">
            <v>538.47918019999997</v>
          </cell>
          <cell r="I4386">
            <v>536.27532274999999</v>
          </cell>
          <cell r="J4386">
            <v>43.046709130000004</v>
          </cell>
          <cell r="K4386">
            <v>32.523543060000002</v>
          </cell>
          <cell r="L4386">
            <v>7.9348715700000003</v>
          </cell>
          <cell r="M4386">
            <v>8.74033674</v>
          </cell>
          <cell r="N4386">
            <v>23.29510651</v>
          </cell>
          <cell r="O4386">
            <v>58.404000000000011</v>
          </cell>
          <cell r="P4386">
            <v>8.5566061900000001</v>
          </cell>
          <cell r="Q4386">
            <v>63.3</v>
          </cell>
          <cell r="R4386">
            <v>42.607870050000002</v>
          </cell>
          <cell r="S4386">
            <v>14.6</v>
          </cell>
          <cell r="T4386">
            <v>8.74033674</v>
          </cell>
          <cell r="U4386">
            <v>8.74033674</v>
          </cell>
          <cell r="V4386">
            <v>8.5566061900000001</v>
          </cell>
          <cell r="W4386">
            <v>68.099999999999994</v>
          </cell>
          <cell r="X4386">
            <v>79.599999999999994</v>
          </cell>
          <cell r="Y4386">
            <v>50.4</v>
          </cell>
          <cell r="Z4386">
            <v>39.4</v>
          </cell>
          <cell r="AA4386">
            <v>31.2</v>
          </cell>
          <cell r="AB4386">
            <v>8.4131651200000004</v>
          </cell>
          <cell r="AC4386">
            <v>1</v>
          </cell>
          <cell r="AD4386">
            <v>277.14999999999998</v>
          </cell>
          <cell r="AE4386">
            <v>61.388612510000009</v>
          </cell>
          <cell r="AF4386">
            <v>63.195</v>
          </cell>
          <cell r="AG4386">
            <v>0.125</v>
          </cell>
          <cell r="AH4386">
            <v>3.9</v>
          </cell>
          <cell r="AI4386">
            <v>56910</v>
          </cell>
          <cell r="AJ4386">
            <v>3.8</v>
          </cell>
        </row>
        <row r="4387">
          <cell r="A4387" t="str">
            <v>5915</v>
          </cell>
          <cell r="B4387" t="str">
            <v>591503801</v>
          </cell>
          <cell r="C4387" t="str">
            <v>933</v>
          </cell>
          <cell r="D4387" t="str">
            <v>5915038</v>
          </cell>
          <cell r="E4387" t="str">
            <v>5920</v>
          </cell>
          <cell r="F4387" t="str">
            <v>59</v>
          </cell>
          <cell r="G4387">
            <v>534.62863347999996</v>
          </cell>
          <cell r="H4387">
            <v>538.47918019999997</v>
          </cell>
          <cell r="I4387">
            <v>536.27532274999999</v>
          </cell>
          <cell r="J4387">
            <v>43.046709130000004</v>
          </cell>
          <cell r="K4387">
            <v>32.523543060000002</v>
          </cell>
          <cell r="L4387">
            <v>7.2399325899999996</v>
          </cell>
          <cell r="M4387">
            <v>8.7404967300000003</v>
          </cell>
          <cell r="N4387">
            <v>23.29510651</v>
          </cell>
          <cell r="O4387">
            <v>58.404000000000011</v>
          </cell>
          <cell r="P4387">
            <v>8.7613934899999997</v>
          </cell>
          <cell r="Q4387">
            <v>63.3</v>
          </cell>
          <cell r="R4387">
            <v>42.607870050000002</v>
          </cell>
          <cell r="S4387">
            <v>14.6</v>
          </cell>
          <cell r="T4387">
            <v>9.3330888400000003</v>
          </cell>
          <cell r="U4387">
            <v>8.6195692600000005</v>
          </cell>
          <cell r="V4387">
            <v>8.2955485200000005</v>
          </cell>
          <cell r="W4387">
            <v>68.099999999999994</v>
          </cell>
          <cell r="X4387">
            <v>79.599999999999994</v>
          </cell>
          <cell r="Y4387">
            <v>50.4</v>
          </cell>
          <cell r="Z4387">
            <v>39.4</v>
          </cell>
          <cell r="AA4387">
            <v>31.2</v>
          </cell>
          <cell r="AB4387">
            <v>8.5976665800000003</v>
          </cell>
          <cell r="AC4387">
            <v>0.98027997</v>
          </cell>
          <cell r="AD4387">
            <v>277.14999999999998</v>
          </cell>
          <cell r="AE4387">
            <v>61.388612510000009</v>
          </cell>
          <cell r="AF4387">
            <v>63.195</v>
          </cell>
          <cell r="AG4387">
            <v>0.2</v>
          </cell>
          <cell r="AH4387">
            <v>3.9</v>
          </cell>
          <cell r="AI4387">
            <v>56910</v>
          </cell>
          <cell r="AJ4387">
            <v>3.8</v>
          </cell>
        </row>
        <row r="4388">
          <cell r="A4388" t="str">
            <v>5915</v>
          </cell>
          <cell r="B4388" t="str">
            <v>591503901</v>
          </cell>
          <cell r="C4388" t="str">
            <v>933</v>
          </cell>
          <cell r="D4388" t="str">
            <v>5915039</v>
          </cell>
          <cell r="E4388" t="str">
            <v>5920</v>
          </cell>
          <cell r="F4388" t="str">
            <v>59</v>
          </cell>
          <cell r="G4388">
            <v>534.62863347999996</v>
          </cell>
          <cell r="H4388">
            <v>538.47918019999997</v>
          </cell>
          <cell r="I4388">
            <v>536.27532274999999</v>
          </cell>
          <cell r="J4388">
            <v>43.046709130000004</v>
          </cell>
          <cell r="K4388">
            <v>32.523543060000002</v>
          </cell>
          <cell r="L4388">
            <v>7.1569563599999997</v>
          </cell>
          <cell r="M4388">
            <v>8.0919334599999999</v>
          </cell>
          <cell r="N4388">
            <v>23.29510651</v>
          </cell>
          <cell r="O4388">
            <v>58.404000000000011</v>
          </cell>
          <cell r="P4388">
            <v>8.1758290099999993</v>
          </cell>
          <cell r="Q4388">
            <v>63.3</v>
          </cell>
          <cell r="R4388">
            <v>42.607870050000002</v>
          </cell>
          <cell r="S4388">
            <v>14.6</v>
          </cell>
          <cell r="T4388">
            <v>8.1850714799999995</v>
          </cell>
          <cell r="U4388">
            <v>7.8987823600000002</v>
          </cell>
          <cell r="V4388">
            <v>7.295735070000001</v>
          </cell>
          <cell r="W4388">
            <v>68.099999999999994</v>
          </cell>
          <cell r="X4388">
            <v>79.599999999999994</v>
          </cell>
          <cell r="Y4388">
            <v>50.4</v>
          </cell>
          <cell r="Z4388">
            <v>39.4</v>
          </cell>
          <cell r="AA4388">
            <v>31.2</v>
          </cell>
          <cell r="AB4388">
            <v>7.5694117900000011</v>
          </cell>
          <cell r="AC4388">
            <v>0.86050006000000001</v>
          </cell>
          <cell r="AD4388">
            <v>277.14999999999998</v>
          </cell>
          <cell r="AE4388">
            <v>61.388612510000009</v>
          </cell>
          <cell r="AF4388">
            <v>63.196826430000002</v>
          </cell>
          <cell r="AG4388">
            <v>0.32029795</v>
          </cell>
          <cell r="AH4388">
            <v>3.9</v>
          </cell>
          <cell r="AI4388">
            <v>56910</v>
          </cell>
          <cell r="AJ4388">
            <v>3.8</v>
          </cell>
        </row>
        <row r="4389">
          <cell r="A4389" t="str">
            <v>5915</v>
          </cell>
          <cell r="B4389" t="str">
            <v>591504301</v>
          </cell>
          <cell r="C4389" t="str">
            <v>933</v>
          </cell>
          <cell r="D4389" t="str">
            <v>5915043</v>
          </cell>
          <cell r="E4389" t="str">
            <v>5920</v>
          </cell>
          <cell r="F4389" t="str">
            <v>59</v>
          </cell>
          <cell r="G4389">
            <v>534.62863347999996</v>
          </cell>
          <cell r="H4389">
            <v>538.47918019999997</v>
          </cell>
          <cell r="I4389">
            <v>536.27532274999999</v>
          </cell>
          <cell r="J4389">
            <v>43.046709130000004</v>
          </cell>
          <cell r="K4389">
            <v>32.523543060000002</v>
          </cell>
          <cell r="L4389">
            <v>7.1356873500000004</v>
          </cell>
          <cell r="M4389">
            <v>7.9330797700000009</v>
          </cell>
          <cell r="N4389">
            <v>23.29510651</v>
          </cell>
          <cell r="O4389">
            <v>58.404000000000011</v>
          </cell>
          <cell r="P4389">
            <v>8.2553088100000007</v>
          </cell>
          <cell r="Q4389">
            <v>63.3</v>
          </cell>
          <cell r="R4389">
            <v>42.607870050000002</v>
          </cell>
          <cell r="S4389">
            <v>14.6</v>
          </cell>
          <cell r="T4389">
            <v>8.7424145800000002</v>
          </cell>
          <cell r="U4389">
            <v>7.7894545700000011</v>
          </cell>
          <cell r="V4389">
            <v>7.432483809999999</v>
          </cell>
          <cell r="W4389">
            <v>68.099999999999994</v>
          </cell>
          <cell r="X4389">
            <v>79.599999999999994</v>
          </cell>
          <cell r="Y4389">
            <v>50.4</v>
          </cell>
          <cell r="Z4389">
            <v>39.4</v>
          </cell>
          <cell r="AA4389">
            <v>31.2</v>
          </cell>
          <cell r="AB4389">
            <v>7.7676872799999996</v>
          </cell>
          <cell r="AC4389">
            <v>0.98824082000000002</v>
          </cell>
          <cell r="AD4389">
            <v>277.14999999999998</v>
          </cell>
          <cell r="AE4389">
            <v>61.388612510000009</v>
          </cell>
          <cell r="AF4389">
            <v>64.2939583</v>
          </cell>
          <cell r="AG4389">
            <v>0.24626866</v>
          </cell>
          <cell r="AH4389">
            <v>3.9</v>
          </cell>
          <cell r="AI4389">
            <v>56910</v>
          </cell>
          <cell r="AJ4389">
            <v>3.8</v>
          </cell>
        </row>
        <row r="4390">
          <cell r="A4390" t="str">
            <v>5915</v>
          </cell>
          <cell r="B4390" t="str">
            <v>591504601</v>
          </cell>
          <cell r="C4390" t="str">
            <v>933</v>
          </cell>
          <cell r="D4390" t="str">
            <v>5915046</v>
          </cell>
          <cell r="E4390" t="str">
            <v>5920</v>
          </cell>
          <cell r="F4390" t="str">
            <v>59</v>
          </cell>
          <cell r="G4390">
            <v>534.62863347999996</v>
          </cell>
          <cell r="H4390">
            <v>538.47918019999997</v>
          </cell>
          <cell r="I4390">
            <v>536.27532274999999</v>
          </cell>
          <cell r="J4390">
            <v>43.046709130000004</v>
          </cell>
          <cell r="K4390">
            <v>32.523543060000002</v>
          </cell>
          <cell r="L4390">
            <v>7.1372784400000002</v>
          </cell>
          <cell r="M4390">
            <v>8.2461715600000005</v>
          </cell>
          <cell r="N4390">
            <v>23.29510651</v>
          </cell>
          <cell r="O4390">
            <v>58.404000000000011</v>
          </cell>
          <cell r="P4390">
            <v>8.3012734899999998</v>
          </cell>
          <cell r="Q4390">
            <v>63.3</v>
          </cell>
          <cell r="R4390">
            <v>42.607870050000002</v>
          </cell>
          <cell r="S4390">
            <v>14.6</v>
          </cell>
          <cell r="T4390">
            <v>7.8054746300000009</v>
          </cell>
          <cell r="U4390">
            <v>7.9200831999999988</v>
          </cell>
          <cell r="V4390">
            <v>7.3852309199999997</v>
          </cell>
          <cell r="W4390">
            <v>68.099999999999994</v>
          </cell>
          <cell r="X4390">
            <v>79.599999999999994</v>
          </cell>
          <cell r="Y4390">
            <v>50.4</v>
          </cell>
          <cell r="Z4390">
            <v>39.4</v>
          </cell>
          <cell r="AA4390">
            <v>31.2</v>
          </cell>
          <cell r="AB4390">
            <v>7.2420823600000004</v>
          </cell>
          <cell r="AC4390">
            <v>0.53875256999999999</v>
          </cell>
          <cell r="AD4390">
            <v>277.14999999999998</v>
          </cell>
          <cell r="AE4390">
            <v>61.388612510000009</v>
          </cell>
          <cell r="AF4390">
            <v>69.709936409999997</v>
          </cell>
          <cell r="AG4390">
            <v>0.26220363000000002</v>
          </cell>
          <cell r="AH4390">
            <v>3.9</v>
          </cell>
          <cell r="AI4390">
            <v>56910</v>
          </cell>
          <cell r="AJ4390">
            <v>3.8</v>
          </cell>
        </row>
        <row r="4391">
          <cell r="A4391" t="str">
            <v>5915</v>
          </cell>
          <cell r="B4391" t="str">
            <v>591505101</v>
          </cell>
          <cell r="C4391" t="str">
            <v>933</v>
          </cell>
          <cell r="D4391" t="str">
            <v>5915051</v>
          </cell>
          <cell r="E4391" t="str">
            <v>5920</v>
          </cell>
          <cell r="F4391" t="str">
            <v>59</v>
          </cell>
          <cell r="G4391">
            <v>534.62863347999996</v>
          </cell>
          <cell r="H4391">
            <v>538.47918019999997</v>
          </cell>
          <cell r="I4391">
            <v>536.27532274999999</v>
          </cell>
          <cell r="J4391">
            <v>43.046709130000004</v>
          </cell>
          <cell r="K4391">
            <v>32.523543060000002</v>
          </cell>
          <cell r="L4391">
            <v>7.1308988299999996</v>
          </cell>
          <cell r="M4391">
            <v>7.4336665399999999</v>
          </cell>
          <cell r="N4391">
            <v>23.29510651</v>
          </cell>
          <cell r="O4391">
            <v>58.404000000000011</v>
          </cell>
          <cell r="P4391">
            <v>7.9116905199999987</v>
          </cell>
          <cell r="Q4391">
            <v>63.3</v>
          </cell>
          <cell r="R4391">
            <v>42.607870050000002</v>
          </cell>
          <cell r="S4391">
            <v>14.6</v>
          </cell>
          <cell r="T4391">
            <v>7.5021864899999997</v>
          </cell>
          <cell r="U4391">
            <v>7.1762545299999996</v>
          </cell>
          <cell r="V4391">
            <v>7.1762545299999996</v>
          </cell>
          <cell r="W4391">
            <v>68.099999999999994</v>
          </cell>
          <cell r="X4391">
            <v>79.599999999999994</v>
          </cell>
          <cell r="Y4391">
            <v>50.4</v>
          </cell>
          <cell r="Z4391">
            <v>39.4</v>
          </cell>
          <cell r="AA4391">
            <v>31.2</v>
          </cell>
          <cell r="AB4391">
            <v>7.1623975</v>
          </cell>
          <cell r="AC4391">
            <v>0.97940700999999986</v>
          </cell>
          <cell r="AD4391">
            <v>277.14999999999998</v>
          </cell>
          <cell r="AE4391">
            <v>61.388612510000009</v>
          </cell>
          <cell r="AF4391">
            <v>69.882237860000004</v>
          </cell>
          <cell r="AG4391">
            <v>0.35251799</v>
          </cell>
          <cell r="AH4391">
            <v>3.9</v>
          </cell>
          <cell r="AI4391">
            <v>56910</v>
          </cell>
          <cell r="AJ4391">
            <v>3.8</v>
          </cell>
        </row>
        <row r="4392">
          <cell r="A4392" t="str">
            <v>5915</v>
          </cell>
          <cell r="B4392" t="str">
            <v>591505501</v>
          </cell>
          <cell r="C4392" t="str">
            <v>933</v>
          </cell>
          <cell r="D4392" t="str">
            <v>5915055</v>
          </cell>
          <cell r="E4392" t="str">
            <v>5920</v>
          </cell>
          <cell r="F4392" t="str">
            <v>59</v>
          </cell>
          <cell r="G4392">
            <v>534.62863347999996</v>
          </cell>
          <cell r="H4392">
            <v>538.47918019999997</v>
          </cell>
          <cell r="I4392">
            <v>536.27532274999999</v>
          </cell>
          <cell r="J4392">
            <v>43.046709130000004</v>
          </cell>
          <cell r="K4392">
            <v>32.523543060000002</v>
          </cell>
          <cell r="L4392">
            <v>7.231287</v>
          </cell>
          <cell r="M4392">
            <v>9.1565175700000001</v>
          </cell>
          <cell r="N4392">
            <v>23.29510651</v>
          </cell>
          <cell r="O4392">
            <v>58.404000000000011</v>
          </cell>
          <cell r="P4392">
            <v>8.7943702800000008</v>
          </cell>
          <cell r="Q4392">
            <v>63.3</v>
          </cell>
          <cell r="R4392">
            <v>42.607870050000002</v>
          </cell>
          <cell r="S4392">
            <v>14.6</v>
          </cell>
          <cell r="T4392">
            <v>8.5461693000000007</v>
          </cell>
          <cell r="U4392">
            <v>8.2417031600000001</v>
          </cell>
          <cell r="V4392">
            <v>7.4354380200000012</v>
          </cell>
          <cell r="W4392">
            <v>68.099999999999994</v>
          </cell>
          <cell r="X4392">
            <v>79.599999999999994</v>
          </cell>
          <cell r="Y4392">
            <v>50.4</v>
          </cell>
          <cell r="Z4392">
            <v>39.4</v>
          </cell>
          <cell r="AA4392">
            <v>31.2</v>
          </cell>
          <cell r="AB4392">
            <v>7.8838232100000001</v>
          </cell>
          <cell r="AC4392">
            <v>0.77316066999999999</v>
          </cell>
          <cell r="AD4392">
            <v>277.14999999999998</v>
          </cell>
          <cell r="AE4392">
            <v>61.388612510000009</v>
          </cell>
          <cell r="AF4392">
            <v>68.315100000000001</v>
          </cell>
          <cell r="AG4392">
            <v>0.4296875</v>
          </cell>
          <cell r="AH4392">
            <v>3.9</v>
          </cell>
          <cell r="AI4392">
            <v>56910</v>
          </cell>
          <cell r="AJ4392">
            <v>3.8</v>
          </cell>
        </row>
        <row r="4393">
          <cell r="A4393" t="str">
            <v>5915</v>
          </cell>
          <cell r="B4393" t="str">
            <v>591506201</v>
          </cell>
          <cell r="C4393" t="str">
            <v>933</v>
          </cell>
          <cell r="D4393" t="str">
            <v>5915062</v>
          </cell>
          <cell r="E4393" t="str">
            <v>5920</v>
          </cell>
          <cell r="F4393" t="str">
            <v>59</v>
          </cell>
          <cell r="G4393">
            <v>534.62863347999996</v>
          </cell>
          <cell r="H4393">
            <v>538.47918019999997</v>
          </cell>
          <cell r="I4393">
            <v>536.27532274999999</v>
          </cell>
          <cell r="J4393">
            <v>43.046709130000004</v>
          </cell>
          <cell r="K4393">
            <v>32.523543060000002</v>
          </cell>
          <cell r="L4393">
            <v>8.2103962599999996</v>
          </cell>
          <cell r="M4393">
            <v>9.7841407900000004</v>
          </cell>
          <cell r="N4393">
            <v>23.29510651</v>
          </cell>
          <cell r="O4393">
            <v>58.404000000000011</v>
          </cell>
          <cell r="P4393">
            <v>9.7029001899999994</v>
          </cell>
          <cell r="Q4393">
            <v>63.3</v>
          </cell>
          <cell r="R4393">
            <v>42.607870050000002</v>
          </cell>
          <cell r="S4393">
            <v>14.6</v>
          </cell>
          <cell r="T4393">
            <v>8.7670176200000007</v>
          </cell>
          <cell r="U4393">
            <v>8.7670176200000007</v>
          </cell>
          <cell r="V4393">
            <v>8.8596474999999995</v>
          </cell>
          <cell r="W4393">
            <v>68.099999999999994</v>
          </cell>
          <cell r="X4393">
            <v>79.599999999999994</v>
          </cell>
          <cell r="Y4393">
            <v>50.4</v>
          </cell>
          <cell r="Z4393">
            <v>39.4</v>
          </cell>
          <cell r="AA4393">
            <v>31.2</v>
          </cell>
          <cell r="AB4393">
            <v>8.57432938</v>
          </cell>
          <cell r="AC4393">
            <v>0.39447077000000003</v>
          </cell>
          <cell r="AD4393">
            <v>277.14999999999998</v>
          </cell>
          <cell r="AE4393">
            <v>61.388612510000009</v>
          </cell>
          <cell r="AF4393">
            <v>68.315100000000001</v>
          </cell>
          <cell r="AG4393">
            <v>0.56521739000000004</v>
          </cell>
          <cell r="AH4393">
            <v>3.9</v>
          </cell>
          <cell r="AI4393">
            <v>56910</v>
          </cell>
          <cell r="AJ4393">
            <v>3.8</v>
          </cell>
        </row>
        <row r="4394">
          <cell r="A4394" t="str">
            <v>5915</v>
          </cell>
          <cell r="B4394" t="str">
            <v>591506501</v>
          </cell>
          <cell r="C4394" t="str">
            <v>933</v>
          </cell>
          <cell r="D4394" t="str">
            <v>5915065</v>
          </cell>
          <cell r="E4394" t="str">
            <v>5920</v>
          </cell>
          <cell r="F4394" t="str">
            <v>59</v>
          </cell>
          <cell r="G4394">
            <v>534.62863347999996</v>
          </cell>
          <cell r="H4394">
            <v>538.47918019999997</v>
          </cell>
          <cell r="I4394">
            <v>536.27532274999999</v>
          </cell>
          <cell r="J4394">
            <v>43.046709130000004</v>
          </cell>
          <cell r="K4394">
            <v>32.523543060000002</v>
          </cell>
          <cell r="L4394">
            <v>7.1372784400000002</v>
          </cell>
          <cell r="M4394">
            <v>9.9413130600000006</v>
          </cell>
          <cell r="N4394">
            <v>23.29510651</v>
          </cell>
          <cell r="O4394">
            <v>58.404000000000011</v>
          </cell>
          <cell r="P4394">
            <v>9.8389490300000002</v>
          </cell>
          <cell r="Q4394">
            <v>63.3</v>
          </cell>
          <cell r="R4394">
            <v>42.607870050000002</v>
          </cell>
          <cell r="S4394">
            <v>14.6</v>
          </cell>
          <cell r="T4394">
            <v>9.4334839200000005</v>
          </cell>
          <cell r="U4394">
            <v>9.4334839200000005</v>
          </cell>
          <cell r="V4394">
            <v>9.4334839200000005</v>
          </cell>
          <cell r="W4394">
            <v>68.099999999999994</v>
          </cell>
          <cell r="X4394">
            <v>79.599999999999994</v>
          </cell>
          <cell r="Y4394">
            <v>50.4</v>
          </cell>
          <cell r="Z4394">
            <v>39.4</v>
          </cell>
          <cell r="AA4394">
            <v>31.2</v>
          </cell>
          <cell r="AB4394">
            <v>7.2717037099999997</v>
          </cell>
          <cell r="AC4394">
            <v>1</v>
          </cell>
          <cell r="AD4394">
            <v>277.14999999999998</v>
          </cell>
          <cell r="AE4394">
            <v>61.388612510000009</v>
          </cell>
          <cell r="AF4394">
            <v>68.315100000000001</v>
          </cell>
          <cell r="AG4394">
            <v>0.28571428999999998</v>
          </cell>
          <cell r="AH4394">
            <v>3.9</v>
          </cell>
          <cell r="AI4394">
            <v>56910</v>
          </cell>
          <cell r="AJ4394">
            <v>3.8</v>
          </cell>
        </row>
        <row r="4395">
          <cell r="A4395" t="str">
            <v>5915</v>
          </cell>
          <cell r="B4395" t="str">
            <v>591507001</v>
          </cell>
          <cell r="C4395" t="str">
            <v>933</v>
          </cell>
          <cell r="D4395" t="str">
            <v>5915070</v>
          </cell>
          <cell r="E4395" t="str">
            <v>5920</v>
          </cell>
          <cell r="F4395" t="str">
            <v>59</v>
          </cell>
          <cell r="G4395">
            <v>534.62863347999996</v>
          </cell>
          <cell r="H4395">
            <v>538.47918019999997</v>
          </cell>
          <cell r="I4395">
            <v>536.27532274999999</v>
          </cell>
          <cell r="J4395">
            <v>43.046709130000004</v>
          </cell>
          <cell r="K4395">
            <v>32.523543060000002</v>
          </cell>
          <cell r="L4395">
            <v>7.6343372399999989</v>
          </cell>
          <cell r="M4395">
            <v>8.8643227200000005</v>
          </cell>
          <cell r="N4395">
            <v>23.29510651</v>
          </cell>
          <cell r="O4395">
            <v>58.404000000000011</v>
          </cell>
          <cell r="P4395">
            <v>8.0992505599999998</v>
          </cell>
          <cell r="Q4395">
            <v>63.3</v>
          </cell>
          <cell r="R4395">
            <v>42.607870050000002</v>
          </cell>
          <cell r="S4395">
            <v>14.6</v>
          </cell>
          <cell r="T4395">
            <v>7.8868330000000002</v>
          </cell>
          <cell r="U4395">
            <v>7.70210434</v>
          </cell>
          <cell r="V4395">
            <v>7.6889133400000009</v>
          </cell>
          <cell r="W4395">
            <v>68.099999999999994</v>
          </cell>
          <cell r="X4395">
            <v>79.599999999999994</v>
          </cell>
          <cell r="Y4395">
            <v>50.4</v>
          </cell>
          <cell r="Z4395">
            <v>39.4</v>
          </cell>
          <cell r="AA4395">
            <v>31.2</v>
          </cell>
          <cell r="AB4395">
            <v>7.7380522999999997</v>
          </cell>
          <cell r="AC4395">
            <v>0.99564903999999999</v>
          </cell>
          <cell r="AD4395">
            <v>277.14999999999998</v>
          </cell>
          <cell r="AE4395">
            <v>61.388612510000009</v>
          </cell>
          <cell r="AF4395">
            <v>64.1387</v>
          </cell>
          <cell r="AG4395">
            <v>0</v>
          </cell>
          <cell r="AH4395">
            <v>3.9</v>
          </cell>
          <cell r="AI4395">
            <v>56910</v>
          </cell>
          <cell r="AJ4395">
            <v>3.8</v>
          </cell>
        </row>
        <row r="4396">
          <cell r="A4396" t="str">
            <v>5915</v>
          </cell>
          <cell r="B4396" t="str">
            <v>591507501</v>
          </cell>
          <cell r="C4396" t="str">
            <v>933</v>
          </cell>
          <cell r="D4396" t="str">
            <v>5915075</v>
          </cell>
          <cell r="E4396" t="str">
            <v>5920</v>
          </cell>
          <cell r="F4396" t="str">
            <v>59</v>
          </cell>
          <cell r="G4396">
            <v>534.62863347999996</v>
          </cell>
          <cell r="H4396">
            <v>538.47918019999997</v>
          </cell>
          <cell r="I4396">
            <v>536.27532274999999</v>
          </cell>
          <cell r="J4396">
            <v>43.046709130000004</v>
          </cell>
          <cell r="K4396">
            <v>32.523543060000002</v>
          </cell>
          <cell r="L4396">
            <v>7.41155629</v>
          </cell>
          <cell r="M4396">
            <v>8.3368696399999997</v>
          </cell>
          <cell r="N4396">
            <v>23.29510651</v>
          </cell>
          <cell r="O4396">
            <v>58.404000000000011</v>
          </cell>
          <cell r="P4396">
            <v>8.2735918000000002</v>
          </cell>
          <cell r="Q4396">
            <v>63.3</v>
          </cell>
          <cell r="R4396">
            <v>42.607870050000002</v>
          </cell>
          <cell r="S4396">
            <v>14.6</v>
          </cell>
          <cell r="T4396">
            <v>8.5263511300000001</v>
          </cell>
          <cell r="U4396">
            <v>8.2653929300000009</v>
          </cell>
          <cell r="V4396">
            <v>7.7332456499999989</v>
          </cell>
          <cell r="W4396">
            <v>68.099999999999994</v>
          </cell>
          <cell r="X4396">
            <v>79.599999999999994</v>
          </cell>
          <cell r="Y4396">
            <v>50.4</v>
          </cell>
          <cell r="Z4396">
            <v>39.4</v>
          </cell>
          <cell r="AA4396">
            <v>31.2</v>
          </cell>
          <cell r="AB4396">
            <v>8.0693423699999993</v>
          </cell>
          <cell r="AC4396">
            <v>0.79309854000000002</v>
          </cell>
          <cell r="AD4396">
            <v>277.14999999999998</v>
          </cell>
          <cell r="AE4396">
            <v>61.388612510000009</v>
          </cell>
          <cell r="AF4396">
            <v>64.1387</v>
          </cell>
          <cell r="AG4396">
            <v>0.31818182</v>
          </cell>
          <cell r="AH4396">
            <v>3.9</v>
          </cell>
          <cell r="AI4396">
            <v>56910</v>
          </cell>
          <cell r="AJ4396">
            <v>3.8</v>
          </cell>
        </row>
        <row r="4397">
          <cell r="A4397" t="str">
            <v>5917</v>
          </cell>
          <cell r="B4397" t="str">
            <v>591700501</v>
          </cell>
          <cell r="C4397" t="str">
            <v>935</v>
          </cell>
          <cell r="D4397" t="str">
            <v>5917005</v>
          </cell>
          <cell r="E4397" t="str">
            <v>5910</v>
          </cell>
          <cell r="F4397" t="str">
            <v>59</v>
          </cell>
          <cell r="G4397">
            <v>534.62863347999996</v>
          </cell>
          <cell r="H4397">
            <v>538.47918019999997</v>
          </cell>
          <cell r="I4397">
            <v>536.27532274999999</v>
          </cell>
          <cell r="J4397">
            <v>35.329341319999997</v>
          </cell>
          <cell r="K4397">
            <v>23.87796268</v>
          </cell>
          <cell r="L4397">
            <v>7.6815603600000006</v>
          </cell>
          <cell r="M4397">
            <v>9.9415537500000006</v>
          </cell>
          <cell r="N4397">
            <v>23.241024169999999</v>
          </cell>
          <cell r="O4397">
            <v>55.155999999999992</v>
          </cell>
          <cell r="P4397">
            <v>8.1861859900000002</v>
          </cell>
          <cell r="Q4397">
            <v>71.900000000000006</v>
          </cell>
          <cell r="R4397">
            <v>43.721719550000003</v>
          </cell>
          <cell r="S4397">
            <v>23.8</v>
          </cell>
          <cell r="T4397">
            <v>8.6765872399999999</v>
          </cell>
          <cell r="U4397">
            <v>8.1536374899999995</v>
          </cell>
          <cell r="V4397">
            <v>7.5847730799999997</v>
          </cell>
          <cell r="W4397">
            <v>66.3</v>
          </cell>
          <cell r="X4397">
            <v>92.8</v>
          </cell>
          <cell r="Y4397">
            <v>52.8</v>
          </cell>
          <cell r="Z4397">
            <v>42.3</v>
          </cell>
          <cell r="AA4397">
            <v>39.700000000000003</v>
          </cell>
          <cell r="AB4397">
            <v>8.3772412299999992</v>
          </cell>
          <cell r="AC4397">
            <v>0.68578419000000002</v>
          </cell>
          <cell r="AD4397">
            <v>293.76</v>
          </cell>
          <cell r="AE4397">
            <v>64.370192509999995</v>
          </cell>
          <cell r="AF4397">
            <v>73.237300000000005</v>
          </cell>
          <cell r="AG4397">
            <v>0.23076922999999999</v>
          </cell>
          <cell r="AH4397">
            <v>3.9</v>
          </cell>
          <cell r="AI4397">
            <v>53050</v>
          </cell>
          <cell r="AJ4397">
            <v>7.5</v>
          </cell>
        </row>
        <row r="4398">
          <cell r="A4398" t="str">
            <v>5917</v>
          </cell>
          <cell r="B4398" t="str">
            <v>591701001</v>
          </cell>
          <cell r="C4398" t="str">
            <v>935</v>
          </cell>
          <cell r="D4398" t="str">
            <v>5917010</v>
          </cell>
          <cell r="E4398" t="str">
            <v>5910</v>
          </cell>
          <cell r="F4398" t="str">
            <v>59</v>
          </cell>
          <cell r="G4398">
            <v>534.62863347999996</v>
          </cell>
          <cell r="H4398">
            <v>538.47918019999997</v>
          </cell>
          <cell r="I4398">
            <v>536.27532274999999</v>
          </cell>
          <cell r="J4398">
            <v>35.329341319999997</v>
          </cell>
          <cell r="K4398">
            <v>23.87796268</v>
          </cell>
          <cell r="L4398">
            <v>7.1308988299999996</v>
          </cell>
          <cell r="M4398">
            <v>9.8832848500000008</v>
          </cell>
          <cell r="N4398">
            <v>23.241024169999999</v>
          </cell>
          <cell r="O4398">
            <v>55.155999999999992</v>
          </cell>
          <cell r="P4398">
            <v>7.8240460100000009</v>
          </cell>
          <cell r="Q4398">
            <v>71.900000000000006</v>
          </cell>
          <cell r="R4398">
            <v>43.721719550000003</v>
          </cell>
          <cell r="S4398">
            <v>23.8</v>
          </cell>
          <cell r="T4398">
            <v>7.4199799200000003</v>
          </cell>
          <cell r="U4398">
            <v>7.2848209099999988</v>
          </cell>
          <cell r="V4398">
            <v>7.1491315999999996</v>
          </cell>
          <cell r="W4398">
            <v>66.3</v>
          </cell>
          <cell r="X4398">
            <v>92.8</v>
          </cell>
          <cell r="Y4398">
            <v>52.8</v>
          </cell>
          <cell r="Z4398">
            <v>42.3</v>
          </cell>
          <cell r="AA4398">
            <v>39.700000000000003</v>
          </cell>
          <cell r="AB4398">
            <v>7.1693500200000004</v>
          </cell>
          <cell r="AC4398">
            <v>1</v>
          </cell>
          <cell r="AD4398">
            <v>293.76</v>
          </cell>
          <cell r="AE4398">
            <v>64.370192509999995</v>
          </cell>
          <cell r="AF4398">
            <v>73.237300000000005</v>
          </cell>
          <cell r="AG4398">
            <v>0.61111110999999996</v>
          </cell>
          <cell r="AH4398">
            <v>3.9</v>
          </cell>
          <cell r="AI4398">
            <v>53050</v>
          </cell>
          <cell r="AJ4398">
            <v>7.5</v>
          </cell>
        </row>
        <row r="4399">
          <cell r="A4399" t="str">
            <v>5917</v>
          </cell>
          <cell r="B4399" t="str">
            <v>591701501</v>
          </cell>
          <cell r="C4399" t="str">
            <v>935</v>
          </cell>
          <cell r="D4399" t="str">
            <v>5917015</v>
          </cell>
          <cell r="E4399" t="str">
            <v>5910</v>
          </cell>
          <cell r="F4399" t="str">
            <v>59</v>
          </cell>
          <cell r="G4399">
            <v>534.62863347999996</v>
          </cell>
          <cell r="H4399">
            <v>538.47918019999997</v>
          </cell>
          <cell r="I4399">
            <v>536.27532274999999</v>
          </cell>
          <cell r="J4399">
            <v>35.329341319999997</v>
          </cell>
          <cell r="K4399">
            <v>23.87796268</v>
          </cell>
          <cell r="L4399">
            <v>7.4366172700000011</v>
          </cell>
          <cell r="M4399">
            <v>9.4633533599999993</v>
          </cell>
          <cell r="N4399">
            <v>23.241024169999999</v>
          </cell>
          <cell r="O4399">
            <v>55.155999999999992</v>
          </cell>
          <cell r="P4399">
            <v>8.5928570999999998</v>
          </cell>
          <cell r="Q4399">
            <v>71.900000000000006</v>
          </cell>
          <cell r="R4399">
            <v>43.721719550000003</v>
          </cell>
          <cell r="S4399">
            <v>23.8</v>
          </cell>
          <cell r="T4399">
            <v>8.3518467399999992</v>
          </cell>
          <cell r="U4399">
            <v>7.7151236000000001</v>
          </cell>
          <cell r="V4399">
            <v>7.5071410799999994</v>
          </cell>
          <cell r="W4399">
            <v>66.3</v>
          </cell>
          <cell r="X4399">
            <v>92.8</v>
          </cell>
          <cell r="Y4399">
            <v>52.8</v>
          </cell>
          <cell r="Z4399">
            <v>42.3</v>
          </cell>
          <cell r="AA4399">
            <v>39.700000000000003</v>
          </cell>
          <cell r="AB4399">
            <v>7.5852810799999997</v>
          </cell>
          <cell r="AC4399">
            <v>0.83280463999999998</v>
          </cell>
          <cell r="AD4399">
            <v>293.76</v>
          </cell>
          <cell r="AE4399">
            <v>64.370192509999995</v>
          </cell>
          <cell r="AF4399">
            <v>73.207688820000001</v>
          </cell>
          <cell r="AG4399">
            <v>0.51304348</v>
          </cell>
          <cell r="AH4399">
            <v>3.9</v>
          </cell>
          <cell r="AI4399">
            <v>53050</v>
          </cell>
          <cell r="AJ4399">
            <v>7.5</v>
          </cell>
        </row>
        <row r="4400">
          <cell r="A4400" t="str">
            <v>5917</v>
          </cell>
          <cell r="B4400" t="str">
            <v>591702101</v>
          </cell>
          <cell r="C4400" t="str">
            <v>935</v>
          </cell>
          <cell r="D4400" t="str">
            <v>5917021</v>
          </cell>
          <cell r="E4400" t="str">
            <v>5910</v>
          </cell>
          <cell r="F4400" t="str">
            <v>59</v>
          </cell>
          <cell r="G4400">
            <v>534.62863347999996</v>
          </cell>
          <cell r="H4400">
            <v>538.47918019999997</v>
          </cell>
          <cell r="I4400">
            <v>536.27532274999999</v>
          </cell>
          <cell r="J4400">
            <v>35.329341319999997</v>
          </cell>
          <cell r="K4400">
            <v>23.87796268</v>
          </cell>
          <cell r="L4400">
            <v>7.175489709999999</v>
          </cell>
          <cell r="M4400">
            <v>8.0867179199999999</v>
          </cell>
          <cell r="N4400">
            <v>23.241024169999999</v>
          </cell>
          <cell r="O4400">
            <v>55.155999999999992</v>
          </cell>
          <cell r="P4400">
            <v>8.3121351099999998</v>
          </cell>
          <cell r="Q4400">
            <v>71.900000000000006</v>
          </cell>
          <cell r="R4400">
            <v>43.721719550000003</v>
          </cell>
          <cell r="S4400">
            <v>23.8</v>
          </cell>
          <cell r="T4400">
            <v>8.1044013100000001</v>
          </cell>
          <cell r="U4400">
            <v>7.6870801599999989</v>
          </cell>
          <cell r="V4400">
            <v>7.231287</v>
          </cell>
          <cell r="W4400">
            <v>66.3</v>
          </cell>
          <cell r="X4400">
            <v>92.8</v>
          </cell>
          <cell r="Y4400">
            <v>52.8</v>
          </cell>
          <cell r="Z4400">
            <v>42.3</v>
          </cell>
          <cell r="AA4400">
            <v>39.700000000000003</v>
          </cell>
          <cell r="AB4400">
            <v>7.8563195699999993</v>
          </cell>
          <cell r="AC4400">
            <v>0.87403403999999996</v>
          </cell>
          <cell r="AD4400">
            <v>293.76</v>
          </cell>
          <cell r="AE4400">
            <v>64.370192509999995</v>
          </cell>
          <cell r="AF4400">
            <v>71.259331619999998</v>
          </cell>
          <cell r="AG4400">
            <v>0.35864979000000002</v>
          </cell>
          <cell r="AH4400">
            <v>3.9</v>
          </cell>
          <cell r="AI4400">
            <v>53050</v>
          </cell>
          <cell r="AJ4400">
            <v>7.5</v>
          </cell>
        </row>
        <row r="4401">
          <cell r="A4401" t="str">
            <v>5917</v>
          </cell>
          <cell r="B4401" t="str">
            <v>591702701</v>
          </cell>
          <cell r="D4401" t="str">
            <v>5917027</v>
          </cell>
          <cell r="E4401" t="str">
            <v>5910</v>
          </cell>
          <cell r="F4401" t="str">
            <v>59</v>
          </cell>
          <cell r="G4401">
            <v>534.62863347999996</v>
          </cell>
          <cell r="H4401">
            <v>538.47918019999997</v>
          </cell>
          <cell r="I4401">
            <v>536.27532274999999</v>
          </cell>
          <cell r="J4401">
            <v>35.329341319999997</v>
          </cell>
          <cell r="K4401">
            <v>23.87796268</v>
          </cell>
          <cell r="L4401">
            <v>8.2817239899999997</v>
          </cell>
          <cell r="M4401">
            <v>9.9158112999999997</v>
          </cell>
          <cell r="N4401">
            <v>23.241024169999999</v>
          </cell>
          <cell r="O4401">
            <v>60.380999999999993</v>
          </cell>
          <cell r="P4401">
            <v>9.0618403599999997</v>
          </cell>
          <cell r="Q4401">
            <v>71.900000000000006</v>
          </cell>
          <cell r="R4401">
            <v>45.167244680000003</v>
          </cell>
          <cell r="S4401">
            <v>23.8</v>
          </cell>
          <cell r="T4401">
            <v>8.8463530400000003</v>
          </cell>
          <cell r="U4401">
            <v>8.6083127800000003</v>
          </cell>
          <cell r="V4401">
            <v>8.4949475799999998</v>
          </cell>
          <cell r="W4401">
            <v>66.3</v>
          </cell>
          <cell r="X4401">
            <v>92.8</v>
          </cell>
          <cell r="Y4401">
            <v>52.8</v>
          </cell>
          <cell r="Z4401">
            <v>42.3</v>
          </cell>
          <cell r="AA4401">
            <v>39.700000000000003</v>
          </cell>
          <cell r="AB4401">
            <v>8.4951520600000006</v>
          </cell>
          <cell r="AC4401">
            <v>0.81892666999999997</v>
          </cell>
          <cell r="AD4401">
            <v>293.76</v>
          </cell>
          <cell r="AE4401">
            <v>64.370192509999995</v>
          </cell>
          <cell r="AF4401">
            <v>73.237300000000005</v>
          </cell>
          <cell r="AG4401">
            <v>0.2</v>
          </cell>
          <cell r="AH4401">
            <v>3.9</v>
          </cell>
          <cell r="AI4401">
            <v>53050</v>
          </cell>
          <cell r="AJ4401">
            <v>7.5</v>
          </cell>
        </row>
        <row r="4402">
          <cell r="A4402" t="str">
            <v>5917</v>
          </cell>
          <cell r="B4402" t="str">
            <v>591702901</v>
          </cell>
          <cell r="D4402" t="str">
            <v>5917029</v>
          </cell>
          <cell r="E4402" t="str">
            <v>5910</v>
          </cell>
          <cell r="F4402" t="str">
            <v>59</v>
          </cell>
          <cell r="G4402">
            <v>534.62863347999996</v>
          </cell>
          <cell r="H4402">
            <v>538.47918019999997</v>
          </cell>
          <cell r="I4402">
            <v>536.27532274999999</v>
          </cell>
          <cell r="J4402">
            <v>35.329341319999997</v>
          </cell>
          <cell r="K4402">
            <v>23.87796268</v>
          </cell>
          <cell r="L4402">
            <v>8.6011666299999998</v>
          </cell>
          <cell r="M4402">
            <v>10.802041920000001</v>
          </cell>
          <cell r="N4402">
            <v>23.241024169999999</v>
          </cell>
          <cell r="O4402">
            <v>60.380999999999993</v>
          </cell>
          <cell r="P4402">
            <v>9.7894786400000005</v>
          </cell>
          <cell r="Q4402">
            <v>71.900000000000006</v>
          </cell>
          <cell r="R4402">
            <v>45.167244680000003</v>
          </cell>
          <cell r="S4402">
            <v>23.8</v>
          </cell>
          <cell r="T4402">
            <v>9.1026437999999992</v>
          </cell>
          <cell r="U4402">
            <v>9.0419217199999995</v>
          </cell>
          <cell r="V4402">
            <v>9.0416850100000001</v>
          </cell>
          <cell r="W4402">
            <v>66.3</v>
          </cell>
          <cell r="X4402">
            <v>92.8</v>
          </cell>
          <cell r="Y4402">
            <v>52.8</v>
          </cell>
          <cell r="Z4402">
            <v>42.3</v>
          </cell>
          <cell r="AA4402">
            <v>39.700000000000003</v>
          </cell>
          <cell r="AB4402">
            <v>8.7958849699999995</v>
          </cell>
          <cell r="AC4402">
            <v>0.96470371999999993</v>
          </cell>
          <cell r="AD4402">
            <v>293.76</v>
          </cell>
          <cell r="AE4402">
            <v>64.370192509999995</v>
          </cell>
          <cell r="AF4402">
            <v>73.237300000000005</v>
          </cell>
          <cell r="AG4402">
            <v>0.33333332999999998</v>
          </cell>
          <cell r="AH4402">
            <v>3.9</v>
          </cell>
          <cell r="AI4402">
            <v>53050</v>
          </cell>
          <cell r="AJ4402">
            <v>7.5</v>
          </cell>
        </row>
        <row r="4403">
          <cell r="A4403" t="str">
            <v>5917</v>
          </cell>
          <cell r="B4403" t="str">
            <v>591703001</v>
          </cell>
          <cell r="C4403" t="str">
            <v>935</v>
          </cell>
          <cell r="D4403" t="str">
            <v>5917030</v>
          </cell>
          <cell r="E4403" t="str">
            <v>5910</v>
          </cell>
          <cell r="F4403" t="str">
            <v>59</v>
          </cell>
          <cell r="G4403">
            <v>534.62863347999996</v>
          </cell>
          <cell r="H4403">
            <v>538.47918019999997</v>
          </cell>
          <cell r="I4403">
            <v>536.27532274999999</v>
          </cell>
          <cell r="J4403">
            <v>35.329341319999997</v>
          </cell>
          <cell r="K4403">
            <v>23.87796268</v>
          </cell>
          <cell r="L4403">
            <v>7.1585139999999994</v>
          </cell>
          <cell r="M4403">
            <v>7.5438028700000004</v>
          </cell>
          <cell r="N4403">
            <v>23.241024169999999</v>
          </cell>
          <cell r="O4403">
            <v>55.155999999999992</v>
          </cell>
          <cell r="P4403">
            <v>7.8359745800000002</v>
          </cell>
          <cell r="Q4403">
            <v>71.900000000000006</v>
          </cell>
          <cell r="R4403">
            <v>43.721719550000003</v>
          </cell>
          <cell r="S4403">
            <v>23.8</v>
          </cell>
          <cell r="T4403">
            <v>7.7480285200000001</v>
          </cell>
          <cell r="U4403">
            <v>7.5093352699999993</v>
          </cell>
          <cell r="V4403">
            <v>7.1929342199999997</v>
          </cell>
          <cell r="W4403">
            <v>66.3</v>
          </cell>
          <cell r="X4403">
            <v>92.8</v>
          </cell>
          <cell r="Y4403">
            <v>52.8</v>
          </cell>
          <cell r="Z4403">
            <v>42.3</v>
          </cell>
          <cell r="AA4403">
            <v>39.700000000000003</v>
          </cell>
          <cell r="AB4403">
            <v>7.3290937400000002</v>
          </cell>
          <cell r="AC4403">
            <v>1</v>
          </cell>
          <cell r="AD4403">
            <v>293.76</v>
          </cell>
          <cell r="AE4403">
            <v>64.370192509999995</v>
          </cell>
          <cell r="AF4403">
            <v>70.989000000000004</v>
          </cell>
          <cell r="AG4403">
            <v>0.20689655000000001</v>
          </cell>
          <cell r="AH4403">
            <v>3.9</v>
          </cell>
          <cell r="AI4403">
            <v>53050</v>
          </cell>
          <cell r="AJ4403">
            <v>7.5</v>
          </cell>
        </row>
        <row r="4404">
          <cell r="A4404" t="str">
            <v>5917</v>
          </cell>
          <cell r="B4404" t="str">
            <v>591703401</v>
          </cell>
          <cell r="C4404" t="str">
            <v>935</v>
          </cell>
          <cell r="D4404" t="str">
            <v>5917034</v>
          </cell>
          <cell r="E4404" t="str">
            <v>5910</v>
          </cell>
          <cell r="F4404" t="str">
            <v>59</v>
          </cell>
          <cell r="G4404">
            <v>534.62863347999996</v>
          </cell>
          <cell r="H4404">
            <v>538.47918019999997</v>
          </cell>
          <cell r="I4404">
            <v>536.27532274999999</v>
          </cell>
          <cell r="J4404">
            <v>35.329341319999997</v>
          </cell>
          <cell r="K4404">
            <v>23.87796268</v>
          </cell>
          <cell r="L4404">
            <v>7.1308988299999996</v>
          </cell>
          <cell r="M4404">
            <v>7.3852309199999997</v>
          </cell>
          <cell r="N4404">
            <v>23.241024169999999</v>
          </cell>
          <cell r="O4404">
            <v>55.155999999999992</v>
          </cell>
          <cell r="P4404">
            <v>7.8240460100000009</v>
          </cell>
          <cell r="Q4404">
            <v>71.900000000000006</v>
          </cell>
          <cell r="R4404">
            <v>43.721719550000003</v>
          </cell>
          <cell r="S4404">
            <v>23.8</v>
          </cell>
          <cell r="T4404">
            <v>7.6568100899999987</v>
          </cell>
          <cell r="U4404">
            <v>7.1340937200000001</v>
          </cell>
          <cell r="V4404">
            <v>7.1388670000000003</v>
          </cell>
          <cell r="W4404">
            <v>66.3</v>
          </cell>
          <cell r="X4404">
            <v>92.8</v>
          </cell>
          <cell r="Y4404">
            <v>52.8</v>
          </cell>
          <cell r="Z4404">
            <v>42.3</v>
          </cell>
          <cell r="AA4404">
            <v>39.700000000000003</v>
          </cell>
          <cell r="AB4404">
            <v>7.1685799000000001</v>
          </cell>
          <cell r="AC4404">
            <v>1</v>
          </cell>
          <cell r="AD4404">
            <v>293.76</v>
          </cell>
          <cell r="AE4404">
            <v>64.370192509999995</v>
          </cell>
          <cell r="AF4404">
            <v>70.990566459999997</v>
          </cell>
          <cell r="AG4404">
            <v>0.29333333</v>
          </cell>
          <cell r="AH4404">
            <v>3.9</v>
          </cell>
          <cell r="AI4404">
            <v>53050</v>
          </cell>
          <cell r="AJ4404">
            <v>7.5</v>
          </cell>
        </row>
        <row r="4405">
          <cell r="A4405" t="str">
            <v>5917</v>
          </cell>
          <cell r="B4405" t="str">
            <v>591704001</v>
          </cell>
          <cell r="C4405" t="str">
            <v>935</v>
          </cell>
          <cell r="D4405" t="str">
            <v>5917040</v>
          </cell>
          <cell r="E4405" t="str">
            <v>5910</v>
          </cell>
          <cell r="F4405" t="str">
            <v>59</v>
          </cell>
          <cell r="G4405">
            <v>534.62863347999996</v>
          </cell>
          <cell r="H4405">
            <v>538.47918019999997</v>
          </cell>
          <cell r="I4405">
            <v>536.27532274999999</v>
          </cell>
          <cell r="J4405">
            <v>35.329341319999997</v>
          </cell>
          <cell r="K4405">
            <v>23.87796268</v>
          </cell>
          <cell r="L4405">
            <v>7.1876571599999988</v>
          </cell>
          <cell r="M4405">
            <v>7.2541778499999996</v>
          </cell>
          <cell r="N4405">
            <v>23.241024169999999</v>
          </cell>
          <cell r="O4405">
            <v>55.155999999999992</v>
          </cell>
          <cell r="P4405">
            <v>7.8240460100000009</v>
          </cell>
          <cell r="Q4405">
            <v>71.900000000000006</v>
          </cell>
          <cell r="R4405">
            <v>43.721719550000003</v>
          </cell>
          <cell r="S4405">
            <v>23.8</v>
          </cell>
          <cell r="T4405">
            <v>7.3689704000000003</v>
          </cell>
          <cell r="U4405">
            <v>7.1808312000000001</v>
          </cell>
          <cell r="V4405">
            <v>7.1308988299999996</v>
          </cell>
          <cell r="W4405">
            <v>66.3</v>
          </cell>
          <cell r="X4405">
            <v>92.8</v>
          </cell>
          <cell r="Y4405">
            <v>52.8</v>
          </cell>
          <cell r="Z4405">
            <v>42.3</v>
          </cell>
          <cell r="AA4405">
            <v>39.700000000000003</v>
          </cell>
          <cell r="AB4405">
            <v>7.4690838800000012</v>
          </cell>
          <cell r="AC4405">
            <v>0.68709427000000001</v>
          </cell>
          <cell r="AD4405">
            <v>293.76</v>
          </cell>
          <cell r="AE4405">
            <v>64.370192509999995</v>
          </cell>
          <cell r="AF4405">
            <v>68.107876779999998</v>
          </cell>
          <cell r="AG4405">
            <v>0.42424242000000001</v>
          </cell>
          <cell r="AH4405">
            <v>3.9</v>
          </cell>
          <cell r="AI4405">
            <v>53050</v>
          </cell>
          <cell r="AJ4405">
            <v>7.5</v>
          </cell>
        </row>
        <row r="4406">
          <cell r="A4406" t="str">
            <v>5917</v>
          </cell>
          <cell r="B4406" t="str">
            <v>591704101</v>
          </cell>
          <cell r="C4406" t="str">
            <v>935</v>
          </cell>
          <cell r="D4406" t="str">
            <v>5917041</v>
          </cell>
          <cell r="E4406" t="str">
            <v>5910</v>
          </cell>
          <cell r="F4406" t="str">
            <v>59</v>
          </cell>
          <cell r="G4406">
            <v>534.62863347999996</v>
          </cell>
          <cell r="H4406">
            <v>538.47918019999997</v>
          </cell>
          <cell r="I4406">
            <v>536.27532274999999</v>
          </cell>
          <cell r="J4406">
            <v>35.329341319999997</v>
          </cell>
          <cell r="K4406">
            <v>23.87796268</v>
          </cell>
          <cell r="L4406">
            <v>7.294377299999999</v>
          </cell>
          <cell r="M4406">
            <v>7.3777589099999998</v>
          </cell>
          <cell r="N4406">
            <v>23.241024169999999</v>
          </cell>
          <cell r="O4406">
            <v>55.155999999999992</v>
          </cell>
          <cell r="P4406">
            <v>8.2249674800000001</v>
          </cell>
          <cell r="Q4406">
            <v>71.900000000000006</v>
          </cell>
          <cell r="R4406">
            <v>43.721719550000003</v>
          </cell>
          <cell r="S4406">
            <v>23.8</v>
          </cell>
          <cell r="T4406">
            <v>8.5416906600000004</v>
          </cell>
          <cell r="U4406">
            <v>7.8083230500000003</v>
          </cell>
          <cell r="V4406">
            <v>7.3414838500000004</v>
          </cell>
          <cell r="W4406">
            <v>66.3</v>
          </cell>
          <cell r="X4406">
            <v>92.8</v>
          </cell>
          <cell r="Y4406">
            <v>52.8</v>
          </cell>
          <cell r="Z4406">
            <v>42.3</v>
          </cell>
          <cell r="AA4406">
            <v>39.700000000000003</v>
          </cell>
          <cell r="AB4406">
            <v>7.8328075200000002</v>
          </cell>
          <cell r="AC4406">
            <v>0</v>
          </cell>
          <cell r="AD4406">
            <v>293.76</v>
          </cell>
          <cell r="AE4406">
            <v>64.370192509999995</v>
          </cell>
          <cell r="AF4406">
            <v>68.081100000000006</v>
          </cell>
          <cell r="AG4406">
            <v>0.31707317000000002</v>
          </cell>
          <cell r="AH4406">
            <v>3.9</v>
          </cell>
          <cell r="AI4406">
            <v>53050</v>
          </cell>
          <cell r="AJ4406">
            <v>7.5</v>
          </cell>
        </row>
        <row r="4407">
          <cell r="A4407" t="str">
            <v>5917</v>
          </cell>
          <cell r="B4407" t="str">
            <v>591704201</v>
          </cell>
          <cell r="C4407" t="str">
            <v>935</v>
          </cell>
          <cell r="D4407" t="str">
            <v>5917042</v>
          </cell>
          <cell r="E4407" t="str">
            <v>5910</v>
          </cell>
          <cell r="F4407" t="str">
            <v>59</v>
          </cell>
          <cell r="G4407">
            <v>534.62863347999996</v>
          </cell>
          <cell r="H4407">
            <v>538.47918019999997</v>
          </cell>
          <cell r="I4407">
            <v>536.27532274999999</v>
          </cell>
          <cell r="J4407">
            <v>35.329341319999997</v>
          </cell>
          <cell r="K4407">
            <v>23.87796268</v>
          </cell>
          <cell r="L4407">
            <v>7.8164169799999996</v>
          </cell>
          <cell r="M4407">
            <v>8.39457348</v>
          </cell>
          <cell r="N4407">
            <v>23.241024169999999</v>
          </cell>
          <cell r="O4407">
            <v>55.155999999999992</v>
          </cell>
          <cell r="P4407">
            <v>9.2174152899999999</v>
          </cell>
          <cell r="Q4407">
            <v>71.900000000000006</v>
          </cell>
          <cell r="R4407">
            <v>43.721719550000003</v>
          </cell>
          <cell r="S4407">
            <v>23.8</v>
          </cell>
          <cell r="T4407">
            <v>9.5066600300000008</v>
          </cell>
          <cell r="U4407">
            <v>8.3255483100000003</v>
          </cell>
          <cell r="V4407">
            <v>8.1309422999999992</v>
          </cell>
          <cell r="W4407">
            <v>66.3</v>
          </cell>
          <cell r="X4407">
            <v>92.8</v>
          </cell>
          <cell r="Y4407">
            <v>52.8</v>
          </cell>
          <cell r="Z4407">
            <v>42.3</v>
          </cell>
          <cell r="AA4407">
            <v>39.700000000000003</v>
          </cell>
          <cell r="AB4407">
            <v>9.0058959000000005</v>
          </cell>
          <cell r="AC4407">
            <v>0</v>
          </cell>
          <cell r="AD4407">
            <v>293.76</v>
          </cell>
          <cell r="AE4407">
            <v>64.370192509999995</v>
          </cell>
          <cell r="AF4407">
            <v>68.081100000000006</v>
          </cell>
          <cell r="AG4407">
            <v>0.33333332999999998</v>
          </cell>
          <cell r="AH4407">
            <v>3.9</v>
          </cell>
          <cell r="AI4407">
            <v>53050</v>
          </cell>
          <cell r="AJ4407">
            <v>7.5</v>
          </cell>
        </row>
        <row r="4408">
          <cell r="A4408" t="str">
            <v>5917</v>
          </cell>
          <cell r="B4408" t="str">
            <v>591704401</v>
          </cell>
          <cell r="C4408" t="str">
            <v>935</v>
          </cell>
          <cell r="D4408" t="str">
            <v>5917044</v>
          </cell>
          <cell r="E4408" t="str">
            <v>5910</v>
          </cell>
          <cell r="F4408" t="str">
            <v>59</v>
          </cell>
          <cell r="G4408">
            <v>534.62863347999996</v>
          </cell>
          <cell r="H4408">
            <v>538.47918019999997</v>
          </cell>
          <cell r="I4408">
            <v>536.27532274999999</v>
          </cell>
          <cell r="J4408">
            <v>35.329341319999997</v>
          </cell>
          <cell r="K4408">
            <v>23.87796268</v>
          </cell>
          <cell r="L4408">
            <v>7.3382381499999996</v>
          </cell>
          <cell r="M4408">
            <v>8.0618022699999994</v>
          </cell>
          <cell r="N4408">
            <v>23.241024169999999</v>
          </cell>
          <cell r="O4408">
            <v>55.155999999999992</v>
          </cell>
          <cell r="P4408">
            <v>8.0796180300000007</v>
          </cell>
          <cell r="Q4408">
            <v>71.900000000000006</v>
          </cell>
          <cell r="R4408">
            <v>43.721719550000003</v>
          </cell>
          <cell r="S4408">
            <v>23.8</v>
          </cell>
          <cell r="T4408">
            <v>8.7395364200000003</v>
          </cell>
          <cell r="U4408">
            <v>7.5796788199999998</v>
          </cell>
          <cell r="V4408">
            <v>7.6420444000000005</v>
          </cell>
          <cell r="W4408">
            <v>66.3</v>
          </cell>
          <cell r="X4408">
            <v>92.8</v>
          </cell>
          <cell r="Y4408">
            <v>52.8</v>
          </cell>
          <cell r="Z4408">
            <v>42.3</v>
          </cell>
          <cell r="AA4408">
            <v>39.700000000000003</v>
          </cell>
          <cell r="AB4408">
            <v>7.7222347400000002</v>
          </cell>
          <cell r="AC4408">
            <v>0</v>
          </cell>
          <cell r="AD4408">
            <v>293.76</v>
          </cell>
          <cell r="AE4408">
            <v>64.370192509999995</v>
          </cell>
          <cell r="AF4408">
            <v>68.081100000000006</v>
          </cell>
          <cell r="AG4408">
            <v>0.35638298000000002</v>
          </cell>
          <cell r="AH4408">
            <v>3.9</v>
          </cell>
          <cell r="AI4408">
            <v>53050</v>
          </cell>
          <cell r="AJ4408">
            <v>7.5</v>
          </cell>
        </row>
        <row r="4409">
          <cell r="A4409" t="str">
            <v>5917</v>
          </cell>
          <cell r="B4409" t="str">
            <v>591704701</v>
          </cell>
          <cell r="C4409" t="str">
            <v>935</v>
          </cell>
          <cell r="D4409" t="str">
            <v>5917047</v>
          </cell>
          <cell r="E4409" t="str">
            <v>5910</v>
          </cell>
          <cell r="F4409" t="str">
            <v>59</v>
          </cell>
          <cell r="G4409">
            <v>534.62863347999996</v>
          </cell>
          <cell r="H4409">
            <v>538.47918019999997</v>
          </cell>
          <cell r="I4409">
            <v>536.27532274999999</v>
          </cell>
          <cell r="J4409">
            <v>35.329341319999997</v>
          </cell>
          <cell r="K4409">
            <v>23.87796268</v>
          </cell>
          <cell r="L4409">
            <v>7.3085427999999997</v>
          </cell>
          <cell r="M4409">
            <v>8.5358186600000003</v>
          </cell>
          <cell r="N4409">
            <v>23.241024169999999</v>
          </cell>
          <cell r="O4409">
            <v>55.155999999999992</v>
          </cell>
          <cell r="P4409">
            <v>7.8590269800000003</v>
          </cell>
          <cell r="Q4409">
            <v>71.900000000000006</v>
          </cell>
          <cell r="R4409">
            <v>43.721719550000003</v>
          </cell>
          <cell r="S4409">
            <v>23.8</v>
          </cell>
          <cell r="T4409">
            <v>7.6068845300000003</v>
          </cell>
          <cell r="U4409">
            <v>7.916442860000001</v>
          </cell>
          <cell r="V4409">
            <v>7.5109777500000003</v>
          </cell>
          <cell r="W4409">
            <v>66.3</v>
          </cell>
          <cell r="X4409">
            <v>92.8</v>
          </cell>
          <cell r="Y4409">
            <v>52.8</v>
          </cell>
          <cell r="Z4409">
            <v>42.3</v>
          </cell>
          <cell r="AA4409">
            <v>39.700000000000003</v>
          </cell>
          <cell r="AB4409">
            <v>7.667158259999999</v>
          </cell>
          <cell r="AC4409">
            <v>0.21393482999999999</v>
          </cell>
          <cell r="AD4409">
            <v>293.76</v>
          </cell>
          <cell r="AE4409">
            <v>64.370192509999995</v>
          </cell>
          <cell r="AF4409">
            <v>68.081100000000006</v>
          </cell>
          <cell r="AG4409">
            <v>0.29411765000000001</v>
          </cell>
          <cell r="AH4409">
            <v>3.9</v>
          </cell>
          <cell r="AI4409">
            <v>53050</v>
          </cell>
          <cell r="AJ4409">
            <v>7.5</v>
          </cell>
        </row>
        <row r="4410">
          <cell r="A4410" t="str">
            <v>5917</v>
          </cell>
          <cell r="B4410" t="str">
            <v>591704901</v>
          </cell>
          <cell r="C4410" t="str">
            <v>935</v>
          </cell>
          <cell r="D4410" t="str">
            <v>5917049</v>
          </cell>
          <cell r="E4410" t="str">
            <v>5910</v>
          </cell>
          <cell r="F4410" t="str">
            <v>59</v>
          </cell>
          <cell r="G4410">
            <v>534.62863347999996</v>
          </cell>
          <cell r="H4410">
            <v>538.47918019999997</v>
          </cell>
          <cell r="I4410">
            <v>536.27532274999999</v>
          </cell>
          <cell r="J4410">
            <v>35.329341319999997</v>
          </cell>
          <cell r="K4410">
            <v>23.87796268</v>
          </cell>
          <cell r="L4410">
            <v>8.3454554299999995</v>
          </cell>
          <cell r="M4410">
            <v>9.1292387700000006</v>
          </cell>
          <cell r="N4410">
            <v>23.241024169999999</v>
          </cell>
          <cell r="O4410">
            <v>55.155999999999992</v>
          </cell>
          <cell r="P4410">
            <v>8.2571262900000004</v>
          </cell>
          <cell r="Q4410">
            <v>71.900000000000006</v>
          </cell>
          <cell r="R4410">
            <v>43.721719550000003</v>
          </cell>
          <cell r="S4410">
            <v>23.8</v>
          </cell>
          <cell r="T4410">
            <v>9.2235527000000008</v>
          </cell>
          <cell r="U4410">
            <v>8.7364893499999994</v>
          </cell>
          <cell r="V4410">
            <v>8.6440020400000002</v>
          </cell>
          <cell r="W4410">
            <v>66.3</v>
          </cell>
          <cell r="X4410">
            <v>92.8</v>
          </cell>
          <cell r="Y4410">
            <v>52.8</v>
          </cell>
          <cell r="Z4410">
            <v>42.3</v>
          </cell>
          <cell r="AA4410">
            <v>39.700000000000003</v>
          </cell>
          <cell r="AB4410">
            <v>8.7781718800000004</v>
          </cell>
          <cell r="AC4410">
            <v>0</v>
          </cell>
          <cell r="AD4410">
            <v>293.76</v>
          </cell>
          <cell r="AE4410">
            <v>64.370192509999995</v>
          </cell>
          <cell r="AF4410">
            <v>68.081100000000006</v>
          </cell>
          <cell r="AG4410">
            <v>0.46153845999999998</v>
          </cell>
          <cell r="AH4410">
            <v>3.9</v>
          </cell>
          <cell r="AI4410">
            <v>53050</v>
          </cell>
          <cell r="AJ4410">
            <v>7.5</v>
          </cell>
        </row>
        <row r="4411">
          <cell r="A4411" t="str">
            <v>5917</v>
          </cell>
          <cell r="B4411" t="str">
            <v>591705201</v>
          </cell>
          <cell r="C4411" t="str">
            <v>935</v>
          </cell>
          <cell r="D4411" t="str">
            <v>5917052</v>
          </cell>
          <cell r="E4411" t="str">
            <v>5910</v>
          </cell>
          <cell r="F4411" t="str">
            <v>59</v>
          </cell>
          <cell r="G4411">
            <v>534.62863347999996</v>
          </cell>
          <cell r="H4411">
            <v>538.47918019999997</v>
          </cell>
          <cell r="I4411">
            <v>536.27532274999999</v>
          </cell>
          <cell r="J4411">
            <v>35.329341319999997</v>
          </cell>
          <cell r="K4411">
            <v>23.87796268</v>
          </cell>
          <cell r="L4411">
            <v>7.5087871699999997</v>
          </cell>
          <cell r="M4411">
            <v>9.72734685</v>
          </cell>
          <cell r="N4411">
            <v>23.241024169999999</v>
          </cell>
          <cell r="O4411">
            <v>55.155999999999992</v>
          </cell>
          <cell r="P4411">
            <v>9.8525626099999997</v>
          </cell>
          <cell r="Q4411">
            <v>71.900000000000006</v>
          </cell>
          <cell r="R4411">
            <v>43.721719550000003</v>
          </cell>
          <cell r="S4411">
            <v>23.8</v>
          </cell>
          <cell r="T4411">
            <v>9.8386823299999993</v>
          </cell>
          <cell r="U4411">
            <v>7.7151236000000001</v>
          </cell>
          <cell r="V4411">
            <v>7.6270574199999999</v>
          </cell>
          <cell r="W4411">
            <v>66.3</v>
          </cell>
          <cell r="X4411">
            <v>92.8</v>
          </cell>
          <cell r="Y4411">
            <v>52.8</v>
          </cell>
          <cell r="Z4411">
            <v>42.3</v>
          </cell>
          <cell r="AA4411">
            <v>39.700000000000003</v>
          </cell>
          <cell r="AB4411">
            <v>7.6299757099999992</v>
          </cell>
          <cell r="AC4411">
            <v>0.69621997000000002</v>
          </cell>
          <cell r="AD4411">
            <v>293.76</v>
          </cell>
          <cell r="AE4411">
            <v>64.370192509999995</v>
          </cell>
          <cell r="AF4411">
            <v>68.081100000000006</v>
          </cell>
          <cell r="AG4411">
            <v>0.34090909000000003</v>
          </cell>
          <cell r="AH4411">
            <v>3.9</v>
          </cell>
          <cell r="AI4411">
            <v>53050</v>
          </cell>
          <cell r="AJ4411">
            <v>7.5</v>
          </cell>
        </row>
        <row r="4412">
          <cell r="A4412" t="str">
            <v>5917</v>
          </cell>
          <cell r="B4412" t="str">
            <v>591705401</v>
          </cell>
          <cell r="C4412" t="str">
            <v>935</v>
          </cell>
          <cell r="D4412" t="str">
            <v>5917054</v>
          </cell>
          <cell r="E4412" t="str">
            <v>5910</v>
          </cell>
          <cell r="F4412" t="str">
            <v>59</v>
          </cell>
          <cell r="G4412">
            <v>534.62863347999996</v>
          </cell>
          <cell r="H4412">
            <v>538.47918019999997</v>
          </cell>
          <cell r="I4412">
            <v>536.27532274999999</v>
          </cell>
          <cell r="J4412">
            <v>35.329341319999997</v>
          </cell>
          <cell r="K4412">
            <v>23.87796268</v>
          </cell>
          <cell r="L4412">
            <v>8.6852467799999999</v>
          </cell>
          <cell r="M4412">
            <v>9.8172758600000005</v>
          </cell>
          <cell r="N4412">
            <v>23.241024169999999</v>
          </cell>
          <cell r="O4412">
            <v>55.155999999999992</v>
          </cell>
          <cell r="P4412">
            <v>10.006856089999999</v>
          </cell>
          <cell r="Q4412">
            <v>71.900000000000006</v>
          </cell>
          <cell r="R4412">
            <v>43.721719550000003</v>
          </cell>
          <cell r="S4412">
            <v>23.8</v>
          </cell>
          <cell r="T4412">
            <v>9.5745667300000008</v>
          </cell>
          <cell r="U4412">
            <v>8.6224536999999994</v>
          </cell>
          <cell r="V4412">
            <v>8.7101249299999992</v>
          </cell>
          <cell r="W4412">
            <v>66.3</v>
          </cell>
          <cell r="X4412">
            <v>92.8</v>
          </cell>
          <cell r="Y4412">
            <v>52.8</v>
          </cell>
          <cell r="Z4412">
            <v>42.3</v>
          </cell>
          <cell r="AA4412">
            <v>39.700000000000003</v>
          </cell>
          <cell r="AB4412">
            <v>8.6811810400000002</v>
          </cell>
          <cell r="AC4412">
            <v>0.29920502999999998</v>
          </cell>
          <cell r="AD4412">
            <v>293.76</v>
          </cell>
          <cell r="AE4412">
            <v>64.370192509999995</v>
          </cell>
          <cell r="AF4412">
            <v>68.078858710000006</v>
          </cell>
          <cell r="AG4412">
            <v>0</v>
          </cell>
          <cell r="AH4412">
            <v>3.9</v>
          </cell>
          <cell r="AI4412">
            <v>53050</v>
          </cell>
          <cell r="AJ4412">
            <v>7.5</v>
          </cell>
        </row>
        <row r="4413">
          <cell r="A4413" t="str">
            <v>5917</v>
          </cell>
          <cell r="B4413" t="str">
            <v>591705601</v>
          </cell>
          <cell r="D4413" t="str">
            <v>5917056</v>
          </cell>
          <cell r="E4413" t="str">
            <v>5910</v>
          </cell>
          <cell r="F4413" t="str">
            <v>59</v>
          </cell>
          <cell r="G4413">
            <v>534.62863347999996</v>
          </cell>
          <cell r="H4413">
            <v>538.47918019999997</v>
          </cell>
          <cell r="I4413">
            <v>536.27532274999999</v>
          </cell>
          <cell r="J4413">
            <v>35.329341319999997</v>
          </cell>
          <cell r="K4413">
            <v>23.87796268</v>
          </cell>
          <cell r="L4413">
            <v>8.0910150400000003</v>
          </cell>
          <cell r="M4413">
            <v>11.198557129999999</v>
          </cell>
          <cell r="N4413">
            <v>23.241024169999999</v>
          </cell>
          <cell r="O4413">
            <v>60.380999999999993</v>
          </cell>
          <cell r="P4413">
            <v>11.198557129999999</v>
          </cell>
          <cell r="Q4413">
            <v>71.900000000000006</v>
          </cell>
          <cell r="R4413">
            <v>45.167244680000003</v>
          </cell>
          <cell r="S4413">
            <v>23.8</v>
          </cell>
          <cell r="T4413">
            <v>8.1559363400000002</v>
          </cell>
          <cell r="U4413">
            <v>10.771008119999999</v>
          </cell>
          <cell r="V4413">
            <v>10.771008119999999</v>
          </cell>
          <cell r="W4413">
            <v>66.3</v>
          </cell>
          <cell r="X4413">
            <v>92.8</v>
          </cell>
          <cell r="Y4413">
            <v>52.8</v>
          </cell>
          <cell r="Z4413">
            <v>42.3</v>
          </cell>
          <cell r="AA4413">
            <v>39.700000000000003</v>
          </cell>
          <cell r="AB4413">
            <v>10.697497650000001</v>
          </cell>
          <cell r="AC4413">
            <v>0</v>
          </cell>
          <cell r="AD4413">
            <v>293.76</v>
          </cell>
          <cell r="AE4413">
            <v>64.370192509999995</v>
          </cell>
          <cell r="AF4413">
            <v>68.081100000000006</v>
          </cell>
          <cell r="AG4413">
            <v>0.6</v>
          </cell>
          <cell r="AH4413">
            <v>3.9</v>
          </cell>
          <cell r="AI4413">
            <v>53050</v>
          </cell>
          <cell r="AJ4413">
            <v>7.5</v>
          </cell>
        </row>
        <row r="4414">
          <cell r="A4414" t="str">
            <v>5919</v>
          </cell>
          <cell r="B4414" t="str">
            <v>591900801</v>
          </cell>
          <cell r="C4414" t="str">
            <v>937</v>
          </cell>
          <cell r="D4414" t="str">
            <v>5919008</v>
          </cell>
          <cell r="E4414" t="str">
            <v>5910</v>
          </cell>
          <cell r="F4414" t="str">
            <v>59</v>
          </cell>
          <cell r="G4414">
            <v>534.62863347999996</v>
          </cell>
          <cell r="H4414">
            <v>538.47918019999997</v>
          </cell>
          <cell r="I4414">
            <v>536.27532274999999</v>
          </cell>
          <cell r="J4414">
            <v>35.329341319999997</v>
          </cell>
          <cell r="K4414">
            <v>23.87796268</v>
          </cell>
          <cell r="L4414">
            <v>7.6568100899999987</v>
          </cell>
          <cell r="M4414">
            <v>9.0675087199999993</v>
          </cell>
          <cell r="N4414">
            <v>23.241024169999999</v>
          </cell>
          <cell r="O4414">
            <v>60.380999999999993</v>
          </cell>
          <cell r="P4414">
            <v>8.8610665399999995</v>
          </cell>
          <cell r="Q4414">
            <v>71.900000000000006</v>
          </cell>
          <cell r="R4414">
            <v>45.167244680000003</v>
          </cell>
          <cell r="S4414">
            <v>23.8</v>
          </cell>
          <cell r="T4414">
            <v>8.6141383999999999</v>
          </cell>
          <cell r="U4414">
            <v>8.3459302599999994</v>
          </cell>
          <cell r="V4414">
            <v>8.3342314300000009</v>
          </cell>
          <cell r="W4414">
            <v>66.3</v>
          </cell>
          <cell r="X4414">
            <v>92.8</v>
          </cell>
          <cell r="Y4414">
            <v>52.8</v>
          </cell>
          <cell r="Z4414">
            <v>42.3</v>
          </cell>
          <cell r="AA4414">
            <v>39.700000000000003</v>
          </cell>
          <cell r="AB4414">
            <v>7.9370174899999997</v>
          </cell>
          <cell r="AC4414">
            <v>0.73422767</v>
          </cell>
          <cell r="AD4414">
            <v>293.76</v>
          </cell>
          <cell r="AE4414">
            <v>64.370192509999995</v>
          </cell>
          <cell r="AF4414">
            <v>66.627499999999998</v>
          </cell>
          <cell r="AG4414">
            <v>0.35930736000000002</v>
          </cell>
          <cell r="AH4414">
            <v>3.9</v>
          </cell>
          <cell r="AI4414">
            <v>53050</v>
          </cell>
          <cell r="AJ4414">
            <v>7.5</v>
          </cell>
        </row>
        <row r="4415">
          <cell r="A4415" t="str">
            <v>5919</v>
          </cell>
          <cell r="B4415" t="str">
            <v>591901201</v>
          </cell>
          <cell r="C4415" t="str">
            <v>937</v>
          </cell>
          <cell r="D4415" t="str">
            <v>5919012</v>
          </cell>
          <cell r="E4415" t="str">
            <v>5910</v>
          </cell>
          <cell r="F4415" t="str">
            <v>59</v>
          </cell>
          <cell r="G4415">
            <v>534.62863347999996</v>
          </cell>
          <cell r="H4415">
            <v>538.47918019999997</v>
          </cell>
          <cell r="I4415">
            <v>536.27532274999999</v>
          </cell>
          <cell r="J4415">
            <v>35.329341319999997</v>
          </cell>
          <cell r="K4415">
            <v>23.87796268</v>
          </cell>
          <cell r="L4415">
            <v>7.1308988299999996</v>
          </cell>
          <cell r="M4415">
            <v>7.3677085699999996</v>
          </cell>
          <cell r="N4415">
            <v>23.241024169999999</v>
          </cell>
          <cell r="O4415">
            <v>60.380999999999993</v>
          </cell>
          <cell r="P4415">
            <v>7.8240460100000009</v>
          </cell>
          <cell r="Q4415">
            <v>71.900000000000006</v>
          </cell>
          <cell r="R4415">
            <v>45.167244680000003</v>
          </cell>
          <cell r="S4415">
            <v>23.8</v>
          </cell>
          <cell r="T4415">
            <v>7.4354380200000012</v>
          </cell>
          <cell r="U4415">
            <v>7.1308988299999996</v>
          </cell>
          <cell r="V4415">
            <v>7.1308988299999996</v>
          </cell>
          <cell r="W4415">
            <v>66.3</v>
          </cell>
          <cell r="X4415">
            <v>92.8</v>
          </cell>
          <cell r="Y4415">
            <v>52.8</v>
          </cell>
          <cell r="Z4415">
            <v>42.3</v>
          </cell>
          <cell r="AA4415">
            <v>39.700000000000003</v>
          </cell>
          <cell r="AB4415">
            <v>7.1308988299999996</v>
          </cell>
          <cell r="AC4415">
            <v>1</v>
          </cell>
          <cell r="AD4415">
            <v>293.76</v>
          </cell>
          <cell r="AE4415">
            <v>64.370192509999995</v>
          </cell>
          <cell r="AF4415">
            <v>66.627499999999998</v>
          </cell>
          <cell r="AG4415">
            <v>0.39393939</v>
          </cell>
          <cell r="AH4415">
            <v>3.9</v>
          </cell>
          <cell r="AI4415">
            <v>53050</v>
          </cell>
          <cell r="AJ4415">
            <v>7.5</v>
          </cell>
        </row>
        <row r="4416">
          <cell r="A4416" t="str">
            <v>5919</v>
          </cell>
          <cell r="B4416" t="str">
            <v>591901301</v>
          </cell>
          <cell r="C4416" t="str">
            <v>937</v>
          </cell>
          <cell r="D4416" t="str">
            <v>5919013</v>
          </cell>
          <cell r="E4416" t="str">
            <v>5910</v>
          </cell>
          <cell r="F4416" t="str">
            <v>59</v>
          </cell>
          <cell r="G4416">
            <v>534.62863347999996</v>
          </cell>
          <cell r="H4416">
            <v>538.47918019999997</v>
          </cell>
          <cell r="I4416">
            <v>536.27532274999999</v>
          </cell>
          <cell r="J4416">
            <v>35.329341319999997</v>
          </cell>
          <cell r="K4416">
            <v>23.87796268</v>
          </cell>
          <cell r="L4416">
            <v>7.7424020200000001</v>
          </cell>
          <cell r="M4416">
            <v>8.8959035600000007</v>
          </cell>
          <cell r="N4416">
            <v>23.241024169999999</v>
          </cell>
          <cell r="O4416">
            <v>60.380999999999993</v>
          </cell>
          <cell r="P4416">
            <v>9.2172166799999999</v>
          </cell>
          <cell r="Q4416">
            <v>71.900000000000006</v>
          </cell>
          <cell r="R4416">
            <v>45.167244680000003</v>
          </cell>
          <cell r="S4416">
            <v>23.8</v>
          </cell>
          <cell r="T4416">
            <v>9.3314068999999993</v>
          </cell>
          <cell r="U4416">
            <v>9.1245645900000003</v>
          </cell>
          <cell r="V4416">
            <v>8.2459092599999995</v>
          </cell>
          <cell r="W4416">
            <v>66.3</v>
          </cell>
          <cell r="X4416">
            <v>92.8</v>
          </cell>
          <cell r="Y4416">
            <v>52.8</v>
          </cell>
          <cell r="Z4416">
            <v>42.3</v>
          </cell>
          <cell r="AA4416">
            <v>39.700000000000003</v>
          </cell>
          <cell r="AB4416">
            <v>7.8640356600000008</v>
          </cell>
          <cell r="AC4416">
            <v>1</v>
          </cell>
          <cell r="AD4416">
            <v>293.76</v>
          </cell>
          <cell r="AE4416">
            <v>64.370192509999995</v>
          </cell>
          <cell r="AF4416">
            <v>66.627499999999998</v>
          </cell>
          <cell r="AG4416">
            <v>0.4</v>
          </cell>
          <cell r="AH4416">
            <v>3.9</v>
          </cell>
          <cell r="AI4416">
            <v>53050</v>
          </cell>
          <cell r="AJ4416">
            <v>7.5</v>
          </cell>
        </row>
        <row r="4417">
          <cell r="A4417" t="str">
            <v>5919</v>
          </cell>
          <cell r="B4417" t="str">
            <v>591901501</v>
          </cell>
          <cell r="D4417" t="str">
            <v>5919015</v>
          </cell>
          <cell r="E4417" t="str">
            <v>5910</v>
          </cell>
          <cell r="F4417" t="str">
            <v>59</v>
          </cell>
          <cell r="G4417">
            <v>534.62863347999996</v>
          </cell>
          <cell r="H4417">
            <v>538.47918019999997</v>
          </cell>
          <cell r="I4417">
            <v>536.27532274999999</v>
          </cell>
          <cell r="J4417">
            <v>35.329341319999997</v>
          </cell>
          <cell r="K4417">
            <v>23.87796268</v>
          </cell>
          <cell r="L4417">
            <v>8.0073670700000008</v>
          </cell>
          <cell r="M4417">
            <v>9.5612084900000003</v>
          </cell>
          <cell r="N4417">
            <v>23.241024169999999</v>
          </cell>
          <cell r="O4417">
            <v>60.380999999999993</v>
          </cell>
          <cell r="P4417">
            <v>9.8242819899999994</v>
          </cell>
          <cell r="Q4417">
            <v>71.900000000000006</v>
          </cell>
          <cell r="R4417">
            <v>45.167244680000003</v>
          </cell>
          <cell r="S4417">
            <v>23.8</v>
          </cell>
          <cell r="T4417">
            <v>9.2228616500000005</v>
          </cell>
          <cell r="U4417">
            <v>9.1480393499999995</v>
          </cell>
          <cell r="V4417">
            <v>8.3022657899999999</v>
          </cell>
          <cell r="W4417">
            <v>66.3</v>
          </cell>
          <cell r="X4417">
            <v>92.8</v>
          </cell>
          <cell r="Y4417">
            <v>52.8</v>
          </cell>
          <cell r="Z4417">
            <v>42.3</v>
          </cell>
          <cell r="AA4417">
            <v>39.700000000000003</v>
          </cell>
          <cell r="AB4417">
            <v>9.1801904000000007</v>
          </cell>
          <cell r="AC4417">
            <v>0.19521778000000001</v>
          </cell>
          <cell r="AD4417">
            <v>293.76</v>
          </cell>
          <cell r="AE4417">
            <v>64.370192509999995</v>
          </cell>
          <cell r="AF4417">
            <v>66.627499999999998</v>
          </cell>
          <cell r="AG4417">
            <v>0.22222222</v>
          </cell>
          <cell r="AH4417">
            <v>3.9</v>
          </cell>
          <cell r="AI4417">
            <v>53050</v>
          </cell>
          <cell r="AJ4417">
            <v>7.5</v>
          </cell>
        </row>
        <row r="4418">
          <cell r="A4418" t="str">
            <v>5919</v>
          </cell>
          <cell r="B4418" t="str">
            <v>591901601</v>
          </cell>
          <cell r="D4418" t="str">
            <v>5919016</v>
          </cell>
          <cell r="E4418" t="str">
            <v>5910</v>
          </cell>
          <cell r="F4418" t="str">
            <v>59</v>
          </cell>
          <cell r="G4418">
            <v>534.62863347999996</v>
          </cell>
          <cell r="H4418">
            <v>538.47918019999997</v>
          </cell>
          <cell r="I4418">
            <v>536.27532274999999</v>
          </cell>
          <cell r="J4418">
            <v>35.329341319999997</v>
          </cell>
          <cell r="K4418">
            <v>23.87796268</v>
          </cell>
          <cell r="L4418">
            <v>7.2513449800000007</v>
          </cell>
          <cell r="M4418">
            <v>10.67768463</v>
          </cell>
          <cell r="N4418">
            <v>23.241024169999999</v>
          </cell>
          <cell r="O4418">
            <v>60.380999999999993</v>
          </cell>
          <cell r="P4418">
            <v>10.29870028</v>
          </cell>
          <cell r="Q4418">
            <v>71.900000000000006</v>
          </cell>
          <cell r="R4418">
            <v>45.167244680000003</v>
          </cell>
          <cell r="S4418">
            <v>23.8</v>
          </cell>
          <cell r="T4418">
            <v>7.6187423799999987</v>
          </cell>
          <cell r="U4418">
            <v>7.6187423799999987</v>
          </cell>
          <cell r="V4418">
            <v>7.6187423799999987</v>
          </cell>
          <cell r="W4418">
            <v>66.3</v>
          </cell>
          <cell r="X4418">
            <v>92.8</v>
          </cell>
          <cell r="Y4418">
            <v>52.8</v>
          </cell>
          <cell r="Z4418">
            <v>42.3</v>
          </cell>
          <cell r="AA4418">
            <v>39.700000000000003</v>
          </cell>
          <cell r="AB4418">
            <v>7.3284373499999997</v>
          </cell>
          <cell r="AC4418">
            <v>4.5707500000000002E-3</v>
          </cell>
          <cell r="AD4418">
            <v>293.76</v>
          </cell>
          <cell r="AE4418">
            <v>64.370192509999995</v>
          </cell>
          <cell r="AF4418">
            <v>66.627499999999998</v>
          </cell>
          <cell r="AG4418">
            <v>0.27083332999999998</v>
          </cell>
          <cell r="AH4418">
            <v>3.9</v>
          </cell>
          <cell r="AI4418">
            <v>53050</v>
          </cell>
          <cell r="AJ4418">
            <v>7.5</v>
          </cell>
        </row>
        <row r="4419">
          <cell r="A4419" t="str">
            <v>5919</v>
          </cell>
          <cell r="B4419" t="str">
            <v>591901701</v>
          </cell>
          <cell r="D4419" t="str">
            <v>5919017</v>
          </cell>
          <cell r="E4419" t="str">
            <v>5910</v>
          </cell>
          <cell r="F4419" t="str">
            <v>59</v>
          </cell>
          <cell r="G4419">
            <v>534.62863347999996</v>
          </cell>
          <cell r="H4419">
            <v>538.47918019999997</v>
          </cell>
          <cell r="I4419">
            <v>536.27532274999999</v>
          </cell>
          <cell r="J4419">
            <v>35.329341319999997</v>
          </cell>
          <cell r="K4419">
            <v>23.87796268</v>
          </cell>
          <cell r="L4419">
            <v>8.2689882099999998</v>
          </cell>
          <cell r="M4419">
            <v>8.6473438799999993</v>
          </cell>
          <cell r="N4419">
            <v>23.241024169999999</v>
          </cell>
          <cell r="O4419">
            <v>60.380999999999993</v>
          </cell>
          <cell r="P4419">
            <v>9.0960512300000005</v>
          </cell>
          <cell r="Q4419">
            <v>71.900000000000006</v>
          </cell>
          <cell r="R4419">
            <v>45.167244680000003</v>
          </cell>
          <cell r="S4419">
            <v>23.8</v>
          </cell>
          <cell r="T4419">
            <v>9.80482677</v>
          </cell>
          <cell r="U4419">
            <v>8.60171815</v>
          </cell>
          <cell r="V4419">
            <v>8.7176820500000005</v>
          </cell>
          <cell r="W4419">
            <v>66.3</v>
          </cell>
          <cell r="X4419">
            <v>92.8</v>
          </cell>
          <cell r="Y4419">
            <v>52.8</v>
          </cell>
          <cell r="Z4419">
            <v>42.3</v>
          </cell>
          <cell r="AA4419">
            <v>39.700000000000003</v>
          </cell>
          <cell r="AB4419">
            <v>8.5865326700000004</v>
          </cell>
          <cell r="AC4419">
            <v>0.22467750999999997</v>
          </cell>
          <cell r="AD4419">
            <v>293.76</v>
          </cell>
          <cell r="AE4419">
            <v>64.370192509999995</v>
          </cell>
          <cell r="AF4419">
            <v>66.627499999999998</v>
          </cell>
          <cell r="AG4419">
            <v>0.60869565000000003</v>
          </cell>
          <cell r="AH4419">
            <v>3.9</v>
          </cell>
          <cell r="AI4419">
            <v>53050</v>
          </cell>
          <cell r="AJ4419">
            <v>7.5</v>
          </cell>
        </row>
        <row r="4420">
          <cell r="A4420" t="str">
            <v>5919</v>
          </cell>
          <cell r="B4420" t="str">
            <v>591902101</v>
          </cell>
          <cell r="D4420" t="str">
            <v>5919021</v>
          </cell>
          <cell r="E4420" t="str">
            <v>5910</v>
          </cell>
          <cell r="F4420" t="str">
            <v>59</v>
          </cell>
          <cell r="G4420">
            <v>534.62863347999996</v>
          </cell>
          <cell r="H4420">
            <v>538.47918019999997</v>
          </cell>
          <cell r="I4420">
            <v>536.27532274999999</v>
          </cell>
          <cell r="J4420">
            <v>35.329341319999997</v>
          </cell>
          <cell r="K4420">
            <v>23.87796268</v>
          </cell>
          <cell r="L4420">
            <v>7.2086003400000012</v>
          </cell>
          <cell r="M4420">
            <v>8.5227775700000006</v>
          </cell>
          <cell r="N4420">
            <v>23.241024169999999</v>
          </cell>
          <cell r="O4420">
            <v>60.380999999999993</v>
          </cell>
          <cell r="P4420">
            <v>9.4543056399999994</v>
          </cell>
          <cell r="Q4420">
            <v>71.900000000000006</v>
          </cell>
          <cell r="R4420">
            <v>45.167244680000003</v>
          </cell>
          <cell r="S4420">
            <v>23.8</v>
          </cell>
          <cell r="T4420">
            <v>9.4673054699999994</v>
          </cell>
          <cell r="U4420">
            <v>7.8256447299999987</v>
          </cell>
          <cell r="V4420">
            <v>7.4576092899999988</v>
          </cell>
          <cell r="W4420">
            <v>66.3</v>
          </cell>
          <cell r="X4420">
            <v>92.8</v>
          </cell>
          <cell r="Y4420">
            <v>52.8</v>
          </cell>
          <cell r="Z4420">
            <v>42.3</v>
          </cell>
          <cell r="AA4420">
            <v>39.700000000000003</v>
          </cell>
          <cell r="AB4420">
            <v>7.8924520400000002</v>
          </cell>
          <cell r="AC4420">
            <v>0.97626142999999987</v>
          </cell>
          <cell r="AD4420">
            <v>293.76</v>
          </cell>
          <cell r="AE4420">
            <v>64.370192509999995</v>
          </cell>
          <cell r="AF4420">
            <v>66.627499999999998</v>
          </cell>
          <cell r="AG4420">
            <v>0.4375</v>
          </cell>
          <cell r="AH4420">
            <v>3.9</v>
          </cell>
          <cell r="AI4420">
            <v>53050</v>
          </cell>
          <cell r="AJ4420">
            <v>7.5</v>
          </cell>
        </row>
        <row r="4421">
          <cell r="A4421" t="str">
            <v>5919</v>
          </cell>
          <cell r="B4421" t="str">
            <v>591903301</v>
          </cell>
          <cell r="D4421" t="str">
            <v>5919033</v>
          </cell>
          <cell r="E4421" t="str">
            <v>5910</v>
          </cell>
          <cell r="F4421" t="str">
            <v>59</v>
          </cell>
          <cell r="G4421">
            <v>534.62863347999996</v>
          </cell>
          <cell r="H4421">
            <v>538.47918019999997</v>
          </cell>
          <cell r="I4421">
            <v>536.27532274999999</v>
          </cell>
          <cell r="J4421">
            <v>35.329341319999997</v>
          </cell>
          <cell r="K4421">
            <v>23.87796268</v>
          </cell>
          <cell r="L4421">
            <v>9.0332451299999992</v>
          </cell>
          <cell r="M4421">
            <v>10.44263821</v>
          </cell>
          <cell r="N4421">
            <v>23.241024169999999</v>
          </cell>
          <cell r="O4421">
            <v>60.380999999999993</v>
          </cell>
          <cell r="P4421">
            <v>10.47384544</v>
          </cell>
          <cell r="Q4421">
            <v>71.900000000000006</v>
          </cell>
          <cell r="R4421">
            <v>45.167244680000003</v>
          </cell>
          <cell r="S4421">
            <v>23.8</v>
          </cell>
          <cell r="T4421">
            <v>9.6794060599999998</v>
          </cell>
          <cell r="U4421">
            <v>9.6748288200000001</v>
          </cell>
          <cell r="V4421">
            <v>9.6049467400000008</v>
          </cell>
          <cell r="W4421">
            <v>66.3</v>
          </cell>
          <cell r="X4421">
            <v>92.8</v>
          </cell>
          <cell r="Y4421">
            <v>52.8</v>
          </cell>
          <cell r="Z4421">
            <v>42.3</v>
          </cell>
          <cell r="AA4421">
            <v>39.700000000000003</v>
          </cell>
          <cell r="AB4421">
            <v>9.5688536299999996</v>
          </cell>
          <cell r="AC4421">
            <v>0.45123681999999998</v>
          </cell>
          <cell r="AD4421">
            <v>293.76</v>
          </cell>
          <cell r="AE4421">
            <v>64.370192509999995</v>
          </cell>
          <cell r="AF4421">
            <v>66.627499999999998</v>
          </cell>
          <cell r="AG4421">
            <v>0.2</v>
          </cell>
          <cell r="AH4421">
            <v>3.9</v>
          </cell>
          <cell r="AI4421">
            <v>53050</v>
          </cell>
          <cell r="AJ4421">
            <v>7.5</v>
          </cell>
        </row>
        <row r="4422">
          <cell r="A4422" t="str">
            <v>5919</v>
          </cell>
          <cell r="B4422" t="str">
            <v>591903501</v>
          </cell>
          <cell r="D4422" t="str">
            <v>5919035</v>
          </cell>
          <cell r="E4422" t="str">
            <v>5910</v>
          </cell>
          <cell r="F4422" t="str">
            <v>59</v>
          </cell>
          <cell r="G4422">
            <v>534.62863347999996</v>
          </cell>
          <cell r="H4422">
            <v>538.47918019999997</v>
          </cell>
          <cell r="I4422">
            <v>536.27532274999999</v>
          </cell>
          <cell r="J4422">
            <v>35.329341319999997</v>
          </cell>
          <cell r="K4422">
            <v>23.87796268</v>
          </cell>
          <cell r="L4422">
            <v>8.3959291</v>
          </cell>
          <cell r="M4422">
            <v>10.811443649999999</v>
          </cell>
          <cell r="N4422">
            <v>23.241024169999999</v>
          </cell>
          <cell r="O4422">
            <v>60.380999999999993</v>
          </cell>
          <cell r="P4422">
            <v>10.81132264</v>
          </cell>
          <cell r="Q4422">
            <v>71.900000000000006</v>
          </cell>
          <cell r="R4422">
            <v>45.167244680000003</v>
          </cell>
          <cell r="S4422">
            <v>23.8</v>
          </cell>
          <cell r="T4422">
            <v>9.5460265900000003</v>
          </cell>
          <cell r="U4422">
            <v>9.5460265900000003</v>
          </cell>
          <cell r="V4422">
            <v>9.5460265900000003</v>
          </cell>
          <cell r="W4422">
            <v>66.3</v>
          </cell>
          <cell r="X4422">
            <v>92.8</v>
          </cell>
          <cell r="Y4422">
            <v>52.8</v>
          </cell>
          <cell r="Z4422">
            <v>42.3</v>
          </cell>
          <cell r="AA4422">
            <v>39.700000000000003</v>
          </cell>
          <cell r="AB4422">
            <v>9.3384696999999992</v>
          </cell>
          <cell r="AC4422">
            <v>0.2231194</v>
          </cell>
          <cell r="AD4422">
            <v>293.76</v>
          </cell>
          <cell r="AE4422">
            <v>64.370192509999995</v>
          </cell>
          <cell r="AF4422">
            <v>66.627499999999998</v>
          </cell>
          <cell r="AG4422">
            <v>0.4</v>
          </cell>
          <cell r="AH4422">
            <v>3.9</v>
          </cell>
          <cell r="AI4422">
            <v>53050</v>
          </cell>
          <cell r="AJ4422">
            <v>7.5</v>
          </cell>
        </row>
        <row r="4423">
          <cell r="A4423" t="str">
            <v>5919</v>
          </cell>
          <cell r="B4423" t="str">
            <v>591904301</v>
          </cell>
          <cell r="D4423" t="str">
            <v>5919043</v>
          </cell>
          <cell r="E4423" t="str">
            <v>5910</v>
          </cell>
          <cell r="F4423" t="str">
            <v>59</v>
          </cell>
          <cell r="G4423">
            <v>534.62863347999996</v>
          </cell>
          <cell r="H4423">
            <v>538.47918019999997</v>
          </cell>
          <cell r="I4423">
            <v>536.27532274999999</v>
          </cell>
          <cell r="J4423">
            <v>35.329341319999997</v>
          </cell>
          <cell r="K4423">
            <v>23.87796268</v>
          </cell>
          <cell r="L4423">
            <v>8.0545226099999994</v>
          </cell>
          <cell r="M4423">
            <v>9.82054063</v>
          </cell>
          <cell r="N4423">
            <v>23.241024169999999</v>
          </cell>
          <cell r="O4423">
            <v>60.380999999999993</v>
          </cell>
          <cell r="P4423">
            <v>8.77384889</v>
          </cell>
          <cell r="Q4423">
            <v>71.900000000000006</v>
          </cell>
          <cell r="R4423">
            <v>45.167244680000003</v>
          </cell>
          <cell r="S4423">
            <v>23.8</v>
          </cell>
          <cell r="T4423">
            <v>8.2545288800000005</v>
          </cell>
          <cell r="U4423">
            <v>8.1699026499999992</v>
          </cell>
          <cell r="V4423">
            <v>8.1536374899999995</v>
          </cell>
          <cell r="W4423">
            <v>66.3</v>
          </cell>
          <cell r="X4423">
            <v>92.8</v>
          </cell>
          <cell r="Y4423">
            <v>52.8</v>
          </cell>
          <cell r="Z4423">
            <v>42.3</v>
          </cell>
          <cell r="AA4423">
            <v>39.700000000000003</v>
          </cell>
          <cell r="AB4423">
            <v>8.1362255500000007</v>
          </cell>
          <cell r="AC4423">
            <v>0.91811217000000001</v>
          </cell>
          <cell r="AD4423">
            <v>293.76</v>
          </cell>
          <cell r="AE4423">
            <v>64.370192509999995</v>
          </cell>
          <cell r="AF4423">
            <v>66.627499999999998</v>
          </cell>
          <cell r="AG4423">
            <v>0.28846154000000002</v>
          </cell>
          <cell r="AH4423">
            <v>3.9</v>
          </cell>
          <cell r="AI4423">
            <v>53050</v>
          </cell>
          <cell r="AJ4423">
            <v>7.5</v>
          </cell>
        </row>
        <row r="4424">
          <cell r="A4424" t="str">
            <v>5919</v>
          </cell>
          <cell r="B4424" t="str">
            <v>591904601</v>
          </cell>
          <cell r="D4424" t="str">
            <v>5919046</v>
          </cell>
          <cell r="E4424" t="str">
            <v>5910</v>
          </cell>
          <cell r="F4424" t="str">
            <v>59</v>
          </cell>
          <cell r="G4424">
            <v>534.62863347999996</v>
          </cell>
          <cell r="H4424">
            <v>538.47918019999997</v>
          </cell>
          <cell r="I4424">
            <v>536.27532274999999</v>
          </cell>
          <cell r="J4424">
            <v>35.329341319999997</v>
          </cell>
          <cell r="K4424">
            <v>23.87796268</v>
          </cell>
          <cell r="L4424">
            <v>7.8009820700000008</v>
          </cell>
          <cell r="M4424">
            <v>9.6492402599999991</v>
          </cell>
          <cell r="N4424">
            <v>23.241024169999999</v>
          </cell>
          <cell r="O4424">
            <v>60.380999999999993</v>
          </cell>
          <cell r="P4424">
            <v>9.24859908</v>
          </cell>
          <cell r="Q4424">
            <v>71.900000000000006</v>
          </cell>
          <cell r="R4424">
            <v>45.167244680000003</v>
          </cell>
          <cell r="S4424">
            <v>23.8</v>
          </cell>
          <cell r="T4424">
            <v>9.20943997</v>
          </cell>
          <cell r="U4424">
            <v>9.1885036800000002</v>
          </cell>
          <cell r="V4424">
            <v>8.1730113099999997</v>
          </cell>
          <cell r="W4424">
            <v>66.3</v>
          </cell>
          <cell r="X4424">
            <v>92.8</v>
          </cell>
          <cell r="Y4424">
            <v>52.8</v>
          </cell>
          <cell r="Z4424">
            <v>42.3</v>
          </cell>
          <cell r="AA4424">
            <v>39.700000000000003</v>
          </cell>
          <cell r="AB4424">
            <v>8.5562215800000008</v>
          </cell>
          <cell r="AC4424">
            <v>0.96549019000000003</v>
          </cell>
          <cell r="AD4424">
            <v>293.76</v>
          </cell>
          <cell r="AE4424">
            <v>64.370192509999995</v>
          </cell>
          <cell r="AF4424">
            <v>66.634187969999999</v>
          </cell>
          <cell r="AG4424">
            <v>0.18867924999999999</v>
          </cell>
          <cell r="AH4424">
            <v>3.9</v>
          </cell>
          <cell r="AI4424">
            <v>53050</v>
          </cell>
          <cell r="AJ4424">
            <v>7.5</v>
          </cell>
        </row>
        <row r="4425">
          <cell r="A4425" t="str">
            <v>5919</v>
          </cell>
          <cell r="B4425" t="str">
            <v>591904901</v>
          </cell>
          <cell r="D4425" t="str">
            <v>5919049</v>
          </cell>
          <cell r="E4425" t="str">
            <v>5910</v>
          </cell>
          <cell r="F4425" t="str">
            <v>59</v>
          </cell>
          <cell r="G4425">
            <v>534.62863347999996</v>
          </cell>
          <cell r="H4425">
            <v>538.47918019999997</v>
          </cell>
          <cell r="I4425">
            <v>536.27532274999999</v>
          </cell>
          <cell r="J4425">
            <v>35.329341319999997</v>
          </cell>
          <cell r="K4425">
            <v>23.87796268</v>
          </cell>
          <cell r="L4425">
            <v>7.6787890000000001</v>
          </cell>
          <cell r="M4425">
            <v>9.5678049999999999</v>
          </cell>
          <cell r="N4425">
            <v>23.241024169999999</v>
          </cell>
          <cell r="O4425">
            <v>60.380999999999993</v>
          </cell>
          <cell r="P4425">
            <v>8.3679968900000006</v>
          </cell>
          <cell r="Q4425">
            <v>71.900000000000006</v>
          </cell>
          <cell r="R4425">
            <v>45.167244680000003</v>
          </cell>
          <cell r="S4425">
            <v>23.8</v>
          </cell>
          <cell r="T4425">
            <v>8.9336641799999992</v>
          </cell>
          <cell r="U4425">
            <v>8.3150770099999995</v>
          </cell>
          <cell r="V4425">
            <v>7.8469809799999997</v>
          </cell>
          <cell r="W4425">
            <v>66.3</v>
          </cell>
          <cell r="X4425">
            <v>92.8</v>
          </cell>
          <cell r="Y4425">
            <v>52.8</v>
          </cell>
          <cell r="Z4425">
            <v>42.3</v>
          </cell>
          <cell r="AA4425">
            <v>39.700000000000003</v>
          </cell>
          <cell r="AB4425">
            <v>7.9606726100000005</v>
          </cell>
          <cell r="AC4425">
            <v>1</v>
          </cell>
          <cell r="AD4425">
            <v>293.76</v>
          </cell>
          <cell r="AE4425">
            <v>64.370192509999995</v>
          </cell>
          <cell r="AF4425">
            <v>66.627499999999998</v>
          </cell>
          <cell r="AG4425">
            <v>0.19512194999999999</v>
          </cell>
          <cell r="AH4425">
            <v>3.9</v>
          </cell>
          <cell r="AI4425">
            <v>53050</v>
          </cell>
          <cell r="AJ4425">
            <v>7.5</v>
          </cell>
        </row>
        <row r="4426">
          <cell r="A4426" t="str">
            <v>5919</v>
          </cell>
          <cell r="B4426" t="str">
            <v>591905101</v>
          </cell>
          <cell r="C4426" t="str">
            <v>937</v>
          </cell>
          <cell r="D4426" t="str">
            <v>5919051</v>
          </cell>
          <cell r="E4426" t="str">
            <v>5910</v>
          </cell>
          <cell r="F4426" t="str">
            <v>59</v>
          </cell>
          <cell r="G4426">
            <v>534.62863347999996</v>
          </cell>
          <cell r="H4426">
            <v>538.47918019999997</v>
          </cell>
          <cell r="I4426">
            <v>536.27532274999999</v>
          </cell>
          <cell r="J4426">
            <v>35.329341319999997</v>
          </cell>
          <cell r="K4426">
            <v>23.87796268</v>
          </cell>
          <cell r="L4426">
            <v>8.1496017399999996</v>
          </cell>
          <cell r="M4426">
            <v>8.6896327499999995</v>
          </cell>
          <cell r="N4426">
            <v>23.241024169999999</v>
          </cell>
          <cell r="O4426">
            <v>60.380999999999993</v>
          </cell>
          <cell r="P4426">
            <v>8.9724638199999998</v>
          </cell>
          <cell r="Q4426">
            <v>71.900000000000006</v>
          </cell>
          <cell r="R4426">
            <v>45.167244680000003</v>
          </cell>
          <cell r="S4426">
            <v>23.8</v>
          </cell>
          <cell r="T4426">
            <v>8.9808014099999998</v>
          </cell>
          <cell r="U4426">
            <v>8.7907256300000007</v>
          </cell>
          <cell r="V4426">
            <v>7.9200831999999988</v>
          </cell>
          <cell r="W4426">
            <v>66.3</v>
          </cell>
          <cell r="X4426">
            <v>92.8</v>
          </cell>
          <cell r="Y4426">
            <v>52.8</v>
          </cell>
          <cell r="Z4426">
            <v>42.3</v>
          </cell>
          <cell r="AA4426">
            <v>39.700000000000003</v>
          </cell>
          <cell r="AB4426">
            <v>8.4191392500000006</v>
          </cell>
          <cell r="AC4426">
            <v>0.91050154999999999</v>
          </cell>
          <cell r="AD4426">
            <v>293.76</v>
          </cell>
          <cell r="AE4426">
            <v>64.370192509999995</v>
          </cell>
          <cell r="AF4426">
            <v>66.627499999999998</v>
          </cell>
          <cell r="AG4426">
            <v>0.36585366000000002</v>
          </cell>
          <cell r="AH4426">
            <v>3.9</v>
          </cell>
          <cell r="AI4426">
            <v>53050</v>
          </cell>
          <cell r="AJ4426">
            <v>7.5</v>
          </cell>
        </row>
        <row r="4427">
          <cell r="A4427" t="str">
            <v>5921</v>
          </cell>
          <cell r="B4427" t="str">
            <v>592100701</v>
          </cell>
          <cell r="C4427" t="str">
            <v>938</v>
          </cell>
          <cell r="D4427" t="str">
            <v>5921007</v>
          </cell>
          <cell r="E4427" t="str">
            <v>5910</v>
          </cell>
          <cell r="F4427" t="str">
            <v>59</v>
          </cell>
          <cell r="G4427">
            <v>534.62863347999996</v>
          </cell>
          <cell r="H4427">
            <v>538.47918019999997</v>
          </cell>
          <cell r="I4427">
            <v>536.27532274999999</v>
          </cell>
          <cell r="J4427">
            <v>35.329341319999997</v>
          </cell>
          <cell r="K4427">
            <v>23.87796268</v>
          </cell>
          <cell r="L4427">
            <v>7.2506355100000004</v>
          </cell>
          <cell r="M4427">
            <v>8.52971447</v>
          </cell>
          <cell r="N4427">
            <v>23.241024169999999</v>
          </cell>
          <cell r="O4427">
            <v>60.380999999999993</v>
          </cell>
          <cell r="P4427">
            <v>8.0913212699999999</v>
          </cell>
          <cell r="Q4427">
            <v>71.900000000000006</v>
          </cell>
          <cell r="R4427">
            <v>59.574570070000007</v>
          </cell>
          <cell r="S4427">
            <v>23.8</v>
          </cell>
          <cell r="T4427">
            <v>8.2297777500000002</v>
          </cell>
          <cell r="U4427">
            <v>7.70210434</v>
          </cell>
          <cell r="V4427">
            <v>7.3889461000000001</v>
          </cell>
          <cell r="W4427">
            <v>66.3</v>
          </cell>
          <cell r="X4427">
            <v>92.8</v>
          </cell>
          <cell r="Y4427">
            <v>52.8</v>
          </cell>
          <cell r="Z4427">
            <v>42.3</v>
          </cell>
          <cell r="AA4427">
            <v>39.700000000000003</v>
          </cell>
          <cell r="AB4427">
            <v>7.5574728999999987</v>
          </cell>
          <cell r="AC4427">
            <v>0.63634921</v>
          </cell>
          <cell r="AD4427">
            <v>293.76</v>
          </cell>
          <cell r="AE4427">
            <v>64.370192509999995</v>
          </cell>
          <cell r="AF4427">
            <v>67.681169679999996</v>
          </cell>
          <cell r="AG4427">
            <v>0.39863325999999999</v>
          </cell>
          <cell r="AH4427">
            <v>3.9</v>
          </cell>
          <cell r="AI4427">
            <v>53050</v>
          </cell>
          <cell r="AJ4427">
            <v>7.5</v>
          </cell>
        </row>
        <row r="4428">
          <cell r="A4428" t="str">
            <v>5921</v>
          </cell>
          <cell r="B4428" t="str">
            <v>592100801</v>
          </cell>
          <cell r="C4428" t="str">
            <v>938</v>
          </cell>
          <cell r="D4428" t="str">
            <v>5921008</v>
          </cell>
          <cell r="E4428" t="str">
            <v>5910</v>
          </cell>
          <cell r="F4428" t="str">
            <v>59</v>
          </cell>
          <cell r="G4428">
            <v>534.62863347999996</v>
          </cell>
          <cell r="H4428">
            <v>538.47918019999997</v>
          </cell>
          <cell r="I4428">
            <v>536.27532274999999</v>
          </cell>
          <cell r="J4428">
            <v>35.329341319999997</v>
          </cell>
          <cell r="K4428">
            <v>23.87796268</v>
          </cell>
          <cell r="L4428">
            <v>7.4877337600000002</v>
          </cell>
          <cell r="M4428">
            <v>9.5461695399999993</v>
          </cell>
          <cell r="N4428">
            <v>23.241024169999999</v>
          </cell>
          <cell r="O4428">
            <v>60.380999999999993</v>
          </cell>
          <cell r="P4428">
            <v>8.9549318600000003</v>
          </cell>
          <cell r="Q4428">
            <v>71.900000000000006</v>
          </cell>
          <cell r="R4428">
            <v>59.574570070000007</v>
          </cell>
          <cell r="S4428">
            <v>23.8</v>
          </cell>
          <cell r="T4428">
            <v>9.1964442700000006</v>
          </cell>
          <cell r="U4428">
            <v>7.8030266400000006</v>
          </cell>
          <cell r="V4428">
            <v>7.5320881400000008</v>
          </cell>
          <cell r="W4428">
            <v>66.3</v>
          </cell>
          <cell r="X4428">
            <v>92.8</v>
          </cell>
          <cell r="Y4428">
            <v>52.8</v>
          </cell>
          <cell r="Z4428">
            <v>42.3</v>
          </cell>
          <cell r="AA4428">
            <v>39.700000000000003</v>
          </cell>
          <cell r="AB4428">
            <v>8.5921151200000008</v>
          </cell>
          <cell r="AC4428">
            <v>0.96008017000000001</v>
          </cell>
          <cell r="AD4428">
            <v>293.76</v>
          </cell>
          <cell r="AE4428">
            <v>64.370192509999995</v>
          </cell>
          <cell r="AF4428">
            <v>68.770499999999998</v>
          </cell>
          <cell r="AG4428">
            <v>0.26785713999999999</v>
          </cell>
          <cell r="AH4428">
            <v>3.9</v>
          </cell>
          <cell r="AI4428">
            <v>53050</v>
          </cell>
          <cell r="AJ4428">
            <v>7.5</v>
          </cell>
        </row>
        <row r="4429">
          <cell r="A4429" t="str">
            <v>5921</v>
          </cell>
          <cell r="B4429" t="str">
            <v>592101001</v>
          </cell>
          <cell r="C4429" t="str">
            <v>938</v>
          </cell>
          <cell r="D4429" t="str">
            <v>5921010</v>
          </cell>
          <cell r="E4429" t="str">
            <v>5910</v>
          </cell>
          <cell r="F4429" t="str">
            <v>59</v>
          </cell>
          <cell r="G4429">
            <v>534.62863347999996</v>
          </cell>
          <cell r="H4429">
            <v>538.47918019999997</v>
          </cell>
          <cell r="I4429">
            <v>536.27532274999999</v>
          </cell>
          <cell r="J4429">
            <v>35.329341319999997</v>
          </cell>
          <cell r="K4429">
            <v>23.87796268</v>
          </cell>
          <cell r="L4429">
            <v>7.6299757099999992</v>
          </cell>
          <cell r="M4429">
            <v>8.5971128100000005</v>
          </cell>
          <cell r="N4429">
            <v>23.241024169999999</v>
          </cell>
          <cell r="O4429">
            <v>60.380999999999993</v>
          </cell>
          <cell r="P4429">
            <v>9.0128645699999996</v>
          </cell>
          <cell r="Q4429">
            <v>71.900000000000006</v>
          </cell>
          <cell r="R4429">
            <v>59.574570070000007</v>
          </cell>
          <cell r="S4429">
            <v>23.8</v>
          </cell>
          <cell r="T4429">
            <v>9.5009182499999998</v>
          </cell>
          <cell r="U4429">
            <v>9.0786358800000002</v>
          </cell>
          <cell r="V4429">
            <v>8.3893598199999992</v>
          </cell>
          <cell r="W4429">
            <v>66.3</v>
          </cell>
          <cell r="X4429">
            <v>92.8</v>
          </cell>
          <cell r="Y4429">
            <v>52.8</v>
          </cell>
          <cell r="Z4429">
            <v>42.3</v>
          </cell>
          <cell r="AA4429">
            <v>39.700000000000003</v>
          </cell>
          <cell r="AB4429">
            <v>8.6970116199999996</v>
          </cell>
          <cell r="AC4429">
            <v>0</v>
          </cell>
          <cell r="AD4429">
            <v>293.76</v>
          </cell>
          <cell r="AE4429">
            <v>64.370192509999995</v>
          </cell>
          <cell r="AF4429">
            <v>66.627499999999998</v>
          </cell>
          <cell r="AG4429">
            <v>0.28421053000000002</v>
          </cell>
          <cell r="AH4429">
            <v>3.9</v>
          </cell>
          <cell r="AI4429">
            <v>53050</v>
          </cell>
          <cell r="AJ4429">
            <v>7.5</v>
          </cell>
        </row>
        <row r="4430">
          <cell r="A4430" t="str">
            <v>5921</v>
          </cell>
          <cell r="B4430" t="str">
            <v>592101401</v>
          </cell>
          <cell r="D4430" t="str">
            <v>5921014</v>
          </cell>
          <cell r="E4430" t="str">
            <v>5910</v>
          </cell>
          <cell r="F4430" t="str">
            <v>59</v>
          </cell>
          <cell r="G4430">
            <v>534.62863347999996</v>
          </cell>
          <cell r="H4430">
            <v>538.47918019999997</v>
          </cell>
          <cell r="I4430">
            <v>536.27532274999999</v>
          </cell>
          <cell r="J4430">
            <v>35.329341319999997</v>
          </cell>
          <cell r="K4430">
            <v>23.87796268</v>
          </cell>
          <cell r="L4430">
            <v>8.6432970699999991</v>
          </cell>
          <cell r="M4430">
            <v>9.1783335800000003</v>
          </cell>
          <cell r="N4430">
            <v>23.241024169999999</v>
          </cell>
          <cell r="O4430">
            <v>60.380999999999993</v>
          </cell>
          <cell r="P4430">
            <v>9.0897534100000001</v>
          </cell>
          <cell r="Q4430">
            <v>71.900000000000006</v>
          </cell>
          <cell r="R4430">
            <v>45.167244680000003</v>
          </cell>
          <cell r="S4430">
            <v>23.8</v>
          </cell>
          <cell r="T4430">
            <v>8.84879645</v>
          </cell>
          <cell r="U4430">
            <v>9.4119742399999993</v>
          </cell>
          <cell r="V4430">
            <v>8.2300443100000003</v>
          </cell>
          <cell r="W4430">
            <v>66.3</v>
          </cell>
          <cell r="X4430">
            <v>92.8</v>
          </cell>
          <cell r="Y4430">
            <v>52.8</v>
          </cell>
          <cell r="Z4430">
            <v>42.3</v>
          </cell>
          <cell r="AA4430">
            <v>39.700000000000003</v>
          </cell>
          <cell r="AB4430">
            <v>8.7285880000000002</v>
          </cell>
          <cell r="AC4430">
            <v>0.77926797999999997</v>
          </cell>
          <cell r="AD4430">
            <v>293.76</v>
          </cell>
          <cell r="AE4430">
            <v>64.370192509999995</v>
          </cell>
          <cell r="AF4430">
            <v>66.627499999999998</v>
          </cell>
          <cell r="AG4430">
            <v>0.55555555999999995</v>
          </cell>
          <cell r="AH4430">
            <v>3.9</v>
          </cell>
          <cell r="AI4430">
            <v>53050</v>
          </cell>
          <cell r="AJ4430">
            <v>7.5</v>
          </cell>
        </row>
        <row r="4431">
          <cell r="A4431" t="str">
            <v>5921</v>
          </cell>
          <cell r="B4431" t="str">
            <v>592101601</v>
          </cell>
          <cell r="C4431" t="str">
            <v>938</v>
          </cell>
          <cell r="D4431" t="str">
            <v>5921016</v>
          </cell>
          <cell r="E4431" t="str">
            <v>5910</v>
          </cell>
          <cell r="F4431" t="str">
            <v>59</v>
          </cell>
          <cell r="G4431">
            <v>534.62863347999996</v>
          </cell>
          <cell r="H4431">
            <v>538.47918019999997</v>
          </cell>
          <cell r="I4431">
            <v>536.27532274999999</v>
          </cell>
          <cell r="J4431">
            <v>35.329341319999997</v>
          </cell>
          <cell r="K4431">
            <v>23.87796268</v>
          </cell>
          <cell r="L4431">
            <v>8.0900957800000004</v>
          </cell>
          <cell r="M4431">
            <v>9.0276187399999994</v>
          </cell>
          <cell r="N4431">
            <v>23.241024169999999</v>
          </cell>
          <cell r="O4431">
            <v>60.380999999999993</v>
          </cell>
          <cell r="P4431">
            <v>8.41516047</v>
          </cell>
          <cell r="Q4431">
            <v>71.900000000000006</v>
          </cell>
          <cell r="R4431">
            <v>59.574570070000007</v>
          </cell>
          <cell r="S4431">
            <v>23.8</v>
          </cell>
          <cell r="T4431">
            <v>9.2119390899999996</v>
          </cell>
          <cell r="U4431">
            <v>8.4091624500000002</v>
          </cell>
          <cell r="V4431">
            <v>8.2422298900000008</v>
          </cell>
          <cell r="W4431">
            <v>66.3</v>
          </cell>
          <cell r="X4431">
            <v>92.8</v>
          </cell>
          <cell r="Y4431">
            <v>52.8</v>
          </cell>
          <cell r="Z4431">
            <v>42.3</v>
          </cell>
          <cell r="AA4431">
            <v>39.700000000000003</v>
          </cell>
          <cell r="AB4431">
            <v>8.7643657200000007</v>
          </cell>
          <cell r="AC4431">
            <v>0.31857091999999998</v>
          </cell>
          <cell r="AD4431">
            <v>293.76</v>
          </cell>
          <cell r="AE4431">
            <v>64.370192509999995</v>
          </cell>
          <cell r="AF4431">
            <v>66.781193630000004</v>
          </cell>
          <cell r="AG4431">
            <v>0.37931034000000002</v>
          </cell>
          <cell r="AH4431">
            <v>3.9</v>
          </cell>
          <cell r="AI4431">
            <v>53050</v>
          </cell>
          <cell r="AJ4431">
            <v>7.5</v>
          </cell>
        </row>
        <row r="4432">
          <cell r="A4432" t="str">
            <v>5921</v>
          </cell>
          <cell r="B4432" t="str">
            <v>592101801</v>
          </cell>
          <cell r="C4432" t="str">
            <v>939</v>
          </cell>
          <cell r="D4432" t="str">
            <v>5921018</v>
          </cell>
          <cell r="E4432" t="str">
            <v>5910</v>
          </cell>
          <cell r="F4432" t="str">
            <v>59</v>
          </cell>
          <cell r="G4432">
            <v>534.62863347999996</v>
          </cell>
          <cell r="H4432">
            <v>538.47918019999997</v>
          </cell>
          <cell r="I4432">
            <v>536.27532274999999</v>
          </cell>
          <cell r="J4432">
            <v>35.329341319999997</v>
          </cell>
          <cell r="K4432">
            <v>23.87796268</v>
          </cell>
          <cell r="L4432">
            <v>7.6525456899999993</v>
          </cell>
          <cell r="M4432">
            <v>8.1870210700000001</v>
          </cell>
          <cell r="N4432">
            <v>23.241024169999999</v>
          </cell>
          <cell r="O4432">
            <v>60.380999999999993</v>
          </cell>
          <cell r="P4432">
            <v>8.2877800300000004</v>
          </cell>
          <cell r="Q4432">
            <v>71.900000000000006</v>
          </cell>
          <cell r="R4432">
            <v>45.167244680000003</v>
          </cell>
          <cell r="S4432">
            <v>23.8</v>
          </cell>
          <cell r="T4432">
            <v>8.1870210700000001</v>
          </cell>
          <cell r="U4432">
            <v>8.02125618</v>
          </cell>
          <cell r="V4432">
            <v>7.6727578999999988</v>
          </cell>
          <cell r="W4432">
            <v>66.3</v>
          </cell>
          <cell r="X4432">
            <v>92.8</v>
          </cell>
          <cell r="Y4432">
            <v>52.8</v>
          </cell>
          <cell r="Z4432">
            <v>42.3</v>
          </cell>
          <cell r="AA4432">
            <v>39.700000000000003</v>
          </cell>
          <cell r="AB4432">
            <v>8.4694724600000004</v>
          </cell>
          <cell r="AC4432">
            <v>1</v>
          </cell>
          <cell r="AD4432">
            <v>293.76</v>
          </cell>
          <cell r="AE4432">
            <v>64.370192509999995</v>
          </cell>
          <cell r="AF4432">
            <v>68.770499999999998</v>
          </cell>
          <cell r="AG4432">
            <v>0.42666667000000003</v>
          </cell>
          <cell r="AH4432">
            <v>3.9</v>
          </cell>
          <cell r="AI4432">
            <v>53050</v>
          </cell>
          <cell r="AJ4432">
            <v>7.5</v>
          </cell>
        </row>
        <row r="4433">
          <cell r="A4433" t="str">
            <v>5921</v>
          </cell>
          <cell r="B4433" t="str">
            <v>592102301</v>
          </cell>
          <cell r="C4433" t="str">
            <v>939</v>
          </cell>
          <cell r="D4433" t="str">
            <v>5921023</v>
          </cell>
          <cell r="E4433" t="str">
            <v>5910</v>
          </cell>
          <cell r="F4433" t="str">
            <v>59</v>
          </cell>
          <cell r="G4433">
            <v>534.62863347999996</v>
          </cell>
          <cell r="H4433">
            <v>538.47918019999997</v>
          </cell>
          <cell r="I4433">
            <v>536.27532274999999</v>
          </cell>
          <cell r="J4433">
            <v>35.329341319999997</v>
          </cell>
          <cell r="K4433">
            <v>23.87796268</v>
          </cell>
          <cell r="L4433">
            <v>7.3382381499999996</v>
          </cell>
          <cell r="M4433">
            <v>8.2348302800000006</v>
          </cell>
          <cell r="N4433">
            <v>23.241024169999999</v>
          </cell>
          <cell r="O4433">
            <v>60.380999999999993</v>
          </cell>
          <cell r="P4433">
            <v>8.0734029700000001</v>
          </cell>
          <cell r="Q4433">
            <v>71.900000000000006</v>
          </cell>
          <cell r="R4433">
            <v>45.167244680000003</v>
          </cell>
          <cell r="S4433">
            <v>23.8</v>
          </cell>
          <cell r="T4433">
            <v>8.10681604</v>
          </cell>
          <cell r="U4433">
            <v>8.10681604</v>
          </cell>
          <cell r="V4433">
            <v>7.2056351799999998</v>
          </cell>
          <cell r="W4433">
            <v>66.3</v>
          </cell>
          <cell r="X4433">
            <v>92.8</v>
          </cell>
          <cell r="Y4433">
            <v>52.8</v>
          </cell>
          <cell r="Z4433">
            <v>42.3</v>
          </cell>
          <cell r="AA4433">
            <v>39.700000000000003</v>
          </cell>
          <cell r="AB4433">
            <v>7.515344569999999</v>
          </cell>
          <cell r="AC4433">
            <v>0.96698404000000004</v>
          </cell>
          <cell r="AD4433">
            <v>293.76</v>
          </cell>
          <cell r="AE4433">
            <v>64.370192509999995</v>
          </cell>
          <cell r="AF4433">
            <v>68.770499999999998</v>
          </cell>
          <cell r="AG4433">
            <v>0.32258065000000002</v>
          </cell>
          <cell r="AH4433">
            <v>3.9</v>
          </cell>
          <cell r="AI4433">
            <v>53050</v>
          </cell>
          <cell r="AJ4433">
            <v>7.5</v>
          </cell>
        </row>
        <row r="4434">
          <cell r="A4434" t="str">
            <v>5921</v>
          </cell>
          <cell r="B4434" t="str">
            <v>592103001</v>
          </cell>
          <cell r="D4434" t="str">
            <v>5921030</v>
          </cell>
          <cell r="E4434" t="str">
            <v>5910</v>
          </cell>
          <cell r="F4434" t="str">
            <v>59</v>
          </cell>
          <cell r="G4434">
            <v>534.62863347999996</v>
          </cell>
          <cell r="H4434">
            <v>538.47918019999997</v>
          </cell>
          <cell r="I4434">
            <v>536.27532274999999</v>
          </cell>
          <cell r="J4434">
            <v>35.329341319999997</v>
          </cell>
          <cell r="K4434">
            <v>23.87796268</v>
          </cell>
          <cell r="L4434">
            <v>8.3845756700000003</v>
          </cell>
          <cell r="M4434">
            <v>9.4760068700000009</v>
          </cell>
          <cell r="N4434">
            <v>23.241024169999999</v>
          </cell>
          <cell r="O4434">
            <v>60.380999999999993</v>
          </cell>
          <cell r="P4434">
            <v>9.3616011700000001</v>
          </cell>
          <cell r="Q4434">
            <v>71.900000000000006</v>
          </cell>
          <cell r="R4434">
            <v>45.167244680000003</v>
          </cell>
          <cell r="S4434">
            <v>23.8</v>
          </cell>
          <cell r="T4434">
            <v>8.4418228800000001</v>
          </cell>
          <cell r="U4434">
            <v>9.2609384200000004</v>
          </cell>
          <cell r="V4434">
            <v>8.3929895899999991</v>
          </cell>
          <cell r="W4434">
            <v>66.3</v>
          </cell>
          <cell r="X4434">
            <v>92.8</v>
          </cell>
          <cell r="Y4434">
            <v>52.8</v>
          </cell>
          <cell r="Z4434">
            <v>42.3</v>
          </cell>
          <cell r="AA4434">
            <v>39.700000000000003</v>
          </cell>
          <cell r="AB4434">
            <v>8.8298117499999993</v>
          </cell>
          <cell r="AC4434">
            <v>0.82641613999999985</v>
          </cell>
          <cell r="AD4434">
            <v>293.76</v>
          </cell>
          <cell r="AE4434">
            <v>64.370192509999995</v>
          </cell>
          <cell r="AF4434">
            <v>68.770499999999998</v>
          </cell>
          <cell r="AG4434">
            <v>0.36666666999999997</v>
          </cell>
          <cell r="AH4434">
            <v>3.9</v>
          </cell>
          <cell r="AI4434">
            <v>53050</v>
          </cell>
          <cell r="AJ4434">
            <v>7.5</v>
          </cell>
        </row>
        <row r="4435">
          <cell r="A4435" t="str">
            <v>5921</v>
          </cell>
          <cell r="B4435" t="str">
            <v>592103201</v>
          </cell>
          <cell r="D4435" t="str">
            <v>5921032</v>
          </cell>
          <cell r="E4435" t="str">
            <v>5910</v>
          </cell>
          <cell r="F4435" t="str">
            <v>59</v>
          </cell>
          <cell r="G4435">
            <v>534.62863347999996</v>
          </cell>
          <cell r="H4435">
            <v>538.47918019999997</v>
          </cell>
          <cell r="I4435">
            <v>536.27532274999999</v>
          </cell>
          <cell r="J4435">
            <v>35.329341319999997</v>
          </cell>
          <cell r="K4435">
            <v>23.87796268</v>
          </cell>
          <cell r="L4435">
            <v>8.2469580300000001</v>
          </cell>
          <cell r="M4435">
            <v>9.2321997099999997</v>
          </cell>
          <cell r="N4435">
            <v>23.241024169999999</v>
          </cell>
          <cell r="O4435">
            <v>60.380999999999993</v>
          </cell>
          <cell r="P4435">
            <v>9.0748642299999993</v>
          </cell>
          <cell r="Q4435">
            <v>71.900000000000006</v>
          </cell>
          <cell r="R4435">
            <v>45.167244680000003</v>
          </cell>
          <cell r="S4435">
            <v>23.8</v>
          </cell>
          <cell r="T4435">
            <v>9.0650833599999991</v>
          </cell>
          <cell r="U4435">
            <v>8.9463748299999999</v>
          </cell>
          <cell r="V4435">
            <v>8.8355014599999997</v>
          </cell>
          <cell r="W4435">
            <v>66.3</v>
          </cell>
          <cell r="X4435">
            <v>92.8</v>
          </cell>
          <cell r="Y4435">
            <v>52.8</v>
          </cell>
          <cell r="Z4435">
            <v>42.3</v>
          </cell>
          <cell r="AA4435">
            <v>39.700000000000003</v>
          </cell>
          <cell r="AB4435">
            <v>9.0400264299999993</v>
          </cell>
          <cell r="AC4435">
            <v>0.25254699000000003</v>
          </cell>
          <cell r="AD4435">
            <v>293.76</v>
          </cell>
          <cell r="AE4435">
            <v>64.370192509999995</v>
          </cell>
          <cell r="AF4435">
            <v>68.770499999999998</v>
          </cell>
          <cell r="AG4435">
            <v>0.51923076999999995</v>
          </cell>
          <cell r="AH4435">
            <v>3.9</v>
          </cell>
          <cell r="AI4435">
            <v>53050</v>
          </cell>
          <cell r="AJ4435">
            <v>7.5</v>
          </cell>
        </row>
        <row r="4436">
          <cell r="A4436" t="str">
            <v>5921</v>
          </cell>
          <cell r="B4436" t="str">
            <v>592103401</v>
          </cell>
          <cell r="C4436" t="str">
            <v>939</v>
          </cell>
          <cell r="D4436" t="str">
            <v>5921034</v>
          </cell>
          <cell r="E4436" t="str">
            <v>5910</v>
          </cell>
          <cell r="F4436" t="str">
            <v>59</v>
          </cell>
          <cell r="G4436">
            <v>534.62863347999996</v>
          </cell>
          <cell r="H4436">
            <v>538.47918019999997</v>
          </cell>
          <cell r="I4436">
            <v>536.27532274999999</v>
          </cell>
          <cell r="J4436">
            <v>35.329341319999997</v>
          </cell>
          <cell r="K4436">
            <v>23.87796268</v>
          </cell>
          <cell r="L4436">
            <v>8.06085575</v>
          </cell>
          <cell r="M4436">
            <v>8.7253449199999995</v>
          </cell>
          <cell r="N4436">
            <v>23.241024169999999</v>
          </cell>
          <cell r="O4436">
            <v>60.380999999999993</v>
          </cell>
          <cell r="P4436">
            <v>8.3238511299999995</v>
          </cell>
          <cell r="Q4436">
            <v>71.900000000000006</v>
          </cell>
          <cell r="R4436">
            <v>45.167244680000003</v>
          </cell>
          <cell r="S4436">
            <v>23.8</v>
          </cell>
          <cell r="T4436">
            <v>8.6683680200000008</v>
          </cell>
          <cell r="U4436">
            <v>8.6340869399999995</v>
          </cell>
          <cell r="V4436">
            <v>7.9094894900000003</v>
          </cell>
          <cell r="W4436">
            <v>66.3</v>
          </cell>
          <cell r="X4436">
            <v>92.8</v>
          </cell>
          <cell r="Y4436">
            <v>52.8</v>
          </cell>
          <cell r="Z4436">
            <v>42.3</v>
          </cell>
          <cell r="AA4436">
            <v>39.700000000000003</v>
          </cell>
          <cell r="AB4436">
            <v>8.0955987</v>
          </cell>
          <cell r="AC4436">
            <v>0.90154073999999995</v>
          </cell>
          <cell r="AD4436">
            <v>293.76</v>
          </cell>
          <cell r="AE4436">
            <v>64.370192509999995</v>
          </cell>
          <cell r="AF4436">
            <v>68.770499999999998</v>
          </cell>
          <cell r="AG4436">
            <v>0.39393939</v>
          </cell>
          <cell r="AH4436">
            <v>3.9</v>
          </cell>
          <cell r="AI4436">
            <v>53050</v>
          </cell>
          <cell r="AJ4436">
            <v>7.5</v>
          </cell>
        </row>
        <row r="4437">
          <cell r="A4437" t="str">
            <v>5921</v>
          </cell>
          <cell r="B4437" t="str">
            <v>592103601</v>
          </cell>
          <cell r="D4437" t="str">
            <v>5921036</v>
          </cell>
          <cell r="E4437" t="str">
            <v>5910</v>
          </cell>
          <cell r="F4437" t="str">
            <v>59</v>
          </cell>
          <cell r="G4437">
            <v>534.62863347999996</v>
          </cell>
          <cell r="H4437">
            <v>538.47918019999997</v>
          </cell>
          <cell r="I4437">
            <v>536.27532274999999</v>
          </cell>
          <cell r="J4437">
            <v>35.329341319999997</v>
          </cell>
          <cell r="K4437">
            <v>23.87796268</v>
          </cell>
          <cell r="L4437">
            <v>8.9299648699999992</v>
          </cell>
          <cell r="M4437">
            <v>9.9109595699999993</v>
          </cell>
          <cell r="N4437">
            <v>23.241024169999999</v>
          </cell>
          <cell r="O4437">
            <v>60.380999999999993</v>
          </cell>
          <cell r="P4437">
            <v>9.5736631699999997</v>
          </cell>
          <cell r="Q4437">
            <v>71.900000000000006</v>
          </cell>
          <cell r="R4437">
            <v>45.167244680000003</v>
          </cell>
          <cell r="S4437">
            <v>23.8</v>
          </cell>
          <cell r="T4437">
            <v>9.5473838700000009</v>
          </cell>
          <cell r="U4437">
            <v>8.9699234899999993</v>
          </cell>
          <cell r="V4437">
            <v>8.9572529400000001</v>
          </cell>
          <cell r="W4437">
            <v>66.3</v>
          </cell>
          <cell r="X4437">
            <v>92.8</v>
          </cell>
          <cell r="Y4437">
            <v>52.8</v>
          </cell>
          <cell r="Z4437">
            <v>42.3</v>
          </cell>
          <cell r="AA4437">
            <v>39.700000000000003</v>
          </cell>
          <cell r="AB4437">
            <v>9.4349228899999993</v>
          </cell>
          <cell r="AC4437">
            <v>0.26096828999999999</v>
          </cell>
          <cell r="AD4437">
            <v>293.76</v>
          </cell>
          <cell r="AE4437">
            <v>64.370192509999995</v>
          </cell>
          <cell r="AF4437">
            <v>68.761135539999998</v>
          </cell>
          <cell r="AG4437">
            <v>0.5</v>
          </cell>
          <cell r="AH4437">
            <v>3.9</v>
          </cell>
          <cell r="AI4437">
            <v>53050</v>
          </cell>
          <cell r="AJ4437">
            <v>7.5</v>
          </cell>
        </row>
        <row r="4438">
          <cell r="A4438" t="str">
            <v>5923</v>
          </cell>
          <cell r="B4438" t="str">
            <v>592300801</v>
          </cell>
          <cell r="C4438" t="str">
            <v>940</v>
          </cell>
          <cell r="D4438" t="str">
            <v>5923008</v>
          </cell>
          <cell r="E4438" t="str">
            <v>5910</v>
          </cell>
          <cell r="F4438" t="str">
            <v>59</v>
          </cell>
          <cell r="G4438">
            <v>534.62863347999996</v>
          </cell>
          <cell r="H4438">
            <v>538.47918019999997</v>
          </cell>
          <cell r="I4438">
            <v>536.27532274999999</v>
          </cell>
          <cell r="J4438">
            <v>35.329341319999997</v>
          </cell>
          <cell r="K4438">
            <v>23.87796268</v>
          </cell>
          <cell r="L4438">
            <v>7.1553962999999996</v>
          </cell>
          <cell r="M4438">
            <v>7.9244341800000004</v>
          </cell>
          <cell r="N4438">
            <v>23.241024169999999</v>
          </cell>
          <cell r="O4438">
            <v>60.380999999999993</v>
          </cell>
          <cell r="P4438">
            <v>10.745636470000001</v>
          </cell>
          <cell r="Q4438">
            <v>71.900000000000006</v>
          </cell>
          <cell r="R4438">
            <v>45.167244680000003</v>
          </cell>
          <cell r="S4438">
            <v>23.8</v>
          </cell>
          <cell r="T4438">
            <v>8.1062128999999992</v>
          </cell>
          <cell r="U4438">
            <v>7.2997973700000003</v>
          </cell>
          <cell r="V4438">
            <v>7.2485040700000001</v>
          </cell>
          <cell r="W4438">
            <v>66.3</v>
          </cell>
          <cell r="X4438">
            <v>92.8</v>
          </cell>
          <cell r="Y4438">
            <v>52.8</v>
          </cell>
          <cell r="Z4438">
            <v>42.3</v>
          </cell>
          <cell r="AA4438">
            <v>39.700000000000003</v>
          </cell>
          <cell r="AB4438">
            <v>7.3284373499999997</v>
          </cell>
          <cell r="AC4438">
            <v>0.95760535000000002</v>
          </cell>
          <cell r="AD4438">
            <v>293.76</v>
          </cell>
          <cell r="AE4438">
            <v>64.370192509999995</v>
          </cell>
          <cell r="AF4438">
            <v>68.770499999999998</v>
          </cell>
          <cell r="AG4438">
            <v>0.36986300999999999</v>
          </cell>
          <cell r="AH4438">
            <v>3.9</v>
          </cell>
          <cell r="AI4438">
            <v>53050</v>
          </cell>
          <cell r="AJ4438">
            <v>7.5</v>
          </cell>
        </row>
        <row r="4439">
          <cell r="A4439" t="str">
            <v>5923</v>
          </cell>
          <cell r="B4439" t="str">
            <v>592301901</v>
          </cell>
          <cell r="D4439" t="str">
            <v>5923019</v>
          </cell>
          <cell r="E4439" t="str">
            <v>5910</v>
          </cell>
          <cell r="F4439" t="str">
            <v>59</v>
          </cell>
          <cell r="G4439">
            <v>534.62863347999996</v>
          </cell>
          <cell r="H4439">
            <v>538.47918019999997</v>
          </cell>
          <cell r="I4439">
            <v>536.27532274999999</v>
          </cell>
          <cell r="J4439">
            <v>35.329341319999997</v>
          </cell>
          <cell r="K4439">
            <v>23.87796268</v>
          </cell>
          <cell r="L4439">
            <v>7.2841348100000003</v>
          </cell>
          <cell r="M4439">
            <v>7.2841348100000003</v>
          </cell>
          <cell r="N4439">
            <v>23.241024169999999</v>
          </cell>
          <cell r="O4439">
            <v>60.380999999999993</v>
          </cell>
          <cell r="P4439">
            <v>11.630708500000001</v>
          </cell>
          <cell r="Q4439">
            <v>71.900000000000006</v>
          </cell>
          <cell r="R4439">
            <v>45.167244680000003</v>
          </cell>
          <cell r="S4439">
            <v>23.8</v>
          </cell>
          <cell r="T4439">
            <v>11.225243389999999</v>
          </cell>
          <cell r="U4439">
            <v>7.2841348100000003</v>
          </cell>
          <cell r="V4439">
            <v>7.2841348100000003</v>
          </cell>
          <cell r="W4439">
            <v>66.3</v>
          </cell>
          <cell r="X4439">
            <v>92.8</v>
          </cell>
          <cell r="Y4439">
            <v>52.8</v>
          </cell>
          <cell r="Z4439">
            <v>42.3</v>
          </cell>
          <cell r="AA4439">
            <v>39.700000000000003</v>
          </cell>
          <cell r="AB4439">
            <v>11.173950100000001</v>
          </cell>
          <cell r="AC4439">
            <v>0.99751151000000005</v>
          </cell>
          <cell r="AD4439">
            <v>293.76</v>
          </cell>
          <cell r="AE4439">
            <v>64.370192509999995</v>
          </cell>
          <cell r="AF4439">
            <v>68.770499999999998</v>
          </cell>
          <cell r="AG4439">
            <v>0.25806452000000002</v>
          </cell>
          <cell r="AH4439">
            <v>3.9</v>
          </cell>
          <cell r="AI4439">
            <v>53050</v>
          </cell>
          <cell r="AJ4439">
            <v>7.5</v>
          </cell>
        </row>
        <row r="4440">
          <cell r="A4440" t="str">
            <v>5923</v>
          </cell>
          <cell r="B4440" t="str">
            <v>592302501</v>
          </cell>
          <cell r="D4440" t="str">
            <v>5923025</v>
          </cell>
          <cell r="E4440" t="str">
            <v>5910</v>
          </cell>
          <cell r="F4440" t="str">
            <v>59</v>
          </cell>
          <cell r="G4440">
            <v>534.62863347999996</v>
          </cell>
          <cell r="H4440">
            <v>538.47918019999997</v>
          </cell>
          <cell r="I4440">
            <v>536.27532274999999</v>
          </cell>
          <cell r="J4440">
            <v>35.329341319999997</v>
          </cell>
          <cell r="K4440">
            <v>23.87796268</v>
          </cell>
          <cell r="L4440">
            <v>7.9006366100000012</v>
          </cell>
          <cell r="M4440">
            <v>9.9786877900000004</v>
          </cell>
          <cell r="N4440">
            <v>23.241024169999999</v>
          </cell>
          <cell r="O4440">
            <v>60.380999999999993</v>
          </cell>
          <cell r="P4440">
            <v>11.630708500000001</v>
          </cell>
          <cell r="Q4440">
            <v>71.900000000000006</v>
          </cell>
          <cell r="R4440">
            <v>45.167244680000003</v>
          </cell>
          <cell r="S4440">
            <v>23.8</v>
          </cell>
          <cell r="T4440">
            <v>11.34314494</v>
          </cell>
          <cell r="U4440">
            <v>7.9793389000000001</v>
          </cell>
          <cell r="V4440">
            <v>10.81977828</v>
          </cell>
          <cell r="W4440">
            <v>66.3</v>
          </cell>
          <cell r="X4440">
            <v>92.8</v>
          </cell>
          <cell r="Y4440">
            <v>52.8</v>
          </cell>
          <cell r="Z4440">
            <v>42.3</v>
          </cell>
          <cell r="AA4440">
            <v>39.700000000000003</v>
          </cell>
          <cell r="AB4440">
            <v>11.59680695</v>
          </cell>
          <cell r="AC4440">
            <v>0.95407686999999997</v>
          </cell>
          <cell r="AD4440">
            <v>293.76</v>
          </cell>
          <cell r="AE4440">
            <v>64.370192509999995</v>
          </cell>
          <cell r="AF4440">
            <v>68.770499999999998</v>
          </cell>
          <cell r="AG4440">
            <v>0.4</v>
          </cell>
          <cell r="AH4440">
            <v>3.9</v>
          </cell>
          <cell r="AI4440">
            <v>53050</v>
          </cell>
          <cell r="AJ4440">
            <v>7.5</v>
          </cell>
        </row>
        <row r="4441">
          <cell r="A4441" t="str">
            <v>5923</v>
          </cell>
          <cell r="B4441" t="str">
            <v>592303301</v>
          </cell>
          <cell r="D4441" t="str">
            <v>5923033</v>
          </cell>
          <cell r="E4441" t="str">
            <v>5910</v>
          </cell>
          <cell r="F4441" t="str">
            <v>59</v>
          </cell>
          <cell r="G4441">
            <v>534.62863347999996</v>
          </cell>
          <cell r="H4441">
            <v>538.47918019999997</v>
          </cell>
          <cell r="I4441">
            <v>536.27532274999999</v>
          </cell>
          <cell r="J4441">
            <v>35.329341319999997</v>
          </cell>
          <cell r="K4441">
            <v>23.87796268</v>
          </cell>
          <cell r="L4441">
            <v>8.9775252000000005</v>
          </cell>
          <cell r="M4441">
            <v>9.5555599499999992</v>
          </cell>
          <cell r="N4441">
            <v>23.241024169999999</v>
          </cell>
          <cell r="O4441">
            <v>60.380999999999993</v>
          </cell>
          <cell r="P4441">
            <v>10.009332949999999</v>
          </cell>
          <cell r="Q4441">
            <v>71.900000000000006</v>
          </cell>
          <cell r="R4441">
            <v>45.167244680000003</v>
          </cell>
          <cell r="S4441">
            <v>23.8</v>
          </cell>
          <cell r="T4441">
            <v>9.5906244100000002</v>
          </cell>
          <cell r="U4441">
            <v>9.3494064199999993</v>
          </cell>
          <cell r="V4441">
            <v>9.3616011700000001</v>
          </cell>
          <cell r="W4441">
            <v>66.3</v>
          </cell>
          <cell r="X4441">
            <v>92.8</v>
          </cell>
          <cell r="Y4441">
            <v>52.8</v>
          </cell>
          <cell r="Z4441">
            <v>42.3</v>
          </cell>
          <cell r="AA4441">
            <v>39.700000000000003</v>
          </cell>
          <cell r="AB4441">
            <v>8.8430377199999999</v>
          </cell>
          <cell r="AC4441">
            <v>1.044053E-2</v>
          </cell>
          <cell r="AD4441">
            <v>293.76</v>
          </cell>
          <cell r="AE4441">
            <v>64.370192509999995</v>
          </cell>
          <cell r="AF4441">
            <v>68.770499999999998</v>
          </cell>
          <cell r="AG4441">
            <v>0.4</v>
          </cell>
          <cell r="AH4441">
            <v>3.9</v>
          </cell>
          <cell r="AI4441">
            <v>53050</v>
          </cell>
          <cell r="AJ4441">
            <v>7.5</v>
          </cell>
        </row>
        <row r="4442">
          <cell r="A4442" t="str">
            <v>5923</v>
          </cell>
          <cell r="B4442" t="str">
            <v>592303501</v>
          </cell>
          <cell r="C4442" t="str">
            <v>940</v>
          </cell>
          <cell r="D4442" t="str">
            <v>5923035</v>
          </cell>
          <cell r="E4442" t="str">
            <v>5910</v>
          </cell>
          <cell r="F4442" t="str">
            <v>59</v>
          </cell>
          <cell r="G4442">
            <v>534.62863347999996</v>
          </cell>
          <cell r="H4442">
            <v>538.47918019999997</v>
          </cell>
          <cell r="I4442">
            <v>536.27532274999999</v>
          </cell>
          <cell r="J4442">
            <v>35.329341319999997</v>
          </cell>
          <cell r="K4442">
            <v>23.87796268</v>
          </cell>
          <cell r="L4442">
            <v>8.5039052999999996</v>
          </cell>
          <cell r="M4442">
            <v>9.49499286</v>
          </cell>
          <cell r="N4442">
            <v>23.241024169999999</v>
          </cell>
          <cell r="O4442">
            <v>60.380999999999993</v>
          </cell>
          <cell r="P4442">
            <v>10.587821010000001</v>
          </cell>
          <cell r="Q4442">
            <v>71.900000000000006</v>
          </cell>
          <cell r="R4442">
            <v>45.167244680000003</v>
          </cell>
          <cell r="S4442">
            <v>23.8</v>
          </cell>
          <cell r="T4442">
            <v>9.5512314000000007</v>
          </cell>
          <cell r="U4442">
            <v>9.2078372399999999</v>
          </cell>
          <cell r="V4442">
            <v>9.3419824800000004</v>
          </cell>
          <cell r="W4442">
            <v>66.3</v>
          </cell>
          <cell r="X4442">
            <v>92.8</v>
          </cell>
          <cell r="Y4442">
            <v>52.8</v>
          </cell>
          <cell r="Z4442">
            <v>42.3</v>
          </cell>
          <cell r="AA4442">
            <v>39.700000000000003</v>
          </cell>
          <cell r="AB4442">
            <v>9.2392193299999992</v>
          </cell>
          <cell r="AC4442">
            <v>3.8465079999999999E-2</v>
          </cell>
          <cell r="AD4442">
            <v>293.76</v>
          </cell>
          <cell r="AE4442">
            <v>64.370192509999995</v>
          </cell>
          <cell r="AF4442">
            <v>68.770499999999998</v>
          </cell>
          <cell r="AG4442">
            <v>0.4</v>
          </cell>
          <cell r="AH4442">
            <v>3.9</v>
          </cell>
          <cell r="AI4442">
            <v>53050</v>
          </cell>
          <cell r="AJ4442">
            <v>7.5</v>
          </cell>
        </row>
        <row r="4443">
          <cell r="A4443" t="str">
            <v>5923</v>
          </cell>
          <cell r="B4443" t="str">
            <v>592303701</v>
          </cell>
          <cell r="C4443" t="str">
            <v>940</v>
          </cell>
          <cell r="D4443" t="str">
            <v>5923037</v>
          </cell>
          <cell r="E4443" t="str">
            <v>5910</v>
          </cell>
          <cell r="F4443" t="str">
            <v>59</v>
          </cell>
          <cell r="G4443">
            <v>534.62863347999996</v>
          </cell>
          <cell r="H4443">
            <v>538.47918019999997</v>
          </cell>
          <cell r="I4443">
            <v>536.27532274999999</v>
          </cell>
          <cell r="J4443">
            <v>35.329341319999997</v>
          </cell>
          <cell r="K4443">
            <v>23.87796268</v>
          </cell>
          <cell r="L4443">
            <v>8.1639409500000006</v>
          </cell>
          <cell r="M4443">
            <v>8.9967758</v>
          </cell>
          <cell r="N4443">
            <v>23.241024169999999</v>
          </cell>
          <cell r="O4443">
            <v>60.380999999999993</v>
          </cell>
          <cell r="P4443">
            <v>10.124709259999999</v>
          </cell>
          <cell r="Q4443">
            <v>71.900000000000006</v>
          </cell>
          <cell r="R4443">
            <v>45.167244680000003</v>
          </cell>
          <cell r="S4443">
            <v>23.8</v>
          </cell>
          <cell r="T4443">
            <v>9.0228052499999993</v>
          </cell>
          <cell r="U4443">
            <v>8.6084953500000001</v>
          </cell>
          <cell r="V4443">
            <v>8.6459381499999992</v>
          </cell>
          <cell r="W4443">
            <v>66.3</v>
          </cell>
          <cell r="X4443">
            <v>92.8</v>
          </cell>
          <cell r="Y4443">
            <v>52.8</v>
          </cell>
          <cell r="Z4443">
            <v>42.3</v>
          </cell>
          <cell r="AA4443">
            <v>39.700000000000003</v>
          </cell>
          <cell r="AB4443">
            <v>8.4796989899999993</v>
          </cell>
          <cell r="AC4443">
            <v>0.51565963999999997</v>
          </cell>
          <cell r="AD4443">
            <v>293.76</v>
          </cell>
          <cell r="AE4443">
            <v>64.370192509999995</v>
          </cell>
          <cell r="AF4443">
            <v>68.770499999999998</v>
          </cell>
          <cell r="AG4443">
            <v>0.38461538000000001</v>
          </cell>
          <cell r="AH4443">
            <v>3.9</v>
          </cell>
          <cell r="AI4443">
            <v>53050</v>
          </cell>
          <cell r="AJ4443">
            <v>7.5</v>
          </cell>
        </row>
        <row r="4444">
          <cell r="A4444" t="str">
            <v>5923</v>
          </cell>
          <cell r="B4444" t="str">
            <v>592303901</v>
          </cell>
          <cell r="C4444" t="str">
            <v>940</v>
          </cell>
          <cell r="D4444" t="str">
            <v>5923039</v>
          </cell>
          <cell r="E4444" t="str">
            <v>5910</v>
          </cell>
          <cell r="F4444" t="str">
            <v>59</v>
          </cell>
          <cell r="G4444">
            <v>534.62863347999996</v>
          </cell>
          <cell r="H4444">
            <v>538.47918019999997</v>
          </cell>
          <cell r="I4444">
            <v>536.27532274999999</v>
          </cell>
          <cell r="J4444">
            <v>35.329341319999997</v>
          </cell>
          <cell r="K4444">
            <v>23.87796268</v>
          </cell>
          <cell r="L4444">
            <v>7.3827464500000008</v>
          </cell>
          <cell r="M4444">
            <v>8.5799801799999997</v>
          </cell>
          <cell r="N4444">
            <v>23.241024169999999</v>
          </cell>
          <cell r="O4444">
            <v>60.380999999999993</v>
          </cell>
          <cell r="P4444">
            <v>10.17587831</v>
          </cell>
          <cell r="Q4444">
            <v>71.900000000000006</v>
          </cell>
          <cell r="R4444">
            <v>45.167244680000003</v>
          </cell>
          <cell r="S4444">
            <v>23.8</v>
          </cell>
          <cell r="T4444">
            <v>8.5799801799999997</v>
          </cell>
          <cell r="U4444">
            <v>8.1662162699999996</v>
          </cell>
          <cell r="V4444">
            <v>7.754910269999999</v>
          </cell>
          <cell r="W4444">
            <v>66.3</v>
          </cell>
          <cell r="X4444">
            <v>92.8</v>
          </cell>
          <cell r="Y4444">
            <v>52.8</v>
          </cell>
          <cell r="Z4444">
            <v>42.3</v>
          </cell>
          <cell r="AA4444">
            <v>39.700000000000003</v>
          </cell>
          <cell r="AB4444">
            <v>8.3335107100000005</v>
          </cell>
          <cell r="AC4444">
            <v>0.72404816000000005</v>
          </cell>
          <cell r="AD4444">
            <v>293.76</v>
          </cell>
          <cell r="AE4444">
            <v>64.370192509999995</v>
          </cell>
          <cell r="AF4444">
            <v>68.770499999999998</v>
          </cell>
          <cell r="AG4444">
            <v>0.10526315999999999</v>
          </cell>
          <cell r="AH4444">
            <v>3.9</v>
          </cell>
          <cell r="AI4444">
            <v>53050</v>
          </cell>
          <cell r="AJ4444">
            <v>7.5</v>
          </cell>
        </row>
        <row r="4445">
          <cell r="A4445" t="str">
            <v>5923</v>
          </cell>
          <cell r="B4445" t="str">
            <v>592304701</v>
          </cell>
          <cell r="C4445" t="str">
            <v>940</v>
          </cell>
          <cell r="D4445" t="str">
            <v>5923047</v>
          </cell>
          <cell r="E4445" t="str">
            <v>5910</v>
          </cell>
          <cell r="F4445" t="str">
            <v>59</v>
          </cell>
          <cell r="G4445">
            <v>534.62863347999996</v>
          </cell>
          <cell r="H4445">
            <v>538.47918019999997</v>
          </cell>
          <cell r="I4445">
            <v>536.27532274999999</v>
          </cell>
          <cell r="J4445">
            <v>35.329341319999997</v>
          </cell>
          <cell r="K4445">
            <v>23.87796268</v>
          </cell>
          <cell r="L4445">
            <v>7.2806972000000005</v>
          </cell>
          <cell r="M4445">
            <v>7.2806972000000005</v>
          </cell>
          <cell r="N4445">
            <v>23.241024169999999</v>
          </cell>
          <cell r="O4445">
            <v>60.380999999999993</v>
          </cell>
          <cell r="P4445">
            <v>11.630708500000001</v>
          </cell>
          <cell r="Q4445">
            <v>71.900000000000006</v>
          </cell>
          <cell r="R4445">
            <v>45.167244680000003</v>
          </cell>
          <cell r="S4445">
            <v>23.8</v>
          </cell>
          <cell r="T4445">
            <v>11.225243389999999</v>
          </cell>
          <cell r="U4445">
            <v>10.81977828</v>
          </cell>
          <cell r="V4445">
            <v>10.81977828</v>
          </cell>
          <cell r="W4445">
            <v>66.3</v>
          </cell>
          <cell r="X4445">
            <v>92.8</v>
          </cell>
          <cell r="Y4445">
            <v>52.8</v>
          </cell>
          <cell r="Z4445">
            <v>42.3</v>
          </cell>
          <cell r="AA4445">
            <v>39.700000000000003</v>
          </cell>
          <cell r="AB4445">
            <v>11.173950100000001</v>
          </cell>
          <cell r="AC4445">
            <v>0</v>
          </cell>
          <cell r="AD4445">
            <v>293.76</v>
          </cell>
          <cell r="AE4445">
            <v>64.370192509999995</v>
          </cell>
          <cell r="AF4445">
            <v>68.770499999999998</v>
          </cell>
          <cell r="AG4445">
            <v>0.6</v>
          </cell>
          <cell r="AH4445">
            <v>3.9</v>
          </cell>
          <cell r="AI4445">
            <v>53050</v>
          </cell>
          <cell r="AJ4445">
            <v>7.5</v>
          </cell>
        </row>
        <row r="4446">
          <cell r="A4446" t="str">
            <v>5923</v>
          </cell>
          <cell r="B4446" t="str">
            <v>592304901</v>
          </cell>
          <cell r="D4446" t="str">
            <v>5923049</v>
          </cell>
          <cell r="E4446" t="str">
            <v>5910</v>
          </cell>
          <cell r="F4446" t="str">
            <v>59</v>
          </cell>
          <cell r="G4446">
            <v>534.62863347999996</v>
          </cell>
          <cell r="H4446">
            <v>538.47918019999997</v>
          </cell>
          <cell r="I4446">
            <v>536.27532274999999</v>
          </cell>
          <cell r="J4446">
            <v>35.329341319999997</v>
          </cell>
          <cell r="K4446">
            <v>23.87796268</v>
          </cell>
          <cell r="L4446">
            <v>9.2710591099999995</v>
          </cell>
          <cell r="M4446">
            <v>9.5051718300000001</v>
          </cell>
          <cell r="N4446">
            <v>23.241024169999999</v>
          </cell>
          <cell r="O4446">
            <v>60.380999999999993</v>
          </cell>
          <cell r="P4446">
            <v>11.60878095</v>
          </cell>
          <cell r="Q4446">
            <v>71.900000000000006</v>
          </cell>
          <cell r="R4446">
            <v>45.167244680000003</v>
          </cell>
          <cell r="S4446">
            <v>23.8</v>
          </cell>
          <cell r="T4446">
            <v>11.29450823</v>
          </cell>
          <cell r="U4446">
            <v>9.2128372499999998</v>
          </cell>
          <cell r="V4446">
            <v>9.5051718300000001</v>
          </cell>
          <cell r="W4446">
            <v>66.3</v>
          </cell>
          <cell r="X4446">
            <v>92.8</v>
          </cell>
          <cell r="Y4446">
            <v>52.8</v>
          </cell>
          <cell r="Z4446">
            <v>42.3</v>
          </cell>
          <cell r="AA4446">
            <v>39.700000000000003</v>
          </cell>
          <cell r="AB4446">
            <v>11.27399546</v>
          </cell>
          <cell r="AC4446">
            <v>0</v>
          </cell>
          <cell r="AD4446">
            <v>293.76</v>
          </cell>
          <cell r="AE4446">
            <v>64.370192509999995</v>
          </cell>
          <cell r="AF4446">
            <v>68.770499999999998</v>
          </cell>
          <cell r="AG4446">
            <v>0.33333332999999998</v>
          </cell>
          <cell r="AH4446">
            <v>3.9</v>
          </cell>
          <cell r="AI4446">
            <v>53050</v>
          </cell>
          <cell r="AJ4446">
            <v>7.5</v>
          </cell>
        </row>
        <row r="4447">
          <cell r="A4447" t="str">
            <v>5925</v>
          </cell>
          <cell r="B4447" t="str">
            <v>592500501</v>
          </cell>
          <cell r="C4447" t="str">
            <v>943</v>
          </cell>
          <cell r="D4447" t="str">
            <v>5925005</v>
          </cell>
          <cell r="E4447" t="str">
            <v>5910</v>
          </cell>
          <cell r="F4447" t="str">
            <v>59</v>
          </cell>
          <cell r="G4447">
            <v>534.62863347999996</v>
          </cell>
          <cell r="H4447">
            <v>538.47918019999997</v>
          </cell>
          <cell r="I4447">
            <v>536.27532274999999</v>
          </cell>
          <cell r="J4447">
            <v>35.329341319999997</v>
          </cell>
          <cell r="K4447">
            <v>23.87796268</v>
          </cell>
          <cell r="L4447">
            <v>7.2240248100000004</v>
          </cell>
          <cell r="M4447">
            <v>8.7516327</v>
          </cell>
          <cell r="N4447">
            <v>23.241024169999999</v>
          </cell>
          <cell r="O4447">
            <v>60.380999999999993</v>
          </cell>
          <cell r="P4447">
            <v>8.7528975199999994</v>
          </cell>
          <cell r="Q4447">
            <v>71.900000000000006</v>
          </cell>
          <cell r="R4447">
            <v>45.167244680000003</v>
          </cell>
          <cell r="S4447">
            <v>23.8</v>
          </cell>
          <cell r="T4447">
            <v>8.0136741399999991</v>
          </cell>
          <cell r="U4447">
            <v>7.6246189900000001</v>
          </cell>
          <cell r="V4447">
            <v>7.3427791899999999</v>
          </cell>
          <cell r="W4447">
            <v>66.3</v>
          </cell>
          <cell r="X4447">
            <v>92.8</v>
          </cell>
          <cell r="Y4447">
            <v>52.8</v>
          </cell>
          <cell r="Z4447">
            <v>42.3</v>
          </cell>
          <cell r="AA4447">
            <v>39.700000000000003</v>
          </cell>
          <cell r="AB4447">
            <v>7.5164333000000001</v>
          </cell>
          <cell r="AC4447">
            <v>0.99330333999999998</v>
          </cell>
          <cell r="AD4447">
            <v>293.76</v>
          </cell>
          <cell r="AE4447">
            <v>64.370192509999995</v>
          </cell>
          <cell r="AF4447">
            <v>67.191199999999995</v>
          </cell>
          <cell r="AG4447">
            <v>0.4</v>
          </cell>
          <cell r="AH4447">
            <v>3.9</v>
          </cell>
          <cell r="AI4447">
            <v>53050</v>
          </cell>
          <cell r="AJ4447">
            <v>7.5</v>
          </cell>
        </row>
        <row r="4448">
          <cell r="A4448" t="str">
            <v>5925</v>
          </cell>
          <cell r="B4448" t="str">
            <v>592501001</v>
          </cell>
          <cell r="C4448" t="str">
            <v>943</v>
          </cell>
          <cell r="D4448" t="str">
            <v>5925010</v>
          </cell>
          <cell r="E4448" t="str">
            <v>5910</v>
          </cell>
          <cell r="F4448" t="str">
            <v>59</v>
          </cell>
          <cell r="G4448">
            <v>534.62863347999996</v>
          </cell>
          <cell r="H4448">
            <v>538.47918019999997</v>
          </cell>
          <cell r="I4448">
            <v>536.27532274999999</v>
          </cell>
          <cell r="J4448">
            <v>35.329341319999997</v>
          </cell>
          <cell r="K4448">
            <v>23.87796268</v>
          </cell>
          <cell r="L4448">
            <v>7.2100796300000001</v>
          </cell>
          <cell r="M4448">
            <v>8.2842517999999998</v>
          </cell>
          <cell r="N4448">
            <v>23.241024169999999</v>
          </cell>
          <cell r="O4448">
            <v>60.380999999999993</v>
          </cell>
          <cell r="P4448">
            <v>8.1662162699999996</v>
          </cell>
          <cell r="Q4448">
            <v>71.900000000000006</v>
          </cell>
          <cell r="R4448">
            <v>45.167244680000003</v>
          </cell>
          <cell r="S4448">
            <v>23.8</v>
          </cell>
          <cell r="T4448">
            <v>8.2252353199999995</v>
          </cell>
          <cell r="U4448">
            <v>7.4719320800000002</v>
          </cell>
          <cell r="V4448">
            <v>7.2984451000000004</v>
          </cell>
          <cell r="W4448">
            <v>66.3</v>
          </cell>
          <cell r="X4448">
            <v>92.8</v>
          </cell>
          <cell r="Y4448">
            <v>52.8</v>
          </cell>
          <cell r="Z4448">
            <v>42.3</v>
          </cell>
          <cell r="AA4448">
            <v>39.700000000000003</v>
          </cell>
          <cell r="AB4448">
            <v>7.3018223399999993</v>
          </cell>
          <cell r="AC4448">
            <v>0.99359965999999988</v>
          </cell>
          <cell r="AD4448">
            <v>293.76</v>
          </cell>
          <cell r="AE4448">
            <v>64.370192509999995</v>
          </cell>
          <cell r="AF4448">
            <v>67.191199999999995</v>
          </cell>
          <cell r="AG4448">
            <v>0.48587571000000002</v>
          </cell>
          <cell r="AH4448">
            <v>3.9</v>
          </cell>
          <cell r="AI4448">
            <v>53050</v>
          </cell>
          <cell r="AJ4448">
            <v>7.5</v>
          </cell>
        </row>
        <row r="4449">
          <cell r="A4449" t="str">
            <v>5925</v>
          </cell>
          <cell r="B4449" t="str">
            <v>592501401</v>
          </cell>
          <cell r="C4449" t="str">
            <v>943</v>
          </cell>
          <cell r="D4449" t="str">
            <v>5925014</v>
          </cell>
          <cell r="E4449" t="str">
            <v>5910</v>
          </cell>
          <cell r="F4449" t="str">
            <v>59</v>
          </cell>
          <cell r="G4449">
            <v>534.62863347999996</v>
          </cell>
          <cell r="H4449">
            <v>538.47918019999997</v>
          </cell>
          <cell r="I4449">
            <v>536.27532274999999</v>
          </cell>
          <cell r="J4449">
            <v>35.329341319999997</v>
          </cell>
          <cell r="K4449">
            <v>23.87796268</v>
          </cell>
          <cell r="L4449">
            <v>7.547501679999999</v>
          </cell>
          <cell r="M4449">
            <v>9.4326836000000007</v>
          </cell>
          <cell r="N4449">
            <v>23.241024169999999</v>
          </cell>
          <cell r="O4449">
            <v>60.380999999999993</v>
          </cell>
          <cell r="P4449">
            <v>9.3109998600000008</v>
          </cell>
          <cell r="Q4449">
            <v>71.900000000000006</v>
          </cell>
          <cell r="R4449">
            <v>45.167244680000003</v>
          </cell>
          <cell r="S4449">
            <v>23.8</v>
          </cell>
          <cell r="T4449">
            <v>7.6019019600000011</v>
          </cell>
          <cell r="U4449">
            <v>7.5543348199999993</v>
          </cell>
          <cell r="V4449">
            <v>7.4169796200000011</v>
          </cell>
          <cell r="W4449">
            <v>66.3</v>
          </cell>
          <cell r="X4449">
            <v>92.8</v>
          </cell>
          <cell r="Y4449">
            <v>52.8</v>
          </cell>
          <cell r="Z4449">
            <v>42.3</v>
          </cell>
          <cell r="AA4449">
            <v>39.700000000000003</v>
          </cell>
          <cell r="AB4449">
            <v>7.5766097700000001</v>
          </cell>
          <cell r="AC4449">
            <v>1</v>
          </cell>
          <cell r="AD4449">
            <v>293.76</v>
          </cell>
          <cell r="AE4449">
            <v>64.370192509999995</v>
          </cell>
          <cell r="AF4449">
            <v>67.191199999999995</v>
          </cell>
          <cell r="AG4449">
            <v>0.33333332999999998</v>
          </cell>
          <cell r="AH4449">
            <v>3.9</v>
          </cell>
          <cell r="AI4449">
            <v>53050</v>
          </cell>
          <cell r="AJ4449">
            <v>7.5</v>
          </cell>
        </row>
        <row r="4450">
          <cell r="A4450" t="str">
            <v>5925</v>
          </cell>
          <cell r="B4450" t="str">
            <v>592501801</v>
          </cell>
          <cell r="C4450" t="str">
            <v>943</v>
          </cell>
          <cell r="D4450" t="str">
            <v>5925018</v>
          </cell>
          <cell r="E4450" t="str">
            <v>5910</v>
          </cell>
          <cell r="F4450" t="str">
            <v>59</v>
          </cell>
          <cell r="G4450">
            <v>534.62863347999996</v>
          </cell>
          <cell r="H4450">
            <v>538.47918019999997</v>
          </cell>
          <cell r="I4450">
            <v>536.27532274999999</v>
          </cell>
          <cell r="J4450">
            <v>35.329341319999997</v>
          </cell>
          <cell r="K4450">
            <v>23.87796268</v>
          </cell>
          <cell r="L4450">
            <v>8.2547889300000001</v>
          </cell>
          <cell r="M4450">
            <v>9.8912631399999995</v>
          </cell>
          <cell r="N4450">
            <v>23.241024169999999</v>
          </cell>
          <cell r="O4450">
            <v>60.380999999999993</v>
          </cell>
          <cell r="P4450">
            <v>8.7761671000000003</v>
          </cell>
          <cell r="Q4450">
            <v>71.900000000000006</v>
          </cell>
          <cell r="R4450">
            <v>45.167244680000003</v>
          </cell>
          <cell r="S4450">
            <v>23.8</v>
          </cell>
          <cell r="T4450">
            <v>8.9666113900000006</v>
          </cell>
          <cell r="U4450">
            <v>8.8397113800000007</v>
          </cell>
          <cell r="V4450">
            <v>8.7615501400000007</v>
          </cell>
          <cell r="W4450">
            <v>66.3</v>
          </cell>
          <cell r="X4450">
            <v>92.8</v>
          </cell>
          <cell r="Y4450">
            <v>52.8</v>
          </cell>
          <cell r="Z4450">
            <v>42.3</v>
          </cell>
          <cell r="AA4450">
            <v>39.700000000000003</v>
          </cell>
          <cell r="AB4450">
            <v>8.5483041899999996</v>
          </cell>
          <cell r="AC4450">
            <v>0.22748173999999999</v>
          </cell>
          <cell r="AD4450">
            <v>293.76</v>
          </cell>
          <cell r="AE4450">
            <v>64.370192509999995</v>
          </cell>
          <cell r="AF4450">
            <v>67.192794230000004</v>
          </cell>
          <cell r="AG4450">
            <v>0.34285714</v>
          </cell>
          <cell r="AH4450">
            <v>3.9</v>
          </cell>
          <cell r="AI4450">
            <v>53050</v>
          </cell>
          <cell r="AJ4450">
            <v>7.5</v>
          </cell>
        </row>
        <row r="4451">
          <cell r="A4451" t="str">
            <v>5925</v>
          </cell>
          <cell r="B4451" t="str">
            <v>592501901</v>
          </cell>
          <cell r="D4451" t="str">
            <v>5925019</v>
          </cell>
          <cell r="E4451" t="str">
            <v>5910</v>
          </cell>
          <cell r="F4451" t="str">
            <v>59</v>
          </cell>
          <cell r="G4451">
            <v>534.62863347999996</v>
          </cell>
          <cell r="H4451">
            <v>538.47918019999997</v>
          </cell>
          <cell r="I4451">
            <v>536.27532274999999</v>
          </cell>
          <cell r="J4451">
            <v>35.329341319999997</v>
          </cell>
          <cell r="K4451">
            <v>23.87796268</v>
          </cell>
          <cell r="L4451">
            <v>8.3635757000000002</v>
          </cell>
          <cell r="M4451">
            <v>10.485814899999999</v>
          </cell>
          <cell r="N4451">
            <v>23.241024169999999</v>
          </cell>
          <cell r="O4451">
            <v>60.380999999999993</v>
          </cell>
          <cell r="P4451">
            <v>9.5295211099999992</v>
          </cell>
          <cell r="Q4451">
            <v>71.900000000000006</v>
          </cell>
          <cell r="R4451">
            <v>45.167244680000003</v>
          </cell>
          <cell r="S4451">
            <v>23.8</v>
          </cell>
          <cell r="T4451">
            <v>8.8675683299999992</v>
          </cell>
          <cell r="U4451">
            <v>8.9510513700000001</v>
          </cell>
          <cell r="V4451">
            <v>9.2071352399999995</v>
          </cell>
          <cell r="W4451">
            <v>66.3</v>
          </cell>
          <cell r="X4451">
            <v>92.8</v>
          </cell>
          <cell r="Y4451">
            <v>52.8</v>
          </cell>
          <cell r="Z4451">
            <v>42.3</v>
          </cell>
          <cell r="AA4451">
            <v>39.700000000000003</v>
          </cell>
          <cell r="AB4451">
            <v>8.3635757000000002</v>
          </cell>
          <cell r="AC4451">
            <v>0.17916863</v>
          </cell>
          <cell r="AD4451">
            <v>293.76</v>
          </cell>
          <cell r="AE4451">
            <v>64.370192509999995</v>
          </cell>
          <cell r="AF4451">
            <v>67.191199999999995</v>
          </cell>
          <cell r="AG4451">
            <v>0.16666666999999999</v>
          </cell>
          <cell r="AH4451">
            <v>3.9</v>
          </cell>
          <cell r="AI4451">
            <v>53050</v>
          </cell>
          <cell r="AJ4451">
            <v>7.5</v>
          </cell>
        </row>
        <row r="4452">
          <cell r="A4452" t="str">
            <v>5925</v>
          </cell>
          <cell r="B4452" t="str">
            <v>592502201</v>
          </cell>
          <cell r="C4452" t="str">
            <v>943</v>
          </cell>
          <cell r="D4452" t="str">
            <v>5925022</v>
          </cell>
          <cell r="E4452" t="str">
            <v>5910</v>
          </cell>
          <cell r="F4452" t="str">
            <v>59</v>
          </cell>
          <cell r="G4452">
            <v>534.62863347999996</v>
          </cell>
          <cell r="H4452">
            <v>538.47918019999997</v>
          </cell>
          <cell r="I4452">
            <v>536.27532274999999</v>
          </cell>
          <cell r="J4452">
            <v>35.329341319999997</v>
          </cell>
          <cell r="K4452">
            <v>23.87796268</v>
          </cell>
          <cell r="L4452">
            <v>8.0268235800000003</v>
          </cell>
          <cell r="M4452">
            <v>8.9270486499999997</v>
          </cell>
          <cell r="N4452">
            <v>23.241024169999999</v>
          </cell>
          <cell r="O4452">
            <v>60.380999999999993</v>
          </cell>
          <cell r="P4452">
            <v>9.1409902899999995</v>
          </cell>
          <cell r="Q4452">
            <v>71.900000000000006</v>
          </cell>
          <cell r="R4452">
            <v>45.167244680000003</v>
          </cell>
          <cell r="S4452">
            <v>23.8</v>
          </cell>
          <cell r="T4452">
            <v>8.9991253899999997</v>
          </cell>
          <cell r="U4452">
            <v>8.4228825100000009</v>
          </cell>
          <cell r="V4452">
            <v>8.3128713899999997</v>
          </cell>
          <cell r="W4452">
            <v>66.3</v>
          </cell>
          <cell r="X4452">
            <v>92.8</v>
          </cell>
          <cell r="Y4452">
            <v>52.8</v>
          </cell>
          <cell r="Z4452">
            <v>42.3</v>
          </cell>
          <cell r="AA4452">
            <v>39.700000000000003</v>
          </cell>
          <cell r="AB4452">
            <v>8.2751216299999992</v>
          </cell>
          <cell r="AC4452">
            <v>0.50738532000000003</v>
          </cell>
          <cell r="AD4452">
            <v>293.76</v>
          </cell>
          <cell r="AE4452">
            <v>64.370192509999995</v>
          </cell>
          <cell r="AF4452">
            <v>67.191199999999995</v>
          </cell>
          <cell r="AG4452">
            <v>0.40816327000000002</v>
          </cell>
          <cell r="AH4452">
            <v>3.9</v>
          </cell>
          <cell r="AI4452">
            <v>53050</v>
          </cell>
          <cell r="AJ4452">
            <v>7.5</v>
          </cell>
        </row>
        <row r="4453">
          <cell r="A4453" t="str">
            <v>5925</v>
          </cell>
          <cell r="B4453" t="str">
            <v>592502401</v>
          </cell>
          <cell r="D4453" t="str">
            <v>5925024</v>
          </cell>
          <cell r="E4453" t="str">
            <v>5910</v>
          </cell>
          <cell r="F4453" t="str">
            <v>59</v>
          </cell>
          <cell r="G4453">
            <v>534.62863347999996</v>
          </cell>
          <cell r="H4453">
            <v>538.47918019999997</v>
          </cell>
          <cell r="I4453">
            <v>536.27532274999999</v>
          </cell>
          <cell r="J4453">
            <v>35.329341319999997</v>
          </cell>
          <cell r="K4453">
            <v>23.87796268</v>
          </cell>
          <cell r="L4453">
            <v>8.4836364100000008</v>
          </cell>
          <cell r="M4453">
            <v>9.2748163899999998</v>
          </cell>
          <cell r="N4453">
            <v>23.241024169999999</v>
          </cell>
          <cell r="O4453">
            <v>60.380999999999993</v>
          </cell>
          <cell r="P4453">
            <v>9.4885022699999997</v>
          </cell>
          <cell r="Q4453">
            <v>71.900000000000006</v>
          </cell>
          <cell r="R4453">
            <v>45.167244680000003</v>
          </cell>
          <cell r="S4453">
            <v>23.8</v>
          </cell>
          <cell r="T4453">
            <v>9.6050141300000007</v>
          </cell>
          <cell r="U4453">
            <v>9.1289133699999994</v>
          </cell>
          <cell r="V4453">
            <v>8.6374620199999992</v>
          </cell>
          <cell r="W4453">
            <v>66.3</v>
          </cell>
          <cell r="X4453">
            <v>92.8</v>
          </cell>
          <cell r="Y4453">
            <v>52.8</v>
          </cell>
          <cell r="Z4453">
            <v>42.3</v>
          </cell>
          <cell r="AA4453">
            <v>39.700000000000003</v>
          </cell>
          <cell r="AB4453">
            <v>9.2226641199999992</v>
          </cell>
          <cell r="AC4453">
            <v>0.34050362000000001</v>
          </cell>
          <cell r="AD4453">
            <v>293.76</v>
          </cell>
          <cell r="AE4453">
            <v>64.370192509999995</v>
          </cell>
          <cell r="AF4453">
            <v>67.191199999999995</v>
          </cell>
          <cell r="AG4453">
            <v>0.42499999999999999</v>
          </cell>
          <cell r="AH4453">
            <v>3.9</v>
          </cell>
          <cell r="AI4453">
            <v>53050</v>
          </cell>
          <cell r="AJ4453">
            <v>7.5</v>
          </cell>
        </row>
        <row r="4454">
          <cell r="A4454" t="str">
            <v>5925</v>
          </cell>
          <cell r="B4454" t="str">
            <v>592502501</v>
          </cell>
          <cell r="D4454" t="str">
            <v>5925025</v>
          </cell>
          <cell r="E4454" t="str">
            <v>5910</v>
          </cell>
          <cell r="F4454" t="str">
            <v>59</v>
          </cell>
          <cell r="G4454">
            <v>534.62863347999996</v>
          </cell>
          <cell r="H4454">
            <v>538.47918019999997</v>
          </cell>
          <cell r="I4454">
            <v>536.27532274999999</v>
          </cell>
          <cell r="J4454">
            <v>35.329341319999997</v>
          </cell>
          <cell r="K4454">
            <v>23.87796268</v>
          </cell>
          <cell r="L4454">
            <v>7.3524411000000001</v>
          </cell>
          <cell r="M4454">
            <v>7.9323621500000003</v>
          </cell>
          <cell r="N4454">
            <v>23.241024169999999</v>
          </cell>
          <cell r="O4454">
            <v>60.380999999999993</v>
          </cell>
          <cell r="P4454">
            <v>11.225243389999999</v>
          </cell>
          <cell r="Q4454">
            <v>71.900000000000006</v>
          </cell>
          <cell r="R4454">
            <v>45.167244680000003</v>
          </cell>
          <cell r="S4454">
            <v>23.8</v>
          </cell>
          <cell r="T4454">
            <v>7.9323621500000003</v>
          </cell>
          <cell r="U4454">
            <v>7.9323621500000003</v>
          </cell>
          <cell r="V4454">
            <v>7.9323621500000003</v>
          </cell>
          <cell r="W4454">
            <v>66.3</v>
          </cell>
          <cell r="X4454">
            <v>92.8</v>
          </cell>
          <cell r="Y4454">
            <v>52.8</v>
          </cell>
          <cell r="Z4454">
            <v>42.3</v>
          </cell>
          <cell r="AA4454">
            <v>39.700000000000003</v>
          </cell>
          <cell r="AB4454">
            <v>11.173950100000001</v>
          </cell>
          <cell r="AC4454">
            <v>0</v>
          </cell>
          <cell r="AD4454">
            <v>293.76</v>
          </cell>
          <cell r="AE4454">
            <v>64.370192509999995</v>
          </cell>
          <cell r="AF4454">
            <v>67.191199999999995</v>
          </cell>
          <cell r="AG4454">
            <v>0.17647059000000001</v>
          </cell>
          <cell r="AH4454">
            <v>3.9</v>
          </cell>
          <cell r="AI4454">
            <v>53050</v>
          </cell>
          <cell r="AJ4454">
            <v>7.5</v>
          </cell>
        </row>
        <row r="4455">
          <cell r="A4455" t="str">
            <v>5925</v>
          </cell>
          <cell r="B4455" t="str">
            <v>592502901</v>
          </cell>
          <cell r="D4455" t="str">
            <v>5925029</v>
          </cell>
          <cell r="E4455" t="str">
            <v>5910</v>
          </cell>
          <cell r="F4455" t="str">
            <v>59</v>
          </cell>
          <cell r="G4455">
            <v>534.62863347999996</v>
          </cell>
          <cell r="H4455">
            <v>538.47918019999997</v>
          </cell>
          <cell r="I4455">
            <v>536.27532274999999</v>
          </cell>
          <cell r="J4455">
            <v>35.329341319999997</v>
          </cell>
          <cell r="K4455">
            <v>23.87796268</v>
          </cell>
          <cell r="L4455">
            <v>9.8389490300000002</v>
          </cell>
          <cell r="M4455">
            <v>9.8389490300000002</v>
          </cell>
          <cell r="N4455">
            <v>23.241024169999999</v>
          </cell>
          <cell r="O4455">
            <v>60.380999999999993</v>
          </cell>
          <cell r="P4455">
            <v>11.225243389999999</v>
          </cell>
          <cell r="Q4455">
            <v>71.900000000000006</v>
          </cell>
          <cell r="R4455">
            <v>45.167244680000003</v>
          </cell>
          <cell r="S4455">
            <v>23.8</v>
          </cell>
          <cell r="T4455">
            <v>9.8389490300000002</v>
          </cell>
          <cell r="U4455">
            <v>10.81977828</v>
          </cell>
          <cell r="V4455">
            <v>9.8389490300000002</v>
          </cell>
          <cell r="W4455">
            <v>66.3</v>
          </cell>
          <cell r="X4455">
            <v>92.8</v>
          </cell>
          <cell r="Y4455">
            <v>52.8</v>
          </cell>
          <cell r="Z4455">
            <v>42.3</v>
          </cell>
          <cell r="AA4455">
            <v>39.700000000000003</v>
          </cell>
          <cell r="AB4455">
            <v>9.7597903800000001</v>
          </cell>
          <cell r="AC4455">
            <v>0</v>
          </cell>
          <cell r="AD4455">
            <v>293.76</v>
          </cell>
          <cell r="AE4455">
            <v>64.370192509999995</v>
          </cell>
          <cell r="AF4455">
            <v>67.191199999999995</v>
          </cell>
          <cell r="AG4455">
            <v>0.33003023620656136</v>
          </cell>
          <cell r="AH4455">
            <v>3.9</v>
          </cell>
          <cell r="AI4455">
            <v>53050</v>
          </cell>
          <cell r="AJ4455">
            <v>7.5</v>
          </cell>
        </row>
        <row r="4456">
          <cell r="A4456" t="str">
            <v>5925</v>
          </cell>
          <cell r="B4456" t="str">
            <v>592503001</v>
          </cell>
          <cell r="D4456" t="str">
            <v>5925030</v>
          </cell>
          <cell r="E4456" t="str">
            <v>5910</v>
          </cell>
          <cell r="F4456" t="str">
            <v>59</v>
          </cell>
          <cell r="G4456">
            <v>534.62863347999996</v>
          </cell>
          <cell r="H4456">
            <v>538.47918019999997</v>
          </cell>
          <cell r="I4456">
            <v>536.27532274999999</v>
          </cell>
          <cell r="J4456">
            <v>35.329341319999997</v>
          </cell>
          <cell r="K4456">
            <v>23.87796268</v>
          </cell>
          <cell r="L4456">
            <v>7.4753392399999994</v>
          </cell>
          <cell r="M4456">
            <v>7.4753392399999994</v>
          </cell>
          <cell r="N4456">
            <v>23.241024169999999</v>
          </cell>
          <cell r="O4456">
            <v>60.380999999999993</v>
          </cell>
          <cell r="P4456">
            <v>11.53396262</v>
          </cell>
          <cell r="Q4456">
            <v>71.900000000000006</v>
          </cell>
          <cell r="R4456">
            <v>45.167244680000003</v>
          </cell>
          <cell r="S4456">
            <v>23.8</v>
          </cell>
          <cell r="T4456">
            <v>7.4753392399999994</v>
          </cell>
          <cell r="U4456">
            <v>10.81977828</v>
          </cell>
          <cell r="V4456">
            <v>7.4753392399999994</v>
          </cell>
          <cell r="W4456">
            <v>66.3</v>
          </cell>
          <cell r="X4456">
            <v>92.8</v>
          </cell>
          <cell r="Y4456">
            <v>52.8</v>
          </cell>
          <cell r="Z4456">
            <v>42.3</v>
          </cell>
          <cell r="AA4456">
            <v>39.700000000000003</v>
          </cell>
          <cell r="AB4456">
            <v>7.4753392399999994</v>
          </cell>
          <cell r="AC4456">
            <v>0</v>
          </cell>
          <cell r="AD4456">
            <v>293.76</v>
          </cell>
          <cell r="AE4456">
            <v>64.370192509999995</v>
          </cell>
          <cell r="AF4456">
            <v>67.191199999999995</v>
          </cell>
          <cell r="AG4456">
            <v>0.31860862915291277</v>
          </cell>
          <cell r="AH4456">
            <v>3.9</v>
          </cell>
          <cell r="AI4456">
            <v>53050</v>
          </cell>
          <cell r="AJ4456">
            <v>7.5</v>
          </cell>
        </row>
        <row r="4457">
          <cell r="A4457" t="str">
            <v>5925</v>
          </cell>
          <cell r="B4457" t="str">
            <v>592503401</v>
          </cell>
          <cell r="C4457" t="str">
            <v>944</v>
          </cell>
          <cell r="D4457" t="str">
            <v>5925034</v>
          </cell>
          <cell r="E4457" t="str">
            <v>5910</v>
          </cell>
          <cell r="F4457" t="str">
            <v>59</v>
          </cell>
          <cell r="G4457">
            <v>534.62863347999996</v>
          </cell>
          <cell r="H4457">
            <v>538.47918019999997</v>
          </cell>
          <cell r="I4457">
            <v>536.27532274999999</v>
          </cell>
          <cell r="J4457">
            <v>35.329341319999997</v>
          </cell>
          <cell r="K4457">
            <v>23.87796268</v>
          </cell>
          <cell r="L4457">
            <v>7.3421317300000002</v>
          </cell>
          <cell r="M4457">
            <v>8.0228968700000003</v>
          </cell>
          <cell r="N4457">
            <v>23.241024169999999</v>
          </cell>
          <cell r="O4457">
            <v>60.380999999999993</v>
          </cell>
          <cell r="P4457">
            <v>8.2117544000000002</v>
          </cell>
          <cell r="Q4457">
            <v>71.900000000000006</v>
          </cell>
          <cell r="R4457">
            <v>45.167244680000003</v>
          </cell>
          <cell r="S4457">
            <v>23.8</v>
          </cell>
          <cell r="T4457">
            <v>8.7419354600000005</v>
          </cell>
          <cell r="U4457">
            <v>8.0658935500000002</v>
          </cell>
          <cell r="V4457">
            <v>7.5331588100000006</v>
          </cell>
          <cell r="W4457">
            <v>66.3</v>
          </cell>
          <cell r="X4457">
            <v>92.8</v>
          </cell>
          <cell r="Y4457">
            <v>52.8</v>
          </cell>
          <cell r="Z4457">
            <v>42.3</v>
          </cell>
          <cell r="AA4457">
            <v>39.700000000000003</v>
          </cell>
          <cell r="AB4457">
            <v>7.9215356299999993</v>
          </cell>
          <cell r="AC4457">
            <v>0.65069478000000003</v>
          </cell>
          <cell r="AD4457">
            <v>293.76</v>
          </cell>
          <cell r="AE4457">
            <v>64.370192509999995</v>
          </cell>
          <cell r="AF4457">
            <v>67.191199999999995</v>
          </cell>
          <cell r="AG4457">
            <v>0.31734317000000001</v>
          </cell>
          <cell r="AH4457">
            <v>3.9</v>
          </cell>
          <cell r="AI4457">
            <v>53050</v>
          </cell>
          <cell r="AJ4457">
            <v>7.5</v>
          </cell>
        </row>
        <row r="4458">
          <cell r="A4458" t="str">
            <v>5925</v>
          </cell>
          <cell r="B4458" t="str">
            <v>592503901</v>
          </cell>
          <cell r="C4458" t="str">
            <v>944</v>
          </cell>
          <cell r="D4458" t="str">
            <v>5925039</v>
          </cell>
          <cell r="E4458" t="str">
            <v>5910</v>
          </cell>
          <cell r="F4458" t="str">
            <v>59</v>
          </cell>
          <cell r="G4458">
            <v>534.62863347999996</v>
          </cell>
          <cell r="H4458">
            <v>538.47918019999997</v>
          </cell>
          <cell r="I4458">
            <v>536.27532274999999</v>
          </cell>
          <cell r="J4458">
            <v>35.329341319999997</v>
          </cell>
          <cell r="K4458">
            <v>23.87796268</v>
          </cell>
          <cell r="L4458">
            <v>7.1989312400000003</v>
          </cell>
          <cell r="M4458">
            <v>11.225243389999999</v>
          </cell>
          <cell r="N4458">
            <v>23.241024169999999</v>
          </cell>
          <cell r="O4458">
            <v>60.380999999999993</v>
          </cell>
          <cell r="P4458">
            <v>11.225243389999999</v>
          </cell>
          <cell r="Q4458">
            <v>71.900000000000006</v>
          </cell>
          <cell r="R4458">
            <v>45.167244680000003</v>
          </cell>
          <cell r="S4458">
            <v>23.8</v>
          </cell>
          <cell r="T4458">
            <v>7.3524411000000001</v>
          </cell>
          <cell r="U4458">
            <v>7.3524411000000001</v>
          </cell>
          <cell r="V4458">
            <v>11.225243389999999</v>
          </cell>
          <cell r="W4458">
            <v>66.3</v>
          </cell>
          <cell r="X4458">
            <v>92.8</v>
          </cell>
          <cell r="Y4458">
            <v>52.8</v>
          </cell>
          <cell r="Z4458">
            <v>42.3</v>
          </cell>
          <cell r="AA4458">
            <v>39.700000000000003</v>
          </cell>
          <cell r="AB4458">
            <v>8.7558950800000002</v>
          </cell>
          <cell r="AC4458">
            <v>0</v>
          </cell>
          <cell r="AD4458">
            <v>293.76</v>
          </cell>
          <cell r="AE4458">
            <v>64.370192509999995</v>
          </cell>
          <cell r="AF4458">
            <v>67.191199999999995</v>
          </cell>
          <cell r="AG4458">
            <v>0.63636364000000001</v>
          </cell>
          <cell r="AH4458">
            <v>3.9</v>
          </cell>
          <cell r="AI4458">
            <v>53050</v>
          </cell>
          <cell r="AJ4458">
            <v>7.5</v>
          </cell>
        </row>
        <row r="4459">
          <cell r="A4459" t="str">
            <v>5925</v>
          </cell>
          <cell r="B4459" t="str">
            <v>592504201</v>
          </cell>
          <cell r="C4459" t="str">
            <v>944</v>
          </cell>
          <cell r="D4459" t="str">
            <v>5925042</v>
          </cell>
          <cell r="E4459" t="str">
            <v>5910</v>
          </cell>
          <cell r="F4459" t="str">
            <v>59</v>
          </cell>
          <cell r="G4459">
            <v>534.62863347999996</v>
          </cell>
          <cell r="H4459">
            <v>538.47918019999997</v>
          </cell>
          <cell r="I4459">
            <v>536.27532274999999</v>
          </cell>
          <cell r="J4459">
            <v>35.329341319999997</v>
          </cell>
          <cell r="K4459">
            <v>23.87796268</v>
          </cell>
          <cell r="L4459">
            <v>7.9568271199999998</v>
          </cell>
          <cell r="M4459">
            <v>9.1676416199999995</v>
          </cell>
          <cell r="N4459">
            <v>23.241024169999999</v>
          </cell>
          <cell r="O4459">
            <v>60.380999999999993</v>
          </cell>
          <cell r="P4459">
            <v>9.4049198300000008</v>
          </cell>
          <cell r="Q4459">
            <v>71.900000000000006</v>
          </cell>
          <cell r="R4459">
            <v>45.167244680000003</v>
          </cell>
          <cell r="S4459">
            <v>23.8</v>
          </cell>
          <cell r="T4459">
            <v>9.7451363999999998</v>
          </cell>
          <cell r="U4459">
            <v>9.2700233700000005</v>
          </cell>
          <cell r="V4459">
            <v>8.6499743000000002</v>
          </cell>
          <cell r="W4459">
            <v>66.3</v>
          </cell>
          <cell r="X4459">
            <v>92.8</v>
          </cell>
          <cell r="Y4459">
            <v>52.8</v>
          </cell>
          <cell r="Z4459">
            <v>42.3</v>
          </cell>
          <cell r="AA4459">
            <v>39.700000000000003</v>
          </cell>
          <cell r="AB4459">
            <v>9.2537829299999999</v>
          </cell>
          <cell r="AC4459">
            <v>0.12343777999999998</v>
          </cell>
          <cell r="AD4459">
            <v>293.76</v>
          </cell>
          <cell r="AE4459">
            <v>64.370192509999995</v>
          </cell>
          <cell r="AF4459">
            <v>67.191199999999995</v>
          </cell>
          <cell r="AG4459">
            <v>0.37209302</v>
          </cell>
          <cell r="AH4459">
            <v>3.9</v>
          </cell>
          <cell r="AI4459">
            <v>53050</v>
          </cell>
          <cell r="AJ4459">
            <v>7.5</v>
          </cell>
        </row>
        <row r="4460">
          <cell r="A4460" t="str">
            <v>5925</v>
          </cell>
          <cell r="B4460" t="str">
            <v>592504601</v>
          </cell>
          <cell r="C4460" t="str">
            <v>944</v>
          </cell>
          <cell r="D4460" t="str">
            <v>5925046</v>
          </cell>
          <cell r="E4460" t="str">
            <v>5910</v>
          </cell>
          <cell r="F4460" t="str">
            <v>59</v>
          </cell>
          <cell r="G4460">
            <v>534.62863347999996</v>
          </cell>
          <cell r="H4460">
            <v>538.47918019999997</v>
          </cell>
          <cell r="I4460">
            <v>536.27532274999999</v>
          </cell>
          <cell r="J4460">
            <v>35.329341319999997</v>
          </cell>
          <cell r="K4460">
            <v>23.87796268</v>
          </cell>
          <cell r="L4460">
            <v>9.6241704000000006</v>
          </cell>
          <cell r="M4460">
            <v>10.8144843</v>
          </cell>
          <cell r="N4460">
            <v>23.241024169999999</v>
          </cell>
          <cell r="O4460">
            <v>60.380999999999993</v>
          </cell>
          <cell r="P4460">
            <v>10.8144843</v>
          </cell>
          <cell r="Q4460">
            <v>71.900000000000006</v>
          </cell>
          <cell r="R4460">
            <v>45.167244680000003</v>
          </cell>
          <cell r="S4460">
            <v>23.8</v>
          </cell>
          <cell r="T4460">
            <v>9.7109944400000003</v>
          </cell>
          <cell r="U4460">
            <v>9.6631978400000005</v>
          </cell>
          <cell r="V4460">
            <v>10.80574021</v>
          </cell>
          <cell r="W4460">
            <v>66.3</v>
          </cell>
          <cell r="X4460">
            <v>92.8</v>
          </cell>
          <cell r="Y4460">
            <v>52.8</v>
          </cell>
          <cell r="Z4460">
            <v>42.3</v>
          </cell>
          <cell r="AA4460">
            <v>39.700000000000003</v>
          </cell>
          <cell r="AB4460">
            <v>9.6987976800000002</v>
          </cell>
          <cell r="AC4460">
            <v>0</v>
          </cell>
          <cell r="AD4460">
            <v>293.76</v>
          </cell>
          <cell r="AE4460">
            <v>64.370192509999995</v>
          </cell>
          <cell r="AF4460">
            <v>67.191199999999995</v>
          </cell>
          <cell r="AG4460">
            <v>0</v>
          </cell>
          <cell r="AH4460">
            <v>3.9</v>
          </cell>
          <cell r="AI4460">
            <v>53050</v>
          </cell>
          <cell r="AJ4460">
            <v>7.5</v>
          </cell>
        </row>
        <row r="4461">
          <cell r="A4461" t="str">
            <v>5925</v>
          </cell>
          <cell r="B4461" t="str">
            <v>592504901</v>
          </cell>
          <cell r="D4461" t="str">
            <v>5925049</v>
          </cell>
          <cell r="E4461" t="str">
            <v>5910</v>
          </cell>
          <cell r="F4461" t="str">
            <v>59</v>
          </cell>
          <cell r="G4461">
            <v>534.62863347999996</v>
          </cell>
          <cell r="H4461">
            <v>538.47918019999997</v>
          </cell>
          <cell r="I4461">
            <v>536.27532274999999</v>
          </cell>
          <cell r="J4461">
            <v>35.329341319999997</v>
          </cell>
          <cell r="K4461">
            <v>23.87796268</v>
          </cell>
          <cell r="L4461">
            <v>8.8793331700000007</v>
          </cell>
          <cell r="M4461">
            <v>8.9254543900000005</v>
          </cell>
          <cell r="N4461">
            <v>23.241024169999999</v>
          </cell>
          <cell r="O4461">
            <v>60.380999999999993</v>
          </cell>
          <cell r="P4461">
            <v>11.197885899999999</v>
          </cell>
          <cell r="Q4461">
            <v>71.900000000000006</v>
          </cell>
          <cell r="R4461">
            <v>45.167244680000003</v>
          </cell>
          <cell r="S4461">
            <v>23.8</v>
          </cell>
          <cell r="T4461">
            <v>8.9254543900000005</v>
          </cell>
          <cell r="U4461">
            <v>9.9962490299999995</v>
          </cell>
          <cell r="V4461">
            <v>8.9254543900000005</v>
          </cell>
          <cell r="W4461">
            <v>66.3</v>
          </cell>
          <cell r="X4461">
            <v>92.8</v>
          </cell>
          <cell r="Y4461">
            <v>52.8</v>
          </cell>
          <cell r="Z4461">
            <v>42.3</v>
          </cell>
          <cell r="AA4461">
            <v>39.700000000000003</v>
          </cell>
          <cell r="AB4461">
            <v>10.460471310000001</v>
          </cell>
          <cell r="AC4461">
            <v>0</v>
          </cell>
          <cell r="AD4461">
            <v>293.76</v>
          </cell>
          <cell r="AE4461">
            <v>64.370192509999995</v>
          </cell>
          <cell r="AF4461">
            <v>67.191199999999995</v>
          </cell>
          <cell r="AG4461">
            <v>0.30541255844718218</v>
          </cell>
          <cell r="AH4461">
            <v>3.9</v>
          </cell>
          <cell r="AI4461">
            <v>53050</v>
          </cell>
          <cell r="AJ4461">
            <v>7.5</v>
          </cell>
        </row>
        <row r="4462">
          <cell r="A4462" t="str">
            <v>5925</v>
          </cell>
          <cell r="B4462" t="str">
            <v>592505201</v>
          </cell>
          <cell r="D4462" t="str">
            <v>5925052</v>
          </cell>
          <cell r="E4462" t="str">
            <v>5910</v>
          </cell>
          <cell r="F4462" t="str">
            <v>59</v>
          </cell>
          <cell r="G4462">
            <v>534.62863347999996</v>
          </cell>
          <cell r="H4462">
            <v>538.47918019999997</v>
          </cell>
          <cell r="I4462">
            <v>536.27532274999999</v>
          </cell>
          <cell r="J4462">
            <v>35.329341319999997</v>
          </cell>
          <cell r="K4462">
            <v>23.87796268</v>
          </cell>
          <cell r="L4462">
            <v>8.6921543900000007</v>
          </cell>
          <cell r="M4462">
            <v>8.6921543900000007</v>
          </cell>
          <cell r="N4462">
            <v>23.241024169999999</v>
          </cell>
          <cell r="O4462">
            <v>60.380999999999993</v>
          </cell>
          <cell r="P4462">
            <v>10.124709259999999</v>
          </cell>
          <cell r="Q4462">
            <v>71.900000000000006</v>
          </cell>
          <cell r="R4462">
            <v>45.167244680000003</v>
          </cell>
          <cell r="S4462">
            <v>23.8</v>
          </cell>
          <cell r="T4462">
            <v>8.8363739300000006</v>
          </cell>
          <cell r="U4462">
            <v>8.8363739300000006</v>
          </cell>
          <cell r="V4462">
            <v>9.8982237200000007</v>
          </cell>
          <cell r="W4462">
            <v>66.3</v>
          </cell>
          <cell r="X4462">
            <v>92.8</v>
          </cell>
          <cell r="Y4462">
            <v>52.8</v>
          </cell>
          <cell r="Z4462">
            <v>42.3</v>
          </cell>
          <cell r="AA4462">
            <v>39.700000000000003</v>
          </cell>
          <cell r="AB4462">
            <v>8.6740259900000005</v>
          </cell>
          <cell r="AC4462">
            <v>0</v>
          </cell>
          <cell r="AD4462">
            <v>293.76</v>
          </cell>
          <cell r="AE4462">
            <v>64.370192509999995</v>
          </cell>
          <cell r="AF4462">
            <v>67.191199999999995</v>
          </cell>
          <cell r="AG4462">
            <v>1</v>
          </cell>
          <cell r="AH4462">
            <v>3.9</v>
          </cell>
          <cell r="AI4462">
            <v>53050</v>
          </cell>
          <cell r="AJ4462">
            <v>7.5</v>
          </cell>
        </row>
        <row r="4463">
          <cell r="A4463" t="str">
            <v>5925</v>
          </cell>
          <cell r="B4463" t="str">
            <v>592505401</v>
          </cell>
          <cell r="D4463" t="str">
            <v>5925054</v>
          </cell>
          <cell r="E4463" t="str">
            <v>5910</v>
          </cell>
          <cell r="F4463" t="str">
            <v>59</v>
          </cell>
          <cell r="G4463">
            <v>534.62863347999996</v>
          </cell>
          <cell r="H4463">
            <v>538.47918019999997</v>
          </cell>
          <cell r="I4463">
            <v>536.27532274999999</v>
          </cell>
          <cell r="J4463">
            <v>35.329341319999997</v>
          </cell>
          <cell r="K4463">
            <v>23.87796268</v>
          </cell>
          <cell r="L4463">
            <v>8.5426659899999997</v>
          </cell>
          <cell r="M4463">
            <v>9.2338615700000002</v>
          </cell>
          <cell r="N4463">
            <v>23.241024169999999</v>
          </cell>
          <cell r="O4463">
            <v>60.380999999999993</v>
          </cell>
          <cell r="P4463">
            <v>9.2232565999999991</v>
          </cell>
          <cell r="Q4463">
            <v>71.900000000000006</v>
          </cell>
          <cell r="R4463">
            <v>45.167244680000003</v>
          </cell>
          <cell r="S4463">
            <v>23.8</v>
          </cell>
          <cell r="T4463">
            <v>8.5941542299999991</v>
          </cell>
          <cell r="U4463">
            <v>8.5675060100000007</v>
          </cell>
          <cell r="V4463">
            <v>8.5324758099999993</v>
          </cell>
          <cell r="W4463">
            <v>66.3</v>
          </cell>
          <cell r="X4463">
            <v>92.8</v>
          </cell>
          <cell r="Y4463">
            <v>52.8</v>
          </cell>
          <cell r="Z4463">
            <v>42.3</v>
          </cell>
          <cell r="AA4463">
            <v>39.700000000000003</v>
          </cell>
          <cell r="AB4463">
            <v>8.3153217799999997</v>
          </cell>
          <cell r="AC4463">
            <v>1.1330740000000001E-2</v>
          </cell>
          <cell r="AD4463">
            <v>293.76</v>
          </cell>
          <cell r="AE4463">
            <v>64.370192509999995</v>
          </cell>
          <cell r="AF4463">
            <v>67.191199999999995</v>
          </cell>
          <cell r="AG4463">
            <v>0.23809523999999999</v>
          </cell>
          <cell r="AH4463">
            <v>3.9</v>
          </cell>
          <cell r="AI4463">
            <v>53050</v>
          </cell>
          <cell r="AJ4463">
            <v>7.5</v>
          </cell>
        </row>
        <row r="4464">
          <cell r="A4464" t="str">
            <v>5927</v>
          </cell>
          <cell r="B4464" t="str">
            <v>592700801</v>
          </cell>
          <cell r="C4464" t="str">
            <v>945</v>
          </cell>
          <cell r="D4464" t="str">
            <v>5927008</v>
          </cell>
          <cell r="E4464" t="str">
            <v>5910</v>
          </cell>
          <cell r="F4464" t="str">
            <v>59</v>
          </cell>
          <cell r="G4464">
            <v>534.62863347999996</v>
          </cell>
          <cell r="H4464">
            <v>538.47918019999997</v>
          </cell>
          <cell r="I4464">
            <v>536.27532274999999</v>
          </cell>
          <cell r="J4464">
            <v>35.329341319999997</v>
          </cell>
          <cell r="K4464">
            <v>23.87796268</v>
          </cell>
          <cell r="L4464">
            <v>7.2541778499999996</v>
          </cell>
          <cell r="M4464">
            <v>7.7354333499999992</v>
          </cell>
          <cell r="N4464">
            <v>23.241024169999999</v>
          </cell>
          <cell r="O4464">
            <v>60.380999999999993</v>
          </cell>
          <cell r="P4464">
            <v>10.81977828</v>
          </cell>
          <cell r="Q4464">
            <v>71.900000000000006</v>
          </cell>
          <cell r="R4464">
            <v>45.167244680000003</v>
          </cell>
          <cell r="S4464">
            <v>23.8</v>
          </cell>
          <cell r="T4464">
            <v>8.3795390300000001</v>
          </cell>
          <cell r="U4464">
            <v>8.0362499399999994</v>
          </cell>
          <cell r="V4464">
            <v>7.3258074999999989</v>
          </cell>
          <cell r="W4464">
            <v>66.3</v>
          </cell>
          <cell r="X4464">
            <v>92.8</v>
          </cell>
          <cell r="Y4464">
            <v>52.8</v>
          </cell>
          <cell r="Z4464">
            <v>42.3</v>
          </cell>
          <cell r="AA4464">
            <v>39.700000000000003</v>
          </cell>
          <cell r="AB4464">
            <v>7.7367436800000009</v>
          </cell>
          <cell r="AC4464">
            <v>0.88252056999999995</v>
          </cell>
          <cell r="AD4464">
            <v>293.76</v>
          </cell>
          <cell r="AE4464">
            <v>64.370192509999995</v>
          </cell>
          <cell r="AF4464">
            <v>68.315100000000001</v>
          </cell>
          <cell r="AG4464">
            <v>0.37894737000000001</v>
          </cell>
          <cell r="AH4464">
            <v>3.9</v>
          </cell>
          <cell r="AI4464">
            <v>53050</v>
          </cell>
          <cell r="AJ4464">
            <v>7.5</v>
          </cell>
        </row>
        <row r="4465">
          <cell r="A4465" t="str">
            <v>5927</v>
          </cell>
          <cell r="B4465" t="str">
            <v>592701001</v>
          </cell>
          <cell r="D4465" t="str">
            <v>5927010</v>
          </cell>
          <cell r="E4465" t="str">
            <v>5910</v>
          </cell>
          <cell r="F4465" t="str">
            <v>59</v>
          </cell>
          <cell r="G4465">
            <v>534.62863347999996</v>
          </cell>
          <cell r="H4465">
            <v>538.47918019999997</v>
          </cell>
          <cell r="I4465">
            <v>536.27532274999999</v>
          </cell>
          <cell r="J4465">
            <v>35.329341319999997</v>
          </cell>
          <cell r="K4465">
            <v>23.87796268</v>
          </cell>
          <cell r="L4465">
            <v>9.6717446299999992</v>
          </cell>
          <cell r="M4465">
            <v>9.8139456999999997</v>
          </cell>
          <cell r="N4465">
            <v>23.241024169999999</v>
          </cell>
          <cell r="O4465">
            <v>60.380999999999993</v>
          </cell>
          <cell r="P4465">
            <v>10.81977828</v>
          </cell>
          <cell r="Q4465">
            <v>71.900000000000006</v>
          </cell>
          <cell r="R4465">
            <v>45.167244680000003</v>
          </cell>
          <cell r="S4465">
            <v>23.8</v>
          </cell>
          <cell r="T4465">
            <v>9.9341622399999991</v>
          </cell>
          <cell r="U4465">
            <v>9.5125908100000007</v>
          </cell>
          <cell r="V4465">
            <v>9.7980714800000008</v>
          </cell>
          <cell r="W4465">
            <v>66.3</v>
          </cell>
          <cell r="X4465">
            <v>92.8</v>
          </cell>
          <cell r="Y4465">
            <v>52.8</v>
          </cell>
          <cell r="Z4465">
            <v>42.3</v>
          </cell>
          <cell r="AA4465">
            <v>39.700000000000003</v>
          </cell>
          <cell r="AB4465">
            <v>9.8406009999999995</v>
          </cell>
          <cell r="AC4465">
            <v>0</v>
          </cell>
          <cell r="AD4465">
            <v>293.76</v>
          </cell>
          <cell r="AE4465">
            <v>64.370192509999995</v>
          </cell>
          <cell r="AF4465">
            <v>68.315100000000001</v>
          </cell>
          <cell r="AG4465">
            <v>0.22222222</v>
          </cell>
          <cell r="AH4465">
            <v>3.9</v>
          </cell>
          <cell r="AI4465">
            <v>53050</v>
          </cell>
          <cell r="AJ4465">
            <v>7.5</v>
          </cell>
        </row>
        <row r="4466">
          <cell r="A4466" t="str">
            <v>5927</v>
          </cell>
          <cell r="B4466" t="str">
            <v>592701201</v>
          </cell>
          <cell r="C4466" t="str">
            <v>945</v>
          </cell>
          <cell r="D4466" t="str">
            <v>5927012</v>
          </cell>
          <cell r="E4466" t="str">
            <v>5910</v>
          </cell>
          <cell r="F4466" t="str">
            <v>59</v>
          </cell>
          <cell r="G4466">
            <v>534.62863347999996</v>
          </cell>
          <cell r="H4466">
            <v>538.47918019999997</v>
          </cell>
          <cell r="I4466">
            <v>536.27532274999999</v>
          </cell>
          <cell r="J4466">
            <v>35.329341319999997</v>
          </cell>
          <cell r="K4466">
            <v>23.87796268</v>
          </cell>
          <cell r="L4466">
            <v>8.5081524500000008</v>
          </cell>
          <cell r="M4466">
            <v>8.6105013699999997</v>
          </cell>
          <cell r="N4466">
            <v>23.241024169999999</v>
          </cell>
          <cell r="O4466">
            <v>60.380999999999993</v>
          </cell>
          <cell r="P4466">
            <v>10.81977828</v>
          </cell>
          <cell r="Q4466">
            <v>71.900000000000006</v>
          </cell>
          <cell r="R4466">
            <v>45.167244680000003</v>
          </cell>
          <cell r="S4466">
            <v>23.8</v>
          </cell>
          <cell r="T4466">
            <v>8.8902728399999997</v>
          </cell>
          <cell r="U4466">
            <v>8.9016389300000007</v>
          </cell>
          <cell r="V4466">
            <v>8.4811514199999998</v>
          </cell>
          <cell r="W4466">
            <v>66.3</v>
          </cell>
          <cell r="X4466">
            <v>92.8</v>
          </cell>
          <cell r="Y4466">
            <v>52.8</v>
          </cell>
          <cell r="Z4466">
            <v>42.3</v>
          </cell>
          <cell r="AA4466">
            <v>39.700000000000003</v>
          </cell>
          <cell r="AB4466">
            <v>8.6271232500000004</v>
          </cell>
          <cell r="AC4466">
            <v>0.91902816000000009</v>
          </cell>
          <cell r="AD4466">
            <v>293.76</v>
          </cell>
          <cell r="AE4466">
            <v>64.370192509999995</v>
          </cell>
          <cell r="AF4466">
            <v>68.315100000000001</v>
          </cell>
          <cell r="AG4466">
            <v>0.58333332999999998</v>
          </cell>
          <cell r="AH4466">
            <v>3.9</v>
          </cell>
          <cell r="AI4466">
            <v>53050</v>
          </cell>
          <cell r="AJ4466">
            <v>7.5</v>
          </cell>
        </row>
        <row r="4467">
          <cell r="A4467" t="str">
            <v>5927</v>
          </cell>
          <cell r="B4467" t="str">
            <v>592701601</v>
          </cell>
          <cell r="C4467" t="str">
            <v>945</v>
          </cell>
          <cell r="D4467" t="str">
            <v>5927016</v>
          </cell>
          <cell r="E4467" t="str">
            <v>5910</v>
          </cell>
          <cell r="F4467" t="str">
            <v>59</v>
          </cell>
          <cell r="G4467">
            <v>534.62863347999996</v>
          </cell>
          <cell r="H4467">
            <v>538.47918019999997</v>
          </cell>
          <cell r="I4467">
            <v>536.27532274999999</v>
          </cell>
          <cell r="J4467">
            <v>35.329341319999997</v>
          </cell>
          <cell r="K4467">
            <v>23.87796268</v>
          </cell>
          <cell r="L4467">
            <v>8.4863215299999997</v>
          </cell>
          <cell r="M4467">
            <v>9.6356734599999996</v>
          </cell>
          <cell r="N4467">
            <v>23.241024169999999</v>
          </cell>
          <cell r="O4467">
            <v>60.380999999999993</v>
          </cell>
          <cell r="P4467">
            <v>10.81977828</v>
          </cell>
          <cell r="Q4467">
            <v>71.900000000000006</v>
          </cell>
          <cell r="R4467">
            <v>45.167244680000003</v>
          </cell>
          <cell r="S4467">
            <v>23.8</v>
          </cell>
          <cell r="T4467">
            <v>9.6963403699999997</v>
          </cell>
          <cell r="U4467">
            <v>8.4635814200000006</v>
          </cell>
          <cell r="V4467">
            <v>8.3518467399999992</v>
          </cell>
          <cell r="W4467">
            <v>66.3</v>
          </cell>
          <cell r="X4467">
            <v>92.8</v>
          </cell>
          <cell r="Y4467">
            <v>52.8</v>
          </cell>
          <cell r="Z4467">
            <v>42.3</v>
          </cell>
          <cell r="AA4467">
            <v>39.700000000000003</v>
          </cell>
          <cell r="AB4467">
            <v>9.6867608700000005</v>
          </cell>
          <cell r="AC4467">
            <v>0.45979740000000008</v>
          </cell>
          <cell r="AD4467">
            <v>293.76</v>
          </cell>
          <cell r="AE4467">
            <v>64.370192509999995</v>
          </cell>
          <cell r="AF4467">
            <v>68.315100000000001</v>
          </cell>
          <cell r="AG4467">
            <v>0.42857142999999998</v>
          </cell>
          <cell r="AH4467">
            <v>3.9</v>
          </cell>
          <cell r="AI4467">
            <v>53050</v>
          </cell>
          <cell r="AJ4467">
            <v>7.5</v>
          </cell>
        </row>
        <row r="4468">
          <cell r="A4468" t="str">
            <v>5927</v>
          </cell>
          <cell r="B4468" t="str">
            <v>592701801</v>
          </cell>
          <cell r="D4468" t="str">
            <v>5927018</v>
          </cell>
          <cell r="E4468" t="str">
            <v>5910</v>
          </cell>
          <cell r="F4468" t="str">
            <v>59</v>
          </cell>
          <cell r="G4468">
            <v>534.62863347999996</v>
          </cell>
          <cell r="H4468">
            <v>538.47918019999997</v>
          </cell>
          <cell r="I4468">
            <v>536.27532274999999</v>
          </cell>
          <cell r="J4468">
            <v>35.329341319999997</v>
          </cell>
          <cell r="K4468">
            <v>23.87796268</v>
          </cell>
          <cell r="L4468">
            <v>8.9324766100000002</v>
          </cell>
          <cell r="M4468">
            <v>9.4929596499999995</v>
          </cell>
          <cell r="N4468">
            <v>23.241024169999999</v>
          </cell>
          <cell r="O4468">
            <v>60.380999999999993</v>
          </cell>
          <cell r="P4468">
            <v>10.81977828</v>
          </cell>
          <cell r="Q4468">
            <v>71.900000000000006</v>
          </cell>
          <cell r="R4468">
            <v>45.167244680000003</v>
          </cell>
          <cell r="S4468">
            <v>23.8</v>
          </cell>
          <cell r="T4468">
            <v>8.9131465399999996</v>
          </cell>
          <cell r="U4468">
            <v>9.0749787299999998</v>
          </cell>
          <cell r="V4468">
            <v>8.9865716300000003</v>
          </cell>
          <cell r="W4468">
            <v>66.3</v>
          </cell>
          <cell r="X4468">
            <v>92.8</v>
          </cell>
          <cell r="Y4468">
            <v>52.8</v>
          </cell>
          <cell r="Z4468">
            <v>42.3</v>
          </cell>
          <cell r="AA4468">
            <v>39.700000000000003</v>
          </cell>
          <cell r="AB4468">
            <v>9.6728157299999999</v>
          </cell>
          <cell r="AC4468">
            <v>0</v>
          </cell>
          <cell r="AD4468">
            <v>293.76</v>
          </cell>
          <cell r="AE4468">
            <v>64.370192509999995</v>
          </cell>
          <cell r="AF4468">
            <v>68.315100000000001</v>
          </cell>
          <cell r="AG4468">
            <v>0.33333332999999998</v>
          </cell>
          <cell r="AH4468">
            <v>3.9</v>
          </cell>
          <cell r="AI4468">
            <v>53050</v>
          </cell>
          <cell r="AJ4468">
            <v>7.5</v>
          </cell>
        </row>
        <row r="4469">
          <cell r="A4469" t="str">
            <v>5927</v>
          </cell>
          <cell r="B4469" t="str">
            <v>592702001</v>
          </cell>
          <cell r="D4469" t="str">
            <v>5927020</v>
          </cell>
          <cell r="E4469" t="str">
            <v>5910</v>
          </cell>
          <cell r="F4469" t="str">
            <v>59</v>
          </cell>
          <cell r="G4469">
            <v>534.62863347999996</v>
          </cell>
          <cell r="H4469">
            <v>538.47918019999997</v>
          </cell>
          <cell r="I4469">
            <v>536.27532274999999</v>
          </cell>
          <cell r="J4469">
            <v>35.329341319999997</v>
          </cell>
          <cell r="K4469">
            <v>23.87796268</v>
          </cell>
          <cell r="L4469">
            <v>0</v>
          </cell>
          <cell r="M4469">
            <v>0</v>
          </cell>
          <cell r="N4469">
            <v>23.241024169999999</v>
          </cell>
          <cell r="O4469">
            <v>60.380999999999993</v>
          </cell>
          <cell r="P4469">
            <v>0</v>
          </cell>
          <cell r="Q4469">
            <v>71.900000000000006</v>
          </cell>
          <cell r="R4469">
            <v>45.167244680000003</v>
          </cell>
          <cell r="S4469">
            <v>23.8</v>
          </cell>
          <cell r="T4469">
            <v>0</v>
          </cell>
          <cell r="U4469">
            <v>0</v>
          </cell>
          <cell r="V4469">
            <v>0</v>
          </cell>
          <cell r="W4469">
            <v>66.3</v>
          </cell>
          <cell r="X4469">
            <v>92.8</v>
          </cell>
          <cell r="Y4469">
            <v>52.8</v>
          </cell>
          <cell r="Z4469">
            <v>42.3</v>
          </cell>
          <cell r="AA4469">
            <v>39.700000000000003</v>
          </cell>
          <cell r="AB4469">
            <v>0</v>
          </cell>
          <cell r="AC4469">
            <v>0</v>
          </cell>
          <cell r="AD4469">
            <v>293.76</v>
          </cell>
          <cell r="AE4469">
            <v>64.370192509999995</v>
          </cell>
          <cell r="AF4469">
            <v>64.104993750000006</v>
          </cell>
          <cell r="AG4469">
            <v>0</v>
          </cell>
          <cell r="AH4469">
            <v>3.9</v>
          </cell>
          <cell r="AI4469">
            <v>53050</v>
          </cell>
          <cell r="AJ4469">
            <v>7.5</v>
          </cell>
        </row>
        <row r="4470">
          <cell r="A4470" t="str">
            <v>5929</v>
          </cell>
          <cell r="B4470" t="str">
            <v>592900501</v>
          </cell>
          <cell r="D4470" t="str">
            <v>5929005</v>
          </cell>
          <cell r="E4470" t="str">
            <v>5920</v>
          </cell>
          <cell r="F4470" t="str">
            <v>59</v>
          </cell>
          <cell r="G4470">
            <v>534.62863347999996</v>
          </cell>
          <cell r="H4470">
            <v>538.47918019999997</v>
          </cell>
          <cell r="I4470">
            <v>536.27532274999999</v>
          </cell>
          <cell r="J4470">
            <v>43.046709130000004</v>
          </cell>
          <cell r="K4470">
            <v>32.523543060000002</v>
          </cell>
          <cell r="L4470">
            <v>7.14440718</v>
          </cell>
          <cell r="M4470">
            <v>10.09950654</v>
          </cell>
          <cell r="N4470">
            <v>23.29510651</v>
          </cell>
          <cell r="O4470">
            <v>60.380999999999993</v>
          </cell>
          <cell r="P4470">
            <v>7.9963172299999998</v>
          </cell>
          <cell r="Q4470">
            <v>63.3</v>
          </cell>
          <cell r="R4470">
            <v>45.167244680000003</v>
          </cell>
          <cell r="S4470">
            <v>14.6</v>
          </cell>
          <cell r="T4470">
            <v>7.3051882199999998</v>
          </cell>
          <cell r="U4470">
            <v>7.3051882199999998</v>
          </cell>
          <cell r="V4470">
            <v>7.15617664</v>
          </cell>
          <cell r="W4470">
            <v>68.099999999999994</v>
          </cell>
          <cell r="X4470">
            <v>79.599999999999994</v>
          </cell>
          <cell r="Y4470">
            <v>50.4</v>
          </cell>
          <cell r="Z4470">
            <v>39.4</v>
          </cell>
          <cell r="AA4470">
            <v>31.2</v>
          </cell>
          <cell r="AB4470">
            <v>7.3051882199999998</v>
          </cell>
          <cell r="AC4470">
            <v>1</v>
          </cell>
          <cell r="AD4470">
            <v>277.14999999999998</v>
          </cell>
          <cell r="AE4470">
            <v>61.388612510000009</v>
          </cell>
          <cell r="AF4470">
            <v>68.315100000000001</v>
          </cell>
          <cell r="AG4470">
            <v>0.26470588</v>
          </cell>
          <cell r="AH4470">
            <v>3.9</v>
          </cell>
          <cell r="AI4470">
            <v>56910</v>
          </cell>
          <cell r="AJ4470">
            <v>7.5</v>
          </cell>
        </row>
        <row r="4471">
          <cell r="A4471" t="str">
            <v>5929</v>
          </cell>
          <cell r="B4471" t="str">
            <v>592901101</v>
          </cell>
          <cell r="D4471" t="str">
            <v>5929011</v>
          </cell>
          <cell r="E4471" t="str">
            <v>5920</v>
          </cell>
          <cell r="F4471" t="str">
            <v>59</v>
          </cell>
          <cell r="G4471">
            <v>534.62863347999996</v>
          </cell>
          <cell r="H4471">
            <v>538.47918019999997</v>
          </cell>
          <cell r="I4471">
            <v>536.27532274999999</v>
          </cell>
          <cell r="J4471">
            <v>43.046709130000004</v>
          </cell>
          <cell r="K4471">
            <v>32.523543060000002</v>
          </cell>
          <cell r="L4471">
            <v>7.6638772599999996</v>
          </cell>
          <cell r="M4471">
            <v>8.5227775700000006</v>
          </cell>
          <cell r="N4471">
            <v>23.29510651</v>
          </cell>
          <cell r="O4471">
            <v>60.380999999999993</v>
          </cell>
          <cell r="P4471">
            <v>8.5627400100000006</v>
          </cell>
          <cell r="Q4471">
            <v>63.3</v>
          </cell>
          <cell r="R4471">
            <v>45.167244680000003</v>
          </cell>
          <cell r="S4471">
            <v>14.6</v>
          </cell>
          <cell r="T4471">
            <v>8.4344635399999994</v>
          </cell>
          <cell r="U4471">
            <v>8.3914031900000001</v>
          </cell>
          <cell r="V4471">
            <v>7.9010070499999996</v>
          </cell>
          <cell r="W4471">
            <v>68.099999999999994</v>
          </cell>
          <cell r="X4471">
            <v>79.599999999999994</v>
          </cell>
          <cell r="Y4471">
            <v>50.4</v>
          </cell>
          <cell r="Z4471">
            <v>39.4</v>
          </cell>
          <cell r="AA4471">
            <v>31.2</v>
          </cell>
          <cell r="AB4471">
            <v>8.4235416399999998</v>
          </cell>
          <cell r="AC4471">
            <v>0.93355389</v>
          </cell>
          <cell r="AD4471">
            <v>277.14999999999998</v>
          </cell>
          <cell r="AE4471">
            <v>61.388612510000009</v>
          </cell>
          <cell r="AF4471">
            <v>68.315100000000001</v>
          </cell>
          <cell r="AG4471">
            <v>0.23809523999999999</v>
          </cell>
          <cell r="AH4471">
            <v>3.9</v>
          </cell>
          <cell r="AI4471">
            <v>56910</v>
          </cell>
          <cell r="AJ4471">
            <v>7.5</v>
          </cell>
        </row>
        <row r="4472">
          <cell r="A4472" t="str">
            <v>5929</v>
          </cell>
          <cell r="B4472" t="str">
            <v>592901801</v>
          </cell>
          <cell r="D4472" t="str">
            <v>5929018</v>
          </cell>
          <cell r="E4472" t="str">
            <v>5920</v>
          </cell>
          <cell r="F4472" t="str">
            <v>59</v>
          </cell>
          <cell r="G4472">
            <v>534.62863347999996</v>
          </cell>
          <cell r="H4472">
            <v>538.47918019999997</v>
          </cell>
          <cell r="I4472">
            <v>536.27532274999999</v>
          </cell>
          <cell r="J4472">
            <v>43.046709130000004</v>
          </cell>
          <cell r="K4472">
            <v>32.523543060000002</v>
          </cell>
          <cell r="L4472">
            <v>8.4887937200000003</v>
          </cell>
          <cell r="M4472">
            <v>10.68599543</v>
          </cell>
          <cell r="N4472">
            <v>23.29510651</v>
          </cell>
          <cell r="O4472">
            <v>60.380999999999993</v>
          </cell>
          <cell r="P4472">
            <v>10.68599543</v>
          </cell>
          <cell r="Q4472">
            <v>63.3</v>
          </cell>
          <cell r="R4472">
            <v>45.167244680000003</v>
          </cell>
          <cell r="S4472">
            <v>14.6</v>
          </cell>
          <cell r="T4472">
            <v>8.6287345700000007</v>
          </cell>
          <cell r="U4472">
            <v>8.6287345700000007</v>
          </cell>
          <cell r="V4472">
            <v>8.6287345700000007</v>
          </cell>
          <cell r="W4472">
            <v>68.099999999999994</v>
          </cell>
          <cell r="X4472">
            <v>79.599999999999994</v>
          </cell>
          <cell r="Y4472">
            <v>50.4</v>
          </cell>
          <cell r="Z4472">
            <v>39.4</v>
          </cell>
          <cell r="AA4472">
            <v>31.2</v>
          </cell>
          <cell r="AB4472">
            <v>8.5492730800000007</v>
          </cell>
          <cell r="AC4472">
            <v>0.49541678000000006</v>
          </cell>
          <cell r="AD4472">
            <v>277.14999999999998</v>
          </cell>
          <cell r="AE4472">
            <v>61.388612510000009</v>
          </cell>
          <cell r="AF4472">
            <v>68.315100000000001</v>
          </cell>
          <cell r="AG4472">
            <v>0</v>
          </cell>
          <cell r="AH4472">
            <v>3.9</v>
          </cell>
          <cell r="AI4472">
            <v>56910</v>
          </cell>
          <cell r="AJ4472">
            <v>7.5</v>
          </cell>
        </row>
        <row r="4473">
          <cell r="A4473" t="str">
            <v>5929</v>
          </cell>
          <cell r="B4473" t="str">
            <v>592902201</v>
          </cell>
          <cell r="D4473" t="str">
            <v>5929022</v>
          </cell>
          <cell r="E4473" t="str">
            <v>5920</v>
          </cell>
          <cell r="F4473" t="str">
            <v>59</v>
          </cell>
          <cell r="G4473">
            <v>534.62863347999996</v>
          </cell>
          <cell r="H4473">
            <v>538.47918019999997</v>
          </cell>
          <cell r="I4473">
            <v>536.27532274999999</v>
          </cell>
          <cell r="J4473">
            <v>43.046709130000004</v>
          </cell>
          <cell r="K4473">
            <v>32.523543060000002</v>
          </cell>
          <cell r="L4473">
            <v>8.2106680300000008</v>
          </cell>
          <cell r="M4473">
            <v>9.6258218200000005</v>
          </cell>
          <cell r="N4473">
            <v>23.29510651</v>
          </cell>
          <cell r="O4473">
            <v>60.380999999999993</v>
          </cell>
          <cell r="P4473">
            <v>9.6258218200000005</v>
          </cell>
          <cell r="Q4473">
            <v>63.3</v>
          </cell>
          <cell r="R4473">
            <v>45.167244680000003</v>
          </cell>
          <cell r="S4473">
            <v>14.6</v>
          </cell>
          <cell r="T4473">
            <v>9.4894861099999996</v>
          </cell>
          <cell r="U4473">
            <v>8.6876108399999996</v>
          </cell>
          <cell r="V4473">
            <v>9.3169501100000005</v>
          </cell>
          <cell r="W4473">
            <v>68.099999999999994</v>
          </cell>
          <cell r="X4473">
            <v>79.599999999999994</v>
          </cell>
          <cell r="Y4473">
            <v>50.4</v>
          </cell>
          <cell r="Z4473">
            <v>39.4</v>
          </cell>
          <cell r="AA4473">
            <v>31.2</v>
          </cell>
          <cell r="AB4473">
            <v>9.4970219399999998</v>
          </cell>
          <cell r="AC4473">
            <v>0.78887428999999998</v>
          </cell>
          <cell r="AD4473">
            <v>277.14999999999998</v>
          </cell>
          <cell r="AE4473">
            <v>61.388612510000009</v>
          </cell>
          <cell r="AF4473">
            <v>68.315100000000001</v>
          </cell>
          <cell r="AG4473">
            <v>0.38461538000000001</v>
          </cell>
          <cell r="AH4473">
            <v>3.9</v>
          </cell>
          <cell r="AI4473">
            <v>56910</v>
          </cell>
          <cell r="AJ4473">
            <v>7.5</v>
          </cell>
        </row>
        <row r="4474">
          <cell r="A4474" t="str">
            <v>5929</v>
          </cell>
          <cell r="B4474" t="str">
            <v>592902401</v>
          </cell>
          <cell r="D4474" t="str">
            <v>5929024</v>
          </cell>
          <cell r="E4474" t="str">
            <v>5920</v>
          </cell>
          <cell r="F4474" t="str">
            <v>59</v>
          </cell>
          <cell r="G4474">
            <v>534.62863347999996</v>
          </cell>
          <cell r="H4474">
            <v>538.47918019999997</v>
          </cell>
          <cell r="I4474">
            <v>536.27532274999999</v>
          </cell>
          <cell r="J4474">
            <v>43.046709130000004</v>
          </cell>
          <cell r="K4474">
            <v>32.523543060000002</v>
          </cell>
          <cell r="L4474">
            <v>8.20330403</v>
          </cell>
          <cell r="M4474">
            <v>9.5561262399999993</v>
          </cell>
          <cell r="N4474">
            <v>23.29510651</v>
          </cell>
          <cell r="O4474">
            <v>60.380999999999993</v>
          </cell>
          <cell r="P4474">
            <v>8.3163002499999994</v>
          </cell>
          <cell r="Q4474">
            <v>63.3</v>
          </cell>
          <cell r="R4474">
            <v>45.167244680000003</v>
          </cell>
          <cell r="S4474">
            <v>14.6</v>
          </cell>
          <cell r="T4474">
            <v>9.3716936200000003</v>
          </cell>
          <cell r="U4474">
            <v>8.1639409500000006</v>
          </cell>
          <cell r="V4474">
            <v>8.3059782099999993</v>
          </cell>
          <cell r="W4474">
            <v>68.099999999999994</v>
          </cell>
          <cell r="X4474">
            <v>79.599999999999994</v>
          </cell>
          <cell r="Y4474">
            <v>50.4</v>
          </cell>
          <cell r="Z4474">
            <v>39.4</v>
          </cell>
          <cell r="AA4474">
            <v>31.2</v>
          </cell>
          <cell r="AB4474">
            <v>8.2201339600000001</v>
          </cell>
          <cell r="AC4474">
            <v>0.73597259000000004</v>
          </cell>
          <cell r="AD4474">
            <v>277.14999999999998</v>
          </cell>
          <cell r="AE4474">
            <v>61.388612510000009</v>
          </cell>
          <cell r="AF4474">
            <v>68.315100000000001</v>
          </cell>
          <cell r="AG4474">
            <v>0.39130435000000002</v>
          </cell>
          <cell r="AH4474">
            <v>3.9</v>
          </cell>
          <cell r="AI4474">
            <v>56910</v>
          </cell>
          <cell r="AJ4474">
            <v>7.5</v>
          </cell>
        </row>
        <row r="4475">
          <cell r="A4475" t="str">
            <v>5929</v>
          </cell>
          <cell r="B4475" t="str">
            <v>592902601</v>
          </cell>
          <cell r="D4475" t="str">
            <v>5929026</v>
          </cell>
          <cell r="E4475" t="str">
            <v>5920</v>
          </cell>
          <cell r="F4475" t="str">
            <v>59</v>
          </cell>
          <cell r="G4475">
            <v>534.62863347999996</v>
          </cell>
          <cell r="H4475">
            <v>538.47918019999997</v>
          </cell>
          <cell r="I4475">
            <v>536.27532274999999</v>
          </cell>
          <cell r="J4475">
            <v>43.046709130000004</v>
          </cell>
          <cell r="K4475">
            <v>32.523543060000002</v>
          </cell>
          <cell r="L4475">
            <v>7.4061033800000002</v>
          </cell>
          <cell r="M4475">
            <v>9.9005833400000007</v>
          </cell>
          <cell r="N4475">
            <v>23.29510651</v>
          </cell>
          <cell r="O4475">
            <v>60.380999999999993</v>
          </cell>
          <cell r="P4475">
            <v>7.9865049400000006</v>
          </cell>
          <cell r="Q4475">
            <v>63.3</v>
          </cell>
          <cell r="R4475">
            <v>45.167244680000003</v>
          </cell>
          <cell r="S4475">
            <v>14.6</v>
          </cell>
          <cell r="T4475">
            <v>8.4142741399999998</v>
          </cell>
          <cell r="U4475">
            <v>8.0320353099999995</v>
          </cell>
          <cell r="V4475">
            <v>7.9215356299999993</v>
          </cell>
          <cell r="W4475">
            <v>68.099999999999994</v>
          </cell>
          <cell r="X4475">
            <v>79.599999999999994</v>
          </cell>
          <cell r="Y4475">
            <v>50.4</v>
          </cell>
          <cell r="Z4475">
            <v>39.4</v>
          </cell>
          <cell r="AA4475">
            <v>31.2</v>
          </cell>
          <cell r="AB4475">
            <v>8.4142741399999998</v>
          </cell>
          <cell r="AC4475">
            <v>0.88641108999999996</v>
          </cell>
          <cell r="AD4475">
            <v>277.14999999999998</v>
          </cell>
          <cell r="AE4475">
            <v>61.388612510000009</v>
          </cell>
          <cell r="AF4475">
            <v>68.315100000000001</v>
          </cell>
          <cell r="AG4475">
            <v>0.4</v>
          </cell>
          <cell r="AH4475">
            <v>3.9</v>
          </cell>
          <cell r="AI4475">
            <v>56910</v>
          </cell>
          <cell r="AJ4475">
            <v>7.5</v>
          </cell>
        </row>
        <row r="4476">
          <cell r="A4476" t="str">
            <v>5929</v>
          </cell>
          <cell r="B4476" t="str">
            <v>592902801</v>
          </cell>
          <cell r="D4476" t="str">
            <v>5929028</v>
          </cell>
          <cell r="E4476" t="str">
            <v>5920</v>
          </cell>
          <cell r="F4476" t="str">
            <v>59</v>
          </cell>
          <cell r="G4476">
            <v>534.62863347999996</v>
          </cell>
          <cell r="H4476">
            <v>538.47918019999997</v>
          </cell>
          <cell r="I4476">
            <v>536.27532274999999</v>
          </cell>
          <cell r="J4476">
            <v>43.046709130000004</v>
          </cell>
          <cell r="K4476">
            <v>32.523543060000002</v>
          </cell>
          <cell r="L4476">
            <v>8.5535251199999998</v>
          </cell>
          <cell r="M4476">
            <v>10.09909545</v>
          </cell>
          <cell r="N4476">
            <v>23.29510651</v>
          </cell>
          <cell r="O4476">
            <v>60.380999999999993</v>
          </cell>
          <cell r="P4476">
            <v>9.4097648399999994</v>
          </cell>
          <cell r="Q4476">
            <v>63.3</v>
          </cell>
          <cell r="R4476">
            <v>45.167244680000003</v>
          </cell>
          <cell r="S4476">
            <v>14.6</v>
          </cell>
          <cell r="T4476">
            <v>8.9170425600000005</v>
          </cell>
          <cell r="U4476">
            <v>8.9170425600000005</v>
          </cell>
          <cell r="V4476">
            <v>8.9001399899999996</v>
          </cell>
          <cell r="W4476">
            <v>68.099999999999994</v>
          </cell>
          <cell r="X4476">
            <v>79.599999999999994</v>
          </cell>
          <cell r="Y4476">
            <v>50.4</v>
          </cell>
          <cell r="Z4476">
            <v>39.4</v>
          </cell>
          <cell r="AA4476">
            <v>31.2</v>
          </cell>
          <cell r="AB4476">
            <v>8.8277613699999993</v>
          </cell>
          <cell r="AC4476">
            <v>0.20405540999999999</v>
          </cell>
          <cell r="AD4476">
            <v>277.14999999999998</v>
          </cell>
          <cell r="AE4476">
            <v>61.388612510000009</v>
          </cell>
          <cell r="AF4476">
            <v>68.315100000000001</v>
          </cell>
          <cell r="AG4476">
            <v>0</v>
          </cell>
          <cell r="AH4476">
            <v>3.9</v>
          </cell>
          <cell r="AI4476">
            <v>56910</v>
          </cell>
          <cell r="AJ4476">
            <v>7.5</v>
          </cell>
        </row>
        <row r="4477">
          <cell r="A4477" t="str">
            <v>5931</v>
          </cell>
          <cell r="B4477" t="str">
            <v>593100601</v>
          </cell>
          <cell r="C4477" t="str">
            <v>934</v>
          </cell>
          <cell r="D4477" t="str">
            <v>5931006</v>
          </cell>
          <cell r="E4477" t="str">
            <v>5920</v>
          </cell>
          <cell r="F4477" t="str">
            <v>59</v>
          </cell>
          <cell r="G4477">
            <v>534.62863347999996</v>
          </cell>
          <cell r="H4477">
            <v>538.47918019999997</v>
          </cell>
          <cell r="I4477">
            <v>536.27532274999999</v>
          </cell>
          <cell r="J4477">
            <v>43.046709130000004</v>
          </cell>
          <cell r="K4477">
            <v>32.523543060000002</v>
          </cell>
          <cell r="L4477">
            <v>7.449498010000001</v>
          </cell>
          <cell r="M4477">
            <v>8.4316352999999999</v>
          </cell>
          <cell r="N4477">
            <v>23.29510651</v>
          </cell>
          <cell r="O4477">
            <v>60.380999999999993</v>
          </cell>
          <cell r="P4477">
            <v>8.2128395800000007</v>
          </cell>
          <cell r="Q4477">
            <v>63.3</v>
          </cell>
          <cell r="R4477">
            <v>45.167244680000003</v>
          </cell>
          <cell r="S4477">
            <v>14.6</v>
          </cell>
          <cell r="T4477">
            <v>8.8602153599999998</v>
          </cell>
          <cell r="U4477">
            <v>8.7165357300000004</v>
          </cell>
          <cell r="V4477">
            <v>7.8995244700000002</v>
          </cell>
          <cell r="W4477">
            <v>68.099999999999994</v>
          </cell>
          <cell r="X4477">
            <v>79.599999999999994</v>
          </cell>
          <cell r="Y4477">
            <v>50.4</v>
          </cell>
          <cell r="Z4477">
            <v>39.4</v>
          </cell>
          <cell r="AA4477">
            <v>31.2</v>
          </cell>
          <cell r="AB4477">
            <v>7.4730690900000001</v>
          </cell>
          <cell r="AC4477">
            <v>0.69515720999999997</v>
          </cell>
          <cell r="AD4477">
            <v>277.14999999999998</v>
          </cell>
          <cell r="AE4477">
            <v>61.388612510000009</v>
          </cell>
          <cell r="AF4477">
            <v>68.315100000000001</v>
          </cell>
          <cell r="AG4477">
            <v>0.29545454999999998</v>
          </cell>
          <cell r="AH4477">
            <v>3.9</v>
          </cell>
          <cell r="AI4477">
            <v>56910</v>
          </cell>
          <cell r="AJ4477">
            <v>7.5</v>
          </cell>
        </row>
        <row r="4478">
          <cell r="A4478" t="str">
            <v>5931</v>
          </cell>
          <cell r="B4478" t="str">
            <v>593101201</v>
          </cell>
          <cell r="D4478" t="str">
            <v>5931012</v>
          </cell>
          <cell r="E4478" t="str">
            <v>5920</v>
          </cell>
          <cell r="F4478" t="str">
            <v>59</v>
          </cell>
          <cell r="G4478">
            <v>534.62863347999996</v>
          </cell>
          <cell r="H4478">
            <v>538.47918019999997</v>
          </cell>
          <cell r="I4478">
            <v>536.27532274999999</v>
          </cell>
          <cell r="J4478">
            <v>43.046709130000004</v>
          </cell>
          <cell r="K4478">
            <v>32.523543060000002</v>
          </cell>
          <cell r="L4478">
            <v>7.4336665399999999</v>
          </cell>
          <cell r="M4478">
            <v>10.27456823</v>
          </cell>
          <cell r="N4478">
            <v>23.29510651</v>
          </cell>
          <cell r="O4478">
            <v>60.380999999999993</v>
          </cell>
          <cell r="P4478">
            <v>11.225243389999999</v>
          </cell>
          <cell r="Q4478">
            <v>63.3</v>
          </cell>
          <cell r="R4478">
            <v>45.167244680000003</v>
          </cell>
          <cell r="S4478">
            <v>14.6</v>
          </cell>
          <cell r="T4478">
            <v>7.8160138399999992</v>
          </cell>
          <cell r="U4478">
            <v>7.8160138399999992</v>
          </cell>
          <cell r="V4478">
            <v>7.8160138399999992</v>
          </cell>
          <cell r="W4478">
            <v>68.099999999999994</v>
          </cell>
          <cell r="X4478">
            <v>79.599999999999994</v>
          </cell>
          <cell r="Y4478">
            <v>50.4</v>
          </cell>
          <cell r="Z4478">
            <v>39.4</v>
          </cell>
          <cell r="AA4478">
            <v>31.2</v>
          </cell>
          <cell r="AB4478">
            <v>7.8160138399999992</v>
          </cell>
          <cell r="AC4478">
            <v>0.79236476</v>
          </cell>
          <cell r="AD4478">
            <v>277.14999999999998</v>
          </cell>
          <cell r="AE4478">
            <v>61.388612510000009</v>
          </cell>
          <cell r="AF4478">
            <v>62.825099999999999</v>
          </cell>
          <cell r="AG4478">
            <v>0.3125</v>
          </cell>
          <cell r="AH4478">
            <v>3.9</v>
          </cell>
          <cell r="AI4478">
            <v>56910</v>
          </cell>
          <cell r="AJ4478">
            <v>7.5</v>
          </cell>
        </row>
        <row r="4479">
          <cell r="A4479" t="str">
            <v>5931</v>
          </cell>
          <cell r="B4479" t="str">
            <v>593101701</v>
          </cell>
          <cell r="D4479" t="str">
            <v>5931017</v>
          </cell>
          <cell r="E4479" t="str">
            <v>5920</v>
          </cell>
          <cell r="F4479" t="str">
            <v>59</v>
          </cell>
          <cell r="G4479">
            <v>534.62863347999996</v>
          </cell>
          <cell r="H4479">
            <v>538.47918019999997</v>
          </cell>
          <cell r="I4479">
            <v>536.27532274999999</v>
          </cell>
          <cell r="J4479">
            <v>43.046709130000004</v>
          </cell>
          <cell r="K4479">
            <v>32.523543060000002</v>
          </cell>
          <cell r="L4479">
            <v>8.9893195699999993</v>
          </cell>
          <cell r="M4479">
            <v>10.66725628</v>
          </cell>
          <cell r="N4479">
            <v>23.29510651</v>
          </cell>
          <cell r="O4479">
            <v>60.380999999999993</v>
          </cell>
          <cell r="P4479">
            <v>11.39982395</v>
          </cell>
          <cell r="Q4479">
            <v>63.3</v>
          </cell>
          <cell r="R4479">
            <v>45.167244680000003</v>
          </cell>
          <cell r="S4479">
            <v>14.6</v>
          </cell>
          <cell r="T4479">
            <v>9.8596401500000006</v>
          </cell>
          <cell r="U4479">
            <v>9.8583332699999993</v>
          </cell>
          <cell r="V4479">
            <v>9.8585424899999996</v>
          </cell>
          <cell r="W4479">
            <v>68.099999999999994</v>
          </cell>
          <cell r="X4479">
            <v>79.599999999999994</v>
          </cell>
          <cell r="Y4479">
            <v>50.4</v>
          </cell>
          <cell r="Z4479">
            <v>39.4</v>
          </cell>
          <cell r="AA4479">
            <v>31.2</v>
          </cell>
          <cell r="AB4479">
            <v>9.8539295899999999</v>
          </cell>
          <cell r="AC4479">
            <v>0.21967463000000001</v>
          </cell>
          <cell r="AD4479">
            <v>277.14999999999998</v>
          </cell>
          <cell r="AE4479">
            <v>61.388612510000009</v>
          </cell>
          <cell r="AF4479">
            <v>62.825099999999999</v>
          </cell>
          <cell r="AG4479">
            <v>0.33333332999999998</v>
          </cell>
          <cell r="AH4479">
            <v>3.9</v>
          </cell>
          <cell r="AI4479">
            <v>56910</v>
          </cell>
          <cell r="AJ4479">
            <v>7.5</v>
          </cell>
        </row>
        <row r="4480">
          <cell r="A4480" t="str">
            <v>5931</v>
          </cell>
          <cell r="B4480" t="str">
            <v>593102001</v>
          </cell>
          <cell r="D4480" t="str">
            <v>5931020</v>
          </cell>
          <cell r="E4480" t="str">
            <v>5920</v>
          </cell>
          <cell r="F4480" t="str">
            <v>59</v>
          </cell>
          <cell r="G4480">
            <v>534.62863347999996</v>
          </cell>
          <cell r="H4480">
            <v>538.47918019999997</v>
          </cell>
          <cell r="I4480">
            <v>536.27532274999999</v>
          </cell>
          <cell r="J4480">
            <v>43.046709130000004</v>
          </cell>
          <cell r="K4480">
            <v>32.523543060000002</v>
          </cell>
          <cell r="L4480">
            <v>7.909856669999999</v>
          </cell>
          <cell r="M4480">
            <v>8.4593521900000006</v>
          </cell>
          <cell r="N4480">
            <v>23.29510651</v>
          </cell>
          <cell r="O4480">
            <v>60.380999999999993</v>
          </cell>
          <cell r="P4480">
            <v>10.81977828</v>
          </cell>
          <cell r="Q4480">
            <v>63.3</v>
          </cell>
          <cell r="R4480">
            <v>45.167244680000003</v>
          </cell>
          <cell r="S4480">
            <v>14.6</v>
          </cell>
          <cell r="T4480">
            <v>8.3737846099999995</v>
          </cell>
          <cell r="U4480">
            <v>8.3737846099999995</v>
          </cell>
          <cell r="V4480">
            <v>7.7384881200000013</v>
          </cell>
          <cell r="W4480">
            <v>68.099999999999994</v>
          </cell>
          <cell r="X4480">
            <v>79.599999999999994</v>
          </cell>
          <cell r="Y4480">
            <v>50.4</v>
          </cell>
          <cell r="Z4480">
            <v>39.4</v>
          </cell>
          <cell r="AA4480">
            <v>31.2</v>
          </cell>
          <cell r="AB4480">
            <v>8.1989144399999994</v>
          </cell>
          <cell r="AC4480">
            <v>1</v>
          </cell>
          <cell r="AD4480">
            <v>277.14999999999998</v>
          </cell>
          <cell r="AE4480">
            <v>61.388612510000009</v>
          </cell>
          <cell r="AF4480">
            <v>68.311444289999997</v>
          </cell>
          <cell r="AG4480">
            <v>0.16949153</v>
          </cell>
          <cell r="AH4480">
            <v>3.9</v>
          </cell>
          <cell r="AI4480">
            <v>56910</v>
          </cell>
          <cell r="AJ4480">
            <v>7.5</v>
          </cell>
        </row>
        <row r="4481">
          <cell r="A4481" t="str">
            <v>5931</v>
          </cell>
          <cell r="B4481" t="str">
            <v>593102101</v>
          </cell>
          <cell r="D4481" t="str">
            <v>5931021</v>
          </cell>
          <cell r="E4481" t="str">
            <v>5920</v>
          </cell>
          <cell r="F4481" t="str">
            <v>59</v>
          </cell>
          <cell r="G4481">
            <v>534.62863347999996</v>
          </cell>
          <cell r="H4481">
            <v>538.47918019999997</v>
          </cell>
          <cell r="I4481">
            <v>536.27532274999999</v>
          </cell>
          <cell r="J4481">
            <v>43.046709130000004</v>
          </cell>
          <cell r="K4481">
            <v>32.523543060000002</v>
          </cell>
          <cell r="L4481">
            <v>9.6228472899999993</v>
          </cell>
          <cell r="M4481">
            <v>9.9051361900000003</v>
          </cell>
          <cell r="N4481">
            <v>23.29510651</v>
          </cell>
          <cell r="O4481">
            <v>60.380999999999993</v>
          </cell>
          <cell r="P4481">
            <v>10.23433687</v>
          </cell>
          <cell r="Q4481">
            <v>63.3</v>
          </cell>
          <cell r="R4481">
            <v>45.167244680000003</v>
          </cell>
          <cell r="S4481">
            <v>14.6</v>
          </cell>
          <cell r="T4481">
            <v>9.8582286499999991</v>
          </cell>
          <cell r="U4481">
            <v>9.8582286499999991</v>
          </cell>
          <cell r="V4481">
            <v>9.7721252300000003</v>
          </cell>
          <cell r="W4481">
            <v>68.099999999999994</v>
          </cell>
          <cell r="X4481">
            <v>79.599999999999994</v>
          </cell>
          <cell r="Y4481">
            <v>50.4</v>
          </cell>
          <cell r="Z4481">
            <v>39.4</v>
          </cell>
          <cell r="AA4481">
            <v>31.2</v>
          </cell>
          <cell r="AB4481">
            <v>8.96737669</v>
          </cell>
          <cell r="AC4481">
            <v>4.3680759999999999E-2</v>
          </cell>
          <cell r="AD4481">
            <v>277.14999999999998</v>
          </cell>
          <cell r="AE4481">
            <v>61.388612510000009</v>
          </cell>
          <cell r="AF4481">
            <v>68.315100000000001</v>
          </cell>
          <cell r="AG4481">
            <v>0.25</v>
          </cell>
          <cell r="AH4481">
            <v>3.9</v>
          </cell>
          <cell r="AI4481">
            <v>56910</v>
          </cell>
          <cell r="AJ4481">
            <v>7.5</v>
          </cell>
        </row>
        <row r="4482">
          <cell r="A4482" t="str">
            <v>5931</v>
          </cell>
          <cell r="B4482" t="str">
            <v>593102601</v>
          </cell>
          <cell r="D4482" t="str">
            <v>5931026</v>
          </cell>
          <cell r="E4482" t="str">
            <v>5920</v>
          </cell>
          <cell r="F4482" t="str">
            <v>59</v>
          </cell>
          <cell r="G4482">
            <v>534.62863347999996</v>
          </cell>
          <cell r="H4482">
            <v>538.47918019999997</v>
          </cell>
          <cell r="I4482">
            <v>536.27532274999999</v>
          </cell>
          <cell r="J4482">
            <v>43.046709130000004</v>
          </cell>
          <cell r="K4482">
            <v>32.523543060000002</v>
          </cell>
          <cell r="L4482">
            <v>7.9700493000000012</v>
          </cell>
          <cell r="M4482">
            <v>7.52725592</v>
          </cell>
          <cell r="N4482">
            <v>23.29510651</v>
          </cell>
          <cell r="O4482">
            <v>60.380999999999993</v>
          </cell>
          <cell r="P4482">
            <v>11.630708500000001</v>
          </cell>
          <cell r="Q4482">
            <v>63.3</v>
          </cell>
          <cell r="R4482">
            <v>45.167244680000003</v>
          </cell>
          <cell r="S4482">
            <v>14.6</v>
          </cell>
          <cell r="T4482">
            <v>7.9700493000000012</v>
          </cell>
          <cell r="U4482">
            <v>7.5027382100000013</v>
          </cell>
          <cell r="V4482">
            <v>7.9700493000000012</v>
          </cell>
          <cell r="W4482">
            <v>68.099999999999994</v>
          </cell>
          <cell r="X4482">
            <v>79.599999999999994</v>
          </cell>
          <cell r="Y4482">
            <v>50.4</v>
          </cell>
          <cell r="Z4482">
            <v>39.4</v>
          </cell>
          <cell r="AA4482">
            <v>31.2</v>
          </cell>
          <cell r="AB4482">
            <v>7.9700493000000012</v>
          </cell>
          <cell r="AC4482">
            <v>0.84219614000000009</v>
          </cell>
          <cell r="AD4482">
            <v>277.14999999999998</v>
          </cell>
          <cell r="AE4482">
            <v>61.388612510000009</v>
          </cell>
          <cell r="AF4482">
            <v>62.825099999999999</v>
          </cell>
          <cell r="AG4482">
            <v>0.33306303665733311</v>
          </cell>
          <cell r="AH4482">
            <v>3.9</v>
          </cell>
          <cell r="AI4482">
            <v>56910</v>
          </cell>
          <cell r="AJ4482">
            <v>7.5</v>
          </cell>
        </row>
        <row r="4483">
          <cell r="A4483" t="str">
            <v>5931</v>
          </cell>
          <cell r="B4483" t="str">
            <v>593103201</v>
          </cell>
          <cell r="D4483" t="str">
            <v>5931032</v>
          </cell>
          <cell r="E4483" t="str">
            <v>5920</v>
          </cell>
          <cell r="F4483" t="str">
            <v>59</v>
          </cell>
          <cell r="G4483">
            <v>534.62863347999996</v>
          </cell>
          <cell r="H4483">
            <v>538.47918019999997</v>
          </cell>
          <cell r="I4483">
            <v>536.27532274999999</v>
          </cell>
          <cell r="J4483">
            <v>43.046709130000004</v>
          </cell>
          <cell r="K4483">
            <v>32.523543060000002</v>
          </cell>
          <cell r="L4483">
            <v>9.1056463000000001</v>
          </cell>
          <cell r="M4483">
            <v>11.18949185</v>
          </cell>
          <cell r="N4483">
            <v>23.29510651</v>
          </cell>
          <cell r="O4483">
            <v>60.380999999999993</v>
          </cell>
          <cell r="P4483">
            <v>11.91839057</v>
          </cell>
          <cell r="Q4483">
            <v>63.3</v>
          </cell>
          <cell r="R4483">
            <v>45.167244680000003</v>
          </cell>
          <cell r="S4483">
            <v>14.6</v>
          </cell>
          <cell r="T4483">
            <v>10.749591840000001</v>
          </cell>
          <cell r="U4483">
            <v>11.17358512</v>
          </cell>
          <cell r="V4483">
            <v>11.17358512</v>
          </cell>
          <cell r="W4483">
            <v>68.099999999999994</v>
          </cell>
          <cell r="X4483">
            <v>79.599999999999994</v>
          </cell>
          <cell r="Y4483">
            <v>50.4</v>
          </cell>
          <cell r="Z4483">
            <v>39.4</v>
          </cell>
          <cell r="AA4483">
            <v>31.2</v>
          </cell>
          <cell r="AB4483">
            <v>9.0753221600000007</v>
          </cell>
          <cell r="AC4483">
            <v>0</v>
          </cell>
          <cell r="AD4483">
            <v>277.14999999999998</v>
          </cell>
          <cell r="AE4483">
            <v>61.388612510000009</v>
          </cell>
          <cell r="AF4483">
            <v>62.825099999999999</v>
          </cell>
          <cell r="AG4483">
            <v>0.33662037027492725</v>
          </cell>
          <cell r="AH4483">
            <v>3.9</v>
          </cell>
          <cell r="AI4483">
            <v>56910</v>
          </cell>
          <cell r="AJ4483">
            <v>7.5</v>
          </cell>
        </row>
        <row r="4484">
          <cell r="A4484" t="str">
            <v>5931</v>
          </cell>
          <cell r="B4484" t="str">
            <v>593103401</v>
          </cell>
          <cell r="D4484" t="str">
            <v>5931034</v>
          </cell>
          <cell r="E4484" t="str">
            <v>5920</v>
          </cell>
          <cell r="F4484" t="str">
            <v>59</v>
          </cell>
          <cell r="G4484">
            <v>534.62863347999996</v>
          </cell>
          <cell r="H4484">
            <v>538.47918019999997</v>
          </cell>
          <cell r="I4484">
            <v>536.27532274999999</v>
          </cell>
          <cell r="J4484">
            <v>43.046709130000004</v>
          </cell>
          <cell r="K4484">
            <v>32.523543060000002</v>
          </cell>
          <cell r="L4484">
            <v>9.9939679100000003</v>
          </cell>
          <cell r="M4484">
            <v>10.03161688</v>
          </cell>
          <cell r="N4484">
            <v>23.29510651</v>
          </cell>
          <cell r="O4484">
            <v>60.380999999999993</v>
          </cell>
          <cell r="P4484">
            <v>11.750169140000001</v>
          </cell>
          <cell r="Q4484">
            <v>63.3</v>
          </cell>
          <cell r="R4484">
            <v>45.167244680000003</v>
          </cell>
          <cell r="S4484">
            <v>14.6</v>
          </cell>
          <cell r="T4484">
            <v>9.6142041999999996</v>
          </cell>
          <cell r="U4484">
            <v>10.03183679</v>
          </cell>
          <cell r="V4484">
            <v>10.10610181</v>
          </cell>
          <cell r="W4484">
            <v>68.099999999999994</v>
          </cell>
          <cell r="X4484">
            <v>79.599999999999994</v>
          </cell>
          <cell r="Y4484">
            <v>50.4</v>
          </cell>
          <cell r="Z4484">
            <v>39.4</v>
          </cell>
          <cell r="AA4484">
            <v>31.2</v>
          </cell>
          <cell r="AB4484">
            <v>10.255270550000001</v>
          </cell>
          <cell r="AC4484">
            <v>0</v>
          </cell>
          <cell r="AD4484">
            <v>277.14999999999998</v>
          </cell>
          <cell r="AE4484">
            <v>61.388612510000009</v>
          </cell>
          <cell r="AF4484">
            <v>62.825099999999999</v>
          </cell>
          <cell r="AG4484">
            <v>0.36989781274040545</v>
          </cell>
          <cell r="AH4484">
            <v>3.9</v>
          </cell>
          <cell r="AI4484">
            <v>56910</v>
          </cell>
          <cell r="AJ4484">
            <v>7.5</v>
          </cell>
        </row>
        <row r="4485">
          <cell r="A4485" t="str">
            <v>5933</v>
          </cell>
          <cell r="B4485" t="str">
            <v>593300601</v>
          </cell>
          <cell r="D4485" t="str">
            <v>5933006</v>
          </cell>
          <cell r="E4485" t="str">
            <v>5930</v>
          </cell>
          <cell r="F4485" t="str">
            <v>59</v>
          </cell>
          <cell r="G4485">
            <v>534.62863347999996</v>
          </cell>
          <cell r="H4485">
            <v>538.47918019999997</v>
          </cell>
          <cell r="I4485">
            <v>536.27532274999999</v>
          </cell>
          <cell r="J4485">
            <v>27.355623099999995</v>
          </cell>
          <cell r="K4485">
            <v>17.45068285</v>
          </cell>
          <cell r="L4485">
            <v>7.2730926</v>
          </cell>
          <cell r="M4485">
            <v>7.5694117900000011</v>
          </cell>
          <cell r="N4485">
            <v>20.857879860000001</v>
          </cell>
          <cell r="O4485">
            <v>60.380999999999993</v>
          </cell>
          <cell r="P4485">
            <v>7.9969904100000004</v>
          </cell>
          <cell r="Q4485">
            <v>69.3</v>
          </cell>
          <cell r="R4485">
            <v>45.167244680000003</v>
          </cell>
          <cell r="S4485">
            <v>21.7</v>
          </cell>
          <cell r="T4485">
            <v>7.7911095100000001</v>
          </cell>
          <cell r="U4485">
            <v>7.7685332999999996</v>
          </cell>
          <cell r="V4485">
            <v>7.5923661300000003</v>
          </cell>
          <cell r="W4485">
            <v>67.5</v>
          </cell>
          <cell r="X4485">
            <v>87.5</v>
          </cell>
          <cell r="Y4485">
            <v>59.5</v>
          </cell>
          <cell r="Z4485">
            <v>41.4</v>
          </cell>
          <cell r="AA4485">
            <v>31.7</v>
          </cell>
          <cell r="AB4485">
            <v>7.6401231699999999</v>
          </cell>
          <cell r="AC4485">
            <v>0.93714664000000014</v>
          </cell>
          <cell r="AD4485">
            <v>276.85000000000002</v>
          </cell>
          <cell r="AE4485">
            <v>59.628262200000009</v>
          </cell>
          <cell r="AF4485">
            <v>62.828499999999998</v>
          </cell>
          <cell r="AG4485">
            <v>0.46250000000000002</v>
          </cell>
          <cell r="AH4485">
            <v>4.2</v>
          </cell>
          <cell r="AI4485">
            <v>49890</v>
          </cell>
          <cell r="AJ4485">
            <v>7.5</v>
          </cell>
        </row>
        <row r="4486">
          <cell r="A4486" t="str">
            <v>5933</v>
          </cell>
          <cell r="B4486" t="str">
            <v>593300801</v>
          </cell>
          <cell r="D4486" t="str">
            <v>5933008</v>
          </cell>
          <cell r="E4486" t="str">
            <v>5930</v>
          </cell>
          <cell r="F4486" t="str">
            <v>59</v>
          </cell>
          <cell r="G4486">
            <v>534.62863347999996</v>
          </cell>
          <cell r="H4486">
            <v>538.47918019999997</v>
          </cell>
          <cell r="I4486">
            <v>536.27532274999999</v>
          </cell>
          <cell r="J4486">
            <v>27.355623099999995</v>
          </cell>
          <cell r="K4486">
            <v>17.45068285</v>
          </cell>
          <cell r="L4486">
            <v>9.5408663899999997</v>
          </cell>
          <cell r="M4486">
            <v>10.06215658</v>
          </cell>
          <cell r="N4486">
            <v>20.857879860000001</v>
          </cell>
          <cell r="O4486">
            <v>60.380999999999993</v>
          </cell>
          <cell r="P4486">
            <v>10.096625400000001</v>
          </cell>
          <cell r="Q4486">
            <v>69.3</v>
          </cell>
          <cell r="R4486">
            <v>45.167244680000003</v>
          </cell>
          <cell r="S4486">
            <v>21.7</v>
          </cell>
          <cell r="T4486">
            <v>10.000024249999999</v>
          </cell>
          <cell r="U4486">
            <v>9.8859343899999992</v>
          </cell>
          <cell r="V4486">
            <v>9.9735265399999999</v>
          </cell>
          <cell r="W4486">
            <v>67.5</v>
          </cell>
          <cell r="X4486">
            <v>87.5</v>
          </cell>
          <cell r="Y4486">
            <v>59.5</v>
          </cell>
          <cell r="Z4486">
            <v>41.4</v>
          </cell>
          <cell r="AA4486">
            <v>31.7</v>
          </cell>
          <cell r="AB4486">
            <v>10.12133712</v>
          </cell>
          <cell r="AC4486">
            <v>1.396067E-2</v>
          </cell>
          <cell r="AD4486">
            <v>276.85000000000002</v>
          </cell>
          <cell r="AE4486">
            <v>59.628262200000009</v>
          </cell>
          <cell r="AF4486">
            <v>62.828499999999998</v>
          </cell>
          <cell r="AG4486">
            <v>0.71428570999999996</v>
          </cell>
          <cell r="AH4486">
            <v>4.2</v>
          </cell>
          <cell r="AI4486">
            <v>49890</v>
          </cell>
          <cell r="AJ4486">
            <v>7.5</v>
          </cell>
        </row>
        <row r="4487">
          <cell r="A4487" t="str">
            <v>5933</v>
          </cell>
          <cell r="B4487" t="str">
            <v>593301201</v>
          </cell>
          <cell r="D4487" t="str">
            <v>5933012</v>
          </cell>
          <cell r="E4487" t="str">
            <v>5930</v>
          </cell>
          <cell r="F4487" t="str">
            <v>59</v>
          </cell>
          <cell r="G4487">
            <v>534.62863347999996</v>
          </cell>
          <cell r="H4487">
            <v>538.47918019999997</v>
          </cell>
          <cell r="I4487">
            <v>536.27532274999999</v>
          </cell>
          <cell r="J4487">
            <v>27.355623099999995</v>
          </cell>
          <cell r="K4487">
            <v>17.45068285</v>
          </cell>
          <cell r="L4487">
            <v>9.8767328200000009</v>
          </cell>
          <cell r="M4487">
            <v>10.05607988</v>
          </cell>
          <cell r="N4487">
            <v>20.857879860000001</v>
          </cell>
          <cell r="O4487">
            <v>60.380999999999993</v>
          </cell>
          <cell r="P4487">
            <v>10.105244020000001</v>
          </cell>
          <cell r="Q4487">
            <v>69.3</v>
          </cell>
          <cell r="R4487">
            <v>45.167244680000003</v>
          </cell>
          <cell r="S4487">
            <v>21.7</v>
          </cell>
          <cell r="T4487">
            <v>10.04767447</v>
          </cell>
          <cell r="U4487">
            <v>10.0804615</v>
          </cell>
          <cell r="V4487">
            <v>10.04520411</v>
          </cell>
          <cell r="W4487">
            <v>67.5</v>
          </cell>
          <cell r="X4487">
            <v>87.5</v>
          </cell>
          <cell r="Y4487">
            <v>59.5</v>
          </cell>
          <cell r="Z4487">
            <v>41.4</v>
          </cell>
          <cell r="AA4487">
            <v>31.7</v>
          </cell>
          <cell r="AB4487">
            <v>10.04987964</v>
          </cell>
          <cell r="AC4487">
            <v>0.1065538</v>
          </cell>
          <cell r="AD4487">
            <v>276.85000000000002</v>
          </cell>
          <cell r="AE4487">
            <v>59.628262200000009</v>
          </cell>
          <cell r="AF4487">
            <v>62.836338320000003</v>
          </cell>
          <cell r="AG4487">
            <v>0.33867266294002907</v>
          </cell>
          <cell r="AH4487">
            <v>4.2</v>
          </cell>
          <cell r="AI4487">
            <v>49890</v>
          </cell>
          <cell r="AJ4487">
            <v>7.5</v>
          </cell>
        </row>
        <row r="4488">
          <cell r="A4488" t="str">
            <v>5933</v>
          </cell>
          <cell r="B4488" t="str">
            <v>593301501</v>
          </cell>
          <cell r="D4488" t="str">
            <v>5933015</v>
          </cell>
          <cell r="E4488" t="str">
            <v>5930</v>
          </cell>
          <cell r="F4488" t="str">
            <v>59</v>
          </cell>
          <cell r="G4488">
            <v>534.62863347999996</v>
          </cell>
          <cell r="H4488">
            <v>538.47918019999997</v>
          </cell>
          <cell r="I4488">
            <v>536.27532274999999</v>
          </cell>
          <cell r="J4488">
            <v>27.355623099999995</v>
          </cell>
          <cell r="K4488">
            <v>17.45068285</v>
          </cell>
          <cell r="L4488">
            <v>7.3192024599999996</v>
          </cell>
          <cell r="M4488">
            <v>7.3192024599999996</v>
          </cell>
          <cell r="N4488">
            <v>20.857879860000001</v>
          </cell>
          <cell r="O4488">
            <v>60.380999999999993</v>
          </cell>
          <cell r="P4488">
            <v>11.225243389999999</v>
          </cell>
          <cell r="Q4488">
            <v>69.3</v>
          </cell>
          <cell r="R4488">
            <v>45.167244680000003</v>
          </cell>
          <cell r="S4488">
            <v>21.7</v>
          </cell>
          <cell r="T4488">
            <v>7.3192024599999996</v>
          </cell>
          <cell r="U4488">
            <v>7.3192024599999996</v>
          </cell>
          <cell r="V4488">
            <v>10.81977828</v>
          </cell>
          <cell r="W4488">
            <v>67.5</v>
          </cell>
          <cell r="X4488">
            <v>87.5</v>
          </cell>
          <cell r="Y4488">
            <v>59.5</v>
          </cell>
          <cell r="Z4488">
            <v>41.4</v>
          </cell>
          <cell r="AA4488">
            <v>31.7</v>
          </cell>
          <cell r="AB4488">
            <v>7.3192024599999996</v>
          </cell>
          <cell r="AC4488">
            <v>0</v>
          </cell>
          <cell r="AD4488">
            <v>276.85000000000002</v>
          </cell>
          <cell r="AE4488">
            <v>59.628262200000009</v>
          </cell>
          <cell r="AF4488">
            <v>62.825099999999999</v>
          </cell>
          <cell r="AG4488">
            <v>0.36748823813577175</v>
          </cell>
          <cell r="AH4488">
            <v>4.2</v>
          </cell>
          <cell r="AI4488">
            <v>49890</v>
          </cell>
          <cell r="AJ4488">
            <v>7.5</v>
          </cell>
        </row>
        <row r="4489">
          <cell r="A4489" t="str">
            <v>5933</v>
          </cell>
          <cell r="B4489" t="str">
            <v>593301901</v>
          </cell>
          <cell r="D4489" t="str">
            <v>5933019</v>
          </cell>
          <cell r="E4489" t="str">
            <v>5930</v>
          </cell>
          <cell r="F4489" t="str">
            <v>59</v>
          </cell>
          <cell r="G4489">
            <v>534.62863347999996</v>
          </cell>
          <cell r="H4489">
            <v>538.47918019999997</v>
          </cell>
          <cell r="I4489">
            <v>536.27532274999999</v>
          </cell>
          <cell r="J4489">
            <v>27.355623099999995</v>
          </cell>
          <cell r="K4489">
            <v>17.45068285</v>
          </cell>
          <cell r="L4489">
            <v>7.3645470099999999</v>
          </cell>
          <cell r="M4489">
            <v>7.7752758499999999</v>
          </cell>
          <cell r="N4489">
            <v>20.857879860000001</v>
          </cell>
          <cell r="O4489">
            <v>60.380999999999993</v>
          </cell>
          <cell r="P4489">
            <v>11.225243389999999</v>
          </cell>
          <cell r="Q4489">
            <v>69.3</v>
          </cell>
          <cell r="R4489">
            <v>45.167244680000003</v>
          </cell>
          <cell r="S4489">
            <v>21.7</v>
          </cell>
          <cell r="T4489">
            <v>7.7752758499999999</v>
          </cell>
          <cell r="U4489">
            <v>7.7752758499999999</v>
          </cell>
          <cell r="V4489">
            <v>7.7752758499999999</v>
          </cell>
          <cell r="W4489">
            <v>67.5</v>
          </cell>
          <cell r="X4489">
            <v>87.5</v>
          </cell>
          <cell r="Y4489">
            <v>59.5</v>
          </cell>
          <cell r="Z4489">
            <v>41.4</v>
          </cell>
          <cell r="AA4489">
            <v>31.7</v>
          </cell>
          <cell r="AB4489">
            <v>7.8042513799999993</v>
          </cell>
          <cell r="AC4489">
            <v>0.97857112000000002</v>
          </cell>
          <cell r="AD4489">
            <v>276.85000000000002</v>
          </cell>
          <cell r="AE4489">
            <v>59.628262200000009</v>
          </cell>
          <cell r="AF4489">
            <v>62.825099999999999</v>
          </cell>
          <cell r="AG4489">
            <v>0.34351470417104196</v>
          </cell>
          <cell r="AH4489">
            <v>4.2</v>
          </cell>
          <cell r="AI4489">
            <v>49890</v>
          </cell>
          <cell r="AJ4489">
            <v>7.5</v>
          </cell>
        </row>
        <row r="4490">
          <cell r="A4490" t="str">
            <v>5933</v>
          </cell>
          <cell r="B4490" t="str">
            <v>593302401</v>
          </cell>
          <cell r="D4490" t="str">
            <v>5933024</v>
          </cell>
          <cell r="E4490" t="str">
            <v>5930</v>
          </cell>
          <cell r="F4490" t="str">
            <v>59</v>
          </cell>
          <cell r="G4490">
            <v>534.62863347999996</v>
          </cell>
          <cell r="H4490">
            <v>538.47918019999997</v>
          </cell>
          <cell r="I4490">
            <v>536.27532274999999</v>
          </cell>
          <cell r="J4490">
            <v>27.355623099999995</v>
          </cell>
          <cell r="K4490">
            <v>17.45068285</v>
          </cell>
          <cell r="L4490">
            <v>7.6444407600000002</v>
          </cell>
          <cell r="M4490">
            <v>9.3734791099999999</v>
          </cell>
          <cell r="N4490">
            <v>20.857879860000001</v>
          </cell>
          <cell r="O4490">
            <v>60.380999999999993</v>
          </cell>
          <cell r="P4490">
            <v>11.225243389999999</v>
          </cell>
          <cell r="Q4490">
            <v>69.3</v>
          </cell>
          <cell r="R4490">
            <v>45.167244680000003</v>
          </cell>
          <cell r="S4490">
            <v>21.7</v>
          </cell>
          <cell r="T4490">
            <v>7.6444407600000002</v>
          </cell>
          <cell r="U4490">
            <v>9.3734791099999999</v>
          </cell>
          <cell r="V4490">
            <v>7.6444407600000002</v>
          </cell>
          <cell r="W4490">
            <v>67.5</v>
          </cell>
          <cell r="X4490">
            <v>87.5</v>
          </cell>
          <cell r="Y4490">
            <v>59.5</v>
          </cell>
          <cell r="Z4490">
            <v>41.4</v>
          </cell>
          <cell r="AA4490">
            <v>31.7</v>
          </cell>
          <cell r="AB4490">
            <v>7.6444407600000002</v>
          </cell>
          <cell r="AC4490">
            <v>0.89283062000000002</v>
          </cell>
          <cell r="AD4490">
            <v>276.85000000000002</v>
          </cell>
          <cell r="AE4490">
            <v>59.628262200000009</v>
          </cell>
          <cell r="AF4490">
            <v>62.825099999999999</v>
          </cell>
          <cell r="AG4490">
            <v>0.31481656100742256</v>
          </cell>
          <cell r="AH4490">
            <v>4.2</v>
          </cell>
          <cell r="AI4490">
            <v>49890</v>
          </cell>
          <cell r="AJ4490">
            <v>7.5</v>
          </cell>
        </row>
        <row r="4491">
          <cell r="A4491" t="str">
            <v>5933</v>
          </cell>
          <cell r="B4491" t="str">
            <v>593302801</v>
          </cell>
          <cell r="D4491" t="str">
            <v>5933028</v>
          </cell>
          <cell r="E4491" t="str">
            <v>5930</v>
          </cell>
          <cell r="F4491" t="str">
            <v>59</v>
          </cell>
          <cell r="G4491">
            <v>534.62863347999996</v>
          </cell>
          <cell r="H4491">
            <v>538.47918019999997</v>
          </cell>
          <cell r="I4491">
            <v>536.27532274999999</v>
          </cell>
          <cell r="J4491">
            <v>27.355623099999995</v>
          </cell>
          <cell r="K4491">
            <v>17.45068285</v>
          </cell>
          <cell r="L4491">
            <v>7.3362856599999997</v>
          </cell>
          <cell r="M4491">
            <v>10.827885330000001</v>
          </cell>
          <cell r="N4491">
            <v>20.857879860000001</v>
          </cell>
          <cell r="O4491">
            <v>60.380999999999993</v>
          </cell>
          <cell r="P4491">
            <v>11.630708500000001</v>
          </cell>
          <cell r="Q4491">
            <v>69.3</v>
          </cell>
          <cell r="R4491">
            <v>45.167244680000003</v>
          </cell>
          <cell r="S4491">
            <v>21.7</v>
          </cell>
          <cell r="T4491">
            <v>7.4866133100000001</v>
          </cell>
          <cell r="U4491">
            <v>10.827885330000001</v>
          </cell>
          <cell r="V4491">
            <v>7.4866133100000001</v>
          </cell>
          <cell r="W4491">
            <v>67.5</v>
          </cell>
          <cell r="X4491">
            <v>87.5</v>
          </cell>
          <cell r="Y4491">
            <v>59.5</v>
          </cell>
          <cell r="Z4491">
            <v>41.4</v>
          </cell>
          <cell r="AA4491">
            <v>31.7</v>
          </cell>
          <cell r="AB4491">
            <v>7.295735070000001</v>
          </cell>
          <cell r="AC4491">
            <v>0</v>
          </cell>
          <cell r="AD4491">
            <v>276.85000000000002</v>
          </cell>
          <cell r="AE4491">
            <v>59.628262200000009</v>
          </cell>
          <cell r="AF4491">
            <v>63.015000000000001</v>
          </cell>
          <cell r="AG4491">
            <v>0.31194606868024244</v>
          </cell>
          <cell r="AH4491">
            <v>4.2</v>
          </cell>
          <cell r="AI4491">
            <v>49890</v>
          </cell>
          <cell r="AJ4491">
            <v>7.5</v>
          </cell>
        </row>
        <row r="4492">
          <cell r="A4492" t="str">
            <v>5933</v>
          </cell>
          <cell r="B4492" t="str">
            <v>593303201</v>
          </cell>
          <cell r="D4492" t="str">
            <v>5933032</v>
          </cell>
          <cell r="E4492" t="str">
            <v>5930</v>
          </cell>
          <cell r="F4492" t="str">
            <v>59</v>
          </cell>
          <cell r="G4492">
            <v>534.62863347999996</v>
          </cell>
          <cell r="H4492">
            <v>538.47918019999997</v>
          </cell>
          <cell r="I4492">
            <v>536.27532274999999</v>
          </cell>
          <cell r="J4492">
            <v>27.355623099999995</v>
          </cell>
          <cell r="K4492">
            <v>17.45068285</v>
          </cell>
          <cell r="L4492">
            <v>10.203999469999999</v>
          </cell>
          <cell r="M4492">
            <v>10.90325509</v>
          </cell>
          <cell r="N4492">
            <v>20.857879860000001</v>
          </cell>
          <cell r="O4492">
            <v>60.380999999999993</v>
          </cell>
          <cell r="P4492">
            <v>11.55690407</v>
          </cell>
          <cell r="Q4492">
            <v>69.3</v>
          </cell>
          <cell r="R4492">
            <v>45.167244680000003</v>
          </cell>
          <cell r="S4492">
            <v>21.7</v>
          </cell>
          <cell r="T4492">
            <v>10.36769316</v>
          </cell>
          <cell r="U4492">
            <v>10.820757800000001</v>
          </cell>
          <cell r="V4492">
            <v>10.486429169999999</v>
          </cell>
          <cell r="W4492">
            <v>67.5</v>
          </cell>
          <cell r="X4492">
            <v>87.5</v>
          </cell>
          <cell r="Y4492">
            <v>59.5</v>
          </cell>
          <cell r="Z4492">
            <v>41.4</v>
          </cell>
          <cell r="AA4492">
            <v>31.7</v>
          </cell>
          <cell r="AB4492">
            <v>10.45039435</v>
          </cell>
          <cell r="AC4492">
            <v>0.10059331000000001</v>
          </cell>
          <cell r="AD4492">
            <v>276.85000000000002</v>
          </cell>
          <cell r="AE4492">
            <v>59.628262200000009</v>
          </cell>
          <cell r="AF4492">
            <v>63.014381720000003</v>
          </cell>
          <cell r="AG4492">
            <v>0.34489017018558021</v>
          </cell>
          <cell r="AH4492">
            <v>4.2</v>
          </cell>
          <cell r="AI4492">
            <v>49890</v>
          </cell>
          <cell r="AJ4492">
            <v>7.5</v>
          </cell>
        </row>
        <row r="4493">
          <cell r="A4493" t="str">
            <v>5933</v>
          </cell>
          <cell r="B4493" t="str">
            <v>593303501</v>
          </cell>
          <cell r="C4493" t="str">
            <v>925</v>
          </cell>
          <cell r="D4493" t="str">
            <v>5933035</v>
          </cell>
          <cell r="E4493" t="str">
            <v>5930</v>
          </cell>
          <cell r="F4493" t="str">
            <v>59</v>
          </cell>
          <cell r="G4493">
            <v>534.62863347999996</v>
          </cell>
          <cell r="H4493">
            <v>538.47918019999997</v>
          </cell>
          <cell r="I4493">
            <v>536.27532274999999</v>
          </cell>
          <cell r="J4493">
            <v>27.355623099999995</v>
          </cell>
          <cell r="K4493">
            <v>17.45068285</v>
          </cell>
          <cell r="L4493">
            <v>7.6073814300000011</v>
          </cell>
          <cell r="M4493">
            <v>10.81697436</v>
          </cell>
          <cell r="N4493">
            <v>20.857879860000001</v>
          </cell>
          <cell r="O4493">
            <v>60.380999999999993</v>
          </cell>
          <cell r="P4493">
            <v>10.82257437</v>
          </cell>
          <cell r="Q4493">
            <v>69.3</v>
          </cell>
          <cell r="R4493">
            <v>47.79608563</v>
          </cell>
          <cell r="S4493">
            <v>21.7</v>
          </cell>
          <cell r="T4493">
            <v>7.9017475199999989</v>
          </cell>
          <cell r="U4493">
            <v>7.9017475199999989</v>
          </cell>
          <cell r="V4493">
            <v>7.9017475199999989</v>
          </cell>
          <cell r="W4493">
            <v>67.5</v>
          </cell>
          <cell r="X4493">
            <v>87.5</v>
          </cell>
          <cell r="Y4493">
            <v>59.5</v>
          </cell>
          <cell r="Z4493">
            <v>41.4</v>
          </cell>
          <cell r="AA4493">
            <v>31.7</v>
          </cell>
          <cell r="AB4493">
            <v>10.73878513</v>
          </cell>
          <cell r="AC4493">
            <v>0.95458304999999988</v>
          </cell>
          <cell r="AD4493">
            <v>276.85000000000002</v>
          </cell>
          <cell r="AE4493">
            <v>59.628262200000009</v>
          </cell>
          <cell r="AF4493">
            <v>62.829412809999994</v>
          </cell>
          <cell r="AG4493">
            <v>0.31663003734774559</v>
          </cell>
          <cell r="AH4493">
            <v>4.2</v>
          </cell>
          <cell r="AI4493">
            <v>49890</v>
          </cell>
          <cell r="AJ4493">
            <v>7.5</v>
          </cell>
        </row>
        <row r="4494">
          <cell r="A4494" t="str">
            <v>5933</v>
          </cell>
          <cell r="B4494" t="str">
            <v>593303701</v>
          </cell>
          <cell r="D4494" t="str">
            <v>5933037</v>
          </cell>
          <cell r="E4494" t="str">
            <v>5930</v>
          </cell>
          <cell r="F4494" t="str">
            <v>59</v>
          </cell>
          <cell r="G4494">
            <v>534.62863347999996</v>
          </cell>
          <cell r="H4494">
            <v>538.47918019999997</v>
          </cell>
          <cell r="I4494">
            <v>536.27532274999999</v>
          </cell>
          <cell r="J4494">
            <v>27.355623099999995</v>
          </cell>
          <cell r="K4494">
            <v>17.45068285</v>
          </cell>
          <cell r="L4494">
            <v>9.8220605499999998</v>
          </cell>
          <cell r="M4494">
            <v>10.02087051</v>
          </cell>
          <cell r="N4494">
            <v>20.857879860000001</v>
          </cell>
          <cell r="O4494">
            <v>60.380999999999993</v>
          </cell>
          <cell r="P4494">
            <v>11.155564569999999</v>
          </cell>
          <cell r="Q4494">
            <v>69.3</v>
          </cell>
          <cell r="R4494">
            <v>45.167244680000003</v>
          </cell>
          <cell r="S4494">
            <v>21.7</v>
          </cell>
          <cell r="T4494">
            <v>9.8814464199999996</v>
          </cell>
          <cell r="U4494">
            <v>10.021626080000001</v>
          </cell>
          <cell r="V4494">
            <v>10.25340471</v>
          </cell>
          <cell r="W4494">
            <v>67.5</v>
          </cell>
          <cell r="X4494">
            <v>87.5</v>
          </cell>
          <cell r="Y4494">
            <v>59.5</v>
          </cell>
          <cell r="Z4494">
            <v>41.4</v>
          </cell>
          <cell r="AA4494">
            <v>31.7</v>
          </cell>
          <cell r="AB4494">
            <v>9.9959299900000005</v>
          </cell>
          <cell r="AC4494">
            <v>1.8855070000000002E-2</v>
          </cell>
          <cell r="AD4494">
            <v>276.85000000000002</v>
          </cell>
          <cell r="AE4494">
            <v>59.628262200000009</v>
          </cell>
          <cell r="AF4494">
            <v>62.825476129999991</v>
          </cell>
          <cell r="AG4494">
            <v>0.32342141983568645</v>
          </cell>
          <cell r="AH4494">
            <v>4.2</v>
          </cell>
          <cell r="AI4494">
            <v>49890</v>
          </cell>
          <cell r="AJ4494">
            <v>7.5</v>
          </cell>
        </row>
        <row r="4495">
          <cell r="A4495" t="str">
            <v>5933</v>
          </cell>
          <cell r="B4495" t="str">
            <v>593303901</v>
          </cell>
          <cell r="C4495" t="str">
            <v>925</v>
          </cell>
          <cell r="D4495" t="str">
            <v>5933039</v>
          </cell>
          <cell r="E4495" t="str">
            <v>5930</v>
          </cell>
          <cell r="F4495" t="str">
            <v>59</v>
          </cell>
          <cell r="G4495">
            <v>534.62863347999996</v>
          </cell>
          <cell r="H4495">
            <v>538.47918019999997</v>
          </cell>
          <cell r="I4495">
            <v>536.27532274999999</v>
          </cell>
          <cell r="J4495">
            <v>27.355623099999995</v>
          </cell>
          <cell r="K4495">
            <v>17.45068285</v>
          </cell>
          <cell r="L4495">
            <v>9.5787264699999994</v>
          </cell>
          <cell r="M4495">
            <v>10.53380142</v>
          </cell>
          <cell r="N4495">
            <v>20.857879860000001</v>
          </cell>
          <cell r="O4495">
            <v>60.380999999999993</v>
          </cell>
          <cell r="P4495">
            <v>10.460213449999999</v>
          </cell>
          <cell r="Q4495">
            <v>69.3</v>
          </cell>
          <cell r="R4495">
            <v>47.79608563</v>
          </cell>
          <cell r="S4495">
            <v>21.7</v>
          </cell>
          <cell r="T4495">
            <v>9.6634521299999996</v>
          </cell>
          <cell r="U4495">
            <v>10.39592515</v>
          </cell>
          <cell r="V4495">
            <v>9.5275569699999991</v>
          </cell>
          <cell r="W4495">
            <v>67.5</v>
          </cell>
          <cell r="X4495">
            <v>87.5</v>
          </cell>
          <cell r="Y4495">
            <v>59.5</v>
          </cell>
          <cell r="Z4495">
            <v>41.4</v>
          </cell>
          <cell r="AA4495">
            <v>31.7</v>
          </cell>
          <cell r="AB4495">
            <v>10.42803855</v>
          </cell>
          <cell r="AC4495">
            <v>0.17879297</v>
          </cell>
          <cell r="AD4495">
            <v>276.85000000000002</v>
          </cell>
          <cell r="AE4495">
            <v>59.628262200000009</v>
          </cell>
          <cell r="AF4495">
            <v>63.014026739999998</v>
          </cell>
          <cell r="AG4495">
            <v>0.36842105000000003</v>
          </cell>
          <cell r="AH4495">
            <v>4.2</v>
          </cell>
          <cell r="AI4495">
            <v>49890</v>
          </cell>
          <cell r="AJ4495">
            <v>7.5</v>
          </cell>
        </row>
        <row r="4496">
          <cell r="A4496" t="str">
            <v>5933</v>
          </cell>
          <cell r="B4496" t="str">
            <v>593304201</v>
          </cell>
          <cell r="C4496" t="str">
            <v>925</v>
          </cell>
          <cell r="D4496" t="str">
            <v>5933042</v>
          </cell>
          <cell r="E4496" t="str">
            <v>5930</v>
          </cell>
          <cell r="F4496" t="str">
            <v>59</v>
          </cell>
          <cell r="G4496">
            <v>534.62863347999996</v>
          </cell>
          <cell r="H4496">
            <v>538.47918019999997</v>
          </cell>
          <cell r="I4496">
            <v>536.27532274999999</v>
          </cell>
          <cell r="J4496">
            <v>27.355623099999995</v>
          </cell>
          <cell r="K4496">
            <v>17.45068285</v>
          </cell>
          <cell r="L4496">
            <v>7.4916454699999999</v>
          </cell>
          <cell r="M4496">
            <v>8.7519490599999994</v>
          </cell>
          <cell r="N4496">
            <v>20.857879860000001</v>
          </cell>
          <cell r="O4496">
            <v>60.380999999999993</v>
          </cell>
          <cell r="P4496">
            <v>8.7524233999999996</v>
          </cell>
          <cell r="Q4496">
            <v>69.3</v>
          </cell>
          <cell r="R4496">
            <v>47.79608563</v>
          </cell>
          <cell r="S4496">
            <v>21.7</v>
          </cell>
          <cell r="T4496">
            <v>8.7102898199999998</v>
          </cell>
          <cell r="U4496">
            <v>7.9624156800000012</v>
          </cell>
          <cell r="V4496">
            <v>7.8879593400000001</v>
          </cell>
          <cell r="W4496">
            <v>67.5</v>
          </cell>
          <cell r="X4496">
            <v>87.5</v>
          </cell>
          <cell r="Y4496">
            <v>59.5</v>
          </cell>
          <cell r="Z4496">
            <v>41.4</v>
          </cell>
          <cell r="AA4496">
            <v>31.7</v>
          </cell>
          <cell r="AB4496">
            <v>7.8998953200000006</v>
          </cell>
          <cell r="AC4496">
            <v>0.76182945999999996</v>
          </cell>
          <cell r="AD4496">
            <v>276.85000000000002</v>
          </cell>
          <cell r="AE4496">
            <v>59.628262200000009</v>
          </cell>
          <cell r="AF4496">
            <v>63.015000000000001</v>
          </cell>
          <cell r="AG4496">
            <v>0.32771822</v>
          </cell>
          <cell r="AH4496">
            <v>4.2</v>
          </cell>
          <cell r="AI4496">
            <v>49890</v>
          </cell>
          <cell r="AJ4496">
            <v>7.5</v>
          </cell>
        </row>
        <row r="4497">
          <cell r="A4497" t="str">
            <v>5933</v>
          </cell>
          <cell r="B4497" t="str">
            <v>593304401</v>
          </cell>
          <cell r="C4497" t="str">
            <v>925</v>
          </cell>
          <cell r="D4497" t="str">
            <v>5933044</v>
          </cell>
          <cell r="E4497" t="str">
            <v>5930</v>
          </cell>
          <cell r="F4497" t="str">
            <v>59</v>
          </cell>
          <cell r="G4497">
            <v>534.62863347999996</v>
          </cell>
          <cell r="H4497">
            <v>538.47918019999997</v>
          </cell>
          <cell r="I4497">
            <v>536.27532274999999</v>
          </cell>
          <cell r="J4497">
            <v>27.355623099999995</v>
          </cell>
          <cell r="K4497">
            <v>17.45068285</v>
          </cell>
          <cell r="L4497">
            <v>9.3501023100000005</v>
          </cell>
          <cell r="M4497">
            <v>10.398000850000001</v>
          </cell>
          <cell r="N4497">
            <v>20.857879860000001</v>
          </cell>
          <cell r="O4497">
            <v>60.380999999999993</v>
          </cell>
          <cell r="P4497">
            <v>10.62342271</v>
          </cell>
          <cell r="Q4497">
            <v>69.3</v>
          </cell>
          <cell r="R4497">
            <v>47.79608563</v>
          </cell>
          <cell r="S4497">
            <v>21.7</v>
          </cell>
          <cell r="T4497">
            <v>10.20273993</v>
          </cell>
          <cell r="U4497">
            <v>9.8509302999999999</v>
          </cell>
          <cell r="V4497">
            <v>9.9409759999999991</v>
          </cell>
          <cell r="W4497">
            <v>67.5</v>
          </cell>
          <cell r="X4497">
            <v>87.5</v>
          </cell>
          <cell r="Y4497">
            <v>59.5</v>
          </cell>
          <cell r="Z4497">
            <v>41.4</v>
          </cell>
          <cell r="AA4497">
            <v>31.7</v>
          </cell>
          <cell r="AB4497">
            <v>9.9893441000000003</v>
          </cell>
          <cell r="AC4497">
            <v>0</v>
          </cell>
          <cell r="AD4497">
            <v>276.85000000000002</v>
          </cell>
          <cell r="AE4497">
            <v>59.628262200000009</v>
          </cell>
          <cell r="AF4497">
            <v>63.078813719999992</v>
          </cell>
          <cell r="AG4497">
            <v>0.35714286000000001</v>
          </cell>
          <cell r="AH4497">
            <v>4.2</v>
          </cell>
          <cell r="AI4497">
            <v>49890</v>
          </cell>
          <cell r="AJ4497">
            <v>7.5</v>
          </cell>
        </row>
        <row r="4498">
          <cell r="A4498" t="str">
            <v>5933</v>
          </cell>
          <cell r="B4498" t="str">
            <v>593305401</v>
          </cell>
          <cell r="C4498" t="str">
            <v>925</v>
          </cell>
          <cell r="D4498" t="str">
            <v>5933054</v>
          </cell>
          <cell r="E4498" t="str">
            <v>5930</v>
          </cell>
          <cell r="F4498" t="str">
            <v>59</v>
          </cell>
          <cell r="G4498">
            <v>534.62863347999996</v>
          </cell>
          <cell r="H4498">
            <v>538.47918019999997</v>
          </cell>
          <cell r="I4498">
            <v>536.27532274999999</v>
          </cell>
          <cell r="J4498">
            <v>27.355623099999995</v>
          </cell>
          <cell r="K4498">
            <v>17.45068285</v>
          </cell>
          <cell r="L4498">
            <v>7.2591161299999998</v>
          </cell>
          <cell r="M4498">
            <v>10.81977828</v>
          </cell>
          <cell r="N4498">
            <v>20.857879860000001</v>
          </cell>
          <cell r="O4498">
            <v>60.380999999999993</v>
          </cell>
          <cell r="P4498">
            <v>10.81977828</v>
          </cell>
          <cell r="Q4498">
            <v>69.3</v>
          </cell>
          <cell r="R4498">
            <v>47.79608563</v>
          </cell>
          <cell r="S4498">
            <v>21.7</v>
          </cell>
          <cell r="T4498">
            <v>7.2591161299999998</v>
          </cell>
          <cell r="U4498">
            <v>9.8416653400000005</v>
          </cell>
          <cell r="V4498">
            <v>7.2591161299999998</v>
          </cell>
          <cell r="W4498">
            <v>67.5</v>
          </cell>
          <cell r="X4498">
            <v>87.5</v>
          </cell>
          <cell r="Y4498">
            <v>59.5</v>
          </cell>
          <cell r="Z4498">
            <v>41.4</v>
          </cell>
          <cell r="AA4498">
            <v>31.7</v>
          </cell>
          <cell r="AB4498">
            <v>7.2730926</v>
          </cell>
          <cell r="AC4498">
            <v>0.91958099000000004</v>
          </cell>
          <cell r="AD4498">
            <v>276.85000000000002</v>
          </cell>
          <cell r="AE4498">
            <v>59.628262200000009</v>
          </cell>
          <cell r="AF4498">
            <v>64.351900000000001</v>
          </cell>
          <cell r="AG4498">
            <v>0.12195122</v>
          </cell>
          <cell r="AH4498">
            <v>4.2</v>
          </cell>
          <cell r="AI4498">
            <v>49890</v>
          </cell>
          <cell r="AJ4498">
            <v>7.5</v>
          </cell>
        </row>
        <row r="4499">
          <cell r="A4499" t="str">
            <v>5933</v>
          </cell>
          <cell r="B4499" t="str">
            <v>593306001</v>
          </cell>
          <cell r="D4499" t="str">
            <v>5933060</v>
          </cell>
          <cell r="E4499" t="str">
            <v>5930</v>
          </cell>
          <cell r="F4499" t="str">
            <v>59</v>
          </cell>
          <cell r="G4499">
            <v>534.62863347999996</v>
          </cell>
          <cell r="H4499">
            <v>538.47918019999997</v>
          </cell>
          <cell r="I4499">
            <v>536.27532274999999</v>
          </cell>
          <cell r="J4499">
            <v>27.355623099999995</v>
          </cell>
          <cell r="K4499">
            <v>17.45068285</v>
          </cell>
          <cell r="L4499">
            <v>9.4511666600000002</v>
          </cell>
          <cell r="M4499">
            <v>10.292687770000001</v>
          </cell>
          <cell r="N4499">
            <v>20.857879860000001</v>
          </cell>
          <cell r="O4499">
            <v>60.380999999999993</v>
          </cell>
          <cell r="P4499">
            <v>10.494768110000001</v>
          </cell>
          <cell r="Q4499">
            <v>69.3</v>
          </cell>
          <cell r="R4499">
            <v>45.167244680000003</v>
          </cell>
          <cell r="S4499">
            <v>21.7</v>
          </cell>
          <cell r="T4499">
            <v>10.107203609999999</v>
          </cell>
          <cell r="U4499">
            <v>9.6238397899999999</v>
          </cell>
          <cell r="V4499">
            <v>9.7464242999999993</v>
          </cell>
          <cell r="W4499">
            <v>67.5</v>
          </cell>
          <cell r="X4499">
            <v>87.5</v>
          </cell>
          <cell r="Y4499">
            <v>59.5</v>
          </cell>
          <cell r="Z4499">
            <v>41.4</v>
          </cell>
          <cell r="AA4499">
            <v>31.7</v>
          </cell>
          <cell r="AB4499">
            <v>9.7208259399999992</v>
          </cell>
          <cell r="AC4499">
            <v>0.15788309</v>
          </cell>
          <cell r="AD4499">
            <v>276.85000000000002</v>
          </cell>
          <cell r="AE4499">
            <v>59.628262200000009</v>
          </cell>
          <cell r="AF4499">
            <v>63.256553449999998</v>
          </cell>
          <cell r="AG4499">
            <v>0</v>
          </cell>
          <cell r="AH4499">
            <v>4.2</v>
          </cell>
          <cell r="AI4499">
            <v>49890</v>
          </cell>
          <cell r="AJ4499">
            <v>7.5</v>
          </cell>
        </row>
        <row r="4500">
          <cell r="A4500" t="str">
            <v>5933</v>
          </cell>
          <cell r="B4500" t="str">
            <v>593306801</v>
          </cell>
          <cell r="D4500" t="str">
            <v>5933068</v>
          </cell>
          <cell r="E4500" t="str">
            <v>5930</v>
          </cell>
          <cell r="F4500" t="str">
            <v>59</v>
          </cell>
          <cell r="G4500">
            <v>534.62863347999996</v>
          </cell>
          <cell r="H4500">
            <v>538.47918019999997</v>
          </cell>
          <cell r="I4500">
            <v>536.27532274999999</v>
          </cell>
          <cell r="J4500">
            <v>27.355623099999995</v>
          </cell>
          <cell r="K4500">
            <v>17.45068285</v>
          </cell>
          <cell r="L4500">
            <v>9.1444142199999998</v>
          </cell>
          <cell r="M4500">
            <v>9.4218161200000008</v>
          </cell>
          <cell r="N4500">
            <v>20.857879860000001</v>
          </cell>
          <cell r="O4500">
            <v>60.380999999999993</v>
          </cell>
          <cell r="P4500">
            <v>9.4870625999999998</v>
          </cell>
          <cell r="Q4500">
            <v>69.3</v>
          </cell>
          <cell r="R4500">
            <v>45.167244680000003</v>
          </cell>
          <cell r="S4500">
            <v>21.7</v>
          </cell>
          <cell r="T4500">
            <v>9.4523449300000006</v>
          </cell>
          <cell r="U4500">
            <v>9.4549322500000006</v>
          </cell>
          <cell r="V4500">
            <v>9.1233653599999993</v>
          </cell>
          <cell r="W4500">
            <v>67.5</v>
          </cell>
          <cell r="X4500">
            <v>87.5</v>
          </cell>
          <cell r="Y4500">
            <v>59.5</v>
          </cell>
          <cell r="Z4500">
            <v>41.4</v>
          </cell>
          <cell r="AA4500">
            <v>31.7</v>
          </cell>
          <cell r="AB4500">
            <v>9.5814900499999993</v>
          </cell>
          <cell r="AC4500">
            <v>0.80332401000000009</v>
          </cell>
          <cell r="AD4500">
            <v>276.85000000000002</v>
          </cell>
          <cell r="AE4500">
            <v>59.628262200000009</v>
          </cell>
          <cell r="AF4500">
            <v>63.015000000000001</v>
          </cell>
          <cell r="AG4500">
            <v>0.24242424000000001</v>
          </cell>
          <cell r="AH4500">
            <v>4.2</v>
          </cell>
          <cell r="AI4500">
            <v>49890</v>
          </cell>
          <cell r="AJ4500">
            <v>7.5</v>
          </cell>
        </row>
        <row r="4501">
          <cell r="A4501" t="str">
            <v>5933</v>
          </cell>
          <cell r="B4501" t="str">
            <v>593307001</v>
          </cell>
          <cell r="D4501" t="str">
            <v>5933070</v>
          </cell>
          <cell r="E4501" t="str">
            <v>5930</v>
          </cell>
          <cell r="F4501" t="str">
            <v>59</v>
          </cell>
          <cell r="G4501">
            <v>534.62863347999996</v>
          </cell>
          <cell r="H4501">
            <v>538.47918019999997</v>
          </cell>
          <cell r="I4501">
            <v>536.27532274999999</v>
          </cell>
          <cell r="J4501">
            <v>27.355623099999995</v>
          </cell>
          <cell r="K4501">
            <v>17.45068285</v>
          </cell>
          <cell r="L4501">
            <v>9.4371571700000008</v>
          </cell>
          <cell r="M4501">
            <v>11.156607599999999</v>
          </cell>
          <cell r="N4501">
            <v>20.857879860000001</v>
          </cell>
          <cell r="O4501">
            <v>60.380999999999993</v>
          </cell>
          <cell r="P4501">
            <v>11.224042669999999</v>
          </cell>
          <cell r="Q4501">
            <v>69.3</v>
          </cell>
          <cell r="R4501">
            <v>45.167244680000003</v>
          </cell>
          <cell r="S4501">
            <v>21.7</v>
          </cell>
          <cell r="T4501">
            <v>9.6270750700000001</v>
          </cell>
          <cell r="U4501">
            <v>11.156607599999999</v>
          </cell>
          <cell r="V4501">
            <v>9.4371571700000008</v>
          </cell>
          <cell r="W4501">
            <v>67.5</v>
          </cell>
          <cell r="X4501">
            <v>87.5</v>
          </cell>
          <cell r="Y4501">
            <v>59.5</v>
          </cell>
          <cell r="Z4501">
            <v>41.4</v>
          </cell>
          <cell r="AA4501">
            <v>31.7</v>
          </cell>
          <cell r="AB4501">
            <v>11.38877847</v>
          </cell>
          <cell r="AC4501">
            <v>0</v>
          </cell>
          <cell r="AD4501">
            <v>276.85000000000002</v>
          </cell>
          <cell r="AE4501">
            <v>59.628262200000009</v>
          </cell>
          <cell r="AF4501">
            <v>63.015000000000001</v>
          </cell>
          <cell r="AG4501">
            <v>0.33917853597615888</v>
          </cell>
          <cell r="AH4501">
            <v>4.2</v>
          </cell>
          <cell r="AI4501">
            <v>49890</v>
          </cell>
          <cell r="AJ4501">
            <v>7.5</v>
          </cell>
        </row>
        <row r="4502">
          <cell r="A4502" t="str">
            <v>5933</v>
          </cell>
          <cell r="B4502" t="str">
            <v>593307201</v>
          </cell>
          <cell r="D4502" t="str">
            <v>5933072</v>
          </cell>
          <cell r="E4502" t="str">
            <v>5930</v>
          </cell>
          <cell r="F4502" t="str">
            <v>59</v>
          </cell>
          <cell r="G4502">
            <v>534.62863347999996</v>
          </cell>
          <cell r="H4502">
            <v>538.47918019999997</v>
          </cell>
          <cell r="I4502">
            <v>536.27532274999999</v>
          </cell>
          <cell r="J4502">
            <v>27.355623099999995</v>
          </cell>
          <cell r="K4502">
            <v>17.45068285</v>
          </cell>
          <cell r="L4502">
            <v>9.6115296899999993</v>
          </cell>
          <cell r="M4502">
            <v>9.6509795599999997</v>
          </cell>
          <cell r="N4502">
            <v>20.857879860000001</v>
          </cell>
          <cell r="O4502">
            <v>60.380999999999993</v>
          </cell>
          <cell r="P4502">
            <v>11.02044716</v>
          </cell>
          <cell r="Q4502">
            <v>69.3</v>
          </cell>
          <cell r="R4502">
            <v>45.167244680000003</v>
          </cell>
          <cell r="S4502">
            <v>21.7</v>
          </cell>
          <cell r="T4502">
            <v>9.6331213600000005</v>
          </cell>
          <cell r="U4502">
            <v>9.6582900899999995</v>
          </cell>
          <cell r="V4502">
            <v>9.6529728000000006</v>
          </cell>
          <cell r="W4502">
            <v>67.5</v>
          </cell>
          <cell r="X4502">
            <v>87.5</v>
          </cell>
          <cell r="Y4502">
            <v>59.5</v>
          </cell>
          <cell r="Z4502">
            <v>41.4</v>
          </cell>
          <cell r="AA4502">
            <v>31.7</v>
          </cell>
          <cell r="AB4502">
            <v>9.6520731200000007</v>
          </cell>
          <cell r="AC4502">
            <v>6.239349000000001E-2</v>
          </cell>
          <cell r="AD4502">
            <v>276.85000000000002</v>
          </cell>
          <cell r="AE4502">
            <v>59.628262200000009</v>
          </cell>
          <cell r="AF4502">
            <v>63.015000000000001</v>
          </cell>
          <cell r="AG4502">
            <v>0.60869565000000003</v>
          </cell>
          <cell r="AH4502">
            <v>4.2</v>
          </cell>
          <cell r="AI4502">
            <v>49890</v>
          </cell>
          <cell r="AJ4502">
            <v>7.5</v>
          </cell>
        </row>
        <row r="4503">
          <cell r="A4503" t="str">
            <v>5935</v>
          </cell>
          <cell r="B4503" t="str">
            <v>593501001</v>
          </cell>
          <cell r="C4503" t="str">
            <v>915</v>
          </cell>
          <cell r="D4503" t="str">
            <v>5935010</v>
          </cell>
          <cell r="E4503" t="str">
            <v>5930</v>
          </cell>
          <cell r="F4503" t="str">
            <v>59</v>
          </cell>
          <cell r="G4503">
            <v>534.62863347999996</v>
          </cell>
          <cell r="H4503">
            <v>538.47918019999997</v>
          </cell>
          <cell r="I4503">
            <v>536.27532274999999</v>
          </cell>
          <cell r="J4503">
            <v>27.355623099999995</v>
          </cell>
          <cell r="K4503">
            <v>17.45068285</v>
          </cell>
          <cell r="L4503">
            <v>7.5538108499999996</v>
          </cell>
          <cell r="M4503">
            <v>8.4625257900000008</v>
          </cell>
          <cell r="N4503">
            <v>20.857879860000001</v>
          </cell>
          <cell r="O4503">
            <v>60.380999999999993</v>
          </cell>
          <cell r="P4503">
            <v>8.3049895800000009</v>
          </cell>
          <cell r="Q4503">
            <v>69.3</v>
          </cell>
          <cell r="R4503">
            <v>51.964519610000004</v>
          </cell>
          <cell r="S4503">
            <v>21.7</v>
          </cell>
          <cell r="T4503">
            <v>8.3560850299999991</v>
          </cell>
          <cell r="U4503">
            <v>8.0446262799999992</v>
          </cell>
          <cell r="V4503">
            <v>7.5261789100000005</v>
          </cell>
          <cell r="W4503">
            <v>67.5</v>
          </cell>
          <cell r="X4503">
            <v>87.5</v>
          </cell>
          <cell r="Y4503">
            <v>59.5</v>
          </cell>
          <cell r="Z4503">
            <v>41.4</v>
          </cell>
          <cell r="AA4503">
            <v>31.7</v>
          </cell>
          <cell r="AB4503">
            <v>7.8516611799999989</v>
          </cell>
          <cell r="AC4503">
            <v>0.89951279999999989</v>
          </cell>
          <cell r="AD4503">
            <v>276.85000000000002</v>
          </cell>
          <cell r="AE4503">
            <v>59.628262200000009</v>
          </cell>
          <cell r="AF4503">
            <v>63.395699999999998</v>
          </cell>
          <cell r="AG4503">
            <v>0.35245902000000001</v>
          </cell>
          <cell r="AH4503">
            <v>4.2</v>
          </cell>
          <cell r="AI4503">
            <v>49890</v>
          </cell>
          <cell r="AJ4503">
            <v>7.5</v>
          </cell>
        </row>
        <row r="4504">
          <cell r="A4504" t="str">
            <v>5935</v>
          </cell>
          <cell r="B4504" t="str">
            <v>593501201</v>
          </cell>
          <cell r="C4504" t="str">
            <v>915</v>
          </cell>
          <cell r="D4504" t="str">
            <v>5935012</v>
          </cell>
          <cell r="E4504" t="str">
            <v>5930</v>
          </cell>
          <cell r="F4504" t="str">
            <v>59</v>
          </cell>
          <cell r="G4504">
            <v>534.62863347999996</v>
          </cell>
          <cell r="H4504">
            <v>538.47918019999997</v>
          </cell>
          <cell r="I4504">
            <v>536.27532274999999</v>
          </cell>
          <cell r="J4504">
            <v>27.355623099999995</v>
          </cell>
          <cell r="K4504">
            <v>17.45068285</v>
          </cell>
          <cell r="L4504">
            <v>8.6231735100000009</v>
          </cell>
          <cell r="M4504">
            <v>9.0732598299999996</v>
          </cell>
          <cell r="N4504">
            <v>20.857879860000001</v>
          </cell>
          <cell r="O4504">
            <v>60.380999999999993</v>
          </cell>
          <cell r="P4504">
            <v>9.3594497899999993</v>
          </cell>
          <cell r="Q4504">
            <v>69.3</v>
          </cell>
          <cell r="R4504">
            <v>51.964519610000004</v>
          </cell>
          <cell r="S4504">
            <v>21.7</v>
          </cell>
          <cell r="T4504">
            <v>9.3413686299999998</v>
          </cell>
          <cell r="U4504">
            <v>9.1453750899999999</v>
          </cell>
          <cell r="V4504">
            <v>9.05742227</v>
          </cell>
          <cell r="W4504">
            <v>67.5</v>
          </cell>
          <cell r="X4504">
            <v>87.5</v>
          </cell>
          <cell r="Y4504">
            <v>59.5</v>
          </cell>
          <cell r="Z4504">
            <v>41.4</v>
          </cell>
          <cell r="AA4504">
            <v>31.7</v>
          </cell>
          <cell r="AB4504">
            <v>9.0877206600000004</v>
          </cell>
          <cell r="AC4504">
            <v>0.36253507000000001</v>
          </cell>
          <cell r="AD4504">
            <v>276.85000000000002</v>
          </cell>
          <cell r="AE4504">
            <v>59.628262200000009</v>
          </cell>
          <cell r="AF4504">
            <v>63.402571760000001</v>
          </cell>
          <cell r="AG4504">
            <v>0.27906976999999999</v>
          </cell>
          <cell r="AH4504">
            <v>4.2</v>
          </cell>
          <cell r="AI4504">
            <v>49890</v>
          </cell>
          <cell r="AJ4504">
            <v>7.5</v>
          </cell>
        </row>
        <row r="4505">
          <cell r="A4505" t="str">
            <v>5935</v>
          </cell>
          <cell r="B4505" t="str">
            <v>593501601</v>
          </cell>
          <cell r="C4505" t="str">
            <v>915</v>
          </cell>
          <cell r="D4505" t="str">
            <v>5935016</v>
          </cell>
          <cell r="E4505" t="str">
            <v>5930</v>
          </cell>
          <cell r="F4505" t="str">
            <v>59</v>
          </cell>
          <cell r="G4505">
            <v>534.62863347999996</v>
          </cell>
          <cell r="H4505">
            <v>538.47918019999997</v>
          </cell>
          <cell r="I4505">
            <v>536.27532274999999</v>
          </cell>
          <cell r="J4505">
            <v>27.355623099999995</v>
          </cell>
          <cell r="K4505">
            <v>17.45068285</v>
          </cell>
          <cell r="L4505">
            <v>7.90026604</v>
          </cell>
          <cell r="M4505">
            <v>9.5848650600000003</v>
          </cell>
          <cell r="N4505">
            <v>20.857879860000001</v>
          </cell>
          <cell r="O4505">
            <v>60.380999999999993</v>
          </cell>
          <cell r="P4505">
            <v>8.3170334799999992</v>
          </cell>
          <cell r="Q4505">
            <v>69.3</v>
          </cell>
          <cell r="R4505">
            <v>51.964519610000004</v>
          </cell>
          <cell r="S4505">
            <v>21.7</v>
          </cell>
          <cell r="T4505">
            <v>8.3714735400000002</v>
          </cell>
          <cell r="U4505">
            <v>8.3593691099999994</v>
          </cell>
          <cell r="V4505">
            <v>7.9854843599999992</v>
          </cell>
          <cell r="W4505">
            <v>67.5</v>
          </cell>
          <cell r="X4505">
            <v>87.5</v>
          </cell>
          <cell r="Y4505">
            <v>59.5</v>
          </cell>
          <cell r="Z4505">
            <v>41.4</v>
          </cell>
          <cell r="AA4505">
            <v>31.7</v>
          </cell>
          <cell r="AB4505">
            <v>8.4709398100000008</v>
          </cell>
          <cell r="AC4505">
            <v>0.68448067999999995</v>
          </cell>
          <cell r="AD4505">
            <v>276.85000000000002</v>
          </cell>
          <cell r="AE4505">
            <v>59.628262200000009</v>
          </cell>
          <cell r="AF4505">
            <v>63.395699999999998</v>
          </cell>
          <cell r="AG4505">
            <v>0.53488371999999995</v>
          </cell>
          <cell r="AH4505">
            <v>4.2</v>
          </cell>
          <cell r="AI4505">
            <v>49890</v>
          </cell>
          <cell r="AJ4505">
            <v>7.5</v>
          </cell>
        </row>
        <row r="4506">
          <cell r="A4506" t="str">
            <v>5935</v>
          </cell>
          <cell r="B4506" t="str">
            <v>593501801</v>
          </cell>
          <cell r="C4506" t="str">
            <v>915</v>
          </cell>
          <cell r="D4506" t="str">
            <v>5935018</v>
          </cell>
          <cell r="E4506" t="str">
            <v>5930</v>
          </cell>
          <cell r="F4506" t="str">
            <v>59</v>
          </cell>
          <cell r="G4506">
            <v>534.62863347999996</v>
          </cell>
          <cell r="H4506">
            <v>538.47918019999997</v>
          </cell>
          <cell r="I4506">
            <v>536.27532274999999</v>
          </cell>
          <cell r="J4506">
            <v>27.355623099999995</v>
          </cell>
          <cell r="K4506">
            <v>17.45068285</v>
          </cell>
          <cell r="L4506">
            <v>8.3106609099999993</v>
          </cell>
          <cell r="M4506">
            <v>9.9459721600000002</v>
          </cell>
          <cell r="N4506">
            <v>20.857879860000001</v>
          </cell>
          <cell r="O4506">
            <v>60.380999999999993</v>
          </cell>
          <cell r="P4506">
            <v>9.4599310899999995</v>
          </cell>
          <cell r="Q4506">
            <v>69.3</v>
          </cell>
          <cell r="R4506">
            <v>51.964519610000004</v>
          </cell>
          <cell r="S4506">
            <v>21.7</v>
          </cell>
          <cell r="T4506">
            <v>8.2697569499999997</v>
          </cell>
          <cell r="U4506">
            <v>8.2697569499999997</v>
          </cell>
          <cell r="V4506">
            <v>8.2697569499999997</v>
          </cell>
          <cell r="W4506">
            <v>67.5</v>
          </cell>
          <cell r="X4506">
            <v>87.5</v>
          </cell>
          <cell r="Y4506">
            <v>59.5</v>
          </cell>
          <cell r="Z4506">
            <v>41.4</v>
          </cell>
          <cell r="AA4506">
            <v>31.7</v>
          </cell>
          <cell r="AB4506">
            <v>8.2763947000000009</v>
          </cell>
          <cell r="AC4506">
            <v>1</v>
          </cell>
          <cell r="AD4506">
            <v>276.85000000000002</v>
          </cell>
          <cell r="AE4506">
            <v>59.628262200000009</v>
          </cell>
          <cell r="AF4506">
            <v>62.828499999999998</v>
          </cell>
          <cell r="AG4506">
            <v>0.26666666999999999</v>
          </cell>
          <cell r="AH4506">
            <v>4.2</v>
          </cell>
          <cell r="AI4506">
            <v>49890</v>
          </cell>
          <cell r="AJ4506">
            <v>7.5</v>
          </cell>
        </row>
        <row r="4507">
          <cell r="A4507" t="str">
            <v>5935</v>
          </cell>
          <cell r="B4507" t="str">
            <v>593502001</v>
          </cell>
          <cell r="C4507" t="str">
            <v>915</v>
          </cell>
          <cell r="D4507" t="str">
            <v>5935020</v>
          </cell>
          <cell r="E4507" t="str">
            <v>5930</v>
          </cell>
          <cell r="F4507" t="str">
            <v>59</v>
          </cell>
          <cell r="G4507">
            <v>534.62863347999996</v>
          </cell>
          <cell r="H4507">
            <v>538.47918019999997</v>
          </cell>
          <cell r="I4507">
            <v>536.27532274999999</v>
          </cell>
          <cell r="J4507">
            <v>27.355623099999995</v>
          </cell>
          <cell r="K4507">
            <v>17.45068285</v>
          </cell>
          <cell r="L4507">
            <v>8.1524860799999992</v>
          </cell>
          <cell r="M4507">
            <v>9.4747026400000003</v>
          </cell>
          <cell r="N4507">
            <v>20.857879860000001</v>
          </cell>
          <cell r="O4507">
            <v>60.380999999999993</v>
          </cell>
          <cell r="P4507">
            <v>8.7916380400000005</v>
          </cell>
          <cell r="Q4507">
            <v>69.3</v>
          </cell>
          <cell r="R4507">
            <v>51.964519610000004</v>
          </cell>
          <cell r="S4507">
            <v>21.7</v>
          </cell>
          <cell r="T4507">
            <v>8.8208470299999995</v>
          </cell>
          <cell r="U4507">
            <v>8.6019019199999995</v>
          </cell>
          <cell r="V4507">
            <v>8.1107275800000007</v>
          </cell>
          <cell r="W4507">
            <v>67.5</v>
          </cell>
          <cell r="X4507">
            <v>87.5</v>
          </cell>
          <cell r="Y4507">
            <v>59.5</v>
          </cell>
          <cell r="Z4507">
            <v>41.4</v>
          </cell>
          <cell r="AA4507">
            <v>31.7</v>
          </cell>
          <cell r="AB4507">
            <v>8.5512080699999995</v>
          </cell>
          <cell r="AC4507">
            <v>0.48435591</v>
          </cell>
          <cell r="AD4507">
            <v>276.85000000000002</v>
          </cell>
          <cell r="AE4507">
            <v>59.628262200000009</v>
          </cell>
          <cell r="AF4507">
            <v>62.830399700000001</v>
          </cell>
          <cell r="AG4507">
            <v>0.35986159000000001</v>
          </cell>
          <cell r="AH4507">
            <v>4.2</v>
          </cell>
          <cell r="AI4507">
            <v>49890</v>
          </cell>
          <cell r="AJ4507">
            <v>7.5</v>
          </cell>
        </row>
        <row r="4508">
          <cell r="A4508" t="str">
            <v>5937</v>
          </cell>
          <cell r="B4508" t="str">
            <v>593700501</v>
          </cell>
          <cell r="D4508" t="str">
            <v>5937005</v>
          </cell>
          <cell r="E4508" t="str">
            <v>5930</v>
          </cell>
          <cell r="F4508" t="str">
            <v>59</v>
          </cell>
          <cell r="G4508">
            <v>534.62863347999996</v>
          </cell>
          <cell r="H4508">
            <v>538.47918019999997</v>
          </cell>
          <cell r="I4508">
            <v>536.27532274999999</v>
          </cell>
          <cell r="J4508">
            <v>27.355623099999995</v>
          </cell>
          <cell r="K4508">
            <v>17.45068285</v>
          </cell>
          <cell r="L4508">
            <v>7.1522688600000013</v>
          </cell>
          <cell r="M4508">
            <v>10.126631100000001</v>
          </cell>
          <cell r="N4508">
            <v>20.857879860000001</v>
          </cell>
          <cell r="O4508">
            <v>60.380999999999993</v>
          </cell>
          <cell r="P4508">
            <v>9.9984340300000003</v>
          </cell>
          <cell r="Q4508">
            <v>69.3</v>
          </cell>
          <cell r="R4508">
            <v>45.167244680000003</v>
          </cell>
          <cell r="S4508">
            <v>21.7</v>
          </cell>
          <cell r="T4508">
            <v>7.2710085399999995</v>
          </cell>
          <cell r="U4508">
            <v>7.1522688600000013</v>
          </cell>
          <cell r="V4508">
            <v>7.1522688600000013</v>
          </cell>
          <cell r="W4508">
            <v>67.5</v>
          </cell>
          <cell r="X4508">
            <v>87.5</v>
          </cell>
          <cell r="Y4508">
            <v>59.5</v>
          </cell>
          <cell r="Z4508">
            <v>41.4</v>
          </cell>
          <cell r="AA4508">
            <v>31.7</v>
          </cell>
          <cell r="AB4508">
            <v>7.2710085399999995</v>
          </cell>
          <cell r="AC4508">
            <v>1</v>
          </cell>
          <cell r="AD4508">
            <v>276.85000000000002</v>
          </cell>
          <cell r="AE4508">
            <v>59.628262200000009</v>
          </cell>
          <cell r="AF4508">
            <v>64.351900000000001</v>
          </cell>
          <cell r="AG4508">
            <v>0.30414243154315768</v>
          </cell>
          <cell r="AH4508">
            <v>4.2</v>
          </cell>
          <cell r="AI4508">
            <v>49890</v>
          </cell>
          <cell r="AJ4508">
            <v>7.5</v>
          </cell>
        </row>
        <row r="4509">
          <cell r="A4509" t="str">
            <v>5937</v>
          </cell>
          <cell r="B4509" t="str">
            <v>593701001</v>
          </cell>
          <cell r="C4509" t="str">
            <v>918</v>
          </cell>
          <cell r="D4509" t="str">
            <v>5937010</v>
          </cell>
          <cell r="E4509" t="str">
            <v>5930</v>
          </cell>
          <cell r="F4509" t="str">
            <v>59</v>
          </cell>
          <cell r="G4509">
            <v>534.62863347999996</v>
          </cell>
          <cell r="H4509">
            <v>538.47918019999997</v>
          </cell>
          <cell r="I4509">
            <v>536.27532274999999</v>
          </cell>
          <cell r="J4509">
            <v>27.355623099999995</v>
          </cell>
          <cell r="K4509">
            <v>17.45068285</v>
          </cell>
          <cell r="L4509">
            <v>7.4489160999999999</v>
          </cell>
          <cell r="M4509">
            <v>8.7486223200000008</v>
          </cell>
          <cell r="N4509">
            <v>20.857879860000001</v>
          </cell>
          <cell r="O4509">
            <v>60.380999999999993</v>
          </cell>
          <cell r="P4509">
            <v>8.5850387399999999</v>
          </cell>
          <cell r="Q4509">
            <v>69.3</v>
          </cell>
          <cell r="R4509">
            <v>45.167244680000003</v>
          </cell>
          <cell r="S4509">
            <v>21.7</v>
          </cell>
          <cell r="T4509">
            <v>8.9621353900000003</v>
          </cell>
          <cell r="U4509">
            <v>8.7135820099999997</v>
          </cell>
          <cell r="V4509">
            <v>7.7493224600000001</v>
          </cell>
          <cell r="W4509">
            <v>67.5</v>
          </cell>
          <cell r="X4509">
            <v>87.5</v>
          </cell>
          <cell r="Y4509">
            <v>59.5</v>
          </cell>
          <cell r="Z4509">
            <v>41.4</v>
          </cell>
          <cell r="AA4509">
            <v>31.7</v>
          </cell>
          <cell r="AB4509">
            <v>8.1936766700000003</v>
          </cell>
          <cell r="AC4509">
            <v>0.70525998999999995</v>
          </cell>
          <cell r="AD4509">
            <v>276.85000000000002</v>
          </cell>
          <cell r="AE4509">
            <v>59.628262200000009</v>
          </cell>
          <cell r="AF4509">
            <v>64.351900000000001</v>
          </cell>
          <cell r="AG4509">
            <v>9.0909089999999998E-2</v>
          </cell>
          <cell r="AH4509">
            <v>4.2</v>
          </cell>
          <cell r="AI4509">
            <v>49890</v>
          </cell>
          <cell r="AJ4509">
            <v>7.5</v>
          </cell>
        </row>
        <row r="4510">
          <cell r="A4510" t="str">
            <v>5937</v>
          </cell>
          <cell r="B4510" t="str">
            <v>593701401</v>
          </cell>
          <cell r="C4510" t="str">
            <v>918</v>
          </cell>
          <cell r="D4510" t="str">
            <v>5937014</v>
          </cell>
          <cell r="E4510" t="str">
            <v>5930</v>
          </cell>
          <cell r="F4510" t="str">
            <v>59</v>
          </cell>
          <cell r="G4510">
            <v>534.62863347999996</v>
          </cell>
          <cell r="H4510">
            <v>538.47918019999997</v>
          </cell>
          <cell r="I4510">
            <v>536.27532274999999</v>
          </cell>
          <cell r="J4510">
            <v>27.355623099999995</v>
          </cell>
          <cell r="K4510">
            <v>17.45068285</v>
          </cell>
          <cell r="L4510">
            <v>7.5958899200000003</v>
          </cell>
          <cell r="M4510">
            <v>8.2487907299999996</v>
          </cell>
          <cell r="N4510">
            <v>20.857879860000001</v>
          </cell>
          <cell r="O4510">
            <v>60.380999999999993</v>
          </cell>
          <cell r="P4510">
            <v>8.3143423399999996</v>
          </cell>
          <cell r="Q4510">
            <v>69.3</v>
          </cell>
          <cell r="R4510">
            <v>45.167244680000003</v>
          </cell>
          <cell r="S4510">
            <v>21.7</v>
          </cell>
          <cell r="T4510">
            <v>8.2687318300000001</v>
          </cell>
          <cell r="U4510">
            <v>7.9142522800000012</v>
          </cell>
          <cell r="V4510">
            <v>7.522940919999999</v>
          </cell>
          <cell r="W4510">
            <v>67.5</v>
          </cell>
          <cell r="X4510">
            <v>87.5</v>
          </cell>
          <cell r="Y4510">
            <v>59.5</v>
          </cell>
          <cell r="Z4510">
            <v>41.4</v>
          </cell>
          <cell r="AA4510">
            <v>31.7</v>
          </cell>
          <cell r="AB4510">
            <v>7.9939575500000002</v>
          </cell>
          <cell r="AC4510">
            <v>0.87392675000000009</v>
          </cell>
          <cell r="AD4510">
            <v>276.85000000000002</v>
          </cell>
          <cell r="AE4510">
            <v>59.628262200000009</v>
          </cell>
          <cell r="AF4510">
            <v>64.351900000000001</v>
          </cell>
          <cell r="AG4510">
            <v>0.36458332999999998</v>
          </cell>
          <cell r="AH4510">
            <v>4.2</v>
          </cell>
          <cell r="AI4510">
            <v>49890</v>
          </cell>
          <cell r="AJ4510">
            <v>7.5</v>
          </cell>
        </row>
        <row r="4511">
          <cell r="A4511" t="str">
            <v>5937</v>
          </cell>
          <cell r="B4511" t="str">
            <v>593701701</v>
          </cell>
          <cell r="C4511" t="str">
            <v>918</v>
          </cell>
          <cell r="D4511" t="str">
            <v>5937017</v>
          </cell>
          <cell r="E4511" t="str">
            <v>5930</v>
          </cell>
          <cell r="F4511" t="str">
            <v>59</v>
          </cell>
          <cell r="G4511">
            <v>534.62863347999996</v>
          </cell>
          <cell r="H4511">
            <v>538.47918019999997</v>
          </cell>
          <cell r="I4511">
            <v>536.27532274999999</v>
          </cell>
          <cell r="J4511">
            <v>27.355623099999995</v>
          </cell>
          <cell r="K4511">
            <v>17.45068285</v>
          </cell>
          <cell r="L4511">
            <v>8.13710339</v>
          </cell>
          <cell r="M4511">
            <v>9.0211150399999998</v>
          </cell>
          <cell r="N4511">
            <v>20.857879860000001</v>
          </cell>
          <cell r="O4511">
            <v>60.380999999999993</v>
          </cell>
          <cell r="P4511">
            <v>8.9901923299999993</v>
          </cell>
          <cell r="Q4511">
            <v>69.3</v>
          </cell>
          <cell r="R4511">
            <v>45.167244680000003</v>
          </cell>
          <cell r="S4511">
            <v>21.7</v>
          </cell>
          <cell r="T4511">
            <v>9.0410929699999993</v>
          </cell>
          <cell r="U4511">
            <v>8.5492730800000007</v>
          </cell>
          <cell r="V4511">
            <v>8.3499572700000009</v>
          </cell>
          <cell r="W4511">
            <v>67.5</v>
          </cell>
          <cell r="X4511">
            <v>87.5</v>
          </cell>
          <cell r="Y4511">
            <v>59.5</v>
          </cell>
          <cell r="Z4511">
            <v>41.4</v>
          </cell>
          <cell r="AA4511">
            <v>31.7</v>
          </cell>
          <cell r="AB4511">
            <v>8.6852467799999999</v>
          </cell>
          <cell r="AC4511">
            <v>0.58584952000000001</v>
          </cell>
          <cell r="AD4511">
            <v>276.85000000000002</v>
          </cell>
          <cell r="AE4511">
            <v>59.628262200000009</v>
          </cell>
          <cell r="AF4511">
            <v>64.33989158</v>
          </cell>
          <cell r="AG4511">
            <v>0.38888888999999999</v>
          </cell>
          <cell r="AH4511">
            <v>4.2</v>
          </cell>
          <cell r="AI4511">
            <v>49890</v>
          </cell>
          <cell r="AJ4511">
            <v>7.5</v>
          </cell>
        </row>
        <row r="4512">
          <cell r="A4512" t="str">
            <v>5937</v>
          </cell>
          <cell r="B4512" t="str">
            <v>593702101</v>
          </cell>
          <cell r="C4512" t="str">
            <v>918</v>
          </cell>
          <cell r="D4512" t="str">
            <v>5937021</v>
          </cell>
          <cell r="E4512" t="str">
            <v>5930</v>
          </cell>
          <cell r="F4512" t="str">
            <v>59</v>
          </cell>
          <cell r="G4512">
            <v>534.62863347999996</v>
          </cell>
          <cell r="H4512">
            <v>538.47918019999997</v>
          </cell>
          <cell r="I4512">
            <v>536.27532274999999</v>
          </cell>
          <cell r="J4512">
            <v>27.355623099999995</v>
          </cell>
          <cell r="K4512">
            <v>17.45068285</v>
          </cell>
          <cell r="L4512">
            <v>8.6055703000000001</v>
          </cell>
          <cell r="M4512">
            <v>9.2628379400000007</v>
          </cell>
          <cell r="N4512">
            <v>20.857879860000001</v>
          </cell>
          <cell r="O4512">
            <v>60.380999999999993</v>
          </cell>
          <cell r="P4512">
            <v>9.1570450700000006</v>
          </cell>
          <cell r="Q4512">
            <v>69.3</v>
          </cell>
          <cell r="R4512">
            <v>45.167244680000003</v>
          </cell>
          <cell r="S4512">
            <v>21.7</v>
          </cell>
          <cell r="T4512">
            <v>9.1961400199999996</v>
          </cell>
          <cell r="U4512">
            <v>8.93445511</v>
          </cell>
          <cell r="V4512">
            <v>8.6628507599999995</v>
          </cell>
          <cell r="W4512">
            <v>67.5</v>
          </cell>
          <cell r="X4512">
            <v>87.5</v>
          </cell>
          <cell r="Y4512">
            <v>59.5</v>
          </cell>
          <cell r="Z4512">
            <v>41.4</v>
          </cell>
          <cell r="AA4512">
            <v>31.7</v>
          </cell>
          <cell r="AB4512">
            <v>8.6876108399999996</v>
          </cell>
          <cell r="AC4512">
            <v>0.56566839999999996</v>
          </cell>
          <cell r="AD4512">
            <v>276.85000000000002</v>
          </cell>
          <cell r="AE4512">
            <v>59.628262200000009</v>
          </cell>
          <cell r="AF4512">
            <v>64.351900000000001</v>
          </cell>
          <cell r="AG4512">
            <v>0.26666666999999999</v>
          </cell>
          <cell r="AH4512">
            <v>4.2</v>
          </cell>
          <cell r="AI4512">
            <v>49890</v>
          </cell>
          <cell r="AJ4512">
            <v>7.5</v>
          </cell>
        </row>
        <row r="4513">
          <cell r="A4513" t="str">
            <v>5937</v>
          </cell>
          <cell r="B4513" t="str">
            <v>593702201</v>
          </cell>
          <cell r="D4513" t="str">
            <v>5937022</v>
          </cell>
          <cell r="E4513" t="str">
            <v>5930</v>
          </cell>
          <cell r="F4513" t="str">
            <v>59</v>
          </cell>
          <cell r="G4513">
            <v>534.62863347999996</v>
          </cell>
          <cell r="H4513">
            <v>538.47918019999997</v>
          </cell>
          <cell r="I4513">
            <v>536.27532274999999</v>
          </cell>
          <cell r="J4513">
            <v>27.355623099999995</v>
          </cell>
          <cell r="K4513">
            <v>17.45068285</v>
          </cell>
          <cell r="L4513">
            <v>9.0961633299999995</v>
          </cell>
          <cell r="M4513">
            <v>10.4470901</v>
          </cell>
          <cell r="N4513">
            <v>20.857879860000001</v>
          </cell>
          <cell r="O4513">
            <v>60.380999999999993</v>
          </cell>
          <cell r="P4513">
            <v>10.35942395</v>
          </cell>
          <cell r="Q4513">
            <v>69.3</v>
          </cell>
          <cell r="R4513">
            <v>45.167244680000003</v>
          </cell>
          <cell r="S4513">
            <v>21.7</v>
          </cell>
          <cell r="T4513">
            <v>9.3090991400000007</v>
          </cell>
          <cell r="U4513">
            <v>9.3015512499999993</v>
          </cell>
          <cell r="V4513">
            <v>9.2831260400000009</v>
          </cell>
          <cell r="W4513">
            <v>67.5</v>
          </cell>
          <cell r="X4513">
            <v>87.5</v>
          </cell>
          <cell r="Y4513">
            <v>59.5</v>
          </cell>
          <cell r="Z4513">
            <v>41.4</v>
          </cell>
          <cell r="AA4513">
            <v>31.7</v>
          </cell>
          <cell r="AB4513">
            <v>9.3988924800000007</v>
          </cell>
          <cell r="AC4513">
            <v>0.91831017999999998</v>
          </cell>
          <cell r="AD4513">
            <v>276.85000000000002</v>
          </cell>
          <cell r="AE4513">
            <v>59.628262200000009</v>
          </cell>
          <cell r="AF4513">
            <v>64.351900000000001</v>
          </cell>
          <cell r="AG4513">
            <v>0.25</v>
          </cell>
          <cell r="AH4513">
            <v>4.2</v>
          </cell>
          <cell r="AI4513">
            <v>49890</v>
          </cell>
          <cell r="AJ4513">
            <v>7.5</v>
          </cell>
        </row>
        <row r="4514">
          <cell r="A4514" t="str">
            <v>5937</v>
          </cell>
          <cell r="B4514" t="str">
            <v>593702301</v>
          </cell>
          <cell r="D4514" t="str">
            <v>5937023</v>
          </cell>
          <cell r="E4514" t="str">
            <v>5930</v>
          </cell>
          <cell r="F4514" t="str">
            <v>59</v>
          </cell>
          <cell r="G4514">
            <v>534.62863347999996</v>
          </cell>
          <cell r="H4514">
            <v>538.47918019999997</v>
          </cell>
          <cell r="I4514">
            <v>536.27532274999999</v>
          </cell>
          <cell r="J4514">
            <v>27.355623099999995</v>
          </cell>
          <cell r="K4514">
            <v>17.45068285</v>
          </cell>
          <cell r="L4514">
            <v>9.1835856299999996</v>
          </cell>
          <cell r="M4514">
            <v>11.022768109999999</v>
          </cell>
          <cell r="N4514">
            <v>20.857879860000001</v>
          </cell>
          <cell r="O4514">
            <v>60.380999999999993</v>
          </cell>
          <cell r="P4514">
            <v>10.94341084</v>
          </cell>
          <cell r="Q4514">
            <v>69.3</v>
          </cell>
          <cell r="R4514">
            <v>45.167244680000003</v>
          </cell>
          <cell r="S4514">
            <v>21.7</v>
          </cell>
          <cell r="T4514">
            <v>9.3275009900000008</v>
          </cell>
          <cell r="U4514">
            <v>9.2062319400000003</v>
          </cell>
          <cell r="V4514">
            <v>9.0676240700000008</v>
          </cell>
          <cell r="W4514">
            <v>67.5</v>
          </cell>
          <cell r="X4514">
            <v>87.5</v>
          </cell>
          <cell r="Y4514">
            <v>59.5</v>
          </cell>
          <cell r="Z4514">
            <v>41.4</v>
          </cell>
          <cell r="AA4514">
            <v>31.7</v>
          </cell>
          <cell r="AB4514">
            <v>10.69928157</v>
          </cell>
          <cell r="AC4514">
            <v>0.76306430000000003</v>
          </cell>
          <cell r="AD4514">
            <v>276.85000000000002</v>
          </cell>
          <cell r="AE4514">
            <v>59.628262200000009</v>
          </cell>
          <cell r="AF4514">
            <v>64.352096540000005</v>
          </cell>
          <cell r="AG4514">
            <v>0.4</v>
          </cell>
          <cell r="AH4514">
            <v>4.2</v>
          </cell>
          <cell r="AI4514">
            <v>49890</v>
          </cell>
          <cell r="AJ4514">
            <v>7.5</v>
          </cell>
        </row>
        <row r="4515">
          <cell r="A4515" t="str">
            <v>5937</v>
          </cell>
          <cell r="B4515" t="str">
            <v>593702401</v>
          </cell>
          <cell r="D4515" t="str">
            <v>5937024</v>
          </cell>
          <cell r="E4515" t="str">
            <v>5930</v>
          </cell>
          <cell r="F4515" t="str">
            <v>59</v>
          </cell>
          <cell r="G4515">
            <v>534.62863347999996</v>
          </cell>
          <cell r="H4515">
            <v>538.47918019999997</v>
          </cell>
          <cell r="I4515">
            <v>536.27532274999999</v>
          </cell>
          <cell r="J4515">
            <v>27.355623099999995</v>
          </cell>
          <cell r="K4515">
            <v>17.45068285</v>
          </cell>
          <cell r="L4515">
            <v>8.5089593899999993</v>
          </cell>
          <cell r="M4515">
            <v>8.9187841399999996</v>
          </cell>
          <cell r="N4515">
            <v>20.857879860000001</v>
          </cell>
          <cell r="O4515">
            <v>60.380999999999993</v>
          </cell>
          <cell r="P4515">
            <v>9.9675884799999999</v>
          </cell>
          <cell r="Q4515">
            <v>69.3</v>
          </cell>
          <cell r="R4515">
            <v>45.167244680000003</v>
          </cell>
          <cell r="S4515">
            <v>21.7</v>
          </cell>
          <cell r="T4515">
            <v>8.8853025100000007</v>
          </cell>
          <cell r="U4515">
            <v>8.8008672400000005</v>
          </cell>
          <cell r="V4515">
            <v>8.5839168200000007</v>
          </cell>
          <cell r="W4515">
            <v>67.5</v>
          </cell>
          <cell r="X4515">
            <v>87.5</v>
          </cell>
          <cell r="Y4515">
            <v>59.5</v>
          </cell>
          <cell r="Z4515">
            <v>41.4</v>
          </cell>
          <cell r="AA4515">
            <v>31.7</v>
          </cell>
          <cell r="AB4515">
            <v>8.8017704499999994</v>
          </cell>
          <cell r="AC4515">
            <v>0.45035821999999992</v>
          </cell>
          <cell r="AD4515">
            <v>276.85000000000002</v>
          </cell>
          <cell r="AE4515">
            <v>59.628262200000009</v>
          </cell>
          <cell r="AF4515">
            <v>64.351900000000001</v>
          </cell>
          <cell r="AG4515">
            <v>0.30434782999999999</v>
          </cell>
          <cell r="AH4515">
            <v>4.2</v>
          </cell>
          <cell r="AI4515">
            <v>49890</v>
          </cell>
          <cell r="AJ4515">
            <v>7.5</v>
          </cell>
        </row>
        <row r="4516">
          <cell r="A4516" t="str">
            <v>5937</v>
          </cell>
          <cell r="B4516" t="str">
            <v>593702801</v>
          </cell>
          <cell r="D4516" t="str">
            <v>5937028</v>
          </cell>
          <cell r="E4516" t="str">
            <v>5930</v>
          </cell>
          <cell r="F4516" t="str">
            <v>59</v>
          </cell>
          <cell r="G4516">
            <v>534.62863347999996</v>
          </cell>
          <cell r="H4516">
            <v>538.47918019999997</v>
          </cell>
          <cell r="I4516">
            <v>536.27532274999999</v>
          </cell>
          <cell r="J4516">
            <v>27.355623099999995</v>
          </cell>
          <cell r="K4516">
            <v>17.45068285</v>
          </cell>
          <cell r="L4516">
            <v>7.1332959499999999</v>
          </cell>
          <cell r="M4516">
            <v>7.3543623299999989</v>
          </cell>
          <cell r="N4516">
            <v>20.857879860000001</v>
          </cell>
          <cell r="O4516">
            <v>60.380999999999993</v>
          </cell>
          <cell r="P4516">
            <v>10.126631100000001</v>
          </cell>
          <cell r="Q4516">
            <v>69.3</v>
          </cell>
          <cell r="R4516">
            <v>45.167244680000003</v>
          </cell>
          <cell r="S4516">
            <v>21.7</v>
          </cell>
          <cell r="T4516">
            <v>7.3543623299999989</v>
          </cell>
          <cell r="U4516">
            <v>7.1800698699999996</v>
          </cell>
          <cell r="V4516">
            <v>7.1308988299999996</v>
          </cell>
          <cell r="W4516">
            <v>67.5</v>
          </cell>
          <cell r="X4516">
            <v>87.5</v>
          </cell>
          <cell r="Y4516">
            <v>59.5</v>
          </cell>
          <cell r="Z4516">
            <v>41.4</v>
          </cell>
          <cell r="AA4516">
            <v>31.7</v>
          </cell>
          <cell r="AB4516">
            <v>7.3543623299999989</v>
          </cell>
          <cell r="AC4516">
            <v>1</v>
          </cell>
          <cell r="AD4516">
            <v>276.85000000000002</v>
          </cell>
          <cell r="AE4516">
            <v>59.628262200000009</v>
          </cell>
          <cell r="AF4516">
            <v>64.351900000000001</v>
          </cell>
          <cell r="AG4516">
            <v>0.34920635</v>
          </cell>
          <cell r="AH4516">
            <v>4.2</v>
          </cell>
          <cell r="AI4516">
            <v>49890</v>
          </cell>
          <cell r="AJ4516">
            <v>7.5</v>
          </cell>
        </row>
        <row r="4517">
          <cell r="A4517" t="str">
            <v>5937</v>
          </cell>
          <cell r="B4517" t="str">
            <v>593703301</v>
          </cell>
          <cell r="D4517" t="str">
            <v>5937033</v>
          </cell>
          <cell r="E4517" t="str">
            <v>5930</v>
          </cell>
          <cell r="F4517" t="str">
            <v>59</v>
          </cell>
          <cell r="G4517">
            <v>534.62863347999996</v>
          </cell>
          <cell r="H4517">
            <v>538.47918019999997</v>
          </cell>
          <cell r="I4517">
            <v>536.27532274999999</v>
          </cell>
          <cell r="J4517">
            <v>27.355623099999995</v>
          </cell>
          <cell r="K4517">
            <v>17.45068285</v>
          </cell>
          <cell r="L4517">
            <v>7.1475592700000004</v>
          </cell>
          <cell r="M4517">
            <v>9.5994728299999998</v>
          </cell>
          <cell r="N4517">
            <v>20.857879860000001</v>
          </cell>
          <cell r="O4517">
            <v>60.380999999999993</v>
          </cell>
          <cell r="P4517">
            <v>9.7885816200000004</v>
          </cell>
          <cell r="Q4517">
            <v>69.3</v>
          </cell>
          <cell r="R4517">
            <v>45.167244680000003</v>
          </cell>
          <cell r="S4517">
            <v>21.7</v>
          </cell>
          <cell r="T4517">
            <v>7.1921820600000004</v>
          </cell>
          <cell r="U4517">
            <v>7.1921820600000004</v>
          </cell>
          <cell r="V4517">
            <v>7.1921820600000004</v>
          </cell>
          <cell r="W4517">
            <v>67.5</v>
          </cell>
          <cell r="X4517">
            <v>87.5</v>
          </cell>
          <cell r="Y4517">
            <v>59.5</v>
          </cell>
          <cell r="Z4517">
            <v>41.4</v>
          </cell>
          <cell r="AA4517">
            <v>31.7</v>
          </cell>
          <cell r="AB4517">
            <v>7.1921820600000004</v>
          </cell>
          <cell r="AC4517">
            <v>1</v>
          </cell>
          <cell r="AD4517">
            <v>276.85000000000002</v>
          </cell>
          <cell r="AE4517">
            <v>59.628262200000009</v>
          </cell>
          <cell r="AF4517">
            <v>64.351900000000001</v>
          </cell>
          <cell r="AG4517">
            <v>0.63414634000000003</v>
          </cell>
          <cell r="AH4517">
            <v>4.2</v>
          </cell>
          <cell r="AI4517">
            <v>49890</v>
          </cell>
          <cell r="AJ4517">
            <v>7.5</v>
          </cell>
        </row>
        <row r="4518">
          <cell r="A4518" t="str">
            <v>5937</v>
          </cell>
          <cell r="B4518" t="str">
            <v>593704101</v>
          </cell>
          <cell r="D4518" t="str">
            <v>5937041</v>
          </cell>
          <cell r="E4518" t="str">
            <v>5930</v>
          </cell>
          <cell r="F4518" t="str">
            <v>59</v>
          </cell>
          <cell r="G4518">
            <v>534.62863347999996</v>
          </cell>
          <cell r="H4518">
            <v>538.47918019999997</v>
          </cell>
          <cell r="I4518">
            <v>536.27532274999999</v>
          </cell>
          <cell r="J4518">
            <v>27.355623099999995</v>
          </cell>
          <cell r="K4518">
            <v>17.45068285</v>
          </cell>
          <cell r="L4518">
            <v>9.4297168399999993</v>
          </cell>
          <cell r="M4518">
            <v>10.063989449999999</v>
          </cell>
          <cell r="N4518">
            <v>20.857879860000001</v>
          </cell>
          <cell r="O4518">
            <v>60.380999999999993</v>
          </cell>
          <cell r="P4518">
            <v>9.9269110699999992</v>
          </cell>
          <cell r="Q4518">
            <v>69.3</v>
          </cell>
          <cell r="R4518">
            <v>45.167244680000003</v>
          </cell>
          <cell r="S4518">
            <v>21.7</v>
          </cell>
          <cell r="T4518">
            <v>9.7515011999999999</v>
          </cell>
          <cell r="U4518">
            <v>9.7515011999999999</v>
          </cell>
          <cell r="V4518">
            <v>9.6487888300000009</v>
          </cell>
          <cell r="W4518">
            <v>67.5</v>
          </cell>
          <cell r="X4518">
            <v>87.5</v>
          </cell>
          <cell r="Y4518">
            <v>59.5</v>
          </cell>
          <cell r="Z4518">
            <v>41.4</v>
          </cell>
          <cell r="AA4518">
            <v>31.7</v>
          </cell>
          <cell r="AB4518">
            <v>9.6624982100000008</v>
          </cell>
          <cell r="AC4518">
            <v>0.65811770000000003</v>
          </cell>
          <cell r="AD4518">
            <v>276.85000000000002</v>
          </cell>
          <cell r="AE4518">
            <v>59.628262200000009</v>
          </cell>
          <cell r="AF4518">
            <v>64.351900000000001</v>
          </cell>
          <cell r="AG4518">
            <v>0.25806452000000002</v>
          </cell>
          <cell r="AH4518">
            <v>4.2</v>
          </cell>
          <cell r="AI4518">
            <v>49890</v>
          </cell>
          <cell r="AJ4518">
            <v>7.5</v>
          </cell>
        </row>
        <row r="4519">
          <cell r="A4519" t="str">
            <v>5939</v>
          </cell>
          <cell r="B4519" t="str">
            <v>593900701</v>
          </cell>
          <cell r="D4519" t="str">
            <v>5939007</v>
          </cell>
          <cell r="E4519" t="str">
            <v>5930</v>
          </cell>
          <cell r="F4519" t="str">
            <v>59</v>
          </cell>
          <cell r="G4519">
            <v>534.62863347999996</v>
          </cell>
          <cell r="H4519">
            <v>538.47918019999997</v>
          </cell>
          <cell r="I4519">
            <v>536.27532274999999</v>
          </cell>
          <cell r="J4519">
            <v>27.355623099999995</v>
          </cell>
          <cell r="K4519">
            <v>17.45068285</v>
          </cell>
          <cell r="L4519">
            <v>7.3645470099999999</v>
          </cell>
          <cell r="M4519">
            <v>7.4690838800000012</v>
          </cell>
          <cell r="N4519">
            <v>20.857879860000001</v>
          </cell>
          <cell r="O4519">
            <v>60.380999999999993</v>
          </cell>
          <cell r="P4519">
            <v>11.630708500000001</v>
          </cell>
          <cell r="Q4519">
            <v>69.3</v>
          </cell>
          <cell r="R4519">
            <v>45.167244680000003</v>
          </cell>
          <cell r="S4519">
            <v>21.7</v>
          </cell>
          <cell r="T4519">
            <v>7.4690838800000012</v>
          </cell>
          <cell r="U4519">
            <v>7.4690838800000012</v>
          </cell>
          <cell r="V4519">
            <v>7.2384968399999989</v>
          </cell>
          <cell r="W4519">
            <v>67.5</v>
          </cell>
          <cell r="X4519">
            <v>87.5</v>
          </cell>
          <cell r="Y4519">
            <v>59.5</v>
          </cell>
          <cell r="Z4519">
            <v>41.4</v>
          </cell>
          <cell r="AA4519">
            <v>31.7</v>
          </cell>
          <cell r="AB4519">
            <v>7.3771337099999998</v>
          </cell>
          <cell r="AC4519">
            <v>1</v>
          </cell>
          <cell r="AD4519">
            <v>276.85000000000002</v>
          </cell>
          <cell r="AE4519">
            <v>59.628262200000009</v>
          </cell>
          <cell r="AF4519">
            <v>64.392600000000002</v>
          </cell>
          <cell r="AG4519">
            <v>0.42424242000000001</v>
          </cell>
          <cell r="AH4519">
            <v>4.2</v>
          </cell>
          <cell r="AI4519">
            <v>49890</v>
          </cell>
          <cell r="AJ4519">
            <v>7.5</v>
          </cell>
        </row>
        <row r="4520">
          <cell r="A4520" t="str">
            <v>5939</v>
          </cell>
          <cell r="B4520" t="str">
            <v>593901101</v>
          </cell>
          <cell r="D4520" t="str">
            <v>5939011</v>
          </cell>
          <cell r="E4520" t="str">
            <v>5930</v>
          </cell>
          <cell r="F4520" t="str">
            <v>59</v>
          </cell>
          <cell r="G4520">
            <v>534.62863347999996</v>
          </cell>
          <cell r="H4520">
            <v>538.47918019999997</v>
          </cell>
          <cell r="I4520">
            <v>536.27532274999999</v>
          </cell>
          <cell r="J4520">
            <v>27.355623099999995</v>
          </cell>
          <cell r="K4520">
            <v>17.45068285</v>
          </cell>
          <cell r="L4520">
            <v>9.54581211</v>
          </cell>
          <cell r="M4520">
            <v>10.26385069</v>
          </cell>
          <cell r="N4520">
            <v>20.857879860000001</v>
          </cell>
          <cell r="O4520">
            <v>60.380999999999993</v>
          </cell>
          <cell r="P4520">
            <v>11.73062221</v>
          </cell>
          <cell r="Q4520">
            <v>69.3</v>
          </cell>
          <cell r="R4520">
            <v>45.167244680000003</v>
          </cell>
          <cell r="S4520">
            <v>21.7</v>
          </cell>
          <cell r="T4520">
            <v>10.259797430000001</v>
          </cell>
          <cell r="U4520">
            <v>9.9069316100000009</v>
          </cell>
          <cell r="V4520">
            <v>10.21913736</v>
          </cell>
          <cell r="W4520">
            <v>67.5</v>
          </cell>
          <cell r="X4520">
            <v>87.5</v>
          </cell>
          <cell r="Y4520">
            <v>59.5</v>
          </cell>
          <cell r="Z4520">
            <v>41.4</v>
          </cell>
          <cell r="AA4520">
            <v>31.7</v>
          </cell>
          <cell r="AB4520">
            <v>10.19783486</v>
          </cell>
          <cell r="AC4520">
            <v>0.62634217999999997</v>
          </cell>
          <cell r="AD4520">
            <v>276.85000000000002</v>
          </cell>
          <cell r="AE4520">
            <v>59.628262200000009</v>
          </cell>
          <cell r="AF4520">
            <v>64.392600000000002</v>
          </cell>
          <cell r="AG4520">
            <v>0.54545454999999998</v>
          </cell>
          <cell r="AH4520">
            <v>4.2</v>
          </cell>
          <cell r="AI4520">
            <v>49890</v>
          </cell>
          <cell r="AJ4520">
            <v>7.5</v>
          </cell>
        </row>
        <row r="4521">
          <cell r="A4521" t="str">
            <v>5939</v>
          </cell>
          <cell r="B4521" t="str">
            <v>593901901</v>
          </cell>
          <cell r="D4521" t="str">
            <v>5939019</v>
          </cell>
          <cell r="E4521" t="str">
            <v>5930</v>
          </cell>
          <cell r="F4521" t="str">
            <v>59</v>
          </cell>
          <cell r="G4521">
            <v>534.62863347999996</v>
          </cell>
          <cell r="H4521">
            <v>538.47918019999997</v>
          </cell>
          <cell r="I4521">
            <v>536.27532274999999</v>
          </cell>
          <cell r="J4521">
            <v>27.355623099999995</v>
          </cell>
          <cell r="K4521">
            <v>17.45068285</v>
          </cell>
          <cell r="L4521">
            <v>7.2984451000000004</v>
          </cell>
          <cell r="M4521">
            <v>11.630708500000001</v>
          </cell>
          <cell r="N4521">
            <v>20.857879860000001</v>
          </cell>
          <cell r="O4521">
            <v>60.380999999999993</v>
          </cell>
          <cell r="P4521">
            <v>11.630708500000001</v>
          </cell>
          <cell r="Q4521">
            <v>69.3</v>
          </cell>
          <cell r="R4521">
            <v>45.167244680000003</v>
          </cell>
          <cell r="S4521">
            <v>21.7</v>
          </cell>
          <cell r="T4521">
            <v>7.9189924899999991</v>
          </cell>
          <cell r="U4521">
            <v>7.9189924899999991</v>
          </cell>
          <cell r="V4521">
            <v>7.4512416799999999</v>
          </cell>
          <cell r="W4521">
            <v>67.5</v>
          </cell>
          <cell r="X4521">
            <v>87.5</v>
          </cell>
          <cell r="Y4521">
            <v>59.5</v>
          </cell>
          <cell r="Z4521">
            <v>41.4</v>
          </cell>
          <cell r="AA4521">
            <v>31.7</v>
          </cell>
          <cell r="AB4521">
            <v>7.5791679700000003</v>
          </cell>
          <cell r="AC4521">
            <v>0.92316697000000014</v>
          </cell>
          <cell r="AD4521">
            <v>276.85000000000002</v>
          </cell>
          <cell r="AE4521">
            <v>59.628262200000009</v>
          </cell>
          <cell r="AF4521">
            <v>64.392600000000002</v>
          </cell>
          <cell r="AG4521">
            <v>0.20289855000000001</v>
          </cell>
          <cell r="AH4521">
            <v>4.2</v>
          </cell>
          <cell r="AI4521">
            <v>49890</v>
          </cell>
          <cell r="AJ4521">
            <v>7.5</v>
          </cell>
        </row>
        <row r="4522">
          <cell r="A4522" t="str">
            <v>5939</v>
          </cell>
          <cell r="B4522" t="str">
            <v>593902301</v>
          </cell>
          <cell r="D4522" t="str">
            <v>5939023</v>
          </cell>
          <cell r="E4522" t="str">
            <v>5930</v>
          </cell>
          <cell r="F4522" t="str">
            <v>59</v>
          </cell>
          <cell r="G4522">
            <v>534.62863347999996</v>
          </cell>
          <cell r="H4522">
            <v>538.47918019999997</v>
          </cell>
          <cell r="I4522">
            <v>536.27532274999999</v>
          </cell>
          <cell r="J4522">
            <v>27.355623099999995</v>
          </cell>
          <cell r="K4522">
            <v>17.45068285</v>
          </cell>
          <cell r="L4522">
            <v>10.45863623</v>
          </cell>
          <cell r="M4522">
            <v>11.62279281</v>
          </cell>
          <cell r="N4522">
            <v>20.857879860000001</v>
          </cell>
          <cell r="O4522">
            <v>60.380999999999993</v>
          </cell>
          <cell r="P4522">
            <v>11.60795379</v>
          </cell>
          <cell r="Q4522">
            <v>69.3</v>
          </cell>
          <cell r="R4522">
            <v>45.167244680000003</v>
          </cell>
          <cell r="S4522">
            <v>21.7</v>
          </cell>
          <cell r="T4522">
            <v>10.51645452</v>
          </cell>
          <cell r="U4522">
            <v>10.659586060000001</v>
          </cell>
          <cell r="V4522">
            <v>10.498167069999999</v>
          </cell>
          <cell r="W4522">
            <v>67.5</v>
          </cell>
          <cell r="X4522">
            <v>87.5</v>
          </cell>
          <cell r="Y4522">
            <v>59.5</v>
          </cell>
          <cell r="Z4522">
            <v>41.4</v>
          </cell>
          <cell r="AA4522">
            <v>31.7</v>
          </cell>
          <cell r="AB4522">
            <v>10.68989736</v>
          </cell>
          <cell r="AC4522">
            <v>1.5604490000000002E-2</v>
          </cell>
          <cell r="AD4522">
            <v>276.85000000000002</v>
          </cell>
          <cell r="AE4522">
            <v>59.628262200000009</v>
          </cell>
          <cell r="AF4522">
            <v>64.392600000000002</v>
          </cell>
          <cell r="AG4522">
            <v>0.33753598554034819</v>
          </cell>
          <cell r="AH4522">
            <v>4.2</v>
          </cell>
          <cell r="AI4522">
            <v>49890</v>
          </cell>
          <cell r="AJ4522">
            <v>7.5</v>
          </cell>
        </row>
        <row r="4523">
          <cell r="A4523" t="str">
            <v>5939</v>
          </cell>
          <cell r="B4523" t="str">
            <v>593903201</v>
          </cell>
          <cell r="C4523" t="str">
            <v>920</v>
          </cell>
          <cell r="D4523" t="str">
            <v>5939032</v>
          </cell>
          <cell r="E4523" t="str">
            <v>5930</v>
          </cell>
          <cell r="F4523" t="str">
            <v>59</v>
          </cell>
          <cell r="G4523">
            <v>534.62863347999996</v>
          </cell>
          <cell r="H4523">
            <v>538.47918019999997</v>
          </cell>
          <cell r="I4523">
            <v>536.27532274999999</v>
          </cell>
          <cell r="J4523">
            <v>27.355623099999995</v>
          </cell>
          <cell r="K4523">
            <v>17.45068285</v>
          </cell>
          <cell r="L4523">
            <v>7.3895639500000003</v>
          </cell>
          <cell r="M4523">
            <v>8.3214215899999999</v>
          </cell>
          <cell r="N4523">
            <v>20.857879860000001</v>
          </cell>
          <cell r="O4523">
            <v>60.380999999999993</v>
          </cell>
          <cell r="P4523">
            <v>8.1400239499999998</v>
          </cell>
          <cell r="Q4523">
            <v>69.3</v>
          </cell>
          <cell r="R4523">
            <v>45.167244680000003</v>
          </cell>
          <cell r="S4523">
            <v>21.7</v>
          </cell>
          <cell r="T4523">
            <v>8.1347607800000006</v>
          </cell>
          <cell r="U4523">
            <v>8.0133431799999997</v>
          </cell>
          <cell r="V4523">
            <v>7.7475968399999999</v>
          </cell>
          <cell r="W4523">
            <v>67.5</v>
          </cell>
          <cell r="X4523">
            <v>87.5</v>
          </cell>
          <cell r="Y4523">
            <v>59.5</v>
          </cell>
          <cell r="Z4523">
            <v>41.4</v>
          </cell>
          <cell r="AA4523">
            <v>31.7</v>
          </cell>
          <cell r="AB4523">
            <v>8.0599083300000007</v>
          </cell>
          <cell r="AC4523">
            <v>0.87017398999999995</v>
          </cell>
          <cell r="AD4523">
            <v>276.85000000000002</v>
          </cell>
          <cell r="AE4523">
            <v>59.628262200000009</v>
          </cell>
          <cell r="AF4523">
            <v>64.351900000000001</v>
          </cell>
          <cell r="AG4523">
            <v>0.49242423999999996</v>
          </cell>
          <cell r="AH4523">
            <v>4.2</v>
          </cell>
          <cell r="AI4523">
            <v>49890</v>
          </cell>
          <cell r="AJ4523">
            <v>7.5</v>
          </cell>
        </row>
        <row r="4524">
          <cell r="A4524" t="str">
            <v>5939</v>
          </cell>
          <cell r="B4524" t="str">
            <v>593903701</v>
          </cell>
          <cell r="D4524" t="str">
            <v>5939037</v>
          </cell>
          <cell r="E4524" t="str">
            <v>5930</v>
          </cell>
          <cell r="F4524" t="str">
            <v>59</v>
          </cell>
          <cell r="G4524">
            <v>534.62863347999996</v>
          </cell>
          <cell r="H4524">
            <v>538.47918019999997</v>
          </cell>
          <cell r="I4524">
            <v>536.27532274999999</v>
          </cell>
          <cell r="J4524">
            <v>27.355623099999995</v>
          </cell>
          <cell r="K4524">
            <v>17.45068285</v>
          </cell>
          <cell r="L4524">
            <v>8.8245308199999997</v>
          </cell>
          <cell r="M4524">
            <v>10.168041730000001</v>
          </cell>
          <cell r="N4524">
            <v>20.857879860000001</v>
          </cell>
          <cell r="O4524">
            <v>60.380999999999993</v>
          </cell>
          <cell r="P4524">
            <v>10.12474933</v>
          </cell>
          <cell r="Q4524">
            <v>69.3</v>
          </cell>
          <cell r="R4524">
            <v>45.167244680000003</v>
          </cell>
          <cell r="S4524">
            <v>21.7</v>
          </cell>
          <cell r="T4524">
            <v>9.0942558899999995</v>
          </cell>
          <cell r="U4524">
            <v>9.09301973</v>
          </cell>
          <cell r="V4524">
            <v>8.8634743100000009</v>
          </cell>
          <cell r="W4524">
            <v>67.5</v>
          </cell>
          <cell r="X4524">
            <v>87.5</v>
          </cell>
          <cell r="Y4524">
            <v>59.5</v>
          </cell>
          <cell r="Z4524">
            <v>41.4</v>
          </cell>
          <cell r="AA4524">
            <v>31.7</v>
          </cell>
          <cell r="AB4524">
            <v>9.4860004700000005</v>
          </cell>
          <cell r="AC4524">
            <v>0.41360458</v>
          </cell>
          <cell r="AD4524">
            <v>276.85000000000002</v>
          </cell>
          <cell r="AE4524">
            <v>59.628262200000009</v>
          </cell>
          <cell r="AF4524">
            <v>64.351900000000001</v>
          </cell>
          <cell r="AG4524">
            <v>0.31034483000000002</v>
          </cell>
          <cell r="AH4524">
            <v>4.2</v>
          </cell>
          <cell r="AI4524">
            <v>49890</v>
          </cell>
          <cell r="AJ4524">
            <v>7.5</v>
          </cell>
        </row>
        <row r="4525">
          <cell r="A4525" t="str">
            <v>5939</v>
          </cell>
          <cell r="B4525" t="str">
            <v>593903901</v>
          </cell>
          <cell r="D4525" t="str">
            <v>5939039</v>
          </cell>
          <cell r="E4525" t="str">
            <v>5930</v>
          </cell>
          <cell r="F4525" t="str">
            <v>59</v>
          </cell>
          <cell r="G4525">
            <v>534.62863347999996</v>
          </cell>
          <cell r="H4525">
            <v>538.47918019999997</v>
          </cell>
          <cell r="I4525">
            <v>536.27532274999999</v>
          </cell>
          <cell r="J4525">
            <v>27.355623099999995</v>
          </cell>
          <cell r="K4525">
            <v>17.45068285</v>
          </cell>
          <cell r="L4525">
            <v>8.6063023699999999</v>
          </cell>
          <cell r="M4525">
            <v>10.004824989999999</v>
          </cell>
          <cell r="N4525">
            <v>20.857879860000001</v>
          </cell>
          <cell r="O4525">
            <v>60.380999999999993</v>
          </cell>
          <cell r="P4525">
            <v>9.9969778999999992</v>
          </cell>
          <cell r="Q4525">
            <v>69.3</v>
          </cell>
          <cell r="R4525">
            <v>45.167244680000003</v>
          </cell>
          <cell r="S4525">
            <v>21.7</v>
          </cell>
          <cell r="T4525">
            <v>9.1284793499999992</v>
          </cell>
          <cell r="U4525">
            <v>9.3705015199999995</v>
          </cell>
          <cell r="V4525">
            <v>9.1477200100000005</v>
          </cell>
          <cell r="W4525">
            <v>67.5</v>
          </cell>
          <cell r="X4525">
            <v>87.5</v>
          </cell>
          <cell r="Y4525">
            <v>59.5</v>
          </cell>
          <cell r="Z4525">
            <v>41.4</v>
          </cell>
          <cell r="AA4525">
            <v>31.7</v>
          </cell>
          <cell r="AB4525">
            <v>9.0148119900000001</v>
          </cell>
          <cell r="AC4525">
            <v>0.64121541999999998</v>
          </cell>
          <cell r="AD4525">
            <v>276.85000000000002</v>
          </cell>
          <cell r="AE4525">
            <v>59.628262200000009</v>
          </cell>
          <cell r="AF4525">
            <v>64.349942089999999</v>
          </cell>
          <cell r="AG4525">
            <v>0.57894736999999996</v>
          </cell>
          <cell r="AH4525">
            <v>4.2</v>
          </cell>
          <cell r="AI4525">
            <v>49890</v>
          </cell>
          <cell r="AJ4525">
            <v>7.5</v>
          </cell>
        </row>
        <row r="4526">
          <cell r="A4526" t="str">
            <v>5939</v>
          </cell>
          <cell r="B4526" t="str">
            <v>593904301</v>
          </cell>
          <cell r="D4526" t="str">
            <v>5939043</v>
          </cell>
          <cell r="E4526" t="str">
            <v>5930</v>
          </cell>
          <cell r="F4526" t="str">
            <v>59</v>
          </cell>
          <cell r="G4526">
            <v>534.62863347999996</v>
          </cell>
          <cell r="H4526">
            <v>538.47918019999997</v>
          </cell>
          <cell r="I4526">
            <v>536.27532274999999</v>
          </cell>
          <cell r="J4526">
            <v>27.355623099999995</v>
          </cell>
          <cell r="K4526">
            <v>17.45068285</v>
          </cell>
          <cell r="L4526">
            <v>8.9644398299999999</v>
          </cell>
          <cell r="M4526">
            <v>10.766335310000001</v>
          </cell>
          <cell r="N4526">
            <v>20.857879860000001</v>
          </cell>
          <cell r="O4526">
            <v>60.380999999999993</v>
          </cell>
          <cell r="P4526">
            <v>10.713639690000001</v>
          </cell>
          <cell r="Q4526">
            <v>69.3</v>
          </cell>
          <cell r="R4526">
            <v>45.167244680000003</v>
          </cell>
          <cell r="S4526">
            <v>21.7</v>
          </cell>
          <cell r="T4526">
            <v>9.8316155399999996</v>
          </cell>
          <cell r="U4526">
            <v>9.8222775000000002</v>
          </cell>
          <cell r="V4526">
            <v>9.8082423700000003</v>
          </cell>
          <cell r="W4526">
            <v>67.5</v>
          </cell>
          <cell r="X4526">
            <v>87.5</v>
          </cell>
          <cell r="Y4526">
            <v>59.5</v>
          </cell>
          <cell r="Z4526">
            <v>41.4</v>
          </cell>
          <cell r="AA4526">
            <v>31.7</v>
          </cell>
          <cell r="AB4526">
            <v>9.8782723000000008</v>
          </cell>
          <cell r="AC4526">
            <v>0.17937212</v>
          </cell>
          <cell r="AD4526">
            <v>276.85000000000002</v>
          </cell>
          <cell r="AE4526">
            <v>59.628262200000009</v>
          </cell>
          <cell r="AF4526">
            <v>64.351900000000001</v>
          </cell>
          <cell r="AG4526">
            <v>0.4</v>
          </cell>
          <cell r="AH4526">
            <v>4.2</v>
          </cell>
          <cell r="AI4526">
            <v>49890</v>
          </cell>
          <cell r="AJ4526">
            <v>7.5</v>
          </cell>
        </row>
        <row r="4527">
          <cell r="A4527" t="str">
            <v>5939</v>
          </cell>
          <cell r="B4527" t="str">
            <v>593904401</v>
          </cell>
          <cell r="D4527" t="str">
            <v>5939044</v>
          </cell>
          <cell r="E4527" t="str">
            <v>5930</v>
          </cell>
          <cell r="F4527" t="str">
            <v>59</v>
          </cell>
          <cell r="G4527">
            <v>534.62863347999996</v>
          </cell>
          <cell r="H4527">
            <v>538.47918019999997</v>
          </cell>
          <cell r="I4527">
            <v>536.27532274999999</v>
          </cell>
          <cell r="J4527">
            <v>27.355623099999995</v>
          </cell>
          <cell r="K4527">
            <v>17.45068285</v>
          </cell>
          <cell r="L4527">
            <v>9.5177515400000008</v>
          </cell>
          <cell r="M4527">
            <v>10.892656929999999</v>
          </cell>
          <cell r="N4527">
            <v>20.857879860000001</v>
          </cell>
          <cell r="O4527">
            <v>60.380999999999993</v>
          </cell>
          <cell r="P4527">
            <v>10.88739955</v>
          </cell>
          <cell r="Q4527">
            <v>69.3</v>
          </cell>
          <cell r="R4527">
            <v>45.167244680000003</v>
          </cell>
          <cell r="S4527">
            <v>21.7</v>
          </cell>
          <cell r="T4527">
            <v>9.7264520000000001</v>
          </cell>
          <cell r="U4527">
            <v>9.7277045700000002</v>
          </cell>
          <cell r="V4527">
            <v>9.7596749200000001</v>
          </cell>
          <cell r="W4527">
            <v>67.5</v>
          </cell>
          <cell r="X4527">
            <v>87.5</v>
          </cell>
          <cell r="Y4527">
            <v>59.5</v>
          </cell>
          <cell r="Z4527">
            <v>41.4</v>
          </cell>
          <cell r="AA4527">
            <v>31.7</v>
          </cell>
          <cell r="AB4527">
            <v>10.297790600000001</v>
          </cell>
          <cell r="AC4527">
            <v>0</v>
          </cell>
          <cell r="AD4527">
            <v>276.85000000000002</v>
          </cell>
          <cell r="AE4527">
            <v>59.628262200000009</v>
          </cell>
          <cell r="AF4527">
            <v>64.351900000000001</v>
          </cell>
          <cell r="AG4527">
            <v>0.2</v>
          </cell>
          <cell r="AH4527">
            <v>4.2</v>
          </cell>
          <cell r="AI4527">
            <v>49890</v>
          </cell>
          <cell r="AJ4527">
            <v>7.5</v>
          </cell>
        </row>
        <row r="4528">
          <cell r="A4528" t="str">
            <v>5939</v>
          </cell>
          <cell r="B4528" t="str">
            <v>593904501</v>
          </cell>
          <cell r="D4528" t="str">
            <v>5939045</v>
          </cell>
          <cell r="E4528" t="str">
            <v>5930</v>
          </cell>
          <cell r="F4528" t="str">
            <v>59</v>
          </cell>
          <cell r="G4528">
            <v>534.62863347999996</v>
          </cell>
          <cell r="H4528">
            <v>538.47918019999997</v>
          </cell>
          <cell r="I4528">
            <v>536.27532274999999</v>
          </cell>
          <cell r="J4528">
            <v>27.355623099999995</v>
          </cell>
          <cell r="K4528">
            <v>17.45068285</v>
          </cell>
          <cell r="L4528">
            <v>7.5005294899999999</v>
          </cell>
          <cell r="M4528">
            <v>10.66361558</v>
          </cell>
          <cell r="N4528">
            <v>20.857879860000001</v>
          </cell>
          <cell r="O4528">
            <v>60.380999999999993</v>
          </cell>
          <cell r="P4528">
            <v>10.155179690000001</v>
          </cell>
          <cell r="Q4528">
            <v>69.3</v>
          </cell>
          <cell r="R4528">
            <v>45.167244680000003</v>
          </cell>
          <cell r="S4528">
            <v>21.7</v>
          </cell>
          <cell r="T4528">
            <v>7.6202147699999996</v>
          </cell>
          <cell r="U4528">
            <v>7.7297353299999996</v>
          </cell>
          <cell r="V4528">
            <v>7.6019019600000011</v>
          </cell>
          <cell r="W4528">
            <v>67.5</v>
          </cell>
          <cell r="X4528">
            <v>87.5</v>
          </cell>
          <cell r="Y4528">
            <v>59.5</v>
          </cell>
          <cell r="Z4528">
            <v>41.4</v>
          </cell>
          <cell r="AA4528">
            <v>31.7</v>
          </cell>
          <cell r="AB4528">
            <v>7.7297353299999996</v>
          </cell>
          <cell r="AC4528">
            <v>1</v>
          </cell>
          <cell r="AD4528">
            <v>276.85000000000002</v>
          </cell>
          <cell r="AE4528">
            <v>59.628262200000009</v>
          </cell>
          <cell r="AF4528">
            <v>64.351900000000001</v>
          </cell>
          <cell r="AG4528">
            <v>0.63333333000000003</v>
          </cell>
          <cell r="AH4528">
            <v>4.2</v>
          </cell>
          <cell r="AI4528">
            <v>49890</v>
          </cell>
          <cell r="AJ4528">
            <v>7.5</v>
          </cell>
        </row>
        <row r="4529">
          <cell r="A4529" t="str">
            <v>5941</v>
          </cell>
          <cell r="B4529" t="str">
            <v>594100501</v>
          </cell>
          <cell r="D4529" t="str">
            <v>5941005</v>
          </cell>
          <cell r="E4529" t="str">
            <v>5950</v>
          </cell>
          <cell r="F4529" t="str">
            <v>59</v>
          </cell>
          <cell r="G4529">
            <v>534.62863347999996</v>
          </cell>
          <cell r="H4529">
            <v>538.47918019999997</v>
          </cell>
          <cell r="I4529">
            <v>536.27532274999999</v>
          </cell>
          <cell r="J4529">
            <v>23.364485980000001</v>
          </cell>
          <cell r="K4529">
            <v>16.203703699999998</v>
          </cell>
          <cell r="L4529">
            <v>7.6143121500000008</v>
          </cell>
          <cell r="M4529">
            <v>7.5511868700000004</v>
          </cell>
          <cell r="N4529">
            <v>27.80628231</v>
          </cell>
          <cell r="O4529">
            <v>60.380999999999993</v>
          </cell>
          <cell r="P4529">
            <v>11.225243389999999</v>
          </cell>
          <cell r="Q4529">
            <v>60.6</v>
          </cell>
          <cell r="R4529">
            <v>45.167244680000003</v>
          </cell>
          <cell r="S4529">
            <v>17.899999999999999</v>
          </cell>
          <cell r="T4529">
            <v>7.6143121500000008</v>
          </cell>
          <cell r="U4529">
            <v>7.5395588299999998</v>
          </cell>
          <cell r="V4529">
            <v>7.3987862800000004</v>
          </cell>
          <cell r="W4529">
            <v>66.099999999999994</v>
          </cell>
          <cell r="X4529">
            <v>82.3</v>
          </cell>
          <cell r="Y4529">
            <v>51.7</v>
          </cell>
          <cell r="Z4529">
            <v>39.700000000000003</v>
          </cell>
          <cell r="AA4529">
            <v>32.6</v>
          </cell>
          <cell r="AB4529">
            <v>7.6143121500000008</v>
          </cell>
          <cell r="AC4529">
            <v>1</v>
          </cell>
          <cell r="AD4529">
            <v>284.89999999999998</v>
          </cell>
          <cell r="AE4529">
            <v>61.656365170000001</v>
          </cell>
          <cell r="AF4529">
            <v>63.015000000000001</v>
          </cell>
          <cell r="AG4529">
            <v>0.31080162230987068</v>
          </cell>
          <cell r="AH4529">
            <v>5.5</v>
          </cell>
          <cell r="AI4529">
            <v>54880</v>
          </cell>
          <cell r="AJ4529">
            <v>7.5</v>
          </cell>
        </row>
        <row r="4530">
          <cell r="A4530" t="str">
            <v>5941</v>
          </cell>
          <cell r="B4530" t="str">
            <v>594100901</v>
          </cell>
          <cell r="C4530" t="str">
            <v>950</v>
          </cell>
          <cell r="D4530" t="str">
            <v>5941009</v>
          </cell>
          <cell r="E4530" t="str">
            <v>5950</v>
          </cell>
          <cell r="F4530" t="str">
            <v>59</v>
          </cell>
          <cell r="G4530">
            <v>534.62863347999996</v>
          </cell>
          <cell r="H4530">
            <v>538.47918019999997</v>
          </cell>
          <cell r="I4530">
            <v>536.27532274999999</v>
          </cell>
          <cell r="J4530">
            <v>23.364485980000001</v>
          </cell>
          <cell r="K4530">
            <v>16.203703699999998</v>
          </cell>
          <cell r="L4530">
            <v>7.5411524600000011</v>
          </cell>
          <cell r="M4530">
            <v>8.0323601500000006</v>
          </cell>
          <cell r="N4530">
            <v>27.80628231</v>
          </cell>
          <cell r="O4530">
            <v>60.380999999999993</v>
          </cell>
          <cell r="P4530">
            <v>8.23827262</v>
          </cell>
          <cell r="Q4530">
            <v>60.6</v>
          </cell>
          <cell r="R4530">
            <v>45.167244680000003</v>
          </cell>
          <cell r="S4530">
            <v>17.899999999999999</v>
          </cell>
          <cell r="T4530">
            <v>8.0910150400000003</v>
          </cell>
          <cell r="U4530">
            <v>7.8296303900000002</v>
          </cell>
          <cell r="V4530">
            <v>7.8597991800000004</v>
          </cell>
          <cell r="W4530">
            <v>66.099999999999994</v>
          </cell>
          <cell r="X4530">
            <v>82.3</v>
          </cell>
          <cell r="Y4530">
            <v>51.7</v>
          </cell>
          <cell r="Z4530">
            <v>39.700000000000003</v>
          </cell>
          <cell r="AA4530">
            <v>32.6</v>
          </cell>
          <cell r="AB4530">
            <v>7.7769543999999993</v>
          </cell>
          <cell r="AC4530">
            <v>1</v>
          </cell>
          <cell r="AD4530">
            <v>284.89999999999998</v>
          </cell>
          <cell r="AE4530">
            <v>61.656365170000001</v>
          </cell>
          <cell r="AF4530">
            <v>59.180899999999994</v>
          </cell>
          <cell r="AG4530">
            <v>0.35490424195189074</v>
          </cell>
          <cell r="AH4530">
            <v>5.5</v>
          </cell>
          <cell r="AI4530">
            <v>54880</v>
          </cell>
          <cell r="AJ4530">
            <v>7.5</v>
          </cell>
        </row>
        <row r="4531">
          <cell r="A4531" t="str">
            <v>5941</v>
          </cell>
          <cell r="B4531" t="str">
            <v>594101001</v>
          </cell>
          <cell r="C4531" t="str">
            <v>950</v>
          </cell>
          <cell r="D4531" t="str">
            <v>5941010</v>
          </cell>
          <cell r="E4531" t="str">
            <v>5950</v>
          </cell>
          <cell r="F4531" t="str">
            <v>59</v>
          </cell>
          <cell r="G4531">
            <v>534.62863347999996</v>
          </cell>
          <cell r="H4531">
            <v>538.47918019999997</v>
          </cell>
          <cell r="I4531">
            <v>536.27532274999999</v>
          </cell>
          <cell r="J4531">
            <v>23.364485980000001</v>
          </cell>
          <cell r="K4531">
            <v>16.203703699999998</v>
          </cell>
          <cell r="L4531">
            <v>9.1302143299999994</v>
          </cell>
          <cell r="M4531">
            <v>9.9065329099999992</v>
          </cell>
          <cell r="N4531">
            <v>27.80628231</v>
          </cell>
          <cell r="O4531">
            <v>60.380999999999993</v>
          </cell>
          <cell r="P4531">
            <v>9.9065329099999992</v>
          </cell>
          <cell r="Q4531">
            <v>60.6</v>
          </cell>
          <cell r="R4531">
            <v>45.167244680000003</v>
          </cell>
          <cell r="S4531">
            <v>17.899999999999999</v>
          </cell>
          <cell r="T4531">
            <v>9.1650291500000005</v>
          </cell>
          <cell r="U4531">
            <v>9.8275240099999994</v>
          </cell>
          <cell r="V4531">
            <v>9.8367599699999992</v>
          </cell>
          <cell r="W4531">
            <v>66.099999999999994</v>
          </cell>
          <cell r="X4531">
            <v>82.3</v>
          </cell>
          <cell r="Y4531">
            <v>51.7</v>
          </cell>
          <cell r="Z4531">
            <v>39.700000000000003</v>
          </cell>
          <cell r="AA4531">
            <v>32.6</v>
          </cell>
          <cell r="AB4531">
            <v>9.7921089600000002</v>
          </cell>
          <cell r="AC4531">
            <v>0.47116069999999999</v>
          </cell>
          <cell r="AD4531">
            <v>284.89999999999998</v>
          </cell>
          <cell r="AE4531">
            <v>61.656365170000001</v>
          </cell>
          <cell r="AF4531">
            <v>59.180899999999994</v>
          </cell>
          <cell r="AG4531">
            <v>0.35416250300367824</v>
          </cell>
          <cell r="AH4531">
            <v>5.5</v>
          </cell>
          <cell r="AI4531">
            <v>54880</v>
          </cell>
          <cell r="AJ4531">
            <v>7.5</v>
          </cell>
        </row>
        <row r="4532">
          <cell r="A4532" t="str">
            <v>5941</v>
          </cell>
          <cell r="B4532" t="str">
            <v>594101201</v>
          </cell>
          <cell r="C4532" t="str">
            <v>950</v>
          </cell>
          <cell r="D4532" t="str">
            <v>5941012</v>
          </cell>
          <cell r="E4532" t="str">
            <v>5950</v>
          </cell>
          <cell r="F4532" t="str">
            <v>59</v>
          </cell>
          <cell r="G4532">
            <v>534.62863347999996</v>
          </cell>
          <cell r="H4532">
            <v>538.47918019999997</v>
          </cell>
          <cell r="I4532">
            <v>536.27532274999999</v>
          </cell>
          <cell r="J4532">
            <v>23.364485980000001</v>
          </cell>
          <cell r="K4532">
            <v>16.203703699999998</v>
          </cell>
          <cell r="L4532">
            <v>9.1278279500000004</v>
          </cell>
          <cell r="M4532">
            <v>9.8125229199999993</v>
          </cell>
          <cell r="N4532">
            <v>27.80628231</v>
          </cell>
          <cell r="O4532">
            <v>60.380999999999993</v>
          </cell>
          <cell r="P4532">
            <v>9.7720111900000006</v>
          </cell>
          <cell r="Q4532">
            <v>60.6</v>
          </cell>
          <cell r="R4532">
            <v>45.167244680000003</v>
          </cell>
          <cell r="S4532">
            <v>17.899999999999999</v>
          </cell>
          <cell r="T4532">
            <v>9.8777080999999995</v>
          </cell>
          <cell r="U4532">
            <v>9.6081092699999999</v>
          </cell>
          <cell r="V4532">
            <v>9.7206458599999994</v>
          </cell>
          <cell r="W4532">
            <v>66.099999999999994</v>
          </cell>
          <cell r="X4532">
            <v>82.3</v>
          </cell>
          <cell r="Y4532">
            <v>51.7</v>
          </cell>
          <cell r="Z4532">
            <v>39.700000000000003</v>
          </cell>
          <cell r="AA4532">
            <v>32.6</v>
          </cell>
          <cell r="AB4532">
            <v>9.7719541599999999</v>
          </cell>
          <cell r="AC4532">
            <v>0.59195240000000005</v>
          </cell>
          <cell r="AD4532">
            <v>284.89999999999998</v>
          </cell>
          <cell r="AE4532">
            <v>61.656365170000001</v>
          </cell>
          <cell r="AF4532">
            <v>59.180899999999994</v>
          </cell>
          <cell r="AG4532">
            <v>0.32940142616046508</v>
          </cell>
          <cell r="AH4532">
            <v>5.5</v>
          </cell>
          <cell r="AI4532">
            <v>54880</v>
          </cell>
          <cell r="AJ4532">
            <v>7.5</v>
          </cell>
        </row>
        <row r="4533">
          <cell r="A4533" t="str">
            <v>5941</v>
          </cell>
          <cell r="B4533" t="str">
            <v>594101301</v>
          </cell>
          <cell r="C4533" t="str">
            <v>952</v>
          </cell>
          <cell r="D4533" t="str">
            <v>5941013</v>
          </cell>
          <cell r="E4533" t="str">
            <v>5950</v>
          </cell>
          <cell r="F4533" t="str">
            <v>59</v>
          </cell>
          <cell r="G4533">
            <v>534.62863347999996</v>
          </cell>
          <cell r="H4533">
            <v>538.47918019999997</v>
          </cell>
          <cell r="I4533">
            <v>536.27532274999999</v>
          </cell>
          <cell r="J4533">
            <v>23.364485980000001</v>
          </cell>
          <cell r="K4533">
            <v>16.203703699999998</v>
          </cell>
          <cell r="L4533">
            <v>7.2078598700000001</v>
          </cell>
          <cell r="M4533">
            <v>8.1134266400000001</v>
          </cell>
          <cell r="N4533">
            <v>27.80628231</v>
          </cell>
          <cell r="O4533">
            <v>60.380999999999993</v>
          </cell>
          <cell r="P4533">
            <v>8.0381891799999998</v>
          </cell>
          <cell r="Q4533">
            <v>60.6</v>
          </cell>
          <cell r="R4533">
            <v>45.167244680000003</v>
          </cell>
          <cell r="S4533">
            <v>17.899999999999999</v>
          </cell>
          <cell r="T4533">
            <v>8.1817204599999993</v>
          </cell>
          <cell r="U4533">
            <v>7.5611215900000008</v>
          </cell>
          <cell r="V4533">
            <v>7.3290937400000002</v>
          </cell>
          <cell r="W4533">
            <v>66.099999999999994</v>
          </cell>
          <cell r="X4533">
            <v>82.3</v>
          </cell>
          <cell r="Y4533">
            <v>51.7</v>
          </cell>
          <cell r="Z4533">
            <v>39.700000000000003</v>
          </cell>
          <cell r="AA4533">
            <v>32.6</v>
          </cell>
          <cell r="AB4533">
            <v>8.0063675700000001</v>
          </cell>
          <cell r="AC4533">
            <v>1</v>
          </cell>
          <cell r="AD4533">
            <v>284.89999999999998</v>
          </cell>
          <cell r="AE4533">
            <v>61.656365170000001</v>
          </cell>
          <cell r="AF4533">
            <v>59.180899999999994</v>
          </cell>
          <cell r="AG4533">
            <v>0.34523809999999999</v>
          </cell>
          <cell r="AH4533">
            <v>5.5</v>
          </cell>
          <cell r="AI4533">
            <v>54880</v>
          </cell>
          <cell r="AJ4533">
            <v>7.5</v>
          </cell>
        </row>
        <row r="4534">
          <cell r="A4534" t="str">
            <v>5941</v>
          </cell>
          <cell r="B4534" t="str">
            <v>594101401</v>
          </cell>
          <cell r="D4534" t="str">
            <v>5941014</v>
          </cell>
          <cell r="E4534" t="str">
            <v>5950</v>
          </cell>
          <cell r="F4534" t="str">
            <v>59</v>
          </cell>
          <cell r="G4534">
            <v>534.62863347999996</v>
          </cell>
          <cell r="H4534">
            <v>538.47918019999997</v>
          </cell>
          <cell r="I4534">
            <v>536.27532274999999</v>
          </cell>
          <cell r="J4534">
            <v>23.364485980000001</v>
          </cell>
          <cell r="K4534">
            <v>16.203703699999998</v>
          </cell>
          <cell r="L4534">
            <v>8.9480661000000001</v>
          </cell>
          <cell r="M4534">
            <v>10.531536060000001</v>
          </cell>
          <cell r="N4534">
            <v>27.80628231</v>
          </cell>
          <cell r="O4534">
            <v>60.380999999999993</v>
          </cell>
          <cell r="P4534">
            <v>10.218663189999999</v>
          </cell>
          <cell r="Q4534">
            <v>60.6</v>
          </cell>
          <cell r="R4534">
            <v>45.167244680000003</v>
          </cell>
          <cell r="S4534">
            <v>17.899999999999999</v>
          </cell>
          <cell r="T4534">
            <v>9.8982237200000007</v>
          </cell>
          <cell r="U4534">
            <v>10.09116972</v>
          </cell>
          <cell r="V4534">
            <v>9.89691601</v>
          </cell>
          <cell r="W4534">
            <v>66.099999999999994</v>
          </cell>
          <cell r="X4534">
            <v>82.3</v>
          </cell>
          <cell r="Y4534">
            <v>51.7</v>
          </cell>
          <cell r="Z4534">
            <v>39.700000000000003</v>
          </cell>
          <cell r="AA4534">
            <v>32.6</v>
          </cell>
          <cell r="AB4534">
            <v>10.241565639999999</v>
          </cell>
          <cell r="AC4534">
            <v>0.41017514999999999</v>
          </cell>
          <cell r="AD4534">
            <v>284.89999999999998</v>
          </cell>
          <cell r="AE4534">
            <v>61.656365170000001</v>
          </cell>
          <cell r="AF4534">
            <v>59.185036310000001</v>
          </cell>
          <cell r="AG4534">
            <v>0.35797525048033851</v>
          </cell>
          <cell r="AH4534">
            <v>5.5</v>
          </cell>
          <cell r="AI4534">
            <v>54880</v>
          </cell>
          <cell r="AJ4534">
            <v>7.5</v>
          </cell>
        </row>
        <row r="4535">
          <cell r="A4535" t="str">
            <v>5941</v>
          </cell>
          <cell r="B4535" t="str">
            <v>594101501</v>
          </cell>
          <cell r="D4535" t="str">
            <v>5941015</v>
          </cell>
          <cell r="E4535" t="str">
            <v>5950</v>
          </cell>
          <cell r="F4535" t="str">
            <v>59</v>
          </cell>
          <cell r="G4535">
            <v>534.62863347999996</v>
          </cell>
          <cell r="H4535">
            <v>538.47918019999997</v>
          </cell>
          <cell r="I4535">
            <v>536.27532274999999</v>
          </cell>
          <cell r="J4535">
            <v>23.364485980000001</v>
          </cell>
          <cell r="K4535">
            <v>16.203703699999998</v>
          </cell>
          <cell r="L4535">
            <v>8.8954926299999997</v>
          </cell>
          <cell r="M4535">
            <v>9.9709592699999998</v>
          </cell>
          <cell r="N4535">
            <v>27.80628231</v>
          </cell>
          <cell r="O4535">
            <v>60.380999999999993</v>
          </cell>
          <cell r="P4535">
            <v>11.155335819999999</v>
          </cell>
          <cell r="Q4535">
            <v>60.6</v>
          </cell>
          <cell r="R4535">
            <v>45.167244680000003</v>
          </cell>
          <cell r="S4535">
            <v>17.899999999999999</v>
          </cell>
          <cell r="T4535">
            <v>9.4146680099999998</v>
          </cell>
          <cell r="U4535">
            <v>9.4582155599999993</v>
          </cell>
          <cell r="V4535">
            <v>9.1439868700000009</v>
          </cell>
          <cell r="W4535">
            <v>66.099999999999994</v>
          </cell>
          <cell r="X4535">
            <v>82.3</v>
          </cell>
          <cell r="Y4535">
            <v>51.7</v>
          </cell>
          <cell r="Z4535">
            <v>39.700000000000003</v>
          </cell>
          <cell r="AA4535">
            <v>32.6</v>
          </cell>
          <cell r="AB4535">
            <v>9.0050367399999995</v>
          </cell>
          <cell r="AC4535">
            <v>0.48640670000000003</v>
          </cell>
          <cell r="AD4535">
            <v>284.89999999999998</v>
          </cell>
          <cell r="AE4535">
            <v>61.656365170000001</v>
          </cell>
          <cell r="AF4535">
            <v>63.015000000000001</v>
          </cell>
          <cell r="AG4535">
            <v>0.332518885610534</v>
          </cell>
          <cell r="AH4535">
            <v>5.5</v>
          </cell>
          <cell r="AI4535">
            <v>54880</v>
          </cell>
          <cell r="AJ4535">
            <v>7.5</v>
          </cell>
        </row>
        <row r="4536">
          <cell r="A4536" t="str">
            <v>5941</v>
          </cell>
          <cell r="B4536" t="str">
            <v>594101601</v>
          </cell>
          <cell r="D4536" t="str">
            <v>5941016</v>
          </cell>
          <cell r="E4536" t="str">
            <v>5950</v>
          </cell>
          <cell r="F4536" t="str">
            <v>59</v>
          </cell>
          <cell r="G4536">
            <v>534.62863347999996</v>
          </cell>
          <cell r="H4536">
            <v>538.47918019999997</v>
          </cell>
          <cell r="I4536">
            <v>536.27532274999999</v>
          </cell>
          <cell r="J4536">
            <v>23.364485980000001</v>
          </cell>
          <cell r="K4536">
            <v>16.203703699999998</v>
          </cell>
          <cell r="L4536">
            <v>9.3000896599999994</v>
          </cell>
          <cell r="M4536">
            <v>10.483941850000001</v>
          </cell>
          <cell r="N4536">
            <v>27.80628231</v>
          </cell>
          <cell r="O4536">
            <v>60.380999999999993</v>
          </cell>
          <cell r="P4536">
            <v>11.17603914</v>
          </cell>
          <cell r="Q4536">
            <v>60.6</v>
          </cell>
          <cell r="R4536">
            <v>45.167244680000003</v>
          </cell>
          <cell r="S4536">
            <v>17.899999999999999</v>
          </cell>
          <cell r="T4536">
            <v>9.9016859299999993</v>
          </cell>
          <cell r="U4536">
            <v>10.43320362</v>
          </cell>
          <cell r="V4536">
            <v>9.9016859299999993</v>
          </cell>
          <cell r="W4536">
            <v>66.099999999999994</v>
          </cell>
          <cell r="X4536">
            <v>82.3</v>
          </cell>
          <cell r="Y4536">
            <v>51.7</v>
          </cell>
          <cell r="Z4536">
            <v>39.700000000000003</v>
          </cell>
          <cell r="AA4536">
            <v>32.6</v>
          </cell>
          <cell r="AB4536">
            <v>10.501004500000001</v>
          </cell>
          <cell r="AC4536">
            <v>9.1975600000000005E-2</v>
          </cell>
          <cell r="AD4536">
            <v>284.89999999999998</v>
          </cell>
          <cell r="AE4536">
            <v>61.656365170000001</v>
          </cell>
          <cell r="AF4536">
            <v>63.015000000000001</v>
          </cell>
          <cell r="AG4536">
            <v>0.29162447549382597</v>
          </cell>
          <cell r="AH4536">
            <v>5.5</v>
          </cell>
          <cell r="AI4536">
            <v>54880</v>
          </cell>
          <cell r="AJ4536">
            <v>7.5</v>
          </cell>
        </row>
        <row r="4537">
          <cell r="A4537" t="str">
            <v>5941</v>
          </cell>
          <cell r="B4537" t="str">
            <v>594101701</v>
          </cell>
          <cell r="D4537" t="str">
            <v>5941017</v>
          </cell>
          <cell r="E4537" t="str">
            <v>5950</v>
          </cell>
          <cell r="F4537" t="str">
            <v>59</v>
          </cell>
          <cell r="G4537">
            <v>534.62863347999996</v>
          </cell>
          <cell r="H4537">
            <v>538.47918019999997</v>
          </cell>
          <cell r="I4537">
            <v>536.27532274999999</v>
          </cell>
          <cell r="J4537">
            <v>23.364485980000001</v>
          </cell>
          <cell r="K4537">
            <v>16.203703699999998</v>
          </cell>
          <cell r="L4537">
            <v>9.67092478</v>
          </cell>
          <cell r="M4537">
            <v>10.52728465</v>
          </cell>
          <cell r="N4537">
            <v>27.80628231</v>
          </cell>
          <cell r="O4537">
            <v>60.380999999999993</v>
          </cell>
          <cell r="P4537">
            <v>11.342824930000001</v>
          </cell>
          <cell r="Q4537">
            <v>60.6</v>
          </cell>
          <cell r="R4537">
            <v>45.167244680000003</v>
          </cell>
          <cell r="S4537">
            <v>17.899999999999999</v>
          </cell>
          <cell r="T4537">
            <v>9.75771005</v>
          </cell>
          <cell r="U4537">
            <v>10.51942966</v>
          </cell>
          <cell r="V4537">
            <v>10.46942617</v>
          </cell>
          <cell r="W4537">
            <v>66.099999999999994</v>
          </cell>
          <cell r="X4537">
            <v>82.3</v>
          </cell>
          <cell r="Y4537">
            <v>51.7</v>
          </cell>
          <cell r="Z4537">
            <v>39.700000000000003</v>
          </cell>
          <cell r="AA4537">
            <v>32.6</v>
          </cell>
          <cell r="AB4537">
            <v>10.53616791</v>
          </cell>
          <cell r="AC4537">
            <v>0.23229348999999999</v>
          </cell>
          <cell r="AD4537">
            <v>284.89999999999998</v>
          </cell>
          <cell r="AE4537">
            <v>61.656365170000001</v>
          </cell>
          <cell r="AF4537">
            <v>63.015000000000001</v>
          </cell>
          <cell r="AG4537">
            <v>0.35973673833265735</v>
          </cell>
          <cell r="AH4537">
            <v>5.5</v>
          </cell>
          <cell r="AI4537">
            <v>54880</v>
          </cell>
          <cell r="AJ4537">
            <v>7.5</v>
          </cell>
        </row>
        <row r="4538">
          <cell r="A4538" t="str">
            <v>5941</v>
          </cell>
          <cell r="B4538" t="str">
            <v>594101901</v>
          </cell>
          <cell r="C4538" t="str">
            <v>952</v>
          </cell>
          <cell r="D4538" t="str">
            <v>5941019</v>
          </cell>
          <cell r="E4538" t="str">
            <v>5950</v>
          </cell>
          <cell r="F4538" t="str">
            <v>59</v>
          </cell>
          <cell r="G4538">
            <v>534.62863347999996</v>
          </cell>
          <cell r="H4538">
            <v>538.47918019999997</v>
          </cell>
          <cell r="I4538">
            <v>536.27532274999999</v>
          </cell>
          <cell r="J4538">
            <v>23.364485980000001</v>
          </cell>
          <cell r="K4538">
            <v>16.203703699999998</v>
          </cell>
          <cell r="L4538">
            <v>8.4487001900000003</v>
          </cell>
          <cell r="M4538">
            <v>9.7066207200000001</v>
          </cell>
          <cell r="N4538">
            <v>27.80628231</v>
          </cell>
          <cell r="O4538">
            <v>60.380999999999993</v>
          </cell>
          <cell r="P4538">
            <v>9.5231052199999997</v>
          </cell>
          <cell r="Q4538">
            <v>60.6</v>
          </cell>
          <cell r="R4538">
            <v>45.167244680000003</v>
          </cell>
          <cell r="S4538">
            <v>17.899999999999999</v>
          </cell>
          <cell r="T4538">
            <v>9.5811450199999992</v>
          </cell>
          <cell r="U4538">
            <v>9.6009625300000003</v>
          </cell>
          <cell r="V4538">
            <v>9.3331772799999992</v>
          </cell>
          <cell r="W4538">
            <v>66.099999999999994</v>
          </cell>
          <cell r="X4538">
            <v>82.3</v>
          </cell>
          <cell r="Y4538">
            <v>51.7</v>
          </cell>
          <cell r="Z4538">
            <v>39.700000000000003</v>
          </cell>
          <cell r="AA4538">
            <v>32.6</v>
          </cell>
          <cell r="AB4538">
            <v>9.6770887099999996</v>
          </cell>
          <cell r="AC4538">
            <v>0.60415748000000002</v>
          </cell>
          <cell r="AD4538">
            <v>284.89999999999998</v>
          </cell>
          <cell r="AE4538">
            <v>61.656365170000001</v>
          </cell>
          <cell r="AF4538">
            <v>59.180899999999994</v>
          </cell>
          <cell r="AG4538">
            <v>0.31428571</v>
          </cell>
          <cell r="AH4538">
            <v>5.5</v>
          </cell>
          <cell r="AI4538">
            <v>54880</v>
          </cell>
          <cell r="AJ4538">
            <v>7.5</v>
          </cell>
        </row>
        <row r="4539">
          <cell r="A4539" t="str">
            <v>5941</v>
          </cell>
          <cell r="B4539" t="str">
            <v>594102101</v>
          </cell>
          <cell r="C4539" t="str">
            <v>952</v>
          </cell>
          <cell r="D4539" t="str">
            <v>5941021</v>
          </cell>
          <cell r="E4539" t="str">
            <v>5950</v>
          </cell>
          <cell r="F4539" t="str">
            <v>59</v>
          </cell>
          <cell r="G4539">
            <v>534.62863347999996</v>
          </cell>
          <cell r="H4539">
            <v>538.47918019999997</v>
          </cell>
          <cell r="I4539">
            <v>536.27532274999999</v>
          </cell>
          <cell r="J4539">
            <v>23.364485980000001</v>
          </cell>
          <cell r="K4539">
            <v>16.203703699999998</v>
          </cell>
          <cell r="L4539">
            <v>9.0219605000000005</v>
          </cell>
          <cell r="M4539">
            <v>9.8046612</v>
          </cell>
          <cell r="N4539">
            <v>27.80628231</v>
          </cell>
          <cell r="O4539">
            <v>60.380999999999993</v>
          </cell>
          <cell r="P4539">
            <v>9.8443742899999993</v>
          </cell>
          <cell r="Q4539">
            <v>60.6</v>
          </cell>
          <cell r="R4539">
            <v>45.167244680000003</v>
          </cell>
          <cell r="S4539">
            <v>17.899999999999999</v>
          </cell>
          <cell r="T4539">
            <v>9.8645388000000001</v>
          </cell>
          <cell r="U4539">
            <v>9.7689842599999999</v>
          </cell>
          <cell r="V4539">
            <v>9.4543839900000002</v>
          </cell>
          <cell r="W4539">
            <v>66.099999999999994</v>
          </cell>
          <cell r="X4539">
            <v>82.3</v>
          </cell>
          <cell r="Y4539">
            <v>51.7</v>
          </cell>
          <cell r="Z4539">
            <v>39.700000000000003</v>
          </cell>
          <cell r="AA4539">
            <v>32.6</v>
          </cell>
          <cell r="AB4539">
            <v>9.4742419200000008</v>
          </cell>
          <cell r="AC4539">
            <v>1</v>
          </cell>
          <cell r="AD4539">
            <v>284.89999999999998</v>
          </cell>
          <cell r="AE4539">
            <v>61.656365170000001</v>
          </cell>
          <cell r="AF4539">
            <v>59.180899999999994</v>
          </cell>
          <cell r="AG4539">
            <v>0.17647059000000001</v>
          </cell>
          <cell r="AH4539">
            <v>5.5</v>
          </cell>
          <cell r="AI4539">
            <v>54880</v>
          </cell>
          <cell r="AJ4539">
            <v>7.5</v>
          </cell>
        </row>
        <row r="4540">
          <cell r="A4540" t="str">
            <v>5941</v>
          </cell>
          <cell r="B4540" t="str">
            <v>594102501</v>
          </cell>
          <cell r="C4540" t="str">
            <v>952</v>
          </cell>
          <cell r="D4540" t="str">
            <v>5941025</v>
          </cell>
          <cell r="E4540" t="str">
            <v>5950</v>
          </cell>
          <cell r="F4540" t="str">
            <v>59</v>
          </cell>
          <cell r="G4540">
            <v>534.62863347999996</v>
          </cell>
          <cell r="H4540">
            <v>538.47918019999997</v>
          </cell>
          <cell r="I4540">
            <v>536.27532274999999</v>
          </cell>
          <cell r="J4540">
            <v>23.364485980000001</v>
          </cell>
          <cell r="K4540">
            <v>16.203703699999998</v>
          </cell>
          <cell r="L4540">
            <v>8.6735129499999992</v>
          </cell>
          <cell r="M4540">
            <v>11.225243389999999</v>
          </cell>
          <cell r="N4540">
            <v>27.80628231</v>
          </cell>
          <cell r="O4540">
            <v>60.380999999999993</v>
          </cell>
          <cell r="P4540">
            <v>8.77043909</v>
          </cell>
          <cell r="Q4540">
            <v>60.6</v>
          </cell>
          <cell r="R4540">
            <v>45.167244680000003</v>
          </cell>
          <cell r="S4540">
            <v>17.899999999999999</v>
          </cell>
          <cell r="T4540">
            <v>8.77043909</v>
          </cell>
          <cell r="U4540">
            <v>8.77043909</v>
          </cell>
          <cell r="V4540">
            <v>11.225243389999999</v>
          </cell>
          <cell r="W4540">
            <v>66.099999999999994</v>
          </cell>
          <cell r="X4540">
            <v>82.3</v>
          </cell>
          <cell r="Y4540">
            <v>51.7</v>
          </cell>
          <cell r="Z4540">
            <v>39.700000000000003</v>
          </cell>
          <cell r="AA4540">
            <v>32.6</v>
          </cell>
          <cell r="AB4540">
            <v>8.6711152699999996</v>
          </cell>
          <cell r="AC4540">
            <v>0</v>
          </cell>
          <cell r="AD4540">
            <v>284.89999999999998</v>
          </cell>
          <cell r="AE4540">
            <v>61.656365170000001</v>
          </cell>
          <cell r="AF4540">
            <v>59.180899999999994</v>
          </cell>
          <cell r="AG4540">
            <v>0.35075490460213632</v>
          </cell>
          <cell r="AH4540">
            <v>5.5</v>
          </cell>
          <cell r="AI4540">
            <v>54880</v>
          </cell>
          <cell r="AJ4540">
            <v>7.5</v>
          </cell>
        </row>
        <row r="4541">
          <cell r="A4541" t="str">
            <v>5941</v>
          </cell>
          <cell r="B4541" t="str">
            <v>594102601</v>
          </cell>
          <cell r="C4541" t="str">
            <v>952</v>
          </cell>
          <cell r="D4541" t="str">
            <v>5941026</v>
          </cell>
          <cell r="E4541" t="str">
            <v>5950</v>
          </cell>
          <cell r="F4541" t="str">
            <v>59</v>
          </cell>
          <cell r="G4541">
            <v>534.62863347999996</v>
          </cell>
          <cell r="H4541">
            <v>538.47918019999997</v>
          </cell>
          <cell r="I4541">
            <v>536.27532274999999</v>
          </cell>
          <cell r="J4541">
            <v>23.364485980000001</v>
          </cell>
          <cell r="K4541">
            <v>16.203703699999998</v>
          </cell>
          <cell r="L4541">
            <v>8.9318162399999999</v>
          </cell>
          <cell r="M4541">
            <v>9.8992787100000008</v>
          </cell>
          <cell r="N4541">
            <v>27.80628231</v>
          </cell>
          <cell r="O4541">
            <v>60.380999999999993</v>
          </cell>
          <cell r="P4541">
            <v>9.5784496899999994</v>
          </cell>
          <cell r="Q4541">
            <v>60.6</v>
          </cell>
          <cell r="R4541">
            <v>45.167244680000003</v>
          </cell>
          <cell r="S4541">
            <v>17.899999999999999</v>
          </cell>
          <cell r="T4541">
            <v>9.6416031699999998</v>
          </cell>
          <cell r="U4541">
            <v>9.4477812300000004</v>
          </cell>
          <cell r="V4541">
            <v>9.6726897800000007</v>
          </cell>
          <cell r="W4541">
            <v>66.099999999999994</v>
          </cell>
          <cell r="X4541">
            <v>82.3</v>
          </cell>
          <cell r="Y4541">
            <v>51.7</v>
          </cell>
          <cell r="Z4541">
            <v>39.700000000000003</v>
          </cell>
          <cell r="AA4541">
            <v>32.6</v>
          </cell>
          <cell r="AB4541">
            <v>9.5530076699999995</v>
          </cell>
          <cell r="AC4541">
            <v>0.82262611000000008</v>
          </cell>
          <cell r="AD4541">
            <v>284.89999999999998</v>
          </cell>
          <cell r="AE4541">
            <v>61.656365170000001</v>
          </cell>
          <cell r="AF4541">
            <v>59.180899999999994</v>
          </cell>
          <cell r="AG4541">
            <v>0</v>
          </cell>
          <cell r="AH4541">
            <v>5.5</v>
          </cell>
          <cell r="AI4541">
            <v>54880</v>
          </cell>
          <cell r="AJ4541">
            <v>7.5</v>
          </cell>
        </row>
        <row r="4542">
          <cell r="A4542" t="str">
            <v>5941</v>
          </cell>
          <cell r="B4542" t="str">
            <v>594102701</v>
          </cell>
          <cell r="C4542" t="str">
            <v>952</v>
          </cell>
          <cell r="D4542" t="str">
            <v>5941027</v>
          </cell>
          <cell r="E4542" t="str">
            <v>5950</v>
          </cell>
          <cell r="F4542" t="str">
            <v>59</v>
          </cell>
          <cell r="G4542">
            <v>534.62863347999996</v>
          </cell>
          <cell r="H4542">
            <v>538.47918019999997</v>
          </cell>
          <cell r="I4542">
            <v>536.27532274999999</v>
          </cell>
          <cell r="J4542">
            <v>23.364485980000001</v>
          </cell>
          <cell r="K4542">
            <v>16.203703699999998</v>
          </cell>
          <cell r="L4542">
            <v>9.5588823299999994</v>
          </cell>
          <cell r="M4542">
            <v>10.36819594</v>
          </cell>
          <cell r="N4542">
            <v>27.80628231</v>
          </cell>
          <cell r="O4542">
            <v>60.380999999999993</v>
          </cell>
          <cell r="P4542">
            <v>10.631036160000001</v>
          </cell>
          <cell r="Q4542">
            <v>60.6</v>
          </cell>
          <cell r="R4542">
            <v>45.167244680000003</v>
          </cell>
          <cell r="S4542">
            <v>17.899999999999999</v>
          </cell>
          <cell r="T4542">
            <v>10.193429569999999</v>
          </cell>
          <cell r="U4542">
            <v>10.61807817</v>
          </cell>
          <cell r="V4542">
            <v>10.25425005</v>
          </cell>
          <cell r="W4542">
            <v>66.099999999999994</v>
          </cell>
          <cell r="X4542">
            <v>82.3</v>
          </cell>
          <cell r="Y4542">
            <v>51.7</v>
          </cell>
          <cell r="Z4542">
            <v>39.700000000000003</v>
          </cell>
          <cell r="AA4542">
            <v>32.6</v>
          </cell>
          <cell r="AB4542">
            <v>10.716947899999999</v>
          </cell>
          <cell r="AC4542">
            <v>0.28318910000000003</v>
          </cell>
          <cell r="AD4542">
            <v>284.89999999999998</v>
          </cell>
          <cell r="AE4542">
            <v>61.656365170000001</v>
          </cell>
          <cell r="AF4542">
            <v>59.180899999999994</v>
          </cell>
          <cell r="AG4542">
            <v>0.26530611999999998</v>
          </cell>
          <cell r="AH4542">
            <v>5.5</v>
          </cell>
          <cell r="AI4542">
            <v>54880</v>
          </cell>
          <cell r="AJ4542">
            <v>7.5</v>
          </cell>
        </row>
        <row r="4543">
          <cell r="A4543" t="str">
            <v>5941</v>
          </cell>
          <cell r="B4543" t="str">
            <v>594103901</v>
          </cell>
          <cell r="D4543" t="str">
            <v>5941039</v>
          </cell>
          <cell r="E4543" t="str">
            <v>5950</v>
          </cell>
          <cell r="F4543" t="str">
            <v>59</v>
          </cell>
          <cell r="G4543">
            <v>534.62863347999996</v>
          </cell>
          <cell r="H4543">
            <v>538.47918019999997</v>
          </cell>
          <cell r="I4543">
            <v>536.27532274999999</v>
          </cell>
          <cell r="J4543">
            <v>23.364485980000001</v>
          </cell>
          <cell r="K4543">
            <v>16.203703699999998</v>
          </cell>
          <cell r="L4543">
            <v>9.8964125799999998</v>
          </cell>
          <cell r="M4543">
            <v>11.72044357</v>
          </cell>
          <cell r="N4543">
            <v>27.80628231</v>
          </cell>
          <cell r="O4543">
            <v>60.380999999999993</v>
          </cell>
          <cell r="P4543">
            <v>11.22329483</v>
          </cell>
          <cell r="Q4543">
            <v>60.6</v>
          </cell>
          <cell r="R4543">
            <v>45.167244680000003</v>
          </cell>
          <cell r="S4543">
            <v>17.899999999999999</v>
          </cell>
          <cell r="T4543">
            <v>10.29251835</v>
          </cell>
          <cell r="U4543">
            <v>10.707102190000001</v>
          </cell>
          <cell r="V4543">
            <v>11.173992200000001</v>
          </cell>
          <cell r="W4543">
            <v>66.099999999999994</v>
          </cell>
          <cell r="X4543">
            <v>82.3</v>
          </cell>
          <cell r="Y4543">
            <v>51.7</v>
          </cell>
          <cell r="Z4543">
            <v>39.700000000000003</v>
          </cell>
          <cell r="AA4543">
            <v>32.6</v>
          </cell>
          <cell r="AB4543">
            <v>11.74106452</v>
          </cell>
          <cell r="AC4543">
            <v>0</v>
          </cell>
          <cell r="AD4543">
            <v>284.89999999999998</v>
          </cell>
          <cell r="AE4543">
            <v>61.656365170000001</v>
          </cell>
          <cell r="AF4543">
            <v>59.180899999999994</v>
          </cell>
          <cell r="AG4543">
            <v>0.37782976098294851</v>
          </cell>
          <cell r="AH4543">
            <v>5.5</v>
          </cell>
          <cell r="AI4543">
            <v>54880</v>
          </cell>
          <cell r="AJ4543">
            <v>7.5</v>
          </cell>
        </row>
        <row r="4544">
          <cell r="A4544" t="str">
            <v>5941</v>
          </cell>
          <cell r="B4544" t="str">
            <v>594104101</v>
          </cell>
          <cell r="D4544" t="str">
            <v>5941041</v>
          </cell>
          <cell r="E4544" t="str">
            <v>5950</v>
          </cell>
          <cell r="F4544" t="str">
            <v>59</v>
          </cell>
          <cell r="G4544">
            <v>534.62863347999996</v>
          </cell>
          <cell r="H4544">
            <v>538.47918019999997</v>
          </cell>
          <cell r="I4544">
            <v>536.27532274999999</v>
          </cell>
          <cell r="J4544">
            <v>23.364485980000001</v>
          </cell>
          <cell r="K4544">
            <v>16.203703699999998</v>
          </cell>
          <cell r="L4544">
            <v>9.4210873999999993</v>
          </cell>
          <cell r="M4544">
            <v>11.264040939999999</v>
          </cell>
          <cell r="N4544">
            <v>27.80628231</v>
          </cell>
          <cell r="O4544">
            <v>60.380999999999993</v>
          </cell>
          <cell r="P4544">
            <v>11.2205792</v>
          </cell>
          <cell r="Q4544">
            <v>60.6</v>
          </cell>
          <cell r="R4544">
            <v>45.167244680000003</v>
          </cell>
          <cell r="S4544">
            <v>17.899999999999999</v>
          </cell>
          <cell r="T4544">
            <v>11.19356007</v>
          </cell>
          <cell r="U4544">
            <v>9.99058226</v>
          </cell>
          <cell r="V4544">
            <v>10.272461549999999</v>
          </cell>
          <cell r="W4544">
            <v>66.099999999999994</v>
          </cell>
          <cell r="X4544">
            <v>82.3</v>
          </cell>
          <cell r="Y4544">
            <v>51.7</v>
          </cell>
          <cell r="Z4544">
            <v>39.700000000000003</v>
          </cell>
          <cell r="AA4544">
            <v>32.6</v>
          </cell>
          <cell r="AB4544">
            <v>11.2275341</v>
          </cell>
          <cell r="AC4544">
            <v>0</v>
          </cell>
          <cell r="AD4544">
            <v>284.89999999999998</v>
          </cell>
          <cell r="AE4544">
            <v>61.656365170000001</v>
          </cell>
          <cell r="AF4544">
            <v>59.216306840000001</v>
          </cell>
          <cell r="AG4544">
            <v>0.3495211632571627</v>
          </cell>
          <cell r="AH4544">
            <v>5.5</v>
          </cell>
          <cell r="AI4544">
            <v>54880</v>
          </cell>
          <cell r="AJ4544">
            <v>7.5</v>
          </cell>
        </row>
        <row r="4545">
          <cell r="A4545" t="str">
            <v>5943</v>
          </cell>
          <cell r="B4545" t="str">
            <v>594300801</v>
          </cell>
          <cell r="D4545" t="str">
            <v>5943008</v>
          </cell>
          <cell r="E4545" t="str">
            <v>5910</v>
          </cell>
          <cell r="F4545" t="str">
            <v>59</v>
          </cell>
          <cell r="G4545">
            <v>534.62863347999996</v>
          </cell>
          <cell r="H4545">
            <v>538.47918019999997</v>
          </cell>
          <cell r="I4545">
            <v>536.27532274999999</v>
          </cell>
          <cell r="J4545">
            <v>35.329341319999997</v>
          </cell>
          <cell r="K4545">
            <v>23.87796268</v>
          </cell>
          <cell r="L4545">
            <v>7.1436176000000007</v>
          </cell>
          <cell r="M4545">
            <v>7.1436176000000007</v>
          </cell>
          <cell r="N4545">
            <v>23.241024169999999</v>
          </cell>
          <cell r="O4545">
            <v>60.380999999999993</v>
          </cell>
          <cell r="P4545">
            <v>9.1615702100000007</v>
          </cell>
          <cell r="Q4545">
            <v>71.900000000000006</v>
          </cell>
          <cell r="R4545">
            <v>45.167244680000003</v>
          </cell>
          <cell r="S4545">
            <v>23.8</v>
          </cell>
          <cell r="T4545">
            <v>9.1615702100000007</v>
          </cell>
          <cell r="U4545">
            <v>7.1436176000000007</v>
          </cell>
          <cell r="V4545">
            <v>7.1436176000000007</v>
          </cell>
          <cell r="W4545">
            <v>66.3</v>
          </cell>
          <cell r="X4545">
            <v>92.8</v>
          </cell>
          <cell r="Y4545">
            <v>52.8</v>
          </cell>
          <cell r="Z4545">
            <v>42.3</v>
          </cell>
          <cell r="AA4545">
            <v>39.700000000000003</v>
          </cell>
          <cell r="AB4545">
            <v>7.1436176000000007</v>
          </cell>
          <cell r="AC4545">
            <v>1</v>
          </cell>
          <cell r="AD4545">
            <v>293.76</v>
          </cell>
          <cell r="AE4545">
            <v>64.370192509999995</v>
          </cell>
          <cell r="AF4545">
            <v>67.191199999999995</v>
          </cell>
          <cell r="AG4545">
            <v>0.32730861895794788</v>
          </cell>
          <cell r="AH4545">
            <v>3.9</v>
          </cell>
          <cell r="AI4545">
            <v>53050</v>
          </cell>
          <cell r="AJ4545">
            <v>7.5</v>
          </cell>
        </row>
        <row r="4546">
          <cell r="A4546" t="str">
            <v>5943</v>
          </cell>
          <cell r="B4546" t="str">
            <v>594301201</v>
          </cell>
          <cell r="D4546" t="str">
            <v>5943012</v>
          </cell>
          <cell r="E4546" t="str">
            <v>5910</v>
          </cell>
          <cell r="F4546" t="str">
            <v>59</v>
          </cell>
          <cell r="G4546">
            <v>534.62863347999996</v>
          </cell>
          <cell r="H4546">
            <v>538.47918019999997</v>
          </cell>
          <cell r="I4546">
            <v>536.27532274999999</v>
          </cell>
          <cell r="J4546">
            <v>35.329341319999997</v>
          </cell>
          <cell r="K4546">
            <v>23.87796268</v>
          </cell>
          <cell r="L4546">
            <v>7.3926475199999997</v>
          </cell>
          <cell r="M4546">
            <v>7.5574728999999987</v>
          </cell>
          <cell r="N4546">
            <v>23.241024169999999</v>
          </cell>
          <cell r="O4546">
            <v>60.380999999999993</v>
          </cell>
          <cell r="P4546">
            <v>8.9811787499999998</v>
          </cell>
          <cell r="Q4546">
            <v>71.900000000000006</v>
          </cell>
          <cell r="R4546">
            <v>45.167244680000003</v>
          </cell>
          <cell r="S4546">
            <v>23.8</v>
          </cell>
          <cell r="T4546">
            <v>8.9811787499999998</v>
          </cell>
          <cell r="U4546">
            <v>8.9811787499999998</v>
          </cell>
          <cell r="V4546">
            <v>8.9811787499999998</v>
          </cell>
          <cell r="W4546">
            <v>66.3</v>
          </cell>
          <cell r="X4546">
            <v>92.8</v>
          </cell>
          <cell r="Y4546">
            <v>52.8</v>
          </cell>
          <cell r="Z4546">
            <v>42.3</v>
          </cell>
          <cell r="AA4546">
            <v>39.700000000000003</v>
          </cell>
          <cell r="AB4546">
            <v>7.4354380200000012</v>
          </cell>
          <cell r="AC4546">
            <v>1</v>
          </cell>
          <cell r="AD4546">
            <v>293.76</v>
          </cell>
          <cell r="AE4546">
            <v>64.370192509999995</v>
          </cell>
          <cell r="AF4546">
            <v>67.191199999999995</v>
          </cell>
          <cell r="AG4546">
            <v>0.32069010404839221</v>
          </cell>
          <cell r="AH4546">
            <v>3.9</v>
          </cell>
          <cell r="AI4546">
            <v>53050</v>
          </cell>
          <cell r="AJ4546">
            <v>7.5</v>
          </cell>
        </row>
        <row r="4547">
          <cell r="A4547" t="str">
            <v>5943</v>
          </cell>
          <cell r="B4547" t="str">
            <v>594301701</v>
          </cell>
          <cell r="D4547" t="str">
            <v>5943017</v>
          </cell>
          <cell r="E4547" t="str">
            <v>5910</v>
          </cell>
          <cell r="F4547" t="str">
            <v>59</v>
          </cell>
          <cell r="G4547">
            <v>534.62863347999996</v>
          </cell>
          <cell r="H4547">
            <v>538.47918019999997</v>
          </cell>
          <cell r="I4547">
            <v>536.27532274999999</v>
          </cell>
          <cell r="J4547">
            <v>35.329341319999997</v>
          </cell>
          <cell r="K4547">
            <v>23.87796268</v>
          </cell>
          <cell r="L4547">
            <v>7.3870902400000009</v>
          </cell>
          <cell r="M4547">
            <v>7.6829431699999997</v>
          </cell>
          <cell r="N4547">
            <v>23.241024169999999</v>
          </cell>
          <cell r="O4547">
            <v>60.380999999999993</v>
          </cell>
          <cell r="P4547">
            <v>10.81977828</v>
          </cell>
          <cell r="Q4547">
            <v>71.900000000000006</v>
          </cell>
          <cell r="R4547">
            <v>45.167244680000003</v>
          </cell>
          <cell r="S4547">
            <v>23.8</v>
          </cell>
          <cell r="T4547">
            <v>7.933438390000001</v>
          </cell>
          <cell r="U4547">
            <v>7.933438390000001</v>
          </cell>
          <cell r="V4547">
            <v>7.3907985199999997</v>
          </cell>
          <cell r="W4547">
            <v>66.3</v>
          </cell>
          <cell r="X4547">
            <v>92.8</v>
          </cell>
          <cell r="Y4547">
            <v>52.8</v>
          </cell>
          <cell r="Z4547">
            <v>42.3</v>
          </cell>
          <cell r="AA4547">
            <v>39.700000000000003</v>
          </cell>
          <cell r="AB4547">
            <v>10.741816740000001</v>
          </cell>
          <cell r="AC4547">
            <v>1</v>
          </cell>
          <cell r="AD4547">
            <v>293.76</v>
          </cell>
          <cell r="AE4547">
            <v>64.370192509999995</v>
          </cell>
          <cell r="AF4547">
            <v>67.191199999999995</v>
          </cell>
          <cell r="AG4547">
            <v>0.5</v>
          </cell>
          <cell r="AH4547">
            <v>3.9</v>
          </cell>
          <cell r="AI4547">
            <v>53050</v>
          </cell>
          <cell r="AJ4547">
            <v>7.5</v>
          </cell>
        </row>
        <row r="4548">
          <cell r="A4548" t="str">
            <v>5943</v>
          </cell>
          <cell r="B4548" t="str">
            <v>594302301</v>
          </cell>
          <cell r="D4548" t="str">
            <v>5943023</v>
          </cell>
          <cell r="E4548" t="str">
            <v>5910</v>
          </cell>
          <cell r="F4548" t="str">
            <v>59</v>
          </cell>
          <cell r="G4548">
            <v>534.62863347999996</v>
          </cell>
          <cell r="H4548">
            <v>538.47918019999997</v>
          </cell>
          <cell r="I4548">
            <v>536.27532274999999</v>
          </cell>
          <cell r="J4548">
            <v>35.329341319999997</v>
          </cell>
          <cell r="K4548">
            <v>23.87796268</v>
          </cell>
          <cell r="L4548">
            <v>7.7393592</v>
          </cell>
          <cell r="M4548">
            <v>8.3911763500000003</v>
          </cell>
          <cell r="N4548">
            <v>23.241024169999999</v>
          </cell>
          <cell r="O4548">
            <v>60.380999999999993</v>
          </cell>
          <cell r="P4548">
            <v>8.6276606400000002</v>
          </cell>
          <cell r="Q4548">
            <v>71.900000000000006</v>
          </cell>
          <cell r="R4548">
            <v>45.167244680000003</v>
          </cell>
          <cell r="S4548">
            <v>23.8</v>
          </cell>
          <cell r="T4548">
            <v>8.51197962</v>
          </cell>
          <cell r="U4548">
            <v>8.3363904800000004</v>
          </cell>
          <cell r="V4548">
            <v>8.51197962</v>
          </cell>
          <cell r="W4548">
            <v>66.3</v>
          </cell>
          <cell r="X4548">
            <v>92.8</v>
          </cell>
          <cell r="Y4548">
            <v>52.8</v>
          </cell>
          <cell r="Z4548">
            <v>42.3</v>
          </cell>
          <cell r="AA4548">
            <v>39.700000000000003</v>
          </cell>
          <cell r="AB4548">
            <v>8.2985395499999992</v>
          </cell>
          <cell r="AC4548">
            <v>0.95744790000000002</v>
          </cell>
          <cell r="AD4548">
            <v>293.76</v>
          </cell>
          <cell r="AE4548">
            <v>64.370192509999995</v>
          </cell>
          <cell r="AF4548">
            <v>67.191199999999995</v>
          </cell>
          <cell r="AG4548">
            <v>0.36363635999999999</v>
          </cell>
          <cell r="AH4548">
            <v>3.9</v>
          </cell>
          <cell r="AI4548">
            <v>53050</v>
          </cell>
          <cell r="AJ4548">
            <v>7.5</v>
          </cell>
        </row>
        <row r="4549">
          <cell r="A4549" t="str">
            <v>5943</v>
          </cell>
          <cell r="B4549" t="str">
            <v>594302701</v>
          </cell>
          <cell r="D4549" t="str">
            <v>5943027</v>
          </cell>
          <cell r="E4549" t="str">
            <v>5910</v>
          </cell>
          <cell r="F4549" t="str">
            <v>59</v>
          </cell>
          <cell r="G4549">
            <v>534.62863347999996</v>
          </cell>
          <cell r="H4549">
            <v>538.47918019999997</v>
          </cell>
          <cell r="I4549">
            <v>536.27532274999999</v>
          </cell>
          <cell r="J4549">
            <v>35.329341319999997</v>
          </cell>
          <cell r="K4549">
            <v>23.87796268</v>
          </cell>
          <cell r="L4549">
            <v>7.5611215900000008</v>
          </cell>
          <cell r="M4549">
            <v>10.801043890000001</v>
          </cell>
          <cell r="N4549">
            <v>23.241024169999999</v>
          </cell>
          <cell r="O4549">
            <v>60.380999999999993</v>
          </cell>
          <cell r="P4549">
            <v>10.801043890000001</v>
          </cell>
          <cell r="Q4549">
            <v>71.900000000000006</v>
          </cell>
          <cell r="R4549">
            <v>45.167244680000003</v>
          </cell>
          <cell r="S4549">
            <v>23.8</v>
          </cell>
          <cell r="T4549">
            <v>10.801043890000001</v>
          </cell>
          <cell r="U4549">
            <v>10.801043890000001</v>
          </cell>
          <cell r="V4549">
            <v>10.801043890000001</v>
          </cell>
          <cell r="W4549">
            <v>66.3</v>
          </cell>
          <cell r="X4549">
            <v>92.8</v>
          </cell>
          <cell r="Y4549">
            <v>52.8</v>
          </cell>
          <cell r="Z4549">
            <v>42.3</v>
          </cell>
          <cell r="AA4549">
            <v>39.700000000000003</v>
          </cell>
          <cell r="AB4549">
            <v>10.732716</v>
          </cell>
          <cell r="AC4549">
            <v>0</v>
          </cell>
          <cell r="AD4549">
            <v>293.76</v>
          </cell>
          <cell r="AE4549">
            <v>64.370192509999995</v>
          </cell>
          <cell r="AF4549">
            <v>67.191199999999995</v>
          </cell>
          <cell r="AG4549">
            <v>0</v>
          </cell>
          <cell r="AH4549">
            <v>3.9</v>
          </cell>
          <cell r="AI4549">
            <v>53050</v>
          </cell>
          <cell r="AJ4549">
            <v>7.5</v>
          </cell>
        </row>
        <row r="4550">
          <cell r="A4550" t="str">
            <v>5943</v>
          </cell>
          <cell r="B4550" t="str">
            <v>594303101</v>
          </cell>
          <cell r="D4550" t="str">
            <v>5943031</v>
          </cell>
          <cell r="E4550" t="str">
            <v>5910</v>
          </cell>
          <cell r="F4550" t="str">
            <v>59</v>
          </cell>
          <cell r="G4550">
            <v>534.62863347999996</v>
          </cell>
          <cell r="H4550">
            <v>538.47918019999997</v>
          </cell>
          <cell r="I4550">
            <v>536.27532274999999</v>
          </cell>
          <cell r="J4550">
            <v>35.329341319999997</v>
          </cell>
          <cell r="K4550">
            <v>23.87796268</v>
          </cell>
          <cell r="L4550">
            <v>8.7406566899999998</v>
          </cell>
          <cell r="M4550">
            <v>9.3331772799999992</v>
          </cell>
          <cell r="N4550">
            <v>23.241024169999999</v>
          </cell>
          <cell r="O4550">
            <v>60.380999999999993</v>
          </cell>
          <cell r="P4550">
            <v>9.5111854299999994</v>
          </cell>
          <cell r="Q4550">
            <v>71.900000000000006</v>
          </cell>
          <cell r="R4550">
            <v>45.167244680000003</v>
          </cell>
          <cell r="S4550">
            <v>23.8</v>
          </cell>
          <cell r="T4550">
            <v>9.3881517700000003</v>
          </cell>
          <cell r="U4550">
            <v>8.9504031600000005</v>
          </cell>
          <cell r="V4550">
            <v>9.3800831500000008</v>
          </cell>
          <cell r="W4550">
            <v>66.3</v>
          </cell>
          <cell r="X4550">
            <v>92.8</v>
          </cell>
          <cell r="Y4550">
            <v>52.8</v>
          </cell>
          <cell r="Z4550">
            <v>42.3</v>
          </cell>
          <cell r="AA4550">
            <v>39.700000000000003</v>
          </cell>
          <cell r="AB4550">
            <v>9.35755275</v>
          </cell>
          <cell r="AC4550">
            <v>0.48448147000000008</v>
          </cell>
          <cell r="AD4550">
            <v>293.76</v>
          </cell>
          <cell r="AE4550">
            <v>64.370192509999995</v>
          </cell>
          <cell r="AF4550">
            <v>67.191199999999995</v>
          </cell>
          <cell r="AG4550">
            <v>0.33333332999999998</v>
          </cell>
          <cell r="AH4550">
            <v>3.9</v>
          </cell>
          <cell r="AI4550">
            <v>53050</v>
          </cell>
          <cell r="AJ4550">
            <v>7.5</v>
          </cell>
        </row>
        <row r="4551">
          <cell r="A4551" t="str">
            <v>5943</v>
          </cell>
          <cell r="B4551" t="str">
            <v>594303301</v>
          </cell>
          <cell r="D4551" t="str">
            <v>5943033</v>
          </cell>
          <cell r="E4551" t="str">
            <v>5910</v>
          </cell>
          <cell r="F4551" t="str">
            <v>59</v>
          </cell>
          <cell r="G4551">
            <v>534.62863347999996</v>
          </cell>
          <cell r="H4551">
            <v>538.47918019999997</v>
          </cell>
          <cell r="I4551">
            <v>536.27532274999999</v>
          </cell>
          <cell r="J4551">
            <v>35.329341319999997</v>
          </cell>
          <cell r="K4551">
            <v>23.87796268</v>
          </cell>
          <cell r="L4551">
            <v>8.9858208699999995</v>
          </cell>
          <cell r="M4551">
            <v>10.580886380000001</v>
          </cell>
          <cell r="N4551">
            <v>23.241024169999999</v>
          </cell>
          <cell r="O4551">
            <v>60.380999999999993</v>
          </cell>
          <cell r="P4551">
            <v>10.550878709999999</v>
          </cell>
          <cell r="Q4551">
            <v>71.900000000000006</v>
          </cell>
          <cell r="R4551">
            <v>45.167244680000003</v>
          </cell>
          <cell r="S4551">
            <v>23.8</v>
          </cell>
          <cell r="T4551">
            <v>9.0168769700000002</v>
          </cell>
          <cell r="U4551">
            <v>8.9758830599999992</v>
          </cell>
          <cell r="V4551">
            <v>10.53805178</v>
          </cell>
          <cell r="W4551">
            <v>66.3</v>
          </cell>
          <cell r="X4551">
            <v>92.8</v>
          </cell>
          <cell r="Y4551">
            <v>52.8</v>
          </cell>
          <cell r="Z4551">
            <v>42.3</v>
          </cell>
          <cell r="AA4551">
            <v>39.700000000000003</v>
          </cell>
          <cell r="AB4551">
            <v>10.43840073</v>
          </cell>
          <cell r="AC4551">
            <v>0.17909427</v>
          </cell>
          <cell r="AD4551">
            <v>293.76</v>
          </cell>
          <cell r="AE4551">
            <v>64.370192509999995</v>
          </cell>
          <cell r="AF4551">
            <v>67.191199999999995</v>
          </cell>
          <cell r="AG4551">
            <v>0</v>
          </cell>
          <cell r="AH4551">
            <v>3.9</v>
          </cell>
          <cell r="AI4551">
            <v>53050</v>
          </cell>
          <cell r="AJ4551">
            <v>7.5</v>
          </cell>
        </row>
        <row r="4552">
          <cell r="A4552" t="str">
            <v>5943</v>
          </cell>
          <cell r="B4552" t="str">
            <v>594303701</v>
          </cell>
          <cell r="D4552" t="str">
            <v>5943037</v>
          </cell>
          <cell r="E4552" t="str">
            <v>5910</v>
          </cell>
          <cell r="F4552" t="str">
            <v>59</v>
          </cell>
          <cell r="G4552">
            <v>534.62863347999996</v>
          </cell>
          <cell r="H4552">
            <v>538.47918019999997</v>
          </cell>
          <cell r="I4552">
            <v>536.27532274999999</v>
          </cell>
          <cell r="J4552">
            <v>35.329341319999997</v>
          </cell>
          <cell r="K4552">
            <v>23.87796268</v>
          </cell>
          <cell r="L4552">
            <v>7.9218984099999998</v>
          </cell>
          <cell r="M4552">
            <v>7.9218984099999998</v>
          </cell>
          <cell r="N4552">
            <v>23.241024169999999</v>
          </cell>
          <cell r="O4552">
            <v>60.380999999999993</v>
          </cell>
          <cell r="P4552">
            <v>9.3964879299999993</v>
          </cell>
          <cell r="Q4552">
            <v>71.900000000000006</v>
          </cell>
          <cell r="R4552">
            <v>45.167244680000003</v>
          </cell>
          <cell r="S4552">
            <v>23.8</v>
          </cell>
          <cell r="T4552">
            <v>8.4213428700000001</v>
          </cell>
          <cell r="U4552">
            <v>7.9218984099999998</v>
          </cell>
          <cell r="V4552">
            <v>7.9218984099999998</v>
          </cell>
          <cell r="W4552">
            <v>66.3</v>
          </cell>
          <cell r="X4552">
            <v>92.8</v>
          </cell>
          <cell r="Y4552">
            <v>52.8</v>
          </cell>
          <cell r="Z4552">
            <v>42.3</v>
          </cell>
          <cell r="AA4552">
            <v>39.700000000000003</v>
          </cell>
          <cell r="AB4552">
            <v>7.9105906099999999</v>
          </cell>
          <cell r="AC4552">
            <v>0.89347911999999996</v>
          </cell>
          <cell r="AD4552">
            <v>293.76</v>
          </cell>
          <cell r="AE4552">
            <v>64.370192509999995</v>
          </cell>
          <cell r="AF4552">
            <v>67.191199999999995</v>
          </cell>
          <cell r="AG4552">
            <v>0.25</v>
          </cell>
          <cell r="AH4552">
            <v>3.9</v>
          </cell>
          <cell r="AI4552">
            <v>53050</v>
          </cell>
          <cell r="AJ4552">
            <v>7.5</v>
          </cell>
        </row>
        <row r="4553">
          <cell r="A4553" t="str">
            <v>5945</v>
          </cell>
          <cell r="B4553" t="str">
            <v>594500601</v>
          </cell>
          <cell r="D4553" t="str">
            <v>5945006</v>
          </cell>
          <cell r="E4553" t="str">
            <v>5910</v>
          </cell>
          <cell r="F4553" t="str">
            <v>59</v>
          </cell>
          <cell r="G4553">
            <v>534.62863347999996</v>
          </cell>
          <cell r="H4553">
            <v>538.47918019999997</v>
          </cell>
          <cell r="I4553">
            <v>536.27532274999999</v>
          </cell>
          <cell r="J4553">
            <v>35.329341319999997</v>
          </cell>
          <cell r="K4553">
            <v>23.87796268</v>
          </cell>
          <cell r="L4553">
            <v>8.6663026100000007</v>
          </cell>
          <cell r="M4553">
            <v>11.630708500000001</v>
          </cell>
          <cell r="N4553">
            <v>23.241024169999999</v>
          </cell>
          <cell r="O4553">
            <v>60.380999999999993</v>
          </cell>
          <cell r="P4553">
            <v>10.405929878903857</v>
          </cell>
          <cell r="Q4553">
            <v>71.900000000000006</v>
          </cell>
          <cell r="R4553">
            <v>45.167244680000003</v>
          </cell>
          <cell r="S4553">
            <v>23.8</v>
          </cell>
          <cell r="T4553">
            <v>11.630708500000001</v>
          </cell>
          <cell r="U4553">
            <v>11.630708500000001</v>
          </cell>
          <cell r="V4553">
            <v>8.74033674</v>
          </cell>
          <cell r="W4553">
            <v>66.3</v>
          </cell>
          <cell r="X4553">
            <v>92.8</v>
          </cell>
          <cell r="Y4553">
            <v>52.8</v>
          </cell>
          <cell r="Z4553">
            <v>42.3</v>
          </cell>
          <cell r="AA4553">
            <v>39.700000000000003</v>
          </cell>
          <cell r="AB4553">
            <v>11.71382341</v>
          </cell>
          <cell r="AC4553">
            <v>0</v>
          </cell>
          <cell r="AD4553">
            <v>293.76</v>
          </cell>
          <cell r="AE4553">
            <v>64.370192509999995</v>
          </cell>
          <cell r="AF4553">
            <v>63.134400000000007</v>
          </cell>
          <cell r="AG4553">
            <v>0.28691172472815268</v>
          </cell>
          <cell r="AH4553">
            <v>3.9</v>
          </cell>
          <cell r="AI4553">
            <v>53050</v>
          </cell>
          <cell r="AJ4553">
            <v>7.5</v>
          </cell>
        </row>
        <row r="4554">
          <cell r="A4554" t="str">
            <v>5945</v>
          </cell>
          <cell r="B4554" t="str">
            <v>594501001</v>
          </cell>
          <cell r="D4554" t="str">
            <v>5945010</v>
          </cell>
          <cell r="E4554" t="str">
            <v>5910</v>
          </cell>
          <cell r="F4554" t="str">
            <v>59</v>
          </cell>
          <cell r="G4554">
            <v>534.62863347999996</v>
          </cell>
          <cell r="H4554">
            <v>538.47918019999997</v>
          </cell>
          <cell r="I4554">
            <v>536.27532274999999</v>
          </cell>
          <cell r="J4554">
            <v>35.329341319999997</v>
          </cell>
          <cell r="K4554">
            <v>23.87796268</v>
          </cell>
          <cell r="L4554">
            <v>9.0969476799999995</v>
          </cell>
          <cell r="M4554">
            <v>9.1678503199999994</v>
          </cell>
          <cell r="N4554">
            <v>23.241024169999999</v>
          </cell>
          <cell r="O4554">
            <v>60.380999999999993</v>
          </cell>
          <cell r="P4554">
            <v>11.91839057</v>
          </cell>
          <cell r="Q4554">
            <v>71.900000000000006</v>
          </cell>
          <cell r="R4554">
            <v>45.167244680000003</v>
          </cell>
          <cell r="S4554">
            <v>23.8</v>
          </cell>
          <cell r="T4554">
            <v>10.173934450000001</v>
          </cell>
          <cell r="U4554">
            <v>10.173934450000001</v>
          </cell>
          <cell r="V4554">
            <v>9.1678503199999994</v>
          </cell>
          <cell r="W4554">
            <v>66.3</v>
          </cell>
          <cell r="X4554">
            <v>92.8</v>
          </cell>
          <cell r="Y4554">
            <v>52.8</v>
          </cell>
          <cell r="Z4554">
            <v>42.3</v>
          </cell>
          <cell r="AA4554">
            <v>39.700000000000003</v>
          </cell>
          <cell r="AB4554">
            <v>9.1391665500000006</v>
          </cell>
          <cell r="AC4554">
            <v>0</v>
          </cell>
          <cell r="AD4554">
            <v>293.76</v>
          </cell>
          <cell r="AE4554">
            <v>64.370192509999995</v>
          </cell>
          <cell r="AF4554">
            <v>59.180899999999994</v>
          </cell>
          <cell r="AG4554">
            <v>0.22222222</v>
          </cell>
          <cell r="AH4554">
            <v>3.9</v>
          </cell>
          <cell r="AI4554">
            <v>53050</v>
          </cell>
          <cell r="AJ4554">
            <v>7.5</v>
          </cell>
        </row>
        <row r="4555">
          <cell r="A4555" t="str">
            <v>5945</v>
          </cell>
          <cell r="B4555" t="str">
            <v>594501201</v>
          </cell>
          <cell r="D4555" t="str">
            <v>5945012</v>
          </cell>
          <cell r="E4555" t="str">
            <v>5910</v>
          </cell>
          <cell r="F4555" t="str">
            <v>59</v>
          </cell>
          <cell r="G4555">
            <v>534.62863347999996</v>
          </cell>
          <cell r="H4555">
            <v>538.47918019999997</v>
          </cell>
          <cell r="I4555">
            <v>536.27532274999999</v>
          </cell>
          <cell r="J4555">
            <v>35.329341319999997</v>
          </cell>
          <cell r="K4555">
            <v>23.87796268</v>
          </cell>
          <cell r="L4555">
            <v>8.7514744899999997</v>
          </cell>
          <cell r="M4555">
            <v>8.7514744899999997</v>
          </cell>
          <cell r="N4555">
            <v>23.241024169999999</v>
          </cell>
          <cell r="O4555">
            <v>60.380999999999993</v>
          </cell>
          <cell r="P4555">
            <v>10.422651175177103</v>
          </cell>
          <cell r="Q4555">
            <v>71.900000000000006</v>
          </cell>
          <cell r="R4555">
            <v>45.167244680000003</v>
          </cell>
          <cell r="S4555">
            <v>23.8</v>
          </cell>
          <cell r="T4555">
            <v>9.2321997099999997</v>
          </cell>
          <cell r="U4555">
            <v>9.2419359300000004</v>
          </cell>
          <cell r="V4555">
            <v>8.7514744899999997</v>
          </cell>
          <cell r="W4555">
            <v>66.3</v>
          </cell>
          <cell r="X4555">
            <v>92.8</v>
          </cell>
          <cell r="Y4555">
            <v>52.8</v>
          </cell>
          <cell r="Z4555">
            <v>42.3</v>
          </cell>
          <cell r="AA4555">
            <v>39.700000000000003</v>
          </cell>
          <cell r="AB4555">
            <v>9.0763517300000007</v>
          </cell>
          <cell r="AC4555">
            <v>0</v>
          </cell>
          <cell r="AD4555">
            <v>293.76</v>
          </cell>
          <cell r="AE4555">
            <v>64.370192509999995</v>
          </cell>
          <cell r="AF4555">
            <v>63.134400000000007</v>
          </cell>
          <cell r="AG4555">
            <v>0.31050226941804421</v>
          </cell>
          <cell r="AH4555">
            <v>3.9</v>
          </cell>
          <cell r="AI4555">
            <v>53050</v>
          </cell>
          <cell r="AJ4555">
            <v>7.5</v>
          </cell>
        </row>
        <row r="4556">
          <cell r="A4556" t="str">
            <v>5945</v>
          </cell>
          <cell r="B4556" t="str">
            <v>594501401</v>
          </cell>
          <cell r="D4556" t="str">
            <v>5945014</v>
          </cell>
          <cell r="E4556" t="str">
            <v>5910</v>
          </cell>
          <cell r="F4556" t="str">
            <v>59</v>
          </cell>
          <cell r="G4556">
            <v>534.62863347999996</v>
          </cell>
          <cell r="H4556">
            <v>538.47918019999997</v>
          </cell>
          <cell r="I4556">
            <v>536.27532274999999</v>
          </cell>
          <cell r="J4556">
            <v>35.329341319999997</v>
          </cell>
          <cell r="K4556">
            <v>23.87796268</v>
          </cell>
          <cell r="L4556">
            <v>7.1585139999999994</v>
          </cell>
          <cell r="M4556">
            <v>7.1585139999999994</v>
          </cell>
          <cell r="N4556">
            <v>23.241024169999999</v>
          </cell>
          <cell r="O4556">
            <v>60.380999999999993</v>
          </cell>
          <cell r="P4556">
            <v>10.7407176202275</v>
          </cell>
          <cell r="Q4556">
            <v>71.900000000000006</v>
          </cell>
          <cell r="R4556">
            <v>45.167244680000003</v>
          </cell>
          <cell r="S4556">
            <v>23.8</v>
          </cell>
          <cell r="T4556">
            <v>7.1585139999999994</v>
          </cell>
          <cell r="U4556">
            <v>7.1585139999999994</v>
          </cell>
          <cell r="V4556">
            <v>7.1585139999999994</v>
          </cell>
          <cell r="W4556">
            <v>66.3</v>
          </cell>
          <cell r="X4556">
            <v>92.8</v>
          </cell>
          <cell r="Y4556">
            <v>52.8</v>
          </cell>
          <cell r="Z4556">
            <v>42.3</v>
          </cell>
          <cell r="AA4556">
            <v>39.700000000000003</v>
          </cell>
          <cell r="AB4556">
            <v>9.6272728099999991</v>
          </cell>
          <cell r="AC4556">
            <v>0</v>
          </cell>
          <cell r="AD4556">
            <v>293.76</v>
          </cell>
          <cell r="AE4556">
            <v>64.370192509999995</v>
          </cell>
          <cell r="AF4556">
            <v>63.134400000000007</v>
          </cell>
          <cell r="AG4556">
            <v>0.51851851999999998</v>
          </cell>
          <cell r="AH4556">
            <v>3.9</v>
          </cell>
          <cell r="AI4556">
            <v>53050</v>
          </cell>
          <cell r="AJ4556">
            <v>7.5</v>
          </cell>
        </row>
        <row r="4557">
          <cell r="A4557" t="str">
            <v>5947</v>
          </cell>
          <cell r="B4557" t="str">
            <v>594700701</v>
          </cell>
          <cell r="C4557" t="str">
            <v>955</v>
          </cell>
          <cell r="D4557" t="str">
            <v>5947007</v>
          </cell>
          <cell r="E4557" t="str">
            <v>5960</v>
          </cell>
          <cell r="F4557" t="str">
            <v>59</v>
          </cell>
          <cell r="G4557">
            <v>534.62863347999996</v>
          </cell>
          <cell r="H4557">
            <v>538.47918019999997</v>
          </cell>
          <cell r="I4557">
            <v>536.27532274999999</v>
          </cell>
          <cell r="J4557">
            <v>37.958374630000002</v>
          </cell>
          <cell r="K4557">
            <v>27.623866750000001</v>
          </cell>
          <cell r="L4557">
            <v>7.7480285200000001</v>
          </cell>
          <cell r="M4557">
            <v>9.4879721099999994</v>
          </cell>
          <cell r="N4557">
            <v>24.983509980000001</v>
          </cell>
          <cell r="O4557">
            <v>60.380999999999993</v>
          </cell>
          <cell r="P4557">
            <v>11.904447149999999</v>
          </cell>
          <cell r="Q4557">
            <v>66.099999999999994</v>
          </cell>
          <cell r="R4557">
            <v>45.167244680000003</v>
          </cell>
          <cell r="S4557">
            <v>17.899999999999999</v>
          </cell>
          <cell r="T4557">
            <v>9.4879721099999994</v>
          </cell>
          <cell r="U4557">
            <v>9.2711532099999996</v>
          </cell>
          <cell r="V4557">
            <v>9.4879721099999994</v>
          </cell>
          <cell r="W4557">
            <v>66.099999999999994</v>
          </cell>
          <cell r="X4557">
            <v>83.7</v>
          </cell>
          <cell r="Y4557">
            <v>51.7</v>
          </cell>
          <cell r="Z4557">
            <v>39.700000000000003</v>
          </cell>
          <cell r="AA4557">
            <v>32.6</v>
          </cell>
          <cell r="AB4557">
            <v>7.5817196400000002</v>
          </cell>
          <cell r="AC4557">
            <v>0</v>
          </cell>
          <cell r="AD4557">
            <v>261.85000000000002</v>
          </cell>
          <cell r="AE4557">
            <v>60.390890779999992</v>
          </cell>
          <cell r="AF4557">
            <v>63.134400000000007</v>
          </cell>
          <cell r="AG4557">
            <v>0.31601048664710668</v>
          </cell>
          <cell r="AH4557">
            <v>5.6</v>
          </cell>
          <cell r="AI4557">
            <v>51430</v>
          </cell>
          <cell r="AJ4557">
            <v>7.5</v>
          </cell>
        </row>
        <row r="4558">
          <cell r="A4558" t="str">
            <v>5947</v>
          </cell>
          <cell r="B4558" t="str">
            <v>594701201</v>
          </cell>
          <cell r="C4558" t="str">
            <v>955</v>
          </cell>
          <cell r="D4558" t="str">
            <v>5947012</v>
          </cell>
          <cell r="E4558" t="str">
            <v>5960</v>
          </cell>
          <cell r="F4558" t="str">
            <v>59</v>
          </cell>
          <cell r="G4558">
            <v>534.62863347999996</v>
          </cell>
          <cell r="H4558">
            <v>538.47918019999997</v>
          </cell>
          <cell r="I4558">
            <v>536.27532274999999</v>
          </cell>
          <cell r="J4558">
            <v>37.958374630000002</v>
          </cell>
          <cell r="K4558">
            <v>27.623866750000001</v>
          </cell>
          <cell r="L4558">
            <v>7.1853870200000003</v>
          </cell>
          <cell r="M4558">
            <v>7.68478394</v>
          </cell>
          <cell r="N4558">
            <v>24.983509980000001</v>
          </cell>
          <cell r="O4558">
            <v>60.380999999999993</v>
          </cell>
          <cell r="P4558">
            <v>11.85647971</v>
          </cell>
          <cell r="Q4558">
            <v>66.099999999999994</v>
          </cell>
          <cell r="R4558">
            <v>45.167244680000003</v>
          </cell>
          <cell r="S4558">
            <v>17.899999999999999</v>
          </cell>
          <cell r="T4558">
            <v>7.7642960099999998</v>
          </cell>
          <cell r="U4558">
            <v>7.3944931100000009</v>
          </cell>
          <cell r="V4558">
            <v>7.2026611999999997</v>
          </cell>
          <cell r="W4558">
            <v>66.099999999999994</v>
          </cell>
          <cell r="X4558">
            <v>83.7</v>
          </cell>
          <cell r="Y4558">
            <v>51.7</v>
          </cell>
          <cell r="Z4558">
            <v>39.700000000000003</v>
          </cell>
          <cell r="AA4558">
            <v>32.6</v>
          </cell>
          <cell r="AB4558">
            <v>7.6333696500000006</v>
          </cell>
          <cell r="AC4558">
            <v>0.97772159000000003</v>
          </cell>
          <cell r="AD4558">
            <v>261.85000000000002</v>
          </cell>
          <cell r="AE4558">
            <v>60.390890779999992</v>
          </cell>
          <cell r="AF4558">
            <v>63.134400000000007</v>
          </cell>
          <cell r="AG4558">
            <v>0.32877624299960678</v>
          </cell>
          <cell r="AH4558">
            <v>5.6</v>
          </cell>
          <cell r="AI4558">
            <v>51430</v>
          </cell>
          <cell r="AJ4558">
            <v>7.5</v>
          </cell>
        </row>
        <row r="4559">
          <cell r="A4559" t="str">
            <v>5947</v>
          </cell>
          <cell r="B4559" t="str">
            <v>594701601</v>
          </cell>
          <cell r="D4559" t="str">
            <v>5947016</v>
          </cell>
          <cell r="E4559" t="str">
            <v>5960</v>
          </cell>
          <cell r="F4559" t="str">
            <v>59</v>
          </cell>
          <cell r="G4559">
            <v>534.62863347999996</v>
          </cell>
          <cell r="H4559">
            <v>538.47918019999997</v>
          </cell>
          <cell r="I4559">
            <v>536.27532274999999</v>
          </cell>
          <cell r="J4559">
            <v>37.958374630000002</v>
          </cell>
          <cell r="K4559">
            <v>27.623866750000001</v>
          </cell>
          <cell r="L4559">
            <v>10.88515396</v>
          </cell>
          <cell r="M4559">
            <v>10.95835692</v>
          </cell>
          <cell r="N4559">
            <v>24.983509980000001</v>
          </cell>
          <cell r="O4559">
            <v>60.380999999999993</v>
          </cell>
          <cell r="P4559">
            <v>11.491875459999999</v>
          </cell>
          <cell r="Q4559">
            <v>66.099999999999994</v>
          </cell>
          <cell r="R4559">
            <v>45.167244680000003</v>
          </cell>
          <cell r="S4559">
            <v>17.899999999999999</v>
          </cell>
          <cell r="T4559">
            <v>10.95835692</v>
          </cell>
          <cell r="U4559">
            <v>10.94653428</v>
          </cell>
          <cell r="V4559">
            <v>10.949823609999999</v>
          </cell>
          <cell r="W4559">
            <v>66.099999999999994</v>
          </cell>
          <cell r="X4559">
            <v>83.7</v>
          </cell>
          <cell r="Y4559">
            <v>51.7</v>
          </cell>
          <cell r="Z4559">
            <v>39.700000000000003</v>
          </cell>
          <cell r="AA4559">
            <v>32.6</v>
          </cell>
          <cell r="AB4559">
            <v>10.81231047</v>
          </cell>
          <cell r="AC4559">
            <v>0</v>
          </cell>
          <cell r="AD4559">
            <v>261.85000000000002</v>
          </cell>
          <cell r="AE4559">
            <v>60.390890779999992</v>
          </cell>
          <cell r="AF4559">
            <v>63.134400000000007</v>
          </cell>
          <cell r="AG4559">
            <v>0.28570848606379873</v>
          </cell>
          <cell r="AH4559">
            <v>5.6</v>
          </cell>
          <cell r="AI4559">
            <v>51430</v>
          </cell>
          <cell r="AJ4559">
            <v>7.5</v>
          </cell>
        </row>
        <row r="4560">
          <cell r="A4560" t="str">
            <v>5947</v>
          </cell>
          <cell r="B4560" t="str">
            <v>594702101</v>
          </cell>
          <cell r="D4560" t="str">
            <v>5947021</v>
          </cell>
          <cell r="E4560" t="str">
            <v>5960</v>
          </cell>
          <cell r="F4560" t="str">
            <v>59</v>
          </cell>
          <cell r="G4560">
            <v>534.62863347999996</v>
          </cell>
          <cell r="H4560">
            <v>538.47918019999997</v>
          </cell>
          <cell r="I4560">
            <v>536.27532274999999</v>
          </cell>
          <cell r="J4560">
            <v>37.958374630000002</v>
          </cell>
          <cell r="K4560">
            <v>27.623866750000001</v>
          </cell>
          <cell r="L4560">
            <v>0</v>
          </cell>
          <cell r="M4560">
            <v>0</v>
          </cell>
          <cell r="N4560">
            <v>24.983509980000001</v>
          </cell>
          <cell r="O4560">
            <v>60.380999999999993</v>
          </cell>
          <cell r="P4560">
            <v>0</v>
          </cell>
          <cell r="Q4560">
            <v>66.099999999999994</v>
          </cell>
          <cell r="R4560">
            <v>45.167244680000003</v>
          </cell>
          <cell r="S4560">
            <v>17.899999999999999</v>
          </cell>
          <cell r="T4560">
            <v>0</v>
          </cell>
          <cell r="U4560">
            <v>0</v>
          </cell>
          <cell r="V4560">
            <v>0</v>
          </cell>
          <cell r="W4560">
            <v>66.099999999999994</v>
          </cell>
          <cell r="X4560">
            <v>83.7</v>
          </cell>
          <cell r="Y4560">
            <v>51.7</v>
          </cell>
          <cell r="Z4560">
            <v>39.700000000000003</v>
          </cell>
          <cell r="AA4560">
            <v>32.6</v>
          </cell>
          <cell r="AB4560">
            <v>0</v>
          </cell>
          <cell r="AC4560">
            <v>0</v>
          </cell>
          <cell r="AD4560">
            <v>261.85000000000002</v>
          </cell>
          <cell r="AE4560">
            <v>60.390890779999992</v>
          </cell>
          <cell r="AF4560">
            <v>64.104993750000006</v>
          </cell>
          <cell r="AG4560">
            <v>0</v>
          </cell>
          <cell r="AH4560">
            <v>5.6</v>
          </cell>
          <cell r="AI4560">
            <v>51430</v>
          </cell>
          <cell r="AJ4560">
            <v>7.5</v>
          </cell>
        </row>
        <row r="4561">
          <cell r="A4561" t="str">
            <v>5947</v>
          </cell>
          <cell r="B4561" t="str">
            <v>594702301</v>
          </cell>
          <cell r="D4561" t="str">
            <v>5947023</v>
          </cell>
          <cell r="E4561" t="str">
            <v>5960</v>
          </cell>
          <cell r="F4561" t="str">
            <v>59</v>
          </cell>
          <cell r="G4561">
            <v>534.62863347999996</v>
          </cell>
          <cell r="H4561">
            <v>538.47918019999997</v>
          </cell>
          <cell r="I4561">
            <v>536.27532274999999</v>
          </cell>
          <cell r="J4561">
            <v>37.958374630000002</v>
          </cell>
          <cell r="K4561">
            <v>27.623866750000001</v>
          </cell>
          <cell r="L4561">
            <v>8.6986810699999992</v>
          </cell>
          <cell r="M4561">
            <v>8.6986810699999992</v>
          </cell>
          <cell r="N4561">
            <v>24.983509980000001</v>
          </cell>
          <cell r="O4561">
            <v>60.380999999999993</v>
          </cell>
          <cell r="P4561">
            <v>8.7099600099999996</v>
          </cell>
          <cell r="Q4561">
            <v>66.099999999999994</v>
          </cell>
          <cell r="R4561">
            <v>45.167244680000003</v>
          </cell>
          <cell r="S4561">
            <v>17.899999999999999</v>
          </cell>
          <cell r="T4561">
            <v>8.6986810699999992</v>
          </cell>
          <cell r="U4561">
            <v>8.6986810699999992</v>
          </cell>
          <cell r="V4561">
            <v>8.6986810699999992</v>
          </cell>
          <cell r="W4561">
            <v>66.099999999999994</v>
          </cell>
          <cell r="X4561">
            <v>83.7</v>
          </cell>
          <cell r="Y4561">
            <v>51.7</v>
          </cell>
          <cell r="Z4561">
            <v>39.700000000000003</v>
          </cell>
          <cell r="AA4561">
            <v>32.6</v>
          </cell>
          <cell r="AB4561">
            <v>10.741816740000001</v>
          </cell>
          <cell r="AC4561">
            <v>1</v>
          </cell>
          <cell r="AD4561">
            <v>261.85000000000002</v>
          </cell>
          <cell r="AE4561">
            <v>60.390890779999992</v>
          </cell>
          <cell r="AF4561">
            <v>63.134400000000007</v>
          </cell>
          <cell r="AG4561">
            <v>0.5</v>
          </cell>
          <cell r="AH4561">
            <v>5.6</v>
          </cell>
          <cell r="AI4561">
            <v>51430</v>
          </cell>
          <cell r="AJ4561">
            <v>7.5</v>
          </cell>
        </row>
        <row r="4562">
          <cell r="A4562" t="str">
            <v>5947</v>
          </cell>
          <cell r="B4562" t="str">
            <v>594702601</v>
          </cell>
          <cell r="D4562" t="str">
            <v>5947026</v>
          </cell>
          <cell r="E4562" t="str">
            <v>5960</v>
          </cell>
          <cell r="F4562" t="str">
            <v>59</v>
          </cell>
          <cell r="G4562">
            <v>534.62863347999996</v>
          </cell>
          <cell r="H4562">
            <v>538.47918019999997</v>
          </cell>
          <cell r="I4562">
            <v>536.27532274999999</v>
          </cell>
          <cell r="J4562">
            <v>37.958374630000002</v>
          </cell>
          <cell r="K4562">
            <v>27.623866750000001</v>
          </cell>
          <cell r="L4562">
            <v>8.3781609800000005</v>
          </cell>
          <cell r="M4562">
            <v>8.6719722499999996</v>
          </cell>
          <cell r="N4562">
            <v>24.983509980000001</v>
          </cell>
          <cell r="O4562">
            <v>60.380999999999993</v>
          </cell>
          <cell r="P4562">
            <v>11.630708500000001</v>
          </cell>
          <cell r="Q4562">
            <v>66.099999999999994</v>
          </cell>
          <cell r="R4562">
            <v>45.167244680000003</v>
          </cell>
          <cell r="S4562">
            <v>17.899999999999999</v>
          </cell>
          <cell r="T4562">
            <v>9.9828992900000006</v>
          </cell>
          <cell r="U4562">
            <v>9.9828992900000006</v>
          </cell>
          <cell r="V4562">
            <v>10.93207072</v>
          </cell>
          <cell r="W4562">
            <v>66.099999999999994</v>
          </cell>
          <cell r="X4562">
            <v>83.7</v>
          </cell>
          <cell r="Y4562">
            <v>51.7</v>
          </cell>
          <cell r="Z4562">
            <v>39.700000000000003</v>
          </cell>
          <cell r="AA4562">
            <v>32.6</v>
          </cell>
          <cell r="AB4562">
            <v>9.0076120100000008</v>
          </cell>
          <cell r="AC4562">
            <v>0.87424762</v>
          </cell>
          <cell r="AD4562">
            <v>261.85000000000002</v>
          </cell>
          <cell r="AE4562">
            <v>60.390890779999992</v>
          </cell>
          <cell r="AF4562">
            <v>63.134400000000007</v>
          </cell>
          <cell r="AG4562">
            <v>0.29251547916783538</v>
          </cell>
          <cell r="AH4562">
            <v>5.6</v>
          </cell>
          <cell r="AI4562">
            <v>51430</v>
          </cell>
          <cell r="AJ4562">
            <v>7.5</v>
          </cell>
        </row>
        <row r="4563">
          <cell r="A4563" t="str">
            <v>5947</v>
          </cell>
          <cell r="B4563" t="str">
            <v>594702701</v>
          </cell>
          <cell r="D4563" t="str">
            <v>5947027</v>
          </cell>
          <cell r="E4563" t="str">
            <v>5960</v>
          </cell>
          <cell r="F4563" t="str">
            <v>59</v>
          </cell>
          <cell r="G4563">
            <v>534.62863347999996</v>
          </cell>
          <cell r="H4563">
            <v>538.47918019999997</v>
          </cell>
          <cell r="I4563">
            <v>536.27532274999999</v>
          </cell>
          <cell r="J4563">
            <v>37.958374630000002</v>
          </cell>
          <cell r="K4563">
            <v>27.623866750000001</v>
          </cell>
          <cell r="L4563">
            <v>9.7025946100000002</v>
          </cell>
          <cell r="M4563">
            <v>10.25336948</v>
          </cell>
          <cell r="N4563">
            <v>24.983509980000001</v>
          </cell>
          <cell r="O4563">
            <v>60.380999999999993</v>
          </cell>
          <cell r="P4563">
            <v>11.004164380000001</v>
          </cell>
          <cell r="Q4563">
            <v>66.099999999999994</v>
          </cell>
          <cell r="R4563">
            <v>45.167244680000003</v>
          </cell>
          <cell r="S4563">
            <v>17.899999999999999</v>
          </cell>
          <cell r="T4563">
            <v>9.8280094099999999</v>
          </cell>
          <cell r="U4563">
            <v>9.8255800600000001</v>
          </cell>
          <cell r="V4563">
            <v>10.133964150000001</v>
          </cell>
          <cell r="W4563">
            <v>66.099999999999994</v>
          </cell>
          <cell r="X4563">
            <v>83.7</v>
          </cell>
          <cell r="Y4563">
            <v>51.7</v>
          </cell>
          <cell r="Z4563">
            <v>39.700000000000003</v>
          </cell>
          <cell r="AA4563">
            <v>32.6</v>
          </cell>
          <cell r="AB4563">
            <v>9.6561153399999995</v>
          </cell>
          <cell r="AC4563">
            <v>0.36964230999999997</v>
          </cell>
          <cell r="AD4563">
            <v>261.85000000000002</v>
          </cell>
          <cell r="AE4563">
            <v>60.390890779999992</v>
          </cell>
          <cell r="AF4563">
            <v>63.134400000000007</v>
          </cell>
          <cell r="AG4563">
            <v>0.31671751570099727</v>
          </cell>
          <cell r="AH4563">
            <v>5.6</v>
          </cell>
          <cell r="AI4563">
            <v>51430</v>
          </cell>
          <cell r="AJ4563">
            <v>7.5</v>
          </cell>
        </row>
        <row r="4564">
          <cell r="A4564" t="str">
            <v>5947</v>
          </cell>
          <cell r="B4564" t="str">
            <v>594703001</v>
          </cell>
          <cell r="D4564" t="str">
            <v>5947030</v>
          </cell>
          <cell r="E4564" t="str">
            <v>5960</v>
          </cell>
          <cell r="F4564" t="str">
            <v>59</v>
          </cell>
          <cell r="G4564">
            <v>534.62863347999996</v>
          </cell>
          <cell r="H4564">
            <v>538.47918019999997</v>
          </cell>
          <cell r="I4564">
            <v>536.27532274999999</v>
          </cell>
          <cell r="J4564">
            <v>37.958374630000002</v>
          </cell>
          <cell r="K4564">
            <v>27.623866750000001</v>
          </cell>
          <cell r="L4564">
            <v>8.3954774299999997</v>
          </cell>
          <cell r="M4564">
            <v>9.7512683399999993</v>
          </cell>
          <cell r="N4564">
            <v>24.983509980000001</v>
          </cell>
          <cell r="O4564">
            <v>60.380999999999993</v>
          </cell>
          <cell r="P4564">
            <v>10.81977828</v>
          </cell>
          <cell r="Q4564">
            <v>66.099999999999994</v>
          </cell>
          <cell r="R4564">
            <v>45.167244680000003</v>
          </cell>
          <cell r="S4564">
            <v>17.899999999999999</v>
          </cell>
          <cell r="T4564">
            <v>8.3954774299999997</v>
          </cell>
          <cell r="U4564">
            <v>8.3954774299999997</v>
          </cell>
          <cell r="V4564">
            <v>8.3954774299999997</v>
          </cell>
          <cell r="W4564">
            <v>66.099999999999994</v>
          </cell>
          <cell r="X4564">
            <v>83.7</v>
          </cell>
          <cell r="Y4564">
            <v>51.7</v>
          </cell>
          <cell r="Z4564">
            <v>39.700000000000003</v>
          </cell>
          <cell r="AA4564">
            <v>32.6</v>
          </cell>
          <cell r="AB4564">
            <v>8.1983643900000001</v>
          </cell>
          <cell r="AC4564">
            <v>0.75283749</v>
          </cell>
          <cell r="AD4564">
            <v>261.85000000000002</v>
          </cell>
          <cell r="AE4564">
            <v>60.390890779999992</v>
          </cell>
          <cell r="AF4564">
            <v>63.134400000000007</v>
          </cell>
          <cell r="AG4564">
            <v>0.28571428999999998</v>
          </cell>
          <cell r="AH4564">
            <v>5.6</v>
          </cell>
          <cell r="AI4564">
            <v>51430</v>
          </cell>
          <cell r="AJ4564">
            <v>7.5</v>
          </cell>
        </row>
        <row r="4565">
          <cell r="A4565" t="str">
            <v>5947</v>
          </cell>
          <cell r="B4565" t="str">
            <v>594703201</v>
          </cell>
          <cell r="D4565" t="str">
            <v>5947032</v>
          </cell>
          <cell r="E4565" t="str">
            <v>5960</v>
          </cell>
          <cell r="F4565" t="str">
            <v>59</v>
          </cell>
          <cell r="G4565">
            <v>534.62863347999996</v>
          </cell>
          <cell r="H4565">
            <v>538.47918019999997</v>
          </cell>
          <cell r="I4565">
            <v>536.27532274999999</v>
          </cell>
          <cell r="J4565">
            <v>37.958374630000002</v>
          </cell>
          <cell r="K4565">
            <v>27.623866750000001</v>
          </cell>
          <cell r="L4565">
            <v>7.9748768999999999</v>
          </cell>
          <cell r="M4565">
            <v>10.07082237</v>
          </cell>
          <cell r="N4565">
            <v>24.983509980000001</v>
          </cell>
          <cell r="O4565">
            <v>60.380999999999993</v>
          </cell>
          <cell r="P4565">
            <v>11.630708500000001</v>
          </cell>
          <cell r="Q4565">
            <v>66.099999999999994</v>
          </cell>
          <cell r="R4565">
            <v>45.167244680000003</v>
          </cell>
          <cell r="S4565">
            <v>17.899999999999999</v>
          </cell>
          <cell r="T4565">
            <v>7.995980470000001</v>
          </cell>
          <cell r="U4565">
            <v>7.995980470000001</v>
          </cell>
          <cell r="V4565">
            <v>11.225243389999999</v>
          </cell>
          <cell r="W4565">
            <v>66.099999999999994</v>
          </cell>
          <cell r="X4565">
            <v>83.7</v>
          </cell>
          <cell r="Y4565">
            <v>51.7</v>
          </cell>
          <cell r="Z4565">
            <v>39.700000000000003</v>
          </cell>
          <cell r="AA4565">
            <v>32.6</v>
          </cell>
          <cell r="AB4565">
            <v>9.5601518199999997</v>
          </cell>
          <cell r="AC4565">
            <v>0.94616339000000005</v>
          </cell>
          <cell r="AD4565">
            <v>261.85000000000002</v>
          </cell>
          <cell r="AE4565">
            <v>60.390890779999992</v>
          </cell>
          <cell r="AF4565">
            <v>63.134400000000007</v>
          </cell>
          <cell r="AG4565">
            <v>0.6</v>
          </cell>
          <cell r="AH4565">
            <v>5.6</v>
          </cell>
          <cell r="AI4565">
            <v>51430</v>
          </cell>
          <cell r="AJ4565">
            <v>7.5</v>
          </cell>
        </row>
        <row r="4566">
          <cell r="A4566" t="str">
            <v>5949</v>
          </cell>
          <cell r="B4566" t="str">
            <v>594900501</v>
          </cell>
          <cell r="C4566" t="str">
            <v>960</v>
          </cell>
          <cell r="D4566" t="str">
            <v>5949005</v>
          </cell>
          <cell r="E4566" t="str">
            <v>5960</v>
          </cell>
          <cell r="F4566" t="str">
            <v>59</v>
          </cell>
          <cell r="G4566">
            <v>534.62863347999996</v>
          </cell>
          <cell r="H4566">
            <v>538.47918019999997</v>
          </cell>
          <cell r="I4566">
            <v>536.27532274999999</v>
          </cell>
          <cell r="J4566">
            <v>37.958374630000002</v>
          </cell>
          <cell r="K4566">
            <v>27.623866750000001</v>
          </cell>
          <cell r="L4566">
            <v>7.5683792699999994</v>
          </cell>
          <cell r="M4566">
            <v>8.3286925800000002</v>
          </cell>
          <cell r="N4566">
            <v>24.983509980000001</v>
          </cell>
          <cell r="O4566">
            <v>60.380999999999993</v>
          </cell>
          <cell r="P4566">
            <v>11.189063389999999</v>
          </cell>
          <cell r="Q4566">
            <v>66.099999999999994</v>
          </cell>
          <cell r="R4566">
            <v>45.167244680000003</v>
          </cell>
          <cell r="S4566">
            <v>17.899999999999999</v>
          </cell>
          <cell r="T4566">
            <v>8.1553621199999995</v>
          </cell>
          <cell r="U4566">
            <v>7.6019019600000011</v>
          </cell>
          <cell r="V4566">
            <v>7.6893711099999988</v>
          </cell>
          <cell r="W4566">
            <v>66.099999999999994</v>
          </cell>
          <cell r="X4566">
            <v>83.7</v>
          </cell>
          <cell r="Y4566">
            <v>51.7</v>
          </cell>
          <cell r="Z4566">
            <v>39.700000000000003</v>
          </cell>
          <cell r="AA4566">
            <v>32.6</v>
          </cell>
          <cell r="AB4566">
            <v>8.0576941899999994</v>
          </cell>
          <cell r="AC4566">
            <v>0.98022692</v>
          </cell>
          <cell r="AD4566">
            <v>261.85000000000002</v>
          </cell>
          <cell r="AE4566">
            <v>60.390890779999992</v>
          </cell>
          <cell r="AF4566">
            <v>63.134400000000007</v>
          </cell>
          <cell r="AG4566">
            <v>0.35820896000000002</v>
          </cell>
          <cell r="AH4566">
            <v>5.6</v>
          </cell>
          <cell r="AI4566">
            <v>51430</v>
          </cell>
          <cell r="AJ4566">
            <v>7.5</v>
          </cell>
        </row>
        <row r="4567">
          <cell r="A4567" t="str">
            <v>5949</v>
          </cell>
          <cell r="B4567" t="str">
            <v>594901101</v>
          </cell>
          <cell r="C4567" t="str">
            <v>965</v>
          </cell>
          <cell r="D4567" t="str">
            <v>5949011</v>
          </cell>
          <cell r="E4567" t="str">
            <v>5960</v>
          </cell>
          <cell r="F4567" t="str">
            <v>59</v>
          </cell>
          <cell r="G4567">
            <v>534.62863347999996</v>
          </cell>
          <cell r="H4567">
            <v>538.47918019999997</v>
          </cell>
          <cell r="I4567">
            <v>536.27532274999999</v>
          </cell>
          <cell r="J4567">
            <v>37.958374630000002</v>
          </cell>
          <cell r="K4567">
            <v>27.623866750000001</v>
          </cell>
          <cell r="L4567">
            <v>7.2356191399999998</v>
          </cell>
          <cell r="M4567">
            <v>7.6275443899999997</v>
          </cell>
          <cell r="N4567">
            <v>24.983509980000001</v>
          </cell>
          <cell r="O4567">
            <v>60.380999999999993</v>
          </cell>
          <cell r="P4567">
            <v>8.1928471300000005</v>
          </cell>
          <cell r="Q4567">
            <v>66.099999999999994</v>
          </cell>
          <cell r="R4567">
            <v>45.167244680000003</v>
          </cell>
          <cell r="S4567">
            <v>17.899999999999999</v>
          </cell>
          <cell r="T4567">
            <v>8.0443054099999998</v>
          </cell>
          <cell r="U4567">
            <v>7.5347626600000002</v>
          </cell>
          <cell r="V4567">
            <v>7.2456550699999998</v>
          </cell>
          <cell r="W4567">
            <v>66.099999999999994</v>
          </cell>
          <cell r="X4567">
            <v>83.7</v>
          </cell>
          <cell r="Y4567">
            <v>51.7</v>
          </cell>
          <cell r="Z4567">
            <v>39.700000000000003</v>
          </cell>
          <cell r="AA4567">
            <v>32.6</v>
          </cell>
          <cell r="AB4567">
            <v>7.4610655100000001</v>
          </cell>
          <cell r="AC4567">
            <v>0.97630301999999991</v>
          </cell>
          <cell r="AD4567">
            <v>261.85000000000002</v>
          </cell>
          <cell r="AE4567">
            <v>60.390890779999992</v>
          </cell>
          <cell r="AF4567">
            <v>63.134400000000007</v>
          </cell>
          <cell r="AG4567">
            <v>0.37037037</v>
          </cell>
          <cell r="AH4567">
            <v>5.6</v>
          </cell>
          <cell r="AI4567">
            <v>51430</v>
          </cell>
          <cell r="AJ4567">
            <v>7.5</v>
          </cell>
        </row>
        <row r="4568">
          <cell r="A4568" t="str">
            <v>5949</v>
          </cell>
          <cell r="B4568" t="str">
            <v>594901301</v>
          </cell>
          <cell r="C4568" t="str">
            <v>965</v>
          </cell>
          <cell r="D4568" t="str">
            <v>5949013</v>
          </cell>
          <cell r="E4568" t="str">
            <v>5960</v>
          </cell>
          <cell r="F4568" t="str">
            <v>59</v>
          </cell>
          <cell r="G4568">
            <v>534.62863347999996</v>
          </cell>
          <cell r="H4568">
            <v>538.47918019999997</v>
          </cell>
          <cell r="I4568">
            <v>536.27532274999999</v>
          </cell>
          <cell r="J4568">
            <v>37.958374630000002</v>
          </cell>
          <cell r="K4568">
            <v>27.623866750000001</v>
          </cell>
          <cell r="L4568">
            <v>9.4955193100000006</v>
          </cell>
          <cell r="M4568">
            <v>9.6860153899999997</v>
          </cell>
          <cell r="N4568">
            <v>24.983509980000001</v>
          </cell>
          <cell r="O4568">
            <v>60.380999999999993</v>
          </cell>
          <cell r="P4568">
            <v>9.7417918100000005</v>
          </cell>
          <cell r="Q4568">
            <v>66.099999999999994</v>
          </cell>
          <cell r="R4568">
            <v>45.167244680000003</v>
          </cell>
          <cell r="S4568">
            <v>17.899999999999999</v>
          </cell>
          <cell r="T4568">
            <v>9.7433188000000008</v>
          </cell>
          <cell r="U4568">
            <v>9.6255577700000003</v>
          </cell>
          <cell r="V4568">
            <v>9.4991967499999994</v>
          </cell>
          <cell r="W4568">
            <v>66.099999999999994</v>
          </cell>
          <cell r="X4568">
            <v>83.7</v>
          </cell>
          <cell r="Y4568">
            <v>51.7</v>
          </cell>
          <cell r="Z4568">
            <v>39.700000000000003</v>
          </cell>
          <cell r="AA4568">
            <v>32.6</v>
          </cell>
          <cell r="AB4568">
            <v>9.5600108400000003</v>
          </cell>
          <cell r="AC4568">
            <v>0.11635732000000001</v>
          </cell>
          <cell r="AD4568">
            <v>261.85000000000002</v>
          </cell>
          <cell r="AE4568">
            <v>60.390890779999992</v>
          </cell>
          <cell r="AF4568">
            <v>63.134400000000007</v>
          </cell>
          <cell r="AG4568">
            <v>0.75</v>
          </cell>
          <cell r="AH4568">
            <v>5.6</v>
          </cell>
          <cell r="AI4568">
            <v>51430</v>
          </cell>
          <cell r="AJ4568">
            <v>7.5</v>
          </cell>
        </row>
        <row r="4569">
          <cell r="A4569" t="str">
            <v>5949</v>
          </cell>
          <cell r="B4569" t="str">
            <v>594901801</v>
          </cell>
          <cell r="C4569" t="str">
            <v>965</v>
          </cell>
          <cell r="D4569" t="str">
            <v>5949018</v>
          </cell>
          <cell r="E4569" t="str">
            <v>5960</v>
          </cell>
          <cell r="F4569" t="str">
            <v>59</v>
          </cell>
          <cell r="G4569">
            <v>534.62863347999996</v>
          </cell>
          <cell r="H4569">
            <v>538.47918019999997</v>
          </cell>
          <cell r="I4569">
            <v>536.27532274999999</v>
          </cell>
          <cell r="J4569">
            <v>37.958374630000002</v>
          </cell>
          <cell r="K4569">
            <v>27.623866750000001</v>
          </cell>
          <cell r="L4569">
            <v>7.3330230099999998</v>
          </cell>
          <cell r="M4569">
            <v>8.8025225000000002</v>
          </cell>
          <cell r="N4569">
            <v>24.983509980000001</v>
          </cell>
          <cell r="O4569">
            <v>60.380999999999993</v>
          </cell>
          <cell r="P4569">
            <v>8.6323059999999998</v>
          </cell>
          <cell r="Q4569">
            <v>66.099999999999994</v>
          </cell>
          <cell r="R4569">
            <v>45.167244680000003</v>
          </cell>
          <cell r="S4569">
            <v>17.899999999999999</v>
          </cell>
          <cell r="T4569">
            <v>8.6310574500000001</v>
          </cell>
          <cell r="U4569">
            <v>7.9522633100000011</v>
          </cell>
          <cell r="V4569">
            <v>7.2923371799999996</v>
          </cell>
          <cell r="W4569">
            <v>66.099999999999994</v>
          </cell>
          <cell r="X4569">
            <v>83.7</v>
          </cell>
          <cell r="Y4569">
            <v>51.7</v>
          </cell>
          <cell r="Z4569">
            <v>39.700000000000003</v>
          </cell>
          <cell r="AA4569">
            <v>32.6</v>
          </cell>
          <cell r="AB4569">
            <v>7.8030266400000006</v>
          </cell>
          <cell r="AC4569">
            <v>9.5388329999999993E-2</v>
          </cell>
          <cell r="AD4569">
            <v>261.85000000000002</v>
          </cell>
          <cell r="AE4569">
            <v>60.390890779999992</v>
          </cell>
          <cell r="AF4569">
            <v>63.134400000000007</v>
          </cell>
          <cell r="AG4569">
            <v>0.48148148000000007</v>
          </cell>
          <cell r="AH4569">
            <v>5.6</v>
          </cell>
          <cell r="AI4569">
            <v>51430</v>
          </cell>
          <cell r="AJ4569">
            <v>7.5</v>
          </cell>
        </row>
        <row r="4570">
          <cell r="A4570" t="str">
            <v>5949</v>
          </cell>
          <cell r="B4570" t="str">
            <v>594902001</v>
          </cell>
          <cell r="D4570" t="str">
            <v>5949020</v>
          </cell>
          <cell r="E4570" t="str">
            <v>5960</v>
          </cell>
          <cell r="F4570" t="str">
            <v>59</v>
          </cell>
          <cell r="G4570">
            <v>534.62863347999996</v>
          </cell>
          <cell r="H4570">
            <v>538.47918019999997</v>
          </cell>
          <cell r="I4570">
            <v>536.27532274999999</v>
          </cell>
          <cell r="J4570">
            <v>37.958374630000002</v>
          </cell>
          <cell r="K4570">
            <v>27.623866750000001</v>
          </cell>
          <cell r="L4570">
            <v>9.7868413699999994</v>
          </cell>
          <cell r="M4570">
            <v>10.05307067</v>
          </cell>
          <cell r="N4570">
            <v>24.983509980000001</v>
          </cell>
          <cell r="O4570">
            <v>60.380999999999993</v>
          </cell>
          <cell r="P4570">
            <v>10.769074290000001</v>
          </cell>
          <cell r="Q4570">
            <v>66.099999999999994</v>
          </cell>
          <cell r="R4570">
            <v>45.167244680000003</v>
          </cell>
          <cell r="S4570">
            <v>17.899999999999999</v>
          </cell>
          <cell r="T4570">
            <v>9.9137843599999993</v>
          </cell>
          <cell r="U4570">
            <v>9.7003304400000001</v>
          </cell>
          <cell r="V4570">
            <v>9.7003304400000001</v>
          </cell>
          <cell r="W4570">
            <v>66.099999999999994</v>
          </cell>
          <cell r="X4570">
            <v>83.7</v>
          </cell>
          <cell r="Y4570">
            <v>51.7</v>
          </cell>
          <cell r="Z4570">
            <v>39.700000000000003</v>
          </cell>
          <cell r="AA4570">
            <v>32.6</v>
          </cell>
          <cell r="AB4570">
            <v>10.0804615</v>
          </cell>
          <cell r="AC4570">
            <v>0.59154046000000005</v>
          </cell>
          <cell r="AD4570">
            <v>261.85000000000002</v>
          </cell>
          <cell r="AE4570">
            <v>60.390890779999992</v>
          </cell>
          <cell r="AF4570">
            <v>63.134400000000007</v>
          </cell>
          <cell r="AG4570">
            <v>0.61702128000000001</v>
          </cell>
          <cell r="AH4570">
            <v>5.6</v>
          </cell>
          <cell r="AI4570">
            <v>51430</v>
          </cell>
          <cell r="AJ4570">
            <v>7.5</v>
          </cell>
        </row>
        <row r="4571">
          <cell r="A4571" t="str">
            <v>5949</v>
          </cell>
          <cell r="B4571" t="str">
            <v>594902201</v>
          </cell>
          <cell r="D4571" t="str">
            <v>5949022</v>
          </cell>
          <cell r="E4571" t="str">
            <v>5960</v>
          </cell>
          <cell r="F4571" t="str">
            <v>59</v>
          </cell>
          <cell r="G4571">
            <v>534.62863347999996</v>
          </cell>
          <cell r="H4571">
            <v>538.47918019999997</v>
          </cell>
          <cell r="I4571">
            <v>536.27532274999999</v>
          </cell>
          <cell r="J4571">
            <v>37.958374630000002</v>
          </cell>
          <cell r="K4571">
            <v>27.623866750000001</v>
          </cell>
          <cell r="L4571">
            <v>7.294377299999999</v>
          </cell>
          <cell r="M4571">
            <v>7.294377299999999</v>
          </cell>
          <cell r="N4571">
            <v>24.983509980000001</v>
          </cell>
          <cell r="O4571">
            <v>60.380999999999993</v>
          </cell>
          <cell r="P4571">
            <v>7.8371596500000011</v>
          </cell>
          <cell r="Q4571">
            <v>66.099999999999994</v>
          </cell>
          <cell r="R4571">
            <v>45.167244680000003</v>
          </cell>
          <cell r="S4571">
            <v>17.899999999999999</v>
          </cell>
          <cell r="T4571">
            <v>7.294377299999999</v>
          </cell>
          <cell r="U4571">
            <v>7.294377299999999</v>
          </cell>
          <cell r="V4571">
            <v>7.294377299999999</v>
          </cell>
          <cell r="W4571">
            <v>66.099999999999994</v>
          </cell>
          <cell r="X4571">
            <v>83.7</v>
          </cell>
          <cell r="Y4571">
            <v>51.7</v>
          </cell>
          <cell r="Z4571">
            <v>39.700000000000003</v>
          </cell>
          <cell r="AA4571">
            <v>32.6</v>
          </cell>
          <cell r="AB4571">
            <v>7.294377299999999</v>
          </cell>
          <cell r="AC4571">
            <v>1</v>
          </cell>
          <cell r="AD4571">
            <v>261.85000000000002</v>
          </cell>
          <cell r="AE4571">
            <v>60.390890779999992</v>
          </cell>
          <cell r="AF4571">
            <v>63.134400000000007</v>
          </cell>
          <cell r="AG4571">
            <v>0.30976200912619728</v>
          </cell>
          <cell r="AH4571">
            <v>5.6</v>
          </cell>
          <cell r="AI4571">
            <v>51430</v>
          </cell>
          <cell r="AJ4571">
            <v>7.5</v>
          </cell>
        </row>
        <row r="4572">
          <cell r="A4572" t="str">
            <v>5949</v>
          </cell>
          <cell r="B4572" t="str">
            <v>594902401</v>
          </cell>
          <cell r="D4572" t="str">
            <v>5949024</v>
          </cell>
          <cell r="E4572" t="str">
            <v>5960</v>
          </cell>
          <cell r="F4572" t="str">
            <v>59</v>
          </cell>
          <cell r="G4572">
            <v>534.62863347999996</v>
          </cell>
          <cell r="H4572">
            <v>538.47918019999997</v>
          </cell>
          <cell r="I4572">
            <v>536.27532274999999</v>
          </cell>
          <cell r="J4572">
            <v>37.958374630000002</v>
          </cell>
          <cell r="K4572">
            <v>27.623866750000001</v>
          </cell>
          <cell r="L4572">
            <v>7.522940919999999</v>
          </cell>
          <cell r="M4572">
            <v>9.0549722799999994</v>
          </cell>
          <cell r="N4572">
            <v>24.983509980000001</v>
          </cell>
          <cell r="O4572">
            <v>60.380999999999993</v>
          </cell>
          <cell r="P4572">
            <v>9.0549722799999994</v>
          </cell>
          <cell r="Q4572">
            <v>66.099999999999994</v>
          </cell>
          <cell r="R4572">
            <v>45.167244680000003</v>
          </cell>
          <cell r="S4572">
            <v>17.899999999999999</v>
          </cell>
          <cell r="T4572">
            <v>9.0549722799999994</v>
          </cell>
          <cell r="U4572">
            <v>9.0549722799999994</v>
          </cell>
          <cell r="V4572">
            <v>9.0549722799999994</v>
          </cell>
          <cell r="W4572">
            <v>66.099999999999994</v>
          </cell>
          <cell r="X4572">
            <v>83.7</v>
          </cell>
          <cell r="Y4572">
            <v>51.7</v>
          </cell>
          <cell r="Z4572">
            <v>39.700000000000003</v>
          </cell>
          <cell r="AA4572">
            <v>32.6</v>
          </cell>
          <cell r="AB4572">
            <v>8.9096405999999995</v>
          </cell>
          <cell r="AC4572">
            <v>2.9483000000000001E-3</v>
          </cell>
          <cell r="AD4572">
            <v>261.85000000000002</v>
          </cell>
          <cell r="AE4572">
            <v>60.390890779999992</v>
          </cell>
          <cell r="AF4572">
            <v>63.134400000000007</v>
          </cell>
          <cell r="AG4572">
            <v>0.25</v>
          </cell>
          <cell r="AH4572">
            <v>5.6</v>
          </cell>
          <cell r="AI4572">
            <v>51430</v>
          </cell>
          <cell r="AJ4572">
            <v>7.5</v>
          </cell>
        </row>
        <row r="4573">
          <cell r="A4573" t="str">
            <v>5949</v>
          </cell>
          <cell r="B4573" t="str">
            <v>594902801</v>
          </cell>
          <cell r="D4573" t="str">
            <v>5949028</v>
          </cell>
          <cell r="E4573" t="str">
            <v>5960</v>
          </cell>
          <cell r="F4573" t="str">
            <v>59</v>
          </cell>
          <cell r="G4573">
            <v>534.62863347999996</v>
          </cell>
          <cell r="H4573">
            <v>538.47918019999997</v>
          </cell>
          <cell r="I4573">
            <v>536.27532274999999</v>
          </cell>
          <cell r="J4573">
            <v>37.958374630000002</v>
          </cell>
          <cell r="K4573">
            <v>27.623866750000001</v>
          </cell>
          <cell r="L4573">
            <v>9.4222207299999994</v>
          </cell>
          <cell r="M4573">
            <v>9.9584017800000009</v>
          </cell>
          <cell r="N4573">
            <v>24.983509980000001</v>
          </cell>
          <cell r="O4573">
            <v>60.380999999999993</v>
          </cell>
          <cell r="P4573">
            <v>9.9695093499999992</v>
          </cell>
          <cell r="Q4573">
            <v>66.099999999999994</v>
          </cell>
          <cell r="R4573">
            <v>45.167244680000003</v>
          </cell>
          <cell r="S4573">
            <v>17.899999999999999</v>
          </cell>
          <cell r="T4573">
            <v>9.9584017800000009</v>
          </cell>
          <cell r="U4573">
            <v>9.4860763699999993</v>
          </cell>
          <cell r="V4573">
            <v>9.4860763699999993</v>
          </cell>
          <cell r="W4573">
            <v>66.099999999999994</v>
          </cell>
          <cell r="X4573">
            <v>83.7</v>
          </cell>
          <cell r="Y4573">
            <v>51.7</v>
          </cell>
          <cell r="Z4573">
            <v>39.700000000000003</v>
          </cell>
          <cell r="AA4573">
            <v>32.6</v>
          </cell>
          <cell r="AB4573">
            <v>9.5165006699999992</v>
          </cell>
          <cell r="AC4573">
            <v>0.38038365000000002</v>
          </cell>
          <cell r="AD4573">
            <v>261.85000000000002</v>
          </cell>
          <cell r="AE4573">
            <v>60.390890779999992</v>
          </cell>
          <cell r="AF4573">
            <v>63.134400000000007</v>
          </cell>
          <cell r="AG4573">
            <v>0.5</v>
          </cell>
          <cell r="AH4573">
            <v>5.6</v>
          </cell>
          <cell r="AI4573">
            <v>51430</v>
          </cell>
          <cell r="AJ4573">
            <v>7.5</v>
          </cell>
        </row>
        <row r="4574">
          <cell r="A4574" t="str">
            <v>5949</v>
          </cell>
          <cell r="B4574" t="str">
            <v>594903201</v>
          </cell>
          <cell r="D4574" t="str">
            <v>5949032</v>
          </cell>
          <cell r="E4574" t="str">
            <v>5960</v>
          </cell>
          <cell r="F4574" t="str">
            <v>59</v>
          </cell>
          <cell r="G4574">
            <v>534.62863347999996</v>
          </cell>
          <cell r="H4574">
            <v>538.47918019999997</v>
          </cell>
          <cell r="I4574">
            <v>536.27532274999999</v>
          </cell>
          <cell r="J4574">
            <v>37.958374630000002</v>
          </cell>
          <cell r="K4574">
            <v>27.623866750000001</v>
          </cell>
          <cell r="L4574">
            <v>7.5595595000000007</v>
          </cell>
          <cell r="M4574">
            <v>7.5595595000000007</v>
          </cell>
          <cell r="N4574">
            <v>24.983509980000001</v>
          </cell>
          <cell r="O4574">
            <v>60.380999999999993</v>
          </cell>
          <cell r="P4574">
            <v>10.677654939876909</v>
          </cell>
          <cell r="Q4574">
            <v>66.099999999999994</v>
          </cell>
          <cell r="R4574">
            <v>45.167244680000003</v>
          </cell>
          <cell r="S4574">
            <v>17.899999999999999</v>
          </cell>
          <cell r="T4574">
            <v>8.9985076100000008</v>
          </cell>
          <cell r="U4574">
            <v>8.9985076100000008</v>
          </cell>
          <cell r="V4574">
            <v>8.9985076100000008</v>
          </cell>
          <cell r="W4574">
            <v>66.099999999999994</v>
          </cell>
          <cell r="X4574">
            <v>83.7</v>
          </cell>
          <cell r="Y4574">
            <v>51.7</v>
          </cell>
          <cell r="Z4574">
            <v>39.700000000000003</v>
          </cell>
          <cell r="AA4574">
            <v>32.6</v>
          </cell>
          <cell r="AB4574">
            <v>7.5432733499999998</v>
          </cell>
          <cell r="AC4574">
            <v>0</v>
          </cell>
          <cell r="AD4574">
            <v>261.85000000000002</v>
          </cell>
          <cell r="AE4574">
            <v>60.390890779999992</v>
          </cell>
          <cell r="AF4574">
            <v>63.134400000000007</v>
          </cell>
          <cell r="AG4574">
            <v>0.32788079407549148</v>
          </cell>
          <cell r="AH4574">
            <v>5.6</v>
          </cell>
          <cell r="AI4574">
            <v>51430</v>
          </cell>
          <cell r="AJ4574">
            <v>7.5</v>
          </cell>
        </row>
        <row r="4575">
          <cell r="A4575" t="str">
            <v>5949</v>
          </cell>
          <cell r="B4575" t="str">
            <v>594903501</v>
          </cell>
          <cell r="D4575" t="str">
            <v>5949035</v>
          </cell>
          <cell r="E4575" t="str">
            <v>5960</v>
          </cell>
          <cell r="F4575" t="str">
            <v>59</v>
          </cell>
          <cell r="G4575">
            <v>534.62863347999996</v>
          </cell>
          <cell r="H4575">
            <v>538.47918019999997</v>
          </cell>
          <cell r="I4575">
            <v>536.27532274999999</v>
          </cell>
          <cell r="J4575">
            <v>37.958374630000002</v>
          </cell>
          <cell r="K4575">
            <v>27.623866750000001</v>
          </cell>
          <cell r="L4575">
            <v>9.0358679300000002</v>
          </cell>
          <cell r="M4575">
            <v>9.4336439100000007</v>
          </cell>
          <cell r="N4575">
            <v>24.983509980000001</v>
          </cell>
          <cell r="O4575">
            <v>60.380999999999993</v>
          </cell>
          <cell r="P4575">
            <v>11.630708500000001</v>
          </cell>
          <cell r="Q4575">
            <v>66.099999999999994</v>
          </cell>
          <cell r="R4575">
            <v>45.167244680000003</v>
          </cell>
          <cell r="S4575">
            <v>17.899999999999999</v>
          </cell>
          <cell r="T4575">
            <v>11.630708500000001</v>
          </cell>
          <cell r="U4575">
            <v>11.370509</v>
          </cell>
          <cell r="V4575">
            <v>9.0810286399999995</v>
          </cell>
          <cell r="W4575">
            <v>66.099999999999994</v>
          </cell>
          <cell r="X4575">
            <v>83.7</v>
          </cell>
          <cell r="Y4575">
            <v>51.7</v>
          </cell>
          <cell r="Z4575">
            <v>39.700000000000003</v>
          </cell>
          <cell r="AA4575">
            <v>32.6</v>
          </cell>
          <cell r="AB4575">
            <v>11.32075961</v>
          </cell>
          <cell r="AC4575">
            <v>0</v>
          </cell>
          <cell r="AD4575">
            <v>261.85000000000002</v>
          </cell>
          <cell r="AE4575">
            <v>60.390890779999992</v>
          </cell>
          <cell r="AF4575">
            <v>63.134400000000007</v>
          </cell>
          <cell r="AG4575">
            <v>0.29127726177553076</v>
          </cell>
          <cell r="AH4575">
            <v>5.6</v>
          </cell>
          <cell r="AI4575">
            <v>51430</v>
          </cell>
          <cell r="AJ4575">
            <v>7.5</v>
          </cell>
        </row>
        <row r="4576">
          <cell r="A4576" t="str">
            <v>5949</v>
          </cell>
          <cell r="B4576" t="str">
            <v>594903901</v>
          </cell>
          <cell r="D4576" t="str">
            <v>5949039</v>
          </cell>
          <cell r="E4576" t="str">
            <v>5960</v>
          </cell>
          <cell r="F4576" t="str">
            <v>59</v>
          </cell>
          <cell r="G4576">
            <v>534.62863347999996</v>
          </cell>
          <cell r="H4576">
            <v>538.47918019999997</v>
          </cell>
          <cell r="I4576">
            <v>536.27532274999999</v>
          </cell>
          <cell r="J4576">
            <v>37.958374630000002</v>
          </cell>
          <cell r="K4576">
            <v>27.623866750000001</v>
          </cell>
          <cell r="L4576">
            <v>10.864598669999999</v>
          </cell>
          <cell r="M4576">
            <v>10.92741221</v>
          </cell>
          <cell r="N4576">
            <v>24.983509980000001</v>
          </cell>
          <cell r="O4576">
            <v>60.380999999999993</v>
          </cell>
          <cell r="P4576">
            <v>11.81963781</v>
          </cell>
          <cell r="Q4576">
            <v>66.099999999999994</v>
          </cell>
          <cell r="R4576">
            <v>45.167244680000003</v>
          </cell>
          <cell r="S4576">
            <v>17.899999999999999</v>
          </cell>
          <cell r="T4576">
            <v>11.170167510000001</v>
          </cell>
          <cell r="U4576">
            <v>11.13245536</v>
          </cell>
          <cell r="V4576">
            <v>10.865688110000001</v>
          </cell>
          <cell r="W4576">
            <v>66.099999999999994</v>
          </cell>
          <cell r="X4576">
            <v>83.7</v>
          </cell>
          <cell r="Y4576">
            <v>51.7</v>
          </cell>
          <cell r="Z4576">
            <v>39.700000000000003</v>
          </cell>
          <cell r="AA4576">
            <v>32.6</v>
          </cell>
          <cell r="AB4576">
            <v>11.136587029999999</v>
          </cell>
          <cell r="AC4576">
            <v>0</v>
          </cell>
          <cell r="AD4576">
            <v>261.85000000000002</v>
          </cell>
          <cell r="AE4576">
            <v>60.390890779999992</v>
          </cell>
          <cell r="AF4576">
            <v>63.134400000000007</v>
          </cell>
          <cell r="AG4576">
            <v>0.2</v>
          </cell>
          <cell r="AH4576">
            <v>5.6</v>
          </cell>
          <cell r="AI4576">
            <v>51430</v>
          </cell>
          <cell r="AJ4576">
            <v>7.5</v>
          </cell>
        </row>
        <row r="4577">
          <cell r="A4577" t="str">
            <v>5949</v>
          </cell>
          <cell r="B4577" t="str">
            <v>594904101</v>
          </cell>
          <cell r="D4577" t="str">
            <v>5949041</v>
          </cell>
          <cell r="E4577" t="str">
            <v>5960</v>
          </cell>
          <cell r="F4577" t="str">
            <v>59</v>
          </cell>
          <cell r="G4577">
            <v>534.62863347999996</v>
          </cell>
          <cell r="H4577">
            <v>538.47918019999997</v>
          </cell>
          <cell r="I4577">
            <v>536.27532274999999</v>
          </cell>
          <cell r="J4577">
            <v>37.958374630000002</v>
          </cell>
          <cell r="K4577">
            <v>27.623866750000001</v>
          </cell>
          <cell r="L4577">
            <v>9.8433659299999992</v>
          </cell>
          <cell r="M4577">
            <v>11.62693249</v>
          </cell>
          <cell r="N4577">
            <v>24.983509980000001</v>
          </cell>
          <cell r="O4577">
            <v>60.380999999999993</v>
          </cell>
          <cell r="P4577">
            <v>10.409162305412284</v>
          </cell>
          <cell r="Q4577">
            <v>66.099999999999994</v>
          </cell>
          <cell r="R4577">
            <v>45.167244680000003</v>
          </cell>
          <cell r="S4577">
            <v>17.899999999999999</v>
          </cell>
          <cell r="T4577">
            <v>11.634266609999999</v>
          </cell>
          <cell r="U4577">
            <v>9.8535091799999996</v>
          </cell>
          <cell r="V4577">
            <v>9.8535091799999996</v>
          </cell>
          <cell r="W4577">
            <v>66.099999999999994</v>
          </cell>
          <cell r="X4577">
            <v>83.7</v>
          </cell>
          <cell r="Y4577">
            <v>51.7</v>
          </cell>
          <cell r="Z4577">
            <v>39.700000000000003</v>
          </cell>
          <cell r="AA4577">
            <v>32.6</v>
          </cell>
          <cell r="AB4577">
            <v>11.62239851</v>
          </cell>
          <cell r="AC4577">
            <v>0</v>
          </cell>
          <cell r="AD4577">
            <v>261.85000000000002</v>
          </cell>
          <cell r="AE4577">
            <v>60.390890779999992</v>
          </cell>
          <cell r="AF4577">
            <v>63.134400000000007</v>
          </cell>
          <cell r="AG4577">
            <v>0.5</v>
          </cell>
          <cell r="AH4577">
            <v>5.6</v>
          </cell>
          <cell r="AI4577">
            <v>51430</v>
          </cell>
          <cell r="AJ4577">
            <v>7.5</v>
          </cell>
        </row>
        <row r="4578">
          <cell r="A4578" t="str">
            <v>5951</v>
          </cell>
          <cell r="B4578" t="str">
            <v>595100701</v>
          </cell>
          <cell r="D4578" t="str">
            <v>5951007</v>
          </cell>
          <cell r="E4578" t="str">
            <v>5970</v>
          </cell>
          <cell r="F4578" t="str">
            <v>59</v>
          </cell>
          <cell r="G4578">
            <v>534.62863347999996</v>
          </cell>
          <cell r="H4578">
            <v>538.47918019999997</v>
          </cell>
          <cell r="I4578">
            <v>536.27532274999999</v>
          </cell>
          <cell r="J4578">
            <v>37.958374630000002</v>
          </cell>
          <cell r="K4578">
            <v>27.623866750000001</v>
          </cell>
          <cell r="L4578">
            <v>7.6078780699999999</v>
          </cell>
          <cell r="M4578">
            <v>7.7226775200000004</v>
          </cell>
          <cell r="N4578">
            <v>30.399239360000003</v>
          </cell>
          <cell r="O4578">
            <v>60.380999999999993</v>
          </cell>
          <cell r="P4578">
            <v>11.630708500000001</v>
          </cell>
          <cell r="Q4578">
            <v>66.099999999999994</v>
          </cell>
          <cell r="R4578">
            <v>45.167244680000003</v>
          </cell>
          <cell r="S4578">
            <v>17.899999999999999</v>
          </cell>
          <cell r="T4578">
            <v>7.8570938600000009</v>
          </cell>
          <cell r="U4578">
            <v>7.8180279400000003</v>
          </cell>
          <cell r="V4578">
            <v>7.7007477899999994</v>
          </cell>
          <cell r="W4578">
            <v>66.099999999999994</v>
          </cell>
          <cell r="X4578">
            <v>83.7</v>
          </cell>
          <cell r="Y4578">
            <v>51.7</v>
          </cell>
          <cell r="Z4578">
            <v>39.700000000000003</v>
          </cell>
          <cell r="AA4578">
            <v>32.6</v>
          </cell>
          <cell r="AB4578">
            <v>7.8674885700000008</v>
          </cell>
          <cell r="AC4578">
            <v>0.99192356999999998</v>
          </cell>
          <cell r="AD4578">
            <v>281.02</v>
          </cell>
          <cell r="AE4578">
            <v>54.377736349999999</v>
          </cell>
          <cell r="AF4578">
            <v>59.180899999999994</v>
          </cell>
          <cell r="AG4578">
            <v>0.41346154000000002</v>
          </cell>
          <cell r="AH4578">
            <v>5.6</v>
          </cell>
          <cell r="AI4578">
            <v>55630</v>
          </cell>
          <cell r="AJ4578">
            <v>7.5</v>
          </cell>
        </row>
        <row r="4579">
          <cell r="A4579" t="str">
            <v>5951</v>
          </cell>
          <cell r="B4579" t="str">
            <v>595100901</v>
          </cell>
          <cell r="D4579" t="str">
            <v>5951009</v>
          </cell>
          <cell r="E4579" t="str">
            <v>5970</v>
          </cell>
          <cell r="F4579" t="str">
            <v>59</v>
          </cell>
          <cell r="G4579">
            <v>534.62863347999996</v>
          </cell>
          <cell r="H4579">
            <v>538.47918019999997</v>
          </cell>
          <cell r="I4579">
            <v>536.27532274999999</v>
          </cell>
          <cell r="J4579">
            <v>37.958374630000002</v>
          </cell>
          <cell r="K4579">
            <v>27.623866750000001</v>
          </cell>
          <cell r="L4579">
            <v>7.4725007399999992</v>
          </cell>
          <cell r="M4579">
            <v>11.21804421</v>
          </cell>
          <cell r="N4579">
            <v>30.399239360000003</v>
          </cell>
          <cell r="O4579">
            <v>60.380999999999993</v>
          </cell>
          <cell r="P4579">
            <v>11.91450972</v>
          </cell>
          <cell r="Q4579">
            <v>66.099999999999994</v>
          </cell>
          <cell r="R4579">
            <v>45.167244680000003</v>
          </cell>
          <cell r="S4579">
            <v>17.899999999999999</v>
          </cell>
          <cell r="T4579">
            <v>7.4725007399999992</v>
          </cell>
          <cell r="U4579">
            <v>7.4725007399999992</v>
          </cell>
          <cell r="V4579">
            <v>7.4558766899999993</v>
          </cell>
          <cell r="W4579">
            <v>66.099999999999994</v>
          </cell>
          <cell r="X4579">
            <v>83.7</v>
          </cell>
          <cell r="Y4579">
            <v>51.7</v>
          </cell>
          <cell r="Z4579">
            <v>39.700000000000003</v>
          </cell>
          <cell r="AA4579">
            <v>32.6</v>
          </cell>
          <cell r="AB4579">
            <v>9.6475625100000002</v>
          </cell>
          <cell r="AC4579">
            <v>0.98784022999999999</v>
          </cell>
          <cell r="AD4579">
            <v>281.02</v>
          </cell>
          <cell r="AE4579">
            <v>54.377736349999999</v>
          </cell>
          <cell r="AF4579">
            <v>63.134400000000007</v>
          </cell>
          <cell r="AG4579">
            <v>0.38709676999999998</v>
          </cell>
          <cell r="AH4579">
            <v>5.6</v>
          </cell>
          <cell r="AI4579">
            <v>55630</v>
          </cell>
          <cell r="AJ4579">
            <v>7.5</v>
          </cell>
        </row>
        <row r="4580">
          <cell r="A4580" t="str">
            <v>5951</v>
          </cell>
          <cell r="B4580" t="str">
            <v>595101301</v>
          </cell>
          <cell r="D4580" t="str">
            <v>5951013</v>
          </cell>
          <cell r="E4580" t="str">
            <v>5970</v>
          </cell>
          <cell r="F4580" t="str">
            <v>59</v>
          </cell>
          <cell r="G4580">
            <v>534.62863347999996</v>
          </cell>
          <cell r="H4580">
            <v>538.47918019999997</v>
          </cell>
          <cell r="I4580">
            <v>536.27532274999999</v>
          </cell>
          <cell r="J4580">
            <v>37.958374630000002</v>
          </cell>
          <cell r="K4580">
            <v>27.623866750000001</v>
          </cell>
          <cell r="L4580">
            <v>7.9996785799999994</v>
          </cell>
          <cell r="M4580">
            <v>7.9979993199999999</v>
          </cell>
          <cell r="N4580">
            <v>30.399239360000003</v>
          </cell>
          <cell r="O4580">
            <v>60.380999999999993</v>
          </cell>
          <cell r="P4580">
            <v>11.74689817</v>
          </cell>
          <cell r="Q4580">
            <v>66.099999999999994</v>
          </cell>
          <cell r="R4580">
            <v>45.167244680000003</v>
          </cell>
          <cell r="S4580">
            <v>17.899999999999999</v>
          </cell>
          <cell r="T4580">
            <v>7.9979993199999999</v>
          </cell>
          <cell r="U4580">
            <v>7.9979993199999999</v>
          </cell>
          <cell r="V4580">
            <v>7.9979993199999999</v>
          </cell>
          <cell r="W4580">
            <v>66.099999999999994</v>
          </cell>
          <cell r="X4580">
            <v>83.7</v>
          </cell>
          <cell r="Y4580">
            <v>51.7</v>
          </cell>
          <cell r="Z4580">
            <v>39.700000000000003</v>
          </cell>
          <cell r="AA4580">
            <v>32.6</v>
          </cell>
          <cell r="AB4580">
            <v>7.9848033899999988</v>
          </cell>
          <cell r="AC4580">
            <v>1</v>
          </cell>
          <cell r="AD4580">
            <v>281.02</v>
          </cell>
          <cell r="AE4580">
            <v>54.377736349999999</v>
          </cell>
          <cell r="AF4580">
            <v>63.134400000000007</v>
          </cell>
          <cell r="AG4580">
            <v>0.49056603999999993</v>
          </cell>
          <cell r="AH4580">
            <v>5.6</v>
          </cell>
          <cell r="AI4580">
            <v>55630</v>
          </cell>
          <cell r="AJ4580">
            <v>7.5</v>
          </cell>
        </row>
        <row r="4581">
          <cell r="A4581" t="str">
            <v>5951</v>
          </cell>
          <cell r="B4581" t="str">
            <v>595101501</v>
          </cell>
          <cell r="D4581" t="str">
            <v>5951015</v>
          </cell>
          <cell r="E4581" t="str">
            <v>5970</v>
          </cell>
          <cell r="F4581" t="str">
            <v>59</v>
          </cell>
          <cell r="G4581">
            <v>534.62863347999996</v>
          </cell>
          <cell r="H4581">
            <v>538.47918019999997</v>
          </cell>
          <cell r="I4581">
            <v>536.27532274999999</v>
          </cell>
          <cell r="J4581">
            <v>37.958374630000002</v>
          </cell>
          <cell r="K4581">
            <v>27.623866750000001</v>
          </cell>
          <cell r="L4581">
            <v>9.4548539500000004</v>
          </cell>
          <cell r="M4581">
            <v>9.4860004700000005</v>
          </cell>
          <cell r="N4581">
            <v>30.399239360000003</v>
          </cell>
          <cell r="O4581">
            <v>60.380999999999993</v>
          </cell>
          <cell r="P4581">
            <v>11.82355961</v>
          </cell>
          <cell r="Q4581">
            <v>66.099999999999994</v>
          </cell>
          <cell r="R4581">
            <v>45.167244680000003</v>
          </cell>
          <cell r="S4581">
            <v>17.899999999999999</v>
          </cell>
          <cell r="T4581">
            <v>9.4860004700000005</v>
          </cell>
          <cell r="U4581">
            <v>9.5002449700000007</v>
          </cell>
          <cell r="V4581">
            <v>9.4860004700000005</v>
          </cell>
          <cell r="W4581">
            <v>66.099999999999994</v>
          </cell>
          <cell r="X4581">
            <v>83.7</v>
          </cell>
          <cell r="Y4581">
            <v>51.7</v>
          </cell>
          <cell r="Z4581">
            <v>39.700000000000003</v>
          </cell>
          <cell r="AA4581">
            <v>32.6</v>
          </cell>
          <cell r="AB4581">
            <v>9.4876690299999993</v>
          </cell>
          <cell r="AC4581">
            <v>0.56726054000000004</v>
          </cell>
          <cell r="AD4581">
            <v>281.02</v>
          </cell>
          <cell r="AE4581">
            <v>54.377736349999999</v>
          </cell>
          <cell r="AF4581">
            <v>63.127271520000001</v>
          </cell>
          <cell r="AG4581">
            <v>9.0909089999999998E-2</v>
          </cell>
          <cell r="AH4581">
            <v>5.6</v>
          </cell>
          <cell r="AI4581">
            <v>55630</v>
          </cell>
          <cell r="AJ4581">
            <v>7.5</v>
          </cell>
        </row>
        <row r="4582">
          <cell r="A4582" t="str">
            <v>5951</v>
          </cell>
          <cell r="B4582" t="str">
            <v>595101701</v>
          </cell>
          <cell r="D4582" t="str">
            <v>5951017</v>
          </cell>
          <cell r="E4582" t="str">
            <v>5970</v>
          </cell>
          <cell r="F4582" t="str">
            <v>59</v>
          </cell>
          <cell r="G4582">
            <v>534.62863347999996</v>
          </cell>
          <cell r="H4582">
            <v>538.47918019999997</v>
          </cell>
          <cell r="I4582">
            <v>536.27532274999999</v>
          </cell>
          <cell r="J4582">
            <v>37.958374630000002</v>
          </cell>
          <cell r="K4582">
            <v>27.623866750000001</v>
          </cell>
          <cell r="L4582">
            <v>9.2049257400000002</v>
          </cell>
          <cell r="M4582">
            <v>10.96221491</v>
          </cell>
          <cell r="N4582">
            <v>30.399239360000003</v>
          </cell>
          <cell r="O4582">
            <v>60.380999999999993</v>
          </cell>
          <cell r="P4582">
            <v>11.85461265</v>
          </cell>
          <cell r="Q4582">
            <v>66.099999999999994</v>
          </cell>
          <cell r="R4582">
            <v>45.167244680000003</v>
          </cell>
          <cell r="S4582">
            <v>17.899999999999999</v>
          </cell>
          <cell r="T4582">
            <v>9.8113174399999998</v>
          </cell>
          <cell r="U4582">
            <v>9.8113174399999998</v>
          </cell>
          <cell r="V4582">
            <v>9.8020083800000002</v>
          </cell>
          <cell r="W4582">
            <v>66.099999999999994</v>
          </cell>
          <cell r="X4582">
            <v>83.7</v>
          </cell>
          <cell r="Y4582">
            <v>51.7</v>
          </cell>
          <cell r="Z4582">
            <v>39.700000000000003</v>
          </cell>
          <cell r="AA4582">
            <v>32.6</v>
          </cell>
          <cell r="AB4582">
            <v>10.204924589999999</v>
          </cell>
          <cell r="AC4582">
            <v>0.23409901</v>
          </cell>
          <cell r="AD4582">
            <v>281.02</v>
          </cell>
          <cell r="AE4582">
            <v>54.377736349999999</v>
          </cell>
          <cell r="AF4582">
            <v>63.111328370000003</v>
          </cell>
          <cell r="AG4582">
            <v>0.85714285999999995</v>
          </cell>
          <cell r="AH4582">
            <v>5.6</v>
          </cell>
          <cell r="AI4582">
            <v>55630</v>
          </cell>
          <cell r="AJ4582">
            <v>7.5</v>
          </cell>
        </row>
        <row r="4583">
          <cell r="A4583" t="str">
            <v>5951</v>
          </cell>
          <cell r="B4583" t="str">
            <v>595101901</v>
          </cell>
          <cell r="D4583" t="str">
            <v>5951019</v>
          </cell>
          <cell r="E4583" t="str">
            <v>5970</v>
          </cell>
          <cell r="F4583" t="str">
            <v>59</v>
          </cell>
          <cell r="G4583">
            <v>534.62863347999996</v>
          </cell>
          <cell r="H4583">
            <v>538.47918019999997</v>
          </cell>
          <cell r="I4583">
            <v>536.27532274999999</v>
          </cell>
          <cell r="J4583">
            <v>37.958374630000002</v>
          </cell>
          <cell r="K4583">
            <v>27.623866750000001</v>
          </cell>
          <cell r="L4583">
            <v>10.16199825</v>
          </cell>
          <cell r="M4583">
            <v>10.22857379</v>
          </cell>
          <cell r="N4583">
            <v>30.399239360000003</v>
          </cell>
          <cell r="O4583">
            <v>60.380999999999993</v>
          </cell>
          <cell r="P4583">
            <v>11.38821222</v>
          </cell>
          <cell r="Q4583">
            <v>66.099999999999994</v>
          </cell>
          <cell r="R4583">
            <v>45.167244680000003</v>
          </cell>
          <cell r="S4583">
            <v>17.899999999999999</v>
          </cell>
          <cell r="T4583">
            <v>10.253334239999999</v>
          </cell>
          <cell r="U4583">
            <v>10.19271842</v>
          </cell>
          <cell r="V4583">
            <v>10.13440084</v>
          </cell>
          <cell r="W4583">
            <v>66.099999999999994</v>
          </cell>
          <cell r="X4583">
            <v>83.7</v>
          </cell>
          <cell r="Y4583">
            <v>51.7</v>
          </cell>
          <cell r="Z4583">
            <v>39.700000000000003</v>
          </cell>
          <cell r="AA4583">
            <v>32.6</v>
          </cell>
          <cell r="AB4583">
            <v>10.23799357</v>
          </cell>
          <cell r="AC4583">
            <v>0.49974042000000002</v>
          </cell>
          <cell r="AD4583">
            <v>281.02</v>
          </cell>
          <cell r="AE4583">
            <v>54.377736349999999</v>
          </cell>
          <cell r="AF4583">
            <v>59.187864570000002</v>
          </cell>
          <cell r="AG4583">
            <v>0.34268996834923199</v>
          </cell>
          <cell r="AH4583">
            <v>5.6</v>
          </cell>
          <cell r="AI4583">
            <v>55630</v>
          </cell>
          <cell r="AJ4583">
            <v>7.5</v>
          </cell>
        </row>
        <row r="4584">
          <cell r="A4584" t="str">
            <v>5951</v>
          </cell>
          <cell r="B4584" t="str">
            <v>595102201</v>
          </cell>
          <cell r="D4584" t="str">
            <v>5951022</v>
          </cell>
          <cell r="E4584" t="str">
            <v>5970</v>
          </cell>
          <cell r="F4584" t="str">
            <v>59</v>
          </cell>
          <cell r="G4584">
            <v>534.62863347999996</v>
          </cell>
          <cell r="H4584">
            <v>538.47918019999997</v>
          </cell>
          <cell r="I4584">
            <v>536.27532274999999</v>
          </cell>
          <cell r="J4584">
            <v>37.958374630000002</v>
          </cell>
          <cell r="K4584">
            <v>27.623866750000001</v>
          </cell>
          <cell r="L4584">
            <v>7.4877337600000002</v>
          </cell>
          <cell r="M4584">
            <v>7.4877337600000002</v>
          </cell>
          <cell r="N4584">
            <v>30.399239360000003</v>
          </cell>
          <cell r="O4584">
            <v>60.380999999999993</v>
          </cell>
          <cell r="P4584">
            <v>11.23109292</v>
          </cell>
          <cell r="Q4584">
            <v>66.099999999999994</v>
          </cell>
          <cell r="R4584">
            <v>45.167244680000003</v>
          </cell>
          <cell r="S4584">
            <v>17.899999999999999</v>
          </cell>
          <cell r="T4584">
            <v>7.4877337600000002</v>
          </cell>
          <cell r="U4584">
            <v>7.4877337600000002</v>
          </cell>
          <cell r="V4584">
            <v>7.4877337600000002</v>
          </cell>
          <cell r="W4584">
            <v>66.099999999999994</v>
          </cell>
          <cell r="X4584">
            <v>83.7</v>
          </cell>
          <cell r="Y4584">
            <v>51.7</v>
          </cell>
          <cell r="Z4584">
            <v>39.700000000000003</v>
          </cell>
          <cell r="AA4584">
            <v>32.6</v>
          </cell>
          <cell r="AB4584">
            <v>7.4866133100000001</v>
          </cell>
          <cell r="AC4584">
            <v>0.99099060000000017</v>
          </cell>
          <cell r="AD4584">
            <v>281.02</v>
          </cell>
          <cell r="AE4584">
            <v>54.377736349999999</v>
          </cell>
          <cell r="AF4584">
            <v>63.134400000000007</v>
          </cell>
          <cell r="AG4584">
            <v>0.32811708725247624</v>
          </cell>
          <cell r="AH4584">
            <v>5.6</v>
          </cell>
          <cell r="AI4584">
            <v>55630</v>
          </cell>
          <cell r="AJ4584">
            <v>7.5</v>
          </cell>
        </row>
        <row r="4585">
          <cell r="A4585" t="str">
            <v>5951</v>
          </cell>
          <cell r="B4585" t="str">
            <v>595102801</v>
          </cell>
          <cell r="D4585" t="str">
            <v>5951028</v>
          </cell>
          <cell r="E4585" t="str">
            <v>5970</v>
          </cell>
          <cell r="F4585" t="str">
            <v>59</v>
          </cell>
          <cell r="G4585">
            <v>534.62863347999996</v>
          </cell>
          <cell r="H4585">
            <v>538.47918019999997</v>
          </cell>
          <cell r="I4585">
            <v>536.27532274999999</v>
          </cell>
          <cell r="J4585">
            <v>37.958374630000002</v>
          </cell>
          <cell r="K4585">
            <v>27.623866750000001</v>
          </cell>
          <cell r="L4585">
            <v>9.5826622599999993</v>
          </cell>
          <cell r="M4585">
            <v>9.8519310699999991</v>
          </cell>
          <cell r="N4585">
            <v>30.399239360000003</v>
          </cell>
          <cell r="O4585">
            <v>60.380999999999993</v>
          </cell>
          <cell r="P4585">
            <v>11.15794908</v>
          </cell>
          <cell r="Q4585">
            <v>66.099999999999994</v>
          </cell>
          <cell r="R4585">
            <v>45.167244680000003</v>
          </cell>
          <cell r="S4585">
            <v>17.899999999999999</v>
          </cell>
          <cell r="T4585">
            <v>9.8507194899999995</v>
          </cell>
          <cell r="U4585">
            <v>9.8559241400000008</v>
          </cell>
          <cell r="V4585">
            <v>9.5826622599999993</v>
          </cell>
          <cell r="W4585">
            <v>66.099999999999994</v>
          </cell>
          <cell r="X4585">
            <v>83.7</v>
          </cell>
          <cell r="Y4585">
            <v>51.7</v>
          </cell>
          <cell r="Z4585">
            <v>39.700000000000003</v>
          </cell>
          <cell r="AA4585">
            <v>32.6</v>
          </cell>
          <cell r="AB4585">
            <v>9.80967126</v>
          </cell>
          <cell r="AC4585">
            <v>0.38120124999999999</v>
          </cell>
          <cell r="AD4585">
            <v>281.02</v>
          </cell>
          <cell r="AE4585">
            <v>54.377736349999999</v>
          </cell>
          <cell r="AF4585">
            <v>63.134400000000007</v>
          </cell>
          <cell r="AG4585">
            <v>0.14285713999999999</v>
          </cell>
          <cell r="AH4585">
            <v>5.6</v>
          </cell>
          <cell r="AI4585">
            <v>55630</v>
          </cell>
          <cell r="AJ4585">
            <v>7.5</v>
          </cell>
        </row>
        <row r="4586">
          <cell r="A4586" t="str">
            <v>5951</v>
          </cell>
          <cell r="B4586" t="str">
            <v>595103101</v>
          </cell>
          <cell r="D4586" t="str">
            <v>5951031</v>
          </cell>
          <cell r="E4586" t="str">
            <v>5970</v>
          </cell>
          <cell r="F4586" t="str">
            <v>59</v>
          </cell>
          <cell r="G4586">
            <v>534.62863347999996</v>
          </cell>
          <cell r="H4586">
            <v>538.47918019999997</v>
          </cell>
          <cell r="I4586">
            <v>536.27532274999999</v>
          </cell>
          <cell r="J4586">
            <v>37.958374630000002</v>
          </cell>
          <cell r="K4586">
            <v>27.623866750000001</v>
          </cell>
          <cell r="L4586">
            <v>10.23145948</v>
          </cell>
          <cell r="M4586">
            <v>10.74703553</v>
          </cell>
          <cell r="N4586">
            <v>30.399239360000003</v>
          </cell>
          <cell r="O4586">
            <v>60.380999999999993</v>
          </cell>
          <cell r="P4586">
            <v>11.366881830000001</v>
          </cell>
          <cell r="Q4586">
            <v>66.099999999999994</v>
          </cell>
          <cell r="R4586">
            <v>45.167244680000003</v>
          </cell>
          <cell r="S4586">
            <v>17.899999999999999</v>
          </cell>
          <cell r="T4586">
            <v>10.74703553</v>
          </cell>
          <cell r="U4586">
            <v>10.74703553</v>
          </cell>
          <cell r="V4586">
            <v>10.23145948</v>
          </cell>
          <cell r="W4586">
            <v>66.099999999999994</v>
          </cell>
          <cell r="X4586">
            <v>83.7</v>
          </cell>
          <cell r="Y4586">
            <v>51.7</v>
          </cell>
          <cell r="Z4586">
            <v>39.700000000000003</v>
          </cell>
          <cell r="AA4586">
            <v>32.6</v>
          </cell>
          <cell r="AB4586">
            <v>10.794173260000001</v>
          </cell>
          <cell r="AC4586">
            <v>0.15002936</v>
          </cell>
          <cell r="AD4586">
            <v>281.02</v>
          </cell>
          <cell r="AE4586">
            <v>54.377736349999999</v>
          </cell>
          <cell r="AF4586">
            <v>63.134400000000007</v>
          </cell>
          <cell r="AG4586">
            <v>0.66666667000000002</v>
          </cell>
          <cell r="AH4586">
            <v>5.6</v>
          </cell>
          <cell r="AI4586">
            <v>55630</v>
          </cell>
          <cell r="AJ4586">
            <v>7.5</v>
          </cell>
        </row>
        <row r="4587">
          <cell r="A4587" t="str">
            <v>5951</v>
          </cell>
          <cell r="B4587" t="str">
            <v>595103201</v>
          </cell>
          <cell r="D4587" t="str">
            <v>5951032</v>
          </cell>
          <cell r="E4587" t="str">
            <v>5970</v>
          </cell>
          <cell r="F4587" t="str">
            <v>59</v>
          </cell>
          <cell r="G4587">
            <v>534.62863347999996</v>
          </cell>
          <cell r="H4587">
            <v>538.47918019999997</v>
          </cell>
          <cell r="I4587">
            <v>536.27532274999999</v>
          </cell>
          <cell r="J4587">
            <v>37.958374630000002</v>
          </cell>
          <cell r="K4587">
            <v>27.623866750000001</v>
          </cell>
          <cell r="L4587">
            <v>7.1777824199999998</v>
          </cell>
          <cell r="M4587">
            <v>11.225243389999999</v>
          </cell>
          <cell r="N4587">
            <v>30.399239360000003</v>
          </cell>
          <cell r="O4587">
            <v>60.380999999999993</v>
          </cell>
          <cell r="P4587">
            <v>11.225243389999999</v>
          </cell>
          <cell r="Q4587">
            <v>66.099999999999994</v>
          </cell>
          <cell r="R4587">
            <v>45.167244680000003</v>
          </cell>
          <cell r="S4587">
            <v>17.899999999999999</v>
          </cell>
          <cell r="T4587">
            <v>7.1777824199999998</v>
          </cell>
          <cell r="U4587">
            <v>7.1777824199999998</v>
          </cell>
          <cell r="V4587">
            <v>7.1777824199999998</v>
          </cell>
          <cell r="W4587">
            <v>66.099999999999994</v>
          </cell>
          <cell r="X4587">
            <v>83.7</v>
          </cell>
          <cell r="Y4587">
            <v>51.7</v>
          </cell>
          <cell r="Z4587">
            <v>39.700000000000003</v>
          </cell>
          <cell r="AA4587">
            <v>32.6</v>
          </cell>
          <cell r="AB4587">
            <v>11.173950100000001</v>
          </cell>
          <cell r="AC4587">
            <v>1</v>
          </cell>
          <cell r="AD4587">
            <v>281.02</v>
          </cell>
          <cell r="AE4587">
            <v>54.377736349999999</v>
          </cell>
          <cell r="AF4587">
            <v>63.134400000000007</v>
          </cell>
          <cell r="AG4587">
            <v>0.5</v>
          </cell>
          <cell r="AH4587">
            <v>5.6</v>
          </cell>
          <cell r="AI4587">
            <v>55630</v>
          </cell>
          <cell r="AJ4587">
            <v>7.5</v>
          </cell>
        </row>
        <row r="4588">
          <cell r="A4588" t="str">
            <v>5951</v>
          </cell>
          <cell r="B4588" t="str">
            <v>595103401</v>
          </cell>
          <cell r="D4588" t="str">
            <v>5951034</v>
          </cell>
          <cell r="E4588" t="str">
            <v>5970</v>
          </cell>
          <cell r="F4588" t="str">
            <v>59</v>
          </cell>
          <cell r="G4588">
            <v>534.62863347999996</v>
          </cell>
          <cell r="H4588">
            <v>538.47918019999997</v>
          </cell>
          <cell r="I4588">
            <v>536.27532274999999</v>
          </cell>
          <cell r="J4588">
            <v>37.958374630000002</v>
          </cell>
          <cell r="K4588">
            <v>27.623866750000001</v>
          </cell>
          <cell r="L4588">
            <v>7.9810497600000003</v>
          </cell>
          <cell r="M4588">
            <v>7.9810497600000003</v>
          </cell>
          <cell r="N4588">
            <v>30.399239360000003</v>
          </cell>
          <cell r="O4588">
            <v>60.380999999999993</v>
          </cell>
          <cell r="P4588">
            <v>8.1628013500000005</v>
          </cell>
          <cell r="Q4588">
            <v>66.099999999999994</v>
          </cell>
          <cell r="R4588">
            <v>45.167244680000003</v>
          </cell>
          <cell r="S4588">
            <v>17.899999999999999</v>
          </cell>
          <cell r="T4588">
            <v>7.9810497600000003</v>
          </cell>
          <cell r="U4588">
            <v>7.9810497600000003</v>
          </cell>
          <cell r="V4588">
            <v>7.8172227899999998</v>
          </cell>
          <cell r="W4588">
            <v>66.099999999999994</v>
          </cell>
          <cell r="X4588">
            <v>83.7</v>
          </cell>
          <cell r="Y4588">
            <v>51.7</v>
          </cell>
          <cell r="Z4588">
            <v>39.700000000000003</v>
          </cell>
          <cell r="AA4588">
            <v>32.6</v>
          </cell>
          <cell r="AB4588">
            <v>7.8026180600000004</v>
          </cell>
          <cell r="AC4588">
            <v>0.78025365000000002</v>
          </cell>
          <cell r="AD4588">
            <v>281.02</v>
          </cell>
          <cell r="AE4588">
            <v>54.377736349999999</v>
          </cell>
          <cell r="AF4588">
            <v>63.134400000000007</v>
          </cell>
          <cell r="AG4588">
            <v>0</v>
          </cell>
          <cell r="AH4588">
            <v>5.6</v>
          </cell>
          <cell r="AI4588">
            <v>55630</v>
          </cell>
          <cell r="AJ4588">
            <v>7.5</v>
          </cell>
        </row>
        <row r="4589">
          <cell r="A4589" t="str">
            <v>5951</v>
          </cell>
          <cell r="B4589" t="str">
            <v>595103801</v>
          </cell>
          <cell r="D4589" t="str">
            <v>5951038</v>
          </cell>
          <cell r="E4589" t="str">
            <v>5970</v>
          </cell>
          <cell r="F4589" t="str">
            <v>59</v>
          </cell>
          <cell r="G4589">
            <v>534.62863347999996</v>
          </cell>
          <cell r="H4589">
            <v>538.47918019999997</v>
          </cell>
          <cell r="I4589">
            <v>536.27532274999999</v>
          </cell>
          <cell r="J4589">
            <v>37.958374630000002</v>
          </cell>
          <cell r="K4589">
            <v>27.623866750000001</v>
          </cell>
          <cell r="L4589">
            <v>7.6123368400000002</v>
          </cell>
          <cell r="M4589">
            <v>9.7956239099999998</v>
          </cell>
          <cell r="N4589">
            <v>30.399239360000003</v>
          </cell>
          <cell r="O4589">
            <v>60.380999999999993</v>
          </cell>
          <cell r="P4589">
            <v>9.7956239099999998</v>
          </cell>
          <cell r="Q4589">
            <v>66.099999999999994</v>
          </cell>
          <cell r="R4589">
            <v>45.167244680000003</v>
          </cell>
          <cell r="S4589">
            <v>17.899999999999999</v>
          </cell>
          <cell r="T4589">
            <v>7.6123368400000002</v>
          </cell>
          <cell r="U4589">
            <v>9.6025175899999997</v>
          </cell>
          <cell r="V4589">
            <v>7.6123368400000002</v>
          </cell>
          <cell r="W4589">
            <v>66.099999999999994</v>
          </cell>
          <cell r="X4589">
            <v>83.7</v>
          </cell>
          <cell r="Y4589">
            <v>51.7</v>
          </cell>
          <cell r="Z4589">
            <v>39.700000000000003</v>
          </cell>
          <cell r="AA4589">
            <v>32.6</v>
          </cell>
          <cell r="AB4589">
            <v>7.6123368400000002</v>
          </cell>
          <cell r="AC4589">
            <v>1</v>
          </cell>
          <cell r="AD4589">
            <v>281.02</v>
          </cell>
          <cell r="AE4589">
            <v>54.377736349999999</v>
          </cell>
          <cell r="AF4589">
            <v>63.134400000000007</v>
          </cell>
          <cell r="AG4589">
            <v>0.31769986648507942</v>
          </cell>
          <cell r="AH4589">
            <v>5.6</v>
          </cell>
          <cell r="AI4589">
            <v>55630</v>
          </cell>
          <cell r="AJ4589">
            <v>7.5</v>
          </cell>
        </row>
        <row r="4590">
          <cell r="A4590" t="str">
            <v>5951</v>
          </cell>
          <cell r="B4590" t="str">
            <v>595104301</v>
          </cell>
          <cell r="D4590" t="str">
            <v>5951043</v>
          </cell>
          <cell r="E4590" t="str">
            <v>5970</v>
          </cell>
          <cell r="F4590" t="str">
            <v>59</v>
          </cell>
          <cell r="G4590">
            <v>534.62863347999996</v>
          </cell>
          <cell r="H4590">
            <v>538.47918019999997</v>
          </cell>
          <cell r="I4590">
            <v>536.27532274999999</v>
          </cell>
          <cell r="J4590">
            <v>37.958374630000002</v>
          </cell>
          <cell r="K4590">
            <v>27.623866750000001</v>
          </cell>
          <cell r="L4590">
            <v>7.4283331900000009</v>
          </cell>
          <cell r="M4590">
            <v>7.6525456899999993</v>
          </cell>
          <cell r="N4590">
            <v>30.399239360000003</v>
          </cell>
          <cell r="O4590">
            <v>60.380999999999993</v>
          </cell>
          <cell r="P4590">
            <v>7.9645033600000001</v>
          </cell>
          <cell r="Q4590">
            <v>66.099999999999994</v>
          </cell>
          <cell r="R4590">
            <v>45.167244680000003</v>
          </cell>
          <cell r="S4590">
            <v>17.899999999999999</v>
          </cell>
          <cell r="T4590">
            <v>7.5796788199999998</v>
          </cell>
          <cell r="U4590">
            <v>7.5796788199999998</v>
          </cell>
          <cell r="V4590">
            <v>7.3944931100000009</v>
          </cell>
          <cell r="W4590">
            <v>66.099999999999994</v>
          </cell>
          <cell r="X4590">
            <v>83.7</v>
          </cell>
          <cell r="Y4590">
            <v>51.7</v>
          </cell>
          <cell r="Z4590">
            <v>39.700000000000003</v>
          </cell>
          <cell r="AA4590">
            <v>32.6</v>
          </cell>
          <cell r="AB4590">
            <v>7.5796788199999998</v>
          </cell>
          <cell r="AC4590">
            <v>1</v>
          </cell>
          <cell r="AD4590">
            <v>281.02</v>
          </cell>
          <cell r="AE4590">
            <v>54.377736349999999</v>
          </cell>
          <cell r="AF4590">
            <v>63.134400000000007</v>
          </cell>
          <cell r="AG4590">
            <v>0.35369530637401159</v>
          </cell>
          <cell r="AH4590">
            <v>5.6</v>
          </cell>
          <cell r="AI4590">
            <v>55630</v>
          </cell>
          <cell r="AJ4590">
            <v>7.5</v>
          </cell>
        </row>
        <row r="4591">
          <cell r="A4591" t="str">
            <v>5951</v>
          </cell>
          <cell r="B4591" t="str">
            <v>595105101</v>
          </cell>
          <cell r="D4591" t="str">
            <v>5951051</v>
          </cell>
          <cell r="E4591" t="str">
            <v>5970</v>
          </cell>
          <cell r="F4591" t="str">
            <v>59</v>
          </cell>
          <cell r="G4591">
            <v>534.62863347999996</v>
          </cell>
          <cell r="H4591">
            <v>538.47918019999997</v>
          </cell>
          <cell r="I4591">
            <v>536.27532274999999</v>
          </cell>
          <cell r="J4591">
            <v>37.958374630000002</v>
          </cell>
          <cell r="K4591">
            <v>27.623866750000001</v>
          </cell>
          <cell r="L4591">
            <v>9.1481457699999993</v>
          </cell>
          <cell r="M4591">
            <v>9.6314819600000003</v>
          </cell>
          <cell r="N4591">
            <v>30.399239360000003</v>
          </cell>
          <cell r="O4591">
            <v>60.380999999999993</v>
          </cell>
          <cell r="P4591">
            <v>9.6360001900000007</v>
          </cell>
          <cell r="Q4591">
            <v>66.099999999999994</v>
          </cell>
          <cell r="R4591">
            <v>45.167244680000003</v>
          </cell>
          <cell r="S4591">
            <v>17.899999999999999</v>
          </cell>
          <cell r="T4591">
            <v>9.2849839099999993</v>
          </cell>
          <cell r="U4591">
            <v>9.6682081600000007</v>
          </cell>
          <cell r="V4591">
            <v>9.0941435800000008</v>
          </cell>
          <cell r="W4591">
            <v>66.099999999999994</v>
          </cell>
          <cell r="X4591">
            <v>83.7</v>
          </cell>
          <cell r="Y4591">
            <v>51.7</v>
          </cell>
          <cell r="Z4591">
            <v>39.700000000000003</v>
          </cell>
          <cell r="AA4591">
            <v>32.6</v>
          </cell>
          <cell r="AB4591">
            <v>9.2155269000000004</v>
          </cell>
          <cell r="AC4591">
            <v>0.81282045999999997</v>
          </cell>
          <cell r="AD4591">
            <v>281.02</v>
          </cell>
          <cell r="AE4591">
            <v>54.377736349999999</v>
          </cell>
          <cell r="AF4591">
            <v>63.134400000000007</v>
          </cell>
          <cell r="AG4591">
            <v>0.3530213319316976</v>
          </cell>
          <cell r="AH4591">
            <v>5.6</v>
          </cell>
          <cell r="AI4591">
            <v>55630</v>
          </cell>
          <cell r="AJ4591">
            <v>7.5</v>
          </cell>
        </row>
        <row r="4592">
          <cell r="A4592" t="str">
            <v>5951</v>
          </cell>
          <cell r="B4592" t="str">
            <v>595105301</v>
          </cell>
          <cell r="D4592" t="str">
            <v>5951053</v>
          </cell>
          <cell r="E4592" t="str">
            <v>5970</v>
          </cell>
          <cell r="F4592" t="str">
            <v>59</v>
          </cell>
          <cell r="G4592">
            <v>534.62863347999996</v>
          </cell>
          <cell r="H4592">
            <v>538.47918019999997</v>
          </cell>
          <cell r="I4592">
            <v>536.27532274999999</v>
          </cell>
          <cell r="J4592">
            <v>37.958374630000002</v>
          </cell>
          <cell r="K4592">
            <v>27.623866750000001</v>
          </cell>
          <cell r="L4592">
            <v>9.3697344200000003</v>
          </cell>
          <cell r="M4592">
            <v>10.41807609</v>
          </cell>
          <cell r="N4592">
            <v>30.399239360000003</v>
          </cell>
          <cell r="O4592">
            <v>60.380999999999993</v>
          </cell>
          <cell r="P4592">
            <v>10.41807609</v>
          </cell>
          <cell r="Q4592">
            <v>66.099999999999994</v>
          </cell>
          <cell r="R4592">
            <v>45.167244680000003</v>
          </cell>
          <cell r="S4592">
            <v>17.899999999999999</v>
          </cell>
          <cell r="T4592">
            <v>10.10614264</v>
          </cell>
          <cell r="U4592">
            <v>10.10614264</v>
          </cell>
          <cell r="V4592">
            <v>9.4229486199999997</v>
          </cell>
          <cell r="W4592">
            <v>66.099999999999994</v>
          </cell>
          <cell r="X4592">
            <v>83.7</v>
          </cell>
          <cell r="Y4592">
            <v>51.7</v>
          </cell>
          <cell r="Z4592">
            <v>39.700000000000003</v>
          </cell>
          <cell r="AA4592">
            <v>32.6</v>
          </cell>
          <cell r="AB4592">
            <v>10.450018099999999</v>
          </cell>
          <cell r="AC4592">
            <v>0.31457332999999998</v>
          </cell>
          <cell r="AD4592">
            <v>281.02</v>
          </cell>
          <cell r="AE4592">
            <v>54.377736349999999</v>
          </cell>
          <cell r="AF4592">
            <v>63.134400000000007</v>
          </cell>
          <cell r="AG4592">
            <v>0.66666667000000002</v>
          </cell>
          <cell r="AH4592">
            <v>5.6</v>
          </cell>
          <cell r="AI4592">
            <v>55630</v>
          </cell>
          <cell r="AJ4592">
            <v>7.5</v>
          </cell>
        </row>
        <row r="4593">
          <cell r="A4593" t="str">
            <v>5953</v>
          </cell>
          <cell r="B4593" t="str">
            <v>595300701</v>
          </cell>
          <cell r="D4593" t="str">
            <v>5953007</v>
          </cell>
          <cell r="E4593" t="str">
            <v>5950</v>
          </cell>
          <cell r="F4593" t="str">
            <v>59</v>
          </cell>
          <cell r="G4593">
            <v>534.62863347999996</v>
          </cell>
          <cell r="H4593">
            <v>538.47918019999997</v>
          </cell>
          <cell r="I4593">
            <v>536.27532274999999</v>
          </cell>
          <cell r="J4593">
            <v>23.364485980000001</v>
          </cell>
          <cell r="K4593">
            <v>16.203703699999998</v>
          </cell>
          <cell r="L4593">
            <v>7.1838707199999998</v>
          </cell>
          <cell r="M4593">
            <v>7.1838707199999998</v>
          </cell>
          <cell r="N4593">
            <v>27.80628231</v>
          </cell>
          <cell r="O4593">
            <v>60.380999999999993</v>
          </cell>
          <cell r="P4593">
            <v>11.630708500000001</v>
          </cell>
          <cell r="Q4593">
            <v>60.6</v>
          </cell>
          <cell r="R4593">
            <v>45.167244680000003</v>
          </cell>
          <cell r="S4593">
            <v>17.899999999999999</v>
          </cell>
          <cell r="T4593">
            <v>7.1838707199999998</v>
          </cell>
          <cell r="U4593">
            <v>7.1838707199999998</v>
          </cell>
          <cell r="V4593">
            <v>7.1838707199999998</v>
          </cell>
          <cell r="W4593">
            <v>66.099999999999994</v>
          </cell>
          <cell r="X4593">
            <v>82.3</v>
          </cell>
          <cell r="Y4593">
            <v>51.7</v>
          </cell>
          <cell r="Z4593">
            <v>39.700000000000003</v>
          </cell>
          <cell r="AA4593">
            <v>32.6</v>
          </cell>
          <cell r="AB4593">
            <v>7.1838707199999998</v>
          </cell>
          <cell r="AC4593">
            <v>1</v>
          </cell>
          <cell r="AD4593">
            <v>284.89999999999998</v>
          </cell>
          <cell r="AE4593">
            <v>61.656365170000001</v>
          </cell>
          <cell r="AF4593">
            <v>63.015000000000001</v>
          </cell>
          <cell r="AG4593">
            <v>0.28571428999999998</v>
          </cell>
          <cell r="AH4593">
            <v>5.5</v>
          </cell>
          <cell r="AI4593">
            <v>54880</v>
          </cell>
          <cell r="AJ4593">
            <v>7.5</v>
          </cell>
        </row>
        <row r="4594">
          <cell r="A4594" t="str">
            <v>5953</v>
          </cell>
          <cell r="B4594" t="str">
            <v>595301201</v>
          </cell>
          <cell r="D4594" t="str">
            <v>5953012</v>
          </cell>
          <cell r="E4594" t="str">
            <v>5950</v>
          </cell>
          <cell r="F4594" t="str">
            <v>59</v>
          </cell>
          <cell r="G4594">
            <v>534.62863347999996</v>
          </cell>
          <cell r="H4594">
            <v>538.47918019999997</v>
          </cell>
          <cell r="I4594">
            <v>536.27532274999999</v>
          </cell>
          <cell r="J4594">
            <v>23.364485980000001</v>
          </cell>
          <cell r="K4594">
            <v>16.203703699999998</v>
          </cell>
          <cell r="L4594">
            <v>7.2744795600000005</v>
          </cell>
          <cell r="M4594">
            <v>11.630708500000001</v>
          </cell>
          <cell r="N4594">
            <v>27.80628231</v>
          </cell>
          <cell r="O4594">
            <v>60.380999999999993</v>
          </cell>
          <cell r="P4594">
            <v>7.8442407200000002</v>
          </cell>
          <cell r="Q4594">
            <v>60.6</v>
          </cell>
          <cell r="R4594">
            <v>45.167244680000003</v>
          </cell>
          <cell r="S4594">
            <v>17.899999999999999</v>
          </cell>
          <cell r="T4594">
            <v>7.2744795600000005</v>
          </cell>
          <cell r="U4594">
            <v>7.2744795600000005</v>
          </cell>
          <cell r="V4594">
            <v>7.2744795600000005</v>
          </cell>
          <cell r="W4594">
            <v>66.099999999999994</v>
          </cell>
          <cell r="X4594">
            <v>82.3</v>
          </cell>
          <cell r="Y4594">
            <v>51.7</v>
          </cell>
          <cell r="Z4594">
            <v>39.700000000000003</v>
          </cell>
          <cell r="AA4594">
            <v>32.6</v>
          </cell>
          <cell r="AB4594">
            <v>7.2786289399999999</v>
          </cell>
          <cell r="AC4594">
            <v>1</v>
          </cell>
          <cell r="AD4594">
            <v>284.89999999999998</v>
          </cell>
          <cell r="AE4594">
            <v>61.656365170000001</v>
          </cell>
          <cell r="AF4594">
            <v>53.345700000000001</v>
          </cell>
          <cell r="AG4594">
            <v>0.3125</v>
          </cell>
          <cell r="AH4594">
            <v>5.5</v>
          </cell>
          <cell r="AI4594">
            <v>54880</v>
          </cell>
          <cell r="AJ4594">
            <v>7.5</v>
          </cell>
        </row>
        <row r="4595">
          <cell r="A4595" t="str">
            <v>5953</v>
          </cell>
          <cell r="B4595" t="str">
            <v>595301901</v>
          </cell>
          <cell r="D4595" t="str">
            <v>5953019</v>
          </cell>
          <cell r="E4595" t="str">
            <v>5950</v>
          </cell>
          <cell r="F4595" t="str">
            <v>59</v>
          </cell>
          <cell r="G4595">
            <v>534.62863347999996</v>
          </cell>
          <cell r="H4595">
            <v>538.47918019999997</v>
          </cell>
          <cell r="I4595">
            <v>536.27532274999999</v>
          </cell>
          <cell r="J4595">
            <v>23.364485980000001</v>
          </cell>
          <cell r="K4595">
            <v>16.203703699999998</v>
          </cell>
          <cell r="L4595">
            <v>9.43779462</v>
          </cell>
          <cell r="M4595">
            <v>11.06465202</v>
          </cell>
          <cell r="N4595">
            <v>27.80628231</v>
          </cell>
          <cell r="O4595">
            <v>60.380999999999993</v>
          </cell>
          <cell r="P4595">
            <v>10.924354490000001</v>
          </cell>
          <cell r="Q4595">
            <v>60.6</v>
          </cell>
          <cell r="R4595">
            <v>45.167244680000003</v>
          </cell>
          <cell r="S4595">
            <v>17.899999999999999</v>
          </cell>
          <cell r="T4595">
            <v>10.166928159999999</v>
          </cell>
          <cell r="U4595">
            <v>10.1678882</v>
          </cell>
          <cell r="V4595">
            <v>10.18889203</v>
          </cell>
          <cell r="W4595">
            <v>66.099999999999994</v>
          </cell>
          <cell r="X4595">
            <v>82.3</v>
          </cell>
          <cell r="Y4595">
            <v>51.7</v>
          </cell>
          <cell r="Z4595">
            <v>39.700000000000003</v>
          </cell>
          <cell r="AA4595">
            <v>32.6</v>
          </cell>
          <cell r="AB4595">
            <v>10.185013209999999</v>
          </cell>
          <cell r="AC4595">
            <v>0.41265943999999999</v>
          </cell>
          <cell r="AD4595">
            <v>284.89999999999998</v>
          </cell>
          <cell r="AE4595">
            <v>61.656365170000001</v>
          </cell>
          <cell r="AF4595">
            <v>57.240611319999992</v>
          </cell>
          <cell r="AG4595">
            <v>0</v>
          </cell>
          <cell r="AH4595">
            <v>5.5</v>
          </cell>
          <cell r="AI4595">
            <v>54880</v>
          </cell>
          <cell r="AJ4595">
            <v>7.5</v>
          </cell>
        </row>
        <row r="4596">
          <cell r="A4596" t="str">
            <v>5953</v>
          </cell>
          <cell r="B4596" t="str">
            <v>595302301</v>
          </cell>
          <cell r="C4596" t="str">
            <v>970</v>
          </cell>
          <cell r="D4596" t="str">
            <v>5953023</v>
          </cell>
          <cell r="E4596" t="str">
            <v>5950</v>
          </cell>
          <cell r="F4596" t="str">
            <v>59</v>
          </cell>
          <cell r="G4596">
            <v>534.62863347999996</v>
          </cell>
          <cell r="H4596">
            <v>538.47918019999997</v>
          </cell>
          <cell r="I4596">
            <v>536.27532274999999</v>
          </cell>
          <cell r="J4596">
            <v>23.364485980000001</v>
          </cell>
          <cell r="K4596">
            <v>16.203703699999998</v>
          </cell>
          <cell r="L4596">
            <v>7.3594676400000001</v>
          </cell>
          <cell r="M4596">
            <v>8.5161926900000005</v>
          </cell>
          <cell r="N4596">
            <v>27.80628231</v>
          </cell>
          <cell r="O4596">
            <v>60.380999999999993</v>
          </cell>
          <cell r="P4596">
            <v>8.5625488900000004</v>
          </cell>
          <cell r="Q4596">
            <v>60.6</v>
          </cell>
          <cell r="R4596">
            <v>62.342576980000004</v>
          </cell>
          <cell r="S4596">
            <v>17.899999999999999</v>
          </cell>
          <cell r="T4596">
            <v>8.6294498700000002</v>
          </cell>
          <cell r="U4596">
            <v>7.7514753199999999</v>
          </cell>
          <cell r="V4596">
            <v>7.65064455</v>
          </cell>
          <cell r="W4596">
            <v>66.099999999999994</v>
          </cell>
          <cell r="X4596">
            <v>82.3</v>
          </cell>
          <cell r="Y4596">
            <v>51.7</v>
          </cell>
          <cell r="Z4596">
            <v>39.700000000000003</v>
          </cell>
          <cell r="AA4596">
            <v>32.6</v>
          </cell>
          <cell r="AB4596">
            <v>7.8316172800000006</v>
          </cell>
          <cell r="AC4596">
            <v>0.98203673000000014</v>
          </cell>
          <cell r="AD4596">
            <v>284.89999999999998</v>
          </cell>
          <cell r="AE4596">
            <v>61.656365170000001</v>
          </cell>
          <cell r="AF4596">
            <v>56.599767550000003</v>
          </cell>
          <cell r="AG4596">
            <v>0.39260313000000002</v>
          </cell>
          <cell r="AH4596">
            <v>5.5</v>
          </cell>
          <cell r="AI4596">
            <v>54880</v>
          </cell>
          <cell r="AJ4596">
            <v>7.5</v>
          </cell>
        </row>
        <row r="4597">
          <cell r="A4597" t="str">
            <v>5953</v>
          </cell>
          <cell r="B4597" t="str">
            <v>595303301</v>
          </cell>
          <cell r="D4597" t="str">
            <v>5953033</v>
          </cell>
          <cell r="E4597" t="str">
            <v>5950</v>
          </cell>
          <cell r="F4597" t="str">
            <v>59</v>
          </cell>
          <cell r="G4597">
            <v>534.62863347999996</v>
          </cell>
          <cell r="H4597">
            <v>538.47918019999997</v>
          </cell>
          <cell r="I4597">
            <v>536.27532274999999</v>
          </cell>
          <cell r="J4597">
            <v>23.364485980000001</v>
          </cell>
          <cell r="K4597">
            <v>16.203703699999998</v>
          </cell>
          <cell r="L4597">
            <v>8.1519098700000008</v>
          </cell>
          <cell r="M4597">
            <v>7.8823149200000007</v>
          </cell>
          <cell r="N4597">
            <v>27.80628231</v>
          </cell>
          <cell r="O4597">
            <v>60.380999999999993</v>
          </cell>
          <cell r="P4597">
            <v>10.54403233711613</v>
          </cell>
          <cell r="Q4597">
            <v>60.6</v>
          </cell>
          <cell r="R4597">
            <v>45.167244680000003</v>
          </cell>
          <cell r="S4597">
            <v>17.899999999999999</v>
          </cell>
          <cell r="T4597">
            <v>8.1519098700000008</v>
          </cell>
          <cell r="U4597">
            <v>7.8823149200000007</v>
          </cell>
          <cell r="V4597">
            <v>7.8823149200000007</v>
          </cell>
          <cell r="W4597">
            <v>66.099999999999994</v>
          </cell>
          <cell r="X4597">
            <v>82.3</v>
          </cell>
          <cell r="Y4597">
            <v>51.7</v>
          </cell>
          <cell r="Z4597">
            <v>39.700000000000003</v>
          </cell>
          <cell r="AA4597">
            <v>32.6</v>
          </cell>
          <cell r="AB4597">
            <v>8.1220743800000008</v>
          </cell>
          <cell r="AC4597">
            <v>0.91525482999999996</v>
          </cell>
          <cell r="AD4597">
            <v>284.89999999999998</v>
          </cell>
          <cell r="AE4597">
            <v>61.656365170000001</v>
          </cell>
          <cell r="AF4597">
            <v>53.345700000000001</v>
          </cell>
          <cell r="AG4597">
            <v>0.34814529665250876</v>
          </cell>
          <cell r="AH4597">
            <v>5.5</v>
          </cell>
          <cell r="AI4597">
            <v>54880</v>
          </cell>
          <cell r="AJ4597">
            <v>7.5</v>
          </cell>
        </row>
        <row r="4598">
          <cell r="A4598" t="str">
            <v>5953</v>
          </cell>
          <cell r="B4598" t="str">
            <v>595303801</v>
          </cell>
          <cell r="C4598" t="str">
            <v>970</v>
          </cell>
          <cell r="D4598" t="str">
            <v>5953038</v>
          </cell>
          <cell r="E4598" t="str">
            <v>5950</v>
          </cell>
          <cell r="F4598" t="str">
            <v>59</v>
          </cell>
          <cell r="G4598">
            <v>534.62863347999996</v>
          </cell>
          <cell r="H4598">
            <v>538.47918019999997</v>
          </cell>
          <cell r="I4598">
            <v>536.27532274999999</v>
          </cell>
          <cell r="J4598">
            <v>23.364485980000001</v>
          </cell>
          <cell r="K4598">
            <v>16.203703699999998</v>
          </cell>
          <cell r="L4598">
            <v>9.0933570199999991</v>
          </cell>
          <cell r="M4598">
            <v>10.241422999999999</v>
          </cell>
          <cell r="N4598">
            <v>27.80628231</v>
          </cell>
          <cell r="O4598">
            <v>60.380999999999993</v>
          </cell>
          <cell r="P4598">
            <v>10.232683379999999</v>
          </cell>
          <cell r="Q4598">
            <v>60.6</v>
          </cell>
          <cell r="R4598">
            <v>62.342576980000004</v>
          </cell>
          <cell r="S4598">
            <v>17.899999999999999</v>
          </cell>
          <cell r="T4598">
            <v>9.8662009699999995</v>
          </cell>
          <cell r="U4598">
            <v>9.7877399399999998</v>
          </cell>
          <cell r="V4598">
            <v>9.5060650199999994</v>
          </cell>
          <cell r="W4598">
            <v>66.099999999999994</v>
          </cell>
          <cell r="X4598">
            <v>82.3</v>
          </cell>
          <cell r="Y4598">
            <v>51.7</v>
          </cell>
          <cell r="Z4598">
            <v>39.700000000000003</v>
          </cell>
          <cell r="AA4598">
            <v>32.6</v>
          </cell>
          <cell r="AB4598">
            <v>9.7123270500000007</v>
          </cell>
          <cell r="AC4598">
            <v>0.1050049</v>
          </cell>
          <cell r="AD4598">
            <v>284.89999999999998</v>
          </cell>
          <cell r="AE4598">
            <v>61.656365170000001</v>
          </cell>
          <cell r="AF4598">
            <v>53.345700000000001</v>
          </cell>
          <cell r="AG4598">
            <v>0.45</v>
          </cell>
          <cell r="AH4598">
            <v>5.5</v>
          </cell>
          <cell r="AI4598">
            <v>54880</v>
          </cell>
          <cell r="AJ4598">
            <v>7.5</v>
          </cell>
        </row>
        <row r="4599">
          <cell r="A4599" t="str">
            <v>5953</v>
          </cell>
          <cell r="B4599" t="str">
            <v>595304201</v>
          </cell>
          <cell r="C4599" t="str">
            <v>970</v>
          </cell>
          <cell r="D4599" t="str">
            <v>5953042</v>
          </cell>
          <cell r="E4599" t="str">
            <v>5950</v>
          </cell>
          <cell r="F4599" t="str">
            <v>59</v>
          </cell>
          <cell r="G4599">
            <v>534.62863347999996</v>
          </cell>
          <cell r="H4599">
            <v>538.47918019999997</v>
          </cell>
          <cell r="I4599">
            <v>536.27532274999999</v>
          </cell>
          <cell r="J4599">
            <v>23.364485980000001</v>
          </cell>
          <cell r="K4599">
            <v>16.203703699999998</v>
          </cell>
          <cell r="L4599">
            <v>9.7455463600000005</v>
          </cell>
          <cell r="M4599">
            <v>10.107529830000001</v>
          </cell>
          <cell r="N4599">
            <v>27.80628231</v>
          </cell>
          <cell r="O4599">
            <v>60.380999999999993</v>
          </cell>
          <cell r="P4599">
            <v>10.098108160000001</v>
          </cell>
          <cell r="Q4599">
            <v>60.6</v>
          </cell>
          <cell r="R4599">
            <v>62.342576980000004</v>
          </cell>
          <cell r="S4599">
            <v>17.899999999999999</v>
          </cell>
          <cell r="T4599">
            <v>10.25277024</v>
          </cell>
          <cell r="U4599">
            <v>9.8654741099999992</v>
          </cell>
          <cell r="V4599">
            <v>9.9977062300000004</v>
          </cell>
          <cell r="W4599">
            <v>66.099999999999994</v>
          </cell>
          <cell r="X4599">
            <v>82.3</v>
          </cell>
          <cell r="Y4599">
            <v>51.7</v>
          </cell>
          <cell r="Z4599">
            <v>39.700000000000003</v>
          </cell>
          <cell r="AA4599">
            <v>32.6</v>
          </cell>
          <cell r="AB4599">
            <v>10.022381080000001</v>
          </cell>
          <cell r="AC4599">
            <v>0.61602077</v>
          </cell>
          <cell r="AD4599">
            <v>284.89999999999998</v>
          </cell>
          <cell r="AE4599">
            <v>61.656365170000001</v>
          </cell>
          <cell r="AF4599">
            <v>59.180899999999994</v>
          </cell>
          <cell r="AG4599">
            <v>0.16666666999999999</v>
          </cell>
          <cell r="AH4599">
            <v>5.5</v>
          </cell>
          <cell r="AI4599">
            <v>54880</v>
          </cell>
          <cell r="AJ4599">
            <v>7.5</v>
          </cell>
        </row>
        <row r="4600">
          <cell r="A4600" t="str">
            <v>5953</v>
          </cell>
          <cell r="B4600" t="str">
            <v>595304401</v>
          </cell>
          <cell r="C4600" t="str">
            <v>970</v>
          </cell>
          <cell r="D4600" t="str">
            <v>5953044</v>
          </cell>
          <cell r="E4600" t="str">
            <v>5950</v>
          </cell>
          <cell r="F4600" t="str">
            <v>59</v>
          </cell>
          <cell r="G4600">
            <v>534.62863347999996</v>
          </cell>
          <cell r="H4600">
            <v>538.47918019999997</v>
          </cell>
          <cell r="I4600">
            <v>536.27532274999999</v>
          </cell>
          <cell r="J4600">
            <v>23.364485980000001</v>
          </cell>
          <cell r="K4600">
            <v>16.203703699999998</v>
          </cell>
          <cell r="L4600">
            <v>8.6119577700000001</v>
          </cell>
          <cell r="M4600">
            <v>9.7119032300000008</v>
          </cell>
          <cell r="N4600">
            <v>27.80628231</v>
          </cell>
          <cell r="O4600">
            <v>60.380999999999993</v>
          </cell>
          <cell r="P4600">
            <v>9.1303226599999991</v>
          </cell>
          <cell r="Q4600">
            <v>60.6</v>
          </cell>
          <cell r="R4600">
            <v>62.342576980000004</v>
          </cell>
          <cell r="S4600">
            <v>17.899999999999999</v>
          </cell>
          <cell r="T4600">
            <v>9.8951025000000001</v>
          </cell>
          <cell r="U4600">
            <v>9.3851336599999993</v>
          </cell>
          <cell r="V4600">
            <v>9.5003197999999998</v>
          </cell>
          <cell r="W4600">
            <v>66.099999999999994</v>
          </cell>
          <cell r="X4600">
            <v>82.3</v>
          </cell>
          <cell r="Y4600">
            <v>51.7</v>
          </cell>
          <cell r="Z4600">
            <v>39.700000000000003</v>
          </cell>
          <cell r="AA4600">
            <v>32.6</v>
          </cell>
          <cell r="AB4600">
            <v>9.5984558399999997</v>
          </cell>
          <cell r="AC4600">
            <v>0.77059389</v>
          </cell>
          <cell r="AD4600">
            <v>284.89999999999998</v>
          </cell>
          <cell r="AE4600">
            <v>61.656365170000001</v>
          </cell>
          <cell r="AF4600">
            <v>53.345700000000001</v>
          </cell>
          <cell r="AG4600">
            <v>0.31707317000000002</v>
          </cell>
          <cell r="AH4600">
            <v>5.5</v>
          </cell>
          <cell r="AI4600">
            <v>54880</v>
          </cell>
          <cell r="AJ4600">
            <v>7.5</v>
          </cell>
        </row>
        <row r="4601">
          <cell r="A4601" t="str">
            <v>5953</v>
          </cell>
          <cell r="B4601" t="str">
            <v>595304601</v>
          </cell>
          <cell r="D4601" t="str">
            <v>5953046</v>
          </cell>
          <cell r="E4601" t="str">
            <v>5950</v>
          </cell>
          <cell r="F4601" t="str">
            <v>59</v>
          </cell>
          <cell r="G4601">
            <v>534.62863347999996</v>
          </cell>
          <cell r="H4601">
            <v>538.47918019999997</v>
          </cell>
          <cell r="I4601">
            <v>536.27532274999999</v>
          </cell>
          <cell r="J4601">
            <v>23.364485980000001</v>
          </cell>
          <cell r="K4601">
            <v>16.203703699999998</v>
          </cell>
          <cell r="L4601">
            <v>8.8917866399999994</v>
          </cell>
          <cell r="M4601">
            <v>10.87646103</v>
          </cell>
          <cell r="N4601">
            <v>27.80628231</v>
          </cell>
          <cell r="O4601">
            <v>60.380999999999993</v>
          </cell>
          <cell r="P4601">
            <v>10.736244490000001</v>
          </cell>
          <cell r="Q4601">
            <v>60.6</v>
          </cell>
          <cell r="R4601">
            <v>45.167244680000003</v>
          </cell>
          <cell r="S4601">
            <v>17.899999999999999</v>
          </cell>
          <cell r="T4601">
            <v>11.01241314</v>
          </cell>
          <cell r="U4601">
            <v>10.758455919999999</v>
          </cell>
          <cell r="V4601">
            <v>9.1165789900000007</v>
          </cell>
          <cell r="W4601">
            <v>66.099999999999994</v>
          </cell>
          <cell r="X4601">
            <v>82.3</v>
          </cell>
          <cell r="Y4601">
            <v>51.7</v>
          </cell>
          <cell r="Z4601">
            <v>39.700000000000003</v>
          </cell>
          <cell r="AA4601">
            <v>32.6</v>
          </cell>
          <cell r="AB4601">
            <v>10.741816740000001</v>
          </cell>
          <cell r="AC4601">
            <v>1</v>
          </cell>
          <cell r="AD4601">
            <v>284.89999999999998</v>
          </cell>
          <cell r="AE4601">
            <v>61.656365170000001</v>
          </cell>
          <cell r="AF4601">
            <v>59.165153660000001</v>
          </cell>
          <cell r="AG4601">
            <v>0.66666667000000002</v>
          </cell>
          <cell r="AH4601">
            <v>5.5</v>
          </cell>
          <cell r="AI4601">
            <v>54880</v>
          </cell>
          <cell r="AJ4601">
            <v>7.5</v>
          </cell>
        </row>
        <row r="4602">
          <cell r="A4602" t="str">
            <v>5953</v>
          </cell>
          <cell r="B4602" t="str">
            <v>595304801</v>
          </cell>
          <cell r="C4602" t="str">
            <v>970</v>
          </cell>
          <cell r="D4602" t="str">
            <v>5953048</v>
          </cell>
          <cell r="E4602" t="str">
            <v>5950</v>
          </cell>
          <cell r="F4602" t="str">
            <v>59</v>
          </cell>
          <cell r="G4602">
            <v>534.62863347999996</v>
          </cell>
          <cell r="H4602">
            <v>538.47918019999997</v>
          </cell>
          <cell r="I4602">
            <v>536.27532274999999</v>
          </cell>
          <cell r="J4602">
            <v>23.364485980000001</v>
          </cell>
          <cell r="K4602">
            <v>16.203703699999998</v>
          </cell>
          <cell r="L4602">
            <v>9.5600813299999992</v>
          </cell>
          <cell r="M4602">
            <v>10.738156</v>
          </cell>
          <cell r="N4602">
            <v>27.80628231</v>
          </cell>
          <cell r="O4602">
            <v>60.380999999999993</v>
          </cell>
          <cell r="P4602">
            <v>10.511893499999999</v>
          </cell>
          <cell r="Q4602">
            <v>60.6</v>
          </cell>
          <cell r="R4602">
            <v>62.342576980000004</v>
          </cell>
          <cell r="S4602">
            <v>17.899999999999999</v>
          </cell>
          <cell r="T4602">
            <v>10.65683574</v>
          </cell>
          <cell r="U4602">
            <v>10.348782160000001</v>
          </cell>
          <cell r="V4602">
            <v>10.576610580000001</v>
          </cell>
          <cell r="W4602">
            <v>66.099999999999994</v>
          </cell>
          <cell r="X4602">
            <v>82.3</v>
          </cell>
          <cell r="Y4602">
            <v>51.7</v>
          </cell>
          <cell r="Z4602">
            <v>39.700000000000003</v>
          </cell>
          <cell r="AA4602">
            <v>32.6</v>
          </cell>
          <cell r="AB4602">
            <v>10.72796997</v>
          </cell>
          <cell r="AC4602">
            <v>3.1337419999999998E-2</v>
          </cell>
          <cell r="AD4602">
            <v>284.89999999999998</v>
          </cell>
          <cell r="AE4602">
            <v>61.656365170000001</v>
          </cell>
          <cell r="AF4602">
            <v>53.345700000000001</v>
          </cell>
          <cell r="AG4602">
            <v>0.75</v>
          </cell>
          <cell r="AH4602">
            <v>5.5</v>
          </cell>
          <cell r="AI4602">
            <v>54880</v>
          </cell>
          <cell r="AJ4602">
            <v>7.5</v>
          </cell>
        </row>
        <row r="4603">
          <cell r="A4603" t="str">
            <v>5953</v>
          </cell>
          <cell r="B4603" t="str">
            <v>595305001</v>
          </cell>
          <cell r="D4603" t="str">
            <v>5953050</v>
          </cell>
          <cell r="E4603" t="str">
            <v>5950</v>
          </cell>
          <cell r="F4603" t="str">
            <v>59</v>
          </cell>
          <cell r="G4603">
            <v>534.62863347999996</v>
          </cell>
          <cell r="H4603">
            <v>538.47918019999997</v>
          </cell>
          <cell r="I4603">
            <v>536.27532274999999</v>
          </cell>
          <cell r="J4603">
            <v>23.364485980000001</v>
          </cell>
          <cell r="K4603">
            <v>16.203703699999998</v>
          </cell>
          <cell r="L4603">
            <v>10.026368679999999</v>
          </cell>
          <cell r="M4603">
            <v>11.00418101</v>
          </cell>
          <cell r="N4603">
            <v>27.80628231</v>
          </cell>
          <cell r="O4603">
            <v>60.380999999999993</v>
          </cell>
          <cell r="P4603">
            <v>11.44039778</v>
          </cell>
          <cell r="Q4603">
            <v>60.6</v>
          </cell>
          <cell r="R4603">
            <v>45.167244680000003</v>
          </cell>
          <cell r="S4603">
            <v>17.899999999999999</v>
          </cell>
          <cell r="T4603">
            <v>11.0020165</v>
          </cell>
          <cell r="U4603">
            <v>10.72834259</v>
          </cell>
          <cell r="V4603">
            <v>10.962145530000001</v>
          </cell>
          <cell r="W4603">
            <v>66.099999999999994</v>
          </cell>
          <cell r="X4603">
            <v>82.3</v>
          </cell>
          <cell r="Y4603">
            <v>51.7</v>
          </cell>
          <cell r="Z4603">
            <v>39.700000000000003</v>
          </cell>
          <cell r="AA4603">
            <v>32.6</v>
          </cell>
          <cell r="AB4603">
            <v>10.956021</v>
          </cell>
          <cell r="AC4603">
            <v>6.9006499999999995E-3</v>
          </cell>
          <cell r="AD4603">
            <v>284.89999999999998</v>
          </cell>
          <cell r="AE4603">
            <v>61.656365170000001</v>
          </cell>
          <cell r="AF4603">
            <v>53.345700000000001</v>
          </cell>
          <cell r="AG4603">
            <v>0.37931034000000002</v>
          </cell>
          <cell r="AH4603">
            <v>5.5</v>
          </cell>
          <cell r="AI4603">
            <v>54880</v>
          </cell>
          <cell r="AJ4603">
            <v>7.5</v>
          </cell>
        </row>
        <row r="4604">
          <cell r="A4604" t="str">
            <v>5955</v>
          </cell>
          <cell r="B4604" t="str">
            <v>595500301</v>
          </cell>
          <cell r="D4604" t="str">
            <v>5955003</v>
          </cell>
          <cell r="E4604" t="str">
            <v>5980</v>
          </cell>
          <cell r="F4604" t="str">
            <v>59</v>
          </cell>
          <cell r="G4604">
            <v>534.62863347999996</v>
          </cell>
          <cell r="H4604">
            <v>538.47918019999997</v>
          </cell>
          <cell r="I4604">
            <v>536.27532274999999</v>
          </cell>
          <cell r="J4604">
            <v>37.958374630000002</v>
          </cell>
          <cell r="K4604">
            <v>27.623866750000001</v>
          </cell>
          <cell r="L4604">
            <v>7.779048640000001</v>
          </cell>
          <cell r="M4604">
            <v>7.779048640000001</v>
          </cell>
          <cell r="N4604">
            <v>20.638538130000001</v>
          </cell>
          <cell r="O4604">
            <v>60.380999999999993</v>
          </cell>
          <cell r="P4604">
            <v>11.629730240000001</v>
          </cell>
          <cell r="Q4604">
            <v>66.099999999999994</v>
          </cell>
          <cell r="R4604">
            <v>45.167244680000003</v>
          </cell>
          <cell r="S4604">
            <v>17.899999999999999</v>
          </cell>
          <cell r="T4604">
            <v>11.234440960000001</v>
          </cell>
          <cell r="U4604">
            <v>7.779048640000001</v>
          </cell>
          <cell r="V4604">
            <v>7.779048640000001</v>
          </cell>
          <cell r="W4604">
            <v>66.099999999999994</v>
          </cell>
          <cell r="X4604">
            <v>83.7</v>
          </cell>
          <cell r="Y4604">
            <v>51.7</v>
          </cell>
          <cell r="Z4604">
            <v>39.700000000000003</v>
          </cell>
          <cell r="AA4604">
            <v>32.6</v>
          </cell>
          <cell r="AB4604">
            <v>11.58963647</v>
          </cell>
          <cell r="AC4604">
            <v>0.93401455999999994</v>
          </cell>
          <cell r="AD4604">
            <v>281.02</v>
          </cell>
          <cell r="AE4604">
            <v>54.573075870000004</v>
          </cell>
          <cell r="AF4604">
            <v>53.345700000000001</v>
          </cell>
          <cell r="AG4604">
            <v>0.10526315999999999</v>
          </cell>
          <cell r="AH4604">
            <v>4</v>
          </cell>
          <cell r="AI4604">
            <v>62900</v>
          </cell>
          <cell r="AJ4604">
            <v>7.5</v>
          </cell>
        </row>
        <row r="4605">
          <cell r="A4605" t="str">
            <v>5955</v>
          </cell>
          <cell r="B4605" t="str">
            <v>595500501</v>
          </cell>
          <cell r="D4605" t="str">
            <v>5955005</v>
          </cell>
          <cell r="E4605" t="str">
            <v>5980</v>
          </cell>
          <cell r="F4605" t="str">
            <v>59</v>
          </cell>
          <cell r="G4605">
            <v>534.62863347999996</v>
          </cell>
          <cell r="H4605">
            <v>538.47918019999997</v>
          </cell>
          <cell r="I4605">
            <v>536.27532274999999</v>
          </cell>
          <cell r="J4605">
            <v>37.958374630000002</v>
          </cell>
          <cell r="K4605">
            <v>27.623866750000001</v>
          </cell>
          <cell r="L4605">
            <v>7.2619270900000004</v>
          </cell>
          <cell r="M4605">
            <v>9.3235797700000003</v>
          </cell>
          <cell r="N4605">
            <v>20.638538130000001</v>
          </cell>
          <cell r="O4605">
            <v>60.380999999999993</v>
          </cell>
          <cell r="P4605">
            <v>9.2877642700000003</v>
          </cell>
          <cell r="Q4605">
            <v>66.099999999999994</v>
          </cell>
          <cell r="R4605">
            <v>45.167244680000003</v>
          </cell>
          <cell r="S4605">
            <v>17.899999999999999</v>
          </cell>
          <cell r="T4605">
            <v>7.2619270900000004</v>
          </cell>
          <cell r="U4605">
            <v>7.2619270900000004</v>
          </cell>
          <cell r="V4605">
            <v>7.2619270900000004</v>
          </cell>
          <cell r="W4605">
            <v>66.099999999999994</v>
          </cell>
          <cell r="X4605">
            <v>83.7</v>
          </cell>
          <cell r="Y4605">
            <v>51.7</v>
          </cell>
          <cell r="Z4605">
            <v>39.700000000000003</v>
          </cell>
          <cell r="AA4605">
            <v>32.6</v>
          </cell>
          <cell r="AB4605">
            <v>7.2619270900000004</v>
          </cell>
          <cell r="AC4605">
            <v>1</v>
          </cell>
          <cell r="AD4605">
            <v>281.02</v>
          </cell>
          <cell r="AE4605">
            <v>54.573075870000004</v>
          </cell>
          <cell r="AF4605">
            <v>53.345700000000001</v>
          </cell>
          <cell r="AG4605">
            <v>0.64285714000000005</v>
          </cell>
          <cell r="AH4605">
            <v>4</v>
          </cell>
          <cell r="AI4605">
            <v>62900</v>
          </cell>
          <cell r="AJ4605">
            <v>7.5</v>
          </cell>
        </row>
        <row r="4606">
          <cell r="A4606" t="str">
            <v>5955</v>
          </cell>
          <cell r="B4606" t="str">
            <v>595501001</v>
          </cell>
          <cell r="D4606" t="str">
            <v>5955010</v>
          </cell>
          <cell r="E4606" t="str">
            <v>5980</v>
          </cell>
          <cell r="F4606" t="str">
            <v>59</v>
          </cell>
          <cell r="G4606">
            <v>534.62863347999996</v>
          </cell>
          <cell r="H4606">
            <v>538.47918019999997</v>
          </cell>
          <cell r="I4606">
            <v>536.27532274999999</v>
          </cell>
          <cell r="J4606">
            <v>37.958374630000002</v>
          </cell>
          <cell r="K4606">
            <v>27.623866750000001</v>
          </cell>
          <cell r="L4606">
            <v>7.6270574199999999</v>
          </cell>
          <cell r="M4606">
            <v>7.8148034300000004</v>
          </cell>
          <cell r="N4606">
            <v>20.638538130000001</v>
          </cell>
          <cell r="O4606">
            <v>60.380999999999993</v>
          </cell>
          <cell r="P4606">
            <v>11.611684240000001</v>
          </cell>
          <cell r="Q4606">
            <v>66.099999999999994</v>
          </cell>
          <cell r="R4606">
            <v>45.167244680000003</v>
          </cell>
          <cell r="S4606">
            <v>17.899999999999999</v>
          </cell>
          <cell r="T4606">
            <v>7.8582541800000003</v>
          </cell>
          <cell r="U4606">
            <v>7.8240460100000009</v>
          </cell>
          <cell r="V4606">
            <v>7.6270574199999999</v>
          </cell>
          <cell r="W4606">
            <v>66.099999999999994</v>
          </cell>
          <cell r="X4606">
            <v>83.7</v>
          </cell>
          <cell r="Y4606">
            <v>51.7</v>
          </cell>
          <cell r="Z4606">
            <v>39.700000000000003</v>
          </cell>
          <cell r="AA4606">
            <v>32.6</v>
          </cell>
          <cell r="AB4606">
            <v>7.6746174999999992</v>
          </cell>
          <cell r="AC4606">
            <v>0.95790171000000002</v>
          </cell>
          <cell r="AD4606">
            <v>281.02</v>
          </cell>
          <cell r="AE4606">
            <v>54.573075870000004</v>
          </cell>
          <cell r="AF4606">
            <v>53.345700000000001</v>
          </cell>
          <cell r="AG4606">
            <v>0.4</v>
          </cell>
          <cell r="AH4606">
            <v>4</v>
          </cell>
          <cell r="AI4606">
            <v>62900</v>
          </cell>
          <cell r="AJ4606">
            <v>7.5</v>
          </cell>
        </row>
        <row r="4607">
          <cell r="A4607" t="str">
            <v>5955</v>
          </cell>
          <cell r="B4607" t="str">
            <v>595501401</v>
          </cell>
          <cell r="C4607" t="str">
            <v>975</v>
          </cell>
          <cell r="D4607" t="str">
            <v>5955014</v>
          </cell>
          <cell r="E4607" t="str">
            <v>5980</v>
          </cell>
          <cell r="F4607" t="str">
            <v>59</v>
          </cell>
          <cell r="G4607">
            <v>534.62863347999996</v>
          </cell>
          <cell r="H4607">
            <v>538.47918019999997</v>
          </cell>
          <cell r="I4607">
            <v>536.27532274999999</v>
          </cell>
          <cell r="J4607">
            <v>37.958374630000002</v>
          </cell>
          <cell r="K4607">
            <v>27.623866750000001</v>
          </cell>
          <cell r="L4607">
            <v>7.2247534099999999</v>
          </cell>
          <cell r="M4607">
            <v>7.5760973399999996</v>
          </cell>
          <cell r="N4607">
            <v>20.638538130000001</v>
          </cell>
          <cell r="O4607">
            <v>60.380999999999993</v>
          </cell>
          <cell r="P4607">
            <v>7.8950635000000009</v>
          </cell>
          <cell r="Q4607">
            <v>66.099999999999994</v>
          </cell>
          <cell r="R4607">
            <v>89.681232989999998</v>
          </cell>
          <cell r="S4607">
            <v>17.899999999999999</v>
          </cell>
          <cell r="T4607">
            <v>7.7531942699999998</v>
          </cell>
          <cell r="U4607">
            <v>7.6515955699999996</v>
          </cell>
          <cell r="V4607">
            <v>7.2477925799999996</v>
          </cell>
          <cell r="W4607">
            <v>66.099999999999994</v>
          </cell>
          <cell r="X4607">
            <v>83.7</v>
          </cell>
          <cell r="Y4607">
            <v>51.7</v>
          </cell>
          <cell r="Z4607">
            <v>39.700000000000003</v>
          </cell>
          <cell r="AA4607">
            <v>32.6</v>
          </cell>
          <cell r="AB4607">
            <v>7.5443321100000009</v>
          </cell>
          <cell r="AC4607">
            <v>0.98860411000000004</v>
          </cell>
          <cell r="AD4607">
            <v>281.02</v>
          </cell>
          <cell r="AE4607">
            <v>54.573075870000004</v>
          </cell>
          <cell r="AF4607">
            <v>53.345700000000001</v>
          </cell>
          <cell r="AG4607">
            <v>0.49242423999999996</v>
          </cell>
          <cell r="AH4607">
            <v>4</v>
          </cell>
          <cell r="AI4607">
            <v>62900</v>
          </cell>
          <cell r="AJ4607">
            <v>7.5</v>
          </cell>
        </row>
        <row r="4608">
          <cell r="A4608" t="str">
            <v>5955</v>
          </cell>
          <cell r="B4608" t="str">
            <v>595502101</v>
          </cell>
          <cell r="D4608" t="str">
            <v>5955021</v>
          </cell>
          <cell r="E4608" t="str">
            <v>5980</v>
          </cell>
          <cell r="F4608" t="str">
            <v>59</v>
          </cell>
          <cell r="G4608">
            <v>534.62863347999996</v>
          </cell>
          <cell r="H4608">
            <v>538.47918019999997</v>
          </cell>
          <cell r="I4608">
            <v>536.27532274999999</v>
          </cell>
          <cell r="J4608">
            <v>37.958374630000002</v>
          </cell>
          <cell r="K4608">
            <v>27.623866750000001</v>
          </cell>
          <cell r="L4608">
            <v>9.2215769999999999</v>
          </cell>
          <cell r="M4608">
            <v>10.143645530000001</v>
          </cell>
          <cell r="N4608">
            <v>20.638538130000001</v>
          </cell>
          <cell r="O4608">
            <v>60.380999999999993</v>
          </cell>
          <cell r="P4608">
            <v>10.125069890000001</v>
          </cell>
          <cell r="Q4608">
            <v>66.099999999999994</v>
          </cell>
          <cell r="R4608">
            <v>45.167244680000003</v>
          </cell>
          <cell r="S4608">
            <v>17.899999999999999</v>
          </cell>
          <cell r="T4608">
            <v>10.03341872</v>
          </cell>
          <cell r="U4608">
            <v>9.8125229199999993</v>
          </cell>
          <cell r="V4608">
            <v>9.7258549900000002</v>
          </cell>
          <cell r="W4608">
            <v>66.099999999999994</v>
          </cell>
          <cell r="X4608">
            <v>83.7</v>
          </cell>
          <cell r="Y4608">
            <v>51.7</v>
          </cell>
          <cell r="Z4608">
            <v>39.700000000000003</v>
          </cell>
          <cell r="AA4608">
            <v>32.6</v>
          </cell>
          <cell r="AB4608">
            <v>9.9048366399999992</v>
          </cell>
          <cell r="AC4608">
            <v>0.14234826</v>
          </cell>
          <cell r="AD4608">
            <v>281.02</v>
          </cell>
          <cell r="AE4608">
            <v>54.573075870000004</v>
          </cell>
          <cell r="AF4608">
            <v>53.357795179999997</v>
          </cell>
          <cell r="AG4608">
            <v>0.42105262999999998</v>
          </cell>
          <cell r="AH4608">
            <v>4</v>
          </cell>
          <cell r="AI4608">
            <v>62900</v>
          </cell>
          <cell r="AJ4608">
            <v>7.5</v>
          </cell>
        </row>
        <row r="4609">
          <cell r="A4609" t="str">
            <v>5955</v>
          </cell>
          <cell r="B4609" t="str">
            <v>595502301</v>
          </cell>
          <cell r="D4609" t="str">
            <v>5955023</v>
          </cell>
          <cell r="E4609" t="str">
            <v>5980</v>
          </cell>
          <cell r="F4609" t="str">
            <v>59</v>
          </cell>
          <cell r="G4609">
            <v>534.62863347999996</v>
          </cell>
          <cell r="H4609">
            <v>538.47918019999997</v>
          </cell>
          <cell r="I4609">
            <v>536.27532274999999</v>
          </cell>
          <cell r="J4609">
            <v>37.958374630000002</v>
          </cell>
          <cell r="K4609">
            <v>27.623866750000001</v>
          </cell>
          <cell r="L4609">
            <v>9.5999470599999999</v>
          </cell>
          <cell r="M4609">
            <v>10.3522037</v>
          </cell>
          <cell r="N4609">
            <v>20.638538130000001</v>
          </cell>
          <cell r="O4609">
            <v>60.380999999999993</v>
          </cell>
          <cell r="P4609">
            <v>11.20444187</v>
          </cell>
          <cell r="Q4609">
            <v>66.099999999999994</v>
          </cell>
          <cell r="R4609">
            <v>45.167244680000003</v>
          </cell>
          <cell r="S4609">
            <v>17.899999999999999</v>
          </cell>
          <cell r="T4609">
            <v>10.3580285</v>
          </cell>
          <cell r="U4609">
            <v>10.14557061</v>
          </cell>
          <cell r="V4609">
            <v>10.279592510000001</v>
          </cell>
          <cell r="W4609">
            <v>66.099999999999994</v>
          </cell>
          <cell r="X4609">
            <v>83.7</v>
          </cell>
          <cell r="Y4609">
            <v>51.7</v>
          </cell>
          <cell r="Z4609">
            <v>39.700000000000003</v>
          </cell>
          <cell r="AA4609">
            <v>32.6</v>
          </cell>
          <cell r="AB4609">
            <v>9.9174890700000002</v>
          </cell>
          <cell r="AC4609">
            <v>5.3110530000000003E-2</v>
          </cell>
          <cell r="AD4609">
            <v>281.02</v>
          </cell>
          <cell r="AE4609">
            <v>54.573075870000004</v>
          </cell>
          <cell r="AF4609">
            <v>53.345700000000001</v>
          </cell>
          <cell r="AG4609">
            <v>0.72727273000000003</v>
          </cell>
          <cell r="AH4609">
            <v>4</v>
          </cell>
          <cell r="AI4609">
            <v>62900</v>
          </cell>
          <cell r="AJ4609">
            <v>7.5</v>
          </cell>
        </row>
        <row r="4610">
          <cell r="A4610" t="str">
            <v>5955</v>
          </cell>
          <cell r="B4610" t="str">
            <v>595502501</v>
          </cell>
          <cell r="D4610" t="str">
            <v>5955025</v>
          </cell>
          <cell r="E4610" t="str">
            <v>5980</v>
          </cell>
          <cell r="F4610" t="str">
            <v>59</v>
          </cell>
          <cell r="G4610">
            <v>534.62863347999996</v>
          </cell>
          <cell r="H4610">
            <v>538.47918019999997</v>
          </cell>
          <cell r="I4610">
            <v>536.27532274999999</v>
          </cell>
          <cell r="J4610">
            <v>37.958374630000002</v>
          </cell>
          <cell r="K4610">
            <v>27.623866750000001</v>
          </cell>
          <cell r="L4610">
            <v>8.8303968000000008</v>
          </cell>
          <cell r="M4610">
            <v>8.8303968000000008</v>
          </cell>
          <cell r="N4610">
            <v>20.638538130000001</v>
          </cell>
          <cell r="O4610">
            <v>60.380999999999993</v>
          </cell>
          <cell r="P4610">
            <v>11.325076660000001</v>
          </cell>
          <cell r="Q4610">
            <v>66.099999999999994</v>
          </cell>
          <cell r="R4610">
            <v>45.167244680000003</v>
          </cell>
          <cell r="S4610">
            <v>17.899999999999999</v>
          </cell>
          <cell r="T4610">
            <v>8.8303968000000008</v>
          </cell>
          <cell r="U4610">
            <v>10.8471405</v>
          </cell>
          <cell r="V4610">
            <v>8.8303968000000008</v>
          </cell>
          <cell r="W4610">
            <v>66.099999999999994</v>
          </cell>
          <cell r="X4610">
            <v>83.7</v>
          </cell>
          <cell r="Y4610">
            <v>51.7</v>
          </cell>
          <cell r="Z4610">
            <v>39.700000000000003</v>
          </cell>
          <cell r="AA4610">
            <v>32.6</v>
          </cell>
          <cell r="AB4610">
            <v>8.9332684800000006</v>
          </cell>
          <cell r="AC4610">
            <v>0.3320478</v>
          </cell>
          <cell r="AD4610">
            <v>281.02</v>
          </cell>
          <cell r="AE4610">
            <v>54.573075870000004</v>
          </cell>
          <cell r="AF4610">
            <v>53.345700000000001</v>
          </cell>
          <cell r="AG4610">
            <v>0.72727273000000003</v>
          </cell>
          <cell r="AH4610">
            <v>4</v>
          </cell>
          <cell r="AI4610">
            <v>62900</v>
          </cell>
          <cell r="AJ4610">
            <v>7.5</v>
          </cell>
        </row>
        <row r="4611">
          <cell r="A4611" t="str">
            <v>5955</v>
          </cell>
          <cell r="B4611" t="str">
            <v>595503001</v>
          </cell>
          <cell r="C4611" t="str">
            <v>977</v>
          </cell>
          <cell r="D4611" t="str">
            <v>5955030</v>
          </cell>
          <cell r="E4611" t="str">
            <v>5980</v>
          </cell>
          <cell r="F4611" t="str">
            <v>59</v>
          </cell>
          <cell r="G4611">
            <v>534.62863347999996</v>
          </cell>
          <cell r="H4611">
            <v>538.47918019999997</v>
          </cell>
          <cell r="I4611">
            <v>536.27532274999999</v>
          </cell>
          <cell r="J4611">
            <v>37.958374630000002</v>
          </cell>
          <cell r="K4611">
            <v>27.623866750000001</v>
          </cell>
          <cell r="L4611">
            <v>7.5938778400000002</v>
          </cell>
          <cell r="M4611">
            <v>9.8377750099999997</v>
          </cell>
          <cell r="N4611">
            <v>20.638538130000001</v>
          </cell>
          <cell r="O4611">
            <v>60.380999999999993</v>
          </cell>
          <cell r="P4611">
            <v>9.7574207800000003</v>
          </cell>
          <cell r="Q4611">
            <v>66.099999999999994</v>
          </cell>
          <cell r="R4611">
            <v>45.167244680000003</v>
          </cell>
          <cell r="S4611">
            <v>17.899999999999999</v>
          </cell>
          <cell r="T4611">
            <v>9.8377750099999997</v>
          </cell>
          <cell r="U4611">
            <v>9.7915498999999997</v>
          </cell>
          <cell r="V4611">
            <v>7.5938778400000002</v>
          </cell>
          <cell r="W4611">
            <v>66.099999999999994</v>
          </cell>
          <cell r="X4611">
            <v>83.7</v>
          </cell>
          <cell r="Y4611">
            <v>51.7</v>
          </cell>
          <cell r="Z4611">
            <v>39.700000000000003</v>
          </cell>
          <cell r="AA4611">
            <v>32.6</v>
          </cell>
          <cell r="AB4611">
            <v>9.6554748099999994</v>
          </cell>
          <cell r="AC4611">
            <v>0.95170133999999995</v>
          </cell>
          <cell r="AD4611">
            <v>281.02</v>
          </cell>
          <cell r="AE4611">
            <v>54.573075870000004</v>
          </cell>
          <cell r="AF4611">
            <v>53.345700000000001</v>
          </cell>
          <cell r="AG4611">
            <v>0.65</v>
          </cell>
          <cell r="AH4611">
            <v>4</v>
          </cell>
          <cell r="AI4611">
            <v>62900</v>
          </cell>
          <cell r="AJ4611">
            <v>7.5</v>
          </cell>
        </row>
        <row r="4612">
          <cell r="A4612" t="str">
            <v>5955</v>
          </cell>
          <cell r="B4612" t="str">
            <v>595503401</v>
          </cell>
          <cell r="C4612" t="str">
            <v>977</v>
          </cell>
          <cell r="D4612" t="str">
            <v>5955034</v>
          </cell>
          <cell r="E4612" t="str">
            <v>5980</v>
          </cell>
          <cell r="F4612" t="str">
            <v>59</v>
          </cell>
          <cell r="G4612">
            <v>534.62863347999996</v>
          </cell>
          <cell r="H4612">
            <v>538.47918019999997</v>
          </cell>
          <cell r="I4612">
            <v>536.27532274999999</v>
          </cell>
          <cell r="J4612">
            <v>37.958374630000002</v>
          </cell>
          <cell r="K4612">
            <v>27.623866750000001</v>
          </cell>
          <cell r="L4612">
            <v>7.1944368499999998</v>
          </cell>
          <cell r="M4612">
            <v>7.7756957499999997</v>
          </cell>
          <cell r="N4612">
            <v>20.638538130000001</v>
          </cell>
          <cell r="O4612">
            <v>60.380999999999993</v>
          </cell>
          <cell r="P4612">
            <v>7.8403129800000002</v>
          </cell>
          <cell r="Q4612">
            <v>66.099999999999994</v>
          </cell>
          <cell r="R4612">
            <v>45.167244680000003</v>
          </cell>
          <cell r="S4612">
            <v>17.899999999999999</v>
          </cell>
          <cell r="T4612">
            <v>7.7756957499999997</v>
          </cell>
          <cell r="U4612">
            <v>7.5087871699999997</v>
          </cell>
          <cell r="V4612">
            <v>7.2970910099999999</v>
          </cell>
          <cell r="W4612">
            <v>66.099999999999994</v>
          </cell>
          <cell r="X4612">
            <v>83.7</v>
          </cell>
          <cell r="Y4612">
            <v>51.7</v>
          </cell>
          <cell r="Z4612">
            <v>39.700000000000003</v>
          </cell>
          <cell r="AA4612">
            <v>32.6</v>
          </cell>
          <cell r="AB4612">
            <v>7.4815556999999995</v>
          </cell>
          <cell r="AC4612">
            <v>1</v>
          </cell>
          <cell r="AD4612">
            <v>281.02</v>
          </cell>
          <cell r="AE4612">
            <v>54.573075870000004</v>
          </cell>
          <cell r="AF4612">
            <v>53.345700000000001</v>
          </cell>
          <cell r="AG4612">
            <v>0.33974358999999998</v>
          </cell>
          <cell r="AH4612">
            <v>4</v>
          </cell>
          <cell r="AI4612">
            <v>62900</v>
          </cell>
          <cell r="AJ4612">
            <v>7.5</v>
          </cell>
        </row>
        <row r="4613">
          <cell r="A4613" t="str">
            <v>5955</v>
          </cell>
          <cell r="B4613" t="str">
            <v>595504001</v>
          </cell>
          <cell r="D4613" t="str">
            <v>5955040</v>
          </cell>
          <cell r="E4613" t="str">
            <v>5980</v>
          </cell>
          <cell r="F4613" t="str">
            <v>59</v>
          </cell>
          <cell r="G4613">
            <v>534.62863347999996</v>
          </cell>
          <cell r="H4613">
            <v>538.47918019999997</v>
          </cell>
          <cell r="I4613">
            <v>536.27532274999999</v>
          </cell>
          <cell r="J4613">
            <v>37.958374630000002</v>
          </cell>
          <cell r="K4613">
            <v>27.623866750000001</v>
          </cell>
          <cell r="L4613">
            <v>9.7359560799999993</v>
          </cell>
          <cell r="M4613">
            <v>10.62261919</v>
          </cell>
          <cell r="N4613">
            <v>20.638538130000001</v>
          </cell>
          <cell r="O4613">
            <v>60.380999999999993</v>
          </cell>
          <cell r="P4613">
            <v>10.87405811</v>
          </cell>
          <cell r="Q4613">
            <v>66.099999999999994</v>
          </cell>
          <cell r="R4613">
            <v>45.167244680000003</v>
          </cell>
          <cell r="S4613">
            <v>17.899999999999999</v>
          </cell>
          <cell r="T4613">
            <v>10.850365679999999</v>
          </cell>
          <cell r="U4613">
            <v>10.57295661</v>
          </cell>
          <cell r="V4613">
            <v>10.039066849999999</v>
          </cell>
          <cell r="W4613">
            <v>66.099999999999994</v>
          </cell>
          <cell r="X4613">
            <v>83.7</v>
          </cell>
          <cell r="Y4613">
            <v>51.7</v>
          </cell>
          <cell r="Z4613">
            <v>39.700000000000003</v>
          </cell>
          <cell r="AA4613">
            <v>32.6</v>
          </cell>
          <cell r="AB4613">
            <v>10.45541673</v>
          </cell>
          <cell r="AC4613">
            <v>3.3802720000000001E-2</v>
          </cell>
          <cell r="AD4613">
            <v>281.02</v>
          </cell>
          <cell r="AE4613">
            <v>54.573075870000004</v>
          </cell>
          <cell r="AF4613">
            <v>53.34643234</v>
          </cell>
          <cell r="AG4613">
            <v>0.60317460000000001</v>
          </cell>
          <cell r="AH4613">
            <v>4</v>
          </cell>
          <cell r="AI4613">
            <v>62900</v>
          </cell>
          <cell r="AJ4613">
            <v>7.5</v>
          </cell>
        </row>
        <row r="4614">
          <cell r="A4614" t="str">
            <v>5955</v>
          </cell>
          <cell r="B4614" t="str">
            <v>595504201</v>
          </cell>
          <cell r="C4614" t="str">
            <v>977</v>
          </cell>
          <cell r="D4614" t="str">
            <v>5955042</v>
          </cell>
          <cell r="E4614" t="str">
            <v>5980</v>
          </cell>
          <cell r="F4614" t="str">
            <v>59</v>
          </cell>
          <cell r="G4614">
            <v>534.62863347999996</v>
          </cell>
          <cell r="H4614">
            <v>538.47918019999997</v>
          </cell>
          <cell r="I4614">
            <v>536.27532274999999</v>
          </cell>
          <cell r="J4614">
            <v>37.958374630000002</v>
          </cell>
          <cell r="K4614">
            <v>27.623866750000001</v>
          </cell>
          <cell r="L4614">
            <v>8.5527533699999996</v>
          </cell>
          <cell r="M4614">
            <v>9.3186565199999993</v>
          </cell>
          <cell r="N4614">
            <v>20.638538130000001</v>
          </cell>
          <cell r="O4614">
            <v>60.380999999999993</v>
          </cell>
          <cell r="P4614">
            <v>9.2003910399999995</v>
          </cell>
          <cell r="Q4614">
            <v>66.099999999999994</v>
          </cell>
          <cell r="R4614">
            <v>45.167244680000003</v>
          </cell>
          <cell r="S4614">
            <v>17.899999999999999</v>
          </cell>
          <cell r="T4614">
            <v>9.3239368799999998</v>
          </cell>
          <cell r="U4614">
            <v>9.2227628900000003</v>
          </cell>
          <cell r="V4614">
            <v>8.6945022099999996</v>
          </cell>
          <cell r="W4614">
            <v>66.099999999999994</v>
          </cell>
          <cell r="X4614">
            <v>83.7</v>
          </cell>
          <cell r="Y4614">
            <v>51.7</v>
          </cell>
          <cell r="Z4614">
            <v>39.700000000000003</v>
          </cell>
          <cell r="AA4614">
            <v>32.6</v>
          </cell>
          <cell r="AB4614">
            <v>8.9511809699999993</v>
          </cell>
          <cell r="AC4614">
            <v>0.67727300999999995</v>
          </cell>
          <cell r="AD4614">
            <v>281.02</v>
          </cell>
          <cell r="AE4614">
            <v>54.573075870000004</v>
          </cell>
          <cell r="AF4614">
            <v>53.345700000000001</v>
          </cell>
          <cell r="AG4614">
            <v>0.16666666999999999</v>
          </cell>
          <cell r="AH4614">
            <v>4</v>
          </cell>
          <cell r="AI4614">
            <v>62900</v>
          </cell>
          <cell r="AJ4614">
            <v>7.5</v>
          </cell>
        </row>
        <row r="4615">
          <cell r="A4615" t="str">
            <v>5957</v>
          </cell>
          <cell r="B4615" t="str">
            <v>595702201</v>
          </cell>
          <cell r="D4615" t="str">
            <v>5957022</v>
          </cell>
          <cell r="E4615" t="str">
            <v>5970</v>
          </cell>
          <cell r="F4615" t="str">
            <v>59</v>
          </cell>
          <cell r="G4615">
            <v>534.62863347999996</v>
          </cell>
          <cell r="H4615">
            <v>538.47918019999997</v>
          </cell>
          <cell r="I4615">
            <v>536.27532274999999</v>
          </cell>
          <cell r="J4615">
            <v>37.958374630000002</v>
          </cell>
          <cell r="K4615">
            <v>27.623866750000001</v>
          </cell>
          <cell r="L4615">
            <v>10.083264209999999</v>
          </cell>
          <cell r="M4615">
            <v>10.1234661</v>
          </cell>
          <cell r="N4615">
            <v>30.399239360000003</v>
          </cell>
          <cell r="O4615">
            <v>60.380999999999993</v>
          </cell>
          <cell r="P4615">
            <v>10.120532798587131</v>
          </cell>
          <cell r="Q4615">
            <v>66.099999999999994</v>
          </cell>
          <cell r="R4615">
            <v>45.167244680000003</v>
          </cell>
          <cell r="S4615">
            <v>17.899999999999999</v>
          </cell>
          <cell r="T4615">
            <v>10.077440859999999</v>
          </cell>
          <cell r="U4615">
            <v>11.206237249999999</v>
          </cell>
          <cell r="V4615">
            <v>10.133447820000001</v>
          </cell>
          <cell r="W4615">
            <v>66.099999999999994</v>
          </cell>
          <cell r="X4615">
            <v>83.7</v>
          </cell>
          <cell r="Y4615">
            <v>51.7</v>
          </cell>
          <cell r="Z4615">
            <v>39.700000000000003</v>
          </cell>
          <cell r="AA4615">
            <v>32.6</v>
          </cell>
          <cell r="AB4615">
            <v>10.16527473</v>
          </cell>
          <cell r="AC4615">
            <v>0.10147428999999999</v>
          </cell>
          <cell r="AD4615">
            <v>281.02</v>
          </cell>
          <cell r="AE4615">
            <v>54.377736349999999</v>
          </cell>
          <cell r="AF4615">
            <v>63.134400000000007</v>
          </cell>
          <cell r="AG4615">
            <v>0.28000000000000003</v>
          </cell>
          <cell r="AH4615">
            <v>5.6</v>
          </cell>
          <cell r="AI4615">
            <v>55630</v>
          </cell>
          <cell r="AJ4615">
            <v>7.5</v>
          </cell>
        </row>
        <row r="4616">
          <cell r="A4616" t="str">
            <v>5959</v>
          </cell>
          <cell r="B4616" t="str">
            <v>595900501</v>
          </cell>
          <cell r="D4616" t="str">
            <v>5959005</v>
          </cell>
          <cell r="E4616" t="str">
            <v>5980</v>
          </cell>
          <cell r="F4616" t="str">
            <v>59</v>
          </cell>
          <cell r="G4616">
            <v>534.62863347999996</v>
          </cell>
          <cell r="H4616">
            <v>538.47918019999997</v>
          </cell>
          <cell r="I4616">
            <v>536.27532274999999</v>
          </cell>
          <cell r="J4616">
            <v>37.958374630000002</v>
          </cell>
          <cell r="K4616">
            <v>27.623866750000001</v>
          </cell>
          <cell r="L4616">
            <v>7.3466551600000001</v>
          </cell>
          <cell r="M4616">
            <v>7.2130316600000004</v>
          </cell>
          <cell r="N4616">
            <v>20.638538130000001</v>
          </cell>
          <cell r="O4616">
            <v>60.380999999999993</v>
          </cell>
          <cell r="P4616">
            <v>10.777505778048891</v>
          </cell>
          <cell r="Q4616">
            <v>66.099999999999994</v>
          </cell>
          <cell r="R4616">
            <v>45.167244680000003</v>
          </cell>
          <cell r="S4616">
            <v>17.899999999999999</v>
          </cell>
          <cell r="T4616">
            <v>7.8709295999999993</v>
          </cell>
          <cell r="U4616">
            <v>7.4121603300000007</v>
          </cell>
          <cell r="V4616">
            <v>7.2130316600000004</v>
          </cell>
          <cell r="W4616">
            <v>66.099999999999994</v>
          </cell>
          <cell r="X4616">
            <v>83.7</v>
          </cell>
          <cell r="Y4616">
            <v>51.7</v>
          </cell>
          <cell r="Z4616">
            <v>39.700000000000003</v>
          </cell>
          <cell r="AA4616">
            <v>32.6</v>
          </cell>
          <cell r="AB4616">
            <v>7.8709295999999993</v>
          </cell>
          <cell r="AC4616">
            <v>0.99319621999999996</v>
          </cell>
          <cell r="AD4616">
            <v>281.02</v>
          </cell>
          <cell r="AE4616">
            <v>54.573075870000004</v>
          </cell>
          <cell r="AF4616">
            <v>53.345700000000001</v>
          </cell>
          <cell r="AG4616">
            <v>0.35064935000000003</v>
          </cell>
          <cell r="AH4616">
            <v>4</v>
          </cell>
          <cell r="AI4616">
            <v>62900</v>
          </cell>
          <cell r="AJ4616">
            <v>7.5</v>
          </cell>
        </row>
        <row r="4617">
          <cell r="A4617" t="str">
            <v>5959</v>
          </cell>
          <cell r="B4617" t="str">
            <v>595901101</v>
          </cell>
          <cell r="D4617" t="str">
            <v>5959011</v>
          </cell>
          <cell r="E4617" t="str">
            <v>5980</v>
          </cell>
          <cell r="F4617" t="str">
            <v>59</v>
          </cell>
          <cell r="G4617">
            <v>534.62863347999996</v>
          </cell>
          <cell r="H4617">
            <v>538.47918019999997</v>
          </cell>
          <cell r="I4617">
            <v>536.27532274999999</v>
          </cell>
          <cell r="J4617">
            <v>37.958374630000002</v>
          </cell>
          <cell r="K4617">
            <v>27.623866750000001</v>
          </cell>
          <cell r="L4617">
            <v>9.7658907599999996</v>
          </cell>
          <cell r="M4617">
            <v>9.7288960400000004</v>
          </cell>
          <cell r="N4617">
            <v>20.638538130000001</v>
          </cell>
          <cell r="O4617">
            <v>60.380999999999993</v>
          </cell>
          <cell r="P4617">
            <v>11.197039303985783</v>
          </cell>
          <cell r="Q4617">
            <v>66.099999999999994</v>
          </cell>
          <cell r="R4617">
            <v>45.167244680000003</v>
          </cell>
          <cell r="S4617">
            <v>17.899999999999999</v>
          </cell>
          <cell r="T4617">
            <v>9.7926677200000007</v>
          </cell>
          <cell r="U4617">
            <v>9.7866166000000003</v>
          </cell>
          <cell r="V4617">
            <v>9.7478858200000005</v>
          </cell>
          <cell r="W4617">
            <v>66.099999999999994</v>
          </cell>
          <cell r="X4617">
            <v>83.7</v>
          </cell>
          <cell r="Y4617">
            <v>51.7</v>
          </cell>
          <cell r="Z4617">
            <v>39.700000000000003</v>
          </cell>
          <cell r="AA4617">
            <v>32.6</v>
          </cell>
          <cell r="AB4617">
            <v>9.7926677200000007</v>
          </cell>
          <cell r="AC4617">
            <v>5.0298250000000003E-2</v>
          </cell>
          <cell r="AD4617">
            <v>281.02</v>
          </cell>
          <cell r="AE4617">
            <v>54.573075870000004</v>
          </cell>
          <cell r="AF4617">
            <v>53.345700000000001</v>
          </cell>
          <cell r="AG4617">
            <v>0.42165163141284923</v>
          </cell>
          <cell r="AH4617">
            <v>4</v>
          </cell>
          <cell r="AI4617">
            <v>62900</v>
          </cell>
          <cell r="AJ4617">
            <v>7.5</v>
          </cell>
        </row>
        <row r="4618">
          <cell r="A4618" t="str">
            <v>5959</v>
          </cell>
          <cell r="B4618" t="str">
            <v>595901301</v>
          </cell>
          <cell r="D4618" t="str">
            <v>5959013</v>
          </cell>
          <cell r="E4618" t="str">
            <v>5980</v>
          </cell>
          <cell r="F4618" t="str">
            <v>59</v>
          </cell>
          <cell r="G4618">
            <v>534.62863347999996</v>
          </cell>
          <cell r="H4618">
            <v>538.47918019999997</v>
          </cell>
          <cell r="I4618">
            <v>536.27532274999999</v>
          </cell>
          <cell r="J4618">
            <v>37.958374630000002</v>
          </cell>
          <cell r="K4618">
            <v>27.623866750000001</v>
          </cell>
          <cell r="L4618">
            <v>11.80303958</v>
          </cell>
          <cell r="M4618">
            <v>11.03050912</v>
          </cell>
          <cell r="N4618">
            <v>20.638538130000001</v>
          </cell>
          <cell r="O4618">
            <v>60.380999999999993</v>
          </cell>
          <cell r="P4618">
            <v>10.825702062792676</v>
          </cell>
          <cell r="Q4618">
            <v>66.099999999999994</v>
          </cell>
          <cell r="R4618">
            <v>45.167244680000003</v>
          </cell>
          <cell r="S4618">
            <v>17.899999999999999</v>
          </cell>
          <cell r="T4618">
            <v>11.89401591</v>
          </cell>
          <cell r="U4618">
            <v>11.878894089999999</v>
          </cell>
          <cell r="V4618">
            <v>11.861897819999999</v>
          </cell>
          <cell r="W4618">
            <v>66.099999999999994</v>
          </cell>
          <cell r="X4618">
            <v>83.7</v>
          </cell>
          <cell r="Y4618">
            <v>51.7</v>
          </cell>
          <cell r="Z4618">
            <v>39.700000000000003</v>
          </cell>
          <cell r="AA4618">
            <v>32.6</v>
          </cell>
          <cell r="AB4618">
            <v>11.860259920000001</v>
          </cell>
          <cell r="AC4618">
            <v>0</v>
          </cell>
          <cell r="AD4618">
            <v>281.02</v>
          </cell>
          <cell r="AE4618">
            <v>54.573075870000004</v>
          </cell>
          <cell r="AF4618">
            <v>53.388115900000003</v>
          </cell>
          <cell r="AG4618">
            <v>0.45148342305260092</v>
          </cell>
          <cell r="AH4618">
            <v>4</v>
          </cell>
          <cell r="AI4618">
            <v>62900</v>
          </cell>
          <cell r="AJ4618">
            <v>7.5</v>
          </cell>
        </row>
      </sheetData>
      <sheetData sheetId="1" refreshError="1"/>
      <sheetData sheetId="2" refreshError="1"/>
    </sheetDataSet>
  </externalBook>
</externalLink>
</file>

<file path=xl/queryTables/queryTable1.xml><?xml version="1.0" encoding="utf-8"?>
<queryTable xmlns="http://schemas.openxmlformats.org/spreadsheetml/2006/main" name="2012.06.11 - GFM Indicator List"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InfoRM OK">
      <a:dk1>
        <a:sysClr val="windowText" lastClr="000000"/>
      </a:dk1>
      <a:lt1>
        <a:sysClr val="window" lastClr="FFFFFF"/>
      </a:lt1>
      <a:dk2>
        <a:srgbClr val="C21A01"/>
      </a:dk2>
      <a:lt2>
        <a:srgbClr val="CCDDEA"/>
      </a:lt2>
      <a:accent1>
        <a:srgbClr val="FFAF44"/>
      </a:accent1>
      <a:accent2>
        <a:srgbClr val="F4833F"/>
      </a:accent2>
      <a:accent3>
        <a:srgbClr val="AFBD5E"/>
      </a:accent3>
      <a:accent4>
        <a:srgbClr val="6B8349"/>
      </a:accent4>
      <a:accent5>
        <a:srgbClr val="567EBB"/>
      </a:accent5>
      <a:accent6>
        <a:srgbClr val="2B4C7E"/>
      </a:accent6>
      <a:hlink>
        <a:srgbClr val="D83E2C"/>
      </a:hlink>
      <a:folHlink>
        <a:srgbClr val="ED7D2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inform.jrc.ec.europa.eu/"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3" Type="http://schemas.openxmlformats.org/officeDocument/2006/relationships/hyperlink" Target="http://preventionweb.net/applications/hfa/qbnhfa/" TargetMode="External"/><Relationship Id="rId18" Type="http://schemas.openxmlformats.org/officeDocument/2006/relationships/hyperlink" Target="http://www.fao.org/economic/ess/ess-fs/ess-fadata/en/" TargetMode="External"/><Relationship Id="rId26" Type="http://schemas.openxmlformats.org/officeDocument/2006/relationships/hyperlink" Target="http://www.seismo.ethz.ch/static/GSHAP/" TargetMode="External"/><Relationship Id="rId39" Type="http://schemas.openxmlformats.org/officeDocument/2006/relationships/hyperlink" Target="http://data.worldbank.org/indicator/SP.POP.TOTL" TargetMode="External"/><Relationship Id="rId3" Type="http://schemas.openxmlformats.org/officeDocument/2006/relationships/hyperlink" Target="http://stats.uis.unesco.org/unesco" TargetMode="External"/><Relationship Id="rId21" Type="http://schemas.openxmlformats.org/officeDocument/2006/relationships/hyperlink" Target="http://data.worldbank.org/indicator/EG.ELC.ACCS.ZS" TargetMode="External"/><Relationship Id="rId34" Type="http://schemas.openxmlformats.org/officeDocument/2006/relationships/hyperlink" Target="http://www.ornl.gov/sci/landscan/" TargetMode="External"/><Relationship Id="rId42" Type="http://schemas.openxmlformats.org/officeDocument/2006/relationships/hyperlink" Target="http://www.emdat.be/" TargetMode="External"/><Relationship Id="rId47" Type="http://schemas.openxmlformats.org/officeDocument/2006/relationships/hyperlink" Target="http://www.helpage.org/download/542b0c4e2ea16" TargetMode="External"/><Relationship Id="rId7" Type="http://schemas.openxmlformats.org/officeDocument/2006/relationships/hyperlink" Target="http://preview.grid.unep.ch/" TargetMode="External"/><Relationship Id="rId12" Type="http://schemas.openxmlformats.org/officeDocument/2006/relationships/hyperlink" Target="http://fts.unocha.org/pageloader.aspx;" TargetMode="External"/><Relationship Id="rId17" Type="http://schemas.openxmlformats.org/officeDocument/2006/relationships/hyperlink" Target="http://www.fao.org/economic/ess/ess-fs/ess-fadata/en/" TargetMode="External"/><Relationship Id="rId25" Type="http://schemas.openxmlformats.org/officeDocument/2006/relationships/hyperlink" Target="http://www.seismo.ethz.ch/static/GSHAP/" TargetMode="External"/><Relationship Id="rId33" Type="http://schemas.openxmlformats.org/officeDocument/2006/relationships/hyperlink" Target="http://apps.who.int/ghodata" TargetMode="External"/><Relationship Id="rId38" Type="http://schemas.openxmlformats.org/officeDocument/2006/relationships/hyperlink" Target="http://data.worldbank.org/indicator/SI.POV.GINI" TargetMode="External"/><Relationship Id="rId46" Type="http://schemas.openxmlformats.org/officeDocument/2006/relationships/hyperlink" Target="http://vizhub.healthdata.org/gbd-compare/.%20(Accessed%2029/12/2014)" TargetMode="External"/><Relationship Id="rId2" Type="http://schemas.openxmlformats.org/officeDocument/2006/relationships/hyperlink" Target="http://info.worldbank.org/governance/wgi/index.asp" TargetMode="External"/><Relationship Id="rId16" Type="http://schemas.openxmlformats.org/officeDocument/2006/relationships/hyperlink" Target="http://www.fao.org/economic/ess/ess-fs/ess-fadata/en/" TargetMode="External"/><Relationship Id="rId20" Type="http://schemas.openxmlformats.org/officeDocument/2006/relationships/hyperlink" Target="http://data.worldbank.org/indicator/SH.STA.ACSN" TargetMode="External"/><Relationship Id="rId29" Type="http://schemas.openxmlformats.org/officeDocument/2006/relationships/hyperlink" Target="http://preview.grid.unep.ch/" TargetMode="External"/><Relationship Id="rId41" Type="http://schemas.openxmlformats.org/officeDocument/2006/relationships/hyperlink" Target="http://www.emdat.be/" TargetMode="External"/><Relationship Id="rId1" Type="http://schemas.openxmlformats.org/officeDocument/2006/relationships/hyperlink" Target="http://hdrstats.undp.org/en/indicators/103106.html" TargetMode="External"/><Relationship Id="rId6" Type="http://schemas.openxmlformats.org/officeDocument/2006/relationships/hyperlink" Target="http://preview.grid.unep.ch/" TargetMode="External"/><Relationship Id="rId11" Type="http://schemas.openxmlformats.org/officeDocument/2006/relationships/hyperlink" Target="http://cpi.transparency.org/cpi2012/" TargetMode="External"/><Relationship Id="rId24" Type="http://schemas.openxmlformats.org/officeDocument/2006/relationships/hyperlink" Target="http://www.seismo.ethz.ch/static/GSHAP/" TargetMode="External"/><Relationship Id="rId32" Type="http://schemas.openxmlformats.org/officeDocument/2006/relationships/hyperlink" Target="http://data.worldbank.org/indicator/IS.ROD.DNST.K2" TargetMode="External"/><Relationship Id="rId37" Type="http://schemas.openxmlformats.org/officeDocument/2006/relationships/hyperlink" Target="http://vizhub.healthdata.org/gbd-compare/.%20(Accessed%2021/08/2014.)" TargetMode="External"/><Relationship Id="rId40" Type="http://schemas.openxmlformats.org/officeDocument/2006/relationships/hyperlink" Target="http://www.imf.org/external/pubs/ft/weo/2014/01/weodata/index.aspx" TargetMode="External"/><Relationship Id="rId45" Type="http://schemas.openxmlformats.org/officeDocument/2006/relationships/hyperlink" Target="http://data.worldbank.org/indicator/IT.CEL.SETS.P2%20Gallup%20analytics%20(Accessed%2023/08/2014)" TargetMode="External"/><Relationship Id="rId5" Type="http://schemas.openxmlformats.org/officeDocument/2006/relationships/hyperlink" Target="http://apps.who.int/ghodata" TargetMode="External"/><Relationship Id="rId15" Type="http://schemas.openxmlformats.org/officeDocument/2006/relationships/hyperlink" Target="http://www.fao.org/economic/ess/ess-fs/ess-fadata/en/" TargetMode="External"/><Relationship Id="rId23" Type="http://schemas.openxmlformats.org/officeDocument/2006/relationships/hyperlink" Target="http://www.seismo.ethz.ch/static/GSHAP/" TargetMode="External"/><Relationship Id="rId28" Type="http://schemas.openxmlformats.org/officeDocument/2006/relationships/hyperlink" Target="http://preview.grid.unep.ch/" TargetMode="External"/><Relationship Id="rId36" Type="http://schemas.openxmlformats.org/officeDocument/2006/relationships/hyperlink" Target="http://vizhub.healthdata.org/gbd-compare/.%20(Accessed%2021/08/2014.)" TargetMode="External"/><Relationship Id="rId49" Type="http://schemas.openxmlformats.org/officeDocument/2006/relationships/queryTable" Target="../queryTables/queryTable1.xml"/><Relationship Id="rId10" Type="http://schemas.openxmlformats.org/officeDocument/2006/relationships/hyperlink" Target="http://data.worldbank.org/indicator/DT.ODA.ODAT.GN.ZS" TargetMode="External"/><Relationship Id="rId19" Type="http://schemas.openxmlformats.org/officeDocument/2006/relationships/hyperlink" Target="http://data.worldbank.org/indicator/SH.H2O.SAFE.ZS" TargetMode="External"/><Relationship Id="rId31" Type="http://schemas.openxmlformats.org/officeDocument/2006/relationships/hyperlink" Target="http://preview.grid.unep.ch/" TargetMode="External"/><Relationship Id="rId44" Type="http://schemas.openxmlformats.org/officeDocument/2006/relationships/hyperlink" Target="http://data.worldbank.org/indicator/IT.NET.USER.P2%20Gallup%20Analytics%20(Accessed%2023/08/2014)" TargetMode="External"/><Relationship Id="rId4" Type="http://schemas.openxmlformats.org/officeDocument/2006/relationships/hyperlink" Target="http://vizhub.healthdata.org/gbd-compare/.%20(Accessed%2021/08/2014)" TargetMode="External"/><Relationship Id="rId9" Type="http://schemas.openxmlformats.org/officeDocument/2006/relationships/hyperlink" Target="http://preview.grid.unep.ch/" TargetMode="External"/><Relationship Id="rId14" Type="http://schemas.openxmlformats.org/officeDocument/2006/relationships/hyperlink" Target="http://www.emdat.be/" TargetMode="External"/><Relationship Id="rId22" Type="http://schemas.openxmlformats.org/officeDocument/2006/relationships/hyperlink" Target="http://preview.grid.unep.ch/" TargetMode="External"/><Relationship Id="rId27" Type="http://schemas.openxmlformats.org/officeDocument/2006/relationships/hyperlink" Target="http://preview.grid.unep.ch/" TargetMode="External"/><Relationship Id="rId30" Type="http://schemas.openxmlformats.org/officeDocument/2006/relationships/hyperlink" Target="http://preview.grid.unep.ch/" TargetMode="External"/><Relationship Id="rId35" Type="http://schemas.openxmlformats.org/officeDocument/2006/relationships/hyperlink" Target="http://www.unhcr.org/" TargetMode="External"/><Relationship Id="rId43" Type="http://schemas.openxmlformats.org/officeDocument/2006/relationships/hyperlink" Target="http://www.emdat.be/" TargetMode="External"/><Relationship Id="rId48" Type="http://schemas.openxmlformats.org/officeDocument/2006/relationships/printerSettings" Target="../printerSettings/printerSettings7.bin"/><Relationship Id="rId8" Type="http://schemas.openxmlformats.org/officeDocument/2006/relationships/hyperlink" Target="http://preview.grid.unep.ch/"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opLeftCell="A10" workbookViewId="0">
      <selection activeCell="E7" sqref="E7"/>
    </sheetView>
  </sheetViews>
  <sheetFormatPr defaultColWidth="8.85546875" defaultRowHeight="15" x14ac:dyDescent="0.25"/>
  <cols>
    <col min="1" max="1" width="99.28515625" style="2" customWidth="1"/>
    <col min="2" max="16384" width="8.85546875" style="2"/>
  </cols>
  <sheetData>
    <row r="1" spans="1:11" ht="28.5" customHeight="1" x14ac:dyDescent="0.3">
      <c r="A1" s="33" t="s">
        <v>1044</v>
      </c>
    </row>
    <row r="2" spans="1:11" ht="26.25" customHeight="1" x14ac:dyDescent="0.25">
      <c r="A2" s="34" t="s">
        <v>1043</v>
      </c>
    </row>
    <row r="3" spans="1:11" ht="7.5" customHeight="1" x14ac:dyDescent="0.25">
      <c r="A3" s="5"/>
    </row>
    <row r="4" spans="1:11" ht="6.75" customHeight="1" x14ac:dyDescent="0.25">
      <c r="A4" s="6"/>
    </row>
    <row r="5" spans="1:11" x14ac:dyDescent="0.25">
      <c r="A5" s="37" t="s">
        <v>426</v>
      </c>
    </row>
    <row r="6" spans="1:11" ht="19.5" customHeight="1" x14ac:dyDescent="0.25">
      <c r="A6" s="35" t="s">
        <v>500</v>
      </c>
    </row>
    <row r="7" spans="1:11" ht="306" x14ac:dyDescent="0.25">
      <c r="A7" s="36" t="s">
        <v>1046</v>
      </c>
    </row>
    <row r="8" spans="1:11" ht="6.75" customHeight="1" x14ac:dyDescent="0.25">
      <c r="A8" s="4"/>
    </row>
    <row r="9" spans="1:11" ht="300.75" customHeight="1" x14ac:dyDescent="0.25">
      <c r="A9" s="1"/>
      <c r="K9" s="3"/>
    </row>
    <row r="10" spans="1:11" s="7" customFormat="1" ht="42.75" customHeight="1" x14ac:dyDescent="0.2">
      <c r="A10" s="18" t="s">
        <v>805</v>
      </c>
      <c r="K10" s="8"/>
    </row>
    <row r="11" spans="1:11" ht="24" customHeight="1" x14ac:dyDescent="0.25">
      <c r="A11" s="19" t="s">
        <v>427</v>
      </c>
    </row>
    <row r="12" spans="1:11" ht="15.75" customHeight="1" x14ac:dyDescent="0.25">
      <c r="A12" s="20" t="s">
        <v>429</v>
      </c>
    </row>
    <row r="13" spans="1:11" ht="9" customHeight="1" x14ac:dyDescent="0.25">
      <c r="A13" s="20"/>
    </row>
    <row r="14" spans="1:11" x14ac:dyDescent="0.25">
      <c r="A14" s="21"/>
    </row>
    <row r="15" spans="1:11" x14ac:dyDescent="0.25">
      <c r="A15" s="22"/>
    </row>
    <row r="16" spans="1:11" x14ac:dyDescent="0.25">
      <c r="A16" s="22"/>
    </row>
    <row r="17" spans="1:1" x14ac:dyDescent="0.25">
      <c r="A17" s="22"/>
    </row>
    <row r="18" spans="1:1" x14ac:dyDescent="0.25">
      <c r="A18" s="22"/>
    </row>
    <row r="19" spans="1:1" x14ac:dyDescent="0.25">
      <c r="A19" s="22"/>
    </row>
    <row r="20" spans="1:1" x14ac:dyDescent="0.25">
      <c r="A20" s="22"/>
    </row>
    <row r="21" spans="1:1" x14ac:dyDescent="0.25">
      <c r="A21" s="22"/>
    </row>
    <row r="22" spans="1:1" x14ac:dyDescent="0.25">
      <c r="A22" s="22"/>
    </row>
    <row r="23" spans="1:1" x14ac:dyDescent="0.25">
      <c r="A23" s="22"/>
    </row>
    <row r="24" spans="1:1" x14ac:dyDescent="0.25">
      <c r="A24" s="22"/>
    </row>
    <row r="25" spans="1:1" x14ac:dyDescent="0.25">
      <c r="A25" s="22"/>
    </row>
    <row r="26" spans="1:1" x14ac:dyDescent="0.25">
      <c r="A26" s="22"/>
    </row>
    <row r="27" spans="1:1" x14ac:dyDescent="0.25">
      <c r="A27" s="22"/>
    </row>
    <row r="28" spans="1:1" x14ac:dyDescent="0.25">
      <c r="A28" s="22"/>
    </row>
  </sheetData>
  <hyperlinks>
    <hyperlink ref="A5" location="'Table of Contents'!A1" display="(table of Contents)"/>
    <hyperlink ref="A12" r:id="rId1"/>
  </hyperlinks>
  <pageMargins left="0.7" right="0.7" top="0.75" bottom="0.75" header="0.3" footer="0.3"/>
  <pageSetup orientation="portrait" r:id="rId2"/>
  <drawing r:id="rId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99"/>
  <sheetViews>
    <sheetView workbookViewId="0"/>
  </sheetViews>
  <sheetFormatPr defaultRowHeight="15" x14ac:dyDescent="0.25"/>
  <sheetData>
    <row r="1" spans="1:23" ht="135" x14ac:dyDescent="0.25">
      <c r="B1" s="27" t="s">
        <v>931</v>
      </c>
      <c r="E1" s="27" t="s">
        <v>932</v>
      </c>
      <c r="H1" s="27" t="s">
        <v>930</v>
      </c>
      <c r="M1" s="27" t="s">
        <v>933</v>
      </c>
      <c r="N1" s="27" t="s">
        <v>934</v>
      </c>
      <c r="O1" s="27" t="s">
        <v>935</v>
      </c>
      <c r="Q1" s="27" t="s">
        <v>933</v>
      </c>
      <c r="R1" s="27" t="s">
        <v>934</v>
      </c>
      <c r="S1" s="27" t="s">
        <v>935</v>
      </c>
      <c r="T1" s="27"/>
      <c r="U1" s="27" t="s">
        <v>939</v>
      </c>
    </row>
    <row r="2" spans="1:23" x14ac:dyDescent="0.25">
      <c r="A2" t="s">
        <v>897</v>
      </c>
      <c r="B2">
        <v>25</v>
      </c>
      <c r="D2" t="s">
        <v>5</v>
      </c>
      <c r="E2">
        <v>1.4575000000000002</v>
      </c>
      <c r="G2" t="s">
        <v>236</v>
      </c>
      <c r="H2">
        <v>63909.446689999997</v>
      </c>
      <c r="K2" t="s">
        <v>353</v>
      </c>
      <c r="L2" t="s">
        <v>352</v>
      </c>
      <c r="M2">
        <f>VLOOKUP(K2,$A$2:$B$195,2,FALSE)</f>
        <v>16</v>
      </c>
      <c r="N2" s="3">
        <f t="shared" ref="N2:N18" si="0">VLOOKUP(K2,$D$2:$E$195,2,FALSE)</f>
        <v>1.4999999999999999E-2</v>
      </c>
      <c r="O2" s="3">
        <f t="shared" ref="O2:O18" si="1">VLOOKUP(K2,$G$2:$H$196,2,FALSE)</f>
        <v>3945.179736</v>
      </c>
      <c r="Q2">
        <f>(M2-$M$146)/($M$145-$M$146)</f>
        <v>0.33333333333333331</v>
      </c>
      <c r="R2">
        <f>(N2-$N$146)/($N$145-$N$146)</f>
        <v>1E-3</v>
      </c>
      <c r="S2">
        <f>(LN(O2)-LN($O$146))/(LN($O$145)-LN($O$146))</f>
        <v>0.55514183787046911</v>
      </c>
      <c r="U2">
        <f>GEOMEAN(Q2,R2,S2)</f>
        <v>5.698504576309707E-2</v>
      </c>
      <c r="V2" t="s">
        <v>353</v>
      </c>
    </row>
    <row r="3" spans="1:23" x14ac:dyDescent="0.25">
      <c r="A3" t="s">
        <v>340</v>
      </c>
      <c r="B3">
        <v>20</v>
      </c>
      <c r="D3" t="s">
        <v>35</v>
      </c>
      <c r="E3">
        <v>1.3249999999999997</v>
      </c>
      <c r="G3" t="s">
        <v>15</v>
      </c>
      <c r="H3">
        <v>41523.944060000002</v>
      </c>
      <c r="K3" t="s">
        <v>217</v>
      </c>
      <c r="L3" t="s">
        <v>216</v>
      </c>
      <c r="M3" s="3">
        <f t="shared" ref="M3:M18" si="2">VLOOKUP(K3,$A$2:$B$195,2,FALSE)</f>
        <v>16</v>
      </c>
      <c r="N3" s="3">
        <f t="shared" si="0"/>
        <v>0.38500000000000001</v>
      </c>
      <c r="O3" s="3">
        <f t="shared" si="1"/>
        <v>1011.0373489999999</v>
      </c>
      <c r="Q3" s="3">
        <f t="shared" ref="Q3:Q66" si="3">(M3-$M$146)/($M$145-$M$146)</f>
        <v>0.33333333333333331</v>
      </c>
      <c r="R3" s="3">
        <f t="shared" ref="R3:R66" si="4">(N3-$N$146)/($N$145-$N$146)</f>
        <v>2.5666666666666667E-2</v>
      </c>
      <c r="S3" s="3">
        <f t="shared" ref="S3:S66" si="5">(LN(O3)-LN($O$146))/(LN($O$145)-LN($O$146))</f>
        <v>0.34947679622316985</v>
      </c>
      <c r="T3" s="3"/>
      <c r="U3" s="3">
        <f t="shared" ref="U3:U66" si="6">GEOMEAN(Q3,R3,S3)</f>
        <v>0.14406401708438979</v>
      </c>
      <c r="V3" t="s">
        <v>217</v>
      </c>
      <c r="W3" s="3"/>
    </row>
    <row r="4" spans="1:23" x14ac:dyDescent="0.25">
      <c r="A4" t="s">
        <v>9</v>
      </c>
      <c r="B4">
        <v>22</v>
      </c>
      <c r="D4" t="s">
        <v>42</v>
      </c>
      <c r="E4">
        <v>4.3324999999999996</v>
      </c>
      <c r="G4" t="s">
        <v>313</v>
      </c>
      <c r="H4">
        <v>53761.918149999998</v>
      </c>
      <c r="K4" t="s">
        <v>232</v>
      </c>
      <c r="L4" t="s">
        <v>231</v>
      </c>
      <c r="M4" s="3">
        <f t="shared" si="2"/>
        <v>15</v>
      </c>
      <c r="N4" s="3">
        <f t="shared" si="0"/>
        <v>0.45500000000000002</v>
      </c>
      <c r="O4" s="3">
        <f t="shared" si="1"/>
        <v>872.53268619999994</v>
      </c>
      <c r="Q4" s="3">
        <f t="shared" si="3"/>
        <v>0.27777777777777779</v>
      </c>
      <c r="R4" s="3">
        <f t="shared" si="4"/>
        <v>3.0333333333333334E-2</v>
      </c>
      <c r="S4" s="3">
        <f t="shared" si="5"/>
        <v>0.32722144642499101</v>
      </c>
      <c r="T4" s="3"/>
      <c r="U4" s="3">
        <f t="shared" si="6"/>
        <v>0.14022317582833921</v>
      </c>
      <c r="V4" t="s">
        <v>232</v>
      </c>
      <c r="W4" s="3"/>
    </row>
    <row r="5" spans="1:23" x14ac:dyDescent="0.25">
      <c r="A5" t="s">
        <v>15</v>
      </c>
      <c r="B5">
        <v>25</v>
      </c>
      <c r="D5" t="s">
        <v>51</v>
      </c>
      <c r="E5">
        <v>1.2225000000000001</v>
      </c>
      <c r="G5" t="s">
        <v>226</v>
      </c>
      <c r="H5">
        <v>42397.200949999999</v>
      </c>
      <c r="K5" t="s">
        <v>197</v>
      </c>
      <c r="L5" t="s">
        <v>196</v>
      </c>
      <c r="M5" s="3">
        <f t="shared" si="2"/>
        <v>15</v>
      </c>
      <c r="N5" s="3">
        <f t="shared" si="0"/>
        <v>0.7</v>
      </c>
      <c r="O5" s="3">
        <f t="shared" si="1"/>
        <v>1499.3822700000001</v>
      </c>
      <c r="Q5" s="3">
        <f t="shared" si="3"/>
        <v>0.27777777777777779</v>
      </c>
      <c r="R5" s="3">
        <f t="shared" si="4"/>
        <v>4.6666666666666662E-2</v>
      </c>
      <c r="S5" s="3">
        <f t="shared" si="5"/>
        <v>0.40900428315658538</v>
      </c>
      <c r="T5" s="3"/>
      <c r="U5" s="3">
        <f t="shared" si="6"/>
        <v>0.17437225291718172</v>
      </c>
      <c r="V5" t="s">
        <v>197</v>
      </c>
      <c r="W5" s="3"/>
    </row>
    <row r="6" spans="1:23" x14ac:dyDescent="0.25">
      <c r="A6" t="s">
        <v>17</v>
      </c>
      <c r="B6">
        <v>24</v>
      </c>
      <c r="D6" t="s">
        <v>55</v>
      </c>
      <c r="E6">
        <v>2.0649999999999999</v>
      </c>
      <c r="G6" t="s">
        <v>920</v>
      </c>
      <c r="H6">
        <v>52308.379540000002</v>
      </c>
      <c r="K6" t="s">
        <v>1</v>
      </c>
      <c r="L6" t="s">
        <v>0</v>
      </c>
      <c r="M6" s="3">
        <f t="shared" si="2"/>
        <v>16</v>
      </c>
      <c r="N6" s="3">
        <f t="shared" si="0"/>
        <v>0.82250000000000001</v>
      </c>
      <c r="O6" s="3">
        <f t="shared" si="1"/>
        <v>1903.656673</v>
      </c>
      <c r="Q6" s="3">
        <f t="shared" si="3"/>
        <v>0.33333333333333331</v>
      </c>
      <c r="R6" s="3">
        <f t="shared" si="4"/>
        <v>5.4833333333333331E-2</v>
      </c>
      <c r="S6" s="3">
        <f t="shared" si="5"/>
        <v>0.44506482064199476</v>
      </c>
      <c r="T6" s="3"/>
      <c r="U6" s="3">
        <f t="shared" si="6"/>
        <v>0.20111704846818912</v>
      </c>
      <c r="V6" t="s">
        <v>1</v>
      </c>
      <c r="W6" s="3"/>
    </row>
    <row r="7" spans="1:23" x14ac:dyDescent="0.25">
      <c r="A7" t="s">
        <v>31</v>
      </c>
      <c r="B7">
        <v>23</v>
      </c>
      <c r="D7" t="s">
        <v>60</v>
      </c>
      <c r="E7">
        <v>1.21</v>
      </c>
      <c r="G7" t="s">
        <v>119</v>
      </c>
      <c r="H7">
        <v>43048.677040000002</v>
      </c>
      <c r="K7" t="s">
        <v>195</v>
      </c>
      <c r="L7" t="s">
        <v>194</v>
      </c>
      <c r="M7" s="3">
        <f t="shared" si="2"/>
        <v>20</v>
      </c>
      <c r="N7" s="3">
        <f t="shared" si="0"/>
        <v>0.82250000000000001</v>
      </c>
      <c r="O7" s="3">
        <f t="shared" si="1"/>
        <v>10073.969510000001</v>
      </c>
      <c r="Q7" s="3">
        <f t="shared" si="3"/>
        <v>0.55555555555555558</v>
      </c>
      <c r="R7" s="3">
        <f t="shared" si="4"/>
        <v>5.4833333333333331E-2</v>
      </c>
      <c r="S7" s="3">
        <f t="shared" si="5"/>
        <v>0.69675059018376984</v>
      </c>
      <c r="T7" s="3"/>
      <c r="U7" s="3">
        <f t="shared" si="6"/>
        <v>0.2768746295999413</v>
      </c>
      <c r="V7" t="s">
        <v>195</v>
      </c>
      <c r="W7" s="3"/>
    </row>
    <row r="8" spans="1:23" x14ac:dyDescent="0.25">
      <c r="A8" t="s">
        <v>23</v>
      </c>
      <c r="B8">
        <v>20</v>
      </c>
      <c r="D8" t="s">
        <v>375</v>
      </c>
      <c r="E8">
        <v>2.0475000000000003</v>
      </c>
      <c r="G8" t="s">
        <v>228</v>
      </c>
      <c r="H8">
        <v>32569.374240000001</v>
      </c>
      <c r="K8" t="s">
        <v>305</v>
      </c>
      <c r="L8" t="s">
        <v>304</v>
      </c>
      <c r="M8" s="3">
        <f t="shared" si="2"/>
        <v>17</v>
      </c>
      <c r="N8" s="3">
        <f t="shared" si="0"/>
        <v>0.82250000000000001</v>
      </c>
      <c r="O8" s="3">
        <f t="shared" si="1"/>
        <v>3428.1227730000001</v>
      </c>
      <c r="Q8" s="3">
        <f t="shared" si="3"/>
        <v>0.3888888888888889</v>
      </c>
      <c r="R8" s="3">
        <f t="shared" si="4"/>
        <v>5.4833333333333331E-2</v>
      </c>
      <c r="S8" s="3">
        <f t="shared" si="5"/>
        <v>0.53392127210350826</v>
      </c>
      <c r="T8" s="3"/>
      <c r="U8" s="3">
        <f t="shared" si="6"/>
        <v>0.22496543835264404</v>
      </c>
      <c r="V8" t="s">
        <v>305</v>
      </c>
      <c r="W8" s="3"/>
    </row>
    <row r="9" spans="1:23" x14ac:dyDescent="0.25">
      <c r="A9" t="s">
        <v>21</v>
      </c>
      <c r="B9">
        <v>21</v>
      </c>
      <c r="D9" t="s">
        <v>95</v>
      </c>
      <c r="E9">
        <v>2.6799999999999997</v>
      </c>
      <c r="G9" t="s">
        <v>57</v>
      </c>
      <c r="H9">
        <v>41886.81626</v>
      </c>
      <c r="K9" t="s">
        <v>284</v>
      </c>
      <c r="L9" t="s">
        <v>283</v>
      </c>
      <c r="M9" s="3">
        <f t="shared" si="2"/>
        <v>13</v>
      </c>
      <c r="N9" s="3">
        <f t="shared" si="0"/>
        <v>0.88749999999999996</v>
      </c>
      <c r="O9" s="3">
        <f t="shared" si="1"/>
        <v>1815.102108</v>
      </c>
      <c r="Q9" s="3">
        <f t="shared" si="3"/>
        <v>0.16666666666666666</v>
      </c>
      <c r="R9" s="3">
        <f t="shared" si="4"/>
        <v>5.9166666666666666E-2</v>
      </c>
      <c r="S9" s="3">
        <f t="shared" si="5"/>
        <v>0.43786929940899194</v>
      </c>
      <c r="T9" s="3"/>
      <c r="U9" s="3">
        <f t="shared" si="6"/>
        <v>0.16283838364551584</v>
      </c>
      <c r="V9" t="s">
        <v>284</v>
      </c>
      <c r="W9" s="3"/>
    </row>
    <row r="10" spans="1:23" x14ac:dyDescent="0.25">
      <c r="A10" t="s">
        <v>27</v>
      </c>
      <c r="B10">
        <v>23</v>
      </c>
      <c r="D10" t="s">
        <v>113</v>
      </c>
      <c r="E10">
        <v>2.165</v>
      </c>
      <c r="G10" t="s">
        <v>286</v>
      </c>
      <c r="H10">
        <v>72371.229439999996</v>
      </c>
      <c r="K10" t="s">
        <v>224</v>
      </c>
      <c r="L10" t="s">
        <v>223</v>
      </c>
      <c r="M10" s="3">
        <f t="shared" si="2"/>
        <v>17</v>
      </c>
      <c r="N10" s="3">
        <f t="shared" si="0"/>
        <v>1.05</v>
      </c>
      <c r="O10" s="3">
        <f t="shared" si="1"/>
        <v>2193.984199</v>
      </c>
      <c r="Q10" s="3">
        <f t="shared" si="3"/>
        <v>0.3888888888888889</v>
      </c>
      <c r="R10" s="3">
        <f t="shared" si="4"/>
        <v>7.0000000000000007E-2</v>
      </c>
      <c r="S10" s="3">
        <f t="shared" si="5"/>
        <v>0.46650605764606778</v>
      </c>
      <c r="T10" s="3"/>
      <c r="U10" s="3">
        <f t="shared" si="6"/>
        <v>0.23330656209178224</v>
      </c>
      <c r="V10" t="s">
        <v>224</v>
      </c>
      <c r="W10" s="3"/>
    </row>
    <row r="11" spans="1:23" x14ac:dyDescent="0.25">
      <c r="A11" t="s">
        <v>380</v>
      </c>
      <c r="B11">
        <v>21</v>
      </c>
      <c r="D11" t="s">
        <v>115</v>
      </c>
      <c r="E11">
        <v>1.21</v>
      </c>
      <c r="G11" t="s">
        <v>84</v>
      </c>
      <c r="H11">
        <v>42880.275609999997</v>
      </c>
      <c r="K11" t="s">
        <v>278</v>
      </c>
      <c r="L11" t="s">
        <v>277</v>
      </c>
      <c r="M11" s="3">
        <f t="shared" si="2"/>
        <v>16</v>
      </c>
      <c r="N11" s="3">
        <f t="shared" si="0"/>
        <v>1.0650000000000002</v>
      </c>
      <c r="O11" s="3">
        <f t="shared" si="1"/>
        <v>2169.2614589999998</v>
      </c>
      <c r="Q11" s="3">
        <f t="shared" si="3"/>
        <v>0.33333333333333331</v>
      </c>
      <c r="R11" s="3">
        <f t="shared" si="4"/>
        <v>7.1000000000000008E-2</v>
      </c>
      <c r="S11" s="3">
        <f t="shared" si="5"/>
        <v>0.46479423491981692</v>
      </c>
      <c r="T11" s="3"/>
      <c r="U11" s="3">
        <f t="shared" si="6"/>
        <v>0.2223988866928627</v>
      </c>
      <c r="V11" t="s">
        <v>278</v>
      </c>
      <c r="W11" s="3"/>
    </row>
    <row r="12" spans="1:23" x14ac:dyDescent="0.25">
      <c r="A12" t="s">
        <v>57</v>
      </c>
      <c r="B12">
        <v>25</v>
      </c>
      <c r="D12" t="s">
        <v>121</v>
      </c>
      <c r="E12">
        <v>3.7625000000000002</v>
      </c>
      <c r="G12" t="s">
        <v>149</v>
      </c>
      <c r="H12">
        <v>33414.398050000003</v>
      </c>
      <c r="K12" t="s">
        <v>247</v>
      </c>
      <c r="L12" t="s">
        <v>246</v>
      </c>
      <c r="M12" s="3">
        <f t="shared" si="2"/>
        <v>15</v>
      </c>
      <c r="N12" s="3">
        <f t="shared" si="0"/>
        <v>1.165</v>
      </c>
      <c r="O12" s="3">
        <f t="shared" si="1"/>
        <v>2452.9813279999998</v>
      </c>
      <c r="Q12" s="3">
        <f t="shared" si="3"/>
        <v>0.27777777777777779</v>
      </c>
      <c r="R12" s="3">
        <f t="shared" si="4"/>
        <v>7.7666666666666676E-2</v>
      </c>
      <c r="S12" s="3">
        <f t="shared" si="5"/>
        <v>0.48336161043976256</v>
      </c>
      <c r="T12" s="3"/>
      <c r="U12" s="3">
        <f t="shared" si="6"/>
        <v>0.21847484512095477</v>
      </c>
      <c r="V12" t="s">
        <v>247</v>
      </c>
      <c r="W12" s="3"/>
    </row>
    <row r="13" spans="1:23" x14ac:dyDescent="0.25">
      <c r="A13" t="s">
        <v>313</v>
      </c>
      <c r="B13">
        <v>25</v>
      </c>
      <c r="D13" t="s">
        <v>913</v>
      </c>
      <c r="E13">
        <v>1.415</v>
      </c>
      <c r="G13" t="s">
        <v>311</v>
      </c>
      <c r="H13">
        <v>43201.3531</v>
      </c>
      <c r="K13" t="s">
        <v>60</v>
      </c>
      <c r="L13" t="s">
        <v>59</v>
      </c>
      <c r="M13" s="3">
        <f t="shared" si="2"/>
        <v>16</v>
      </c>
      <c r="N13" s="3">
        <f t="shared" si="0"/>
        <v>1.21</v>
      </c>
      <c r="O13" s="3">
        <f t="shared" si="1"/>
        <v>587.85550839999996</v>
      </c>
      <c r="Q13" s="3">
        <f t="shared" si="3"/>
        <v>0.33333333333333331</v>
      </c>
      <c r="R13" s="3">
        <f t="shared" si="4"/>
        <v>8.0666666666666664E-2</v>
      </c>
      <c r="S13" s="3">
        <f t="shared" si="5"/>
        <v>0.26756667825849334</v>
      </c>
      <c r="T13" s="3"/>
      <c r="U13" s="3">
        <f t="shared" si="6"/>
        <v>0.1930493281527047</v>
      </c>
      <c r="V13" t="s">
        <v>60</v>
      </c>
      <c r="W13" s="3"/>
    </row>
    <row r="14" spans="1:23" x14ac:dyDescent="0.25">
      <c r="A14" t="s">
        <v>898</v>
      </c>
      <c r="B14">
        <v>21</v>
      </c>
      <c r="D14" t="s">
        <v>163</v>
      </c>
      <c r="E14">
        <v>1.7150000000000001</v>
      </c>
      <c r="G14" t="s">
        <v>140</v>
      </c>
      <c r="H14">
        <v>35116.458010000002</v>
      </c>
      <c r="K14" t="s">
        <v>115</v>
      </c>
      <c r="L14" t="s">
        <v>114</v>
      </c>
      <c r="M14" s="3">
        <f t="shared" si="2"/>
        <v>17</v>
      </c>
      <c r="N14" s="3">
        <f t="shared" si="0"/>
        <v>1.21</v>
      </c>
      <c r="O14" s="3">
        <f t="shared" si="1"/>
        <v>1557.3110059999999</v>
      </c>
      <c r="Q14" s="3">
        <f t="shared" si="3"/>
        <v>0.3888888888888889</v>
      </c>
      <c r="R14" s="3">
        <f t="shared" si="4"/>
        <v>8.0666666666666664E-2</v>
      </c>
      <c r="S14" s="3">
        <f t="shared" si="5"/>
        <v>0.4147304156908817</v>
      </c>
      <c r="T14" s="3"/>
      <c r="U14" s="3">
        <f t="shared" si="6"/>
        <v>0.23519523081644089</v>
      </c>
      <c r="V14" t="s">
        <v>115</v>
      </c>
      <c r="W14" s="3"/>
    </row>
    <row r="15" spans="1:23" x14ac:dyDescent="0.25">
      <c r="A15" t="s">
        <v>80</v>
      </c>
      <c r="B15">
        <v>24</v>
      </c>
      <c r="D15" t="s">
        <v>176</v>
      </c>
      <c r="E15">
        <v>3.6550000000000002</v>
      </c>
      <c r="G15" t="s">
        <v>887</v>
      </c>
      <c r="H15">
        <v>35001.634980000003</v>
      </c>
      <c r="K15" t="s">
        <v>51</v>
      </c>
      <c r="L15" t="s">
        <v>50</v>
      </c>
      <c r="M15" s="3">
        <f t="shared" si="2"/>
        <v>16</v>
      </c>
      <c r="N15" s="3">
        <f t="shared" si="0"/>
        <v>1.2225000000000001</v>
      </c>
      <c r="O15" s="3">
        <f t="shared" si="1"/>
        <v>749.11030730000004</v>
      </c>
      <c r="Q15" s="3">
        <f t="shared" si="3"/>
        <v>0.33333333333333331</v>
      </c>
      <c r="R15" s="3">
        <f t="shared" si="4"/>
        <v>8.1500000000000003E-2</v>
      </c>
      <c r="S15" s="3">
        <f t="shared" si="5"/>
        <v>0.30418335215127512</v>
      </c>
      <c r="T15" s="3"/>
      <c r="U15" s="3">
        <f t="shared" si="6"/>
        <v>0.20217336139760145</v>
      </c>
      <c r="V15" t="s">
        <v>51</v>
      </c>
      <c r="W15" s="3"/>
    </row>
    <row r="16" spans="1:23" x14ac:dyDescent="0.25">
      <c r="A16" t="s">
        <v>82</v>
      </c>
      <c r="B16">
        <v>21</v>
      </c>
      <c r="D16" t="s">
        <v>178</v>
      </c>
      <c r="E16">
        <v>1.6325000000000001</v>
      </c>
      <c r="G16" t="s">
        <v>921</v>
      </c>
      <c r="H16">
        <v>52383.44586</v>
      </c>
      <c r="K16" t="s">
        <v>264</v>
      </c>
      <c r="L16" t="s">
        <v>263</v>
      </c>
      <c r="M16" s="3">
        <f t="shared" si="2"/>
        <v>18</v>
      </c>
      <c r="N16" s="3">
        <f t="shared" si="0"/>
        <v>1.2249999999999999</v>
      </c>
      <c r="O16" s="3">
        <f t="shared" si="1"/>
        <v>1403.2617660000001</v>
      </c>
      <c r="Q16" s="3">
        <f t="shared" si="3"/>
        <v>0.44444444444444442</v>
      </c>
      <c r="R16" s="3">
        <f t="shared" si="4"/>
        <v>8.1666666666666651E-2</v>
      </c>
      <c r="S16" s="3">
        <f t="shared" si="5"/>
        <v>0.39899626034564517</v>
      </c>
      <c r="T16" s="3"/>
      <c r="U16" s="3">
        <f t="shared" si="6"/>
        <v>0.24374948806762187</v>
      </c>
      <c r="V16" t="s">
        <v>264</v>
      </c>
      <c r="W16" s="3"/>
    </row>
    <row r="17" spans="1:23" x14ac:dyDescent="0.25">
      <c r="A17" t="s">
        <v>119</v>
      </c>
      <c r="B17">
        <v>24</v>
      </c>
      <c r="D17" t="s">
        <v>191</v>
      </c>
      <c r="E17">
        <v>1.6075000000000002</v>
      </c>
      <c r="G17" t="s">
        <v>922</v>
      </c>
      <c r="H17">
        <v>30345.349750000001</v>
      </c>
      <c r="K17" t="s">
        <v>215</v>
      </c>
      <c r="L17" t="s">
        <v>214</v>
      </c>
      <c r="M17" s="3">
        <f t="shared" si="2"/>
        <v>18</v>
      </c>
      <c r="N17" s="3">
        <f t="shared" si="0"/>
        <v>1.24</v>
      </c>
      <c r="O17" s="3">
        <f t="shared" si="1"/>
        <v>6905.1803360000004</v>
      </c>
      <c r="Q17" s="3">
        <f t="shared" si="3"/>
        <v>0.44444444444444442</v>
      </c>
      <c r="R17" s="3">
        <f t="shared" si="4"/>
        <v>8.2666666666666666E-2</v>
      </c>
      <c r="S17" s="3">
        <f t="shared" si="5"/>
        <v>0.63969942085592202</v>
      </c>
      <c r="T17" s="3"/>
      <c r="U17" s="3">
        <f t="shared" si="6"/>
        <v>0.28644502811308303</v>
      </c>
      <c r="V17" t="s">
        <v>215</v>
      </c>
      <c r="W17" s="3"/>
    </row>
    <row r="18" spans="1:23" x14ac:dyDescent="0.25">
      <c r="A18" t="s">
        <v>84</v>
      </c>
      <c r="B18">
        <v>23</v>
      </c>
      <c r="D18" t="s">
        <v>197</v>
      </c>
      <c r="E18">
        <v>0.7</v>
      </c>
      <c r="G18" t="s">
        <v>157</v>
      </c>
      <c r="H18">
        <v>36746.825779999999</v>
      </c>
      <c r="K18" t="s">
        <v>35</v>
      </c>
      <c r="L18" t="s">
        <v>34</v>
      </c>
      <c r="M18" s="3">
        <f t="shared" si="2"/>
        <v>16</v>
      </c>
      <c r="N18" s="3">
        <f t="shared" si="0"/>
        <v>1.3249999999999997</v>
      </c>
      <c r="O18" s="3">
        <f t="shared" si="1"/>
        <v>1725.8323789999999</v>
      </c>
      <c r="Q18" s="3">
        <f t="shared" si="3"/>
        <v>0.33333333333333331</v>
      </c>
      <c r="R18" s="3">
        <f t="shared" si="4"/>
        <v>8.8333333333333319E-2</v>
      </c>
      <c r="S18" s="3">
        <f t="shared" si="5"/>
        <v>0.43025121879832257</v>
      </c>
      <c r="T18" s="3"/>
      <c r="U18" s="3">
        <f t="shared" si="6"/>
        <v>0.23311765079530045</v>
      </c>
      <c r="V18" t="s">
        <v>35</v>
      </c>
      <c r="W18" s="3"/>
    </row>
    <row r="19" spans="1:23" x14ac:dyDescent="0.25">
      <c r="A19" t="s">
        <v>301</v>
      </c>
      <c r="B19">
        <v>25</v>
      </c>
      <c r="D19" t="s">
        <v>203</v>
      </c>
      <c r="E19">
        <v>1.84</v>
      </c>
      <c r="G19" t="s">
        <v>182</v>
      </c>
      <c r="H19">
        <v>87085.089420000004</v>
      </c>
      <c r="K19" t="s">
        <v>879</v>
      </c>
      <c r="L19" t="s">
        <v>70</v>
      </c>
      <c r="M19" s="3">
        <v>15</v>
      </c>
      <c r="N19" s="3">
        <v>1.3374999999999999</v>
      </c>
      <c r="O19" s="3">
        <v>443.95778230000002</v>
      </c>
      <c r="Q19" s="3">
        <f t="shared" si="3"/>
        <v>0.27777777777777779</v>
      </c>
      <c r="R19" s="3">
        <f t="shared" si="4"/>
        <v>8.9166666666666658E-2</v>
      </c>
      <c r="S19" s="3">
        <f t="shared" si="5"/>
        <v>0.22515752326469857</v>
      </c>
      <c r="T19" s="3"/>
      <c r="U19" s="3">
        <f t="shared" si="6"/>
        <v>0.1773354240945714</v>
      </c>
      <c r="V19" t="s">
        <v>879</v>
      </c>
      <c r="W19" s="3"/>
    </row>
    <row r="20" spans="1:23" x14ac:dyDescent="0.25">
      <c r="A20" t="s">
        <v>103</v>
      </c>
      <c r="B20">
        <v>21</v>
      </c>
      <c r="D20" t="s">
        <v>205</v>
      </c>
      <c r="E20">
        <v>4.7675000000000001</v>
      </c>
      <c r="G20" t="s">
        <v>151</v>
      </c>
      <c r="H20">
        <v>29966.204829999999</v>
      </c>
      <c r="K20" t="s">
        <v>147</v>
      </c>
      <c r="L20" t="s">
        <v>146</v>
      </c>
      <c r="M20" s="3">
        <f t="shared" ref="M20:M31" si="7">VLOOKUP(K20,$A$2:$B$195,2,FALSE)</f>
        <v>18</v>
      </c>
      <c r="N20" s="3">
        <f t="shared" ref="N20:N31" si="8">VLOOKUP(K20,$D$2:$E$195,2,FALSE)</f>
        <v>1.4524999999999999</v>
      </c>
      <c r="O20" s="3">
        <f t="shared" ref="O20:O31" si="9">VLOOKUP(K20,$G$2:$H$196,2,FALSE)</f>
        <v>14007.319159999999</v>
      </c>
      <c r="Q20" s="3">
        <f t="shared" si="3"/>
        <v>0.44444444444444442</v>
      </c>
      <c r="R20" s="3">
        <f t="shared" si="4"/>
        <v>9.6833333333333327E-2</v>
      </c>
      <c r="S20" s="3">
        <f t="shared" si="5"/>
        <v>0.74654236123343154</v>
      </c>
      <c r="T20" s="3"/>
      <c r="U20" s="3">
        <f t="shared" si="6"/>
        <v>0.31790615762050728</v>
      </c>
      <c r="V20" t="s">
        <v>147</v>
      </c>
      <c r="W20" s="3"/>
    </row>
    <row r="21" spans="1:23" x14ac:dyDescent="0.25">
      <c r="A21" t="s">
        <v>109</v>
      </c>
      <c r="B21">
        <v>24</v>
      </c>
      <c r="D21" t="s">
        <v>215</v>
      </c>
      <c r="E21">
        <v>1.24</v>
      </c>
      <c r="G21" t="s">
        <v>111</v>
      </c>
      <c r="H21">
        <v>36628.784630000002</v>
      </c>
      <c r="K21" t="s">
        <v>5</v>
      </c>
      <c r="L21" t="s">
        <v>4</v>
      </c>
      <c r="M21" s="3">
        <f t="shared" si="7"/>
        <v>18</v>
      </c>
      <c r="N21" s="3">
        <f t="shared" si="8"/>
        <v>1.4575000000000002</v>
      </c>
      <c r="O21" s="3">
        <f t="shared" si="9"/>
        <v>12554.57199</v>
      </c>
      <c r="Q21" s="3">
        <f t="shared" si="3"/>
        <v>0.44444444444444442</v>
      </c>
      <c r="R21" s="3">
        <f t="shared" si="4"/>
        <v>9.7166666666666679E-2</v>
      </c>
      <c r="S21" s="3">
        <f t="shared" si="5"/>
        <v>0.73000250049422943</v>
      </c>
      <c r="T21" s="3"/>
      <c r="U21" s="3">
        <f t="shared" si="6"/>
        <v>0.31590248676777061</v>
      </c>
      <c r="V21" t="s">
        <v>5</v>
      </c>
      <c r="W21" s="3"/>
    </row>
    <row r="22" spans="1:23" x14ac:dyDescent="0.25">
      <c r="A22" t="s">
        <v>111</v>
      </c>
      <c r="B22">
        <v>25</v>
      </c>
      <c r="D22" t="s">
        <v>217</v>
      </c>
      <c r="E22">
        <v>0.38500000000000001</v>
      </c>
      <c r="G22" t="s">
        <v>17</v>
      </c>
      <c r="H22">
        <v>42929.640650000001</v>
      </c>
      <c r="K22" t="s">
        <v>309</v>
      </c>
      <c r="L22" t="s">
        <v>308</v>
      </c>
      <c r="M22" s="3">
        <f t="shared" si="7"/>
        <v>17</v>
      </c>
      <c r="N22" s="3">
        <f t="shared" si="8"/>
        <v>1.4949999999999999</v>
      </c>
      <c r="O22" s="3">
        <f t="shared" si="9"/>
        <v>5536.4361049999998</v>
      </c>
      <c r="Q22" s="3">
        <f t="shared" si="3"/>
        <v>0.3888888888888889</v>
      </c>
      <c r="R22" s="3">
        <f t="shared" si="4"/>
        <v>9.9666666666666653E-2</v>
      </c>
      <c r="S22" s="3">
        <f t="shared" si="5"/>
        <v>0.60632805094049269</v>
      </c>
      <c r="T22" s="3"/>
      <c r="U22" s="3">
        <f t="shared" si="6"/>
        <v>0.28643607219283523</v>
      </c>
      <c r="V22" t="s">
        <v>309</v>
      </c>
      <c r="W22" s="3"/>
    </row>
    <row r="23" spans="1:23" x14ac:dyDescent="0.25">
      <c r="A23" t="s">
        <v>887</v>
      </c>
      <c r="B23">
        <v>24</v>
      </c>
      <c r="D23" t="s">
        <v>232</v>
      </c>
      <c r="E23">
        <v>0.45500000000000002</v>
      </c>
      <c r="G23" t="s">
        <v>31</v>
      </c>
      <c r="H23">
        <v>39470.904219999997</v>
      </c>
      <c r="K23" t="s">
        <v>191</v>
      </c>
      <c r="L23" t="s">
        <v>190</v>
      </c>
      <c r="M23" s="3">
        <f t="shared" si="7"/>
        <v>16</v>
      </c>
      <c r="N23" s="3">
        <f t="shared" si="8"/>
        <v>1.6075000000000002</v>
      </c>
      <c r="O23" s="3">
        <f t="shared" si="9"/>
        <v>714.9372353</v>
      </c>
      <c r="Q23" s="3">
        <f t="shared" si="3"/>
        <v>0.33333333333333331</v>
      </c>
      <c r="R23" s="3">
        <f t="shared" si="4"/>
        <v>0.10716666666666667</v>
      </c>
      <c r="S23" s="3">
        <f t="shared" si="5"/>
        <v>0.29713033507170455</v>
      </c>
      <c r="T23" s="3"/>
      <c r="U23" s="3">
        <f t="shared" si="6"/>
        <v>0.21976666623714139</v>
      </c>
      <c r="V23" t="s">
        <v>191</v>
      </c>
      <c r="W23" s="3"/>
    </row>
    <row r="24" spans="1:23" x14ac:dyDescent="0.25">
      <c r="A24" t="s">
        <v>99</v>
      </c>
      <c r="B24">
        <v>16</v>
      </c>
      <c r="D24" t="s">
        <v>264</v>
      </c>
      <c r="E24">
        <v>1.2249999999999999</v>
      </c>
      <c r="G24" t="s">
        <v>186</v>
      </c>
      <c r="H24">
        <v>58694.719290000001</v>
      </c>
      <c r="K24" t="s">
        <v>178</v>
      </c>
      <c r="L24" t="s">
        <v>177</v>
      </c>
      <c r="M24" s="3">
        <f t="shared" si="7"/>
        <v>16</v>
      </c>
      <c r="N24" s="3">
        <f t="shared" si="8"/>
        <v>1.6325000000000001</v>
      </c>
      <c r="O24" s="3">
        <f t="shared" si="9"/>
        <v>752.00086780000004</v>
      </c>
      <c r="Q24" s="3">
        <f t="shared" si="3"/>
        <v>0.33333333333333331</v>
      </c>
      <c r="R24" s="3">
        <f t="shared" si="4"/>
        <v>0.10883333333333334</v>
      </c>
      <c r="S24" s="3">
        <f t="shared" si="5"/>
        <v>0.30476510289345737</v>
      </c>
      <c r="T24" s="3"/>
      <c r="U24" s="3">
        <f t="shared" si="6"/>
        <v>0.22277612095497276</v>
      </c>
      <c r="V24" t="s">
        <v>178</v>
      </c>
      <c r="W24" s="3"/>
    </row>
    <row r="25" spans="1:23" x14ac:dyDescent="0.25">
      <c r="A25" t="s">
        <v>123</v>
      </c>
      <c r="B25">
        <v>24</v>
      </c>
      <c r="D25" t="s">
        <v>278</v>
      </c>
      <c r="E25">
        <v>1.0650000000000002</v>
      </c>
      <c r="G25" t="s">
        <v>109</v>
      </c>
      <c r="H25">
        <v>37366.066160000002</v>
      </c>
      <c r="K25" t="s">
        <v>163</v>
      </c>
      <c r="L25" t="s">
        <v>162</v>
      </c>
      <c r="M25" s="3">
        <f t="shared" si="7"/>
        <v>18</v>
      </c>
      <c r="N25" s="3">
        <f t="shared" si="8"/>
        <v>1.7150000000000001</v>
      </c>
      <c r="O25" s="3">
        <f t="shared" si="9"/>
        <v>2157.9352170000002</v>
      </c>
      <c r="Q25" s="3">
        <f t="shared" si="3"/>
        <v>0.44444444444444442</v>
      </c>
      <c r="R25" s="3">
        <f t="shared" si="4"/>
        <v>0.11433333333333334</v>
      </c>
      <c r="S25" s="3">
        <f t="shared" si="5"/>
        <v>0.46400346999537961</v>
      </c>
      <c r="T25" s="3"/>
      <c r="U25" s="3">
        <f t="shared" si="6"/>
        <v>0.2867502852085555</v>
      </c>
      <c r="V25" t="s">
        <v>163</v>
      </c>
      <c r="W25" s="3"/>
    </row>
    <row r="26" spans="1:23" x14ac:dyDescent="0.25">
      <c r="A26" t="s">
        <v>76</v>
      </c>
      <c r="B26">
        <v>21</v>
      </c>
      <c r="D26" t="s">
        <v>284</v>
      </c>
      <c r="E26">
        <v>0.88749999999999996</v>
      </c>
      <c r="G26" t="s">
        <v>290</v>
      </c>
      <c r="H26">
        <v>26808.598119999999</v>
      </c>
      <c r="K26" t="s">
        <v>203</v>
      </c>
      <c r="L26" t="s">
        <v>202</v>
      </c>
      <c r="M26" s="3">
        <f t="shared" si="7"/>
        <v>16</v>
      </c>
      <c r="N26" s="3">
        <f t="shared" si="8"/>
        <v>1.84</v>
      </c>
      <c r="O26" s="3">
        <f t="shared" si="9"/>
        <v>2988.1462409999999</v>
      </c>
      <c r="Q26" s="3">
        <f t="shared" si="3"/>
        <v>0.33333333333333331</v>
      </c>
      <c r="R26" s="3">
        <f t="shared" si="4"/>
        <v>0.12266666666666667</v>
      </c>
      <c r="S26" s="3">
        <f t="shared" si="5"/>
        <v>0.51317231635548155</v>
      </c>
      <c r="T26" s="3"/>
      <c r="U26" s="3">
        <f t="shared" si="6"/>
        <v>0.27581815116395048</v>
      </c>
      <c r="V26" t="s">
        <v>203</v>
      </c>
      <c r="W26" s="3"/>
    </row>
    <row r="27" spans="1:23" x14ac:dyDescent="0.25">
      <c r="A27" t="s">
        <v>138</v>
      </c>
      <c r="B27">
        <v>20</v>
      </c>
      <c r="D27" t="s">
        <v>296</v>
      </c>
      <c r="E27">
        <v>6.5449999999999999</v>
      </c>
      <c r="G27" t="s">
        <v>153</v>
      </c>
      <c r="H27">
        <v>32668.988229999999</v>
      </c>
      <c r="K27" t="s">
        <v>322</v>
      </c>
      <c r="L27" t="s">
        <v>321</v>
      </c>
      <c r="M27" s="3">
        <f t="shared" si="7"/>
        <v>17</v>
      </c>
      <c r="N27" s="3">
        <f t="shared" si="8"/>
        <v>1.8849999999999998</v>
      </c>
      <c r="O27" s="3">
        <f t="shared" si="9"/>
        <v>1128.7400459999999</v>
      </c>
      <c r="Q27" s="3">
        <f t="shared" si="3"/>
        <v>0.3888888888888889</v>
      </c>
      <c r="R27" s="3">
        <f t="shared" si="4"/>
        <v>0.12566666666666665</v>
      </c>
      <c r="S27" s="3">
        <f t="shared" si="5"/>
        <v>0.36611182754123134</v>
      </c>
      <c r="T27" s="3"/>
      <c r="U27" s="3">
        <f t="shared" si="6"/>
        <v>0.26154903975886901</v>
      </c>
      <c r="V27" t="s">
        <v>322</v>
      </c>
      <c r="W27" s="3"/>
    </row>
    <row r="28" spans="1:23" x14ac:dyDescent="0.25">
      <c r="A28" t="s">
        <v>149</v>
      </c>
      <c r="B28">
        <v>24</v>
      </c>
      <c r="D28" t="s">
        <v>305</v>
      </c>
      <c r="E28">
        <v>0.82250000000000001</v>
      </c>
      <c r="G28" t="s">
        <v>301</v>
      </c>
      <c r="H28">
        <v>30561.469069999999</v>
      </c>
      <c r="K28" t="s">
        <v>371</v>
      </c>
      <c r="L28" t="s">
        <v>218</v>
      </c>
      <c r="M28" s="3">
        <f t="shared" si="7"/>
        <v>17</v>
      </c>
      <c r="N28" s="3">
        <f t="shared" si="8"/>
        <v>1.9075</v>
      </c>
      <c r="O28" s="3">
        <f t="shared" si="9"/>
        <v>3998.06</v>
      </c>
      <c r="Q28" s="3">
        <f t="shared" si="3"/>
        <v>0.3888888888888889</v>
      </c>
      <c r="R28" s="3">
        <f t="shared" si="4"/>
        <v>0.12716666666666668</v>
      </c>
      <c r="S28" s="3">
        <f t="shared" si="5"/>
        <v>0.55715310411144503</v>
      </c>
      <c r="T28" s="3"/>
      <c r="U28" s="3">
        <f t="shared" si="6"/>
        <v>0.30203536173622542</v>
      </c>
      <c r="V28" t="s">
        <v>371</v>
      </c>
      <c r="W28" s="3"/>
    </row>
    <row r="29" spans="1:23" x14ac:dyDescent="0.25">
      <c r="A29" t="s">
        <v>140</v>
      </c>
      <c r="B29">
        <v>25</v>
      </c>
      <c r="D29" t="s">
        <v>309</v>
      </c>
      <c r="E29">
        <v>1.4949999999999999</v>
      </c>
      <c r="G29" t="s">
        <v>82</v>
      </c>
      <c r="H29">
        <v>24534.54753</v>
      </c>
      <c r="K29" t="s">
        <v>134</v>
      </c>
      <c r="L29" t="s">
        <v>133</v>
      </c>
      <c r="M29" s="3">
        <f t="shared" si="7"/>
        <v>17</v>
      </c>
      <c r="N29" s="3">
        <f t="shared" si="8"/>
        <v>1.9624999999999999</v>
      </c>
      <c r="O29" s="3">
        <f t="shared" si="9"/>
        <v>1635.6908570000001</v>
      </c>
      <c r="Q29" s="3">
        <f t="shared" si="3"/>
        <v>0.3888888888888889</v>
      </c>
      <c r="R29" s="3">
        <f t="shared" si="4"/>
        <v>0.13083333333333333</v>
      </c>
      <c r="S29" s="3">
        <f t="shared" si="5"/>
        <v>0.42214795266133687</v>
      </c>
      <c r="T29" s="3"/>
      <c r="U29" s="3">
        <f t="shared" si="6"/>
        <v>0.27797316770991015</v>
      </c>
      <c r="V29" t="s">
        <v>134</v>
      </c>
      <c r="W29" s="3"/>
    </row>
    <row r="30" spans="1:23" x14ac:dyDescent="0.25">
      <c r="A30" t="s">
        <v>151</v>
      </c>
      <c r="B30">
        <v>24</v>
      </c>
      <c r="D30" t="s">
        <v>906</v>
      </c>
      <c r="E30">
        <v>2.48</v>
      </c>
      <c r="G30" t="s">
        <v>123</v>
      </c>
      <c r="H30">
        <v>24657.99309</v>
      </c>
      <c r="K30" t="s">
        <v>375</v>
      </c>
      <c r="L30" t="s">
        <v>71</v>
      </c>
      <c r="M30" s="3">
        <f t="shared" si="7"/>
        <v>17</v>
      </c>
      <c r="N30" s="3">
        <f t="shared" si="8"/>
        <v>2.0475000000000003</v>
      </c>
      <c r="O30" s="3">
        <f t="shared" si="9"/>
        <v>4909.3669989999999</v>
      </c>
      <c r="Q30" s="3">
        <f t="shared" si="3"/>
        <v>0.3888888888888889</v>
      </c>
      <c r="R30" s="3">
        <f t="shared" si="4"/>
        <v>0.13650000000000001</v>
      </c>
      <c r="S30" s="3">
        <f t="shared" si="5"/>
        <v>0.58817024891425451</v>
      </c>
      <c r="T30" s="3"/>
      <c r="U30" s="3">
        <f t="shared" si="6"/>
        <v>0.31488628592136658</v>
      </c>
      <c r="V30" t="s">
        <v>375</v>
      </c>
      <c r="W30" s="3"/>
    </row>
    <row r="31" spans="1:23" x14ac:dyDescent="0.25">
      <c r="A31" t="s">
        <v>153</v>
      </c>
      <c r="B31">
        <v>25</v>
      </c>
      <c r="D31" t="s">
        <v>322</v>
      </c>
      <c r="E31">
        <v>1.8849999999999998</v>
      </c>
      <c r="G31" t="s">
        <v>380</v>
      </c>
      <c r="H31">
        <v>70883.48</v>
      </c>
      <c r="K31" t="s">
        <v>55</v>
      </c>
      <c r="L31" t="s">
        <v>54</v>
      </c>
      <c r="M31" s="3">
        <f t="shared" si="7"/>
        <v>16</v>
      </c>
      <c r="N31" s="3">
        <f t="shared" si="8"/>
        <v>2.0649999999999999</v>
      </c>
      <c r="O31" s="3">
        <f t="shared" si="9"/>
        <v>2556.702988</v>
      </c>
      <c r="Q31" s="3">
        <f t="shared" si="3"/>
        <v>0.33333333333333331</v>
      </c>
      <c r="R31" s="3">
        <f t="shared" si="4"/>
        <v>0.13766666666666666</v>
      </c>
      <c r="S31" s="3">
        <f t="shared" si="5"/>
        <v>0.48961748986789405</v>
      </c>
      <c r="T31" s="3"/>
      <c r="U31" s="3">
        <f t="shared" si="6"/>
        <v>0.28217691977580434</v>
      </c>
      <c r="V31" t="s">
        <v>55</v>
      </c>
      <c r="W31" s="3"/>
    </row>
    <row r="32" spans="1:23" x14ac:dyDescent="0.25">
      <c r="A32" s="23" t="s">
        <v>157</v>
      </c>
      <c r="B32" s="23">
        <v>26</v>
      </c>
      <c r="D32" t="s">
        <v>328</v>
      </c>
      <c r="E32">
        <v>2.29</v>
      </c>
      <c r="G32" s="23" t="s">
        <v>259</v>
      </c>
      <c r="H32" s="23">
        <v>119029.1156</v>
      </c>
      <c r="K32" t="s">
        <v>882</v>
      </c>
      <c r="L32" t="s">
        <v>171</v>
      </c>
      <c r="M32" s="3">
        <v>17</v>
      </c>
      <c r="N32" s="3">
        <v>2.1425000000000001</v>
      </c>
      <c r="O32" s="3">
        <v>4351.2663899999998</v>
      </c>
      <c r="Q32" s="3">
        <f t="shared" si="3"/>
        <v>0.3888888888888889</v>
      </c>
      <c r="R32" s="3">
        <f t="shared" si="4"/>
        <v>0.14283333333333334</v>
      </c>
      <c r="S32" s="3">
        <f t="shared" si="5"/>
        <v>0.56994113239446387</v>
      </c>
      <c r="T32" s="3"/>
      <c r="U32" s="3">
        <f t="shared" si="6"/>
        <v>0.31634553018814809</v>
      </c>
      <c r="V32" t="s">
        <v>882</v>
      </c>
      <c r="W32" s="3"/>
    </row>
    <row r="33" spans="1:23" x14ac:dyDescent="0.25">
      <c r="A33" t="s">
        <v>899</v>
      </c>
      <c r="B33">
        <v>24</v>
      </c>
      <c r="D33" t="s">
        <v>336</v>
      </c>
      <c r="E33">
        <v>2.7574999999999998</v>
      </c>
      <c r="G33" t="s">
        <v>80</v>
      </c>
      <c r="H33">
        <v>26770.726460000002</v>
      </c>
      <c r="K33" t="s">
        <v>113</v>
      </c>
      <c r="L33" t="s">
        <v>112</v>
      </c>
      <c r="M33" s="3">
        <f t="shared" ref="M33:M38" si="10">VLOOKUP(K33,$A$2:$B$195,2,FALSE)</f>
        <v>18</v>
      </c>
      <c r="N33" s="3">
        <f>VLOOKUP(K33,$D$2:$E$195,2,FALSE)</f>
        <v>2.165</v>
      </c>
      <c r="O33" s="3">
        <f t="shared" ref="O33:O38" si="11">VLOOKUP(K33,$G$2:$H$196,2,FALSE)</f>
        <v>16976.542819999999</v>
      </c>
      <c r="Q33" s="3">
        <f t="shared" si="3"/>
        <v>0.44444444444444442</v>
      </c>
      <c r="R33" s="3">
        <f t="shared" si="4"/>
        <v>0.14433333333333334</v>
      </c>
      <c r="S33" s="3">
        <f t="shared" si="5"/>
        <v>0.77558321334272684</v>
      </c>
      <c r="T33" s="3"/>
      <c r="U33" s="3">
        <f t="shared" si="6"/>
        <v>0.36779360588655119</v>
      </c>
      <c r="V33" t="s">
        <v>113</v>
      </c>
      <c r="W33" s="3"/>
    </row>
    <row r="34" spans="1:23" x14ac:dyDescent="0.25">
      <c r="A34" t="s">
        <v>168</v>
      </c>
      <c r="B34">
        <v>21</v>
      </c>
      <c r="D34" t="s">
        <v>902</v>
      </c>
      <c r="E34">
        <v>1.3374999999999999</v>
      </c>
      <c r="G34" t="s">
        <v>103</v>
      </c>
      <c r="H34">
        <v>23387.240010000001</v>
      </c>
      <c r="K34" t="s">
        <v>180</v>
      </c>
      <c r="L34" t="s">
        <v>179</v>
      </c>
      <c r="M34" s="3">
        <f t="shared" si="10"/>
        <v>20</v>
      </c>
      <c r="N34" s="3">
        <v>2.2275</v>
      </c>
      <c r="O34" s="3">
        <f t="shared" si="11"/>
        <v>21665.641189999998</v>
      </c>
      <c r="Q34" s="3">
        <f t="shared" si="3"/>
        <v>0.55555555555555558</v>
      </c>
      <c r="R34" s="3">
        <f t="shared" si="4"/>
        <v>0.14849999999999999</v>
      </c>
      <c r="S34" s="3">
        <f t="shared" si="5"/>
        <v>0.81242496504476047</v>
      </c>
      <c r="T34" s="3"/>
      <c r="U34" s="3">
        <f t="shared" si="6"/>
        <v>0.40620544096480959</v>
      </c>
      <c r="V34" t="s">
        <v>180</v>
      </c>
      <c r="W34" s="3"/>
    </row>
    <row r="35" spans="1:23" x14ac:dyDescent="0.25">
      <c r="A35" t="s">
        <v>186</v>
      </c>
      <c r="B35">
        <v>25</v>
      </c>
      <c r="D35" t="s">
        <v>355</v>
      </c>
      <c r="E35">
        <v>3.4524999999999997</v>
      </c>
      <c r="G35" t="s">
        <v>276</v>
      </c>
      <c r="H35">
        <v>52109.35987</v>
      </c>
      <c r="K35" t="s">
        <v>241</v>
      </c>
      <c r="L35" t="s">
        <v>240</v>
      </c>
      <c r="M35" s="3">
        <f t="shared" si="10"/>
        <v>17</v>
      </c>
      <c r="N35" s="3">
        <f>VLOOKUP(K35,$D$2:$E$195,2,FALSE)</f>
        <v>2.2550000000000003</v>
      </c>
      <c r="O35" s="3">
        <f t="shared" si="11"/>
        <v>4651.6376259999997</v>
      </c>
      <c r="Q35" s="3">
        <f t="shared" si="3"/>
        <v>0.3888888888888889</v>
      </c>
      <c r="R35" s="3">
        <f t="shared" si="4"/>
        <v>0.15033333333333335</v>
      </c>
      <c r="S35" s="3">
        <f t="shared" si="5"/>
        <v>0.58002446626118365</v>
      </c>
      <c r="T35" s="3"/>
      <c r="U35" s="3">
        <f t="shared" si="6"/>
        <v>0.32367491681569077</v>
      </c>
      <c r="V35" t="s">
        <v>241</v>
      </c>
      <c r="W35" s="3"/>
    </row>
    <row r="36" spans="1:23" x14ac:dyDescent="0.25">
      <c r="A36" t="s">
        <v>900</v>
      </c>
      <c r="B36">
        <v>25</v>
      </c>
      <c r="D36" t="s">
        <v>357</v>
      </c>
      <c r="E36">
        <v>3.7475000000000001</v>
      </c>
      <c r="G36" t="s">
        <v>184</v>
      </c>
      <c r="H36">
        <v>23740.305769999999</v>
      </c>
      <c r="K36" t="s">
        <v>127</v>
      </c>
      <c r="L36" t="s">
        <v>126</v>
      </c>
      <c r="M36" s="3">
        <f t="shared" si="10"/>
        <v>21</v>
      </c>
      <c r="N36" s="3">
        <f>VLOOKUP(K36,$D$2:$E$195,2,FALSE)</f>
        <v>2.2874999999999996</v>
      </c>
      <c r="O36" s="3">
        <f t="shared" si="11"/>
        <v>6865.9663389999996</v>
      </c>
      <c r="Q36" s="3">
        <f t="shared" si="3"/>
        <v>0.61111111111111116</v>
      </c>
      <c r="R36" s="3">
        <f t="shared" si="4"/>
        <v>0.15249999999999997</v>
      </c>
      <c r="S36" s="3">
        <f t="shared" si="5"/>
        <v>0.63883914173068734</v>
      </c>
      <c r="T36" s="3"/>
      <c r="U36" s="3">
        <f t="shared" si="6"/>
        <v>0.39047555161229092</v>
      </c>
      <c r="V36" t="s">
        <v>127</v>
      </c>
      <c r="W36" s="3"/>
    </row>
    <row r="37" spans="1:23" x14ac:dyDescent="0.25">
      <c r="A37" t="s">
        <v>199</v>
      </c>
      <c r="B37">
        <v>24</v>
      </c>
      <c r="D37" t="s">
        <v>27</v>
      </c>
      <c r="E37">
        <v>8.6649999999999991</v>
      </c>
      <c r="G37" t="s">
        <v>255</v>
      </c>
      <c r="H37">
        <v>21487.18361</v>
      </c>
      <c r="K37" t="s">
        <v>328</v>
      </c>
      <c r="L37" t="s">
        <v>327</v>
      </c>
      <c r="M37" s="3">
        <f t="shared" si="10"/>
        <v>21</v>
      </c>
      <c r="N37" s="3">
        <f>VLOOKUP(K37,$D$2:$E$195,2,FALSE)</f>
        <v>2.29</v>
      </c>
      <c r="O37" s="3">
        <f t="shared" si="11"/>
        <v>10439.70226</v>
      </c>
      <c r="Q37" s="3">
        <f t="shared" si="3"/>
        <v>0.61111111111111116</v>
      </c>
      <c r="R37" s="3">
        <f t="shared" si="4"/>
        <v>0.15266666666666667</v>
      </c>
      <c r="S37" s="3">
        <f t="shared" si="5"/>
        <v>0.70213742520242273</v>
      </c>
      <c r="T37" s="3"/>
      <c r="U37" s="3">
        <f t="shared" si="6"/>
        <v>0.40311489162543074</v>
      </c>
      <c r="V37" t="s">
        <v>328</v>
      </c>
      <c r="W37" s="3"/>
    </row>
    <row r="38" spans="1:23" x14ac:dyDescent="0.25">
      <c r="A38" t="s">
        <v>226</v>
      </c>
      <c r="B38">
        <v>24</v>
      </c>
      <c r="D38" t="s">
        <v>57</v>
      </c>
      <c r="E38">
        <v>11.15</v>
      </c>
      <c r="G38" t="s">
        <v>897</v>
      </c>
      <c r="H38">
        <v>40597.124810000001</v>
      </c>
      <c r="K38" t="s">
        <v>53</v>
      </c>
      <c r="L38" t="s">
        <v>52</v>
      </c>
      <c r="M38" s="3">
        <f t="shared" si="10"/>
        <v>24</v>
      </c>
      <c r="N38" s="3">
        <f>VLOOKUP(K38,$D$2:$E$195,2,FALSE)</f>
        <v>2.4375</v>
      </c>
      <c r="O38" s="3">
        <f t="shared" si="11"/>
        <v>2805.4336699999999</v>
      </c>
      <c r="Q38" s="3">
        <f t="shared" si="3"/>
        <v>0.77777777777777779</v>
      </c>
      <c r="R38" s="3">
        <f t="shared" si="4"/>
        <v>0.16250000000000001</v>
      </c>
      <c r="S38" s="3">
        <f t="shared" si="5"/>
        <v>0.50364144354024187</v>
      </c>
      <c r="T38" s="3"/>
      <c r="U38" s="3">
        <f t="shared" si="6"/>
        <v>0.39927929065719026</v>
      </c>
      <c r="V38" t="s">
        <v>53</v>
      </c>
      <c r="W38" s="3"/>
    </row>
    <row r="39" spans="1:23" x14ac:dyDescent="0.25">
      <c r="A39" t="s">
        <v>236</v>
      </c>
      <c r="B39">
        <v>24</v>
      </c>
      <c r="D39" t="s">
        <v>73</v>
      </c>
      <c r="E39">
        <v>5.8075000000000001</v>
      </c>
      <c r="G39" t="s">
        <v>288</v>
      </c>
      <c r="H39">
        <v>25336.06827</v>
      </c>
      <c r="K39" t="s">
        <v>886</v>
      </c>
      <c r="L39" t="s">
        <v>318</v>
      </c>
      <c r="M39" s="3">
        <v>18</v>
      </c>
      <c r="N39" s="3">
        <v>2.48</v>
      </c>
      <c r="O39" s="3">
        <v>1702.121924</v>
      </c>
      <c r="Q39" s="3">
        <f t="shared" si="3"/>
        <v>0.44444444444444442</v>
      </c>
      <c r="R39" s="3">
        <f t="shared" si="4"/>
        <v>0.16533333333333333</v>
      </c>
      <c r="S39" s="3">
        <f t="shared" si="5"/>
        <v>0.42816154261045691</v>
      </c>
      <c r="T39" s="3"/>
      <c r="U39" s="3">
        <f t="shared" si="6"/>
        <v>0.31569074744290543</v>
      </c>
      <c r="V39" t="s">
        <v>886</v>
      </c>
      <c r="W39" s="3"/>
    </row>
    <row r="40" spans="1:23" x14ac:dyDescent="0.25">
      <c r="A40" t="s">
        <v>222</v>
      </c>
      <c r="B40">
        <v>23</v>
      </c>
      <c r="D40" t="s">
        <v>914</v>
      </c>
      <c r="E40">
        <v>4.68</v>
      </c>
      <c r="G40" t="s">
        <v>199</v>
      </c>
      <c r="H40">
        <v>27022.183580000001</v>
      </c>
      <c r="K40" t="s">
        <v>95</v>
      </c>
      <c r="L40" t="s">
        <v>94</v>
      </c>
      <c r="M40" s="3">
        <f>VLOOKUP(K40,$A$2:$B$195,2,FALSE)</f>
        <v>17</v>
      </c>
      <c r="N40" s="3">
        <f>VLOOKUP(K40,$D$2:$E$195,2,FALSE)</f>
        <v>2.6799999999999997</v>
      </c>
      <c r="O40" s="3">
        <f>VLOOKUP(K40,$G$2:$H$196,2,FALSE)</f>
        <v>10399.77137</v>
      </c>
      <c r="Q40" s="3">
        <f t="shared" si="3"/>
        <v>0.3888888888888889</v>
      </c>
      <c r="R40" s="3">
        <f t="shared" si="4"/>
        <v>0.17866666666666664</v>
      </c>
      <c r="S40" s="3">
        <f t="shared" si="5"/>
        <v>0.70155854328989231</v>
      </c>
      <c r="T40" s="3"/>
      <c r="U40" s="3">
        <f t="shared" si="6"/>
        <v>0.36529550581979631</v>
      </c>
      <c r="V40" t="s">
        <v>95</v>
      </c>
      <c r="W40" s="3"/>
    </row>
    <row r="41" spans="1:23" x14ac:dyDescent="0.25">
      <c r="A41" t="s">
        <v>228</v>
      </c>
      <c r="B41">
        <v>25</v>
      </c>
      <c r="D41" t="s">
        <v>97</v>
      </c>
      <c r="E41">
        <v>4.91</v>
      </c>
      <c r="G41" t="s">
        <v>340</v>
      </c>
      <c r="H41">
        <v>58068.218119999998</v>
      </c>
      <c r="K41" t="s">
        <v>336</v>
      </c>
      <c r="L41" t="s">
        <v>335</v>
      </c>
      <c r="M41" s="3">
        <f>VLOOKUP(K41,$A$2:$B$195,2,FALSE)</f>
        <v>16</v>
      </c>
      <c r="N41" s="3">
        <f>VLOOKUP(K41,$D$2:$E$195,2,FALSE)</f>
        <v>2.7574999999999998</v>
      </c>
      <c r="O41" s="3">
        <f>VLOOKUP(K41,$G$2:$H$196,2,FALSE)</f>
        <v>1335.1494680000001</v>
      </c>
      <c r="Q41" s="3">
        <f t="shared" si="3"/>
        <v>0.33333333333333331</v>
      </c>
      <c r="R41" s="3">
        <f t="shared" si="4"/>
        <v>0.18383333333333332</v>
      </c>
      <c r="S41" s="3">
        <f t="shared" si="5"/>
        <v>0.39148031430698849</v>
      </c>
      <c r="T41" s="3"/>
      <c r="U41" s="3">
        <f t="shared" si="6"/>
        <v>0.28840601373460051</v>
      </c>
      <c r="V41" t="s">
        <v>336</v>
      </c>
      <c r="W41" s="3"/>
    </row>
    <row r="42" spans="1:23" x14ac:dyDescent="0.25">
      <c r="A42" t="s">
        <v>239</v>
      </c>
      <c r="B42">
        <v>20</v>
      </c>
      <c r="D42" t="s">
        <v>127</v>
      </c>
      <c r="E42">
        <v>2.2874999999999996</v>
      </c>
      <c r="G42" t="s">
        <v>64</v>
      </c>
      <c r="H42">
        <v>20804.030579999999</v>
      </c>
      <c r="K42" t="s">
        <v>142</v>
      </c>
      <c r="L42" t="s">
        <v>141</v>
      </c>
      <c r="M42" s="3">
        <f>VLOOKUP(K42,$A$2:$B$195,2,FALSE)</f>
        <v>17</v>
      </c>
      <c r="N42" s="3">
        <f>VLOOKUP(K42,$D$2:$E$195,2,FALSE)</f>
        <v>2.81</v>
      </c>
      <c r="O42" s="3">
        <f>VLOOKUP(K42,$G$2:$H$196,2,FALSE)</f>
        <v>5149.8116049999999</v>
      </c>
      <c r="Q42" s="3">
        <f t="shared" si="3"/>
        <v>0.3888888888888889</v>
      </c>
      <c r="R42" s="3">
        <f t="shared" si="4"/>
        <v>0.18733333333333332</v>
      </c>
      <c r="S42" s="3">
        <f t="shared" si="5"/>
        <v>0.59539299679632574</v>
      </c>
      <c r="T42" s="3"/>
      <c r="U42" s="3">
        <f t="shared" si="6"/>
        <v>0.35135659194787644</v>
      </c>
      <c r="V42" t="s">
        <v>142</v>
      </c>
      <c r="W42" s="3"/>
    </row>
    <row r="43" spans="1:23" x14ac:dyDescent="0.25">
      <c r="A43" t="s">
        <v>257</v>
      </c>
      <c r="B43">
        <v>24</v>
      </c>
      <c r="D43" t="s">
        <v>134</v>
      </c>
      <c r="E43">
        <v>1.9624999999999999</v>
      </c>
      <c r="G43" t="s">
        <v>257</v>
      </c>
      <c r="H43">
        <v>24130.06783</v>
      </c>
      <c r="K43" t="s">
        <v>230</v>
      </c>
      <c r="L43" t="s">
        <v>229</v>
      </c>
      <c r="M43" s="3">
        <f>VLOOKUP(K43,$A$2:$B$195,2,FALSE)</f>
        <v>21</v>
      </c>
      <c r="N43" s="3">
        <f>VLOOKUP(K43,$D$2:$E$195,2,FALSE)</f>
        <v>2.9975000000000005</v>
      </c>
      <c r="O43" s="3">
        <f>VLOOKUP(K43,$G$2:$H$196,2,FALSE)</f>
        <v>4266.0029329999998</v>
      </c>
      <c r="Q43" s="3">
        <f t="shared" si="3"/>
        <v>0.61111111111111116</v>
      </c>
      <c r="R43" s="3">
        <f t="shared" si="4"/>
        <v>0.19983333333333336</v>
      </c>
      <c r="S43" s="3">
        <f t="shared" si="5"/>
        <v>0.56695179697860032</v>
      </c>
      <c r="T43" s="3"/>
      <c r="U43" s="3">
        <f t="shared" si="6"/>
        <v>0.41062439746764912</v>
      </c>
      <c r="V43" t="s">
        <v>230</v>
      </c>
      <c r="W43" s="3"/>
    </row>
    <row r="44" spans="1:23" x14ac:dyDescent="0.25">
      <c r="A44" t="s">
        <v>259</v>
      </c>
      <c r="B44">
        <v>22</v>
      </c>
      <c r="D44" t="s">
        <v>136</v>
      </c>
      <c r="E44">
        <v>3.2825000000000002</v>
      </c>
      <c r="G44" t="s">
        <v>138</v>
      </c>
      <c r="H44">
        <v>21239.128359999999</v>
      </c>
      <c r="K44" t="s">
        <v>320</v>
      </c>
      <c r="L44" t="s">
        <v>319</v>
      </c>
      <c r="M44" s="3">
        <f>VLOOKUP(K44,$A$2:$B$195,2,FALSE)</f>
        <v>21</v>
      </c>
      <c r="N44" s="3">
        <f>VLOOKUP(K44,$D$2:$E$195,2,FALSE)</f>
        <v>3.0525000000000002</v>
      </c>
      <c r="O44" s="3">
        <f>VLOOKUP(K44,$G$2:$H$196,2,FALSE)</f>
        <v>13364.300579999999</v>
      </c>
      <c r="Q44" s="3">
        <f t="shared" si="3"/>
        <v>0.61111111111111116</v>
      </c>
      <c r="R44" s="3">
        <f t="shared" si="4"/>
        <v>0.20350000000000001</v>
      </c>
      <c r="S44" s="3">
        <f t="shared" si="5"/>
        <v>0.73944380315548763</v>
      </c>
      <c r="T44" s="3"/>
      <c r="U44" s="3">
        <f t="shared" si="6"/>
        <v>0.45136712300458703</v>
      </c>
      <c r="V44" t="s">
        <v>320</v>
      </c>
      <c r="W44" s="3"/>
    </row>
    <row r="45" spans="1:23" x14ac:dyDescent="0.25">
      <c r="A45" t="s">
        <v>276</v>
      </c>
      <c r="B45">
        <v>19</v>
      </c>
      <c r="D45" t="s">
        <v>155</v>
      </c>
      <c r="E45">
        <v>6.5949999999999998</v>
      </c>
      <c r="G45" t="s">
        <v>23</v>
      </c>
      <c r="H45">
        <v>32072.13</v>
      </c>
      <c r="K45" t="s">
        <v>885</v>
      </c>
      <c r="L45" t="s">
        <v>314</v>
      </c>
      <c r="M45" s="3">
        <v>19</v>
      </c>
      <c r="N45" s="3">
        <v>3.1100000000000003</v>
      </c>
      <c r="O45" s="3">
        <v>5771.2348419999998</v>
      </c>
      <c r="Q45" s="3">
        <f t="shared" si="3"/>
        <v>0.5</v>
      </c>
      <c r="R45" s="3">
        <f t="shared" si="4"/>
        <v>0.20733333333333334</v>
      </c>
      <c r="S45" s="3">
        <f t="shared" si="5"/>
        <v>0.61260216236910259</v>
      </c>
      <c r="T45" s="3"/>
      <c r="U45" s="3">
        <f t="shared" si="6"/>
        <v>0.39896906221259498</v>
      </c>
      <c r="V45" t="s">
        <v>885</v>
      </c>
      <c r="W45" s="3"/>
    </row>
    <row r="46" spans="1:23" x14ac:dyDescent="0.25">
      <c r="A46" t="s">
        <v>286</v>
      </c>
      <c r="B46">
        <v>25</v>
      </c>
      <c r="D46" t="s">
        <v>207</v>
      </c>
      <c r="E46">
        <v>4.72</v>
      </c>
      <c r="G46" t="s">
        <v>78</v>
      </c>
      <c r="H46">
        <v>19844.09546</v>
      </c>
      <c r="K46" t="s">
        <v>23</v>
      </c>
      <c r="L46" t="s">
        <v>22</v>
      </c>
      <c r="M46" s="3">
        <f t="shared" ref="M46:M60" si="12">VLOOKUP(K46,$A$2:$B$195,2,FALSE)</f>
        <v>20</v>
      </c>
      <c r="N46" s="3">
        <f t="shared" ref="N46:N64" si="13">VLOOKUP(K46,$D$2:$E$195,2,FALSE)</f>
        <v>3.1349999999999998</v>
      </c>
      <c r="O46" s="3">
        <f t="shared" ref="O46:O60" si="14">VLOOKUP(K46,$G$2:$H$196,2,FALSE)</f>
        <v>32072.13</v>
      </c>
      <c r="Q46" s="3">
        <f t="shared" si="3"/>
        <v>0.55555555555555558</v>
      </c>
      <c r="R46" s="3">
        <f t="shared" si="4"/>
        <v>0.20899999999999999</v>
      </c>
      <c r="S46" s="3">
        <f t="shared" si="5"/>
        <v>0.87167805274623911</v>
      </c>
      <c r="T46" s="3"/>
      <c r="U46" s="3">
        <f t="shared" si="6"/>
        <v>0.46602580373047414</v>
      </c>
      <c r="V46" t="s">
        <v>23</v>
      </c>
      <c r="W46" s="3"/>
    </row>
    <row r="47" spans="1:23" x14ac:dyDescent="0.25">
      <c r="A47" t="s">
        <v>901</v>
      </c>
      <c r="B47">
        <v>25</v>
      </c>
      <c r="D47" t="s">
        <v>230</v>
      </c>
      <c r="E47">
        <v>2.9975000000000005</v>
      </c>
      <c r="G47" t="s">
        <v>168</v>
      </c>
      <c r="H47">
        <v>85819.681450000004</v>
      </c>
      <c r="K47" t="s">
        <v>136</v>
      </c>
      <c r="L47" t="s">
        <v>135</v>
      </c>
      <c r="M47" s="3">
        <f t="shared" si="12"/>
        <v>22</v>
      </c>
      <c r="N47" s="3">
        <f t="shared" si="13"/>
        <v>3.2825000000000002</v>
      </c>
      <c r="O47" s="3">
        <f t="shared" si="14"/>
        <v>4137.6477299999997</v>
      </c>
      <c r="Q47" s="3">
        <f t="shared" si="3"/>
        <v>0.66666666666666663</v>
      </c>
      <c r="R47" s="3">
        <f t="shared" si="4"/>
        <v>0.21883333333333335</v>
      </c>
      <c r="S47" s="3">
        <f t="shared" si="5"/>
        <v>0.56233706517376636</v>
      </c>
      <c r="T47" s="3"/>
      <c r="U47" s="3">
        <f t="shared" si="6"/>
        <v>0.43451653623142944</v>
      </c>
      <c r="V47" t="s">
        <v>136</v>
      </c>
      <c r="W47" s="3"/>
    </row>
    <row r="48" spans="1:23" x14ac:dyDescent="0.25">
      <c r="A48" t="s">
        <v>288</v>
      </c>
      <c r="B48">
        <v>21</v>
      </c>
      <c r="D48" t="s">
        <v>245</v>
      </c>
      <c r="E48">
        <v>6.335</v>
      </c>
      <c r="G48" t="s">
        <v>76</v>
      </c>
      <c r="H48">
        <v>19024.928479999999</v>
      </c>
      <c r="K48" t="s">
        <v>25</v>
      </c>
      <c r="L48" t="s">
        <v>24</v>
      </c>
      <c r="M48" s="3">
        <f t="shared" si="12"/>
        <v>18</v>
      </c>
      <c r="N48" s="3">
        <f t="shared" si="13"/>
        <v>3.3250000000000002</v>
      </c>
      <c r="O48" s="3">
        <f t="shared" si="14"/>
        <v>2713.0875590000001</v>
      </c>
      <c r="Q48" s="3">
        <f t="shared" si="3"/>
        <v>0.44444444444444442</v>
      </c>
      <c r="R48" s="3">
        <f t="shared" si="4"/>
        <v>0.22166666666666668</v>
      </c>
      <c r="S48" s="3">
        <f t="shared" si="5"/>
        <v>0.49858548342950021</v>
      </c>
      <c r="T48" s="3"/>
      <c r="U48" s="3">
        <f t="shared" si="6"/>
        <v>0.36622880569686506</v>
      </c>
      <c r="V48" t="s">
        <v>25</v>
      </c>
      <c r="W48" s="3"/>
    </row>
    <row r="49" spans="1:23" x14ac:dyDescent="0.25">
      <c r="A49" t="s">
        <v>290</v>
      </c>
      <c r="B49">
        <v>23</v>
      </c>
      <c r="D49" t="s">
        <v>326</v>
      </c>
      <c r="E49">
        <v>8.1275000000000013</v>
      </c>
      <c r="G49" t="s">
        <v>379</v>
      </c>
      <c r="H49">
        <v>22185.73487</v>
      </c>
      <c r="K49" t="s">
        <v>355</v>
      </c>
      <c r="L49" t="s">
        <v>354</v>
      </c>
      <c r="M49" s="3">
        <f t="shared" si="12"/>
        <v>17</v>
      </c>
      <c r="N49" s="3">
        <f t="shared" si="13"/>
        <v>3.4524999999999997</v>
      </c>
      <c r="O49" s="3">
        <f t="shared" si="14"/>
        <v>2898.187171</v>
      </c>
      <c r="Q49" s="3">
        <f t="shared" si="3"/>
        <v>0.3888888888888889</v>
      </c>
      <c r="R49" s="3">
        <f t="shared" si="4"/>
        <v>0.23016666666666666</v>
      </c>
      <c r="S49" s="3">
        <f t="shared" si="5"/>
        <v>0.50855487787541065</v>
      </c>
      <c r="T49" s="3"/>
      <c r="U49" s="3">
        <f t="shared" si="6"/>
        <v>0.35705511788366551</v>
      </c>
      <c r="V49" t="s">
        <v>355</v>
      </c>
      <c r="W49" s="3"/>
    </row>
    <row r="50" spans="1:23" x14ac:dyDescent="0.25">
      <c r="A50" t="s">
        <v>311</v>
      </c>
      <c r="B50">
        <v>24</v>
      </c>
      <c r="D50" t="s">
        <v>342</v>
      </c>
      <c r="E50">
        <v>13.035</v>
      </c>
      <c r="G50" t="s">
        <v>11</v>
      </c>
      <c r="H50">
        <v>17296.701059999999</v>
      </c>
      <c r="K50" t="s">
        <v>176</v>
      </c>
      <c r="L50" t="s">
        <v>175</v>
      </c>
      <c r="M50" s="3">
        <f t="shared" si="12"/>
        <v>16</v>
      </c>
      <c r="N50" s="3">
        <f t="shared" si="13"/>
        <v>3.6550000000000002</v>
      </c>
      <c r="O50" s="3">
        <f t="shared" si="14"/>
        <v>2797.8904000000002</v>
      </c>
      <c r="Q50" s="3">
        <f t="shared" si="3"/>
        <v>0.33333333333333331</v>
      </c>
      <c r="R50" s="3">
        <f t="shared" si="4"/>
        <v>0.24366666666666667</v>
      </c>
      <c r="S50" s="3">
        <f t="shared" si="5"/>
        <v>0.50323473679226449</v>
      </c>
      <c r="T50" s="3"/>
      <c r="U50" s="3">
        <f t="shared" si="6"/>
        <v>0.34446769026530338</v>
      </c>
      <c r="V50" t="s">
        <v>176</v>
      </c>
      <c r="W50" s="3"/>
    </row>
    <row r="51" spans="1:23" x14ac:dyDescent="0.25">
      <c r="A51" t="s">
        <v>326</v>
      </c>
      <c r="B51">
        <v>18</v>
      </c>
      <c r="D51" t="s">
        <v>11</v>
      </c>
      <c r="E51">
        <v>8.2850000000000001</v>
      </c>
      <c r="G51" t="s">
        <v>345</v>
      </c>
      <c r="H51">
        <v>18108.10801</v>
      </c>
      <c r="K51" t="s">
        <v>220</v>
      </c>
      <c r="L51" t="s">
        <v>219</v>
      </c>
      <c r="M51" s="3">
        <f t="shared" si="12"/>
        <v>18</v>
      </c>
      <c r="N51" s="3">
        <f t="shared" si="13"/>
        <v>3.7275</v>
      </c>
      <c r="O51" s="3">
        <f t="shared" si="14"/>
        <v>9185.4703950000003</v>
      </c>
      <c r="Q51" s="3">
        <f t="shared" si="3"/>
        <v>0.44444444444444442</v>
      </c>
      <c r="R51" s="3">
        <f t="shared" si="4"/>
        <v>0.2485</v>
      </c>
      <c r="S51" s="3">
        <f t="shared" si="5"/>
        <v>0.68280332901488527</v>
      </c>
      <c r="T51" s="3"/>
      <c r="U51" s="3">
        <f t="shared" si="6"/>
        <v>0.4224868230436184</v>
      </c>
      <c r="V51" t="s">
        <v>220</v>
      </c>
      <c r="W51" s="3"/>
    </row>
    <row r="52" spans="1:23" x14ac:dyDescent="0.25">
      <c r="A52" t="s">
        <v>343</v>
      </c>
      <c r="B52">
        <v>23</v>
      </c>
      <c r="D52" t="s">
        <v>876</v>
      </c>
      <c r="E52">
        <v>4.4474999999999998</v>
      </c>
      <c r="G52" t="s">
        <v>21</v>
      </c>
      <c r="H52">
        <v>21414.27291</v>
      </c>
      <c r="K52" t="s">
        <v>357</v>
      </c>
      <c r="L52" t="s">
        <v>356</v>
      </c>
      <c r="M52" s="3">
        <f t="shared" si="12"/>
        <v>18</v>
      </c>
      <c r="N52" s="3">
        <f t="shared" si="13"/>
        <v>3.7475000000000001</v>
      </c>
      <c r="O52" s="3">
        <f t="shared" si="14"/>
        <v>1307.407815</v>
      </c>
      <c r="Q52" s="3">
        <f t="shared" si="3"/>
        <v>0.44444444444444442</v>
      </c>
      <c r="R52" s="3">
        <f t="shared" si="4"/>
        <v>0.24983333333333332</v>
      </c>
      <c r="S52" s="3">
        <f t="shared" si="5"/>
        <v>0.38830862174598008</v>
      </c>
      <c r="T52" s="3"/>
      <c r="U52" s="3">
        <f t="shared" si="6"/>
        <v>0.35065628919903902</v>
      </c>
      <c r="V52" t="s">
        <v>357</v>
      </c>
      <c r="W52" s="3"/>
    </row>
    <row r="53" spans="1:23" x14ac:dyDescent="0.25">
      <c r="A53" t="s">
        <v>1</v>
      </c>
      <c r="B53">
        <v>16</v>
      </c>
      <c r="D53" t="s">
        <v>44</v>
      </c>
      <c r="E53">
        <v>4.3450000000000006</v>
      </c>
      <c r="G53" t="s">
        <v>213</v>
      </c>
      <c r="H53">
        <v>14710.230159999999</v>
      </c>
      <c r="K53" t="s">
        <v>257</v>
      </c>
      <c r="L53" t="s">
        <v>256</v>
      </c>
      <c r="M53" s="3">
        <f t="shared" si="12"/>
        <v>24</v>
      </c>
      <c r="N53" s="3">
        <f t="shared" si="13"/>
        <v>3.76</v>
      </c>
      <c r="O53" s="3">
        <f t="shared" si="14"/>
        <v>24130.06783</v>
      </c>
      <c r="Q53" s="3">
        <f t="shared" si="3"/>
        <v>0.77777777777777779</v>
      </c>
      <c r="R53" s="3">
        <f t="shared" si="4"/>
        <v>0.25066666666666665</v>
      </c>
      <c r="S53" s="3">
        <f t="shared" si="5"/>
        <v>0.82869835612073917</v>
      </c>
      <c r="T53" s="3"/>
      <c r="U53" s="3">
        <f t="shared" si="6"/>
        <v>0.5446483570777767</v>
      </c>
      <c r="V53" t="s">
        <v>257</v>
      </c>
      <c r="W53" s="3"/>
    </row>
    <row r="54" spans="1:23" x14ac:dyDescent="0.25">
      <c r="A54" t="s">
        <v>51</v>
      </c>
      <c r="B54">
        <v>16</v>
      </c>
      <c r="D54" t="s">
        <v>64</v>
      </c>
      <c r="E54">
        <v>7.4125000000000005</v>
      </c>
      <c r="G54" t="s">
        <v>29</v>
      </c>
      <c r="H54">
        <v>16403.215339999999</v>
      </c>
      <c r="K54" t="s">
        <v>121</v>
      </c>
      <c r="L54" t="s">
        <v>120</v>
      </c>
      <c r="M54" s="3">
        <f t="shared" si="12"/>
        <v>17</v>
      </c>
      <c r="N54" s="3">
        <f t="shared" si="13"/>
        <v>3.7625000000000002</v>
      </c>
      <c r="O54" s="3">
        <f t="shared" si="14"/>
        <v>3532.3315499999999</v>
      </c>
      <c r="Q54" s="3">
        <f t="shared" si="3"/>
        <v>0.3888888888888889</v>
      </c>
      <c r="R54" s="3">
        <f t="shared" si="4"/>
        <v>0.25083333333333335</v>
      </c>
      <c r="S54" s="3">
        <f t="shared" si="5"/>
        <v>0.53844468640352872</v>
      </c>
      <c r="T54" s="3"/>
      <c r="U54" s="3">
        <f t="shared" si="6"/>
        <v>0.37449896920656994</v>
      </c>
      <c r="V54" t="s">
        <v>121</v>
      </c>
      <c r="W54" s="3"/>
    </row>
    <row r="55" spans="1:23" x14ac:dyDescent="0.25">
      <c r="A55" t="s">
        <v>35</v>
      </c>
      <c r="B55">
        <v>16</v>
      </c>
      <c r="D55" t="s">
        <v>67</v>
      </c>
      <c r="E55">
        <v>5.7124999999999995</v>
      </c>
      <c r="G55" t="s">
        <v>261</v>
      </c>
      <c r="H55">
        <v>17432.66228</v>
      </c>
      <c r="K55" t="s">
        <v>276</v>
      </c>
      <c r="L55" t="s">
        <v>275</v>
      </c>
      <c r="M55" s="3">
        <f t="shared" si="12"/>
        <v>19</v>
      </c>
      <c r="N55" s="3">
        <f t="shared" si="13"/>
        <v>3.87</v>
      </c>
      <c r="O55" s="3">
        <f t="shared" si="14"/>
        <v>52109.35987</v>
      </c>
      <c r="Q55" s="3">
        <f t="shared" si="3"/>
        <v>0.5</v>
      </c>
      <c r="R55" s="3">
        <f t="shared" si="4"/>
        <v>0.25800000000000001</v>
      </c>
      <c r="S55" s="3">
        <f t="shared" si="5"/>
        <v>0.94499403291523798</v>
      </c>
      <c r="T55" s="3"/>
      <c r="U55" s="3">
        <f t="shared" si="6"/>
        <v>0.49583775456453721</v>
      </c>
      <c r="V55" t="s">
        <v>276</v>
      </c>
      <c r="W55" s="3"/>
    </row>
    <row r="56" spans="1:23" x14ac:dyDescent="0.25">
      <c r="A56" t="s">
        <v>49</v>
      </c>
      <c r="B56">
        <v>15</v>
      </c>
      <c r="D56" t="s">
        <v>93</v>
      </c>
      <c r="E56">
        <v>3.95</v>
      </c>
      <c r="G56" t="s">
        <v>180</v>
      </c>
      <c r="H56">
        <v>21665.641189999998</v>
      </c>
      <c r="K56" t="s">
        <v>330</v>
      </c>
      <c r="L56" t="s">
        <v>329</v>
      </c>
      <c r="M56" s="3">
        <f t="shared" si="12"/>
        <v>21</v>
      </c>
      <c r="N56" s="3">
        <f t="shared" si="13"/>
        <v>3.9125000000000001</v>
      </c>
      <c r="O56" s="3">
        <f t="shared" si="14"/>
        <v>18391.396659999999</v>
      </c>
      <c r="Q56" s="3">
        <f t="shared" si="3"/>
        <v>0.61111111111111116</v>
      </c>
      <c r="R56" s="3">
        <f t="shared" si="4"/>
        <v>0.26083333333333336</v>
      </c>
      <c r="S56" s="3">
        <f t="shared" si="5"/>
        <v>0.7876752888914943</v>
      </c>
      <c r="T56" s="3"/>
      <c r="U56" s="3">
        <f t="shared" si="6"/>
        <v>0.50073755467971115</v>
      </c>
      <c r="V56" t="s">
        <v>330</v>
      </c>
      <c r="W56" s="3"/>
    </row>
    <row r="57" spans="1:23" x14ac:dyDescent="0.25">
      <c r="A57" t="s">
        <v>25</v>
      </c>
      <c r="B57">
        <v>18</v>
      </c>
      <c r="D57" t="s">
        <v>132</v>
      </c>
      <c r="E57">
        <v>6.3625000000000007</v>
      </c>
      <c r="G57" t="s">
        <v>239</v>
      </c>
      <c r="H57">
        <v>42191.360000000001</v>
      </c>
      <c r="K57" t="s">
        <v>93</v>
      </c>
      <c r="L57" t="s">
        <v>92</v>
      </c>
      <c r="M57" s="3">
        <f t="shared" si="12"/>
        <v>22</v>
      </c>
      <c r="N57" s="3">
        <f t="shared" si="13"/>
        <v>3.95</v>
      </c>
      <c r="O57" s="3">
        <f t="shared" si="14"/>
        <v>9997.9648840000009</v>
      </c>
      <c r="Q57" s="3">
        <f t="shared" si="3"/>
        <v>0.66666666666666663</v>
      </c>
      <c r="R57" s="3">
        <f t="shared" si="4"/>
        <v>0.26333333333333336</v>
      </c>
      <c r="S57" s="3">
        <f t="shared" si="5"/>
        <v>0.69560660585055722</v>
      </c>
      <c r="T57" s="3"/>
      <c r="U57" s="3">
        <f t="shared" si="6"/>
        <v>0.49612688088202134</v>
      </c>
      <c r="V57" t="s">
        <v>93</v>
      </c>
      <c r="W57" s="3"/>
    </row>
    <row r="58" spans="1:23" x14ac:dyDescent="0.25">
      <c r="A58" t="s">
        <v>60</v>
      </c>
      <c r="B58">
        <v>16</v>
      </c>
      <c r="D58" t="s">
        <v>249</v>
      </c>
      <c r="E58">
        <v>4.9775</v>
      </c>
      <c r="G58" t="s">
        <v>378</v>
      </c>
      <c r="H58">
        <v>22616.575290000001</v>
      </c>
      <c r="K58" t="s">
        <v>144</v>
      </c>
      <c r="L58" t="s">
        <v>143</v>
      </c>
      <c r="M58" s="3">
        <f t="shared" si="12"/>
        <v>18</v>
      </c>
      <c r="N58" s="3">
        <f t="shared" si="13"/>
        <v>3.9849999999999999</v>
      </c>
      <c r="O58" s="3">
        <f t="shared" si="14"/>
        <v>8970.3495299999995</v>
      </c>
      <c r="Q58" s="3">
        <f t="shared" si="3"/>
        <v>0.44444444444444442</v>
      </c>
      <c r="R58" s="3">
        <f t="shared" si="4"/>
        <v>0.26566666666666666</v>
      </c>
      <c r="S58" s="3">
        <f t="shared" si="5"/>
        <v>0.67922356665560524</v>
      </c>
      <c r="T58" s="3"/>
      <c r="U58" s="3">
        <f t="shared" si="6"/>
        <v>0.43124337028854864</v>
      </c>
      <c r="V58" t="s">
        <v>144</v>
      </c>
      <c r="W58" s="3"/>
    </row>
    <row r="59" spans="1:23" x14ac:dyDescent="0.25">
      <c r="A59" t="s">
        <v>902</v>
      </c>
      <c r="B59">
        <v>15</v>
      </c>
      <c r="D59" t="s">
        <v>251</v>
      </c>
      <c r="E59">
        <v>5.3725000000000005</v>
      </c>
      <c r="G59" t="s">
        <v>47</v>
      </c>
      <c r="H59">
        <v>15401.579589999999</v>
      </c>
      <c r="K59" t="s">
        <v>42</v>
      </c>
      <c r="L59" t="s">
        <v>41</v>
      </c>
      <c r="M59" s="3">
        <f t="shared" si="12"/>
        <v>18</v>
      </c>
      <c r="N59" s="3">
        <f t="shared" si="13"/>
        <v>4.3324999999999996</v>
      </c>
      <c r="O59" s="3">
        <f t="shared" si="14"/>
        <v>14791.946379999999</v>
      </c>
      <c r="Q59" s="3">
        <f t="shared" si="3"/>
        <v>0.44444444444444442</v>
      </c>
      <c r="R59" s="3">
        <f t="shared" si="4"/>
        <v>0.28883333333333333</v>
      </c>
      <c r="S59" s="3">
        <f t="shared" si="5"/>
        <v>0.75477533348286108</v>
      </c>
      <c r="T59" s="3"/>
      <c r="U59" s="3">
        <f t="shared" si="6"/>
        <v>0.45929758756034716</v>
      </c>
      <c r="V59" t="s">
        <v>42</v>
      </c>
      <c r="W59" s="3"/>
    </row>
    <row r="60" spans="1:23" x14ac:dyDescent="0.25">
      <c r="A60" t="s">
        <v>69</v>
      </c>
      <c r="B60">
        <v>16</v>
      </c>
      <c r="D60" t="s">
        <v>345</v>
      </c>
      <c r="E60">
        <v>6.6849999999999996</v>
      </c>
      <c r="G60" t="s">
        <v>27</v>
      </c>
      <c r="H60">
        <v>13603.981040000001</v>
      </c>
      <c r="K60" t="s">
        <v>44</v>
      </c>
      <c r="L60" t="s">
        <v>43</v>
      </c>
      <c r="M60" s="3">
        <f t="shared" si="12"/>
        <v>21</v>
      </c>
      <c r="N60" s="3">
        <f t="shared" si="13"/>
        <v>4.3450000000000006</v>
      </c>
      <c r="O60" s="3">
        <f t="shared" si="14"/>
        <v>14274.77282</v>
      </c>
      <c r="Q60" s="3">
        <f t="shared" si="3"/>
        <v>0.61111111111111116</v>
      </c>
      <c r="R60" s="3">
        <f t="shared" si="4"/>
        <v>0.28966666666666668</v>
      </c>
      <c r="S60" s="3">
        <f t="shared" si="5"/>
        <v>0.74939940678899675</v>
      </c>
      <c r="T60" s="3"/>
      <c r="U60" s="3">
        <f t="shared" si="6"/>
        <v>0.51000842324732676</v>
      </c>
      <c r="V60" t="s">
        <v>44</v>
      </c>
      <c r="W60" s="3"/>
    </row>
    <row r="61" spans="1:23" x14ac:dyDescent="0.25">
      <c r="A61" t="s">
        <v>101</v>
      </c>
      <c r="B61">
        <v>15</v>
      </c>
      <c r="D61" t="s">
        <v>888</v>
      </c>
      <c r="E61">
        <v>4.5724999999999998</v>
      </c>
      <c r="G61" t="s">
        <v>243</v>
      </c>
      <c r="H61">
        <v>12822.57978</v>
      </c>
      <c r="K61" t="s">
        <v>876</v>
      </c>
      <c r="L61" t="s">
        <v>38</v>
      </c>
      <c r="M61" s="3">
        <v>19</v>
      </c>
      <c r="N61" s="3">
        <f t="shared" si="13"/>
        <v>4.4474999999999998</v>
      </c>
      <c r="O61" s="3">
        <v>5551.9436379999997</v>
      </c>
      <c r="Q61" s="3">
        <f t="shared" si="3"/>
        <v>0.5</v>
      </c>
      <c r="R61" s="3">
        <f t="shared" si="4"/>
        <v>0.29649999999999999</v>
      </c>
      <c r="S61" s="3">
        <f t="shared" si="5"/>
        <v>0.60675056591937127</v>
      </c>
      <c r="T61" s="3"/>
      <c r="U61" s="3">
        <f t="shared" si="6"/>
        <v>0.44805875112647831</v>
      </c>
      <c r="V61" t="s">
        <v>876</v>
      </c>
      <c r="W61" s="3"/>
    </row>
    <row r="62" spans="1:23" x14ac:dyDescent="0.25">
      <c r="A62" t="s">
        <v>105</v>
      </c>
      <c r="B62">
        <v>18</v>
      </c>
      <c r="D62" t="s">
        <v>1</v>
      </c>
      <c r="E62">
        <v>0.82250000000000001</v>
      </c>
      <c r="G62" t="s">
        <v>9</v>
      </c>
      <c r="H62">
        <v>18800.31725</v>
      </c>
      <c r="K62" s="26" t="s">
        <v>168</v>
      </c>
      <c r="L62" t="s">
        <v>167</v>
      </c>
      <c r="M62" s="3">
        <f>VLOOKUP(K62,$A$2:$B$195,2,FALSE)</f>
        <v>21</v>
      </c>
      <c r="N62" s="3">
        <f t="shared" si="13"/>
        <v>4.45</v>
      </c>
      <c r="O62" s="3">
        <f>VLOOKUP(K62,$G$2:$H$196,2,FALSE)</f>
        <v>85819.681450000004</v>
      </c>
      <c r="Q62" s="3">
        <f t="shared" si="3"/>
        <v>0.61111111111111116</v>
      </c>
      <c r="R62" s="3">
        <f t="shared" si="4"/>
        <v>0.29666666666666669</v>
      </c>
      <c r="S62" s="3">
        <f>(LN(75000)-LN($O$146))/(LN($O$145)-LN($O$146))</f>
        <v>1</v>
      </c>
      <c r="T62" s="3"/>
      <c r="U62" s="3">
        <f t="shared" si="6"/>
        <v>0.56597377826418571</v>
      </c>
      <c r="V62" t="s">
        <v>168</v>
      </c>
      <c r="W62" s="3"/>
    </row>
    <row r="63" spans="1:23" x14ac:dyDescent="0.25">
      <c r="A63" t="s">
        <v>121</v>
      </c>
      <c r="B63">
        <v>17</v>
      </c>
      <c r="D63" t="s">
        <v>23</v>
      </c>
      <c r="E63">
        <v>3.1349999999999998</v>
      </c>
      <c r="G63" t="s">
        <v>193</v>
      </c>
      <c r="H63">
        <v>21823.930710000001</v>
      </c>
      <c r="K63" t="s">
        <v>159</v>
      </c>
      <c r="L63" t="s">
        <v>158</v>
      </c>
      <c r="M63" s="3">
        <f>VLOOKUP(K63,$A$2:$B$195,2,FALSE)</f>
        <v>19</v>
      </c>
      <c r="N63" s="3">
        <f t="shared" si="13"/>
        <v>4.5299999999999994</v>
      </c>
      <c r="O63" s="3">
        <f>VLOOKUP(K63,$G$2:$H$196,2,FALSE)</f>
        <v>11337.02556</v>
      </c>
      <c r="Q63" s="3">
        <f t="shared" si="3"/>
        <v>0.5</v>
      </c>
      <c r="R63" s="3">
        <f t="shared" si="4"/>
        <v>0.30199999999999994</v>
      </c>
      <c r="S63" s="3">
        <f t="shared" si="5"/>
        <v>0.7145931643059652</v>
      </c>
      <c r="T63" s="3"/>
      <c r="U63" s="3">
        <f t="shared" si="6"/>
        <v>0.47607853582902099</v>
      </c>
      <c r="V63" t="s">
        <v>159</v>
      </c>
      <c r="W63" s="3"/>
    </row>
    <row r="64" spans="1:23" x14ac:dyDescent="0.25">
      <c r="A64" t="s">
        <v>129</v>
      </c>
      <c r="B64">
        <v>16</v>
      </c>
      <c r="D64" t="s">
        <v>25</v>
      </c>
      <c r="E64">
        <v>3.3250000000000002</v>
      </c>
      <c r="G64" t="s">
        <v>205</v>
      </c>
      <c r="H64">
        <v>16776.899880000001</v>
      </c>
      <c r="K64" t="s">
        <v>888</v>
      </c>
      <c r="L64" t="s">
        <v>350</v>
      </c>
      <c r="M64" s="3">
        <v>23</v>
      </c>
      <c r="N64" s="3">
        <f t="shared" si="13"/>
        <v>4.5724999999999998</v>
      </c>
      <c r="O64" s="3">
        <v>17066.619579999999</v>
      </c>
      <c r="Q64" s="3">
        <f t="shared" si="3"/>
        <v>0.72222222222222221</v>
      </c>
      <c r="R64" s="3">
        <f t="shared" si="4"/>
        <v>0.30483333333333335</v>
      </c>
      <c r="S64" s="3">
        <f t="shared" si="5"/>
        <v>0.7763825892911822</v>
      </c>
      <c r="T64" s="3"/>
      <c r="U64" s="3">
        <f t="shared" si="6"/>
        <v>0.55497024217754931</v>
      </c>
      <c r="V64" t="s">
        <v>888</v>
      </c>
      <c r="W64" s="3"/>
    </row>
    <row r="65" spans="1:23" x14ac:dyDescent="0.25">
      <c r="A65" t="s">
        <v>115</v>
      </c>
      <c r="B65">
        <v>17</v>
      </c>
      <c r="D65" t="s">
        <v>371</v>
      </c>
      <c r="E65">
        <v>1.9075</v>
      </c>
      <c r="G65" t="s">
        <v>326</v>
      </c>
      <c r="H65">
        <v>25325.059239999999</v>
      </c>
      <c r="K65" t="s">
        <v>90</v>
      </c>
      <c r="L65" t="s">
        <v>89</v>
      </c>
      <c r="M65" s="3">
        <f t="shared" ref="M65:M72" si="15">VLOOKUP(K65,$A$2:$B$195,2,FALSE)</f>
        <v>23</v>
      </c>
      <c r="N65" s="3">
        <v>4.68</v>
      </c>
      <c r="O65" s="3">
        <f t="shared" ref="O65:O72" si="16">VLOOKUP(K65,$G$2:$H$196,2,FALSE)</f>
        <v>10844.186079999999</v>
      </c>
      <c r="Q65" s="3">
        <f t="shared" si="3"/>
        <v>0.72222222222222221</v>
      </c>
      <c r="R65" s="3">
        <f t="shared" si="4"/>
        <v>0.312</v>
      </c>
      <c r="S65" s="3">
        <f t="shared" si="5"/>
        <v>0.7078795109969771</v>
      </c>
      <c r="T65" s="3"/>
      <c r="U65" s="3">
        <f t="shared" si="6"/>
        <v>0.54232745948073335</v>
      </c>
      <c r="V65" t="s">
        <v>90</v>
      </c>
      <c r="W65" s="3"/>
    </row>
    <row r="66" spans="1:23" x14ac:dyDescent="0.25">
      <c r="A66" t="s">
        <v>373</v>
      </c>
      <c r="B66">
        <v>15</v>
      </c>
      <c r="D66" t="s">
        <v>377</v>
      </c>
      <c r="E66">
        <v>4.7450000000000001</v>
      </c>
      <c r="G66" t="s">
        <v>174</v>
      </c>
      <c r="H66">
        <v>16263.34383</v>
      </c>
      <c r="K66" t="s">
        <v>193</v>
      </c>
      <c r="L66" t="s">
        <v>192</v>
      </c>
      <c r="M66" s="3">
        <f t="shared" si="15"/>
        <v>19</v>
      </c>
      <c r="N66" s="3">
        <f t="shared" ref="N66:N72" si="17">VLOOKUP(K66,$D$2:$E$195,2,FALSE)</f>
        <v>4.7</v>
      </c>
      <c r="O66" s="3">
        <f t="shared" si="16"/>
        <v>21823.930710000001</v>
      </c>
      <c r="Q66" s="3">
        <f t="shared" si="3"/>
        <v>0.5</v>
      </c>
      <c r="R66" s="3">
        <f t="shared" si="4"/>
        <v>0.31333333333333335</v>
      </c>
      <c r="S66" s="3">
        <f t="shared" si="5"/>
        <v>0.81352456863957912</v>
      </c>
      <c r="T66" s="3"/>
      <c r="U66" s="3">
        <f t="shared" si="6"/>
        <v>0.50324842630892153</v>
      </c>
      <c r="V66" t="s">
        <v>193</v>
      </c>
      <c r="W66" s="3"/>
    </row>
    <row r="67" spans="1:23" x14ac:dyDescent="0.25">
      <c r="A67" t="s">
        <v>134</v>
      </c>
      <c r="B67">
        <v>17</v>
      </c>
      <c r="D67" t="s">
        <v>915</v>
      </c>
      <c r="E67">
        <v>6.8774999999999995</v>
      </c>
      <c r="G67" t="s">
        <v>245</v>
      </c>
      <c r="H67">
        <v>16379.0044</v>
      </c>
      <c r="K67" t="s">
        <v>207</v>
      </c>
      <c r="L67" t="s">
        <v>206</v>
      </c>
      <c r="M67" s="3">
        <f t="shared" si="15"/>
        <v>22</v>
      </c>
      <c r="N67" s="3">
        <f t="shared" si="17"/>
        <v>4.72</v>
      </c>
      <c r="O67" s="3">
        <f t="shared" si="16"/>
        <v>15854.091119999999</v>
      </c>
      <c r="Q67" s="3">
        <f t="shared" ref="Q67:Q130" si="18">(M67-$M$146)/($M$145-$M$146)</f>
        <v>0.66666666666666663</v>
      </c>
      <c r="R67" s="3">
        <f t="shared" ref="R67:R130" si="19">(N67-$N$146)/($N$145-$N$146)</f>
        <v>0.31466666666666665</v>
      </c>
      <c r="S67" s="3">
        <f t="shared" ref="S67:S130" si="20">(LN(O67)-LN($O$146))/(LN($O$145)-LN($O$146))</f>
        <v>0.76525024977678135</v>
      </c>
      <c r="T67" s="3"/>
      <c r="U67" s="3">
        <f t="shared" ref="U67:U130" si="21">GEOMEAN(Q67,R67,S67)</f>
        <v>0.54348511426278245</v>
      </c>
      <c r="V67" t="s">
        <v>207</v>
      </c>
      <c r="W67" s="3"/>
    </row>
    <row r="68" spans="1:23" x14ac:dyDescent="0.25">
      <c r="A68" t="s">
        <v>163</v>
      </c>
      <c r="B68">
        <v>18</v>
      </c>
      <c r="D68" t="s">
        <v>142</v>
      </c>
      <c r="E68">
        <v>2.81</v>
      </c>
      <c r="G68" t="s">
        <v>912</v>
      </c>
      <c r="H68">
        <v>17066.619579999999</v>
      </c>
      <c r="K68" t="s">
        <v>377</v>
      </c>
      <c r="L68" t="s">
        <v>65</v>
      </c>
      <c r="M68" s="3">
        <f t="shared" si="15"/>
        <v>19</v>
      </c>
      <c r="N68" s="3">
        <f t="shared" si="17"/>
        <v>4.7450000000000001</v>
      </c>
      <c r="O68" s="3">
        <f t="shared" si="16"/>
        <v>11477.147499999999</v>
      </c>
      <c r="Q68" s="3">
        <f t="shared" si="18"/>
        <v>0.5</v>
      </c>
      <c r="R68" s="3">
        <f t="shared" si="19"/>
        <v>0.31633333333333336</v>
      </c>
      <c r="S68" s="3">
        <f t="shared" si="20"/>
        <v>0.71644872034373686</v>
      </c>
      <c r="T68" s="3"/>
      <c r="U68" s="3">
        <f t="shared" si="21"/>
        <v>0.48391233348105456</v>
      </c>
      <c r="V68" t="s">
        <v>377</v>
      </c>
      <c r="W68" s="3"/>
    </row>
    <row r="69" spans="1:23" x14ac:dyDescent="0.25">
      <c r="A69" t="s">
        <v>170</v>
      </c>
      <c r="B69">
        <v>17</v>
      </c>
      <c r="D69" t="s">
        <v>144</v>
      </c>
      <c r="E69">
        <v>3.9849999999999999</v>
      </c>
      <c r="G69" t="s">
        <v>73</v>
      </c>
      <c r="H69">
        <v>13011.71351</v>
      </c>
      <c r="K69" t="s">
        <v>205</v>
      </c>
      <c r="L69" t="s">
        <v>204</v>
      </c>
      <c r="M69" s="3">
        <f t="shared" si="15"/>
        <v>20</v>
      </c>
      <c r="N69" s="3">
        <f t="shared" si="17"/>
        <v>4.7675000000000001</v>
      </c>
      <c r="O69" s="3">
        <f t="shared" si="16"/>
        <v>16776.899880000001</v>
      </c>
      <c r="Q69" s="3">
        <f t="shared" si="18"/>
        <v>0.55555555555555558</v>
      </c>
      <c r="R69" s="3">
        <f t="shared" si="19"/>
        <v>0.31783333333333336</v>
      </c>
      <c r="S69" s="3">
        <f t="shared" si="20"/>
        <v>0.77379628083530427</v>
      </c>
      <c r="T69" s="3"/>
      <c r="U69" s="3">
        <f t="shared" si="21"/>
        <v>0.51505213511910675</v>
      </c>
      <c r="V69" t="s">
        <v>205</v>
      </c>
      <c r="W69" s="3"/>
    </row>
    <row r="70" spans="1:23" x14ac:dyDescent="0.25">
      <c r="A70" t="s">
        <v>53</v>
      </c>
      <c r="B70">
        <v>24</v>
      </c>
      <c r="D70" t="s">
        <v>909</v>
      </c>
      <c r="E70">
        <v>5.0774999999999997</v>
      </c>
      <c r="G70" t="s">
        <v>330</v>
      </c>
      <c r="H70">
        <v>18391.396659999999</v>
      </c>
      <c r="K70" t="s">
        <v>97</v>
      </c>
      <c r="L70" t="s">
        <v>96</v>
      </c>
      <c r="M70" s="3">
        <f t="shared" si="15"/>
        <v>22</v>
      </c>
      <c r="N70" s="3">
        <f t="shared" si="17"/>
        <v>4.91</v>
      </c>
      <c r="O70" s="3">
        <f t="shared" si="16"/>
        <v>7240.3414039999998</v>
      </c>
      <c r="Q70" s="3">
        <f t="shared" si="18"/>
        <v>0.66666666666666663</v>
      </c>
      <c r="R70" s="3">
        <f t="shared" si="19"/>
        <v>0.32733333333333337</v>
      </c>
      <c r="S70" s="3">
        <f t="shared" si="20"/>
        <v>0.64685892737625572</v>
      </c>
      <c r="T70" s="3"/>
      <c r="U70" s="3">
        <f t="shared" si="21"/>
        <v>0.52067834620882991</v>
      </c>
      <c r="V70" t="s">
        <v>97</v>
      </c>
      <c r="W70" s="3"/>
    </row>
    <row r="71" spans="1:23" x14ac:dyDescent="0.25">
      <c r="A71" t="s">
        <v>903</v>
      </c>
      <c r="B71">
        <v>17</v>
      </c>
      <c r="D71" t="s">
        <v>147</v>
      </c>
      <c r="E71">
        <v>1.4524999999999999</v>
      </c>
      <c r="G71" t="s">
        <v>161</v>
      </c>
      <c r="H71">
        <v>19440.651000000002</v>
      </c>
      <c r="K71" t="s">
        <v>249</v>
      </c>
      <c r="L71" t="s">
        <v>248</v>
      </c>
      <c r="M71" s="3">
        <f t="shared" si="15"/>
        <v>21</v>
      </c>
      <c r="N71" s="3">
        <f t="shared" si="17"/>
        <v>4.9775</v>
      </c>
      <c r="O71" s="3">
        <f t="shared" si="16"/>
        <v>7579.6457680000003</v>
      </c>
      <c r="Q71" s="3">
        <f t="shared" si="18"/>
        <v>0.61111111111111116</v>
      </c>
      <c r="R71" s="3">
        <f t="shared" si="19"/>
        <v>0.33183333333333331</v>
      </c>
      <c r="S71" s="3">
        <f t="shared" si="20"/>
        <v>0.65377699370954223</v>
      </c>
      <c r="T71" s="3"/>
      <c r="U71" s="3">
        <f t="shared" si="21"/>
        <v>0.50990578733545544</v>
      </c>
      <c r="V71" t="s">
        <v>249</v>
      </c>
      <c r="W71" s="3"/>
    </row>
    <row r="72" spans="1:23" x14ac:dyDescent="0.25">
      <c r="A72" t="s">
        <v>178</v>
      </c>
      <c r="B72">
        <v>16</v>
      </c>
      <c r="D72" t="s">
        <v>151</v>
      </c>
      <c r="E72">
        <v>11.2775</v>
      </c>
      <c r="G72" t="s">
        <v>207</v>
      </c>
      <c r="H72">
        <v>15854.091119999999</v>
      </c>
      <c r="K72" t="s">
        <v>286</v>
      </c>
      <c r="L72" t="s">
        <v>285</v>
      </c>
      <c r="M72" s="3">
        <f t="shared" si="15"/>
        <v>25</v>
      </c>
      <c r="N72" s="3">
        <f t="shared" si="17"/>
        <v>5.0625000000000009</v>
      </c>
      <c r="O72" s="3">
        <f t="shared" si="16"/>
        <v>72371.229439999996</v>
      </c>
      <c r="Q72" s="3">
        <f t="shared" si="18"/>
        <v>0.83333333333333337</v>
      </c>
      <c r="R72" s="3">
        <f t="shared" si="19"/>
        <v>0.33750000000000008</v>
      </c>
      <c r="S72" s="3">
        <f t="shared" si="20"/>
        <v>0.9946104407859756</v>
      </c>
      <c r="T72" s="3"/>
      <c r="U72" s="3">
        <f t="shared" si="21"/>
        <v>0.65400617418743812</v>
      </c>
      <c r="V72" t="s">
        <v>286</v>
      </c>
      <c r="W72" s="3"/>
    </row>
    <row r="73" spans="1:23" x14ac:dyDescent="0.25">
      <c r="A73" t="s">
        <v>189</v>
      </c>
      <c r="B73">
        <v>17</v>
      </c>
      <c r="D73" t="s">
        <v>157</v>
      </c>
      <c r="E73">
        <v>9.8000000000000007</v>
      </c>
      <c r="G73" t="s">
        <v>282</v>
      </c>
      <c r="H73">
        <v>24631.831119999999</v>
      </c>
      <c r="K73" t="s">
        <v>881</v>
      </c>
      <c r="L73" t="s">
        <v>145</v>
      </c>
      <c r="M73" s="3">
        <v>20</v>
      </c>
      <c r="N73" s="3">
        <v>5.0774999999999997</v>
      </c>
      <c r="O73" s="3">
        <v>13450.7</v>
      </c>
      <c r="Q73" s="3">
        <f t="shared" si="18"/>
        <v>0.55555555555555558</v>
      </c>
      <c r="R73" s="3">
        <f t="shared" si="19"/>
        <v>0.33849999999999997</v>
      </c>
      <c r="S73" s="3">
        <f t="shared" si="20"/>
        <v>0.74041722642313046</v>
      </c>
      <c r="T73" s="3"/>
      <c r="U73" s="3">
        <f t="shared" si="21"/>
        <v>0.51830758065038962</v>
      </c>
      <c r="V73" t="s">
        <v>881</v>
      </c>
      <c r="W73" s="3"/>
    </row>
    <row r="74" spans="1:23" x14ac:dyDescent="0.25">
      <c r="A74" t="s">
        <v>197</v>
      </c>
      <c r="B74">
        <v>15</v>
      </c>
      <c r="D74" t="s">
        <v>159</v>
      </c>
      <c r="E74">
        <v>4.5299999999999994</v>
      </c>
      <c r="G74" t="s">
        <v>266</v>
      </c>
      <c r="H74">
        <v>20150.053489999998</v>
      </c>
      <c r="K74" t="s">
        <v>253</v>
      </c>
      <c r="L74" t="s">
        <v>252</v>
      </c>
      <c r="M74" s="3">
        <f t="shared" ref="M74:M92" si="22">VLOOKUP(K74,$A$2:$B$195,2,FALSE)</f>
        <v>17</v>
      </c>
      <c r="N74" s="3">
        <f t="shared" ref="N74:N92" si="23">VLOOKUP(K74,$D$2:$E$195,2,FALSE)</f>
        <v>5.2024999999999997</v>
      </c>
      <c r="O74" s="3">
        <f t="shared" ref="O74:O92" si="24">VLOOKUP(K74,$G$2:$H$196,2,FALSE)</f>
        <v>6381.4377869999998</v>
      </c>
      <c r="Q74" s="3">
        <f t="shared" si="18"/>
        <v>0.3888888888888889</v>
      </c>
      <c r="R74" s="3">
        <f t="shared" si="19"/>
        <v>0.34683333333333333</v>
      </c>
      <c r="S74" s="3">
        <f t="shared" si="20"/>
        <v>0.62778437545458488</v>
      </c>
      <c r="T74" s="3"/>
      <c r="U74" s="3">
        <f t="shared" si="21"/>
        <v>0.43912243140021912</v>
      </c>
      <c r="V74" t="s">
        <v>253</v>
      </c>
      <c r="W74" s="3"/>
    </row>
    <row r="75" spans="1:23" x14ac:dyDescent="0.25">
      <c r="A75" t="s">
        <v>371</v>
      </c>
      <c r="B75">
        <v>17</v>
      </c>
      <c r="D75" t="s">
        <v>899</v>
      </c>
      <c r="E75">
        <v>7.2825000000000006</v>
      </c>
      <c r="G75" t="s">
        <v>303</v>
      </c>
      <c r="H75">
        <v>9249.908281</v>
      </c>
      <c r="K75" t="s">
        <v>251</v>
      </c>
      <c r="L75" t="s">
        <v>250</v>
      </c>
      <c r="M75" s="3">
        <f t="shared" si="22"/>
        <v>23</v>
      </c>
      <c r="N75" s="3">
        <f t="shared" si="23"/>
        <v>5.3725000000000005</v>
      </c>
      <c r="O75" s="3">
        <f t="shared" si="24"/>
        <v>11279.87665</v>
      </c>
      <c r="Q75" s="3">
        <f t="shared" si="18"/>
        <v>0.72222222222222221</v>
      </c>
      <c r="R75" s="3">
        <f t="shared" si="19"/>
        <v>0.35816666666666669</v>
      </c>
      <c r="S75" s="3">
        <f t="shared" si="20"/>
        <v>0.71382978047114598</v>
      </c>
      <c r="T75" s="3"/>
      <c r="U75" s="3">
        <f t="shared" si="21"/>
        <v>0.56944295576039483</v>
      </c>
      <c r="V75" t="s">
        <v>251</v>
      </c>
      <c r="W75" s="3"/>
    </row>
    <row r="76" spans="1:23" x14ac:dyDescent="0.25">
      <c r="A76" t="s">
        <v>217</v>
      </c>
      <c r="B76">
        <v>16</v>
      </c>
      <c r="D76" t="s">
        <v>168</v>
      </c>
      <c r="E76">
        <v>4.45</v>
      </c>
      <c r="G76" t="s">
        <v>909</v>
      </c>
      <c r="H76">
        <v>13450.7</v>
      </c>
      <c r="K76" t="s">
        <v>67</v>
      </c>
      <c r="L76" t="s">
        <v>66</v>
      </c>
      <c r="M76" s="3">
        <f t="shared" si="22"/>
        <v>25</v>
      </c>
      <c r="N76" s="3">
        <f t="shared" si="23"/>
        <v>5.7124999999999995</v>
      </c>
      <c r="O76" s="3">
        <f t="shared" si="24"/>
        <v>11526.527669999999</v>
      </c>
      <c r="Q76" s="3">
        <f t="shared" si="18"/>
        <v>0.83333333333333337</v>
      </c>
      <c r="R76" s="3">
        <f t="shared" si="19"/>
        <v>0.3808333333333333</v>
      </c>
      <c r="S76" s="3">
        <f t="shared" si="20"/>
        <v>0.71709724012130571</v>
      </c>
      <c r="T76" s="3"/>
      <c r="U76" s="3">
        <f t="shared" si="21"/>
        <v>0.6105350290225503</v>
      </c>
      <c r="V76" t="s">
        <v>67</v>
      </c>
      <c r="W76" s="3"/>
    </row>
    <row r="77" spans="1:23" x14ac:dyDescent="0.25">
      <c r="A77" t="s">
        <v>203</v>
      </c>
      <c r="B77">
        <v>16</v>
      </c>
      <c r="D77" t="s">
        <v>193</v>
      </c>
      <c r="E77">
        <v>4.7</v>
      </c>
      <c r="G77" t="s">
        <v>19</v>
      </c>
      <c r="H77">
        <v>15725.265649999999</v>
      </c>
      <c r="K77" t="s">
        <v>73</v>
      </c>
      <c r="L77" t="s">
        <v>72</v>
      </c>
      <c r="M77" s="3">
        <f t="shared" si="22"/>
        <v>23</v>
      </c>
      <c r="N77" s="3">
        <f t="shared" si="23"/>
        <v>5.8075000000000001</v>
      </c>
      <c r="O77" s="3">
        <f t="shared" si="24"/>
        <v>13011.71351</v>
      </c>
      <c r="Q77" s="3">
        <f t="shared" si="18"/>
        <v>0.72222222222222221</v>
      </c>
      <c r="R77" s="3">
        <f t="shared" si="19"/>
        <v>0.38716666666666666</v>
      </c>
      <c r="S77" s="3">
        <f t="shared" si="20"/>
        <v>0.73540502228762761</v>
      </c>
      <c r="T77" s="3"/>
      <c r="U77" s="3">
        <f t="shared" si="21"/>
        <v>0.590244296710289</v>
      </c>
      <c r="V77" t="s">
        <v>73</v>
      </c>
      <c r="W77" s="3"/>
    </row>
    <row r="78" spans="1:23" x14ac:dyDescent="0.25">
      <c r="A78" t="s">
        <v>191</v>
      </c>
      <c r="B78">
        <v>16</v>
      </c>
      <c r="D78" t="s">
        <v>224</v>
      </c>
      <c r="E78">
        <v>1.05</v>
      </c>
      <c r="G78" t="s">
        <v>159</v>
      </c>
      <c r="H78">
        <v>11337.02556</v>
      </c>
      <c r="K78" t="s">
        <v>340</v>
      </c>
      <c r="L78" t="s">
        <v>339</v>
      </c>
      <c r="M78" s="3">
        <f t="shared" si="22"/>
        <v>20</v>
      </c>
      <c r="N78" s="3">
        <f t="shared" si="23"/>
        <v>6.0400000000000009</v>
      </c>
      <c r="O78" s="3">
        <f t="shared" si="24"/>
        <v>58068.218119999998</v>
      </c>
      <c r="Q78" s="3">
        <f t="shared" si="18"/>
        <v>0.55555555555555558</v>
      </c>
      <c r="R78" s="3">
        <f t="shared" si="19"/>
        <v>0.40266666666666673</v>
      </c>
      <c r="S78" s="3">
        <f t="shared" si="20"/>
        <v>0.9613494274646317</v>
      </c>
      <c r="T78" s="3"/>
      <c r="U78" s="3">
        <f t="shared" si="21"/>
        <v>0.5991259750831095</v>
      </c>
      <c r="V78" t="s">
        <v>340</v>
      </c>
      <c r="W78" s="3"/>
    </row>
    <row r="79" spans="1:23" x14ac:dyDescent="0.25">
      <c r="A79" t="s">
        <v>232</v>
      </c>
      <c r="B79">
        <v>15</v>
      </c>
      <c r="D79" t="s">
        <v>241</v>
      </c>
      <c r="E79">
        <v>2.2550000000000003</v>
      </c>
      <c r="G79" t="s">
        <v>280</v>
      </c>
      <c r="H79">
        <v>11300.90393</v>
      </c>
      <c r="K79" t="s">
        <v>380</v>
      </c>
      <c r="L79" t="s">
        <v>45</v>
      </c>
      <c r="M79" s="3">
        <f t="shared" si="22"/>
        <v>21</v>
      </c>
      <c r="N79" s="3">
        <f t="shared" si="23"/>
        <v>6.09</v>
      </c>
      <c r="O79" s="3">
        <f t="shared" si="24"/>
        <v>70883.48</v>
      </c>
      <c r="Q79" s="3">
        <f t="shared" si="18"/>
        <v>0.61111111111111116</v>
      </c>
      <c r="R79" s="3">
        <f t="shared" si="19"/>
        <v>0.40599999999999997</v>
      </c>
      <c r="S79" s="3">
        <f t="shared" si="20"/>
        <v>0.99147279650570064</v>
      </c>
      <c r="T79" s="3"/>
      <c r="U79" s="3">
        <f t="shared" si="21"/>
        <v>0.62657876463707007</v>
      </c>
      <c r="V79" t="s">
        <v>380</v>
      </c>
      <c r="W79" s="3"/>
    </row>
    <row r="80" spans="1:23" x14ac:dyDescent="0.25">
      <c r="A80" t="s">
        <v>904</v>
      </c>
      <c r="B80">
        <v>19</v>
      </c>
      <c r="D80" t="s">
        <v>253</v>
      </c>
      <c r="E80">
        <v>5.2024999999999997</v>
      </c>
      <c r="G80" t="s">
        <v>44</v>
      </c>
      <c r="H80">
        <v>14274.77282</v>
      </c>
      <c r="K80" t="s">
        <v>376</v>
      </c>
      <c r="L80" t="s">
        <v>351</v>
      </c>
      <c r="M80" s="3">
        <f t="shared" si="22"/>
        <v>22</v>
      </c>
      <c r="N80" s="3">
        <f t="shared" si="23"/>
        <v>6.09</v>
      </c>
      <c r="O80" s="3">
        <f t="shared" si="24"/>
        <v>4892.4052149999998</v>
      </c>
      <c r="Q80" s="3">
        <f t="shared" si="18"/>
        <v>0.66666666666666663</v>
      </c>
      <c r="R80" s="3">
        <f t="shared" si="19"/>
        <v>0.40599999999999997</v>
      </c>
      <c r="S80" s="3">
        <f t="shared" si="20"/>
        <v>0.58764745014088493</v>
      </c>
      <c r="T80" s="3"/>
      <c r="U80" s="3">
        <f t="shared" si="21"/>
        <v>0.54181440033494876</v>
      </c>
      <c r="V80" t="s">
        <v>376</v>
      </c>
      <c r="W80" s="3"/>
    </row>
    <row r="81" spans="1:23" x14ac:dyDescent="0.25">
      <c r="A81" t="s">
        <v>224</v>
      </c>
      <c r="B81">
        <v>17</v>
      </c>
      <c r="D81" t="s">
        <v>276</v>
      </c>
      <c r="E81">
        <v>3.87</v>
      </c>
      <c r="G81" t="s">
        <v>117</v>
      </c>
      <c r="H81">
        <v>6889.5178779999997</v>
      </c>
      <c r="K81" s="26" t="s">
        <v>259</v>
      </c>
      <c r="L81" t="s">
        <v>258</v>
      </c>
      <c r="M81" s="3">
        <f t="shared" si="22"/>
        <v>22</v>
      </c>
      <c r="N81" s="3">
        <f t="shared" si="23"/>
        <v>6.3224999999999998</v>
      </c>
      <c r="O81" s="3">
        <f t="shared" si="24"/>
        <v>119029.1156</v>
      </c>
      <c r="Q81" s="3">
        <f t="shared" si="18"/>
        <v>0.66666666666666663</v>
      </c>
      <c r="R81" s="3">
        <f t="shared" si="19"/>
        <v>0.42149999999999999</v>
      </c>
      <c r="S81" s="3">
        <f>(LN(75000)-LN($O$146))/(LN($O$145)-LN($O$146))</f>
        <v>1</v>
      </c>
      <c r="T81" s="3"/>
      <c r="U81" s="3">
        <f t="shared" si="21"/>
        <v>0.65499116201193752</v>
      </c>
      <c r="V81" t="s">
        <v>259</v>
      </c>
      <c r="W81" s="3"/>
    </row>
    <row r="82" spans="1:23" x14ac:dyDescent="0.25">
      <c r="A82" t="s">
        <v>905</v>
      </c>
      <c r="B82">
        <v>17</v>
      </c>
      <c r="D82" t="s">
        <v>286</v>
      </c>
      <c r="E82">
        <v>5.0625000000000009</v>
      </c>
      <c r="G82" t="s">
        <v>125</v>
      </c>
      <c r="H82">
        <v>10338.91714</v>
      </c>
      <c r="K82" t="s">
        <v>245</v>
      </c>
      <c r="L82" t="s">
        <v>244</v>
      </c>
      <c r="M82" s="3">
        <f t="shared" si="22"/>
        <v>23</v>
      </c>
      <c r="N82" s="3">
        <f t="shared" si="23"/>
        <v>6.335</v>
      </c>
      <c r="O82" s="3">
        <f t="shared" si="24"/>
        <v>16379.0044</v>
      </c>
      <c r="Q82" s="3">
        <f t="shared" si="18"/>
        <v>0.72222222222222221</v>
      </c>
      <c r="R82" s="3">
        <f t="shared" si="19"/>
        <v>0.42233333333333334</v>
      </c>
      <c r="S82" s="3">
        <f t="shared" si="20"/>
        <v>0.770170544806277</v>
      </c>
      <c r="T82" s="3"/>
      <c r="U82" s="3">
        <f t="shared" si="21"/>
        <v>0.61702728754540426</v>
      </c>
      <c r="V82" t="s">
        <v>245</v>
      </c>
      <c r="W82" s="3"/>
    </row>
    <row r="83" spans="1:23" x14ac:dyDescent="0.25">
      <c r="A83" t="s">
        <v>264</v>
      </c>
      <c r="B83">
        <v>18</v>
      </c>
      <c r="D83" t="s">
        <v>303</v>
      </c>
      <c r="E83">
        <v>6.9775</v>
      </c>
      <c r="G83" t="s">
        <v>251</v>
      </c>
      <c r="H83">
        <v>11279.87665</v>
      </c>
      <c r="K83" t="s">
        <v>78</v>
      </c>
      <c r="L83" t="s">
        <v>77</v>
      </c>
      <c r="M83" s="3">
        <f t="shared" si="22"/>
        <v>22</v>
      </c>
      <c r="N83" s="3">
        <f t="shared" si="23"/>
        <v>6.3500000000000005</v>
      </c>
      <c r="O83" s="3">
        <f t="shared" si="24"/>
        <v>19844.09546</v>
      </c>
      <c r="Q83" s="3">
        <f t="shared" si="18"/>
        <v>0.66666666666666663</v>
      </c>
      <c r="R83" s="3">
        <f t="shared" si="19"/>
        <v>0.42333333333333339</v>
      </c>
      <c r="S83" s="3">
        <f t="shared" si="20"/>
        <v>0.79915907768581118</v>
      </c>
      <c r="T83" s="3"/>
      <c r="U83" s="3">
        <f t="shared" si="21"/>
        <v>0.60870679253852678</v>
      </c>
      <c r="V83" t="s">
        <v>78</v>
      </c>
      <c r="W83" s="3"/>
    </row>
    <row r="84" spans="1:23" x14ac:dyDescent="0.25">
      <c r="A84" t="s">
        <v>278</v>
      </c>
      <c r="B84">
        <v>16</v>
      </c>
      <c r="D84" t="s">
        <v>315</v>
      </c>
      <c r="E84">
        <v>3.1100000000000003</v>
      </c>
      <c r="G84" t="s">
        <v>338</v>
      </c>
      <c r="H84">
        <v>8214.5320219999994</v>
      </c>
      <c r="K84" t="s">
        <v>132</v>
      </c>
      <c r="L84" t="s">
        <v>131</v>
      </c>
      <c r="M84" s="3">
        <f t="shared" si="22"/>
        <v>15</v>
      </c>
      <c r="N84" s="3">
        <f t="shared" si="23"/>
        <v>6.3625000000000007</v>
      </c>
      <c r="O84" s="3">
        <f t="shared" si="24"/>
        <v>6340.8026739999996</v>
      </c>
      <c r="Q84" s="3">
        <f t="shared" si="18"/>
        <v>0.27777777777777779</v>
      </c>
      <c r="R84" s="3">
        <f t="shared" si="19"/>
        <v>0.42416666666666669</v>
      </c>
      <c r="S84" s="3">
        <f t="shared" si="20"/>
        <v>0.62681942158403692</v>
      </c>
      <c r="T84" s="3"/>
      <c r="U84" s="3">
        <f t="shared" si="21"/>
        <v>0.41955814824736587</v>
      </c>
      <c r="V84" t="s">
        <v>132</v>
      </c>
      <c r="W84" s="3"/>
    </row>
    <row r="85" spans="1:23" x14ac:dyDescent="0.25">
      <c r="A85" s="24" t="s">
        <v>284</v>
      </c>
      <c r="B85" s="24">
        <v>13</v>
      </c>
      <c r="D85" t="s">
        <v>916</v>
      </c>
      <c r="E85">
        <v>5.5274999999999999</v>
      </c>
      <c r="G85" t="s">
        <v>33</v>
      </c>
      <c r="H85">
        <v>9363.8329040000008</v>
      </c>
      <c r="K85" t="s">
        <v>296</v>
      </c>
      <c r="L85" t="s">
        <v>295</v>
      </c>
      <c r="M85" s="3">
        <f t="shared" si="22"/>
        <v>16</v>
      </c>
      <c r="N85" s="3">
        <f t="shared" si="23"/>
        <v>6.5449999999999999</v>
      </c>
      <c r="O85" s="3">
        <f t="shared" si="24"/>
        <v>11787.90857</v>
      </c>
      <c r="Q85" s="3">
        <f t="shared" si="18"/>
        <v>0.33333333333333331</v>
      </c>
      <c r="R85" s="3">
        <f t="shared" si="19"/>
        <v>0.43633333333333335</v>
      </c>
      <c r="S85" s="3">
        <f t="shared" si="20"/>
        <v>0.72048438934809012</v>
      </c>
      <c r="T85" s="3"/>
      <c r="U85" s="3">
        <f t="shared" si="21"/>
        <v>0.4714553526553652</v>
      </c>
      <c r="V85" t="s">
        <v>296</v>
      </c>
      <c r="W85" s="3"/>
    </row>
    <row r="86" spans="1:23" x14ac:dyDescent="0.25">
      <c r="A86" t="s">
        <v>294</v>
      </c>
      <c r="B86">
        <v>16</v>
      </c>
      <c r="D86" t="s">
        <v>320</v>
      </c>
      <c r="E86">
        <v>3.0525000000000002</v>
      </c>
      <c r="G86" t="s">
        <v>911</v>
      </c>
      <c r="H86">
        <v>11744.850420000001</v>
      </c>
      <c r="K86" t="s">
        <v>107</v>
      </c>
      <c r="L86" t="s">
        <v>106</v>
      </c>
      <c r="M86" s="3">
        <f t="shared" si="22"/>
        <v>17</v>
      </c>
      <c r="N86" s="3">
        <f t="shared" si="23"/>
        <v>6.5724999999999998</v>
      </c>
      <c r="O86" s="3">
        <f t="shared" si="24"/>
        <v>7213.8495499999999</v>
      </c>
      <c r="Q86" s="3">
        <f t="shared" si="18"/>
        <v>0.3888888888888889</v>
      </c>
      <c r="R86" s="3">
        <f t="shared" si="19"/>
        <v>0.43816666666666665</v>
      </c>
      <c r="S86" s="3">
        <f t="shared" si="20"/>
        <v>0.64630521241908889</v>
      </c>
      <c r="T86" s="3"/>
      <c r="U86" s="3">
        <f t="shared" si="21"/>
        <v>0.47932952010094493</v>
      </c>
      <c r="V86" t="s">
        <v>107</v>
      </c>
      <c r="W86" s="3"/>
    </row>
    <row r="87" spans="1:23" x14ac:dyDescent="0.25">
      <c r="A87" t="s">
        <v>299</v>
      </c>
      <c r="B87">
        <v>16</v>
      </c>
      <c r="D87" t="s">
        <v>340</v>
      </c>
      <c r="E87">
        <v>6.0400000000000009</v>
      </c>
      <c r="G87" t="s">
        <v>40</v>
      </c>
      <c r="H87">
        <v>9430.7793779999993</v>
      </c>
      <c r="K87" t="s">
        <v>155</v>
      </c>
      <c r="L87" t="s">
        <v>154</v>
      </c>
      <c r="M87" s="3">
        <f t="shared" si="22"/>
        <v>21</v>
      </c>
      <c r="N87" s="3">
        <f t="shared" si="23"/>
        <v>6.5949999999999998</v>
      </c>
      <c r="O87" s="3">
        <f t="shared" si="24"/>
        <v>8170.2139980000002</v>
      </c>
      <c r="Q87" s="3">
        <f t="shared" si="18"/>
        <v>0.61111111111111116</v>
      </c>
      <c r="R87" s="3">
        <f t="shared" si="19"/>
        <v>0.43966666666666665</v>
      </c>
      <c r="S87" s="3">
        <f t="shared" si="20"/>
        <v>0.66511049912940079</v>
      </c>
      <c r="T87" s="3"/>
      <c r="U87" s="3">
        <f t="shared" si="21"/>
        <v>0.56326466552234356</v>
      </c>
      <c r="V87" t="s">
        <v>155</v>
      </c>
      <c r="W87" s="3"/>
    </row>
    <row r="88" spans="1:23" x14ac:dyDescent="0.25">
      <c r="A88" t="s">
        <v>62</v>
      </c>
      <c r="B88">
        <v>15</v>
      </c>
      <c r="D88" s="24" t="s">
        <v>353</v>
      </c>
      <c r="E88" s="24">
        <v>1.4999999999999999E-2</v>
      </c>
      <c r="G88" t="s">
        <v>13</v>
      </c>
      <c r="H88">
        <v>7952.3523500000001</v>
      </c>
      <c r="K88" t="s">
        <v>345</v>
      </c>
      <c r="L88" t="s">
        <v>344</v>
      </c>
      <c r="M88" s="3">
        <f t="shared" si="22"/>
        <v>22</v>
      </c>
      <c r="N88" s="3">
        <f t="shared" si="23"/>
        <v>6.6849999999999996</v>
      </c>
      <c r="O88" s="3">
        <f t="shared" si="24"/>
        <v>18108.10801</v>
      </c>
      <c r="Q88" s="3">
        <f t="shared" si="18"/>
        <v>0.66666666666666663</v>
      </c>
      <c r="R88" s="3">
        <f t="shared" si="19"/>
        <v>0.44566666666666666</v>
      </c>
      <c r="S88" s="3">
        <f t="shared" si="20"/>
        <v>0.78533042235672479</v>
      </c>
      <c r="T88" s="3"/>
      <c r="U88" s="3">
        <f t="shared" si="21"/>
        <v>0.61563566537457581</v>
      </c>
      <c r="V88" t="s">
        <v>345</v>
      </c>
      <c r="W88" s="3"/>
    </row>
    <row r="89" spans="1:23" x14ac:dyDescent="0.25">
      <c r="A89" t="s">
        <v>322</v>
      </c>
      <c r="B89">
        <v>17</v>
      </c>
      <c r="D89" t="s">
        <v>17</v>
      </c>
      <c r="E89">
        <v>8.4700000000000006</v>
      </c>
      <c r="G89" t="s">
        <v>107</v>
      </c>
      <c r="H89">
        <v>7213.8495499999999</v>
      </c>
      <c r="K89" t="s">
        <v>3</v>
      </c>
      <c r="L89" t="s">
        <v>2</v>
      </c>
      <c r="M89" s="3">
        <f t="shared" si="22"/>
        <v>19</v>
      </c>
      <c r="N89" s="3">
        <f t="shared" si="23"/>
        <v>6.6924999999999999</v>
      </c>
      <c r="O89" s="3">
        <f t="shared" si="24"/>
        <v>9225.0508460000001</v>
      </c>
      <c r="Q89" s="3">
        <f t="shared" si="18"/>
        <v>0.5</v>
      </c>
      <c r="R89" s="3">
        <f t="shared" si="19"/>
        <v>0.44616666666666666</v>
      </c>
      <c r="S89" s="3">
        <f t="shared" si="20"/>
        <v>0.68345283405684598</v>
      </c>
      <c r="T89" s="3"/>
      <c r="U89" s="3">
        <f t="shared" si="21"/>
        <v>0.53422625087136311</v>
      </c>
      <c r="V89" t="s">
        <v>3</v>
      </c>
      <c r="W89" s="3"/>
    </row>
    <row r="90" spans="1:23" x14ac:dyDescent="0.25">
      <c r="A90" t="s">
        <v>317</v>
      </c>
      <c r="B90">
        <v>17</v>
      </c>
      <c r="D90" t="s">
        <v>31</v>
      </c>
      <c r="E90">
        <v>8.9850000000000012</v>
      </c>
      <c r="G90" t="s">
        <v>320</v>
      </c>
      <c r="H90">
        <v>13364.300579999999</v>
      </c>
      <c r="K90" t="s">
        <v>211</v>
      </c>
      <c r="L90" t="s">
        <v>210</v>
      </c>
      <c r="M90" s="3">
        <f t="shared" si="22"/>
        <v>16</v>
      </c>
      <c r="N90" s="3">
        <f t="shared" si="23"/>
        <v>6.7924999999999995</v>
      </c>
      <c r="O90" s="3">
        <f t="shared" si="24"/>
        <v>8465.7613889999993</v>
      </c>
      <c r="Q90" s="3">
        <f t="shared" si="18"/>
        <v>0.33333333333333331</v>
      </c>
      <c r="R90" s="3">
        <f t="shared" si="19"/>
        <v>0.45283333333333331</v>
      </c>
      <c r="S90" s="3">
        <f t="shared" si="20"/>
        <v>0.67047824270225376</v>
      </c>
      <c r="T90" s="3"/>
      <c r="U90" s="3">
        <f t="shared" si="21"/>
        <v>0.46601576364362135</v>
      </c>
      <c r="V90" t="s">
        <v>211</v>
      </c>
      <c r="W90" s="3"/>
    </row>
    <row r="91" spans="1:23" x14ac:dyDescent="0.25">
      <c r="A91" t="s">
        <v>906</v>
      </c>
      <c r="B91">
        <v>18</v>
      </c>
      <c r="D91" t="s">
        <v>80</v>
      </c>
      <c r="E91">
        <v>8.0500000000000007</v>
      </c>
      <c r="G91" t="s">
        <v>328</v>
      </c>
      <c r="H91">
        <v>10439.70226</v>
      </c>
      <c r="K91" t="s">
        <v>153</v>
      </c>
      <c r="L91" t="s">
        <v>152</v>
      </c>
      <c r="M91" s="3">
        <f t="shared" si="22"/>
        <v>25</v>
      </c>
      <c r="N91" s="3">
        <f t="shared" si="23"/>
        <v>6.835</v>
      </c>
      <c r="O91" s="3">
        <f t="shared" si="24"/>
        <v>32668.988229999999</v>
      </c>
      <c r="Q91" s="3">
        <f t="shared" si="18"/>
        <v>0.83333333333333337</v>
      </c>
      <c r="R91" s="3">
        <f t="shared" si="19"/>
        <v>0.45566666666666666</v>
      </c>
      <c r="S91" s="3">
        <f t="shared" si="20"/>
        <v>0.87446334324913944</v>
      </c>
      <c r="T91" s="3"/>
      <c r="U91" s="3">
        <f t="shared" si="21"/>
        <v>0.69247251574147739</v>
      </c>
      <c r="V91" t="s">
        <v>153</v>
      </c>
      <c r="W91" s="3"/>
    </row>
    <row r="92" spans="1:23" x14ac:dyDescent="0.25">
      <c r="A92" t="s">
        <v>336</v>
      </c>
      <c r="B92">
        <v>16</v>
      </c>
      <c r="D92" t="s">
        <v>84</v>
      </c>
      <c r="E92">
        <v>8.9675000000000011</v>
      </c>
      <c r="G92" t="s">
        <v>377</v>
      </c>
      <c r="H92">
        <v>11477.147499999999</v>
      </c>
      <c r="K92" t="s">
        <v>303</v>
      </c>
      <c r="L92" t="s">
        <v>302</v>
      </c>
      <c r="M92" s="3">
        <f t="shared" si="22"/>
        <v>20</v>
      </c>
      <c r="N92" s="3">
        <f t="shared" si="23"/>
        <v>6.9775</v>
      </c>
      <c r="O92" s="3">
        <f t="shared" si="24"/>
        <v>9249.908281</v>
      </c>
      <c r="Q92" s="3">
        <f t="shared" si="18"/>
        <v>0.55555555555555558</v>
      </c>
      <c r="R92" s="3">
        <f t="shared" si="19"/>
        <v>0.46516666666666667</v>
      </c>
      <c r="S92" s="3">
        <f t="shared" si="20"/>
        <v>0.68385931509576181</v>
      </c>
      <c r="T92" s="3"/>
      <c r="U92" s="3">
        <f t="shared" si="21"/>
        <v>0.56117840365987159</v>
      </c>
      <c r="V92" t="s">
        <v>303</v>
      </c>
      <c r="W92" s="3"/>
    </row>
    <row r="93" spans="1:23" x14ac:dyDescent="0.25">
      <c r="A93" t="s">
        <v>347</v>
      </c>
      <c r="B93">
        <v>17</v>
      </c>
      <c r="D93" t="s">
        <v>109</v>
      </c>
      <c r="E93">
        <v>7.58</v>
      </c>
      <c r="G93" t="s">
        <v>270</v>
      </c>
      <c r="H93">
        <v>10339.022070000001</v>
      </c>
      <c r="K93" t="s">
        <v>883</v>
      </c>
      <c r="L93" t="s">
        <v>297</v>
      </c>
      <c r="M93" s="3">
        <v>24</v>
      </c>
      <c r="N93" s="3">
        <v>7.2825000000000006</v>
      </c>
      <c r="O93" s="3">
        <v>30345.349750000001</v>
      </c>
      <c r="Q93" s="3">
        <f t="shared" si="18"/>
        <v>0.77777777777777779</v>
      </c>
      <c r="R93" s="3">
        <f t="shared" si="19"/>
        <v>0.48550000000000004</v>
      </c>
      <c r="S93" s="3">
        <f t="shared" si="20"/>
        <v>0.86331800264148972</v>
      </c>
      <c r="T93" s="3"/>
      <c r="U93" s="3">
        <f t="shared" si="21"/>
        <v>0.68823779850798428</v>
      </c>
      <c r="V93" t="s">
        <v>883</v>
      </c>
      <c r="W93" s="3"/>
    </row>
    <row r="94" spans="1:23" x14ac:dyDescent="0.25">
      <c r="A94" t="s">
        <v>376</v>
      </c>
      <c r="B94">
        <v>22</v>
      </c>
      <c r="D94" t="s">
        <v>111</v>
      </c>
      <c r="E94">
        <v>8.7024999999999988</v>
      </c>
      <c r="G94" t="s">
        <v>5</v>
      </c>
      <c r="H94">
        <v>12554.57199</v>
      </c>
      <c r="K94" t="s">
        <v>64</v>
      </c>
      <c r="L94" t="s">
        <v>63</v>
      </c>
      <c r="M94" s="3">
        <f t="shared" ref="M94:M105" si="25">VLOOKUP(K94,$A$2:$B$195,2,FALSE)</f>
        <v>24</v>
      </c>
      <c r="N94" s="3">
        <f t="shared" ref="N94:N105" si="26">VLOOKUP(K94,$D$2:$E$195,2,FALSE)</f>
        <v>7.4125000000000005</v>
      </c>
      <c r="O94" s="3">
        <f t="shared" ref="O94:O105" si="27">VLOOKUP(K94,$G$2:$H$196,2,FALSE)</f>
        <v>20804.030579999999</v>
      </c>
      <c r="Q94" s="3">
        <f t="shared" si="18"/>
        <v>0.77777777777777779</v>
      </c>
      <c r="R94" s="3">
        <f t="shared" si="19"/>
        <v>0.4941666666666667</v>
      </c>
      <c r="S94" s="3">
        <f t="shared" si="20"/>
        <v>0.80629498682099632</v>
      </c>
      <c r="T94" s="3"/>
      <c r="U94" s="3">
        <f t="shared" si="21"/>
        <v>0.67671787128551253</v>
      </c>
      <c r="V94" t="s">
        <v>64</v>
      </c>
      <c r="W94" s="3"/>
    </row>
    <row r="95" spans="1:23" x14ac:dyDescent="0.25">
      <c r="A95" t="s">
        <v>353</v>
      </c>
      <c r="B95">
        <v>16</v>
      </c>
      <c r="D95" t="s">
        <v>123</v>
      </c>
      <c r="E95">
        <v>7.6224999999999996</v>
      </c>
      <c r="G95" t="s">
        <v>88</v>
      </c>
      <c r="H95">
        <v>9234.7433020000008</v>
      </c>
      <c r="K95" t="s">
        <v>109</v>
      </c>
      <c r="L95" t="s">
        <v>108</v>
      </c>
      <c r="M95" s="3">
        <f t="shared" si="25"/>
        <v>24</v>
      </c>
      <c r="N95" s="3">
        <f t="shared" si="26"/>
        <v>7.58</v>
      </c>
      <c r="O95" s="3">
        <f t="shared" si="27"/>
        <v>37366.066160000002</v>
      </c>
      <c r="Q95" s="3">
        <f t="shared" si="18"/>
        <v>0.77777777777777779</v>
      </c>
      <c r="R95" s="3">
        <f t="shared" si="19"/>
        <v>0.5053333333333333</v>
      </c>
      <c r="S95" s="3">
        <f t="shared" si="20"/>
        <v>0.89475567396756872</v>
      </c>
      <c r="T95" s="3"/>
      <c r="U95" s="3">
        <f t="shared" si="21"/>
        <v>0.70585036898806608</v>
      </c>
      <c r="V95" t="s">
        <v>109</v>
      </c>
      <c r="W95" s="3"/>
    </row>
    <row r="96" spans="1:23" x14ac:dyDescent="0.25">
      <c r="A96" t="s">
        <v>355</v>
      </c>
      <c r="B96">
        <v>17</v>
      </c>
      <c r="D96" t="s">
        <v>138</v>
      </c>
      <c r="E96">
        <v>11.477499999999999</v>
      </c>
      <c r="G96" t="s">
        <v>3</v>
      </c>
      <c r="H96">
        <v>9225.0508460000001</v>
      </c>
      <c r="K96" t="s">
        <v>123</v>
      </c>
      <c r="L96" t="s">
        <v>122</v>
      </c>
      <c r="M96" s="3">
        <f t="shared" si="25"/>
        <v>24</v>
      </c>
      <c r="N96" s="3">
        <f t="shared" si="26"/>
        <v>7.6224999999999996</v>
      </c>
      <c r="O96" s="3">
        <f t="shared" si="27"/>
        <v>24657.99309</v>
      </c>
      <c r="Q96" s="3">
        <f t="shared" si="18"/>
        <v>0.77777777777777779</v>
      </c>
      <c r="R96" s="3">
        <f t="shared" si="19"/>
        <v>0.50816666666666666</v>
      </c>
      <c r="S96" s="3">
        <f t="shared" si="20"/>
        <v>0.83196756778667169</v>
      </c>
      <c r="T96" s="3"/>
      <c r="U96" s="3">
        <f t="shared" si="21"/>
        <v>0.69022290478334969</v>
      </c>
      <c r="V96" t="s">
        <v>123</v>
      </c>
      <c r="W96" s="3"/>
    </row>
    <row r="97" spans="1:23" x14ac:dyDescent="0.25">
      <c r="A97" t="s">
        <v>357</v>
      </c>
      <c r="B97">
        <v>18</v>
      </c>
      <c r="D97" t="s">
        <v>140</v>
      </c>
      <c r="E97">
        <v>8.1150000000000002</v>
      </c>
      <c r="G97" t="s">
        <v>155</v>
      </c>
      <c r="H97">
        <v>8170.2139980000002</v>
      </c>
      <c r="K97" t="s">
        <v>199</v>
      </c>
      <c r="L97" t="s">
        <v>198</v>
      </c>
      <c r="M97" s="3">
        <f t="shared" si="25"/>
        <v>24</v>
      </c>
      <c r="N97" s="3">
        <f t="shared" si="26"/>
        <v>7.6624999999999996</v>
      </c>
      <c r="O97" s="3">
        <f t="shared" si="27"/>
        <v>27022.183580000001</v>
      </c>
      <c r="Q97" s="3">
        <f t="shared" si="18"/>
        <v>0.77777777777777779</v>
      </c>
      <c r="R97" s="3">
        <f t="shared" si="19"/>
        <v>0.51083333333333336</v>
      </c>
      <c r="S97" s="3">
        <f t="shared" si="20"/>
        <v>0.8457977821467304</v>
      </c>
      <c r="T97" s="3"/>
      <c r="U97" s="3">
        <f t="shared" si="21"/>
        <v>0.69523842495798038</v>
      </c>
      <c r="V97" t="s">
        <v>199</v>
      </c>
      <c r="W97" s="3"/>
    </row>
    <row r="98" spans="1:23" x14ac:dyDescent="0.25">
      <c r="A98" t="s">
        <v>7</v>
      </c>
      <c r="B98">
        <v>16</v>
      </c>
      <c r="D98" t="s">
        <v>149</v>
      </c>
      <c r="E98">
        <v>9.41</v>
      </c>
      <c r="G98" t="s">
        <v>268</v>
      </c>
      <c r="H98">
        <v>9250.9757919999993</v>
      </c>
      <c r="K98" t="s">
        <v>80</v>
      </c>
      <c r="L98" t="s">
        <v>79</v>
      </c>
      <c r="M98" s="3">
        <f t="shared" si="25"/>
        <v>24</v>
      </c>
      <c r="N98" s="3">
        <f t="shared" si="26"/>
        <v>8.0500000000000007</v>
      </c>
      <c r="O98" s="3">
        <f t="shared" si="27"/>
        <v>26770.726460000002</v>
      </c>
      <c r="Q98" s="3">
        <f t="shared" si="18"/>
        <v>0.77777777777777779</v>
      </c>
      <c r="R98" s="3">
        <f t="shared" si="19"/>
        <v>0.53666666666666674</v>
      </c>
      <c r="S98" s="3">
        <f t="shared" si="20"/>
        <v>0.84438553968522978</v>
      </c>
      <c r="T98" s="3"/>
      <c r="U98" s="3">
        <f t="shared" si="21"/>
        <v>0.70637227740780517</v>
      </c>
      <c r="V98" t="s">
        <v>80</v>
      </c>
      <c r="W98" s="3"/>
    </row>
    <row r="99" spans="1:23" x14ac:dyDescent="0.25">
      <c r="A99" t="s">
        <v>3</v>
      </c>
      <c r="B99">
        <v>19</v>
      </c>
      <c r="D99" t="s">
        <v>153</v>
      </c>
      <c r="E99">
        <v>6.835</v>
      </c>
      <c r="G99" t="s">
        <v>67</v>
      </c>
      <c r="H99">
        <v>11526.527669999999</v>
      </c>
      <c r="K99" t="s">
        <v>140</v>
      </c>
      <c r="L99" t="s">
        <v>139</v>
      </c>
      <c r="M99" s="3">
        <f t="shared" si="25"/>
        <v>25</v>
      </c>
      <c r="N99" s="3">
        <f t="shared" si="26"/>
        <v>8.1150000000000002</v>
      </c>
      <c r="O99" s="3">
        <f t="shared" si="27"/>
        <v>35116.458010000002</v>
      </c>
      <c r="Q99" s="3">
        <f t="shared" si="18"/>
        <v>0.83333333333333337</v>
      </c>
      <c r="R99" s="3">
        <f t="shared" si="19"/>
        <v>0.54100000000000004</v>
      </c>
      <c r="S99" s="3">
        <f t="shared" si="20"/>
        <v>0.88537616124299889</v>
      </c>
      <c r="T99" s="3"/>
      <c r="U99" s="3">
        <f t="shared" si="21"/>
        <v>0.73628838215307058</v>
      </c>
      <c r="V99" t="s">
        <v>140</v>
      </c>
      <c r="W99" s="3"/>
    </row>
    <row r="100" spans="1:23" x14ac:dyDescent="0.25">
      <c r="A100" t="s">
        <v>13</v>
      </c>
      <c r="B100">
        <v>17</v>
      </c>
      <c r="D100" t="s">
        <v>186</v>
      </c>
      <c r="E100">
        <v>9.68</v>
      </c>
      <c r="G100" t="s">
        <v>93</v>
      </c>
      <c r="H100">
        <v>9997.9648840000009</v>
      </c>
      <c r="K100" t="s">
        <v>326</v>
      </c>
      <c r="L100" t="s">
        <v>325</v>
      </c>
      <c r="M100" s="3">
        <f t="shared" si="25"/>
        <v>18</v>
      </c>
      <c r="N100" s="3">
        <f t="shared" si="26"/>
        <v>8.1275000000000013</v>
      </c>
      <c r="O100" s="3">
        <f t="shared" si="27"/>
        <v>25325.059239999999</v>
      </c>
      <c r="Q100" s="3">
        <f t="shared" si="18"/>
        <v>0.44444444444444442</v>
      </c>
      <c r="R100" s="3">
        <f t="shared" si="19"/>
        <v>0.54183333333333339</v>
      </c>
      <c r="S100" s="3">
        <f t="shared" si="20"/>
        <v>0.83599974043447189</v>
      </c>
      <c r="T100" s="3"/>
      <c r="U100" s="3">
        <f t="shared" si="21"/>
        <v>0.58608838478413894</v>
      </c>
      <c r="V100" t="s">
        <v>326</v>
      </c>
      <c r="W100" s="3"/>
    </row>
    <row r="101" spans="1:23" x14ac:dyDescent="0.25">
      <c r="A101" t="s">
        <v>19</v>
      </c>
      <c r="B101">
        <v>19</v>
      </c>
      <c r="D101" t="s">
        <v>199</v>
      </c>
      <c r="E101">
        <v>7.6624999999999996</v>
      </c>
      <c r="G101" t="s">
        <v>307</v>
      </c>
      <c r="H101">
        <v>15112.774789999999</v>
      </c>
      <c r="K101" t="s">
        <v>301</v>
      </c>
      <c r="L101" t="s">
        <v>300</v>
      </c>
      <c r="M101" s="3">
        <f t="shared" si="25"/>
        <v>25</v>
      </c>
      <c r="N101" s="3">
        <f t="shared" si="26"/>
        <v>8.23</v>
      </c>
      <c r="O101" s="3">
        <f t="shared" si="27"/>
        <v>30561.469069999999</v>
      </c>
      <c r="Q101" s="3">
        <f t="shared" si="18"/>
        <v>0.83333333333333337</v>
      </c>
      <c r="R101" s="3">
        <f t="shared" si="19"/>
        <v>0.54866666666666675</v>
      </c>
      <c r="S101" s="3">
        <f t="shared" si="20"/>
        <v>0.86439000737250016</v>
      </c>
      <c r="T101" s="3"/>
      <c r="U101" s="3">
        <f t="shared" si="21"/>
        <v>0.73385854572376763</v>
      </c>
      <c r="V101" t="s">
        <v>301</v>
      </c>
      <c r="W101" s="3"/>
    </row>
    <row r="102" spans="1:23" x14ac:dyDescent="0.25">
      <c r="A102" t="s">
        <v>33</v>
      </c>
      <c r="B102">
        <v>21</v>
      </c>
      <c r="D102" t="s">
        <v>226</v>
      </c>
      <c r="E102">
        <v>10.43</v>
      </c>
      <c r="G102" t="s">
        <v>324</v>
      </c>
      <c r="H102">
        <v>5315.7342879999997</v>
      </c>
      <c r="K102" t="s">
        <v>11</v>
      </c>
      <c r="L102" t="s">
        <v>10</v>
      </c>
      <c r="M102" s="3">
        <f t="shared" si="25"/>
        <v>21</v>
      </c>
      <c r="N102" s="3">
        <f t="shared" si="26"/>
        <v>8.2850000000000001</v>
      </c>
      <c r="O102" s="3">
        <f t="shared" si="27"/>
        <v>17296.701059999999</v>
      </c>
      <c r="Q102" s="3">
        <f t="shared" si="18"/>
        <v>0.61111111111111116</v>
      </c>
      <c r="R102" s="3">
        <f t="shared" si="19"/>
        <v>0.55233333333333334</v>
      </c>
      <c r="S102" s="3">
        <f t="shared" si="20"/>
        <v>0.77840542322967377</v>
      </c>
      <c r="T102" s="3"/>
      <c r="U102" s="3">
        <f t="shared" si="21"/>
        <v>0.64048519536162773</v>
      </c>
      <c r="V102" t="s">
        <v>11</v>
      </c>
      <c r="W102" s="3"/>
    </row>
    <row r="103" spans="1:23" x14ac:dyDescent="0.25">
      <c r="A103" t="s">
        <v>907</v>
      </c>
      <c r="B103">
        <v>19</v>
      </c>
      <c r="D103" t="s">
        <v>236</v>
      </c>
      <c r="E103">
        <v>11.64</v>
      </c>
      <c r="G103" t="s">
        <v>90</v>
      </c>
      <c r="H103">
        <v>10844.186079999999</v>
      </c>
      <c r="K103" t="s">
        <v>17</v>
      </c>
      <c r="L103" t="s">
        <v>16</v>
      </c>
      <c r="M103" s="3">
        <f t="shared" si="25"/>
        <v>24</v>
      </c>
      <c r="N103" s="3">
        <f t="shared" si="26"/>
        <v>8.4700000000000006</v>
      </c>
      <c r="O103" s="3">
        <f t="shared" si="27"/>
        <v>42929.640650000001</v>
      </c>
      <c r="Q103" s="3">
        <f t="shared" si="18"/>
        <v>0.77777777777777779</v>
      </c>
      <c r="R103" s="3">
        <f t="shared" si="19"/>
        <v>0.56466666666666676</v>
      </c>
      <c r="S103" s="3">
        <f t="shared" si="20"/>
        <v>0.91572214014373476</v>
      </c>
      <c r="T103" s="3"/>
      <c r="U103" s="3">
        <f t="shared" si="21"/>
        <v>0.73813726640905342</v>
      </c>
      <c r="V103" t="s">
        <v>17</v>
      </c>
      <c r="W103" s="3"/>
    </row>
    <row r="104" spans="1:23" x14ac:dyDescent="0.25">
      <c r="A104" t="s">
        <v>37</v>
      </c>
      <c r="B104">
        <v>19</v>
      </c>
      <c r="D104" t="s">
        <v>255</v>
      </c>
      <c r="E104">
        <v>9.6074999999999999</v>
      </c>
      <c r="G104" t="s">
        <v>195</v>
      </c>
      <c r="H104">
        <v>10073.969510000001</v>
      </c>
      <c r="K104" t="s">
        <v>27</v>
      </c>
      <c r="L104" t="s">
        <v>26</v>
      </c>
      <c r="M104" s="3">
        <f t="shared" si="25"/>
        <v>23</v>
      </c>
      <c r="N104" s="3">
        <f t="shared" si="26"/>
        <v>8.6649999999999991</v>
      </c>
      <c r="O104" s="3">
        <f t="shared" si="27"/>
        <v>13603.981040000001</v>
      </c>
      <c r="Q104" s="3">
        <f t="shared" si="18"/>
        <v>0.72222222222222221</v>
      </c>
      <c r="R104" s="3">
        <f t="shared" si="19"/>
        <v>0.57766666666666666</v>
      </c>
      <c r="S104" s="3">
        <f t="shared" si="20"/>
        <v>0.74212888787754261</v>
      </c>
      <c r="T104" s="3"/>
      <c r="U104" s="3">
        <f t="shared" si="21"/>
        <v>0.67651250819116804</v>
      </c>
      <c r="V104" t="s">
        <v>27</v>
      </c>
      <c r="W104" s="3"/>
    </row>
    <row r="105" spans="1:23" x14ac:dyDescent="0.25">
      <c r="A105" t="s">
        <v>377</v>
      </c>
      <c r="B105">
        <v>19</v>
      </c>
      <c r="D105" t="s">
        <v>257</v>
      </c>
      <c r="E105">
        <v>3.76</v>
      </c>
      <c r="G105" t="s">
        <v>211</v>
      </c>
      <c r="H105">
        <v>8465.7613889999993</v>
      </c>
      <c r="K105" t="s">
        <v>111</v>
      </c>
      <c r="L105" t="s">
        <v>110</v>
      </c>
      <c r="M105" s="3">
        <f t="shared" si="25"/>
        <v>25</v>
      </c>
      <c r="N105" s="3">
        <f t="shared" si="26"/>
        <v>8.7024999999999988</v>
      </c>
      <c r="O105" s="3">
        <f t="shared" si="27"/>
        <v>36628.784630000002</v>
      </c>
      <c r="Q105" s="3">
        <f t="shared" si="18"/>
        <v>0.83333333333333337</v>
      </c>
      <c r="R105" s="3">
        <f t="shared" si="19"/>
        <v>0.58016666666666661</v>
      </c>
      <c r="S105" s="3">
        <f t="shared" si="20"/>
        <v>0.8917453486430813</v>
      </c>
      <c r="T105" s="3"/>
      <c r="U105" s="3">
        <f t="shared" si="21"/>
        <v>0.75544721855200136</v>
      </c>
      <c r="V105" t="s">
        <v>111</v>
      </c>
      <c r="W105" s="3"/>
    </row>
    <row r="106" spans="1:23" x14ac:dyDescent="0.25">
      <c r="A106" t="s">
        <v>372</v>
      </c>
      <c r="B106">
        <v>16</v>
      </c>
      <c r="D106" t="s">
        <v>301</v>
      </c>
      <c r="E106">
        <v>8.23</v>
      </c>
      <c r="G106" t="s">
        <v>332</v>
      </c>
      <c r="H106">
        <v>11533.111419999999</v>
      </c>
      <c r="K106" t="s">
        <v>884</v>
      </c>
      <c r="L106" t="s">
        <v>209</v>
      </c>
      <c r="M106" s="3">
        <v>17</v>
      </c>
      <c r="N106" s="3">
        <v>8.7949999999999999</v>
      </c>
      <c r="O106" s="3">
        <v>5041.1975179999999</v>
      </c>
      <c r="Q106" s="3">
        <f t="shared" si="18"/>
        <v>0.3888888888888889</v>
      </c>
      <c r="R106" s="3">
        <f t="shared" si="19"/>
        <v>0.58633333333333337</v>
      </c>
      <c r="S106" s="3">
        <f t="shared" si="20"/>
        <v>0.59217302095163094</v>
      </c>
      <c r="T106" s="3"/>
      <c r="U106" s="3">
        <f t="shared" si="21"/>
        <v>0.51302624027947386</v>
      </c>
      <c r="V106" t="s">
        <v>884</v>
      </c>
      <c r="W106" s="3"/>
    </row>
    <row r="107" spans="1:23" x14ac:dyDescent="0.25">
      <c r="A107" t="s">
        <v>55</v>
      </c>
      <c r="B107">
        <v>16</v>
      </c>
      <c r="D107" t="s">
        <v>311</v>
      </c>
      <c r="E107">
        <v>10.97</v>
      </c>
      <c r="G107" t="s">
        <v>272</v>
      </c>
      <c r="H107">
        <v>4707.9058649999997</v>
      </c>
      <c r="K107" t="s">
        <v>261</v>
      </c>
      <c r="L107" t="s">
        <v>260</v>
      </c>
      <c r="M107" s="3">
        <f t="shared" ref="M107:M142" si="28">VLOOKUP(K107,$A$2:$B$195,2,FALSE)</f>
        <v>20</v>
      </c>
      <c r="N107" s="3">
        <f t="shared" ref="N107:N140" si="29">VLOOKUP(K107,$D$2:$E$195,2,FALSE)</f>
        <v>8.84</v>
      </c>
      <c r="O107" s="3">
        <f t="shared" ref="O107:O140" si="30">VLOOKUP(K107,$G$2:$H$196,2,FALSE)</f>
        <v>17432.66228</v>
      </c>
      <c r="Q107" s="3">
        <f t="shared" si="18"/>
        <v>0.55555555555555558</v>
      </c>
      <c r="R107" s="3">
        <f t="shared" si="19"/>
        <v>0.58933333333333338</v>
      </c>
      <c r="S107" s="3">
        <f t="shared" si="20"/>
        <v>0.77958815878681642</v>
      </c>
      <c r="T107" s="3"/>
      <c r="U107" s="3">
        <f t="shared" si="21"/>
        <v>0.63433388550207914</v>
      </c>
      <c r="V107" t="s">
        <v>261</v>
      </c>
      <c r="W107" s="3"/>
    </row>
    <row r="108" spans="1:23" x14ac:dyDescent="0.25">
      <c r="A108" t="s">
        <v>375</v>
      </c>
      <c r="B108">
        <v>17</v>
      </c>
      <c r="D108" s="23" t="s">
        <v>313</v>
      </c>
      <c r="E108" s="23">
        <v>13.2125</v>
      </c>
      <c r="G108" t="s">
        <v>923</v>
      </c>
      <c r="H108">
        <v>5167.8500000000004</v>
      </c>
      <c r="K108" t="s">
        <v>324</v>
      </c>
      <c r="L108" t="s">
        <v>323</v>
      </c>
      <c r="M108" s="3">
        <f t="shared" si="28"/>
        <v>18</v>
      </c>
      <c r="N108" s="3">
        <f t="shared" si="29"/>
        <v>8.91</v>
      </c>
      <c r="O108" s="3">
        <f t="shared" si="30"/>
        <v>5315.7342879999997</v>
      </c>
      <c r="Q108" s="3">
        <f t="shared" si="18"/>
        <v>0.44444444444444442</v>
      </c>
      <c r="R108" s="3">
        <f t="shared" si="19"/>
        <v>0.59399999999999997</v>
      </c>
      <c r="S108" s="3">
        <f t="shared" si="20"/>
        <v>0.60018312867450185</v>
      </c>
      <c r="T108" s="3"/>
      <c r="U108" s="3">
        <f t="shared" si="21"/>
        <v>0.54112288744260195</v>
      </c>
      <c r="V108" t="s">
        <v>324</v>
      </c>
      <c r="W108" s="3"/>
    </row>
    <row r="109" spans="1:23" x14ac:dyDescent="0.25">
      <c r="A109" t="s">
        <v>877</v>
      </c>
      <c r="B109">
        <v>20</v>
      </c>
      <c r="D109" t="s">
        <v>330</v>
      </c>
      <c r="E109">
        <v>3.9125000000000001</v>
      </c>
      <c r="G109" t="s">
        <v>144</v>
      </c>
      <c r="H109">
        <v>8970.3495299999995</v>
      </c>
      <c r="K109" t="s">
        <v>84</v>
      </c>
      <c r="L109" t="s">
        <v>83</v>
      </c>
      <c r="M109" s="3">
        <f t="shared" si="28"/>
        <v>23</v>
      </c>
      <c r="N109" s="3">
        <f t="shared" si="29"/>
        <v>8.9675000000000011</v>
      </c>
      <c r="O109" s="3">
        <f t="shared" si="30"/>
        <v>42880.275609999997</v>
      </c>
      <c r="Q109" s="3">
        <f t="shared" si="18"/>
        <v>0.72222222222222221</v>
      </c>
      <c r="R109" s="3">
        <f t="shared" si="19"/>
        <v>0.59783333333333344</v>
      </c>
      <c r="S109" s="3">
        <f t="shared" si="20"/>
        <v>0.91554834034600929</v>
      </c>
      <c r="T109" s="3"/>
      <c r="U109" s="3">
        <f t="shared" si="21"/>
        <v>0.73391216156864669</v>
      </c>
      <c r="V109" t="s">
        <v>84</v>
      </c>
      <c r="W109" s="3"/>
    </row>
    <row r="110" spans="1:23" x14ac:dyDescent="0.25">
      <c r="A110" t="s">
        <v>86</v>
      </c>
      <c r="B110">
        <v>16</v>
      </c>
      <c r="D110" t="s">
        <v>887</v>
      </c>
      <c r="E110">
        <v>10.5175</v>
      </c>
      <c r="G110" t="s">
        <v>42</v>
      </c>
      <c r="H110">
        <v>14791.946379999999</v>
      </c>
      <c r="K110" t="s">
        <v>31</v>
      </c>
      <c r="L110" t="s">
        <v>30</v>
      </c>
      <c r="M110" s="3">
        <f t="shared" si="28"/>
        <v>23</v>
      </c>
      <c r="N110" s="3">
        <f t="shared" si="29"/>
        <v>8.9850000000000012</v>
      </c>
      <c r="O110" s="3">
        <f t="shared" si="30"/>
        <v>39470.904219999997</v>
      </c>
      <c r="Q110" s="3">
        <f t="shared" si="18"/>
        <v>0.72222222222222221</v>
      </c>
      <c r="R110" s="3">
        <f t="shared" si="19"/>
        <v>0.59900000000000009</v>
      </c>
      <c r="S110" s="3">
        <f t="shared" si="20"/>
        <v>0.90303365309527195</v>
      </c>
      <c r="T110" s="3"/>
      <c r="U110" s="3">
        <f t="shared" si="21"/>
        <v>0.73102775860417424</v>
      </c>
      <c r="V110" t="s">
        <v>31</v>
      </c>
      <c r="W110" s="3"/>
    </row>
    <row r="111" spans="1:23" x14ac:dyDescent="0.25">
      <c r="A111" t="s">
        <v>93</v>
      </c>
      <c r="B111">
        <v>22</v>
      </c>
      <c r="D111" t="s">
        <v>15</v>
      </c>
      <c r="E111">
        <v>10.43</v>
      </c>
      <c r="G111" t="s">
        <v>95</v>
      </c>
      <c r="H111">
        <v>10399.77137</v>
      </c>
      <c r="K111" t="s">
        <v>184</v>
      </c>
      <c r="L111" t="s">
        <v>183</v>
      </c>
      <c r="M111" s="3">
        <f t="shared" si="28"/>
        <v>21</v>
      </c>
      <c r="N111" s="3">
        <f t="shared" si="29"/>
        <v>9.0625</v>
      </c>
      <c r="O111" s="3">
        <f t="shared" si="30"/>
        <v>23740.305769999999</v>
      </c>
      <c r="Q111" s="3">
        <f t="shared" si="18"/>
        <v>0.61111111111111116</v>
      </c>
      <c r="R111" s="3">
        <f t="shared" si="19"/>
        <v>0.60416666666666663</v>
      </c>
      <c r="S111" s="3">
        <f t="shared" si="20"/>
        <v>0.82623850090455853</v>
      </c>
      <c r="T111" s="3"/>
      <c r="U111" s="3">
        <f t="shared" si="21"/>
        <v>0.67317418974947996</v>
      </c>
      <c r="V111" t="s">
        <v>184</v>
      </c>
      <c r="W111" s="3"/>
    </row>
    <row r="112" spans="1:23" x14ac:dyDescent="0.25">
      <c r="A112" t="s">
        <v>95</v>
      </c>
      <c r="B112">
        <v>17</v>
      </c>
      <c r="D112" t="s">
        <v>107</v>
      </c>
      <c r="E112">
        <v>6.5724999999999998</v>
      </c>
      <c r="G112" t="s">
        <v>249</v>
      </c>
      <c r="H112">
        <v>7579.6457680000003</v>
      </c>
      <c r="K112" t="s">
        <v>170</v>
      </c>
      <c r="L112" t="s">
        <v>169</v>
      </c>
      <c r="M112" s="3">
        <f t="shared" si="28"/>
        <v>17</v>
      </c>
      <c r="N112" s="3">
        <f t="shared" si="29"/>
        <v>9.1274999999999995</v>
      </c>
      <c r="O112" s="3">
        <f t="shared" si="30"/>
        <v>3021.4742460000002</v>
      </c>
      <c r="Q112" s="3">
        <f t="shared" si="18"/>
        <v>0.3888888888888889</v>
      </c>
      <c r="R112" s="3">
        <f t="shared" si="19"/>
        <v>0.60849999999999993</v>
      </c>
      <c r="S112" s="3">
        <f t="shared" si="20"/>
        <v>0.51484777582732089</v>
      </c>
      <c r="T112" s="3"/>
      <c r="U112" s="3">
        <f t="shared" si="21"/>
        <v>0.49574116852746847</v>
      </c>
      <c r="V112" t="s">
        <v>170</v>
      </c>
      <c r="W112" s="3"/>
    </row>
    <row r="113" spans="1:23" x14ac:dyDescent="0.25">
      <c r="A113" t="s">
        <v>908</v>
      </c>
      <c r="B113">
        <v>17</v>
      </c>
      <c r="D113" t="s">
        <v>228</v>
      </c>
      <c r="E113">
        <v>9.5324999999999989</v>
      </c>
      <c r="G113" t="s">
        <v>113</v>
      </c>
      <c r="H113">
        <v>16976.542819999999</v>
      </c>
      <c r="K113" t="s">
        <v>280</v>
      </c>
      <c r="L113" t="s">
        <v>279</v>
      </c>
      <c r="M113" s="3">
        <f t="shared" si="28"/>
        <v>19</v>
      </c>
      <c r="N113" s="3">
        <f t="shared" si="29"/>
        <v>9.1274999999999995</v>
      </c>
      <c r="O113" s="3">
        <f t="shared" si="30"/>
        <v>11300.90393</v>
      </c>
      <c r="Q113" s="3">
        <f t="shared" si="18"/>
        <v>0.5</v>
      </c>
      <c r="R113" s="3">
        <f t="shared" si="19"/>
        <v>0.60849999999999993</v>
      </c>
      <c r="S113" s="3">
        <f t="shared" si="20"/>
        <v>0.71411110751085305</v>
      </c>
      <c r="T113" s="3"/>
      <c r="U113" s="3">
        <f t="shared" si="21"/>
        <v>0.60117206493046926</v>
      </c>
      <c r="V113" t="s">
        <v>280</v>
      </c>
      <c r="W113" s="3"/>
    </row>
    <row r="114" spans="1:23" x14ac:dyDescent="0.25">
      <c r="A114" t="s">
        <v>117</v>
      </c>
      <c r="B114">
        <v>20</v>
      </c>
      <c r="D114" t="s">
        <v>247</v>
      </c>
      <c r="E114">
        <v>1.165</v>
      </c>
      <c r="G114" t="s">
        <v>907</v>
      </c>
      <c r="H114">
        <v>5551.9436379999997</v>
      </c>
      <c r="K114" t="s">
        <v>378</v>
      </c>
      <c r="L114" t="s">
        <v>262</v>
      </c>
      <c r="M114" s="3">
        <f t="shared" si="28"/>
        <v>17</v>
      </c>
      <c r="N114" s="3">
        <f t="shared" si="29"/>
        <v>9.3149999999999995</v>
      </c>
      <c r="O114" s="3">
        <f t="shared" si="30"/>
        <v>22616.575290000001</v>
      </c>
      <c r="Q114" s="3">
        <f t="shared" si="18"/>
        <v>0.3888888888888889</v>
      </c>
      <c r="R114" s="3">
        <f t="shared" si="19"/>
        <v>0.621</v>
      </c>
      <c r="S114" s="3">
        <f t="shared" si="20"/>
        <v>0.81891362545886071</v>
      </c>
      <c r="T114" s="3"/>
      <c r="U114" s="3">
        <f t="shared" si="21"/>
        <v>0.58261958216953746</v>
      </c>
      <c r="V114" t="s">
        <v>378</v>
      </c>
      <c r="W114" s="3"/>
    </row>
    <row r="115" spans="1:23" x14ac:dyDescent="0.25">
      <c r="A115" t="s">
        <v>127</v>
      </c>
      <c r="B115">
        <v>21</v>
      </c>
      <c r="D115" t="s">
        <v>324</v>
      </c>
      <c r="E115">
        <v>8.91</v>
      </c>
      <c r="G115" t="s">
        <v>924</v>
      </c>
      <c r="H115">
        <v>5041.1975179999999</v>
      </c>
      <c r="K115" t="s">
        <v>149</v>
      </c>
      <c r="L115" t="s">
        <v>148</v>
      </c>
      <c r="M115" s="3">
        <f t="shared" si="28"/>
        <v>24</v>
      </c>
      <c r="N115" s="3">
        <f t="shared" si="29"/>
        <v>9.41</v>
      </c>
      <c r="O115" s="3">
        <f t="shared" si="30"/>
        <v>33414.398050000003</v>
      </c>
      <c r="Q115" s="3">
        <f t="shared" si="18"/>
        <v>0.77777777777777779</v>
      </c>
      <c r="R115" s="3">
        <f t="shared" si="19"/>
        <v>0.6273333333333333</v>
      </c>
      <c r="S115" s="3">
        <f t="shared" si="20"/>
        <v>0.87787125581892367</v>
      </c>
      <c r="T115" s="3"/>
      <c r="U115" s="3">
        <f t="shared" si="21"/>
        <v>0.75380944494679991</v>
      </c>
      <c r="V115" t="s">
        <v>149</v>
      </c>
      <c r="W115" s="3"/>
    </row>
    <row r="116" spans="1:23" x14ac:dyDescent="0.25">
      <c r="A116" t="s">
        <v>132</v>
      </c>
      <c r="B116">
        <v>15</v>
      </c>
      <c r="D116" t="s">
        <v>917</v>
      </c>
      <c r="E116">
        <v>2.2275</v>
      </c>
      <c r="G116" t="s">
        <v>97</v>
      </c>
      <c r="H116">
        <v>7240.3414039999998</v>
      </c>
      <c r="K116" t="s">
        <v>379</v>
      </c>
      <c r="L116" t="s">
        <v>172</v>
      </c>
      <c r="M116" s="3">
        <f t="shared" si="28"/>
        <v>20</v>
      </c>
      <c r="N116" s="3">
        <f t="shared" si="29"/>
        <v>9.4124999999999996</v>
      </c>
      <c r="O116" s="3">
        <f t="shared" si="30"/>
        <v>22185.73487</v>
      </c>
      <c r="Q116" s="3">
        <f t="shared" si="18"/>
        <v>0.55555555555555558</v>
      </c>
      <c r="R116" s="3">
        <f t="shared" si="19"/>
        <v>0.62749999999999995</v>
      </c>
      <c r="S116" s="3">
        <f t="shared" si="20"/>
        <v>0.81600828773029987</v>
      </c>
      <c r="T116" s="3"/>
      <c r="U116" s="3">
        <f t="shared" si="21"/>
        <v>0.65767590573531642</v>
      </c>
      <c r="V116" t="s">
        <v>379</v>
      </c>
      <c r="W116" s="3"/>
    </row>
    <row r="117" spans="1:23" x14ac:dyDescent="0.25">
      <c r="A117" t="s">
        <v>136</v>
      </c>
      <c r="B117">
        <v>22</v>
      </c>
      <c r="D117" t="s">
        <v>220</v>
      </c>
      <c r="E117">
        <v>3.7275</v>
      </c>
      <c r="G117" t="s">
        <v>347</v>
      </c>
      <c r="H117">
        <v>5227.3670229999998</v>
      </c>
      <c r="K117" t="s">
        <v>228</v>
      </c>
      <c r="L117" t="s">
        <v>227</v>
      </c>
      <c r="M117" s="3">
        <f t="shared" si="28"/>
        <v>25</v>
      </c>
      <c r="N117" s="3">
        <f t="shared" si="29"/>
        <v>9.5324999999999989</v>
      </c>
      <c r="O117" s="3">
        <f t="shared" si="30"/>
        <v>32569.374240000001</v>
      </c>
      <c r="Q117" s="3">
        <f t="shared" si="18"/>
        <v>0.83333333333333337</v>
      </c>
      <c r="R117" s="3">
        <f t="shared" si="19"/>
        <v>0.63549999999999995</v>
      </c>
      <c r="S117" s="3">
        <f t="shared" si="20"/>
        <v>0.87400204179276852</v>
      </c>
      <c r="T117" s="3"/>
      <c r="U117" s="3">
        <f t="shared" si="21"/>
        <v>0.77353906649533055</v>
      </c>
      <c r="V117" t="s">
        <v>228</v>
      </c>
      <c r="W117" s="3"/>
    </row>
    <row r="118" spans="1:23" x14ac:dyDescent="0.25">
      <c r="A118" t="s">
        <v>144</v>
      </c>
      <c r="B118">
        <v>18</v>
      </c>
      <c r="D118" t="s">
        <v>918</v>
      </c>
      <c r="E118">
        <v>3.9349999999999996</v>
      </c>
      <c r="G118" t="s">
        <v>253</v>
      </c>
      <c r="H118">
        <v>6381.4377869999998</v>
      </c>
      <c r="K118" t="s">
        <v>255</v>
      </c>
      <c r="L118" t="s">
        <v>254</v>
      </c>
      <c r="M118" s="3">
        <f t="shared" si="28"/>
        <v>21</v>
      </c>
      <c r="N118" s="3">
        <f t="shared" si="29"/>
        <v>9.6074999999999999</v>
      </c>
      <c r="O118" s="3">
        <f t="shared" si="30"/>
        <v>21487.18361</v>
      </c>
      <c r="Q118" s="3">
        <f t="shared" si="18"/>
        <v>0.61111111111111116</v>
      </c>
      <c r="R118" s="3">
        <f t="shared" si="19"/>
        <v>0.64049999999999996</v>
      </c>
      <c r="S118" s="3">
        <f t="shared" si="20"/>
        <v>0.81117558245771459</v>
      </c>
      <c r="T118" s="3"/>
      <c r="U118" s="3">
        <f t="shared" si="21"/>
        <v>0.68220996863638017</v>
      </c>
      <c r="V118" t="s">
        <v>255</v>
      </c>
      <c r="W118" s="3"/>
    </row>
    <row r="119" spans="1:23" x14ac:dyDescent="0.25">
      <c r="A119" t="s">
        <v>142</v>
      </c>
      <c r="B119">
        <v>17</v>
      </c>
      <c r="D119" t="s">
        <v>33</v>
      </c>
      <c r="E119">
        <v>11.345000000000001</v>
      </c>
      <c r="G119" t="s">
        <v>296</v>
      </c>
      <c r="H119">
        <v>11787.90857</v>
      </c>
      <c r="K119" t="s">
        <v>186</v>
      </c>
      <c r="L119" t="s">
        <v>185</v>
      </c>
      <c r="M119" s="3">
        <f t="shared" si="28"/>
        <v>25</v>
      </c>
      <c r="N119" s="3">
        <f t="shared" si="29"/>
        <v>9.68</v>
      </c>
      <c r="O119" s="3">
        <f t="shared" si="30"/>
        <v>58694.719290000001</v>
      </c>
      <c r="Q119" s="3">
        <f t="shared" si="18"/>
        <v>0.83333333333333337</v>
      </c>
      <c r="R119" s="3">
        <f t="shared" si="19"/>
        <v>0.64533333333333331</v>
      </c>
      <c r="S119" s="3">
        <f t="shared" si="20"/>
        <v>0.96297044698912837</v>
      </c>
      <c r="T119" s="3"/>
      <c r="U119" s="3">
        <f t="shared" si="21"/>
        <v>0.80304263570986145</v>
      </c>
      <c r="V119" t="s">
        <v>186</v>
      </c>
      <c r="W119" s="3"/>
    </row>
    <row r="120" spans="1:23" x14ac:dyDescent="0.25">
      <c r="A120" t="s">
        <v>909</v>
      </c>
      <c r="B120">
        <v>20</v>
      </c>
      <c r="D120" t="s">
        <v>380</v>
      </c>
      <c r="E120">
        <v>6.09</v>
      </c>
      <c r="G120" t="s">
        <v>315</v>
      </c>
      <c r="H120">
        <v>5771.2348419999998</v>
      </c>
      <c r="K120" t="s">
        <v>317</v>
      </c>
      <c r="L120" t="s">
        <v>316</v>
      </c>
      <c r="M120" s="3">
        <f t="shared" si="28"/>
        <v>17</v>
      </c>
      <c r="N120" s="3">
        <f t="shared" si="29"/>
        <v>9.7349999999999994</v>
      </c>
      <c r="O120" s="3">
        <f t="shared" si="30"/>
        <v>2424.3897579999998</v>
      </c>
      <c r="Q120" s="3">
        <f t="shared" si="18"/>
        <v>0.3888888888888889</v>
      </c>
      <c r="R120" s="3">
        <f t="shared" si="19"/>
        <v>0.64899999999999991</v>
      </c>
      <c r="S120" s="3">
        <f t="shared" si="20"/>
        <v>0.48159058669997079</v>
      </c>
      <c r="T120" s="3"/>
      <c r="U120" s="3">
        <f t="shared" si="21"/>
        <v>0.49535445561123909</v>
      </c>
      <c r="V120" t="s">
        <v>317</v>
      </c>
      <c r="W120" s="3"/>
    </row>
    <row r="121" spans="1:23" x14ac:dyDescent="0.25">
      <c r="A121" t="s">
        <v>147</v>
      </c>
      <c r="B121">
        <v>18</v>
      </c>
      <c r="D121" t="s">
        <v>47</v>
      </c>
      <c r="E121">
        <v>11.1225</v>
      </c>
      <c r="G121" t="s">
        <v>147</v>
      </c>
      <c r="H121">
        <v>14007.319159999999</v>
      </c>
      <c r="K121" t="s">
        <v>13</v>
      </c>
      <c r="L121" t="s">
        <v>12</v>
      </c>
      <c r="M121" s="3">
        <f t="shared" si="28"/>
        <v>17</v>
      </c>
      <c r="N121" s="3">
        <f t="shared" si="29"/>
        <v>9.7774999999999999</v>
      </c>
      <c r="O121" s="3">
        <f t="shared" si="30"/>
        <v>7952.3523500000001</v>
      </c>
      <c r="Q121" s="3">
        <f t="shared" si="18"/>
        <v>0.3888888888888889</v>
      </c>
      <c r="R121" s="3">
        <f t="shared" si="19"/>
        <v>0.65183333333333338</v>
      </c>
      <c r="S121" s="3">
        <f t="shared" si="20"/>
        <v>0.66102786698152749</v>
      </c>
      <c r="T121" s="3"/>
      <c r="U121" s="3">
        <f t="shared" si="21"/>
        <v>0.55130757062617874</v>
      </c>
      <c r="V121" t="s">
        <v>13</v>
      </c>
      <c r="W121" s="3"/>
    </row>
    <row r="122" spans="1:23" x14ac:dyDescent="0.25">
      <c r="A122" t="s">
        <v>159</v>
      </c>
      <c r="B122">
        <v>19</v>
      </c>
      <c r="D122" t="s">
        <v>82</v>
      </c>
      <c r="E122">
        <v>12.870000000000001</v>
      </c>
      <c r="G122" t="s">
        <v>132</v>
      </c>
      <c r="H122">
        <v>6340.8026739999996</v>
      </c>
      <c r="K122" t="s">
        <v>157</v>
      </c>
      <c r="L122" t="s">
        <v>156</v>
      </c>
      <c r="M122" s="3">
        <f t="shared" si="28"/>
        <v>26</v>
      </c>
      <c r="N122" s="3">
        <f t="shared" si="29"/>
        <v>9.8000000000000007</v>
      </c>
      <c r="O122" s="3">
        <f t="shared" si="30"/>
        <v>36746.825779999999</v>
      </c>
      <c r="Q122" s="3">
        <f t="shared" si="18"/>
        <v>0.88888888888888884</v>
      </c>
      <c r="R122" s="3">
        <f t="shared" si="19"/>
        <v>0.65333333333333343</v>
      </c>
      <c r="S122" s="3">
        <f t="shared" si="20"/>
        <v>0.89223136320646401</v>
      </c>
      <c r="T122" s="3"/>
      <c r="U122" s="3">
        <f t="shared" si="21"/>
        <v>0.80319302151004279</v>
      </c>
      <c r="V122" t="s">
        <v>157</v>
      </c>
      <c r="W122" s="3"/>
    </row>
    <row r="123" spans="1:23" x14ac:dyDescent="0.25">
      <c r="A123" t="s">
        <v>165</v>
      </c>
      <c r="B123">
        <v>17</v>
      </c>
      <c r="D123" t="s">
        <v>261</v>
      </c>
      <c r="E123">
        <v>8.84</v>
      </c>
      <c r="G123" t="s">
        <v>376</v>
      </c>
      <c r="H123">
        <v>4892.4052149999998</v>
      </c>
      <c r="K123" t="s">
        <v>338</v>
      </c>
      <c r="L123" t="s">
        <v>337</v>
      </c>
      <c r="M123" s="3">
        <f t="shared" si="28"/>
        <v>18</v>
      </c>
      <c r="N123" s="3">
        <f t="shared" si="29"/>
        <v>9.93</v>
      </c>
      <c r="O123" s="3">
        <f t="shared" si="30"/>
        <v>8214.5320219999994</v>
      </c>
      <c r="Q123" s="3">
        <f t="shared" si="18"/>
        <v>0.44444444444444442</v>
      </c>
      <c r="R123" s="3">
        <f t="shared" si="19"/>
        <v>0.66200000000000003</v>
      </c>
      <c r="S123" s="3">
        <f t="shared" si="20"/>
        <v>0.66592766258697844</v>
      </c>
      <c r="T123" s="3"/>
      <c r="U123" s="3">
        <f t="shared" si="21"/>
        <v>0.58081012112411945</v>
      </c>
      <c r="V123" t="s">
        <v>338</v>
      </c>
      <c r="W123" s="3"/>
    </row>
    <row r="124" spans="1:23" x14ac:dyDescent="0.25">
      <c r="A124" t="s">
        <v>303</v>
      </c>
      <c r="B124">
        <v>20</v>
      </c>
      <c r="D124" t="s">
        <v>378</v>
      </c>
      <c r="E124">
        <v>9.3149999999999995</v>
      </c>
      <c r="G124" t="s">
        <v>925</v>
      </c>
      <c r="H124">
        <v>6364.8315629999997</v>
      </c>
      <c r="K124" t="s">
        <v>161</v>
      </c>
      <c r="L124" t="s">
        <v>160</v>
      </c>
      <c r="M124" s="3">
        <f t="shared" si="28"/>
        <v>16</v>
      </c>
      <c r="N124" s="3">
        <f t="shared" si="29"/>
        <v>10.094999999999999</v>
      </c>
      <c r="O124" s="3">
        <f t="shared" si="30"/>
        <v>19440.651000000002</v>
      </c>
      <c r="Q124" s="3">
        <f t="shared" si="18"/>
        <v>0.33333333333333331</v>
      </c>
      <c r="R124" s="3">
        <f t="shared" si="19"/>
        <v>0.67299999999999993</v>
      </c>
      <c r="S124" s="3">
        <f t="shared" si="20"/>
        <v>0.7960563599087439</v>
      </c>
      <c r="T124" s="3"/>
      <c r="U124" s="3">
        <f t="shared" si="21"/>
        <v>0.56313502786532499</v>
      </c>
      <c r="V124" t="s">
        <v>161</v>
      </c>
      <c r="W124" s="3"/>
    </row>
    <row r="125" spans="1:23" x14ac:dyDescent="0.25">
      <c r="A125" t="s">
        <v>176</v>
      </c>
      <c r="B125">
        <v>16</v>
      </c>
      <c r="D125" t="s">
        <v>78</v>
      </c>
      <c r="E125">
        <v>6.3500000000000005</v>
      </c>
      <c r="G125" t="s">
        <v>908</v>
      </c>
      <c r="H125">
        <v>3662.0053499999999</v>
      </c>
      <c r="K125" t="s">
        <v>15</v>
      </c>
      <c r="L125" t="s">
        <v>14</v>
      </c>
      <c r="M125" s="3">
        <f t="shared" si="28"/>
        <v>25</v>
      </c>
      <c r="N125" s="3">
        <f t="shared" si="29"/>
        <v>10.43</v>
      </c>
      <c r="O125" s="3">
        <f t="shared" si="30"/>
        <v>41523.944060000002</v>
      </c>
      <c r="Q125" s="3">
        <f t="shared" si="18"/>
        <v>0.83333333333333337</v>
      </c>
      <c r="R125" s="3">
        <f t="shared" si="19"/>
        <v>0.69533333333333336</v>
      </c>
      <c r="S125" s="3">
        <f t="shared" si="20"/>
        <v>0.91069314961717773</v>
      </c>
      <c r="T125" s="3"/>
      <c r="U125" s="3">
        <f t="shared" si="21"/>
        <v>0.80809290001101119</v>
      </c>
      <c r="V125" t="s">
        <v>15</v>
      </c>
      <c r="W125" s="3"/>
    </row>
    <row r="126" spans="1:23" x14ac:dyDescent="0.25">
      <c r="A126" t="s">
        <v>215</v>
      </c>
      <c r="B126">
        <v>18</v>
      </c>
      <c r="D126" t="s">
        <v>3</v>
      </c>
      <c r="E126">
        <v>6.6924999999999999</v>
      </c>
      <c r="G126" t="s">
        <v>127</v>
      </c>
      <c r="H126">
        <v>6865.9663389999996</v>
      </c>
      <c r="K126" t="s">
        <v>226</v>
      </c>
      <c r="L126" t="s">
        <v>225</v>
      </c>
      <c r="M126" s="3">
        <f t="shared" si="28"/>
        <v>24</v>
      </c>
      <c r="N126" s="3">
        <f t="shared" si="29"/>
        <v>10.43</v>
      </c>
      <c r="O126" s="3">
        <f t="shared" si="30"/>
        <v>42397.200949999999</v>
      </c>
      <c r="Q126" s="3">
        <f t="shared" si="18"/>
        <v>0.77777777777777779</v>
      </c>
      <c r="R126" s="3">
        <f t="shared" si="19"/>
        <v>0.69533333333333336</v>
      </c>
      <c r="S126" s="3">
        <f t="shared" si="20"/>
        <v>0.91383693940951916</v>
      </c>
      <c r="T126" s="3"/>
      <c r="U126" s="3">
        <f t="shared" si="21"/>
        <v>0.79062843503925095</v>
      </c>
      <c r="V126" t="s">
        <v>226</v>
      </c>
      <c r="W126" s="3"/>
    </row>
    <row r="127" spans="1:23" x14ac:dyDescent="0.25">
      <c r="A127" t="s">
        <v>910</v>
      </c>
      <c r="B127">
        <v>17</v>
      </c>
      <c r="D127" t="s">
        <v>288</v>
      </c>
      <c r="E127">
        <v>12.574999999999999</v>
      </c>
      <c r="G127" t="s">
        <v>170</v>
      </c>
      <c r="H127">
        <v>3021.4742460000002</v>
      </c>
      <c r="K127" t="s">
        <v>76</v>
      </c>
      <c r="L127" t="s">
        <v>75</v>
      </c>
      <c r="M127" s="3">
        <f t="shared" si="28"/>
        <v>21</v>
      </c>
      <c r="N127" s="3">
        <f t="shared" si="29"/>
        <v>10.469999999999999</v>
      </c>
      <c r="O127" s="3">
        <f t="shared" si="30"/>
        <v>19024.928479999999</v>
      </c>
      <c r="Q127" s="3">
        <f t="shared" si="18"/>
        <v>0.61111111111111116</v>
      </c>
      <c r="R127" s="3">
        <f t="shared" si="19"/>
        <v>0.69799999999999995</v>
      </c>
      <c r="S127" s="3">
        <f t="shared" si="20"/>
        <v>0.79279111782229161</v>
      </c>
      <c r="T127" s="3"/>
      <c r="U127" s="3">
        <f t="shared" si="21"/>
        <v>0.69669836738703972</v>
      </c>
      <c r="V127" t="s">
        <v>76</v>
      </c>
      <c r="W127" s="3"/>
    </row>
    <row r="128" spans="1:23" x14ac:dyDescent="0.25">
      <c r="A128" t="s">
        <v>195</v>
      </c>
      <c r="B128">
        <v>20</v>
      </c>
      <c r="D128" t="s">
        <v>119</v>
      </c>
      <c r="E128">
        <v>11.862499999999999</v>
      </c>
      <c r="G128" t="s">
        <v>220</v>
      </c>
      <c r="H128">
        <v>9185.4703950000003</v>
      </c>
      <c r="K128" t="s">
        <v>887</v>
      </c>
      <c r="L128" t="s">
        <v>341</v>
      </c>
      <c r="M128" s="3">
        <f t="shared" si="28"/>
        <v>24</v>
      </c>
      <c r="N128" s="3">
        <f t="shared" si="29"/>
        <v>10.5175</v>
      </c>
      <c r="O128" s="3">
        <f t="shared" si="30"/>
        <v>35001.634980000003</v>
      </c>
      <c r="Q128" s="3">
        <f t="shared" si="18"/>
        <v>0.77777777777777779</v>
      </c>
      <c r="R128" s="3">
        <f t="shared" si="19"/>
        <v>0.70116666666666672</v>
      </c>
      <c r="S128" s="3">
        <f t="shared" si="20"/>
        <v>0.88488143323371449</v>
      </c>
      <c r="T128" s="3"/>
      <c r="U128" s="3">
        <f t="shared" si="21"/>
        <v>0.78436936830934134</v>
      </c>
      <c r="V128" t="s">
        <v>887</v>
      </c>
      <c r="W128" s="3"/>
    </row>
    <row r="129" spans="1:23" x14ac:dyDescent="0.25">
      <c r="A129" t="s">
        <v>201</v>
      </c>
      <c r="B129">
        <v>18</v>
      </c>
      <c r="D129" t="s">
        <v>13</v>
      </c>
      <c r="E129">
        <v>9.7774999999999999</v>
      </c>
      <c r="G129" t="s">
        <v>374</v>
      </c>
      <c r="H129">
        <v>9673.6071240000001</v>
      </c>
      <c r="K129" t="s">
        <v>311</v>
      </c>
      <c r="L129" t="s">
        <v>310</v>
      </c>
      <c r="M129" s="3">
        <f t="shared" si="28"/>
        <v>24</v>
      </c>
      <c r="N129" s="3">
        <f t="shared" si="29"/>
        <v>10.97</v>
      </c>
      <c r="O129" s="3">
        <f t="shared" si="30"/>
        <v>43201.3531</v>
      </c>
      <c r="Q129" s="3">
        <f t="shared" si="18"/>
        <v>0.77777777777777779</v>
      </c>
      <c r="R129" s="3">
        <f t="shared" si="19"/>
        <v>0.73133333333333339</v>
      </c>
      <c r="S129" s="3">
        <f t="shared" si="20"/>
        <v>0.91667519681302601</v>
      </c>
      <c r="T129" s="3"/>
      <c r="U129" s="3">
        <f t="shared" si="21"/>
        <v>0.80487565808127437</v>
      </c>
      <c r="V129" t="s">
        <v>311</v>
      </c>
      <c r="W129" s="3"/>
    </row>
    <row r="130" spans="1:23" x14ac:dyDescent="0.25">
      <c r="A130" t="s">
        <v>211</v>
      </c>
      <c r="B130">
        <v>16</v>
      </c>
      <c r="D130" t="s">
        <v>53</v>
      </c>
      <c r="E130">
        <v>2.4375</v>
      </c>
      <c r="G130" t="s">
        <v>136</v>
      </c>
      <c r="H130">
        <v>4137.6477299999997</v>
      </c>
      <c r="K130" t="s">
        <v>47</v>
      </c>
      <c r="L130" t="s">
        <v>46</v>
      </c>
      <c r="M130" s="3">
        <f t="shared" si="28"/>
        <v>19</v>
      </c>
      <c r="N130" s="3">
        <f t="shared" si="29"/>
        <v>11.1225</v>
      </c>
      <c r="O130" s="3">
        <f t="shared" si="30"/>
        <v>15401.579589999999</v>
      </c>
      <c r="Q130" s="3">
        <f t="shared" si="18"/>
        <v>0.5</v>
      </c>
      <c r="R130" s="3">
        <f t="shared" si="19"/>
        <v>0.74150000000000005</v>
      </c>
      <c r="S130" s="3">
        <f t="shared" si="20"/>
        <v>0.76087605239229628</v>
      </c>
      <c r="T130" s="3"/>
      <c r="U130" s="3">
        <f t="shared" si="21"/>
        <v>0.65584069074843365</v>
      </c>
      <c r="V130" t="s">
        <v>47</v>
      </c>
      <c r="W130" s="3"/>
    </row>
    <row r="131" spans="1:23" x14ac:dyDescent="0.25">
      <c r="A131" t="s">
        <v>234</v>
      </c>
      <c r="B131">
        <v>16</v>
      </c>
      <c r="D131" t="s">
        <v>161</v>
      </c>
      <c r="E131">
        <v>10.094999999999999</v>
      </c>
      <c r="G131" t="s">
        <v>215</v>
      </c>
      <c r="H131">
        <v>6905.1803360000004</v>
      </c>
      <c r="K131" t="s">
        <v>57</v>
      </c>
      <c r="L131" t="s">
        <v>56</v>
      </c>
      <c r="M131" s="3">
        <f t="shared" si="28"/>
        <v>25</v>
      </c>
      <c r="N131" s="3">
        <f t="shared" si="29"/>
        <v>11.15</v>
      </c>
      <c r="O131" s="3">
        <f t="shared" si="30"/>
        <v>41886.81626</v>
      </c>
      <c r="Q131" s="3">
        <f t="shared" ref="Q131:Q142" si="31">(M131-$M$146)/($M$145-$M$146)</f>
        <v>0.83333333333333337</v>
      </c>
      <c r="R131" s="3">
        <f t="shared" ref="R131:R142" si="32">(N131-$N$146)/($N$145-$N$146)</f>
        <v>0.7433333333333334</v>
      </c>
      <c r="S131" s="3">
        <f t="shared" ref="S131:S142" si="33">(LN(O131)-LN($O$146))/(LN($O$145)-LN($O$146))</f>
        <v>0.91200747096296808</v>
      </c>
      <c r="T131" s="3"/>
      <c r="U131" s="3">
        <f t="shared" ref="U131:U142" si="34">GEOMEAN(Q131,R131,S131)</f>
        <v>0.82667268162202723</v>
      </c>
      <c r="V131" t="s">
        <v>57</v>
      </c>
      <c r="W131" s="3"/>
    </row>
    <row r="132" spans="1:23" x14ac:dyDescent="0.25">
      <c r="A132" t="s">
        <v>230</v>
      </c>
      <c r="B132">
        <v>21</v>
      </c>
      <c r="D132" t="s">
        <v>170</v>
      </c>
      <c r="E132">
        <v>9.1274999999999995</v>
      </c>
      <c r="G132" t="s">
        <v>349</v>
      </c>
      <c r="H132">
        <v>2652.3998190000002</v>
      </c>
      <c r="K132" t="s">
        <v>151</v>
      </c>
      <c r="L132" t="s">
        <v>150</v>
      </c>
      <c r="M132" s="3">
        <f t="shared" si="28"/>
        <v>24</v>
      </c>
      <c r="N132" s="3">
        <f t="shared" si="29"/>
        <v>11.2775</v>
      </c>
      <c r="O132" s="3">
        <f t="shared" si="30"/>
        <v>29966.204829999999</v>
      </c>
      <c r="Q132" s="3">
        <f t="shared" si="31"/>
        <v>0.77777777777777779</v>
      </c>
      <c r="R132" s="3">
        <f t="shared" si="32"/>
        <v>0.75183333333333335</v>
      </c>
      <c r="S132" s="3">
        <f t="shared" si="33"/>
        <v>0.86141877228483421</v>
      </c>
      <c r="T132" s="3"/>
      <c r="U132" s="3">
        <f t="shared" si="34"/>
        <v>0.79566541243536082</v>
      </c>
      <c r="V132" t="s">
        <v>151</v>
      </c>
      <c r="W132" s="3"/>
    </row>
    <row r="133" spans="1:23" x14ac:dyDescent="0.25">
      <c r="A133" t="s">
        <v>241</v>
      </c>
      <c r="B133">
        <v>17</v>
      </c>
      <c r="D133" t="s">
        <v>903</v>
      </c>
      <c r="E133">
        <v>2.1425000000000001</v>
      </c>
      <c r="G133" t="s">
        <v>230</v>
      </c>
      <c r="H133">
        <v>4266.0029329999998</v>
      </c>
      <c r="K133" t="s">
        <v>33</v>
      </c>
      <c r="L133" t="s">
        <v>32</v>
      </c>
      <c r="M133" s="3">
        <f t="shared" si="28"/>
        <v>21</v>
      </c>
      <c r="N133" s="3">
        <f t="shared" si="29"/>
        <v>11.345000000000001</v>
      </c>
      <c r="O133" s="3">
        <f t="shared" si="30"/>
        <v>9363.8329040000008</v>
      </c>
      <c r="Q133" s="3">
        <f t="shared" si="31"/>
        <v>0.61111111111111116</v>
      </c>
      <c r="R133" s="3">
        <f t="shared" si="32"/>
        <v>0.75633333333333341</v>
      </c>
      <c r="S133" s="3">
        <f t="shared" si="33"/>
        <v>0.68570839873412304</v>
      </c>
      <c r="T133" s="3"/>
      <c r="U133" s="3">
        <f t="shared" si="34"/>
        <v>0.68180099395355453</v>
      </c>
      <c r="V133" t="s">
        <v>33</v>
      </c>
      <c r="W133" s="3"/>
    </row>
    <row r="134" spans="1:23" x14ac:dyDescent="0.25">
      <c r="A134" t="s">
        <v>253</v>
      </c>
      <c r="B134">
        <v>17</v>
      </c>
      <c r="D134" t="s">
        <v>195</v>
      </c>
      <c r="E134">
        <v>0.82250000000000001</v>
      </c>
      <c r="G134" t="s">
        <v>165</v>
      </c>
      <c r="H134">
        <v>2644.6601420000002</v>
      </c>
      <c r="K134" t="s">
        <v>290</v>
      </c>
      <c r="L134" t="s">
        <v>289</v>
      </c>
      <c r="M134" s="3">
        <f t="shared" si="28"/>
        <v>23</v>
      </c>
      <c r="N134" s="3">
        <f t="shared" si="29"/>
        <v>11.424999999999999</v>
      </c>
      <c r="O134" s="3">
        <f t="shared" si="30"/>
        <v>26808.598119999999</v>
      </c>
      <c r="Q134" s="3">
        <f t="shared" si="31"/>
        <v>0.72222222222222221</v>
      </c>
      <c r="R134" s="3">
        <f t="shared" si="32"/>
        <v>0.7616666666666666</v>
      </c>
      <c r="S134" s="3">
        <f t="shared" si="33"/>
        <v>0.84459908221483149</v>
      </c>
      <c r="T134" s="3"/>
      <c r="U134" s="3">
        <f t="shared" si="34"/>
        <v>0.77451315873395588</v>
      </c>
      <c r="V134" t="s">
        <v>290</v>
      </c>
      <c r="W134" s="3"/>
    </row>
    <row r="135" spans="1:23" x14ac:dyDescent="0.25">
      <c r="A135" t="s">
        <v>247</v>
      </c>
      <c r="B135">
        <v>15</v>
      </c>
      <c r="D135" t="s">
        <v>211</v>
      </c>
      <c r="E135">
        <v>6.7924999999999995</v>
      </c>
      <c r="G135" t="s">
        <v>317</v>
      </c>
      <c r="H135">
        <v>2424.3897579999998</v>
      </c>
      <c r="K135" t="s">
        <v>138</v>
      </c>
      <c r="L135" t="s">
        <v>137</v>
      </c>
      <c r="M135" s="3">
        <f t="shared" si="28"/>
        <v>20</v>
      </c>
      <c r="N135" s="3">
        <f t="shared" si="29"/>
        <v>11.477499999999999</v>
      </c>
      <c r="O135" s="3">
        <f t="shared" si="30"/>
        <v>21239.128359999999</v>
      </c>
      <c r="Q135" s="3">
        <f t="shared" si="31"/>
        <v>0.55555555555555558</v>
      </c>
      <c r="R135" s="3">
        <f t="shared" si="32"/>
        <v>0.76516666666666666</v>
      </c>
      <c r="S135" s="3">
        <f t="shared" si="33"/>
        <v>0.80942160059123236</v>
      </c>
      <c r="T135" s="3"/>
      <c r="U135" s="3">
        <f t="shared" si="34"/>
        <v>0.70073333127511017</v>
      </c>
      <c r="V135" t="s">
        <v>138</v>
      </c>
      <c r="W135" s="3"/>
    </row>
    <row r="136" spans="1:23" x14ac:dyDescent="0.25">
      <c r="A136" t="s">
        <v>249</v>
      </c>
      <c r="B136">
        <v>21</v>
      </c>
      <c r="D136" t="s">
        <v>259</v>
      </c>
      <c r="E136">
        <v>6.3224999999999998</v>
      </c>
      <c r="G136" t="s">
        <v>142</v>
      </c>
      <c r="H136">
        <v>5149.8116049999999</v>
      </c>
      <c r="K136" t="s">
        <v>236</v>
      </c>
      <c r="L136" t="s">
        <v>235</v>
      </c>
      <c r="M136" s="3">
        <f t="shared" si="28"/>
        <v>24</v>
      </c>
      <c r="N136" s="3">
        <f t="shared" si="29"/>
        <v>11.64</v>
      </c>
      <c r="O136" s="3">
        <f t="shared" si="30"/>
        <v>63909.446689999997</v>
      </c>
      <c r="Q136" s="3">
        <f t="shared" si="31"/>
        <v>0.77777777777777779</v>
      </c>
      <c r="R136" s="3">
        <f t="shared" si="32"/>
        <v>0.77600000000000002</v>
      </c>
      <c r="S136" s="3">
        <f t="shared" si="33"/>
        <v>0.97582792175208777</v>
      </c>
      <c r="T136" s="3"/>
      <c r="U136" s="3">
        <f t="shared" si="34"/>
        <v>0.83823057407023771</v>
      </c>
      <c r="V136" t="s">
        <v>236</v>
      </c>
      <c r="W136" s="3"/>
    </row>
    <row r="137" spans="1:23" x14ac:dyDescent="0.25">
      <c r="A137" t="s">
        <v>305</v>
      </c>
      <c r="B137">
        <v>17</v>
      </c>
      <c r="D137" t="s">
        <v>317</v>
      </c>
      <c r="E137">
        <v>9.7349999999999994</v>
      </c>
      <c r="G137" t="s">
        <v>37</v>
      </c>
      <c r="H137">
        <v>6774.8934639999998</v>
      </c>
      <c r="K137" t="s">
        <v>103</v>
      </c>
      <c r="L137" t="s">
        <v>102</v>
      </c>
      <c r="M137" s="3">
        <f t="shared" si="28"/>
        <v>21</v>
      </c>
      <c r="N137" s="3">
        <f t="shared" si="29"/>
        <v>11.79</v>
      </c>
      <c r="O137" s="3">
        <f t="shared" si="30"/>
        <v>23387.240010000001</v>
      </c>
      <c r="Q137" s="3">
        <f t="shared" si="31"/>
        <v>0.61111111111111116</v>
      </c>
      <c r="R137" s="3">
        <f t="shared" si="32"/>
        <v>0.78599999999999992</v>
      </c>
      <c r="S137" s="3">
        <f t="shared" si="33"/>
        <v>0.8239751280287182</v>
      </c>
      <c r="T137" s="3"/>
      <c r="U137" s="3">
        <f t="shared" si="34"/>
        <v>0.73420771358196291</v>
      </c>
      <c r="V137" t="s">
        <v>103</v>
      </c>
      <c r="W137" s="3"/>
    </row>
    <row r="138" spans="1:23" x14ac:dyDescent="0.25">
      <c r="A138" t="s">
        <v>292</v>
      </c>
      <c r="B138">
        <v>17</v>
      </c>
      <c r="D138" t="s">
        <v>376</v>
      </c>
      <c r="E138">
        <v>6.09</v>
      </c>
      <c r="G138" t="s">
        <v>53</v>
      </c>
      <c r="H138">
        <v>2805.4336699999999</v>
      </c>
      <c r="K138" t="s">
        <v>119</v>
      </c>
      <c r="L138" t="s">
        <v>118</v>
      </c>
      <c r="M138" s="3">
        <f t="shared" si="28"/>
        <v>24</v>
      </c>
      <c r="N138" s="3">
        <f t="shared" si="29"/>
        <v>11.862499999999999</v>
      </c>
      <c r="O138" s="3">
        <f t="shared" si="30"/>
        <v>43048.677040000002</v>
      </c>
      <c r="Q138" s="3">
        <f t="shared" si="31"/>
        <v>0.77777777777777779</v>
      </c>
      <c r="R138" s="3">
        <f t="shared" si="32"/>
        <v>0.79083333333333328</v>
      </c>
      <c r="S138" s="3">
        <f t="shared" si="33"/>
        <v>0.91614041165507021</v>
      </c>
      <c r="T138" s="3"/>
      <c r="U138" s="3">
        <f t="shared" si="34"/>
        <v>0.82597615997798191</v>
      </c>
      <c r="V138" t="s">
        <v>119</v>
      </c>
      <c r="W138" s="3"/>
    </row>
    <row r="139" spans="1:23" x14ac:dyDescent="0.25">
      <c r="A139" t="s">
        <v>97</v>
      </c>
      <c r="B139">
        <v>22</v>
      </c>
      <c r="D139" t="s">
        <v>76</v>
      </c>
      <c r="E139">
        <v>10.469999999999999</v>
      </c>
      <c r="G139" t="s">
        <v>121</v>
      </c>
      <c r="H139">
        <v>3532.3315499999999</v>
      </c>
      <c r="K139" t="s">
        <v>288</v>
      </c>
      <c r="L139" t="s">
        <v>287</v>
      </c>
      <c r="M139" s="3">
        <f t="shared" si="28"/>
        <v>21</v>
      </c>
      <c r="N139" s="3">
        <f t="shared" si="29"/>
        <v>12.574999999999999</v>
      </c>
      <c r="O139" s="3">
        <f t="shared" si="30"/>
        <v>25336.06827</v>
      </c>
      <c r="Q139" s="3">
        <f t="shared" si="31"/>
        <v>0.61111111111111116</v>
      </c>
      <c r="R139" s="3">
        <f t="shared" si="32"/>
        <v>0.83833333333333326</v>
      </c>
      <c r="S139" s="3">
        <f t="shared" si="33"/>
        <v>0.83606539144487557</v>
      </c>
      <c r="T139" s="3"/>
      <c r="U139" s="3">
        <f t="shared" si="34"/>
        <v>0.75380506924876522</v>
      </c>
      <c r="V139" t="s">
        <v>288</v>
      </c>
      <c r="W139" s="3"/>
    </row>
    <row r="140" spans="1:23" x14ac:dyDescent="0.25">
      <c r="A140" t="s">
        <v>274</v>
      </c>
      <c r="B140">
        <v>18</v>
      </c>
      <c r="D140" t="s">
        <v>103</v>
      </c>
      <c r="E140">
        <v>11.79</v>
      </c>
      <c r="G140" t="s">
        <v>903</v>
      </c>
      <c r="H140">
        <v>4351.2663899999998</v>
      </c>
      <c r="K140" t="s">
        <v>82</v>
      </c>
      <c r="L140" t="s">
        <v>81</v>
      </c>
      <c r="M140" s="3">
        <f t="shared" si="28"/>
        <v>21</v>
      </c>
      <c r="N140" s="3">
        <f t="shared" si="29"/>
        <v>12.870000000000001</v>
      </c>
      <c r="O140" s="3">
        <f t="shared" si="30"/>
        <v>24534.54753</v>
      </c>
      <c r="Q140" s="3">
        <f t="shared" si="31"/>
        <v>0.61111111111111116</v>
      </c>
      <c r="R140" s="3">
        <f t="shared" si="32"/>
        <v>0.8580000000000001</v>
      </c>
      <c r="S140" s="3">
        <f t="shared" si="33"/>
        <v>0.83120943664489311</v>
      </c>
      <c r="T140" s="3"/>
      <c r="U140" s="3">
        <f t="shared" si="34"/>
        <v>0.75818055921368011</v>
      </c>
      <c r="V140" t="s">
        <v>82</v>
      </c>
      <c r="W140" s="3"/>
    </row>
    <row r="141" spans="1:23" x14ac:dyDescent="0.25">
      <c r="A141" t="s">
        <v>309</v>
      </c>
      <c r="B141">
        <v>17</v>
      </c>
      <c r="D141" t="s">
        <v>379</v>
      </c>
      <c r="E141">
        <v>9.4124999999999996</v>
      </c>
      <c r="G141" t="s">
        <v>375</v>
      </c>
      <c r="H141">
        <v>4909.3669989999999</v>
      </c>
      <c r="K141" t="s">
        <v>343</v>
      </c>
      <c r="L141" t="s">
        <v>342</v>
      </c>
      <c r="M141" s="3">
        <f t="shared" si="28"/>
        <v>23</v>
      </c>
      <c r="N141" s="3">
        <v>13.035</v>
      </c>
      <c r="O141" s="3">
        <v>52308.379540000002</v>
      </c>
      <c r="Q141" s="3">
        <f t="shared" si="31"/>
        <v>0.72222222222222221</v>
      </c>
      <c r="R141" s="3">
        <f t="shared" si="32"/>
        <v>0.86899999999999999</v>
      </c>
      <c r="S141" s="3">
        <f t="shared" si="33"/>
        <v>0.94556985649435932</v>
      </c>
      <c r="T141" s="3"/>
      <c r="U141" s="3">
        <f t="shared" si="34"/>
        <v>0.84035234097721268</v>
      </c>
      <c r="V141" t="s">
        <v>343</v>
      </c>
      <c r="W141" s="3"/>
    </row>
    <row r="142" spans="1:23" x14ac:dyDescent="0.25">
      <c r="A142" t="s">
        <v>315</v>
      </c>
      <c r="B142">
        <v>19</v>
      </c>
      <c r="D142" t="s">
        <v>184</v>
      </c>
      <c r="E142">
        <v>9.0625</v>
      </c>
      <c r="G142" t="s">
        <v>355</v>
      </c>
      <c r="H142">
        <v>2898.187171</v>
      </c>
      <c r="K142" t="s">
        <v>313</v>
      </c>
      <c r="L142" t="s">
        <v>312</v>
      </c>
      <c r="M142" s="3">
        <f t="shared" si="28"/>
        <v>25</v>
      </c>
      <c r="N142" s="3">
        <f>VLOOKUP(K142,$D$2:$E$195,2,FALSE)</f>
        <v>13.2125</v>
      </c>
      <c r="O142" s="3">
        <f>VLOOKUP(K142,$G$2:$H$196,2,FALSE)</f>
        <v>53761.918149999998</v>
      </c>
      <c r="Q142" s="3">
        <f t="shared" si="31"/>
        <v>0.83333333333333337</v>
      </c>
      <c r="R142" s="3">
        <f t="shared" si="32"/>
        <v>0.88083333333333336</v>
      </c>
      <c r="S142" s="3">
        <f t="shared" si="33"/>
        <v>0.94971011230570623</v>
      </c>
      <c r="T142" s="3"/>
      <c r="U142" s="3">
        <f t="shared" si="34"/>
        <v>0.88668191895074433</v>
      </c>
      <c r="V142" t="s">
        <v>313</v>
      </c>
      <c r="W142" s="3"/>
    </row>
    <row r="143" spans="1:23" x14ac:dyDescent="0.25">
      <c r="A143" t="s">
        <v>320</v>
      </c>
      <c r="B143">
        <v>21</v>
      </c>
      <c r="D143" t="s">
        <v>910</v>
      </c>
      <c r="E143">
        <v>8.7949999999999999</v>
      </c>
      <c r="G143" t="s">
        <v>25</v>
      </c>
      <c r="H143">
        <v>2713.0875590000001</v>
      </c>
      <c r="L143" t="s">
        <v>391</v>
      </c>
      <c r="M143">
        <f>MAX(M2:M142)</f>
        <v>26</v>
      </c>
      <c r="N143" s="3">
        <f t="shared" ref="N143:O143" si="35">MAX(N2:N142)</f>
        <v>13.2125</v>
      </c>
      <c r="O143" s="3">
        <f t="shared" si="35"/>
        <v>119029.1156</v>
      </c>
      <c r="T143" s="3"/>
    </row>
    <row r="144" spans="1:23" x14ac:dyDescent="0.25">
      <c r="A144" t="s">
        <v>332</v>
      </c>
      <c r="B144">
        <v>16</v>
      </c>
      <c r="D144" t="s">
        <v>280</v>
      </c>
      <c r="E144">
        <v>9.1274999999999995</v>
      </c>
      <c r="G144" t="s">
        <v>274</v>
      </c>
      <c r="H144">
        <v>3110.6517290000002</v>
      </c>
      <c r="L144" t="s">
        <v>390</v>
      </c>
      <c r="M144">
        <f>MIN(M2:M142)</f>
        <v>13</v>
      </c>
      <c r="N144" s="3">
        <f t="shared" ref="N144:O144" si="36">MIN(N2:N142)</f>
        <v>1.4999999999999999E-2</v>
      </c>
      <c r="O144" s="3">
        <f t="shared" si="36"/>
        <v>443.95778230000002</v>
      </c>
      <c r="T144" s="3"/>
    </row>
    <row r="145" spans="1:20" x14ac:dyDescent="0.25">
      <c r="A145" t="s">
        <v>374</v>
      </c>
      <c r="B145">
        <v>17</v>
      </c>
      <c r="D145" t="s">
        <v>290</v>
      </c>
      <c r="E145">
        <v>11.424999999999999</v>
      </c>
      <c r="G145" t="s">
        <v>99</v>
      </c>
      <c r="H145">
        <v>21972.27391</v>
      </c>
      <c r="L145" s="26" t="s">
        <v>937</v>
      </c>
      <c r="M145" s="26">
        <v>28</v>
      </c>
      <c r="N145" s="26">
        <v>15</v>
      </c>
      <c r="O145" s="26">
        <v>75000</v>
      </c>
      <c r="T145" s="3"/>
    </row>
    <row r="146" spans="1:20" x14ac:dyDescent="0.25">
      <c r="A146" t="s">
        <v>324</v>
      </c>
      <c r="B146">
        <v>18</v>
      </c>
      <c r="D146" t="s">
        <v>919</v>
      </c>
      <c r="E146">
        <v>5.48</v>
      </c>
      <c r="G146" t="s">
        <v>224</v>
      </c>
      <c r="H146">
        <v>2193.984199</v>
      </c>
      <c r="L146" s="26" t="s">
        <v>938</v>
      </c>
      <c r="M146" s="26">
        <v>10</v>
      </c>
      <c r="N146" s="26">
        <v>0</v>
      </c>
      <c r="O146" s="26">
        <v>100</v>
      </c>
      <c r="T146" s="3"/>
    </row>
    <row r="147" spans="1:20" x14ac:dyDescent="0.25">
      <c r="A147" t="s">
        <v>328</v>
      </c>
      <c r="B147">
        <v>21</v>
      </c>
      <c r="D147" t="s">
        <v>338</v>
      </c>
      <c r="E147">
        <v>9.93</v>
      </c>
      <c r="G147" t="s">
        <v>241</v>
      </c>
      <c r="H147">
        <v>4651.6376259999997</v>
      </c>
      <c r="T147" s="3"/>
    </row>
    <row r="148" spans="1:20" x14ac:dyDescent="0.25">
      <c r="A148" t="s">
        <v>338</v>
      </c>
      <c r="B148">
        <v>18</v>
      </c>
      <c r="G148" t="s">
        <v>163</v>
      </c>
      <c r="H148">
        <v>2157.9352170000002</v>
      </c>
    </row>
    <row r="149" spans="1:20" x14ac:dyDescent="0.25">
      <c r="A149" t="s">
        <v>349</v>
      </c>
      <c r="B149">
        <v>18</v>
      </c>
      <c r="G149" t="s">
        <v>309</v>
      </c>
      <c r="H149">
        <v>5536.4361049999998</v>
      </c>
      <c r="K149" t="s">
        <v>7</v>
      </c>
      <c r="L149" t="s">
        <v>6</v>
      </c>
      <c r="M149" s="3">
        <f t="shared" ref="M149:M170" si="37">VLOOKUP(K149,$A$2:$B$195,2,FALSE)</f>
        <v>16</v>
      </c>
      <c r="N149" s="3" t="e">
        <f t="shared" ref="N149:N180" si="38">VLOOKUP(K149,$D$2:$E$195,2,FALSE)</f>
        <v>#N/A</v>
      </c>
      <c r="O149" s="3">
        <f t="shared" ref="O149:O156" si="39">VLOOKUP(K149,$G$2:$H$196,2,FALSE)</f>
        <v>6322.9384840000002</v>
      </c>
    </row>
    <row r="150" spans="1:20" x14ac:dyDescent="0.25">
      <c r="A150" t="s">
        <v>272</v>
      </c>
      <c r="B150">
        <v>19</v>
      </c>
      <c r="G150" t="s">
        <v>7</v>
      </c>
      <c r="H150">
        <v>6322.9384840000002</v>
      </c>
      <c r="K150" t="s">
        <v>9</v>
      </c>
      <c r="L150" t="s">
        <v>8</v>
      </c>
      <c r="M150" s="3">
        <f t="shared" si="37"/>
        <v>22</v>
      </c>
      <c r="N150" s="3" t="e">
        <f t="shared" si="38"/>
        <v>#N/A</v>
      </c>
      <c r="O150" s="3">
        <f t="shared" si="39"/>
        <v>18800.31725</v>
      </c>
    </row>
    <row r="151" spans="1:20" x14ac:dyDescent="0.25">
      <c r="A151" t="s">
        <v>11</v>
      </c>
      <c r="B151">
        <v>21</v>
      </c>
      <c r="G151" t="s">
        <v>371</v>
      </c>
      <c r="H151">
        <v>3998.06</v>
      </c>
      <c r="K151" t="s">
        <v>19</v>
      </c>
      <c r="L151" t="s">
        <v>18</v>
      </c>
      <c r="M151" s="3">
        <f t="shared" si="37"/>
        <v>19</v>
      </c>
      <c r="N151" s="3" t="e">
        <f t="shared" si="38"/>
        <v>#N/A</v>
      </c>
      <c r="O151" s="3">
        <f t="shared" si="39"/>
        <v>15725.265649999999</v>
      </c>
    </row>
    <row r="152" spans="1:20" x14ac:dyDescent="0.25">
      <c r="A152" t="s">
        <v>47</v>
      </c>
      <c r="B152">
        <v>19</v>
      </c>
      <c r="G152" t="s">
        <v>264</v>
      </c>
      <c r="H152">
        <v>1403.2617660000001</v>
      </c>
      <c r="K152" t="s">
        <v>21</v>
      </c>
      <c r="L152" t="s">
        <v>20</v>
      </c>
      <c r="M152" s="3">
        <f t="shared" si="37"/>
        <v>21</v>
      </c>
      <c r="N152" s="3" t="e">
        <f t="shared" si="38"/>
        <v>#N/A</v>
      </c>
      <c r="O152" s="3">
        <f t="shared" si="39"/>
        <v>21414.27291</v>
      </c>
    </row>
    <row r="153" spans="1:20" x14ac:dyDescent="0.25">
      <c r="A153" t="s">
        <v>40</v>
      </c>
      <c r="B153">
        <v>21</v>
      </c>
      <c r="G153" t="s">
        <v>55</v>
      </c>
      <c r="H153">
        <v>2556.702988</v>
      </c>
      <c r="K153" t="s">
        <v>29</v>
      </c>
      <c r="L153" t="s">
        <v>28</v>
      </c>
      <c r="M153" s="3">
        <f t="shared" si="37"/>
        <v>19</v>
      </c>
      <c r="N153" s="3" t="e">
        <f t="shared" si="38"/>
        <v>#N/A</v>
      </c>
      <c r="O153" s="3">
        <f t="shared" si="39"/>
        <v>16403.215339999999</v>
      </c>
    </row>
    <row r="154" spans="1:20" x14ac:dyDescent="0.25">
      <c r="A154" t="s">
        <v>29</v>
      </c>
      <c r="B154">
        <v>19</v>
      </c>
      <c r="G154" t="s">
        <v>234</v>
      </c>
      <c r="H154">
        <v>5353.3770569999997</v>
      </c>
      <c r="K154" t="s">
        <v>37</v>
      </c>
      <c r="L154" t="s">
        <v>36</v>
      </c>
      <c r="M154" s="3">
        <f t="shared" si="37"/>
        <v>19</v>
      </c>
      <c r="N154" s="3" t="e">
        <f t="shared" si="38"/>
        <v>#N/A</v>
      </c>
      <c r="O154" s="3">
        <f t="shared" si="39"/>
        <v>6774.8934639999998</v>
      </c>
    </row>
    <row r="155" spans="1:20" x14ac:dyDescent="0.25">
      <c r="A155" t="s">
        <v>44</v>
      </c>
      <c r="B155">
        <v>21</v>
      </c>
      <c r="G155" t="s">
        <v>353</v>
      </c>
      <c r="H155">
        <v>3945.179736</v>
      </c>
      <c r="K155" t="s">
        <v>40</v>
      </c>
      <c r="L155" t="s">
        <v>39</v>
      </c>
      <c r="M155" s="3">
        <f t="shared" si="37"/>
        <v>21</v>
      </c>
      <c r="N155" s="3" t="e">
        <f t="shared" si="38"/>
        <v>#N/A</v>
      </c>
      <c r="O155" s="3">
        <f t="shared" si="39"/>
        <v>9430.7793779999993</v>
      </c>
    </row>
    <row r="156" spans="1:20" x14ac:dyDescent="0.25">
      <c r="A156" t="s">
        <v>42</v>
      </c>
      <c r="B156">
        <v>18</v>
      </c>
      <c r="G156" t="s">
        <v>189</v>
      </c>
      <c r="H156">
        <v>1333.452497</v>
      </c>
      <c r="K156" t="s">
        <v>49</v>
      </c>
      <c r="L156" t="s">
        <v>48</v>
      </c>
      <c r="M156" s="3">
        <f t="shared" si="37"/>
        <v>15</v>
      </c>
      <c r="N156" s="3" t="e">
        <f t="shared" si="38"/>
        <v>#N/A</v>
      </c>
      <c r="O156" s="3">
        <f t="shared" si="39"/>
        <v>1601.5051510000001</v>
      </c>
    </row>
    <row r="157" spans="1:20" x14ac:dyDescent="0.25">
      <c r="A157" t="s">
        <v>64</v>
      </c>
      <c r="B157">
        <v>24</v>
      </c>
      <c r="G157" t="s">
        <v>357</v>
      </c>
      <c r="H157">
        <v>1307.407815</v>
      </c>
      <c r="K157" t="s">
        <v>877</v>
      </c>
      <c r="L157" t="s">
        <v>58</v>
      </c>
      <c r="M157" s="3">
        <f t="shared" si="37"/>
        <v>20</v>
      </c>
      <c r="N157" s="3" t="e">
        <f t="shared" si="38"/>
        <v>#N/A</v>
      </c>
      <c r="O157" s="3">
        <v>6364.8315629999997</v>
      </c>
    </row>
    <row r="158" spans="1:20" x14ac:dyDescent="0.25">
      <c r="A158" t="s">
        <v>67</v>
      </c>
      <c r="B158">
        <v>25</v>
      </c>
      <c r="G158" t="s">
        <v>247</v>
      </c>
      <c r="H158">
        <v>2452.9813279999998</v>
      </c>
      <c r="K158" t="s">
        <v>62</v>
      </c>
      <c r="L158" t="s">
        <v>61</v>
      </c>
      <c r="M158" s="3">
        <f t="shared" si="37"/>
        <v>15</v>
      </c>
      <c r="N158" s="3" t="e">
        <f t="shared" si="38"/>
        <v>#N/A</v>
      </c>
      <c r="O158" s="3">
        <f t="shared" ref="O158:O173" si="40">VLOOKUP(K158,$G$2:$H$196,2,FALSE)</f>
        <v>1621.77459</v>
      </c>
    </row>
    <row r="159" spans="1:20" x14ac:dyDescent="0.25">
      <c r="A159" t="s">
        <v>73</v>
      </c>
      <c r="B159">
        <v>23</v>
      </c>
      <c r="G159" t="s">
        <v>292</v>
      </c>
      <c r="H159">
        <v>1384.56764</v>
      </c>
      <c r="K159" t="s">
        <v>69</v>
      </c>
      <c r="L159" t="s">
        <v>68</v>
      </c>
      <c r="M159" s="3">
        <f t="shared" si="37"/>
        <v>16</v>
      </c>
      <c r="N159" s="3" t="e">
        <f t="shared" si="38"/>
        <v>#N/A</v>
      </c>
      <c r="O159" s="3">
        <f t="shared" si="40"/>
        <v>1504.8735859999999</v>
      </c>
    </row>
    <row r="160" spans="1:20" x14ac:dyDescent="0.25">
      <c r="A160" t="s">
        <v>78</v>
      </c>
      <c r="B160">
        <v>22</v>
      </c>
      <c r="G160" t="s">
        <v>69</v>
      </c>
      <c r="H160">
        <v>1504.8735859999999</v>
      </c>
      <c r="K160" t="s">
        <v>372</v>
      </c>
      <c r="L160" t="s">
        <v>74</v>
      </c>
      <c r="M160" s="3">
        <f t="shared" si="37"/>
        <v>16</v>
      </c>
      <c r="N160" s="3" t="e">
        <f t="shared" si="38"/>
        <v>#N/A</v>
      </c>
      <c r="O160" s="3">
        <f t="shared" si="40"/>
        <v>2774.2739059999999</v>
      </c>
    </row>
    <row r="161" spans="1:15" x14ac:dyDescent="0.25">
      <c r="A161" t="s">
        <v>88</v>
      </c>
      <c r="B161">
        <v>21</v>
      </c>
      <c r="G161" t="s">
        <v>926</v>
      </c>
      <c r="H161">
        <v>1702.121924</v>
      </c>
      <c r="K161" t="s">
        <v>86</v>
      </c>
      <c r="L161" t="s">
        <v>85</v>
      </c>
      <c r="M161" s="3">
        <f t="shared" si="37"/>
        <v>16</v>
      </c>
      <c r="N161" s="3" t="e">
        <f t="shared" si="38"/>
        <v>#N/A</v>
      </c>
      <c r="O161" s="3">
        <f t="shared" si="40"/>
        <v>3108.91</v>
      </c>
    </row>
    <row r="162" spans="1:15" x14ac:dyDescent="0.25">
      <c r="A162" t="s">
        <v>90</v>
      </c>
      <c r="B162">
        <v>23</v>
      </c>
      <c r="G162" t="s">
        <v>203</v>
      </c>
      <c r="H162">
        <v>2988.1462409999999</v>
      </c>
      <c r="K162" t="s">
        <v>88</v>
      </c>
      <c r="L162" t="s">
        <v>87</v>
      </c>
      <c r="M162" s="3">
        <f t="shared" si="37"/>
        <v>21</v>
      </c>
      <c r="N162" s="3" t="e">
        <f t="shared" si="38"/>
        <v>#N/A</v>
      </c>
      <c r="O162" s="3">
        <f t="shared" si="40"/>
        <v>9234.7433020000008</v>
      </c>
    </row>
    <row r="163" spans="1:15" x14ac:dyDescent="0.25">
      <c r="A163" t="s">
        <v>5</v>
      </c>
      <c r="B163">
        <v>18</v>
      </c>
      <c r="G163" t="s">
        <v>176</v>
      </c>
      <c r="H163">
        <v>2797.8904000000002</v>
      </c>
      <c r="K163" t="s">
        <v>99</v>
      </c>
      <c r="L163" t="s">
        <v>98</v>
      </c>
      <c r="M163" s="3">
        <f t="shared" si="37"/>
        <v>16</v>
      </c>
      <c r="N163" s="3" t="e">
        <f t="shared" si="38"/>
        <v>#N/A</v>
      </c>
      <c r="O163" s="3">
        <f t="shared" si="40"/>
        <v>21972.27391</v>
      </c>
    </row>
    <row r="164" spans="1:15" x14ac:dyDescent="0.25">
      <c r="A164" t="s">
        <v>107</v>
      </c>
      <c r="B164">
        <v>17</v>
      </c>
      <c r="G164" t="s">
        <v>278</v>
      </c>
      <c r="H164">
        <v>2169.2614589999998</v>
      </c>
      <c r="K164" t="s">
        <v>101</v>
      </c>
      <c r="L164" t="s">
        <v>100</v>
      </c>
      <c r="M164" s="3">
        <f t="shared" si="37"/>
        <v>15</v>
      </c>
      <c r="N164" s="3" t="e">
        <f t="shared" si="38"/>
        <v>#N/A</v>
      </c>
      <c r="O164" s="3">
        <f t="shared" si="40"/>
        <v>1146.8870280000001</v>
      </c>
    </row>
    <row r="165" spans="1:15" x14ac:dyDescent="0.25">
      <c r="A165" t="s">
        <v>113</v>
      </c>
      <c r="B165">
        <v>18</v>
      </c>
      <c r="G165" t="s">
        <v>336</v>
      </c>
      <c r="H165">
        <v>1335.1494680000001</v>
      </c>
      <c r="K165" t="s">
        <v>105</v>
      </c>
      <c r="L165" t="s">
        <v>104</v>
      </c>
      <c r="M165" s="3">
        <f t="shared" si="37"/>
        <v>18</v>
      </c>
      <c r="N165" s="3" t="e">
        <f t="shared" si="38"/>
        <v>#N/A</v>
      </c>
      <c r="O165" s="3">
        <f t="shared" si="40"/>
        <v>1302.6443360000001</v>
      </c>
    </row>
    <row r="166" spans="1:15" x14ac:dyDescent="0.25">
      <c r="A166" t="s">
        <v>125</v>
      </c>
      <c r="B166">
        <v>19</v>
      </c>
      <c r="G166" t="s">
        <v>35</v>
      </c>
      <c r="H166">
        <v>1725.8323789999999</v>
      </c>
      <c r="K166" t="s">
        <v>117</v>
      </c>
      <c r="L166" t="s">
        <v>116</v>
      </c>
      <c r="M166" s="3">
        <f t="shared" si="37"/>
        <v>20</v>
      </c>
      <c r="N166" s="3" t="e">
        <f t="shared" si="38"/>
        <v>#N/A</v>
      </c>
      <c r="O166" s="3">
        <f t="shared" si="40"/>
        <v>6889.5178779999997</v>
      </c>
    </row>
    <row r="167" spans="1:15" x14ac:dyDescent="0.25">
      <c r="A167" t="s">
        <v>155</v>
      </c>
      <c r="B167">
        <v>21</v>
      </c>
      <c r="G167" t="s">
        <v>305</v>
      </c>
      <c r="H167">
        <v>3428.1227730000001</v>
      </c>
      <c r="K167" t="s">
        <v>125</v>
      </c>
      <c r="L167" t="s">
        <v>124</v>
      </c>
      <c r="M167" s="3">
        <f t="shared" si="37"/>
        <v>19</v>
      </c>
      <c r="N167" s="3" t="e">
        <f t="shared" si="38"/>
        <v>#N/A</v>
      </c>
      <c r="O167" s="3">
        <f t="shared" si="40"/>
        <v>10338.91714</v>
      </c>
    </row>
    <row r="168" spans="1:15" x14ac:dyDescent="0.25">
      <c r="A168" t="s">
        <v>161</v>
      </c>
      <c r="B168">
        <v>16</v>
      </c>
      <c r="G168" t="s">
        <v>322</v>
      </c>
      <c r="H168">
        <v>1128.7400459999999</v>
      </c>
      <c r="K168" t="s">
        <v>129</v>
      </c>
      <c r="L168" t="s">
        <v>128</v>
      </c>
      <c r="M168" s="3">
        <f t="shared" si="37"/>
        <v>16</v>
      </c>
      <c r="N168" s="3" t="e">
        <f t="shared" si="38"/>
        <v>#N/A</v>
      </c>
      <c r="O168" s="3">
        <f t="shared" si="40"/>
        <v>1141.856896</v>
      </c>
    </row>
    <row r="169" spans="1:15" x14ac:dyDescent="0.25">
      <c r="A169" t="s">
        <v>266</v>
      </c>
      <c r="B169">
        <v>19</v>
      </c>
      <c r="G169" t="s">
        <v>134</v>
      </c>
      <c r="H169">
        <v>1635.6908570000001</v>
      </c>
      <c r="K169" t="s">
        <v>373</v>
      </c>
      <c r="L169" t="s">
        <v>130</v>
      </c>
      <c r="M169" s="3">
        <f t="shared" si="37"/>
        <v>15</v>
      </c>
      <c r="N169" s="3" t="e">
        <f t="shared" si="38"/>
        <v>#N/A</v>
      </c>
      <c r="O169" s="3">
        <f t="shared" si="40"/>
        <v>1090.1466129999999</v>
      </c>
    </row>
    <row r="170" spans="1:15" x14ac:dyDescent="0.25">
      <c r="A170" t="s">
        <v>174</v>
      </c>
      <c r="B170">
        <v>22</v>
      </c>
      <c r="G170" t="s">
        <v>1</v>
      </c>
      <c r="H170">
        <v>1903.656673</v>
      </c>
      <c r="K170" t="s">
        <v>165</v>
      </c>
      <c r="L170" t="s">
        <v>164</v>
      </c>
      <c r="M170" s="3">
        <f t="shared" si="37"/>
        <v>17</v>
      </c>
      <c r="N170" s="3" t="e">
        <f t="shared" si="38"/>
        <v>#N/A</v>
      </c>
      <c r="O170" s="3">
        <f t="shared" si="40"/>
        <v>2644.6601420000002</v>
      </c>
    </row>
    <row r="171" spans="1:15" x14ac:dyDescent="0.25">
      <c r="A171" t="s">
        <v>180</v>
      </c>
      <c r="B171">
        <v>20</v>
      </c>
      <c r="G171" t="s">
        <v>86</v>
      </c>
      <c r="H171">
        <v>3108.91</v>
      </c>
      <c r="K171" t="s">
        <v>878</v>
      </c>
      <c r="L171" t="s">
        <v>166</v>
      </c>
      <c r="M171" s="3">
        <v>17</v>
      </c>
      <c r="N171" s="3" t="e">
        <f t="shared" si="38"/>
        <v>#N/A</v>
      </c>
      <c r="O171" s="3" t="e">
        <f t="shared" si="40"/>
        <v>#N/A</v>
      </c>
    </row>
    <row r="172" spans="1:15" x14ac:dyDescent="0.25">
      <c r="A172" t="s">
        <v>268</v>
      </c>
      <c r="B172">
        <v>21</v>
      </c>
      <c r="G172" t="s">
        <v>372</v>
      </c>
      <c r="H172">
        <v>2774.2739059999999</v>
      </c>
      <c r="K172" t="s">
        <v>174</v>
      </c>
      <c r="L172" t="s">
        <v>173</v>
      </c>
      <c r="M172" s="3">
        <f>VLOOKUP(K172,$A$2:$B$195,2,FALSE)</f>
        <v>22</v>
      </c>
      <c r="N172" s="3" t="e">
        <f t="shared" si="38"/>
        <v>#N/A</v>
      </c>
      <c r="O172" s="3">
        <f t="shared" si="40"/>
        <v>16263.34383</v>
      </c>
    </row>
    <row r="173" spans="1:15" x14ac:dyDescent="0.25">
      <c r="A173" t="s">
        <v>184</v>
      </c>
      <c r="B173">
        <v>21</v>
      </c>
      <c r="G173" t="s">
        <v>115</v>
      </c>
      <c r="H173">
        <v>1557.3110059999999</v>
      </c>
      <c r="K173" t="s">
        <v>182</v>
      </c>
      <c r="L173" t="s">
        <v>181</v>
      </c>
      <c r="M173" s="3" t="e">
        <f>VLOOKUP(K173,$A$2:$B$195,2,FALSE)</f>
        <v>#N/A</v>
      </c>
      <c r="N173" s="3" t="e">
        <f t="shared" si="38"/>
        <v>#N/A</v>
      </c>
      <c r="O173" s="3">
        <f t="shared" si="40"/>
        <v>87085.089420000004</v>
      </c>
    </row>
    <row r="174" spans="1:15" x14ac:dyDescent="0.25">
      <c r="A174" t="s">
        <v>379</v>
      </c>
      <c r="B174">
        <v>20</v>
      </c>
      <c r="G174" t="s">
        <v>105</v>
      </c>
      <c r="H174">
        <v>1302.6443360000001</v>
      </c>
      <c r="K174" t="s">
        <v>880</v>
      </c>
      <c r="L174" t="s">
        <v>187</v>
      </c>
      <c r="M174" s="3">
        <v>19</v>
      </c>
      <c r="N174" s="3" t="e">
        <f t="shared" si="38"/>
        <v>#N/A</v>
      </c>
      <c r="O174" s="3">
        <v>11744.850420000001</v>
      </c>
    </row>
    <row r="175" spans="1:15" x14ac:dyDescent="0.25">
      <c r="A175" t="s">
        <v>207</v>
      </c>
      <c r="B175">
        <v>22</v>
      </c>
      <c r="G175" t="s">
        <v>191</v>
      </c>
      <c r="H175">
        <v>714.9372353</v>
      </c>
      <c r="K175" t="s">
        <v>189</v>
      </c>
      <c r="L175" t="s">
        <v>188</v>
      </c>
      <c r="M175" s="3">
        <f>VLOOKUP(K175,$A$2:$B$195,2,FALSE)</f>
        <v>17</v>
      </c>
      <c r="N175" s="3" t="e">
        <f t="shared" si="38"/>
        <v>#N/A</v>
      </c>
      <c r="O175" s="3">
        <f>VLOOKUP(K175,$G$2:$H$196,2,FALSE)</f>
        <v>1333.452497</v>
      </c>
    </row>
    <row r="176" spans="1:15" x14ac:dyDescent="0.25">
      <c r="A176" t="s">
        <v>911</v>
      </c>
      <c r="B176">
        <v>19</v>
      </c>
      <c r="G176" t="s">
        <v>178</v>
      </c>
      <c r="H176">
        <v>752.00086780000004</v>
      </c>
      <c r="K176" t="s">
        <v>201</v>
      </c>
      <c r="L176" t="s">
        <v>200</v>
      </c>
      <c r="M176" s="3">
        <f>VLOOKUP(K176,$A$2:$B$195,2,FALSE)</f>
        <v>18</v>
      </c>
      <c r="N176" s="3" t="e">
        <f t="shared" si="38"/>
        <v>#N/A</v>
      </c>
      <c r="O176" s="3">
        <f>VLOOKUP(K176,$G$2:$H$196,2,FALSE)</f>
        <v>4206.3758909999997</v>
      </c>
    </row>
    <row r="177" spans="1:15" x14ac:dyDescent="0.25">
      <c r="A177" t="s">
        <v>213</v>
      </c>
      <c r="B177">
        <v>20</v>
      </c>
      <c r="G177" t="s">
        <v>197</v>
      </c>
      <c r="H177">
        <v>1499.3822700000001</v>
      </c>
      <c r="K177" t="s">
        <v>790</v>
      </c>
      <c r="L177" t="s">
        <v>208</v>
      </c>
      <c r="M177" s="3">
        <v>17</v>
      </c>
      <c r="N177" s="3" t="e">
        <f t="shared" si="38"/>
        <v>#N/A</v>
      </c>
      <c r="O177" s="3">
        <v>3662.0053499999999</v>
      </c>
    </row>
    <row r="178" spans="1:15" x14ac:dyDescent="0.25">
      <c r="A178" t="s">
        <v>205</v>
      </c>
      <c r="B178">
        <v>20</v>
      </c>
      <c r="G178" t="s">
        <v>373</v>
      </c>
      <c r="H178">
        <v>1090.1466129999999</v>
      </c>
      <c r="K178" t="s">
        <v>213</v>
      </c>
      <c r="L178" t="s">
        <v>212</v>
      </c>
      <c r="M178" s="3">
        <f>VLOOKUP(K178,$A$2:$B$195,2,FALSE)</f>
        <v>20</v>
      </c>
      <c r="N178" s="3" t="e">
        <f t="shared" si="38"/>
        <v>#N/A</v>
      </c>
      <c r="O178" s="3">
        <f>VLOOKUP(K178,$G$2:$H$196,2,FALSE)</f>
        <v>14710.230159999999</v>
      </c>
    </row>
    <row r="179" spans="1:15" x14ac:dyDescent="0.25">
      <c r="A179" t="s">
        <v>193</v>
      </c>
      <c r="B179">
        <v>19</v>
      </c>
      <c r="G179" t="s">
        <v>217</v>
      </c>
      <c r="H179">
        <v>1011.0373489999999</v>
      </c>
      <c r="K179" t="s">
        <v>222</v>
      </c>
      <c r="L179" t="s">
        <v>221</v>
      </c>
      <c r="M179" s="3">
        <f>VLOOKUP(K179,$A$2:$B$195,2,FALSE)</f>
        <v>23</v>
      </c>
      <c r="N179" s="3" t="e">
        <f t="shared" si="38"/>
        <v>#N/A</v>
      </c>
      <c r="O179" s="3" t="str">
        <f>VLOOKUP(K179,$G$2:$H$196,2,FALSE)</f>
        <v>..</v>
      </c>
    </row>
    <row r="180" spans="1:15" x14ac:dyDescent="0.25">
      <c r="A180" t="s">
        <v>220</v>
      </c>
      <c r="B180">
        <v>18</v>
      </c>
      <c r="G180" t="s">
        <v>129</v>
      </c>
      <c r="H180">
        <v>1141.856896</v>
      </c>
      <c r="K180" t="s">
        <v>234</v>
      </c>
      <c r="L180" t="s">
        <v>233</v>
      </c>
      <c r="M180" s="3">
        <f>VLOOKUP(K180,$A$2:$B$195,2,FALSE)</f>
        <v>16</v>
      </c>
      <c r="N180" s="3" t="e">
        <f t="shared" si="38"/>
        <v>#N/A</v>
      </c>
      <c r="O180" s="3">
        <f>VLOOKUP(K180,$G$2:$H$196,2,FALSE)</f>
        <v>5353.3770569999997</v>
      </c>
    </row>
    <row r="181" spans="1:15" x14ac:dyDescent="0.25">
      <c r="A181" t="s">
        <v>245</v>
      </c>
      <c r="B181">
        <v>23</v>
      </c>
      <c r="G181" t="s">
        <v>51</v>
      </c>
      <c r="H181">
        <v>749.11030730000004</v>
      </c>
      <c r="K181" t="s">
        <v>239</v>
      </c>
      <c r="L181" t="s">
        <v>238</v>
      </c>
      <c r="M181" s="3">
        <f>VLOOKUP(K181,$A$2:$B$195,2,FALSE)</f>
        <v>20</v>
      </c>
      <c r="N181" s="3" t="e">
        <f t="shared" ref="N181:N198" si="41">VLOOKUP(K181,$D$2:$E$195,2,FALSE)</f>
        <v>#N/A</v>
      </c>
      <c r="O181" s="3">
        <f>VLOOKUP(K181,$G$2:$H$196,2,FALSE)</f>
        <v>42191.360000000001</v>
      </c>
    </row>
    <row r="182" spans="1:15" x14ac:dyDescent="0.25">
      <c r="A182" t="s">
        <v>251</v>
      </c>
      <c r="B182">
        <v>23</v>
      </c>
      <c r="G182" t="s">
        <v>49</v>
      </c>
      <c r="H182">
        <v>1601.5051510000001</v>
      </c>
      <c r="K182" t="s">
        <v>243</v>
      </c>
      <c r="L182" t="s">
        <v>242</v>
      </c>
      <c r="M182" s="3">
        <f>VLOOKUP(K182,$A$2:$B$195,2,FALSE)</f>
        <v>18</v>
      </c>
      <c r="N182" s="3" t="e">
        <f t="shared" si="41"/>
        <v>#N/A</v>
      </c>
      <c r="O182" s="3">
        <f>VLOOKUP(K182,$G$2:$H$196,2,FALSE)</f>
        <v>12822.57978</v>
      </c>
    </row>
    <row r="183" spans="1:15" x14ac:dyDescent="0.25">
      <c r="A183" t="s">
        <v>243</v>
      </c>
      <c r="B183">
        <v>18</v>
      </c>
      <c r="G183" t="s">
        <v>101</v>
      </c>
      <c r="H183">
        <v>1146.8870280000001</v>
      </c>
      <c r="K183" t="s">
        <v>393</v>
      </c>
      <c r="L183" t="s">
        <v>237</v>
      </c>
      <c r="M183" s="25">
        <v>18.652999999999999</v>
      </c>
      <c r="N183" s="3" t="e">
        <f t="shared" si="41"/>
        <v>#N/A</v>
      </c>
      <c r="O183" s="3">
        <v>5167.8500000000004</v>
      </c>
    </row>
    <row r="184" spans="1:15" x14ac:dyDescent="0.25">
      <c r="A184" t="s">
        <v>255</v>
      </c>
      <c r="B184">
        <v>21</v>
      </c>
      <c r="G184" t="s">
        <v>284</v>
      </c>
      <c r="H184">
        <v>1815.102108</v>
      </c>
      <c r="K184" t="s">
        <v>266</v>
      </c>
      <c r="L184" t="s">
        <v>265</v>
      </c>
      <c r="M184" s="3">
        <f t="shared" ref="M184:M198" si="42">VLOOKUP(K184,$A$2:$B$195,2,FALSE)</f>
        <v>19</v>
      </c>
      <c r="N184" s="3" t="e">
        <f t="shared" si="41"/>
        <v>#N/A</v>
      </c>
      <c r="O184" s="3">
        <f t="shared" ref="O184:O198" si="43">VLOOKUP(K184,$G$2:$H$196,2,FALSE)</f>
        <v>20150.053489999998</v>
      </c>
    </row>
    <row r="185" spans="1:15" x14ac:dyDescent="0.25">
      <c r="A185" t="s">
        <v>261</v>
      </c>
      <c r="B185">
        <v>20</v>
      </c>
      <c r="G185" t="s">
        <v>62</v>
      </c>
      <c r="H185">
        <v>1621.77459</v>
      </c>
      <c r="K185" t="s">
        <v>268</v>
      </c>
      <c r="L185" t="s">
        <v>267</v>
      </c>
      <c r="M185" s="3">
        <f t="shared" si="42"/>
        <v>21</v>
      </c>
      <c r="N185" s="3" t="e">
        <f t="shared" si="41"/>
        <v>#N/A</v>
      </c>
      <c r="O185" s="3">
        <f t="shared" si="43"/>
        <v>9250.9757919999993</v>
      </c>
    </row>
    <row r="186" spans="1:15" x14ac:dyDescent="0.25">
      <c r="A186" t="s">
        <v>378</v>
      </c>
      <c r="B186">
        <v>17</v>
      </c>
      <c r="G186" t="s">
        <v>60</v>
      </c>
      <c r="H186">
        <v>587.85550839999996</v>
      </c>
      <c r="K186" t="s">
        <v>270</v>
      </c>
      <c r="L186" t="s">
        <v>269</v>
      </c>
      <c r="M186" s="3">
        <f t="shared" si="42"/>
        <v>21</v>
      </c>
      <c r="N186" s="3" t="e">
        <f t="shared" si="41"/>
        <v>#N/A</v>
      </c>
      <c r="O186" s="3">
        <f t="shared" si="43"/>
        <v>10339.022070000001</v>
      </c>
    </row>
    <row r="187" spans="1:15" x14ac:dyDescent="0.25">
      <c r="A187" t="s">
        <v>280</v>
      </c>
      <c r="B187">
        <v>19</v>
      </c>
      <c r="G187" s="24" t="s">
        <v>927</v>
      </c>
      <c r="H187" s="24">
        <v>443.95778230000002</v>
      </c>
      <c r="K187" t="s">
        <v>272</v>
      </c>
      <c r="L187" t="s">
        <v>271</v>
      </c>
      <c r="M187" s="3">
        <f t="shared" si="42"/>
        <v>19</v>
      </c>
      <c r="N187" s="3" t="e">
        <f t="shared" si="41"/>
        <v>#N/A</v>
      </c>
      <c r="O187" s="3">
        <f t="shared" si="43"/>
        <v>4707.9058649999997</v>
      </c>
    </row>
    <row r="188" spans="1:15" x14ac:dyDescent="0.25">
      <c r="A188" t="s">
        <v>307</v>
      </c>
      <c r="B188">
        <v>23</v>
      </c>
      <c r="G188" t="s">
        <v>232</v>
      </c>
      <c r="H188">
        <v>872.53268619999994</v>
      </c>
      <c r="K188" t="s">
        <v>274</v>
      </c>
      <c r="L188" t="s">
        <v>273</v>
      </c>
      <c r="M188" s="3">
        <f t="shared" si="42"/>
        <v>18</v>
      </c>
      <c r="N188" s="3" t="e">
        <f t="shared" si="41"/>
        <v>#N/A</v>
      </c>
      <c r="O188" s="3">
        <f t="shared" si="43"/>
        <v>3110.6517290000002</v>
      </c>
    </row>
    <row r="189" spans="1:15" x14ac:dyDescent="0.25">
      <c r="A189" t="s">
        <v>282</v>
      </c>
      <c r="B189">
        <v>20</v>
      </c>
      <c r="G189" t="s">
        <v>928</v>
      </c>
      <c r="H189" t="s">
        <v>929</v>
      </c>
      <c r="K189" t="s">
        <v>282</v>
      </c>
      <c r="L189" t="s">
        <v>281</v>
      </c>
      <c r="M189" s="3">
        <f t="shared" si="42"/>
        <v>20</v>
      </c>
      <c r="N189" s="3" t="e">
        <f t="shared" si="41"/>
        <v>#N/A</v>
      </c>
      <c r="O189" s="3">
        <f t="shared" si="43"/>
        <v>24631.831119999999</v>
      </c>
    </row>
    <row r="190" spans="1:15" x14ac:dyDescent="0.25">
      <c r="A190" t="s">
        <v>330</v>
      </c>
      <c r="B190">
        <v>21</v>
      </c>
      <c r="G190" t="s">
        <v>201</v>
      </c>
      <c r="H190">
        <v>4206.3758909999997</v>
      </c>
      <c r="K190" t="s">
        <v>292</v>
      </c>
      <c r="L190" t="s">
        <v>291</v>
      </c>
      <c r="M190" s="3">
        <f t="shared" si="42"/>
        <v>17</v>
      </c>
      <c r="N190" s="3" t="e">
        <f t="shared" si="41"/>
        <v>#N/A</v>
      </c>
      <c r="O190" s="3">
        <f t="shared" si="43"/>
        <v>1384.56764</v>
      </c>
    </row>
    <row r="191" spans="1:15" x14ac:dyDescent="0.25">
      <c r="A191" t="s">
        <v>334</v>
      </c>
      <c r="B191">
        <v>16</v>
      </c>
      <c r="G191" t="s">
        <v>900</v>
      </c>
      <c r="H191" t="s">
        <v>929</v>
      </c>
      <c r="K191" t="s">
        <v>294</v>
      </c>
      <c r="L191" t="s">
        <v>293</v>
      </c>
      <c r="M191" s="3">
        <f t="shared" si="42"/>
        <v>16</v>
      </c>
      <c r="N191" s="3" t="e">
        <f t="shared" si="41"/>
        <v>#N/A</v>
      </c>
      <c r="O191" s="3" t="str">
        <f t="shared" si="43"/>
        <v>..</v>
      </c>
    </row>
    <row r="192" spans="1:15" x14ac:dyDescent="0.25">
      <c r="A192" t="s">
        <v>345</v>
      </c>
      <c r="B192">
        <v>22</v>
      </c>
      <c r="G192" t="s">
        <v>222</v>
      </c>
      <c r="H192" t="s">
        <v>929</v>
      </c>
      <c r="K192" t="s">
        <v>299</v>
      </c>
      <c r="L192" t="s">
        <v>298</v>
      </c>
      <c r="M192" s="3">
        <f t="shared" si="42"/>
        <v>16</v>
      </c>
      <c r="N192" s="3" t="e">
        <f t="shared" si="41"/>
        <v>#N/A</v>
      </c>
      <c r="O192" s="3">
        <f t="shared" si="43"/>
        <v>1449.985713</v>
      </c>
    </row>
    <row r="193" spans="1:15" x14ac:dyDescent="0.25">
      <c r="A193" t="s">
        <v>270</v>
      </c>
      <c r="B193">
        <v>21</v>
      </c>
      <c r="G193" t="s">
        <v>901</v>
      </c>
      <c r="H193" t="s">
        <v>929</v>
      </c>
      <c r="K193" t="s">
        <v>307</v>
      </c>
      <c r="L193" t="s">
        <v>306</v>
      </c>
      <c r="M193" s="3">
        <f t="shared" si="42"/>
        <v>23</v>
      </c>
      <c r="N193" s="3" t="e">
        <f t="shared" si="41"/>
        <v>#N/A</v>
      </c>
      <c r="O193" s="3">
        <f t="shared" si="43"/>
        <v>15112.774789999999</v>
      </c>
    </row>
    <row r="194" spans="1:15" x14ac:dyDescent="0.25">
      <c r="A194" t="s">
        <v>912</v>
      </c>
      <c r="B194">
        <v>23</v>
      </c>
      <c r="G194" t="s">
        <v>294</v>
      </c>
      <c r="H194" t="s">
        <v>929</v>
      </c>
      <c r="K194" t="s">
        <v>374</v>
      </c>
      <c r="L194" t="s">
        <v>91</v>
      </c>
      <c r="M194" s="3">
        <f t="shared" si="42"/>
        <v>17</v>
      </c>
      <c r="N194" s="3" t="e">
        <f t="shared" si="41"/>
        <v>#N/A</v>
      </c>
      <c r="O194" s="3">
        <f t="shared" si="43"/>
        <v>9673.6071240000001</v>
      </c>
    </row>
    <row r="195" spans="1:15" x14ac:dyDescent="0.25">
      <c r="A195" t="s">
        <v>296</v>
      </c>
      <c r="B195">
        <v>16</v>
      </c>
      <c r="G195" t="s">
        <v>299</v>
      </c>
      <c r="H195">
        <v>1449.985713</v>
      </c>
      <c r="K195" t="s">
        <v>332</v>
      </c>
      <c r="L195" t="s">
        <v>331</v>
      </c>
      <c r="M195" s="3">
        <f t="shared" si="42"/>
        <v>16</v>
      </c>
      <c r="N195" s="3" t="e">
        <f t="shared" si="41"/>
        <v>#N/A</v>
      </c>
      <c r="O195" s="3">
        <f t="shared" si="43"/>
        <v>11533.111419999999</v>
      </c>
    </row>
    <row r="196" spans="1:15" x14ac:dyDescent="0.25">
      <c r="G196" t="s">
        <v>334</v>
      </c>
      <c r="H196">
        <v>5150.5003100000004</v>
      </c>
      <c r="K196" t="s">
        <v>334</v>
      </c>
      <c r="L196" t="s">
        <v>333</v>
      </c>
      <c r="M196" s="3">
        <f t="shared" si="42"/>
        <v>16</v>
      </c>
      <c r="N196" s="3" t="e">
        <f t="shared" si="41"/>
        <v>#N/A</v>
      </c>
      <c r="O196" s="3">
        <f t="shared" si="43"/>
        <v>5150.5003100000004</v>
      </c>
    </row>
    <row r="197" spans="1:15" x14ac:dyDescent="0.25">
      <c r="A197" s="23" t="s">
        <v>391</v>
      </c>
      <c r="B197" s="23">
        <f>MAX(B2:B195)</f>
        <v>26</v>
      </c>
      <c r="D197" s="23" t="s">
        <v>391</v>
      </c>
      <c r="E197" s="23">
        <f>MAX(E2:E147)</f>
        <v>13.2125</v>
      </c>
      <c r="K197" t="s">
        <v>347</v>
      </c>
      <c r="L197" t="s">
        <v>346</v>
      </c>
      <c r="M197" s="3">
        <f t="shared" si="42"/>
        <v>17</v>
      </c>
      <c r="N197" s="3" t="e">
        <f t="shared" si="41"/>
        <v>#N/A</v>
      </c>
      <c r="O197" s="3">
        <f t="shared" si="43"/>
        <v>5227.3670229999998</v>
      </c>
    </row>
    <row r="198" spans="1:15" x14ac:dyDescent="0.25">
      <c r="A198" s="24" t="s">
        <v>390</v>
      </c>
      <c r="B198" s="24">
        <f>MIN(B2:B195)</f>
        <v>13</v>
      </c>
      <c r="D198" s="24" t="s">
        <v>390</v>
      </c>
      <c r="E198" s="24">
        <f>MIN(E2:E147)</f>
        <v>1.4999999999999999E-2</v>
      </c>
      <c r="G198" s="23" t="s">
        <v>391</v>
      </c>
      <c r="H198" s="23">
        <f>MAX(H2:H196)</f>
        <v>119029.1156</v>
      </c>
      <c r="K198" t="s">
        <v>349</v>
      </c>
      <c r="L198" t="s">
        <v>348</v>
      </c>
      <c r="M198" s="3">
        <f t="shared" si="42"/>
        <v>18</v>
      </c>
      <c r="N198" s="3" t="e">
        <f t="shared" si="41"/>
        <v>#N/A</v>
      </c>
      <c r="O198" s="3">
        <f t="shared" si="43"/>
        <v>2652.3998190000002</v>
      </c>
    </row>
    <row r="199" spans="1:15" x14ac:dyDescent="0.25">
      <c r="G199" s="24" t="s">
        <v>390</v>
      </c>
      <c r="H199" s="24">
        <f>MIN(H2:H196)</f>
        <v>443.95778230000002</v>
      </c>
    </row>
  </sheetData>
  <sortState ref="K2:O192">
    <sortCondition ref="N2:N192"/>
  </sortState>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2"/>
  <sheetViews>
    <sheetView workbookViewId="0">
      <selection activeCell="H145" sqref="H145"/>
    </sheetView>
  </sheetViews>
  <sheetFormatPr defaultRowHeight="15" x14ac:dyDescent="0.25"/>
  <sheetData>
    <row r="1" spans="1:18" x14ac:dyDescent="0.25">
      <c r="B1" t="s">
        <v>959</v>
      </c>
      <c r="C1" t="s">
        <v>960</v>
      </c>
      <c r="D1" t="s">
        <v>961</v>
      </c>
      <c r="E1" t="s">
        <v>962</v>
      </c>
      <c r="F1" t="s">
        <v>984</v>
      </c>
      <c r="G1" t="s">
        <v>985</v>
      </c>
      <c r="H1" t="s">
        <v>986</v>
      </c>
      <c r="I1" t="s">
        <v>987</v>
      </c>
      <c r="J1" t="s">
        <v>988</v>
      </c>
      <c r="K1" t="s">
        <v>989</v>
      </c>
      <c r="L1" t="s">
        <v>990</v>
      </c>
      <c r="M1" t="s">
        <v>991</v>
      </c>
      <c r="N1" t="s">
        <v>992</v>
      </c>
    </row>
    <row r="2" spans="1:18" x14ac:dyDescent="0.25">
      <c r="A2" t="s">
        <v>1</v>
      </c>
      <c r="B2">
        <v>43.700000762939453</v>
      </c>
      <c r="C2">
        <v>7.1999998092651367</v>
      </c>
      <c r="D2">
        <v>4.8548817204301074</v>
      </c>
      <c r="E2">
        <v>0.45125773195876284</v>
      </c>
      <c r="F2">
        <f>B2/100</f>
        <v>0.4370000076293945</v>
      </c>
      <c r="G2">
        <f>C2/100</f>
        <v>7.1999998092651368E-2</v>
      </c>
      <c r="H2">
        <f>D2/100</f>
        <v>4.854881720430107E-2</v>
      </c>
      <c r="I2">
        <f>E2/100</f>
        <v>4.5125773195876283E-3</v>
      </c>
      <c r="J2">
        <f>GEOMEAN(F2,H2)</f>
        <v>0.14565656006056729</v>
      </c>
      <c r="K2">
        <f>GEOMEAN(G2,I2)</f>
        <v>1.8025136848391778E-2</v>
      </c>
      <c r="L2">
        <f>POWER((POWER(J2,-1)+POWER(K2,-1))/2,-1)</f>
        <v>3.2080305587472394E-2</v>
      </c>
      <c r="M2">
        <f>GEOMEAN(AVERAGE(POWER(H2,1/2),POWER(I2,1/2)),AVERAGE(F2,G2))</f>
        <v>0.19127497568936316</v>
      </c>
      <c r="N2">
        <f>1-(L2/M2)</f>
        <v>0.83228174270129374</v>
      </c>
      <c r="P2" t="s">
        <v>1</v>
      </c>
      <c r="Q2" t="s">
        <v>0</v>
      </c>
      <c r="R2">
        <f>VLOOKUP(P2,$A$2:$N$190,14,FALSE)</f>
        <v>0.83228174270129374</v>
      </c>
    </row>
    <row r="3" spans="1:18" x14ac:dyDescent="0.25">
      <c r="A3" t="s">
        <v>3</v>
      </c>
      <c r="B3">
        <v>7.8000001907348633</v>
      </c>
      <c r="C3">
        <v>3.5999999046325684</v>
      </c>
      <c r="D3">
        <v>63.550461538461548</v>
      </c>
      <c r="E3">
        <v>36.321666666666665</v>
      </c>
      <c r="F3">
        <f t="shared" ref="F3:I66" si="0">B3/100</f>
        <v>7.8000001907348626E-2</v>
      </c>
      <c r="G3">
        <f t="shared" si="0"/>
        <v>3.5999999046325684E-2</v>
      </c>
      <c r="H3">
        <f t="shared" si="0"/>
        <v>0.63550461538461545</v>
      </c>
      <c r="I3">
        <f t="shared" si="0"/>
        <v>0.36321666666666663</v>
      </c>
      <c r="J3">
        <f t="shared" ref="J3:K66" si="1">GEOMEAN(F3,H3)</f>
        <v>0.22264177777795627</v>
      </c>
      <c r="K3">
        <f t="shared" si="1"/>
        <v>0.11434946284792769</v>
      </c>
      <c r="L3">
        <f t="shared" ref="L3:L66" si="2">POWER((POWER(J3,-1)+POWER(K3,-1))/2,-1)</f>
        <v>0.15109572372939301</v>
      </c>
      <c r="M3">
        <f t="shared" ref="M3:M66" si="3">GEOMEAN(AVERAGE(POWER(H3,1/2),POWER(I3,1/2)),AVERAGE(F3,G3))</f>
        <v>0.19973985863438137</v>
      </c>
      <c r="N3">
        <f t="shared" ref="N3:N66" si="4">1-(L3/M3)</f>
        <v>0.24353744534299582</v>
      </c>
      <c r="P3" t="s">
        <v>3</v>
      </c>
      <c r="Q3" t="s">
        <v>2</v>
      </c>
      <c r="R3" s="3">
        <f t="shared" ref="R3:R66" si="5">VLOOKUP(P3,$A$2:$N$190,14,FALSE)</f>
        <v>0.24353744534299582</v>
      </c>
    </row>
    <row r="4" spans="1:18" x14ac:dyDescent="0.25">
      <c r="A4" t="s">
        <v>5</v>
      </c>
      <c r="B4">
        <v>10.600000381469727</v>
      </c>
      <c r="C4">
        <v>1.7999999523162842</v>
      </c>
      <c r="D4">
        <v>7.1160162601626027</v>
      </c>
      <c r="E4">
        <v>1.6608910891089106</v>
      </c>
      <c r="F4">
        <f t="shared" si="0"/>
        <v>0.10600000381469726</v>
      </c>
      <c r="G4">
        <f t="shared" si="0"/>
        <v>1.7999999523162842E-2</v>
      </c>
      <c r="H4">
        <f t="shared" si="0"/>
        <v>7.1160162601626026E-2</v>
      </c>
      <c r="I4">
        <f t="shared" si="0"/>
        <v>1.6608910891089106E-2</v>
      </c>
      <c r="J4">
        <f t="shared" si="1"/>
        <v>8.6850316678909328E-2</v>
      </c>
      <c r="K4">
        <f t="shared" si="1"/>
        <v>1.7290471020763375E-2</v>
      </c>
      <c r="L4">
        <f t="shared" si="2"/>
        <v>2.8839476190855109E-2</v>
      </c>
      <c r="M4">
        <f t="shared" si="3"/>
        <v>0.11074592585979638</v>
      </c>
      <c r="N4">
        <f t="shared" si="4"/>
        <v>0.73958882941332127</v>
      </c>
      <c r="P4" t="s">
        <v>5</v>
      </c>
      <c r="Q4" t="s">
        <v>4</v>
      </c>
      <c r="R4" s="3">
        <f t="shared" si="5"/>
        <v>0.73958882941332127</v>
      </c>
    </row>
    <row r="5" spans="1:18" x14ac:dyDescent="0.25">
      <c r="A5" t="s">
        <v>7</v>
      </c>
      <c r="B5">
        <v>55.200000762939453</v>
      </c>
      <c r="C5">
        <v>39.599998474121094</v>
      </c>
      <c r="D5" t="e">
        <v>#N/A</v>
      </c>
      <c r="E5" t="e">
        <v>#N/A</v>
      </c>
      <c r="F5">
        <f t="shared" si="0"/>
        <v>0.5520000076293945</v>
      </c>
      <c r="G5">
        <f t="shared" si="0"/>
        <v>0.39599998474121095</v>
      </c>
      <c r="H5" t="e">
        <f t="shared" si="0"/>
        <v>#N/A</v>
      </c>
      <c r="I5" t="e">
        <f t="shared" si="0"/>
        <v>#N/A</v>
      </c>
      <c r="J5" t="e">
        <f t="shared" si="1"/>
        <v>#N/A</v>
      </c>
      <c r="K5" t="e">
        <f t="shared" si="1"/>
        <v>#N/A</v>
      </c>
      <c r="L5" t="e">
        <f t="shared" si="2"/>
        <v>#N/A</v>
      </c>
      <c r="M5" t="e">
        <f t="shared" si="3"/>
        <v>#N/A</v>
      </c>
      <c r="N5" t="e">
        <f t="shared" si="4"/>
        <v>#N/A</v>
      </c>
      <c r="P5" t="s">
        <v>7</v>
      </c>
      <c r="Q5" t="s">
        <v>6</v>
      </c>
      <c r="R5" t="s">
        <v>446</v>
      </c>
    </row>
    <row r="6" spans="1:18" x14ac:dyDescent="0.25">
      <c r="A6" t="s">
        <v>11</v>
      </c>
      <c r="B6">
        <v>25.600000381469727</v>
      </c>
      <c r="C6">
        <v>9.5</v>
      </c>
      <c r="D6">
        <v>45.435411832946635</v>
      </c>
      <c r="E6">
        <v>36.509801479174783</v>
      </c>
      <c r="F6">
        <f t="shared" si="0"/>
        <v>0.25600000381469729</v>
      </c>
      <c r="G6">
        <f t="shared" si="0"/>
        <v>9.5000000000000001E-2</v>
      </c>
      <c r="H6">
        <f t="shared" si="0"/>
        <v>0.45435411832946637</v>
      </c>
      <c r="I6">
        <f t="shared" si="0"/>
        <v>0.3650980147917478</v>
      </c>
      <c r="J6">
        <f t="shared" si="1"/>
        <v>0.3410493454407541</v>
      </c>
      <c r="K6">
        <f t="shared" si="1"/>
        <v>0.18623724494637489</v>
      </c>
      <c r="L6">
        <f t="shared" si="2"/>
        <v>0.24091676763111922</v>
      </c>
      <c r="M6">
        <f t="shared" si="3"/>
        <v>0.33491800194668436</v>
      </c>
      <c r="N6">
        <f t="shared" si="4"/>
        <v>0.28066939898479748</v>
      </c>
      <c r="P6" t="s">
        <v>9</v>
      </c>
      <c r="Q6" t="s">
        <v>8</v>
      </c>
      <c r="R6" t="s">
        <v>446</v>
      </c>
    </row>
    <row r="7" spans="1:18" x14ac:dyDescent="0.25">
      <c r="A7" t="s">
        <v>13</v>
      </c>
      <c r="B7">
        <v>46.299999237060547</v>
      </c>
      <c r="C7">
        <v>30.700000762939453</v>
      </c>
      <c r="D7">
        <v>82.656718749999996</v>
      </c>
      <c r="E7">
        <v>77.452167487684733</v>
      </c>
      <c r="F7">
        <f t="shared" si="0"/>
        <v>0.46299999237060546</v>
      </c>
      <c r="G7">
        <f t="shared" si="0"/>
        <v>0.30700000762939456</v>
      </c>
      <c r="H7">
        <f t="shared" si="0"/>
        <v>0.82656718749999991</v>
      </c>
      <c r="I7">
        <f t="shared" si="0"/>
        <v>0.77452167487684731</v>
      </c>
      <c r="J7">
        <f t="shared" si="1"/>
        <v>0.61862799929060175</v>
      </c>
      <c r="K7">
        <f t="shared" si="1"/>
        <v>0.48762501996546853</v>
      </c>
      <c r="L7">
        <f t="shared" si="2"/>
        <v>0.54536979380745265</v>
      </c>
      <c r="M7">
        <f t="shared" si="3"/>
        <v>0.58687827372919221</v>
      </c>
      <c r="N7">
        <f t="shared" si="4"/>
        <v>7.0727579772178029E-2</v>
      </c>
      <c r="P7" t="s">
        <v>11</v>
      </c>
      <c r="Q7" t="s">
        <v>10</v>
      </c>
      <c r="R7" s="3">
        <f t="shared" si="5"/>
        <v>0.28066939898479748</v>
      </c>
    </row>
    <row r="8" spans="1:18" x14ac:dyDescent="0.25">
      <c r="A8" t="s">
        <v>15</v>
      </c>
      <c r="B8">
        <v>17.200000762939453</v>
      </c>
      <c r="C8">
        <v>8.1000003814697266</v>
      </c>
      <c r="D8">
        <v>87.458311688311696</v>
      </c>
      <c r="E8">
        <v>83.137691342534509</v>
      </c>
      <c r="F8">
        <f t="shared" si="0"/>
        <v>0.17200000762939452</v>
      </c>
      <c r="G8">
        <f t="shared" si="0"/>
        <v>8.1000003814697269E-2</v>
      </c>
      <c r="H8">
        <f t="shared" si="0"/>
        <v>0.87458311688311696</v>
      </c>
      <c r="I8">
        <f t="shared" si="0"/>
        <v>0.83137691342534514</v>
      </c>
      <c r="J8">
        <f t="shared" si="1"/>
        <v>0.38785087698294013</v>
      </c>
      <c r="K8">
        <f t="shared" si="1"/>
        <v>0.25950247235605328</v>
      </c>
      <c r="L8">
        <f t="shared" si="2"/>
        <v>0.31095308793970855</v>
      </c>
      <c r="M8">
        <f t="shared" si="3"/>
        <v>0.34179253374773511</v>
      </c>
      <c r="N8">
        <f t="shared" si="4"/>
        <v>9.0228553180708326E-2</v>
      </c>
      <c r="P8" t="s">
        <v>13</v>
      </c>
      <c r="Q8" t="s">
        <v>12</v>
      </c>
      <c r="R8" s="3">
        <f t="shared" si="5"/>
        <v>7.0727579772178029E-2</v>
      </c>
    </row>
    <row r="9" spans="1:18" x14ac:dyDescent="0.25">
      <c r="A9" t="s">
        <v>17</v>
      </c>
      <c r="B9">
        <v>8.1000003814697266</v>
      </c>
      <c r="C9">
        <v>4</v>
      </c>
      <c r="D9">
        <v>80.89085578446911</v>
      </c>
      <c r="E9">
        <v>47.463786848072559</v>
      </c>
      <c r="F9">
        <f t="shared" si="0"/>
        <v>8.1000003814697269E-2</v>
      </c>
      <c r="G9">
        <f t="shared" si="0"/>
        <v>0.04</v>
      </c>
      <c r="H9">
        <f t="shared" si="0"/>
        <v>0.80890855784469107</v>
      </c>
      <c r="I9">
        <f t="shared" si="0"/>
        <v>0.47463786848072559</v>
      </c>
      <c r="J9">
        <f t="shared" si="1"/>
        <v>0.25597186617118928</v>
      </c>
      <c r="K9">
        <f t="shared" si="1"/>
        <v>0.13778793393918431</v>
      </c>
      <c r="L9">
        <f t="shared" si="2"/>
        <v>0.17914390740953837</v>
      </c>
      <c r="M9">
        <f t="shared" si="3"/>
        <v>0.21919643712487072</v>
      </c>
      <c r="N9">
        <f t="shared" si="4"/>
        <v>0.18272436468716613</v>
      </c>
      <c r="P9" t="s">
        <v>15</v>
      </c>
      <c r="Q9" t="s">
        <v>14</v>
      </c>
      <c r="R9" s="3">
        <f t="shared" si="5"/>
        <v>9.0228553180708326E-2</v>
      </c>
    </row>
    <row r="10" spans="1:18" x14ac:dyDescent="0.25">
      <c r="A10" t="s">
        <v>19</v>
      </c>
      <c r="B10">
        <v>11.100000381469727</v>
      </c>
      <c r="C10">
        <v>4.5999999046325684</v>
      </c>
      <c r="D10" t="e">
        <v>#N/A</v>
      </c>
      <c r="E10" t="e">
        <v>#N/A</v>
      </c>
      <c r="F10">
        <f t="shared" si="0"/>
        <v>0.11100000381469727</v>
      </c>
      <c r="G10">
        <f t="shared" si="0"/>
        <v>4.5999999046325686E-2</v>
      </c>
      <c r="H10" t="e">
        <f t="shared" si="0"/>
        <v>#N/A</v>
      </c>
      <c r="I10" t="e">
        <f t="shared" si="0"/>
        <v>#N/A</v>
      </c>
      <c r="J10" t="e">
        <f t="shared" si="1"/>
        <v>#N/A</v>
      </c>
      <c r="K10" t="e">
        <f t="shared" si="1"/>
        <v>#N/A</v>
      </c>
      <c r="L10" t="e">
        <f t="shared" si="2"/>
        <v>#N/A</v>
      </c>
      <c r="M10" t="e">
        <f t="shared" si="3"/>
        <v>#N/A</v>
      </c>
      <c r="N10" t="e">
        <f t="shared" si="4"/>
        <v>#N/A</v>
      </c>
      <c r="P10" t="s">
        <v>17</v>
      </c>
      <c r="Q10" t="s">
        <v>16</v>
      </c>
      <c r="R10" s="3">
        <f t="shared" si="5"/>
        <v>0.18272436468716613</v>
      </c>
    </row>
    <row r="11" spans="1:18" x14ac:dyDescent="0.25">
      <c r="A11" t="s">
        <v>21</v>
      </c>
      <c r="B11">
        <v>26.799999237060547</v>
      </c>
      <c r="C11">
        <v>11.699999809265137</v>
      </c>
      <c r="D11" t="e">
        <v>#N/A</v>
      </c>
      <c r="E11" t="e">
        <v>#N/A</v>
      </c>
      <c r="F11">
        <f t="shared" si="0"/>
        <v>0.26799999237060546</v>
      </c>
      <c r="G11">
        <f t="shared" si="0"/>
        <v>0.11699999809265137</v>
      </c>
      <c r="H11" t="e">
        <f t="shared" si="0"/>
        <v>#N/A</v>
      </c>
      <c r="I11" t="e">
        <f t="shared" si="0"/>
        <v>#N/A</v>
      </c>
      <c r="J11" t="e">
        <f t="shared" si="1"/>
        <v>#N/A</v>
      </c>
      <c r="K11" t="e">
        <f t="shared" si="1"/>
        <v>#N/A</v>
      </c>
      <c r="L11" t="e">
        <f t="shared" si="2"/>
        <v>#N/A</v>
      </c>
      <c r="M11" t="e">
        <f t="shared" si="3"/>
        <v>#N/A</v>
      </c>
      <c r="N11" t="e">
        <f t="shared" si="4"/>
        <v>#N/A</v>
      </c>
      <c r="P11" t="s">
        <v>19</v>
      </c>
      <c r="Q11" t="s">
        <v>18</v>
      </c>
      <c r="R11" t="s">
        <v>446</v>
      </c>
    </row>
    <row r="12" spans="1:18" x14ac:dyDescent="0.25">
      <c r="A12" t="s">
        <v>23</v>
      </c>
      <c r="B12">
        <v>23.899999618530273</v>
      </c>
      <c r="C12">
        <v>3.0999999046325684</v>
      </c>
      <c r="D12">
        <v>29.356153846153848</v>
      </c>
      <c r="E12">
        <v>7.0900000000000007</v>
      </c>
      <c r="F12">
        <f t="shared" si="0"/>
        <v>0.23899999618530274</v>
      </c>
      <c r="G12">
        <f t="shared" si="0"/>
        <v>3.0999999046325683E-2</v>
      </c>
      <c r="H12">
        <f t="shared" si="0"/>
        <v>0.29356153846153848</v>
      </c>
      <c r="I12">
        <f t="shared" si="0"/>
        <v>7.0900000000000005E-2</v>
      </c>
      <c r="J12">
        <f t="shared" si="1"/>
        <v>0.26487960769462665</v>
      </c>
      <c r="K12">
        <f t="shared" si="1"/>
        <v>4.6881765457206181E-2</v>
      </c>
      <c r="L12">
        <f t="shared" si="2"/>
        <v>7.9663644772878878E-2</v>
      </c>
      <c r="M12">
        <f t="shared" si="3"/>
        <v>0.23355010404820442</v>
      </c>
      <c r="N12">
        <f t="shared" si="4"/>
        <v>0.65890126618639222</v>
      </c>
      <c r="P12" t="s">
        <v>21</v>
      </c>
      <c r="Q12" t="s">
        <v>20</v>
      </c>
      <c r="R12" t="s">
        <v>446</v>
      </c>
    </row>
    <row r="13" spans="1:18" x14ac:dyDescent="0.25">
      <c r="A13" t="s">
        <v>25</v>
      </c>
      <c r="B13">
        <v>49.900001525878906</v>
      </c>
      <c r="C13">
        <v>16</v>
      </c>
      <c r="D13">
        <v>30.679436619718309</v>
      </c>
      <c r="E13">
        <v>15.608748818153167</v>
      </c>
      <c r="F13">
        <f t="shared" si="0"/>
        <v>0.49900001525878906</v>
      </c>
      <c r="G13">
        <f t="shared" si="0"/>
        <v>0.16</v>
      </c>
      <c r="H13">
        <f t="shared" si="0"/>
        <v>0.30679436619718309</v>
      </c>
      <c r="I13">
        <f t="shared" si="0"/>
        <v>0.15608748818153168</v>
      </c>
      <c r="J13">
        <f t="shared" si="1"/>
        <v>0.39126767488984426</v>
      </c>
      <c r="K13">
        <f t="shared" si="1"/>
        <v>0.15803163641829782</v>
      </c>
      <c r="L13">
        <f t="shared" si="2"/>
        <v>0.22513289082111432</v>
      </c>
      <c r="M13">
        <f t="shared" si="3"/>
        <v>0.39540194256597422</v>
      </c>
      <c r="N13">
        <f t="shared" si="4"/>
        <v>0.43062269911951656</v>
      </c>
      <c r="P13" t="s">
        <v>23</v>
      </c>
      <c r="Q13" t="s">
        <v>22</v>
      </c>
      <c r="R13" s="3">
        <f t="shared" si="5"/>
        <v>0.65890126618639222</v>
      </c>
    </row>
    <row r="14" spans="1:18" x14ac:dyDescent="0.25">
      <c r="A14" t="s">
        <v>27</v>
      </c>
      <c r="B14">
        <v>12.100000381469727</v>
      </c>
      <c r="C14">
        <v>6.5999999046325684</v>
      </c>
      <c r="D14">
        <v>75.196666666666658</v>
      </c>
      <c r="E14">
        <v>77.126111111111115</v>
      </c>
      <c r="F14">
        <f t="shared" si="0"/>
        <v>0.12100000381469726</v>
      </c>
      <c r="G14">
        <f t="shared" si="0"/>
        <v>6.5999999046325683E-2</v>
      </c>
      <c r="H14">
        <f t="shared" si="0"/>
        <v>0.75196666666666656</v>
      </c>
      <c r="I14">
        <f t="shared" si="0"/>
        <v>0.77126111111111118</v>
      </c>
      <c r="J14">
        <f t="shared" si="1"/>
        <v>0.30164212161963028</v>
      </c>
      <c r="K14">
        <f t="shared" si="1"/>
        <v>0.22561744745874915</v>
      </c>
      <c r="L14">
        <f t="shared" si="2"/>
        <v>0.25814884932224252</v>
      </c>
      <c r="M14">
        <f t="shared" si="3"/>
        <v>0.2856506174900349</v>
      </c>
      <c r="N14">
        <f t="shared" si="4"/>
        <v>9.6277642980245881E-2</v>
      </c>
      <c r="P14" t="s">
        <v>25</v>
      </c>
      <c r="Q14" t="s">
        <v>24</v>
      </c>
      <c r="R14" s="3">
        <f t="shared" si="5"/>
        <v>0.43062269911951656</v>
      </c>
    </row>
    <row r="15" spans="1:18" x14ac:dyDescent="0.25">
      <c r="A15" t="s">
        <v>29</v>
      </c>
      <c r="B15">
        <v>6.5999999046325684</v>
      </c>
      <c r="C15">
        <v>2.9000000953674316</v>
      </c>
      <c r="D15" t="e">
        <v>#N/A</v>
      </c>
      <c r="E15" t="e">
        <v>#N/A</v>
      </c>
      <c r="F15">
        <f t="shared" si="0"/>
        <v>6.5999999046325683E-2</v>
      </c>
      <c r="G15">
        <f t="shared" si="0"/>
        <v>2.9000000953674318E-2</v>
      </c>
      <c r="H15" t="e">
        <f t="shared" si="0"/>
        <v>#N/A</v>
      </c>
      <c r="I15" t="e">
        <f t="shared" si="0"/>
        <v>#N/A</v>
      </c>
      <c r="J15" t="e">
        <f t="shared" si="1"/>
        <v>#N/A</v>
      </c>
      <c r="K15" t="e">
        <f t="shared" si="1"/>
        <v>#N/A</v>
      </c>
      <c r="L15" t="e">
        <f t="shared" si="2"/>
        <v>#N/A</v>
      </c>
      <c r="M15" t="e">
        <f t="shared" si="3"/>
        <v>#N/A</v>
      </c>
      <c r="N15" t="e">
        <f t="shared" si="4"/>
        <v>#N/A</v>
      </c>
      <c r="P15" t="s">
        <v>27</v>
      </c>
      <c r="Q15" t="s">
        <v>26</v>
      </c>
      <c r="R15" s="3">
        <f t="shared" si="5"/>
        <v>9.6277642980245881E-2</v>
      </c>
    </row>
    <row r="16" spans="1:18" x14ac:dyDescent="0.25">
      <c r="A16" t="s">
        <v>31</v>
      </c>
      <c r="B16">
        <v>3.5999999046325684</v>
      </c>
      <c r="C16">
        <v>1.3999999761581421</v>
      </c>
      <c r="D16">
        <v>60.942643678160927</v>
      </c>
      <c r="E16">
        <v>50.927945205479453</v>
      </c>
      <c r="F16">
        <f t="shared" si="0"/>
        <v>3.5999999046325684E-2</v>
      </c>
      <c r="G16">
        <f t="shared" si="0"/>
        <v>1.399999976158142E-2</v>
      </c>
      <c r="H16">
        <f t="shared" si="0"/>
        <v>0.60942643678160924</v>
      </c>
      <c r="I16">
        <f t="shared" si="0"/>
        <v>0.50927945205479452</v>
      </c>
      <c r="J16">
        <f t="shared" si="1"/>
        <v>0.14811938138860692</v>
      </c>
      <c r="K16">
        <f t="shared" si="1"/>
        <v>8.4438807472307656E-2</v>
      </c>
      <c r="L16">
        <f t="shared" si="2"/>
        <v>0.10756038296694793</v>
      </c>
      <c r="M16">
        <f t="shared" si="3"/>
        <v>0.13667003326699559</v>
      </c>
      <c r="N16">
        <f t="shared" si="4"/>
        <v>0.21299219444235939</v>
      </c>
      <c r="P16" t="s">
        <v>29</v>
      </c>
      <c r="Q16" t="s">
        <v>28</v>
      </c>
      <c r="R16" t="s">
        <v>446</v>
      </c>
    </row>
    <row r="17" spans="1:18" x14ac:dyDescent="0.25">
      <c r="A17" t="s">
        <v>33</v>
      </c>
      <c r="B17">
        <v>40.599998474121094</v>
      </c>
      <c r="C17">
        <v>10.800000190734863</v>
      </c>
      <c r="D17">
        <v>73.823333333333338</v>
      </c>
      <c r="E17">
        <v>77.233333333333334</v>
      </c>
      <c r="F17">
        <f t="shared" si="0"/>
        <v>0.40599998474121096</v>
      </c>
      <c r="G17">
        <f t="shared" si="0"/>
        <v>0.10800000190734864</v>
      </c>
      <c r="H17">
        <f t="shared" si="0"/>
        <v>0.73823333333333341</v>
      </c>
      <c r="I17">
        <f t="shared" si="0"/>
        <v>0.77233333333333332</v>
      </c>
      <c r="J17">
        <f t="shared" si="1"/>
        <v>0.54746938002849688</v>
      </c>
      <c r="K17">
        <f t="shared" si="1"/>
        <v>0.28881135966770582</v>
      </c>
      <c r="L17">
        <f t="shared" si="2"/>
        <v>0.37813946565337619</v>
      </c>
      <c r="M17">
        <f t="shared" si="3"/>
        <v>0.47258528681808432</v>
      </c>
      <c r="N17">
        <f t="shared" si="4"/>
        <v>0.19984926276611703</v>
      </c>
      <c r="P17" t="s">
        <v>31</v>
      </c>
      <c r="Q17" t="s">
        <v>30</v>
      </c>
      <c r="R17" s="3">
        <f t="shared" si="5"/>
        <v>0.21299219444235939</v>
      </c>
    </row>
    <row r="18" spans="1:18" x14ac:dyDescent="0.25">
      <c r="A18" t="s">
        <v>35</v>
      </c>
      <c r="B18">
        <v>72</v>
      </c>
      <c r="C18">
        <v>46.900001525878906</v>
      </c>
      <c r="D18">
        <v>10.100434782608698</v>
      </c>
      <c r="E18">
        <v>2.4893710691823898</v>
      </c>
      <c r="F18">
        <f t="shared" si="0"/>
        <v>0.72</v>
      </c>
      <c r="G18">
        <f t="shared" si="0"/>
        <v>0.46900001525878904</v>
      </c>
      <c r="H18">
        <f t="shared" si="0"/>
        <v>0.10100434782608697</v>
      </c>
      <c r="I18">
        <f t="shared" si="0"/>
        <v>2.48937106918239E-2</v>
      </c>
      <c r="J18">
        <f t="shared" si="1"/>
        <v>0.26967226486011242</v>
      </c>
      <c r="K18">
        <f t="shared" si="1"/>
        <v>0.10805161125274018</v>
      </c>
      <c r="L18">
        <f t="shared" si="2"/>
        <v>0.15428478087313247</v>
      </c>
      <c r="M18">
        <f t="shared" si="3"/>
        <v>0.37599055527185465</v>
      </c>
      <c r="N18">
        <f t="shared" si="4"/>
        <v>0.58965782860801108</v>
      </c>
      <c r="P18" t="s">
        <v>33</v>
      </c>
      <c r="Q18" t="s">
        <v>32</v>
      </c>
      <c r="R18" s="3">
        <f t="shared" si="5"/>
        <v>0.19984926276611703</v>
      </c>
    </row>
    <row r="19" spans="1:18" x14ac:dyDescent="0.25">
      <c r="A19" t="s">
        <v>37</v>
      </c>
      <c r="B19">
        <v>46.700000762939453</v>
      </c>
      <c r="C19">
        <v>31</v>
      </c>
      <c r="D19" t="e">
        <v>#N/A</v>
      </c>
      <c r="E19" t="e">
        <v>#N/A</v>
      </c>
      <c r="F19">
        <f t="shared" si="0"/>
        <v>0.46700000762939453</v>
      </c>
      <c r="G19">
        <f t="shared" si="0"/>
        <v>0.31</v>
      </c>
      <c r="H19" t="e">
        <f t="shared" si="0"/>
        <v>#N/A</v>
      </c>
      <c r="I19" t="e">
        <f t="shared" si="0"/>
        <v>#N/A</v>
      </c>
      <c r="J19" t="e">
        <f t="shared" si="1"/>
        <v>#N/A</v>
      </c>
      <c r="K19" t="e">
        <f t="shared" si="1"/>
        <v>#N/A</v>
      </c>
      <c r="L19" t="e">
        <f t="shared" si="2"/>
        <v>#N/A</v>
      </c>
      <c r="M19" t="e">
        <f t="shared" si="3"/>
        <v>#N/A</v>
      </c>
      <c r="N19" t="e">
        <f t="shared" si="4"/>
        <v>#N/A</v>
      </c>
      <c r="P19" t="s">
        <v>35</v>
      </c>
      <c r="Q19" t="s">
        <v>34</v>
      </c>
      <c r="R19" s="3">
        <f t="shared" si="5"/>
        <v>0.58965782860801108</v>
      </c>
    </row>
    <row r="20" spans="1:18" x14ac:dyDescent="0.25">
      <c r="A20" t="s">
        <v>876</v>
      </c>
      <c r="B20">
        <v>61</v>
      </c>
      <c r="C20">
        <v>42.400001525878906</v>
      </c>
      <c r="D20">
        <v>29.604835680751172</v>
      </c>
      <c r="E20">
        <v>20.167142857142856</v>
      </c>
      <c r="F20">
        <f t="shared" si="0"/>
        <v>0.61</v>
      </c>
      <c r="G20">
        <f t="shared" si="0"/>
        <v>0.42400001525878905</v>
      </c>
      <c r="H20">
        <f t="shared" si="0"/>
        <v>0.29604835680751174</v>
      </c>
      <c r="I20">
        <f t="shared" si="0"/>
        <v>0.20167142857142856</v>
      </c>
      <c r="J20">
        <f t="shared" si="1"/>
        <v>0.4249582304798698</v>
      </c>
      <c r="K20">
        <f t="shared" si="1"/>
        <v>0.29241868748687644</v>
      </c>
      <c r="L20">
        <f t="shared" si="2"/>
        <v>0.34644473464764969</v>
      </c>
      <c r="M20">
        <f t="shared" si="3"/>
        <v>0.50669267634060411</v>
      </c>
      <c r="N20">
        <f t="shared" si="4"/>
        <v>0.31626259698538461</v>
      </c>
      <c r="P20" t="s">
        <v>37</v>
      </c>
      <c r="Q20" t="s">
        <v>36</v>
      </c>
      <c r="R20" t="s">
        <v>446</v>
      </c>
    </row>
    <row r="21" spans="1:18" x14ac:dyDescent="0.25">
      <c r="A21" t="s">
        <v>40</v>
      </c>
      <c r="B21">
        <v>7.3000001907348633</v>
      </c>
      <c r="C21">
        <v>3.5999999046325684</v>
      </c>
      <c r="D21" t="e">
        <v>#N/A</v>
      </c>
      <c r="E21" t="e">
        <v>#N/A</v>
      </c>
      <c r="F21">
        <f t="shared" si="0"/>
        <v>7.3000001907348636E-2</v>
      </c>
      <c r="G21">
        <f t="shared" si="0"/>
        <v>3.5999999046325684E-2</v>
      </c>
      <c r="H21" t="e">
        <f t="shared" si="0"/>
        <v>#N/A</v>
      </c>
      <c r="I21" t="e">
        <f t="shared" si="0"/>
        <v>#N/A</v>
      </c>
      <c r="J21" t="e">
        <f t="shared" si="1"/>
        <v>#N/A</v>
      </c>
      <c r="K21" t="e">
        <f t="shared" si="1"/>
        <v>#N/A</v>
      </c>
      <c r="L21" t="e">
        <f t="shared" si="2"/>
        <v>#N/A</v>
      </c>
      <c r="M21" t="e">
        <f t="shared" si="3"/>
        <v>#N/A</v>
      </c>
      <c r="N21" t="e">
        <f t="shared" si="4"/>
        <v>#N/A</v>
      </c>
      <c r="P21" t="s">
        <v>876</v>
      </c>
      <c r="Q21" t="s">
        <v>38</v>
      </c>
      <c r="R21" s="3">
        <f t="shared" si="5"/>
        <v>0.31626259698538461</v>
      </c>
    </row>
    <row r="22" spans="1:18" x14ac:dyDescent="0.25">
      <c r="A22" t="s">
        <v>42</v>
      </c>
      <c r="B22">
        <v>55.700000762939453</v>
      </c>
      <c r="C22">
        <v>28</v>
      </c>
      <c r="D22">
        <v>29.161538461538466</v>
      </c>
      <c r="E22">
        <v>19.730476190476192</v>
      </c>
      <c r="F22">
        <f t="shared" si="0"/>
        <v>0.5570000076293945</v>
      </c>
      <c r="G22">
        <f t="shared" si="0"/>
        <v>0.28000000000000003</v>
      </c>
      <c r="H22">
        <f t="shared" si="0"/>
        <v>0.29161538461538467</v>
      </c>
      <c r="I22">
        <f t="shared" si="0"/>
        <v>0.19730476190476193</v>
      </c>
      <c r="J22">
        <f t="shared" si="1"/>
        <v>0.40302577021279679</v>
      </c>
      <c r="K22">
        <f t="shared" si="1"/>
        <v>0.23504325842987572</v>
      </c>
      <c r="L22">
        <f t="shared" si="2"/>
        <v>0.29692238930178627</v>
      </c>
      <c r="M22">
        <f t="shared" si="3"/>
        <v>0.45381135009428375</v>
      </c>
      <c r="N22">
        <f t="shared" si="4"/>
        <v>0.34571405223757024</v>
      </c>
      <c r="P22" t="s">
        <v>40</v>
      </c>
      <c r="Q22" t="s">
        <v>39</v>
      </c>
      <c r="R22" t="s">
        <v>446</v>
      </c>
    </row>
    <row r="23" spans="1:18" x14ac:dyDescent="0.25">
      <c r="A23" t="s">
        <v>44</v>
      </c>
      <c r="B23">
        <v>33.799999237060547</v>
      </c>
      <c r="C23">
        <v>14.300000190734863</v>
      </c>
      <c r="D23">
        <v>22.887590629274968</v>
      </c>
      <c r="E23">
        <v>21.284050032916394</v>
      </c>
      <c r="F23">
        <f t="shared" si="0"/>
        <v>0.33799999237060546</v>
      </c>
      <c r="G23">
        <f t="shared" si="0"/>
        <v>0.14300000190734863</v>
      </c>
      <c r="H23">
        <f t="shared" si="0"/>
        <v>0.22887590629274968</v>
      </c>
      <c r="I23">
        <f t="shared" si="0"/>
        <v>0.21284050032916393</v>
      </c>
      <c r="J23">
        <f t="shared" si="1"/>
        <v>0.278136755177673</v>
      </c>
      <c r="K23">
        <f t="shared" si="1"/>
        <v>0.17445971441290245</v>
      </c>
      <c r="L23">
        <f t="shared" si="2"/>
        <v>0.2144234970278196</v>
      </c>
      <c r="M23">
        <f t="shared" si="3"/>
        <v>0.33616317142008451</v>
      </c>
      <c r="N23">
        <f t="shared" si="4"/>
        <v>0.36214459150295664</v>
      </c>
      <c r="P23" t="s">
        <v>42</v>
      </c>
      <c r="Q23" t="s">
        <v>41</v>
      </c>
      <c r="R23" s="3">
        <f t="shared" si="5"/>
        <v>0.34571405223757024</v>
      </c>
    </row>
    <row r="24" spans="1:18" x14ac:dyDescent="0.25">
      <c r="A24" t="s">
        <v>380</v>
      </c>
      <c r="B24">
        <v>14.199999809265137</v>
      </c>
      <c r="C24">
        <v>3.5999999046325684</v>
      </c>
      <c r="D24">
        <v>40.748571428571431</v>
      </c>
      <c r="E24">
        <v>16.59</v>
      </c>
      <c r="F24">
        <f t="shared" si="0"/>
        <v>0.14199999809265137</v>
      </c>
      <c r="G24">
        <f t="shared" si="0"/>
        <v>3.5999999046325684E-2</v>
      </c>
      <c r="H24">
        <f t="shared" si="0"/>
        <v>0.40748571428571428</v>
      </c>
      <c r="I24">
        <f t="shared" si="0"/>
        <v>0.16589999999999999</v>
      </c>
      <c r="J24">
        <f t="shared" si="1"/>
        <v>0.24054723164350511</v>
      </c>
      <c r="K24">
        <f t="shared" si="1"/>
        <v>7.7281303313191038E-2</v>
      </c>
      <c r="L24">
        <f t="shared" si="2"/>
        <v>0.11698007903741549</v>
      </c>
      <c r="M24">
        <f t="shared" si="3"/>
        <v>0.21571188246880829</v>
      </c>
      <c r="N24">
        <f t="shared" si="4"/>
        <v>0.45770220120196359</v>
      </c>
      <c r="P24" t="s">
        <v>44</v>
      </c>
      <c r="Q24" t="s">
        <v>43</v>
      </c>
      <c r="R24" s="3">
        <f t="shared" si="5"/>
        <v>0.36214459150295664</v>
      </c>
    </row>
    <row r="25" spans="1:18" x14ac:dyDescent="0.25">
      <c r="A25" t="s">
        <v>47</v>
      </c>
      <c r="B25">
        <v>4.6999998092651367</v>
      </c>
      <c r="C25">
        <v>2</v>
      </c>
      <c r="D25">
        <v>89.057263969171487</v>
      </c>
      <c r="E25">
        <v>80.709472295514516</v>
      </c>
      <c r="F25">
        <f t="shared" si="0"/>
        <v>4.6999998092651367E-2</v>
      </c>
      <c r="G25">
        <f t="shared" si="0"/>
        <v>0.02</v>
      </c>
      <c r="H25">
        <f t="shared" si="0"/>
        <v>0.89057263969171485</v>
      </c>
      <c r="I25">
        <f t="shared" si="0"/>
        <v>0.80709472295514517</v>
      </c>
      <c r="J25">
        <f t="shared" si="1"/>
        <v>0.20458961940156714</v>
      </c>
      <c r="K25">
        <f t="shared" si="1"/>
        <v>0.12705075544483357</v>
      </c>
      <c r="L25">
        <f t="shared" si="2"/>
        <v>0.15675573707320087</v>
      </c>
      <c r="M25">
        <f t="shared" si="3"/>
        <v>0.17565574512757373</v>
      </c>
      <c r="N25">
        <f t="shared" si="4"/>
        <v>0.10759686818467751</v>
      </c>
      <c r="P25" t="s">
        <v>380</v>
      </c>
      <c r="Q25" t="s">
        <v>45</v>
      </c>
      <c r="R25" s="3">
        <f t="shared" si="5"/>
        <v>0.45770220120196359</v>
      </c>
    </row>
    <row r="26" spans="1:18" x14ac:dyDescent="0.25">
      <c r="A26" t="s">
        <v>49</v>
      </c>
      <c r="B26">
        <v>70.099998474121094</v>
      </c>
      <c r="C26">
        <v>33</v>
      </c>
      <c r="D26" t="e">
        <v>#N/A</v>
      </c>
      <c r="E26" t="e">
        <v>#N/A</v>
      </c>
      <c r="F26">
        <f t="shared" si="0"/>
        <v>0.70099998474121095</v>
      </c>
      <c r="G26">
        <f t="shared" si="0"/>
        <v>0.33</v>
      </c>
      <c r="H26" t="e">
        <f t="shared" si="0"/>
        <v>#N/A</v>
      </c>
      <c r="I26" t="e">
        <f t="shared" si="0"/>
        <v>#N/A</v>
      </c>
      <c r="J26" t="e">
        <f t="shared" si="1"/>
        <v>#N/A</v>
      </c>
      <c r="K26" t="e">
        <f t="shared" si="1"/>
        <v>#N/A</v>
      </c>
      <c r="L26" t="e">
        <f t="shared" si="2"/>
        <v>#N/A</v>
      </c>
      <c r="M26" t="e">
        <f t="shared" si="3"/>
        <v>#N/A</v>
      </c>
      <c r="N26" t="e">
        <f t="shared" si="4"/>
        <v>#N/A</v>
      </c>
      <c r="P26" t="s">
        <v>47</v>
      </c>
      <c r="Q26" t="s">
        <v>46</v>
      </c>
      <c r="R26" s="3">
        <f t="shared" si="5"/>
        <v>0.10759686818467751</v>
      </c>
    </row>
    <row r="27" spans="1:18" x14ac:dyDescent="0.25">
      <c r="A27" t="s">
        <v>51</v>
      </c>
      <c r="B27">
        <v>62.200000762939453</v>
      </c>
      <c r="C27">
        <v>60.700000762939453</v>
      </c>
      <c r="D27">
        <v>2.1555913978494621</v>
      </c>
      <c r="E27">
        <v>1.6247517730496459</v>
      </c>
      <c r="F27">
        <f t="shared" si="0"/>
        <v>0.62200000762939456</v>
      </c>
      <c r="G27">
        <f t="shared" si="0"/>
        <v>0.60700000762939454</v>
      </c>
      <c r="H27">
        <f t="shared" si="0"/>
        <v>2.1555913978494622E-2</v>
      </c>
      <c r="I27">
        <f t="shared" si="0"/>
        <v>1.6247517730496458E-2</v>
      </c>
      <c r="J27">
        <f t="shared" si="1"/>
        <v>0.11579196284320525</v>
      </c>
      <c r="K27">
        <f t="shared" si="1"/>
        <v>9.9308828340536129E-2</v>
      </c>
      <c r="L27">
        <f t="shared" si="2"/>
        <v>0.10691884579250012</v>
      </c>
      <c r="M27">
        <f t="shared" si="3"/>
        <v>0.29030000083649071</v>
      </c>
      <c r="N27">
        <f t="shared" si="4"/>
        <v>0.63169533074606721</v>
      </c>
      <c r="P27" t="s">
        <v>49</v>
      </c>
      <c r="Q27" t="s">
        <v>48</v>
      </c>
      <c r="R27" t="s">
        <v>446</v>
      </c>
    </row>
    <row r="28" spans="1:18" x14ac:dyDescent="0.25">
      <c r="A28" t="s">
        <v>53</v>
      </c>
      <c r="B28">
        <v>66.099998474121094</v>
      </c>
      <c r="C28">
        <v>44.700000762939453</v>
      </c>
      <c r="D28">
        <v>13.679439252336447</v>
      </c>
      <c r="E28">
        <v>2.2431443298969072</v>
      </c>
      <c r="F28">
        <f t="shared" si="0"/>
        <v>0.66099998474121091</v>
      </c>
      <c r="G28">
        <f t="shared" si="0"/>
        <v>0.44700000762939451</v>
      </c>
      <c r="H28">
        <f t="shared" si="0"/>
        <v>0.13679439252336448</v>
      </c>
      <c r="I28">
        <f t="shared" si="0"/>
        <v>2.2431443298969071E-2</v>
      </c>
      <c r="J28">
        <f t="shared" si="1"/>
        <v>0.30070099994949656</v>
      </c>
      <c r="K28">
        <f t="shared" si="1"/>
        <v>0.10013418659867121</v>
      </c>
      <c r="L28">
        <f t="shared" si="2"/>
        <v>0.15023855714189693</v>
      </c>
      <c r="M28">
        <f t="shared" si="3"/>
        <v>0.37939044657864623</v>
      </c>
      <c r="N28">
        <f t="shared" si="4"/>
        <v>0.60400015736623713</v>
      </c>
      <c r="P28" t="s">
        <v>51</v>
      </c>
      <c r="Q28" t="s">
        <v>50</v>
      </c>
      <c r="R28" s="3">
        <f t="shared" si="5"/>
        <v>0.63169533074606721</v>
      </c>
    </row>
    <row r="29" spans="1:18" x14ac:dyDescent="0.25">
      <c r="A29" t="s">
        <v>55</v>
      </c>
      <c r="B29">
        <v>72.699996948242188</v>
      </c>
      <c r="C29">
        <v>38.400001525878906</v>
      </c>
      <c r="D29">
        <v>11.203026315789472</v>
      </c>
      <c r="E29">
        <v>2.1047814207650277</v>
      </c>
      <c r="F29">
        <f t="shared" si="0"/>
        <v>0.72699996948242185</v>
      </c>
      <c r="G29">
        <f t="shared" si="0"/>
        <v>0.38400001525878907</v>
      </c>
      <c r="H29">
        <f t="shared" si="0"/>
        <v>0.11203026315789472</v>
      </c>
      <c r="I29">
        <f t="shared" si="0"/>
        <v>2.1047814207650277E-2</v>
      </c>
      <c r="J29">
        <f t="shared" si="1"/>
        <v>0.28538745224150475</v>
      </c>
      <c r="K29">
        <f t="shared" si="1"/>
        <v>8.990195201941871E-2</v>
      </c>
      <c r="L29">
        <f t="shared" si="2"/>
        <v>0.13673121994417789</v>
      </c>
      <c r="M29">
        <f t="shared" si="3"/>
        <v>0.36504942008507762</v>
      </c>
      <c r="N29">
        <f t="shared" si="4"/>
        <v>0.62544463181913401</v>
      </c>
      <c r="P29" t="s">
        <v>877</v>
      </c>
      <c r="Q29" t="s">
        <v>58</v>
      </c>
      <c r="R29" t="s">
        <v>446</v>
      </c>
    </row>
    <row r="30" spans="1:18" x14ac:dyDescent="0.25">
      <c r="A30" t="s">
        <v>57</v>
      </c>
      <c r="B30">
        <v>17.700000762939453</v>
      </c>
      <c r="C30">
        <v>9.1000003814697266</v>
      </c>
      <c r="D30">
        <v>80.483442389758181</v>
      </c>
      <c r="E30">
        <v>80.476265870052273</v>
      </c>
      <c r="F30">
        <f t="shared" si="0"/>
        <v>0.17700000762939452</v>
      </c>
      <c r="G30">
        <f t="shared" si="0"/>
        <v>9.1000003814697264E-2</v>
      </c>
      <c r="H30">
        <f t="shared" si="0"/>
        <v>0.80483442389758186</v>
      </c>
      <c r="I30">
        <f t="shared" si="0"/>
        <v>0.80476265870052277</v>
      </c>
      <c r="J30">
        <f t="shared" si="1"/>
        <v>0.37743303931991878</v>
      </c>
      <c r="K30">
        <f t="shared" si="1"/>
        <v>0.27061671236579882</v>
      </c>
      <c r="L30">
        <f t="shared" si="2"/>
        <v>0.31522174948235149</v>
      </c>
      <c r="M30">
        <f t="shared" si="3"/>
        <v>0.34671625539924406</v>
      </c>
      <c r="N30">
        <f t="shared" si="4"/>
        <v>9.0836542638090711E-2</v>
      </c>
      <c r="P30" t="s">
        <v>53</v>
      </c>
      <c r="Q30" t="s">
        <v>52</v>
      </c>
      <c r="R30" s="3">
        <f t="shared" si="5"/>
        <v>0.60400015736623713</v>
      </c>
    </row>
    <row r="31" spans="1:18" x14ac:dyDescent="0.25">
      <c r="A31" t="s">
        <v>925</v>
      </c>
      <c r="B31">
        <v>41.200000762939453</v>
      </c>
      <c r="C31">
        <v>10.100000381469727</v>
      </c>
      <c r="D31" t="e">
        <v>#N/A</v>
      </c>
      <c r="E31" t="e">
        <v>#N/A</v>
      </c>
      <c r="F31">
        <f t="shared" si="0"/>
        <v>0.41200000762939454</v>
      </c>
      <c r="G31">
        <f t="shared" si="0"/>
        <v>0.10100000381469726</v>
      </c>
      <c r="H31" t="e">
        <f t="shared" si="0"/>
        <v>#N/A</v>
      </c>
      <c r="I31" t="e">
        <f t="shared" si="0"/>
        <v>#N/A</v>
      </c>
      <c r="J31" t="e">
        <f t="shared" si="1"/>
        <v>#N/A</v>
      </c>
      <c r="K31" t="e">
        <f t="shared" si="1"/>
        <v>#N/A</v>
      </c>
      <c r="L31" t="e">
        <f t="shared" si="2"/>
        <v>#N/A</v>
      </c>
      <c r="M31" t="e">
        <f t="shared" si="3"/>
        <v>#N/A</v>
      </c>
      <c r="N31" t="e">
        <f t="shared" si="4"/>
        <v>#N/A</v>
      </c>
      <c r="P31" t="s">
        <v>55</v>
      </c>
      <c r="Q31" t="s">
        <v>54</v>
      </c>
      <c r="R31" s="3">
        <f t="shared" si="5"/>
        <v>0.62544463181913401</v>
      </c>
    </row>
    <row r="32" spans="1:18" x14ac:dyDescent="0.25">
      <c r="A32" t="s">
        <v>60</v>
      </c>
      <c r="B32">
        <v>77.699996948242188</v>
      </c>
      <c r="C32">
        <v>66.900001525878906</v>
      </c>
      <c r="D32">
        <v>5.6347945205479446</v>
      </c>
      <c r="E32">
        <v>0.69407766990291275</v>
      </c>
      <c r="F32">
        <f t="shared" si="0"/>
        <v>0.77699996948242189</v>
      </c>
      <c r="G32">
        <f t="shared" si="0"/>
        <v>0.66900001525878905</v>
      </c>
      <c r="H32">
        <f t="shared" si="0"/>
        <v>5.6347945205479449E-2</v>
      </c>
      <c r="I32">
        <f t="shared" si="0"/>
        <v>6.9407766990291272E-3</v>
      </c>
      <c r="J32">
        <f t="shared" si="1"/>
        <v>0.20924232770893825</v>
      </c>
      <c r="K32">
        <f t="shared" si="1"/>
        <v>6.8142348928976124E-2</v>
      </c>
      <c r="L32">
        <f t="shared" si="2"/>
        <v>0.10280498460313829</v>
      </c>
      <c r="M32">
        <f t="shared" si="3"/>
        <v>0.34048334452114382</v>
      </c>
      <c r="N32">
        <f t="shared" si="4"/>
        <v>0.69806163426959</v>
      </c>
      <c r="P32" t="s">
        <v>57</v>
      </c>
      <c r="Q32" t="s">
        <v>56</v>
      </c>
      <c r="R32" s="3">
        <f t="shared" si="5"/>
        <v>9.0836542638090711E-2</v>
      </c>
    </row>
    <row r="33" spans="1:18" x14ac:dyDescent="0.25">
      <c r="A33" t="s">
        <v>62</v>
      </c>
      <c r="B33">
        <v>79.5</v>
      </c>
      <c r="C33">
        <v>52.400001525878906</v>
      </c>
      <c r="D33" t="e">
        <v>#N/A</v>
      </c>
      <c r="E33" t="e">
        <v>#N/A</v>
      </c>
      <c r="F33">
        <f t="shared" si="0"/>
        <v>0.79500000000000004</v>
      </c>
      <c r="G33">
        <f t="shared" si="0"/>
        <v>0.52400001525878903</v>
      </c>
      <c r="H33" t="e">
        <f t="shared" si="0"/>
        <v>#N/A</v>
      </c>
      <c r="I33" t="e">
        <f t="shared" si="0"/>
        <v>#N/A</v>
      </c>
      <c r="J33" t="e">
        <f t="shared" si="1"/>
        <v>#N/A</v>
      </c>
      <c r="K33" t="e">
        <f t="shared" si="1"/>
        <v>#N/A</v>
      </c>
      <c r="L33" t="e">
        <f t="shared" si="2"/>
        <v>#N/A</v>
      </c>
      <c r="M33" t="e">
        <f t="shared" si="3"/>
        <v>#N/A</v>
      </c>
      <c r="N33" t="e">
        <f t="shared" si="4"/>
        <v>#N/A</v>
      </c>
      <c r="P33" t="s">
        <v>60</v>
      </c>
      <c r="Q33" t="s">
        <v>59</v>
      </c>
      <c r="R33" s="3">
        <f t="shared" si="5"/>
        <v>0.69806163426959</v>
      </c>
    </row>
    <row r="34" spans="1:18" x14ac:dyDescent="0.25">
      <c r="A34" t="s">
        <v>64</v>
      </c>
      <c r="B34">
        <v>36.200000762939453</v>
      </c>
      <c r="C34">
        <v>12.100000381469727</v>
      </c>
      <c r="D34">
        <v>44.219955357142851</v>
      </c>
      <c r="E34">
        <v>38.817832783278334</v>
      </c>
      <c r="F34">
        <f t="shared" si="0"/>
        <v>0.36200000762939455</v>
      </c>
      <c r="G34">
        <f t="shared" si="0"/>
        <v>0.12100000381469726</v>
      </c>
      <c r="H34">
        <f t="shared" si="0"/>
        <v>0.44219955357142848</v>
      </c>
      <c r="I34">
        <f t="shared" si="0"/>
        <v>0.38817832783278333</v>
      </c>
      <c r="J34">
        <f t="shared" si="1"/>
        <v>0.40009529085778051</v>
      </c>
      <c r="K34">
        <f t="shared" si="1"/>
        <v>0.21672466206814026</v>
      </c>
      <c r="L34">
        <f t="shared" si="2"/>
        <v>0.28115341047218223</v>
      </c>
      <c r="M34">
        <f t="shared" si="3"/>
        <v>0.39437098473126175</v>
      </c>
      <c r="N34">
        <f t="shared" si="4"/>
        <v>0.28708393528552811</v>
      </c>
      <c r="P34" t="s">
        <v>62</v>
      </c>
      <c r="Q34" t="s">
        <v>61</v>
      </c>
      <c r="R34" t="s">
        <v>446</v>
      </c>
    </row>
    <row r="35" spans="1:18" x14ac:dyDescent="0.25">
      <c r="A35" t="s">
        <v>377</v>
      </c>
      <c r="B35">
        <v>28</v>
      </c>
      <c r="C35">
        <v>15.699999809265137</v>
      </c>
      <c r="D35">
        <v>34.064187064447388</v>
      </c>
      <c r="E35">
        <v>14.864188676734747</v>
      </c>
      <c r="F35">
        <f t="shared" si="0"/>
        <v>0.28000000000000003</v>
      </c>
      <c r="G35">
        <f t="shared" si="0"/>
        <v>0.15699999809265136</v>
      </c>
      <c r="H35">
        <f t="shared" si="0"/>
        <v>0.34064187064447388</v>
      </c>
      <c r="I35">
        <f t="shared" si="0"/>
        <v>0.14864188676734746</v>
      </c>
      <c r="J35">
        <f t="shared" si="1"/>
        <v>0.30883607914305072</v>
      </c>
      <c r="K35">
        <f t="shared" si="1"/>
        <v>0.15276379132164025</v>
      </c>
      <c r="L35">
        <f t="shared" si="2"/>
        <v>0.20441500687297712</v>
      </c>
      <c r="M35">
        <f t="shared" si="3"/>
        <v>0.32539761745920892</v>
      </c>
      <c r="N35">
        <f t="shared" si="4"/>
        <v>0.37179931288648083</v>
      </c>
      <c r="P35" t="s">
        <v>64</v>
      </c>
      <c r="Q35" t="s">
        <v>63</v>
      </c>
      <c r="R35" s="3">
        <f t="shared" si="5"/>
        <v>0.28708393528552811</v>
      </c>
    </row>
    <row r="36" spans="1:18" x14ac:dyDescent="0.25">
      <c r="A36" t="s">
        <v>67</v>
      </c>
      <c r="B36">
        <v>47.900001525878906</v>
      </c>
      <c r="C36">
        <v>18.5</v>
      </c>
      <c r="D36">
        <v>23.06372287145242</v>
      </c>
      <c r="E36">
        <v>20.836374758531875</v>
      </c>
      <c r="F36">
        <f t="shared" si="0"/>
        <v>0.47900001525878905</v>
      </c>
      <c r="G36">
        <f t="shared" si="0"/>
        <v>0.185</v>
      </c>
      <c r="H36">
        <f t="shared" si="0"/>
        <v>0.23063722871452419</v>
      </c>
      <c r="I36">
        <f t="shared" si="0"/>
        <v>0.20836374758531875</v>
      </c>
      <c r="J36">
        <f t="shared" si="1"/>
        <v>0.332378152220482</v>
      </c>
      <c r="K36">
        <f t="shared" si="1"/>
        <v>0.19633464621223626</v>
      </c>
      <c r="L36">
        <f t="shared" si="2"/>
        <v>0.24685366845035631</v>
      </c>
      <c r="M36">
        <f t="shared" si="3"/>
        <v>0.39432832942067381</v>
      </c>
      <c r="N36">
        <f t="shared" si="4"/>
        <v>0.37398951575956874</v>
      </c>
      <c r="P36" t="s">
        <v>377</v>
      </c>
      <c r="Q36" t="s">
        <v>65</v>
      </c>
      <c r="R36" s="3">
        <f t="shared" si="5"/>
        <v>0.37179931288648083</v>
      </c>
    </row>
    <row r="37" spans="1:18" x14ac:dyDescent="0.25">
      <c r="A37" t="s">
        <v>69</v>
      </c>
      <c r="B37">
        <v>71.400001525878906</v>
      </c>
      <c r="C37">
        <v>22.600000381469727</v>
      </c>
      <c r="D37" t="e">
        <v>#N/A</v>
      </c>
      <c r="E37" t="e">
        <v>#N/A</v>
      </c>
      <c r="F37">
        <f t="shared" si="0"/>
        <v>0.71400001525878909</v>
      </c>
      <c r="G37">
        <f t="shared" si="0"/>
        <v>0.22600000381469726</v>
      </c>
      <c r="H37" t="e">
        <f t="shared" si="0"/>
        <v>#N/A</v>
      </c>
      <c r="I37" t="e">
        <f t="shared" si="0"/>
        <v>#N/A</v>
      </c>
      <c r="J37" t="e">
        <f t="shared" si="1"/>
        <v>#N/A</v>
      </c>
      <c r="K37" t="e">
        <f t="shared" si="1"/>
        <v>#N/A</v>
      </c>
      <c r="L37" t="e">
        <f t="shared" si="2"/>
        <v>#N/A</v>
      </c>
      <c r="M37" t="e">
        <f t="shared" si="3"/>
        <v>#N/A</v>
      </c>
      <c r="N37" t="e">
        <f t="shared" si="4"/>
        <v>#N/A</v>
      </c>
      <c r="P37" t="s">
        <v>67</v>
      </c>
      <c r="Q37" t="s">
        <v>66</v>
      </c>
      <c r="R37" s="3">
        <f t="shared" si="5"/>
        <v>0.37398951575956874</v>
      </c>
    </row>
    <row r="38" spans="1:18" x14ac:dyDescent="0.25">
      <c r="A38" t="s">
        <v>375</v>
      </c>
      <c r="B38">
        <v>53.900001525878906</v>
      </c>
      <c r="C38">
        <v>47.799999237060547</v>
      </c>
      <c r="D38">
        <v>15.897368421052633</v>
      </c>
      <c r="E38">
        <v>3.0897297297297297</v>
      </c>
      <c r="F38">
        <f t="shared" si="0"/>
        <v>0.53900001525878904</v>
      </c>
      <c r="G38">
        <f t="shared" si="0"/>
        <v>0.47799999237060548</v>
      </c>
      <c r="H38">
        <f t="shared" si="0"/>
        <v>0.15897368421052632</v>
      </c>
      <c r="I38">
        <f t="shared" si="0"/>
        <v>3.0897297297297299E-2</v>
      </c>
      <c r="J38">
        <f t="shared" si="1"/>
        <v>0.29272310844075772</v>
      </c>
      <c r="K38">
        <f t="shared" si="1"/>
        <v>0.12152739556322451</v>
      </c>
      <c r="L38">
        <f t="shared" si="2"/>
        <v>0.17175055501989034</v>
      </c>
      <c r="M38">
        <f t="shared" si="3"/>
        <v>0.38218374789684217</v>
      </c>
      <c r="N38">
        <f t="shared" si="4"/>
        <v>0.55060738201183601</v>
      </c>
      <c r="P38" t="s">
        <v>69</v>
      </c>
      <c r="Q38" t="s">
        <v>68</v>
      </c>
      <c r="R38" t="s">
        <v>446</v>
      </c>
    </row>
    <row r="39" spans="1:18" x14ac:dyDescent="0.25">
      <c r="A39" t="s">
        <v>963</v>
      </c>
      <c r="B39">
        <v>68.400001525878906</v>
      </c>
      <c r="C39">
        <v>57.5</v>
      </c>
      <c r="D39">
        <v>6.6021653543307091</v>
      </c>
      <c r="E39">
        <v>0.81168159203980095</v>
      </c>
      <c r="F39">
        <f t="shared" si="0"/>
        <v>0.68400001525878906</v>
      </c>
      <c r="G39">
        <f t="shared" si="0"/>
        <v>0.57499999999999996</v>
      </c>
      <c r="H39">
        <f t="shared" si="0"/>
        <v>6.6021653543307093E-2</v>
      </c>
      <c r="I39">
        <f t="shared" si="0"/>
        <v>8.116815920398009E-3</v>
      </c>
      <c r="J39">
        <f t="shared" si="1"/>
        <v>0.2125060282228072</v>
      </c>
      <c r="K39">
        <f t="shared" si="1"/>
        <v>6.8316682839763637E-2</v>
      </c>
      <c r="L39">
        <f t="shared" si="2"/>
        <v>0.10339410852280144</v>
      </c>
      <c r="M39">
        <f t="shared" si="3"/>
        <v>0.3305009729721472</v>
      </c>
      <c r="N39">
        <f t="shared" si="4"/>
        <v>0.68715944285127739</v>
      </c>
      <c r="P39" t="s">
        <v>375</v>
      </c>
      <c r="Q39" t="s">
        <v>71</v>
      </c>
      <c r="R39" s="3">
        <f t="shared" si="5"/>
        <v>0.55060738201183601</v>
      </c>
    </row>
    <row r="40" spans="1:18" x14ac:dyDescent="0.25">
      <c r="A40" t="s">
        <v>73</v>
      </c>
      <c r="B40">
        <v>24.899999618530273</v>
      </c>
      <c r="C40">
        <v>6.9000000953674316</v>
      </c>
      <c r="D40">
        <v>20.185507246376812</v>
      </c>
      <c r="E40">
        <v>20.678571428571431</v>
      </c>
      <c r="F40">
        <f t="shared" si="0"/>
        <v>0.24899999618530275</v>
      </c>
      <c r="G40">
        <f t="shared" si="0"/>
        <v>6.9000000953674312E-2</v>
      </c>
      <c r="H40">
        <f t="shared" si="0"/>
        <v>0.2018550724637681</v>
      </c>
      <c r="I40">
        <f t="shared" si="0"/>
        <v>0.20678571428571429</v>
      </c>
      <c r="J40">
        <f t="shared" si="1"/>
        <v>0.2241916864503728</v>
      </c>
      <c r="K40">
        <f t="shared" si="1"/>
        <v>0.11944963157297937</v>
      </c>
      <c r="L40">
        <f t="shared" si="2"/>
        <v>0.15585794224198693</v>
      </c>
      <c r="M40">
        <f t="shared" si="3"/>
        <v>0.26808501384462363</v>
      </c>
      <c r="N40">
        <f t="shared" si="4"/>
        <v>0.4186249354008319</v>
      </c>
      <c r="P40" t="s">
        <v>879</v>
      </c>
      <c r="Q40" t="s">
        <v>70</v>
      </c>
      <c r="R40" s="3">
        <v>0.68715944285127739</v>
      </c>
    </row>
    <row r="41" spans="1:18" x14ac:dyDescent="0.25">
      <c r="A41" t="s">
        <v>372</v>
      </c>
      <c r="B41">
        <v>71.900001525878906</v>
      </c>
      <c r="C41">
        <v>37.900001525878906</v>
      </c>
      <c r="D41" t="e">
        <v>#N/A</v>
      </c>
      <c r="E41" t="e">
        <v>#N/A</v>
      </c>
      <c r="F41">
        <f t="shared" si="0"/>
        <v>0.71900001525878909</v>
      </c>
      <c r="G41">
        <f t="shared" si="0"/>
        <v>0.37900001525878907</v>
      </c>
      <c r="H41" t="e">
        <f t="shared" si="0"/>
        <v>#N/A</v>
      </c>
      <c r="I41" t="e">
        <f t="shared" si="0"/>
        <v>#N/A</v>
      </c>
      <c r="J41" t="e">
        <f t="shared" si="1"/>
        <v>#N/A</v>
      </c>
      <c r="K41" t="e">
        <f t="shared" si="1"/>
        <v>#N/A</v>
      </c>
      <c r="L41" t="e">
        <f t="shared" si="2"/>
        <v>#N/A</v>
      </c>
      <c r="M41" t="e">
        <f t="shared" si="3"/>
        <v>#N/A</v>
      </c>
      <c r="N41" t="e">
        <f t="shared" si="4"/>
        <v>#N/A</v>
      </c>
      <c r="P41" t="s">
        <v>73</v>
      </c>
      <c r="Q41" t="s">
        <v>72</v>
      </c>
      <c r="R41" s="3">
        <f t="shared" si="5"/>
        <v>0.4186249354008319</v>
      </c>
    </row>
    <row r="42" spans="1:18" x14ac:dyDescent="0.25">
      <c r="A42" t="s">
        <v>76</v>
      </c>
      <c r="B42">
        <v>6.8000001907348633</v>
      </c>
      <c r="C42">
        <v>3.7000000476837158</v>
      </c>
      <c r="D42">
        <v>79.530980392156863</v>
      </c>
      <c r="E42">
        <v>57.029543568464739</v>
      </c>
      <c r="F42">
        <f t="shared" si="0"/>
        <v>6.8000001907348631E-2</v>
      </c>
      <c r="G42">
        <f t="shared" si="0"/>
        <v>3.7000000476837158E-2</v>
      </c>
      <c r="H42">
        <f t="shared" si="0"/>
        <v>0.79530980392156858</v>
      </c>
      <c r="I42">
        <f t="shared" si="0"/>
        <v>0.57029543568464736</v>
      </c>
      <c r="J42">
        <f t="shared" si="1"/>
        <v>0.23255336631319645</v>
      </c>
      <c r="K42">
        <f t="shared" si="1"/>
        <v>0.1452615964123691</v>
      </c>
      <c r="L42">
        <f t="shared" si="2"/>
        <v>0.17882337426780537</v>
      </c>
      <c r="M42">
        <f t="shared" si="3"/>
        <v>0.20792604320069144</v>
      </c>
      <c r="N42">
        <f t="shared" si="4"/>
        <v>0.13996644424573601</v>
      </c>
      <c r="P42" t="s">
        <v>372</v>
      </c>
      <c r="Q42" t="s">
        <v>74</v>
      </c>
      <c r="R42" t="s">
        <v>446</v>
      </c>
    </row>
    <row r="43" spans="1:18" x14ac:dyDescent="0.25">
      <c r="A43" t="s">
        <v>78</v>
      </c>
      <c r="B43">
        <v>13.5</v>
      </c>
      <c r="C43">
        <v>3.2000000476837158</v>
      </c>
      <c r="D43">
        <v>48.919364599092283</v>
      </c>
      <c r="E43">
        <v>35.69550264550265</v>
      </c>
      <c r="F43">
        <f t="shared" si="0"/>
        <v>0.13500000000000001</v>
      </c>
      <c r="G43">
        <f t="shared" si="0"/>
        <v>3.2000000476837161E-2</v>
      </c>
      <c r="H43">
        <f t="shared" si="0"/>
        <v>0.48919364599092285</v>
      </c>
      <c r="I43">
        <f t="shared" si="0"/>
        <v>0.35695502645502653</v>
      </c>
      <c r="J43">
        <f t="shared" si="1"/>
        <v>0.25698471201371997</v>
      </c>
      <c r="K43">
        <f t="shared" si="1"/>
        <v>0.10687638194086788</v>
      </c>
      <c r="L43">
        <f t="shared" si="2"/>
        <v>0.15096748012069766</v>
      </c>
      <c r="M43">
        <f t="shared" si="3"/>
        <v>0.23269030695681261</v>
      </c>
      <c r="N43">
        <f t="shared" si="4"/>
        <v>0.35120855657852024</v>
      </c>
      <c r="P43" t="s">
        <v>76</v>
      </c>
      <c r="Q43" t="s">
        <v>75</v>
      </c>
      <c r="R43" s="3">
        <f t="shared" si="5"/>
        <v>0.13996644424573601</v>
      </c>
    </row>
    <row r="44" spans="1:18" x14ac:dyDescent="0.25">
      <c r="A44" t="s">
        <v>80</v>
      </c>
      <c r="B44">
        <v>15.300000190734863</v>
      </c>
      <c r="C44">
        <v>5.0999999046325684</v>
      </c>
      <c r="D44">
        <v>47.29</v>
      </c>
      <c r="E44">
        <v>24.841384615384619</v>
      </c>
      <c r="F44">
        <f t="shared" si="0"/>
        <v>0.15300000190734864</v>
      </c>
      <c r="G44">
        <f t="shared" si="0"/>
        <v>5.0999999046325684E-2</v>
      </c>
      <c r="H44">
        <f t="shared" si="0"/>
        <v>0.47289999999999999</v>
      </c>
      <c r="I44">
        <f t="shared" si="0"/>
        <v>0.24841384615384621</v>
      </c>
      <c r="J44">
        <f t="shared" si="1"/>
        <v>0.26898643256117061</v>
      </c>
      <c r="K44">
        <f t="shared" si="1"/>
        <v>0.11255712290628368</v>
      </c>
      <c r="L44">
        <f t="shared" si="2"/>
        <v>0.15870449659576566</v>
      </c>
      <c r="M44">
        <f t="shared" si="3"/>
        <v>0.24594820076933419</v>
      </c>
      <c r="N44">
        <f t="shared" si="4"/>
        <v>0.35472389674194527</v>
      </c>
      <c r="P44" t="s">
        <v>78</v>
      </c>
      <c r="Q44" t="s">
        <v>77</v>
      </c>
      <c r="R44" s="3">
        <f t="shared" si="5"/>
        <v>0.35120855657852024</v>
      </c>
    </row>
    <row r="45" spans="1:18" x14ac:dyDescent="0.25">
      <c r="A45" t="s">
        <v>82</v>
      </c>
      <c r="B45">
        <v>7.0999999046325684</v>
      </c>
      <c r="C45">
        <v>3.7999999523162842</v>
      </c>
      <c r="D45">
        <v>99.913102362204725</v>
      </c>
      <c r="E45">
        <v>99.75</v>
      </c>
      <c r="F45">
        <f t="shared" si="0"/>
        <v>7.0999999046325687E-2</v>
      </c>
      <c r="G45">
        <f t="shared" si="0"/>
        <v>3.7999999523162839E-2</v>
      </c>
      <c r="H45">
        <f t="shared" si="0"/>
        <v>0.9991310236220472</v>
      </c>
      <c r="I45">
        <f t="shared" si="0"/>
        <v>0.99750000000000005</v>
      </c>
      <c r="J45">
        <f t="shared" si="1"/>
        <v>0.26634245197549666</v>
      </c>
      <c r="K45">
        <f t="shared" si="1"/>
        <v>0.19469206333170064</v>
      </c>
      <c r="L45">
        <f t="shared" si="2"/>
        <v>0.22494958536187634</v>
      </c>
      <c r="M45">
        <f t="shared" si="3"/>
        <v>0.23335396524001137</v>
      </c>
      <c r="N45">
        <f t="shared" si="4"/>
        <v>3.6015586319653403E-2</v>
      </c>
      <c r="P45" t="s">
        <v>80</v>
      </c>
      <c r="Q45" t="s">
        <v>79</v>
      </c>
      <c r="R45" s="3">
        <f t="shared" si="5"/>
        <v>0.35472389674194527</v>
      </c>
    </row>
    <row r="46" spans="1:18" x14ac:dyDescent="0.25">
      <c r="A46" t="s">
        <v>84</v>
      </c>
      <c r="B46">
        <v>9.6999998092651367</v>
      </c>
      <c r="C46">
        <v>3.7000000476837158</v>
      </c>
      <c r="D46">
        <v>78.50329923273658</v>
      </c>
      <c r="E46">
        <v>67.192128906249991</v>
      </c>
      <c r="F46">
        <f t="shared" si="0"/>
        <v>9.6999998092651363E-2</v>
      </c>
      <c r="G46">
        <f t="shared" si="0"/>
        <v>3.7000000476837158E-2</v>
      </c>
      <c r="H46">
        <f t="shared" si="0"/>
        <v>0.78503299232736579</v>
      </c>
      <c r="I46">
        <f t="shared" si="0"/>
        <v>0.67192128906249993</v>
      </c>
      <c r="J46">
        <f t="shared" si="1"/>
        <v>0.27594963083581553</v>
      </c>
      <c r="K46">
        <f t="shared" si="1"/>
        <v>0.15767399283239306</v>
      </c>
      <c r="L46">
        <f t="shared" si="2"/>
        <v>0.20068131780477005</v>
      </c>
      <c r="M46">
        <f t="shared" si="3"/>
        <v>0.23904375842330419</v>
      </c>
      <c r="N46">
        <f t="shared" si="4"/>
        <v>0.1604829210834321</v>
      </c>
      <c r="P46" t="s">
        <v>82</v>
      </c>
      <c r="Q46" t="s">
        <v>81</v>
      </c>
      <c r="R46" s="3">
        <f t="shared" si="5"/>
        <v>3.6015586319653403E-2</v>
      </c>
    </row>
    <row r="47" spans="1:18" x14ac:dyDescent="0.25">
      <c r="A47" t="s">
        <v>86</v>
      </c>
      <c r="B47">
        <v>19.200000762939453</v>
      </c>
      <c r="C47">
        <v>4.5</v>
      </c>
      <c r="D47" t="e">
        <v>#N/A</v>
      </c>
      <c r="E47" t="e">
        <v>#N/A</v>
      </c>
      <c r="F47">
        <f t="shared" si="0"/>
        <v>0.19200000762939454</v>
      </c>
      <c r="G47">
        <f t="shared" si="0"/>
        <v>4.4999999999999998E-2</v>
      </c>
      <c r="H47" t="e">
        <f t="shared" si="0"/>
        <v>#N/A</v>
      </c>
      <c r="I47" t="e">
        <f t="shared" si="0"/>
        <v>#N/A</v>
      </c>
      <c r="J47" t="e">
        <f t="shared" si="1"/>
        <v>#N/A</v>
      </c>
      <c r="K47" t="e">
        <f t="shared" si="1"/>
        <v>#N/A</v>
      </c>
      <c r="L47" t="e">
        <f t="shared" si="2"/>
        <v>#N/A</v>
      </c>
      <c r="M47" t="e">
        <f t="shared" si="3"/>
        <v>#N/A</v>
      </c>
      <c r="N47" t="e">
        <f t="shared" si="4"/>
        <v>#N/A</v>
      </c>
      <c r="P47" t="s">
        <v>84</v>
      </c>
      <c r="Q47" t="s">
        <v>83</v>
      </c>
      <c r="R47" s="3">
        <f t="shared" si="5"/>
        <v>0.1604829210834321</v>
      </c>
    </row>
    <row r="48" spans="1:18" x14ac:dyDescent="0.25">
      <c r="A48" t="s">
        <v>90</v>
      </c>
      <c r="B48">
        <v>35.700000762939453</v>
      </c>
      <c r="C48">
        <v>9</v>
      </c>
      <c r="D48">
        <v>21.074238410596024</v>
      </c>
      <c r="E48">
        <v>19.819652996845431</v>
      </c>
      <c r="F48">
        <f t="shared" si="0"/>
        <v>0.35700000762939454</v>
      </c>
      <c r="G48">
        <f t="shared" si="0"/>
        <v>0.09</v>
      </c>
      <c r="H48">
        <f t="shared" si="0"/>
        <v>0.21074238410596025</v>
      </c>
      <c r="I48">
        <f t="shared" si="0"/>
        <v>0.1981965299684543</v>
      </c>
      <c r="J48">
        <f t="shared" si="1"/>
        <v>0.27429005219596392</v>
      </c>
      <c r="K48">
        <f t="shared" si="1"/>
        <v>0.13355780657513391</v>
      </c>
      <c r="L48">
        <f t="shared" si="2"/>
        <v>0.17964334959145786</v>
      </c>
      <c r="M48">
        <f t="shared" si="3"/>
        <v>0.31788520969267381</v>
      </c>
      <c r="N48">
        <f t="shared" si="4"/>
        <v>0.4348798115988658</v>
      </c>
      <c r="P48" t="s">
        <v>86</v>
      </c>
      <c r="Q48" t="s">
        <v>85</v>
      </c>
      <c r="R48" t="s">
        <v>446</v>
      </c>
    </row>
    <row r="49" spans="1:18" x14ac:dyDescent="0.25">
      <c r="A49" t="s">
        <v>93</v>
      </c>
      <c r="B49">
        <v>53.599998474121094</v>
      </c>
      <c r="C49">
        <v>25.799999237060547</v>
      </c>
      <c r="D49">
        <v>10.650699300699301</v>
      </c>
      <c r="E49">
        <v>9.2195519348268835</v>
      </c>
      <c r="F49">
        <f t="shared" si="0"/>
        <v>0.53599998474121091</v>
      </c>
      <c r="G49">
        <f t="shared" si="0"/>
        <v>0.25799999237060545</v>
      </c>
      <c r="H49">
        <f t="shared" si="0"/>
        <v>0.10650699300699301</v>
      </c>
      <c r="I49">
        <f t="shared" si="0"/>
        <v>9.2195519348268834E-2</v>
      </c>
      <c r="J49">
        <f t="shared" si="1"/>
        <v>0.23893042214540305</v>
      </c>
      <c r="K49">
        <f t="shared" si="1"/>
        <v>0.1542285423923126</v>
      </c>
      <c r="L49">
        <f t="shared" si="2"/>
        <v>0.18745542675845783</v>
      </c>
      <c r="M49">
        <f t="shared" si="3"/>
        <v>0.3536287007339784</v>
      </c>
      <c r="N49">
        <f t="shared" si="4"/>
        <v>0.46990890058023449</v>
      </c>
      <c r="P49" t="s">
        <v>88</v>
      </c>
      <c r="Q49" t="s">
        <v>87</v>
      </c>
      <c r="R49" t="s">
        <v>446</v>
      </c>
    </row>
    <row r="50" spans="1:18" x14ac:dyDescent="0.25">
      <c r="A50" t="s">
        <v>95</v>
      </c>
      <c r="B50">
        <v>19.200000762939453</v>
      </c>
      <c r="C50">
        <v>3.5999999046325684</v>
      </c>
      <c r="D50">
        <v>26.290022099447512</v>
      </c>
      <c r="E50">
        <v>6.9427386262265838</v>
      </c>
      <c r="F50">
        <f t="shared" si="0"/>
        <v>0.19200000762939454</v>
      </c>
      <c r="G50">
        <f t="shared" si="0"/>
        <v>3.5999999046325684E-2</v>
      </c>
      <c r="H50">
        <f t="shared" si="0"/>
        <v>0.26290022099447513</v>
      </c>
      <c r="I50">
        <f t="shared" si="0"/>
        <v>6.9427386262265842E-2</v>
      </c>
      <c r="J50">
        <f t="shared" si="1"/>
        <v>0.22467052418309957</v>
      </c>
      <c r="K50">
        <f t="shared" si="1"/>
        <v>4.9993858015064764E-2</v>
      </c>
      <c r="L50">
        <f t="shared" si="2"/>
        <v>8.1788153209296041E-2</v>
      </c>
      <c r="M50">
        <f t="shared" si="3"/>
        <v>0.21034504806578469</v>
      </c>
      <c r="N50">
        <f t="shared" si="4"/>
        <v>0.61117148246952269</v>
      </c>
      <c r="P50" t="s">
        <v>90</v>
      </c>
      <c r="Q50" t="s">
        <v>89</v>
      </c>
      <c r="R50" s="3">
        <f t="shared" si="5"/>
        <v>0.4348798115988658</v>
      </c>
    </row>
    <row r="51" spans="1:18" x14ac:dyDescent="0.25">
      <c r="A51" t="s">
        <v>97</v>
      </c>
      <c r="B51">
        <v>48.099998474121094</v>
      </c>
      <c r="C51">
        <v>20.399999618530273</v>
      </c>
      <c r="D51">
        <v>19.792802197802196</v>
      </c>
      <c r="E51">
        <v>14.409626556016597</v>
      </c>
      <c r="F51">
        <f t="shared" si="0"/>
        <v>0.48099998474121092</v>
      </c>
      <c r="G51">
        <f t="shared" si="0"/>
        <v>0.20399999618530273</v>
      </c>
      <c r="H51">
        <f t="shared" si="0"/>
        <v>0.19792802197802195</v>
      </c>
      <c r="I51">
        <f t="shared" si="0"/>
        <v>0.14409626556016597</v>
      </c>
      <c r="J51">
        <f t="shared" si="1"/>
        <v>0.3085504424746246</v>
      </c>
      <c r="K51">
        <f t="shared" si="1"/>
        <v>0.17145156057787933</v>
      </c>
      <c r="L51">
        <f t="shared" si="2"/>
        <v>0.22042180883767298</v>
      </c>
      <c r="M51">
        <f t="shared" si="3"/>
        <v>0.37575804382244571</v>
      </c>
      <c r="N51">
        <f t="shared" si="4"/>
        <v>0.41339430396378329</v>
      </c>
      <c r="P51" t="s">
        <v>93</v>
      </c>
      <c r="Q51" t="s">
        <v>92</v>
      </c>
      <c r="R51" s="3">
        <f t="shared" si="5"/>
        <v>0.46990890058023449</v>
      </c>
    </row>
    <row r="52" spans="1:18" x14ac:dyDescent="0.25">
      <c r="A52" t="s">
        <v>99</v>
      </c>
      <c r="B52">
        <v>55.099998474121094</v>
      </c>
      <c r="C52">
        <v>51.799999237060547</v>
      </c>
      <c r="D52" t="e">
        <v>#N/A</v>
      </c>
      <c r="E52" t="e">
        <v>#N/A</v>
      </c>
      <c r="F52">
        <f t="shared" si="0"/>
        <v>0.55099998474121092</v>
      </c>
      <c r="G52">
        <f t="shared" si="0"/>
        <v>0.51799999237060546</v>
      </c>
      <c r="H52" t="e">
        <f t="shared" si="0"/>
        <v>#N/A</v>
      </c>
      <c r="I52" t="e">
        <f t="shared" si="0"/>
        <v>#N/A</v>
      </c>
      <c r="J52" t="e">
        <f t="shared" si="1"/>
        <v>#N/A</v>
      </c>
      <c r="K52" t="e">
        <f t="shared" si="1"/>
        <v>#N/A</v>
      </c>
      <c r="L52" t="e">
        <f t="shared" si="2"/>
        <v>#N/A</v>
      </c>
      <c r="M52" t="e">
        <f t="shared" si="3"/>
        <v>#N/A</v>
      </c>
      <c r="N52" t="e">
        <f t="shared" si="4"/>
        <v>#N/A</v>
      </c>
      <c r="P52" t="s">
        <v>95</v>
      </c>
      <c r="Q52" t="s">
        <v>94</v>
      </c>
      <c r="R52" s="3">
        <f t="shared" si="5"/>
        <v>0.61117148246952269</v>
      </c>
    </row>
    <row r="53" spans="1:18" x14ac:dyDescent="0.25">
      <c r="A53" t="s">
        <v>101</v>
      </c>
      <c r="B53">
        <v>65.300003051757812</v>
      </c>
      <c r="C53">
        <v>34.900001525878906</v>
      </c>
      <c r="D53" t="e">
        <v>#N/A</v>
      </c>
      <c r="E53" t="e">
        <v>#N/A</v>
      </c>
      <c r="F53">
        <f t="shared" si="0"/>
        <v>0.65300003051757816</v>
      </c>
      <c r="G53">
        <f t="shared" si="0"/>
        <v>0.34900001525878904</v>
      </c>
      <c r="H53" t="e">
        <f t="shared" si="0"/>
        <v>#N/A</v>
      </c>
      <c r="I53" t="e">
        <f t="shared" si="0"/>
        <v>#N/A</v>
      </c>
      <c r="J53" t="e">
        <f t="shared" si="1"/>
        <v>#N/A</v>
      </c>
      <c r="K53" t="e">
        <f t="shared" si="1"/>
        <v>#N/A</v>
      </c>
      <c r="L53" t="e">
        <f t="shared" si="2"/>
        <v>#N/A</v>
      </c>
      <c r="M53" t="e">
        <f t="shared" si="3"/>
        <v>#N/A</v>
      </c>
      <c r="N53" t="e">
        <f t="shared" si="4"/>
        <v>#N/A</v>
      </c>
      <c r="P53" t="s">
        <v>97</v>
      </c>
      <c r="Q53" t="s">
        <v>96</v>
      </c>
      <c r="R53" s="3">
        <f t="shared" si="5"/>
        <v>0.41339430396378329</v>
      </c>
    </row>
    <row r="54" spans="1:18" x14ac:dyDescent="0.25">
      <c r="A54" t="s">
        <v>103</v>
      </c>
      <c r="B54">
        <v>15.199999809265137</v>
      </c>
      <c r="C54">
        <v>11.800000190734863</v>
      </c>
      <c r="D54">
        <v>84.990140845070428</v>
      </c>
      <c r="E54">
        <v>86.252297297297304</v>
      </c>
      <c r="F54">
        <f t="shared" si="0"/>
        <v>0.15199999809265136</v>
      </c>
      <c r="G54">
        <f t="shared" si="0"/>
        <v>0.11800000190734863</v>
      </c>
      <c r="H54">
        <f t="shared" si="0"/>
        <v>0.84990140845070428</v>
      </c>
      <c r="I54">
        <f t="shared" si="0"/>
        <v>0.86252297297297309</v>
      </c>
      <c r="J54">
        <f t="shared" si="1"/>
        <v>0.35942316628654969</v>
      </c>
      <c r="K54">
        <f t="shared" si="1"/>
        <v>0.319026193996579</v>
      </c>
      <c r="L54">
        <f t="shared" si="2"/>
        <v>0.33802199983428571</v>
      </c>
      <c r="M54">
        <f t="shared" si="3"/>
        <v>0.35343598205449189</v>
      </c>
      <c r="N54">
        <f t="shared" si="4"/>
        <v>4.3611808086449155E-2</v>
      </c>
      <c r="P54" t="s">
        <v>99</v>
      </c>
      <c r="Q54" t="s">
        <v>98</v>
      </c>
      <c r="R54" t="s">
        <v>446</v>
      </c>
    </row>
    <row r="55" spans="1:18" x14ac:dyDescent="0.25">
      <c r="A55" t="s">
        <v>105</v>
      </c>
      <c r="B55">
        <v>73.900001525878906</v>
      </c>
      <c r="C55">
        <v>37.599998474121094</v>
      </c>
      <c r="D55" t="e">
        <v>#N/A</v>
      </c>
      <c r="E55" t="e">
        <v>#N/A</v>
      </c>
      <c r="F55">
        <f t="shared" si="0"/>
        <v>0.73900001525878911</v>
      </c>
      <c r="G55">
        <f t="shared" si="0"/>
        <v>0.37599998474121094</v>
      </c>
      <c r="H55" t="e">
        <f t="shared" si="0"/>
        <v>#N/A</v>
      </c>
      <c r="I55" t="e">
        <f t="shared" si="0"/>
        <v>#N/A</v>
      </c>
      <c r="J55" t="e">
        <f t="shared" si="1"/>
        <v>#N/A</v>
      </c>
      <c r="K55" t="e">
        <f t="shared" si="1"/>
        <v>#N/A</v>
      </c>
      <c r="L55" t="e">
        <f t="shared" si="2"/>
        <v>#N/A</v>
      </c>
      <c r="M55" t="e">
        <f t="shared" si="3"/>
        <v>#N/A</v>
      </c>
      <c r="N55" t="e">
        <f t="shared" si="4"/>
        <v>#N/A</v>
      </c>
      <c r="P55" t="s">
        <v>101</v>
      </c>
      <c r="Q55" t="s">
        <v>100</v>
      </c>
      <c r="R55" t="s">
        <v>446</v>
      </c>
    </row>
    <row r="56" spans="1:18" x14ac:dyDescent="0.25">
      <c r="A56" t="s">
        <v>107</v>
      </c>
      <c r="B56">
        <v>40.400001525878906</v>
      </c>
      <c r="C56">
        <v>17.200000762939453</v>
      </c>
      <c r="D56">
        <v>28.067647058823532</v>
      </c>
      <c r="E56">
        <v>17.971363636363638</v>
      </c>
      <c r="F56">
        <f t="shared" si="0"/>
        <v>0.40400001525878904</v>
      </c>
      <c r="G56">
        <f t="shared" si="0"/>
        <v>0.17200000762939452</v>
      </c>
      <c r="H56">
        <f t="shared" si="0"/>
        <v>0.28067647058823531</v>
      </c>
      <c r="I56">
        <f t="shared" si="0"/>
        <v>0.17971363636363638</v>
      </c>
      <c r="J56">
        <f t="shared" si="1"/>
        <v>0.33673921423028552</v>
      </c>
      <c r="K56">
        <f t="shared" si="1"/>
        <v>0.17581452393261396</v>
      </c>
      <c r="L56">
        <f t="shared" si="2"/>
        <v>0.23101439022389528</v>
      </c>
      <c r="M56">
        <f t="shared" si="3"/>
        <v>0.37058742852933191</v>
      </c>
      <c r="N56">
        <f t="shared" si="4"/>
        <v>0.3766264788293795</v>
      </c>
      <c r="P56" t="s">
        <v>103</v>
      </c>
      <c r="Q56" t="s">
        <v>102</v>
      </c>
      <c r="R56" s="3">
        <f t="shared" si="5"/>
        <v>4.3611808086449155E-2</v>
      </c>
    </row>
    <row r="57" spans="1:18" x14ac:dyDescent="0.25">
      <c r="A57" t="s">
        <v>109</v>
      </c>
      <c r="B57">
        <v>9.8000001907348633</v>
      </c>
      <c r="C57">
        <v>4</v>
      </c>
      <c r="D57">
        <v>43.578800000000001</v>
      </c>
      <c r="E57">
        <v>38.014543761638734</v>
      </c>
      <c r="F57">
        <f t="shared" si="0"/>
        <v>9.800000190734863E-2</v>
      </c>
      <c r="G57">
        <f t="shared" si="0"/>
        <v>0.04</v>
      </c>
      <c r="H57">
        <f t="shared" si="0"/>
        <v>0.43578800000000001</v>
      </c>
      <c r="I57">
        <f t="shared" si="0"/>
        <v>0.38014543761638736</v>
      </c>
      <c r="J57">
        <f t="shared" si="1"/>
        <v>0.20665726416267019</v>
      </c>
      <c r="K57">
        <f t="shared" si="1"/>
        <v>0.12331187089917781</v>
      </c>
      <c r="L57">
        <f t="shared" si="2"/>
        <v>0.15445865186165361</v>
      </c>
      <c r="M57">
        <f t="shared" si="3"/>
        <v>0.20987189293756717</v>
      </c>
      <c r="N57">
        <f t="shared" si="4"/>
        <v>0.26403364595562073</v>
      </c>
      <c r="P57" t="s">
        <v>105</v>
      </c>
      <c r="Q57" t="s">
        <v>104</v>
      </c>
      <c r="R57" t="s">
        <v>446</v>
      </c>
    </row>
    <row r="58" spans="1:18" x14ac:dyDescent="0.25">
      <c r="A58" t="s">
        <v>111</v>
      </c>
      <c r="B58">
        <v>3.2999999523162842</v>
      </c>
      <c r="C58">
        <v>1.7999999523162842</v>
      </c>
      <c r="D58">
        <v>54.199450753186554</v>
      </c>
      <c r="E58">
        <v>43.446192276088738</v>
      </c>
      <c r="F58">
        <f t="shared" si="0"/>
        <v>3.2999999523162842E-2</v>
      </c>
      <c r="G58">
        <f t="shared" si="0"/>
        <v>1.7999999523162842E-2</v>
      </c>
      <c r="H58">
        <f t="shared" si="0"/>
        <v>0.54199450753186551</v>
      </c>
      <c r="I58">
        <f t="shared" si="0"/>
        <v>0.43446192276088735</v>
      </c>
      <c r="J58">
        <f t="shared" si="1"/>
        <v>0.1337378723103835</v>
      </c>
      <c r="K58">
        <f t="shared" si="1"/>
        <v>8.8432541536067957E-2</v>
      </c>
      <c r="L58">
        <f t="shared" si="2"/>
        <v>0.10646584073257548</v>
      </c>
      <c r="M58">
        <f t="shared" si="3"/>
        <v>0.13338135142640714</v>
      </c>
      <c r="N58">
        <f t="shared" si="4"/>
        <v>0.20179365710417352</v>
      </c>
      <c r="P58" t="s">
        <v>107</v>
      </c>
      <c r="Q58" t="s">
        <v>106</v>
      </c>
      <c r="R58" s="3">
        <f t="shared" si="5"/>
        <v>0.3766264788293795</v>
      </c>
    </row>
    <row r="59" spans="1:18" x14ac:dyDescent="0.25">
      <c r="A59" t="s">
        <v>964</v>
      </c>
      <c r="B59">
        <v>9.5</v>
      </c>
      <c r="C59">
        <v>2.2999999523162842</v>
      </c>
      <c r="D59" t="e">
        <v>#N/A</v>
      </c>
      <c r="E59" t="e">
        <v>#N/A</v>
      </c>
      <c r="F59">
        <f t="shared" si="0"/>
        <v>9.5000000000000001E-2</v>
      </c>
      <c r="G59">
        <f t="shared" si="0"/>
        <v>2.2999999523162843E-2</v>
      </c>
      <c r="H59" t="e">
        <f t="shared" si="0"/>
        <v>#N/A</v>
      </c>
      <c r="I59" t="e">
        <f t="shared" si="0"/>
        <v>#N/A</v>
      </c>
      <c r="J59" t="e">
        <f t="shared" si="1"/>
        <v>#N/A</v>
      </c>
      <c r="K59" t="e">
        <f t="shared" si="1"/>
        <v>#N/A</v>
      </c>
      <c r="L59" t="e">
        <f t="shared" si="2"/>
        <v>#N/A</v>
      </c>
      <c r="M59" t="e">
        <f t="shared" si="3"/>
        <v>#N/A</v>
      </c>
      <c r="N59" t="e">
        <f t="shared" si="4"/>
        <v>#N/A</v>
      </c>
      <c r="P59" t="s">
        <v>109</v>
      </c>
      <c r="Q59" t="s">
        <v>108</v>
      </c>
      <c r="R59" s="3">
        <f t="shared" si="5"/>
        <v>0.26403364595562073</v>
      </c>
    </row>
    <row r="60" spans="1:18" x14ac:dyDescent="0.25">
      <c r="A60" t="s">
        <v>965</v>
      </c>
      <c r="B60">
        <v>9</v>
      </c>
      <c r="C60">
        <v>4</v>
      </c>
      <c r="D60" t="e">
        <v>#N/A</v>
      </c>
      <c r="E60" t="e">
        <v>#N/A</v>
      </c>
      <c r="F60">
        <f t="shared" si="0"/>
        <v>0.09</v>
      </c>
      <c r="G60">
        <f t="shared" si="0"/>
        <v>0.04</v>
      </c>
      <c r="H60" t="e">
        <f t="shared" si="0"/>
        <v>#N/A</v>
      </c>
      <c r="I60" t="e">
        <f t="shared" si="0"/>
        <v>#N/A</v>
      </c>
      <c r="J60" t="e">
        <f t="shared" si="1"/>
        <v>#N/A</v>
      </c>
      <c r="K60" t="e">
        <f t="shared" si="1"/>
        <v>#N/A</v>
      </c>
      <c r="L60" t="e">
        <f t="shared" si="2"/>
        <v>#N/A</v>
      </c>
      <c r="M60" t="e">
        <f t="shared" si="3"/>
        <v>#N/A</v>
      </c>
      <c r="N60" t="e">
        <f t="shared" si="4"/>
        <v>#N/A</v>
      </c>
      <c r="P60" t="s">
        <v>111</v>
      </c>
      <c r="Q60" t="s">
        <v>110</v>
      </c>
      <c r="R60" s="3">
        <f t="shared" si="5"/>
        <v>0.20179365710417352</v>
      </c>
    </row>
    <row r="61" spans="1:18" x14ac:dyDescent="0.25">
      <c r="A61" t="s">
        <v>113</v>
      </c>
      <c r="B61">
        <v>42.400001525878906</v>
      </c>
      <c r="C61">
        <v>42.299999237060547</v>
      </c>
      <c r="D61">
        <v>1.6879310344827585</v>
      </c>
      <c r="E61">
        <v>11.792857142857143</v>
      </c>
      <c r="F61">
        <f t="shared" si="0"/>
        <v>0.42400001525878905</v>
      </c>
      <c r="G61">
        <f t="shared" si="0"/>
        <v>0.42299999237060548</v>
      </c>
      <c r="H61">
        <f t="shared" si="0"/>
        <v>1.6879310344827585E-2</v>
      </c>
      <c r="I61">
        <f t="shared" si="0"/>
        <v>0.11792857142857142</v>
      </c>
      <c r="J61">
        <f t="shared" si="1"/>
        <v>8.4598036878905949E-2</v>
      </c>
      <c r="K61">
        <f t="shared" si="1"/>
        <v>0.22334678151825271</v>
      </c>
      <c r="L61">
        <f t="shared" si="2"/>
        <v>0.12271483805450795</v>
      </c>
      <c r="M61">
        <f t="shared" si="3"/>
        <v>0.31658670326884375</v>
      </c>
      <c r="N61">
        <f t="shared" si="4"/>
        <v>0.6123815789246867</v>
      </c>
      <c r="P61" t="s">
        <v>113</v>
      </c>
      <c r="Q61" t="s">
        <v>112</v>
      </c>
      <c r="R61" s="3">
        <f t="shared" si="5"/>
        <v>0.6123815789246867</v>
      </c>
    </row>
    <row r="62" spans="1:18" x14ac:dyDescent="0.25">
      <c r="A62" t="s">
        <v>115</v>
      </c>
      <c r="B62">
        <v>85.300003051757813</v>
      </c>
      <c r="C62">
        <v>58.900001525878906</v>
      </c>
      <c r="D62">
        <v>14.131250000000001</v>
      </c>
      <c r="E62">
        <v>5.5472972972972974</v>
      </c>
      <c r="F62">
        <f t="shared" si="0"/>
        <v>0.85300003051757811</v>
      </c>
      <c r="G62">
        <f t="shared" si="0"/>
        <v>0.58900001525878909</v>
      </c>
      <c r="H62">
        <f t="shared" si="0"/>
        <v>0.14131250000000001</v>
      </c>
      <c r="I62">
        <f t="shared" si="0"/>
        <v>5.5472972972972975E-2</v>
      </c>
      <c r="J62">
        <f t="shared" si="1"/>
        <v>0.34718808564309239</v>
      </c>
      <c r="K62">
        <f t="shared" si="1"/>
        <v>0.18075835230365284</v>
      </c>
      <c r="L62">
        <f t="shared" si="2"/>
        <v>0.23774058044363697</v>
      </c>
      <c r="M62">
        <f t="shared" si="3"/>
        <v>0.46949446209167078</v>
      </c>
      <c r="N62">
        <f t="shared" si="4"/>
        <v>0.49362431372573445</v>
      </c>
      <c r="P62" t="s">
        <v>115</v>
      </c>
      <c r="Q62" t="s">
        <v>114</v>
      </c>
      <c r="R62" s="3">
        <f t="shared" si="5"/>
        <v>0.49362431372573445</v>
      </c>
    </row>
    <row r="63" spans="1:18" x14ac:dyDescent="0.25">
      <c r="A63" t="s">
        <v>117</v>
      </c>
      <c r="B63">
        <v>53.400001525878906</v>
      </c>
      <c r="C63">
        <v>40.200000762939453</v>
      </c>
      <c r="D63" t="e">
        <v>#N/A</v>
      </c>
      <c r="E63" t="e">
        <v>#N/A</v>
      </c>
      <c r="F63">
        <f t="shared" si="0"/>
        <v>0.53400001525878904</v>
      </c>
      <c r="G63">
        <f t="shared" si="0"/>
        <v>0.40200000762939453</v>
      </c>
      <c r="H63" t="e">
        <f t="shared" si="0"/>
        <v>#N/A</v>
      </c>
      <c r="I63" t="e">
        <f t="shared" si="0"/>
        <v>#N/A</v>
      </c>
      <c r="J63" t="e">
        <f t="shared" si="1"/>
        <v>#N/A</v>
      </c>
      <c r="K63" t="e">
        <f t="shared" si="1"/>
        <v>#N/A</v>
      </c>
      <c r="L63" t="e">
        <f t="shared" si="2"/>
        <v>#N/A</v>
      </c>
      <c r="M63" t="e">
        <f t="shared" si="3"/>
        <v>#N/A</v>
      </c>
      <c r="N63" t="e">
        <f t="shared" si="4"/>
        <v>#N/A</v>
      </c>
      <c r="P63" t="s">
        <v>117</v>
      </c>
      <c r="Q63" t="s">
        <v>116</v>
      </c>
      <c r="R63" t="s">
        <v>446</v>
      </c>
    </row>
    <row r="64" spans="1:18" x14ac:dyDescent="0.25">
      <c r="A64" t="s">
        <v>119</v>
      </c>
      <c r="B64">
        <v>7.5</v>
      </c>
      <c r="C64">
        <v>3.5999999046325684</v>
      </c>
      <c r="D64">
        <v>97.12792193044713</v>
      </c>
      <c r="E64">
        <v>95.941288056206105</v>
      </c>
      <c r="F64">
        <f t="shared" si="0"/>
        <v>7.4999999999999997E-2</v>
      </c>
      <c r="G64">
        <f t="shared" si="0"/>
        <v>3.5999999046325684E-2</v>
      </c>
      <c r="H64">
        <f t="shared" si="0"/>
        <v>0.97127921930447125</v>
      </c>
      <c r="I64">
        <f t="shared" si="0"/>
        <v>0.95941288056206109</v>
      </c>
      <c r="J64">
        <f t="shared" si="1"/>
        <v>0.26989987300448165</v>
      </c>
      <c r="K64">
        <f t="shared" si="1"/>
        <v>0.18584634186678731</v>
      </c>
      <c r="L64">
        <f t="shared" si="2"/>
        <v>0.22012208738743619</v>
      </c>
      <c r="M64">
        <f t="shared" si="3"/>
        <v>0.23351577281227753</v>
      </c>
      <c r="N64">
        <f t="shared" si="4"/>
        <v>5.7356662736475994E-2</v>
      </c>
      <c r="P64" t="s">
        <v>119</v>
      </c>
      <c r="Q64" t="s">
        <v>118</v>
      </c>
      <c r="R64" s="3">
        <f t="shared" si="5"/>
        <v>5.7356662736475994E-2</v>
      </c>
    </row>
    <row r="65" spans="1:18" x14ac:dyDescent="0.25">
      <c r="A65" t="s">
        <v>121</v>
      </c>
      <c r="B65">
        <v>60</v>
      </c>
      <c r="C65">
        <v>43.200000762939453</v>
      </c>
      <c r="D65">
        <v>41.164847161572055</v>
      </c>
      <c r="E65">
        <v>16.132138613861382</v>
      </c>
      <c r="F65">
        <f t="shared" si="0"/>
        <v>0.6</v>
      </c>
      <c r="G65">
        <f t="shared" si="0"/>
        <v>0.43200000762939456</v>
      </c>
      <c r="H65">
        <f t="shared" si="0"/>
        <v>0.41164847161572055</v>
      </c>
      <c r="I65">
        <f t="shared" si="0"/>
        <v>0.16132138613861383</v>
      </c>
      <c r="J65">
        <f t="shared" si="1"/>
        <v>0.49697996234197644</v>
      </c>
      <c r="K65">
        <f t="shared" si="1"/>
        <v>0.26399022717264681</v>
      </c>
      <c r="L65">
        <f t="shared" si="2"/>
        <v>0.34481732653047803</v>
      </c>
      <c r="M65">
        <f t="shared" si="3"/>
        <v>0.51880406021166703</v>
      </c>
      <c r="N65">
        <f t="shared" si="4"/>
        <v>0.33536116430970897</v>
      </c>
      <c r="P65" t="s">
        <v>121</v>
      </c>
      <c r="Q65" t="s">
        <v>120</v>
      </c>
      <c r="R65" s="3">
        <f t="shared" si="5"/>
        <v>0.33536116430970897</v>
      </c>
    </row>
    <row r="66" spans="1:18" x14ac:dyDescent="0.25">
      <c r="A66" t="s">
        <v>123</v>
      </c>
      <c r="B66">
        <v>4.9000000953674316</v>
      </c>
      <c r="C66">
        <v>1.7999999523162842</v>
      </c>
      <c r="D66">
        <v>32.185106382978724</v>
      </c>
      <c r="E66">
        <v>19.007489251934654</v>
      </c>
      <c r="F66">
        <f t="shared" si="0"/>
        <v>4.9000000953674315E-2</v>
      </c>
      <c r="G66">
        <f t="shared" si="0"/>
        <v>1.7999999523162842E-2</v>
      </c>
      <c r="H66">
        <f t="shared" si="0"/>
        <v>0.32185106382978723</v>
      </c>
      <c r="I66">
        <f t="shared" ref="I66:I129" si="6">E66/100</f>
        <v>0.19007489251934653</v>
      </c>
      <c r="J66">
        <f t="shared" si="1"/>
        <v>0.12558145736772075</v>
      </c>
      <c r="K66">
        <f t="shared" si="1"/>
        <v>5.8492289874080547E-2</v>
      </c>
      <c r="L66">
        <f t="shared" si="2"/>
        <v>7.9810914019292703E-2</v>
      </c>
      <c r="M66">
        <f t="shared" si="3"/>
        <v>0.12963483752622576</v>
      </c>
      <c r="N66">
        <f t="shared" si="4"/>
        <v>0.38434054038023102</v>
      </c>
      <c r="P66" t="s">
        <v>123</v>
      </c>
      <c r="Q66" t="s">
        <v>122</v>
      </c>
      <c r="R66" s="3">
        <f t="shared" si="5"/>
        <v>0.38434054038023102</v>
      </c>
    </row>
    <row r="67" spans="1:18" x14ac:dyDescent="0.25">
      <c r="A67" t="s">
        <v>966</v>
      </c>
      <c r="B67">
        <v>3.9000000953674316</v>
      </c>
      <c r="C67">
        <v>1.2000000476837158</v>
      </c>
      <c r="D67" t="e">
        <v>#N/A</v>
      </c>
      <c r="E67" t="e">
        <v>#N/A</v>
      </c>
      <c r="F67">
        <f t="shared" ref="F67:I130" si="7">B67/100</f>
        <v>3.9000000953674313E-2</v>
      </c>
      <c r="G67">
        <f t="shared" si="7"/>
        <v>1.2000000476837159E-2</v>
      </c>
      <c r="H67" t="e">
        <f t="shared" si="7"/>
        <v>#N/A</v>
      </c>
      <c r="I67" t="e">
        <f t="shared" si="6"/>
        <v>#N/A</v>
      </c>
      <c r="J67" t="e">
        <f t="shared" ref="J67:K130" si="8">GEOMEAN(F67,H67)</f>
        <v>#N/A</v>
      </c>
      <c r="K67" t="e">
        <f t="shared" si="8"/>
        <v>#N/A</v>
      </c>
      <c r="L67" t="e">
        <f t="shared" ref="L67:L130" si="9">POWER((POWER(J67,-1)+POWER(K67,-1))/2,-1)</f>
        <v>#N/A</v>
      </c>
      <c r="M67" t="e">
        <f t="shared" ref="M67:M130" si="10">GEOMEAN(AVERAGE(POWER(H67,1/2),POWER(I67,1/2)),AVERAGE(F67,G67))</f>
        <v>#N/A</v>
      </c>
      <c r="N67" t="e">
        <f t="shared" ref="N67:N130" si="11">1-(L67/M67)</f>
        <v>#N/A</v>
      </c>
      <c r="P67" t="s">
        <v>125</v>
      </c>
      <c r="Q67" t="s">
        <v>124</v>
      </c>
      <c r="R67" t="s">
        <v>446</v>
      </c>
    </row>
    <row r="68" spans="1:18" x14ac:dyDescent="0.25">
      <c r="A68" t="s">
        <v>967</v>
      </c>
      <c r="B68">
        <v>35</v>
      </c>
      <c r="C68">
        <v>17.5</v>
      </c>
      <c r="D68" t="e">
        <v>#N/A</v>
      </c>
      <c r="E68" t="e">
        <v>#N/A</v>
      </c>
      <c r="F68">
        <f t="shared" si="7"/>
        <v>0.35</v>
      </c>
      <c r="G68">
        <f t="shared" si="7"/>
        <v>0.17499999999999999</v>
      </c>
      <c r="H68" t="e">
        <f t="shared" si="7"/>
        <v>#N/A</v>
      </c>
      <c r="I68" t="e">
        <f t="shared" si="6"/>
        <v>#N/A</v>
      </c>
      <c r="J68" t="e">
        <f t="shared" si="8"/>
        <v>#N/A</v>
      </c>
      <c r="K68" t="e">
        <f t="shared" si="8"/>
        <v>#N/A</v>
      </c>
      <c r="L68" t="e">
        <f t="shared" si="9"/>
        <v>#N/A</v>
      </c>
      <c r="M68" t="e">
        <f t="shared" si="10"/>
        <v>#N/A</v>
      </c>
      <c r="N68" t="e">
        <f t="shared" si="11"/>
        <v>#N/A</v>
      </c>
      <c r="P68" t="s">
        <v>127</v>
      </c>
      <c r="Q68" t="s">
        <v>126</v>
      </c>
      <c r="R68" s="3">
        <f t="shared" ref="R68:R130" si="12">VLOOKUP(P68,$A$2:$N$190,14,FALSE)</f>
        <v>0.55217160866823045</v>
      </c>
    </row>
    <row r="69" spans="1:18" x14ac:dyDescent="0.25">
      <c r="A69" t="s">
        <v>127</v>
      </c>
      <c r="B69">
        <v>64.900001525878906</v>
      </c>
      <c r="C69">
        <v>24.899999618530273</v>
      </c>
      <c r="D69">
        <v>2.8325252525252527</v>
      </c>
      <c r="E69">
        <v>12.419611940298507</v>
      </c>
      <c r="F69">
        <f t="shared" si="7"/>
        <v>0.64900001525878903</v>
      </c>
      <c r="G69">
        <f t="shared" si="7"/>
        <v>0.24899999618530275</v>
      </c>
      <c r="H69">
        <f t="shared" si="7"/>
        <v>2.8325252525252528E-2</v>
      </c>
      <c r="I69">
        <f t="shared" si="6"/>
        <v>0.12419611940298507</v>
      </c>
      <c r="J69">
        <f t="shared" si="8"/>
        <v>0.13558425174443359</v>
      </c>
      <c r="K69">
        <f t="shared" si="8"/>
        <v>0.17585457985953248</v>
      </c>
      <c r="L69">
        <f t="shared" si="9"/>
        <v>0.15311585586993207</v>
      </c>
      <c r="M69">
        <f t="shared" si="10"/>
        <v>0.34190743336881829</v>
      </c>
      <c r="N69">
        <f t="shared" si="11"/>
        <v>0.55217160866823045</v>
      </c>
      <c r="P69" t="s">
        <v>129</v>
      </c>
      <c r="Q69" t="s">
        <v>128</v>
      </c>
      <c r="R69" t="s">
        <v>446</v>
      </c>
    </row>
    <row r="70" spans="1:18" x14ac:dyDescent="0.25">
      <c r="A70" t="s">
        <v>129</v>
      </c>
      <c r="B70">
        <v>55.900001525878906</v>
      </c>
      <c r="C70">
        <v>40.599998474121094</v>
      </c>
      <c r="D70" t="e">
        <v>#N/A</v>
      </c>
      <c r="E70" t="e">
        <v>#N/A</v>
      </c>
      <c r="F70">
        <f t="shared" si="7"/>
        <v>0.55900001525878906</v>
      </c>
      <c r="G70">
        <f t="shared" si="7"/>
        <v>0.40599998474121096</v>
      </c>
      <c r="H70" t="e">
        <f t="shared" si="7"/>
        <v>#N/A</v>
      </c>
      <c r="I70" t="e">
        <f t="shared" si="6"/>
        <v>#N/A</v>
      </c>
      <c r="J70" t="e">
        <f t="shared" si="8"/>
        <v>#N/A</v>
      </c>
      <c r="K70" t="e">
        <f t="shared" si="8"/>
        <v>#N/A</v>
      </c>
      <c r="L70" t="e">
        <f t="shared" si="9"/>
        <v>#N/A</v>
      </c>
      <c r="M70" t="e">
        <f t="shared" si="10"/>
        <v>#N/A</v>
      </c>
      <c r="N70" t="e">
        <f t="shared" si="11"/>
        <v>#N/A</v>
      </c>
      <c r="P70" t="s">
        <v>373</v>
      </c>
      <c r="Q70" t="s">
        <v>130</v>
      </c>
      <c r="R70" t="s">
        <v>446</v>
      </c>
    </row>
    <row r="71" spans="1:18" x14ac:dyDescent="0.25">
      <c r="A71" t="s">
        <v>373</v>
      </c>
      <c r="B71">
        <v>55.900001525878906</v>
      </c>
      <c r="C71">
        <v>42.400001525878906</v>
      </c>
      <c r="D71" t="e">
        <v>#N/A</v>
      </c>
      <c r="E71" t="e">
        <v>#N/A</v>
      </c>
      <c r="F71">
        <f t="shared" si="7"/>
        <v>0.55900001525878906</v>
      </c>
      <c r="G71">
        <f t="shared" si="7"/>
        <v>0.42400001525878905</v>
      </c>
      <c r="H71" t="e">
        <f t="shared" si="7"/>
        <v>#N/A</v>
      </c>
      <c r="I71" t="e">
        <f t="shared" si="6"/>
        <v>#N/A</v>
      </c>
      <c r="J71" t="e">
        <f t="shared" si="8"/>
        <v>#N/A</v>
      </c>
      <c r="K71" t="e">
        <f t="shared" si="8"/>
        <v>#N/A</v>
      </c>
      <c r="L71" t="e">
        <f t="shared" si="9"/>
        <v>#N/A</v>
      </c>
      <c r="M71" t="e">
        <f t="shared" si="10"/>
        <v>#N/A</v>
      </c>
      <c r="N71" t="e">
        <f t="shared" si="11"/>
        <v>#N/A</v>
      </c>
      <c r="P71" t="s">
        <v>132</v>
      </c>
      <c r="Q71" t="s">
        <v>131</v>
      </c>
      <c r="R71" s="3">
        <f t="shared" si="12"/>
        <v>0.35849622199396125</v>
      </c>
    </row>
    <row r="72" spans="1:18" x14ac:dyDescent="0.25">
      <c r="A72" t="s">
        <v>132</v>
      </c>
      <c r="B72">
        <v>25.200000762939453</v>
      </c>
      <c r="C72">
        <v>13.899999618530273</v>
      </c>
      <c r="D72">
        <v>21.322352941176469</v>
      </c>
      <c r="E72">
        <v>18.411200000000001</v>
      </c>
      <c r="F72">
        <f t="shared" si="7"/>
        <v>0.25200000762939451</v>
      </c>
      <c r="G72">
        <f t="shared" si="7"/>
        <v>0.13899999618530273</v>
      </c>
      <c r="H72">
        <f t="shared" si="7"/>
        <v>0.2132235294117647</v>
      </c>
      <c r="I72">
        <f t="shared" si="6"/>
        <v>0.184112</v>
      </c>
      <c r="J72">
        <f t="shared" si="8"/>
        <v>0.2318023533929954</v>
      </c>
      <c r="K72">
        <f t="shared" si="8"/>
        <v>0.15997364563473715</v>
      </c>
      <c r="L72">
        <f t="shared" si="9"/>
        <v>0.18930341639618523</v>
      </c>
      <c r="M72">
        <f t="shared" si="10"/>
        <v>0.29509322140641114</v>
      </c>
      <c r="N72">
        <f t="shared" si="11"/>
        <v>0.35849622199396125</v>
      </c>
      <c r="P72" t="s">
        <v>134</v>
      </c>
      <c r="Q72" t="s">
        <v>133</v>
      </c>
      <c r="R72" s="3">
        <f t="shared" si="12"/>
        <v>0.50131438016987317</v>
      </c>
    </row>
    <row r="73" spans="1:18" x14ac:dyDescent="0.25">
      <c r="A73" t="s">
        <v>134</v>
      </c>
      <c r="B73">
        <v>58.900001525878906</v>
      </c>
      <c r="C73">
        <v>35.700000762939453</v>
      </c>
      <c r="D73">
        <v>14.466626506024097</v>
      </c>
      <c r="E73">
        <v>5.5983870967741929</v>
      </c>
      <c r="F73">
        <f t="shared" si="7"/>
        <v>0.58900001525878909</v>
      </c>
      <c r="G73">
        <f t="shared" si="7"/>
        <v>0.35700000762939454</v>
      </c>
      <c r="H73">
        <f t="shared" si="7"/>
        <v>0.14466626506024097</v>
      </c>
      <c r="I73">
        <f t="shared" si="6"/>
        <v>5.5983870967741926E-2</v>
      </c>
      <c r="J73">
        <f t="shared" si="8"/>
        <v>0.29190483436886405</v>
      </c>
      <c r="K73">
        <f t="shared" si="8"/>
        <v>0.1413727072762169</v>
      </c>
      <c r="L73">
        <f t="shared" si="9"/>
        <v>0.1904893410586517</v>
      </c>
      <c r="M73">
        <f t="shared" si="10"/>
        <v>0.38198282341395839</v>
      </c>
      <c r="N73">
        <f t="shared" si="11"/>
        <v>0.50131438016987317</v>
      </c>
      <c r="P73" t="s">
        <v>136</v>
      </c>
      <c r="Q73" t="s">
        <v>135</v>
      </c>
      <c r="R73" s="3">
        <f t="shared" si="12"/>
        <v>0.48874206287068922</v>
      </c>
    </row>
    <row r="74" spans="1:18" x14ac:dyDescent="0.25">
      <c r="A74" t="s">
        <v>136</v>
      </c>
      <c r="B74">
        <v>58.200000762939453</v>
      </c>
      <c r="C74">
        <v>18.600000381469727</v>
      </c>
      <c r="D74">
        <v>11.23225165562914</v>
      </c>
      <c r="E74">
        <v>10.844000000000001</v>
      </c>
      <c r="F74">
        <f t="shared" si="7"/>
        <v>0.58200000762939452</v>
      </c>
      <c r="G74">
        <f t="shared" si="7"/>
        <v>0.18600000381469728</v>
      </c>
      <c r="H74">
        <f t="shared" si="7"/>
        <v>0.1123225165562914</v>
      </c>
      <c r="I74">
        <f t="shared" si="6"/>
        <v>0.10844000000000001</v>
      </c>
      <c r="J74">
        <f t="shared" si="8"/>
        <v>0.25567891092679973</v>
      </c>
      <c r="K74">
        <f t="shared" si="8"/>
        <v>0.14202056334793836</v>
      </c>
      <c r="L74">
        <f t="shared" si="9"/>
        <v>0.18260855402049986</v>
      </c>
      <c r="M74">
        <f t="shared" si="10"/>
        <v>0.35717500063830454</v>
      </c>
      <c r="N74">
        <f t="shared" si="11"/>
        <v>0.48874206287068922</v>
      </c>
      <c r="P74" t="s">
        <v>138</v>
      </c>
      <c r="Q74" t="s">
        <v>137</v>
      </c>
      <c r="R74" s="3">
        <f t="shared" si="12"/>
        <v>8.4412202203805187E-2</v>
      </c>
    </row>
    <row r="75" spans="1:18" x14ac:dyDescent="0.25">
      <c r="A75" t="s">
        <v>968</v>
      </c>
      <c r="B75">
        <v>10.899999618530273</v>
      </c>
      <c r="C75">
        <v>2.9000000953674316</v>
      </c>
      <c r="D75">
        <v>39.532188235294115</v>
      </c>
      <c r="E75">
        <v>19.752307692307692</v>
      </c>
      <c r="F75">
        <f t="shared" si="7"/>
        <v>0.10899999618530273</v>
      </c>
      <c r="G75">
        <f t="shared" si="7"/>
        <v>2.9000000953674318E-2</v>
      </c>
      <c r="H75">
        <f t="shared" si="7"/>
        <v>0.39532188235294113</v>
      </c>
      <c r="I75">
        <f t="shared" si="6"/>
        <v>0.19752307692307691</v>
      </c>
      <c r="J75">
        <f t="shared" si="8"/>
        <v>0.20758151090219301</v>
      </c>
      <c r="K75">
        <f t="shared" si="8"/>
        <v>7.5684670965406972E-2</v>
      </c>
      <c r="L75">
        <f t="shared" si="9"/>
        <v>0.11092561948307542</v>
      </c>
      <c r="M75">
        <f t="shared" si="10"/>
        <v>0.19241823436757799</v>
      </c>
      <c r="N75">
        <f t="shared" si="11"/>
        <v>0.42351815124145986</v>
      </c>
      <c r="P75" t="s">
        <v>140</v>
      </c>
      <c r="Q75" t="s">
        <v>139</v>
      </c>
      <c r="R75" s="3">
        <f t="shared" si="12"/>
        <v>0.24720134953325179</v>
      </c>
    </row>
    <row r="76" spans="1:18" x14ac:dyDescent="0.25">
      <c r="A76" t="s">
        <v>138</v>
      </c>
      <c r="B76">
        <v>4.1999998092651367</v>
      </c>
      <c r="C76">
        <v>1.7000000476837158</v>
      </c>
      <c r="D76">
        <v>96.641586206896548</v>
      </c>
      <c r="E76">
        <v>94.11</v>
      </c>
      <c r="F76">
        <f t="shared" si="7"/>
        <v>4.1999998092651369E-2</v>
      </c>
      <c r="G76">
        <f t="shared" si="7"/>
        <v>1.7000000476837158E-2</v>
      </c>
      <c r="H76">
        <f t="shared" si="7"/>
        <v>0.96641586206896546</v>
      </c>
      <c r="I76">
        <f t="shared" si="6"/>
        <v>0.94110000000000005</v>
      </c>
      <c r="J76">
        <f t="shared" si="8"/>
        <v>0.20146827135706649</v>
      </c>
      <c r="K76">
        <f t="shared" si="8"/>
        <v>0.1264859693750712</v>
      </c>
      <c r="L76">
        <f t="shared" si="9"/>
        <v>0.15540527571181526</v>
      </c>
      <c r="M76">
        <f t="shared" si="10"/>
        <v>0.16973279469852401</v>
      </c>
      <c r="N76">
        <f t="shared" si="11"/>
        <v>8.4412202203805187E-2</v>
      </c>
      <c r="P76" t="s">
        <v>142</v>
      </c>
      <c r="Q76" t="s">
        <v>141</v>
      </c>
      <c r="R76" s="3">
        <f t="shared" si="12"/>
        <v>0.58807832328486687</v>
      </c>
    </row>
    <row r="77" spans="1:18" x14ac:dyDescent="0.25">
      <c r="A77" t="s">
        <v>140</v>
      </c>
      <c r="B77">
        <v>25.399999618530273</v>
      </c>
      <c r="C77">
        <v>14.399999618530273</v>
      </c>
      <c r="D77">
        <v>33.769411764705879</v>
      </c>
      <c r="E77">
        <v>37.766000000000005</v>
      </c>
      <c r="F77">
        <f t="shared" si="7"/>
        <v>0.25399999618530272</v>
      </c>
      <c r="G77">
        <f t="shared" si="7"/>
        <v>0.14399999618530274</v>
      </c>
      <c r="H77">
        <f t="shared" si="7"/>
        <v>0.33769411764705881</v>
      </c>
      <c r="I77">
        <f t="shared" si="6"/>
        <v>0.37766000000000005</v>
      </c>
      <c r="J77">
        <f t="shared" si="8"/>
        <v>0.29287250569855838</v>
      </c>
      <c r="K77">
        <f t="shared" si="8"/>
        <v>0.23320171217069019</v>
      </c>
      <c r="L77">
        <f t="shared" si="9"/>
        <v>0.25965298224745559</v>
      </c>
      <c r="M77">
        <f t="shared" si="10"/>
        <v>0.34491690717891993</v>
      </c>
      <c r="N77">
        <f t="shared" si="11"/>
        <v>0.24720134953325179</v>
      </c>
      <c r="P77" t="s">
        <v>144</v>
      </c>
      <c r="Q77" t="s">
        <v>143</v>
      </c>
      <c r="R77" s="3">
        <f t="shared" si="12"/>
        <v>0.47894505895287076</v>
      </c>
    </row>
    <row r="78" spans="1:18" x14ac:dyDescent="0.25">
      <c r="A78" t="s">
        <v>142</v>
      </c>
      <c r="B78">
        <v>44.200000762939453</v>
      </c>
      <c r="C78">
        <v>10.300000190734863</v>
      </c>
      <c r="D78">
        <v>33.171229634381014</v>
      </c>
      <c r="E78">
        <v>7.0609637848838833</v>
      </c>
      <c r="F78">
        <f t="shared" si="7"/>
        <v>0.44200000762939451</v>
      </c>
      <c r="G78">
        <f t="shared" si="7"/>
        <v>0.10300000190734863</v>
      </c>
      <c r="H78">
        <f t="shared" si="7"/>
        <v>0.33171229634381016</v>
      </c>
      <c r="I78">
        <f t="shared" si="6"/>
        <v>7.0609637848838835E-2</v>
      </c>
      <c r="J78">
        <f t="shared" si="8"/>
        <v>0.38290578151123295</v>
      </c>
      <c r="K78">
        <f t="shared" si="8"/>
        <v>8.5280670923179286E-2</v>
      </c>
      <c r="L78">
        <f t="shared" si="9"/>
        <v>0.13949340814049621</v>
      </c>
      <c r="M78">
        <f t="shared" si="10"/>
        <v>0.33864061064444467</v>
      </c>
      <c r="N78">
        <f t="shared" si="11"/>
        <v>0.58807832328486687</v>
      </c>
      <c r="P78" t="s">
        <v>881</v>
      </c>
      <c r="Q78" t="s">
        <v>145</v>
      </c>
      <c r="R78" s="3">
        <v>0.51445776978675151</v>
      </c>
    </row>
    <row r="79" spans="1:18" x14ac:dyDescent="0.25">
      <c r="A79" t="s">
        <v>144</v>
      </c>
      <c r="B79">
        <v>54.700000762939453</v>
      </c>
      <c r="C79">
        <v>27.799999237060547</v>
      </c>
      <c r="D79">
        <v>18.481362035851472</v>
      </c>
      <c r="E79">
        <v>7.4872012618296528</v>
      </c>
      <c r="F79">
        <f t="shared" si="7"/>
        <v>0.54700000762939449</v>
      </c>
      <c r="G79">
        <f t="shared" si="7"/>
        <v>0.27799999237060546</v>
      </c>
      <c r="H79">
        <f t="shared" si="7"/>
        <v>0.18481362035851473</v>
      </c>
      <c r="I79">
        <f t="shared" si="6"/>
        <v>7.4872012618296527E-2</v>
      </c>
      <c r="J79">
        <f t="shared" si="8"/>
        <v>0.31795133549982701</v>
      </c>
      <c r="K79">
        <f t="shared" si="8"/>
        <v>0.14427203102700922</v>
      </c>
      <c r="L79">
        <f t="shared" si="9"/>
        <v>0.19848189538746222</v>
      </c>
      <c r="M79">
        <f t="shared" si="10"/>
        <v>0.38092316136295806</v>
      </c>
      <c r="N79">
        <f t="shared" si="11"/>
        <v>0.47894505895287076</v>
      </c>
      <c r="P79" t="s">
        <v>147</v>
      </c>
      <c r="Q79" t="s">
        <v>146</v>
      </c>
      <c r="R79" s="3">
        <f t="shared" si="12"/>
        <v>0.71811293850427782</v>
      </c>
    </row>
    <row r="80" spans="1:18" x14ac:dyDescent="0.25">
      <c r="A80" t="s">
        <v>969</v>
      </c>
      <c r="B80">
        <v>31.100000381469727</v>
      </c>
      <c r="C80">
        <v>3.5999999046325684</v>
      </c>
      <c r="D80">
        <v>35.099793878825729</v>
      </c>
      <c r="E80">
        <v>26.31</v>
      </c>
      <c r="F80">
        <f t="shared" si="7"/>
        <v>0.31100000381469728</v>
      </c>
      <c r="G80">
        <f t="shared" si="7"/>
        <v>3.5999999046325684E-2</v>
      </c>
      <c r="H80">
        <f t="shared" si="7"/>
        <v>0.3509979387882573</v>
      </c>
      <c r="I80">
        <f t="shared" si="6"/>
        <v>0.2631</v>
      </c>
      <c r="J80">
        <f t="shared" si="8"/>
        <v>0.33039424980180709</v>
      </c>
      <c r="K80">
        <f t="shared" si="8"/>
        <v>9.7322144186656134E-2</v>
      </c>
      <c r="L80">
        <f t="shared" si="9"/>
        <v>0.15035512909762752</v>
      </c>
      <c r="M80">
        <f t="shared" si="10"/>
        <v>0.30966437055658796</v>
      </c>
      <c r="N80">
        <f t="shared" si="11"/>
        <v>0.51445776978675151</v>
      </c>
      <c r="P80" t="s">
        <v>149</v>
      </c>
      <c r="Q80" t="s">
        <v>148</v>
      </c>
      <c r="R80" s="3">
        <f t="shared" si="12"/>
        <v>0.26590170060709739</v>
      </c>
    </row>
    <row r="81" spans="1:18" x14ac:dyDescent="0.25">
      <c r="A81" t="s">
        <v>147</v>
      </c>
      <c r="B81">
        <v>21.100000381469727</v>
      </c>
      <c r="C81">
        <v>2.5</v>
      </c>
      <c r="D81">
        <v>13.161081081081081</v>
      </c>
      <c r="E81">
        <v>3.6101941747572814</v>
      </c>
      <c r="F81">
        <f t="shared" si="7"/>
        <v>0.21100000381469727</v>
      </c>
      <c r="G81">
        <f t="shared" si="7"/>
        <v>2.5000000000000001E-2</v>
      </c>
      <c r="H81">
        <f t="shared" si="7"/>
        <v>0.1316108108108108</v>
      </c>
      <c r="I81">
        <f t="shared" si="6"/>
        <v>3.6101941747572815E-2</v>
      </c>
      <c r="J81">
        <f t="shared" si="8"/>
        <v>0.16664297639905643</v>
      </c>
      <c r="K81">
        <f t="shared" si="8"/>
        <v>3.0042445700863309E-2</v>
      </c>
      <c r="L81">
        <f t="shared" si="9"/>
        <v>5.0907306870517088E-2</v>
      </c>
      <c r="M81">
        <f t="shared" si="10"/>
        <v>0.18059469136468204</v>
      </c>
      <c r="N81">
        <f t="shared" si="11"/>
        <v>0.71811293850427782</v>
      </c>
      <c r="P81" t="s">
        <v>151</v>
      </c>
      <c r="Q81" t="s">
        <v>150</v>
      </c>
      <c r="R81" s="3">
        <f t="shared" si="12"/>
        <v>0.16481619716376794</v>
      </c>
    </row>
    <row r="82" spans="1:18" x14ac:dyDescent="0.25">
      <c r="A82" t="s">
        <v>149</v>
      </c>
      <c r="B82">
        <v>14.899999618530273</v>
      </c>
      <c r="C82">
        <v>4.9000000953674316</v>
      </c>
      <c r="D82">
        <v>44.920360360360355</v>
      </c>
      <c r="E82">
        <v>45.565198555956684</v>
      </c>
      <c r="F82">
        <f t="shared" si="7"/>
        <v>0.14899999618530274</v>
      </c>
      <c r="G82">
        <f t="shared" si="7"/>
        <v>4.9000000953674315E-2</v>
      </c>
      <c r="H82">
        <f t="shared" si="7"/>
        <v>0.44920360360360356</v>
      </c>
      <c r="I82">
        <f t="shared" si="6"/>
        <v>0.45565198555956682</v>
      </c>
      <c r="J82">
        <f t="shared" si="8"/>
        <v>0.2587109105224617</v>
      </c>
      <c r="K82">
        <f t="shared" si="8"/>
        <v>0.14942204565244838</v>
      </c>
      <c r="L82">
        <f t="shared" si="9"/>
        <v>0.1894339229312656</v>
      </c>
      <c r="M82">
        <f t="shared" si="10"/>
        <v>0.25804980489387724</v>
      </c>
      <c r="N82">
        <f t="shared" si="11"/>
        <v>0.26590170060709739</v>
      </c>
      <c r="P82" t="s">
        <v>153</v>
      </c>
      <c r="Q82" t="s">
        <v>152</v>
      </c>
      <c r="R82" s="3">
        <f t="shared" si="12"/>
        <v>0.37524944887520362</v>
      </c>
    </row>
    <row r="83" spans="1:18" x14ac:dyDescent="0.25">
      <c r="A83" t="s">
        <v>151</v>
      </c>
      <c r="B83">
        <v>24.799999237060547</v>
      </c>
      <c r="C83">
        <v>10.699999809265137</v>
      </c>
      <c r="D83">
        <v>69.741374999999991</v>
      </c>
      <c r="E83">
        <v>60.781162790697671</v>
      </c>
      <c r="F83">
        <f t="shared" si="7"/>
        <v>0.24799999237060547</v>
      </c>
      <c r="G83">
        <f t="shared" si="7"/>
        <v>0.10699999809265137</v>
      </c>
      <c r="H83">
        <f t="shared" si="7"/>
        <v>0.69741374999999994</v>
      </c>
      <c r="I83">
        <f t="shared" si="6"/>
        <v>0.60781162790697674</v>
      </c>
      <c r="J83">
        <f t="shared" si="8"/>
        <v>0.41588292184117798</v>
      </c>
      <c r="K83">
        <f t="shared" si="8"/>
        <v>0.25502125995049479</v>
      </c>
      <c r="L83">
        <f t="shared" si="9"/>
        <v>0.31616731449369173</v>
      </c>
      <c r="M83">
        <f t="shared" si="10"/>
        <v>0.37856016055388919</v>
      </c>
      <c r="N83">
        <f t="shared" si="11"/>
        <v>0.16481619716376794</v>
      </c>
      <c r="P83" t="s">
        <v>155</v>
      </c>
      <c r="Q83" t="s">
        <v>154</v>
      </c>
      <c r="R83" s="3">
        <f t="shared" si="12"/>
        <v>0.32226628414973324</v>
      </c>
    </row>
    <row r="84" spans="1:18" x14ac:dyDescent="0.25">
      <c r="A84" t="s">
        <v>153</v>
      </c>
      <c r="B84">
        <v>6.5999999046325684</v>
      </c>
      <c r="C84">
        <v>1.7999999523162842</v>
      </c>
      <c r="D84">
        <v>42.445321226322982</v>
      </c>
      <c r="E84">
        <v>26.490166015625</v>
      </c>
      <c r="F84">
        <f t="shared" si="7"/>
        <v>6.5999999046325683E-2</v>
      </c>
      <c r="G84">
        <f t="shared" si="7"/>
        <v>1.7999999523162842E-2</v>
      </c>
      <c r="H84">
        <f t="shared" si="7"/>
        <v>0.4244532122632298</v>
      </c>
      <c r="I84">
        <f t="shared" si="6"/>
        <v>0.26490166015625</v>
      </c>
      <c r="J84">
        <f t="shared" si="8"/>
        <v>0.1673735690142952</v>
      </c>
      <c r="K84">
        <f t="shared" si="8"/>
        <v>6.9052369666055227E-2</v>
      </c>
      <c r="L84">
        <f t="shared" si="9"/>
        <v>9.7768811869056366E-2</v>
      </c>
      <c r="M84">
        <f t="shared" si="10"/>
        <v>0.15649255801861095</v>
      </c>
      <c r="N84">
        <f t="shared" si="11"/>
        <v>0.37524944887520362</v>
      </c>
      <c r="P84" t="s">
        <v>157</v>
      </c>
      <c r="Q84" t="s">
        <v>156</v>
      </c>
      <c r="R84" s="3">
        <f t="shared" si="12"/>
        <v>0.13134115347082642</v>
      </c>
    </row>
    <row r="85" spans="1:18" x14ac:dyDescent="0.25">
      <c r="A85" t="s">
        <v>155</v>
      </c>
      <c r="B85">
        <v>40.799999237060547</v>
      </c>
      <c r="C85">
        <v>14.5</v>
      </c>
      <c r="D85">
        <v>30.55257731958763</v>
      </c>
      <c r="E85">
        <v>31.315178571428572</v>
      </c>
      <c r="F85">
        <f t="shared" si="7"/>
        <v>0.40799999237060547</v>
      </c>
      <c r="G85">
        <f t="shared" si="7"/>
        <v>0.14499999999999999</v>
      </c>
      <c r="H85">
        <f t="shared" si="7"/>
        <v>0.30552577319587632</v>
      </c>
      <c r="I85">
        <f t="shared" si="6"/>
        <v>0.3131517857142857</v>
      </c>
      <c r="J85">
        <f t="shared" si="8"/>
        <v>0.35306446030851202</v>
      </c>
      <c r="K85">
        <f t="shared" si="8"/>
        <v>0.21308920415772223</v>
      </c>
      <c r="L85">
        <f t="shared" si="9"/>
        <v>0.26577316225426834</v>
      </c>
      <c r="M85">
        <f t="shared" si="10"/>
        <v>0.39214983117792268</v>
      </c>
      <c r="N85">
        <f t="shared" si="11"/>
        <v>0.32226628414973324</v>
      </c>
      <c r="P85" t="s">
        <v>159</v>
      </c>
      <c r="Q85" t="s">
        <v>158</v>
      </c>
      <c r="R85" s="3">
        <f t="shared" si="12"/>
        <v>0.79039978667274546</v>
      </c>
    </row>
    <row r="86" spans="1:18" x14ac:dyDescent="0.25">
      <c r="A86" t="s">
        <v>157</v>
      </c>
      <c r="B86">
        <v>29.399999618530273</v>
      </c>
      <c r="C86">
        <v>13.800000190734863</v>
      </c>
      <c r="D86">
        <v>72.827753167143442</v>
      </c>
      <c r="E86">
        <v>69.222795543510983</v>
      </c>
      <c r="F86">
        <f t="shared" si="7"/>
        <v>0.29399999618530276</v>
      </c>
      <c r="G86">
        <f t="shared" si="7"/>
        <v>0.13800000190734862</v>
      </c>
      <c r="H86">
        <f t="shared" si="7"/>
        <v>0.72827753167143439</v>
      </c>
      <c r="I86">
        <f t="shared" si="6"/>
        <v>0.69222795543510984</v>
      </c>
      <c r="J86">
        <f t="shared" si="8"/>
        <v>0.46272409871676601</v>
      </c>
      <c r="K86">
        <f t="shared" si="8"/>
        <v>0.30907516750843184</v>
      </c>
      <c r="L86">
        <f t="shared" si="9"/>
        <v>0.37060550477212512</v>
      </c>
      <c r="M86">
        <f t="shared" si="10"/>
        <v>0.42664102973557694</v>
      </c>
      <c r="N86">
        <f t="shared" si="11"/>
        <v>0.13134115347082642</v>
      </c>
      <c r="P86" t="s">
        <v>161</v>
      </c>
      <c r="Q86" t="s">
        <v>160</v>
      </c>
      <c r="R86" s="3">
        <f t="shared" si="12"/>
        <v>7.5197787943828698E-2</v>
      </c>
    </row>
    <row r="87" spans="1:18" x14ac:dyDescent="0.25">
      <c r="A87" t="s">
        <v>159</v>
      </c>
      <c r="B87">
        <v>10.899999618530273</v>
      </c>
      <c r="C87">
        <v>0.30000001192092896</v>
      </c>
      <c r="D87">
        <v>31.967435897435898</v>
      </c>
      <c r="E87">
        <v>11.1</v>
      </c>
      <c r="F87">
        <f t="shared" si="7"/>
        <v>0.10899999618530273</v>
      </c>
      <c r="G87">
        <f t="shared" si="7"/>
        <v>3.0000001192092896E-3</v>
      </c>
      <c r="H87">
        <f t="shared" si="7"/>
        <v>0.31967435897435897</v>
      </c>
      <c r="I87">
        <f t="shared" si="6"/>
        <v>0.111</v>
      </c>
      <c r="J87">
        <f t="shared" si="8"/>
        <v>0.18666682594597311</v>
      </c>
      <c r="K87">
        <f t="shared" si="8"/>
        <v>1.8248287953455556E-2</v>
      </c>
      <c r="L87">
        <f t="shared" si="9"/>
        <v>3.3246449482408659E-2</v>
      </c>
      <c r="M87">
        <f t="shared" si="10"/>
        <v>0.15861839525182198</v>
      </c>
      <c r="N87">
        <f t="shared" si="11"/>
        <v>0.79039978667274546</v>
      </c>
      <c r="P87" t="s">
        <v>163</v>
      </c>
      <c r="Q87" t="s">
        <v>162</v>
      </c>
      <c r="R87" s="3">
        <f t="shared" si="12"/>
        <v>0.73527149146860937</v>
      </c>
    </row>
    <row r="88" spans="1:18" x14ac:dyDescent="0.25">
      <c r="A88" t="s">
        <v>161</v>
      </c>
      <c r="B88">
        <v>13</v>
      </c>
      <c r="C88">
        <v>8.1999998092651367</v>
      </c>
      <c r="D88">
        <v>90.298051643192494</v>
      </c>
      <c r="E88">
        <v>73.802677664974638</v>
      </c>
      <c r="F88">
        <f t="shared" si="7"/>
        <v>0.13</v>
      </c>
      <c r="G88">
        <f t="shared" si="7"/>
        <v>8.1999998092651363E-2</v>
      </c>
      <c r="H88">
        <f t="shared" si="7"/>
        <v>0.9029805164319249</v>
      </c>
      <c r="I88">
        <f t="shared" si="6"/>
        <v>0.73802677664974636</v>
      </c>
      <c r="J88">
        <f t="shared" si="8"/>
        <v>0.34261854464717789</v>
      </c>
      <c r="K88">
        <f t="shared" si="8"/>
        <v>0.24600445987340316</v>
      </c>
      <c r="L88">
        <f t="shared" si="9"/>
        <v>0.28638258909771658</v>
      </c>
      <c r="M88">
        <f t="shared" si="10"/>
        <v>0.30966901394081231</v>
      </c>
      <c r="N88">
        <f t="shared" si="11"/>
        <v>7.5197787943828698E-2</v>
      </c>
      <c r="P88" t="s">
        <v>165</v>
      </c>
      <c r="Q88" t="s">
        <v>164</v>
      </c>
      <c r="R88" t="s">
        <v>446</v>
      </c>
    </row>
    <row r="89" spans="1:18" x14ac:dyDescent="0.25">
      <c r="A89" t="s">
        <v>163</v>
      </c>
      <c r="B89">
        <v>61.5</v>
      </c>
      <c r="C89">
        <v>50</v>
      </c>
      <c r="D89">
        <v>6.6999580712788251</v>
      </c>
      <c r="E89">
        <v>0.5</v>
      </c>
      <c r="F89">
        <f t="shared" si="7"/>
        <v>0.61499999999999999</v>
      </c>
      <c r="G89">
        <f t="shared" si="7"/>
        <v>0.5</v>
      </c>
      <c r="H89">
        <f t="shared" si="7"/>
        <v>6.6999580712788248E-2</v>
      </c>
      <c r="I89">
        <f t="shared" si="6"/>
        <v>5.0000000000000001E-3</v>
      </c>
      <c r="J89">
        <f t="shared" si="8"/>
        <v>0.20298951238515939</v>
      </c>
      <c r="K89">
        <f t="shared" si="8"/>
        <v>0.05</v>
      </c>
      <c r="L89">
        <f t="shared" si="9"/>
        <v>8.0236334886531424E-2</v>
      </c>
      <c r="M89">
        <f t="shared" si="10"/>
        <v>0.30308913585337288</v>
      </c>
      <c r="N89">
        <f t="shared" si="11"/>
        <v>0.73527149146860937</v>
      </c>
      <c r="P89" t="s">
        <v>878</v>
      </c>
      <c r="Q89" t="s">
        <v>166</v>
      </c>
      <c r="R89" t="s">
        <v>446</v>
      </c>
    </row>
    <row r="90" spans="1:18" x14ac:dyDescent="0.25">
      <c r="A90" t="s">
        <v>970</v>
      </c>
      <c r="B90">
        <v>55.299999237060547</v>
      </c>
      <c r="C90">
        <v>36.599998474121094</v>
      </c>
      <c r="D90" t="e">
        <v>#N/A</v>
      </c>
      <c r="E90" t="e">
        <v>#N/A</v>
      </c>
      <c r="F90">
        <f t="shared" si="7"/>
        <v>0.55299999237060549</v>
      </c>
      <c r="G90">
        <f t="shared" si="7"/>
        <v>0.36599998474121093</v>
      </c>
      <c r="H90" t="e">
        <f t="shared" si="7"/>
        <v>#N/A</v>
      </c>
      <c r="I90" t="e">
        <f t="shared" si="6"/>
        <v>#N/A</v>
      </c>
      <c r="J90" t="e">
        <f t="shared" si="8"/>
        <v>#N/A</v>
      </c>
      <c r="K90" t="e">
        <f t="shared" si="8"/>
        <v>#N/A</v>
      </c>
      <c r="L90" t="e">
        <f t="shared" si="9"/>
        <v>#N/A</v>
      </c>
      <c r="M90" t="e">
        <f t="shared" si="10"/>
        <v>#N/A</v>
      </c>
      <c r="N90" t="e">
        <f t="shared" si="11"/>
        <v>#N/A</v>
      </c>
      <c r="P90" t="s">
        <v>883</v>
      </c>
      <c r="Q90" t="s">
        <v>297</v>
      </c>
      <c r="R90" s="3">
        <v>0.29773876914049779</v>
      </c>
    </row>
    <row r="91" spans="1:18" x14ac:dyDescent="0.25">
      <c r="A91" t="s">
        <v>971</v>
      </c>
      <c r="B91">
        <v>42.599998474121094</v>
      </c>
      <c r="C91">
        <v>23.399999618530273</v>
      </c>
      <c r="D91">
        <v>58.242813871817376</v>
      </c>
      <c r="E91">
        <v>23.436014334683701</v>
      </c>
      <c r="F91">
        <f t="shared" si="7"/>
        <v>0.42599998474121092</v>
      </c>
      <c r="G91">
        <f t="shared" si="7"/>
        <v>0.23399999618530273</v>
      </c>
      <c r="H91">
        <f t="shared" si="7"/>
        <v>0.58242813871817378</v>
      </c>
      <c r="I91">
        <f t="shared" si="6"/>
        <v>0.23436014334683702</v>
      </c>
      <c r="J91">
        <f t="shared" si="8"/>
        <v>0.49811080916478206</v>
      </c>
      <c r="K91">
        <f t="shared" si="8"/>
        <v>0.2341800005319559</v>
      </c>
      <c r="L91">
        <f t="shared" si="9"/>
        <v>0.31858269422632429</v>
      </c>
      <c r="M91">
        <f t="shared" si="10"/>
        <v>0.45365268681628462</v>
      </c>
      <c r="N91">
        <f t="shared" si="11"/>
        <v>0.29773876914049779</v>
      </c>
      <c r="P91" t="s">
        <v>168</v>
      </c>
      <c r="Q91" t="s">
        <v>167</v>
      </c>
      <c r="R91" s="3">
        <f t="shared" si="12"/>
        <v>0.53197750850757475</v>
      </c>
    </row>
    <row r="92" spans="1:18" x14ac:dyDescent="0.25">
      <c r="A92" t="s">
        <v>168</v>
      </c>
      <c r="B92">
        <v>17.399999618530273</v>
      </c>
      <c r="C92">
        <v>3.2999999523162842</v>
      </c>
      <c r="D92">
        <v>33.29488372093023</v>
      </c>
      <c r="E92">
        <v>13.05</v>
      </c>
      <c r="F92">
        <f t="shared" si="7"/>
        <v>0.17399999618530274</v>
      </c>
      <c r="G92">
        <f t="shared" si="7"/>
        <v>3.2999999523162842E-2</v>
      </c>
      <c r="H92">
        <f t="shared" si="7"/>
        <v>0.3329488372093023</v>
      </c>
      <c r="I92">
        <f t="shared" si="6"/>
        <v>0.1305</v>
      </c>
      <c r="J92">
        <f t="shared" si="8"/>
        <v>0.24069295046660502</v>
      </c>
      <c r="K92">
        <f t="shared" si="8"/>
        <v>6.5623928088561961E-2</v>
      </c>
      <c r="L92">
        <f t="shared" si="9"/>
        <v>0.10312991531741278</v>
      </c>
      <c r="M92">
        <f t="shared" si="10"/>
        <v>0.22035247705415434</v>
      </c>
      <c r="N92">
        <f t="shared" si="11"/>
        <v>0.53197750850757475</v>
      </c>
      <c r="P92" t="s">
        <v>170</v>
      </c>
      <c r="Q92" t="s">
        <v>169</v>
      </c>
      <c r="R92" s="3">
        <f t="shared" si="12"/>
        <v>0.16715227346421424</v>
      </c>
    </row>
    <row r="93" spans="1:18" x14ac:dyDescent="0.25">
      <c r="A93" t="s">
        <v>170</v>
      </c>
      <c r="B93">
        <v>21</v>
      </c>
      <c r="C93">
        <v>8.3999996185302734</v>
      </c>
      <c r="D93">
        <v>75.994695652173903</v>
      </c>
      <c r="E93">
        <v>62.384301075268823</v>
      </c>
      <c r="F93">
        <f t="shared" si="7"/>
        <v>0.21</v>
      </c>
      <c r="G93">
        <f t="shared" si="7"/>
        <v>8.3999996185302739E-2</v>
      </c>
      <c r="H93">
        <f t="shared" si="7"/>
        <v>0.75994695652173905</v>
      </c>
      <c r="I93">
        <f t="shared" si="6"/>
        <v>0.62384301075268822</v>
      </c>
      <c r="J93">
        <f t="shared" si="8"/>
        <v>0.39948574551486216</v>
      </c>
      <c r="K93">
        <f t="shared" si="8"/>
        <v>0.22891660167723438</v>
      </c>
      <c r="L93">
        <f t="shared" si="9"/>
        <v>0.29105212509272715</v>
      </c>
      <c r="M93">
        <f t="shared" si="10"/>
        <v>0.34946619390239908</v>
      </c>
      <c r="N93">
        <f t="shared" si="11"/>
        <v>0.16715227346421424</v>
      </c>
      <c r="P93" t="s">
        <v>882</v>
      </c>
      <c r="Q93" t="s">
        <v>171</v>
      </c>
      <c r="R93" s="3">
        <v>0.71737862039159583</v>
      </c>
    </row>
    <row r="94" spans="1:18" x14ac:dyDescent="0.25">
      <c r="A94" t="s">
        <v>903</v>
      </c>
      <c r="B94">
        <v>42.700000762939453</v>
      </c>
      <c r="C94">
        <v>22.600000381469727</v>
      </c>
      <c r="D94">
        <v>10.034705882352943</v>
      </c>
      <c r="E94">
        <v>0.87283464566929136</v>
      </c>
      <c r="F94">
        <f t="shared" si="7"/>
        <v>0.42700000762939455</v>
      </c>
      <c r="G94">
        <f t="shared" si="7"/>
        <v>0.22600000381469726</v>
      </c>
      <c r="H94">
        <f t="shared" si="7"/>
        <v>0.10034705882352943</v>
      </c>
      <c r="I94">
        <f t="shared" si="6"/>
        <v>8.7283464566929141E-3</v>
      </c>
      <c r="J94">
        <f t="shared" si="8"/>
        <v>0.2069980552643777</v>
      </c>
      <c r="K94">
        <f t="shared" si="8"/>
        <v>4.4414033058354403E-2</v>
      </c>
      <c r="L94">
        <f t="shared" si="9"/>
        <v>7.3135850633605962E-2</v>
      </c>
      <c r="M94">
        <f t="shared" si="10"/>
        <v>0.25877678021012379</v>
      </c>
      <c r="N94">
        <f t="shared" si="11"/>
        <v>0.71737862039159583</v>
      </c>
      <c r="P94" t="s">
        <v>379</v>
      </c>
      <c r="Q94" t="s">
        <v>172</v>
      </c>
      <c r="R94" s="3">
        <f t="shared" si="12"/>
        <v>6.7277329286824172E-2</v>
      </c>
    </row>
    <row r="95" spans="1:18" x14ac:dyDescent="0.25">
      <c r="A95" t="s">
        <v>379</v>
      </c>
      <c r="B95">
        <v>12</v>
      </c>
      <c r="C95">
        <v>6.5</v>
      </c>
      <c r="D95">
        <v>89.611693548387095</v>
      </c>
      <c r="E95">
        <v>85.688405797101453</v>
      </c>
      <c r="F95">
        <f t="shared" si="7"/>
        <v>0.12</v>
      </c>
      <c r="G95">
        <f t="shared" si="7"/>
        <v>6.5000000000000002E-2</v>
      </c>
      <c r="H95">
        <f t="shared" si="7"/>
        <v>0.89611693548387095</v>
      </c>
      <c r="I95">
        <f t="shared" si="6"/>
        <v>0.85688405797101452</v>
      </c>
      <c r="J95">
        <f t="shared" si="8"/>
        <v>0.3279238208152383</v>
      </c>
      <c r="K95">
        <f t="shared" si="8"/>
        <v>0.23600310118325976</v>
      </c>
      <c r="L95">
        <f t="shared" si="9"/>
        <v>0.27447187089417219</v>
      </c>
      <c r="M95">
        <f t="shared" si="10"/>
        <v>0.2942695396095672</v>
      </c>
      <c r="N95">
        <f t="shared" si="11"/>
        <v>6.7277329286824172E-2</v>
      </c>
      <c r="P95" t="s">
        <v>174</v>
      </c>
      <c r="Q95" t="s">
        <v>173</v>
      </c>
      <c r="R95" t="s">
        <v>446</v>
      </c>
    </row>
    <row r="96" spans="1:18" x14ac:dyDescent="0.25">
      <c r="A96" t="s">
        <v>174</v>
      </c>
      <c r="B96">
        <v>26.799999237060547</v>
      </c>
      <c r="C96">
        <v>2.0999999046325684</v>
      </c>
      <c r="D96" t="e">
        <v>#N/A</v>
      </c>
      <c r="E96" t="e">
        <v>#N/A</v>
      </c>
      <c r="F96">
        <f t="shared" si="7"/>
        <v>0.26799999237060546</v>
      </c>
      <c r="G96">
        <f t="shared" si="7"/>
        <v>2.0999999046325685E-2</v>
      </c>
      <c r="H96" t="e">
        <f t="shared" si="7"/>
        <v>#N/A</v>
      </c>
      <c r="I96" t="e">
        <f t="shared" si="6"/>
        <v>#N/A</v>
      </c>
      <c r="J96" t="e">
        <f t="shared" si="8"/>
        <v>#N/A</v>
      </c>
      <c r="K96" t="e">
        <f t="shared" si="8"/>
        <v>#N/A</v>
      </c>
      <c r="L96" t="e">
        <f t="shared" si="9"/>
        <v>#N/A</v>
      </c>
      <c r="M96" t="e">
        <f t="shared" si="10"/>
        <v>#N/A</v>
      </c>
      <c r="N96" t="e">
        <f t="shared" si="11"/>
        <v>#N/A</v>
      </c>
      <c r="P96" t="s">
        <v>176</v>
      </c>
      <c r="Q96" t="s">
        <v>175</v>
      </c>
      <c r="R96" s="3">
        <f t="shared" si="12"/>
        <v>0.56437431747191846</v>
      </c>
    </row>
    <row r="97" spans="1:18" x14ac:dyDescent="0.25">
      <c r="A97" t="s">
        <v>176</v>
      </c>
      <c r="B97">
        <v>52.299999237060547</v>
      </c>
      <c r="C97">
        <v>42.900001525878906</v>
      </c>
      <c r="D97">
        <v>5.7515000000000009</v>
      </c>
      <c r="E97">
        <v>2.9357894736842107</v>
      </c>
      <c r="F97">
        <f t="shared" si="7"/>
        <v>0.52299999237060546</v>
      </c>
      <c r="G97">
        <f t="shared" si="7"/>
        <v>0.42900001525878906</v>
      </c>
      <c r="H97">
        <f t="shared" si="7"/>
        <v>5.7515000000000011E-2</v>
      </c>
      <c r="I97">
        <f t="shared" si="6"/>
        <v>2.9357894736842107E-2</v>
      </c>
      <c r="J97">
        <f t="shared" si="8"/>
        <v>0.17343686044551021</v>
      </c>
      <c r="K97">
        <f t="shared" si="8"/>
        <v>0.11222538612128356</v>
      </c>
      <c r="L97">
        <f t="shared" si="9"/>
        <v>0.13627295076676829</v>
      </c>
      <c r="M97">
        <f t="shared" si="10"/>
        <v>0.31282120460834817</v>
      </c>
      <c r="N97">
        <f t="shared" si="11"/>
        <v>0.56437431747191846</v>
      </c>
      <c r="P97" t="s">
        <v>178</v>
      </c>
      <c r="Q97" t="s">
        <v>177</v>
      </c>
      <c r="R97" s="3">
        <f t="shared" si="12"/>
        <v>0.57313962552484843</v>
      </c>
    </row>
    <row r="98" spans="1:18" x14ac:dyDescent="0.25">
      <c r="A98" t="s">
        <v>178</v>
      </c>
      <c r="B98">
        <v>60.799999237060547</v>
      </c>
      <c r="C98">
        <v>38.099998474121094</v>
      </c>
      <c r="D98">
        <v>16.242702702702701</v>
      </c>
      <c r="E98">
        <v>3.1010638297872339</v>
      </c>
      <c r="F98">
        <f t="shared" si="7"/>
        <v>0.60799999237060542</v>
      </c>
      <c r="G98">
        <f t="shared" si="7"/>
        <v>0.38099998474121094</v>
      </c>
      <c r="H98">
        <f t="shared" si="7"/>
        <v>0.16242702702702702</v>
      </c>
      <c r="I98">
        <f t="shared" si="6"/>
        <v>3.1010638297872338E-2</v>
      </c>
      <c r="J98">
        <f t="shared" si="8"/>
        <v>0.3142540869952411</v>
      </c>
      <c r="K98">
        <f t="shared" si="8"/>
        <v>0.10869706858192897</v>
      </c>
      <c r="L98">
        <f t="shared" si="9"/>
        <v>0.16152455240208352</v>
      </c>
      <c r="M98">
        <f t="shared" si="10"/>
        <v>0.37840137445572664</v>
      </c>
      <c r="N98">
        <f t="shared" si="11"/>
        <v>0.57313962552484843</v>
      </c>
      <c r="P98" t="s">
        <v>180</v>
      </c>
      <c r="Q98" t="s">
        <v>179</v>
      </c>
      <c r="R98" s="3">
        <v>0.61907251437289723</v>
      </c>
    </row>
    <row r="99" spans="1:18" x14ac:dyDescent="0.25">
      <c r="A99" t="s">
        <v>972</v>
      </c>
      <c r="B99">
        <v>29.700000762939453</v>
      </c>
      <c r="C99">
        <v>6</v>
      </c>
      <c r="D99">
        <v>15.105925925925925</v>
      </c>
      <c r="E99">
        <v>5.3906896551724142</v>
      </c>
      <c r="F99">
        <f t="shared" si="7"/>
        <v>0.29700000762939455</v>
      </c>
      <c r="G99">
        <f t="shared" si="7"/>
        <v>0.06</v>
      </c>
      <c r="H99">
        <f t="shared" si="7"/>
        <v>0.15105925925925925</v>
      </c>
      <c r="I99">
        <f t="shared" si="6"/>
        <v>5.3906896551724141E-2</v>
      </c>
      <c r="J99">
        <f t="shared" si="8"/>
        <v>0.21181265578923911</v>
      </c>
      <c r="K99">
        <f t="shared" si="8"/>
        <v>5.6871906888229518E-2</v>
      </c>
      <c r="L99">
        <f t="shared" si="9"/>
        <v>8.9667895451474591E-2</v>
      </c>
      <c r="M99">
        <f t="shared" si="10"/>
        <v>0.23539360858631297</v>
      </c>
      <c r="N99">
        <f t="shared" si="11"/>
        <v>0.61907251437289723</v>
      </c>
      <c r="P99" t="s">
        <v>182</v>
      </c>
      <c r="Q99" t="s">
        <v>181</v>
      </c>
      <c r="R99" t="s">
        <v>446</v>
      </c>
    </row>
    <row r="100" spans="1:18" x14ac:dyDescent="0.25">
      <c r="A100" t="s">
        <v>184</v>
      </c>
      <c r="B100">
        <v>8.6999998092651367</v>
      </c>
      <c r="C100">
        <v>3.5999999046325684</v>
      </c>
      <c r="D100">
        <v>73.048387096774192</v>
      </c>
      <c r="E100">
        <v>61.895081967213116</v>
      </c>
      <c r="F100">
        <f t="shared" si="7"/>
        <v>8.6999998092651368E-2</v>
      </c>
      <c r="G100">
        <f t="shared" si="7"/>
        <v>3.5999999046325684E-2</v>
      </c>
      <c r="H100">
        <f t="shared" si="7"/>
        <v>0.73048387096774192</v>
      </c>
      <c r="I100">
        <f t="shared" si="6"/>
        <v>0.61895081967213117</v>
      </c>
      <c r="J100">
        <f t="shared" si="8"/>
        <v>0.2520954092816966</v>
      </c>
      <c r="K100">
        <f t="shared" si="8"/>
        <v>0.14927233138769966</v>
      </c>
      <c r="L100">
        <f t="shared" si="9"/>
        <v>0.18751317389312294</v>
      </c>
      <c r="M100">
        <f t="shared" si="10"/>
        <v>0.22466329285363912</v>
      </c>
      <c r="N100">
        <f t="shared" si="11"/>
        <v>0.16535909577679997</v>
      </c>
      <c r="P100" t="s">
        <v>184</v>
      </c>
      <c r="Q100" t="s">
        <v>183</v>
      </c>
      <c r="R100" s="3">
        <f t="shared" si="12"/>
        <v>0.16535909577679997</v>
      </c>
    </row>
    <row r="101" spans="1:18" x14ac:dyDescent="0.25">
      <c r="A101" t="s">
        <v>186</v>
      </c>
      <c r="B101">
        <v>5.6999998092651367</v>
      </c>
      <c r="C101">
        <v>2</v>
      </c>
      <c r="D101">
        <v>72.475714285714275</v>
      </c>
      <c r="E101">
        <v>45.636097560975607</v>
      </c>
      <c r="F101">
        <f t="shared" si="7"/>
        <v>5.6999998092651369E-2</v>
      </c>
      <c r="G101">
        <f t="shared" si="7"/>
        <v>0.02</v>
      </c>
      <c r="H101">
        <f t="shared" si="7"/>
        <v>0.72475714285714277</v>
      </c>
      <c r="I101">
        <f t="shared" si="6"/>
        <v>0.45636097560975608</v>
      </c>
      <c r="J101">
        <f t="shared" si="8"/>
        <v>0.20325145943016643</v>
      </c>
      <c r="K101">
        <f t="shared" si="8"/>
        <v>9.5536482624153179E-2</v>
      </c>
      <c r="L101">
        <f t="shared" si="9"/>
        <v>0.12997799970558177</v>
      </c>
      <c r="M101">
        <f t="shared" si="10"/>
        <v>0.17144176386506627</v>
      </c>
      <c r="N101">
        <f t="shared" si="11"/>
        <v>0.24185334556006244</v>
      </c>
      <c r="P101" t="s">
        <v>186</v>
      </c>
      <c r="Q101" t="s">
        <v>185</v>
      </c>
      <c r="R101" s="3">
        <f t="shared" si="12"/>
        <v>0.24185334556006244</v>
      </c>
    </row>
    <row r="102" spans="1:18" x14ac:dyDescent="0.25">
      <c r="A102" t="s">
        <v>973</v>
      </c>
      <c r="B102">
        <v>20.299999237060547</v>
      </c>
      <c r="C102">
        <v>5.5999999046325684</v>
      </c>
      <c r="D102" t="e">
        <v>#N/A</v>
      </c>
      <c r="E102" t="e">
        <v>#N/A</v>
      </c>
      <c r="F102">
        <f t="shared" si="7"/>
        <v>0.20299999237060548</v>
      </c>
      <c r="G102">
        <f t="shared" si="7"/>
        <v>5.5999999046325681E-2</v>
      </c>
      <c r="H102" t="e">
        <f t="shared" si="7"/>
        <v>#N/A</v>
      </c>
      <c r="I102" t="e">
        <f t="shared" si="6"/>
        <v>#N/A</v>
      </c>
      <c r="J102" t="e">
        <f t="shared" si="8"/>
        <v>#N/A</v>
      </c>
      <c r="K102" t="e">
        <f t="shared" si="8"/>
        <v>#N/A</v>
      </c>
      <c r="L102" t="e">
        <f t="shared" si="9"/>
        <v>#N/A</v>
      </c>
      <c r="M102" t="e">
        <f t="shared" si="10"/>
        <v>#N/A</v>
      </c>
      <c r="N102" t="e">
        <f t="shared" si="11"/>
        <v>#N/A</v>
      </c>
      <c r="P102" t="s">
        <v>880</v>
      </c>
      <c r="Q102" t="s">
        <v>187</v>
      </c>
      <c r="R102" t="s">
        <v>446</v>
      </c>
    </row>
    <row r="103" spans="1:18" x14ac:dyDescent="0.25">
      <c r="A103" t="s">
        <v>974</v>
      </c>
      <c r="B103">
        <v>4.5999999046325684</v>
      </c>
      <c r="C103">
        <v>2.2000000476837158</v>
      </c>
      <c r="D103" t="e">
        <v>#N/A</v>
      </c>
      <c r="E103" t="e">
        <v>#N/A</v>
      </c>
      <c r="F103">
        <f t="shared" si="7"/>
        <v>4.5999999046325686E-2</v>
      </c>
      <c r="G103">
        <f t="shared" si="7"/>
        <v>2.2000000476837159E-2</v>
      </c>
      <c r="H103" t="e">
        <f t="shared" si="7"/>
        <v>#N/A</v>
      </c>
      <c r="I103" t="e">
        <f t="shared" si="6"/>
        <v>#N/A</v>
      </c>
      <c r="J103" t="e">
        <f t="shared" si="8"/>
        <v>#N/A</v>
      </c>
      <c r="K103" t="e">
        <f t="shared" si="8"/>
        <v>#N/A</v>
      </c>
      <c r="L103" t="e">
        <f t="shared" si="9"/>
        <v>#N/A</v>
      </c>
      <c r="M103" t="e">
        <f t="shared" si="10"/>
        <v>#N/A</v>
      </c>
      <c r="N103" t="e">
        <f t="shared" si="11"/>
        <v>#N/A</v>
      </c>
      <c r="P103" t="s">
        <v>189</v>
      </c>
      <c r="Q103" t="s">
        <v>188</v>
      </c>
      <c r="R103" t="s">
        <v>446</v>
      </c>
    </row>
    <row r="104" spans="1:18" x14ac:dyDescent="0.25">
      <c r="A104" t="s">
        <v>189</v>
      </c>
      <c r="B104">
        <v>73.699996948242188</v>
      </c>
      <c r="C104">
        <v>57.599998474121094</v>
      </c>
      <c r="D104" t="e">
        <v>#N/A</v>
      </c>
      <c r="E104" t="e">
        <v>#N/A</v>
      </c>
      <c r="F104">
        <f t="shared" si="7"/>
        <v>0.73699996948242186</v>
      </c>
      <c r="G104">
        <f t="shared" si="7"/>
        <v>0.57599998474121095</v>
      </c>
      <c r="H104" t="e">
        <f t="shared" si="7"/>
        <v>#N/A</v>
      </c>
      <c r="I104" t="e">
        <f t="shared" si="6"/>
        <v>#N/A</v>
      </c>
      <c r="J104" t="e">
        <f t="shared" si="8"/>
        <v>#N/A</v>
      </c>
      <c r="K104" t="e">
        <f t="shared" si="8"/>
        <v>#N/A</v>
      </c>
      <c r="L104" t="e">
        <f t="shared" si="9"/>
        <v>#N/A</v>
      </c>
      <c r="M104" t="e">
        <f t="shared" si="10"/>
        <v>#N/A</v>
      </c>
      <c r="N104" t="e">
        <f t="shared" si="11"/>
        <v>#N/A</v>
      </c>
      <c r="P104" t="s">
        <v>191</v>
      </c>
      <c r="Q104" t="s">
        <v>190</v>
      </c>
      <c r="R104" s="3">
        <f t="shared" si="12"/>
        <v>0.66526512531358528</v>
      </c>
    </row>
    <row r="105" spans="1:18" x14ac:dyDescent="0.25">
      <c r="A105" t="s">
        <v>191</v>
      </c>
      <c r="B105">
        <v>94.699996948242188</v>
      </c>
      <c r="C105">
        <v>86.599998474121094</v>
      </c>
      <c r="D105">
        <v>6.1420000000000003</v>
      </c>
      <c r="E105">
        <v>0.9648101265822786</v>
      </c>
      <c r="F105">
        <f t="shared" si="7"/>
        <v>0.94699996948242182</v>
      </c>
      <c r="G105">
        <f t="shared" si="7"/>
        <v>0.86599998474121098</v>
      </c>
      <c r="H105">
        <f t="shared" si="7"/>
        <v>6.1420000000000002E-2</v>
      </c>
      <c r="I105">
        <f t="shared" si="6"/>
        <v>9.6481012658227866E-3</v>
      </c>
      <c r="J105">
        <f t="shared" si="8"/>
        <v>0.24117366797726975</v>
      </c>
      <c r="K105">
        <f t="shared" si="8"/>
        <v>9.1407086973517501E-2</v>
      </c>
      <c r="L105">
        <f t="shared" si="9"/>
        <v>0.13256920081128915</v>
      </c>
      <c r="M105">
        <f t="shared" si="10"/>
        <v>0.39604239305952865</v>
      </c>
      <c r="N105">
        <f t="shared" si="11"/>
        <v>0.66526512531358528</v>
      </c>
      <c r="P105" t="s">
        <v>193</v>
      </c>
      <c r="Q105" t="s">
        <v>192</v>
      </c>
      <c r="R105" s="3">
        <f t="shared" si="12"/>
        <v>0.49751092380494888</v>
      </c>
    </row>
    <row r="106" spans="1:18" x14ac:dyDescent="0.25">
      <c r="A106" t="s">
        <v>193</v>
      </c>
      <c r="B106">
        <v>31.399999618530273</v>
      </c>
      <c r="C106">
        <v>10.100000381469727</v>
      </c>
      <c r="D106">
        <v>25.472634822804313</v>
      </c>
      <c r="E106">
        <v>9.5997463284379183</v>
      </c>
      <c r="F106">
        <f t="shared" si="7"/>
        <v>0.31399999618530272</v>
      </c>
      <c r="G106">
        <f t="shared" si="7"/>
        <v>0.10100000381469726</v>
      </c>
      <c r="H106">
        <f t="shared" si="7"/>
        <v>0.25472634822804313</v>
      </c>
      <c r="I106">
        <f t="shared" si="6"/>
        <v>9.5997463284379178E-2</v>
      </c>
      <c r="J106">
        <f t="shared" si="8"/>
        <v>0.28281455473843925</v>
      </c>
      <c r="K106">
        <f t="shared" si="8"/>
        <v>9.8466969882918393E-2</v>
      </c>
      <c r="L106">
        <f t="shared" si="9"/>
        <v>0.14607522497470082</v>
      </c>
      <c r="M106">
        <f t="shared" si="10"/>
        <v>0.29070328469787238</v>
      </c>
      <c r="N106">
        <f t="shared" si="11"/>
        <v>0.49751092380494888</v>
      </c>
      <c r="P106" t="s">
        <v>195</v>
      </c>
      <c r="Q106" t="s">
        <v>194</v>
      </c>
      <c r="R106" s="3">
        <f t="shared" si="12"/>
        <v>0.74552675704411098</v>
      </c>
    </row>
    <row r="107" spans="1:18" x14ac:dyDescent="0.25">
      <c r="A107" t="s">
        <v>195</v>
      </c>
      <c r="B107">
        <v>51.099998474121094</v>
      </c>
      <c r="C107">
        <v>25.299999237060547</v>
      </c>
      <c r="D107">
        <v>1.6116666666666668</v>
      </c>
      <c r="E107">
        <v>0.44333333333333336</v>
      </c>
      <c r="F107">
        <f t="shared" si="7"/>
        <v>0.51099998474121089</v>
      </c>
      <c r="G107">
        <f t="shared" si="7"/>
        <v>0.25299999237060544</v>
      </c>
      <c r="H107">
        <f t="shared" si="7"/>
        <v>1.6116666666666668E-2</v>
      </c>
      <c r="I107">
        <f t="shared" si="6"/>
        <v>4.4333333333333334E-3</v>
      </c>
      <c r="J107">
        <f t="shared" si="8"/>
        <v>9.0750297083512899E-2</v>
      </c>
      <c r="K107">
        <f t="shared" si="8"/>
        <v>3.349079425020679E-2</v>
      </c>
      <c r="L107">
        <f t="shared" si="9"/>
        <v>4.8925834361923222E-2</v>
      </c>
      <c r="M107">
        <f t="shared" si="10"/>
        <v>0.19226317782417754</v>
      </c>
      <c r="N107">
        <f t="shared" si="11"/>
        <v>0.74552675704411098</v>
      </c>
      <c r="P107" t="s">
        <v>197</v>
      </c>
      <c r="Q107" t="s">
        <v>196</v>
      </c>
      <c r="R107" s="3">
        <f t="shared" si="12"/>
        <v>0.62031913173029696</v>
      </c>
    </row>
    <row r="108" spans="1:18" x14ac:dyDescent="0.25">
      <c r="A108" t="s">
        <v>197</v>
      </c>
      <c r="B108">
        <v>70.199996948242188</v>
      </c>
      <c r="C108">
        <v>32.299999237060547</v>
      </c>
      <c r="D108">
        <v>1.3986390532544377</v>
      </c>
      <c r="E108">
        <v>6.0817094017094027</v>
      </c>
      <c r="F108">
        <f t="shared" si="7"/>
        <v>0.70199996948242183</v>
      </c>
      <c r="G108">
        <f t="shared" si="7"/>
        <v>0.32299999237060545</v>
      </c>
      <c r="H108">
        <f t="shared" si="7"/>
        <v>1.3986390532544378E-2</v>
      </c>
      <c r="I108">
        <f t="shared" si="6"/>
        <v>6.081709401709403E-2</v>
      </c>
      <c r="J108">
        <f t="shared" si="8"/>
        <v>9.9088070558545988E-2</v>
      </c>
      <c r="K108">
        <f t="shared" si="8"/>
        <v>0.14015677259242154</v>
      </c>
      <c r="L108">
        <f t="shared" si="9"/>
        <v>0.11609750069415267</v>
      </c>
      <c r="M108">
        <f t="shared" si="10"/>
        <v>0.30577653602415328</v>
      </c>
      <c r="N108">
        <f t="shared" si="11"/>
        <v>0.62031913173029696</v>
      </c>
      <c r="P108" t="s">
        <v>199</v>
      </c>
      <c r="Q108" t="s">
        <v>198</v>
      </c>
      <c r="R108" s="3">
        <f t="shared" si="12"/>
        <v>0.50923820896159944</v>
      </c>
    </row>
    <row r="109" spans="1:18" x14ac:dyDescent="0.25">
      <c r="A109" t="s">
        <v>199</v>
      </c>
      <c r="B109">
        <v>7.4000000953674316</v>
      </c>
      <c r="C109">
        <v>1.1000000238418579</v>
      </c>
      <c r="D109">
        <v>43.226399999999991</v>
      </c>
      <c r="E109">
        <v>20.812222222222221</v>
      </c>
      <c r="F109">
        <f t="shared" si="7"/>
        <v>7.4000000953674316E-2</v>
      </c>
      <c r="G109">
        <f t="shared" si="7"/>
        <v>1.1000000238418579E-2</v>
      </c>
      <c r="H109">
        <f t="shared" si="7"/>
        <v>0.43226399999999993</v>
      </c>
      <c r="I109">
        <f t="shared" si="6"/>
        <v>0.20812222222222221</v>
      </c>
      <c r="J109">
        <f t="shared" si="8"/>
        <v>0.17885059802035627</v>
      </c>
      <c r="K109">
        <f t="shared" si="8"/>
        <v>4.7847094938613034E-2</v>
      </c>
      <c r="L109">
        <f t="shared" si="9"/>
        <v>7.5496856025407788E-2</v>
      </c>
      <c r="M109">
        <f t="shared" si="10"/>
        <v>0.15383605122490149</v>
      </c>
      <c r="N109">
        <f t="shared" si="11"/>
        <v>0.50923820896159944</v>
      </c>
      <c r="P109" t="s">
        <v>201</v>
      </c>
      <c r="Q109" t="s">
        <v>200</v>
      </c>
      <c r="R109" t="s">
        <v>446</v>
      </c>
    </row>
    <row r="110" spans="1:18" x14ac:dyDescent="0.25">
      <c r="A110" t="s">
        <v>975</v>
      </c>
      <c r="B110">
        <v>3.7000000476837158</v>
      </c>
      <c r="C110">
        <v>1.2000000476837158</v>
      </c>
      <c r="D110" t="e">
        <v>#N/A</v>
      </c>
      <c r="E110" t="e">
        <v>#N/A</v>
      </c>
      <c r="F110">
        <f t="shared" si="7"/>
        <v>3.7000000476837158E-2</v>
      </c>
      <c r="G110">
        <f t="shared" si="7"/>
        <v>1.2000000476837159E-2</v>
      </c>
      <c r="H110" t="e">
        <f t="shared" si="7"/>
        <v>#N/A</v>
      </c>
      <c r="I110" t="e">
        <f t="shared" si="6"/>
        <v>#N/A</v>
      </c>
      <c r="J110" t="e">
        <f t="shared" si="8"/>
        <v>#N/A</v>
      </c>
      <c r="K110" t="e">
        <f t="shared" si="8"/>
        <v>#N/A</v>
      </c>
      <c r="L110" t="e">
        <f t="shared" si="9"/>
        <v>#N/A</v>
      </c>
      <c r="M110" t="e">
        <f t="shared" si="10"/>
        <v>#N/A</v>
      </c>
      <c r="N110" t="e">
        <f t="shared" si="11"/>
        <v>#N/A</v>
      </c>
      <c r="P110" t="s">
        <v>203</v>
      </c>
      <c r="Q110" t="s">
        <v>202</v>
      </c>
      <c r="R110" s="3">
        <f t="shared" si="12"/>
        <v>0.79366320284551817</v>
      </c>
    </row>
    <row r="111" spans="1:18" x14ac:dyDescent="0.25">
      <c r="A111" t="s">
        <v>203</v>
      </c>
      <c r="B111">
        <v>55.900001525878906</v>
      </c>
      <c r="C111">
        <v>17.799999237060547</v>
      </c>
      <c r="D111">
        <v>3.1385185185185192</v>
      </c>
      <c r="E111">
        <v>0.37515151515151518</v>
      </c>
      <c r="F111">
        <f t="shared" si="7"/>
        <v>0.55900001525878906</v>
      </c>
      <c r="G111">
        <f t="shared" si="7"/>
        <v>0.17799999237060546</v>
      </c>
      <c r="H111">
        <f t="shared" si="7"/>
        <v>3.138518518518519E-2</v>
      </c>
      <c r="I111">
        <f t="shared" si="6"/>
        <v>3.751515151515152E-3</v>
      </c>
      <c r="J111">
        <f t="shared" si="8"/>
        <v>0.13245496969694434</v>
      </c>
      <c r="K111">
        <f t="shared" si="8"/>
        <v>2.5841239682877212E-2</v>
      </c>
      <c r="L111">
        <f t="shared" si="9"/>
        <v>4.3245515891213636E-2</v>
      </c>
      <c r="M111">
        <f t="shared" si="10"/>
        <v>0.20958702707223009</v>
      </c>
      <c r="N111">
        <f t="shared" si="11"/>
        <v>0.79366320284551817</v>
      </c>
      <c r="P111" t="s">
        <v>205</v>
      </c>
      <c r="Q111" t="s">
        <v>204</v>
      </c>
      <c r="R111" s="3">
        <f t="shared" si="12"/>
        <v>0.43853264020550775</v>
      </c>
    </row>
    <row r="112" spans="1:18" x14ac:dyDescent="0.25">
      <c r="A112" t="s">
        <v>205</v>
      </c>
      <c r="B112">
        <v>15.899999618530273</v>
      </c>
      <c r="C112">
        <v>5.4000000953674316</v>
      </c>
      <c r="D112">
        <v>31.47</v>
      </c>
      <c r="E112">
        <v>14.030000000000001</v>
      </c>
      <c r="F112">
        <f t="shared" si="7"/>
        <v>0.15899999618530272</v>
      </c>
      <c r="G112">
        <f t="shared" si="7"/>
        <v>5.4000000953674319E-2</v>
      </c>
      <c r="H112">
        <f t="shared" si="7"/>
        <v>0.31469999999999998</v>
      </c>
      <c r="I112">
        <f t="shared" si="6"/>
        <v>0.14030000000000001</v>
      </c>
      <c r="J112">
        <f t="shared" si="8"/>
        <v>0.22369018485287806</v>
      </c>
      <c r="K112">
        <f t="shared" si="8"/>
        <v>8.7041370243123514E-2</v>
      </c>
      <c r="L112">
        <f t="shared" si="9"/>
        <v>0.12531910506170951</v>
      </c>
      <c r="M112">
        <f t="shared" si="10"/>
        <v>0.22319927040385515</v>
      </c>
      <c r="N112">
        <f t="shared" si="11"/>
        <v>0.43853264020550775</v>
      </c>
      <c r="P112" t="s">
        <v>207</v>
      </c>
      <c r="Q112" t="s">
        <v>206</v>
      </c>
      <c r="R112" s="3">
        <f t="shared" si="12"/>
        <v>0.41667348235608948</v>
      </c>
    </row>
    <row r="113" spans="1:18" x14ac:dyDescent="0.25">
      <c r="A113" t="s">
        <v>207</v>
      </c>
      <c r="B113">
        <v>42.799999237060547</v>
      </c>
      <c r="C113">
        <v>15.600000381469727</v>
      </c>
      <c r="D113">
        <v>19.486160203432931</v>
      </c>
      <c r="E113">
        <v>16.082000000000001</v>
      </c>
      <c r="F113">
        <f t="shared" si="7"/>
        <v>0.42799999237060549</v>
      </c>
      <c r="G113">
        <f t="shared" si="7"/>
        <v>0.15600000381469725</v>
      </c>
      <c r="H113">
        <f t="shared" si="7"/>
        <v>0.19486160203432931</v>
      </c>
      <c r="I113">
        <f t="shared" si="6"/>
        <v>0.16082000000000002</v>
      </c>
      <c r="J113">
        <f t="shared" si="8"/>
        <v>0.28879190463726107</v>
      </c>
      <c r="K113">
        <f t="shared" si="8"/>
        <v>0.15839166838403973</v>
      </c>
      <c r="L113">
        <f t="shared" si="9"/>
        <v>0.20457921243507496</v>
      </c>
      <c r="M113">
        <f t="shared" si="10"/>
        <v>0.35071131904200448</v>
      </c>
      <c r="N113">
        <f t="shared" si="11"/>
        <v>0.41667348235608948</v>
      </c>
      <c r="P113" t="s">
        <v>790</v>
      </c>
      <c r="Q113" t="s">
        <v>208</v>
      </c>
      <c r="R113" t="s">
        <v>446</v>
      </c>
    </row>
    <row r="114" spans="1:18" x14ac:dyDescent="0.25">
      <c r="A114" t="s">
        <v>976</v>
      </c>
      <c r="B114">
        <v>10</v>
      </c>
      <c r="C114">
        <v>5.1999998092651367</v>
      </c>
      <c r="D114">
        <v>75.185306122448978</v>
      </c>
      <c r="E114">
        <v>61.089521912350598</v>
      </c>
      <c r="F114">
        <f t="shared" si="7"/>
        <v>0.1</v>
      </c>
      <c r="G114">
        <f t="shared" si="7"/>
        <v>5.1999998092651364E-2</v>
      </c>
      <c r="H114">
        <f t="shared" si="7"/>
        <v>0.7518530612244898</v>
      </c>
      <c r="I114">
        <f t="shared" si="6"/>
        <v>0.61089521912350597</v>
      </c>
      <c r="J114">
        <f t="shared" si="8"/>
        <v>0.27419939117811509</v>
      </c>
      <c r="K114">
        <f t="shared" si="8"/>
        <v>0.17823173182470103</v>
      </c>
      <c r="L114">
        <f t="shared" si="9"/>
        <v>0.21603744689619819</v>
      </c>
      <c r="M114">
        <f t="shared" si="10"/>
        <v>0.25030044576041577</v>
      </c>
      <c r="N114">
        <f t="shared" si="11"/>
        <v>0.13688748639710235</v>
      </c>
      <c r="P114" t="s">
        <v>884</v>
      </c>
      <c r="Q114" t="s">
        <v>209</v>
      </c>
      <c r="R114" s="3">
        <v>0.13688748639710235</v>
      </c>
    </row>
    <row r="115" spans="1:18" x14ac:dyDescent="0.25">
      <c r="A115" t="s">
        <v>211</v>
      </c>
      <c r="B115">
        <v>17.700000762939453</v>
      </c>
      <c r="C115">
        <v>9.5</v>
      </c>
      <c r="D115">
        <v>61.042857142857144</v>
      </c>
      <c r="E115">
        <v>40.892580645161289</v>
      </c>
      <c r="F115">
        <f t="shared" si="7"/>
        <v>0.17700000762939452</v>
      </c>
      <c r="G115">
        <f t="shared" si="7"/>
        <v>9.5000000000000001E-2</v>
      </c>
      <c r="H115">
        <f t="shared" si="7"/>
        <v>0.61042857142857143</v>
      </c>
      <c r="I115">
        <f t="shared" si="6"/>
        <v>0.40892580645161286</v>
      </c>
      <c r="J115">
        <f t="shared" si="8"/>
        <v>0.32870330360380856</v>
      </c>
      <c r="K115">
        <f t="shared" si="8"/>
        <v>0.19709883716781085</v>
      </c>
      <c r="L115">
        <f t="shared" si="9"/>
        <v>0.24643124814384743</v>
      </c>
      <c r="M115">
        <f t="shared" si="10"/>
        <v>0.31082555034946147</v>
      </c>
      <c r="N115">
        <f t="shared" si="11"/>
        <v>0.20717184328384675</v>
      </c>
      <c r="P115" t="s">
        <v>211</v>
      </c>
      <c r="Q115" t="s">
        <v>210</v>
      </c>
      <c r="R115" s="3">
        <f t="shared" si="12"/>
        <v>0.20717184328384675</v>
      </c>
    </row>
    <row r="116" spans="1:18" x14ac:dyDescent="0.25">
      <c r="A116" t="s">
        <v>213</v>
      </c>
      <c r="B116">
        <v>3.7000000476837158</v>
      </c>
      <c r="C116">
        <v>1.7000000476837158</v>
      </c>
      <c r="D116" t="e">
        <v>#N/A</v>
      </c>
      <c r="E116" t="e">
        <v>#N/A</v>
      </c>
      <c r="F116">
        <f t="shared" si="7"/>
        <v>3.7000000476837158E-2</v>
      </c>
      <c r="G116">
        <f t="shared" si="7"/>
        <v>1.7000000476837158E-2</v>
      </c>
      <c r="H116" t="e">
        <f t="shared" si="7"/>
        <v>#N/A</v>
      </c>
      <c r="I116" t="e">
        <f t="shared" si="6"/>
        <v>#N/A</v>
      </c>
      <c r="J116" t="e">
        <f t="shared" si="8"/>
        <v>#N/A</v>
      </c>
      <c r="K116" t="e">
        <f t="shared" si="8"/>
        <v>#N/A</v>
      </c>
      <c r="L116" t="e">
        <f t="shared" si="9"/>
        <v>#N/A</v>
      </c>
      <c r="M116" t="e">
        <f t="shared" si="10"/>
        <v>#N/A</v>
      </c>
      <c r="N116" t="e">
        <f t="shared" si="11"/>
        <v>#N/A</v>
      </c>
      <c r="P116" t="s">
        <v>213</v>
      </c>
      <c r="Q116" t="s">
        <v>212</v>
      </c>
      <c r="R116" t="s">
        <v>446</v>
      </c>
    </row>
    <row r="117" spans="1:18" x14ac:dyDescent="0.25">
      <c r="A117" t="s">
        <v>215</v>
      </c>
      <c r="B117">
        <v>28.5</v>
      </c>
      <c r="C117">
        <v>20.200000762939453</v>
      </c>
      <c r="D117">
        <v>11.694090909090908</v>
      </c>
      <c r="E117">
        <v>3.4749579831932769</v>
      </c>
      <c r="F117">
        <f t="shared" si="7"/>
        <v>0.28499999999999998</v>
      </c>
      <c r="G117">
        <f t="shared" si="7"/>
        <v>0.20200000762939452</v>
      </c>
      <c r="H117">
        <f t="shared" si="7"/>
        <v>0.11694090909090908</v>
      </c>
      <c r="I117">
        <f t="shared" si="6"/>
        <v>3.4749579831932768E-2</v>
      </c>
      <c r="J117">
        <f t="shared" si="8"/>
        <v>0.18256001503864169</v>
      </c>
      <c r="K117">
        <f t="shared" si="8"/>
        <v>8.3781951464314039E-2</v>
      </c>
      <c r="L117">
        <f t="shared" si="9"/>
        <v>0.11485410669686696</v>
      </c>
      <c r="M117">
        <f t="shared" si="10"/>
        <v>0.25363378993597419</v>
      </c>
      <c r="N117">
        <f t="shared" si="11"/>
        <v>0.54716559364641415</v>
      </c>
      <c r="P117" t="s">
        <v>215</v>
      </c>
      <c r="Q117" t="s">
        <v>214</v>
      </c>
      <c r="R117" s="3">
        <f t="shared" si="12"/>
        <v>0.54716559364641415</v>
      </c>
    </row>
    <row r="118" spans="1:18" x14ac:dyDescent="0.25">
      <c r="A118" t="s">
        <v>217</v>
      </c>
      <c r="B118">
        <v>86.199996948242188</v>
      </c>
      <c r="C118">
        <v>76.800003051757813</v>
      </c>
      <c r="D118">
        <v>1.7547962382445139</v>
      </c>
      <c r="E118">
        <v>0.28967816091954024</v>
      </c>
      <c r="F118">
        <f t="shared" si="7"/>
        <v>0.86199996948242186</v>
      </c>
      <c r="G118">
        <f t="shared" si="7"/>
        <v>0.76800003051757815</v>
      </c>
      <c r="H118">
        <f t="shared" si="7"/>
        <v>1.7547962382445138E-2</v>
      </c>
      <c r="I118">
        <f t="shared" si="6"/>
        <v>2.8967816091954022E-3</v>
      </c>
      <c r="J118">
        <f t="shared" si="8"/>
        <v>0.12298919886781276</v>
      </c>
      <c r="K118">
        <f t="shared" si="8"/>
        <v>4.7167026239363745E-2</v>
      </c>
      <c r="L118">
        <f t="shared" si="9"/>
        <v>6.818480800808252E-2</v>
      </c>
      <c r="M118">
        <f t="shared" si="10"/>
        <v>0.27552381134726567</v>
      </c>
      <c r="N118">
        <f t="shared" si="11"/>
        <v>0.75252662310865204</v>
      </c>
      <c r="P118" t="s">
        <v>217</v>
      </c>
      <c r="Q118" t="s">
        <v>216</v>
      </c>
      <c r="R118" s="3">
        <f t="shared" si="12"/>
        <v>0.75252662310865204</v>
      </c>
    </row>
    <row r="119" spans="1:18" x14ac:dyDescent="0.25">
      <c r="A119" t="s">
        <v>371</v>
      </c>
      <c r="B119">
        <v>41.5</v>
      </c>
      <c r="C119">
        <v>26.200000762939453</v>
      </c>
      <c r="D119">
        <v>7.247486752460258</v>
      </c>
      <c r="E119">
        <v>7.5317561591914091</v>
      </c>
      <c r="F119">
        <f t="shared" si="7"/>
        <v>0.41499999999999998</v>
      </c>
      <c r="G119">
        <f t="shared" si="7"/>
        <v>0.26200000762939452</v>
      </c>
      <c r="H119">
        <f t="shared" si="7"/>
        <v>7.2474867524602582E-2</v>
      </c>
      <c r="I119">
        <f t="shared" si="6"/>
        <v>7.5317561591914092E-2</v>
      </c>
      <c r="J119">
        <f t="shared" si="8"/>
        <v>0.17342742004282388</v>
      </c>
      <c r="K119">
        <f t="shared" si="8"/>
        <v>0.14047491488414893</v>
      </c>
      <c r="L119">
        <f t="shared" si="9"/>
        <v>0.15522154095961679</v>
      </c>
      <c r="M119">
        <f t="shared" si="10"/>
        <v>0.30333662016409019</v>
      </c>
      <c r="N119">
        <f t="shared" si="11"/>
        <v>0.48828617897947968</v>
      </c>
      <c r="P119" t="s">
        <v>371</v>
      </c>
      <c r="Q119" t="s">
        <v>218</v>
      </c>
      <c r="R119" s="3">
        <f t="shared" si="12"/>
        <v>0.48828617897947968</v>
      </c>
    </row>
    <row r="120" spans="1:18" x14ac:dyDescent="0.25">
      <c r="A120" t="s">
        <v>220</v>
      </c>
      <c r="B120">
        <v>42</v>
      </c>
      <c r="C120">
        <v>29.399999618530273</v>
      </c>
      <c r="D120">
        <v>14.052222222222222</v>
      </c>
      <c r="E120">
        <v>10.077826086956522</v>
      </c>
      <c r="F120">
        <f t="shared" si="7"/>
        <v>0.42</v>
      </c>
      <c r="G120">
        <f t="shared" si="7"/>
        <v>0.29399999618530276</v>
      </c>
      <c r="H120">
        <f t="shared" si="7"/>
        <v>0.14052222222222222</v>
      </c>
      <c r="I120">
        <f t="shared" si="6"/>
        <v>0.10077826086956522</v>
      </c>
      <c r="J120">
        <f t="shared" si="8"/>
        <v>0.24293894980701083</v>
      </c>
      <c r="K120">
        <f t="shared" si="8"/>
        <v>0.17213020743383081</v>
      </c>
      <c r="L120">
        <f t="shared" si="9"/>
        <v>0.201494768255082</v>
      </c>
      <c r="M120">
        <f t="shared" si="10"/>
        <v>0.35153792882231594</v>
      </c>
      <c r="N120">
        <f t="shared" si="11"/>
        <v>0.42681926547696336</v>
      </c>
      <c r="P120" t="s">
        <v>220</v>
      </c>
      <c r="Q120" t="s">
        <v>219</v>
      </c>
      <c r="R120" s="3">
        <f t="shared" si="12"/>
        <v>0.42681926547696336</v>
      </c>
    </row>
    <row r="121" spans="1:18" x14ac:dyDescent="0.25">
      <c r="A121" t="s">
        <v>224</v>
      </c>
      <c r="B121">
        <v>68.099998474121094</v>
      </c>
      <c r="C121">
        <v>42.400001525878906</v>
      </c>
      <c r="D121">
        <v>13.086290322580647</v>
      </c>
      <c r="E121">
        <v>1.4726086956521738</v>
      </c>
      <c r="F121">
        <f t="shared" si="7"/>
        <v>0.68099998474121093</v>
      </c>
      <c r="G121">
        <f t="shared" si="7"/>
        <v>0.42400001525878905</v>
      </c>
      <c r="H121">
        <f t="shared" si="7"/>
        <v>0.13086290322580646</v>
      </c>
      <c r="I121">
        <f t="shared" si="6"/>
        <v>1.4726086956521738E-2</v>
      </c>
      <c r="J121">
        <f t="shared" si="8"/>
        <v>0.29852576957436144</v>
      </c>
      <c r="K121">
        <f t="shared" si="8"/>
        <v>7.9018106116683612E-2</v>
      </c>
      <c r="L121">
        <f t="shared" si="9"/>
        <v>0.12495999780483812</v>
      </c>
      <c r="M121">
        <f t="shared" si="10"/>
        <v>0.36531714331237414</v>
      </c>
      <c r="N121">
        <f t="shared" si="11"/>
        <v>0.65794105178910878</v>
      </c>
      <c r="P121" t="s">
        <v>222</v>
      </c>
      <c r="Q121" t="s">
        <v>221</v>
      </c>
      <c r="R121" t="s">
        <v>446</v>
      </c>
    </row>
    <row r="122" spans="1:18" x14ac:dyDescent="0.25">
      <c r="A122" t="s">
        <v>226</v>
      </c>
      <c r="B122">
        <v>11</v>
      </c>
      <c r="C122">
        <v>3.5999999046325684</v>
      </c>
      <c r="D122">
        <v>85.410614525139664</v>
      </c>
      <c r="E122">
        <v>74.023853658536581</v>
      </c>
      <c r="F122">
        <f t="shared" si="7"/>
        <v>0.11</v>
      </c>
      <c r="G122">
        <f t="shared" si="7"/>
        <v>3.5999999046325684E-2</v>
      </c>
      <c r="H122">
        <f t="shared" si="7"/>
        <v>0.85410614525139661</v>
      </c>
      <c r="I122">
        <f t="shared" si="6"/>
        <v>0.74023853658536576</v>
      </c>
      <c r="J122">
        <f t="shared" si="8"/>
        <v>0.30651537641308246</v>
      </c>
      <c r="K122">
        <f t="shared" si="8"/>
        <v>0.16324394816080223</v>
      </c>
      <c r="L122">
        <f t="shared" si="9"/>
        <v>0.21303155722583697</v>
      </c>
      <c r="M122">
        <f t="shared" si="10"/>
        <v>0.25521768568655417</v>
      </c>
      <c r="N122">
        <f t="shared" si="11"/>
        <v>0.16529469087235649</v>
      </c>
      <c r="P122" t="s">
        <v>224</v>
      </c>
      <c r="Q122" t="s">
        <v>223</v>
      </c>
      <c r="R122" s="3">
        <f t="shared" si="12"/>
        <v>0.65794105178910878</v>
      </c>
    </row>
    <row r="123" spans="1:18" x14ac:dyDescent="0.25">
      <c r="A123" t="s">
        <v>977</v>
      </c>
      <c r="B123">
        <v>7.3000001907348633</v>
      </c>
      <c r="C123">
        <v>4.3000001907348633</v>
      </c>
      <c r="D123" t="e">
        <v>#N/A</v>
      </c>
      <c r="E123" t="e">
        <v>#N/A</v>
      </c>
      <c r="F123">
        <f t="shared" si="7"/>
        <v>7.3000001907348636E-2</v>
      </c>
      <c r="G123">
        <f t="shared" si="7"/>
        <v>4.300000190734863E-2</v>
      </c>
      <c r="H123" t="e">
        <f t="shared" si="7"/>
        <v>#N/A</v>
      </c>
      <c r="I123" t="e">
        <f t="shared" si="6"/>
        <v>#N/A</v>
      </c>
      <c r="J123" t="e">
        <f t="shared" si="8"/>
        <v>#N/A</v>
      </c>
      <c r="K123" t="e">
        <f t="shared" si="8"/>
        <v>#N/A</v>
      </c>
      <c r="L123" t="e">
        <f t="shared" si="9"/>
        <v>#N/A</v>
      </c>
      <c r="M123" t="e">
        <f t="shared" si="10"/>
        <v>#N/A</v>
      </c>
      <c r="N123" t="e">
        <f t="shared" si="11"/>
        <v>#N/A</v>
      </c>
      <c r="P123" t="s">
        <v>226</v>
      </c>
      <c r="Q123" t="s">
        <v>225</v>
      </c>
      <c r="R123" s="3">
        <f t="shared" si="12"/>
        <v>0.16529469087235649</v>
      </c>
    </row>
    <row r="124" spans="1:18" x14ac:dyDescent="0.25">
      <c r="A124" t="s">
        <v>228</v>
      </c>
      <c r="B124">
        <v>25.5</v>
      </c>
      <c r="C124">
        <v>15</v>
      </c>
      <c r="D124">
        <v>46.644838709677423</v>
      </c>
      <c r="E124">
        <v>51.196324503311253</v>
      </c>
      <c r="F124">
        <f t="shared" si="7"/>
        <v>0.255</v>
      </c>
      <c r="G124">
        <f t="shared" si="7"/>
        <v>0.15</v>
      </c>
      <c r="H124">
        <f t="shared" si="7"/>
        <v>0.46644838709677422</v>
      </c>
      <c r="I124">
        <f t="shared" si="6"/>
        <v>0.51196324503311252</v>
      </c>
      <c r="J124">
        <f t="shared" si="8"/>
        <v>0.34488307976715443</v>
      </c>
      <c r="K124">
        <f t="shared" si="8"/>
        <v>0.27711818192779569</v>
      </c>
      <c r="L124">
        <f t="shared" si="9"/>
        <v>0.30730925458992109</v>
      </c>
      <c r="M124">
        <f t="shared" si="10"/>
        <v>0.37629342491337725</v>
      </c>
      <c r="N124">
        <f t="shared" si="11"/>
        <v>0.18332547356982476</v>
      </c>
      <c r="P124" t="s">
        <v>228</v>
      </c>
      <c r="Q124" t="s">
        <v>227</v>
      </c>
      <c r="R124" s="3">
        <f t="shared" si="12"/>
        <v>0.18332547356982476</v>
      </c>
    </row>
    <row r="125" spans="1:18" x14ac:dyDescent="0.25">
      <c r="A125" t="s">
        <v>230</v>
      </c>
      <c r="B125">
        <v>48.799999237060547</v>
      </c>
      <c r="C125">
        <v>16.799999237060547</v>
      </c>
      <c r="D125">
        <v>13.489374999999997</v>
      </c>
      <c r="E125">
        <v>9.5805932203389812</v>
      </c>
      <c r="F125">
        <f t="shared" si="7"/>
        <v>0.48799999237060548</v>
      </c>
      <c r="G125">
        <f t="shared" si="7"/>
        <v>0.16799999237060548</v>
      </c>
      <c r="H125">
        <f t="shared" si="7"/>
        <v>0.13489374999999998</v>
      </c>
      <c r="I125">
        <f t="shared" si="6"/>
        <v>9.5805932203389815E-2</v>
      </c>
      <c r="J125">
        <f t="shared" si="8"/>
        <v>0.25656996895748019</v>
      </c>
      <c r="K125">
        <f t="shared" si="8"/>
        <v>0.12686763132977708</v>
      </c>
      <c r="L125">
        <f t="shared" si="9"/>
        <v>0.16978211947709024</v>
      </c>
      <c r="M125">
        <f t="shared" si="10"/>
        <v>0.33316044592477151</v>
      </c>
      <c r="N125">
        <f t="shared" si="11"/>
        <v>0.49038932576219607</v>
      </c>
      <c r="P125" t="s">
        <v>230</v>
      </c>
      <c r="Q125" t="s">
        <v>229</v>
      </c>
      <c r="R125" s="3">
        <f t="shared" si="12"/>
        <v>0.49038932576219607</v>
      </c>
    </row>
    <row r="126" spans="1:18" x14ac:dyDescent="0.25">
      <c r="A126" t="s">
        <v>232</v>
      </c>
      <c r="B126">
        <v>64.699996948242188</v>
      </c>
      <c r="C126">
        <v>30.299999237060547</v>
      </c>
      <c r="D126">
        <v>1.03993006993007</v>
      </c>
      <c r="E126">
        <v>0.26700564971751412</v>
      </c>
      <c r="F126">
        <f t="shared" si="7"/>
        <v>0.64699996948242189</v>
      </c>
      <c r="G126">
        <f t="shared" si="7"/>
        <v>0.30299999237060549</v>
      </c>
      <c r="H126">
        <f t="shared" si="7"/>
        <v>1.0399300699300699E-2</v>
      </c>
      <c r="I126">
        <f t="shared" si="6"/>
        <v>2.670056497175141E-3</v>
      </c>
      <c r="J126">
        <f t="shared" si="8"/>
        <v>8.2026503247950786E-2</v>
      </c>
      <c r="K126">
        <f t="shared" si="8"/>
        <v>2.8443401664940735E-2</v>
      </c>
      <c r="L126">
        <f t="shared" si="9"/>
        <v>4.2239789757975293E-2</v>
      </c>
      <c r="M126">
        <f t="shared" si="10"/>
        <v>0.19102818353314871</v>
      </c>
      <c r="N126">
        <f t="shared" si="11"/>
        <v>0.77888189597612167</v>
      </c>
      <c r="P126" t="s">
        <v>232</v>
      </c>
      <c r="Q126" t="s">
        <v>231</v>
      </c>
      <c r="R126" s="3">
        <f t="shared" si="12"/>
        <v>0.77888189597612167</v>
      </c>
    </row>
    <row r="127" spans="1:18" x14ac:dyDescent="0.25">
      <c r="A127" t="s">
        <v>234</v>
      </c>
      <c r="B127">
        <v>64.400001525878906</v>
      </c>
      <c r="C127">
        <v>44</v>
      </c>
      <c r="D127" t="e">
        <v>#N/A</v>
      </c>
      <c r="E127" t="e">
        <v>#N/A</v>
      </c>
      <c r="F127">
        <f t="shared" si="7"/>
        <v>0.64400001525878903</v>
      </c>
      <c r="G127">
        <f t="shared" si="7"/>
        <v>0.44</v>
      </c>
      <c r="H127" t="e">
        <f t="shared" si="7"/>
        <v>#N/A</v>
      </c>
      <c r="I127" t="e">
        <f t="shared" si="6"/>
        <v>#N/A</v>
      </c>
      <c r="J127" t="e">
        <f t="shared" si="8"/>
        <v>#N/A</v>
      </c>
      <c r="K127" t="e">
        <f t="shared" si="8"/>
        <v>#N/A</v>
      </c>
      <c r="L127" t="e">
        <f t="shared" si="9"/>
        <v>#N/A</v>
      </c>
      <c r="M127" t="e">
        <f t="shared" si="10"/>
        <v>#N/A</v>
      </c>
      <c r="N127" t="e">
        <f t="shared" si="11"/>
        <v>#N/A</v>
      </c>
      <c r="P127" t="s">
        <v>234</v>
      </c>
      <c r="Q127" t="s">
        <v>233</v>
      </c>
      <c r="R127" t="s">
        <v>446</v>
      </c>
    </row>
    <row r="128" spans="1:18" x14ac:dyDescent="0.25">
      <c r="A128" t="s">
        <v>236</v>
      </c>
      <c r="B128">
        <v>15.199999809265137</v>
      </c>
      <c r="C128">
        <v>7.4000000953674316</v>
      </c>
      <c r="D128">
        <v>98.569569230769233</v>
      </c>
      <c r="E128">
        <v>98.481971153846146</v>
      </c>
      <c r="F128">
        <f t="shared" si="7"/>
        <v>0.15199999809265136</v>
      </c>
      <c r="G128">
        <f t="shared" si="7"/>
        <v>7.4000000953674316E-2</v>
      </c>
      <c r="H128">
        <f t="shared" si="7"/>
        <v>0.98569569230769227</v>
      </c>
      <c r="I128">
        <f t="shared" si="6"/>
        <v>0.98481971153846148</v>
      </c>
      <c r="J128">
        <f t="shared" si="8"/>
        <v>0.38707330487997216</v>
      </c>
      <c r="K128">
        <f t="shared" si="8"/>
        <v>0.26995677356392339</v>
      </c>
      <c r="L128">
        <f t="shared" si="9"/>
        <v>0.31807694638760708</v>
      </c>
      <c r="M128">
        <f t="shared" si="10"/>
        <v>0.33490888942171437</v>
      </c>
      <c r="N128">
        <f t="shared" si="11"/>
        <v>5.0258274909247502E-2</v>
      </c>
      <c r="P128" t="s">
        <v>236</v>
      </c>
      <c r="Q128" t="s">
        <v>235</v>
      </c>
      <c r="R128" s="3">
        <f t="shared" si="12"/>
        <v>5.0258274909247502E-2</v>
      </c>
    </row>
    <row r="129" spans="1:18" x14ac:dyDescent="0.25">
      <c r="A129" t="s">
        <v>978</v>
      </c>
      <c r="B129">
        <v>16.899999618530273</v>
      </c>
      <c r="C129">
        <v>2.7999999523162842</v>
      </c>
      <c r="D129" t="e">
        <v>#N/A</v>
      </c>
      <c r="E129" t="e">
        <v>#N/A</v>
      </c>
      <c r="F129">
        <f t="shared" si="7"/>
        <v>0.16899999618530273</v>
      </c>
      <c r="G129">
        <f t="shared" si="7"/>
        <v>2.7999999523162841E-2</v>
      </c>
      <c r="H129" t="e">
        <f t="shared" si="7"/>
        <v>#N/A</v>
      </c>
      <c r="I129" t="e">
        <f t="shared" si="6"/>
        <v>#N/A</v>
      </c>
      <c r="J129" t="e">
        <f t="shared" si="8"/>
        <v>#N/A</v>
      </c>
      <c r="K129" t="e">
        <f t="shared" si="8"/>
        <v>#N/A</v>
      </c>
      <c r="L129" t="e">
        <f t="shared" si="9"/>
        <v>#N/A</v>
      </c>
      <c r="M129" t="e">
        <f t="shared" si="10"/>
        <v>#N/A</v>
      </c>
      <c r="N129" t="e">
        <f t="shared" si="11"/>
        <v>#N/A</v>
      </c>
      <c r="P129" t="s">
        <v>239</v>
      </c>
      <c r="Q129" t="s">
        <v>238</v>
      </c>
      <c r="R129" t="s">
        <v>446</v>
      </c>
    </row>
    <row r="130" spans="1:18" x14ac:dyDescent="0.25">
      <c r="A130" t="s">
        <v>239</v>
      </c>
      <c r="B130">
        <v>19.899999618530273</v>
      </c>
      <c r="C130">
        <v>2.0999999046325684</v>
      </c>
      <c r="D130" t="e">
        <v>#N/A</v>
      </c>
      <c r="E130" t="e">
        <v>#N/A</v>
      </c>
      <c r="F130">
        <f t="shared" si="7"/>
        <v>0.19899999618530273</v>
      </c>
      <c r="G130">
        <f t="shared" si="7"/>
        <v>2.0999999046325685E-2</v>
      </c>
      <c r="H130" t="e">
        <f t="shared" si="7"/>
        <v>#N/A</v>
      </c>
      <c r="I130" t="e">
        <f t="shared" si="7"/>
        <v>#N/A</v>
      </c>
      <c r="J130" t="e">
        <f t="shared" si="8"/>
        <v>#N/A</v>
      </c>
      <c r="K130" t="e">
        <f t="shared" si="8"/>
        <v>#N/A</v>
      </c>
      <c r="L130" t="e">
        <f t="shared" si="9"/>
        <v>#N/A</v>
      </c>
      <c r="M130" t="e">
        <f t="shared" si="10"/>
        <v>#N/A</v>
      </c>
      <c r="N130" t="e">
        <f t="shared" si="11"/>
        <v>#N/A</v>
      </c>
      <c r="P130" t="s">
        <v>241</v>
      </c>
      <c r="Q130" t="s">
        <v>240</v>
      </c>
      <c r="R130" s="3">
        <f t="shared" si="12"/>
        <v>0.62000382364867379</v>
      </c>
    </row>
    <row r="131" spans="1:18" x14ac:dyDescent="0.25">
      <c r="A131" t="s">
        <v>241</v>
      </c>
      <c r="B131">
        <v>41.299999237060547</v>
      </c>
      <c r="C131">
        <v>9.8999996185302734</v>
      </c>
      <c r="D131">
        <v>22.81917159763314</v>
      </c>
      <c r="E131">
        <v>4.9170391061452507</v>
      </c>
      <c r="F131">
        <f t="shared" ref="F131:I190" si="13">B131/100</f>
        <v>0.41299999237060547</v>
      </c>
      <c r="G131">
        <f t="shared" si="13"/>
        <v>9.8999996185302738E-2</v>
      </c>
      <c r="H131">
        <f t="shared" si="13"/>
        <v>0.22819171597633139</v>
      </c>
      <c r="I131">
        <f t="shared" si="13"/>
        <v>4.9170391061452511E-2</v>
      </c>
      <c r="J131">
        <f t="shared" ref="J131:K190" si="14">GEOMEAN(F131,H131)</f>
        <v>0.30699051607054612</v>
      </c>
      <c r="K131">
        <f t="shared" si="14"/>
        <v>6.9770111992984801E-2</v>
      </c>
      <c r="L131">
        <f t="shared" ref="L131:L190" si="15">POWER((POWER(J131,-1)+POWER(K131,-1))/2,-1)</f>
        <v>0.11369958053798809</v>
      </c>
      <c r="M131">
        <f t="shared" ref="M131:M190" si="16">GEOMEAN(AVERAGE(POWER(H131,1/2),POWER(I131,1/2)),AVERAGE(F131,G131))</f>
        <v>0.2992124332137146</v>
      </c>
      <c r="N131">
        <f t="shared" ref="N131:N190" si="17">1-(L131/M131)</f>
        <v>0.62000382364867379</v>
      </c>
      <c r="P131" t="s">
        <v>243</v>
      </c>
      <c r="Q131" t="s">
        <v>242</v>
      </c>
      <c r="R131" t="s">
        <v>446</v>
      </c>
    </row>
    <row r="132" spans="1:18" x14ac:dyDescent="0.25">
      <c r="A132" t="s">
        <v>245</v>
      </c>
      <c r="B132">
        <v>40.200000762939453</v>
      </c>
      <c r="C132">
        <v>13.899999618530273</v>
      </c>
      <c r="D132">
        <v>26.401785714285715</v>
      </c>
      <c r="E132">
        <v>28.733658536585359</v>
      </c>
      <c r="F132">
        <f t="shared" si="13"/>
        <v>0.40200000762939453</v>
      </c>
      <c r="G132">
        <f t="shared" si="13"/>
        <v>0.13899999618530273</v>
      </c>
      <c r="H132">
        <f t="shared" si="13"/>
        <v>0.26401785714285714</v>
      </c>
      <c r="I132">
        <f t="shared" si="13"/>
        <v>0.2873365853658536</v>
      </c>
      <c r="J132">
        <f t="shared" si="14"/>
        <v>0.32578394771032682</v>
      </c>
      <c r="K132">
        <f t="shared" si="14"/>
        <v>0.19984940397647313</v>
      </c>
      <c r="L132">
        <f t="shared" si="15"/>
        <v>0.24773058089284225</v>
      </c>
      <c r="M132">
        <f t="shared" si="16"/>
        <v>0.37682115093739671</v>
      </c>
      <c r="N132">
        <f t="shared" si="17"/>
        <v>0.34257782431645123</v>
      </c>
      <c r="P132" t="s">
        <v>393</v>
      </c>
      <c r="Q132" t="s">
        <v>237</v>
      </c>
      <c r="R132" t="s">
        <v>446</v>
      </c>
    </row>
    <row r="133" spans="1:18" x14ac:dyDescent="0.25">
      <c r="A133" t="s">
        <v>247</v>
      </c>
      <c r="B133">
        <v>59.200000762939453</v>
      </c>
      <c r="C133">
        <v>48.700000762939453</v>
      </c>
      <c r="D133">
        <v>6.2097530864197523</v>
      </c>
      <c r="E133">
        <v>1.3478205128205127</v>
      </c>
      <c r="F133">
        <f t="shared" si="13"/>
        <v>0.59200000762939453</v>
      </c>
      <c r="G133">
        <f t="shared" si="13"/>
        <v>0.48700000762939455</v>
      </c>
      <c r="H133">
        <f t="shared" si="13"/>
        <v>6.2097530864197524E-2</v>
      </c>
      <c r="I133">
        <f t="shared" si="13"/>
        <v>1.3478205128205127E-2</v>
      </c>
      <c r="J133">
        <f t="shared" si="14"/>
        <v>0.1917335097091051</v>
      </c>
      <c r="K133">
        <f t="shared" si="14"/>
        <v>8.1017812857830482E-2</v>
      </c>
      <c r="L133">
        <f t="shared" si="15"/>
        <v>0.113904706030345</v>
      </c>
      <c r="M133">
        <f t="shared" si="16"/>
        <v>0.31390576008312898</v>
      </c>
      <c r="N133">
        <f t="shared" si="17"/>
        <v>0.63713725418679612</v>
      </c>
      <c r="P133" t="s">
        <v>245</v>
      </c>
      <c r="Q133" t="s">
        <v>244</v>
      </c>
      <c r="R133" s="3">
        <f t="shared" ref="R133:R192" si="18">VLOOKUP(P133,$A$2:$N$190,14,FALSE)</f>
        <v>0.34257782431645123</v>
      </c>
    </row>
    <row r="134" spans="1:18" x14ac:dyDescent="0.25">
      <c r="A134" t="s">
        <v>249</v>
      </c>
      <c r="B134">
        <v>46.700000762939453</v>
      </c>
      <c r="C134">
        <v>24.200000762939453</v>
      </c>
      <c r="D134">
        <v>17.460081300813009</v>
      </c>
      <c r="E134">
        <v>15.434350649350648</v>
      </c>
      <c r="F134">
        <f t="shared" si="13"/>
        <v>0.46700000762939453</v>
      </c>
      <c r="G134">
        <f t="shared" si="13"/>
        <v>0.24200000762939453</v>
      </c>
      <c r="H134">
        <f t="shared" si="13"/>
        <v>0.1746008130081301</v>
      </c>
      <c r="I134">
        <f t="shared" si="13"/>
        <v>0.15434350649350648</v>
      </c>
      <c r="J134">
        <f t="shared" si="14"/>
        <v>0.28554961216379765</v>
      </c>
      <c r="K134">
        <f t="shared" si="14"/>
        <v>0.19326440372964721</v>
      </c>
      <c r="L134">
        <f t="shared" si="15"/>
        <v>0.23051361780666657</v>
      </c>
      <c r="M134">
        <f t="shared" si="16"/>
        <v>0.37907761263876416</v>
      </c>
      <c r="N134">
        <f t="shared" si="17"/>
        <v>0.39190917606012576</v>
      </c>
      <c r="P134" t="s">
        <v>247</v>
      </c>
      <c r="Q134" t="s">
        <v>246</v>
      </c>
      <c r="R134" s="3">
        <f t="shared" si="18"/>
        <v>0.63713725418679612</v>
      </c>
    </row>
    <row r="135" spans="1:18" x14ac:dyDescent="0.25">
      <c r="A135" t="s">
        <v>251</v>
      </c>
      <c r="B135">
        <v>57.200000762939453</v>
      </c>
      <c r="C135">
        <v>57.799999237060547</v>
      </c>
      <c r="D135">
        <v>30.448952618453863</v>
      </c>
      <c r="E135">
        <v>19.063738019169328</v>
      </c>
      <c r="F135">
        <f t="shared" si="13"/>
        <v>0.57200000762939451</v>
      </c>
      <c r="G135">
        <f t="shared" si="13"/>
        <v>0.57799999237060551</v>
      </c>
      <c r="H135">
        <f t="shared" si="13"/>
        <v>0.30448952618453862</v>
      </c>
      <c r="I135">
        <f t="shared" si="13"/>
        <v>0.1906373801916933</v>
      </c>
      <c r="J135">
        <f t="shared" si="14"/>
        <v>0.41733441183375569</v>
      </c>
      <c r="K135">
        <f t="shared" si="14"/>
        <v>0.3319463876838411</v>
      </c>
      <c r="L135">
        <f t="shared" si="15"/>
        <v>0.36977499104091816</v>
      </c>
      <c r="M135">
        <f t="shared" si="16"/>
        <v>0.53307832890735518</v>
      </c>
      <c r="N135">
        <f t="shared" si="17"/>
        <v>0.30634022996424948</v>
      </c>
      <c r="P135" t="s">
        <v>249</v>
      </c>
      <c r="Q135" t="s">
        <v>248</v>
      </c>
      <c r="R135" s="3">
        <f t="shared" si="18"/>
        <v>0.39190917606012576</v>
      </c>
    </row>
    <row r="136" spans="1:18" x14ac:dyDescent="0.25">
      <c r="A136" t="s">
        <v>253</v>
      </c>
      <c r="B136">
        <v>47.599998474121094</v>
      </c>
      <c r="C136">
        <v>28.200000762939453</v>
      </c>
      <c r="D136">
        <v>32.90801478953356</v>
      </c>
      <c r="E136">
        <v>29.975781177561426</v>
      </c>
      <c r="F136">
        <f t="shared" si="13"/>
        <v>0.47599998474121091</v>
      </c>
      <c r="G136">
        <f t="shared" si="13"/>
        <v>0.28200000762939453</v>
      </c>
      <c r="H136">
        <f t="shared" si="13"/>
        <v>0.32908014789533557</v>
      </c>
      <c r="I136">
        <f t="shared" si="13"/>
        <v>0.29975781177561428</v>
      </c>
      <c r="J136">
        <f t="shared" si="14"/>
        <v>0.39578042571205463</v>
      </c>
      <c r="K136">
        <f t="shared" si="14"/>
        <v>0.29074336657556582</v>
      </c>
      <c r="L136">
        <f t="shared" si="15"/>
        <v>0.33522664382190664</v>
      </c>
      <c r="M136">
        <f t="shared" si="16"/>
        <v>0.46093291845963985</v>
      </c>
      <c r="N136">
        <f t="shared" si="17"/>
        <v>0.27272140826440083</v>
      </c>
      <c r="P136" t="s">
        <v>251</v>
      </c>
      <c r="Q136" t="s">
        <v>250</v>
      </c>
      <c r="R136" s="3">
        <f t="shared" si="18"/>
        <v>0.30634022996424948</v>
      </c>
    </row>
    <row r="137" spans="1:18" x14ac:dyDescent="0.25">
      <c r="A137" t="s">
        <v>255</v>
      </c>
      <c r="B137">
        <v>8.1000003814697266</v>
      </c>
      <c r="C137">
        <v>3.2999999523162842</v>
      </c>
      <c r="D137">
        <v>61.428530351437693</v>
      </c>
      <c r="E137">
        <v>43.858763183125596</v>
      </c>
      <c r="F137">
        <f t="shared" si="13"/>
        <v>8.1000003814697269E-2</v>
      </c>
      <c r="G137">
        <f t="shared" si="13"/>
        <v>3.2999999523162842E-2</v>
      </c>
      <c r="H137">
        <f t="shared" si="13"/>
        <v>0.61428530351437693</v>
      </c>
      <c r="I137">
        <f t="shared" si="13"/>
        <v>0.43858763183125599</v>
      </c>
      <c r="J137">
        <f t="shared" si="14"/>
        <v>0.22306302232323716</v>
      </c>
      <c r="K137">
        <f t="shared" si="14"/>
        <v>0.12030540985881127</v>
      </c>
      <c r="L137">
        <f t="shared" si="15"/>
        <v>0.15630841865343267</v>
      </c>
      <c r="M137">
        <f t="shared" si="16"/>
        <v>0.20300654635479645</v>
      </c>
      <c r="N137">
        <f t="shared" si="17"/>
        <v>0.23003261983359402</v>
      </c>
      <c r="P137" t="s">
        <v>253</v>
      </c>
      <c r="Q137" t="s">
        <v>252</v>
      </c>
      <c r="R137" s="3">
        <f t="shared" si="18"/>
        <v>0.27272140826440083</v>
      </c>
    </row>
    <row r="138" spans="1:18" x14ac:dyDescent="0.25">
      <c r="A138" t="s">
        <v>257</v>
      </c>
      <c r="B138">
        <v>20.5</v>
      </c>
      <c r="C138">
        <v>8.3999996185302734</v>
      </c>
      <c r="D138">
        <v>14.454524714828898</v>
      </c>
      <c r="E138">
        <v>10.547096774193546</v>
      </c>
      <c r="F138">
        <f t="shared" si="13"/>
        <v>0.20499999999999999</v>
      </c>
      <c r="G138">
        <f t="shared" si="13"/>
        <v>8.3999996185302739E-2</v>
      </c>
      <c r="H138">
        <f t="shared" si="13"/>
        <v>0.14454524714828898</v>
      </c>
      <c r="I138">
        <f t="shared" si="13"/>
        <v>0.10547096774193547</v>
      </c>
      <c r="J138">
        <f t="shared" si="14"/>
        <v>0.17213882672250105</v>
      </c>
      <c r="K138">
        <f t="shared" si="14"/>
        <v>9.412524044050441E-2</v>
      </c>
      <c r="L138">
        <f t="shared" si="15"/>
        <v>0.1217033047458303</v>
      </c>
      <c r="M138">
        <f t="shared" si="16"/>
        <v>0.22568324343551871</v>
      </c>
      <c r="N138">
        <f t="shared" si="17"/>
        <v>0.4607339787696606</v>
      </c>
      <c r="P138" t="s">
        <v>255</v>
      </c>
      <c r="Q138" t="s">
        <v>254</v>
      </c>
      <c r="R138" s="3">
        <f t="shared" si="18"/>
        <v>0.23003261983359402</v>
      </c>
    </row>
    <row r="139" spans="1:18" x14ac:dyDescent="0.25">
      <c r="A139" t="s">
        <v>979</v>
      </c>
      <c r="B139">
        <v>9.3000001907348633</v>
      </c>
      <c r="C139">
        <v>4.5</v>
      </c>
      <c r="D139" t="e">
        <v>#N/A</v>
      </c>
      <c r="E139" t="e">
        <v>#N/A</v>
      </c>
      <c r="F139">
        <f t="shared" si="13"/>
        <v>9.3000001907348639E-2</v>
      </c>
      <c r="G139">
        <f t="shared" si="13"/>
        <v>4.4999999999999998E-2</v>
      </c>
      <c r="H139" t="e">
        <f t="shared" si="13"/>
        <v>#N/A</v>
      </c>
      <c r="I139" t="e">
        <f t="shared" si="13"/>
        <v>#N/A</v>
      </c>
      <c r="J139" t="e">
        <f t="shared" si="14"/>
        <v>#N/A</v>
      </c>
      <c r="K139" t="e">
        <f t="shared" si="14"/>
        <v>#N/A</v>
      </c>
      <c r="L139" t="e">
        <f t="shared" si="15"/>
        <v>#N/A</v>
      </c>
      <c r="M139" t="e">
        <f t="shared" si="16"/>
        <v>#N/A</v>
      </c>
      <c r="N139" t="e">
        <f t="shared" si="17"/>
        <v>#N/A</v>
      </c>
      <c r="P139" t="s">
        <v>257</v>
      </c>
      <c r="Q139" t="s">
        <v>256</v>
      </c>
      <c r="R139" s="3">
        <f t="shared" si="18"/>
        <v>0.4607339787696606</v>
      </c>
    </row>
    <row r="140" spans="1:18" x14ac:dyDescent="0.25">
      <c r="A140" t="s">
        <v>259</v>
      </c>
      <c r="B140">
        <v>49.299999237060547</v>
      </c>
      <c r="C140">
        <v>5.5</v>
      </c>
      <c r="D140">
        <v>45.42</v>
      </c>
      <c r="E140">
        <v>15.556000000000001</v>
      </c>
      <c r="F140">
        <f t="shared" si="13"/>
        <v>0.49299999237060549</v>
      </c>
      <c r="G140">
        <f t="shared" si="13"/>
        <v>5.5E-2</v>
      </c>
      <c r="H140">
        <f t="shared" si="13"/>
        <v>0.45419999999999999</v>
      </c>
      <c r="I140">
        <f t="shared" si="13"/>
        <v>0.15556</v>
      </c>
      <c r="J140">
        <f t="shared" si="14"/>
        <v>0.47320248999210585</v>
      </c>
      <c r="K140">
        <f t="shared" si="14"/>
        <v>9.2497567535584413E-2</v>
      </c>
      <c r="L140">
        <f t="shared" si="15"/>
        <v>0.1547465965173922</v>
      </c>
      <c r="M140">
        <f t="shared" si="16"/>
        <v>0.38257623317616857</v>
      </c>
      <c r="N140">
        <f t="shared" si="17"/>
        <v>0.59551434956458849</v>
      </c>
      <c r="P140" t="s">
        <v>259</v>
      </c>
      <c r="Q140" t="s">
        <v>258</v>
      </c>
      <c r="R140" s="3">
        <f t="shared" si="18"/>
        <v>0.59551434956458849</v>
      </c>
    </row>
    <row r="141" spans="1:18" x14ac:dyDescent="0.25">
      <c r="A141" t="s">
        <v>980</v>
      </c>
      <c r="B141">
        <v>4.5</v>
      </c>
      <c r="C141">
        <v>2.4000000953674316</v>
      </c>
      <c r="D141">
        <v>12.568750000000001</v>
      </c>
      <c r="E141">
        <v>15.98</v>
      </c>
      <c r="F141">
        <f t="shared" si="13"/>
        <v>4.4999999999999998E-2</v>
      </c>
      <c r="G141">
        <f t="shared" si="13"/>
        <v>2.4000000953674317E-2</v>
      </c>
      <c r="H141">
        <f t="shared" si="13"/>
        <v>0.12568750000000001</v>
      </c>
      <c r="I141">
        <f t="shared" si="13"/>
        <v>0.1598</v>
      </c>
      <c r="J141">
        <f t="shared" si="14"/>
        <v>7.5205967183462244E-2</v>
      </c>
      <c r="K141">
        <f t="shared" si="14"/>
        <v>6.1928992825631808E-2</v>
      </c>
      <c r="L141">
        <f t="shared" si="15"/>
        <v>6.7924762611087333E-2</v>
      </c>
      <c r="M141">
        <f t="shared" si="16"/>
        <v>0.11406678311481612</v>
      </c>
      <c r="N141">
        <f t="shared" si="17"/>
        <v>0.40451759262189102</v>
      </c>
      <c r="P141" t="s">
        <v>261</v>
      </c>
      <c r="Q141" t="s">
        <v>260</v>
      </c>
      <c r="R141" s="3">
        <f t="shared" si="18"/>
        <v>0.13786062793609477</v>
      </c>
    </row>
    <row r="142" spans="1:18" x14ac:dyDescent="0.25">
      <c r="A142" t="s">
        <v>261</v>
      </c>
      <c r="B142">
        <v>20.899999618530273</v>
      </c>
      <c r="C142">
        <v>17</v>
      </c>
      <c r="D142">
        <v>67.945888801879406</v>
      </c>
      <c r="E142">
        <v>49.686364124597205</v>
      </c>
      <c r="F142">
        <f t="shared" si="13"/>
        <v>0.20899999618530274</v>
      </c>
      <c r="G142">
        <f t="shared" si="13"/>
        <v>0.17</v>
      </c>
      <c r="H142">
        <f t="shared" si="13"/>
        <v>0.67945888801879406</v>
      </c>
      <c r="I142">
        <f t="shared" si="13"/>
        <v>0.49686364124597204</v>
      </c>
      <c r="J142">
        <f t="shared" si="14"/>
        <v>0.37683803550596906</v>
      </c>
      <c r="K142">
        <f t="shared" si="14"/>
        <v>0.29063175843636779</v>
      </c>
      <c r="L142">
        <f t="shared" si="15"/>
        <v>0.32816796175279145</v>
      </c>
      <c r="M142">
        <f t="shared" si="16"/>
        <v>0.38064374785155541</v>
      </c>
      <c r="N142">
        <f t="shared" si="17"/>
        <v>0.13786062793609477</v>
      </c>
      <c r="P142" t="s">
        <v>378</v>
      </c>
      <c r="Q142" t="s">
        <v>262</v>
      </c>
      <c r="R142" s="3">
        <f t="shared" si="18"/>
        <v>9.637672216275206E-2</v>
      </c>
    </row>
    <row r="143" spans="1:18" x14ac:dyDescent="0.25">
      <c r="A143" t="s">
        <v>378</v>
      </c>
      <c r="B143">
        <v>13.800000190734863</v>
      </c>
      <c r="C143">
        <v>8.6999998092651367</v>
      </c>
      <c r="D143">
        <v>76.511245037892465</v>
      </c>
      <c r="E143">
        <v>69.7634651413413</v>
      </c>
      <c r="F143">
        <f t="shared" si="13"/>
        <v>0.13800000190734862</v>
      </c>
      <c r="G143">
        <f t="shared" si="13"/>
        <v>8.6999998092651368E-2</v>
      </c>
      <c r="H143">
        <f t="shared" si="13"/>
        <v>0.76511245037892461</v>
      </c>
      <c r="I143">
        <f t="shared" si="13"/>
        <v>0.69763465141341297</v>
      </c>
      <c r="J143">
        <f t="shared" si="14"/>
        <v>0.32493925526416129</v>
      </c>
      <c r="K143">
        <f t="shared" si="14"/>
        <v>0.24636195595573279</v>
      </c>
      <c r="L143">
        <f t="shared" si="15"/>
        <v>0.28024680823883502</v>
      </c>
      <c r="M143">
        <f t="shared" si="16"/>
        <v>0.31013677393258832</v>
      </c>
      <c r="N143">
        <f t="shared" si="17"/>
        <v>9.637672216275206E-2</v>
      </c>
      <c r="P143" t="s">
        <v>264</v>
      </c>
      <c r="Q143" t="s">
        <v>263</v>
      </c>
      <c r="R143" s="3">
        <f t="shared" si="18"/>
        <v>0.77816370185502937</v>
      </c>
    </row>
    <row r="144" spans="1:18" x14ac:dyDescent="0.25">
      <c r="A144" t="s">
        <v>264</v>
      </c>
      <c r="B144">
        <v>61.5</v>
      </c>
      <c r="C144">
        <v>49.700000762939453</v>
      </c>
      <c r="D144">
        <v>4.2506363636363629</v>
      </c>
      <c r="E144">
        <v>0.26616438356164385</v>
      </c>
      <c r="F144">
        <f t="shared" si="13"/>
        <v>0.61499999999999999</v>
      </c>
      <c r="G144">
        <f t="shared" si="13"/>
        <v>0.49700000762939456</v>
      </c>
      <c r="H144">
        <f t="shared" si="13"/>
        <v>4.2506363636363627E-2</v>
      </c>
      <c r="I144">
        <f t="shared" si="13"/>
        <v>2.6616438356164385E-3</v>
      </c>
      <c r="J144">
        <f t="shared" si="14"/>
        <v>0.161683065397597</v>
      </c>
      <c r="K144">
        <f t="shared" si="14"/>
        <v>3.6370826311868429E-2</v>
      </c>
      <c r="L144">
        <f t="shared" si="15"/>
        <v>5.9383298539499696E-2</v>
      </c>
      <c r="M144">
        <f t="shared" si="16"/>
        <v>0.26768972903024446</v>
      </c>
      <c r="N144">
        <f t="shared" si="17"/>
        <v>0.77816370185502937</v>
      </c>
      <c r="P144" t="s">
        <v>266</v>
      </c>
      <c r="Q144" t="s">
        <v>265</v>
      </c>
      <c r="R144" t="s">
        <v>446</v>
      </c>
    </row>
    <row r="145" spans="1:18" x14ac:dyDescent="0.25">
      <c r="A145" t="s">
        <v>268</v>
      </c>
      <c r="B145">
        <v>35.599998474121094</v>
      </c>
      <c r="C145">
        <v>20.299999237060547</v>
      </c>
      <c r="D145" t="e">
        <v>#N/A</v>
      </c>
      <c r="E145" t="e">
        <v>#N/A</v>
      </c>
      <c r="F145">
        <f t="shared" si="13"/>
        <v>0.35599998474121092</v>
      </c>
      <c r="G145">
        <f t="shared" si="13"/>
        <v>0.20299999237060548</v>
      </c>
      <c r="H145" t="e">
        <f t="shared" si="13"/>
        <v>#N/A</v>
      </c>
      <c r="I145" t="e">
        <f t="shared" si="13"/>
        <v>#N/A</v>
      </c>
      <c r="J145" t="e">
        <f t="shared" si="14"/>
        <v>#N/A</v>
      </c>
      <c r="K145" t="e">
        <f t="shared" si="14"/>
        <v>#N/A</v>
      </c>
      <c r="L145" t="e">
        <f t="shared" si="15"/>
        <v>#N/A</v>
      </c>
      <c r="M145" t="e">
        <f t="shared" si="16"/>
        <v>#N/A</v>
      </c>
      <c r="N145" t="e">
        <f t="shared" si="17"/>
        <v>#N/A</v>
      </c>
      <c r="P145" t="s">
        <v>268</v>
      </c>
      <c r="Q145" t="s">
        <v>267</v>
      </c>
      <c r="R145" t="s">
        <v>446</v>
      </c>
    </row>
    <row r="146" spans="1:18" x14ac:dyDescent="0.25">
      <c r="A146" t="s">
        <v>270</v>
      </c>
      <c r="B146">
        <v>22.799999237060547</v>
      </c>
      <c r="C146">
        <v>10.800000190734863</v>
      </c>
      <c r="D146" t="e">
        <v>#N/A</v>
      </c>
      <c r="E146" t="e">
        <v>#N/A</v>
      </c>
      <c r="F146">
        <f t="shared" si="13"/>
        <v>0.22799999237060548</v>
      </c>
      <c r="G146">
        <f t="shared" si="13"/>
        <v>0.10800000190734864</v>
      </c>
      <c r="H146" t="e">
        <f t="shared" si="13"/>
        <v>#N/A</v>
      </c>
      <c r="I146" t="e">
        <f t="shared" si="13"/>
        <v>#N/A</v>
      </c>
      <c r="J146" t="e">
        <f t="shared" si="14"/>
        <v>#N/A</v>
      </c>
      <c r="K146" t="e">
        <f t="shared" si="14"/>
        <v>#N/A</v>
      </c>
      <c r="L146" t="e">
        <f t="shared" si="15"/>
        <v>#N/A</v>
      </c>
      <c r="M146" t="e">
        <f t="shared" si="16"/>
        <v>#N/A</v>
      </c>
      <c r="N146" t="e">
        <f t="shared" si="17"/>
        <v>#N/A</v>
      </c>
      <c r="P146" t="s">
        <v>270</v>
      </c>
      <c r="Q146" t="s">
        <v>269</v>
      </c>
      <c r="R146" t="s">
        <v>446</v>
      </c>
    </row>
    <row r="147" spans="1:18" x14ac:dyDescent="0.25">
      <c r="A147" t="s">
        <v>272</v>
      </c>
      <c r="B147">
        <v>23.100000381469727</v>
      </c>
      <c r="C147">
        <v>5</v>
      </c>
      <c r="D147" t="e">
        <v>#N/A</v>
      </c>
      <c r="E147" t="e">
        <v>#N/A</v>
      </c>
      <c r="F147">
        <f t="shared" si="13"/>
        <v>0.23100000381469726</v>
      </c>
      <c r="G147">
        <f t="shared" si="13"/>
        <v>0.05</v>
      </c>
      <c r="H147" t="e">
        <f t="shared" si="13"/>
        <v>#N/A</v>
      </c>
      <c r="I147" t="e">
        <f t="shared" si="13"/>
        <v>#N/A</v>
      </c>
      <c r="J147" t="e">
        <f t="shared" si="14"/>
        <v>#N/A</v>
      </c>
      <c r="K147" t="e">
        <f t="shared" si="14"/>
        <v>#N/A</v>
      </c>
      <c r="L147" t="e">
        <f t="shared" si="15"/>
        <v>#N/A</v>
      </c>
      <c r="M147" t="e">
        <f t="shared" si="16"/>
        <v>#N/A</v>
      </c>
      <c r="N147" t="e">
        <f t="shared" si="17"/>
        <v>#N/A</v>
      </c>
      <c r="P147" t="s">
        <v>272</v>
      </c>
      <c r="Q147" t="s">
        <v>271</v>
      </c>
      <c r="R147" t="s">
        <v>446</v>
      </c>
    </row>
    <row r="148" spans="1:18" x14ac:dyDescent="0.25">
      <c r="A148" t="s">
        <v>274</v>
      </c>
      <c r="B148">
        <v>35.400001525878906</v>
      </c>
      <c r="C148">
        <v>9.3000001907348633</v>
      </c>
      <c r="D148" t="e">
        <v>#N/A</v>
      </c>
      <c r="E148" t="e">
        <v>#N/A</v>
      </c>
      <c r="F148">
        <f t="shared" si="13"/>
        <v>0.35400001525878905</v>
      </c>
      <c r="G148">
        <f t="shared" si="13"/>
        <v>9.3000001907348639E-2</v>
      </c>
      <c r="H148" t="e">
        <f t="shared" si="13"/>
        <v>#N/A</v>
      </c>
      <c r="I148" t="e">
        <f t="shared" si="13"/>
        <v>#N/A</v>
      </c>
      <c r="J148" t="e">
        <f t="shared" si="14"/>
        <v>#N/A</v>
      </c>
      <c r="K148" t="e">
        <f t="shared" si="14"/>
        <v>#N/A</v>
      </c>
      <c r="L148" t="e">
        <f t="shared" si="15"/>
        <v>#N/A</v>
      </c>
      <c r="M148" t="e">
        <f t="shared" si="16"/>
        <v>#N/A</v>
      </c>
      <c r="N148" t="e">
        <f t="shared" si="17"/>
        <v>#N/A</v>
      </c>
      <c r="P148" t="s">
        <v>274</v>
      </c>
      <c r="Q148" t="s">
        <v>273</v>
      </c>
      <c r="R148" t="s">
        <v>446</v>
      </c>
    </row>
    <row r="149" spans="1:18" x14ac:dyDescent="0.25">
      <c r="A149" t="s">
        <v>276</v>
      </c>
      <c r="B149">
        <v>33.099998474121094</v>
      </c>
      <c r="C149">
        <v>0.60000002384185791</v>
      </c>
      <c r="D149">
        <v>36.158984881209498</v>
      </c>
      <c r="E149">
        <v>7.8235550458715597</v>
      </c>
      <c r="F149">
        <f t="shared" si="13"/>
        <v>0.33099998474121095</v>
      </c>
      <c r="G149">
        <f t="shared" si="13"/>
        <v>6.0000002384185793E-3</v>
      </c>
      <c r="H149">
        <f t="shared" si="13"/>
        <v>0.36158984881209499</v>
      </c>
      <c r="I149">
        <f t="shared" si="13"/>
        <v>7.8235550458715594E-2</v>
      </c>
      <c r="J149">
        <f t="shared" si="14"/>
        <v>0.34595698351006043</v>
      </c>
      <c r="K149">
        <f t="shared" si="14"/>
        <v>2.1665948430777324E-2</v>
      </c>
      <c r="L149">
        <f t="shared" si="15"/>
        <v>4.0778120801248124E-2</v>
      </c>
      <c r="M149">
        <f t="shared" si="16"/>
        <v>0.27244584880045042</v>
      </c>
      <c r="N149">
        <f t="shared" si="17"/>
        <v>0.85032577673401977</v>
      </c>
      <c r="P149" t="s">
        <v>276</v>
      </c>
      <c r="Q149" t="s">
        <v>275</v>
      </c>
      <c r="R149" s="3">
        <f t="shared" si="18"/>
        <v>0.85032577673401977</v>
      </c>
    </row>
    <row r="150" spans="1:18" x14ac:dyDescent="0.25">
      <c r="A150" t="s">
        <v>278</v>
      </c>
      <c r="B150">
        <v>57.700000762939453</v>
      </c>
      <c r="C150">
        <v>44.5</v>
      </c>
      <c r="D150">
        <v>7.0556666666666672</v>
      </c>
      <c r="E150">
        <v>1.4444813278008295</v>
      </c>
      <c r="F150">
        <f t="shared" si="13"/>
        <v>0.57700000762939452</v>
      </c>
      <c r="G150">
        <f t="shared" si="13"/>
        <v>0.44500000000000001</v>
      </c>
      <c r="H150">
        <f t="shared" si="13"/>
        <v>7.055666666666667E-2</v>
      </c>
      <c r="I150">
        <f t="shared" si="13"/>
        <v>1.4444813278008294E-2</v>
      </c>
      <c r="J150">
        <f t="shared" si="14"/>
        <v>0.20177015935209874</v>
      </c>
      <c r="K150">
        <f t="shared" si="14"/>
        <v>8.0174446731572091E-2</v>
      </c>
      <c r="L150">
        <f t="shared" si="15"/>
        <v>0.11475169621223373</v>
      </c>
      <c r="M150">
        <f t="shared" si="16"/>
        <v>0.31396635356372371</v>
      </c>
      <c r="N150">
        <f t="shared" si="17"/>
        <v>0.63450957432308641</v>
      </c>
      <c r="P150" t="s">
        <v>278</v>
      </c>
      <c r="Q150" t="s">
        <v>277</v>
      </c>
      <c r="R150" s="3">
        <f t="shared" si="18"/>
        <v>0.63450957432308641</v>
      </c>
    </row>
    <row r="151" spans="1:18" x14ac:dyDescent="0.25">
      <c r="A151" t="s">
        <v>280</v>
      </c>
      <c r="B151">
        <v>12.199999809265137</v>
      </c>
      <c r="C151">
        <v>6.6999998092651367</v>
      </c>
      <c r="D151">
        <v>59.09806709265176</v>
      </c>
      <c r="E151">
        <v>39.81966981132075</v>
      </c>
      <c r="F151">
        <f t="shared" si="13"/>
        <v>0.12199999809265137</v>
      </c>
      <c r="G151">
        <f t="shared" si="13"/>
        <v>6.6999998092651364E-2</v>
      </c>
      <c r="H151">
        <f t="shared" si="13"/>
        <v>0.59098067092651763</v>
      </c>
      <c r="I151">
        <f t="shared" si="13"/>
        <v>0.39819669811320751</v>
      </c>
      <c r="J151">
        <f t="shared" si="14"/>
        <v>0.26851376263765137</v>
      </c>
      <c r="K151">
        <f t="shared" si="14"/>
        <v>0.16333761971476435</v>
      </c>
      <c r="L151">
        <f t="shared" si="15"/>
        <v>0.20311801995853382</v>
      </c>
      <c r="M151">
        <f t="shared" si="16"/>
        <v>0.25717629935819319</v>
      </c>
      <c r="N151">
        <f t="shared" si="17"/>
        <v>0.21019930504703088</v>
      </c>
      <c r="P151" t="s">
        <v>280</v>
      </c>
      <c r="Q151" t="s">
        <v>279</v>
      </c>
      <c r="R151" s="3">
        <f t="shared" si="18"/>
        <v>0.21019930504703088</v>
      </c>
    </row>
    <row r="152" spans="1:18" x14ac:dyDescent="0.25">
      <c r="A152" t="s">
        <v>284</v>
      </c>
      <c r="B152">
        <v>49.700000762939453</v>
      </c>
      <c r="C152">
        <v>23.200000762939453</v>
      </c>
      <c r="D152">
        <v>5.8334065934065942</v>
      </c>
      <c r="E152">
        <v>1.9413274336283184</v>
      </c>
      <c r="F152">
        <f t="shared" si="13"/>
        <v>0.49700000762939456</v>
      </c>
      <c r="G152">
        <f t="shared" si="13"/>
        <v>0.23200000762939454</v>
      </c>
      <c r="H152">
        <f t="shared" si="13"/>
        <v>5.833406593406594E-2</v>
      </c>
      <c r="I152">
        <f t="shared" si="13"/>
        <v>1.9413274336283183E-2</v>
      </c>
      <c r="J152">
        <f t="shared" si="14"/>
        <v>0.1702704648912558</v>
      </c>
      <c r="K152">
        <f t="shared" si="14"/>
        <v>6.7110951372553407E-2</v>
      </c>
      <c r="L152">
        <f t="shared" si="15"/>
        <v>9.6275547339391906E-2</v>
      </c>
      <c r="M152">
        <f t="shared" si="16"/>
        <v>0.26345968470987785</v>
      </c>
      <c r="N152">
        <f t="shared" si="17"/>
        <v>0.63457199364141559</v>
      </c>
      <c r="P152" t="s">
        <v>282</v>
      </c>
      <c r="Q152" t="s">
        <v>281</v>
      </c>
      <c r="R152" t="s">
        <v>446</v>
      </c>
    </row>
    <row r="153" spans="1:18" x14ac:dyDescent="0.25">
      <c r="A153" t="s">
        <v>286</v>
      </c>
      <c r="B153">
        <v>36.400001525878906</v>
      </c>
      <c r="C153">
        <v>16.700000762939453</v>
      </c>
      <c r="D153">
        <v>40.872735849056603</v>
      </c>
      <c r="E153">
        <v>21.755483870967741</v>
      </c>
      <c r="F153">
        <f t="shared" si="13"/>
        <v>0.36400001525878906</v>
      </c>
      <c r="G153">
        <f t="shared" si="13"/>
        <v>0.16700000762939454</v>
      </c>
      <c r="H153">
        <f t="shared" si="13"/>
        <v>0.40872735849056602</v>
      </c>
      <c r="I153">
        <f t="shared" si="13"/>
        <v>0.2175548387096774</v>
      </c>
      <c r="J153">
        <f t="shared" si="14"/>
        <v>0.38571591194459498</v>
      </c>
      <c r="K153">
        <f t="shared" si="14"/>
        <v>0.19060865595331136</v>
      </c>
      <c r="L153">
        <f t="shared" si="15"/>
        <v>0.25513676025898296</v>
      </c>
      <c r="M153">
        <f t="shared" si="16"/>
        <v>0.38312887959891917</v>
      </c>
      <c r="N153">
        <f t="shared" si="17"/>
        <v>0.33407066435170729</v>
      </c>
      <c r="P153" t="s">
        <v>284</v>
      </c>
      <c r="Q153" t="s">
        <v>283</v>
      </c>
      <c r="R153" s="3">
        <f t="shared" si="18"/>
        <v>0.63457199364141559</v>
      </c>
    </row>
    <row r="154" spans="1:18" x14ac:dyDescent="0.25">
      <c r="A154" t="s">
        <v>288</v>
      </c>
      <c r="B154">
        <v>2.9000000953674316</v>
      </c>
      <c r="C154">
        <v>1.2000000476837158</v>
      </c>
      <c r="D154">
        <v>99.28403999999999</v>
      </c>
      <c r="E154">
        <v>97.464164705882339</v>
      </c>
      <c r="F154">
        <f t="shared" si="13"/>
        <v>2.9000000953674318E-2</v>
      </c>
      <c r="G154">
        <f t="shared" si="13"/>
        <v>1.2000000476837159E-2</v>
      </c>
      <c r="H154">
        <f t="shared" si="13"/>
        <v>0.99284039999999996</v>
      </c>
      <c r="I154">
        <f t="shared" si="13"/>
        <v>0.97464164705882339</v>
      </c>
      <c r="J154">
        <f t="shared" si="14"/>
        <v>0.16968315339728451</v>
      </c>
      <c r="K154">
        <f t="shared" si="14"/>
        <v>0.10814666074110302</v>
      </c>
      <c r="L154">
        <f t="shared" si="15"/>
        <v>0.13210005183098289</v>
      </c>
      <c r="M154">
        <f t="shared" si="16"/>
        <v>0.14259188535807127</v>
      </c>
      <c r="N154">
        <f t="shared" si="17"/>
        <v>7.3579457209235199E-2</v>
      </c>
      <c r="P154" t="s">
        <v>286</v>
      </c>
      <c r="Q154" t="s">
        <v>285</v>
      </c>
      <c r="R154" s="3">
        <f t="shared" si="18"/>
        <v>0.33407066435170729</v>
      </c>
    </row>
    <row r="155" spans="1:18" x14ac:dyDescent="0.25">
      <c r="A155" t="s">
        <v>290</v>
      </c>
      <c r="B155">
        <v>7.3000001907348633</v>
      </c>
      <c r="C155">
        <v>3.9000000953674316</v>
      </c>
      <c r="D155">
        <v>92.518479999999997</v>
      </c>
      <c r="E155">
        <v>83.674923076923065</v>
      </c>
      <c r="F155">
        <f t="shared" si="13"/>
        <v>7.3000001907348636E-2</v>
      </c>
      <c r="G155">
        <f t="shared" si="13"/>
        <v>3.9000000953674313E-2</v>
      </c>
      <c r="H155">
        <f t="shared" si="13"/>
        <v>0.92518479999999992</v>
      </c>
      <c r="I155">
        <f t="shared" si="13"/>
        <v>0.83674923076923069</v>
      </c>
      <c r="J155">
        <f t="shared" si="14"/>
        <v>0.25988168878289591</v>
      </c>
      <c r="K155">
        <f t="shared" si="14"/>
        <v>0.1806466739189688</v>
      </c>
      <c r="L155">
        <f t="shared" si="15"/>
        <v>0.21313843405286836</v>
      </c>
      <c r="M155">
        <f t="shared" si="16"/>
        <v>0.22922684915390135</v>
      </c>
      <c r="N155">
        <f t="shared" si="17"/>
        <v>7.0185561422743015E-2</v>
      </c>
      <c r="P155" t="s">
        <v>288</v>
      </c>
      <c r="Q155" t="s">
        <v>287</v>
      </c>
      <c r="R155" s="3">
        <f t="shared" si="18"/>
        <v>7.3579457209235199E-2</v>
      </c>
    </row>
    <row r="156" spans="1:18" x14ac:dyDescent="0.25">
      <c r="A156" t="s">
        <v>292</v>
      </c>
      <c r="B156">
        <v>40.5</v>
      </c>
      <c r="C156">
        <v>18</v>
      </c>
      <c r="D156" t="e">
        <v>#N/A</v>
      </c>
      <c r="E156" t="e">
        <v>#N/A</v>
      </c>
      <c r="F156">
        <f t="shared" si="13"/>
        <v>0.40500000000000003</v>
      </c>
      <c r="G156">
        <f t="shared" si="13"/>
        <v>0.18</v>
      </c>
      <c r="H156" t="e">
        <f t="shared" si="13"/>
        <v>#N/A</v>
      </c>
      <c r="I156" t="e">
        <f t="shared" si="13"/>
        <v>#N/A</v>
      </c>
      <c r="J156" t="e">
        <f t="shared" si="14"/>
        <v>#N/A</v>
      </c>
      <c r="K156" t="e">
        <f t="shared" si="14"/>
        <v>#N/A</v>
      </c>
      <c r="L156" t="e">
        <f t="shared" si="15"/>
        <v>#N/A</v>
      </c>
      <c r="M156" t="e">
        <f t="shared" si="16"/>
        <v>#N/A</v>
      </c>
      <c r="N156" t="e">
        <f t="shared" si="17"/>
        <v>#N/A</v>
      </c>
      <c r="P156" t="s">
        <v>290</v>
      </c>
      <c r="Q156" t="s">
        <v>289</v>
      </c>
      <c r="R156" s="3">
        <f t="shared" si="18"/>
        <v>7.0185561422743015E-2</v>
      </c>
    </row>
    <row r="157" spans="1:18" x14ac:dyDescent="0.25">
      <c r="A157" t="s">
        <v>294</v>
      </c>
      <c r="B157">
        <v>37.299999237060547</v>
      </c>
      <c r="C157">
        <v>11.600000381469727</v>
      </c>
      <c r="D157" t="e">
        <v>#N/A</v>
      </c>
      <c r="E157" t="e">
        <v>#N/A</v>
      </c>
      <c r="F157">
        <f t="shared" si="13"/>
        <v>0.37299999237060549</v>
      </c>
      <c r="G157">
        <f t="shared" si="13"/>
        <v>0.11600000381469727</v>
      </c>
      <c r="H157" t="e">
        <f t="shared" si="13"/>
        <v>#N/A</v>
      </c>
      <c r="I157" t="e">
        <f t="shared" si="13"/>
        <v>#N/A</v>
      </c>
      <c r="J157" t="e">
        <f t="shared" si="14"/>
        <v>#N/A</v>
      </c>
      <c r="K157" t="e">
        <f t="shared" si="14"/>
        <v>#N/A</v>
      </c>
      <c r="L157" t="e">
        <f t="shared" si="15"/>
        <v>#N/A</v>
      </c>
      <c r="M157" t="e">
        <f t="shared" si="16"/>
        <v>#N/A</v>
      </c>
      <c r="N157" t="e">
        <f t="shared" si="17"/>
        <v>#N/A</v>
      </c>
      <c r="P157" t="s">
        <v>292</v>
      </c>
      <c r="Q157" t="s">
        <v>291</v>
      </c>
      <c r="R157" t="s">
        <v>446</v>
      </c>
    </row>
    <row r="158" spans="1:18" x14ac:dyDescent="0.25">
      <c r="A158" t="s">
        <v>296</v>
      </c>
      <c r="B158">
        <v>9.1000003814697266</v>
      </c>
      <c r="C158">
        <v>2.7999999523162842</v>
      </c>
      <c r="D158">
        <v>48.934531914893611</v>
      </c>
      <c r="E158">
        <v>41.644689378757519</v>
      </c>
      <c r="F158">
        <f t="shared" si="13"/>
        <v>9.1000003814697264E-2</v>
      </c>
      <c r="G158">
        <f t="shared" si="13"/>
        <v>2.7999999523162841E-2</v>
      </c>
      <c r="H158">
        <f t="shared" si="13"/>
        <v>0.48934531914893609</v>
      </c>
      <c r="I158">
        <f t="shared" si="13"/>
        <v>0.41644689378757521</v>
      </c>
      <c r="J158">
        <f t="shared" si="14"/>
        <v>0.21102233509573681</v>
      </c>
      <c r="K158">
        <f t="shared" si="14"/>
        <v>0.10798385447591113</v>
      </c>
      <c r="L158">
        <f t="shared" si="15"/>
        <v>0.14286246392110896</v>
      </c>
      <c r="M158">
        <f t="shared" si="16"/>
        <v>0.20002390297095632</v>
      </c>
      <c r="N158">
        <f t="shared" si="17"/>
        <v>0.2857730411257261</v>
      </c>
      <c r="P158" t="s">
        <v>294</v>
      </c>
      <c r="Q158" t="s">
        <v>293</v>
      </c>
      <c r="R158" t="s">
        <v>446</v>
      </c>
    </row>
    <row r="159" spans="1:18" x14ac:dyDescent="0.25">
      <c r="A159" t="s">
        <v>301</v>
      </c>
      <c r="B159">
        <v>2.4000000953674316</v>
      </c>
      <c r="C159">
        <v>1.3999999761581421</v>
      </c>
      <c r="D159">
        <v>28.983263358778625</v>
      </c>
      <c r="E159">
        <v>16.59743209312942</v>
      </c>
      <c r="F159">
        <f t="shared" si="13"/>
        <v>2.4000000953674317E-2</v>
      </c>
      <c r="G159">
        <f t="shared" si="13"/>
        <v>1.399999976158142E-2</v>
      </c>
      <c r="H159">
        <f t="shared" si="13"/>
        <v>0.28983263358778627</v>
      </c>
      <c r="I159">
        <f t="shared" si="13"/>
        <v>0.16597432093129419</v>
      </c>
      <c r="J159">
        <f t="shared" si="14"/>
        <v>8.3402538825342779E-2</v>
      </c>
      <c r="K159">
        <f t="shared" si="14"/>
        <v>4.8204153902612547E-2</v>
      </c>
      <c r="L159">
        <f t="shared" si="15"/>
        <v>6.1096418944527685E-2</v>
      </c>
      <c r="M159">
        <f t="shared" si="16"/>
        <v>9.4787790054292706E-2</v>
      </c>
      <c r="N159">
        <f t="shared" si="17"/>
        <v>0.35543998958586565</v>
      </c>
      <c r="P159" t="s">
        <v>296</v>
      </c>
      <c r="Q159" t="s">
        <v>295</v>
      </c>
      <c r="R159" s="3">
        <f t="shared" si="18"/>
        <v>0.2857730411257261</v>
      </c>
    </row>
    <row r="160" spans="1:18" x14ac:dyDescent="0.25">
      <c r="A160" t="s">
        <v>303</v>
      </c>
      <c r="B160">
        <v>35.200000762939453</v>
      </c>
      <c r="C160">
        <v>8.1000003814697266</v>
      </c>
      <c r="D160">
        <v>54.156467598475224</v>
      </c>
      <c r="E160">
        <v>42.290000000000006</v>
      </c>
      <c r="F160">
        <f t="shared" si="13"/>
        <v>0.35200000762939454</v>
      </c>
      <c r="G160">
        <f t="shared" si="13"/>
        <v>8.1000003814697269E-2</v>
      </c>
      <c r="H160">
        <f t="shared" si="13"/>
        <v>0.54156467598475222</v>
      </c>
      <c r="I160">
        <f t="shared" si="13"/>
        <v>0.42290000000000005</v>
      </c>
      <c r="J160">
        <f t="shared" si="14"/>
        <v>0.43661283773893245</v>
      </c>
      <c r="K160">
        <f t="shared" si="14"/>
        <v>0.18508079752701381</v>
      </c>
      <c r="L160">
        <f t="shared" si="15"/>
        <v>0.25996293877027132</v>
      </c>
      <c r="M160">
        <f t="shared" si="16"/>
        <v>0.38737339312812891</v>
      </c>
      <c r="N160">
        <f t="shared" si="17"/>
        <v>0.32890863600359588</v>
      </c>
      <c r="P160" t="s">
        <v>299</v>
      </c>
      <c r="Q160" t="s">
        <v>298</v>
      </c>
      <c r="R160" t="s">
        <v>446</v>
      </c>
    </row>
    <row r="161" spans="1:18" x14ac:dyDescent="0.25">
      <c r="A161" t="s">
        <v>305</v>
      </c>
      <c r="B161">
        <v>68.599998474121094</v>
      </c>
      <c r="C161">
        <v>10.399999618530273</v>
      </c>
      <c r="D161">
        <v>5.3328965517241382</v>
      </c>
      <c r="E161">
        <v>0.967695035460993</v>
      </c>
      <c r="F161">
        <f t="shared" si="13"/>
        <v>0.68599998474121093</v>
      </c>
      <c r="G161">
        <f t="shared" si="13"/>
        <v>0.10399999618530273</v>
      </c>
      <c r="H161">
        <f t="shared" si="13"/>
        <v>5.3328965517241381E-2</v>
      </c>
      <c r="I161">
        <f t="shared" si="13"/>
        <v>9.6769503546099301E-3</v>
      </c>
      <c r="J161">
        <f t="shared" si="14"/>
        <v>0.19126857957095866</v>
      </c>
      <c r="K161">
        <f t="shared" si="14"/>
        <v>3.1723852224545442E-2</v>
      </c>
      <c r="L161">
        <f t="shared" si="15"/>
        <v>5.4421364031513646E-2</v>
      </c>
      <c r="M161">
        <f t="shared" si="16"/>
        <v>0.25502386469728155</v>
      </c>
      <c r="N161">
        <f t="shared" si="17"/>
        <v>0.78660285735959301</v>
      </c>
      <c r="P161" t="s">
        <v>301</v>
      </c>
      <c r="Q161" t="s">
        <v>300</v>
      </c>
      <c r="R161" s="3">
        <f t="shared" si="18"/>
        <v>0.35543998958586565</v>
      </c>
    </row>
    <row r="162" spans="1:18" x14ac:dyDescent="0.25">
      <c r="A162" t="s">
        <v>307</v>
      </c>
      <c r="B162">
        <v>13.300000190734863</v>
      </c>
      <c r="C162">
        <v>3.7000000476837158</v>
      </c>
      <c r="D162" t="e">
        <v>#N/A</v>
      </c>
      <c r="E162" t="e">
        <v>#N/A</v>
      </c>
      <c r="F162">
        <f t="shared" si="13"/>
        <v>0.13300000190734862</v>
      </c>
      <c r="G162">
        <f t="shared" si="13"/>
        <v>3.7000000476837158E-2</v>
      </c>
      <c r="H162" t="e">
        <f t="shared" si="13"/>
        <v>#N/A</v>
      </c>
      <c r="I162" t="e">
        <f t="shared" si="13"/>
        <v>#N/A</v>
      </c>
      <c r="J162" t="e">
        <f t="shared" si="14"/>
        <v>#N/A</v>
      </c>
      <c r="K162" t="e">
        <f t="shared" si="14"/>
        <v>#N/A</v>
      </c>
      <c r="L162" t="e">
        <f t="shared" si="15"/>
        <v>#N/A</v>
      </c>
      <c r="M162" t="e">
        <f t="shared" si="16"/>
        <v>#N/A</v>
      </c>
      <c r="N162" t="e">
        <f t="shared" si="17"/>
        <v>#N/A</v>
      </c>
      <c r="P162" t="s">
        <v>303</v>
      </c>
      <c r="Q162" t="s">
        <v>302</v>
      </c>
      <c r="R162" s="3">
        <f t="shared" si="18"/>
        <v>0.32890863600359588</v>
      </c>
    </row>
    <row r="163" spans="1:18" x14ac:dyDescent="0.25">
      <c r="A163" t="s">
        <v>309</v>
      </c>
      <c r="B163">
        <v>47.700000762939453</v>
      </c>
      <c r="C163">
        <v>21.299999237060547</v>
      </c>
      <c r="D163">
        <v>8.8458823529411763</v>
      </c>
      <c r="E163">
        <v>7.1073913043478267</v>
      </c>
      <c r="F163">
        <f t="shared" si="13"/>
        <v>0.47700000762939454</v>
      </c>
      <c r="G163">
        <f t="shared" si="13"/>
        <v>0.21299999237060546</v>
      </c>
      <c r="H163">
        <f t="shared" si="13"/>
        <v>8.8458823529411756E-2</v>
      </c>
      <c r="I163">
        <f t="shared" si="13"/>
        <v>7.1073913043478265E-2</v>
      </c>
      <c r="J163">
        <f t="shared" si="14"/>
        <v>0.20541387367560321</v>
      </c>
      <c r="K163">
        <f t="shared" si="14"/>
        <v>0.12303959905660432</v>
      </c>
      <c r="L163">
        <f t="shared" si="15"/>
        <v>0.15389723510895223</v>
      </c>
      <c r="M163">
        <f t="shared" si="16"/>
        <v>0.31191820344876187</v>
      </c>
      <c r="N163">
        <f t="shared" si="17"/>
        <v>0.50661027985103602</v>
      </c>
      <c r="P163" t="s">
        <v>305</v>
      </c>
      <c r="Q163" t="s">
        <v>304</v>
      </c>
      <c r="R163" s="3">
        <f t="shared" si="18"/>
        <v>0.78660285735959301</v>
      </c>
    </row>
    <row r="164" spans="1:18" x14ac:dyDescent="0.25">
      <c r="A164" t="s">
        <v>311</v>
      </c>
      <c r="B164">
        <v>11.5</v>
      </c>
      <c r="C164">
        <v>5.6999998092651367</v>
      </c>
      <c r="D164">
        <v>61.431741424802112</v>
      </c>
      <c r="E164">
        <v>61.111896186440681</v>
      </c>
      <c r="F164">
        <f t="shared" si="13"/>
        <v>0.115</v>
      </c>
      <c r="G164">
        <f t="shared" si="13"/>
        <v>5.6999998092651369E-2</v>
      </c>
      <c r="H164">
        <f t="shared" si="13"/>
        <v>0.61431741424802111</v>
      </c>
      <c r="I164">
        <f t="shared" si="13"/>
        <v>0.61111896186440684</v>
      </c>
      <c r="J164">
        <f t="shared" si="14"/>
        <v>0.26579409820107447</v>
      </c>
      <c r="K164">
        <f t="shared" si="14"/>
        <v>0.18663809809536283</v>
      </c>
      <c r="L164">
        <f t="shared" si="15"/>
        <v>0.21929166570947362</v>
      </c>
      <c r="M164">
        <f t="shared" si="16"/>
        <v>0.2594563064851384</v>
      </c>
      <c r="N164">
        <f t="shared" si="17"/>
        <v>0.15480310083719395</v>
      </c>
      <c r="P164" t="s">
        <v>307</v>
      </c>
      <c r="Q164" t="s">
        <v>306</v>
      </c>
      <c r="R164" t="s">
        <v>446</v>
      </c>
    </row>
    <row r="165" spans="1:18" x14ac:dyDescent="0.25">
      <c r="A165" t="s">
        <v>313</v>
      </c>
      <c r="B165">
        <v>15.100000381469727</v>
      </c>
      <c r="C165">
        <v>7.5</v>
      </c>
      <c r="D165">
        <v>94.621912568306016</v>
      </c>
      <c r="E165">
        <v>91.901360000000011</v>
      </c>
      <c r="F165">
        <f t="shared" si="13"/>
        <v>0.15100000381469728</v>
      </c>
      <c r="G165">
        <f t="shared" si="13"/>
        <v>7.4999999999999997E-2</v>
      </c>
      <c r="H165">
        <f t="shared" si="13"/>
        <v>0.9462191256830601</v>
      </c>
      <c r="I165">
        <f t="shared" si="13"/>
        <v>0.9190136000000001</v>
      </c>
      <c r="J165">
        <f t="shared" si="14"/>
        <v>0.37799350733535303</v>
      </c>
      <c r="K165">
        <f t="shared" si="14"/>
        <v>0.26253765444217714</v>
      </c>
      <c r="L165">
        <f t="shared" si="15"/>
        <v>0.30986011214443526</v>
      </c>
      <c r="M165">
        <f t="shared" si="16"/>
        <v>0.33033851201076486</v>
      </c>
      <c r="N165">
        <f t="shared" si="17"/>
        <v>6.1992165980520819E-2</v>
      </c>
      <c r="P165" t="s">
        <v>309</v>
      </c>
      <c r="Q165" t="s">
        <v>308</v>
      </c>
      <c r="R165" s="3">
        <f t="shared" si="18"/>
        <v>0.50661027985103602</v>
      </c>
    </row>
    <row r="166" spans="1:18" x14ac:dyDescent="0.25">
      <c r="A166" t="s">
        <v>315</v>
      </c>
      <c r="B166">
        <v>21.899999618530273</v>
      </c>
      <c r="C166">
        <v>1.7999999523162842</v>
      </c>
      <c r="D166">
        <v>21.95257053291536</v>
      </c>
      <c r="E166">
        <v>4.5354961832061074</v>
      </c>
      <c r="F166">
        <f t="shared" si="13"/>
        <v>0.21899999618530275</v>
      </c>
      <c r="G166">
        <f t="shared" si="13"/>
        <v>1.7999999523162842E-2</v>
      </c>
      <c r="H166">
        <f t="shared" si="13"/>
        <v>0.21952570532915361</v>
      </c>
      <c r="I166">
        <f t="shared" si="13"/>
        <v>4.5354961832061072E-2</v>
      </c>
      <c r="J166">
        <f t="shared" si="14"/>
        <v>0.21926269320078265</v>
      </c>
      <c r="K166">
        <f t="shared" si="14"/>
        <v>2.8572526863232944E-2</v>
      </c>
      <c r="L166">
        <f t="shared" si="15"/>
        <v>5.0556891711887854E-2</v>
      </c>
      <c r="M166">
        <f t="shared" si="16"/>
        <v>0.20094535837029401</v>
      </c>
      <c r="N166">
        <f t="shared" si="17"/>
        <v>0.74840477967784835</v>
      </c>
      <c r="P166" t="s">
        <v>311</v>
      </c>
      <c r="Q166" t="s">
        <v>310</v>
      </c>
      <c r="R166" s="3">
        <f t="shared" si="18"/>
        <v>0.15480310083719395</v>
      </c>
    </row>
    <row r="167" spans="1:18" x14ac:dyDescent="0.25">
      <c r="A167" t="s">
        <v>317</v>
      </c>
      <c r="B167">
        <v>21.5</v>
      </c>
      <c r="C167">
        <v>8.8000001907348633</v>
      </c>
      <c r="D167">
        <v>84.239279279279273</v>
      </c>
      <c r="E167">
        <v>63.416058394160579</v>
      </c>
      <c r="F167">
        <f t="shared" si="13"/>
        <v>0.215</v>
      </c>
      <c r="G167">
        <f t="shared" si="13"/>
        <v>8.8000001907348635E-2</v>
      </c>
      <c r="H167">
        <f t="shared" si="13"/>
        <v>0.84239279279279278</v>
      </c>
      <c r="I167">
        <f t="shared" si="13"/>
        <v>0.63416058394160579</v>
      </c>
      <c r="J167">
        <f t="shared" si="14"/>
        <v>0.42557543450068924</v>
      </c>
      <c r="K167">
        <f t="shared" si="14"/>
        <v>0.23623321653913668</v>
      </c>
      <c r="L167">
        <f t="shared" si="15"/>
        <v>0.30381909820664632</v>
      </c>
      <c r="M167">
        <f t="shared" si="16"/>
        <v>0.36034392059924908</v>
      </c>
      <c r="N167">
        <f t="shared" si="17"/>
        <v>0.15686353830696642</v>
      </c>
      <c r="P167" t="s">
        <v>313</v>
      </c>
      <c r="Q167" t="s">
        <v>312</v>
      </c>
      <c r="R167" s="3">
        <f t="shared" si="18"/>
        <v>6.1992165980520819E-2</v>
      </c>
    </row>
    <row r="168" spans="1:18" x14ac:dyDescent="0.25">
      <c r="A168" t="s">
        <v>981</v>
      </c>
      <c r="B168">
        <v>73.199996948242188</v>
      </c>
      <c r="C168">
        <v>60.900001525878906</v>
      </c>
      <c r="D168">
        <v>2.8899837662337662</v>
      </c>
      <c r="E168">
        <v>0.49042787286063572</v>
      </c>
      <c r="F168">
        <f t="shared" si="13"/>
        <v>0.73199996948242185</v>
      </c>
      <c r="G168">
        <f t="shared" si="13"/>
        <v>0.60900001525878911</v>
      </c>
      <c r="H168">
        <f t="shared" si="13"/>
        <v>2.8899837662337662E-2</v>
      </c>
      <c r="I168">
        <f t="shared" si="13"/>
        <v>4.9042787286063573E-3</v>
      </c>
      <c r="J168">
        <f t="shared" si="14"/>
        <v>0.14544648599013354</v>
      </c>
      <c r="K168">
        <f t="shared" si="14"/>
        <v>5.4650762305338677E-2</v>
      </c>
      <c r="L168">
        <f t="shared" si="15"/>
        <v>7.9448981949577599E-2</v>
      </c>
      <c r="M168">
        <f t="shared" si="16"/>
        <v>0.28367249215523388</v>
      </c>
      <c r="N168">
        <f t="shared" si="17"/>
        <v>0.71992708441359632</v>
      </c>
      <c r="P168" t="s">
        <v>885</v>
      </c>
      <c r="Q168" t="s">
        <v>314</v>
      </c>
      <c r="R168" s="3">
        <v>0.74840477967784835</v>
      </c>
    </row>
    <row r="169" spans="1:18" x14ac:dyDescent="0.25">
      <c r="A169" t="s">
        <v>320</v>
      </c>
      <c r="B169">
        <v>38.400001525878906</v>
      </c>
      <c r="C169">
        <v>19.399999618530273</v>
      </c>
      <c r="D169">
        <v>13.623317616802399</v>
      </c>
      <c r="E169">
        <v>6.5687870709763407</v>
      </c>
      <c r="F169">
        <f t="shared" si="13"/>
        <v>0.38400001525878907</v>
      </c>
      <c r="G169">
        <f t="shared" si="13"/>
        <v>0.19399999618530273</v>
      </c>
      <c r="H169">
        <f t="shared" si="13"/>
        <v>0.13623317616802399</v>
      </c>
      <c r="I169">
        <f t="shared" si="13"/>
        <v>6.568787070976341E-2</v>
      </c>
      <c r="J169">
        <f t="shared" si="14"/>
        <v>0.2287215375238513</v>
      </c>
      <c r="K169">
        <f t="shared" si="14"/>
        <v>0.11288687553083733</v>
      </c>
      <c r="L169">
        <f t="shared" si="15"/>
        <v>0.15116524506405077</v>
      </c>
      <c r="M169">
        <f t="shared" si="16"/>
        <v>0.30061515117668458</v>
      </c>
      <c r="N169">
        <f t="shared" si="17"/>
        <v>0.49714695193388847</v>
      </c>
      <c r="P169" t="s">
        <v>317</v>
      </c>
      <c r="Q169" t="s">
        <v>316</v>
      </c>
      <c r="R169" s="3">
        <f t="shared" si="18"/>
        <v>0.15686353830696642</v>
      </c>
    </row>
    <row r="170" spans="1:18" x14ac:dyDescent="0.25">
      <c r="A170" t="s">
        <v>374</v>
      </c>
      <c r="B170">
        <v>36.400001525878906</v>
      </c>
      <c r="C170">
        <v>16.299999237060547</v>
      </c>
      <c r="D170" t="e">
        <v>#N/A</v>
      </c>
      <c r="E170" t="e">
        <v>#N/A</v>
      </c>
      <c r="F170">
        <f t="shared" si="13"/>
        <v>0.36400001525878906</v>
      </c>
      <c r="G170">
        <f t="shared" si="13"/>
        <v>0.16299999237060547</v>
      </c>
      <c r="H170" t="e">
        <f t="shared" si="13"/>
        <v>#N/A</v>
      </c>
      <c r="I170" t="e">
        <f t="shared" si="13"/>
        <v>#N/A</v>
      </c>
      <c r="J170" t="e">
        <f t="shared" si="14"/>
        <v>#N/A</v>
      </c>
      <c r="K170" t="e">
        <f t="shared" si="14"/>
        <v>#N/A</v>
      </c>
      <c r="L170" t="e">
        <f t="shared" si="15"/>
        <v>#N/A</v>
      </c>
      <c r="M170" t="e">
        <f t="shared" si="16"/>
        <v>#N/A</v>
      </c>
      <c r="N170" t="e">
        <f t="shared" si="17"/>
        <v>#N/A</v>
      </c>
      <c r="P170" t="s">
        <v>886</v>
      </c>
      <c r="Q170" t="s">
        <v>318</v>
      </c>
      <c r="R170" s="3">
        <v>0.71992708441359632</v>
      </c>
    </row>
    <row r="171" spans="1:18" x14ac:dyDescent="0.25">
      <c r="A171" t="s">
        <v>322</v>
      </c>
      <c r="B171">
        <v>60.5</v>
      </c>
      <c r="C171">
        <v>51</v>
      </c>
      <c r="D171">
        <v>15.748571428571429</v>
      </c>
      <c r="E171">
        <v>2.8015748031496064</v>
      </c>
      <c r="F171">
        <f t="shared" si="13"/>
        <v>0.60499999999999998</v>
      </c>
      <c r="G171">
        <f t="shared" si="13"/>
        <v>0.51</v>
      </c>
      <c r="H171">
        <f t="shared" si="13"/>
        <v>0.15748571428571428</v>
      </c>
      <c r="I171">
        <f t="shared" si="13"/>
        <v>2.8015748031496063E-2</v>
      </c>
      <c r="J171">
        <f t="shared" si="14"/>
        <v>0.30867273469300321</v>
      </c>
      <c r="K171">
        <f t="shared" si="14"/>
        <v>0.11953255412674403</v>
      </c>
      <c r="L171">
        <f t="shared" si="15"/>
        <v>0.17233061491995275</v>
      </c>
      <c r="M171">
        <f t="shared" si="16"/>
        <v>0.39658211144137129</v>
      </c>
      <c r="N171">
        <f t="shared" si="17"/>
        <v>0.56546044325191591</v>
      </c>
      <c r="P171" t="s">
        <v>320</v>
      </c>
      <c r="Q171" t="s">
        <v>319</v>
      </c>
      <c r="R171" s="3">
        <f t="shared" si="18"/>
        <v>0.49714695193388847</v>
      </c>
    </row>
    <row r="172" spans="1:18" x14ac:dyDescent="0.25">
      <c r="A172" t="s">
        <v>324</v>
      </c>
      <c r="B172">
        <v>56.099998474121094</v>
      </c>
      <c r="C172">
        <v>29.299999237060547</v>
      </c>
      <c r="D172">
        <v>64.743448275862065</v>
      </c>
      <c r="E172">
        <v>59.32967741935483</v>
      </c>
      <c r="F172">
        <f t="shared" si="13"/>
        <v>0.56099998474121093</v>
      </c>
      <c r="G172">
        <f t="shared" si="13"/>
        <v>0.29299999237060548</v>
      </c>
      <c r="H172">
        <f t="shared" si="13"/>
        <v>0.6474344827586207</v>
      </c>
      <c r="I172">
        <f t="shared" si="13"/>
        <v>0.59329677419354832</v>
      </c>
      <c r="J172">
        <f t="shared" si="14"/>
        <v>0.6026696731614426</v>
      </c>
      <c r="K172">
        <f t="shared" si="14"/>
        <v>0.41693638640950309</v>
      </c>
      <c r="L172">
        <f t="shared" si="15"/>
        <v>0.49288627380709304</v>
      </c>
      <c r="M172">
        <f t="shared" si="16"/>
        <v>0.5798613313121681</v>
      </c>
      <c r="N172">
        <f t="shared" si="17"/>
        <v>0.1499928565822094</v>
      </c>
      <c r="P172" t="s">
        <v>374</v>
      </c>
      <c r="Q172" t="s">
        <v>91</v>
      </c>
      <c r="R172" t="s">
        <v>446</v>
      </c>
    </row>
    <row r="173" spans="1:18" x14ac:dyDescent="0.25">
      <c r="A173" t="s">
        <v>326</v>
      </c>
      <c r="B173">
        <v>13.600000381469727</v>
      </c>
      <c r="C173">
        <v>7.3000001907348633</v>
      </c>
      <c r="D173">
        <v>23.36428571428571</v>
      </c>
      <c r="E173">
        <v>20.955081967213118</v>
      </c>
      <c r="F173">
        <f t="shared" si="13"/>
        <v>0.13600000381469726</v>
      </c>
      <c r="G173">
        <f t="shared" si="13"/>
        <v>7.3000001907348636E-2</v>
      </c>
      <c r="H173">
        <f t="shared" si="13"/>
        <v>0.2336428571428571</v>
      </c>
      <c r="I173">
        <f t="shared" si="13"/>
        <v>0.20955081967213118</v>
      </c>
      <c r="J173">
        <f t="shared" si="14"/>
        <v>0.17825663932293051</v>
      </c>
      <c r="K173">
        <f t="shared" si="14"/>
        <v>0.12368189130083695</v>
      </c>
      <c r="L173">
        <f t="shared" si="15"/>
        <v>0.14603713042416006</v>
      </c>
      <c r="M173">
        <f t="shared" si="16"/>
        <v>0.22175261141393726</v>
      </c>
      <c r="N173">
        <f t="shared" si="17"/>
        <v>0.341441214635538</v>
      </c>
      <c r="P173" t="s">
        <v>322</v>
      </c>
      <c r="Q173" t="s">
        <v>321</v>
      </c>
      <c r="R173" s="3">
        <f t="shared" si="18"/>
        <v>0.56546044325191591</v>
      </c>
    </row>
    <row r="174" spans="1:18" x14ac:dyDescent="0.25">
      <c r="A174" t="s">
        <v>328</v>
      </c>
      <c r="B174">
        <v>21.899999618530273</v>
      </c>
      <c r="C174">
        <v>5.1999998092651367</v>
      </c>
      <c r="D174">
        <v>11.196775244299674</v>
      </c>
      <c r="E174">
        <v>2.6486522911051211</v>
      </c>
      <c r="F174">
        <f t="shared" si="13"/>
        <v>0.21899999618530275</v>
      </c>
      <c r="G174">
        <f t="shared" si="13"/>
        <v>5.1999998092651364E-2</v>
      </c>
      <c r="H174">
        <f t="shared" si="13"/>
        <v>0.11196775244299674</v>
      </c>
      <c r="I174">
        <f t="shared" si="13"/>
        <v>2.6486522911051212E-2</v>
      </c>
      <c r="J174">
        <f t="shared" si="14"/>
        <v>0.15659162607845034</v>
      </c>
      <c r="K174">
        <f t="shared" si="14"/>
        <v>3.7111981095808259E-2</v>
      </c>
      <c r="L174">
        <f t="shared" si="15"/>
        <v>6.0003275639129237E-2</v>
      </c>
      <c r="M174">
        <f t="shared" si="16"/>
        <v>0.18356556801748264</v>
      </c>
      <c r="N174">
        <f t="shared" si="17"/>
        <v>0.67312347142676243</v>
      </c>
      <c r="P174" t="s">
        <v>324</v>
      </c>
      <c r="Q174" t="s">
        <v>323</v>
      </c>
      <c r="R174" s="3">
        <f t="shared" si="18"/>
        <v>0.1499928565822094</v>
      </c>
    </row>
    <row r="175" spans="1:18" x14ac:dyDescent="0.25">
      <c r="A175" t="s">
        <v>330</v>
      </c>
      <c r="B175">
        <v>20.299999237060547</v>
      </c>
      <c r="C175">
        <v>6.5</v>
      </c>
      <c r="D175">
        <v>16.12038974358974</v>
      </c>
      <c r="E175">
        <v>6.9114412595882122</v>
      </c>
      <c r="F175">
        <f t="shared" si="13"/>
        <v>0.20299999237060548</v>
      </c>
      <c r="G175">
        <f t="shared" si="13"/>
        <v>6.5000000000000002E-2</v>
      </c>
      <c r="H175">
        <f t="shared" si="13"/>
        <v>0.16120389743589741</v>
      </c>
      <c r="I175">
        <f t="shared" si="13"/>
        <v>6.9114412595882121E-2</v>
      </c>
      <c r="J175">
        <f t="shared" si="14"/>
        <v>0.18089883899461334</v>
      </c>
      <c r="K175">
        <f t="shared" si="14"/>
        <v>6.7025642993800053E-2</v>
      </c>
      <c r="L175">
        <f t="shared" si="15"/>
        <v>9.7810921319279126E-2</v>
      </c>
      <c r="M175">
        <f t="shared" si="16"/>
        <v>0.21098502712014802</v>
      </c>
      <c r="N175">
        <f t="shared" si="17"/>
        <v>0.5364082340137839</v>
      </c>
      <c r="P175" t="s">
        <v>326</v>
      </c>
      <c r="Q175" t="s">
        <v>325</v>
      </c>
      <c r="R175" s="3">
        <f t="shared" si="18"/>
        <v>0.341441214635538</v>
      </c>
    </row>
    <row r="176" spans="1:18" x14ac:dyDescent="0.25">
      <c r="A176" t="s">
        <v>332</v>
      </c>
      <c r="B176">
        <v>20.799999237060547</v>
      </c>
      <c r="C176">
        <v>7.6999998092651367</v>
      </c>
      <c r="D176" t="e">
        <v>#N/A</v>
      </c>
      <c r="E176" t="e">
        <v>#N/A</v>
      </c>
      <c r="F176">
        <f t="shared" si="13"/>
        <v>0.20799999237060546</v>
      </c>
      <c r="G176">
        <f t="shared" si="13"/>
        <v>7.6999998092651373E-2</v>
      </c>
      <c r="H176" t="e">
        <f t="shared" si="13"/>
        <v>#N/A</v>
      </c>
      <c r="I176" t="e">
        <f t="shared" si="13"/>
        <v>#N/A</v>
      </c>
      <c r="J176" t="e">
        <f t="shared" si="14"/>
        <v>#N/A</v>
      </c>
      <c r="K176" t="e">
        <f t="shared" si="14"/>
        <v>#N/A</v>
      </c>
      <c r="L176" t="e">
        <f t="shared" si="15"/>
        <v>#N/A</v>
      </c>
      <c r="M176" t="e">
        <f t="shared" si="16"/>
        <v>#N/A</v>
      </c>
      <c r="N176" t="e">
        <f t="shared" si="17"/>
        <v>#N/A</v>
      </c>
      <c r="P176" t="s">
        <v>328</v>
      </c>
      <c r="Q176" t="s">
        <v>327</v>
      </c>
      <c r="R176" s="3">
        <f t="shared" si="18"/>
        <v>0.67312347142676243</v>
      </c>
    </row>
    <row r="177" spans="1:18" x14ac:dyDescent="0.25">
      <c r="A177" t="s">
        <v>336</v>
      </c>
      <c r="B177">
        <v>71.699996948242188</v>
      </c>
      <c r="C177">
        <v>60.099998474121094</v>
      </c>
      <c r="D177">
        <v>11.442798913043479</v>
      </c>
      <c r="E177">
        <v>9.025167785234899</v>
      </c>
      <c r="F177">
        <f t="shared" si="13"/>
        <v>0.71699996948242184</v>
      </c>
      <c r="G177">
        <f t="shared" si="13"/>
        <v>0.60099998474121097</v>
      </c>
      <c r="H177">
        <f t="shared" si="13"/>
        <v>0.11442798913043478</v>
      </c>
      <c r="I177">
        <f t="shared" si="13"/>
        <v>9.0251677852348985E-2</v>
      </c>
      <c r="J177">
        <f t="shared" si="14"/>
        <v>0.28643474774275668</v>
      </c>
      <c r="K177">
        <f t="shared" si="14"/>
        <v>0.2328975247015958</v>
      </c>
      <c r="L177">
        <f t="shared" si="15"/>
        <v>0.25690659825097678</v>
      </c>
      <c r="M177">
        <f t="shared" si="16"/>
        <v>0.45874693928262567</v>
      </c>
      <c r="N177">
        <f t="shared" si="17"/>
        <v>0.43998188052716081</v>
      </c>
      <c r="P177" t="s">
        <v>330</v>
      </c>
      <c r="Q177" t="s">
        <v>329</v>
      </c>
      <c r="R177" s="3">
        <f t="shared" si="18"/>
        <v>0.5364082340137839</v>
      </c>
    </row>
    <row r="178" spans="1:18" x14ac:dyDescent="0.25">
      <c r="A178" t="s">
        <v>338</v>
      </c>
      <c r="B178">
        <v>22.600000381469727</v>
      </c>
      <c r="C178">
        <v>19</v>
      </c>
      <c r="D178">
        <v>86.018150627615057</v>
      </c>
      <c r="E178">
        <v>75.237210381937103</v>
      </c>
      <c r="F178">
        <f t="shared" si="13"/>
        <v>0.22600000381469726</v>
      </c>
      <c r="G178">
        <f t="shared" si="13"/>
        <v>0.19</v>
      </c>
      <c r="H178">
        <f t="shared" si="13"/>
        <v>0.86018150627615053</v>
      </c>
      <c r="I178">
        <f t="shared" si="13"/>
        <v>0.75237210381937103</v>
      </c>
      <c r="J178">
        <f t="shared" si="14"/>
        <v>0.44090931459852606</v>
      </c>
      <c r="K178">
        <f t="shared" si="14"/>
        <v>0.37808821685643751</v>
      </c>
      <c r="L178">
        <f t="shared" si="15"/>
        <v>0.40708942371486911</v>
      </c>
      <c r="M178">
        <f t="shared" si="16"/>
        <v>0.43204718758998845</v>
      </c>
      <c r="N178">
        <f t="shared" si="17"/>
        <v>5.7766291719978047E-2</v>
      </c>
      <c r="P178" t="s">
        <v>332</v>
      </c>
      <c r="Q178" t="s">
        <v>331</v>
      </c>
      <c r="R178" t="s">
        <v>446</v>
      </c>
    </row>
    <row r="179" spans="1:18" x14ac:dyDescent="0.25">
      <c r="A179" t="s">
        <v>340</v>
      </c>
      <c r="B179">
        <v>23.799999237060547</v>
      </c>
      <c r="C179">
        <v>1.6000000238418579</v>
      </c>
      <c r="D179">
        <v>47.130967741935478</v>
      </c>
      <c r="E179">
        <v>21.347777777777779</v>
      </c>
      <c r="F179">
        <f t="shared" si="13"/>
        <v>0.23799999237060546</v>
      </c>
      <c r="G179">
        <f t="shared" si="13"/>
        <v>1.600000023841858E-2</v>
      </c>
      <c r="H179">
        <f t="shared" si="13"/>
        <v>0.47130967741935481</v>
      </c>
      <c r="I179">
        <f t="shared" si="13"/>
        <v>0.21347777777777779</v>
      </c>
      <c r="J179">
        <f t="shared" si="14"/>
        <v>0.3349204377609688</v>
      </c>
      <c r="K179">
        <f t="shared" si="14"/>
        <v>5.8443515425935094E-2</v>
      </c>
      <c r="L179">
        <f t="shared" si="15"/>
        <v>9.9520698895578324E-2</v>
      </c>
      <c r="M179">
        <f t="shared" si="16"/>
        <v>0.27006172918237092</v>
      </c>
      <c r="N179">
        <f t="shared" si="17"/>
        <v>0.63148907030669033</v>
      </c>
      <c r="P179" t="s">
        <v>334</v>
      </c>
      <c r="Q179" t="s">
        <v>333</v>
      </c>
      <c r="R179" t="s">
        <v>446</v>
      </c>
    </row>
    <row r="180" spans="1:18" x14ac:dyDescent="0.25">
      <c r="A180" t="s">
        <v>887</v>
      </c>
      <c r="B180">
        <v>13.100000381469727</v>
      </c>
      <c r="C180">
        <v>6.9000000953674316</v>
      </c>
      <c r="D180">
        <v>65.79822401847575</v>
      </c>
      <c r="E180">
        <v>62.20694690265487</v>
      </c>
      <c r="F180">
        <f t="shared" si="13"/>
        <v>0.13100000381469726</v>
      </c>
      <c r="G180">
        <f t="shared" si="13"/>
        <v>6.9000000953674312E-2</v>
      </c>
      <c r="H180">
        <f t="shared" si="13"/>
        <v>0.65798224018475748</v>
      </c>
      <c r="I180">
        <f t="shared" si="13"/>
        <v>0.62206946902654869</v>
      </c>
      <c r="J180">
        <f t="shared" si="14"/>
        <v>0.29359100118056458</v>
      </c>
      <c r="K180">
        <f t="shared" si="14"/>
        <v>0.20717816959342877</v>
      </c>
      <c r="L180">
        <f t="shared" si="15"/>
        <v>0.2429288773495337</v>
      </c>
      <c r="M180">
        <f t="shared" si="16"/>
        <v>0.28283165394637205</v>
      </c>
      <c r="N180">
        <f t="shared" si="17"/>
        <v>0.14108313563942299</v>
      </c>
      <c r="P180" t="s">
        <v>336</v>
      </c>
      <c r="Q180" t="s">
        <v>335</v>
      </c>
      <c r="R180" s="3">
        <f t="shared" si="18"/>
        <v>0.43998188052716081</v>
      </c>
    </row>
    <row r="181" spans="1:18" x14ac:dyDescent="0.25">
      <c r="A181" t="s">
        <v>920</v>
      </c>
      <c r="B181">
        <v>23.5</v>
      </c>
      <c r="C181">
        <v>14.899999618530273</v>
      </c>
      <c r="D181">
        <v>95.663146824224526</v>
      </c>
      <c r="E181">
        <v>95.389458472771523</v>
      </c>
      <c r="F181">
        <f t="shared" si="13"/>
        <v>0.23499999999999999</v>
      </c>
      <c r="G181">
        <f t="shared" si="13"/>
        <v>0.14899999618530274</v>
      </c>
      <c r="H181">
        <f t="shared" si="13"/>
        <v>0.95663146824224521</v>
      </c>
      <c r="I181">
        <f t="shared" si="13"/>
        <v>0.95389458472771527</v>
      </c>
      <c r="J181">
        <f t="shared" si="14"/>
        <v>0.47413963664402453</v>
      </c>
      <c r="K181">
        <f t="shared" si="14"/>
        <v>0.37700171018923839</v>
      </c>
      <c r="L181">
        <f t="shared" si="15"/>
        <v>0.42002765944425074</v>
      </c>
      <c r="M181">
        <f t="shared" si="16"/>
        <v>0.43319286878416136</v>
      </c>
      <c r="N181">
        <f t="shared" si="17"/>
        <v>3.0391103567473987E-2</v>
      </c>
      <c r="P181" t="s">
        <v>338</v>
      </c>
      <c r="Q181" t="s">
        <v>337</v>
      </c>
      <c r="R181" s="3">
        <f t="shared" si="18"/>
        <v>5.7766291719978047E-2</v>
      </c>
    </row>
    <row r="182" spans="1:18" x14ac:dyDescent="0.25">
      <c r="A182" t="s">
        <v>982</v>
      </c>
      <c r="B182">
        <v>34.5</v>
      </c>
      <c r="C182">
        <v>15.699999809265137</v>
      </c>
      <c r="D182" t="e">
        <v>#N/A</v>
      </c>
      <c r="E182" t="e">
        <v>#N/A</v>
      </c>
      <c r="F182">
        <f t="shared" si="13"/>
        <v>0.34499999999999997</v>
      </c>
      <c r="G182">
        <f t="shared" si="13"/>
        <v>0.15699999809265136</v>
      </c>
      <c r="H182" t="e">
        <f t="shared" si="13"/>
        <v>#N/A</v>
      </c>
      <c r="I182" t="e">
        <f t="shared" si="13"/>
        <v>#N/A</v>
      </c>
      <c r="J182" t="e">
        <f t="shared" si="14"/>
        <v>#N/A</v>
      </c>
      <c r="K182" t="e">
        <f t="shared" si="14"/>
        <v>#N/A</v>
      </c>
      <c r="L182" t="e">
        <f t="shared" si="15"/>
        <v>#N/A</v>
      </c>
      <c r="M182" t="e">
        <f t="shared" si="16"/>
        <v>#N/A</v>
      </c>
      <c r="N182" t="e">
        <f t="shared" si="17"/>
        <v>#N/A</v>
      </c>
      <c r="P182" t="s">
        <v>340</v>
      </c>
      <c r="Q182" t="s">
        <v>339</v>
      </c>
      <c r="R182" s="3">
        <f t="shared" si="18"/>
        <v>0.63148907030669033</v>
      </c>
    </row>
    <row r="183" spans="1:18" x14ac:dyDescent="0.25">
      <c r="A183" t="s">
        <v>345</v>
      </c>
      <c r="B183">
        <v>25.299999237060547</v>
      </c>
      <c r="C183">
        <v>11.300000190734863</v>
      </c>
      <c r="D183">
        <v>25.954000000000004</v>
      </c>
      <c r="E183">
        <v>25.838373702422146</v>
      </c>
      <c r="F183">
        <f t="shared" si="13"/>
        <v>0.25299999237060544</v>
      </c>
      <c r="G183">
        <f t="shared" si="13"/>
        <v>0.11300000190734863</v>
      </c>
      <c r="H183">
        <f t="shared" si="13"/>
        <v>0.25954000000000005</v>
      </c>
      <c r="I183">
        <f t="shared" si="13"/>
        <v>0.25838373702422146</v>
      </c>
      <c r="J183">
        <f t="shared" si="14"/>
        <v>0.25624913272022393</v>
      </c>
      <c r="K183">
        <f t="shared" si="14"/>
        <v>0.17087235814070365</v>
      </c>
      <c r="L183">
        <f t="shared" si="15"/>
        <v>0.20502781768792644</v>
      </c>
      <c r="M183">
        <f t="shared" si="16"/>
        <v>0.30516474646008235</v>
      </c>
      <c r="N183">
        <f t="shared" si="17"/>
        <v>0.32814055336911108</v>
      </c>
      <c r="P183" t="s">
        <v>887</v>
      </c>
      <c r="Q183" t="s">
        <v>341</v>
      </c>
      <c r="R183" s="3">
        <f t="shared" si="18"/>
        <v>0.14108313563942299</v>
      </c>
    </row>
    <row r="184" spans="1:18" x14ac:dyDescent="0.25">
      <c r="A184" t="s">
        <v>347</v>
      </c>
      <c r="B184">
        <v>20.700000762939453</v>
      </c>
      <c r="C184">
        <v>7.6999998092651367</v>
      </c>
      <c r="D184" t="e">
        <v>#N/A</v>
      </c>
      <c r="E184" t="e">
        <v>#N/A</v>
      </c>
      <c r="F184">
        <f t="shared" si="13"/>
        <v>0.20700000762939452</v>
      </c>
      <c r="G184">
        <f t="shared" si="13"/>
        <v>7.6999998092651373E-2</v>
      </c>
      <c r="H184" t="e">
        <f t="shared" si="13"/>
        <v>#N/A</v>
      </c>
      <c r="I184" t="e">
        <f t="shared" si="13"/>
        <v>#N/A</v>
      </c>
      <c r="J184" t="e">
        <f t="shared" si="14"/>
        <v>#N/A</v>
      </c>
      <c r="K184" t="e">
        <f t="shared" si="14"/>
        <v>#N/A</v>
      </c>
      <c r="L184" t="e">
        <f t="shared" si="15"/>
        <v>#N/A</v>
      </c>
      <c r="M184" t="e">
        <f t="shared" si="16"/>
        <v>#N/A</v>
      </c>
      <c r="N184" t="e">
        <f t="shared" si="17"/>
        <v>#N/A</v>
      </c>
      <c r="P184" t="s">
        <v>343</v>
      </c>
      <c r="Q184" t="s">
        <v>342</v>
      </c>
      <c r="R184" s="3">
        <v>3.0391103567473987E-2</v>
      </c>
    </row>
    <row r="185" spans="1:18" x14ac:dyDescent="0.25">
      <c r="A185" t="s">
        <v>349</v>
      </c>
      <c r="B185">
        <v>68.599998474121094</v>
      </c>
      <c r="C185">
        <v>48.799999237060547</v>
      </c>
      <c r="D185" t="e">
        <v>#N/A</v>
      </c>
      <c r="E185" t="e">
        <v>#N/A</v>
      </c>
      <c r="F185">
        <f t="shared" si="13"/>
        <v>0.68599998474121093</v>
      </c>
      <c r="G185">
        <f t="shared" si="13"/>
        <v>0.48799999237060548</v>
      </c>
      <c r="H185" t="e">
        <f t="shared" si="13"/>
        <v>#N/A</v>
      </c>
      <c r="I185" t="e">
        <f t="shared" si="13"/>
        <v>#N/A</v>
      </c>
      <c r="J185" t="e">
        <f t="shared" si="14"/>
        <v>#N/A</v>
      </c>
      <c r="K185" t="e">
        <f t="shared" si="14"/>
        <v>#N/A</v>
      </c>
      <c r="L185" t="e">
        <f t="shared" si="15"/>
        <v>#N/A</v>
      </c>
      <c r="M185" t="e">
        <f t="shared" si="16"/>
        <v>#N/A</v>
      </c>
      <c r="N185" t="e">
        <f t="shared" si="17"/>
        <v>#N/A</v>
      </c>
      <c r="P185" t="s">
        <v>345</v>
      </c>
      <c r="Q185" t="s">
        <v>344</v>
      </c>
      <c r="R185" s="3">
        <f t="shared" si="18"/>
        <v>0.32814055336911108</v>
      </c>
    </row>
    <row r="186" spans="1:18" x14ac:dyDescent="0.25">
      <c r="A186" t="s">
        <v>983</v>
      </c>
      <c r="B186">
        <v>39.400001525878906</v>
      </c>
      <c r="C186">
        <v>14.100000381469727</v>
      </c>
      <c r="D186">
        <v>21.88629198966408</v>
      </c>
      <c r="E186">
        <v>17.584339622641512</v>
      </c>
      <c r="F186">
        <f t="shared" si="13"/>
        <v>0.39400001525878908</v>
      </c>
      <c r="G186">
        <f t="shared" si="13"/>
        <v>0.14100000381469727</v>
      </c>
      <c r="H186">
        <f t="shared" si="13"/>
        <v>0.21886291989664081</v>
      </c>
      <c r="I186">
        <f t="shared" si="13"/>
        <v>0.17584339622641512</v>
      </c>
      <c r="J186">
        <f t="shared" si="14"/>
        <v>0.29365284568493388</v>
      </c>
      <c r="K186">
        <f t="shared" si="14"/>
        <v>0.15746085081287303</v>
      </c>
      <c r="L186">
        <f t="shared" si="15"/>
        <v>0.20499855040599854</v>
      </c>
      <c r="M186">
        <f t="shared" si="16"/>
        <v>0.34446812114730013</v>
      </c>
      <c r="N186">
        <f t="shared" si="17"/>
        <v>0.40488382575658477</v>
      </c>
      <c r="P186" t="s">
        <v>347</v>
      </c>
      <c r="Q186" t="s">
        <v>346</v>
      </c>
      <c r="R186" t="s">
        <v>446</v>
      </c>
    </row>
    <row r="187" spans="1:18" x14ac:dyDescent="0.25">
      <c r="A187" t="s">
        <v>376</v>
      </c>
      <c r="B187">
        <v>34</v>
      </c>
      <c r="C187">
        <v>22.799999237060547</v>
      </c>
      <c r="D187">
        <v>60.539804618117223</v>
      </c>
      <c r="E187">
        <v>37.06</v>
      </c>
      <c r="F187">
        <f t="shared" si="13"/>
        <v>0.34</v>
      </c>
      <c r="G187">
        <f t="shared" si="13"/>
        <v>0.22799999237060548</v>
      </c>
      <c r="H187">
        <f t="shared" si="13"/>
        <v>0.60539804618117221</v>
      </c>
      <c r="I187">
        <f t="shared" si="13"/>
        <v>0.37060000000000004</v>
      </c>
      <c r="J187">
        <f t="shared" si="14"/>
        <v>0.45369079305359344</v>
      </c>
      <c r="K187">
        <f t="shared" si="14"/>
        <v>0.2906833279920718</v>
      </c>
      <c r="L187">
        <f t="shared" si="15"/>
        <v>0.35433888921049794</v>
      </c>
      <c r="M187">
        <f t="shared" si="16"/>
        <v>0.44376980317245973</v>
      </c>
      <c r="N187">
        <f t="shared" si="17"/>
        <v>0.20152546054875831</v>
      </c>
      <c r="P187" t="s">
        <v>349</v>
      </c>
      <c r="Q187" t="s">
        <v>348</v>
      </c>
      <c r="R187" t="s">
        <v>446</v>
      </c>
    </row>
    <row r="188" spans="1:18" x14ac:dyDescent="0.25">
      <c r="A188" t="s">
        <v>353</v>
      </c>
      <c r="B188">
        <v>27.899999618530273</v>
      </c>
      <c r="C188">
        <v>6</v>
      </c>
      <c r="D188">
        <v>0.10548872180451128</v>
      </c>
      <c r="E188">
        <v>0.10588628762541806</v>
      </c>
      <c r="F188">
        <f t="shared" si="13"/>
        <v>0.27899999618530275</v>
      </c>
      <c r="G188">
        <f t="shared" si="13"/>
        <v>0.06</v>
      </c>
      <c r="H188">
        <f t="shared" si="13"/>
        <v>1.0548872180451128E-3</v>
      </c>
      <c r="I188">
        <f t="shared" si="13"/>
        <v>1.0588628762541806E-3</v>
      </c>
      <c r="J188">
        <f t="shared" si="14"/>
        <v>1.7155568478208792E-2</v>
      </c>
      <c r="K188">
        <f t="shared" si="14"/>
        <v>7.9706820646197416E-3</v>
      </c>
      <c r="L188">
        <f t="shared" si="15"/>
        <v>1.0884360302348656E-2</v>
      </c>
      <c r="M188">
        <f t="shared" si="16"/>
        <v>7.4231914907752619E-2</v>
      </c>
      <c r="N188">
        <f t="shared" si="17"/>
        <v>0.85337357501992828</v>
      </c>
      <c r="P188" t="s">
        <v>888</v>
      </c>
      <c r="Q188" t="s">
        <v>350</v>
      </c>
      <c r="R188" s="3">
        <v>0.40488382575658477</v>
      </c>
    </row>
    <row r="189" spans="1:18" x14ac:dyDescent="0.25">
      <c r="A189" t="s">
        <v>355</v>
      </c>
      <c r="B189">
        <v>77.900001525878906</v>
      </c>
      <c r="C189">
        <v>68.699996948242188</v>
      </c>
      <c r="D189">
        <v>16.377758620689654</v>
      </c>
      <c r="E189">
        <v>3.7825791855203619</v>
      </c>
      <c r="F189">
        <f t="shared" si="13"/>
        <v>0.77900001525878904</v>
      </c>
      <c r="G189">
        <f t="shared" si="13"/>
        <v>0.68699996948242192</v>
      </c>
      <c r="H189">
        <f t="shared" si="13"/>
        <v>0.16377758620689653</v>
      </c>
      <c r="I189">
        <f t="shared" si="13"/>
        <v>3.7825791855203621E-2</v>
      </c>
      <c r="J189">
        <f t="shared" si="14"/>
        <v>0.35718726482647728</v>
      </c>
      <c r="K189">
        <f t="shared" si="14"/>
        <v>0.16120272283734333</v>
      </c>
      <c r="L189">
        <f t="shared" si="15"/>
        <v>0.22214765340025083</v>
      </c>
      <c r="M189">
        <f t="shared" si="16"/>
        <v>0.46861557587811725</v>
      </c>
      <c r="N189">
        <f t="shared" si="17"/>
        <v>0.52594906179979506</v>
      </c>
      <c r="P189" t="s">
        <v>376</v>
      </c>
      <c r="Q189" t="s">
        <v>351</v>
      </c>
      <c r="R189" s="3">
        <f t="shared" si="18"/>
        <v>0.20152546054875831</v>
      </c>
    </row>
    <row r="190" spans="1:18" x14ac:dyDescent="0.25">
      <c r="A190" t="s">
        <v>357</v>
      </c>
      <c r="B190">
        <v>75.400001525878906</v>
      </c>
      <c r="C190">
        <v>65.699996948242188</v>
      </c>
      <c r="D190">
        <v>21.64242677824268</v>
      </c>
      <c r="E190">
        <v>13.667857142857143</v>
      </c>
      <c r="F190">
        <f t="shared" si="13"/>
        <v>0.75400001525878901</v>
      </c>
      <c r="G190">
        <f t="shared" si="13"/>
        <v>0.6569999694824219</v>
      </c>
      <c r="H190">
        <f t="shared" si="13"/>
        <v>0.21642426778242679</v>
      </c>
      <c r="I190">
        <f t="shared" si="13"/>
        <v>0.13667857142857143</v>
      </c>
      <c r="J190">
        <f t="shared" si="14"/>
        <v>0.40396027182177463</v>
      </c>
      <c r="K190">
        <f t="shared" si="14"/>
        <v>0.29966283930022497</v>
      </c>
      <c r="L190">
        <f t="shared" si="15"/>
        <v>0.34408159739259825</v>
      </c>
      <c r="M190">
        <f t="shared" si="16"/>
        <v>0.54269348307426679</v>
      </c>
      <c r="N190">
        <f t="shared" si="17"/>
        <v>0.36597433335032103</v>
      </c>
      <c r="P190" t="s">
        <v>353</v>
      </c>
      <c r="Q190" t="s">
        <v>352</v>
      </c>
      <c r="R190" s="3">
        <f t="shared" si="18"/>
        <v>0.85337357501992828</v>
      </c>
    </row>
    <row r="191" spans="1:18" x14ac:dyDescent="0.25">
      <c r="P191" t="s">
        <v>355</v>
      </c>
      <c r="Q191" t="s">
        <v>354</v>
      </c>
      <c r="R191" s="3">
        <f t="shared" si="18"/>
        <v>0.52594906179979506</v>
      </c>
    </row>
    <row r="192" spans="1:18" x14ac:dyDescent="0.25">
      <c r="P192" t="s">
        <v>357</v>
      </c>
      <c r="Q192" t="s">
        <v>356</v>
      </c>
      <c r="R192" s="3">
        <f t="shared" si="18"/>
        <v>0.36597433335032103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topLeftCell="A70" workbookViewId="0">
      <selection activeCell="A78" sqref="A78"/>
    </sheetView>
  </sheetViews>
  <sheetFormatPr defaultRowHeight="15" x14ac:dyDescent="0.25"/>
  <sheetData>
    <row r="1" spans="1:15" ht="150" x14ac:dyDescent="0.25">
      <c r="A1" s="29" t="s">
        <v>994</v>
      </c>
      <c r="B1" s="29" t="s">
        <v>995</v>
      </c>
      <c r="C1" s="29" t="s">
        <v>1004</v>
      </c>
      <c r="D1" s="29" t="s">
        <v>1003</v>
      </c>
      <c r="E1" s="29" t="s">
        <v>1002</v>
      </c>
      <c r="H1" s="29" t="s">
        <v>1005</v>
      </c>
      <c r="J1" s="29" t="s">
        <v>995</v>
      </c>
      <c r="K1" s="29"/>
      <c r="L1" s="29" t="s">
        <v>1000</v>
      </c>
      <c r="N1" s="28" t="s">
        <v>993</v>
      </c>
      <c r="O1" s="29" t="s">
        <v>1009</v>
      </c>
    </row>
    <row r="2" spans="1:15" x14ac:dyDescent="0.25">
      <c r="B2" s="222" t="s">
        <v>996</v>
      </c>
      <c r="C2" s="222"/>
      <c r="D2" s="222"/>
      <c r="E2" s="222"/>
      <c r="H2" s="3" t="s">
        <v>1001</v>
      </c>
      <c r="J2" s="222" t="s">
        <v>1006</v>
      </c>
      <c r="K2" s="222"/>
      <c r="L2" s="222"/>
    </row>
    <row r="3" spans="1:15" x14ac:dyDescent="0.25">
      <c r="A3" t="s">
        <v>311</v>
      </c>
      <c r="B3">
        <v>100</v>
      </c>
      <c r="D3">
        <v>5</v>
      </c>
      <c r="E3">
        <v>9.3000000000000007</v>
      </c>
      <c r="H3">
        <f>100-D3</f>
        <v>95</v>
      </c>
      <c r="J3">
        <f>((B3-$B$100)/($B$101-$B$100))*100</f>
        <v>100</v>
      </c>
      <c r="L3">
        <f>((H3-$C$100)/($C$101-$C$100))*100</f>
        <v>89.795918367346943</v>
      </c>
      <c r="N3">
        <f>(POWER(J3,3/5)*POWER(L3,2/5))</f>
        <v>95.786132548811551</v>
      </c>
      <c r="O3">
        <f>(100-N3)/100</f>
        <v>4.2138674511884487E-2</v>
      </c>
    </row>
    <row r="4" spans="1:15" x14ac:dyDescent="0.25">
      <c r="A4" t="s">
        <v>236</v>
      </c>
      <c r="B4">
        <v>100</v>
      </c>
      <c r="D4">
        <v>1.8</v>
      </c>
      <c r="E4">
        <v>5.5</v>
      </c>
      <c r="H4">
        <f t="shared" ref="H4:H5" si="0">100-D4</f>
        <v>98.2</v>
      </c>
      <c r="J4">
        <f t="shared" ref="J4:J67" si="1">((B4-$B$100)/($B$101-$B$100))*100</f>
        <v>100</v>
      </c>
      <c r="L4">
        <f t="shared" ref="L4:L67" si="2">((H4-$C$100)/($C$101-$C$100))*100</f>
        <v>96.326530612244895</v>
      </c>
      <c r="N4" s="3">
        <f t="shared" ref="N4:N67" si="3">(POWER(J4,3/5)*POWER(L4,2/5))</f>
        <v>98.514093955063046</v>
      </c>
      <c r="O4" s="3">
        <f t="shared" ref="O4:O67" si="4">(100-N4)/100</f>
        <v>1.4859060449369537E-2</v>
      </c>
    </row>
    <row r="5" spans="1:15" x14ac:dyDescent="0.25">
      <c r="A5" t="s">
        <v>119</v>
      </c>
      <c r="B5">
        <v>100</v>
      </c>
      <c r="D5">
        <v>9.6999999999999993</v>
      </c>
      <c r="E5">
        <v>10.5</v>
      </c>
      <c r="H5">
        <f t="shared" si="0"/>
        <v>90.3</v>
      </c>
      <c r="J5">
        <f t="shared" si="1"/>
        <v>100</v>
      </c>
      <c r="L5">
        <f t="shared" si="2"/>
        <v>80.204081632653057</v>
      </c>
      <c r="N5" s="3">
        <f t="shared" si="3"/>
        <v>91.554266619943689</v>
      </c>
      <c r="O5" s="3">
        <f t="shared" si="4"/>
        <v>8.4457333800563111E-2</v>
      </c>
    </row>
    <row r="6" spans="1:15" x14ac:dyDescent="0.25">
      <c r="A6" t="s">
        <v>57</v>
      </c>
      <c r="B6">
        <v>97.7</v>
      </c>
      <c r="E6">
        <v>7.1878267398331204</v>
      </c>
      <c r="H6">
        <f>100-E6</f>
        <v>92.812173260166873</v>
      </c>
      <c r="J6">
        <f t="shared" si="1"/>
        <v>97.650663942798772</v>
      </c>
      <c r="L6">
        <f t="shared" si="2"/>
        <v>85.33096583707524</v>
      </c>
      <c r="N6" s="3">
        <f t="shared" si="3"/>
        <v>92.522590695644126</v>
      </c>
      <c r="O6" s="3">
        <f t="shared" si="4"/>
        <v>7.477409304355874E-2</v>
      </c>
    </row>
    <row r="7" spans="1:15" x14ac:dyDescent="0.25">
      <c r="A7" t="s">
        <v>226</v>
      </c>
      <c r="B7">
        <v>100</v>
      </c>
      <c r="D7">
        <v>3.1</v>
      </c>
      <c r="E7">
        <v>1.4000000000000001</v>
      </c>
      <c r="H7">
        <f t="shared" ref="H7:H57" si="5">100-D7</f>
        <v>96.9</v>
      </c>
      <c r="J7">
        <f t="shared" si="1"/>
        <v>100</v>
      </c>
      <c r="L7">
        <f t="shared" si="2"/>
        <v>93.673469387755119</v>
      </c>
      <c r="N7" s="3">
        <f t="shared" si="3"/>
        <v>97.419667329976946</v>
      </c>
      <c r="O7" s="3">
        <f t="shared" si="4"/>
        <v>2.5803326700230542E-2</v>
      </c>
    </row>
    <row r="8" spans="1:15" x14ac:dyDescent="0.25">
      <c r="A8" t="s">
        <v>313</v>
      </c>
      <c r="B8">
        <v>100</v>
      </c>
      <c r="D8">
        <v>17.600000000000001</v>
      </c>
      <c r="E8">
        <v>21.8</v>
      </c>
      <c r="H8">
        <f t="shared" si="5"/>
        <v>82.4</v>
      </c>
      <c r="J8">
        <f t="shared" si="1"/>
        <v>100</v>
      </c>
      <c r="L8">
        <f t="shared" si="2"/>
        <v>64.081632653061234</v>
      </c>
      <c r="N8" s="3">
        <f t="shared" si="3"/>
        <v>83.693827052501021</v>
      </c>
      <c r="O8" s="3">
        <f t="shared" si="4"/>
        <v>0.16306172947498979</v>
      </c>
    </row>
    <row r="9" spans="1:15" x14ac:dyDescent="0.25">
      <c r="A9" t="s">
        <v>228</v>
      </c>
      <c r="B9">
        <v>98</v>
      </c>
      <c r="E9">
        <v>12.5</v>
      </c>
      <c r="H9">
        <f>100-E9</f>
        <v>87.5</v>
      </c>
      <c r="J9">
        <f t="shared" si="1"/>
        <v>97.95709908069459</v>
      </c>
      <c r="L9">
        <f t="shared" si="2"/>
        <v>74.489795918367349</v>
      </c>
      <c r="N9" s="3">
        <f t="shared" si="3"/>
        <v>87.793075465115137</v>
      </c>
      <c r="O9" s="3">
        <f t="shared" si="4"/>
        <v>0.12206924534884862</v>
      </c>
    </row>
    <row r="10" spans="1:15" x14ac:dyDescent="0.25">
      <c r="A10" t="s">
        <v>140</v>
      </c>
      <c r="B10">
        <v>100</v>
      </c>
      <c r="D10">
        <v>1.6</v>
      </c>
      <c r="E10">
        <v>3</v>
      </c>
      <c r="H10">
        <f t="shared" si="5"/>
        <v>98.4</v>
      </c>
      <c r="J10">
        <f t="shared" si="1"/>
        <v>100</v>
      </c>
      <c r="L10">
        <f t="shared" si="2"/>
        <v>96.734693877551038</v>
      </c>
      <c r="N10" s="3">
        <f t="shared" si="3"/>
        <v>98.680855220152353</v>
      </c>
      <c r="O10" s="3">
        <f t="shared" si="4"/>
        <v>1.3191447798476474E-2</v>
      </c>
    </row>
    <row r="11" spans="1:15" x14ac:dyDescent="0.25">
      <c r="A11" t="s">
        <v>920</v>
      </c>
      <c r="B11">
        <v>92.5</v>
      </c>
      <c r="E11">
        <v>14.6</v>
      </c>
      <c r="H11">
        <f>100-E11</f>
        <v>85.4</v>
      </c>
      <c r="J11">
        <f t="shared" si="1"/>
        <v>92.339121552604695</v>
      </c>
      <c r="L11">
        <f t="shared" si="2"/>
        <v>70.204081632653072</v>
      </c>
      <c r="N11" s="3">
        <f t="shared" si="3"/>
        <v>82.751597831486308</v>
      </c>
      <c r="O11" s="3">
        <f t="shared" si="4"/>
        <v>0.17248402168513693</v>
      </c>
    </row>
    <row r="12" spans="1:15" x14ac:dyDescent="0.25">
      <c r="A12" t="s">
        <v>157</v>
      </c>
      <c r="B12">
        <v>98.4</v>
      </c>
      <c r="E12">
        <v>19.400000000000002</v>
      </c>
      <c r="H12">
        <f>100-E12</f>
        <v>80.599999999999994</v>
      </c>
      <c r="J12">
        <f t="shared" si="1"/>
        <v>98.365679264555666</v>
      </c>
      <c r="L12">
        <f t="shared" si="2"/>
        <v>60.408163265306115</v>
      </c>
      <c r="N12" s="3">
        <f t="shared" si="3"/>
        <v>80.936498076239772</v>
      </c>
      <c r="O12" s="3">
        <f t="shared" si="4"/>
        <v>0.19063501923760229</v>
      </c>
    </row>
    <row r="13" spans="1:15" x14ac:dyDescent="0.25">
      <c r="A13" t="s">
        <v>887</v>
      </c>
      <c r="B13">
        <v>100</v>
      </c>
      <c r="D13">
        <v>9.1999999999999993</v>
      </c>
      <c r="E13">
        <v>8.6</v>
      </c>
      <c r="H13">
        <f t="shared" si="5"/>
        <v>90.8</v>
      </c>
      <c r="J13">
        <f t="shared" si="1"/>
        <v>100</v>
      </c>
      <c r="L13">
        <f t="shared" si="2"/>
        <v>81.224489795918359</v>
      </c>
      <c r="N13" s="3">
        <f t="shared" si="3"/>
        <v>92.018425269019033</v>
      </c>
      <c r="O13" s="3">
        <f t="shared" si="4"/>
        <v>7.981574730980967E-2</v>
      </c>
    </row>
    <row r="14" spans="1:15" x14ac:dyDescent="0.25">
      <c r="A14" t="s">
        <v>149</v>
      </c>
      <c r="B14">
        <v>90.5</v>
      </c>
      <c r="D14">
        <v>7.6</v>
      </c>
      <c r="E14">
        <v>8</v>
      </c>
      <c r="H14">
        <f t="shared" si="5"/>
        <v>92.4</v>
      </c>
      <c r="J14">
        <f t="shared" si="1"/>
        <v>90.296220633299285</v>
      </c>
      <c r="L14">
        <f t="shared" si="2"/>
        <v>84.489795918367363</v>
      </c>
      <c r="N14" s="3">
        <f t="shared" si="3"/>
        <v>87.927241481303355</v>
      </c>
      <c r="O14" s="3">
        <f t="shared" si="4"/>
        <v>0.12072758518696645</v>
      </c>
    </row>
    <row r="15" spans="1:15" x14ac:dyDescent="0.25">
      <c r="A15" t="s">
        <v>17</v>
      </c>
      <c r="B15">
        <v>100</v>
      </c>
      <c r="D15">
        <v>8.6999999999999993</v>
      </c>
      <c r="E15">
        <v>11.3</v>
      </c>
      <c r="H15">
        <f t="shared" si="5"/>
        <v>91.3</v>
      </c>
      <c r="J15">
        <f t="shared" si="1"/>
        <v>100</v>
      </c>
      <c r="L15">
        <f t="shared" si="2"/>
        <v>82.244897959183675</v>
      </c>
      <c r="N15" s="3">
        <f t="shared" si="3"/>
        <v>92.479098268984842</v>
      </c>
      <c r="O15" s="3">
        <f t="shared" si="4"/>
        <v>7.5209017310151574E-2</v>
      </c>
    </row>
    <row r="16" spans="1:15" x14ac:dyDescent="0.25">
      <c r="A16" t="s">
        <v>109</v>
      </c>
      <c r="B16">
        <v>100</v>
      </c>
      <c r="D16">
        <v>5</v>
      </c>
      <c r="E16">
        <v>9.7000000000000011</v>
      </c>
      <c r="H16">
        <f t="shared" si="5"/>
        <v>95</v>
      </c>
      <c r="J16">
        <f t="shared" si="1"/>
        <v>100</v>
      </c>
      <c r="L16">
        <f t="shared" si="2"/>
        <v>89.795918367346943</v>
      </c>
      <c r="N16" s="3">
        <f t="shared" si="3"/>
        <v>95.786132548811551</v>
      </c>
      <c r="O16" s="3">
        <f t="shared" si="4"/>
        <v>4.2138674511884487E-2</v>
      </c>
    </row>
    <row r="17" spans="1:15" x14ac:dyDescent="0.25">
      <c r="A17" t="s">
        <v>84</v>
      </c>
      <c r="B17">
        <v>100</v>
      </c>
      <c r="D17">
        <v>3.3</v>
      </c>
      <c r="E17">
        <v>8</v>
      </c>
      <c r="H17">
        <f t="shared" si="5"/>
        <v>96.7</v>
      </c>
      <c r="J17">
        <f t="shared" si="1"/>
        <v>100</v>
      </c>
      <c r="L17">
        <f t="shared" si="2"/>
        <v>93.26530612244899</v>
      </c>
      <c r="N17" s="3">
        <f t="shared" si="3"/>
        <v>97.249650231799166</v>
      </c>
      <c r="O17" s="3">
        <f t="shared" si="4"/>
        <v>2.7503497682008344E-2</v>
      </c>
    </row>
    <row r="18" spans="1:15" x14ac:dyDescent="0.25">
      <c r="A18" t="s">
        <v>15</v>
      </c>
      <c r="B18">
        <v>83</v>
      </c>
      <c r="E18">
        <v>35.5</v>
      </c>
      <c r="H18">
        <f>100-E18</f>
        <v>64.5</v>
      </c>
      <c r="J18">
        <f t="shared" si="1"/>
        <v>82.63534218590398</v>
      </c>
      <c r="L18">
        <f t="shared" si="2"/>
        <v>27.551020408163261</v>
      </c>
      <c r="N18" s="3">
        <f t="shared" si="3"/>
        <v>53.254286853396962</v>
      </c>
      <c r="O18" s="3">
        <f t="shared" si="4"/>
        <v>0.46745713146603035</v>
      </c>
    </row>
    <row r="19" spans="1:15" x14ac:dyDescent="0.25">
      <c r="A19" t="s">
        <v>186</v>
      </c>
      <c r="B19">
        <v>90</v>
      </c>
      <c r="D19">
        <v>2.4</v>
      </c>
      <c r="E19">
        <v>1.9</v>
      </c>
      <c r="H19">
        <f t="shared" si="5"/>
        <v>97.6</v>
      </c>
      <c r="J19">
        <f t="shared" si="1"/>
        <v>89.785495403472936</v>
      </c>
      <c r="L19">
        <f t="shared" si="2"/>
        <v>95.102040816326522</v>
      </c>
      <c r="N19" s="3">
        <f t="shared" si="3"/>
        <v>91.875484987013309</v>
      </c>
      <c r="O19" s="3">
        <f t="shared" si="4"/>
        <v>8.1245150129866911E-2</v>
      </c>
    </row>
    <row r="20" spans="1:15" x14ac:dyDescent="0.25">
      <c r="A20" t="s">
        <v>111</v>
      </c>
      <c r="B20">
        <v>100</v>
      </c>
      <c r="D20">
        <v>3.9</v>
      </c>
      <c r="E20">
        <v>5.4</v>
      </c>
      <c r="H20">
        <f t="shared" si="5"/>
        <v>96.1</v>
      </c>
      <c r="J20">
        <f t="shared" si="1"/>
        <v>100</v>
      </c>
      <c r="L20">
        <f t="shared" si="2"/>
        <v>92.040816326530603</v>
      </c>
      <c r="N20" s="3">
        <f t="shared" si="3"/>
        <v>96.736904171457368</v>
      </c>
      <c r="O20" s="3">
        <f t="shared" si="4"/>
        <v>3.2630958285426316E-2</v>
      </c>
    </row>
    <row r="21" spans="1:15" x14ac:dyDescent="0.25">
      <c r="A21" t="s">
        <v>345</v>
      </c>
      <c r="B21">
        <v>92.7</v>
      </c>
      <c r="C21">
        <v>8.3000000000000007</v>
      </c>
      <c r="H21">
        <f>100-C21</f>
        <v>91.7</v>
      </c>
      <c r="J21">
        <f t="shared" si="1"/>
        <v>92.54341164453524</v>
      </c>
      <c r="L21">
        <f t="shared" si="2"/>
        <v>83.061224489795933</v>
      </c>
      <c r="N21" s="3">
        <f t="shared" si="3"/>
        <v>88.627119667563093</v>
      </c>
      <c r="O21" s="3">
        <f t="shared" si="4"/>
        <v>0.11372880332436906</v>
      </c>
    </row>
    <row r="22" spans="1:15" x14ac:dyDescent="0.25">
      <c r="A22" t="s">
        <v>290</v>
      </c>
      <c r="B22">
        <v>95.1</v>
      </c>
      <c r="D22">
        <v>9.1</v>
      </c>
      <c r="E22">
        <v>16.7</v>
      </c>
      <c r="H22">
        <f t="shared" si="5"/>
        <v>90.9</v>
      </c>
      <c r="J22">
        <f t="shared" si="1"/>
        <v>94.994892747701726</v>
      </c>
      <c r="L22">
        <f t="shared" si="2"/>
        <v>81.428571428571445</v>
      </c>
      <c r="N22" s="3">
        <f t="shared" si="3"/>
        <v>89.316332194194345</v>
      </c>
      <c r="O22" s="3">
        <f t="shared" si="4"/>
        <v>0.10683667805805655</v>
      </c>
    </row>
    <row r="23" spans="1:15" x14ac:dyDescent="0.25">
      <c r="A23" t="s">
        <v>64</v>
      </c>
      <c r="B23">
        <v>83</v>
      </c>
      <c r="C23">
        <v>15.2</v>
      </c>
      <c r="H23">
        <f>100-C23</f>
        <v>84.8</v>
      </c>
      <c r="J23">
        <f t="shared" si="1"/>
        <v>82.63534218590398</v>
      </c>
      <c r="L23">
        <f t="shared" si="2"/>
        <v>68.979591836734684</v>
      </c>
      <c r="N23" s="3">
        <f t="shared" si="3"/>
        <v>76.875463275479078</v>
      </c>
      <c r="O23" s="3">
        <f t="shared" si="4"/>
        <v>0.23124536724520922</v>
      </c>
    </row>
    <row r="24" spans="1:15" x14ac:dyDescent="0.25">
      <c r="A24" t="s">
        <v>151</v>
      </c>
      <c r="B24">
        <v>73.599999999999994</v>
      </c>
      <c r="E24">
        <v>20.8</v>
      </c>
      <c r="H24">
        <f>100-E24</f>
        <v>79.2</v>
      </c>
      <c r="J24">
        <f t="shared" si="1"/>
        <v>73.033707865168537</v>
      </c>
      <c r="L24">
        <f t="shared" si="2"/>
        <v>57.551020408163268</v>
      </c>
      <c r="N24" s="3">
        <f t="shared" si="3"/>
        <v>66.394976468107402</v>
      </c>
      <c r="O24" s="3">
        <f t="shared" si="4"/>
        <v>0.33605023531892597</v>
      </c>
    </row>
    <row r="25" spans="1:15" x14ac:dyDescent="0.25">
      <c r="A25" t="s">
        <v>117</v>
      </c>
      <c r="B25">
        <v>89.8</v>
      </c>
      <c r="C25">
        <v>19</v>
      </c>
      <c r="H25">
        <f>100-C25</f>
        <v>81</v>
      </c>
      <c r="J25">
        <f t="shared" si="1"/>
        <v>89.581205311542391</v>
      </c>
      <c r="L25">
        <f t="shared" si="2"/>
        <v>61.224489795918366</v>
      </c>
      <c r="N25" s="3">
        <f t="shared" si="3"/>
        <v>76.930793294161589</v>
      </c>
      <c r="O25" s="3">
        <f t="shared" si="4"/>
        <v>0.2306920670583841</v>
      </c>
    </row>
    <row r="26" spans="1:15" x14ac:dyDescent="0.25">
      <c r="A26" t="s">
        <v>245</v>
      </c>
      <c r="B26">
        <v>77</v>
      </c>
      <c r="C26">
        <v>17.7</v>
      </c>
      <c r="H26">
        <f>100-C26</f>
        <v>82.3</v>
      </c>
      <c r="J26">
        <f t="shared" si="1"/>
        <v>76.50663942798775</v>
      </c>
      <c r="L26">
        <f t="shared" si="2"/>
        <v>63.877551020408148</v>
      </c>
      <c r="N26" s="3">
        <f t="shared" si="3"/>
        <v>71.180130278898886</v>
      </c>
      <c r="O26" s="3">
        <f t="shared" si="4"/>
        <v>0.28819869721101116</v>
      </c>
    </row>
    <row r="27" spans="1:15" x14ac:dyDescent="0.25">
      <c r="A27" t="s">
        <v>301</v>
      </c>
      <c r="B27">
        <v>68.2</v>
      </c>
      <c r="D27">
        <v>7.7</v>
      </c>
      <c r="E27">
        <v>12.5</v>
      </c>
      <c r="H27">
        <f t="shared" si="5"/>
        <v>92.3</v>
      </c>
      <c r="J27">
        <f t="shared" si="1"/>
        <v>67.517875383043929</v>
      </c>
      <c r="L27">
        <f t="shared" si="2"/>
        <v>84.285714285714278</v>
      </c>
      <c r="N27" s="3">
        <f t="shared" si="3"/>
        <v>73.782412125635531</v>
      </c>
      <c r="O27" s="3">
        <f t="shared" si="4"/>
        <v>0.26217587874364467</v>
      </c>
    </row>
    <row r="28" spans="1:15" x14ac:dyDescent="0.25">
      <c r="A28" t="s">
        <v>82</v>
      </c>
      <c r="B28">
        <v>100</v>
      </c>
      <c r="D28">
        <v>1.7</v>
      </c>
      <c r="E28">
        <v>3.6999999999999997</v>
      </c>
      <c r="H28">
        <f t="shared" si="5"/>
        <v>98.3</v>
      </c>
      <c r="J28">
        <f t="shared" si="1"/>
        <v>100</v>
      </c>
      <c r="L28">
        <f t="shared" si="2"/>
        <v>96.530612244897952</v>
      </c>
      <c r="N28" s="3">
        <f t="shared" si="3"/>
        <v>98.597527471773915</v>
      </c>
      <c r="O28" s="3">
        <f t="shared" si="4"/>
        <v>1.4024725282260847E-2</v>
      </c>
    </row>
    <row r="29" spans="1:15" x14ac:dyDescent="0.25">
      <c r="A29" t="s">
        <v>11</v>
      </c>
      <c r="B29">
        <v>90.7</v>
      </c>
      <c r="C29">
        <v>10.4</v>
      </c>
      <c r="H29">
        <f>100-C29</f>
        <v>89.6</v>
      </c>
      <c r="J29">
        <f t="shared" si="1"/>
        <v>90.50051072522983</v>
      </c>
      <c r="L29">
        <f t="shared" si="2"/>
        <v>78.775510204081627</v>
      </c>
      <c r="N29" s="3">
        <f t="shared" si="3"/>
        <v>85.61445726562971</v>
      </c>
      <c r="O29" s="3">
        <f t="shared" si="4"/>
        <v>0.14385542734370291</v>
      </c>
    </row>
    <row r="30" spans="1:15" x14ac:dyDescent="0.25">
      <c r="A30" t="s">
        <v>31</v>
      </c>
      <c r="B30">
        <v>84.6</v>
      </c>
      <c r="D30">
        <v>7.7</v>
      </c>
      <c r="E30">
        <v>11</v>
      </c>
      <c r="H30">
        <f t="shared" si="5"/>
        <v>92.3</v>
      </c>
      <c r="J30">
        <f t="shared" si="1"/>
        <v>84.269662921348313</v>
      </c>
      <c r="L30">
        <f t="shared" si="2"/>
        <v>84.285714285714278</v>
      </c>
      <c r="N30" s="3">
        <f t="shared" si="3"/>
        <v>84.276083100243682</v>
      </c>
      <c r="O30" s="3">
        <f t="shared" si="4"/>
        <v>0.15723916899756318</v>
      </c>
    </row>
    <row r="31" spans="1:15" x14ac:dyDescent="0.25">
      <c r="A31" t="s">
        <v>44</v>
      </c>
      <c r="B31">
        <v>86.3</v>
      </c>
      <c r="C31">
        <v>8.7999999999999989</v>
      </c>
      <c r="H31">
        <f>100-C31</f>
        <v>91.2</v>
      </c>
      <c r="J31">
        <f t="shared" si="1"/>
        <v>86.006128702757906</v>
      </c>
      <c r="L31">
        <f t="shared" si="2"/>
        <v>82.040816326530617</v>
      </c>
      <c r="N31" s="3">
        <f t="shared" si="3"/>
        <v>84.397509090522405</v>
      </c>
      <c r="O31" s="3">
        <f t="shared" si="4"/>
        <v>0.15602490909477595</v>
      </c>
    </row>
    <row r="32" spans="1:15" x14ac:dyDescent="0.25">
      <c r="A32" t="s">
        <v>317</v>
      </c>
      <c r="B32">
        <v>80.2</v>
      </c>
      <c r="C32">
        <v>8.6999999999999993</v>
      </c>
      <c r="H32">
        <f>100-C32</f>
        <v>91.3</v>
      </c>
      <c r="J32">
        <f t="shared" si="1"/>
        <v>79.775280898876417</v>
      </c>
      <c r="L32">
        <f t="shared" si="2"/>
        <v>82.244897959183675</v>
      </c>
      <c r="N32" s="3">
        <f t="shared" si="3"/>
        <v>80.754101930247714</v>
      </c>
      <c r="O32" s="3">
        <f t="shared" si="4"/>
        <v>0.19245898069752287</v>
      </c>
    </row>
    <row r="33" spans="1:15" x14ac:dyDescent="0.25">
      <c r="A33" t="s">
        <v>103</v>
      </c>
      <c r="B33">
        <v>98</v>
      </c>
      <c r="D33">
        <v>5.9</v>
      </c>
      <c r="E33">
        <v>6.7</v>
      </c>
      <c r="H33">
        <f t="shared" si="5"/>
        <v>94.1</v>
      </c>
      <c r="J33">
        <f t="shared" si="1"/>
        <v>97.95709908069459</v>
      </c>
      <c r="L33">
        <f t="shared" si="2"/>
        <v>87.959183673469383</v>
      </c>
      <c r="N33" s="3">
        <f t="shared" si="3"/>
        <v>93.828338350861657</v>
      </c>
      <c r="O33" s="3">
        <f t="shared" si="4"/>
        <v>6.1716616491383436E-2</v>
      </c>
    </row>
    <row r="34" spans="1:15" x14ac:dyDescent="0.25">
      <c r="A34" t="s">
        <v>205</v>
      </c>
      <c r="B34">
        <v>100</v>
      </c>
      <c r="C34">
        <v>6.4</v>
      </c>
      <c r="H34">
        <f>100-C34</f>
        <v>93.6</v>
      </c>
      <c r="J34">
        <f t="shared" si="1"/>
        <v>100</v>
      </c>
      <c r="L34">
        <f t="shared" si="2"/>
        <v>86.938775510204067</v>
      </c>
      <c r="N34" s="3">
        <f t="shared" si="3"/>
        <v>94.555197835244485</v>
      </c>
      <c r="O34" s="3">
        <f t="shared" si="4"/>
        <v>5.4448021647555155E-2</v>
      </c>
    </row>
    <row r="35" spans="1:15" x14ac:dyDescent="0.25">
      <c r="A35" t="s">
        <v>303</v>
      </c>
      <c r="B35">
        <v>17.100000000000001</v>
      </c>
      <c r="C35">
        <v>11.3</v>
      </c>
      <c r="H35">
        <f t="shared" ref="H35:H37" si="6">100-C35</f>
        <v>88.7</v>
      </c>
      <c r="J35">
        <f t="shared" si="1"/>
        <v>15.321756894790603</v>
      </c>
      <c r="L35">
        <f t="shared" si="2"/>
        <v>76.938775510204081</v>
      </c>
      <c r="N35" s="3">
        <f t="shared" si="3"/>
        <v>29.217513166568367</v>
      </c>
      <c r="O35" s="3">
        <f t="shared" si="4"/>
        <v>0.70782486833431635</v>
      </c>
    </row>
    <row r="36" spans="1:15" x14ac:dyDescent="0.25">
      <c r="A36" t="s">
        <v>13</v>
      </c>
      <c r="B36">
        <v>100</v>
      </c>
      <c r="C36">
        <v>6.9</v>
      </c>
      <c r="H36">
        <f t="shared" si="6"/>
        <v>93.1</v>
      </c>
      <c r="J36">
        <f t="shared" si="1"/>
        <v>100</v>
      </c>
      <c r="L36">
        <f t="shared" si="2"/>
        <v>85.918367346938766</v>
      </c>
      <c r="N36" s="3">
        <f t="shared" si="3"/>
        <v>94.10970375615959</v>
      </c>
      <c r="O36" s="3">
        <f t="shared" si="4"/>
        <v>5.8902962438404101E-2</v>
      </c>
    </row>
    <row r="37" spans="1:15" x14ac:dyDescent="0.25">
      <c r="A37" t="s">
        <v>73</v>
      </c>
      <c r="B37">
        <v>55.800000000000004</v>
      </c>
      <c r="C37">
        <v>14.6</v>
      </c>
      <c r="H37">
        <f t="shared" si="6"/>
        <v>85.4</v>
      </c>
      <c r="J37">
        <f t="shared" si="1"/>
        <v>54.85188968335035</v>
      </c>
      <c r="L37">
        <f t="shared" si="2"/>
        <v>70.204081632653072</v>
      </c>
      <c r="N37" s="3">
        <f t="shared" si="3"/>
        <v>60.542437394853934</v>
      </c>
      <c r="O37" s="3">
        <f t="shared" si="4"/>
        <v>0.39457562605146068</v>
      </c>
    </row>
    <row r="38" spans="1:15" x14ac:dyDescent="0.25">
      <c r="A38" t="s">
        <v>153</v>
      </c>
      <c r="B38">
        <v>81</v>
      </c>
      <c r="D38">
        <v>7.5</v>
      </c>
      <c r="E38">
        <v>11</v>
      </c>
      <c r="H38">
        <f t="shared" si="5"/>
        <v>92.5</v>
      </c>
      <c r="J38">
        <f t="shared" si="1"/>
        <v>80.59244126659857</v>
      </c>
      <c r="L38">
        <f t="shared" si="2"/>
        <v>84.693877551020407</v>
      </c>
      <c r="N38" s="3">
        <f t="shared" si="3"/>
        <v>82.208626731538928</v>
      </c>
      <c r="O38" s="3">
        <f t="shared" si="4"/>
        <v>0.17791373268461072</v>
      </c>
    </row>
    <row r="39" spans="1:15" x14ac:dyDescent="0.25">
      <c r="A39" t="s">
        <v>93</v>
      </c>
      <c r="B39">
        <v>73</v>
      </c>
      <c r="C39">
        <v>25.4</v>
      </c>
      <c r="H39">
        <f>100-C39</f>
        <v>74.599999999999994</v>
      </c>
      <c r="J39">
        <f t="shared" si="1"/>
        <v>72.420837589376916</v>
      </c>
      <c r="L39">
        <f t="shared" si="2"/>
        <v>48.16326530612244</v>
      </c>
      <c r="N39" s="3">
        <f t="shared" si="3"/>
        <v>61.518324018707816</v>
      </c>
      <c r="O39" s="3">
        <f t="shared" si="4"/>
        <v>0.38481675981292185</v>
      </c>
    </row>
    <row r="40" spans="1:15" x14ac:dyDescent="0.25">
      <c r="A40" t="s">
        <v>3</v>
      </c>
      <c r="B40">
        <v>77</v>
      </c>
      <c r="C40">
        <v>5.3</v>
      </c>
      <c r="H40">
        <f>100-C40</f>
        <v>94.7</v>
      </c>
      <c r="J40">
        <f t="shared" si="1"/>
        <v>76.50663942798775</v>
      </c>
      <c r="L40">
        <f t="shared" si="2"/>
        <v>89.183673469387756</v>
      </c>
      <c r="N40" s="3">
        <f t="shared" si="3"/>
        <v>81.34551599048919</v>
      </c>
      <c r="O40" s="3">
        <f t="shared" si="4"/>
        <v>0.18654484009510811</v>
      </c>
    </row>
    <row r="41" spans="1:15" x14ac:dyDescent="0.25">
      <c r="A41" t="s">
        <v>997</v>
      </c>
      <c r="B41">
        <v>95</v>
      </c>
      <c r="C41">
        <v>30.3</v>
      </c>
      <c r="H41">
        <f>100-C41</f>
        <v>69.7</v>
      </c>
      <c r="J41">
        <f t="shared" si="1"/>
        <v>94.892747701736468</v>
      </c>
      <c r="L41">
        <f t="shared" si="2"/>
        <v>38.163265306122454</v>
      </c>
      <c r="N41" s="3">
        <f t="shared" si="3"/>
        <v>65.917089594524668</v>
      </c>
      <c r="O41" s="3">
        <f t="shared" si="4"/>
        <v>0.34082910405475331</v>
      </c>
    </row>
    <row r="42" spans="1:15" x14ac:dyDescent="0.25">
      <c r="A42" t="s">
        <v>257</v>
      </c>
      <c r="B42">
        <v>100</v>
      </c>
      <c r="D42">
        <v>7.8</v>
      </c>
      <c r="E42">
        <v>9.9</v>
      </c>
      <c r="H42">
        <f t="shared" si="5"/>
        <v>92.2</v>
      </c>
      <c r="J42">
        <f t="shared" si="1"/>
        <v>100</v>
      </c>
      <c r="L42">
        <f t="shared" si="2"/>
        <v>84.081632653061234</v>
      </c>
      <c r="N42" s="3">
        <f t="shared" si="3"/>
        <v>93.299744492024061</v>
      </c>
      <c r="O42" s="3">
        <f t="shared" si="4"/>
        <v>6.7002555079759385E-2</v>
      </c>
    </row>
    <row r="43" spans="1:15" x14ac:dyDescent="0.25">
      <c r="A43" t="s">
        <v>47</v>
      </c>
      <c r="B43">
        <v>96.899999999999991</v>
      </c>
      <c r="C43">
        <v>18.8</v>
      </c>
      <c r="D43">
        <v>15.8</v>
      </c>
      <c r="H43">
        <f>100-C43</f>
        <v>81.2</v>
      </c>
      <c r="J43">
        <f t="shared" si="1"/>
        <v>96.833503575076591</v>
      </c>
      <c r="L43">
        <f t="shared" si="2"/>
        <v>61.632653061224495</v>
      </c>
      <c r="N43" s="3">
        <f t="shared" si="3"/>
        <v>80.82388694390805</v>
      </c>
      <c r="O43" s="3">
        <f t="shared" si="4"/>
        <v>0.19176113056091951</v>
      </c>
    </row>
    <row r="44" spans="1:15" x14ac:dyDescent="0.25">
      <c r="A44" t="s">
        <v>379</v>
      </c>
      <c r="B44">
        <v>100</v>
      </c>
      <c r="D44">
        <v>8</v>
      </c>
      <c r="E44" t="s">
        <v>998</v>
      </c>
      <c r="H44">
        <f t="shared" si="5"/>
        <v>92</v>
      </c>
      <c r="J44">
        <f t="shared" si="1"/>
        <v>100</v>
      </c>
      <c r="L44">
        <f t="shared" si="2"/>
        <v>83.673469387755105</v>
      </c>
      <c r="N44" s="3">
        <f t="shared" si="3"/>
        <v>93.118315422517185</v>
      </c>
      <c r="O44" s="3">
        <f t="shared" si="4"/>
        <v>6.8816845774828148E-2</v>
      </c>
    </row>
    <row r="45" spans="1:15" x14ac:dyDescent="0.25">
      <c r="A45" t="s">
        <v>251</v>
      </c>
      <c r="B45">
        <v>41.93</v>
      </c>
      <c r="C45">
        <v>25.4</v>
      </c>
      <c r="H45">
        <f>100-C45</f>
        <v>74.599999999999994</v>
      </c>
      <c r="J45">
        <f t="shared" si="1"/>
        <v>40.68437180796731</v>
      </c>
      <c r="L45">
        <f t="shared" si="2"/>
        <v>48.16326530612244</v>
      </c>
      <c r="N45" s="3">
        <f t="shared" si="3"/>
        <v>43.525416731953705</v>
      </c>
      <c r="O45" s="3">
        <f t="shared" si="4"/>
        <v>0.56474583268046297</v>
      </c>
    </row>
    <row r="46" spans="1:15" x14ac:dyDescent="0.25">
      <c r="A46" t="s">
        <v>253</v>
      </c>
      <c r="B46">
        <v>28.299999999999997</v>
      </c>
      <c r="C46">
        <v>13.700000000000001</v>
      </c>
      <c r="H46">
        <f>100-C46</f>
        <v>86.3</v>
      </c>
      <c r="J46">
        <f t="shared" si="1"/>
        <v>26.76200204290091</v>
      </c>
      <c r="L46">
        <f t="shared" si="2"/>
        <v>72.040816326530603</v>
      </c>
      <c r="N46" s="3">
        <f t="shared" si="3"/>
        <v>39.768811286034449</v>
      </c>
      <c r="O46" s="3">
        <f t="shared" si="4"/>
        <v>0.60231188713965556</v>
      </c>
    </row>
    <row r="47" spans="1:15" x14ac:dyDescent="0.25">
      <c r="A47" t="s">
        <v>138</v>
      </c>
      <c r="B47">
        <v>91.4</v>
      </c>
      <c r="C47">
        <v>9.7000000000000011</v>
      </c>
      <c r="D47">
        <v>2.7</v>
      </c>
      <c r="H47">
        <f t="shared" ref="H47:H50" si="7">100-C47</f>
        <v>90.3</v>
      </c>
      <c r="J47">
        <f t="shared" si="1"/>
        <v>91.215526046986724</v>
      </c>
      <c r="L47">
        <f t="shared" si="2"/>
        <v>80.204081632653057</v>
      </c>
      <c r="N47" s="3">
        <f t="shared" si="3"/>
        <v>86.640280246958383</v>
      </c>
      <c r="O47" s="3">
        <f t="shared" si="4"/>
        <v>0.13359719753041616</v>
      </c>
    </row>
    <row r="48" spans="1:15" x14ac:dyDescent="0.25">
      <c r="A48" t="s">
        <v>288</v>
      </c>
      <c r="B48">
        <v>100</v>
      </c>
      <c r="C48">
        <v>7.1</v>
      </c>
      <c r="D48">
        <v>3.1</v>
      </c>
      <c r="H48">
        <f t="shared" si="7"/>
        <v>92.9</v>
      </c>
      <c r="J48">
        <f t="shared" si="1"/>
        <v>100</v>
      </c>
      <c r="L48">
        <f t="shared" si="2"/>
        <v>85.510204081632665</v>
      </c>
      <c r="N48" s="3">
        <f t="shared" si="3"/>
        <v>93.930617451697287</v>
      </c>
      <c r="O48" s="3">
        <f t="shared" si="4"/>
        <v>6.0693825483027125E-2</v>
      </c>
    </row>
    <row r="49" spans="1:15" x14ac:dyDescent="0.25">
      <c r="A49" t="s">
        <v>261</v>
      </c>
      <c r="B49">
        <v>98</v>
      </c>
      <c r="C49">
        <v>6.4</v>
      </c>
      <c r="D49">
        <v>8.1999999999999993</v>
      </c>
      <c r="H49">
        <f t="shared" si="7"/>
        <v>93.6</v>
      </c>
      <c r="J49">
        <f t="shared" si="1"/>
        <v>97.95709908069459</v>
      </c>
      <c r="L49">
        <f t="shared" si="2"/>
        <v>86.938775510204067</v>
      </c>
      <c r="N49" s="3">
        <f t="shared" si="3"/>
        <v>93.391415274919325</v>
      </c>
      <c r="O49" s="3">
        <f t="shared" si="4"/>
        <v>6.6085847250806753E-2</v>
      </c>
    </row>
    <row r="50" spans="1:15" x14ac:dyDescent="0.25">
      <c r="A50" t="s">
        <v>184</v>
      </c>
      <c r="B50">
        <v>100</v>
      </c>
      <c r="C50">
        <v>23.559719037361312</v>
      </c>
      <c r="D50">
        <v>6.8</v>
      </c>
      <c r="E50" t="s">
        <v>998</v>
      </c>
      <c r="H50">
        <f t="shared" si="7"/>
        <v>76.440280962638695</v>
      </c>
      <c r="J50">
        <f t="shared" si="1"/>
        <v>100</v>
      </c>
      <c r="L50">
        <f t="shared" si="2"/>
        <v>51.918940740078966</v>
      </c>
      <c r="N50" s="3">
        <f t="shared" si="3"/>
        <v>76.936128663995362</v>
      </c>
      <c r="O50" s="3">
        <f t="shared" si="4"/>
        <v>0.23063871336004638</v>
      </c>
    </row>
    <row r="51" spans="1:15" x14ac:dyDescent="0.25">
      <c r="A51" t="s">
        <v>377</v>
      </c>
      <c r="B51">
        <v>74.400000000000006</v>
      </c>
      <c r="C51">
        <v>23.9</v>
      </c>
      <c r="E51" t="s">
        <v>998</v>
      </c>
      <c r="H51">
        <f>100-C51</f>
        <v>76.099999999999994</v>
      </c>
      <c r="J51">
        <f t="shared" si="1"/>
        <v>73.850868232890704</v>
      </c>
      <c r="L51">
        <f t="shared" si="2"/>
        <v>51.224489795918359</v>
      </c>
      <c r="N51" s="3">
        <f t="shared" si="3"/>
        <v>63.797611540193309</v>
      </c>
      <c r="O51" s="3">
        <f t="shared" si="4"/>
        <v>0.36202388459806689</v>
      </c>
    </row>
    <row r="52" spans="1:15" x14ac:dyDescent="0.25">
      <c r="A52" t="s">
        <v>320</v>
      </c>
      <c r="B52">
        <v>81.699999999999989</v>
      </c>
      <c r="C52">
        <v>28.000000000000004</v>
      </c>
      <c r="H52">
        <f>100-C52</f>
        <v>72</v>
      </c>
      <c r="J52">
        <f t="shared" si="1"/>
        <v>81.30745658835545</v>
      </c>
      <c r="L52">
        <f t="shared" si="2"/>
        <v>42.857142857142854</v>
      </c>
      <c r="N52" s="3">
        <f t="shared" si="3"/>
        <v>62.934315275837896</v>
      </c>
      <c r="O52" s="3">
        <f t="shared" si="4"/>
        <v>0.37065684724162101</v>
      </c>
    </row>
    <row r="53" spans="1:15" x14ac:dyDescent="0.25">
      <c r="A53" t="s">
        <v>170</v>
      </c>
      <c r="B53">
        <v>100</v>
      </c>
      <c r="C53">
        <v>9.1</v>
      </c>
      <c r="H53">
        <f t="shared" ref="H53:H54" si="8">100-C53</f>
        <v>90.9</v>
      </c>
      <c r="J53">
        <f t="shared" si="1"/>
        <v>100</v>
      </c>
      <c r="L53">
        <f t="shared" si="2"/>
        <v>81.428571428571445</v>
      </c>
      <c r="N53" s="3">
        <f t="shared" si="3"/>
        <v>92.110836482527588</v>
      </c>
      <c r="O53" s="3">
        <f t="shared" si="4"/>
        <v>7.8891635174724112E-2</v>
      </c>
    </row>
    <row r="54" spans="1:15" x14ac:dyDescent="0.25">
      <c r="A54" t="s">
        <v>376</v>
      </c>
      <c r="B54">
        <v>43.8</v>
      </c>
      <c r="C54">
        <v>16.8</v>
      </c>
      <c r="H54">
        <f t="shared" si="8"/>
        <v>83.2</v>
      </c>
      <c r="J54">
        <f t="shared" si="1"/>
        <v>42.594484167517869</v>
      </c>
      <c r="L54">
        <f t="shared" si="2"/>
        <v>65.714285714285722</v>
      </c>
      <c r="N54" s="3">
        <f t="shared" si="3"/>
        <v>50.661253888584781</v>
      </c>
      <c r="O54" s="3">
        <f t="shared" si="4"/>
        <v>0.49338746111415221</v>
      </c>
    </row>
    <row r="55" spans="1:15" x14ac:dyDescent="0.25">
      <c r="A55" t="s">
        <v>199</v>
      </c>
      <c r="B55">
        <v>61.6</v>
      </c>
      <c r="D55">
        <v>8.4</v>
      </c>
      <c r="E55" t="s">
        <v>998</v>
      </c>
      <c r="H55">
        <f>100-D55</f>
        <v>91.6</v>
      </c>
      <c r="J55">
        <f t="shared" si="1"/>
        <v>60.776302349336056</v>
      </c>
      <c r="L55">
        <f t="shared" si="2"/>
        <v>82.857142857142847</v>
      </c>
      <c r="N55" s="3">
        <f t="shared" si="3"/>
        <v>68.797482396524771</v>
      </c>
      <c r="O55" s="3">
        <f t="shared" si="4"/>
        <v>0.31202517603475227</v>
      </c>
    </row>
    <row r="56" spans="1:15" x14ac:dyDescent="0.25">
      <c r="A56" t="s">
        <v>76</v>
      </c>
      <c r="B56">
        <v>57.599999999999994</v>
      </c>
      <c r="C56">
        <v>24.9</v>
      </c>
      <c r="D56">
        <v>15.4</v>
      </c>
      <c r="H56">
        <f>100-C56</f>
        <v>75.099999999999994</v>
      </c>
      <c r="J56">
        <f t="shared" si="1"/>
        <v>56.690500510725215</v>
      </c>
      <c r="L56">
        <f t="shared" si="2"/>
        <v>49.183673469387742</v>
      </c>
      <c r="N56" s="3">
        <f t="shared" si="3"/>
        <v>53.559258994441997</v>
      </c>
      <c r="O56" s="3">
        <f t="shared" si="4"/>
        <v>0.46440741005558001</v>
      </c>
    </row>
    <row r="57" spans="1:15" x14ac:dyDescent="0.25">
      <c r="A57" t="s">
        <v>123</v>
      </c>
      <c r="B57">
        <v>77.400000000000006</v>
      </c>
      <c r="D57">
        <v>8.6</v>
      </c>
      <c r="E57">
        <v>15.8</v>
      </c>
      <c r="H57">
        <f t="shared" si="5"/>
        <v>91.4</v>
      </c>
      <c r="J57">
        <f t="shared" si="1"/>
        <v>76.915219611848826</v>
      </c>
      <c r="L57">
        <f t="shared" si="2"/>
        <v>82.448979591836746</v>
      </c>
      <c r="N57" s="3">
        <f t="shared" si="3"/>
        <v>79.082699330357656</v>
      </c>
      <c r="O57" s="3">
        <f t="shared" si="4"/>
        <v>0.20917300669642344</v>
      </c>
    </row>
    <row r="58" spans="1:15" x14ac:dyDescent="0.25">
      <c r="A58" t="s">
        <v>67</v>
      </c>
      <c r="B58">
        <v>30.9</v>
      </c>
      <c r="C58">
        <v>20.100000000000001</v>
      </c>
      <c r="H58">
        <f>100-C58</f>
        <v>79.900000000000006</v>
      </c>
      <c r="J58">
        <f t="shared" si="1"/>
        <v>29.417773237997952</v>
      </c>
      <c r="L58">
        <f t="shared" si="2"/>
        <v>58.979591836734699</v>
      </c>
      <c r="N58" s="3">
        <f t="shared" si="3"/>
        <v>38.854970419437535</v>
      </c>
      <c r="O58" s="3">
        <f t="shared" si="4"/>
        <v>0.6114502958056246</v>
      </c>
    </row>
    <row r="59" spans="1:15" x14ac:dyDescent="0.25">
      <c r="A59" t="s">
        <v>29</v>
      </c>
      <c r="B59">
        <v>93.5</v>
      </c>
      <c r="C59">
        <v>18.399999999999999</v>
      </c>
      <c r="H59">
        <f t="shared" ref="H59:H70" si="9">100-C59</f>
        <v>81.599999999999994</v>
      </c>
      <c r="J59">
        <f t="shared" si="1"/>
        <v>93.360572012257407</v>
      </c>
      <c r="L59">
        <f t="shared" si="2"/>
        <v>62.448979591836732</v>
      </c>
      <c r="N59" s="3">
        <f t="shared" si="3"/>
        <v>79.489221009474889</v>
      </c>
      <c r="O59" s="3">
        <f t="shared" si="4"/>
        <v>0.20510778990525111</v>
      </c>
    </row>
    <row r="60" spans="1:15" x14ac:dyDescent="0.25">
      <c r="A60" t="s">
        <v>983</v>
      </c>
      <c r="B60">
        <v>54.2</v>
      </c>
      <c r="C60">
        <v>38</v>
      </c>
      <c r="H60">
        <f t="shared" si="9"/>
        <v>62</v>
      </c>
      <c r="J60">
        <f t="shared" si="1"/>
        <v>53.217568947906024</v>
      </c>
      <c r="L60">
        <f t="shared" si="2"/>
        <v>22.448979591836736</v>
      </c>
      <c r="N60" s="3">
        <f t="shared" si="3"/>
        <v>37.680066531210485</v>
      </c>
      <c r="O60" s="3">
        <f t="shared" si="4"/>
        <v>0.62319933468789512</v>
      </c>
    </row>
    <row r="61" spans="1:15" x14ac:dyDescent="0.25">
      <c r="A61" t="s">
        <v>230</v>
      </c>
      <c r="B61">
        <v>23.7</v>
      </c>
      <c r="C61">
        <v>16.5</v>
      </c>
      <c r="H61">
        <f t="shared" si="9"/>
        <v>83.5</v>
      </c>
      <c r="J61">
        <f t="shared" si="1"/>
        <v>22.063329928498465</v>
      </c>
      <c r="L61">
        <f t="shared" si="2"/>
        <v>66.326530612244895</v>
      </c>
      <c r="N61" s="3">
        <f t="shared" si="3"/>
        <v>34.267115467587054</v>
      </c>
      <c r="O61" s="3">
        <f t="shared" si="4"/>
        <v>0.6573288453241295</v>
      </c>
    </row>
    <row r="62" spans="1:15" x14ac:dyDescent="0.25">
      <c r="A62" t="s">
        <v>207</v>
      </c>
      <c r="B62">
        <v>88</v>
      </c>
      <c r="C62">
        <v>20.9</v>
      </c>
      <c r="H62">
        <f t="shared" si="9"/>
        <v>79.099999999999994</v>
      </c>
      <c r="J62">
        <f t="shared" si="1"/>
        <v>87.742594484167512</v>
      </c>
      <c r="L62">
        <f t="shared" si="2"/>
        <v>57.346938775510189</v>
      </c>
      <c r="N62" s="3">
        <f t="shared" si="3"/>
        <v>74.016812618940762</v>
      </c>
      <c r="O62" s="3">
        <f t="shared" si="4"/>
        <v>0.25983187381059236</v>
      </c>
    </row>
    <row r="63" spans="1:15" x14ac:dyDescent="0.25">
      <c r="A63" t="s">
        <v>296</v>
      </c>
      <c r="B63">
        <v>92.600000000000009</v>
      </c>
      <c r="C63">
        <v>12.170999999999999</v>
      </c>
      <c r="E63" t="s">
        <v>998</v>
      </c>
      <c r="H63">
        <f t="shared" si="9"/>
        <v>87.829000000000008</v>
      </c>
      <c r="J63">
        <f t="shared" si="1"/>
        <v>92.441266598569982</v>
      </c>
      <c r="L63">
        <f t="shared" si="2"/>
        <v>75.161224489795927</v>
      </c>
      <c r="N63" s="3">
        <f t="shared" si="3"/>
        <v>85.097552830666515</v>
      </c>
      <c r="O63" s="3">
        <f t="shared" si="4"/>
        <v>0.14902447169333485</v>
      </c>
    </row>
    <row r="64" spans="1:15" x14ac:dyDescent="0.25">
      <c r="A64" t="s">
        <v>338</v>
      </c>
      <c r="B64">
        <v>95</v>
      </c>
      <c r="C64">
        <v>8.4</v>
      </c>
      <c r="H64">
        <f t="shared" si="9"/>
        <v>91.6</v>
      </c>
      <c r="J64">
        <f t="shared" si="1"/>
        <v>94.892747701736468</v>
      </c>
      <c r="L64">
        <f t="shared" si="2"/>
        <v>82.857142857142847</v>
      </c>
      <c r="N64" s="3">
        <f t="shared" si="3"/>
        <v>89.881806951283068</v>
      </c>
      <c r="O64" s="3">
        <f t="shared" si="4"/>
        <v>0.10118193048716932</v>
      </c>
    </row>
    <row r="65" spans="1:15" x14ac:dyDescent="0.25">
      <c r="A65" t="s">
        <v>97</v>
      </c>
      <c r="B65">
        <v>21.9</v>
      </c>
      <c r="C65">
        <v>20.9</v>
      </c>
      <c r="H65">
        <f t="shared" si="9"/>
        <v>79.099999999999994</v>
      </c>
      <c r="J65">
        <f t="shared" si="1"/>
        <v>20.224719101123593</v>
      </c>
      <c r="L65">
        <f t="shared" si="2"/>
        <v>57.346938775510189</v>
      </c>
      <c r="N65" s="3">
        <f t="shared" si="3"/>
        <v>30.685527612769111</v>
      </c>
      <c r="O65" s="3">
        <f t="shared" si="4"/>
        <v>0.69314472387230897</v>
      </c>
    </row>
    <row r="66" spans="1:15" x14ac:dyDescent="0.25">
      <c r="A66" t="s">
        <v>224</v>
      </c>
      <c r="B66">
        <v>56.2</v>
      </c>
      <c r="C66">
        <v>10.439191582526794</v>
      </c>
      <c r="E66" t="s">
        <v>998</v>
      </c>
      <c r="H66">
        <f t="shared" si="9"/>
        <v>89.560808417473211</v>
      </c>
      <c r="J66">
        <f t="shared" si="1"/>
        <v>55.260469867211434</v>
      </c>
      <c r="L66">
        <f t="shared" si="2"/>
        <v>78.695527382598399</v>
      </c>
      <c r="N66" s="3">
        <f t="shared" si="3"/>
        <v>63.654449125789476</v>
      </c>
      <c r="O66" s="3">
        <f t="shared" si="4"/>
        <v>0.36345550874210525</v>
      </c>
    </row>
    <row r="67" spans="1:15" x14ac:dyDescent="0.25">
      <c r="A67" t="s">
        <v>211</v>
      </c>
      <c r="B67">
        <v>100</v>
      </c>
      <c r="C67">
        <v>7.7</v>
      </c>
      <c r="H67">
        <f t="shared" si="9"/>
        <v>92.3</v>
      </c>
      <c r="J67">
        <f t="shared" si="1"/>
        <v>100</v>
      </c>
      <c r="L67">
        <f t="shared" si="2"/>
        <v>84.285714285714278</v>
      </c>
      <c r="N67" s="3">
        <f t="shared" si="3"/>
        <v>93.390260895509812</v>
      </c>
      <c r="O67" s="3">
        <f t="shared" si="4"/>
        <v>6.6097391044901879E-2</v>
      </c>
    </row>
    <row r="68" spans="1:15" x14ac:dyDescent="0.25">
      <c r="A68" t="s">
        <v>280</v>
      </c>
      <c r="B68">
        <v>81</v>
      </c>
      <c r="C68">
        <v>13.600000000000001</v>
      </c>
      <c r="H68">
        <f t="shared" si="9"/>
        <v>86.4</v>
      </c>
      <c r="J68">
        <f t="shared" ref="J68:J98" si="10">((B68-$B$100)/($B$101-$B$100))*100</f>
        <v>80.59244126659857</v>
      </c>
      <c r="L68">
        <f t="shared" ref="L68:L98" si="11">((H68-$C$100)/($C$101-$C$100))*100</f>
        <v>72.244897959183689</v>
      </c>
      <c r="N68" s="3">
        <f t="shared" ref="N68:N98" si="12">(POWER(J68,3/5)*POWER(L68,2/5))</f>
        <v>77.14352144491879</v>
      </c>
      <c r="O68" s="3">
        <f t="shared" ref="O68:O98" si="13">(100-N68)/100</f>
        <v>0.22856478555081211</v>
      </c>
    </row>
    <row r="69" spans="1:15" x14ac:dyDescent="0.25">
      <c r="A69" t="s">
        <v>121</v>
      </c>
      <c r="B69">
        <v>7.6</v>
      </c>
      <c r="C69">
        <v>21.4</v>
      </c>
      <c r="H69">
        <f t="shared" si="9"/>
        <v>78.599999999999994</v>
      </c>
      <c r="J69">
        <f t="shared" si="10"/>
        <v>5.6179775280898872</v>
      </c>
      <c r="L69">
        <f t="shared" si="11"/>
        <v>56.326530612244888</v>
      </c>
      <c r="N69" s="3">
        <f t="shared" si="12"/>
        <v>14.126455294921445</v>
      </c>
      <c r="O69" s="3">
        <f t="shared" si="13"/>
        <v>0.85873544705078553</v>
      </c>
    </row>
    <row r="70" spans="1:15" x14ac:dyDescent="0.25">
      <c r="A70" t="s">
        <v>976</v>
      </c>
      <c r="B70">
        <v>72.8</v>
      </c>
      <c r="C70">
        <v>16.900000000000002</v>
      </c>
      <c r="H70">
        <f t="shared" si="9"/>
        <v>83.1</v>
      </c>
      <c r="J70">
        <f t="shared" si="10"/>
        <v>72.216547497446371</v>
      </c>
      <c r="L70">
        <f t="shared" si="11"/>
        <v>65.510204081632637</v>
      </c>
      <c r="N70" s="3">
        <f t="shared" si="12"/>
        <v>69.455335605183919</v>
      </c>
      <c r="O70" s="3">
        <f t="shared" si="13"/>
        <v>0.30544664394816079</v>
      </c>
    </row>
    <row r="71" spans="1:15" x14ac:dyDescent="0.25">
      <c r="A71" t="s">
        <v>80</v>
      </c>
      <c r="B71">
        <v>80</v>
      </c>
      <c r="D71">
        <v>12.2</v>
      </c>
      <c r="E71" t="s">
        <v>998</v>
      </c>
      <c r="H71">
        <f t="shared" ref="H71" si="14">100-D71</f>
        <v>87.8</v>
      </c>
      <c r="J71">
        <f t="shared" si="10"/>
        <v>79.570990806945858</v>
      </c>
      <c r="L71">
        <f t="shared" si="11"/>
        <v>75.102040816326522</v>
      </c>
      <c r="N71" s="3">
        <f t="shared" si="12"/>
        <v>77.752355530911814</v>
      </c>
      <c r="O71" s="3">
        <f t="shared" si="13"/>
        <v>0.22247644469088187</v>
      </c>
    </row>
    <row r="72" spans="1:15" x14ac:dyDescent="0.25">
      <c r="A72" t="s">
        <v>142</v>
      </c>
      <c r="B72">
        <v>28.9</v>
      </c>
      <c r="C72">
        <v>5.0999999999999996</v>
      </c>
      <c r="H72">
        <f>100-C72</f>
        <v>94.9</v>
      </c>
      <c r="J72">
        <f t="shared" si="10"/>
        <v>27.374872318692539</v>
      </c>
      <c r="L72">
        <f t="shared" si="11"/>
        <v>89.591836734693885</v>
      </c>
      <c r="N72" s="3">
        <f t="shared" si="12"/>
        <v>43.986422095859645</v>
      </c>
      <c r="O72" s="3">
        <f t="shared" si="13"/>
        <v>0.56013577904140355</v>
      </c>
    </row>
    <row r="73" spans="1:15" x14ac:dyDescent="0.25">
      <c r="A73" t="s">
        <v>255</v>
      </c>
      <c r="B73">
        <v>96.5</v>
      </c>
      <c r="C73">
        <v>8.6</v>
      </c>
      <c r="H73">
        <f t="shared" ref="H73:H97" si="15">100-C73</f>
        <v>91.4</v>
      </c>
      <c r="J73">
        <f t="shared" si="10"/>
        <v>96.424923391215529</v>
      </c>
      <c r="L73">
        <f t="shared" si="11"/>
        <v>82.448979591836746</v>
      </c>
      <c r="N73" s="3">
        <f t="shared" si="12"/>
        <v>90.570693996444945</v>
      </c>
      <c r="O73" s="3">
        <f t="shared" si="13"/>
        <v>9.4293060035550547E-2</v>
      </c>
    </row>
    <row r="74" spans="1:15" x14ac:dyDescent="0.25">
      <c r="A74" t="s">
        <v>213</v>
      </c>
      <c r="B74">
        <v>52.300000000000004</v>
      </c>
      <c r="C74">
        <v>10.100000000000001</v>
      </c>
      <c r="H74">
        <f t="shared" si="15"/>
        <v>89.9</v>
      </c>
      <c r="J74">
        <f t="shared" si="10"/>
        <v>51.276813074565887</v>
      </c>
      <c r="L74">
        <f t="shared" si="11"/>
        <v>79.387755102040828</v>
      </c>
      <c r="N74" s="3">
        <f t="shared" si="12"/>
        <v>61.07367078711367</v>
      </c>
      <c r="O74" s="3">
        <f t="shared" si="13"/>
        <v>0.38926329212886329</v>
      </c>
    </row>
    <row r="75" spans="1:15" x14ac:dyDescent="0.25">
      <c r="A75" t="s">
        <v>90</v>
      </c>
      <c r="B75">
        <v>11.1</v>
      </c>
      <c r="C75">
        <v>17</v>
      </c>
      <c r="H75">
        <f t="shared" si="15"/>
        <v>83</v>
      </c>
      <c r="J75">
        <f t="shared" si="10"/>
        <v>9.1930541368743608</v>
      </c>
      <c r="L75">
        <f t="shared" si="11"/>
        <v>65.306122448979593</v>
      </c>
      <c r="N75" s="3">
        <f t="shared" si="12"/>
        <v>20.139906495295858</v>
      </c>
      <c r="O75" s="3">
        <f t="shared" si="13"/>
        <v>0.79860093504704144</v>
      </c>
    </row>
    <row r="76" spans="1:15" x14ac:dyDescent="0.25">
      <c r="A76" t="s">
        <v>144</v>
      </c>
      <c r="B76">
        <v>8.1</v>
      </c>
      <c r="C76">
        <v>12</v>
      </c>
      <c r="E76" t="s">
        <v>998</v>
      </c>
      <c r="H76">
        <f t="shared" si="15"/>
        <v>88</v>
      </c>
      <c r="J76">
        <f t="shared" si="10"/>
        <v>6.1287027579162405</v>
      </c>
      <c r="L76">
        <f t="shared" si="11"/>
        <v>75.510204081632651</v>
      </c>
      <c r="N76" s="3">
        <f t="shared" si="12"/>
        <v>16.7349104504713</v>
      </c>
      <c r="O76" s="3">
        <f t="shared" si="13"/>
        <v>0.83265089549528692</v>
      </c>
    </row>
    <row r="77" spans="1:15" x14ac:dyDescent="0.25">
      <c r="A77" t="s">
        <v>378</v>
      </c>
      <c r="B77">
        <v>100</v>
      </c>
      <c r="C77">
        <v>9.6999999999999993</v>
      </c>
      <c r="E77" t="s">
        <v>998</v>
      </c>
      <c r="H77">
        <f t="shared" si="15"/>
        <v>90.3</v>
      </c>
      <c r="J77">
        <f t="shared" si="10"/>
        <v>100</v>
      </c>
      <c r="L77">
        <f t="shared" si="11"/>
        <v>80.204081632653057</v>
      </c>
      <c r="N77" s="3">
        <f t="shared" si="12"/>
        <v>91.554266619943689</v>
      </c>
      <c r="O77" s="3">
        <f t="shared" si="13"/>
        <v>8.4457333800563111E-2</v>
      </c>
    </row>
    <row r="78" spans="1:15" x14ac:dyDescent="0.25">
      <c r="A78" t="s">
        <v>971</v>
      </c>
      <c r="B78">
        <v>77.600000000000009</v>
      </c>
      <c r="E78">
        <v>47.2</v>
      </c>
      <c r="H78">
        <f>100-E78</f>
        <v>52.8</v>
      </c>
      <c r="J78">
        <f t="shared" si="10"/>
        <v>77.119509703779372</v>
      </c>
      <c r="L78">
        <f t="shared" si="11"/>
        <v>3.6734693877550963</v>
      </c>
      <c r="N78" s="3">
        <f t="shared" si="12"/>
        <v>22.820708624530749</v>
      </c>
      <c r="O78" s="3">
        <f t="shared" si="13"/>
        <v>0.7717929137546925</v>
      </c>
    </row>
    <row r="79" spans="1:15" x14ac:dyDescent="0.25">
      <c r="A79" t="s">
        <v>127</v>
      </c>
      <c r="B79">
        <v>28.499999999999996</v>
      </c>
      <c r="C79">
        <v>19</v>
      </c>
      <c r="H79">
        <f t="shared" si="15"/>
        <v>81</v>
      </c>
      <c r="J79">
        <f t="shared" si="10"/>
        <v>26.966292134831455</v>
      </c>
      <c r="L79">
        <f t="shared" si="11"/>
        <v>61.224489795918366</v>
      </c>
      <c r="N79" s="3">
        <f t="shared" si="12"/>
        <v>37.433704774983916</v>
      </c>
      <c r="O79" s="3">
        <f t="shared" si="13"/>
        <v>0.62566295225016089</v>
      </c>
    </row>
    <row r="80" spans="1:15" x14ac:dyDescent="0.25">
      <c r="A80" t="s">
        <v>903</v>
      </c>
      <c r="B80">
        <v>5.6000000000000005</v>
      </c>
      <c r="C80">
        <v>4.5</v>
      </c>
      <c r="H80">
        <f t="shared" si="15"/>
        <v>95.5</v>
      </c>
      <c r="J80">
        <f t="shared" si="10"/>
        <v>3.5750766087844741</v>
      </c>
      <c r="L80">
        <f t="shared" si="11"/>
        <v>90.816326530612244</v>
      </c>
      <c r="N80" s="3">
        <f t="shared" si="12"/>
        <v>13.038774783818999</v>
      </c>
      <c r="O80" s="3">
        <f t="shared" si="13"/>
        <v>0.86961225216181004</v>
      </c>
    </row>
    <row r="81" spans="1:15" x14ac:dyDescent="0.25">
      <c r="A81" t="s">
        <v>330</v>
      </c>
      <c r="B81">
        <v>88.1</v>
      </c>
      <c r="C81">
        <v>14.099999999999998</v>
      </c>
      <c r="H81">
        <f t="shared" si="15"/>
        <v>85.9</v>
      </c>
      <c r="J81">
        <f t="shared" si="10"/>
        <v>87.844739530132784</v>
      </c>
      <c r="L81">
        <f t="shared" si="11"/>
        <v>71.224489795918373</v>
      </c>
      <c r="N81" s="3">
        <f t="shared" si="12"/>
        <v>80.775786328004742</v>
      </c>
      <c r="O81" s="3">
        <f t="shared" si="13"/>
        <v>0.19224213671995258</v>
      </c>
    </row>
    <row r="82" spans="1:15" x14ac:dyDescent="0.25">
      <c r="A82" t="s">
        <v>249</v>
      </c>
      <c r="B82">
        <v>22.2</v>
      </c>
      <c r="C82">
        <v>24.7</v>
      </c>
      <c r="H82">
        <f t="shared" si="15"/>
        <v>75.3</v>
      </c>
      <c r="J82">
        <f t="shared" si="10"/>
        <v>20.531154239019404</v>
      </c>
      <c r="L82">
        <f t="shared" si="11"/>
        <v>49.591836734693871</v>
      </c>
      <c r="N82" s="3">
        <f t="shared" si="12"/>
        <v>29.21541749097678</v>
      </c>
      <c r="O82" s="3">
        <f t="shared" si="13"/>
        <v>0.70784582509023219</v>
      </c>
    </row>
    <row r="83" spans="1:15" x14ac:dyDescent="0.25">
      <c r="A83" t="s">
        <v>53</v>
      </c>
      <c r="B83">
        <v>5</v>
      </c>
      <c r="C83">
        <v>6.2</v>
      </c>
      <c r="H83">
        <f t="shared" si="15"/>
        <v>93.8</v>
      </c>
      <c r="J83">
        <f t="shared" si="10"/>
        <v>2.9622063329928494</v>
      </c>
      <c r="L83">
        <f t="shared" si="11"/>
        <v>87.346938775510196</v>
      </c>
      <c r="N83" s="3">
        <f t="shared" si="12"/>
        <v>11.467487073420765</v>
      </c>
      <c r="O83" s="3">
        <f t="shared" si="13"/>
        <v>0.88532512926579232</v>
      </c>
    </row>
    <row r="84" spans="1:15" x14ac:dyDescent="0.25">
      <c r="A84" t="s">
        <v>215</v>
      </c>
      <c r="B84">
        <v>39.800000000000004</v>
      </c>
      <c r="C84">
        <v>9.7938840690619173</v>
      </c>
      <c r="E84" t="s">
        <v>998</v>
      </c>
      <c r="H84">
        <f t="shared" si="15"/>
        <v>90.206115930938083</v>
      </c>
      <c r="J84">
        <f t="shared" si="10"/>
        <v>38.508682328907049</v>
      </c>
      <c r="L84">
        <f t="shared" si="11"/>
        <v>80.012481491710375</v>
      </c>
      <c r="N84" s="3">
        <f t="shared" si="12"/>
        <v>51.593892083357041</v>
      </c>
      <c r="O84" s="3">
        <f t="shared" si="13"/>
        <v>0.4840610791664296</v>
      </c>
    </row>
    <row r="85" spans="1:15" x14ac:dyDescent="0.25">
      <c r="A85" t="s">
        <v>234</v>
      </c>
      <c r="B85">
        <v>5</v>
      </c>
      <c r="C85">
        <v>15.7</v>
      </c>
      <c r="H85">
        <f t="shared" si="15"/>
        <v>84.3</v>
      </c>
      <c r="J85">
        <f t="shared" si="10"/>
        <v>2.9622063329928494</v>
      </c>
      <c r="L85">
        <f t="shared" si="11"/>
        <v>67.959183673469383</v>
      </c>
      <c r="N85" s="3">
        <f t="shared" si="12"/>
        <v>10.372141789689588</v>
      </c>
      <c r="O85" s="3">
        <f t="shared" si="13"/>
        <v>0.89627858210310407</v>
      </c>
    </row>
    <row r="86" spans="1:15" x14ac:dyDescent="0.25">
      <c r="A86" t="s">
        <v>264</v>
      </c>
      <c r="B86">
        <v>4.7</v>
      </c>
      <c r="C86">
        <v>19.900000000000002</v>
      </c>
      <c r="H86">
        <f t="shared" si="15"/>
        <v>80.099999999999994</v>
      </c>
      <c r="J86">
        <f t="shared" si="10"/>
        <v>2.6557711950970377</v>
      </c>
      <c r="L86">
        <f t="shared" si="11"/>
        <v>59.387755102040806</v>
      </c>
      <c r="N86" s="3">
        <f t="shared" si="12"/>
        <v>9.2043506932208814</v>
      </c>
      <c r="O86" s="3">
        <f t="shared" si="13"/>
        <v>0.90795649306779125</v>
      </c>
    </row>
    <row r="87" spans="1:15" x14ac:dyDescent="0.25">
      <c r="A87" t="s">
        <v>191</v>
      </c>
      <c r="B87">
        <v>4.1000000000000005</v>
      </c>
      <c r="C87">
        <v>17.5</v>
      </c>
      <c r="H87">
        <f t="shared" si="15"/>
        <v>82.5</v>
      </c>
      <c r="J87">
        <f t="shared" si="10"/>
        <v>2.042900919305414</v>
      </c>
      <c r="L87">
        <f t="shared" si="11"/>
        <v>64.285714285714292</v>
      </c>
      <c r="N87" s="3">
        <f t="shared" si="12"/>
        <v>8.1169743171344848</v>
      </c>
      <c r="O87" s="3">
        <f t="shared" si="13"/>
        <v>0.91883025682865505</v>
      </c>
    </row>
    <row r="88" spans="1:15" x14ac:dyDescent="0.25">
      <c r="A88" t="s">
        <v>136</v>
      </c>
      <c r="B88">
        <v>8.4</v>
      </c>
      <c r="C88">
        <v>28.9</v>
      </c>
      <c r="H88">
        <f t="shared" si="15"/>
        <v>71.099999999999994</v>
      </c>
      <c r="J88">
        <f t="shared" si="10"/>
        <v>6.4351378958120531</v>
      </c>
      <c r="L88">
        <f t="shared" si="11"/>
        <v>41.020408163265294</v>
      </c>
      <c r="N88" s="3">
        <f t="shared" si="12"/>
        <v>13.500029128199539</v>
      </c>
      <c r="O88" s="3">
        <f t="shared" si="13"/>
        <v>0.86499970871800458</v>
      </c>
    </row>
    <row r="89" spans="1:15" x14ac:dyDescent="0.25">
      <c r="A89" t="s">
        <v>241</v>
      </c>
      <c r="B89">
        <v>2.2999999999999998</v>
      </c>
      <c r="C89">
        <v>1.7999999999999998</v>
      </c>
      <c r="H89">
        <f t="shared" si="15"/>
        <v>98.2</v>
      </c>
      <c r="J89">
        <f t="shared" si="10"/>
        <v>0.20429009193054107</v>
      </c>
      <c r="L89">
        <f t="shared" si="11"/>
        <v>96.326530612244895</v>
      </c>
      <c r="N89" s="3">
        <f t="shared" si="12"/>
        <v>2.3968825286552118</v>
      </c>
      <c r="O89" s="3">
        <f t="shared" si="13"/>
        <v>0.97603117471344791</v>
      </c>
    </row>
    <row r="90" spans="1:15" x14ac:dyDescent="0.25">
      <c r="A90" t="s">
        <v>1</v>
      </c>
      <c r="B90">
        <v>10</v>
      </c>
      <c r="C90">
        <v>7.1999999999999993</v>
      </c>
      <c r="H90">
        <f t="shared" si="15"/>
        <v>92.8</v>
      </c>
      <c r="J90">
        <f t="shared" si="10"/>
        <v>8.0694586312563832</v>
      </c>
      <c r="L90">
        <f t="shared" si="11"/>
        <v>85.306122448979579</v>
      </c>
      <c r="N90" s="3">
        <f t="shared" si="12"/>
        <v>20.725199530829034</v>
      </c>
      <c r="O90" s="3">
        <f t="shared" si="13"/>
        <v>0.7927480046917097</v>
      </c>
    </row>
    <row r="91" spans="1:15" x14ac:dyDescent="0.25">
      <c r="A91" t="s">
        <v>159</v>
      </c>
      <c r="B91">
        <v>42.199999999999996</v>
      </c>
      <c r="C91">
        <v>4.5513903259373238</v>
      </c>
      <c r="E91" t="s">
        <v>998</v>
      </c>
      <c r="H91">
        <f t="shared" si="15"/>
        <v>95.448609674062681</v>
      </c>
      <c r="J91">
        <f t="shared" si="10"/>
        <v>40.960163432073536</v>
      </c>
      <c r="L91">
        <f t="shared" si="11"/>
        <v>90.71144831441363</v>
      </c>
      <c r="N91" s="3">
        <f t="shared" si="12"/>
        <v>56.29655880610234</v>
      </c>
      <c r="O91" s="3">
        <f t="shared" si="13"/>
        <v>0.43703441193897663</v>
      </c>
    </row>
    <row r="92" spans="1:15" x14ac:dyDescent="0.25">
      <c r="A92" t="s">
        <v>981</v>
      </c>
      <c r="B92">
        <v>3.2</v>
      </c>
      <c r="C92">
        <v>16.7</v>
      </c>
      <c r="H92">
        <f t="shared" si="15"/>
        <v>83.3</v>
      </c>
      <c r="J92">
        <f t="shared" si="10"/>
        <v>1.1235955056179776</v>
      </c>
      <c r="L92">
        <f t="shared" si="11"/>
        <v>65.918367346938766</v>
      </c>
      <c r="N92" s="3">
        <f t="shared" si="12"/>
        <v>5.727545829636524</v>
      </c>
      <c r="O92" s="3">
        <f t="shared" si="13"/>
        <v>0.94272454170363473</v>
      </c>
    </row>
    <row r="93" spans="1:15" x14ac:dyDescent="0.25">
      <c r="A93" t="s">
        <v>999</v>
      </c>
      <c r="B93">
        <v>8</v>
      </c>
      <c r="C93">
        <v>9.3000000000000007</v>
      </c>
      <c r="H93">
        <f t="shared" si="15"/>
        <v>90.7</v>
      </c>
      <c r="J93">
        <f t="shared" si="10"/>
        <v>6.0265577119509706</v>
      </c>
      <c r="L93">
        <f t="shared" si="11"/>
        <v>81.020408163265316</v>
      </c>
      <c r="N93" s="3">
        <f t="shared" si="12"/>
        <v>17.040383425529491</v>
      </c>
      <c r="O93" s="3">
        <f t="shared" si="13"/>
        <v>0.82959616574470518</v>
      </c>
    </row>
    <row r="94" spans="1:15" x14ac:dyDescent="0.25">
      <c r="A94" t="s">
        <v>25</v>
      </c>
      <c r="B94">
        <v>39.5</v>
      </c>
      <c r="C94">
        <v>7.8</v>
      </c>
      <c r="H94">
        <f t="shared" si="15"/>
        <v>92.2</v>
      </c>
      <c r="J94">
        <f t="shared" si="10"/>
        <v>38.202247191011232</v>
      </c>
      <c r="L94">
        <f t="shared" si="11"/>
        <v>84.081632653061234</v>
      </c>
      <c r="N94" s="3">
        <f t="shared" si="12"/>
        <v>52.376177611384456</v>
      </c>
      <c r="O94" s="3">
        <f t="shared" si="13"/>
        <v>0.47623822388615544</v>
      </c>
    </row>
    <row r="95" spans="1:15" x14ac:dyDescent="0.25">
      <c r="A95" t="s">
        <v>147</v>
      </c>
      <c r="B95">
        <v>56.2</v>
      </c>
      <c r="C95">
        <v>18.2</v>
      </c>
      <c r="H95">
        <f t="shared" si="15"/>
        <v>81.8</v>
      </c>
      <c r="J95">
        <f t="shared" si="10"/>
        <v>55.260469867211434</v>
      </c>
      <c r="L95">
        <f t="shared" si="11"/>
        <v>62.857142857142854</v>
      </c>
      <c r="N95" s="3">
        <f t="shared" si="12"/>
        <v>58.182261585392169</v>
      </c>
      <c r="O95" s="3">
        <f t="shared" si="13"/>
        <v>0.4181773841460783</v>
      </c>
    </row>
    <row r="96" spans="1:15" x14ac:dyDescent="0.25">
      <c r="A96" t="s">
        <v>217</v>
      </c>
      <c r="B96">
        <v>17.3</v>
      </c>
      <c r="C96">
        <v>19.100000000000001</v>
      </c>
      <c r="H96">
        <f t="shared" si="15"/>
        <v>80.900000000000006</v>
      </c>
      <c r="J96">
        <f t="shared" si="10"/>
        <v>15.526046986721145</v>
      </c>
      <c r="L96">
        <f t="shared" si="11"/>
        <v>61.020408163265316</v>
      </c>
      <c r="N96" s="3">
        <f t="shared" si="12"/>
        <v>26.842723694672163</v>
      </c>
      <c r="O96" s="3">
        <f t="shared" si="13"/>
        <v>0.73157276305327845</v>
      </c>
    </row>
    <row r="97" spans="1:15" x14ac:dyDescent="0.25">
      <c r="A97" t="s">
        <v>336</v>
      </c>
      <c r="B97">
        <v>6.6</v>
      </c>
      <c r="C97">
        <v>20.7</v>
      </c>
      <c r="H97">
        <f t="shared" si="15"/>
        <v>79.3</v>
      </c>
      <c r="J97">
        <f t="shared" si="10"/>
        <v>4.5965270684371804</v>
      </c>
      <c r="L97">
        <f t="shared" si="11"/>
        <v>57.755102040816318</v>
      </c>
      <c r="N97" s="3">
        <f t="shared" si="12"/>
        <v>12.650102234852621</v>
      </c>
      <c r="O97" s="3">
        <f t="shared" si="13"/>
        <v>0.87349897765147377</v>
      </c>
    </row>
    <row r="98" spans="1:15" x14ac:dyDescent="0.25">
      <c r="A98" t="s">
        <v>355</v>
      </c>
      <c r="B98">
        <v>7.7</v>
      </c>
      <c r="C98">
        <v>22.900000000000002</v>
      </c>
      <c r="H98">
        <f>100-C98</f>
        <v>77.099999999999994</v>
      </c>
      <c r="J98">
        <f t="shared" si="10"/>
        <v>5.7201225740551571</v>
      </c>
      <c r="L98">
        <f t="shared" si="11"/>
        <v>53.265306122448962</v>
      </c>
      <c r="N98" s="3">
        <f t="shared" si="12"/>
        <v>13.964357932003782</v>
      </c>
      <c r="O98" s="3">
        <f t="shared" si="13"/>
        <v>0.86035642067996221</v>
      </c>
    </row>
    <row r="100" spans="1:15" x14ac:dyDescent="0.25">
      <c r="A100" s="30" t="s">
        <v>1007</v>
      </c>
      <c r="B100" s="31">
        <v>2.1</v>
      </c>
      <c r="C100" s="31">
        <v>51</v>
      </c>
    </row>
    <row r="101" spans="1:15" x14ac:dyDescent="0.25">
      <c r="A101" s="32" t="s">
        <v>1008</v>
      </c>
      <c r="B101" s="31">
        <v>100</v>
      </c>
      <c r="C101" s="31">
        <v>100</v>
      </c>
    </row>
  </sheetData>
  <mergeCells count="2">
    <mergeCell ref="B2:E2"/>
    <mergeCell ref="J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election activeCell="B12" sqref="B12"/>
    </sheetView>
  </sheetViews>
  <sheetFormatPr defaultColWidth="8.85546875" defaultRowHeight="15" x14ac:dyDescent="0.25"/>
  <cols>
    <col min="1" max="1" width="70.42578125" bestFit="1" customWidth="1"/>
    <col min="2" max="2" width="21.85546875" bestFit="1" customWidth="1"/>
  </cols>
  <sheetData>
    <row r="1" spans="1:2" ht="36" customHeight="1" x14ac:dyDescent="0.3">
      <c r="A1" s="38" t="s">
        <v>1045</v>
      </c>
      <c r="B1" s="214" t="s">
        <v>430</v>
      </c>
    </row>
    <row r="2" spans="1:2" s="3" customFormat="1" ht="24" customHeight="1" x14ac:dyDescent="0.25">
      <c r="A2" s="13"/>
      <c r="B2" s="214"/>
    </row>
    <row r="3" spans="1:2" s="3" customFormat="1" ht="10.5" customHeight="1" x14ac:dyDescent="0.25">
      <c r="A3" s="10"/>
      <c r="B3" s="11"/>
    </row>
    <row r="4" spans="1:2" x14ac:dyDescent="0.25">
      <c r="A4" s="39" t="s">
        <v>428</v>
      </c>
      <c r="B4" s="12"/>
    </row>
    <row r="5" spans="1:2" ht="18.75" customHeight="1" x14ac:dyDescent="0.25">
      <c r="A5" s="40" t="s">
        <v>431</v>
      </c>
      <c r="B5" s="41" t="s">
        <v>1047</v>
      </c>
    </row>
    <row r="6" spans="1:2" ht="18.75" customHeight="1" x14ac:dyDescent="0.25">
      <c r="A6" s="40" t="s">
        <v>478</v>
      </c>
      <c r="B6" s="41" t="s">
        <v>477</v>
      </c>
    </row>
    <row r="7" spans="1:2" ht="18.75" customHeight="1" x14ac:dyDescent="0.25">
      <c r="A7" s="40" t="s">
        <v>432</v>
      </c>
      <c r="B7" s="41" t="s">
        <v>384</v>
      </c>
    </row>
    <row r="8" spans="1:2" ht="18.75" customHeight="1" x14ac:dyDescent="0.25">
      <c r="A8" s="40" t="s">
        <v>433</v>
      </c>
      <c r="B8" s="41" t="s">
        <v>479</v>
      </c>
    </row>
    <row r="9" spans="1:2" s="3" customFormat="1" ht="18.75" customHeight="1" x14ac:dyDescent="0.25">
      <c r="A9" s="40" t="s">
        <v>731</v>
      </c>
      <c r="B9" s="42" t="s">
        <v>731</v>
      </c>
    </row>
    <row r="10" spans="1:2" ht="18.75" customHeight="1" x14ac:dyDescent="0.25">
      <c r="A10" s="40" t="s">
        <v>732</v>
      </c>
      <c r="B10" s="41" t="s">
        <v>732</v>
      </c>
    </row>
    <row r="11" spans="1:2" ht="18.75" customHeight="1" x14ac:dyDescent="0.25">
      <c r="A11" s="40" t="s">
        <v>793</v>
      </c>
      <c r="B11" s="41" t="s">
        <v>793</v>
      </c>
    </row>
    <row r="12" spans="1:2" x14ac:dyDescent="0.25">
      <c r="A12" s="40" t="s">
        <v>1059</v>
      </c>
      <c r="B12" s="41" t="s">
        <v>1059</v>
      </c>
    </row>
    <row r="13" spans="1:2" x14ac:dyDescent="0.25">
      <c r="A13" s="40" t="s">
        <v>992</v>
      </c>
      <c r="B13" s="41" t="s">
        <v>992</v>
      </c>
    </row>
    <row r="14" spans="1:2" x14ac:dyDescent="0.25">
      <c r="A14" s="40" t="s">
        <v>1009</v>
      </c>
      <c r="B14" s="41" t="s">
        <v>1009</v>
      </c>
    </row>
  </sheetData>
  <mergeCells count="1">
    <mergeCell ref="B1:B2"/>
  </mergeCells>
  <hyperlinks>
    <hyperlink ref="A4" location="Home!A1" display="(home)"/>
    <hyperlink ref="B5" location="'Disaster Risk and Age Index'!A1" display="Disaster Risk and Age Index"/>
    <hyperlink ref="B6" location="'Hazard &amp; Exposure'!A1" display="Hazard &amp; Exposure"/>
    <hyperlink ref="B7" location="Vulnerability!A1" display="Vulnerability"/>
    <hyperlink ref="B8" location="'Lack of Coping Capacity'!A1" display="Lack of Coping Capacity"/>
    <hyperlink ref="B10" location="'Indicator Metadata'!A1" display="Indicator Metadata"/>
    <hyperlink ref="B9" location="'Indicator Metadata'!A1" display="Indicator Data"/>
    <hyperlink ref="B11" location="Regions!A1" display="Regions"/>
    <hyperlink ref="B12" location="HDI!A1" display="HDI"/>
    <hyperlink ref="B13" location="GII!A1" display="GII"/>
    <hyperlink ref="B14" location="'Income Insecurity'!A1" display="Income Insecurity"/>
  </hyperlinks>
  <pageMargins left="0.7" right="0.7" top="0.75" bottom="0.75" header="0.3" footer="0.3"/>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G196"/>
  <sheetViews>
    <sheetView showGridLines="0" tabSelected="1" workbookViewId="0">
      <pane ySplit="3" topLeftCell="A187" activePane="bottomLeft" state="frozen"/>
      <selection pane="bottomLeft" activeCell="B207" sqref="B207"/>
    </sheetView>
  </sheetViews>
  <sheetFormatPr defaultColWidth="8.85546875" defaultRowHeight="14.25" x14ac:dyDescent="0.2"/>
  <cols>
    <col min="1" max="1" width="25.7109375" style="43" bestFit="1" customWidth="1"/>
    <col min="2" max="2" width="8.85546875" style="43"/>
    <col min="3" max="29" width="7.85546875" style="43" customWidth="1"/>
    <col min="30" max="30" width="8.85546875" style="43" customWidth="1"/>
    <col min="31" max="32" width="7.85546875" style="43" customWidth="1"/>
    <col min="33" max="33" width="6.85546875" style="43" customWidth="1"/>
    <col min="34" max="16384" width="8.85546875" style="43"/>
  </cols>
  <sheetData>
    <row r="1" spans="1:33" ht="15.75" customHeight="1" x14ac:dyDescent="0.3">
      <c r="A1" s="215"/>
      <c r="B1" s="215"/>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row>
    <row r="2" spans="1:33" s="46" customFormat="1" ht="107.25" customHeight="1" thickBot="1" x14ac:dyDescent="0.25">
      <c r="A2" s="44" t="s">
        <v>381</v>
      </c>
      <c r="B2" s="45" t="s">
        <v>358</v>
      </c>
      <c r="C2" s="209" t="s">
        <v>509</v>
      </c>
      <c r="D2" s="209" t="s">
        <v>531</v>
      </c>
      <c r="E2" s="209" t="s">
        <v>521</v>
      </c>
      <c r="F2" s="209" t="s">
        <v>536</v>
      </c>
      <c r="G2" s="209" t="s">
        <v>554</v>
      </c>
      <c r="H2" s="210" t="s">
        <v>366</v>
      </c>
      <c r="I2" s="209" t="s">
        <v>889</v>
      </c>
      <c r="J2" s="209" t="s">
        <v>891</v>
      </c>
      <c r="K2" s="210" t="s">
        <v>367</v>
      </c>
      <c r="L2" s="211" t="s">
        <v>890</v>
      </c>
      <c r="M2" s="201" t="s">
        <v>420</v>
      </c>
      <c r="N2" s="201" t="s">
        <v>397</v>
      </c>
      <c r="O2" s="201" t="s">
        <v>417</v>
      </c>
      <c r="P2" s="202" t="s">
        <v>499</v>
      </c>
      <c r="Q2" s="201" t="s">
        <v>396</v>
      </c>
      <c r="R2" s="203" t="s">
        <v>476</v>
      </c>
      <c r="S2" s="203" t="s">
        <v>405</v>
      </c>
      <c r="T2" s="203" t="s">
        <v>406</v>
      </c>
      <c r="U2" s="204" t="s">
        <v>418</v>
      </c>
      <c r="V2" s="202" t="s">
        <v>407</v>
      </c>
      <c r="W2" s="205" t="s">
        <v>370</v>
      </c>
      <c r="X2" s="206" t="s">
        <v>408</v>
      </c>
      <c r="Y2" s="206" t="s">
        <v>409</v>
      </c>
      <c r="Z2" s="207" t="s">
        <v>368</v>
      </c>
      <c r="AA2" s="206" t="s">
        <v>382</v>
      </c>
      <c r="AB2" s="206" t="s">
        <v>410</v>
      </c>
      <c r="AC2" s="206" t="s">
        <v>411</v>
      </c>
      <c r="AD2" s="207" t="s">
        <v>369</v>
      </c>
      <c r="AE2" s="208" t="s">
        <v>819</v>
      </c>
      <c r="AF2" s="212" t="s">
        <v>1058</v>
      </c>
      <c r="AG2" s="213" t="s">
        <v>874</v>
      </c>
    </row>
    <row r="3" spans="1:33" s="46" customFormat="1" ht="15" customHeight="1" thickTop="1" thickBot="1" x14ac:dyDescent="0.25">
      <c r="A3" s="47" t="s">
        <v>806</v>
      </c>
      <c r="B3" s="48" t="s">
        <v>806</v>
      </c>
      <c r="C3" s="49" t="s">
        <v>807</v>
      </c>
      <c r="D3" s="49" t="s">
        <v>807</v>
      </c>
      <c r="E3" s="49" t="s">
        <v>807</v>
      </c>
      <c r="F3" s="49" t="s">
        <v>807</v>
      </c>
      <c r="G3" s="49" t="s">
        <v>807</v>
      </c>
      <c r="H3" s="49" t="s">
        <v>807</v>
      </c>
      <c r="I3" s="49" t="s">
        <v>807</v>
      </c>
      <c r="J3" s="49" t="s">
        <v>807</v>
      </c>
      <c r="K3" s="49" t="s">
        <v>807</v>
      </c>
      <c r="L3" s="49" t="s">
        <v>807</v>
      </c>
      <c r="M3" s="49" t="s">
        <v>807</v>
      </c>
      <c r="N3" s="49" t="s">
        <v>807</v>
      </c>
      <c r="O3" s="49" t="s">
        <v>807</v>
      </c>
      <c r="P3" s="49" t="s">
        <v>807</v>
      </c>
      <c r="Q3" s="49" t="s">
        <v>807</v>
      </c>
      <c r="R3" s="49" t="s">
        <v>807</v>
      </c>
      <c r="S3" s="49" t="s">
        <v>807</v>
      </c>
      <c r="T3" s="49" t="s">
        <v>807</v>
      </c>
      <c r="U3" s="49" t="s">
        <v>807</v>
      </c>
      <c r="V3" s="49" t="s">
        <v>807</v>
      </c>
      <c r="W3" s="49" t="s">
        <v>807</v>
      </c>
      <c r="X3" s="49" t="s">
        <v>807</v>
      </c>
      <c r="Y3" s="49" t="s">
        <v>807</v>
      </c>
      <c r="Z3" s="49" t="s">
        <v>807</v>
      </c>
      <c r="AA3" s="49" t="s">
        <v>807</v>
      </c>
      <c r="AB3" s="49" t="s">
        <v>807</v>
      </c>
      <c r="AC3" s="49" t="s">
        <v>807</v>
      </c>
      <c r="AD3" s="49" t="s">
        <v>807</v>
      </c>
      <c r="AE3" s="49" t="s">
        <v>807</v>
      </c>
      <c r="AF3" s="49" t="s">
        <v>807</v>
      </c>
      <c r="AG3" s="49" t="s">
        <v>875</v>
      </c>
    </row>
    <row r="4" spans="1:33" ht="15.75" thickTop="1" thickBot="1" x14ac:dyDescent="0.25">
      <c r="A4" s="50" t="s">
        <v>1</v>
      </c>
      <c r="B4" s="51" t="s">
        <v>0</v>
      </c>
      <c r="C4" s="52">
        <f>'Hazard &amp; Exposure'!AO3</f>
        <v>8.9101518553669194</v>
      </c>
      <c r="D4" s="53">
        <f>'Hazard &amp; Exposure'!AP3</f>
        <v>7.9076255699968616</v>
      </c>
      <c r="E4" s="53">
        <f>'Hazard &amp; Exposure'!AQ3</f>
        <v>0</v>
      </c>
      <c r="F4" s="53">
        <f>'Hazard &amp; Exposure'!AR3</f>
        <v>0</v>
      </c>
      <c r="G4" s="53">
        <f>'Hazard &amp; Exposure'!AU3</f>
        <v>6.8139611133908593</v>
      </c>
      <c r="H4" s="54">
        <f>'Hazard &amp; Exposure'!AV3</f>
        <v>5.9280532972359339</v>
      </c>
      <c r="I4" s="53">
        <f>'Hazard &amp; Exposure'!AY3</f>
        <v>9.8641565996599869</v>
      </c>
      <c r="J4" s="53">
        <f>'Hazard &amp; Exposure'!BB3</f>
        <v>10</v>
      </c>
      <c r="K4" s="54">
        <f>'Hazard &amp; Exposure'!BC3</f>
        <v>10</v>
      </c>
      <c r="L4" s="55">
        <f t="shared" ref="L4:L35" si="0">(10-GEOMEAN(((10-H4)/10*9+1),((10-K4)/10*9+1)))/9*10</f>
        <v>8.7113292196618115</v>
      </c>
      <c r="M4" s="56">
        <f>Vulnerability!E3</f>
        <v>10</v>
      </c>
      <c r="N4" s="54">
        <f>Vulnerability!H3</f>
        <v>5.3525</v>
      </c>
      <c r="O4" s="54">
        <f>Vulnerability!M3</f>
        <v>9.851222868507957</v>
      </c>
      <c r="P4" s="54">
        <f t="shared" ref="P4:P35" si="1">AVERAGE(M4,M4,N4,O4)</f>
        <v>8.8009307171269882</v>
      </c>
      <c r="Q4" s="54">
        <f>Vulnerability!S3</f>
        <v>5.9782808736895383</v>
      </c>
      <c r="R4" s="54">
        <f>Vulnerability!W3</f>
        <v>2.6054641232219184</v>
      </c>
      <c r="S4" s="54">
        <f>Vulnerability!AC3</f>
        <v>0.46806355029842273</v>
      </c>
      <c r="T4" s="54">
        <f>Vulnerability!AI3</f>
        <v>6.55</v>
      </c>
      <c r="U4" s="54">
        <f t="shared" ref="U4:U35" si="2">IF(AND(R4="x",T4="x"),S4,IF(AND(R4="x"),(10-GEOMEAN(((10-T4)/10*9+1),((10-S4)/10*9+1)))/9*10,IF(T4="x",(10-GEOMEAN(((10-R4)/10*9+1),((10-S4)/10*9+1)))/9*10,IF(R4="x",(10-GEOMEAN(((10-T4)/10*9+1),((10-S4)/10*9+1)))/9*10,(10-GEOMEAN(((10-R4)/10*9+1),((10-S4)/10*9+1),((10-T4)/10*9+1)))/9*10))))</f>
        <v>3.6646829676281278</v>
      </c>
      <c r="V4" s="54">
        <f t="shared" ref="V4:V35" si="3">(10-GEOMEAN(((10-Q4)/10*9+1),((10-U4)/10*9+1)))/9*10</f>
        <v>4.9287772851472909</v>
      </c>
      <c r="W4" s="55">
        <f t="shared" ref="W4:W35" si="4">(10-GEOMEAN(((10-P4)/10*9+1),((10-V4)/10*9+1)))/9*10</f>
        <v>7.3319172296323556</v>
      </c>
      <c r="X4" s="52">
        <f>'Lack of Coping Capacity'!D3</f>
        <v>7.25</v>
      </c>
      <c r="Y4" s="54">
        <f>'Lack of Coping Capacity'!G3</f>
        <v>8.5288873672485366</v>
      </c>
      <c r="Z4" s="54">
        <f t="shared" ref="Z4:Z35" si="5">AVERAGE(X4:Y4)</f>
        <v>7.8894436836242683</v>
      </c>
      <c r="AA4" s="54">
        <f>'Lack of Coping Capacity'!M3</f>
        <v>8.1493589743589752</v>
      </c>
      <c r="AB4" s="54">
        <f>'Lack of Coping Capacity'!Q3</f>
        <v>8.2377728063634112</v>
      </c>
      <c r="AC4" s="54">
        <f>'Lack of Coping Capacity'!U3</f>
        <v>8.8396104474115713</v>
      </c>
      <c r="AD4" s="54">
        <f t="shared" ref="AD4:AD35" si="6">AVERAGE(AA4:AC4)</f>
        <v>8.4089140760446526</v>
      </c>
      <c r="AE4" s="55">
        <f t="shared" ref="AE4:AE35" si="7">(10-GEOMEAN(((10-Z4)/10*9+1),((10-AD4)/10*9+1)))/9*10</f>
        <v>8.1605890944969097</v>
      </c>
      <c r="AF4" s="57">
        <f t="shared" ref="AF4:AF35" si="8">L4^(1/3)*W4^(1/3)*AE4^(1/3)</f>
        <v>8.0477503761637195</v>
      </c>
      <c r="AG4" s="58">
        <f t="shared" ref="AG4:AG35" si="9">_xlfn.RANK.EQ(AF4,AF$4:AF$194)</f>
        <v>3</v>
      </c>
    </row>
    <row r="5" spans="1:33" ht="15.75" thickTop="1" thickBot="1" x14ac:dyDescent="0.25">
      <c r="A5" s="59" t="s">
        <v>3</v>
      </c>
      <c r="B5" s="60" t="s">
        <v>2</v>
      </c>
      <c r="C5" s="61">
        <f>'Hazard &amp; Exposure'!AO4</f>
        <v>6.2347691679576673</v>
      </c>
      <c r="D5" s="53">
        <f>'Hazard &amp; Exposure'!AP4</f>
        <v>4.2330689329149349</v>
      </c>
      <c r="E5" s="53">
        <f>'Hazard &amp; Exposure'!AQ4</f>
        <v>0</v>
      </c>
      <c r="F5" s="53">
        <f>'Hazard &amp; Exposure'!AR4</f>
        <v>0</v>
      </c>
      <c r="G5" s="53">
        <f>'Hazard &amp; Exposure'!AU4</f>
        <v>5.0845410628019323</v>
      </c>
      <c r="H5" s="54">
        <f>'Hazard &amp; Exposure'!AV4</f>
        <v>3.5353052761525037</v>
      </c>
      <c r="I5" s="53">
        <f>'Hazard &amp; Exposure'!AY4</f>
        <v>0.2021536231290513</v>
      </c>
      <c r="J5" s="53">
        <f>'Hazard &amp; Exposure'!BB4</f>
        <v>0</v>
      </c>
      <c r="K5" s="54">
        <f>'Hazard &amp; Exposure'!BC4</f>
        <v>0.1415075361903359</v>
      </c>
      <c r="L5" s="55">
        <f t="shared" si="0"/>
        <v>1.994994242067164</v>
      </c>
      <c r="M5" s="56">
        <f>Vulnerability!E4</f>
        <v>4.9689365890525785</v>
      </c>
      <c r="N5" s="54">
        <f>Vulnerability!H4</f>
        <v>2.8123329689533052</v>
      </c>
      <c r="O5" s="54">
        <f>Vulnerability!M4</f>
        <v>3.4204523243383798</v>
      </c>
      <c r="P5" s="54">
        <f t="shared" si="1"/>
        <v>4.0426646178492103</v>
      </c>
      <c r="Q5" s="54">
        <f>Vulnerability!S4</f>
        <v>1.6951991942092888</v>
      </c>
      <c r="R5" s="54">
        <f>Vulnerability!W4</f>
        <v>7.6287755496596901E-2</v>
      </c>
      <c r="S5" s="54">
        <f>Vulnerability!AC4</f>
        <v>2.073103020601236</v>
      </c>
      <c r="T5" s="54">
        <f>Vulnerability!AI4</f>
        <v>2.6915555555555559</v>
      </c>
      <c r="U5" s="54">
        <f t="shared" si="2"/>
        <v>1.6768239169520172</v>
      </c>
      <c r="V5" s="54">
        <f t="shared" si="3"/>
        <v>1.6860160336619245</v>
      </c>
      <c r="W5" s="55">
        <f t="shared" si="4"/>
        <v>2.9489557432652083</v>
      </c>
      <c r="X5" s="61" t="str">
        <f>'Lack of Coping Capacity'!D4</f>
        <v>x</v>
      </c>
      <c r="Y5" s="54">
        <f>'Lack of Coping Capacity'!G4</f>
        <v>6.2835425257682793</v>
      </c>
      <c r="Z5" s="54">
        <f t="shared" si="5"/>
        <v>6.2835425257682793</v>
      </c>
      <c r="AA5" s="54">
        <f>'Lack of Coping Capacity'!M4</f>
        <v>5.4471326844050436</v>
      </c>
      <c r="AB5" s="54">
        <f>'Lack of Coping Capacity'!Q4</f>
        <v>2.5589013281630617</v>
      </c>
      <c r="AC5" s="54">
        <f>'Lack of Coping Capacity'!U4</f>
        <v>5.6786118846552398</v>
      </c>
      <c r="AD5" s="54">
        <f t="shared" si="6"/>
        <v>4.5615486324077814</v>
      </c>
      <c r="AE5" s="55">
        <f t="shared" si="7"/>
        <v>5.4880814944428566</v>
      </c>
      <c r="AF5" s="57">
        <f t="shared" si="8"/>
        <v>3.1842719490331146</v>
      </c>
      <c r="AG5" s="58">
        <f t="shared" si="9"/>
        <v>112</v>
      </c>
    </row>
    <row r="6" spans="1:33" ht="15.75" thickTop="1" thickBot="1" x14ac:dyDescent="0.25">
      <c r="A6" s="59" t="s">
        <v>5</v>
      </c>
      <c r="B6" s="60" t="s">
        <v>4</v>
      </c>
      <c r="C6" s="61">
        <f>'Hazard &amp; Exposure'!AO5</f>
        <v>5.1552520254901149</v>
      </c>
      <c r="D6" s="53">
        <f>'Hazard &amp; Exposure'!AP5</f>
        <v>5.8423414141988719</v>
      </c>
      <c r="E6" s="53">
        <f>'Hazard &amp; Exposure'!AQ5</f>
        <v>0</v>
      </c>
      <c r="F6" s="53">
        <f>'Hazard &amp; Exposure'!AR5</f>
        <v>0.80740680616576121</v>
      </c>
      <c r="G6" s="53">
        <f>'Hazard &amp; Exposure'!AU5</f>
        <v>2.5845410628019327</v>
      </c>
      <c r="H6" s="54">
        <f>'Hazard &amp; Exposure'!AV5</f>
        <v>3.2182261279012203</v>
      </c>
      <c r="I6" s="53">
        <f>'Hazard &amp; Exposure'!AY5</f>
        <v>7.6616003902296423</v>
      </c>
      <c r="J6" s="53">
        <f>'Hazard &amp; Exposure'!BB5</f>
        <v>8</v>
      </c>
      <c r="K6" s="54">
        <f>'Hazard &amp; Exposure'!BC5</f>
        <v>8</v>
      </c>
      <c r="L6" s="55">
        <f t="shared" si="0"/>
        <v>6.1557461225369767</v>
      </c>
      <c r="M6" s="56">
        <f>Vulnerability!E5</f>
        <v>9.7553463574189134</v>
      </c>
      <c r="N6" s="54">
        <f>Vulnerability!H5</f>
        <v>9.8611843921776163</v>
      </c>
      <c r="O6" s="54">
        <f>Vulnerability!M5</f>
        <v>0.12928666649048992</v>
      </c>
      <c r="P6" s="54">
        <f t="shared" si="1"/>
        <v>7.3752909433764833</v>
      </c>
      <c r="Q6" s="54">
        <f>Vulnerability!S5</f>
        <v>1.9132925701586581</v>
      </c>
      <c r="R6" s="54">
        <f>Vulnerability!W5</f>
        <v>0.58791177218678625</v>
      </c>
      <c r="S6" s="54">
        <f>Vulnerability!AC5</f>
        <v>6.4399803775927467E-5</v>
      </c>
      <c r="T6" s="54">
        <f>Vulnerability!AI5</f>
        <v>0.6</v>
      </c>
      <c r="U6" s="54">
        <f t="shared" si="2"/>
        <v>0.39960682617783994</v>
      </c>
      <c r="V6" s="54">
        <f t="shared" si="3"/>
        <v>1.1852623960917816</v>
      </c>
      <c r="W6" s="55">
        <f t="shared" si="4"/>
        <v>5.0216788049390448</v>
      </c>
      <c r="X6" s="61">
        <f>'Lack of Coping Capacity'!D5</f>
        <v>3.541666666666675</v>
      </c>
      <c r="Y6" s="54">
        <f>'Lack of Coping Capacity'!G5</f>
        <v>6.3012689471244814</v>
      </c>
      <c r="Z6" s="54">
        <f t="shared" si="5"/>
        <v>4.9214678068955777</v>
      </c>
      <c r="AA6" s="54">
        <f>'Lack of Coping Capacity'!M5</f>
        <v>5.466217948717949</v>
      </c>
      <c r="AB6" s="54">
        <f>'Lack of Coping Capacity'!Q5</f>
        <v>4.5000611906395678</v>
      </c>
      <c r="AC6" s="54">
        <f>'Lack of Coping Capacity'!U5</f>
        <v>5.7259232291371376</v>
      </c>
      <c r="AD6" s="54">
        <f t="shared" si="6"/>
        <v>5.230734122831552</v>
      </c>
      <c r="AE6" s="55">
        <f t="shared" si="7"/>
        <v>5.0780823483943536</v>
      </c>
      <c r="AF6" s="57">
        <f t="shared" si="8"/>
        <v>5.3943997124760266</v>
      </c>
      <c r="AG6" s="58">
        <f t="shared" si="9"/>
        <v>31</v>
      </c>
    </row>
    <row r="7" spans="1:33" ht="15.75" thickTop="1" thickBot="1" x14ac:dyDescent="0.25">
      <c r="A7" s="59" t="s">
        <v>7</v>
      </c>
      <c r="B7" s="60" t="s">
        <v>6</v>
      </c>
      <c r="C7" s="61">
        <f>'Hazard &amp; Exposure'!AO6</f>
        <v>0</v>
      </c>
      <c r="D7" s="53">
        <f>'Hazard &amp; Exposure'!AP6</f>
        <v>3.6253141019480277</v>
      </c>
      <c r="E7" s="53">
        <f>'Hazard &amp; Exposure'!AQ6</f>
        <v>0</v>
      </c>
      <c r="F7" s="53">
        <f>'Hazard &amp; Exposure'!AR6</f>
        <v>0</v>
      </c>
      <c r="G7" s="53">
        <f>'Hazard &amp; Exposure'!AU6</f>
        <v>4.376492776170898</v>
      </c>
      <c r="H7" s="54">
        <f>'Hazard &amp; Exposure'!AV6</f>
        <v>1.8222022611396445</v>
      </c>
      <c r="I7" s="53">
        <f>'Hazard &amp; Exposure'!AY6</f>
        <v>7.0244535381601541</v>
      </c>
      <c r="J7" s="53">
        <f>'Hazard &amp; Exposure'!BB6</f>
        <v>0</v>
      </c>
      <c r="K7" s="54">
        <f>'Hazard &amp; Exposure'!BC6</f>
        <v>4.9171174767121073</v>
      </c>
      <c r="L7" s="55">
        <f t="shared" si="0"/>
        <v>3.5258990318587546</v>
      </c>
      <c r="M7" s="56">
        <f>Vulnerability!E6</f>
        <v>4.7403424492719051</v>
      </c>
      <c r="N7" s="54">
        <f>Vulnerability!H6</f>
        <v>4.4149999999999991</v>
      </c>
      <c r="O7" s="54">
        <f>Vulnerability!M6</f>
        <v>0.30006599327698336</v>
      </c>
      <c r="P7" s="54">
        <f t="shared" si="1"/>
        <v>3.5489377229551984</v>
      </c>
      <c r="Q7" s="54">
        <f>Vulnerability!S6</f>
        <v>1.3753442488510608</v>
      </c>
      <c r="R7" s="54">
        <f>Vulnerability!W6</f>
        <v>5.8432200647067276</v>
      </c>
      <c r="S7" s="54">
        <f>Vulnerability!AC6</f>
        <v>2.1439930609793825</v>
      </c>
      <c r="T7" s="54">
        <f>Vulnerability!AI6</f>
        <v>5.758</v>
      </c>
      <c r="U7" s="54">
        <f t="shared" si="2"/>
        <v>4.7874977311678899</v>
      </c>
      <c r="V7" s="54">
        <f t="shared" si="3"/>
        <v>3.2647600104914423</v>
      </c>
      <c r="W7" s="55">
        <f t="shared" si="4"/>
        <v>3.4081592426885954</v>
      </c>
      <c r="X7" s="61">
        <f>'Lack of Coping Capacity'!D6</f>
        <v>5.25</v>
      </c>
      <c r="Y7" s="54">
        <f>'Lack of Coping Capacity'!G6</f>
        <v>7.6055354833602902</v>
      </c>
      <c r="Z7" s="54">
        <f t="shared" si="5"/>
        <v>6.4277677416801451</v>
      </c>
      <c r="AA7" s="54">
        <f>'Lack of Coping Capacity'!M6</f>
        <v>8.0671483181556045</v>
      </c>
      <c r="AB7" s="54">
        <f>'Lack of Coping Capacity'!Q6</f>
        <v>7.7906636858314693</v>
      </c>
      <c r="AC7" s="54">
        <f>'Lack of Coping Capacity'!U6</f>
        <v>9.2057522865038042</v>
      </c>
      <c r="AD7" s="54">
        <f t="shared" si="6"/>
        <v>8.3545214301636275</v>
      </c>
      <c r="AE7" s="55">
        <f t="shared" si="7"/>
        <v>7.5180544730232537</v>
      </c>
      <c r="AF7" s="57">
        <f t="shared" si="8"/>
        <v>4.4870930195786416</v>
      </c>
      <c r="AG7" s="58">
        <f t="shared" si="9"/>
        <v>64</v>
      </c>
    </row>
    <row r="8" spans="1:33" ht="15.75" thickTop="1" thickBot="1" x14ac:dyDescent="0.25">
      <c r="A8" s="59" t="s">
        <v>9</v>
      </c>
      <c r="B8" s="60" t="s">
        <v>8</v>
      </c>
      <c r="C8" s="61">
        <f>'Hazard &amp; Exposure'!AO7</f>
        <v>7.9847928909744015</v>
      </c>
      <c r="D8" s="53">
        <f>'Hazard &amp; Exposure'!AP7</f>
        <v>0</v>
      </c>
      <c r="E8" s="53">
        <f>'Hazard &amp; Exposure'!AQ7</f>
        <v>6.2307683123278874</v>
      </c>
      <c r="F8" s="53">
        <f>'Hazard &amp; Exposure'!AR7</f>
        <v>8.7465916486622284</v>
      </c>
      <c r="G8" s="53">
        <f>'Hazard &amp; Exposure'!AU7</f>
        <v>0</v>
      </c>
      <c r="H8" s="54">
        <f>'Hazard &amp; Exposure'!AV7</f>
        <v>5.7439049572034451</v>
      </c>
      <c r="I8" s="53">
        <f>'Hazard &amp; Exposure'!AY7</f>
        <v>1.3374277492286996E-2</v>
      </c>
      <c r="J8" s="53">
        <f>'Hazard &amp; Exposure'!BB7</f>
        <v>0</v>
      </c>
      <c r="K8" s="54">
        <f>'Hazard &amp; Exposure'!BC7</f>
        <v>9.361994244600897E-3</v>
      </c>
      <c r="L8" s="55">
        <f t="shared" si="0"/>
        <v>3.3919546689093516</v>
      </c>
      <c r="M8" s="56">
        <f>Vulnerability!E7</f>
        <v>2.6498245825557891</v>
      </c>
      <c r="N8" s="54" t="str">
        <f>Vulnerability!H7</f>
        <v>x</v>
      </c>
      <c r="O8" s="54">
        <f>Vulnerability!M7</f>
        <v>2.0444439619821386</v>
      </c>
      <c r="P8" s="54">
        <f t="shared" si="1"/>
        <v>2.4480310423645721</v>
      </c>
      <c r="Q8" s="54">
        <f>Vulnerability!S7</f>
        <v>0</v>
      </c>
      <c r="R8" s="54">
        <f>Vulnerability!W7</f>
        <v>0.20307008388001493</v>
      </c>
      <c r="S8" s="54">
        <f>Vulnerability!AC7</f>
        <v>0</v>
      </c>
      <c r="T8" s="54">
        <f>Vulnerability!AI7</f>
        <v>4.2333333333333334</v>
      </c>
      <c r="U8" s="54">
        <f t="shared" si="2"/>
        <v>1.6997855364576551</v>
      </c>
      <c r="V8" s="54">
        <f t="shared" si="3"/>
        <v>0.88514982804260078</v>
      </c>
      <c r="W8" s="55">
        <f t="shared" si="4"/>
        <v>1.6989741924765016</v>
      </c>
      <c r="X8" s="61">
        <f>'Lack of Coping Capacity'!D7</f>
        <v>5.4174999999999995</v>
      </c>
      <c r="Y8" s="54">
        <f>'Lack of Coping Capacity'!G7</f>
        <v>4.0374030470848083</v>
      </c>
      <c r="Z8" s="54">
        <f t="shared" si="5"/>
        <v>4.7274515235424044</v>
      </c>
      <c r="AA8" s="54" t="str">
        <f>'Lack of Coping Capacity'!M7</f>
        <v>x</v>
      </c>
      <c r="AB8" s="54">
        <f>'Lack of Coping Capacity'!Q7</f>
        <v>0.68777777777777693</v>
      </c>
      <c r="AC8" s="54">
        <f>'Lack of Coping Capacity'!U7</f>
        <v>4.2777302542253768</v>
      </c>
      <c r="AD8" s="54">
        <f t="shared" si="6"/>
        <v>2.4827540160015769</v>
      </c>
      <c r="AE8" s="55">
        <f t="shared" si="7"/>
        <v>3.689487670437066</v>
      </c>
      <c r="AF8" s="57">
        <f t="shared" si="8"/>
        <v>2.7703477967913348</v>
      </c>
      <c r="AG8" s="58">
        <f t="shared" si="9"/>
        <v>129</v>
      </c>
    </row>
    <row r="9" spans="1:33" ht="15.75" thickTop="1" thickBot="1" x14ac:dyDescent="0.25">
      <c r="A9" s="59" t="s">
        <v>11</v>
      </c>
      <c r="B9" s="60" t="s">
        <v>10</v>
      </c>
      <c r="C9" s="61">
        <f>'Hazard &amp; Exposure'!AO8</f>
        <v>4.9656821909762083</v>
      </c>
      <c r="D9" s="53">
        <f>'Hazard &amp; Exposure'!AP8</f>
        <v>8.256291021972217</v>
      </c>
      <c r="E9" s="53">
        <f>'Hazard &amp; Exposure'!AQ8</f>
        <v>0</v>
      </c>
      <c r="F9" s="53">
        <f>'Hazard &amp; Exposure'!AR8</f>
        <v>0</v>
      </c>
      <c r="G9" s="53">
        <f>'Hazard &amp; Exposure'!AU8</f>
        <v>1.8357487922705313</v>
      </c>
      <c r="H9" s="54">
        <f>'Hazard &amp; Exposure'!AV8</f>
        <v>3.8568136180983208</v>
      </c>
      <c r="I9" s="53">
        <f>'Hazard &amp; Exposure'!AY8</f>
        <v>2.9310814685815769</v>
      </c>
      <c r="J9" s="53">
        <f>'Hazard &amp; Exposure'!BB8</f>
        <v>0</v>
      </c>
      <c r="K9" s="54">
        <f>'Hazard &amp; Exposure'!BC8</f>
        <v>2.0517570280071036</v>
      </c>
      <c r="L9" s="55">
        <f t="shared" si="0"/>
        <v>3.0043701128198386</v>
      </c>
      <c r="M9" s="56">
        <f>Vulnerability!E8</f>
        <v>3.6730234663273214</v>
      </c>
      <c r="N9" s="54">
        <f>Vulnerability!H8</f>
        <v>4.3073793265653171</v>
      </c>
      <c r="O9" s="54">
        <f>Vulnerability!M8</f>
        <v>7.7250827324471416E-2</v>
      </c>
      <c r="P9" s="54">
        <f t="shared" si="1"/>
        <v>2.9326692716361076</v>
      </c>
      <c r="Q9" s="54">
        <f>Vulnerability!S8</f>
        <v>0.98753236858156757</v>
      </c>
      <c r="R9" s="54">
        <f>Vulnerability!W8</f>
        <v>0.16980596608102574</v>
      </c>
      <c r="S9" s="54">
        <f>Vulnerability!AC8</f>
        <v>1.6243931959483149E-2</v>
      </c>
      <c r="T9" s="54">
        <f>Vulnerability!AI8</f>
        <v>1.0935555555555558</v>
      </c>
      <c r="U9" s="54">
        <f t="shared" si="2"/>
        <v>0.43734539977568054</v>
      </c>
      <c r="V9" s="54">
        <f t="shared" si="3"/>
        <v>0.71607827527956081</v>
      </c>
      <c r="W9" s="55">
        <f t="shared" si="4"/>
        <v>1.8907439021936037</v>
      </c>
      <c r="X9" s="61">
        <f>'Lack of Coping Capacity'!D8</f>
        <v>3.958333333333325</v>
      </c>
      <c r="Y9" s="54">
        <f>'Lack of Coping Capacity'!G8</f>
        <v>6.0901224792003639</v>
      </c>
      <c r="Z9" s="54">
        <f t="shared" si="5"/>
        <v>5.0242279062668445</v>
      </c>
      <c r="AA9" s="54">
        <f>'Lack of Coping Capacity'!M8</f>
        <v>3.791420562099753</v>
      </c>
      <c r="AB9" s="54">
        <f>'Lack of Coping Capacity'!Q8</f>
        <v>3.3671041511309965</v>
      </c>
      <c r="AC9" s="54">
        <f>'Lack of Coping Capacity'!U8</f>
        <v>3.7376689738556643</v>
      </c>
      <c r="AD9" s="54">
        <f t="shared" si="6"/>
        <v>3.6320645623621375</v>
      </c>
      <c r="AE9" s="55">
        <f t="shared" si="7"/>
        <v>4.3639574278289075</v>
      </c>
      <c r="AF9" s="57">
        <f t="shared" si="8"/>
        <v>2.9157853454212423</v>
      </c>
      <c r="AG9" s="58">
        <f t="shared" si="9"/>
        <v>124</v>
      </c>
    </row>
    <row r="10" spans="1:33" ht="15.75" thickTop="1" thickBot="1" x14ac:dyDescent="0.25">
      <c r="A10" s="59" t="s">
        <v>13</v>
      </c>
      <c r="B10" s="60" t="s">
        <v>12</v>
      </c>
      <c r="C10" s="61">
        <f>'Hazard &amp; Exposure'!AO9</f>
        <v>7.9769531425739437</v>
      </c>
      <c r="D10" s="53">
        <f>'Hazard &amp; Exposure'!AP9</f>
        <v>5.0868664865439142</v>
      </c>
      <c r="E10" s="53">
        <f>'Hazard &amp; Exposure'!AQ9</f>
        <v>0</v>
      </c>
      <c r="F10" s="53">
        <f>'Hazard &amp; Exposure'!AR9</f>
        <v>0</v>
      </c>
      <c r="G10" s="53">
        <f>'Hazard &amp; Exposure'!AU9</f>
        <v>3.3877237984075861</v>
      </c>
      <c r="H10" s="54">
        <f>'Hazard &amp; Exposure'!AV9</f>
        <v>4.01420180465509</v>
      </c>
      <c r="I10" s="53">
        <f>'Hazard &amp; Exposure'!AY9</f>
        <v>0.16254245702251621</v>
      </c>
      <c r="J10" s="53">
        <f>'Hazard &amp; Exposure'!BB9</f>
        <v>0</v>
      </c>
      <c r="K10" s="54">
        <f>'Hazard &amp; Exposure'!BC9</f>
        <v>0.11377971991576136</v>
      </c>
      <c r="L10" s="55">
        <f t="shared" si="0"/>
        <v>2.2766862007756781</v>
      </c>
      <c r="M10" s="56">
        <f>Vulnerability!E9</f>
        <v>4.0105574069931542</v>
      </c>
      <c r="N10" s="54">
        <f>Vulnerability!H9</f>
        <v>1.2590171984811862</v>
      </c>
      <c r="O10" s="54">
        <f>Vulnerability!M9</f>
        <v>3.0790325786942314</v>
      </c>
      <c r="P10" s="54">
        <f t="shared" si="1"/>
        <v>3.0897911477904314</v>
      </c>
      <c r="Q10" s="54">
        <f>Vulnerability!S9</f>
        <v>3.3457123442414245</v>
      </c>
      <c r="R10" s="54">
        <f>Vulnerability!W9</f>
        <v>0.1310403963263814</v>
      </c>
      <c r="S10" s="54">
        <f>Vulnerability!AC9</f>
        <v>1.0750643526802346</v>
      </c>
      <c r="T10" s="54">
        <f>Vulnerability!AI9</f>
        <v>3.0113333333333334</v>
      </c>
      <c r="U10" s="54">
        <f t="shared" si="2"/>
        <v>1.4828696678568281</v>
      </c>
      <c r="V10" s="54">
        <f t="shared" si="3"/>
        <v>2.4643120368541855</v>
      </c>
      <c r="W10" s="55">
        <f t="shared" si="4"/>
        <v>2.7829215099336824</v>
      </c>
      <c r="X10" s="61">
        <f>'Lack of Coping Capacity'!D9</f>
        <v>7.5</v>
      </c>
      <c r="Y10" s="54">
        <f>'Lack of Coping Capacity'!G9</f>
        <v>5.6345468282699587</v>
      </c>
      <c r="Z10" s="54">
        <f t="shared" si="5"/>
        <v>6.5672734141349789</v>
      </c>
      <c r="AA10" s="54">
        <f>'Lack of Coping Capacity'!M9</f>
        <v>3.9285426974358977</v>
      </c>
      <c r="AB10" s="54">
        <f>'Lack of Coping Capacity'!Q9</f>
        <v>3.1412955164829803</v>
      </c>
      <c r="AC10" s="54">
        <f>'Lack of Coping Capacity'!U9</f>
        <v>4.1802941194262138</v>
      </c>
      <c r="AD10" s="54">
        <f t="shared" si="6"/>
        <v>3.7500441111150309</v>
      </c>
      <c r="AE10" s="55">
        <f t="shared" si="7"/>
        <v>5.3277302897792485</v>
      </c>
      <c r="AF10" s="57">
        <f t="shared" si="8"/>
        <v>3.2318320830556417</v>
      </c>
      <c r="AG10" s="58">
        <f t="shared" si="9"/>
        <v>110</v>
      </c>
    </row>
    <row r="11" spans="1:33" ht="15.75" thickTop="1" thickBot="1" x14ac:dyDescent="0.25">
      <c r="A11" s="59" t="s">
        <v>15</v>
      </c>
      <c r="B11" s="60" t="s">
        <v>14</v>
      </c>
      <c r="C11" s="61">
        <f>'Hazard &amp; Exposure'!AO10</f>
        <v>3.6776920971059726</v>
      </c>
      <c r="D11" s="53">
        <f>'Hazard &amp; Exposure'!AP10</f>
        <v>4.1706955419254612</v>
      </c>
      <c r="E11" s="53">
        <f>'Hazard &amp; Exposure'!AQ10</f>
        <v>4.8484241874474421</v>
      </c>
      <c r="F11" s="53">
        <f>'Hazard &amp; Exposure'!AR10</f>
        <v>3.4921915329185955</v>
      </c>
      <c r="G11" s="53">
        <f>'Hazard &amp; Exposure'!AU10</f>
        <v>5.7658793077272152</v>
      </c>
      <c r="H11" s="54">
        <f>'Hazard &amp; Exposure'!AV10</f>
        <v>4.4455157680517967</v>
      </c>
      <c r="I11" s="53">
        <f>'Hazard &amp; Exposure'!AY10</f>
        <v>0.16575440773227851</v>
      </c>
      <c r="J11" s="53">
        <f>'Hazard &amp; Exposure'!BB10</f>
        <v>0</v>
      </c>
      <c r="K11" s="54">
        <f>'Hazard &amp; Exposure'!BC10</f>
        <v>0.11602808541259495</v>
      </c>
      <c r="L11" s="55">
        <f t="shared" si="0"/>
        <v>2.5502248127979184</v>
      </c>
      <c r="M11" s="56">
        <f>Vulnerability!E10</f>
        <v>5.6666524893002146</v>
      </c>
      <c r="N11" s="54">
        <f>Vulnerability!H10</f>
        <v>1.2030473757427771</v>
      </c>
      <c r="O11" s="54">
        <f>Vulnerability!M10</f>
        <v>0</v>
      </c>
      <c r="P11" s="54">
        <f t="shared" si="1"/>
        <v>3.1340880885858016</v>
      </c>
      <c r="Q11" s="54">
        <f>Vulnerability!S10</f>
        <v>0</v>
      </c>
      <c r="R11" s="54">
        <f>Vulnerability!W10</f>
        <v>4.1951633999547745E-2</v>
      </c>
      <c r="S11" s="54">
        <f>Vulnerability!AC10</f>
        <v>4.2337306373724459E-2</v>
      </c>
      <c r="T11" s="54">
        <f>Vulnerability!AI10</f>
        <v>1.1333333333333333</v>
      </c>
      <c r="U11" s="54">
        <f t="shared" si="2"/>
        <v>0.41852733992192109</v>
      </c>
      <c r="V11" s="54">
        <f t="shared" si="3"/>
        <v>0.21127228906669712</v>
      </c>
      <c r="W11" s="55">
        <f t="shared" si="4"/>
        <v>1.7865057454528177</v>
      </c>
      <c r="X11" s="61">
        <f>'Lack of Coping Capacity'!D10</f>
        <v>2.3750000000000004</v>
      </c>
      <c r="Y11" s="54">
        <f>'Lack of Coping Capacity'!G10</f>
        <v>1.8253749132156372</v>
      </c>
      <c r="Z11" s="54">
        <f t="shared" si="5"/>
        <v>2.1001874566078187</v>
      </c>
      <c r="AA11" s="54">
        <f>'Lack of Coping Capacity'!M10</f>
        <v>3.9987179487179487</v>
      </c>
      <c r="AB11" s="54">
        <f>'Lack of Coping Capacity'!Q10</f>
        <v>3.1171433146225493</v>
      </c>
      <c r="AC11" s="54">
        <f>'Lack of Coping Capacity'!U10</f>
        <v>0.36059066760365432</v>
      </c>
      <c r="AD11" s="54">
        <f t="shared" si="6"/>
        <v>2.4921506436480509</v>
      </c>
      <c r="AE11" s="55">
        <f t="shared" si="7"/>
        <v>2.2983479375377041</v>
      </c>
      <c r="AF11" s="57">
        <f t="shared" si="8"/>
        <v>2.1877593732123031</v>
      </c>
      <c r="AG11" s="58">
        <f t="shared" si="9"/>
        <v>150</v>
      </c>
    </row>
    <row r="12" spans="1:33" ht="15.75" thickTop="1" thickBot="1" x14ac:dyDescent="0.25">
      <c r="A12" s="59" t="s">
        <v>17</v>
      </c>
      <c r="B12" s="60" t="s">
        <v>16</v>
      </c>
      <c r="C12" s="61">
        <f>'Hazard &amp; Exposure'!AO11</f>
        <v>3.8487896941626221</v>
      </c>
      <c r="D12" s="53">
        <f>'Hazard &amp; Exposure'!AP11</f>
        <v>6.1538857878275586</v>
      </c>
      <c r="E12" s="53">
        <f>'Hazard &amp; Exposure'!AQ11</f>
        <v>0</v>
      </c>
      <c r="F12" s="53">
        <f>'Hazard &amp; Exposure'!AR11</f>
        <v>0</v>
      </c>
      <c r="G12" s="53">
        <f>'Hazard &amp; Exposure'!AU11</f>
        <v>0.55555555555555536</v>
      </c>
      <c r="H12" s="54">
        <f>'Hazard &amp; Exposure'!AV11</f>
        <v>2.5157912970709555</v>
      </c>
      <c r="I12" s="53">
        <f>'Hazard &amp; Exposure'!AY11</f>
        <v>4.9115926956708009E-2</v>
      </c>
      <c r="J12" s="53">
        <f>'Hazard &amp; Exposure'!BB11</f>
        <v>0</v>
      </c>
      <c r="K12" s="54">
        <f>'Hazard &amp; Exposure'!BC11</f>
        <v>3.4381148869695607E-2</v>
      </c>
      <c r="L12" s="55">
        <f t="shared" si="0"/>
        <v>1.3536505542230692</v>
      </c>
      <c r="M12" s="56">
        <f>Vulnerability!E11</f>
        <v>2.3134420801915074</v>
      </c>
      <c r="N12" s="54">
        <f>Vulnerability!H11</f>
        <v>1.7369124312477737</v>
      </c>
      <c r="O12" s="54">
        <f>Vulnerability!M11</f>
        <v>0</v>
      </c>
      <c r="P12" s="54">
        <f t="shared" si="1"/>
        <v>1.5909491479076971</v>
      </c>
      <c r="Q12" s="54">
        <f>Vulnerability!S11</f>
        <v>0</v>
      </c>
      <c r="R12" s="54">
        <f>Vulnerability!W11</f>
        <v>4.5738936343665181E-2</v>
      </c>
      <c r="S12" s="54">
        <f>Vulnerability!AC11</f>
        <v>1.180110047622307E-3</v>
      </c>
      <c r="T12" s="54">
        <f>Vulnerability!AI11</f>
        <v>0.41466666666666679</v>
      </c>
      <c r="U12" s="54">
        <f t="shared" si="2"/>
        <v>0.15544110637087863</v>
      </c>
      <c r="V12" s="54">
        <f t="shared" si="3"/>
        <v>7.799429312464036E-2</v>
      </c>
      <c r="W12" s="55">
        <f t="shared" si="4"/>
        <v>0.86235220741088114</v>
      </c>
      <c r="X12" s="61" t="str">
        <f>'Lack of Coping Capacity'!D11</f>
        <v>x</v>
      </c>
      <c r="Y12" s="54">
        <f>'Lack of Coping Capacity'!G11</f>
        <v>2.48361759185791</v>
      </c>
      <c r="Z12" s="54">
        <f t="shared" si="5"/>
        <v>2.48361759185791</v>
      </c>
      <c r="AA12" s="54">
        <f>'Lack of Coping Capacity'!M11</f>
        <v>4.0679487179487177</v>
      </c>
      <c r="AB12" s="54">
        <f>'Lack of Coping Capacity'!Q11</f>
        <v>0.41608550998682564</v>
      </c>
      <c r="AC12" s="54">
        <f>'Lack of Coping Capacity'!U11</f>
        <v>0.19353547903490309</v>
      </c>
      <c r="AD12" s="54">
        <f t="shared" si="6"/>
        <v>1.5591899023234823</v>
      </c>
      <c r="AE12" s="55">
        <f t="shared" si="7"/>
        <v>2.0331631973349769</v>
      </c>
      <c r="AF12" s="57">
        <f t="shared" si="8"/>
        <v>1.3338935162562264</v>
      </c>
      <c r="AG12" s="58">
        <f t="shared" si="9"/>
        <v>175</v>
      </c>
    </row>
    <row r="13" spans="1:33" ht="15.75" thickTop="1" thickBot="1" x14ac:dyDescent="0.25">
      <c r="A13" s="59" t="s">
        <v>19</v>
      </c>
      <c r="B13" s="60" t="s">
        <v>18</v>
      </c>
      <c r="C13" s="61">
        <f>'Hazard &amp; Exposure'!AO12</f>
        <v>7.9935661967839087</v>
      </c>
      <c r="D13" s="53">
        <f>'Hazard &amp; Exposure'!AP12</f>
        <v>5.3911885564336979</v>
      </c>
      <c r="E13" s="53">
        <f>'Hazard &amp; Exposure'!AQ12</f>
        <v>0</v>
      </c>
      <c r="F13" s="53">
        <f>'Hazard &amp; Exposure'!AR12</f>
        <v>0</v>
      </c>
      <c r="G13" s="53">
        <f>'Hazard &amp; Exposure'!AU12</f>
        <v>2.5845410628019327</v>
      </c>
      <c r="H13" s="54">
        <f>'Hazard &amp; Exposure'!AV12</f>
        <v>3.9546479072587082</v>
      </c>
      <c r="I13" s="53">
        <f>'Hazard &amp; Exposure'!AY12</f>
        <v>5.2734510607036933</v>
      </c>
      <c r="J13" s="53">
        <f>'Hazard &amp; Exposure'!BB12</f>
        <v>0</v>
      </c>
      <c r="K13" s="54">
        <f>'Hazard &amp; Exposure'!BC12</f>
        <v>3.6914157424925853</v>
      </c>
      <c r="L13" s="55">
        <f t="shared" si="0"/>
        <v>3.8242203551499268</v>
      </c>
      <c r="M13" s="56">
        <f>Vulnerability!E12</f>
        <v>3.6666384696551408</v>
      </c>
      <c r="N13" s="54">
        <f>Vulnerability!H12</f>
        <v>2.1775000000000002</v>
      </c>
      <c r="O13" s="54">
        <f>Vulnerability!M12</f>
        <v>0.85010296705613175</v>
      </c>
      <c r="P13" s="54">
        <f t="shared" si="1"/>
        <v>2.5902199765916034</v>
      </c>
      <c r="Q13" s="54">
        <f>Vulnerability!S12</f>
        <v>5.5649002471535809</v>
      </c>
      <c r="R13" s="54">
        <f>Vulnerability!W12</f>
        <v>0.16089334562879051</v>
      </c>
      <c r="S13" s="54">
        <f>Vulnerability!AC12</f>
        <v>5.9732293977081241E-2</v>
      </c>
      <c r="T13" s="54">
        <f>Vulnerability!AI12</f>
        <v>1.2666666666666668</v>
      </c>
      <c r="U13" s="54">
        <f t="shared" si="2"/>
        <v>0.51019303978944874</v>
      </c>
      <c r="V13" s="54">
        <f t="shared" si="3"/>
        <v>3.4433261000999189</v>
      </c>
      <c r="W13" s="55">
        <f t="shared" si="4"/>
        <v>3.0280200364214997</v>
      </c>
      <c r="X13" s="61" t="str">
        <f>'Lack of Coping Capacity'!D12</f>
        <v>x</v>
      </c>
      <c r="Y13" s="54">
        <f>'Lack of Coping Capacity'!G12</f>
        <v>6.5551337659358975</v>
      </c>
      <c r="Z13" s="54">
        <f t="shared" si="5"/>
        <v>6.5551337659358975</v>
      </c>
      <c r="AA13" s="54">
        <f>'Lack of Coping Capacity'!M12</f>
        <v>4.5450038080679853</v>
      </c>
      <c r="AB13" s="54">
        <f>'Lack of Coping Capacity'!Q12</f>
        <v>3.9777181208053691</v>
      </c>
      <c r="AC13" s="54">
        <f>'Lack of Coping Capacity'!U12</f>
        <v>3.4426823219346416</v>
      </c>
      <c r="AD13" s="54">
        <f t="shared" si="6"/>
        <v>3.9884680836026654</v>
      </c>
      <c r="AE13" s="55">
        <f t="shared" si="7"/>
        <v>5.4145682761015586</v>
      </c>
      <c r="AF13" s="57">
        <f t="shared" si="8"/>
        <v>3.9727249319241622</v>
      </c>
      <c r="AG13" s="58">
        <f t="shared" si="9"/>
        <v>86</v>
      </c>
    </row>
    <row r="14" spans="1:33" ht="15.75" thickTop="1" thickBot="1" x14ac:dyDescent="0.25">
      <c r="A14" s="59" t="s">
        <v>21</v>
      </c>
      <c r="B14" s="60" t="s">
        <v>20</v>
      </c>
      <c r="C14" s="61">
        <f>'Hazard &amp; Exposure'!AO13</f>
        <v>6.847229864644552E-3</v>
      </c>
      <c r="D14" s="53">
        <f>'Hazard &amp; Exposure'!AP13</f>
        <v>0</v>
      </c>
      <c r="E14" s="53">
        <f>'Hazard &amp; Exposure'!AQ13</f>
        <v>0</v>
      </c>
      <c r="F14" s="53">
        <f>'Hazard &amp; Exposure'!AR13</f>
        <v>9.1298248015524592</v>
      </c>
      <c r="G14" s="53">
        <f>'Hazard &amp; Exposure'!AU13</f>
        <v>1.1111111111111112</v>
      </c>
      <c r="H14" s="54">
        <f>'Hazard &amp; Exposure'!AV13</f>
        <v>3.4057960942104009</v>
      </c>
      <c r="I14" s="53">
        <f>'Hazard &amp; Exposure'!AY13</f>
        <v>8.4523452205687022E-3</v>
      </c>
      <c r="J14" s="53">
        <f>'Hazard &amp; Exposure'!BB13</f>
        <v>0</v>
      </c>
      <c r="K14" s="54">
        <f>'Hazard &amp; Exposure'!BC13</f>
        <v>5.9166416543980915E-3</v>
      </c>
      <c r="L14" s="55">
        <f t="shared" si="0"/>
        <v>1.8607585929036259</v>
      </c>
      <c r="M14" s="56">
        <f>Vulnerability!E13</f>
        <v>1.508731396898584</v>
      </c>
      <c r="N14" s="54" t="str">
        <f>Vulnerability!H13</f>
        <v>x</v>
      </c>
      <c r="O14" s="54">
        <f>Vulnerability!M13</f>
        <v>7.6422859020475187E-4</v>
      </c>
      <c r="P14" s="54">
        <f t="shared" si="1"/>
        <v>1.0060756741291244</v>
      </c>
      <c r="Q14" s="54">
        <f>Vulnerability!S13</f>
        <v>0</v>
      </c>
      <c r="R14" s="54">
        <f>Vulnerability!W13</f>
        <v>0.80636804942242613</v>
      </c>
      <c r="S14" s="54">
        <f>Vulnerability!AC13</f>
        <v>0</v>
      </c>
      <c r="T14" s="54">
        <f>Vulnerability!AI13</f>
        <v>2.5000000000000004</v>
      </c>
      <c r="U14" s="54">
        <f t="shared" si="2"/>
        <v>1.1581734546791189</v>
      </c>
      <c r="V14" s="54">
        <f t="shared" si="3"/>
        <v>0.59501886243918867</v>
      </c>
      <c r="W14" s="55">
        <f t="shared" si="4"/>
        <v>0.80259594977961479</v>
      </c>
      <c r="X14" s="61" t="str">
        <f>'Lack of Coping Capacity'!D13</f>
        <v>x</v>
      </c>
      <c r="Y14" s="54">
        <f>'Lack of Coping Capacity'!G13</f>
        <v>3.0876522183418276</v>
      </c>
      <c r="Z14" s="54">
        <f t="shared" si="5"/>
        <v>3.0876522183418276</v>
      </c>
      <c r="AA14" s="54" t="str">
        <f>'Lack of Coping Capacity'!M13</f>
        <v>x</v>
      </c>
      <c r="AB14" s="54">
        <f>'Lack of Coping Capacity'!Q13</f>
        <v>3.333611737907034</v>
      </c>
      <c r="AC14" s="54">
        <f>'Lack of Coping Capacity'!U13</f>
        <v>1.8856930448285041</v>
      </c>
      <c r="AD14" s="54">
        <f t="shared" si="6"/>
        <v>2.6096523913677689</v>
      </c>
      <c r="AE14" s="55">
        <f t="shared" si="7"/>
        <v>2.8521096843988185</v>
      </c>
      <c r="AF14" s="57">
        <f t="shared" si="8"/>
        <v>1.6210051953167031</v>
      </c>
      <c r="AG14" s="58">
        <f t="shared" si="9"/>
        <v>168</v>
      </c>
    </row>
    <row r="15" spans="1:33" ht="15.75" thickTop="1" thickBot="1" x14ac:dyDescent="0.25">
      <c r="A15" s="59" t="s">
        <v>23</v>
      </c>
      <c r="B15" s="60" t="s">
        <v>22</v>
      </c>
      <c r="C15" s="61">
        <f>'Hazard &amp; Exposure'!AO14</f>
        <v>0</v>
      </c>
      <c r="D15" s="53">
        <f>'Hazard &amp; Exposure'!AP14</f>
        <v>1.0382183341240117</v>
      </c>
      <c r="E15" s="53">
        <f>'Hazard &amp; Exposure'!AQ14</f>
        <v>0</v>
      </c>
      <c r="F15" s="53">
        <f>'Hazard &amp; Exposure'!AR14</f>
        <v>0</v>
      </c>
      <c r="G15" s="53">
        <f>'Hazard &amp; Exposure'!AU14</f>
        <v>0</v>
      </c>
      <c r="H15" s="54">
        <f>'Hazard &amp; Exposure'!AV14</f>
        <v>0.21587027462087763</v>
      </c>
      <c r="I15" s="53">
        <f>'Hazard &amp; Exposure'!AY14</f>
        <v>0.87215603363701211</v>
      </c>
      <c r="J15" s="53">
        <f>'Hazard &amp; Exposure'!BB14</f>
        <v>0</v>
      </c>
      <c r="K15" s="54">
        <f>'Hazard &amp; Exposure'!BC14</f>
        <v>0.61050922354590842</v>
      </c>
      <c r="L15" s="55">
        <f t="shared" si="0"/>
        <v>0.41500964874984447</v>
      </c>
      <c r="M15" s="56">
        <f>Vulnerability!E14</f>
        <v>7.4457568656850137</v>
      </c>
      <c r="N15" s="54">
        <f>Vulnerability!H14</f>
        <v>8.7853502158185623</v>
      </c>
      <c r="O15" s="54">
        <f>Vulnerability!M14</f>
        <v>0</v>
      </c>
      <c r="P15" s="54">
        <f t="shared" si="1"/>
        <v>5.9192159867971474</v>
      </c>
      <c r="Q15" s="54">
        <f>Vulnerability!S14</f>
        <v>1.2388205144730571</v>
      </c>
      <c r="R15" s="54">
        <f>Vulnerability!W14</f>
        <v>0.16927191143154849</v>
      </c>
      <c r="S15" s="54">
        <f>Vulnerability!AC14</f>
        <v>0</v>
      </c>
      <c r="T15" s="54">
        <f>Vulnerability!AI14</f>
        <v>1.374888888888889</v>
      </c>
      <c r="U15" s="54">
        <f t="shared" si="2"/>
        <v>0.53288695817151877</v>
      </c>
      <c r="V15" s="54">
        <f t="shared" si="3"/>
        <v>0.891947601596495</v>
      </c>
      <c r="W15" s="55">
        <f t="shared" si="4"/>
        <v>3.8270994966491934</v>
      </c>
      <c r="X15" s="61">
        <f>'Lack of Coping Capacity'!D14</f>
        <v>3.7916666666666754</v>
      </c>
      <c r="Y15" s="54">
        <f>'Lack of Coping Capacity'!G14</f>
        <v>4.5159473776817318</v>
      </c>
      <c r="Z15" s="54">
        <f t="shared" si="5"/>
        <v>4.1538070221742034</v>
      </c>
      <c r="AA15" s="54">
        <f>'Lack of Coping Capacity'!M14</f>
        <v>3.8033549163433324</v>
      </c>
      <c r="AB15" s="54">
        <f>'Lack of Coping Capacity'!Q14</f>
        <v>2.9629629629629523E-2</v>
      </c>
      <c r="AC15" s="54">
        <f>'Lack of Coping Capacity'!U14</f>
        <v>4.9691202445219984</v>
      </c>
      <c r="AD15" s="54">
        <f t="shared" si="6"/>
        <v>2.9340349301649868</v>
      </c>
      <c r="AE15" s="55">
        <f t="shared" si="7"/>
        <v>3.5685382377975849</v>
      </c>
      <c r="AF15" s="57">
        <f t="shared" si="8"/>
        <v>1.7829511071159025</v>
      </c>
      <c r="AG15" s="58">
        <f t="shared" si="9"/>
        <v>161</v>
      </c>
    </row>
    <row r="16" spans="1:33" ht="15.75" thickTop="1" thickBot="1" x14ac:dyDescent="0.25">
      <c r="A16" s="59" t="s">
        <v>25</v>
      </c>
      <c r="B16" s="60" t="s">
        <v>24</v>
      </c>
      <c r="C16" s="61">
        <f>'Hazard &amp; Exposure'!AO15</f>
        <v>8.6891023924622353</v>
      </c>
      <c r="D16" s="53">
        <f>'Hazard &amp; Exposure'!AP15</f>
        <v>10</v>
      </c>
      <c r="E16" s="53">
        <f>'Hazard &amp; Exposure'!AQ15</f>
        <v>10</v>
      </c>
      <c r="F16" s="53">
        <f>'Hazard &amp; Exposure'!AR15</f>
        <v>9.7577530378971158</v>
      </c>
      <c r="G16" s="53">
        <f>'Hazard &amp; Exposure'!AU15</f>
        <v>3.1400966183574881</v>
      </c>
      <c r="H16" s="54">
        <f>'Hazard &amp; Exposure'!AV15</f>
        <v>9.107915315542245</v>
      </c>
      <c r="I16" s="53">
        <f>'Hazard &amp; Exposure'!AY15</f>
        <v>8.7148801455408744</v>
      </c>
      <c r="J16" s="53">
        <f>'Hazard &amp; Exposure'!BB15</f>
        <v>0</v>
      </c>
      <c r="K16" s="54">
        <f>'Hazard &amp; Exposure'!BC15</f>
        <v>6.1004161018786123</v>
      </c>
      <c r="L16" s="55">
        <f t="shared" si="0"/>
        <v>7.9429250093531278</v>
      </c>
      <c r="M16" s="56">
        <f>Vulnerability!E15</f>
        <v>8.5110611289488922</v>
      </c>
      <c r="N16" s="54">
        <f>Vulnerability!H15</f>
        <v>3.7608179941301101</v>
      </c>
      <c r="O16" s="54">
        <f>Vulnerability!M15</f>
        <v>0.80156429078628477</v>
      </c>
      <c r="P16" s="54">
        <f t="shared" si="1"/>
        <v>5.396126135703545</v>
      </c>
      <c r="Q16" s="54">
        <f>Vulnerability!S15</f>
        <v>2.3986603149454333</v>
      </c>
      <c r="R16" s="54">
        <f>Vulnerability!W15</f>
        <v>1.5825779068896795</v>
      </c>
      <c r="S16" s="54">
        <f>Vulnerability!AC15</f>
        <v>1.3653038212046695</v>
      </c>
      <c r="T16" s="54">
        <f>Vulnerability!AI15</f>
        <v>4.2464444444444451</v>
      </c>
      <c r="U16" s="54">
        <f t="shared" si="2"/>
        <v>2.5047194069908181</v>
      </c>
      <c r="V16" s="54">
        <f t="shared" si="3"/>
        <v>2.4518522366648376</v>
      </c>
      <c r="W16" s="55">
        <f t="shared" si="4"/>
        <v>4.0763734212164069</v>
      </c>
      <c r="X16" s="61">
        <f>'Lack of Coping Capacity'!D15</f>
        <v>3.208333333333325</v>
      </c>
      <c r="Y16" s="54">
        <f>'Lack of Coping Capacity'!G15</f>
        <v>6.9698531270027164</v>
      </c>
      <c r="Z16" s="54">
        <f t="shared" si="5"/>
        <v>5.0890932301680207</v>
      </c>
      <c r="AA16" s="54">
        <f>'Lack of Coping Capacity'!M15</f>
        <v>6.8320512820512826</v>
      </c>
      <c r="AB16" s="54">
        <f>'Lack of Coping Capacity'!Q15</f>
        <v>5.6312024608501119</v>
      </c>
      <c r="AC16" s="54">
        <f>'Lack of Coping Capacity'!U15</f>
        <v>7.7150411281965772</v>
      </c>
      <c r="AD16" s="54">
        <f t="shared" si="6"/>
        <v>6.7260982903659903</v>
      </c>
      <c r="AE16" s="55">
        <f t="shared" si="7"/>
        <v>5.9723733658382683</v>
      </c>
      <c r="AF16" s="57">
        <f t="shared" si="8"/>
        <v>5.7827416635258038</v>
      </c>
      <c r="AG16" s="58">
        <f t="shared" si="9"/>
        <v>25</v>
      </c>
    </row>
    <row r="17" spans="1:33" ht="15.75" thickTop="1" thickBot="1" x14ac:dyDescent="0.25">
      <c r="A17" s="59" t="s">
        <v>27</v>
      </c>
      <c r="B17" s="60" t="s">
        <v>26</v>
      </c>
      <c r="C17" s="61">
        <f>'Hazard &amp; Exposure'!AO16</f>
        <v>0</v>
      </c>
      <c r="D17" s="53">
        <f>'Hazard &amp; Exposure'!AP16</f>
        <v>0</v>
      </c>
      <c r="E17" s="53">
        <f>'Hazard &amp; Exposure'!AQ16</f>
        <v>1.9043064702999324</v>
      </c>
      <c r="F17" s="53">
        <f>'Hazard &amp; Exposure'!AR16</f>
        <v>8.1743892738765496</v>
      </c>
      <c r="G17" s="53">
        <f>'Hazard &amp; Exposure'!AU16</f>
        <v>0.72463768115942084</v>
      </c>
      <c r="H17" s="54">
        <f>'Hazard &amp; Exposure'!AV16</f>
        <v>3.0203203991665246</v>
      </c>
      <c r="I17" s="53">
        <f>'Hazard &amp; Exposure'!AY16</f>
        <v>6.9398982129086229E-3</v>
      </c>
      <c r="J17" s="53">
        <f>'Hazard &amp; Exposure'!BB16</f>
        <v>0</v>
      </c>
      <c r="K17" s="54">
        <f>'Hazard &amp; Exposure'!BC16</f>
        <v>4.8579287490360355E-3</v>
      </c>
      <c r="L17" s="55">
        <f t="shared" si="0"/>
        <v>1.6317456211450201</v>
      </c>
      <c r="M17" s="56">
        <f>Vulnerability!E16</f>
        <v>4.2074998739820302</v>
      </c>
      <c r="N17" s="54">
        <f>Vulnerability!H16</f>
        <v>1.2837019064032784</v>
      </c>
      <c r="O17" s="54">
        <f>Vulnerability!M16</f>
        <v>0</v>
      </c>
      <c r="P17" s="54">
        <f t="shared" si="1"/>
        <v>2.4246754135918347</v>
      </c>
      <c r="Q17" s="54">
        <f>Vulnerability!S16</f>
        <v>0</v>
      </c>
      <c r="R17" s="54">
        <f>Vulnerability!W16</f>
        <v>0.18145876593351792</v>
      </c>
      <c r="S17" s="54">
        <f>Vulnerability!AC16</f>
        <v>0</v>
      </c>
      <c r="T17" s="54">
        <f>Vulnerability!AI16</f>
        <v>1.7999999999999998</v>
      </c>
      <c r="U17" s="54">
        <f t="shared" si="2"/>
        <v>0.69301285111821931</v>
      </c>
      <c r="V17" s="54">
        <f t="shared" si="3"/>
        <v>0.35208479209625665</v>
      </c>
      <c r="W17" s="55">
        <f t="shared" si="4"/>
        <v>1.4437645109296504</v>
      </c>
      <c r="X17" s="61">
        <f>'Lack of Coping Capacity'!D16</f>
        <v>2.75</v>
      </c>
      <c r="Y17" s="54">
        <f>'Lack of Coping Capacity'!G16</f>
        <v>2.4049298763275146</v>
      </c>
      <c r="Z17" s="54">
        <f t="shared" si="5"/>
        <v>2.5774649381637573</v>
      </c>
      <c r="AA17" s="54" t="str">
        <f>'Lack of Coping Capacity'!M16</f>
        <v>x</v>
      </c>
      <c r="AB17" s="54">
        <f>'Lack of Coping Capacity'!Q16</f>
        <v>0.32444444444444481</v>
      </c>
      <c r="AC17" s="54">
        <f>'Lack of Coping Capacity'!U16</f>
        <v>4.4580986171492549</v>
      </c>
      <c r="AD17" s="54">
        <f t="shared" si="6"/>
        <v>2.3912715307968497</v>
      </c>
      <c r="AE17" s="55">
        <f t="shared" si="7"/>
        <v>2.4848705821631936</v>
      </c>
      <c r="AF17" s="57">
        <f t="shared" si="8"/>
        <v>1.8022603610249122</v>
      </c>
      <c r="AG17" s="58">
        <f t="shared" si="9"/>
        <v>160</v>
      </c>
    </row>
    <row r="18" spans="1:33" ht="15.75" thickTop="1" thickBot="1" x14ac:dyDescent="0.25">
      <c r="A18" s="59" t="s">
        <v>29</v>
      </c>
      <c r="B18" s="60" t="s">
        <v>28</v>
      </c>
      <c r="C18" s="61">
        <f>'Hazard &amp; Exposure'!AO17</f>
        <v>0</v>
      </c>
      <c r="D18" s="53">
        <f>'Hazard &amp; Exposure'!AP17</f>
        <v>5.7195180278602509</v>
      </c>
      <c r="E18" s="53">
        <f>'Hazard &amp; Exposure'!AQ17</f>
        <v>0</v>
      </c>
      <c r="F18" s="53">
        <f>'Hazard &amp; Exposure'!AR17</f>
        <v>0</v>
      </c>
      <c r="G18" s="53">
        <f>'Hazard &amp; Exposure'!AU17</f>
        <v>0</v>
      </c>
      <c r="H18" s="54">
        <f>'Hazard &amp; Exposure'!AV17</f>
        <v>1.4961083354335238</v>
      </c>
      <c r="I18" s="53">
        <f>'Hazard &amp; Exposure'!AY17</f>
        <v>1.7218309364156623</v>
      </c>
      <c r="J18" s="53">
        <f>'Hazard &amp; Exposure'!BB17</f>
        <v>0</v>
      </c>
      <c r="K18" s="54">
        <f>'Hazard &amp; Exposure'!BC17</f>
        <v>1.2052816554909636</v>
      </c>
      <c r="L18" s="55">
        <f t="shared" si="0"/>
        <v>1.3517782593647119</v>
      </c>
      <c r="M18" s="56">
        <f>Vulnerability!E17</f>
        <v>3.1641512156760121</v>
      </c>
      <c r="N18" s="54">
        <f>Vulnerability!H17</f>
        <v>0.375</v>
      </c>
      <c r="O18" s="54">
        <f>Vulnerability!M17</f>
        <v>0.29734972849956698</v>
      </c>
      <c r="P18" s="54">
        <f t="shared" si="1"/>
        <v>1.7501630399628978</v>
      </c>
      <c r="Q18" s="54">
        <f>Vulnerability!S17</f>
        <v>1.0185252282204171</v>
      </c>
      <c r="R18" s="54">
        <f>Vulnerability!W17</f>
        <v>0.14023927845620796</v>
      </c>
      <c r="S18" s="54">
        <f>Vulnerability!AC17</f>
        <v>0.40699609127403313</v>
      </c>
      <c r="T18" s="54">
        <f>Vulnerability!AI17</f>
        <v>1.3333333333333333</v>
      </c>
      <c r="U18" s="54">
        <f t="shared" si="2"/>
        <v>0.63956787045438224</v>
      </c>
      <c r="V18" s="54">
        <f t="shared" si="3"/>
        <v>0.8307925614390459</v>
      </c>
      <c r="W18" s="55">
        <f t="shared" si="4"/>
        <v>1.3012421976983588</v>
      </c>
      <c r="X18" s="61">
        <f>'Lack of Coping Capacity'!D17</f>
        <v>3.041666666666675</v>
      </c>
      <c r="Y18" s="54">
        <f>'Lack of Coping Capacity'!G17</f>
        <v>6.9932961940765379</v>
      </c>
      <c r="Z18" s="54">
        <f t="shared" si="5"/>
        <v>5.0174814303716069</v>
      </c>
      <c r="AA18" s="54">
        <f>'Lack of Coping Capacity'!M17</f>
        <v>4.6946223571590719</v>
      </c>
      <c r="AB18" s="54">
        <f>'Lack of Coping Capacity'!Q17</f>
        <v>2.6625061100981497</v>
      </c>
      <c r="AC18" s="54">
        <f>'Lack of Coping Capacity'!U17</f>
        <v>2.771996626479428</v>
      </c>
      <c r="AD18" s="54">
        <f t="shared" si="6"/>
        <v>3.3763750312455501</v>
      </c>
      <c r="AE18" s="55">
        <f t="shared" si="7"/>
        <v>4.2457912096822268</v>
      </c>
      <c r="AF18" s="57">
        <f t="shared" si="8"/>
        <v>1.9546728308199739</v>
      </c>
      <c r="AG18" s="58">
        <f t="shared" si="9"/>
        <v>155</v>
      </c>
    </row>
    <row r="19" spans="1:33" ht="15.75" thickTop="1" thickBot="1" x14ac:dyDescent="0.25">
      <c r="A19" s="59" t="s">
        <v>31</v>
      </c>
      <c r="B19" s="60" t="s">
        <v>30</v>
      </c>
      <c r="C19" s="61">
        <f>'Hazard &amp; Exposure'!AO18</f>
        <v>2.6413871794585764</v>
      </c>
      <c r="D19" s="53">
        <f>'Hazard &amp; Exposure'!AP18</f>
        <v>4.4850376034111434</v>
      </c>
      <c r="E19" s="53">
        <f>'Hazard &amp; Exposure'!AQ18</f>
        <v>0</v>
      </c>
      <c r="F19" s="53">
        <f>'Hazard &amp; Exposure'!AR18</f>
        <v>0</v>
      </c>
      <c r="G19" s="53">
        <f>'Hazard &amp; Exposure'!AU18</f>
        <v>0</v>
      </c>
      <c r="H19" s="54">
        <f>'Hazard &amp; Exposure'!AV18</f>
        <v>1.6208186723367313</v>
      </c>
      <c r="I19" s="53">
        <f>'Hazard &amp; Exposure'!AY18</f>
        <v>8.877857976146844E-2</v>
      </c>
      <c r="J19" s="53">
        <f>'Hazard &amp; Exposure'!BB18</f>
        <v>0</v>
      </c>
      <c r="K19" s="54">
        <f>'Hazard &amp; Exposure'!BC18</f>
        <v>6.21450058330279E-2</v>
      </c>
      <c r="L19" s="55">
        <f t="shared" si="0"/>
        <v>0.87109551125995677</v>
      </c>
      <c r="M19" s="56">
        <f>Vulnerability!E18</f>
        <v>3.0033532175805866</v>
      </c>
      <c r="N19" s="54">
        <f>Vulnerability!H18</f>
        <v>2.4161979629490622</v>
      </c>
      <c r="O19" s="54">
        <f>Vulnerability!M18</f>
        <v>0</v>
      </c>
      <c r="P19" s="54">
        <f t="shared" si="1"/>
        <v>2.1057260995275588</v>
      </c>
      <c r="Q19" s="54">
        <f>Vulnerability!S18</f>
        <v>0</v>
      </c>
      <c r="R19" s="54">
        <f>Vulnerability!W18</f>
        <v>7.2815773299331241E-2</v>
      </c>
      <c r="S19" s="54">
        <f>Vulnerability!AC18</f>
        <v>0</v>
      </c>
      <c r="T19" s="54">
        <f>Vulnerability!AI18</f>
        <v>0.25711111111111085</v>
      </c>
      <c r="U19" s="54">
        <f t="shared" si="2"/>
        <v>0.11050944225793162</v>
      </c>
      <c r="V19" s="54">
        <f t="shared" si="3"/>
        <v>5.5392797419232906E-2</v>
      </c>
      <c r="W19" s="55">
        <f t="shared" si="4"/>
        <v>1.1330852545395507</v>
      </c>
      <c r="X19" s="61" t="str">
        <f>'Lack of Coping Capacity'!D18</f>
        <v>x</v>
      </c>
      <c r="Y19" s="54">
        <f>'Lack of Coping Capacity'!G18</f>
        <v>2.159848690032959</v>
      </c>
      <c r="Z19" s="54">
        <f t="shared" si="5"/>
        <v>2.159848690032959</v>
      </c>
      <c r="AA19" s="54">
        <f>'Lack of Coping Capacity'!M18</f>
        <v>4.4512820512820515</v>
      </c>
      <c r="AB19" s="54">
        <f>'Lack of Coping Capacity'!Q18</f>
        <v>0</v>
      </c>
      <c r="AC19" s="54">
        <f>'Lack of Coping Capacity'!U18</f>
        <v>0.69050602014523343</v>
      </c>
      <c r="AD19" s="54">
        <f t="shared" si="6"/>
        <v>1.7139293571424281</v>
      </c>
      <c r="AE19" s="55">
        <f t="shared" si="7"/>
        <v>1.9395987004810542</v>
      </c>
      <c r="AF19" s="57">
        <f t="shared" si="8"/>
        <v>1.2416906648297854</v>
      </c>
      <c r="AG19" s="58">
        <f t="shared" si="9"/>
        <v>178</v>
      </c>
    </row>
    <row r="20" spans="1:33" ht="15.75" thickTop="1" thickBot="1" x14ac:dyDescent="0.25">
      <c r="A20" s="59" t="s">
        <v>33</v>
      </c>
      <c r="B20" s="60" t="s">
        <v>32</v>
      </c>
      <c r="C20" s="61">
        <f>'Hazard &amp; Exposure'!AO19</f>
        <v>3.4382636272112932</v>
      </c>
      <c r="D20" s="53">
        <f>'Hazard &amp; Exposure'!AP19</f>
        <v>5.5104673488111198</v>
      </c>
      <c r="E20" s="53">
        <f>'Hazard &amp; Exposure'!AQ19</f>
        <v>0</v>
      </c>
      <c r="F20" s="53">
        <f>'Hazard &amp; Exposure'!AR19</f>
        <v>8.4994982229402058</v>
      </c>
      <c r="G20" s="53">
        <f>'Hazard &amp; Exposure'!AU19</f>
        <v>0</v>
      </c>
      <c r="H20" s="54">
        <f>'Hazard &amp; Exposure'!AV19</f>
        <v>4.3763272903887538</v>
      </c>
      <c r="I20" s="53">
        <f>'Hazard &amp; Exposure'!AY19</f>
        <v>1.6085280665001121E-2</v>
      </c>
      <c r="J20" s="53">
        <f>'Hazard &amp; Exposure'!BB19</f>
        <v>0</v>
      </c>
      <c r="K20" s="54">
        <f>'Hazard &amp; Exposure'!BC19</f>
        <v>1.1259696465500783E-2</v>
      </c>
      <c r="L20" s="55">
        <f t="shared" si="0"/>
        <v>2.4650079588362424</v>
      </c>
      <c r="M20" s="56">
        <f>Vulnerability!E19</f>
        <v>4.1261385545606997</v>
      </c>
      <c r="N20" s="54">
        <f>Vulnerability!H19</f>
        <v>2.6646568368815604</v>
      </c>
      <c r="O20" s="54">
        <f>Vulnerability!M19</f>
        <v>2.164908580406772</v>
      </c>
      <c r="P20" s="54">
        <f t="shared" si="1"/>
        <v>3.2704606316024329</v>
      </c>
      <c r="Q20" s="54">
        <f>Vulnerability!S19</f>
        <v>1.3292825674549402</v>
      </c>
      <c r="R20" s="54">
        <f>Vulnerability!W19</f>
        <v>0.84239451881194627</v>
      </c>
      <c r="S20" s="54">
        <f>Vulnerability!AC19</f>
        <v>0</v>
      </c>
      <c r="T20" s="54">
        <f>Vulnerability!AI19</f>
        <v>2.1166666666666667</v>
      </c>
      <c r="U20" s="54">
        <f t="shared" si="2"/>
        <v>1.0244057726804339</v>
      </c>
      <c r="V20" s="54">
        <f t="shared" si="3"/>
        <v>1.1780138000549931</v>
      </c>
      <c r="W20" s="55">
        <f t="shared" si="4"/>
        <v>2.2860363695047532</v>
      </c>
      <c r="X20" s="61" t="str">
        <f>'Lack of Coping Capacity'!D19</f>
        <v>x</v>
      </c>
      <c r="Y20" s="54">
        <f>'Lack of Coping Capacity'!G19</f>
        <v>5.3703754246234894</v>
      </c>
      <c r="Z20" s="54">
        <f t="shared" si="5"/>
        <v>5.3703754246234894</v>
      </c>
      <c r="AA20" s="54" t="str">
        <f>'Lack of Coping Capacity'!M19</f>
        <v>x</v>
      </c>
      <c r="AB20" s="54">
        <f>'Lack of Coping Capacity'!Q19</f>
        <v>3.4633954867511814</v>
      </c>
      <c r="AC20" s="54">
        <f>'Lack of Coping Capacity'!U19</f>
        <v>6.5065310954972979</v>
      </c>
      <c r="AD20" s="54">
        <f t="shared" si="6"/>
        <v>4.9849632911242399</v>
      </c>
      <c r="AE20" s="55">
        <f t="shared" si="7"/>
        <v>5.1807995332176704</v>
      </c>
      <c r="AF20" s="57">
        <f t="shared" si="8"/>
        <v>3.0791634979245406</v>
      </c>
      <c r="AG20" s="58">
        <f t="shared" si="9"/>
        <v>116</v>
      </c>
    </row>
    <row r="21" spans="1:33" ht="15.75" thickTop="1" thickBot="1" x14ac:dyDescent="0.25">
      <c r="A21" s="59" t="s">
        <v>35</v>
      </c>
      <c r="B21" s="60" t="s">
        <v>34</v>
      </c>
      <c r="C21" s="61">
        <f>'Hazard &amp; Exposure'!AO20</f>
        <v>0</v>
      </c>
      <c r="D21" s="53">
        <f>'Hazard &amp; Exposure'!AP20</f>
        <v>9.8392415049538524</v>
      </c>
      <c r="E21" s="53">
        <f>'Hazard &amp; Exposure'!AQ20</f>
        <v>0</v>
      </c>
      <c r="F21" s="53">
        <f>'Hazard &amp; Exposure'!AR20</f>
        <v>0</v>
      </c>
      <c r="G21" s="53">
        <f>'Hazard &amp; Exposure'!AU20</f>
        <v>0</v>
      </c>
      <c r="H21" s="54">
        <f>'Hazard &amp; Exposure'!AV20</f>
        <v>3.9084246453278739</v>
      </c>
      <c r="I21" s="53">
        <f>'Hazard &amp; Exposure'!AY20</f>
        <v>1.6188522197780999</v>
      </c>
      <c r="J21" s="53">
        <f>'Hazard &amp; Exposure'!BB20</f>
        <v>0</v>
      </c>
      <c r="K21" s="54">
        <f>'Hazard &amp; Exposure'!BC20</f>
        <v>1.13319655384467</v>
      </c>
      <c r="L21" s="55">
        <f t="shared" si="0"/>
        <v>2.6336238573097512</v>
      </c>
      <c r="M21" s="56">
        <f>Vulnerability!E20</f>
        <v>10</v>
      </c>
      <c r="N21" s="54">
        <f>Vulnerability!H20</f>
        <v>5.6335521907200734</v>
      </c>
      <c r="O21" s="54">
        <f>Vulnerability!M20</f>
        <v>3.4195463875814909</v>
      </c>
      <c r="P21" s="54">
        <f t="shared" si="1"/>
        <v>7.2632746445753913</v>
      </c>
      <c r="Q21" s="54">
        <f>Vulnerability!S20</f>
        <v>0</v>
      </c>
      <c r="R21" s="54">
        <f>Vulnerability!W20</f>
        <v>5.6607311230845951</v>
      </c>
      <c r="S21" s="54">
        <f>Vulnerability!AC20</f>
        <v>0.30510078293411702</v>
      </c>
      <c r="T21" s="54">
        <f>Vulnerability!AI20</f>
        <v>3.9875555555555544</v>
      </c>
      <c r="U21" s="54">
        <f t="shared" si="2"/>
        <v>3.6248841118567396</v>
      </c>
      <c r="V21" s="54">
        <f t="shared" si="3"/>
        <v>1.9907876523890877</v>
      </c>
      <c r="W21" s="55">
        <f t="shared" si="4"/>
        <v>5.1871332928650151</v>
      </c>
      <c r="X21" s="61" t="str">
        <f>'Lack of Coping Capacity'!D20</f>
        <v>x</v>
      </c>
      <c r="Y21" s="54">
        <f>'Lack of Coping Capacity'!G20</f>
        <v>6.253642511367798</v>
      </c>
      <c r="Z21" s="54">
        <f t="shared" si="5"/>
        <v>6.253642511367798</v>
      </c>
      <c r="AA21" s="54">
        <f>'Lack of Coping Capacity'!M20</f>
        <v>8.726858974358974</v>
      </c>
      <c r="AB21" s="54">
        <f>'Lack of Coping Capacity'!Q20</f>
        <v>7.74279890628884</v>
      </c>
      <c r="AC21" s="54">
        <f>'Lack of Coping Capacity'!U20</f>
        <v>9.5099481560004921</v>
      </c>
      <c r="AD21" s="54">
        <f t="shared" si="6"/>
        <v>8.6598686788827681</v>
      </c>
      <c r="AE21" s="55">
        <f t="shared" si="7"/>
        <v>7.6604831762407635</v>
      </c>
      <c r="AF21" s="57">
        <f t="shared" si="8"/>
        <v>4.7124393412242362</v>
      </c>
      <c r="AG21" s="58">
        <f t="shared" si="9"/>
        <v>51</v>
      </c>
    </row>
    <row r="22" spans="1:33" ht="15.75" thickTop="1" thickBot="1" x14ac:dyDescent="0.25">
      <c r="A22" s="59" t="s">
        <v>37</v>
      </c>
      <c r="B22" s="60" t="s">
        <v>36</v>
      </c>
      <c r="C22" s="61">
        <f>'Hazard &amp; Exposure'!AO21</f>
        <v>7.0775630522520361</v>
      </c>
      <c r="D22" s="53">
        <f>'Hazard &amp; Exposure'!AP21</f>
        <v>9.1104279553317493</v>
      </c>
      <c r="E22" s="53">
        <f>'Hazard &amp; Exposure'!AQ21</f>
        <v>0</v>
      </c>
      <c r="F22" s="53">
        <f>'Hazard &amp; Exposure'!AR21</f>
        <v>0</v>
      </c>
      <c r="G22" s="53">
        <f>'Hazard &amp; Exposure'!AU21</f>
        <v>0</v>
      </c>
      <c r="H22" s="54">
        <f>'Hazard &amp; Exposure'!AV21</f>
        <v>4.6719750103948421</v>
      </c>
      <c r="I22" s="53">
        <f>'Hazard &amp; Exposure'!AY21</f>
        <v>7.9916971040856002E-2</v>
      </c>
      <c r="J22" s="53">
        <f>'Hazard &amp; Exposure'!BB21</f>
        <v>0</v>
      </c>
      <c r="K22" s="54">
        <f>'Hazard &amp; Exposure'!BC21</f>
        <v>5.5941879728599202E-2</v>
      </c>
      <c r="L22" s="55">
        <f t="shared" si="0"/>
        <v>2.6739469372122264</v>
      </c>
      <c r="M22" s="56">
        <f>Vulnerability!E21</f>
        <v>4.7697519531920243</v>
      </c>
      <c r="N22" s="54">
        <f>Vulnerability!H21</f>
        <v>3.4250000000000007</v>
      </c>
      <c r="O22" s="54">
        <f>Vulnerability!M21</f>
        <v>7.0978073697413002</v>
      </c>
      <c r="P22" s="54">
        <f t="shared" si="1"/>
        <v>5.0155778190313374</v>
      </c>
      <c r="Q22" s="54">
        <f>Vulnerability!S21</f>
        <v>0</v>
      </c>
      <c r="R22" s="54">
        <f>Vulnerability!W21</f>
        <v>1.1423572434106817</v>
      </c>
      <c r="S22" s="54">
        <f>Vulnerability!AC21</f>
        <v>0</v>
      </c>
      <c r="T22" s="54">
        <f>Vulnerability!AI21</f>
        <v>4.1111111111111116</v>
      </c>
      <c r="U22" s="54">
        <f t="shared" si="2"/>
        <v>1.9242855956746674</v>
      </c>
      <c r="V22" s="54">
        <f t="shared" si="3"/>
        <v>1.0078522774275496</v>
      </c>
      <c r="W22" s="55">
        <f t="shared" si="4"/>
        <v>3.2635159011619375</v>
      </c>
      <c r="X22" s="61">
        <f>'Lack of Coping Capacity'!D21</f>
        <v>6.416666666666675</v>
      </c>
      <c r="Y22" s="54">
        <f>'Lack of Coping Capacity'!G21</f>
        <v>3.9912651240825654</v>
      </c>
      <c r="Z22" s="54">
        <f t="shared" si="5"/>
        <v>5.20396589537462</v>
      </c>
      <c r="AA22" s="54">
        <f>'Lack of Coping Capacity'!M21</f>
        <v>8.8923076923076927</v>
      </c>
      <c r="AB22" s="54">
        <f>'Lack of Coping Capacity'!Q21</f>
        <v>5.045770728185297</v>
      </c>
      <c r="AC22" s="54">
        <f>'Lack of Coping Capacity'!U21</f>
        <v>7.4468386231285066</v>
      </c>
      <c r="AD22" s="54">
        <f t="shared" si="6"/>
        <v>7.1283056812071655</v>
      </c>
      <c r="AE22" s="55">
        <f t="shared" si="7"/>
        <v>6.2606461807702676</v>
      </c>
      <c r="AF22" s="57">
        <f t="shared" si="8"/>
        <v>3.7944825453149353</v>
      </c>
      <c r="AG22" s="58">
        <f t="shared" si="9"/>
        <v>90</v>
      </c>
    </row>
    <row r="23" spans="1:33" ht="15.75" thickTop="1" thickBot="1" x14ac:dyDescent="0.25">
      <c r="A23" s="59" t="s">
        <v>876</v>
      </c>
      <c r="B23" s="60" t="s">
        <v>38</v>
      </c>
      <c r="C23" s="61">
        <f>'Hazard &amp; Exposure'!AO22</f>
        <v>5.8793985292492081</v>
      </c>
      <c r="D23" s="53">
        <f>'Hazard &amp; Exposure'!AP22</f>
        <v>6.5766636067587703</v>
      </c>
      <c r="E23" s="53">
        <f>'Hazard &amp; Exposure'!AQ22</f>
        <v>0</v>
      </c>
      <c r="F23" s="53">
        <f>'Hazard &amp; Exposure'!AR22</f>
        <v>0</v>
      </c>
      <c r="G23" s="53">
        <f>'Hazard &amp; Exposure'!AU22</f>
        <v>3.9826038372552044</v>
      </c>
      <c r="H23" s="54">
        <f>'Hazard &amp; Exposure'!AV22</f>
        <v>3.8007914708940573</v>
      </c>
      <c r="I23" s="53">
        <f>'Hazard &amp; Exposure'!AY22</f>
        <v>3.1848322171538768</v>
      </c>
      <c r="J23" s="53">
        <f>'Hazard &amp; Exposure'!BB22</f>
        <v>0</v>
      </c>
      <c r="K23" s="54">
        <f>'Hazard &amp; Exposure'!BC22</f>
        <v>2.2293825520077135</v>
      </c>
      <c r="L23" s="55">
        <f t="shared" si="0"/>
        <v>3.0533028033458858</v>
      </c>
      <c r="M23" s="56">
        <f>Vulnerability!E22</f>
        <v>7.7221730595926417</v>
      </c>
      <c r="N23" s="54">
        <f>Vulnerability!H22</f>
        <v>6.0196673132358978</v>
      </c>
      <c r="O23" s="54">
        <f>Vulnerability!M22</f>
        <v>2.1641960158344933</v>
      </c>
      <c r="P23" s="54">
        <f t="shared" si="1"/>
        <v>5.9070523620639186</v>
      </c>
      <c r="Q23" s="54">
        <f>Vulnerability!S22</f>
        <v>0</v>
      </c>
      <c r="R23" s="54">
        <f>Vulnerability!W22</f>
        <v>1.4985610185961651</v>
      </c>
      <c r="S23" s="54">
        <f>Vulnerability!AC22</f>
        <v>1.4350893057950369</v>
      </c>
      <c r="T23" s="54">
        <f>Vulnerability!AI22</f>
        <v>4.3722222222222218</v>
      </c>
      <c r="U23" s="54">
        <f t="shared" si="2"/>
        <v>2.5530657639609404</v>
      </c>
      <c r="V23" s="54">
        <f t="shared" si="3"/>
        <v>1.3597320934483785</v>
      </c>
      <c r="W23" s="55">
        <f t="shared" si="4"/>
        <v>3.9874358453411345</v>
      </c>
      <c r="X23" s="61">
        <f>'Lack of Coping Capacity'!D22</f>
        <v>5.583333333333325</v>
      </c>
      <c r="Y23" s="54">
        <f>'Lack of Coping Capacity'!G22</f>
        <v>6.1979945480823524</v>
      </c>
      <c r="Z23" s="54">
        <f t="shared" si="5"/>
        <v>5.8906639407078387</v>
      </c>
      <c r="AA23" s="54">
        <f>'Lack of Coping Capacity'!M22</f>
        <v>5.6188560023843586</v>
      </c>
      <c r="AB23" s="54">
        <f>'Lack of Coping Capacity'!Q22</f>
        <v>5.9703183212575679</v>
      </c>
      <c r="AC23" s="54">
        <f>'Lack of Coping Capacity'!U22</f>
        <v>6.6596028398227674</v>
      </c>
      <c r="AD23" s="54">
        <f t="shared" si="6"/>
        <v>6.0829257211548979</v>
      </c>
      <c r="AE23" s="55">
        <f t="shared" si="7"/>
        <v>5.9876966059924799</v>
      </c>
      <c r="AF23" s="57">
        <f t="shared" si="8"/>
        <v>4.1774166233798322</v>
      </c>
      <c r="AG23" s="58">
        <f t="shared" si="9"/>
        <v>76</v>
      </c>
    </row>
    <row r="24" spans="1:33" ht="15.75" thickTop="1" thickBot="1" x14ac:dyDescent="0.25">
      <c r="A24" s="59" t="s">
        <v>40</v>
      </c>
      <c r="B24" s="60" t="s">
        <v>39</v>
      </c>
      <c r="C24" s="61">
        <f>'Hazard &amp; Exposure'!AO23</f>
        <v>6.3855859295721453</v>
      </c>
      <c r="D24" s="53">
        <f>'Hazard &amp; Exposure'!AP23</f>
        <v>6.0779057199130424</v>
      </c>
      <c r="E24" s="53">
        <f>'Hazard &amp; Exposure'!AQ23</f>
        <v>0</v>
      </c>
      <c r="F24" s="53">
        <f>'Hazard &amp; Exposure'!AR23</f>
        <v>0</v>
      </c>
      <c r="G24" s="53">
        <f>'Hazard &amp; Exposure'!AU23</f>
        <v>2.2100488266206604</v>
      </c>
      <c r="H24" s="54">
        <f>'Hazard &amp; Exposure'!AV23</f>
        <v>3.4648291084025802</v>
      </c>
      <c r="I24" s="53">
        <f>'Hazard &amp; Exposure'!AY23</f>
        <v>0.15086924104388821</v>
      </c>
      <c r="J24" s="53">
        <f>'Hazard &amp; Exposure'!BB23</f>
        <v>0</v>
      </c>
      <c r="K24" s="54">
        <f>'Hazard &amp; Exposure'!BC23</f>
        <v>0.10560846873072176</v>
      </c>
      <c r="L24" s="55">
        <f t="shared" si="0"/>
        <v>1.9377160588311584</v>
      </c>
      <c r="M24" s="56">
        <f>Vulnerability!E23</f>
        <v>4.1185811472633427</v>
      </c>
      <c r="N24" s="54">
        <f>Vulnerability!H23</f>
        <v>2.8025000000000002</v>
      </c>
      <c r="O24" s="54">
        <f>Vulnerability!M23</f>
        <v>4.2968258760761504</v>
      </c>
      <c r="P24" s="54">
        <f t="shared" si="1"/>
        <v>3.834122042650709</v>
      </c>
      <c r="Q24" s="54">
        <f>Vulnerability!S23</f>
        <v>6.2365399377371489</v>
      </c>
      <c r="R24" s="54">
        <f>Vulnerability!W23</f>
        <v>0.32157133641655555</v>
      </c>
      <c r="S24" s="54">
        <f>Vulnerability!AC23</f>
        <v>6.7551387235338822E-2</v>
      </c>
      <c r="T24" s="54">
        <f>Vulnerability!AI23</f>
        <v>1.7333333333333334</v>
      </c>
      <c r="U24" s="54">
        <f t="shared" si="2"/>
        <v>0.73413905480360708</v>
      </c>
      <c r="V24" s="54">
        <f t="shared" si="3"/>
        <v>3.9989181404034353</v>
      </c>
      <c r="W24" s="55">
        <f t="shared" si="4"/>
        <v>3.9169919502533572</v>
      </c>
      <c r="X24" s="61" t="str">
        <f>'Lack of Coping Capacity'!D23</f>
        <v>x</v>
      </c>
      <c r="Y24" s="54">
        <f>'Lack of Coping Capacity'!G23</f>
        <v>5.8527648687362674</v>
      </c>
      <c r="Z24" s="54">
        <f t="shared" si="5"/>
        <v>5.8527648687362674</v>
      </c>
      <c r="AA24" s="54">
        <f>'Lack of Coping Capacity'!M23</f>
        <v>5.1966434226331133</v>
      </c>
      <c r="AB24" s="54">
        <f>'Lack of Coping Capacity'!Q23</f>
        <v>2.5609489372837295</v>
      </c>
      <c r="AC24" s="54">
        <f>'Lack of Coping Capacity'!U23</f>
        <v>4.4561754987513451</v>
      </c>
      <c r="AD24" s="54">
        <f t="shared" si="6"/>
        <v>4.0712559528893957</v>
      </c>
      <c r="AE24" s="55">
        <f t="shared" si="7"/>
        <v>5.0268695052823027</v>
      </c>
      <c r="AF24" s="57">
        <f t="shared" si="8"/>
        <v>3.366511814711274</v>
      </c>
      <c r="AG24" s="58">
        <f t="shared" si="9"/>
        <v>106</v>
      </c>
    </row>
    <row r="25" spans="1:33" ht="15.75" thickTop="1" thickBot="1" x14ac:dyDescent="0.25">
      <c r="A25" s="59" t="s">
        <v>42</v>
      </c>
      <c r="B25" s="60" t="s">
        <v>41</v>
      </c>
      <c r="C25" s="61">
        <f>'Hazard &amp; Exposure'!AO24</f>
        <v>0</v>
      </c>
      <c r="D25" s="53">
        <f>'Hazard &amp; Exposure'!AP24</f>
        <v>3.8930445707680428</v>
      </c>
      <c r="E25" s="53">
        <f>'Hazard &amp; Exposure'!AQ24</f>
        <v>0</v>
      </c>
      <c r="F25" s="53">
        <f>'Hazard &amp; Exposure'!AR24</f>
        <v>0</v>
      </c>
      <c r="G25" s="53">
        <f>'Hazard &amp; Exposure'!AU24</f>
        <v>6.2341567905028814</v>
      </c>
      <c r="H25" s="54">
        <f>'Hazard &amp; Exposure'!AV24</f>
        <v>2.4660432207603105</v>
      </c>
      <c r="I25" s="53">
        <f>'Hazard &amp; Exposure'!AY24</f>
        <v>0.32692707603991045</v>
      </c>
      <c r="J25" s="53">
        <f>'Hazard &amp; Exposure'!BB24</f>
        <v>0</v>
      </c>
      <c r="K25" s="54">
        <f>'Hazard &amp; Exposure'!BC24</f>
        <v>0.22884895322793733</v>
      </c>
      <c r="L25" s="55">
        <f t="shared" si="0"/>
        <v>1.4117350922377605</v>
      </c>
      <c r="M25" s="56">
        <f>Vulnerability!E24</f>
        <v>7.5492678836869676</v>
      </c>
      <c r="N25" s="54">
        <f>Vulnerability!H24</f>
        <v>6.7372603482504676</v>
      </c>
      <c r="O25" s="54">
        <f>Vulnerability!M24</f>
        <v>1.1323150762871776</v>
      </c>
      <c r="P25" s="54">
        <f t="shared" si="1"/>
        <v>5.7420277979778955</v>
      </c>
      <c r="Q25" s="54">
        <f>Vulnerability!S24</f>
        <v>1.3486465736491198</v>
      </c>
      <c r="R25" s="54">
        <f>Vulnerability!W24</f>
        <v>2.6564444972023145</v>
      </c>
      <c r="S25" s="54">
        <f>Vulnerability!AC24</f>
        <v>0.15622340615017904</v>
      </c>
      <c r="T25" s="54">
        <f>Vulnerability!AI24</f>
        <v>6.5028888888888892</v>
      </c>
      <c r="U25" s="54">
        <f t="shared" si="2"/>
        <v>3.5819612115308024</v>
      </c>
      <c r="V25" s="54">
        <f t="shared" si="3"/>
        <v>2.5377186150283455</v>
      </c>
      <c r="W25" s="55">
        <f t="shared" si="4"/>
        <v>4.3264771056794622</v>
      </c>
      <c r="X25" s="61">
        <f>'Lack of Coping Capacity'!D24</f>
        <v>4.875</v>
      </c>
      <c r="Y25" s="54">
        <f>'Lack of Coping Capacity'!G24</f>
        <v>4.0222853899002073</v>
      </c>
      <c r="Z25" s="54">
        <f t="shared" si="5"/>
        <v>4.4486426949501041</v>
      </c>
      <c r="AA25" s="54">
        <f>'Lack of Coping Capacity'!M24</f>
        <v>7.7908779098074454</v>
      </c>
      <c r="AB25" s="54">
        <f>'Lack of Coping Capacity'!Q24</f>
        <v>4.801774794929158</v>
      </c>
      <c r="AC25" s="54">
        <f>'Lack of Coping Capacity'!U24</f>
        <v>6.0199172150108593</v>
      </c>
      <c r="AD25" s="54">
        <f t="shared" si="6"/>
        <v>6.2041899732491546</v>
      </c>
      <c r="AE25" s="55">
        <f t="shared" si="7"/>
        <v>5.3934011585515975</v>
      </c>
      <c r="AF25" s="57">
        <f t="shared" si="8"/>
        <v>3.2056550051021473</v>
      </c>
      <c r="AG25" s="58">
        <f t="shared" si="9"/>
        <v>111</v>
      </c>
    </row>
    <row r="26" spans="1:33" ht="15.75" thickTop="1" thickBot="1" x14ac:dyDescent="0.25">
      <c r="A26" s="59" t="s">
        <v>44</v>
      </c>
      <c r="B26" s="60" t="s">
        <v>43</v>
      </c>
      <c r="C26" s="61">
        <f>'Hazard &amp; Exposure'!AO25</f>
        <v>2.3366892339256888</v>
      </c>
      <c r="D26" s="53">
        <f>'Hazard &amp; Exposure'!AP25</f>
        <v>7.8211822730048111</v>
      </c>
      <c r="E26" s="53">
        <f>'Hazard &amp; Exposure'!AQ25</f>
        <v>0</v>
      </c>
      <c r="F26" s="53">
        <f>'Hazard &amp; Exposure'!AR25</f>
        <v>2.9944298769865263</v>
      </c>
      <c r="G26" s="53">
        <f>'Hazard &amp; Exposure'!AU25</f>
        <v>4.4345600650139847</v>
      </c>
      <c r="H26" s="54">
        <f>'Hazard &amp; Exposure'!AV25</f>
        <v>4.0638780554651159</v>
      </c>
      <c r="I26" s="53">
        <f>'Hazard &amp; Exposure'!AY25</f>
        <v>8.5663177628077651</v>
      </c>
      <c r="J26" s="53">
        <f>'Hazard &amp; Exposure'!BB25</f>
        <v>0</v>
      </c>
      <c r="K26" s="54">
        <f>'Hazard &amp; Exposure'!BC25</f>
        <v>5.9964224339654351</v>
      </c>
      <c r="L26" s="55">
        <f t="shared" si="0"/>
        <v>5.1074119918247938</v>
      </c>
      <c r="M26" s="56">
        <f>Vulnerability!E25</f>
        <v>5.0321698899726535</v>
      </c>
      <c r="N26" s="54">
        <f>Vulnerability!H25</f>
        <v>6.125547276686377</v>
      </c>
      <c r="O26" s="54">
        <f>Vulnerability!M25</f>
        <v>0.12506571777638342</v>
      </c>
      <c r="P26" s="54">
        <f t="shared" si="1"/>
        <v>4.0787381936020166</v>
      </c>
      <c r="Q26" s="54">
        <f>Vulnerability!S25</f>
        <v>0</v>
      </c>
      <c r="R26" s="54">
        <f>Vulnerability!W25</f>
        <v>0.27980256957610666</v>
      </c>
      <c r="S26" s="54">
        <f>Vulnerability!AC25</f>
        <v>0.10349571157294335</v>
      </c>
      <c r="T26" s="54">
        <f>Vulnerability!AI25</f>
        <v>1.4428888888888887</v>
      </c>
      <c r="U26" s="54">
        <f t="shared" si="2"/>
        <v>0.6259864209906969</v>
      </c>
      <c r="V26" s="54">
        <f t="shared" si="3"/>
        <v>0.3175303593039342</v>
      </c>
      <c r="W26" s="55">
        <f t="shared" si="4"/>
        <v>2.3987931094564283</v>
      </c>
      <c r="X26" s="61">
        <f>'Lack of Coping Capacity'!D25</f>
        <v>4.291666666666675</v>
      </c>
      <c r="Y26" s="54">
        <f>'Lack of Coping Capacity'!G25</f>
        <v>5.4790376514196399</v>
      </c>
      <c r="Z26" s="54">
        <f t="shared" si="5"/>
        <v>4.8853521590431574</v>
      </c>
      <c r="AA26" s="54">
        <f>'Lack of Coping Capacity'!M25</f>
        <v>4.3597924114431965</v>
      </c>
      <c r="AB26" s="54">
        <f>'Lack of Coping Capacity'!Q25</f>
        <v>3.7988565746955008</v>
      </c>
      <c r="AC26" s="54">
        <f>'Lack of Coping Capacity'!U25</f>
        <v>4.8235799941557387</v>
      </c>
      <c r="AD26" s="54">
        <f t="shared" si="6"/>
        <v>4.3274096600981453</v>
      </c>
      <c r="AE26" s="55">
        <f t="shared" si="7"/>
        <v>4.6123658447692808</v>
      </c>
      <c r="AF26" s="57">
        <f t="shared" si="8"/>
        <v>3.8374183149068308</v>
      </c>
      <c r="AG26" s="58">
        <f t="shared" si="9"/>
        <v>89</v>
      </c>
    </row>
    <row r="27" spans="1:33" ht="15.75" thickTop="1" thickBot="1" x14ac:dyDescent="0.25">
      <c r="A27" s="59" t="s">
        <v>380</v>
      </c>
      <c r="B27" s="60" t="s">
        <v>45</v>
      </c>
      <c r="C27" s="61">
        <f>'Hazard &amp; Exposure'!AO26</f>
        <v>0</v>
      </c>
      <c r="D27" s="53">
        <f>'Hazard &amp; Exposure'!AP26</f>
        <v>1.368603668310363E-2</v>
      </c>
      <c r="E27" s="53">
        <f>'Hazard &amp; Exposure'!AQ26</f>
        <v>0</v>
      </c>
      <c r="F27" s="53">
        <f>'Hazard &amp; Exposure'!AR26</f>
        <v>0</v>
      </c>
      <c r="G27" s="53">
        <f>'Hazard &amp; Exposure'!AU26</f>
        <v>1.1111111111111112</v>
      </c>
      <c r="H27" s="54">
        <f>'Hazard &amp; Exposure'!AV26</f>
        <v>0.23436631620755141</v>
      </c>
      <c r="I27" s="53">
        <f>'Hazard &amp; Exposure'!AY26</f>
        <v>2.6800167523748858E-3</v>
      </c>
      <c r="J27" s="53">
        <f>'Hazard &amp; Exposure'!BB26</f>
        <v>0</v>
      </c>
      <c r="K27" s="54">
        <f>'Hazard &amp; Exposure'!BC26</f>
        <v>1.8760117266624198E-3</v>
      </c>
      <c r="L27" s="55">
        <f t="shared" si="0"/>
        <v>0.11873579716782601</v>
      </c>
      <c r="M27" s="56">
        <f>Vulnerability!E26</f>
        <v>4.9757113132758448</v>
      </c>
      <c r="N27" s="54">
        <f>Vulnerability!H26</f>
        <v>6.1026960160261812</v>
      </c>
      <c r="O27" s="54">
        <f>Vulnerability!M26</f>
        <v>0</v>
      </c>
      <c r="P27" s="54">
        <f t="shared" si="1"/>
        <v>4.0135296606444673</v>
      </c>
      <c r="Q27" s="54">
        <f>Vulnerability!S26</f>
        <v>0</v>
      </c>
      <c r="R27" s="54">
        <f>Vulnerability!W26</f>
        <v>0.57379814708810117</v>
      </c>
      <c r="S27" s="54">
        <f>Vulnerability!AC26</f>
        <v>0</v>
      </c>
      <c r="T27" s="54">
        <f>Vulnerability!AI26</f>
        <v>2.1446666666666667</v>
      </c>
      <c r="U27" s="54">
        <f t="shared" si="2"/>
        <v>0.94778462192550506</v>
      </c>
      <c r="V27" s="54">
        <f t="shared" si="3"/>
        <v>0.4844535989937625</v>
      </c>
      <c r="W27" s="55">
        <f t="shared" si="4"/>
        <v>2.4264368375147725</v>
      </c>
      <c r="X27" s="61">
        <f>'Lack of Coping Capacity'!D26</f>
        <v>5.9574999999999996</v>
      </c>
      <c r="Y27" s="54">
        <f>'Lack of Coping Capacity'!G26</f>
        <v>3.6414676904678345</v>
      </c>
      <c r="Z27" s="54">
        <f t="shared" si="5"/>
        <v>4.799483845233917</v>
      </c>
      <c r="AA27" s="54">
        <f>'Lack of Coping Capacity'!M26</f>
        <v>4.7310246734302739</v>
      </c>
      <c r="AB27" s="54">
        <f>'Lack of Coping Capacity'!Q26</f>
        <v>6.543821897572494</v>
      </c>
      <c r="AC27" s="54">
        <f>'Lack of Coping Capacity'!U26</f>
        <v>4.8874503417622508</v>
      </c>
      <c r="AD27" s="54">
        <f t="shared" si="6"/>
        <v>5.3874323042550065</v>
      </c>
      <c r="AE27" s="55">
        <f t="shared" si="7"/>
        <v>5.1006429747280198</v>
      </c>
      <c r="AF27" s="57">
        <f t="shared" si="8"/>
        <v>1.1369076695620832</v>
      </c>
      <c r="AG27" s="58">
        <f t="shared" si="9"/>
        <v>180</v>
      </c>
    </row>
    <row r="28" spans="1:33" ht="15.75" thickTop="1" thickBot="1" x14ac:dyDescent="0.25">
      <c r="A28" s="59" t="s">
        <v>47</v>
      </c>
      <c r="B28" s="60" t="s">
        <v>46</v>
      </c>
      <c r="C28" s="61">
        <f>'Hazard &amp; Exposure'!AO27</f>
        <v>6.253016651201011</v>
      </c>
      <c r="D28" s="53">
        <f>'Hazard &amp; Exposure'!AP27</f>
        <v>4.8922585926446835</v>
      </c>
      <c r="E28" s="53">
        <f>'Hazard &amp; Exposure'!AQ27</f>
        <v>0</v>
      </c>
      <c r="F28" s="53">
        <f>'Hazard &amp; Exposure'!AR27</f>
        <v>0</v>
      </c>
      <c r="G28" s="53">
        <f>'Hazard &amp; Exposure'!AU27</f>
        <v>2.5845410628019327</v>
      </c>
      <c r="H28" s="54">
        <f>'Hazard &amp; Exposure'!AV27</f>
        <v>3.1588045899674011</v>
      </c>
      <c r="I28" s="53">
        <f>'Hazard &amp; Exposure'!AY27</f>
        <v>1.9095403100264343</v>
      </c>
      <c r="J28" s="53">
        <f>'Hazard &amp; Exposure'!BB27</f>
        <v>0</v>
      </c>
      <c r="K28" s="54">
        <f>'Hazard &amp; Exposure'!BC27</f>
        <v>1.3366782170185041</v>
      </c>
      <c r="L28" s="55">
        <f t="shared" si="0"/>
        <v>2.294689703069511</v>
      </c>
      <c r="M28" s="56">
        <f>Vulnerability!E27</f>
        <v>3.8913119951594282</v>
      </c>
      <c r="N28" s="54">
        <f>Vulnerability!H27</f>
        <v>1.1160624545645161</v>
      </c>
      <c r="O28" s="54">
        <f>Vulnerability!M27</f>
        <v>2.0303518939481791E-3</v>
      </c>
      <c r="P28" s="54">
        <f t="shared" si="1"/>
        <v>2.2251791991943302</v>
      </c>
      <c r="Q28" s="54">
        <f>Vulnerability!S27</f>
        <v>0</v>
      </c>
      <c r="R28" s="54">
        <f>Vulnerability!W27</f>
        <v>9.8648346609161663E-2</v>
      </c>
      <c r="S28" s="54">
        <f>Vulnerability!AC27</f>
        <v>0.13131244309277967</v>
      </c>
      <c r="T28" s="54">
        <f>Vulnerability!AI27</f>
        <v>2.6566666666666667</v>
      </c>
      <c r="U28" s="54">
        <f t="shared" si="2"/>
        <v>1.03743535234934</v>
      </c>
      <c r="V28" s="54">
        <f t="shared" si="3"/>
        <v>0.53142630234159127</v>
      </c>
      <c r="W28" s="55">
        <f t="shared" si="4"/>
        <v>1.4152171935671356</v>
      </c>
      <c r="X28" s="61">
        <f>'Lack of Coping Capacity'!D27</f>
        <v>3.666666666666675</v>
      </c>
      <c r="Y28" s="54">
        <f>'Lack of Coping Capacity'!G27</f>
        <v>5.2969793498516076</v>
      </c>
      <c r="Z28" s="54">
        <f t="shared" si="5"/>
        <v>4.4818230082591413</v>
      </c>
      <c r="AA28" s="54">
        <f>'Lack of Coping Capacity'!M27</f>
        <v>4.4488586088250557</v>
      </c>
      <c r="AB28" s="54">
        <f>'Lack of Coping Capacity'!Q27</f>
        <v>2.9969143640284579</v>
      </c>
      <c r="AC28" s="54">
        <f>'Lack of Coping Capacity'!U27</f>
        <v>2.5227531791432916</v>
      </c>
      <c r="AD28" s="54">
        <f t="shared" si="6"/>
        <v>3.3228420506656016</v>
      </c>
      <c r="AE28" s="55">
        <f t="shared" si="7"/>
        <v>3.9256619654959595</v>
      </c>
      <c r="AF28" s="57">
        <f t="shared" si="8"/>
        <v>2.336074315171186</v>
      </c>
      <c r="AG28" s="58">
        <f t="shared" si="9"/>
        <v>145</v>
      </c>
    </row>
    <row r="29" spans="1:33" ht="15.75" thickTop="1" thickBot="1" x14ac:dyDescent="0.25">
      <c r="A29" s="59" t="s">
        <v>49</v>
      </c>
      <c r="B29" s="60" t="s">
        <v>48</v>
      </c>
      <c r="C29" s="61">
        <f>'Hazard &amp; Exposure'!AO28</f>
        <v>0</v>
      </c>
      <c r="D29" s="53">
        <f>'Hazard &amp; Exposure'!AP28</f>
        <v>4.6065402985314332</v>
      </c>
      <c r="E29" s="53">
        <f>'Hazard &amp; Exposure'!AQ28</f>
        <v>0</v>
      </c>
      <c r="F29" s="53">
        <f>'Hazard &amp; Exposure'!AR28</f>
        <v>0</v>
      </c>
      <c r="G29" s="53">
        <f>'Hazard &amp; Exposure'!AU28</f>
        <v>5.5912170938285577</v>
      </c>
      <c r="H29" s="54">
        <f>'Hazard &amp; Exposure'!AV28</f>
        <v>2.4318176783806824</v>
      </c>
      <c r="I29" s="53">
        <f>'Hazard &amp; Exposure'!AY28</f>
        <v>2.6464726179830942</v>
      </c>
      <c r="J29" s="53">
        <f>'Hazard &amp; Exposure'!BB28</f>
        <v>0</v>
      </c>
      <c r="K29" s="54">
        <f>'Hazard &amp; Exposure'!BC28</f>
        <v>1.8525308325881662</v>
      </c>
      <c r="L29" s="55">
        <f t="shared" si="0"/>
        <v>2.1468523571598572</v>
      </c>
      <c r="M29" s="56">
        <f>Vulnerability!E28</f>
        <v>7.7328189472710758</v>
      </c>
      <c r="N29" s="54">
        <f>Vulnerability!H28</f>
        <v>3.6974999999999998</v>
      </c>
      <c r="O29" s="54">
        <f>Vulnerability!M28</f>
        <v>5.054371176382757</v>
      </c>
      <c r="P29" s="54">
        <f t="shared" si="1"/>
        <v>6.054377267731228</v>
      </c>
      <c r="Q29" s="54">
        <f>Vulnerability!S28</f>
        <v>1.984850218535835</v>
      </c>
      <c r="R29" s="54">
        <f>Vulnerability!W28</f>
        <v>5.3434096791893566</v>
      </c>
      <c r="S29" s="54">
        <f>Vulnerability!AC28</f>
        <v>4.238304243695497</v>
      </c>
      <c r="T29" s="54">
        <f>Vulnerability!AI28</f>
        <v>5.0151111111111106</v>
      </c>
      <c r="U29" s="54">
        <f t="shared" si="2"/>
        <v>4.8824606999267104</v>
      </c>
      <c r="V29" s="54">
        <f t="shared" si="3"/>
        <v>3.5715959634961729</v>
      </c>
      <c r="W29" s="55">
        <f t="shared" si="4"/>
        <v>4.9365405665614954</v>
      </c>
      <c r="X29" s="61">
        <f>'Lack of Coping Capacity'!D28</f>
        <v>3.3250000000000002</v>
      </c>
      <c r="Y29" s="54">
        <f>'Lack of Coping Capacity'!G28</f>
        <v>6.2172465682029721</v>
      </c>
      <c r="Z29" s="54">
        <f t="shared" si="5"/>
        <v>4.7711232841014866</v>
      </c>
      <c r="AA29" s="54">
        <f>'Lack of Coping Capacity'!M28</f>
        <v>8.840128205128206</v>
      </c>
      <c r="AB29" s="54">
        <f>'Lack of Coping Capacity'!Q28</f>
        <v>7.465931031859637</v>
      </c>
      <c r="AC29" s="54">
        <f>'Lack of Coping Capacity'!U28</f>
        <v>9.9130225988700573</v>
      </c>
      <c r="AD29" s="54">
        <f t="shared" si="6"/>
        <v>8.7396939452859659</v>
      </c>
      <c r="AE29" s="55">
        <f t="shared" si="7"/>
        <v>7.2336433853791382</v>
      </c>
      <c r="AF29" s="57">
        <f t="shared" si="8"/>
        <v>4.248092789625546</v>
      </c>
      <c r="AG29" s="58">
        <f t="shared" si="9"/>
        <v>74</v>
      </c>
    </row>
    <row r="30" spans="1:33" ht="15.75" thickTop="1" thickBot="1" x14ac:dyDescent="0.25">
      <c r="A30" s="59" t="s">
        <v>51</v>
      </c>
      <c r="B30" s="60" t="s">
        <v>50</v>
      </c>
      <c r="C30" s="61">
        <f>'Hazard &amp; Exposure'!AO29</f>
        <v>3.916646057528137</v>
      </c>
      <c r="D30" s="53">
        <f>'Hazard &amp; Exposure'!AP29</f>
        <v>4.0450758750766953</v>
      </c>
      <c r="E30" s="53">
        <f>'Hazard &amp; Exposure'!AQ29</f>
        <v>0</v>
      </c>
      <c r="F30" s="53">
        <f>'Hazard &amp; Exposure'!AR29</f>
        <v>0</v>
      </c>
      <c r="G30" s="53">
        <f>'Hazard &amp; Exposure'!AU29</f>
        <v>4.2673577170241099</v>
      </c>
      <c r="H30" s="54">
        <f>'Hazard &amp; Exposure'!AV29</f>
        <v>2.666168009246296</v>
      </c>
      <c r="I30" s="53">
        <f>'Hazard &amp; Exposure'!AY29</f>
        <v>6.6083677544578734</v>
      </c>
      <c r="J30" s="53">
        <f>'Hazard &amp; Exposure'!BB29</f>
        <v>0</v>
      </c>
      <c r="K30" s="54">
        <f>'Hazard &amp; Exposure'!BC29</f>
        <v>4.6258574281205114</v>
      </c>
      <c r="L30" s="55">
        <f t="shared" si="0"/>
        <v>3.7105977266211632</v>
      </c>
      <c r="M30" s="56">
        <f>Vulnerability!E29</f>
        <v>10</v>
      </c>
      <c r="N30" s="54">
        <f>Vulnerability!H29</f>
        <v>5.2450522049737822</v>
      </c>
      <c r="O30" s="54">
        <f>Vulnerability!M29</f>
        <v>6.1356712962871853</v>
      </c>
      <c r="P30" s="54">
        <f t="shared" si="1"/>
        <v>7.8451808753152417</v>
      </c>
      <c r="Q30" s="54">
        <f>Vulnerability!S29</f>
        <v>4.2497995273048152</v>
      </c>
      <c r="R30" s="54">
        <f>Vulnerability!W29</f>
        <v>7.238664401194522</v>
      </c>
      <c r="S30" s="54">
        <f>Vulnerability!AC29</f>
        <v>0.12479173497313489</v>
      </c>
      <c r="T30" s="54">
        <f>Vulnerability!AI29</f>
        <v>9.9333333333333336</v>
      </c>
      <c r="U30" s="54">
        <f t="shared" si="2"/>
        <v>7.4244461166522342</v>
      </c>
      <c r="V30" s="54">
        <f t="shared" si="3"/>
        <v>6.0816621122550867</v>
      </c>
      <c r="W30" s="55">
        <f t="shared" si="4"/>
        <v>7.0582319425746052</v>
      </c>
      <c r="X30" s="61">
        <f>'Lack of Coping Capacity'!D29</f>
        <v>6</v>
      </c>
      <c r="Y30" s="54">
        <f>'Lack of Coping Capacity'!G29</f>
        <v>7.5248013257980348</v>
      </c>
      <c r="Z30" s="54">
        <f t="shared" si="5"/>
        <v>6.762400662899017</v>
      </c>
      <c r="AA30" s="54">
        <f>'Lack of Coping Capacity'!M29</f>
        <v>8.7610027055991821</v>
      </c>
      <c r="AB30" s="54">
        <f>'Lack of Coping Capacity'!Q29</f>
        <v>5.9624757643549593</v>
      </c>
      <c r="AC30" s="54">
        <f>'Lack of Coping Capacity'!U29</f>
        <v>10</v>
      </c>
      <c r="AD30" s="54">
        <f t="shared" si="6"/>
        <v>8.2411594899847138</v>
      </c>
      <c r="AE30" s="55">
        <f t="shared" si="7"/>
        <v>7.578323458186639</v>
      </c>
      <c r="AF30" s="57">
        <f t="shared" si="8"/>
        <v>5.8331656891743844</v>
      </c>
      <c r="AG30" s="58">
        <f t="shared" si="9"/>
        <v>23</v>
      </c>
    </row>
    <row r="31" spans="1:33" ht="15.75" thickTop="1" thickBot="1" x14ac:dyDescent="0.25">
      <c r="A31" s="59" t="s">
        <v>877</v>
      </c>
      <c r="B31" s="60" t="s">
        <v>58</v>
      </c>
      <c r="C31" s="61">
        <f>'Hazard &amp; Exposure'!AO30</f>
        <v>0</v>
      </c>
      <c r="D31" s="53">
        <f>'Hazard &amp; Exposure'!AP30</f>
        <v>0</v>
      </c>
      <c r="E31" s="53">
        <f>'Hazard &amp; Exposure'!AQ30</f>
        <v>0</v>
      </c>
      <c r="F31" s="53">
        <f>'Hazard &amp; Exposure'!AR30</f>
        <v>0</v>
      </c>
      <c r="G31" s="53">
        <f>'Hazard &amp; Exposure'!AU30</f>
        <v>7.0136791039644795</v>
      </c>
      <c r="H31" s="54">
        <f>'Hazard &amp; Exposure'!AV30</f>
        <v>2.0097081383257551</v>
      </c>
      <c r="I31" s="53">
        <f>'Hazard &amp; Exposure'!AY30</f>
        <v>8.7315973918242508E-3</v>
      </c>
      <c r="J31" s="53">
        <f>'Hazard &amp; Exposure'!BB30</f>
        <v>0</v>
      </c>
      <c r="K31" s="54">
        <f>'Hazard &amp; Exposure'!BC30</f>
        <v>6.1121181742769754E-3</v>
      </c>
      <c r="L31" s="55">
        <f t="shared" si="0"/>
        <v>1.0577002050010027</v>
      </c>
      <c r="M31" s="56">
        <f>Vulnerability!E30</f>
        <v>5.542309642826444</v>
      </c>
      <c r="N31" s="54">
        <f>Vulnerability!H30</f>
        <v>6.3800000000000008</v>
      </c>
      <c r="O31" s="54">
        <f>Vulnerability!M30</f>
        <v>9.7575584626305663</v>
      </c>
      <c r="P31" s="54">
        <f t="shared" si="1"/>
        <v>6.8055444370708633</v>
      </c>
      <c r="Q31" s="54">
        <f>Vulnerability!S30</f>
        <v>0</v>
      </c>
      <c r="R31" s="54">
        <f>Vulnerability!W30</f>
        <v>0.82540952396817069</v>
      </c>
      <c r="S31" s="54">
        <f>Vulnerability!AC30</f>
        <v>0</v>
      </c>
      <c r="T31" s="54">
        <f>Vulnerability!AI30</f>
        <v>2.8471111111111109</v>
      </c>
      <c r="U31" s="54">
        <f t="shared" si="2"/>
        <v>1.2997956486982274</v>
      </c>
      <c r="V31" s="54">
        <f t="shared" si="3"/>
        <v>0.67010463428944189</v>
      </c>
      <c r="W31" s="55">
        <f t="shared" si="4"/>
        <v>4.4063031697870834</v>
      </c>
      <c r="X31" s="61">
        <f>'Lack of Coping Capacity'!D30</f>
        <v>3.7924999999999995</v>
      </c>
      <c r="Y31" s="54">
        <f>'Lack of Coping Capacity'!G30</f>
        <v>4.4756170123815533</v>
      </c>
      <c r="Z31" s="54">
        <f t="shared" si="5"/>
        <v>4.134058506190776</v>
      </c>
      <c r="AA31" s="54">
        <f>'Lack of Coping Capacity'!M30</f>
        <v>9.7778655009220898</v>
      </c>
      <c r="AB31" s="54">
        <f>'Lack of Coping Capacity'!Q30</f>
        <v>4.6307829684563755</v>
      </c>
      <c r="AC31" s="54">
        <f>'Lack of Coping Capacity'!U30</f>
        <v>7.3316174051240521</v>
      </c>
      <c r="AD31" s="54">
        <f t="shared" si="6"/>
        <v>7.2467552915008397</v>
      </c>
      <c r="AE31" s="55">
        <f t="shared" si="7"/>
        <v>5.9186344537200641</v>
      </c>
      <c r="AF31" s="57">
        <f t="shared" si="8"/>
        <v>3.0214783991780756</v>
      </c>
      <c r="AG31" s="58">
        <f t="shared" si="9"/>
        <v>120</v>
      </c>
    </row>
    <row r="32" spans="1:33" ht="15.75" thickTop="1" thickBot="1" x14ac:dyDescent="0.25">
      <c r="A32" s="59" t="s">
        <v>53</v>
      </c>
      <c r="B32" s="60" t="s">
        <v>52</v>
      </c>
      <c r="C32" s="61">
        <f>'Hazard &amp; Exposure'!AO31</f>
        <v>0</v>
      </c>
      <c r="D32" s="53">
        <f>'Hazard &amp; Exposure'!AP31</f>
        <v>10</v>
      </c>
      <c r="E32" s="53">
        <f>'Hazard &amp; Exposure'!AQ31</f>
        <v>2.916923792307649</v>
      </c>
      <c r="F32" s="53">
        <f>'Hazard &amp; Exposure'!AR31</f>
        <v>1.6517906128320368E-5</v>
      </c>
      <c r="G32" s="53">
        <f>'Hazard &amp; Exposure'!AU31</f>
        <v>3.6473545105946847</v>
      </c>
      <c r="H32" s="54">
        <f>'Hazard &amp; Exposure'!AV31</f>
        <v>5.0192914758040521</v>
      </c>
      <c r="I32" s="53">
        <f>'Hazard &amp; Exposure'!AY31</f>
        <v>5.219141409236661</v>
      </c>
      <c r="J32" s="53">
        <f>'Hazard &amp; Exposure'!BB31</f>
        <v>0</v>
      </c>
      <c r="K32" s="54">
        <f>'Hazard &amp; Exposure'!BC31</f>
        <v>3.6533989864656622</v>
      </c>
      <c r="L32" s="55">
        <f t="shared" si="0"/>
        <v>4.3708561340807419</v>
      </c>
      <c r="M32" s="56">
        <f>Vulnerability!E31</f>
        <v>9.3989049924412633</v>
      </c>
      <c r="N32" s="54">
        <f>Vulnerability!H31</f>
        <v>5.6329177157749148</v>
      </c>
      <c r="O32" s="54">
        <f>Vulnerability!M31</f>
        <v>3.0916379859417695</v>
      </c>
      <c r="P32" s="54">
        <f t="shared" si="1"/>
        <v>6.880591421649803</v>
      </c>
      <c r="Q32" s="54">
        <f>Vulnerability!S31</f>
        <v>0</v>
      </c>
      <c r="R32" s="54">
        <f>Vulnerability!W31</f>
        <v>2.8114152401582797</v>
      </c>
      <c r="S32" s="54">
        <f>Vulnerability!AC31</f>
        <v>0.20564686129371879</v>
      </c>
      <c r="T32" s="54">
        <f>Vulnerability!AI31</f>
        <v>4.6524444444444448</v>
      </c>
      <c r="U32" s="54">
        <f t="shared" si="2"/>
        <v>2.7496327655617008</v>
      </c>
      <c r="V32" s="54">
        <f t="shared" si="3"/>
        <v>1.4723707914142992</v>
      </c>
      <c r="W32" s="55">
        <f t="shared" si="4"/>
        <v>4.7254333315733792</v>
      </c>
      <c r="X32" s="61">
        <f>'Lack of Coping Capacity'!D31</f>
        <v>6.75</v>
      </c>
      <c r="Y32" s="54">
        <f>'Lack of Coping Capacity'!G31</f>
        <v>7.4224742650985718</v>
      </c>
      <c r="Z32" s="54">
        <f t="shared" si="5"/>
        <v>7.0862371325492859</v>
      </c>
      <c r="AA32" s="54">
        <f>'Lack of Coping Capacity'!M31</f>
        <v>7.9027372408234893</v>
      </c>
      <c r="AB32" s="54">
        <f>'Lack of Coping Capacity'!Q31</f>
        <v>7.1202136346146645</v>
      </c>
      <c r="AC32" s="54">
        <f>'Lack of Coping Capacity'!U31</f>
        <v>7.8895934432864436</v>
      </c>
      <c r="AD32" s="54">
        <f t="shared" si="6"/>
        <v>7.6375147729082</v>
      </c>
      <c r="AE32" s="55">
        <f t="shared" si="7"/>
        <v>7.3720219822375377</v>
      </c>
      <c r="AF32" s="57">
        <f t="shared" si="8"/>
        <v>5.3398811533514046</v>
      </c>
      <c r="AG32" s="58">
        <f t="shared" si="9"/>
        <v>34</v>
      </c>
    </row>
    <row r="33" spans="1:33" ht="15.75" thickTop="1" thickBot="1" x14ac:dyDescent="0.25">
      <c r="A33" s="59" t="s">
        <v>55</v>
      </c>
      <c r="B33" s="60" t="s">
        <v>54</v>
      </c>
      <c r="C33" s="61">
        <f>'Hazard &amp; Exposure'!AO32</f>
        <v>0.98363262112652061</v>
      </c>
      <c r="D33" s="53">
        <f>'Hazard &amp; Exposure'!AP32</f>
        <v>6.7835817309042898</v>
      </c>
      <c r="E33" s="53">
        <f>'Hazard &amp; Exposure'!AQ32</f>
        <v>0</v>
      </c>
      <c r="F33" s="53">
        <f>'Hazard &amp; Exposure'!AR32</f>
        <v>0</v>
      </c>
      <c r="G33" s="53">
        <f>'Hazard &amp; Exposure'!AU32</f>
        <v>2.7970255589835609</v>
      </c>
      <c r="H33" s="54">
        <f>'Hazard &amp; Exposure'!AV32</f>
        <v>2.587685700668735</v>
      </c>
      <c r="I33" s="53">
        <f>'Hazard &amp; Exposure'!AY32</f>
        <v>2.4780072926669869</v>
      </c>
      <c r="J33" s="53">
        <f>'Hazard &amp; Exposure'!BB32</f>
        <v>0</v>
      </c>
      <c r="K33" s="54">
        <f>'Hazard &amp; Exposure'!BC32</f>
        <v>1.7346051048668909</v>
      </c>
      <c r="L33" s="55">
        <f t="shared" si="0"/>
        <v>2.1713152770449025</v>
      </c>
      <c r="M33" s="56">
        <f>Vulnerability!E32</f>
        <v>10</v>
      </c>
      <c r="N33" s="54">
        <f>Vulnerability!H32</f>
        <v>5.908380878794226</v>
      </c>
      <c r="O33" s="54">
        <f>Vulnerability!M32</f>
        <v>1.3497827081408271</v>
      </c>
      <c r="P33" s="54">
        <f t="shared" si="1"/>
        <v>6.8145408967337637</v>
      </c>
      <c r="Q33" s="54">
        <f>Vulnerability!S32</f>
        <v>3.1029504507372905</v>
      </c>
      <c r="R33" s="54">
        <f>Vulnerability!W32</f>
        <v>5.549454552669939</v>
      </c>
      <c r="S33" s="54">
        <f>Vulnerability!AC32</f>
        <v>5.8394104168161931E-2</v>
      </c>
      <c r="T33" s="54">
        <f>Vulnerability!AI32</f>
        <v>3.1166666666666671</v>
      </c>
      <c r="U33" s="54">
        <f t="shared" si="2"/>
        <v>3.2197151461752265</v>
      </c>
      <c r="V33" s="54">
        <f t="shared" si="3"/>
        <v>3.1615471783011944</v>
      </c>
      <c r="W33" s="55">
        <f t="shared" si="4"/>
        <v>5.266809646350799</v>
      </c>
      <c r="X33" s="61" t="str">
        <f>'Lack of Coping Capacity'!D32</f>
        <v>x</v>
      </c>
      <c r="Y33" s="54">
        <f>'Lack of Coping Capacity'!G32</f>
        <v>7.1147720813751221</v>
      </c>
      <c r="Z33" s="54">
        <f t="shared" si="5"/>
        <v>7.1147720813751221</v>
      </c>
      <c r="AA33" s="54">
        <f>'Lack of Coping Capacity'!M32</f>
        <v>8.1286538461538456</v>
      </c>
      <c r="AB33" s="54">
        <f>'Lack of Coping Capacity'!Q32</f>
        <v>6.9777728063634115</v>
      </c>
      <c r="AC33" s="54">
        <f>'Lack of Coping Capacity'!U32</f>
        <v>9.6163708009258695</v>
      </c>
      <c r="AD33" s="54">
        <f t="shared" si="6"/>
        <v>8.2409324844810428</v>
      </c>
      <c r="AE33" s="55">
        <f t="shared" si="7"/>
        <v>7.7243417260014935</v>
      </c>
      <c r="AF33" s="57">
        <f t="shared" si="8"/>
        <v>4.4535944084450323</v>
      </c>
      <c r="AG33" s="58">
        <f t="shared" si="9"/>
        <v>65</v>
      </c>
    </row>
    <row r="34" spans="1:33" ht="15.75" thickTop="1" thickBot="1" x14ac:dyDescent="0.25">
      <c r="A34" s="59" t="s">
        <v>57</v>
      </c>
      <c r="B34" s="60" t="s">
        <v>56</v>
      </c>
      <c r="C34" s="61">
        <f>'Hazard &amp; Exposure'!AO33</f>
        <v>4.9287781175842369</v>
      </c>
      <c r="D34" s="53">
        <f>'Hazard &amp; Exposure'!AP33</f>
        <v>4.1838899127316047</v>
      </c>
      <c r="E34" s="53">
        <f>'Hazard &amp; Exposure'!AQ33</f>
        <v>9.3733732092666475</v>
      </c>
      <c r="F34" s="53">
        <f>'Hazard &amp; Exposure'!AR33</f>
        <v>5.8260614865134919</v>
      </c>
      <c r="G34" s="53">
        <f>'Hazard &amp; Exposure'!AU33</f>
        <v>2.7777777777777777</v>
      </c>
      <c r="H34" s="54">
        <f>'Hazard &amp; Exposure'!AV33</f>
        <v>6.0631882554852154</v>
      </c>
      <c r="I34" s="53">
        <f>'Hazard &amp; Exposure'!AY33</f>
        <v>1.0138746020810945</v>
      </c>
      <c r="J34" s="53">
        <f>'Hazard &amp; Exposure'!BB33</f>
        <v>0</v>
      </c>
      <c r="K34" s="54">
        <f>'Hazard &amp; Exposure'!BC33</f>
        <v>0.70971222145676616</v>
      </c>
      <c r="L34" s="55">
        <f t="shared" si="0"/>
        <v>3.8650460282148784</v>
      </c>
      <c r="M34" s="56">
        <f>Vulnerability!E33</f>
        <v>1.5773459339706797</v>
      </c>
      <c r="N34" s="54">
        <f>Vulnerability!H33</f>
        <v>1.5505769509206049</v>
      </c>
      <c r="O34" s="54">
        <f>Vulnerability!M33</f>
        <v>0</v>
      </c>
      <c r="P34" s="54">
        <f t="shared" si="1"/>
        <v>1.1763172047154911</v>
      </c>
      <c r="Q34" s="54">
        <f>Vulnerability!S33</f>
        <v>3.0245065065615178</v>
      </c>
      <c r="R34" s="54">
        <f>Vulnerability!W33</f>
        <v>5.6571434809120781E-2</v>
      </c>
      <c r="S34" s="54">
        <f>Vulnerability!AC33</f>
        <v>0.14328051774055872</v>
      </c>
      <c r="T34" s="54">
        <f>Vulnerability!AI33</f>
        <v>0.7453333333333334</v>
      </c>
      <c r="U34" s="54">
        <f t="shared" si="2"/>
        <v>0.3194632992203969</v>
      </c>
      <c r="V34" s="54">
        <f t="shared" si="3"/>
        <v>1.7693880962538935</v>
      </c>
      <c r="W34" s="55">
        <f t="shared" si="4"/>
        <v>1.4774154088772484</v>
      </c>
      <c r="X34" s="61">
        <f>'Lack of Coping Capacity'!D33</f>
        <v>2.9574999999999996</v>
      </c>
      <c r="Y34" s="54">
        <f>'Lack of Coping Capacity'!G33</f>
        <v>1.6786550998687744</v>
      </c>
      <c r="Z34" s="54">
        <f t="shared" si="5"/>
        <v>2.3180775499343871</v>
      </c>
      <c r="AA34" s="54">
        <f>'Lack of Coping Capacity'!M33</f>
        <v>4.3102564102564109</v>
      </c>
      <c r="AB34" s="54">
        <f>'Lack of Coping Capacity'!Q33</f>
        <v>3.1429106961862421</v>
      </c>
      <c r="AC34" s="54">
        <f>'Lack of Coping Capacity'!U33</f>
        <v>1.9230275942843755</v>
      </c>
      <c r="AD34" s="54">
        <f t="shared" si="6"/>
        <v>3.1253982335756763</v>
      </c>
      <c r="AE34" s="55">
        <f t="shared" si="7"/>
        <v>2.7314547134960976</v>
      </c>
      <c r="AF34" s="57">
        <f t="shared" si="8"/>
        <v>2.4985253854643448</v>
      </c>
      <c r="AG34" s="58">
        <f t="shared" si="9"/>
        <v>138</v>
      </c>
    </row>
    <row r="35" spans="1:33" ht="15.75" thickTop="1" thickBot="1" x14ac:dyDescent="0.25">
      <c r="A35" s="59" t="s">
        <v>60</v>
      </c>
      <c r="B35" s="60" t="s">
        <v>59</v>
      </c>
      <c r="C35" s="61">
        <f>'Hazard &amp; Exposure'!AO34</f>
        <v>0.54712871302649313</v>
      </c>
      <c r="D35" s="53">
        <f>'Hazard &amp; Exposure'!AP34</f>
        <v>4.2687917646417137</v>
      </c>
      <c r="E35" s="53">
        <f>'Hazard &amp; Exposure'!AQ34</f>
        <v>0</v>
      </c>
      <c r="F35" s="53">
        <f>'Hazard &amp; Exposure'!AR34</f>
        <v>0</v>
      </c>
      <c r="G35" s="53">
        <f>'Hazard &amp; Exposure'!AU34</f>
        <v>0</v>
      </c>
      <c r="H35" s="54">
        <f>'Hazard &amp; Exposure'!AV34</f>
        <v>1.1281197318276288</v>
      </c>
      <c r="I35" s="53">
        <f>'Hazard &amp; Exposure'!AY34</f>
        <v>9.708653202904193</v>
      </c>
      <c r="J35" s="53">
        <f>'Hazard &amp; Exposure'!BB34</f>
        <v>10</v>
      </c>
      <c r="K35" s="54">
        <f>'Hazard &amp; Exposure'!BC34</f>
        <v>10</v>
      </c>
      <c r="L35" s="55">
        <f t="shared" si="0"/>
        <v>7.7806137543116325</v>
      </c>
      <c r="M35" s="56">
        <f>Vulnerability!E34</f>
        <v>10</v>
      </c>
      <c r="N35" s="54">
        <f>Vulnerability!H34</f>
        <v>8.5662442284639333</v>
      </c>
      <c r="O35" s="54">
        <f>Vulnerability!M34</f>
        <v>6.0376136169154027</v>
      </c>
      <c r="P35" s="54">
        <f t="shared" si="1"/>
        <v>8.6509644613448344</v>
      </c>
      <c r="Q35" s="54">
        <f>Vulnerability!S34</f>
        <v>7.602932475330185</v>
      </c>
      <c r="R35" s="54">
        <f>Vulnerability!W34</f>
        <v>10</v>
      </c>
      <c r="S35" s="54">
        <f>Vulnerability!AC34</f>
        <v>0.11647019755797672</v>
      </c>
      <c r="T35" s="54">
        <f>Vulnerability!AI34</f>
        <v>8.8666666666666671</v>
      </c>
      <c r="U35" s="54">
        <f t="shared" si="2"/>
        <v>8.0956819288869415</v>
      </c>
      <c r="V35" s="54">
        <f t="shared" si="3"/>
        <v>7.858625256447147</v>
      </c>
      <c r="W35" s="55">
        <f t="shared" si="4"/>
        <v>8.2824025402675616</v>
      </c>
      <c r="X35" s="61" t="str">
        <f>'Lack of Coping Capacity'!D34</f>
        <v>x</v>
      </c>
      <c r="Y35" s="54">
        <f>'Lack of Coping Capacity'!G34</f>
        <v>8.0308928489685059</v>
      </c>
      <c r="Z35" s="54">
        <f t="shared" si="5"/>
        <v>8.0308928489685059</v>
      </c>
      <c r="AA35" s="54">
        <f>'Lack of Coping Capacity'!M34</f>
        <v>9.5883377468844877</v>
      </c>
      <c r="AB35" s="54">
        <f>'Lack of Coping Capacity'!Q34</f>
        <v>8.310293309856652</v>
      </c>
      <c r="AC35" s="54">
        <f>'Lack of Coping Capacity'!U34</f>
        <v>9.9583333333333339</v>
      </c>
      <c r="AD35" s="54">
        <f t="shared" si="6"/>
        <v>9.2856547966914906</v>
      </c>
      <c r="AE35" s="55">
        <f t="shared" si="7"/>
        <v>8.7398658946860248</v>
      </c>
      <c r="AF35" s="57">
        <f t="shared" si="8"/>
        <v>8.2583189721939849</v>
      </c>
      <c r="AG35" s="58">
        <f t="shared" si="9"/>
        <v>2</v>
      </c>
    </row>
    <row r="36" spans="1:33" ht="15.75" thickTop="1" thickBot="1" x14ac:dyDescent="0.25">
      <c r="A36" s="59" t="s">
        <v>62</v>
      </c>
      <c r="B36" s="60" t="s">
        <v>61</v>
      </c>
      <c r="C36" s="61">
        <f>'Hazard &amp; Exposure'!AO35</f>
        <v>0</v>
      </c>
      <c r="D36" s="53">
        <f>'Hazard &amp; Exposure'!AP35</f>
        <v>6.3400680244293035</v>
      </c>
      <c r="E36" s="53">
        <f>'Hazard &amp; Exposure'!AQ35</f>
        <v>0</v>
      </c>
      <c r="F36" s="53">
        <f>'Hazard &amp; Exposure'!AR35</f>
        <v>0</v>
      </c>
      <c r="G36" s="53">
        <f>'Hazard &amp; Exposure'!AU35</f>
        <v>5.6699873715631428</v>
      </c>
      <c r="H36" s="54">
        <f>'Hazard &amp; Exposure'!AV35</f>
        <v>2.9769104342616042</v>
      </c>
      <c r="I36" s="53">
        <f>'Hazard &amp; Exposure'!AY35</f>
        <v>8.3875347573362049</v>
      </c>
      <c r="J36" s="53">
        <f>'Hazard &amp; Exposure'!BB35</f>
        <v>0</v>
      </c>
      <c r="K36" s="54">
        <f>'Hazard &amp; Exposure'!BC35</f>
        <v>5.8712743301353436</v>
      </c>
      <c r="L36" s="55">
        <f t="shared" ref="L36:L67" si="10">(10-GEOMEAN(((10-H36)/10*9+1),((10-K36)/10*9+1)))/9*10</f>
        <v>4.582567330880023</v>
      </c>
      <c r="M36" s="56">
        <f>Vulnerability!E35</f>
        <v>7.0214310579533104</v>
      </c>
      <c r="N36" s="54">
        <f>Vulnerability!H35</f>
        <v>3.6950000000000003</v>
      </c>
      <c r="O36" s="54">
        <f>Vulnerability!M35</f>
        <v>2.8121275196322326</v>
      </c>
      <c r="P36" s="54">
        <f t="shared" ref="P36:P67" si="11">AVERAGE(M36,M36,N36,O36)</f>
        <v>5.1374974088847143</v>
      </c>
      <c r="Q36" s="54">
        <f>Vulnerability!S35</f>
        <v>5.5176488129546959</v>
      </c>
      <c r="R36" s="54">
        <f>Vulnerability!W35</f>
        <v>5.4216222732958839</v>
      </c>
      <c r="S36" s="54">
        <f>Vulnerability!AC35</f>
        <v>10</v>
      </c>
      <c r="T36" s="54">
        <f>Vulnerability!AI35</f>
        <v>8.0333333333333314</v>
      </c>
      <c r="U36" s="54">
        <f t="shared" ref="U36:U67" si="12">IF(AND(R36="x",T36="x"),S36,IF(AND(R36="x"),(10-GEOMEAN(((10-T36)/10*9+1),((10-S36)/10*9+1)))/9*10,IF(T36="x",(10-GEOMEAN(((10-R36)/10*9+1),((10-S36)/10*9+1)))/9*10,IF(R36="x",(10-GEOMEAN(((10-T36)/10*9+1),((10-S36)/10*9+1)))/9*10,(10-GEOMEAN(((10-R36)/10*9+1),((10-S36)/10*9+1),((10-T36)/10*9+1)))/9*10))))</f>
        <v>8.4215009718206897</v>
      </c>
      <c r="V36" s="54">
        <f t="shared" ref="V36:V67" si="13">(10-GEOMEAN(((10-Q36)/10*9+1),((10-U36)/10*9+1)))/9*10</f>
        <v>7.2324215242970036</v>
      </c>
      <c r="W36" s="55">
        <f t="shared" ref="W36:W67" si="14">(10-GEOMEAN(((10-P36)/10*9+1),((10-V36)/10*9+1)))/9*10</f>
        <v>6.2976099671956352</v>
      </c>
      <c r="X36" s="61" t="str">
        <f>'Lack of Coping Capacity'!D35</f>
        <v>x</v>
      </c>
      <c r="Y36" s="54">
        <f>'Lack of Coping Capacity'!G35</f>
        <v>8.0459820508956916</v>
      </c>
      <c r="Z36" s="54">
        <f t="shared" ref="Z36:Z67" si="15">AVERAGE(X36:Y36)</f>
        <v>8.0459820508956916</v>
      </c>
      <c r="AA36" s="54">
        <f>'Lack of Coping Capacity'!M35</f>
        <v>9.0940170940170937</v>
      </c>
      <c r="AB36" s="54">
        <f>'Lack of Coping Capacity'!Q35</f>
        <v>9.8382202336564752</v>
      </c>
      <c r="AC36" s="54">
        <f>'Lack of Coping Capacity'!U35</f>
        <v>9.9666666666666668</v>
      </c>
      <c r="AD36" s="54">
        <f t="shared" ref="AD36:AD67" si="16">AVERAGE(AA36:AC36)</f>
        <v>9.6329679981134131</v>
      </c>
      <c r="AE36" s="55">
        <f t="shared" ref="AE36:AE67" si="17">(10-GEOMEAN(((10-Z36)/10*9+1),((10-AD36)/10*9+1)))/9*10</f>
        <v>8.9825671461419745</v>
      </c>
      <c r="AF36" s="57">
        <f t="shared" ref="AF36:AF67" si="18">L36^(1/3)*W36^(1/3)*AE36^(1/3)</f>
        <v>6.3761965443609325</v>
      </c>
      <c r="AG36" s="58">
        <f t="shared" ref="AG36:AG67" si="19">_xlfn.RANK.EQ(AF36,AF$4:AF$194)</f>
        <v>15</v>
      </c>
    </row>
    <row r="37" spans="1:33" ht="15.75" thickTop="1" thickBot="1" x14ac:dyDescent="0.25">
      <c r="A37" s="59" t="s">
        <v>64</v>
      </c>
      <c r="B37" s="60" t="s">
        <v>63</v>
      </c>
      <c r="C37" s="61">
        <f>'Hazard &amp; Exposure'!AO36</f>
        <v>9.7512220740118174</v>
      </c>
      <c r="D37" s="53">
        <f>'Hazard &amp; Exposure'!AP36</f>
        <v>5.9997878801841997</v>
      </c>
      <c r="E37" s="53">
        <f>'Hazard &amp; Exposure'!AQ36</f>
        <v>10</v>
      </c>
      <c r="F37" s="53">
        <f>'Hazard &amp; Exposure'!AR36</f>
        <v>0</v>
      </c>
      <c r="G37" s="53">
        <f>'Hazard &amp; Exposure'!AU36</f>
        <v>0.36231884057971042</v>
      </c>
      <c r="H37" s="54">
        <f>'Hazard &amp; Exposure'!AV36</f>
        <v>7.1938520491862175</v>
      </c>
      <c r="I37" s="53">
        <f>'Hazard &amp; Exposure'!AY36</f>
        <v>1.2718385330485324</v>
      </c>
      <c r="J37" s="53">
        <f>'Hazard &amp; Exposure'!BB36</f>
        <v>0</v>
      </c>
      <c r="K37" s="54">
        <f>'Hazard &amp; Exposure'!BC36</f>
        <v>0.89028697313397265</v>
      </c>
      <c r="L37" s="55">
        <f t="shared" si="10"/>
        <v>4.7835826856647561</v>
      </c>
      <c r="M37" s="56">
        <f>Vulnerability!E36</f>
        <v>4.0313805846312087</v>
      </c>
      <c r="N37" s="54">
        <f>Vulnerability!H36</f>
        <v>5.2963929019035207</v>
      </c>
      <c r="O37" s="54">
        <f>Vulnerability!M36</f>
        <v>0.18052519614854479</v>
      </c>
      <c r="P37" s="54">
        <f t="shared" si="11"/>
        <v>3.3849198168286208</v>
      </c>
      <c r="Q37" s="54">
        <f>Vulnerability!S36</f>
        <v>0</v>
      </c>
      <c r="R37" s="54">
        <f>Vulnerability!W36</f>
        <v>0.29743105031993206</v>
      </c>
      <c r="S37" s="54">
        <f>Vulnerability!AC36</f>
        <v>3.4098564516506169</v>
      </c>
      <c r="T37" s="54">
        <f>Vulnerability!AI36</f>
        <v>2.4306666666666663</v>
      </c>
      <c r="U37" s="54">
        <f t="shared" si="12"/>
        <v>2.1362930302392868</v>
      </c>
      <c r="V37" s="54">
        <f t="shared" si="13"/>
        <v>1.1251108658389422</v>
      </c>
      <c r="W37" s="55">
        <f t="shared" si="14"/>
        <v>2.3273904780465187</v>
      </c>
      <c r="X37" s="61">
        <f>'Lack of Coping Capacity'!D36</f>
        <v>3.208333333333325</v>
      </c>
      <c r="Y37" s="54">
        <f>'Lack of Coping Capacity'!G36</f>
        <v>2.7049815177917482</v>
      </c>
      <c r="Z37" s="54">
        <f t="shared" si="15"/>
        <v>2.9566574255625366</v>
      </c>
      <c r="AA37" s="54">
        <f>'Lack of Coping Capacity'!M36</f>
        <v>3.1530140193894498</v>
      </c>
      <c r="AB37" s="54">
        <f>'Lack of Coping Capacity'!Q36</f>
        <v>3.2463562979715817</v>
      </c>
      <c r="AC37" s="54">
        <f>'Lack of Coping Capacity'!U36</f>
        <v>4.6674201326472673</v>
      </c>
      <c r="AD37" s="54">
        <f t="shared" si="16"/>
        <v>3.6889301500027663</v>
      </c>
      <c r="AE37" s="55">
        <f t="shared" si="17"/>
        <v>3.3314047610540354</v>
      </c>
      <c r="AF37" s="57">
        <f t="shared" si="18"/>
        <v>3.334903822355952</v>
      </c>
      <c r="AG37" s="58">
        <f t="shared" si="19"/>
        <v>108</v>
      </c>
    </row>
    <row r="38" spans="1:33" ht="15.75" thickTop="1" thickBot="1" x14ac:dyDescent="0.25">
      <c r="A38" s="59" t="s">
        <v>377</v>
      </c>
      <c r="B38" s="60" t="s">
        <v>65</v>
      </c>
      <c r="C38" s="61">
        <f>'Hazard &amp; Exposure'!AO37</f>
        <v>7.95543397649356</v>
      </c>
      <c r="D38" s="53">
        <f>'Hazard &amp; Exposure'!AP37</f>
        <v>8.2923015008272056</v>
      </c>
      <c r="E38" s="53">
        <f>'Hazard &amp; Exposure'!AQ37</f>
        <v>7.7315641239033726</v>
      </c>
      <c r="F38" s="53">
        <f>'Hazard &amp; Exposure'!AR37</f>
        <v>9.2682608055647364</v>
      </c>
      <c r="G38" s="53">
        <f>'Hazard &amp; Exposure'!AU37</f>
        <v>4.5941084809177184</v>
      </c>
      <c r="H38" s="54">
        <f>'Hazard &amp; Exposure'!AV37</f>
        <v>7.8638968163172231</v>
      </c>
      <c r="I38" s="53">
        <f>'Hazard &amp; Exposure'!AY37</f>
        <v>9.033825698054029</v>
      </c>
      <c r="J38" s="53">
        <f>'Hazard &amp; Exposure'!BB37</f>
        <v>0</v>
      </c>
      <c r="K38" s="54">
        <f>'Hazard &amp; Exposure'!BC37</f>
        <v>6.3236779886378205</v>
      </c>
      <c r="L38" s="55">
        <f t="shared" si="10"/>
        <v>7.168292161341161</v>
      </c>
      <c r="M38" s="56">
        <f>Vulnerability!E37</f>
        <v>6.6381282930575018</v>
      </c>
      <c r="N38" s="54">
        <f>Vulnerability!H37</f>
        <v>4.6111620859098732</v>
      </c>
      <c r="O38" s="54">
        <f>Vulnerability!M37</f>
        <v>0</v>
      </c>
      <c r="P38" s="54">
        <f t="shared" si="11"/>
        <v>4.4718546680062197</v>
      </c>
      <c r="Q38" s="54">
        <f>Vulnerability!S37</f>
        <v>1.300353578078433</v>
      </c>
      <c r="R38" s="54">
        <f>Vulnerability!W37</f>
        <v>0.29386067567492741</v>
      </c>
      <c r="S38" s="54">
        <f>Vulnerability!AC37</f>
        <v>1.5981409222178016</v>
      </c>
      <c r="T38" s="54">
        <f>Vulnerability!AI37</f>
        <v>3.6493333333333333</v>
      </c>
      <c r="U38" s="54">
        <f t="shared" si="12"/>
        <v>1.9540008468558905</v>
      </c>
      <c r="V38" s="54">
        <f t="shared" si="13"/>
        <v>1.6328101818383582</v>
      </c>
      <c r="W38" s="55">
        <f t="shared" si="14"/>
        <v>3.1783391797896776</v>
      </c>
      <c r="X38" s="61">
        <f>'Lack of Coping Capacity'!D37</f>
        <v>2.5</v>
      </c>
      <c r="Y38" s="54">
        <f>'Lack of Coping Capacity'!G37</f>
        <v>5.5292644146829844</v>
      </c>
      <c r="Z38" s="54">
        <f t="shared" si="15"/>
        <v>4.0146322073414922</v>
      </c>
      <c r="AA38" s="54">
        <f>'Lack of Coping Capacity'!M37</f>
        <v>4.3515533030261171</v>
      </c>
      <c r="AB38" s="54">
        <f>'Lack of Coping Capacity'!Q37</f>
        <v>4.2468320438727316</v>
      </c>
      <c r="AC38" s="54">
        <f>'Lack of Coping Capacity'!U37</f>
        <v>5.3056557793473642</v>
      </c>
      <c r="AD38" s="54">
        <f t="shared" si="16"/>
        <v>4.634680375415404</v>
      </c>
      <c r="AE38" s="55">
        <f t="shared" si="17"/>
        <v>4.3317413699338569</v>
      </c>
      <c r="AF38" s="57">
        <f t="shared" si="18"/>
        <v>4.6212502389674164</v>
      </c>
      <c r="AG38" s="58">
        <f t="shared" si="19"/>
        <v>56</v>
      </c>
    </row>
    <row r="39" spans="1:33" ht="15.75" thickTop="1" thickBot="1" x14ac:dyDescent="0.25">
      <c r="A39" s="59" t="s">
        <v>67</v>
      </c>
      <c r="B39" s="60" t="s">
        <v>66</v>
      </c>
      <c r="C39" s="61">
        <f>'Hazard &amp; Exposure'!AO38</f>
        <v>8.2291990149087333</v>
      </c>
      <c r="D39" s="53">
        <f>'Hazard &amp; Exposure'!AP38</f>
        <v>8.2893915501548161</v>
      </c>
      <c r="E39" s="53">
        <f>'Hazard &amp; Exposure'!AQ38</f>
        <v>5.1037446585154589</v>
      </c>
      <c r="F39" s="53">
        <f>'Hazard &amp; Exposure'!AR38</f>
        <v>2.1468147249385874</v>
      </c>
      <c r="G39" s="53">
        <f>'Hazard &amp; Exposure'!AU38</f>
        <v>1.3716929669535987</v>
      </c>
      <c r="H39" s="54">
        <f>'Hazard &amp; Exposure'!AV38</f>
        <v>5.7902051372845005</v>
      </c>
      <c r="I39" s="53">
        <f>'Hazard &amp; Exposure'!AY38</f>
        <v>8.4780131641958771</v>
      </c>
      <c r="J39" s="53">
        <f>'Hazard &amp; Exposure'!BB38</f>
        <v>7</v>
      </c>
      <c r="K39" s="54">
        <f>'Hazard &amp; Exposure'!BC38</f>
        <v>7</v>
      </c>
      <c r="L39" s="55">
        <f t="shared" si="10"/>
        <v>6.4340569452738086</v>
      </c>
      <c r="M39" s="56">
        <f>Vulnerability!E38</f>
        <v>8.5532098237981842</v>
      </c>
      <c r="N39" s="54">
        <f>Vulnerability!H38</f>
        <v>6.3570134383971242</v>
      </c>
      <c r="O39" s="54">
        <f>Vulnerability!M38</f>
        <v>0.47801150789471514</v>
      </c>
      <c r="P39" s="54">
        <f t="shared" si="11"/>
        <v>5.9853611484720517</v>
      </c>
      <c r="Q39" s="54">
        <f>Vulnerability!S38</f>
        <v>9.6187376141909198</v>
      </c>
      <c r="R39" s="54">
        <f>Vulnerability!W38</f>
        <v>0.51617744294146206</v>
      </c>
      <c r="S39" s="54">
        <f>Vulnerability!AC38</f>
        <v>0.11271505867844667</v>
      </c>
      <c r="T39" s="54">
        <f>Vulnerability!AI38</f>
        <v>3.3244444444444441</v>
      </c>
      <c r="U39" s="54">
        <f t="shared" si="12"/>
        <v>1.4299734984060861</v>
      </c>
      <c r="V39" s="54">
        <f t="shared" si="13"/>
        <v>7.3100753058024859</v>
      </c>
      <c r="W39" s="55">
        <f t="shared" si="14"/>
        <v>6.6971379420659698</v>
      </c>
      <c r="X39" s="61">
        <f>'Lack of Coping Capacity'!D38</f>
        <v>3.125</v>
      </c>
      <c r="Y39" s="54">
        <f>'Lack of Coping Capacity'!G38</f>
        <v>5.6574389941990377</v>
      </c>
      <c r="Z39" s="54">
        <f t="shared" si="15"/>
        <v>4.3912194970995184</v>
      </c>
      <c r="AA39" s="54">
        <f>'Lack of Coping Capacity'!M38</f>
        <v>4.1345242255883976</v>
      </c>
      <c r="AB39" s="54">
        <f>'Lack of Coping Capacity'!Q38</f>
        <v>4.429619686800895</v>
      </c>
      <c r="AC39" s="54">
        <f>'Lack of Coping Capacity'!U38</f>
        <v>5.2009508438843692</v>
      </c>
      <c r="AD39" s="54">
        <f t="shared" si="16"/>
        <v>4.588364918757887</v>
      </c>
      <c r="AE39" s="55">
        <f t="shared" si="17"/>
        <v>4.4905259830185438</v>
      </c>
      <c r="AF39" s="57">
        <f t="shared" si="18"/>
        <v>5.7839400925809832</v>
      </c>
      <c r="AG39" s="58">
        <f t="shared" si="19"/>
        <v>24</v>
      </c>
    </row>
    <row r="40" spans="1:33" ht="15.75" thickTop="1" thickBot="1" x14ac:dyDescent="0.25">
      <c r="A40" s="59" t="s">
        <v>69</v>
      </c>
      <c r="B40" s="60" t="s">
        <v>68</v>
      </c>
      <c r="C40" s="61">
        <f>'Hazard &amp; Exposure'!AO39</f>
        <v>0</v>
      </c>
      <c r="D40" s="53">
        <f>'Hazard &amp; Exposure'!AP39</f>
        <v>0</v>
      </c>
      <c r="E40" s="53">
        <f>'Hazard &amp; Exposure'!AQ39</f>
        <v>6.0521828317367943</v>
      </c>
      <c r="F40" s="53">
        <f>'Hazard &amp; Exposure'!AR39</f>
        <v>0.27687631594409801</v>
      </c>
      <c r="G40" s="53">
        <f>'Hazard &amp; Exposure'!AU39</f>
        <v>1.1111111111111112</v>
      </c>
      <c r="H40" s="54">
        <f>'Hazard &amp; Exposure'!AV39</f>
        <v>1.8625461925661884</v>
      </c>
      <c r="I40" s="53">
        <f>'Hazard &amp; Exposure'!AY39</f>
        <v>0.11224546714502558</v>
      </c>
      <c r="J40" s="53">
        <f>'Hazard &amp; Exposure'!BB39</f>
        <v>0</v>
      </c>
      <c r="K40" s="54">
        <f>'Hazard &amp; Exposure'!BC39</f>
        <v>7.8571827001517908E-2</v>
      </c>
      <c r="L40" s="55">
        <f t="shared" si="10"/>
        <v>1.0098658519618868</v>
      </c>
      <c r="M40" s="56">
        <f>Vulnerability!E39</f>
        <v>7.8429425515833309</v>
      </c>
      <c r="N40" s="54">
        <f>Vulnerability!H39</f>
        <v>9.8249999999999993</v>
      </c>
      <c r="O40" s="54">
        <f>Vulnerability!M39</f>
        <v>5.5813622556203466</v>
      </c>
      <c r="P40" s="54">
        <f t="shared" si="11"/>
        <v>7.7730618396967515</v>
      </c>
      <c r="Q40" s="54">
        <f>Vulnerability!S39</f>
        <v>0</v>
      </c>
      <c r="R40" s="54">
        <f>Vulnerability!W39</f>
        <v>5.0903617232534737</v>
      </c>
      <c r="S40" s="54">
        <f>Vulnerability!AC39</f>
        <v>3.1394361540146711</v>
      </c>
      <c r="T40" s="54">
        <f>Vulnerability!AI39</f>
        <v>4.8</v>
      </c>
      <c r="U40" s="54">
        <f t="shared" si="12"/>
        <v>4.3952456675055043</v>
      </c>
      <c r="V40" s="54">
        <f t="shared" si="13"/>
        <v>2.4727821551628941</v>
      </c>
      <c r="W40" s="55">
        <f t="shared" si="14"/>
        <v>5.7412724098426544</v>
      </c>
      <c r="X40" s="61">
        <f>'Lack of Coping Capacity'!D39</f>
        <v>7.75</v>
      </c>
      <c r="Y40" s="54">
        <f>'Lack of Coping Capacity'!G39</f>
        <v>7.5352769851684567</v>
      </c>
      <c r="Z40" s="54">
        <f t="shared" si="15"/>
        <v>7.6426384925842283</v>
      </c>
      <c r="AA40" s="54">
        <f>'Lack of Coping Capacity'!M39</f>
        <v>8.7024964425473517</v>
      </c>
      <c r="AB40" s="54">
        <f>'Lack of Coping Capacity'!Q39</f>
        <v>5.2024807677603784</v>
      </c>
      <c r="AC40" s="54">
        <f>'Lack of Coping Capacity'!U39</f>
        <v>9.6578420977405095</v>
      </c>
      <c r="AD40" s="54">
        <f t="shared" si="16"/>
        <v>7.8542731026827468</v>
      </c>
      <c r="AE40" s="55">
        <f t="shared" si="17"/>
        <v>7.7501211594433883</v>
      </c>
      <c r="AF40" s="57">
        <f t="shared" si="18"/>
        <v>3.5551678581464383</v>
      </c>
      <c r="AG40" s="58">
        <f t="shared" si="19"/>
        <v>99</v>
      </c>
    </row>
    <row r="41" spans="1:33" ht="15.75" thickTop="1" thickBot="1" x14ac:dyDescent="0.25">
      <c r="A41" s="59" t="s">
        <v>375</v>
      </c>
      <c r="B41" s="60" t="s">
        <v>71</v>
      </c>
      <c r="C41" s="61">
        <f>'Hazard &amp; Exposure'!AO40</f>
        <v>1.2100677914913187</v>
      </c>
      <c r="D41" s="53">
        <f>'Hazard &amp; Exposure'!AP40</f>
        <v>4.2532043627674545</v>
      </c>
      <c r="E41" s="53">
        <f>'Hazard &amp; Exposure'!AQ40</f>
        <v>0</v>
      </c>
      <c r="F41" s="53">
        <f>'Hazard &amp; Exposure'!AR40</f>
        <v>0</v>
      </c>
      <c r="G41" s="53">
        <f>'Hazard &amp; Exposure'!AU40</f>
        <v>0</v>
      </c>
      <c r="H41" s="54">
        <f>'Hazard &amp; Exposure'!AV40</f>
        <v>1.2521988521783496</v>
      </c>
      <c r="I41" s="53">
        <f>'Hazard &amp; Exposure'!AY40</f>
        <v>4.6859063617330445</v>
      </c>
      <c r="J41" s="53">
        <f>'Hazard &amp; Exposure'!BB40</f>
        <v>0</v>
      </c>
      <c r="K41" s="54">
        <f>'Hazard &amp; Exposure'!BC40</f>
        <v>3.2801344532131309</v>
      </c>
      <c r="L41" s="55">
        <f t="shared" si="10"/>
        <v>2.3244785495454066</v>
      </c>
      <c r="M41" s="56">
        <f>Vulnerability!E40</f>
        <v>9.77098021659436</v>
      </c>
      <c r="N41" s="54">
        <f>Vulnerability!H40</f>
        <v>6.4607158800789062</v>
      </c>
      <c r="O41" s="54">
        <f>Vulnerability!M40</f>
        <v>1.3825107054528116</v>
      </c>
      <c r="P41" s="54">
        <f t="shared" si="11"/>
        <v>6.8462967546801101</v>
      </c>
      <c r="Q41" s="54">
        <f>Vulnerability!S40</f>
        <v>2.9542237481111493</v>
      </c>
      <c r="R41" s="54">
        <f>Vulnerability!W40</f>
        <v>6.4898591420434322</v>
      </c>
      <c r="S41" s="54">
        <f>Vulnerability!AC40</f>
        <v>5.4360387729918358E-2</v>
      </c>
      <c r="T41" s="54">
        <f>Vulnerability!AI40</f>
        <v>7.9437777777777789</v>
      </c>
      <c r="U41" s="54">
        <f t="shared" si="12"/>
        <v>5.6615652369703673</v>
      </c>
      <c r="V41" s="54">
        <f t="shared" si="13"/>
        <v>4.4439279071735438</v>
      </c>
      <c r="W41" s="55">
        <f t="shared" si="14"/>
        <v>5.7787290312983206</v>
      </c>
      <c r="X41" s="61" t="str">
        <f>'Lack of Coping Capacity'!D40</f>
        <v>x</v>
      </c>
      <c r="Y41" s="54">
        <f>'Lack of Coping Capacity'!G40</f>
        <v>7.6225868701934818</v>
      </c>
      <c r="Z41" s="54">
        <f t="shared" si="15"/>
        <v>7.6225868701934818</v>
      </c>
      <c r="AA41" s="54">
        <f>'Lack of Coping Capacity'!M40</f>
        <v>7.1998253597268587</v>
      </c>
      <c r="AB41" s="54">
        <f>'Lack of Coping Capacity'!Q40</f>
        <v>8.0534775043499884</v>
      </c>
      <c r="AC41" s="54">
        <f>'Lack of Coping Capacity'!U40</f>
        <v>9.2114512111358575</v>
      </c>
      <c r="AD41" s="54">
        <f t="shared" si="16"/>
        <v>8.1549180250709004</v>
      </c>
      <c r="AE41" s="55">
        <f t="shared" si="17"/>
        <v>7.8997638484370212</v>
      </c>
      <c r="AF41" s="57">
        <f t="shared" si="18"/>
        <v>4.7343169282276252</v>
      </c>
      <c r="AG41" s="58">
        <f t="shared" si="19"/>
        <v>50</v>
      </c>
    </row>
    <row r="42" spans="1:33" ht="15.75" thickTop="1" thickBot="1" x14ac:dyDescent="0.25">
      <c r="A42" s="59" t="s">
        <v>879</v>
      </c>
      <c r="B42" s="60" t="s">
        <v>70</v>
      </c>
      <c r="C42" s="61">
        <f>'Hazard &amp; Exposure'!AO41</f>
        <v>3.9742597837902149</v>
      </c>
      <c r="D42" s="53">
        <f>'Hazard &amp; Exposure'!AP41</f>
        <v>7.9903533556921511</v>
      </c>
      <c r="E42" s="53">
        <f>'Hazard &amp; Exposure'!AQ41</f>
        <v>0</v>
      </c>
      <c r="F42" s="53">
        <f>'Hazard &amp; Exposure'!AR41</f>
        <v>0</v>
      </c>
      <c r="G42" s="53">
        <f>'Hazard &amp; Exposure'!AU41</f>
        <v>0</v>
      </c>
      <c r="H42" s="54">
        <f>'Hazard &amp; Exposure'!AV41</f>
        <v>3.2223675995279075</v>
      </c>
      <c r="I42" s="53">
        <f>'Hazard &amp; Exposure'!AY41</f>
        <v>9.9616830369078038</v>
      </c>
      <c r="J42" s="53">
        <f>'Hazard &amp; Exposure'!BB41</f>
        <v>7</v>
      </c>
      <c r="K42" s="54">
        <f>'Hazard &amp; Exposure'!BC41</f>
        <v>7</v>
      </c>
      <c r="L42" s="55">
        <f t="shared" si="10"/>
        <v>5.416244905204656</v>
      </c>
      <c r="M42" s="56">
        <f>Vulnerability!E41</f>
        <v>10</v>
      </c>
      <c r="N42" s="54">
        <f>Vulnerability!H41</f>
        <v>7.0098129523418491</v>
      </c>
      <c r="O42" s="54">
        <f>Vulnerability!M41</f>
        <v>4.4089551133351517</v>
      </c>
      <c r="P42" s="54">
        <f t="shared" si="11"/>
        <v>7.85469201641925</v>
      </c>
      <c r="Q42" s="54">
        <f>Vulnerability!S41</f>
        <v>6.6681908333276834</v>
      </c>
      <c r="R42" s="54">
        <f>Vulnerability!W41</f>
        <v>7.0771052414787361</v>
      </c>
      <c r="S42" s="54">
        <f>Vulnerability!AC41</f>
        <v>1.8660663379360898E-2</v>
      </c>
      <c r="T42" s="54">
        <f>Vulnerability!AI41</f>
        <v>8.8666666666666671</v>
      </c>
      <c r="U42" s="54">
        <f t="shared" si="12"/>
        <v>6.4628452378024823</v>
      </c>
      <c r="V42" s="54">
        <f t="shared" si="13"/>
        <v>6.5666777355348334</v>
      </c>
      <c r="W42" s="55">
        <f t="shared" si="14"/>
        <v>7.2642189084647226</v>
      </c>
      <c r="X42" s="61" t="str">
        <f>'Lack of Coping Capacity'!D41</f>
        <v>x</v>
      </c>
      <c r="Y42" s="54">
        <f>'Lack of Coping Capacity'!G41</f>
        <v>7.9920511484146122</v>
      </c>
      <c r="Z42" s="54">
        <f t="shared" si="15"/>
        <v>7.9920511484146122</v>
      </c>
      <c r="AA42" s="54">
        <f>'Lack of Coping Capacity'!M41</f>
        <v>8.4884628135081677</v>
      </c>
      <c r="AB42" s="54">
        <f>'Lack of Coping Capacity'!Q41</f>
        <v>9.0731792194879421</v>
      </c>
      <c r="AC42" s="54">
        <f>'Lack of Coping Capacity'!U41</f>
        <v>9.4511482782853129</v>
      </c>
      <c r="AD42" s="54">
        <f t="shared" si="16"/>
        <v>9.0042634370938082</v>
      </c>
      <c r="AE42" s="55">
        <f t="shared" si="17"/>
        <v>8.5476399824405309</v>
      </c>
      <c r="AF42" s="57">
        <f t="shared" si="18"/>
        <v>6.9541568121216386</v>
      </c>
      <c r="AG42" s="58">
        <f t="shared" si="19"/>
        <v>8</v>
      </c>
    </row>
    <row r="43" spans="1:33" ht="15.75" thickTop="1" thickBot="1" x14ac:dyDescent="0.25">
      <c r="A43" s="59" t="s">
        <v>73</v>
      </c>
      <c r="B43" s="60" t="s">
        <v>72</v>
      </c>
      <c r="C43" s="61">
        <f>'Hazard &amp; Exposure'!AO42</f>
        <v>9.4993445601550874</v>
      </c>
      <c r="D43" s="53">
        <f>'Hazard &amp; Exposure'!AP42</f>
        <v>3.1034569281814099</v>
      </c>
      <c r="E43" s="53">
        <f>'Hazard &amp; Exposure'!AQ42</f>
        <v>4.2591167168530699</v>
      </c>
      <c r="F43" s="53">
        <f>'Hazard &amp; Exposure'!AR42</f>
        <v>0.66041416291964095</v>
      </c>
      <c r="G43" s="53">
        <f>'Hazard &amp; Exposure'!AU42</f>
        <v>0.72463768115942018</v>
      </c>
      <c r="H43" s="54">
        <f>'Hazard &amp; Exposure'!AV42</f>
        <v>4.8529381313649091</v>
      </c>
      <c r="I43" s="53">
        <f>'Hazard &amp; Exposure'!AY42</f>
        <v>0.16579100148794662</v>
      </c>
      <c r="J43" s="53">
        <f>'Hazard &amp; Exposure'!BB42</f>
        <v>0</v>
      </c>
      <c r="K43" s="54">
        <f>'Hazard &amp; Exposure'!BC42</f>
        <v>0.11605370104156265</v>
      </c>
      <c r="L43" s="55">
        <f t="shared" si="10"/>
        <v>2.815993800641325</v>
      </c>
      <c r="M43" s="56">
        <f>Vulnerability!E42</f>
        <v>6.0823759302622289</v>
      </c>
      <c r="N43" s="54">
        <f>Vulnerability!H42</f>
        <v>6.0070829026722121</v>
      </c>
      <c r="O43" s="54">
        <f>Vulnerability!M42</f>
        <v>0.17304285073266534</v>
      </c>
      <c r="P43" s="54">
        <f t="shared" si="11"/>
        <v>4.5862194034823336</v>
      </c>
      <c r="Q43" s="54">
        <f>Vulnerability!S42</f>
        <v>1.6817629237144187</v>
      </c>
      <c r="R43" s="54">
        <f>Vulnerability!W42</f>
        <v>0.20675137999912133</v>
      </c>
      <c r="S43" s="54">
        <f>Vulnerability!AC42</f>
        <v>5.2774269185409395E-2</v>
      </c>
      <c r="T43" s="54">
        <f>Vulnerability!AI42</f>
        <v>2.4833333333333329</v>
      </c>
      <c r="U43" s="54">
        <f t="shared" si="12"/>
        <v>0.9783070399317515</v>
      </c>
      <c r="V43" s="54">
        <f t="shared" si="13"/>
        <v>1.3363611039845402</v>
      </c>
      <c r="W43" s="55">
        <f t="shared" si="14"/>
        <v>3.124923956677244</v>
      </c>
      <c r="X43" s="61">
        <f>'Lack of Coping Capacity'!D42</f>
        <v>1.4583333333333259</v>
      </c>
      <c r="Y43" s="54">
        <f>'Lack of Coping Capacity'!G42</f>
        <v>4.3798382937908169</v>
      </c>
      <c r="Z43" s="54">
        <f t="shared" si="15"/>
        <v>2.9190858135620714</v>
      </c>
      <c r="AA43" s="54">
        <f>'Lack of Coping Capacity'!M42</f>
        <v>3.4746889049763094</v>
      </c>
      <c r="AB43" s="54">
        <f>'Lack of Coping Capacity'!Q42</f>
        <v>2.1001056936314821</v>
      </c>
      <c r="AC43" s="54">
        <f>'Lack of Coping Capacity'!U42</f>
        <v>3.4484293182105121</v>
      </c>
      <c r="AD43" s="54">
        <f t="shared" si="16"/>
        <v>3.0077413056061011</v>
      </c>
      <c r="AE43" s="55">
        <f t="shared" si="17"/>
        <v>2.9635341435647424</v>
      </c>
      <c r="AF43" s="57">
        <f t="shared" si="18"/>
        <v>2.965471088987067</v>
      </c>
      <c r="AG43" s="58">
        <f t="shared" si="19"/>
        <v>123</v>
      </c>
    </row>
    <row r="44" spans="1:33" ht="15.75" thickTop="1" thickBot="1" x14ac:dyDescent="0.25">
      <c r="A44" s="59" t="s">
        <v>372</v>
      </c>
      <c r="B44" s="60" t="s">
        <v>74</v>
      </c>
      <c r="C44" s="61">
        <f>'Hazard &amp; Exposure'!AO43</f>
        <v>0</v>
      </c>
      <c r="D44" s="53">
        <f>'Hazard &amp; Exposure'!AP43</f>
        <v>5.2991031436902851</v>
      </c>
      <c r="E44" s="53">
        <f>'Hazard &amp; Exposure'!AQ43</f>
        <v>0</v>
      </c>
      <c r="F44" s="53">
        <f>'Hazard &amp; Exposure'!AR43</f>
        <v>0</v>
      </c>
      <c r="G44" s="53">
        <f>'Hazard &amp; Exposure'!AU43</f>
        <v>0.55555555555555536</v>
      </c>
      <c r="H44" s="54">
        <f>'Hazard &amp; Exposure'!AV43</f>
        <v>1.4502474382453834</v>
      </c>
      <c r="I44" s="53">
        <f>'Hazard &amp; Exposure'!AY43</f>
        <v>5.5980351665082138</v>
      </c>
      <c r="J44" s="53">
        <f>'Hazard &amp; Exposure'!BB43</f>
        <v>0</v>
      </c>
      <c r="K44" s="54">
        <f>'Hazard &amp; Exposure'!BC43</f>
        <v>3.9186246165557499</v>
      </c>
      <c r="L44" s="55">
        <f t="shared" si="10"/>
        <v>2.7753069211827479</v>
      </c>
      <c r="M44" s="56">
        <f>Vulnerability!E43</f>
        <v>7.3387157327693151</v>
      </c>
      <c r="N44" s="54">
        <f>Vulnerability!H43</f>
        <v>4.125</v>
      </c>
      <c r="O44" s="54">
        <f>Vulnerability!M43</f>
        <v>5.8050280223487185</v>
      </c>
      <c r="P44" s="54">
        <f t="shared" si="11"/>
        <v>6.1518648719718376</v>
      </c>
      <c r="Q44" s="54">
        <f>Vulnerability!S43</f>
        <v>5.6999846792562892</v>
      </c>
      <c r="R44" s="54">
        <f>Vulnerability!W43</f>
        <v>6.7948580218309127</v>
      </c>
      <c r="S44" s="54">
        <f>Vulnerability!AC43</f>
        <v>0</v>
      </c>
      <c r="T44" s="54">
        <f>Vulnerability!AI43</f>
        <v>4.1524444444444448</v>
      </c>
      <c r="U44" s="54">
        <f t="shared" si="12"/>
        <v>4.1747747976240825</v>
      </c>
      <c r="V44" s="54">
        <f t="shared" si="13"/>
        <v>4.9846608529155798</v>
      </c>
      <c r="W44" s="55">
        <f t="shared" si="14"/>
        <v>5.5990719782465757</v>
      </c>
      <c r="X44" s="61">
        <f>'Lack of Coping Capacity'!D43</f>
        <v>7.125</v>
      </c>
      <c r="Y44" s="54">
        <f>'Lack of Coping Capacity'!G43</f>
        <v>7.1861135005950931</v>
      </c>
      <c r="Z44" s="54">
        <f t="shared" si="15"/>
        <v>7.1555567502975466</v>
      </c>
      <c r="AA44" s="54">
        <f>'Lack of Coping Capacity'!M43</f>
        <v>7.6563461538461528</v>
      </c>
      <c r="AB44" s="54">
        <f>'Lack of Coping Capacity'!Q43</f>
        <v>7.0090131742480724</v>
      </c>
      <c r="AC44" s="54">
        <f>'Lack of Coping Capacity'!U43</f>
        <v>9.7770621468926553</v>
      </c>
      <c r="AD44" s="54">
        <f t="shared" si="16"/>
        <v>8.1474738249956271</v>
      </c>
      <c r="AE44" s="55">
        <f t="shared" si="17"/>
        <v>7.6872494913951828</v>
      </c>
      <c r="AF44" s="57">
        <f t="shared" si="18"/>
        <v>4.9249219088224017</v>
      </c>
      <c r="AG44" s="58">
        <f t="shared" si="19"/>
        <v>43</v>
      </c>
    </row>
    <row r="45" spans="1:33" ht="15.75" thickTop="1" thickBot="1" x14ac:dyDescent="0.25">
      <c r="A45" s="59" t="s">
        <v>76</v>
      </c>
      <c r="B45" s="60" t="s">
        <v>75</v>
      </c>
      <c r="C45" s="61">
        <f>'Hazard &amp; Exposure'!AO44</f>
        <v>7.1417132778477228</v>
      </c>
      <c r="D45" s="53">
        <f>'Hazard &amp; Exposure'!AP44</f>
        <v>4.9981110760537284</v>
      </c>
      <c r="E45" s="53">
        <f>'Hazard &amp; Exposure'!AQ44</f>
        <v>0</v>
      </c>
      <c r="F45" s="53">
        <f>'Hazard &amp; Exposure'!AR44</f>
        <v>0</v>
      </c>
      <c r="G45" s="53">
        <f>'Hazard &amp; Exposure'!AU44</f>
        <v>0.91787439613526578</v>
      </c>
      <c r="H45" s="54">
        <f>'Hazard &amp; Exposure'!AV44</f>
        <v>3.2232142465035372</v>
      </c>
      <c r="I45" s="53">
        <f>'Hazard &amp; Exposure'!AY44</f>
        <v>6.4541301850616781E-2</v>
      </c>
      <c r="J45" s="53">
        <f>'Hazard &amp; Exposure'!BB44</f>
        <v>0</v>
      </c>
      <c r="K45" s="54">
        <f>'Hazard &amp; Exposure'!BC44</f>
        <v>4.5178911295431751E-2</v>
      </c>
      <c r="L45" s="55">
        <f t="shared" si="10"/>
        <v>1.7683635546967735</v>
      </c>
      <c r="M45" s="56">
        <f>Vulnerability!E44</f>
        <v>6.1796961203318412</v>
      </c>
      <c r="N45" s="54">
        <f>Vulnerability!H44</f>
        <v>2.0143596283049066</v>
      </c>
      <c r="O45" s="54">
        <f>Vulnerability!M44</f>
        <v>1.7669574623182527E-3</v>
      </c>
      <c r="P45" s="54">
        <f t="shared" si="11"/>
        <v>3.5938797066077273</v>
      </c>
      <c r="Q45" s="54">
        <f>Vulnerability!S44</f>
        <v>3.1639300078287658</v>
      </c>
      <c r="R45" s="54">
        <f>Vulnerability!W44</f>
        <v>0.12930267055249622</v>
      </c>
      <c r="S45" s="54">
        <f>Vulnerability!AC44</f>
        <v>8.8179274343360703E-3</v>
      </c>
      <c r="T45" s="54">
        <f>Vulnerability!AI44</f>
        <v>2.0942222222222222</v>
      </c>
      <c r="U45" s="54">
        <f t="shared" si="12"/>
        <v>0.79028586460161221</v>
      </c>
      <c r="V45" s="54">
        <f t="shared" si="13"/>
        <v>2.0545407133645317</v>
      </c>
      <c r="W45" s="55">
        <f t="shared" si="14"/>
        <v>2.8600302479128663</v>
      </c>
      <c r="X45" s="61">
        <f>'Lack of Coping Capacity'!D44</f>
        <v>2.75</v>
      </c>
      <c r="Y45" s="54">
        <f>'Lack of Coping Capacity'!G44</f>
        <v>4.4108682632446286</v>
      </c>
      <c r="Z45" s="54">
        <f t="shared" si="15"/>
        <v>3.5804341316223143</v>
      </c>
      <c r="AA45" s="54">
        <f>'Lack of Coping Capacity'!M44</f>
        <v>3.9087888675573623</v>
      </c>
      <c r="AB45" s="54">
        <f>'Lack of Coping Capacity'!Q44</f>
        <v>2.3561018717388276</v>
      </c>
      <c r="AC45" s="54">
        <f>'Lack of Coping Capacity'!U44</f>
        <v>3.0922775766483639</v>
      </c>
      <c r="AD45" s="54">
        <f t="shared" si="16"/>
        <v>3.1190561053148511</v>
      </c>
      <c r="AE45" s="55">
        <f t="shared" si="17"/>
        <v>3.3531742300222933</v>
      </c>
      <c r="AF45" s="57">
        <f t="shared" si="18"/>
        <v>2.5692089955455133</v>
      </c>
      <c r="AG45" s="58">
        <f t="shared" si="19"/>
        <v>135</v>
      </c>
    </row>
    <row r="46" spans="1:33" ht="15.75" thickTop="1" thickBot="1" x14ac:dyDescent="0.25">
      <c r="A46" s="59" t="s">
        <v>78</v>
      </c>
      <c r="B46" s="60" t="s">
        <v>77</v>
      </c>
      <c r="C46" s="61">
        <f>'Hazard &amp; Exposure'!AO45</f>
        <v>5.6978366567623029</v>
      </c>
      <c r="D46" s="53">
        <f>'Hazard &amp; Exposure'!AP45</f>
        <v>3.5035706495431778</v>
      </c>
      <c r="E46" s="53">
        <f>'Hazard &amp; Exposure'!AQ45</f>
        <v>0</v>
      </c>
      <c r="F46" s="53">
        <f>'Hazard &amp; Exposure'!AR45</f>
        <v>8.4329233687191749</v>
      </c>
      <c r="G46" s="53">
        <f>'Hazard &amp; Exposure'!AU45</f>
        <v>3.5984852710681112</v>
      </c>
      <c r="H46" s="54">
        <f>'Hazard &amp; Exposure'!AV45</f>
        <v>4.9050089967218993</v>
      </c>
      <c r="I46" s="53">
        <f>'Hazard &amp; Exposure'!AY45</f>
        <v>0.15497189653227908</v>
      </c>
      <c r="J46" s="53">
        <f>'Hazard &amp; Exposure'!BB45</f>
        <v>0</v>
      </c>
      <c r="K46" s="54">
        <f>'Hazard &amp; Exposure'!BC45</f>
        <v>0.10848032757259535</v>
      </c>
      <c r="L46" s="55">
        <f t="shared" si="10"/>
        <v>2.8477310418197188</v>
      </c>
      <c r="M46" s="56">
        <f>Vulnerability!E45</f>
        <v>5.2506647301765108</v>
      </c>
      <c r="N46" s="54">
        <f>Vulnerability!H45</f>
        <v>4.6827807543802704</v>
      </c>
      <c r="O46" s="54">
        <f>Vulnerability!M45</f>
        <v>0.21690063159363948</v>
      </c>
      <c r="P46" s="54">
        <f t="shared" si="11"/>
        <v>3.8502527115817324</v>
      </c>
      <c r="Q46" s="54">
        <f>Vulnerability!S45</f>
        <v>0</v>
      </c>
      <c r="R46" s="54">
        <f>Vulnerability!W45</f>
        <v>4.2050426499865644E-2</v>
      </c>
      <c r="S46" s="54">
        <f>Vulnerability!AC45</f>
        <v>0.27405482641049161</v>
      </c>
      <c r="T46" s="54">
        <f>Vulnerability!AI45</f>
        <v>0.66666666666666663</v>
      </c>
      <c r="U46" s="54">
        <f t="shared" si="12"/>
        <v>0.33068781548847265</v>
      </c>
      <c r="V46" s="54">
        <f t="shared" si="13"/>
        <v>0.16659279998961354</v>
      </c>
      <c r="W46" s="55">
        <f t="shared" si="14"/>
        <v>2.1967071653551411</v>
      </c>
      <c r="X46" s="61">
        <f>'Lack of Coping Capacity'!D45</f>
        <v>2.5</v>
      </c>
      <c r="Y46" s="54">
        <f>'Lack of Coping Capacity'!G45</f>
        <v>5.6401262700557711</v>
      </c>
      <c r="Z46" s="54">
        <f t="shared" si="15"/>
        <v>4.0700631350278851</v>
      </c>
      <c r="AA46" s="54">
        <f>'Lack of Coping Capacity'!M45</f>
        <v>3.4609908683368502</v>
      </c>
      <c r="AB46" s="54">
        <f>'Lack of Coping Capacity'!Q45</f>
        <v>2.7993536895103155</v>
      </c>
      <c r="AC46" s="54">
        <f>'Lack of Coping Capacity'!U45</f>
        <v>3.8050879384843825</v>
      </c>
      <c r="AD46" s="54">
        <f t="shared" si="16"/>
        <v>3.3551441654438494</v>
      </c>
      <c r="AE46" s="55">
        <f t="shared" si="17"/>
        <v>3.7212440375191322</v>
      </c>
      <c r="AF46" s="57">
        <f t="shared" si="18"/>
        <v>2.8553088795299488</v>
      </c>
      <c r="AG46" s="58">
        <f t="shared" si="19"/>
        <v>125</v>
      </c>
    </row>
    <row r="47" spans="1:33" ht="15.75" thickTop="1" thickBot="1" x14ac:dyDescent="0.25">
      <c r="A47" s="59" t="s">
        <v>80</v>
      </c>
      <c r="B47" s="60" t="s">
        <v>79</v>
      </c>
      <c r="C47" s="61">
        <f>'Hazard &amp; Exposure'!AO46</f>
        <v>4.7205596872578388</v>
      </c>
      <c r="D47" s="53">
        <f>'Hazard &amp; Exposure'!AP46</f>
        <v>0.54693234637796928</v>
      </c>
      <c r="E47" s="53">
        <f>'Hazard &amp; Exposure'!AQ46</f>
        <v>4.3487151866786471</v>
      </c>
      <c r="F47" s="53">
        <f>'Hazard &amp; Exposure'!AR46</f>
        <v>0</v>
      </c>
      <c r="G47" s="53">
        <f>'Hazard &amp; Exposure'!AU46</f>
        <v>1.8357487922705313</v>
      </c>
      <c r="H47" s="54">
        <f>'Hazard &amp; Exposure'!AV46</f>
        <v>2.5108307570298996</v>
      </c>
      <c r="I47" s="53">
        <f>'Hazard &amp; Exposure'!AY46</f>
        <v>0.1112867427884032</v>
      </c>
      <c r="J47" s="53">
        <f>'Hazard &amp; Exposure'!BB46</f>
        <v>0</v>
      </c>
      <c r="K47" s="54">
        <f>'Hazard &amp; Exposure'!BC46</f>
        <v>7.7900719951882247E-2</v>
      </c>
      <c r="L47" s="55">
        <f t="shared" si="10"/>
        <v>1.3700278772232386</v>
      </c>
      <c r="M47" s="56">
        <f>Vulnerability!E46</f>
        <v>3.7280571077062397</v>
      </c>
      <c r="N47" s="54">
        <f>Vulnerability!H46</f>
        <v>4.7296519565592696</v>
      </c>
      <c r="O47" s="54">
        <f>Vulnerability!M46</f>
        <v>1.0885357608003687E-4</v>
      </c>
      <c r="P47" s="54">
        <f t="shared" si="11"/>
        <v>3.0464687563869575</v>
      </c>
      <c r="Q47" s="54">
        <f>Vulnerability!S46</f>
        <v>0</v>
      </c>
      <c r="R47" s="54">
        <f>Vulnerability!W46</f>
        <v>4.6826994163178405E-2</v>
      </c>
      <c r="S47" s="54">
        <f>Vulnerability!AC46</f>
        <v>0</v>
      </c>
      <c r="T47" s="54">
        <f>Vulnerability!AI46</f>
        <v>2.7837777777777775</v>
      </c>
      <c r="U47" s="54">
        <f t="shared" si="12"/>
        <v>1.0326183917238572</v>
      </c>
      <c r="V47" s="54">
        <f t="shared" si="13"/>
        <v>0.5288971443820264</v>
      </c>
      <c r="W47" s="55">
        <f t="shared" si="14"/>
        <v>1.8730501152723811</v>
      </c>
      <c r="X47" s="61" t="str">
        <f>'Lack of Coping Capacity'!D46</f>
        <v>x</v>
      </c>
      <c r="Y47" s="54">
        <f>'Lack of Coping Capacity'!G46</f>
        <v>2.9989335298538209</v>
      </c>
      <c r="Z47" s="54">
        <f t="shared" si="15"/>
        <v>2.9989335298538209</v>
      </c>
      <c r="AA47" s="54">
        <f>'Lack of Coping Capacity'!M46</f>
        <v>4.0902638575361658</v>
      </c>
      <c r="AB47" s="54">
        <f>'Lack of Coping Capacity'!Q46</f>
        <v>0.33665880645746427</v>
      </c>
      <c r="AC47" s="54">
        <f>'Lack of Coping Capacity'!U46</f>
        <v>2.2006901731441886</v>
      </c>
      <c r="AD47" s="54">
        <f t="shared" si="16"/>
        <v>2.2092042790459394</v>
      </c>
      <c r="AE47" s="55">
        <f t="shared" si="17"/>
        <v>2.6132379046246674</v>
      </c>
      <c r="AF47" s="57">
        <f t="shared" si="18"/>
        <v>1.8857578179874963</v>
      </c>
      <c r="AG47" s="58">
        <f t="shared" si="19"/>
        <v>157</v>
      </c>
    </row>
    <row r="48" spans="1:33" ht="15.75" thickTop="1" thickBot="1" x14ac:dyDescent="0.25">
      <c r="A48" s="59" t="s">
        <v>82</v>
      </c>
      <c r="B48" s="60" t="s">
        <v>81</v>
      </c>
      <c r="C48" s="61">
        <f>'Hazard &amp; Exposure'!AO47</f>
        <v>2.1076963182913269</v>
      </c>
      <c r="D48" s="53">
        <f>'Hazard &amp; Exposure'!AP47</f>
        <v>5.5520378852006012</v>
      </c>
      <c r="E48" s="53">
        <f>'Hazard &amp; Exposure'!AQ47</f>
        <v>0</v>
      </c>
      <c r="F48" s="53">
        <f>'Hazard &amp; Exposure'!AR47</f>
        <v>0</v>
      </c>
      <c r="G48" s="53">
        <f>'Hazard &amp; Exposure'!AU47</f>
        <v>1.1111111111111112</v>
      </c>
      <c r="H48" s="54">
        <f>'Hazard &amp; Exposure'!AV47</f>
        <v>2.0290393955432564</v>
      </c>
      <c r="I48" s="53">
        <f>'Hazard &amp; Exposure'!AY47</f>
        <v>0.1336814910561262</v>
      </c>
      <c r="J48" s="53">
        <f>'Hazard &amp; Exposure'!BB47</f>
        <v>0</v>
      </c>
      <c r="K48" s="54">
        <f>'Hazard &amp; Exposure'!BC47</f>
        <v>9.3577043739288338E-2</v>
      </c>
      <c r="L48" s="55">
        <f t="shared" si="10"/>
        <v>1.1080098655681623</v>
      </c>
      <c r="M48" s="56">
        <f>Vulnerability!E47</f>
        <v>1.6898707742376118</v>
      </c>
      <c r="N48" s="54">
        <f>Vulnerability!H47</f>
        <v>0.41510390879768888</v>
      </c>
      <c r="O48" s="54">
        <f>Vulnerability!M47</f>
        <v>0</v>
      </c>
      <c r="P48" s="54">
        <f t="shared" si="11"/>
        <v>0.94871136431822811</v>
      </c>
      <c r="Q48" s="54">
        <f>Vulnerability!S47</f>
        <v>0</v>
      </c>
      <c r="R48" s="54">
        <f>Vulnerability!W47</f>
        <v>3.9310670782677803E-2</v>
      </c>
      <c r="S48" s="54">
        <f>Vulnerability!AC47</f>
        <v>6.177845144802987</v>
      </c>
      <c r="T48" s="54">
        <f>Vulnerability!AI47</f>
        <v>1.58</v>
      </c>
      <c r="U48" s="54">
        <f t="shared" si="12"/>
        <v>3.0666163967349265</v>
      </c>
      <c r="V48" s="54">
        <f t="shared" si="13"/>
        <v>1.6568382885096908</v>
      </c>
      <c r="W48" s="55">
        <f t="shared" si="14"/>
        <v>1.3091674396490325</v>
      </c>
      <c r="X48" s="61">
        <f>'Lack of Coping Capacity'!D47</f>
        <v>3.291666666666675</v>
      </c>
      <c r="Y48" s="54">
        <f>'Lack of Coping Capacity'!G47</f>
        <v>4.2237241029739376</v>
      </c>
      <c r="Z48" s="54">
        <f t="shared" si="15"/>
        <v>3.7576953848203063</v>
      </c>
      <c r="AA48" s="54">
        <f>'Lack of Coping Capacity'!M47</f>
        <v>4.796153846153846</v>
      </c>
      <c r="AB48" s="54">
        <f>'Lack of Coping Capacity'!Q47</f>
        <v>1.3333333333333522E-2</v>
      </c>
      <c r="AC48" s="54">
        <f>'Lack of Coping Capacity'!U47</f>
        <v>1.672656467366231</v>
      </c>
      <c r="AD48" s="54">
        <f t="shared" si="16"/>
        <v>2.160714548951137</v>
      </c>
      <c r="AE48" s="55">
        <f t="shared" si="17"/>
        <v>2.9984058387173018</v>
      </c>
      <c r="AF48" s="57">
        <f t="shared" si="18"/>
        <v>1.6323367031949396</v>
      </c>
      <c r="AG48" s="58">
        <f t="shared" si="19"/>
        <v>167</v>
      </c>
    </row>
    <row r="49" spans="1:33" ht="15.75" thickTop="1" thickBot="1" x14ac:dyDescent="0.25">
      <c r="A49" s="59" t="s">
        <v>84</v>
      </c>
      <c r="B49" s="60" t="s">
        <v>83</v>
      </c>
      <c r="C49" s="61">
        <f>'Hazard &amp; Exposure'!AO48</f>
        <v>0</v>
      </c>
      <c r="D49" s="53">
        <f>'Hazard &amp; Exposure'!AP48</f>
        <v>3.0122093986064611</v>
      </c>
      <c r="E49" s="53">
        <f>'Hazard &amp; Exposure'!AQ48</f>
        <v>0</v>
      </c>
      <c r="F49" s="53">
        <f>'Hazard &amp; Exposure'!AR48</f>
        <v>0</v>
      </c>
      <c r="G49" s="53">
        <f>'Hazard &amp; Exposure'!AU48</f>
        <v>0.36231884057971042</v>
      </c>
      <c r="H49" s="54">
        <f>'Hazard &amp; Exposure'!AV48</f>
        <v>0.74987300766590437</v>
      </c>
      <c r="I49" s="53">
        <f>'Hazard &amp; Exposure'!AY48</f>
        <v>2.1537955324758919E-2</v>
      </c>
      <c r="J49" s="53">
        <f>'Hazard &amp; Exposure'!BB48</f>
        <v>0</v>
      </c>
      <c r="K49" s="54">
        <f>'Hazard &amp; Exposure'!BC48</f>
        <v>1.5076568727331244E-2</v>
      </c>
      <c r="L49" s="55">
        <f t="shared" si="10"/>
        <v>0.38876734224737242</v>
      </c>
      <c r="M49" s="56">
        <f>Vulnerability!E48</f>
        <v>2.0034578532401546</v>
      </c>
      <c r="N49" s="54">
        <f>Vulnerability!H48</f>
        <v>1.3073861405562135</v>
      </c>
      <c r="O49" s="54">
        <f>Vulnerability!M48</f>
        <v>0</v>
      </c>
      <c r="P49" s="54">
        <f t="shared" si="11"/>
        <v>1.3285754617591308</v>
      </c>
      <c r="Q49" s="54">
        <f>Vulnerability!S48</f>
        <v>2.2021722685412763</v>
      </c>
      <c r="R49" s="54">
        <f>Vulnerability!W48</f>
        <v>5.6716745837044037E-2</v>
      </c>
      <c r="S49" s="54">
        <f>Vulnerability!AC48</f>
        <v>0</v>
      </c>
      <c r="T49" s="54">
        <f>Vulnerability!AI48</f>
        <v>1.0088888888888892</v>
      </c>
      <c r="U49" s="54">
        <f t="shared" si="12"/>
        <v>0.36536800046441442</v>
      </c>
      <c r="V49" s="54">
        <f t="shared" si="13"/>
        <v>1.3267783187988216</v>
      </c>
      <c r="W49" s="55">
        <f t="shared" si="14"/>
        <v>1.3276769315441741</v>
      </c>
      <c r="X49" s="61" t="str">
        <f>'Lack of Coping Capacity'!D48</f>
        <v>x</v>
      </c>
      <c r="Y49" s="54">
        <f>'Lack of Coping Capacity'!G48</f>
        <v>0.97892148494720455</v>
      </c>
      <c r="Z49" s="54">
        <f t="shared" si="15"/>
        <v>0.97892148494720455</v>
      </c>
      <c r="AA49" s="54">
        <f>'Lack of Coping Capacity'!M48</f>
        <v>3.3923076923076922</v>
      </c>
      <c r="AB49" s="54">
        <f>'Lack of Coping Capacity'!Q48</f>
        <v>0</v>
      </c>
      <c r="AC49" s="54">
        <f>'Lack of Coping Capacity'!U48</f>
        <v>0.96320149918013576</v>
      </c>
      <c r="AD49" s="54">
        <f t="shared" si="16"/>
        <v>1.4518363971626094</v>
      </c>
      <c r="AE49" s="55">
        <f t="shared" si="17"/>
        <v>1.2182044071673026</v>
      </c>
      <c r="AF49" s="57">
        <f t="shared" si="18"/>
        <v>0.85671055404859731</v>
      </c>
      <c r="AG49" s="58">
        <f t="shared" si="19"/>
        <v>183</v>
      </c>
    </row>
    <row r="50" spans="1:33" ht="15.75" thickTop="1" thickBot="1" x14ac:dyDescent="0.25">
      <c r="A50" s="59" t="s">
        <v>86</v>
      </c>
      <c r="B50" s="60" t="s">
        <v>85</v>
      </c>
      <c r="C50" s="61">
        <f>'Hazard &amp; Exposure'!AO49</f>
        <v>4.6072672889895196</v>
      </c>
      <c r="D50" s="53">
        <f>'Hazard &amp; Exposure'!AP49</f>
        <v>1.9508918476308126</v>
      </c>
      <c r="E50" s="53">
        <f>'Hazard &amp; Exposure'!AQ49</f>
        <v>0</v>
      </c>
      <c r="F50" s="53">
        <f>'Hazard &amp; Exposure'!AR49</f>
        <v>0</v>
      </c>
      <c r="G50" s="53">
        <f>'Hazard &amp; Exposure'!AU49</f>
        <v>9.5706544710841293</v>
      </c>
      <c r="H50" s="54">
        <f>'Hazard &amp; Exposure'!AV49</f>
        <v>4.6419482212008676</v>
      </c>
      <c r="I50" s="53">
        <f>'Hazard &amp; Exposure'!AY49</f>
        <v>0.59937129227970432</v>
      </c>
      <c r="J50" s="53">
        <f>'Hazard &amp; Exposure'!BB49</f>
        <v>0</v>
      </c>
      <c r="K50" s="54">
        <f>'Hazard &amp; Exposure'!BC49</f>
        <v>0.41955990459579301</v>
      </c>
      <c r="L50" s="55">
        <f t="shared" si="10"/>
        <v>2.7945381209447904</v>
      </c>
      <c r="M50" s="56">
        <f>Vulnerability!E49</f>
        <v>6.3357434461038977</v>
      </c>
      <c r="N50" s="54">
        <f>Vulnerability!H49</f>
        <v>3.74</v>
      </c>
      <c r="O50" s="54">
        <f>Vulnerability!M49</f>
        <v>4.515391519614357</v>
      </c>
      <c r="P50" s="54">
        <f t="shared" si="11"/>
        <v>5.2317196029555388</v>
      </c>
      <c r="Q50" s="54">
        <f>Vulnerability!S49</f>
        <v>2.7468992622870241</v>
      </c>
      <c r="R50" s="54">
        <f>Vulnerability!W49</f>
        <v>3.2119426289110558</v>
      </c>
      <c r="S50" s="54">
        <f>Vulnerability!AC49</f>
        <v>0</v>
      </c>
      <c r="T50" s="54">
        <f>Vulnerability!AI49</f>
        <v>4.7833333333333332</v>
      </c>
      <c r="U50" s="54">
        <f t="shared" si="12"/>
        <v>2.8912711460481622</v>
      </c>
      <c r="V50" s="54">
        <f t="shared" si="13"/>
        <v>2.8193994162185971</v>
      </c>
      <c r="W50" s="55">
        <f t="shared" si="14"/>
        <v>4.1289753829097977</v>
      </c>
      <c r="X50" s="61">
        <f>'Lack of Coping Capacity'!D49</f>
        <v>5.5</v>
      </c>
      <c r="Y50" s="54">
        <f>'Lack of Coping Capacity'!G49</f>
        <v>6.8845608949661257</v>
      </c>
      <c r="Z50" s="54">
        <f t="shared" si="15"/>
        <v>6.1922804474830624</v>
      </c>
      <c r="AA50" s="54">
        <f>'Lack of Coping Capacity'!M49</f>
        <v>8.8256410256410263</v>
      </c>
      <c r="AB50" s="54">
        <f>'Lack of Coping Capacity'!Q49</f>
        <v>4.998801887795179</v>
      </c>
      <c r="AC50" s="54">
        <f>'Lack of Coping Capacity'!U49</f>
        <v>8.6726223100158411</v>
      </c>
      <c r="AD50" s="54">
        <f t="shared" si="16"/>
        <v>7.4990217411506821</v>
      </c>
      <c r="AE50" s="55">
        <f t="shared" si="17"/>
        <v>6.8959888171881598</v>
      </c>
      <c r="AF50" s="57">
        <f t="shared" si="18"/>
        <v>4.3011338725137618</v>
      </c>
      <c r="AG50" s="58">
        <f t="shared" si="19"/>
        <v>72</v>
      </c>
    </row>
    <row r="51" spans="1:33" ht="15.75" thickTop="1" thickBot="1" x14ac:dyDescent="0.25">
      <c r="A51" s="59" t="s">
        <v>88</v>
      </c>
      <c r="B51" s="60" t="s">
        <v>87</v>
      </c>
      <c r="C51" s="61">
        <f>'Hazard &amp; Exposure'!AO50</f>
        <v>3.9636935648039056</v>
      </c>
      <c r="D51" s="53">
        <f>'Hazard &amp; Exposure'!AP50</f>
        <v>0</v>
      </c>
      <c r="E51" s="53">
        <f>'Hazard &amp; Exposure'!AQ50</f>
        <v>0</v>
      </c>
      <c r="F51" s="53">
        <f>'Hazard &amp; Exposure'!AR50</f>
        <v>5.4943912422522061</v>
      </c>
      <c r="G51" s="53">
        <f>'Hazard &amp; Exposure'!AU50</f>
        <v>0</v>
      </c>
      <c r="H51" s="54">
        <f>'Hazard &amp; Exposure'!AV50</f>
        <v>2.2358553324756674</v>
      </c>
      <c r="I51" s="53">
        <f>'Hazard &amp; Exposure'!AY50</f>
        <v>9.8874006338888088E-3</v>
      </c>
      <c r="J51" s="53">
        <f>'Hazard &amp; Exposure'!BB50</f>
        <v>0</v>
      </c>
      <c r="K51" s="54">
        <f>'Hazard &amp; Exposure'!BC50</f>
        <v>6.9211804437221656E-3</v>
      </c>
      <c r="L51" s="55">
        <f t="shared" si="10"/>
        <v>1.1837486291010357</v>
      </c>
      <c r="M51" s="56">
        <f>Vulnerability!E50</f>
        <v>2.9941613502251396</v>
      </c>
      <c r="N51" s="54" t="str">
        <f>Vulnerability!H50</f>
        <v>x</v>
      </c>
      <c r="O51" s="54">
        <f>Vulnerability!M50</f>
        <v>6.7916214119472453</v>
      </c>
      <c r="P51" s="54">
        <f t="shared" si="11"/>
        <v>4.2599813707991752</v>
      </c>
      <c r="Q51" s="54">
        <f>Vulnerability!S50</f>
        <v>0</v>
      </c>
      <c r="R51" s="54">
        <f>Vulnerability!W50</f>
        <v>0.34905745955163009</v>
      </c>
      <c r="S51" s="54">
        <f>Vulnerability!AC50</f>
        <v>0</v>
      </c>
      <c r="T51" s="54">
        <f>Vulnerability!AI50</f>
        <v>1.0666666666666667</v>
      </c>
      <c r="U51" s="54">
        <f t="shared" si="12"/>
        <v>0.48128431497388707</v>
      </c>
      <c r="V51" s="54">
        <f t="shared" si="13"/>
        <v>0.24330606023966478</v>
      </c>
      <c r="W51" s="55">
        <f t="shared" si="14"/>
        <v>2.4822790698706716</v>
      </c>
      <c r="X51" s="61" t="str">
        <f>'Lack of Coping Capacity'!D50</f>
        <v>x</v>
      </c>
      <c r="Y51" s="54">
        <f>'Lack of Coping Capacity'!G50</f>
        <v>3.88838449716568</v>
      </c>
      <c r="Z51" s="54">
        <f t="shared" si="15"/>
        <v>3.88838449716568</v>
      </c>
      <c r="AA51" s="54" t="str">
        <f>'Lack of Coping Capacity'!M50</f>
        <v>x</v>
      </c>
      <c r="AB51" s="54">
        <f>'Lack of Coping Capacity'!Q50</f>
        <v>1.0733333333333333</v>
      </c>
      <c r="AC51" s="54">
        <f>'Lack of Coping Capacity'!U50</f>
        <v>4.6589314139738196</v>
      </c>
      <c r="AD51" s="54">
        <f t="shared" si="16"/>
        <v>2.8661323736535764</v>
      </c>
      <c r="AE51" s="55">
        <f t="shared" si="17"/>
        <v>3.3941669388076248</v>
      </c>
      <c r="AF51" s="57">
        <f t="shared" si="18"/>
        <v>2.1525228205465807</v>
      </c>
      <c r="AG51" s="58">
        <f t="shared" si="19"/>
        <v>151</v>
      </c>
    </row>
    <row r="52" spans="1:33" ht="15.75" thickTop="1" thickBot="1" x14ac:dyDescent="0.25">
      <c r="A52" s="59" t="s">
        <v>90</v>
      </c>
      <c r="B52" s="60" t="s">
        <v>89</v>
      </c>
      <c r="C52" s="61">
        <f>'Hazard &amp; Exposure'!AO51</f>
        <v>8.5800801173689329</v>
      </c>
      <c r="D52" s="53">
        <f>'Hazard &amp; Exposure'!AP51</f>
        <v>8.2447089668538656</v>
      </c>
      <c r="E52" s="53">
        <f>'Hazard &amp; Exposure'!AQ51</f>
        <v>0</v>
      </c>
      <c r="F52" s="53">
        <f>'Hazard &amp; Exposure'!AR51</f>
        <v>9.9506060616129695</v>
      </c>
      <c r="G52" s="53">
        <f>'Hazard &amp; Exposure'!AU51</f>
        <v>0.55555555555555536</v>
      </c>
      <c r="H52" s="54">
        <f>'Hazard &amp; Exposure'!AV51</f>
        <v>7.140073130500836</v>
      </c>
      <c r="I52" s="53">
        <f>'Hazard &amp; Exposure'!AY51</f>
        <v>2.4236082753517638</v>
      </c>
      <c r="J52" s="53">
        <f>'Hazard &amp; Exposure'!BB51</f>
        <v>0</v>
      </c>
      <c r="K52" s="54">
        <f>'Hazard &amp; Exposure'!BC51</f>
        <v>1.6965257927462347</v>
      </c>
      <c r="L52" s="55">
        <f t="shared" si="10"/>
        <v>4.9967284054798373</v>
      </c>
      <c r="M52" s="56">
        <f>Vulnerability!E51</f>
        <v>8.7922929561131902</v>
      </c>
      <c r="N52" s="54">
        <f>Vulnerability!H51</f>
        <v>5.6741987439924388</v>
      </c>
      <c r="O52" s="54">
        <f>Vulnerability!M51</f>
        <v>0.62575475769417466</v>
      </c>
      <c r="P52" s="54">
        <f t="shared" si="11"/>
        <v>5.9711348534782482</v>
      </c>
      <c r="Q52" s="54">
        <f>Vulnerability!S51</f>
        <v>4.5925341467823149</v>
      </c>
      <c r="R52" s="54">
        <f>Vulnerability!W51</f>
        <v>0.35497330609384176</v>
      </c>
      <c r="S52" s="54">
        <f>Vulnerability!AC51</f>
        <v>0.19986762479453368</v>
      </c>
      <c r="T52" s="54">
        <f>Vulnerability!AI51</f>
        <v>4.4833333333333334</v>
      </c>
      <c r="U52" s="54">
        <f t="shared" si="12"/>
        <v>1.9143935779473034</v>
      </c>
      <c r="V52" s="54">
        <f t="shared" si="13"/>
        <v>3.3684041517124568</v>
      </c>
      <c r="W52" s="55">
        <f t="shared" si="14"/>
        <v>4.802598612818203</v>
      </c>
      <c r="X52" s="61">
        <f>'Lack of Coping Capacity'!D51</f>
        <v>4.666666666666675</v>
      </c>
      <c r="Y52" s="54">
        <f>'Lack of Coping Capacity'!G51</f>
        <v>6.5419432401657103</v>
      </c>
      <c r="Z52" s="54">
        <f t="shared" si="15"/>
        <v>5.6043049534161931</v>
      </c>
      <c r="AA52" s="54">
        <f>'Lack of Coping Capacity'!M51</f>
        <v>4.9612852705792392</v>
      </c>
      <c r="AB52" s="54">
        <f>'Lack of Coping Capacity'!Q51</f>
        <v>4.7140492382550327</v>
      </c>
      <c r="AC52" s="54">
        <f>'Lack of Coping Capacity'!U51</f>
        <v>4.9242186291315795</v>
      </c>
      <c r="AD52" s="54">
        <f t="shared" si="16"/>
        <v>4.8665177126552841</v>
      </c>
      <c r="AE52" s="55">
        <f t="shared" si="17"/>
        <v>5.2470028772090815</v>
      </c>
      <c r="AF52" s="57">
        <f t="shared" si="18"/>
        <v>5.0121544562123184</v>
      </c>
      <c r="AG52" s="58">
        <f t="shared" si="19"/>
        <v>40</v>
      </c>
    </row>
    <row r="53" spans="1:33" ht="15.75" thickTop="1" thickBot="1" x14ac:dyDescent="0.25">
      <c r="A53" s="59" t="s">
        <v>93</v>
      </c>
      <c r="B53" s="60" t="s">
        <v>92</v>
      </c>
      <c r="C53" s="61">
        <f>'Hazard &amp; Exposure'!AO52</f>
        <v>9.0456590854861894</v>
      </c>
      <c r="D53" s="53">
        <f>'Hazard &amp; Exposure'!AP52</f>
        <v>5.7167539730375534</v>
      </c>
      <c r="E53" s="53">
        <f>'Hazard &amp; Exposure'!AQ52</f>
        <v>10</v>
      </c>
      <c r="F53" s="53">
        <f>'Hazard &amp; Exposure'!AR52</f>
        <v>0</v>
      </c>
      <c r="G53" s="53">
        <f>'Hazard &amp; Exposure'!AU52</f>
        <v>2.1845412993794224</v>
      </c>
      <c r="H53" s="54">
        <f>'Hazard &amp; Exposure'!AV52</f>
        <v>6.9631862657353008</v>
      </c>
      <c r="I53" s="53">
        <f>'Hazard &amp; Exposure'!AY52</f>
        <v>1.0623842266116155</v>
      </c>
      <c r="J53" s="53">
        <f>'Hazard &amp; Exposure'!BB52</f>
        <v>0</v>
      </c>
      <c r="K53" s="54">
        <f>'Hazard &amp; Exposure'!BC52</f>
        <v>0.74366895862813076</v>
      </c>
      <c r="L53" s="55">
        <f t="shared" si="10"/>
        <v>4.5534155641006659</v>
      </c>
      <c r="M53" s="56">
        <f>Vulnerability!E52</f>
        <v>6.7073199205800211</v>
      </c>
      <c r="N53" s="54">
        <f>Vulnerability!H52</f>
        <v>6.1652260038682298</v>
      </c>
      <c r="O53" s="54">
        <f>Vulnerability!M52</f>
        <v>0.26381535007870127</v>
      </c>
      <c r="P53" s="54">
        <f t="shared" si="11"/>
        <v>4.9609202987767436</v>
      </c>
      <c r="Q53" s="54">
        <f>Vulnerability!S52</f>
        <v>3.4172332776500425</v>
      </c>
      <c r="R53" s="54">
        <f>Vulnerability!W52</f>
        <v>0.55788571087993633</v>
      </c>
      <c r="S53" s="54">
        <f>Vulnerability!AC52</f>
        <v>0.2166127479193829</v>
      </c>
      <c r="T53" s="54">
        <f>Vulnerability!AI52</f>
        <v>3.7231111111111113</v>
      </c>
      <c r="U53" s="54">
        <f t="shared" si="12"/>
        <v>1.6406066510678763</v>
      </c>
      <c r="V53" s="54">
        <f t="shared" si="13"/>
        <v>2.5750169025857139</v>
      </c>
      <c r="W53" s="55">
        <f t="shared" si="14"/>
        <v>3.865518783737627</v>
      </c>
      <c r="X53" s="61">
        <f>'Lack of Coping Capacity'!D52</f>
        <v>2.75</v>
      </c>
      <c r="Y53" s="54">
        <f>'Lack of Coping Capacity'!G52</f>
        <v>6.2362650036811829</v>
      </c>
      <c r="Z53" s="54">
        <f t="shared" si="15"/>
        <v>4.4931325018405914</v>
      </c>
      <c r="AA53" s="54">
        <f>'Lack of Coping Capacity'!M52</f>
        <v>4.9714044132129391</v>
      </c>
      <c r="AB53" s="54">
        <f>'Lack of Coping Capacity'!Q52</f>
        <v>4.5079840914740243</v>
      </c>
      <c r="AC53" s="54">
        <f>'Lack of Coping Capacity'!U52</f>
        <v>5.3257132767885151</v>
      </c>
      <c r="AD53" s="54">
        <f t="shared" si="16"/>
        <v>4.9350339271584929</v>
      </c>
      <c r="AE53" s="55">
        <f t="shared" si="17"/>
        <v>4.7179001265899423</v>
      </c>
      <c r="AF53" s="57">
        <f t="shared" si="18"/>
        <v>4.3627929858254832</v>
      </c>
      <c r="AG53" s="58">
        <f t="shared" si="19"/>
        <v>68</v>
      </c>
    </row>
    <row r="54" spans="1:33" ht="15.75" thickTop="1" thickBot="1" x14ac:dyDescent="0.25">
      <c r="A54" s="59" t="s">
        <v>95</v>
      </c>
      <c r="B54" s="60" t="s">
        <v>94</v>
      </c>
      <c r="C54" s="61">
        <f>'Hazard &amp; Exposure'!AO53</f>
        <v>6.029675128981812</v>
      </c>
      <c r="D54" s="53">
        <f>'Hazard &amp; Exposure'!AP53</f>
        <v>8.1460480173639738</v>
      </c>
      <c r="E54" s="53">
        <f>'Hazard &amp; Exposure'!AQ53</f>
        <v>8.3185739991921874</v>
      </c>
      <c r="F54" s="53">
        <f>'Hazard &amp; Exposure'!AR53</f>
        <v>0</v>
      </c>
      <c r="G54" s="53">
        <f>'Hazard &amp; Exposure'!AU53</f>
        <v>1.1111111111111112</v>
      </c>
      <c r="H54" s="54">
        <f>'Hazard &amp; Exposure'!AV53</f>
        <v>5.6916591829125851</v>
      </c>
      <c r="I54" s="53">
        <f>'Hazard &amp; Exposure'!AY53</f>
        <v>7.0925274256662449</v>
      </c>
      <c r="J54" s="53">
        <f>'Hazard &amp; Exposure'!BB53</f>
        <v>7</v>
      </c>
      <c r="K54" s="54">
        <f>'Hazard &amp; Exposure'!BC53</f>
        <v>7</v>
      </c>
      <c r="L54" s="55">
        <f t="shared" si="10"/>
        <v>6.3909449023691467</v>
      </c>
      <c r="M54" s="56">
        <f>Vulnerability!E53</f>
        <v>8.9954537566185184</v>
      </c>
      <c r="N54" s="54">
        <f>Vulnerability!H53</f>
        <v>4.7957265497968171</v>
      </c>
      <c r="O54" s="54">
        <f>Vulnerability!M53</f>
        <v>0.52534770189611724</v>
      </c>
      <c r="P54" s="54">
        <f t="shared" si="11"/>
        <v>5.8279954412324928</v>
      </c>
      <c r="Q54" s="54">
        <f>Vulnerability!S53</f>
        <v>3.0885114133768434</v>
      </c>
      <c r="R54" s="54">
        <f>Vulnerability!W53</f>
        <v>9.9735748100496721E-2</v>
      </c>
      <c r="S54" s="54">
        <f>Vulnerability!AC53</f>
        <v>0</v>
      </c>
      <c r="T54" s="54">
        <f>Vulnerability!AI53</f>
        <v>2.7048888888888896</v>
      </c>
      <c r="U54" s="54">
        <f t="shared" si="12"/>
        <v>1.0170334554991929</v>
      </c>
      <c r="V54" s="54">
        <f t="shared" si="13"/>
        <v>2.1121809330944825</v>
      </c>
      <c r="W54" s="55">
        <f t="shared" si="14"/>
        <v>4.2160121969820876</v>
      </c>
      <c r="X54" s="61">
        <f>'Lack of Coping Capacity'!D53</f>
        <v>4.208333333333325</v>
      </c>
      <c r="Y54" s="54">
        <f>'Lack of Coping Capacity'!G53</f>
        <v>6.7930608034133915</v>
      </c>
      <c r="Z54" s="54">
        <f t="shared" si="15"/>
        <v>5.5006970683733583</v>
      </c>
      <c r="AA54" s="54">
        <f>'Lack of Coping Capacity'!M53</f>
        <v>5.8415141611993864</v>
      </c>
      <c r="AB54" s="54">
        <f>'Lack of Coping Capacity'!Q53</f>
        <v>3.2472187086120106</v>
      </c>
      <c r="AC54" s="54">
        <f>'Lack of Coping Capacity'!U53</f>
        <v>4.4050904810557787</v>
      </c>
      <c r="AD54" s="54">
        <f t="shared" si="16"/>
        <v>4.4979411169557251</v>
      </c>
      <c r="AE54" s="55">
        <f t="shared" si="17"/>
        <v>5.0199189616036497</v>
      </c>
      <c r="AF54" s="57">
        <f t="shared" si="18"/>
        <v>5.1331963812011558</v>
      </c>
      <c r="AG54" s="58">
        <f t="shared" si="19"/>
        <v>37</v>
      </c>
    </row>
    <row r="55" spans="1:33" ht="15.75" thickTop="1" thickBot="1" x14ac:dyDescent="0.25">
      <c r="A55" s="59" t="s">
        <v>97</v>
      </c>
      <c r="B55" s="60" t="s">
        <v>96</v>
      </c>
      <c r="C55" s="61">
        <f>'Hazard &amp; Exposure'!AO54</f>
        <v>7.3791175901144657</v>
      </c>
      <c r="D55" s="53">
        <f>'Hazard &amp; Exposure'!AP54</f>
        <v>4.3832270466357119</v>
      </c>
      <c r="E55" s="53">
        <f>'Hazard &amp; Exposure'!AQ54</f>
        <v>9.4959527055243651</v>
      </c>
      <c r="F55" s="53">
        <f>'Hazard &amp; Exposure'!AR54</f>
        <v>0</v>
      </c>
      <c r="G55" s="53">
        <f>'Hazard &amp; Exposure'!AU54</f>
        <v>2.8419707337469333</v>
      </c>
      <c r="H55" s="54">
        <f>'Hazard &amp; Exposure'!AV54</f>
        <v>5.9320567273463602</v>
      </c>
      <c r="I55" s="53">
        <f>'Hazard &amp; Exposure'!AY54</f>
        <v>1.4892589310891127</v>
      </c>
      <c r="J55" s="53">
        <f>'Hazard &amp; Exposure'!BB54</f>
        <v>0</v>
      </c>
      <c r="K55" s="54">
        <f>'Hazard &amp; Exposure'!BC54</f>
        <v>1.0424812517623789</v>
      </c>
      <c r="L55" s="55">
        <f t="shared" si="10"/>
        <v>3.8898936506294843</v>
      </c>
      <c r="M55" s="56">
        <f>Vulnerability!E54</f>
        <v>8.8735125493472431</v>
      </c>
      <c r="N55" s="54">
        <f>Vulnerability!H54</f>
        <v>5.6722120264252212</v>
      </c>
      <c r="O55" s="54">
        <f>Vulnerability!M54</f>
        <v>1.1493075722371202</v>
      </c>
      <c r="P55" s="54">
        <f t="shared" si="11"/>
        <v>6.1421361743392069</v>
      </c>
      <c r="Q55" s="54">
        <f>Vulnerability!S54</f>
        <v>0</v>
      </c>
      <c r="R55" s="54">
        <f>Vulnerability!W54</f>
        <v>0.22918833648251655</v>
      </c>
      <c r="S55" s="54">
        <f>Vulnerability!AC54</f>
        <v>0</v>
      </c>
      <c r="T55" s="54">
        <f>Vulnerability!AI54</f>
        <v>3.95</v>
      </c>
      <c r="U55" s="54">
        <f t="shared" si="12"/>
        <v>1.579905302011634</v>
      </c>
      <c r="V55" s="54">
        <f t="shared" si="13"/>
        <v>0.82022743827854083</v>
      </c>
      <c r="W55" s="55">
        <f t="shared" si="14"/>
        <v>3.9602270365689818</v>
      </c>
      <c r="X55" s="61">
        <f>'Lack of Coping Capacity'!D54</f>
        <v>5.1675000000000004</v>
      </c>
      <c r="Y55" s="54">
        <f>'Lack of Coping Capacity'!G54</f>
        <v>5.7308278143405911</v>
      </c>
      <c r="Z55" s="54">
        <f t="shared" si="15"/>
        <v>5.4491639071702958</v>
      </c>
      <c r="AA55" s="54">
        <f>'Lack of Coping Capacity'!M54</f>
        <v>5.6715196506662267</v>
      </c>
      <c r="AB55" s="54">
        <f>'Lack of Coping Capacity'!Q54</f>
        <v>4.3727110842692545</v>
      </c>
      <c r="AC55" s="54">
        <f>'Lack of Coping Capacity'!U54</f>
        <v>5.8857594516478668</v>
      </c>
      <c r="AD55" s="54">
        <f t="shared" si="16"/>
        <v>5.3099967288611163</v>
      </c>
      <c r="AE55" s="55">
        <f t="shared" si="17"/>
        <v>5.3800027229961902</v>
      </c>
      <c r="AF55" s="57">
        <f t="shared" si="18"/>
        <v>4.3599358828935859</v>
      </c>
      <c r="AG55" s="58">
        <f t="shared" si="19"/>
        <v>69</v>
      </c>
    </row>
    <row r="56" spans="1:33" ht="15.75" thickTop="1" thickBot="1" x14ac:dyDescent="0.25">
      <c r="A56" s="59" t="s">
        <v>99</v>
      </c>
      <c r="B56" s="60" t="s">
        <v>98</v>
      </c>
      <c r="C56" s="61">
        <f>'Hazard &amp; Exposure'!AO55</f>
        <v>1.0777980101768965E-3</v>
      </c>
      <c r="D56" s="53">
        <f>'Hazard &amp; Exposure'!AP55</f>
        <v>3.41047089636431</v>
      </c>
      <c r="E56" s="53">
        <f>'Hazard &amp; Exposure'!AQ55</f>
        <v>0</v>
      </c>
      <c r="F56" s="53">
        <f>'Hazard &amp; Exposure'!AR55</f>
        <v>0</v>
      </c>
      <c r="G56" s="53">
        <f>'Hazard &amp; Exposure'!AU55</f>
        <v>1.1111111111111112</v>
      </c>
      <c r="H56" s="54">
        <f>'Hazard &amp; Exposure'!AV55</f>
        <v>1.0011046054504351</v>
      </c>
      <c r="I56" s="53">
        <f>'Hazard &amp; Exposure'!AY55</f>
        <v>7.9172521071869312E-2</v>
      </c>
      <c r="J56" s="53">
        <f>'Hazard &amp; Exposure'!BB55</f>
        <v>0</v>
      </c>
      <c r="K56" s="54">
        <f>'Hazard &amp; Exposure'!BC55</f>
        <v>5.5420764750308514E-2</v>
      </c>
      <c r="L56" s="55">
        <f t="shared" si="10"/>
        <v>0.53883125640249419</v>
      </c>
      <c r="M56" s="56">
        <f>Vulnerability!E55</f>
        <v>2.4050783258627542</v>
      </c>
      <c r="N56" s="54" t="str">
        <f>Vulnerability!H55</f>
        <v>x</v>
      </c>
      <c r="O56" s="54">
        <f>Vulnerability!M55</f>
        <v>0.54982286520560564</v>
      </c>
      <c r="P56" s="54">
        <f t="shared" si="11"/>
        <v>1.7866598389770381</v>
      </c>
      <c r="Q56" s="54">
        <f>Vulnerability!S55</f>
        <v>0</v>
      </c>
      <c r="R56" s="54">
        <f>Vulnerability!W55</f>
        <v>6.1060293691104279</v>
      </c>
      <c r="S56" s="54">
        <f>Vulnerability!AC55</f>
        <v>0</v>
      </c>
      <c r="T56" s="54">
        <f>Vulnerability!AI55</f>
        <v>1.8666666666666667</v>
      </c>
      <c r="U56" s="54">
        <f t="shared" si="12"/>
        <v>3.1001769822337275</v>
      </c>
      <c r="V56" s="54">
        <f t="shared" si="13"/>
        <v>1.6765798980752087</v>
      </c>
      <c r="W56" s="55">
        <f t="shared" si="14"/>
        <v>1.7317813604636139</v>
      </c>
      <c r="X56" s="61" t="str">
        <f>'Lack of Coping Capacity'!D55</f>
        <v>x</v>
      </c>
      <c r="Y56" s="54">
        <f>'Lack of Coping Capacity'!G55</f>
        <v>8.1413176536560066</v>
      </c>
      <c r="Z56" s="54">
        <f t="shared" si="15"/>
        <v>8.1413176536560066</v>
      </c>
      <c r="AA56" s="54">
        <f>'Lack of Coping Capacity'!M55</f>
        <v>7.9222480602108796</v>
      </c>
      <c r="AB56" s="54">
        <f>'Lack of Coping Capacity'!Q55</f>
        <v>6.8164354925428796</v>
      </c>
      <c r="AC56" s="54">
        <f>'Lack of Coping Capacity'!U55</f>
        <v>5.8816569109067736</v>
      </c>
      <c r="AD56" s="54">
        <f t="shared" si="16"/>
        <v>6.8734468212201776</v>
      </c>
      <c r="AE56" s="55">
        <f t="shared" si="17"/>
        <v>7.5635784920913469</v>
      </c>
      <c r="AF56" s="57">
        <f t="shared" si="18"/>
        <v>1.9181874848498597</v>
      </c>
      <c r="AG56" s="58">
        <f t="shared" si="19"/>
        <v>156</v>
      </c>
    </row>
    <row r="57" spans="1:33" ht="15.75" thickTop="1" thickBot="1" x14ac:dyDescent="0.25">
      <c r="A57" s="59" t="s">
        <v>101</v>
      </c>
      <c r="B57" s="60" t="s">
        <v>100</v>
      </c>
      <c r="C57" s="61">
        <f>'Hazard &amp; Exposure'!AO56</f>
        <v>2.1892499179087426</v>
      </c>
      <c r="D57" s="53">
        <f>'Hazard &amp; Exposure'!AP56</f>
        <v>2.6809453508297754</v>
      </c>
      <c r="E57" s="53">
        <f>'Hazard &amp; Exposure'!AQ56</f>
        <v>0</v>
      </c>
      <c r="F57" s="53">
        <f>'Hazard &amp; Exposure'!AR56</f>
        <v>0</v>
      </c>
      <c r="G57" s="53">
        <f>'Hazard &amp; Exposure'!AU56</f>
        <v>6.9202898550724647</v>
      </c>
      <c r="H57" s="54">
        <f>'Hazard &amp; Exposure'!AV56</f>
        <v>2.8312864670545745</v>
      </c>
      <c r="I57" s="53">
        <f>'Hazard &amp; Exposure'!AY56</f>
        <v>2.2203200658109781</v>
      </c>
      <c r="J57" s="53">
        <f>'Hazard &amp; Exposure'!BB56</f>
        <v>0</v>
      </c>
      <c r="K57" s="54">
        <f>'Hazard &amp; Exposure'!BC56</f>
        <v>1.5542240460676846</v>
      </c>
      <c r="L57" s="55">
        <f t="shared" si="10"/>
        <v>2.2156432177616163</v>
      </c>
      <c r="M57" s="56">
        <f>Vulnerability!E56</f>
        <v>8.8614841298162315</v>
      </c>
      <c r="N57" s="54" t="str">
        <f>Vulnerability!H56</f>
        <v>x</v>
      </c>
      <c r="O57" s="54">
        <f>Vulnerability!M56</f>
        <v>1.925282556878539</v>
      </c>
      <c r="P57" s="54">
        <f t="shared" si="11"/>
        <v>6.5494169388370009</v>
      </c>
      <c r="Q57" s="54">
        <f>Vulnerability!S56</f>
        <v>1.1572085489353332</v>
      </c>
      <c r="R57" s="54">
        <f>Vulnerability!W56</f>
        <v>5.0004644956550495</v>
      </c>
      <c r="S57" s="54">
        <f>Vulnerability!AC56</f>
        <v>0</v>
      </c>
      <c r="T57" s="54">
        <f>Vulnerability!AI56</f>
        <v>9.8000000000000007</v>
      </c>
      <c r="U57" s="54">
        <f t="shared" si="12"/>
        <v>6.6460433669780583</v>
      </c>
      <c r="V57" s="54">
        <f t="shared" si="13"/>
        <v>4.4444140834508321</v>
      </c>
      <c r="W57" s="55">
        <f t="shared" si="14"/>
        <v>5.5964549133599748</v>
      </c>
      <c r="X57" s="61" t="str">
        <f>'Lack of Coping Capacity'!D56</f>
        <v>x</v>
      </c>
      <c r="Y57" s="54">
        <f>'Lack of Coping Capacity'!G56</f>
        <v>8.0433948040008545</v>
      </c>
      <c r="Z57" s="54">
        <f t="shared" si="15"/>
        <v>8.0433948040008545</v>
      </c>
      <c r="AA57" s="54">
        <f>'Lack of Coping Capacity'!M56</f>
        <v>8.4</v>
      </c>
      <c r="AB57" s="54">
        <f>'Lack of Coping Capacity'!Q56</f>
        <v>9.1567387537409886</v>
      </c>
      <c r="AC57" s="54">
        <f>'Lack of Coping Capacity'!U56</f>
        <v>10</v>
      </c>
      <c r="AD57" s="54">
        <f t="shared" si="16"/>
        <v>9.1855795845803296</v>
      </c>
      <c r="AE57" s="55">
        <f t="shared" si="17"/>
        <v>8.6806822469405542</v>
      </c>
      <c r="AF57" s="57">
        <f t="shared" si="18"/>
        <v>4.7568803983335419</v>
      </c>
      <c r="AG57" s="58">
        <f t="shared" si="19"/>
        <v>49</v>
      </c>
    </row>
    <row r="58" spans="1:33" ht="15.75" thickTop="1" thickBot="1" x14ac:dyDescent="0.25">
      <c r="A58" s="59" t="s">
        <v>103</v>
      </c>
      <c r="B58" s="60" t="s">
        <v>102</v>
      </c>
      <c r="C58" s="61">
        <f>'Hazard &amp; Exposure'!AO57</f>
        <v>0</v>
      </c>
      <c r="D58" s="53">
        <f>'Hazard &amp; Exposure'!AP57</f>
        <v>2.7357729081485753</v>
      </c>
      <c r="E58" s="53">
        <f>'Hazard &amp; Exposure'!AQ57</f>
        <v>0</v>
      </c>
      <c r="F58" s="53">
        <f>'Hazard &amp; Exposure'!AR57</f>
        <v>0</v>
      </c>
      <c r="G58" s="53">
        <f>'Hazard &amp; Exposure'!AU57</f>
        <v>0</v>
      </c>
      <c r="H58" s="54">
        <f>'Hazard &amp; Exposure'!AV57</f>
        <v>0.61069612583946453</v>
      </c>
      <c r="I58" s="53">
        <f>'Hazard &amp; Exposure'!AY57</f>
        <v>8.7890271283579888E-2</v>
      </c>
      <c r="J58" s="53">
        <f>'Hazard &amp; Exposure'!BB57</f>
        <v>0</v>
      </c>
      <c r="K58" s="54">
        <f>'Hazard &amp; Exposure'!BC57</f>
        <v>6.1523189898505921E-2</v>
      </c>
      <c r="L58" s="55">
        <f t="shared" si="10"/>
        <v>0.33960896011204827</v>
      </c>
      <c r="M58" s="56">
        <f>Vulnerability!E57</f>
        <v>2.2479806941273139</v>
      </c>
      <c r="N58" s="54">
        <f>Vulnerability!H57</f>
        <v>1.6657453872429944</v>
      </c>
      <c r="O58" s="54">
        <f>Vulnerability!M57</f>
        <v>0</v>
      </c>
      <c r="P58" s="54">
        <f t="shared" si="11"/>
        <v>1.5404266938744056</v>
      </c>
      <c r="Q58" s="54">
        <f>Vulnerability!S57</f>
        <v>2.0808482996570645</v>
      </c>
      <c r="R58" s="54">
        <f>Vulnerability!W57</f>
        <v>0.29155956079218787</v>
      </c>
      <c r="S58" s="54">
        <f>Vulnerability!AC57</f>
        <v>0</v>
      </c>
      <c r="T58" s="54">
        <f>Vulnerability!AI57</f>
        <v>1.8206666666666667</v>
      </c>
      <c r="U58" s="54">
        <f t="shared" si="12"/>
        <v>0.73580113833397776</v>
      </c>
      <c r="V58" s="54">
        <f t="shared" si="13"/>
        <v>1.4316598970970831</v>
      </c>
      <c r="W58" s="55">
        <f t="shared" si="14"/>
        <v>1.4861969347993587</v>
      </c>
      <c r="X58" s="61" t="str">
        <f>'Lack of Coping Capacity'!D57</f>
        <v>x</v>
      </c>
      <c r="Y58" s="54">
        <f>'Lack of Coping Capacity'!G57</f>
        <v>3.1159943699836732</v>
      </c>
      <c r="Z58" s="54">
        <f t="shared" si="15"/>
        <v>3.1159943699836732</v>
      </c>
      <c r="AA58" s="54">
        <f>'Lack of Coping Capacity'!M57</f>
        <v>3.6196031018817094</v>
      </c>
      <c r="AB58" s="54">
        <f>'Lack of Coping Capacity'!Q57</f>
        <v>0.70434660991142639</v>
      </c>
      <c r="AC58" s="54">
        <f>'Lack of Coping Capacity'!U57</f>
        <v>2.4618075486737259</v>
      </c>
      <c r="AD58" s="54">
        <f t="shared" si="16"/>
        <v>2.2619190868222869</v>
      </c>
      <c r="AE58" s="55">
        <f t="shared" si="17"/>
        <v>2.6997899723812995</v>
      </c>
      <c r="AF58" s="57">
        <f t="shared" si="18"/>
        <v>1.1086517845372288</v>
      </c>
      <c r="AG58" s="58">
        <f t="shared" si="19"/>
        <v>181</v>
      </c>
    </row>
    <row r="59" spans="1:33" ht="15.75" thickTop="1" thickBot="1" x14ac:dyDescent="0.25">
      <c r="A59" s="59" t="s">
        <v>105</v>
      </c>
      <c r="B59" s="60" t="s">
        <v>104</v>
      </c>
      <c r="C59" s="61">
        <f>'Hazard &amp; Exposure'!AO58</f>
        <v>5.1789266108552114</v>
      </c>
      <c r="D59" s="53">
        <f>'Hazard &amp; Exposure'!AP58</f>
        <v>7.0584026233165478</v>
      </c>
      <c r="E59" s="53">
        <f>'Hazard &amp; Exposure'!AQ58</f>
        <v>0</v>
      </c>
      <c r="F59" s="53">
        <f>'Hazard &amp; Exposure'!AR58</f>
        <v>0</v>
      </c>
      <c r="G59" s="53">
        <f>'Hazard &amp; Exposure'!AU58</f>
        <v>5.8600171165807051</v>
      </c>
      <c r="H59" s="54">
        <f>'Hazard &amp; Exposure'!AV58</f>
        <v>4.2159414337903502</v>
      </c>
      <c r="I59" s="53">
        <f>'Hazard &amp; Exposure'!AY58</f>
        <v>8.9802958603811369</v>
      </c>
      <c r="J59" s="53">
        <f>'Hazard &amp; Exposure'!BB58</f>
        <v>0</v>
      </c>
      <c r="K59" s="54">
        <f>'Hazard &amp; Exposure'!BC58</f>
        <v>6.286207102266796</v>
      </c>
      <c r="L59" s="55">
        <f t="shared" si="10"/>
        <v>5.343223125221761</v>
      </c>
      <c r="M59" s="56">
        <f>Vulnerability!E58</f>
        <v>8.080157484084264</v>
      </c>
      <c r="N59" s="54">
        <f>Vulnerability!H58</f>
        <v>2.1500000000000004</v>
      </c>
      <c r="O59" s="54">
        <f>Vulnerability!M58</f>
        <v>3.4312897823351065</v>
      </c>
      <c r="P59" s="54">
        <f t="shared" si="11"/>
        <v>5.4354011876259083</v>
      </c>
      <c r="Q59" s="54">
        <f>Vulnerability!S58</f>
        <v>3.4091099419811703</v>
      </c>
      <c r="R59" s="54">
        <f>Vulnerability!W58</f>
        <v>4.3644328927056941</v>
      </c>
      <c r="S59" s="54">
        <f>Vulnerability!AC58</f>
        <v>1.5458640417299101</v>
      </c>
      <c r="T59" s="54">
        <f>Vulnerability!AI58</f>
        <v>7.0808888888888886</v>
      </c>
      <c r="U59" s="54">
        <f t="shared" si="12"/>
        <v>4.7279119611755958</v>
      </c>
      <c r="V59" s="54">
        <f t="shared" si="13"/>
        <v>4.0994488748369919</v>
      </c>
      <c r="W59" s="55">
        <f t="shared" si="14"/>
        <v>4.8026912666058754</v>
      </c>
      <c r="X59" s="61">
        <f>'Lack of Coping Capacity'!D58</f>
        <v>3.375</v>
      </c>
      <c r="Y59" s="54">
        <f>'Lack of Coping Capacity'!G58</f>
        <v>6.3694647312164303</v>
      </c>
      <c r="Z59" s="54">
        <f t="shared" si="15"/>
        <v>4.8722323656082152</v>
      </c>
      <c r="AA59" s="54">
        <f>'Lack of Coping Capacity'!M58</f>
        <v>8.7974358974358982</v>
      </c>
      <c r="AB59" s="54">
        <f>'Lack of Coping Capacity'!Q58</f>
        <v>9.3291822023365629</v>
      </c>
      <c r="AC59" s="54">
        <f>'Lack of Coping Capacity'!U58</f>
        <v>9.9749999999999996</v>
      </c>
      <c r="AD59" s="54">
        <f t="shared" si="16"/>
        <v>9.3672060332574869</v>
      </c>
      <c r="AE59" s="55">
        <f t="shared" si="17"/>
        <v>7.8126247424269</v>
      </c>
      <c r="AF59" s="57">
        <f t="shared" si="18"/>
        <v>5.8527725661350569</v>
      </c>
      <c r="AG59" s="58">
        <f t="shared" si="19"/>
        <v>21</v>
      </c>
    </row>
    <row r="60" spans="1:33" ht="15.75" thickTop="1" thickBot="1" x14ac:dyDescent="0.25">
      <c r="A60" s="59" t="s">
        <v>107</v>
      </c>
      <c r="B60" s="60" t="s">
        <v>106</v>
      </c>
      <c r="C60" s="61">
        <f>'Hazard &amp; Exposure'!AO59</f>
        <v>4.9337114249155185</v>
      </c>
      <c r="D60" s="53">
        <f>'Hazard &amp; Exposure'!AP59</f>
        <v>0</v>
      </c>
      <c r="E60" s="53">
        <f>'Hazard &amp; Exposure'!AQ59</f>
        <v>9.6068703375292817</v>
      </c>
      <c r="F60" s="53">
        <f>'Hazard &amp; Exposure'!AR59</f>
        <v>9.5370759281849597</v>
      </c>
      <c r="G60" s="53">
        <f>'Hazard &amp; Exposure'!AU59</f>
        <v>1.9288213323688697</v>
      </c>
      <c r="H60" s="54">
        <f>'Hazard &amp; Exposure'!AV59</f>
        <v>6.7982130268759891</v>
      </c>
      <c r="I60" s="53">
        <f>'Hazard &amp; Exposure'!AY59</f>
        <v>1.1841523648266319E-2</v>
      </c>
      <c r="J60" s="53">
        <f>'Hazard &amp; Exposure'!BB59</f>
        <v>0</v>
      </c>
      <c r="K60" s="54">
        <f>'Hazard &amp; Exposure'!BC59</f>
        <v>8.2890665537864242E-3</v>
      </c>
      <c r="L60" s="55">
        <f t="shared" si="10"/>
        <v>4.1911877065079377</v>
      </c>
      <c r="M60" s="56">
        <f>Vulnerability!E59</f>
        <v>7.2410843061393093</v>
      </c>
      <c r="N60" s="54">
        <f>Vulnerability!H59</f>
        <v>4.7395931921958629</v>
      </c>
      <c r="O60" s="54">
        <f>Vulnerability!M59</f>
        <v>3.1296417490088126</v>
      </c>
      <c r="P60" s="54">
        <f t="shared" si="11"/>
        <v>5.5878508883708236</v>
      </c>
      <c r="Q60" s="54">
        <f>Vulnerability!S59</f>
        <v>0</v>
      </c>
      <c r="R60" s="54">
        <f>Vulnerability!W59</f>
        <v>0.3634592735446554</v>
      </c>
      <c r="S60" s="54">
        <f>Vulnerability!AC59</f>
        <v>0.79293241701804007</v>
      </c>
      <c r="T60" s="54">
        <f>Vulnerability!AI59</f>
        <v>2.0364444444444447</v>
      </c>
      <c r="U60" s="54">
        <f t="shared" si="12"/>
        <v>1.0900024372908312</v>
      </c>
      <c r="V60" s="54">
        <f t="shared" si="13"/>
        <v>0.55906619406605451</v>
      </c>
      <c r="W60" s="55">
        <f t="shared" si="14"/>
        <v>3.4768665539277488</v>
      </c>
      <c r="X60" s="61">
        <f>'Lack of Coping Capacity'!D59</f>
        <v>5.791666666666675</v>
      </c>
      <c r="Y60" s="54">
        <f>'Lack of Coping Capacity'!G59</f>
        <v>6.9149172306060791</v>
      </c>
      <c r="Z60" s="54">
        <f t="shared" si="15"/>
        <v>6.353291948636377</v>
      </c>
      <c r="AA60" s="54" t="str">
        <f>'Lack of Coping Capacity'!M59</f>
        <v>x</v>
      </c>
      <c r="AB60" s="54">
        <f>'Lack of Coping Capacity'!Q59</f>
        <v>3.6513895156848122</v>
      </c>
      <c r="AC60" s="54">
        <f>'Lack of Coping Capacity'!U59</f>
        <v>7.1269638624533984</v>
      </c>
      <c r="AD60" s="54">
        <f t="shared" si="16"/>
        <v>5.3891766890691049</v>
      </c>
      <c r="AE60" s="55">
        <f t="shared" si="17"/>
        <v>5.8934555801647415</v>
      </c>
      <c r="AF60" s="57">
        <f t="shared" si="18"/>
        <v>4.4119615215920049</v>
      </c>
      <c r="AG60" s="58">
        <f t="shared" si="19"/>
        <v>66</v>
      </c>
    </row>
    <row r="61" spans="1:33" ht="15.75" thickTop="1" thickBot="1" x14ac:dyDescent="0.25">
      <c r="A61" s="59" t="s">
        <v>109</v>
      </c>
      <c r="B61" s="60" t="s">
        <v>108</v>
      </c>
      <c r="C61" s="61">
        <f>'Hazard &amp; Exposure'!AO60</f>
        <v>0</v>
      </c>
      <c r="D61" s="53">
        <f>'Hazard &amp; Exposure'!AP60</f>
        <v>0</v>
      </c>
      <c r="E61" s="53">
        <f>'Hazard &amp; Exposure'!AQ60</f>
        <v>0</v>
      </c>
      <c r="F61" s="53">
        <f>'Hazard &amp; Exposure'!AR60</f>
        <v>0</v>
      </c>
      <c r="G61" s="53">
        <f>'Hazard &amp; Exposure'!AU60</f>
        <v>0</v>
      </c>
      <c r="H61" s="54">
        <f>'Hazard &amp; Exposure'!AV60</f>
        <v>0</v>
      </c>
      <c r="I61" s="53">
        <f>'Hazard &amp; Exposure'!AY60</f>
        <v>3.2908980739614596E-2</v>
      </c>
      <c r="J61" s="53">
        <f>'Hazard &amp; Exposure'!BB60</f>
        <v>0</v>
      </c>
      <c r="K61" s="54">
        <f>'Hazard &amp; Exposure'!BC60</f>
        <v>2.3036286517730219E-2</v>
      </c>
      <c r="L61" s="55">
        <f t="shared" si="10"/>
        <v>1.1524119498725029E-2</v>
      </c>
      <c r="M61" s="56">
        <f>Vulnerability!E60</f>
        <v>2.3614632721495363</v>
      </c>
      <c r="N61" s="54">
        <f>Vulnerability!H60</f>
        <v>1.9952243063708046</v>
      </c>
      <c r="O61" s="54">
        <f>Vulnerability!M60</f>
        <v>0</v>
      </c>
      <c r="P61" s="54">
        <f t="shared" si="11"/>
        <v>1.6795377126674693</v>
      </c>
      <c r="Q61" s="54">
        <f>Vulnerability!S60</f>
        <v>0</v>
      </c>
      <c r="R61" s="54">
        <f>Vulnerability!W60</f>
        <v>8.3150265577140559E-2</v>
      </c>
      <c r="S61" s="54">
        <f>Vulnerability!AC60</f>
        <v>0</v>
      </c>
      <c r="T61" s="54">
        <f>Vulnerability!AI60</f>
        <v>1.2002222222222223</v>
      </c>
      <c r="U61" s="54">
        <f t="shared" si="12"/>
        <v>0.44215886831646978</v>
      </c>
      <c r="V61" s="54">
        <f t="shared" si="13"/>
        <v>0.22332374136378835</v>
      </c>
      <c r="W61" s="55">
        <f t="shared" si="14"/>
        <v>0.97755469076097234</v>
      </c>
      <c r="X61" s="61">
        <f>'Lack of Coping Capacity'!D60</f>
        <v>2.5416666666666754</v>
      </c>
      <c r="Y61" s="54">
        <f>'Lack of Coping Capacity'!G60</f>
        <v>0.88193373680114751</v>
      </c>
      <c r="Z61" s="54">
        <f t="shared" si="15"/>
        <v>1.7118002017339116</v>
      </c>
      <c r="AA61" s="54">
        <f>'Lack of Coping Capacity'!M60</f>
        <v>4.0910256410256407</v>
      </c>
      <c r="AB61" s="54">
        <f>'Lack of Coping Capacity'!Q60</f>
        <v>2.8390188541646424</v>
      </c>
      <c r="AC61" s="54">
        <f>'Lack of Coping Capacity'!U60</f>
        <v>1.1377369875849144</v>
      </c>
      <c r="AD61" s="54">
        <f t="shared" si="16"/>
        <v>2.6892604942583991</v>
      </c>
      <c r="AE61" s="55">
        <f t="shared" si="17"/>
        <v>2.2139434505503193</v>
      </c>
      <c r="AF61" s="57">
        <f t="shared" si="18"/>
        <v>0.29217190143930133</v>
      </c>
      <c r="AG61" s="58">
        <f t="shared" si="19"/>
        <v>189</v>
      </c>
    </row>
    <row r="62" spans="1:33" ht="15.75" thickTop="1" thickBot="1" x14ac:dyDescent="0.25">
      <c r="A62" s="59" t="s">
        <v>111</v>
      </c>
      <c r="B62" s="60" t="s">
        <v>110</v>
      </c>
      <c r="C62" s="61">
        <f>'Hazard &amp; Exposure'!AO61</f>
        <v>2.7782920188806921</v>
      </c>
      <c r="D62" s="53">
        <f>'Hazard &amp; Exposure'!AP61</f>
        <v>7.5993552136351736</v>
      </c>
      <c r="E62" s="53">
        <f>'Hazard &amp; Exposure'!AQ61</f>
        <v>0</v>
      </c>
      <c r="F62" s="53">
        <f>'Hazard &amp; Exposure'!AR61</f>
        <v>0.66583132076470264</v>
      </c>
      <c r="G62" s="53">
        <f>'Hazard &amp; Exposure'!AU61</f>
        <v>1.2801932367149755</v>
      </c>
      <c r="H62" s="54">
        <f>'Hazard &amp; Exposure'!AV61</f>
        <v>3.0810734526055445</v>
      </c>
      <c r="I62" s="53">
        <f>'Hazard &amp; Exposure'!AY61</f>
        <v>3.2569902339148604</v>
      </c>
      <c r="J62" s="53">
        <f>'Hazard &amp; Exposure'!BB61</f>
        <v>0</v>
      </c>
      <c r="K62" s="54">
        <f>'Hazard &amp; Exposure'!BC61</f>
        <v>2.2798931637404021</v>
      </c>
      <c r="L62" s="55">
        <f t="shared" si="10"/>
        <v>2.6900059171441675</v>
      </c>
      <c r="M62" s="56">
        <f>Vulnerability!E61</f>
        <v>1.8490951087050966</v>
      </c>
      <c r="N62" s="54">
        <f>Vulnerability!H61</f>
        <v>2.6905820947223136</v>
      </c>
      <c r="O62" s="54">
        <f>Vulnerability!M61</f>
        <v>0</v>
      </c>
      <c r="P62" s="54">
        <f t="shared" si="11"/>
        <v>1.5971930780331267</v>
      </c>
      <c r="Q62" s="54">
        <f>Vulnerability!S61</f>
        <v>0</v>
      </c>
      <c r="R62" s="54">
        <f>Vulnerability!W61</f>
        <v>0.12197374697381846</v>
      </c>
      <c r="S62" s="54">
        <f>Vulnerability!AC61</f>
        <v>3.0289965690109E-3</v>
      </c>
      <c r="T62" s="54">
        <f>Vulnerability!AI61</f>
        <v>0.51955555555555566</v>
      </c>
      <c r="U62" s="54">
        <f t="shared" si="12"/>
        <v>0.21710844072996555</v>
      </c>
      <c r="V62" s="54">
        <f t="shared" si="13"/>
        <v>0.10908974613703314</v>
      </c>
      <c r="W62" s="55">
        <f t="shared" si="14"/>
        <v>0.8801615234855259</v>
      </c>
      <c r="X62" s="61">
        <f>'Lack of Coping Capacity'!D61</f>
        <v>3.125</v>
      </c>
      <c r="Y62" s="54">
        <f>'Lack of Coping Capacity'!G61</f>
        <v>2.4804471254348757</v>
      </c>
      <c r="Z62" s="54">
        <f t="shared" si="15"/>
        <v>2.8027235627174378</v>
      </c>
      <c r="AA62" s="54">
        <f>'Lack of Coping Capacity'!M61</f>
        <v>4.9589743589743591</v>
      </c>
      <c r="AB62" s="54">
        <f>'Lack of Coping Capacity'!Q61</f>
        <v>0</v>
      </c>
      <c r="AC62" s="54">
        <f>'Lack of Coping Capacity'!U61</f>
        <v>0.84385617240571575</v>
      </c>
      <c r="AD62" s="54">
        <f t="shared" si="16"/>
        <v>1.9342768437933584</v>
      </c>
      <c r="AE62" s="55">
        <f t="shared" si="17"/>
        <v>2.3792902494434149</v>
      </c>
      <c r="AF62" s="57">
        <f t="shared" si="18"/>
        <v>1.7793211722850937</v>
      </c>
      <c r="AG62" s="58">
        <f t="shared" si="19"/>
        <v>163</v>
      </c>
    </row>
    <row r="63" spans="1:33" ht="15.75" thickTop="1" thickBot="1" x14ac:dyDescent="0.25">
      <c r="A63" s="59" t="s">
        <v>113</v>
      </c>
      <c r="B63" s="60" t="s">
        <v>112</v>
      </c>
      <c r="C63" s="61">
        <f>'Hazard &amp; Exposure'!AO62</f>
        <v>1.8409596354521915</v>
      </c>
      <c r="D63" s="53">
        <f>'Hazard &amp; Exposure'!AP62</f>
        <v>4.0294767981635804</v>
      </c>
      <c r="E63" s="53">
        <f>'Hazard &amp; Exposure'!AQ62</f>
        <v>0</v>
      </c>
      <c r="F63" s="53">
        <f>'Hazard &amp; Exposure'!AR62</f>
        <v>0</v>
      </c>
      <c r="G63" s="53">
        <f>'Hazard &amp; Exposure'!AU62</f>
        <v>0.55555555555555536</v>
      </c>
      <c r="H63" s="54">
        <f>'Hazard &amp; Exposure'!AV62</f>
        <v>1.4184443699032676</v>
      </c>
      <c r="I63" s="53">
        <f>'Hazard &amp; Exposure'!AY62</f>
        <v>2.3979206313214272</v>
      </c>
      <c r="J63" s="53">
        <f>'Hazard &amp; Exposure'!BB62</f>
        <v>0</v>
      </c>
      <c r="K63" s="54">
        <f>'Hazard &amp; Exposure'!BC62</f>
        <v>1.6785444419249991</v>
      </c>
      <c r="L63" s="55">
        <f t="shared" si="10"/>
        <v>1.5493787765053213</v>
      </c>
      <c r="M63" s="56">
        <f>Vulnerability!E62</f>
        <v>8.9570214478992121</v>
      </c>
      <c r="N63" s="54">
        <f>Vulnerability!H62</f>
        <v>6.1387938594979117</v>
      </c>
      <c r="O63" s="54">
        <f>Vulnerability!M62</f>
        <v>1.0005450300809242</v>
      </c>
      <c r="P63" s="54">
        <f t="shared" si="11"/>
        <v>6.2633454463443154</v>
      </c>
      <c r="Q63" s="54">
        <f>Vulnerability!S62</f>
        <v>1.8043974541334251</v>
      </c>
      <c r="R63" s="54">
        <f>Vulnerability!W62</f>
        <v>6.0058635065652242</v>
      </c>
      <c r="S63" s="54">
        <f>Vulnerability!AC62</f>
        <v>1.1641515788315075</v>
      </c>
      <c r="T63" s="54">
        <f>Vulnerability!AI62</f>
        <v>3.9662222222222225</v>
      </c>
      <c r="U63" s="54">
        <f t="shared" si="12"/>
        <v>3.9787353803322785</v>
      </c>
      <c r="V63" s="54">
        <f t="shared" si="13"/>
        <v>2.9637815719102099</v>
      </c>
      <c r="W63" s="55">
        <f t="shared" si="14"/>
        <v>4.8264993967982521</v>
      </c>
      <c r="X63" s="61" t="str">
        <f>'Lack of Coping Capacity'!D62</f>
        <v>x</v>
      </c>
      <c r="Y63" s="54">
        <f>'Lack of Coping Capacity'!G62</f>
        <v>6.5687226533889778</v>
      </c>
      <c r="Z63" s="54">
        <f t="shared" si="15"/>
        <v>6.5687226533889778</v>
      </c>
      <c r="AA63" s="54">
        <f>'Lack of Coping Capacity'!M62</f>
        <v>6.7173100764010254</v>
      </c>
      <c r="AB63" s="54">
        <f>'Lack of Coping Capacity'!Q62</f>
        <v>5.9789609743972152</v>
      </c>
      <c r="AC63" s="54">
        <f>'Lack of Coping Capacity'!U62</f>
        <v>8.2403401672641952</v>
      </c>
      <c r="AD63" s="54">
        <f t="shared" si="16"/>
        <v>6.9788704060208131</v>
      </c>
      <c r="AE63" s="55">
        <f t="shared" si="17"/>
        <v>6.7786473220723922</v>
      </c>
      <c r="AF63" s="57">
        <f t="shared" si="18"/>
        <v>3.7009308109308456</v>
      </c>
      <c r="AG63" s="58">
        <f t="shared" si="19"/>
        <v>94</v>
      </c>
    </row>
    <row r="64" spans="1:33" ht="15.75" thickTop="1" thickBot="1" x14ac:dyDescent="0.25">
      <c r="A64" s="59" t="s">
        <v>115</v>
      </c>
      <c r="B64" s="60" t="s">
        <v>114</v>
      </c>
      <c r="C64" s="61">
        <f>'Hazard &amp; Exposure'!AO63</f>
        <v>0</v>
      </c>
      <c r="D64" s="53">
        <f>'Hazard &amp; Exposure'!AP63</f>
        <v>3.5286262839429887</v>
      </c>
      <c r="E64" s="53">
        <f>'Hazard &amp; Exposure'!AQ63</f>
        <v>0</v>
      </c>
      <c r="F64" s="53">
        <f>'Hazard &amp; Exposure'!AR63</f>
        <v>0</v>
      </c>
      <c r="G64" s="53">
        <f>'Hazard &amp; Exposure'!AU63</f>
        <v>3.4203004011865059</v>
      </c>
      <c r="H64" s="54">
        <f>'Hazard &amp; Exposure'!AV63</f>
        <v>1.5477351620278748</v>
      </c>
      <c r="I64" s="53">
        <f>'Hazard &amp; Exposure'!AY63</f>
        <v>0.24712222409960444</v>
      </c>
      <c r="J64" s="53">
        <f>'Hazard &amp; Exposure'!BB63</f>
        <v>0</v>
      </c>
      <c r="K64" s="54">
        <f>'Hazard &amp; Exposure'!BC63</f>
        <v>0.17298555686972311</v>
      </c>
      <c r="L64" s="55">
        <f t="shared" si="10"/>
        <v>0.88343264268608634</v>
      </c>
      <c r="M64" s="56">
        <f>Vulnerability!E63</f>
        <v>10</v>
      </c>
      <c r="N64" s="54">
        <f>Vulnerability!H63</f>
        <v>6.0758287581715633</v>
      </c>
      <c r="O64" s="54">
        <f>Vulnerability!M63</f>
        <v>6.5787473537069729</v>
      </c>
      <c r="P64" s="54">
        <f t="shared" si="11"/>
        <v>8.1636440279696352</v>
      </c>
      <c r="Q64" s="54">
        <f>Vulnerability!S63</f>
        <v>2.7036998069690963</v>
      </c>
      <c r="R64" s="54">
        <f>Vulnerability!W63</f>
        <v>5.2320043073902456</v>
      </c>
      <c r="S64" s="54">
        <f>Vulnerability!AC63</f>
        <v>5.8752436752582753</v>
      </c>
      <c r="T64" s="54">
        <f>Vulnerability!AI63</f>
        <v>3.8306666666666671</v>
      </c>
      <c r="U64" s="54">
        <f t="shared" si="12"/>
        <v>5.0369548318075816</v>
      </c>
      <c r="V64" s="54">
        <f t="shared" si="13"/>
        <v>3.9649282023309484</v>
      </c>
      <c r="W64" s="55">
        <f t="shared" si="14"/>
        <v>6.5216515684484087</v>
      </c>
      <c r="X64" s="61" t="str">
        <f>'Lack of Coping Capacity'!D63</f>
        <v>x</v>
      </c>
      <c r="Y64" s="54">
        <f>'Lack of Coping Capacity'!G63</f>
        <v>6.8181877493858334</v>
      </c>
      <c r="Z64" s="54">
        <f t="shared" si="15"/>
        <v>6.8181877493858334</v>
      </c>
      <c r="AA64" s="54">
        <f>'Lack of Coping Capacity'!M63</f>
        <v>10</v>
      </c>
      <c r="AB64" s="54">
        <f>'Lack of Coping Capacity'!Q63</f>
        <v>4.7515237385036038</v>
      </c>
      <c r="AC64" s="54">
        <f>'Lack of Coping Capacity'!U63</f>
        <v>9.3971289231392259</v>
      </c>
      <c r="AD64" s="54">
        <f t="shared" si="16"/>
        <v>8.0495508872142754</v>
      </c>
      <c r="AE64" s="55">
        <f t="shared" si="17"/>
        <v>7.4857775528718706</v>
      </c>
      <c r="AF64" s="57">
        <f t="shared" si="18"/>
        <v>3.5068940937998785</v>
      </c>
      <c r="AG64" s="58">
        <f t="shared" si="19"/>
        <v>100</v>
      </c>
    </row>
    <row r="65" spans="1:33" ht="15.75" thickTop="1" thickBot="1" x14ac:dyDescent="0.25">
      <c r="A65" s="59" t="s">
        <v>117</v>
      </c>
      <c r="B65" s="60" t="s">
        <v>116</v>
      </c>
      <c r="C65" s="61">
        <f>'Hazard &amp; Exposure'!AO64</f>
        <v>8.0252058575275598</v>
      </c>
      <c r="D65" s="53">
        <f>'Hazard &amp; Exposure'!AP64</f>
        <v>6.4057035265267182</v>
      </c>
      <c r="E65" s="53">
        <f>'Hazard &amp; Exposure'!AQ64</f>
        <v>0</v>
      </c>
      <c r="F65" s="53">
        <f>'Hazard &amp; Exposure'!AR64</f>
        <v>0</v>
      </c>
      <c r="G65" s="53">
        <f>'Hazard &amp; Exposure'!AU64</f>
        <v>2.5408225945908454</v>
      </c>
      <c r="H65" s="54">
        <f>'Hazard &amp; Exposure'!AV64</f>
        <v>4.2357098109256039</v>
      </c>
      <c r="I65" s="53">
        <f>'Hazard &amp; Exposure'!AY64</f>
        <v>5.5840502649386137</v>
      </c>
      <c r="J65" s="53">
        <f>'Hazard &amp; Exposure'!BB64</f>
        <v>0</v>
      </c>
      <c r="K65" s="54">
        <f>'Hazard &amp; Exposure'!BC64</f>
        <v>3.9088351854570296</v>
      </c>
      <c r="L65" s="55">
        <f t="shared" si="10"/>
        <v>4.0741702087347917</v>
      </c>
      <c r="M65" s="56">
        <f>Vulnerability!E64</f>
        <v>4.3878340032550254</v>
      </c>
      <c r="N65" s="54">
        <f>Vulnerability!H64</f>
        <v>4.2750000000000004</v>
      </c>
      <c r="O65" s="54">
        <f>Vulnerability!M64</f>
        <v>4.2241557008239674</v>
      </c>
      <c r="P65" s="54">
        <f t="shared" si="11"/>
        <v>4.3187059268335046</v>
      </c>
      <c r="Q65" s="54">
        <f>Vulnerability!S64</f>
        <v>7.0590000843190408</v>
      </c>
      <c r="R65" s="54">
        <f>Vulnerability!W64</f>
        <v>9.9260641106788228E-2</v>
      </c>
      <c r="S65" s="54">
        <f>Vulnerability!AC64</f>
        <v>0.81549733074225372</v>
      </c>
      <c r="T65" s="54">
        <f>Vulnerability!AI64</f>
        <v>3.3333333333333335</v>
      </c>
      <c r="U65" s="54">
        <f t="shared" si="12"/>
        <v>1.5217569299487643</v>
      </c>
      <c r="V65" s="54">
        <f t="shared" si="13"/>
        <v>4.8775625376818006</v>
      </c>
      <c r="W65" s="55">
        <f t="shared" si="14"/>
        <v>4.6041311936219289</v>
      </c>
      <c r="X65" s="61">
        <f>'Lack of Coping Capacity'!D64</f>
        <v>5.291666666666675</v>
      </c>
      <c r="Y65" s="54">
        <f>'Lack of Coping Capacity'!G64</f>
        <v>4.5174806594848631</v>
      </c>
      <c r="Z65" s="54">
        <f t="shared" si="15"/>
        <v>4.9045736630757695</v>
      </c>
      <c r="AA65" s="54">
        <f>'Lack of Coping Capacity'!M64</f>
        <v>4.2400034084167517</v>
      </c>
      <c r="AB65" s="54">
        <f>'Lack of Coping Capacity'!Q64</f>
        <v>3.0771846388288862</v>
      </c>
      <c r="AC65" s="54">
        <f>'Lack of Coping Capacity'!U64</f>
        <v>2.8479253875674453</v>
      </c>
      <c r="AD65" s="54">
        <f t="shared" si="16"/>
        <v>3.3883711449376945</v>
      </c>
      <c r="AE65" s="55">
        <f t="shared" si="17"/>
        <v>4.1878550273384993</v>
      </c>
      <c r="AF65" s="57">
        <f t="shared" si="18"/>
        <v>4.2827839459914374</v>
      </c>
      <c r="AG65" s="58">
        <f t="shared" si="19"/>
        <v>73</v>
      </c>
    </row>
    <row r="66" spans="1:33" ht="15.75" thickTop="1" thickBot="1" x14ac:dyDescent="0.25">
      <c r="A66" s="59" t="s">
        <v>119</v>
      </c>
      <c r="B66" s="60" t="s">
        <v>118</v>
      </c>
      <c r="C66" s="61">
        <f>'Hazard &amp; Exposure'!AO65</f>
        <v>2.7211942108306579</v>
      </c>
      <c r="D66" s="53">
        <f>'Hazard &amp; Exposure'!AP65</f>
        <v>7.5087401191413106</v>
      </c>
      <c r="E66" s="53">
        <f>'Hazard &amp; Exposure'!AQ65</f>
        <v>0</v>
      </c>
      <c r="F66" s="53">
        <f>'Hazard &amp; Exposure'!AR65</f>
        <v>0</v>
      </c>
      <c r="G66" s="53">
        <f>'Hazard &amp; Exposure'!AU65</f>
        <v>0.55555555555555536</v>
      </c>
      <c r="H66" s="54">
        <f>'Hazard &amp; Exposure'!AV65</f>
        <v>2.811295682922835</v>
      </c>
      <c r="I66" s="53">
        <f>'Hazard &amp; Exposure'!AY65</f>
        <v>0.22103655780316106</v>
      </c>
      <c r="J66" s="53">
        <f>'Hazard &amp; Exposure'!BB65</f>
        <v>0</v>
      </c>
      <c r="K66" s="54">
        <f>'Hazard &amp; Exposure'!BC65</f>
        <v>0.15472559046221274</v>
      </c>
      <c r="L66" s="55">
        <f t="shared" si="10"/>
        <v>1.5750753738951297</v>
      </c>
      <c r="M66" s="56">
        <f>Vulnerability!E65</f>
        <v>1.6611527470410734</v>
      </c>
      <c r="N66" s="54">
        <f>Vulnerability!H65</f>
        <v>0.79612775157650706</v>
      </c>
      <c r="O66" s="54">
        <f>Vulnerability!M65</f>
        <v>0</v>
      </c>
      <c r="P66" s="54">
        <f t="shared" si="11"/>
        <v>1.0296083114146635</v>
      </c>
      <c r="Q66" s="54">
        <f>Vulnerability!S65</f>
        <v>3.7242225894294574</v>
      </c>
      <c r="R66" s="54">
        <f>Vulnerability!W65</f>
        <v>4.9519080497454716E-2</v>
      </c>
      <c r="S66" s="54">
        <f>Vulnerability!AC65</f>
        <v>3.9381413867918269E-3</v>
      </c>
      <c r="T66" s="54">
        <f>Vulnerability!AI65</f>
        <v>0.79822222222222228</v>
      </c>
      <c r="U66" s="54">
        <f t="shared" si="12"/>
        <v>0.29011676199171688</v>
      </c>
      <c r="V66" s="54">
        <f t="shared" si="13"/>
        <v>2.1705586141626103</v>
      </c>
      <c r="W66" s="55">
        <f t="shared" si="14"/>
        <v>1.617207539406825</v>
      </c>
      <c r="X66" s="61">
        <f>'Lack of Coping Capacity'!D65</f>
        <v>2.8333333333333255</v>
      </c>
      <c r="Y66" s="54">
        <f>'Lack of Coping Capacity'!G65</f>
        <v>2.0815763235092164</v>
      </c>
      <c r="Z66" s="54">
        <f t="shared" si="15"/>
        <v>2.4574548284212709</v>
      </c>
      <c r="AA66" s="54">
        <f>'Lack of Coping Capacity'!M65</f>
        <v>4.3987179487179491</v>
      </c>
      <c r="AB66" s="54">
        <f>'Lack of Coping Capacity'!Q65</f>
        <v>0</v>
      </c>
      <c r="AC66" s="54">
        <f>'Lack of Coping Capacity'!U65</f>
        <v>0.58019737643476199</v>
      </c>
      <c r="AD66" s="54">
        <f t="shared" si="16"/>
        <v>1.6596384417175702</v>
      </c>
      <c r="AE66" s="55">
        <f t="shared" si="17"/>
        <v>2.0673400035383023</v>
      </c>
      <c r="AF66" s="57">
        <f t="shared" si="18"/>
        <v>1.7397746655467665</v>
      </c>
      <c r="AG66" s="58">
        <f t="shared" si="19"/>
        <v>166</v>
      </c>
    </row>
    <row r="67" spans="1:33" ht="15.75" thickTop="1" thickBot="1" x14ac:dyDescent="0.25">
      <c r="A67" s="59" t="s">
        <v>121</v>
      </c>
      <c r="B67" s="60" t="s">
        <v>120</v>
      </c>
      <c r="C67" s="61">
        <f>'Hazard &amp; Exposure'!AO66</f>
        <v>0</v>
      </c>
      <c r="D67" s="53">
        <f>'Hazard &amp; Exposure'!AP66</f>
        <v>5.5542763827029171</v>
      </c>
      <c r="E67" s="53">
        <f>'Hazard &amp; Exposure'!AQ66</f>
        <v>0</v>
      </c>
      <c r="F67" s="53">
        <f>'Hazard &amp; Exposure'!AR66</f>
        <v>0</v>
      </c>
      <c r="G67" s="53">
        <f>'Hazard &amp; Exposure'!AU66</f>
        <v>0.55555555555555536</v>
      </c>
      <c r="H67" s="54">
        <f>'Hazard &amp; Exposure'!AV66</f>
        <v>1.5366087729964859</v>
      </c>
      <c r="I67" s="53">
        <f>'Hazard &amp; Exposure'!AY66</f>
        <v>1.7005989293661767</v>
      </c>
      <c r="J67" s="53">
        <f>'Hazard &amp; Exposure'!BB66</f>
        <v>0</v>
      </c>
      <c r="K67" s="54">
        <f>'Hazard &amp; Exposure'!BC66</f>
        <v>1.1904192505563236</v>
      </c>
      <c r="L67" s="55">
        <f t="shared" si="10"/>
        <v>1.3650510140977268</v>
      </c>
      <c r="M67" s="56">
        <f>Vulnerability!E66</f>
        <v>9.5274272555583934</v>
      </c>
      <c r="N67" s="54">
        <f>Vulnerability!H66</f>
        <v>4.4557410953980598</v>
      </c>
      <c r="O67" s="54">
        <f>Vulnerability!M66</f>
        <v>2.917961230917602</v>
      </c>
      <c r="P67" s="54">
        <f t="shared" si="11"/>
        <v>6.6071392093581123</v>
      </c>
      <c r="Q67" s="54">
        <f>Vulnerability!S66</f>
        <v>1.1811329726674522</v>
      </c>
      <c r="R67" s="54">
        <f>Vulnerability!W66</f>
        <v>5.1067095591303726</v>
      </c>
      <c r="S67" s="54">
        <f>Vulnerability!AC66</f>
        <v>5.5126313869065413E-2</v>
      </c>
      <c r="T67" s="54">
        <f>Vulnerability!AI66</f>
        <v>1.6686666666666667</v>
      </c>
      <c r="U67" s="54">
        <f t="shared" si="12"/>
        <v>2.5528828311969063</v>
      </c>
      <c r="V67" s="54">
        <f t="shared" si="13"/>
        <v>1.8924875846100775</v>
      </c>
      <c r="W67" s="55">
        <f t="shared" si="14"/>
        <v>4.6674769396051117</v>
      </c>
      <c r="X67" s="61">
        <f>'Lack of Coping Capacity'!D66</f>
        <v>3.6250000000000004</v>
      </c>
      <c r="Y67" s="54">
        <f>'Lack of Coping Capacity'!G66</f>
        <v>5.2860761627554895</v>
      </c>
      <c r="Z67" s="54">
        <f t="shared" si="15"/>
        <v>4.4555380813777452</v>
      </c>
      <c r="AA67" s="54">
        <f>'Lack of Coping Capacity'!M66</f>
        <v>7.36377619061206</v>
      </c>
      <c r="AB67" s="54">
        <f>'Lack of Coping Capacity'!Q66</f>
        <v>6.3503256276410625</v>
      </c>
      <c r="AC67" s="54">
        <f>'Lack of Coping Capacity'!U66</f>
        <v>8.8320468136466683</v>
      </c>
      <c r="AD67" s="54">
        <f t="shared" si="16"/>
        <v>7.5153828772999303</v>
      </c>
      <c r="AE67" s="55">
        <f t="shared" si="17"/>
        <v>6.2191143965573819</v>
      </c>
      <c r="AF67" s="57">
        <f t="shared" si="18"/>
        <v>3.4092056755680664</v>
      </c>
      <c r="AG67" s="58">
        <f t="shared" si="19"/>
        <v>102</v>
      </c>
    </row>
    <row r="68" spans="1:33" ht="15.75" thickTop="1" thickBot="1" x14ac:dyDescent="0.25">
      <c r="A68" s="59" t="s">
        <v>123</v>
      </c>
      <c r="B68" s="60" t="s">
        <v>122</v>
      </c>
      <c r="C68" s="61">
        <f>'Hazard &amp; Exposure'!AO67</f>
        <v>7.6541027398116457</v>
      </c>
      <c r="D68" s="53">
        <f>'Hazard &amp; Exposure'!AP67</f>
        <v>3.1616847334370872</v>
      </c>
      <c r="E68" s="53">
        <f>'Hazard &amp; Exposure'!AQ67</f>
        <v>6.320264109210159</v>
      </c>
      <c r="F68" s="53">
        <f>'Hazard &amp; Exposure'!AR67</f>
        <v>0</v>
      </c>
      <c r="G68" s="53">
        <f>'Hazard &amp; Exposure'!AU67</f>
        <v>0.91787439613526578</v>
      </c>
      <c r="H68" s="54">
        <f>'Hazard &amp; Exposure'!AV67</f>
        <v>4.2766602557572666</v>
      </c>
      <c r="I68" s="53">
        <f>'Hazard &amp; Exposure'!AY67</f>
        <v>4.0431955577607486</v>
      </c>
      <c r="J68" s="53">
        <f>'Hazard &amp; Exposure'!BB67</f>
        <v>0</v>
      </c>
      <c r="K68" s="54">
        <f>'Hazard &amp; Exposure'!BC67</f>
        <v>2.8302368904325239</v>
      </c>
      <c r="L68" s="55">
        <f t="shared" ref="L68:L99" si="20">(10-GEOMEAN(((10-H68)/10*9+1),((10-K68)/10*9+1)))/9*10</f>
        <v>3.5881311230615371</v>
      </c>
      <c r="M68" s="56">
        <f>Vulnerability!E67</f>
        <v>3.7458128215194177</v>
      </c>
      <c r="N68" s="54">
        <f>Vulnerability!H67</f>
        <v>3.7210202692015404</v>
      </c>
      <c r="O68" s="54">
        <f>Vulnerability!M67</f>
        <v>0</v>
      </c>
      <c r="P68" s="54">
        <f t="shared" ref="P68:P99" si="21">AVERAGE(M68,M68,N68,O68)</f>
        <v>2.803161478060094</v>
      </c>
      <c r="Q68" s="54">
        <f>Vulnerability!S67</f>
        <v>0</v>
      </c>
      <c r="R68" s="54">
        <f>Vulnerability!W67</f>
        <v>9.5249907722897362E-2</v>
      </c>
      <c r="S68" s="54">
        <f>Vulnerability!AC67</f>
        <v>1.8790231762507048E-2</v>
      </c>
      <c r="T68" s="54">
        <f>Vulnerability!AI67</f>
        <v>1.1148888888888886</v>
      </c>
      <c r="U68" s="54">
        <f t="shared" ref="U68:U99" si="22">IF(AND(R68="x",T68="x"),S68,IF(AND(R68="x"),(10-GEOMEAN(((10-T68)/10*9+1),((10-S68)/10*9+1)))/9*10,IF(T68="x",(10-GEOMEAN(((10-R68)/10*9+1),((10-S68)/10*9+1)))/9*10,IF(R68="x",(10-GEOMEAN(((10-T68)/10*9+1),((10-S68)/10*9+1)))/9*10,(10-GEOMEAN(((10-R68)/10*9+1),((10-S68)/10*9+1),((10-T68)/10*9+1)))/9*10))))</f>
        <v>0.42157331261858977</v>
      </c>
      <c r="V68" s="54">
        <f t="shared" ref="V68:V99" si="23">(10-GEOMEAN(((10-Q68)/10*9+1),((10-U68)/10*9+1)))/9*10</f>
        <v>0.21282490613959482</v>
      </c>
      <c r="W68" s="55">
        <f t="shared" ref="W68:W99" si="24">(10-GEOMEAN(((10-P68)/10*9+1),((10-V68)/10*9+1)))/9*10</f>
        <v>1.59573340565569</v>
      </c>
      <c r="X68" s="61">
        <f>'Lack of Coping Capacity'!D67</f>
        <v>2.4166666666666758</v>
      </c>
      <c r="Y68" s="54">
        <f>'Lack of Coping Capacity'!G67</f>
        <v>5.0510124564170837</v>
      </c>
      <c r="Z68" s="54">
        <f t="shared" ref="Z68:Z99" si="25">AVERAGE(X68:Y68)</f>
        <v>3.7338395615418798</v>
      </c>
      <c r="AA68" s="54">
        <f>'Lack of Coping Capacity'!M67</f>
        <v>5.3511634115615765</v>
      </c>
      <c r="AB68" s="54">
        <f>'Lack of Coping Capacity'!Q67</f>
        <v>1.4380505304562428</v>
      </c>
      <c r="AC68" s="54">
        <f>'Lack of Coping Capacity'!U67</f>
        <v>1.8768825648844052</v>
      </c>
      <c r="AD68" s="54">
        <f t="shared" ref="AD68:AD99" si="26">AVERAGE(AA68:AC68)</f>
        <v>2.888698835634075</v>
      </c>
      <c r="AE68" s="55">
        <f t="shared" ref="AE68:AE99" si="27">(10-GEOMEAN(((10-Z68)/10*9+1),((10-AD68)/10*9+1)))/9*10</f>
        <v>3.3227243623225315</v>
      </c>
      <c r="AF68" s="57">
        <f t="shared" ref="AF68:AF99" si="28">L68^(1/3)*W68^(1/3)*AE68^(1/3)</f>
        <v>2.6695679886209871</v>
      </c>
      <c r="AG68" s="58">
        <f t="shared" ref="AG68:AG99" si="29">_xlfn.RANK.EQ(AF68,AF$4:AF$194)</f>
        <v>131</v>
      </c>
    </row>
    <row r="69" spans="1:33" ht="15.75" thickTop="1" thickBot="1" x14ac:dyDescent="0.25">
      <c r="A69" s="59" t="s">
        <v>125</v>
      </c>
      <c r="B69" s="60" t="s">
        <v>124</v>
      </c>
      <c r="C69" s="61">
        <f>'Hazard &amp; Exposure'!AO68</f>
        <v>4.3699579957135004</v>
      </c>
      <c r="D69" s="53">
        <f>'Hazard &amp; Exposure'!AP68</f>
        <v>0</v>
      </c>
      <c r="E69" s="53">
        <f>'Hazard &amp; Exposure'!AQ68</f>
        <v>2.3444300284217907</v>
      </c>
      <c r="F69" s="53">
        <f>'Hazard &amp; Exposure'!AR68</f>
        <v>7.0851364396947538</v>
      </c>
      <c r="G69" s="53">
        <f>'Hazard &amp; Exposure'!AU68</f>
        <v>0.72463768115942084</v>
      </c>
      <c r="H69" s="54">
        <f>'Hazard &amp; Exposure'!AV68</f>
        <v>3.3890504563669626</v>
      </c>
      <c r="I69" s="53">
        <f>'Hazard &amp; Exposure'!AY68</f>
        <v>2.6982664346656788E-3</v>
      </c>
      <c r="J69" s="53">
        <f>'Hazard &amp; Exposure'!BB68</f>
        <v>0</v>
      </c>
      <c r="K69" s="54">
        <f>'Hazard &amp; Exposure'!BC68</f>
        <v>1.8887865042659751E-3</v>
      </c>
      <c r="L69" s="55">
        <f t="shared" si="20"/>
        <v>1.8490331251701677</v>
      </c>
      <c r="M69" s="56">
        <f>Vulnerability!E68</f>
        <v>3.0695579312899262</v>
      </c>
      <c r="N69" s="54" t="str">
        <f>Vulnerability!H68</f>
        <v>x</v>
      </c>
      <c r="O69" s="54">
        <f>Vulnerability!M68</f>
        <v>2.1906972373298998</v>
      </c>
      <c r="P69" s="54">
        <f t="shared" si="21"/>
        <v>2.7766043666365845</v>
      </c>
      <c r="Q69" s="54">
        <f>Vulnerability!S68</f>
        <v>0</v>
      </c>
      <c r="R69" s="54">
        <f>Vulnerability!W68</f>
        <v>0.44170647141103397</v>
      </c>
      <c r="S69" s="54">
        <f>Vulnerability!AC68</f>
        <v>0</v>
      </c>
      <c r="T69" s="54">
        <f>Vulnerability!AI68</f>
        <v>5.15</v>
      </c>
      <c r="U69" s="54">
        <f t="shared" si="22"/>
        <v>2.2039023487480001</v>
      </c>
      <c r="V69" s="54">
        <f t="shared" si="23"/>
        <v>1.1627953617754985</v>
      </c>
      <c r="W69" s="55">
        <f t="shared" si="24"/>
        <v>2.0053818866612736</v>
      </c>
      <c r="X69" s="61">
        <f>'Lack of Coping Capacity'!D68</f>
        <v>4.666666666666675</v>
      </c>
      <c r="Y69" s="54">
        <f>'Lack of Coping Capacity'!G68</f>
        <v>4.4610822796821594</v>
      </c>
      <c r="Z69" s="54">
        <f t="shared" si="25"/>
        <v>4.5638744731744172</v>
      </c>
      <c r="AA69" s="54" t="str">
        <f>'Lack of Coping Capacity'!M68</f>
        <v>x</v>
      </c>
      <c r="AB69" s="54">
        <f>'Lack of Coping Capacity'!Q68</f>
        <v>0.28740740740740761</v>
      </c>
      <c r="AC69" s="54">
        <f>'Lack of Coping Capacity'!U68</f>
        <v>6.43961689851551</v>
      </c>
      <c r="AD69" s="54">
        <f t="shared" si="26"/>
        <v>3.3635121529614587</v>
      </c>
      <c r="AE69" s="55">
        <f t="shared" si="27"/>
        <v>3.9889370220539244</v>
      </c>
      <c r="AF69" s="57">
        <f t="shared" si="28"/>
        <v>2.4547069546211775</v>
      </c>
      <c r="AG69" s="58">
        <f t="shared" si="29"/>
        <v>140</v>
      </c>
    </row>
    <row r="70" spans="1:33" ht="15.75" thickTop="1" thickBot="1" x14ac:dyDescent="0.25">
      <c r="A70" s="59" t="s">
        <v>127</v>
      </c>
      <c r="B70" s="60" t="s">
        <v>126</v>
      </c>
      <c r="C70" s="61">
        <f>'Hazard &amp; Exposure'!AO69</f>
        <v>9.0403998910669578</v>
      </c>
      <c r="D70" s="53">
        <f>'Hazard &amp; Exposure'!AP69</f>
        <v>5.2858242641864663</v>
      </c>
      <c r="E70" s="53">
        <f>'Hazard &amp; Exposure'!AQ69</f>
        <v>9.308515550430716</v>
      </c>
      <c r="F70" s="53">
        <f>'Hazard &amp; Exposure'!AR69</f>
        <v>1.7366531156788412</v>
      </c>
      <c r="G70" s="53">
        <f>'Hazard &amp; Exposure'!AU69</f>
        <v>3.4627155283598876</v>
      </c>
      <c r="H70" s="54">
        <f>'Hazard &amp; Exposure'!AV69</f>
        <v>6.7602989698781082</v>
      </c>
      <c r="I70" s="53">
        <f>'Hazard &amp; Exposure'!AY69</f>
        <v>5.2278106509526889</v>
      </c>
      <c r="J70" s="53">
        <f>'Hazard &amp; Exposure'!BB69</f>
        <v>0</v>
      </c>
      <c r="K70" s="54">
        <f>'Hazard &amp; Exposure'!BC69</f>
        <v>3.6594674556668823</v>
      </c>
      <c r="L70" s="55">
        <f t="shared" si="20"/>
        <v>5.4171931552349797</v>
      </c>
      <c r="M70" s="56">
        <f>Vulnerability!E69</f>
        <v>9.4434305280600004</v>
      </c>
      <c r="N70" s="54">
        <f>Vulnerability!H69</f>
        <v>7.5423940577882025</v>
      </c>
      <c r="O70" s="54">
        <f>Vulnerability!M69</f>
        <v>0.66127839113344056</v>
      </c>
      <c r="P70" s="54">
        <f t="shared" si="21"/>
        <v>6.7726333762604112</v>
      </c>
      <c r="Q70" s="54">
        <f>Vulnerability!S69</f>
        <v>0</v>
      </c>
      <c r="R70" s="54">
        <f>Vulnerability!W69</f>
        <v>0.40299542208493833</v>
      </c>
      <c r="S70" s="54">
        <f>Vulnerability!AC69</f>
        <v>2.5972296200146854</v>
      </c>
      <c r="T70" s="54">
        <f>Vulnerability!AI69</f>
        <v>3.7500000000000004</v>
      </c>
      <c r="U70" s="54">
        <f t="shared" si="22"/>
        <v>2.3560064359731885</v>
      </c>
      <c r="V70" s="54">
        <f t="shared" si="23"/>
        <v>1.2481024000298016</v>
      </c>
      <c r="W70" s="55">
        <f t="shared" si="24"/>
        <v>4.5696706205414106</v>
      </c>
      <c r="X70" s="61">
        <f>'Lack of Coping Capacity'!D69</f>
        <v>4.291666666666675</v>
      </c>
      <c r="Y70" s="54">
        <f>'Lack of Coping Capacity'!G69</f>
        <v>6.7623138904571531</v>
      </c>
      <c r="Z70" s="54">
        <f t="shared" si="25"/>
        <v>5.5269902785619145</v>
      </c>
      <c r="AA70" s="54">
        <f>'Lack of Coping Capacity'!M69</f>
        <v>6.4189785590724995</v>
      </c>
      <c r="AB70" s="54">
        <f>'Lack of Coping Capacity'!Q69</f>
        <v>4.2623860081599405</v>
      </c>
      <c r="AC70" s="54">
        <f>'Lack of Coping Capacity'!U69</f>
        <v>7.6685186934819809</v>
      </c>
      <c r="AD70" s="54">
        <f t="shared" si="26"/>
        <v>6.1166277535714739</v>
      </c>
      <c r="AE70" s="55">
        <f t="shared" si="27"/>
        <v>5.8300318118904171</v>
      </c>
      <c r="AF70" s="57">
        <f t="shared" si="28"/>
        <v>5.2453770813077893</v>
      </c>
      <c r="AG70" s="58">
        <f t="shared" si="29"/>
        <v>35</v>
      </c>
    </row>
    <row r="71" spans="1:33" ht="15.75" thickTop="1" thickBot="1" x14ac:dyDescent="0.25">
      <c r="A71" s="59" t="s">
        <v>129</v>
      </c>
      <c r="B71" s="60" t="s">
        <v>128</v>
      </c>
      <c r="C71" s="61">
        <f>'Hazard &amp; Exposure'!AO70</f>
        <v>0</v>
      </c>
      <c r="D71" s="53">
        <f>'Hazard &amp; Exposure'!AP70</f>
        <v>4.1827917113632544</v>
      </c>
      <c r="E71" s="53">
        <f>'Hazard &amp; Exposure'!AQ70</f>
        <v>0</v>
      </c>
      <c r="F71" s="53">
        <f>'Hazard &amp; Exposure'!AR70</f>
        <v>0</v>
      </c>
      <c r="G71" s="53">
        <f>'Hazard &amp; Exposure'!AU70</f>
        <v>0.91787439613526578</v>
      </c>
      <c r="H71" s="54">
        <f>'Hazard &amp; Exposure'!AV70</f>
        <v>1.1744038292630756</v>
      </c>
      <c r="I71" s="53">
        <f>'Hazard &amp; Exposure'!AY70</f>
        <v>5.6564439577620274</v>
      </c>
      <c r="J71" s="53">
        <f>'Hazard &amp; Exposure'!BB70</f>
        <v>0</v>
      </c>
      <c r="K71" s="54">
        <f>'Hazard &amp; Exposure'!BC70</f>
        <v>3.9595107704334191</v>
      </c>
      <c r="L71" s="55">
        <f t="shared" si="20"/>
        <v>2.681202500569777</v>
      </c>
      <c r="M71" s="56">
        <f>Vulnerability!E70</f>
        <v>8.0909328668158018</v>
      </c>
      <c r="N71" s="54">
        <f>Vulnerability!H70</f>
        <v>3.5875000000000004</v>
      </c>
      <c r="O71" s="54">
        <f>Vulnerability!M70</f>
        <v>2.6952773909915133</v>
      </c>
      <c r="P71" s="54">
        <f t="shared" si="21"/>
        <v>5.616160781155779</v>
      </c>
      <c r="Q71" s="54">
        <f>Vulnerability!S70</f>
        <v>1.3069209296868025</v>
      </c>
      <c r="R71" s="54">
        <f>Vulnerability!W70</f>
        <v>5.9390930454114264</v>
      </c>
      <c r="S71" s="54">
        <f>Vulnerability!AC70</f>
        <v>6.0175702579158497E-2</v>
      </c>
      <c r="T71" s="54">
        <f>Vulnerability!AI70</f>
        <v>6.3</v>
      </c>
      <c r="U71" s="54">
        <f t="shared" si="22"/>
        <v>4.6082947930507965</v>
      </c>
      <c r="V71" s="54">
        <f t="shared" si="23"/>
        <v>3.1264478184523208</v>
      </c>
      <c r="W71" s="55">
        <f t="shared" si="24"/>
        <v>4.4872656875993542</v>
      </c>
      <c r="X71" s="61" t="str">
        <f>'Lack of Coping Capacity'!D70</f>
        <v>x</v>
      </c>
      <c r="Y71" s="54">
        <f>'Lack of Coping Capacity'!G70</f>
        <v>7.6200429677963255</v>
      </c>
      <c r="Z71" s="54">
        <f t="shared" si="25"/>
        <v>7.6200429677963255</v>
      </c>
      <c r="AA71" s="54">
        <f>'Lack of Coping Capacity'!M70</f>
        <v>9.1470085470085465</v>
      </c>
      <c r="AB71" s="54">
        <f>'Lack of Coping Capacity'!Q70</f>
        <v>7.6367238379318918</v>
      </c>
      <c r="AC71" s="54">
        <f>'Lack of Coping Capacity'!U70</f>
        <v>9.8971299435028257</v>
      </c>
      <c r="AD71" s="54">
        <f t="shared" si="26"/>
        <v>8.8936207761477544</v>
      </c>
      <c r="AE71" s="55">
        <f t="shared" si="27"/>
        <v>8.3287721909759291</v>
      </c>
      <c r="AF71" s="57">
        <f t="shared" si="28"/>
        <v>4.6447690851340306</v>
      </c>
      <c r="AG71" s="58">
        <f t="shared" si="29"/>
        <v>54</v>
      </c>
    </row>
    <row r="72" spans="1:33" ht="15.75" thickTop="1" thickBot="1" x14ac:dyDescent="0.25">
      <c r="A72" s="59" t="s">
        <v>373</v>
      </c>
      <c r="B72" s="60" t="s">
        <v>130</v>
      </c>
      <c r="C72" s="61">
        <f>'Hazard &amp; Exposure'!AO71</f>
        <v>0</v>
      </c>
      <c r="D72" s="53">
        <f>'Hazard &amp; Exposure'!AP71</f>
        <v>2.8105821640785171</v>
      </c>
      <c r="E72" s="53">
        <f>'Hazard &amp; Exposure'!AQ71</f>
        <v>0</v>
      </c>
      <c r="F72" s="53">
        <f>'Hazard &amp; Exposure'!AR71</f>
        <v>0</v>
      </c>
      <c r="G72" s="53">
        <f>'Hazard &amp; Exposure'!AU71</f>
        <v>2.4360137984539421</v>
      </c>
      <c r="H72" s="54">
        <f>'Hazard &amp; Exposure'!AV71</f>
        <v>1.13570652334318</v>
      </c>
      <c r="I72" s="53">
        <f>'Hazard &amp; Exposure'!AY71</f>
        <v>3.025224869644922</v>
      </c>
      <c r="J72" s="53">
        <f>'Hazard &amp; Exposure'!BB71</f>
        <v>0</v>
      </c>
      <c r="K72" s="54">
        <f>'Hazard &amp; Exposure'!BC71</f>
        <v>2.1176574087514455</v>
      </c>
      <c r="L72" s="55">
        <f t="shared" si="20"/>
        <v>1.6393985245512177</v>
      </c>
      <c r="M72" s="56">
        <f>Vulnerability!E71</f>
        <v>7.9886968106103353</v>
      </c>
      <c r="N72" s="54">
        <f>Vulnerability!H71</f>
        <v>2.6300000000000008</v>
      </c>
      <c r="O72" s="54">
        <f>Vulnerability!M71</f>
        <v>4.4075099648644258</v>
      </c>
      <c r="P72" s="54">
        <f t="shared" si="21"/>
        <v>5.7537258965212743</v>
      </c>
      <c r="Q72" s="54">
        <f>Vulnerability!S71</f>
        <v>2.4545668921860724</v>
      </c>
      <c r="R72" s="54">
        <f>Vulnerability!W71</f>
        <v>6.6406510082562527</v>
      </c>
      <c r="S72" s="54">
        <f>Vulnerability!AC71</f>
        <v>0</v>
      </c>
      <c r="T72" s="54">
        <f>Vulnerability!AI71</f>
        <v>4.5833333333333339</v>
      </c>
      <c r="U72" s="54">
        <f t="shared" si="22"/>
        <v>4.2410854624838548</v>
      </c>
      <c r="V72" s="54">
        <f t="shared" si="23"/>
        <v>3.3993875156694919</v>
      </c>
      <c r="W72" s="55">
        <f t="shared" si="24"/>
        <v>4.6834619320393021</v>
      </c>
      <c r="X72" s="61">
        <f>'Lack of Coping Capacity'!D71</f>
        <v>9.9175000000000004</v>
      </c>
      <c r="Y72" s="54">
        <f>'Lack of Coping Capacity'!G71</f>
        <v>7.988596963882447</v>
      </c>
      <c r="Z72" s="54">
        <f t="shared" si="25"/>
        <v>8.9530484819412237</v>
      </c>
      <c r="AA72" s="54">
        <f>'Lack of Coping Capacity'!M71</f>
        <v>10</v>
      </c>
      <c r="AB72" s="54">
        <f>'Lack of Coping Capacity'!Q71</f>
        <v>7.8213224022619938</v>
      </c>
      <c r="AC72" s="54">
        <f>'Lack of Coping Capacity'!U71</f>
        <v>9.9238361581920902</v>
      </c>
      <c r="AD72" s="54">
        <f t="shared" si="26"/>
        <v>9.2483861868180295</v>
      </c>
      <c r="AE72" s="55">
        <f t="shared" si="27"/>
        <v>9.1061480073258547</v>
      </c>
      <c r="AF72" s="57">
        <f t="shared" si="28"/>
        <v>4.1196666880379107</v>
      </c>
      <c r="AG72" s="58">
        <f t="shared" si="29"/>
        <v>79</v>
      </c>
    </row>
    <row r="73" spans="1:33" ht="15.75" thickTop="1" thickBot="1" x14ac:dyDescent="0.25">
      <c r="A73" s="59" t="s">
        <v>132</v>
      </c>
      <c r="B73" s="60" t="s">
        <v>131</v>
      </c>
      <c r="C73" s="61">
        <f>'Hazard &amp; Exposure'!AO72</f>
        <v>0</v>
      </c>
      <c r="D73" s="53">
        <f>'Hazard &amp; Exposure'!AP72</f>
        <v>6.7640042942269094</v>
      </c>
      <c r="E73" s="53">
        <f>'Hazard &amp; Exposure'!AQ72</f>
        <v>0</v>
      </c>
      <c r="F73" s="53">
        <f>'Hazard &amp; Exposure'!AR72</f>
        <v>0</v>
      </c>
      <c r="G73" s="53">
        <f>'Hazard &amp; Exposure'!AU72</f>
        <v>3.6365727720360566</v>
      </c>
      <c r="H73" s="54">
        <f>'Hazard &amp; Exposure'!AV72</f>
        <v>2.6034255265525097</v>
      </c>
      <c r="I73" s="53">
        <f>'Hazard &amp; Exposure'!AY72</f>
        <v>5.1273970437901224E-2</v>
      </c>
      <c r="J73" s="53">
        <f>'Hazard &amp; Exposure'!BB72</f>
        <v>0</v>
      </c>
      <c r="K73" s="54">
        <f>'Hazard &amp; Exposure'!BC72</f>
        <v>3.5891779306530855E-2</v>
      </c>
      <c r="L73" s="55">
        <f t="shared" si="20"/>
        <v>1.4041814289191892</v>
      </c>
      <c r="M73" s="56">
        <f>Vulnerability!E72</f>
        <v>8.1606438731174489</v>
      </c>
      <c r="N73" s="54">
        <f>Vulnerability!H72</f>
        <v>4.7799496265861494</v>
      </c>
      <c r="O73" s="54">
        <f>Vulnerability!M72</f>
        <v>4.7523985439398606</v>
      </c>
      <c r="P73" s="54">
        <f t="shared" si="21"/>
        <v>6.4634089791902269</v>
      </c>
      <c r="Q73" s="54">
        <f>Vulnerability!S72</f>
        <v>0</v>
      </c>
      <c r="R73" s="54">
        <f>Vulnerability!W72</f>
        <v>0.71618177670245176</v>
      </c>
      <c r="S73" s="54">
        <f>Vulnerability!AC72</f>
        <v>0</v>
      </c>
      <c r="T73" s="54">
        <f>Vulnerability!AI72</f>
        <v>2.8999999999999995</v>
      </c>
      <c r="U73" s="54">
        <f t="shared" si="22"/>
        <v>1.286237167495532</v>
      </c>
      <c r="V73" s="54">
        <f t="shared" si="23"/>
        <v>0.66289279217399588</v>
      </c>
      <c r="W73" s="55">
        <f t="shared" si="24"/>
        <v>4.1425957343828026</v>
      </c>
      <c r="X73" s="61" t="str">
        <f>'Lack of Coping Capacity'!D72</f>
        <v>x</v>
      </c>
      <c r="Y73" s="54">
        <f>'Lack of Coping Capacity'!G72</f>
        <v>6.3134486168622974</v>
      </c>
      <c r="Z73" s="54">
        <f t="shared" si="25"/>
        <v>6.3134486168622974</v>
      </c>
      <c r="AA73" s="54">
        <f>'Lack of Coping Capacity'!M72</f>
        <v>6.4278569183608791</v>
      </c>
      <c r="AB73" s="54">
        <f>'Lack of Coping Capacity'!Q72</f>
        <v>4.0336266487944323</v>
      </c>
      <c r="AC73" s="54">
        <f>'Lack of Coping Capacity'!U72</f>
        <v>7.3522459917973881</v>
      </c>
      <c r="AD73" s="54">
        <f t="shared" si="26"/>
        <v>5.9379098529842338</v>
      </c>
      <c r="AE73" s="55">
        <f t="shared" si="27"/>
        <v>6.1292165265864549</v>
      </c>
      <c r="AF73" s="57">
        <f t="shared" si="28"/>
        <v>3.2912957893705648</v>
      </c>
      <c r="AG73" s="58">
        <f t="shared" si="29"/>
        <v>109</v>
      </c>
    </row>
    <row r="74" spans="1:33" ht="15.75" thickTop="1" thickBot="1" x14ac:dyDescent="0.25">
      <c r="A74" s="59" t="s">
        <v>134</v>
      </c>
      <c r="B74" s="60" t="s">
        <v>133</v>
      </c>
      <c r="C74" s="61">
        <f>'Hazard &amp; Exposure'!AO73</f>
        <v>6.0564087057178595</v>
      </c>
      <c r="D74" s="53">
        <f>'Hazard &amp; Exposure'!AP73</f>
        <v>9.0375089041759118</v>
      </c>
      <c r="E74" s="53">
        <f>'Hazard &amp; Exposure'!AQ73</f>
        <v>0</v>
      </c>
      <c r="F74" s="53">
        <f>'Hazard &amp; Exposure'!AR73</f>
        <v>7.7047372392994875</v>
      </c>
      <c r="G74" s="53">
        <f>'Hazard &amp; Exposure'!AU73</f>
        <v>3.3276199259811605</v>
      </c>
      <c r="H74" s="54">
        <f>'Hazard &amp; Exposure'!AV73</f>
        <v>6.1230811219351091</v>
      </c>
      <c r="I74" s="53">
        <f>'Hazard &amp; Exposure'!AY73</f>
        <v>5.1500220808486974</v>
      </c>
      <c r="J74" s="53">
        <f>'Hazard &amp; Exposure'!BB73</f>
        <v>0</v>
      </c>
      <c r="K74" s="54">
        <f>'Hazard &amp; Exposure'!BC73</f>
        <v>3.6050154565940882</v>
      </c>
      <c r="L74" s="55">
        <f t="shared" si="20"/>
        <v>4.9922361960344368</v>
      </c>
      <c r="M74" s="56">
        <f>Vulnerability!E73</f>
        <v>10</v>
      </c>
      <c r="N74" s="54">
        <f>Vulnerability!H73</f>
        <v>7.6183458677991549</v>
      </c>
      <c r="O74" s="54">
        <f>Vulnerability!M73</f>
        <v>8.2792310259277944</v>
      </c>
      <c r="P74" s="54">
        <f t="shared" si="21"/>
        <v>8.9743942234317373</v>
      </c>
      <c r="Q74" s="54">
        <f>Vulnerability!S73</f>
        <v>0</v>
      </c>
      <c r="R74" s="54">
        <f>Vulnerability!W73</f>
        <v>2.6603694892557352</v>
      </c>
      <c r="S74" s="54">
        <f>Vulnerability!AC73</f>
        <v>0.74792868129087076</v>
      </c>
      <c r="T74" s="54">
        <f>Vulnerability!AI73</f>
        <v>9.0666666666666664</v>
      </c>
      <c r="U74" s="54">
        <f t="shared" si="22"/>
        <v>5.4748934021419915</v>
      </c>
      <c r="V74" s="54">
        <f t="shared" si="23"/>
        <v>3.1975378846369917</v>
      </c>
      <c r="W74" s="55">
        <f t="shared" si="24"/>
        <v>6.999047692960243</v>
      </c>
      <c r="X74" s="61">
        <f>'Lack of Coping Capacity'!D73</f>
        <v>6.666666666666675</v>
      </c>
      <c r="Y74" s="54">
        <f>'Lack of Coping Capacity'!G73</f>
        <v>8.0804287672042854</v>
      </c>
      <c r="Z74" s="54">
        <f t="shared" si="25"/>
        <v>7.3735477169354802</v>
      </c>
      <c r="AA74" s="54">
        <f>'Lack of Coping Capacity'!M73</f>
        <v>9</v>
      </c>
      <c r="AB74" s="54">
        <f>'Lack of Coping Capacity'!Q73</f>
        <v>8.3268008814317671</v>
      </c>
      <c r="AC74" s="54">
        <f>'Lack of Coping Capacity'!U73</f>
        <v>7.9120212013292521</v>
      </c>
      <c r="AD74" s="54">
        <f t="shared" si="26"/>
        <v>8.4129406942536722</v>
      </c>
      <c r="AE74" s="55">
        <f t="shared" si="27"/>
        <v>7.935487868140692</v>
      </c>
      <c r="AF74" s="57">
        <f t="shared" si="28"/>
        <v>6.5208253715209583</v>
      </c>
      <c r="AG74" s="58">
        <f t="shared" si="29"/>
        <v>13</v>
      </c>
    </row>
    <row r="75" spans="1:33" ht="15.75" thickTop="1" thickBot="1" x14ac:dyDescent="0.25">
      <c r="A75" s="59" t="s">
        <v>136</v>
      </c>
      <c r="B75" s="60" t="s">
        <v>135</v>
      </c>
      <c r="C75" s="61">
        <f>'Hazard &amp; Exposure'!AO74</f>
        <v>6.5829789617032262</v>
      </c>
      <c r="D75" s="53">
        <f>'Hazard &amp; Exposure'!AP74</f>
        <v>6.3452149016770907</v>
      </c>
      <c r="E75" s="53">
        <f>'Hazard &amp; Exposure'!AQ74</f>
        <v>4.1788004032013886</v>
      </c>
      <c r="F75" s="53">
        <f>'Hazard &amp; Exposure'!AR74</f>
        <v>4.1262983165203142</v>
      </c>
      <c r="G75" s="53">
        <f>'Hazard &amp; Exposure'!AU74</f>
        <v>4.5554597245228123</v>
      </c>
      <c r="H75" s="54">
        <f>'Hazard &amp; Exposure'!AV74</f>
        <v>5.261291651610974</v>
      </c>
      <c r="I75" s="53">
        <f>'Hazard &amp; Exposure'!AY74</f>
        <v>3.1894123054438603</v>
      </c>
      <c r="J75" s="53">
        <f>'Hazard &amp; Exposure'!BB74</f>
        <v>0</v>
      </c>
      <c r="K75" s="54">
        <f>'Hazard &amp; Exposure'!BC74</f>
        <v>2.2325886138107025</v>
      </c>
      <c r="L75" s="55">
        <f t="shared" si="20"/>
        <v>3.9043258585648912</v>
      </c>
      <c r="M75" s="56">
        <f>Vulnerability!E74</f>
        <v>9.2312185953000103</v>
      </c>
      <c r="N75" s="54">
        <f>Vulnerability!H74</f>
        <v>7.2520304191379283</v>
      </c>
      <c r="O75" s="54">
        <f>Vulnerability!M74</f>
        <v>2.5965703853316349</v>
      </c>
      <c r="P75" s="54">
        <f t="shared" si="21"/>
        <v>7.0777594987673957</v>
      </c>
      <c r="Q75" s="54">
        <f>Vulnerability!S74</f>
        <v>0</v>
      </c>
      <c r="R75" s="54">
        <f>Vulnerability!W74</f>
        <v>0.65730751605249438</v>
      </c>
      <c r="S75" s="54">
        <f>Vulnerability!AC74</f>
        <v>0.63289669841564766</v>
      </c>
      <c r="T75" s="54">
        <f>Vulnerability!AI74</f>
        <v>2.85</v>
      </c>
      <c r="U75" s="54">
        <f t="shared" si="22"/>
        <v>1.4387308904977816</v>
      </c>
      <c r="V75" s="54">
        <f t="shared" si="23"/>
        <v>0.744294273713621</v>
      </c>
      <c r="W75" s="55">
        <f t="shared" si="24"/>
        <v>4.6448125249036094</v>
      </c>
      <c r="X75" s="61">
        <f>'Lack of Coping Capacity'!D74</f>
        <v>5.208333333333325</v>
      </c>
      <c r="Y75" s="54">
        <f>'Lack of Coping Capacity'!G74</f>
        <v>6.9436767816543581</v>
      </c>
      <c r="Z75" s="54">
        <f t="shared" si="25"/>
        <v>6.0760050574938411</v>
      </c>
      <c r="AA75" s="54">
        <f>'Lack of Coping Capacity'!M74</f>
        <v>6.1801220624535986</v>
      </c>
      <c r="AB75" s="54">
        <f>'Lack of Coping Capacity'!Q74</f>
        <v>4.521322402261994</v>
      </c>
      <c r="AC75" s="54">
        <f>'Lack of Coping Capacity'!U74</f>
        <v>7.2020579145673773</v>
      </c>
      <c r="AD75" s="54">
        <f t="shared" si="26"/>
        <v>5.9678341264276566</v>
      </c>
      <c r="AE75" s="55">
        <f t="shared" si="27"/>
        <v>6.0222069971578884</v>
      </c>
      <c r="AF75" s="57">
        <f t="shared" si="28"/>
        <v>4.7799495030948806</v>
      </c>
      <c r="AG75" s="58">
        <f t="shared" si="29"/>
        <v>48</v>
      </c>
    </row>
    <row r="76" spans="1:33" ht="15.75" thickTop="1" thickBot="1" x14ac:dyDescent="0.25">
      <c r="A76" s="59" t="s">
        <v>138</v>
      </c>
      <c r="B76" s="60" t="s">
        <v>137</v>
      </c>
      <c r="C76" s="61">
        <f>'Hazard &amp; Exposure'!AO75</f>
        <v>3.5055651044044849</v>
      </c>
      <c r="D76" s="53">
        <f>'Hazard &amp; Exposure'!AP75</f>
        <v>6.4361579624639838</v>
      </c>
      <c r="E76" s="53">
        <f>'Hazard &amp; Exposure'!AQ75</f>
        <v>0</v>
      </c>
      <c r="F76" s="53">
        <f>'Hazard &amp; Exposure'!AR75</f>
        <v>0</v>
      </c>
      <c r="G76" s="53">
        <f>'Hazard &amp; Exposure'!AU75</f>
        <v>2.3913043478260869</v>
      </c>
      <c r="H76" s="54">
        <f>'Hazard &amp; Exposure'!AV75</f>
        <v>2.8586041278794534</v>
      </c>
      <c r="I76" s="53">
        <f>'Hazard &amp; Exposure'!AY75</f>
        <v>1.0664190694447662</v>
      </c>
      <c r="J76" s="53">
        <f>'Hazard &amp; Exposure'!BB75</f>
        <v>0</v>
      </c>
      <c r="K76" s="54">
        <f>'Hazard &amp; Exposure'!BC75</f>
        <v>0.74649334861133632</v>
      </c>
      <c r="L76" s="55">
        <f t="shared" si="20"/>
        <v>1.8626474298526792</v>
      </c>
      <c r="M76" s="56">
        <f>Vulnerability!E75</f>
        <v>3.0708571632804658</v>
      </c>
      <c r="N76" s="54">
        <f>Vulnerability!H75</f>
        <v>1.3352480146920342</v>
      </c>
      <c r="O76" s="54">
        <f>Vulnerability!M75</f>
        <v>0</v>
      </c>
      <c r="P76" s="54">
        <f t="shared" si="21"/>
        <v>1.8692405853132414</v>
      </c>
      <c r="Q76" s="54">
        <f>Vulnerability!S75</f>
        <v>0</v>
      </c>
      <c r="R76" s="54">
        <f>Vulnerability!W75</f>
        <v>0.10266893068503258</v>
      </c>
      <c r="S76" s="54">
        <f>Vulnerability!AC75</f>
        <v>1.161939274628665E-2</v>
      </c>
      <c r="T76" s="54">
        <f>Vulnerability!AI75</f>
        <v>2.560888888888889</v>
      </c>
      <c r="U76" s="54">
        <f t="shared" si="22"/>
        <v>0.96416268092339052</v>
      </c>
      <c r="V76" s="54">
        <f t="shared" si="23"/>
        <v>0.49301940654714038</v>
      </c>
      <c r="W76" s="55">
        <f t="shared" si="24"/>
        <v>1.2050004331190363</v>
      </c>
      <c r="X76" s="61">
        <f>'Lack of Coping Capacity'!D75</f>
        <v>0.87499999999999911</v>
      </c>
      <c r="Y76" s="54">
        <f>'Lack of Coping Capacity'!G75</f>
        <v>4.1557091951370246</v>
      </c>
      <c r="Z76" s="54">
        <f t="shared" si="25"/>
        <v>2.5153545975685119</v>
      </c>
      <c r="AA76" s="54">
        <f>'Lack of Coping Capacity'!M75</f>
        <v>6.0525641025641024</v>
      </c>
      <c r="AB76" s="54">
        <f>'Lack of Coping Capacity'!Q75</f>
        <v>0</v>
      </c>
      <c r="AC76" s="54">
        <f>'Lack of Coping Capacity'!U75</f>
        <v>2.0486180882594662</v>
      </c>
      <c r="AD76" s="54">
        <f t="shared" si="26"/>
        <v>2.7003940636078561</v>
      </c>
      <c r="AE76" s="55">
        <f t="shared" si="27"/>
        <v>2.6083776774064011</v>
      </c>
      <c r="AF76" s="57">
        <f t="shared" si="28"/>
        <v>1.8023098039201504</v>
      </c>
      <c r="AG76" s="58">
        <f t="shared" si="29"/>
        <v>159</v>
      </c>
    </row>
    <row r="77" spans="1:33" ht="15.75" thickTop="1" thickBot="1" x14ac:dyDescent="0.25">
      <c r="A77" s="59" t="s">
        <v>140</v>
      </c>
      <c r="B77" s="60" t="s">
        <v>139</v>
      </c>
      <c r="C77" s="61">
        <f>'Hazard &amp; Exposure'!AO76</f>
        <v>5.4553473746839156</v>
      </c>
      <c r="D77" s="53">
        <f>'Hazard &amp; Exposure'!AP76</f>
        <v>0</v>
      </c>
      <c r="E77" s="53">
        <f>'Hazard &amp; Exposure'!AQ76</f>
        <v>0</v>
      </c>
      <c r="F77" s="53">
        <f>'Hazard &amp; Exposure'!AR76</f>
        <v>0.24974661583418251</v>
      </c>
      <c r="G77" s="53">
        <f>'Hazard &amp; Exposure'!AU76</f>
        <v>0</v>
      </c>
      <c r="H77" s="54">
        <f>'Hazard &amp; Exposure'!AV76</f>
        <v>1.4477185203083329</v>
      </c>
      <c r="I77" s="53">
        <f>'Hazard &amp; Exposure'!AY76</f>
        <v>4.825979355133193E-3</v>
      </c>
      <c r="J77" s="53">
        <f>'Hazard &amp; Exposure'!BB76</f>
        <v>0</v>
      </c>
      <c r="K77" s="54">
        <f>'Hazard &amp; Exposure'!BC76</f>
        <v>3.3781855485932352E-3</v>
      </c>
      <c r="L77" s="55">
        <f t="shared" si="20"/>
        <v>0.75068717897894721</v>
      </c>
      <c r="M77" s="56">
        <f>Vulnerability!E76</f>
        <v>1.8804615174609494</v>
      </c>
      <c r="N77" s="54">
        <f>Vulnerability!H76</f>
        <v>1.8105089968883452</v>
      </c>
      <c r="O77" s="54">
        <f>Vulnerability!M76</f>
        <v>0</v>
      </c>
      <c r="P77" s="54">
        <f t="shared" si="21"/>
        <v>1.392858007952561</v>
      </c>
      <c r="Q77" s="54">
        <f>Vulnerability!S76</f>
        <v>0.85711688681391618</v>
      </c>
      <c r="R77" s="54">
        <f>Vulnerability!W76</f>
        <v>8.9005300243204744E-2</v>
      </c>
      <c r="S77" s="54">
        <f>Vulnerability!AC76</f>
        <v>0</v>
      </c>
      <c r="T77" s="54">
        <f>Vulnerability!AI76</f>
        <v>1.2244444444444447</v>
      </c>
      <c r="U77" s="54">
        <f t="shared" si="22"/>
        <v>0.45274453904555362</v>
      </c>
      <c r="V77" s="54">
        <f t="shared" si="23"/>
        <v>0.65688568449998719</v>
      </c>
      <c r="W77" s="55">
        <f t="shared" si="24"/>
        <v>1.0315868816009397</v>
      </c>
      <c r="X77" s="61" t="str">
        <f>'Lack of Coping Capacity'!D76</f>
        <v>x</v>
      </c>
      <c r="Y77" s="54">
        <f>'Lack of Coping Capacity'!G76</f>
        <v>2.1168524980545045</v>
      </c>
      <c r="Z77" s="54">
        <f t="shared" si="25"/>
        <v>2.1168524980545045</v>
      </c>
      <c r="AA77" s="54">
        <f>'Lack of Coping Capacity'!M76</f>
        <v>3.4423076923076921</v>
      </c>
      <c r="AB77" s="54">
        <f>'Lack of Coping Capacity'!Q76</f>
        <v>3.0763449968506329</v>
      </c>
      <c r="AC77" s="54">
        <f>'Lack of Coping Capacity'!U76</f>
        <v>0.83942299367533357</v>
      </c>
      <c r="AD77" s="54">
        <f t="shared" si="26"/>
        <v>2.4526918942778861</v>
      </c>
      <c r="AE77" s="55">
        <f t="shared" si="27"/>
        <v>2.2863696635412691</v>
      </c>
      <c r="AF77" s="57">
        <f t="shared" si="28"/>
        <v>1.2097726245108904</v>
      </c>
      <c r="AG77" s="58">
        <f t="shared" si="29"/>
        <v>179</v>
      </c>
    </row>
    <row r="78" spans="1:33" ht="15.75" thickTop="1" thickBot="1" x14ac:dyDescent="0.25">
      <c r="A78" s="59" t="s">
        <v>142</v>
      </c>
      <c r="B78" s="60" t="s">
        <v>141</v>
      </c>
      <c r="C78" s="61">
        <f>'Hazard &amp; Exposure'!AO77</f>
        <v>7.8882982342004269</v>
      </c>
      <c r="D78" s="53">
        <f>'Hazard &amp; Exposure'!AP77</f>
        <v>10</v>
      </c>
      <c r="E78" s="53">
        <f>'Hazard &amp; Exposure'!AQ77</f>
        <v>7.8344502673771421</v>
      </c>
      <c r="F78" s="53">
        <f>'Hazard &amp; Exposure'!AR77</f>
        <v>8.2583649849797585</v>
      </c>
      <c r="G78" s="53">
        <f>'Hazard &amp; Exposure'!AU77</f>
        <v>5.000955758669285</v>
      </c>
      <c r="H78" s="54">
        <f>'Hazard &amp; Exposure'!AV77</f>
        <v>8.2127807265249704</v>
      </c>
      <c r="I78" s="53">
        <f>'Hazard &amp; Exposure'!AY77</f>
        <v>9.954846588988385</v>
      </c>
      <c r="J78" s="53">
        <f>'Hazard &amp; Exposure'!BB77</f>
        <v>0</v>
      </c>
      <c r="K78" s="54">
        <f>'Hazard &amp; Exposure'!BC77</f>
        <v>6.9683926122918693</v>
      </c>
      <c r="L78" s="55">
        <f t="shared" si="20"/>
        <v>7.6460040565001153</v>
      </c>
      <c r="M78" s="56">
        <f>Vulnerability!E77</f>
        <v>9.2738220850075628</v>
      </c>
      <c r="N78" s="54">
        <f>Vulnerability!H77</f>
        <v>5.0330221552324454</v>
      </c>
      <c r="O78" s="54">
        <f>Vulnerability!M77</f>
        <v>6.9673251539270176E-2</v>
      </c>
      <c r="P78" s="54">
        <f t="shared" si="21"/>
        <v>5.9125848941967103</v>
      </c>
      <c r="Q78" s="54">
        <f>Vulnerability!S77</f>
        <v>2.3142776230524076</v>
      </c>
      <c r="R78" s="54">
        <f>Vulnerability!W77</f>
        <v>3.5302912046152599</v>
      </c>
      <c r="S78" s="54">
        <f>Vulnerability!AC77</f>
        <v>0.168471631017729</v>
      </c>
      <c r="T78" s="54">
        <f>Vulnerability!AI77</f>
        <v>4.0028888888888892</v>
      </c>
      <c r="U78" s="54">
        <f t="shared" si="22"/>
        <v>2.725531449484011</v>
      </c>
      <c r="V78" s="54">
        <f t="shared" si="23"/>
        <v>2.5223656856030741</v>
      </c>
      <c r="W78" s="55">
        <f t="shared" si="24"/>
        <v>4.4291339886639571</v>
      </c>
      <c r="X78" s="61">
        <f>'Lack of Coping Capacity'!D77</f>
        <v>3.5</v>
      </c>
      <c r="Y78" s="54">
        <f>'Lack of Coping Capacity'!G77</f>
        <v>5.8898739933967592</v>
      </c>
      <c r="Z78" s="54">
        <f t="shared" si="25"/>
        <v>4.6949369966983792</v>
      </c>
      <c r="AA78" s="54">
        <f>'Lack of Coping Capacity'!M77</f>
        <v>7.0198901509278846</v>
      </c>
      <c r="AB78" s="54">
        <f>'Lack of Coping Capacity'!Q77</f>
        <v>3.4229878200348005</v>
      </c>
      <c r="AC78" s="54">
        <f>'Lack of Coping Capacity'!U77</f>
        <v>8.1158420070353472</v>
      </c>
      <c r="AD78" s="54">
        <f t="shared" si="26"/>
        <v>6.1862399926660103</v>
      </c>
      <c r="AE78" s="55">
        <f t="shared" si="27"/>
        <v>5.4898273976710632</v>
      </c>
      <c r="AF78" s="57">
        <f t="shared" si="28"/>
        <v>5.707387297452394</v>
      </c>
      <c r="AG78" s="58">
        <f t="shared" si="29"/>
        <v>28</v>
      </c>
    </row>
    <row r="79" spans="1:33" ht="15.75" thickTop="1" thickBot="1" x14ac:dyDescent="0.25">
      <c r="A79" s="59" t="s">
        <v>144</v>
      </c>
      <c r="B79" s="60" t="s">
        <v>143</v>
      </c>
      <c r="C79" s="61">
        <f>'Hazard &amp; Exposure'!AO78</f>
        <v>8.4442968809275136</v>
      </c>
      <c r="D79" s="53">
        <f>'Hazard &amp; Exposure'!AP78</f>
        <v>8.711300439316453</v>
      </c>
      <c r="E79" s="53">
        <f>'Hazard &amp; Exposure'!AQ78</f>
        <v>10</v>
      </c>
      <c r="F79" s="53">
        <f>'Hazard &amp; Exposure'!AR78</f>
        <v>0.67687414442866178</v>
      </c>
      <c r="G79" s="53">
        <f>'Hazard &amp; Exposure'!AU78</f>
        <v>2.3474203339989472</v>
      </c>
      <c r="H79" s="54">
        <f>'Hazard &amp; Exposure'!AV78</f>
        <v>7.4584027805284459</v>
      </c>
      <c r="I79" s="53">
        <f>'Hazard &amp; Exposure'!AY78</f>
        <v>9.1904351521921104</v>
      </c>
      <c r="J79" s="53">
        <f>'Hazard &amp; Exposure'!BB78</f>
        <v>0</v>
      </c>
      <c r="K79" s="54">
        <f>'Hazard &amp; Exposure'!BC78</f>
        <v>6.4333046065344774</v>
      </c>
      <c r="L79" s="55">
        <f t="shared" si="20"/>
        <v>6.9775094384628078</v>
      </c>
      <c r="M79" s="56">
        <f>Vulnerability!E78</f>
        <v>9.2461595523773639</v>
      </c>
      <c r="N79" s="54">
        <f>Vulnerability!H78</f>
        <v>4.8304670596858053</v>
      </c>
      <c r="O79" s="54">
        <f>Vulnerability!M78</f>
        <v>2.313001640621426E-2</v>
      </c>
      <c r="P79" s="54">
        <f t="shared" si="21"/>
        <v>5.8364790452116866</v>
      </c>
      <c r="Q79" s="54">
        <f>Vulnerability!S78</f>
        <v>0</v>
      </c>
      <c r="R79" s="54">
        <f>Vulnerability!W78</f>
        <v>3.4277006384855127</v>
      </c>
      <c r="S79" s="54">
        <f>Vulnerability!AC78</f>
        <v>0.3547713811028288</v>
      </c>
      <c r="T79" s="54">
        <f>Vulnerability!AI78</f>
        <v>3.5668888888888888</v>
      </c>
      <c r="U79" s="54">
        <f t="shared" si="22"/>
        <v>2.5680993137302641</v>
      </c>
      <c r="V79" s="54">
        <f t="shared" si="23"/>
        <v>1.3683007719824858</v>
      </c>
      <c r="W79" s="55">
        <f t="shared" si="24"/>
        <v>3.9424473704447727</v>
      </c>
      <c r="X79" s="61">
        <f>'Lack of Coping Capacity'!D78</f>
        <v>3.833333333333325</v>
      </c>
      <c r="Y79" s="54">
        <f>'Lack of Coping Capacity'!G78</f>
        <v>6.1379736155271534</v>
      </c>
      <c r="Z79" s="54">
        <f t="shared" si="25"/>
        <v>4.9856534744302392</v>
      </c>
      <c r="AA79" s="54">
        <f>'Lack of Coping Capacity'!M78</f>
        <v>5.9629618903275912</v>
      </c>
      <c r="AB79" s="54">
        <f>'Lack of Coping Capacity'!Q78</f>
        <v>5.3290131742480735</v>
      </c>
      <c r="AC79" s="54">
        <f>'Lack of Coping Capacity'!U78</f>
        <v>7.3092246681833162</v>
      </c>
      <c r="AD79" s="54">
        <f t="shared" si="26"/>
        <v>6.2003999109196606</v>
      </c>
      <c r="AE79" s="55">
        <f t="shared" si="27"/>
        <v>5.6265552108811745</v>
      </c>
      <c r="AF79" s="57">
        <f t="shared" si="28"/>
        <v>5.3691183109731195</v>
      </c>
      <c r="AG79" s="58">
        <f t="shared" si="29"/>
        <v>32</v>
      </c>
    </row>
    <row r="80" spans="1:33" ht="15.75" thickTop="1" thickBot="1" x14ac:dyDescent="0.25">
      <c r="A80" s="59" t="s">
        <v>881</v>
      </c>
      <c r="B80" s="60" t="s">
        <v>145</v>
      </c>
      <c r="C80" s="61">
        <f>'Hazard &amp; Exposure'!AO79</f>
        <v>10</v>
      </c>
      <c r="D80" s="53">
        <f>'Hazard &amp; Exposure'!AP79</f>
        <v>7.4542059848434663</v>
      </c>
      <c r="E80" s="53">
        <f>'Hazard &amp; Exposure'!AQ79</f>
        <v>7.0237018092950452</v>
      </c>
      <c r="F80" s="53">
        <f>'Hazard &amp; Exposure'!AR79</f>
        <v>0</v>
      </c>
      <c r="G80" s="53">
        <f>'Hazard &amp; Exposure'!AU79</f>
        <v>4.8230761861143066</v>
      </c>
      <c r="H80" s="54">
        <f>'Hazard &amp; Exposure'!AV79</f>
        <v>7.0098412201765292</v>
      </c>
      <c r="I80" s="53">
        <f>'Hazard &amp; Exposure'!AY79</f>
        <v>7.378231164762461</v>
      </c>
      <c r="J80" s="53">
        <f>'Hazard &amp; Exposure'!BB79</f>
        <v>0</v>
      </c>
      <c r="K80" s="54">
        <f>'Hazard &amp; Exposure'!BC79</f>
        <v>5.1647618153337227</v>
      </c>
      <c r="L80" s="55">
        <f t="shared" si="20"/>
        <v>6.172732497866491</v>
      </c>
      <c r="M80" s="56">
        <f>Vulnerability!E79</f>
        <v>6.6414218361478525</v>
      </c>
      <c r="N80" s="54">
        <f>Vulnerability!H79</f>
        <v>5.08971846524501</v>
      </c>
      <c r="O80" s="54">
        <f>Vulnerability!M79</f>
        <v>4.2222569180037972E-2</v>
      </c>
      <c r="P80" s="54">
        <f t="shared" si="21"/>
        <v>4.603696176680188</v>
      </c>
      <c r="Q80" s="54">
        <f>Vulnerability!S79</f>
        <v>5.2836020057068325</v>
      </c>
      <c r="R80" s="54">
        <f>Vulnerability!W79</f>
        <v>0.19621696370817668</v>
      </c>
      <c r="S80" s="54">
        <f>Vulnerability!AC79</f>
        <v>2.6763728791220132E-2</v>
      </c>
      <c r="T80" s="54">
        <f>Vulnerability!AI79</f>
        <v>1.134222222222222</v>
      </c>
      <c r="U80" s="54">
        <f t="shared" si="22"/>
        <v>0.46375947184056404</v>
      </c>
      <c r="V80" s="54">
        <f t="shared" si="23"/>
        <v>3.2340851097391288</v>
      </c>
      <c r="W80" s="55">
        <f t="shared" si="24"/>
        <v>3.9515666674870098</v>
      </c>
      <c r="X80" s="61">
        <f>'Lack of Coping Capacity'!D79</f>
        <v>4.416666666666675</v>
      </c>
      <c r="Y80" s="54">
        <f>'Lack of Coping Capacity'!G79</f>
        <v>6.9465367197990417</v>
      </c>
      <c r="Z80" s="54">
        <f t="shared" si="25"/>
        <v>5.6816016932328584</v>
      </c>
      <c r="AA80" s="54">
        <f>'Lack of Coping Capacity'!M79</f>
        <v>5.5970310797520604</v>
      </c>
      <c r="AB80" s="54">
        <f>'Lack of Coping Capacity'!Q79</f>
        <v>3.7667010302883441</v>
      </c>
      <c r="AC80" s="54">
        <f>'Lack of Coping Capacity'!U79</f>
        <v>5.2529430724458157</v>
      </c>
      <c r="AD80" s="54">
        <f t="shared" si="26"/>
        <v>4.8722250608287396</v>
      </c>
      <c r="AE80" s="55">
        <f t="shared" si="27"/>
        <v>5.2909658752018407</v>
      </c>
      <c r="AF80" s="57">
        <f t="shared" si="28"/>
        <v>5.0535190852905396</v>
      </c>
      <c r="AG80" s="58">
        <f t="shared" si="29"/>
        <v>39</v>
      </c>
    </row>
    <row r="81" spans="1:33" ht="15.75" thickTop="1" thickBot="1" x14ac:dyDescent="0.25">
      <c r="A81" s="59" t="s">
        <v>147</v>
      </c>
      <c r="B81" s="60" t="s">
        <v>146</v>
      </c>
      <c r="C81" s="61">
        <f>'Hazard &amp; Exposure'!AO80</f>
        <v>6.6211961061250992</v>
      </c>
      <c r="D81" s="53">
        <f>'Hazard &amp; Exposure'!AP80</f>
        <v>6.0938795132419123</v>
      </c>
      <c r="E81" s="53">
        <f>'Hazard &amp; Exposure'!AQ80</f>
        <v>0</v>
      </c>
      <c r="F81" s="53">
        <f>'Hazard &amp; Exposure'!AR80</f>
        <v>0</v>
      </c>
      <c r="G81" s="53">
        <f>'Hazard &amp; Exposure'!AU80</f>
        <v>2.0289855072463774</v>
      </c>
      <c r="H81" s="54">
        <f>'Hazard &amp; Exposure'!AV80</f>
        <v>3.5169299926592972</v>
      </c>
      <c r="I81" s="53">
        <f>'Hazard &amp; Exposure'!AY80</f>
        <v>9.5232354973133067</v>
      </c>
      <c r="J81" s="53">
        <f>'Hazard &amp; Exposure'!BB80</f>
        <v>10</v>
      </c>
      <c r="K81" s="54">
        <f>'Hazard &amp; Exposure'!BC80</f>
        <v>10</v>
      </c>
      <c r="L81" s="55">
        <f t="shared" si="20"/>
        <v>8.2062911475846256</v>
      </c>
      <c r="M81" s="56">
        <f>Vulnerability!E80</f>
        <v>8.7147497432022814</v>
      </c>
      <c r="N81" s="54">
        <f>Vulnerability!H80</f>
        <v>5.5199195900285183</v>
      </c>
      <c r="O81" s="54">
        <f>Vulnerability!M80</f>
        <v>1.5434629371639321</v>
      </c>
      <c r="P81" s="54">
        <f t="shared" si="21"/>
        <v>6.1232205033992528</v>
      </c>
      <c r="Q81" s="54">
        <f>Vulnerability!S80</f>
        <v>6.7481061200472627</v>
      </c>
      <c r="R81" s="54">
        <f>Vulnerability!W80</f>
        <v>0.35022713568386205</v>
      </c>
      <c r="S81" s="54">
        <f>Vulnerability!AC80</f>
        <v>0</v>
      </c>
      <c r="T81" s="54">
        <f>Vulnerability!AI80</f>
        <v>5.2833333333333332</v>
      </c>
      <c r="U81" s="54">
        <f t="shared" si="22"/>
        <v>2.2456198205073887</v>
      </c>
      <c r="V81" s="54">
        <f t="shared" si="23"/>
        <v>4.8917716969018237</v>
      </c>
      <c r="W81" s="55">
        <f t="shared" si="24"/>
        <v>5.5414266810642276</v>
      </c>
      <c r="X81" s="61" t="str">
        <f>'Lack of Coping Capacity'!D80</f>
        <v>x</v>
      </c>
      <c r="Y81" s="54">
        <f>'Lack of Coping Capacity'!G80</f>
        <v>7.7785628557205202</v>
      </c>
      <c r="Z81" s="54">
        <f t="shared" si="25"/>
        <v>7.7785628557205202</v>
      </c>
      <c r="AA81" s="54">
        <f>'Lack of Coping Capacity'!M80</f>
        <v>5.583333333333333</v>
      </c>
      <c r="AB81" s="54">
        <f>'Lack of Coping Capacity'!Q80</f>
        <v>4.681283155355465</v>
      </c>
      <c r="AC81" s="54">
        <f>'Lack of Coping Capacity'!U80</f>
        <v>6.3844370945682511</v>
      </c>
      <c r="AD81" s="54">
        <f t="shared" si="26"/>
        <v>5.5496845277523503</v>
      </c>
      <c r="AE81" s="55">
        <f t="shared" si="27"/>
        <v>6.8060301063151396</v>
      </c>
      <c r="AF81" s="57">
        <f t="shared" si="28"/>
        <v>6.7642677942082061</v>
      </c>
      <c r="AG81" s="58">
        <f t="shared" si="29"/>
        <v>10</v>
      </c>
    </row>
    <row r="82" spans="1:33" ht="15.75" thickTop="1" thickBot="1" x14ac:dyDescent="0.25">
      <c r="A82" s="59" t="s">
        <v>149</v>
      </c>
      <c r="B82" s="60" t="s">
        <v>148</v>
      </c>
      <c r="C82" s="61">
        <f>'Hazard &amp; Exposure'!AO81</f>
        <v>0</v>
      </c>
      <c r="D82" s="53">
        <f>'Hazard &amp; Exposure'!AP81</f>
        <v>3.7970316464715408</v>
      </c>
      <c r="E82" s="53">
        <f>'Hazard &amp; Exposure'!AQ81</f>
        <v>0</v>
      </c>
      <c r="F82" s="53">
        <f>'Hazard &amp; Exposure'!AR81</f>
        <v>4.5840707048868863</v>
      </c>
      <c r="G82" s="53">
        <f>'Hazard &amp; Exposure'!AU81</f>
        <v>0</v>
      </c>
      <c r="H82" s="54">
        <f>'Hazard &amp; Exposure'!AV81</f>
        <v>1.9229269882122089</v>
      </c>
      <c r="I82" s="53">
        <f>'Hazard &amp; Exposure'!AY81</f>
        <v>4.4318283091856855E-2</v>
      </c>
      <c r="J82" s="53">
        <f>'Hazard &amp; Exposure'!BB81</f>
        <v>0</v>
      </c>
      <c r="K82" s="54">
        <f>'Hazard &amp; Exposure'!BC81</f>
        <v>3.1022798164299797E-2</v>
      </c>
      <c r="L82" s="55">
        <f t="shared" si="20"/>
        <v>1.0212205508852179</v>
      </c>
      <c r="M82" s="56">
        <f>Vulnerability!E81</f>
        <v>2.5299563683714181</v>
      </c>
      <c r="N82" s="54">
        <f>Vulnerability!H81</f>
        <v>2.9326780040473164</v>
      </c>
      <c r="O82" s="54">
        <f>Vulnerability!M81</f>
        <v>0</v>
      </c>
      <c r="P82" s="54">
        <f t="shared" si="21"/>
        <v>1.9981476851975382</v>
      </c>
      <c r="Q82" s="54">
        <f>Vulnerability!S81</f>
        <v>1.4015074703926487</v>
      </c>
      <c r="R82" s="54">
        <f>Vulnerability!W81</f>
        <v>7.7467527513271392E-2</v>
      </c>
      <c r="S82" s="54">
        <f>Vulnerability!AC81</f>
        <v>0</v>
      </c>
      <c r="T82" s="54">
        <f>Vulnerability!AI81</f>
        <v>0.20244444444444451</v>
      </c>
      <c r="U82" s="54">
        <f t="shared" si="22"/>
        <v>9.3620114361135071E-2</v>
      </c>
      <c r="V82" s="54">
        <f t="shared" si="23"/>
        <v>0.76821641505882787</v>
      </c>
      <c r="W82" s="55">
        <f t="shared" si="24"/>
        <v>1.4026394969382614</v>
      </c>
      <c r="X82" s="61" t="str">
        <f>'Lack of Coping Capacity'!D81</f>
        <v>x</v>
      </c>
      <c r="Y82" s="54">
        <f>'Lack of Coping Capacity'!G81</f>
        <v>2.4351804494857792</v>
      </c>
      <c r="Z82" s="54">
        <f t="shared" si="25"/>
        <v>2.4351804494857792</v>
      </c>
      <c r="AA82" s="54">
        <f>'Lack of Coping Capacity'!M81</f>
        <v>3.8435897435897437</v>
      </c>
      <c r="AB82" s="54">
        <f>'Lack of Coping Capacity'!Q81</f>
        <v>0.33453144419587333</v>
      </c>
      <c r="AC82" s="54">
        <f>'Lack of Coping Capacity'!U81</f>
        <v>1.0049281096275475</v>
      </c>
      <c r="AD82" s="54">
        <f t="shared" si="26"/>
        <v>1.7276830991377217</v>
      </c>
      <c r="AE82" s="55">
        <f t="shared" si="27"/>
        <v>2.0883637024647879</v>
      </c>
      <c r="AF82" s="57">
        <f t="shared" si="28"/>
        <v>1.4408670680043141</v>
      </c>
      <c r="AG82" s="58">
        <f t="shared" si="29"/>
        <v>174</v>
      </c>
    </row>
    <row r="83" spans="1:33" ht="15.75" thickTop="1" thickBot="1" x14ac:dyDescent="0.25">
      <c r="A83" s="59" t="s">
        <v>151</v>
      </c>
      <c r="B83" s="60" t="s">
        <v>150</v>
      </c>
      <c r="C83" s="61">
        <f>'Hazard &amp; Exposure'!AO82</f>
        <v>5.4965827305432935</v>
      </c>
      <c r="D83" s="53">
        <f>'Hazard &amp; Exposure'!AP82</f>
        <v>3.8797101184700922</v>
      </c>
      <c r="E83" s="53">
        <f>'Hazard &amp; Exposure'!AQ82</f>
        <v>2.9502725787281205</v>
      </c>
      <c r="F83" s="53">
        <f>'Hazard &amp; Exposure'!AR82</f>
        <v>0</v>
      </c>
      <c r="G83" s="53">
        <f>'Hazard &amp; Exposure'!AU82</f>
        <v>2.0289855072463774</v>
      </c>
      <c r="H83" s="54">
        <f>'Hazard &amp; Exposure'!AV82</f>
        <v>3.0787522884619523</v>
      </c>
      <c r="I83" s="53">
        <f>'Hazard &amp; Exposure'!AY82</f>
        <v>4.5645329657691223</v>
      </c>
      <c r="J83" s="53">
        <f>'Hazard &amp; Exposure'!BB82</f>
        <v>0</v>
      </c>
      <c r="K83" s="54">
        <f>'Hazard &amp; Exposure'!BC82</f>
        <v>3.1951730760383859</v>
      </c>
      <c r="L83" s="55">
        <f t="shared" si="20"/>
        <v>3.1371751497705356</v>
      </c>
      <c r="M83" s="56">
        <f>Vulnerability!E82</f>
        <v>4.1726825744606808</v>
      </c>
      <c r="N83" s="54">
        <f>Vulnerability!H82</f>
        <v>2.8737746477584536</v>
      </c>
      <c r="O83" s="54">
        <f>Vulnerability!M82</f>
        <v>1.7725530436508485E-2</v>
      </c>
      <c r="P83" s="54">
        <f t="shared" si="21"/>
        <v>2.8092163317790808</v>
      </c>
      <c r="Q83" s="54">
        <f>Vulnerability!S82</f>
        <v>1.3286063317845418</v>
      </c>
      <c r="R83" s="54">
        <f>Vulnerability!W82</f>
        <v>6.9001218713465803E-2</v>
      </c>
      <c r="S83" s="54">
        <f>Vulnerability!AC82</f>
        <v>0</v>
      </c>
      <c r="T83" s="54">
        <f>Vulnerability!AI82</f>
        <v>0.53844444444444461</v>
      </c>
      <c r="U83" s="54">
        <f t="shared" si="22"/>
        <v>0.20513107060157804</v>
      </c>
      <c r="V83" s="54">
        <f t="shared" si="23"/>
        <v>0.78213236829608623</v>
      </c>
      <c r="W83" s="55">
        <f t="shared" si="24"/>
        <v>1.8509764090234804</v>
      </c>
      <c r="X83" s="61" t="str">
        <f>'Lack of Coping Capacity'!D82</f>
        <v>x</v>
      </c>
      <c r="Y83" s="54">
        <f>'Lack of Coping Capacity'!G82</f>
        <v>3.2326247215270998</v>
      </c>
      <c r="Z83" s="54">
        <f t="shared" si="25"/>
        <v>3.2326247215270998</v>
      </c>
      <c r="AA83" s="54">
        <f>'Lack of Coping Capacity'!M82</f>
        <v>2.5818968670396796</v>
      </c>
      <c r="AB83" s="54">
        <f>'Lack of Coping Capacity'!Q82</f>
        <v>1.4834840131410225</v>
      </c>
      <c r="AC83" s="54">
        <f>'Lack of Coping Capacity'!U82</f>
        <v>1.9527716200912375</v>
      </c>
      <c r="AD83" s="54">
        <f t="shared" si="26"/>
        <v>2.0060508334239797</v>
      </c>
      <c r="AE83" s="55">
        <f t="shared" si="27"/>
        <v>2.6415129226431313</v>
      </c>
      <c r="AF83" s="57">
        <f t="shared" si="28"/>
        <v>2.4846437600506719</v>
      </c>
      <c r="AG83" s="58">
        <f t="shared" si="29"/>
        <v>139</v>
      </c>
    </row>
    <row r="84" spans="1:33" ht="15.75" thickTop="1" thickBot="1" x14ac:dyDescent="0.25">
      <c r="A84" s="59" t="s">
        <v>153</v>
      </c>
      <c r="B84" s="60" t="s">
        <v>152</v>
      </c>
      <c r="C84" s="61">
        <f>'Hazard &amp; Exposure'!AO83</f>
        <v>6.5361273008984258</v>
      </c>
      <c r="D84" s="53">
        <f>'Hazard &amp; Exposure'!AP83</f>
        <v>5.9256263465158741</v>
      </c>
      <c r="E84" s="53">
        <f>'Hazard &amp; Exposure'!AQ83</f>
        <v>0</v>
      </c>
      <c r="F84" s="53">
        <f>'Hazard &amp; Exposure'!AR83</f>
        <v>0</v>
      </c>
      <c r="G84" s="53">
        <f>'Hazard &amp; Exposure'!AU83</f>
        <v>1.642512077294686</v>
      </c>
      <c r="H84" s="54">
        <f>'Hazard &amp; Exposure'!AV83</f>
        <v>3.3736954847702014</v>
      </c>
      <c r="I84" s="53">
        <f>'Hazard &amp; Exposure'!AY83</f>
        <v>3.93192821869363</v>
      </c>
      <c r="J84" s="53">
        <f>'Hazard &amp; Exposure'!BB83</f>
        <v>0</v>
      </c>
      <c r="K84" s="54">
        <f>'Hazard &amp; Exposure'!BC83</f>
        <v>2.7523497530855412</v>
      </c>
      <c r="L84" s="55">
        <f t="shared" si="20"/>
        <v>3.0690211620716439</v>
      </c>
      <c r="M84" s="56">
        <f>Vulnerability!E83</f>
        <v>3.4798508968416137</v>
      </c>
      <c r="N84" s="54">
        <f>Vulnerability!H83</f>
        <v>3.8804129925013577</v>
      </c>
      <c r="O84" s="54">
        <f>Vulnerability!M83</f>
        <v>0</v>
      </c>
      <c r="P84" s="54">
        <f t="shared" si="21"/>
        <v>2.7100286965461464</v>
      </c>
      <c r="Q84" s="54">
        <f>Vulnerability!S83</f>
        <v>0</v>
      </c>
      <c r="R84" s="54">
        <f>Vulnerability!W83</f>
        <v>6.5083172683191151E-2</v>
      </c>
      <c r="S84" s="54">
        <f>Vulnerability!AC83</f>
        <v>1.2117445355709577E-2</v>
      </c>
      <c r="T84" s="54">
        <f>Vulnerability!AI83</f>
        <v>0.81955555555555515</v>
      </c>
      <c r="U84" s="54">
        <f t="shared" si="22"/>
        <v>0.30531120771989406</v>
      </c>
      <c r="V84" s="54">
        <f t="shared" si="23"/>
        <v>0.15371893180980065</v>
      </c>
      <c r="W84" s="55">
        <f t="shared" si="24"/>
        <v>1.5166358911201843</v>
      </c>
      <c r="X84" s="61">
        <f>'Lack of Coping Capacity'!D83</f>
        <v>2.5416666666666754</v>
      </c>
      <c r="Y84" s="54">
        <f>'Lack of Coping Capacity'!G83</f>
        <v>4.8984919250011441</v>
      </c>
      <c r="Z84" s="54">
        <f t="shared" si="25"/>
        <v>3.7200792958339095</v>
      </c>
      <c r="AA84" s="54">
        <f>'Lack of Coping Capacity'!M83</f>
        <v>4.0482430101578144</v>
      </c>
      <c r="AB84" s="54">
        <f>'Lack of Coping Capacity'!Q83</f>
        <v>0</v>
      </c>
      <c r="AC84" s="54">
        <f>'Lack of Coping Capacity'!U83</f>
        <v>0.34515530100726127</v>
      </c>
      <c r="AD84" s="54">
        <f t="shared" si="26"/>
        <v>1.4644661037216917</v>
      </c>
      <c r="AE84" s="55">
        <f t="shared" si="27"/>
        <v>2.6672577158714605</v>
      </c>
      <c r="AF84" s="57">
        <f t="shared" si="28"/>
        <v>2.3155210361435601</v>
      </c>
      <c r="AG84" s="58">
        <f t="shared" si="29"/>
        <v>146</v>
      </c>
    </row>
    <row r="85" spans="1:33" ht="15.75" thickTop="1" thickBot="1" x14ac:dyDescent="0.25">
      <c r="A85" s="59" t="s">
        <v>155</v>
      </c>
      <c r="B85" s="60" t="s">
        <v>154</v>
      </c>
      <c r="C85" s="61">
        <f>'Hazard &amp; Exposure'!AO84</f>
        <v>6.2081750765213481</v>
      </c>
      <c r="D85" s="53">
        <f>'Hazard &amp; Exposure'!AP84</f>
        <v>0</v>
      </c>
      <c r="E85" s="53">
        <f>'Hazard &amp; Exposure'!AQ84</f>
        <v>0</v>
      </c>
      <c r="F85" s="53">
        <f>'Hazard &amp; Exposure'!AR84</f>
        <v>9.8960143298800283</v>
      </c>
      <c r="G85" s="53">
        <f>'Hazard &amp; Exposure'!AU84</f>
        <v>0.36231884057971042</v>
      </c>
      <c r="H85" s="54">
        <f>'Hazard &amp; Exposure'!AV84</f>
        <v>5.0912239641090284</v>
      </c>
      <c r="I85" s="53">
        <f>'Hazard &amp; Exposure'!AY84</f>
        <v>1.828373108047844</v>
      </c>
      <c r="J85" s="53">
        <f>'Hazard &amp; Exposure'!BB84</f>
        <v>0</v>
      </c>
      <c r="K85" s="54">
        <f>'Hazard &amp; Exposure'!BC84</f>
        <v>1.2798611756334908</v>
      </c>
      <c r="L85" s="55">
        <f t="shared" si="20"/>
        <v>3.4180613175931471</v>
      </c>
      <c r="M85" s="56">
        <f>Vulnerability!E84</f>
        <v>5.9497743765793301</v>
      </c>
      <c r="N85" s="54">
        <f>Vulnerability!H84</f>
        <v>4.7121918943315544</v>
      </c>
      <c r="O85" s="54">
        <f>Vulnerability!M84</f>
        <v>0.29310932636097586</v>
      </c>
      <c r="P85" s="54">
        <f t="shared" si="21"/>
        <v>4.226212493462798</v>
      </c>
      <c r="Q85" s="54">
        <f>Vulnerability!S84</f>
        <v>0</v>
      </c>
      <c r="R85" s="54">
        <f>Vulnerability!W84</f>
        <v>0.16477012163788393</v>
      </c>
      <c r="S85" s="54">
        <f>Vulnerability!AC84</f>
        <v>1.9875690607734811</v>
      </c>
      <c r="T85" s="54">
        <f>Vulnerability!AI84</f>
        <v>2.7499999999999991</v>
      </c>
      <c r="U85" s="54">
        <f t="shared" si="22"/>
        <v>1.6944093669040683</v>
      </c>
      <c r="V85" s="54">
        <f t="shared" si="23"/>
        <v>0.88222948211186636</v>
      </c>
      <c r="W85" s="55">
        <f t="shared" si="24"/>
        <v>2.7191618150544956</v>
      </c>
      <c r="X85" s="61">
        <f>'Lack of Coping Capacity'!D84</f>
        <v>3.291666666666675</v>
      </c>
      <c r="Y85" s="54">
        <f>'Lack of Coping Capacity'!G84</f>
        <v>5.6160909835249182</v>
      </c>
      <c r="Z85" s="54">
        <f t="shared" si="25"/>
        <v>4.4538788250957966</v>
      </c>
      <c r="AA85" s="54">
        <f>'Lack of Coping Capacity'!M84</f>
        <v>5.4164992508028202</v>
      </c>
      <c r="AB85" s="54">
        <f>'Lack of Coping Capacity'!Q84</f>
        <v>1.1933333333333336</v>
      </c>
      <c r="AC85" s="54">
        <f>'Lack of Coping Capacity'!U84</f>
        <v>6.2139284179361667</v>
      </c>
      <c r="AD85" s="54">
        <f t="shared" si="26"/>
        <v>4.2745870006907731</v>
      </c>
      <c r="AE85" s="55">
        <f t="shared" si="27"/>
        <v>4.3648285027398597</v>
      </c>
      <c r="AF85" s="57">
        <f t="shared" si="28"/>
        <v>3.4360596583066676</v>
      </c>
      <c r="AG85" s="58">
        <f t="shared" si="29"/>
        <v>101</v>
      </c>
    </row>
    <row r="86" spans="1:33" ht="15.75" thickTop="1" thickBot="1" x14ac:dyDescent="0.25">
      <c r="A86" s="59" t="s">
        <v>157</v>
      </c>
      <c r="B86" s="60" t="s">
        <v>156</v>
      </c>
      <c r="C86" s="61">
        <f>'Hazard &amp; Exposure'!AO85</f>
        <v>10</v>
      </c>
      <c r="D86" s="53">
        <f>'Hazard &amp; Exposure'!AP85</f>
        <v>7.7830975281348813</v>
      </c>
      <c r="E86" s="53">
        <f>'Hazard &amp; Exposure'!AQ85</f>
        <v>10</v>
      </c>
      <c r="F86" s="53">
        <f>'Hazard &amp; Exposure'!AR85</f>
        <v>8.1411202318333427</v>
      </c>
      <c r="G86" s="53">
        <f>'Hazard &amp; Exposure'!AU85</f>
        <v>0</v>
      </c>
      <c r="H86" s="54">
        <f>'Hazard &amp; Exposure'!AV85</f>
        <v>8.4415335976307357</v>
      </c>
      <c r="I86" s="53">
        <f>'Hazard &amp; Exposure'!AY85</f>
        <v>1.266853957296572</v>
      </c>
      <c r="J86" s="53">
        <f>'Hazard &amp; Exposure'!BB85</f>
        <v>0</v>
      </c>
      <c r="K86" s="54">
        <f>'Hazard &amp; Exposure'!BC85</f>
        <v>0.88679777010760041</v>
      </c>
      <c r="L86" s="55">
        <f t="shared" si="20"/>
        <v>5.8866879864091706</v>
      </c>
      <c r="M86" s="56">
        <f>Vulnerability!E85</f>
        <v>2.7304883689714554</v>
      </c>
      <c r="N86" s="54">
        <f>Vulnerability!H85</f>
        <v>1.7643576898055091</v>
      </c>
      <c r="O86" s="54">
        <f>Vulnerability!M85</f>
        <v>0</v>
      </c>
      <c r="P86" s="54">
        <f t="shared" si="21"/>
        <v>1.806333606937105</v>
      </c>
      <c r="Q86" s="54">
        <f>Vulnerability!S85</f>
        <v>0</v>
      </c>
      <c r="R86" s="54">
        <f>Vulnerability!W85</f>
        <v>0.19366273399278336</v>
      </c>
      <c r="S86" s="54">
        <f>Vulnerability!AC85</f>
        <v>4.8215340733115397E-2</v>
      </c>
      <c r="T86" s="54">
        <f>Vulnerability!AI85</f>
        <v>3.1928888888888891</v>
      </c>
      <c r="U86" s="54">
        <f t="shared" si="22"/>
        <v>1.2587750325589</v>
      </c>
      <c r="V86" s="54">
        <f t="shared" si="23"/>
        <v>0.64830073947566114</v>
      </c>
      <c r="W86" s="55">
        <f t="shared" si="24"/>
        <v>1.2442918375847138</v>
      </c>
      <c r="X86" s="61">
        <f>'Lack of Coping Capacity'!D85</f>
        <v>1.9166666666666754</v>
      </c>
      <c r="Y86" s="54">
        <f>'Lack of Coping Capacity'!G85</f>
        <v>2.205009865760803</v>
      </c>
      <c r="Z86" s="54">
        <f t="shared" si="25"/>
        <v>2.0608382662137394</v>
      </c>
      <c r="AA86" s="54">
        <f>'Lack of Coping Capacity'!M85</f>
        <v>5.0512820512820511</v>
      </c>
      <c r="AB86" s="54">
        <f>'Lack of Coping Capacity'!Q85</f>
        <v>1.3634001301533492</v>
      </c>
      <c r="AC86" s="54">
        <f>'Lack of Coping Capacity'!U85</f>
        <v>2.4193593347388149</v>
      </c>
      <c r="AD86" s="54">
        <f t="shared" si="26"/>
        <v>2.9446805053914051</v>
      </c>
      <c r="AE86" s="55">
        <f t="shared" si="27"/>
        <v>2.5141101717902457</v>
      </c>
      <c r="AF86" s="57">
        <f t="shared" si="28"/>
        <v>2.6407413035706191</v>
      </c>
      <c r="AG86" s="58">
        <f t="shared" si="29"/>
        <v>133</v>
      </c>
    </row>
    <row r="87" spans="1:33" ht="15.75" thickTop="1" thickBot="1" x14ac:dyDescent="0.25">
      <c r="A87" s="59" t="s">
        <v>159</v>
      </c>
      <c r="B87" s="60" t="s">
        <v>158</v>
      </c>
      <c r="C87" s="61">
        <f>'Hazard &amp; Exposure'!AO86</f>
        <v>6.4978124106854818</v>
      </c>
      <c r="D87" s="53">
        <f>'Hazard &amp; Exposure'!AP86</f>
        <v>2.8219323584086604</v>
      </c>
      <c r="E87" s="53">
        <f>'Hazard &amp; Exposure'!AQ86</f>
        <v>0</v>
      </c>
      <c r="F87" s="53">
        <f>'Hazard &amp; Exposure'!AR86</f>
        <v>0</v>
      </c>
      <c r="G87" s="53">
        <f>'Hazard &amp; Exposure'!AU86</f>
        <v>3.724595848248863</v>
      </c>
      <c r="H87" s="54">
        <f>'Hazard &amp; Exposure'!AV86</f>
        <v>3.0109150258897506</v>
      </c>
      <c r="I87" s="53">
        <f>'Hazard &amp; Exposure'!AY86</f>
        <v>2.2542170422578827</v>
      </c>
      <c r="J87" s="53">
        <f>'Hazard &amp; Exposure'!BB86</f>
        <v>0</v>
      </c>
      <c r="K87" s="54">
        <f>'Hazard &amp; Exposure'!BC86</f>
        <v>1.577951929580518</v>
      </c>
      <c r="L87" s="55">
        <f t="shared" si="20"/>
        <v>2.3235939030468118</v>
      </c>
      <c r="M87" s="56">
        <f>Vulnerability!E86</f>
        <v>7.2875048484619809</v>
      </c>
      <c r="N87" s="54">
        <f>Vulnerability!H86</f>
        <v>6.30375</v>
      </c>
      <c r="O87" s="54">
        <f>Vulnerability!M86</f>
        <v>6.5422442553548379</v>
      </c>
      <c r="P87" s="54">
        <f t="shared" si="21"/>
        <v>6.8552509880696997</v>
      </c>
      <c r="Q87" s="54">
        <f>Vulnerability!S86</f>
        <v>6.8458306082341327</v>
      </c>
      <c r="R87" s="54">
        <f>Vulnerability!W86</f>
        <v>0.12136312676750254</v>
      </c>
      <c r="S87" s="54">
        <f>Vulnerability!AC86</f>
        <v>0</v>
      </c>
      <c r="T87" s="54">
        <f>Vulnerability!AI86</f>
        <v>1.0802222222222222</v>
      </c>
      <c r="U87" s="54">
        <f t="shared" si="22"/>
        <v>0.41165878691316687</v>
      </c>
      <c r="V87" s="54">
        <f t="shared" si="23"/>
        <v>4.3556566193790216</v>
      </c>
      <c r="W87" s="55">
        <f t="shared" si="24"/>
        <v>5.7491833435648543</v>
      </c>
      <c r="X87" s="61">
        <f>'Lack of Coping Capacity'!D86</f>
        <v>6.125</v>
      </c>
      <c r="Y87" s="54">
        <f>'Lack of Coping Capacity'!G86</f>
        <v>5.3621022254228592</v>
      </c>
      <c r="Z87" s="54">
        <f t="shared" si="25"/>
        <v>5.7435511127114296</v>
      </c>
      <c r="AA87" s="54">
        <f>'Lack of Coping Capacity'!M86</f>
        <v>4.8007067253616578</v>
      </c>
      <c r="AB87" s="54">
        <f>'Lack of Coping Capacity'!Q86</f>
        <v>3.5082462628956503</v>
      </c>
      <c r="AC87" s="54">
        <f>'Lack of Coping Capacity'!U86</f>
        <v>4.4834885737302033</v>
      </c>
      <c r="AD87" s="54">
        <f t="shared" si="26"/>
        <v>4.2641471873291712</v>
      </c>
      <c r="AE87" s="55">
        <f t="shared" si="27"/>
        <v>5.0488104201376203</v>
      </c>
      <c r="AF87" s="57">
        <f t="shared" si="28"/>
        <v>4.0705380319416031</v>
      </c>
      <c r="AG87" s="58">
        <f t="shared" si="29"/>
        <v>82</v>
      </c>
    </row>
    <row r="88" spans="1:33" ht="15.75" thickTop="1" thickBot="1" x14ac:dyDescent="0.25">
      <c r="A88" s="59" t="s">
        <v>161</v>
      </c>
      <c r="B88" s="60" t="s">
        <v>160</v>
      </c>
      <c r="C88" s="61">
        <f>'Hazard &amp; Exposure'!AO87</f>
        <v>6.7768939245334048</v>
      </c>
      <c r="D88" s="53">
        <f>'Hazard &amp; Exposure'!AP87</f>
        <v>5.8064160333721944</v>
      </c>
      <c r="E88" s="53">
        <f>'Hazard &amp; Exposure'!AQ87</f>
        <v>0</v>
      </c>
      <c r="F88" s="53">
        <f>'Hazard &amp; Exposure'!AR87</f>
        <v>0</v>
      </c>
      <c r="G88" s="53">
        <f>'Hazard &amp; Exposure'!AU87</f>
        <v>2.7777777777777777</v>
      </c>
      <c r="H88" s="54">
        <f>'Hazard &amp; Exposure'!AV87</f>
        <v>3.6159501137896455</v>
      </c>
      <c r="I88" s="53">
        <f>'Hazard &amp; Exposure'!AY87</f>
        <v>3.0877681626662734</v>
      </c>
      <c r="J88" s="53">
        <f>'Hazard &amp; Exposure'!BB87</f>
        <v>0</v>
      </c>
      <c r="K88" s="54">
        <f>'Hazard &amp; Exposure'!BC87</f>
        <v>2.1614377138663912</v>
      </c>
      <c r="L88" s="55">
        <f t="shared" si="20"/>
        <v>2.9209192338841716</v>
      </c>
      <c r="M88" s="56">
        <f>Vulnerability!E87</f>
        <v>5.9517688020719239</v>
      </c>
      <c r="N88" s="54">
        <f>Vulnerability!H87</f>
        <v>1.0063185862921911</v>
      </c>
      <c r="O88" s="54">
        <f>Vulnerability!M87</f>
        <v>0.2271372646623151</v>
      </c>
      <c r="P88" s="54">
        <f t="shared" si="21"/>
        <v>3.2842483637745881</v>
      </c>
      <c r="Q88" s="54">
        <f>Vulnerability!S87</f>
        <v>1.1531843721661186</v>
      </c>
      <c r="R88" s="54">
        <f>Vulnerability!W87</f>
        <v>0.26592000831379775</v>
      </c>
      <c r="S88" s="54">
        <f>Vulnerability!AC87</f>
        <v>5.1703570733465654E-2</v>
      </c>
      <c r="T88" s="54">
        <f>Vulnerability!AI87</f>
        <v>0.8</v>
      </c>
      <c r="U88" s="54">
        <f t="shared" si="22"/>
        <v>0.37719543179330212</v>
      </c>
      <c r="V88" s="54">
        <f t="shared" si="23"/>
        <v>0.77246777861048266</v>
      </c>
      <c r="W88" s="55">
        <f t="shared" si="24"/>
        <v>2.1156043239896505</v>
      </c>
      <c r="X88" s="61">
        <f>'Lack of Coping Capacity'!D87</f>
        <v>3.833333333333325</v>
      </c>
      <c r="Y88" s="54">
        <f>'Lack of Coping Capacity'!G87</f>
        <v>6.7370221734046938</v>
      </c>
      <c r="Z88" s="54">
        <f t="shared" si="25"/>
        <v>5.285177753369009</v>
      </c>
      <c r="AA88" s="54">
        <f>'Lack of Coping Capacity'!M87</f>
        <v>4.2136401092575948</v>
      </c>
      <c r="AB88" s="54">
        <f>'Lack of Coping Capacity'!Q87</f>
        <v>3.8294667393194843</v>
      </c>
      <c r="AC88" s="54">
        <f>'Lack of Coping Capacity'!U87</f>
        <v>3.0037979767420624</v>
      </c>
      <c r="AD88" s="54">
        <f t="shared" si="26"/>
        <v>3.6823016084397135</v>
      </c>
      <c r="AE88" s="55">
        <f t="shared" si="27"/>
        <v>4.5323764995064746</v>
      </c>
      <c r="AF88" s="57">
        <f t="shared" si="28"/>
        <v>3.0368731919545247</v>
      </c>
      <c r="AG88" s="58">
        <f t="shared" si="29"/>
        <v>118</v>
      </c>
    </row>
    <row r="89" spans="1:33" ht="15.75" thickTop="1" thickBot="1" x14ac:dyDescent="0.25">
      <c r="A89" s="59" t="s">
        <v>163</v>
      </c>
      <c r="B89" s="60" t="s">
        <v>162</v>
      </c>
      <c r="C89" s="61">
        <f>'Hazard &amp; Exposure'!AO88</f>
        <v>4.0972913827759818</v>
      </c>
      <c r="D89" s="53">
        <f>'Hazard &amp; Exposure'!AP88</f>
        <v>5.9594315667513076</v>
      </c>
      <c r="E89" s="53">
        <f>'Hazard &amp; Exposure'!AQ88</f>
        <v>3.9961639977221415</v>
      </c>
      <c r="F89" s="53">
        <f>'Hazard &amp; Exposure'!AR88</f>
        <v>0</v>
      </c>
      <c r="G89" s="53">
        <f>'Hazard &amp; Exposure'!AU88</f>
        <v>5.5555555555555554</v>
      </c>
      <c r="H89" s="54">
        <f>'Hazard &amp; Exposure'!AV88</f>
        <v>4.1910166893943863</v>
      </c>
      <c r="I89" s="53">
        <f>'Hazard &amp; Exposure'!AY88</f>
        <v>9.2979559815154449</v>
      </c>
      <c r="J89" s="53">
        <f>'Hazard &amp; Exposure'!BB88</f>
        <v>7</v>
      </c>
      <c r="K89" s="54">
        <f>'Hazard &amp; Exposure'!BC88</f>
        <v>7</v>
      </c>
      <c r="L89" s="55">
        <f t="shared" si="20"/>
        <v>5.7773247386494573</v>
      </c>
      <c r="M89" s="56">
        <f>Vulnerability!E88</f>
        <v>10</v>
      </c>
      <c r="N89" s="54">
        <f>Vulnerability!H88</f>
        <v>7.7368099431240624</v>
      </c>
      <c r="O89" s="54">
        <f>Vulnerability!M88</f>
        <v>3.6444472019660243</v>
      </c>
      <c r="P89" s="54">
        <f t="shared" si="21"/>
        <v>7.8453142862725214</v>
      </c>
      <c r="Q89" s="54">
        <f>Vulnerability!S88</f>
        <v>4.879771656452105</v>
      </c>
      <c r="R89" s="54">
        <f>Vulnerability!W88</f>
        <v>4.7001599212366125</v>
      </c>
      <c r="S89" s="54">
        <f>Vulnerability!AC88</f>
        <v>2.3967948913203188</v>
      </c>
      <c r="T89" s="54">
        <f>Vulnerability!AI88</f>
        <v>7.0733333333333333</v>
      </c>
      <c r="U89" s="54">
        <f t="shared" si="22"/>
        <v>5.0236985926686595</v>
      </c>
      <c r="V89" s="54">
        <f t="shared" si="23"/>
        <v>4.9521555338272814</v>
      </c>
      <c r="W89" s="55">
        <f t="shared" si="24"/>
        <v>6.6262590992142343</v>
      </c>
      <c r="X89" s="61">
        <f>'Lack of Coping Capacity'!D88</f>
        <v>4.708333333333325</v>
      </c>
      <c r="Y89" s="54">
        <f>'Lack of Coping Capacity'!G88</f>
        <v>6.636429184675217</v>
      </c>
      <c r="Z89" s="54">
        <f t="shared" si="25"/>
        <v>5.672381259004271</v>
      </c>
      <c r="AA89" s="54">
        <f>'Lack of Coping Capacity'!M88</f>
        <v>8.5277240332233344</v>
      </c>
      <c r="AB89" s="54">
        <f>'Lack of Coping Capacity'!Q88</f>
        <v>8.2776600214634168</v>
      </c>
      <c r="AC89" s="54">
        <f>'Lack of Coping Capacity'!U88</f>
        <v>9.6704162210020215</v>
      </c>
      <c r="AD89" s="54">
        <f t="shared" si="26"/>
        <v>8.8252667585629236</v>
      </c>
      <c r="AE89" s="55">
        <f t="shared" si="27"/>
        <v>7.5851942207868861</v>
      </c>
      <c r="AF89" s="57">
        <f t="shared" si="28"/>
        <v>6.6219713821637063</v>
      </c>
      <c r="AG89" s="58">
        <f t="shared" si="29"/>
        <v>12</v>
      </c>
    </row>
    <row r="90" spans="1:33" ht="15.75" thickTop="1" thickBot="1" x14ac:dyDescent="0.25">
      <c r="A90" s="59" t="s">
        <v>165</v>
      </c>
      <c r="B90" s="60" t="s">
        <v>164</v>
      </c>
      <c r="C90" s="61">
        <f>'Hazard &amp; Exposure'!AO89</f>
        <v>0.91018224038494078</v>
      </c>
      <c r="D90" s="53">
        <f>'Hazard &amp; Exposure'!AP89</f>
        <v>0</v>
      </c>
      <c r="E90" s="53">
        <f>'Hazard &amp; Exposure'!AQ89</f>
        <v>0</v>
      </c>
      <c r="F90" s="53">
        <f>'Hazard &amp; Exposure'!AR89</f>
        <v>0</v>
      </c>
      <c r="G90" s="53">
        <f>'Hazard &amp; Exposure'!AU89</f>
        <v>5.1370090280241332</v>
      </c>
      <c r="H90" s="54">
        <f>'Hazard &amp; Exposure'!AV89</f>
        <v>1.4631184137254256</v>
      </c>
      <c r="I90" s="53">
        <f>'Hazard &amp; Exposure'!AY89</f>
        <v>5.4831775322602052E-3</v>
      </c>
      <c r="J90" s="53">
        <f>'Hazard &amp; Exposure'!BB89</f>
        <v>0</v>
      </c>
      <c r="K90" s="54">
        <f>'Hazard &amp; Exposure'!BC89</f>
        <v>3.8382242725821434E-3</v>
      </c>
      <c r="L90" s="55">
        <f t="shared" si="20"/>
        <v>0.75916019835615633</v>
      </c>
      <c r="M90" s="56">
        <f>Vulnerability!E89</f>
        <v>4.8090094071062515</v>
      </c>
      <c r="N90" s="54" t="str">
        <f>Vulnerability!H89</f>
        <v>x</v>
      </c>
      <c r="O90" s="54">
        <f>Vulnerability!M89</f>
        <v>10</v>
      </c>
      <c r="P90" s="54">
        <f t="shared" si="21"/>
        <v>6.5393396047375019</v>
      </c>
      <c r="Q90" s="54">
        <f>Vulnerability!S89</f>
        <v>0</v>
      </c>
      <c r="R90" s="54">
        <f>Vulnerability!W89</f>
        <v>2.9257100581814441</v>
      </c>
      <c r="S90" s="54">
        <f>Vulnerability!AC89</f>
        <v>0.21494660530917997</v>
      </c>
      <c r="T90" s="54">
        <f>Vulnerability!AI89</f>
        <v>0.93333333333333335</v>
      </c>
      <c r="U90" s="54">
        <f t="shared" si="22"/>
        <v>1.4285809262555147</v>
      </c>
      <c r="V90" s="54">
        <f t="shared" si="23"/>
        <v>0.73885635524352611</v>
      </c>
      <c r="W90" s="55">
        <f t="shared" si="24"/>
        <v>4.2249235773792879</v>
      </c>
      <c r="X90" s="61" t="str">
        <f>'Lack of Coping Capacity'!D89</f>
        <v>x</v>
      </c>
      <c r="Y90" s="54">
        <f>'Lack of Coping Capacity'!G89</f>
        <v>6.6993629932403564</v>
      </c>
      <c r="Z90" s="54">
        <f t="shared" si="25"/>
        <v>6.6993629932403564</v>
      </c>
      <c r="AA90" s="54" t="str">
        <f>'Lack of Coping Capacity'!M89</f>
        <v>x</v>
      </c>
      <c r="AB90" s="54">
        <f>'Lack of Coping Capacity'!Q89</f>
        <v>5.7442057791946306</v>
      </c>
      <c r="AC90" s="54">
        <f>'Lack of Coping Capacity'!U89</f>
        <v>8.7385978900071866</v>
      </c>
      <c r="AD90" s="54">
        <f t="shared" si="26"/>
        <v>7.241401834600909</v>
      </c>
      <c r="AE90" s="55">
        <f t="shared" si="27"/>
        <v>6.9792613295543227</v>
      </c>
      <c r="AF90" s="57">
        <f t="shared" si="28"/>
        <v>2.8183001871447626</v>
      </c>
      <c r="AG90" s="58">
        <f t="shared" si="29"/>
        <v>127</v>
      </c>
    </row>
    <row r="91" spans="1:33" ht="15.75" thickTop="1" thickBot="1" x14ac:dyDescent="0.25">
      <c r="A91" s="59" t="s">
        <v>878</v>
      </c>
      <c r="B91" s="60" t="s">
        <v>166</v>
      </c>
      <c r="C91" s="61">
        <f>'Hazard &amp; Exposure'!AO90</f>
        <v>0</v>
      </c>
      <c r="D91" s="53">
        <f>'Hazard &amp; Exposure'!AP90</f>
        <v>8.3438791979669542</v>
      </c>
      <c r="E91" s="53">
        <f>'Hazard &amp; Exposure'!AQ90</f>
        <v>0</v>
      </c>
      <c r="F91" s="53">
        <f>'Hazard &amp; Exposure'!AR90</f>
        <v>1.8888055348092476</v>
      </c>
      <c r="G91" s="53">
        <f>'Hazard &amp; Exposure'!AU90</f>
        <v>2.3336693469859782</v>
      </c>
      <c r="H91" s="54">
        <f>'Hazard &amp; Exposure'!AV90</f>
        <v>3.3780115657773253</v>
      </c>
      <c r="I91" s="53">
        <f>'Hazard &amp; Exposure'!AY90</f>
        <v>1.6595791474017594</v>
      </c>
      <c r="J91" s="53">
        <f>'Hazard &amp; Exposure'!BB90</f>
        <v>0</v>
      </c>
      <c r="K91" s="54">
        <f>'Hazard &amp; Exposure'!BC90</f>
        <v>1.1617054031812315</v>
      </c>
      <c r="L91" s="55">
        <f t="shared" si="20"/>
        <v>2.339580756815236</v>
      </c>
      <c r="M91" s="56">
        <f>Vulnerability!E90</f>
        <v>7.0934217600809477</v>
      </c>
      <c r="N91" s="54" t="str">
        <f>Vulnerability!H90</f>
        <v>x</v>
      </c>
      <c r="O91" s="54">
        <f>Vulnerability!M90</f>
        <v>0.1684048148499242</v>
      </c>
      <c r="P91" s="54">
        <f t="shared" si="21"/>
        <v>4.7850827783372729</v>
      </c>
      <c r="Q91" s="54">
        <f>Vulnerability!S90</f>
        <v>0</v>
      </c>
      <c r="R91" s="54">
        <f>Vulnerability!W90</f>
        <v>1.4036901025910424</v>
      </c>
      <c r="S91" s="54">
        <f>Vulnerability!AC90</f>
        <v>4.8552287403175187</v>
      </c>
      <c r="T91" s="54">
        <f>Vulnerability!AI90</f>
        <v>8.8666666666666671</v>
      </c>
      <c r="U91" s="54">
        <f t="shared" si="22"/>
        <v>5.9647479084233987</v>
      </c>
      <c r="V91" s="54">
        <f t="shared" si="23"/>
        <v>3.5492453781589046</v>
      </c>
      <c r="W91" s="55">
        <f t="shared" si="24"/>
        <v>4.1947119847385395</v>
      </c>
      <c r="X91" s="61" t="str">
        <f>'Lack of Coping Capacity'!D90</f>
        <v>x</v>
      </c>
      <c r="Y91" s="54">
        <f>'Lack of Coping Capacity'!G90</f>
        <v>9.0275548458099379</v>
      </c>
      <c r="Z91" s="54">
        <f t="shared" si="25"/>
        <v>9.0275548458099379</v>
      </c>
      <c r="AA91" s="54">
        <f>'Lack of Coping Capacity'!M90</f>
        <v>3.7013570590535712</v>
      </c>
      <c r="AB91" s="54">
        <f>'Lack of Coping Capacity'!Q90</f>
        <v>3.686646781009197</v>
      </c>
      <c r="AC91" s="54">
        <f>'Lack of Coping Capacity'!U90</f>
        <v>2.9509118763176385</v>
      </c>
      <c r="AD91" s="54">
        <f t="shared" si="26"/>
        <v>3.4463052387934687</v>
      </c>
      <c r="AE91" s="55">
        <f t="shared" si="27"/>
        <v>7.1148560770092271</v>
      </c>
      <c r="AF91" s="57">
        <f t="shared" si="28"/>
        <v>4.1178333722643332</v>
      </c>
      <c r="AG91" s="58">
        <f t="shared" si="29"/>
        <v>80</v>
      </c>
    </row>
    <row r="92" spans="1:33" ht="15.75" thickTop="1" thickBot="1" x14ac:dyDescent="0.25">
      <c r="A92" s="59" t="s">
        <v>883</v>
      </c>
      <c r="B92" s="60" t="s">
        <v>297</v>
      </c>
      <c r="C92" s="61">
        <f>'Hazard &amp; Exposure'!AO91</f>
        <v>1.8723786882080282</v>
      </c>
      <c r="D92" s="53">
        <f>'Hazard &amp; Exposure'!AP91</f>
        <v>8.3407048595765048</v>
      </c>
      <c r="E92" s="53">
        <f>'Hazard &amp; Exposure'!AQ91</f>
        <v>0</v>
      </c>
      <c r="F92" s="53">
        <f>'Hazard &amp; Exposure'!AR91</f>
        <v>6.1057235579225599</v>
      </c>
      <c r="G92" s="53">
        <f>'Hazard &amp; Exposure'!AU91</f>
        <v>0.36231884057971042</v>
      </c>
      <c r="H92" s="54">
        <f>'Hazard &amp; Exposure'!AV91</f>
        <v>4.2413419598241058</v>
      </c>
      <c r="I92" s="53">
        <f>'Hazard &amp; Exposure'!AY91</f>
        <v>0.28992520315870174</v>
      </c>
      <c r="J92" s="53">
        <f>'Hazard &amp; Exposure'!BB91</f>
        <v>0</v>
      </c>
      <c r="K92" s="54">
        <f>'Hazard &amp; Exposure'!BC91</f>
        <v>0.20294764221109121</v>
      </c>
      <c r="L92" s="55">
        <f t="shared" si="20"/>
        <v>2.45452027546194</v>
      </c>
      <c r="M92" s="56">
        <f>Vulnerability!E91</f>
        <v>8.3055609929571652</v>
      </c>
      <c r="N92" s="54">
        <f>Vulnerability!H91</f>
        <v>3.9698502552066373</v>
      </c>
      <c r="O92" s="54">
        <f>Vulnerability!M91</f>
        <v>0</v>
      </c>
      <c r="P92" s="54">
        <f t="shared" si="21"/>
        <v>5.1452430602802419</v>
      </c>
      <c r="Q92" s="54">
        <f>Vulnerability!S91</f>
        <v>0</v>
      </c>
      <c r="R92" s="54">
        <f>Vulnerability!W91</f>
        <v>0.67621315072986565</v>
      </c>
      <c r="S92" s="54">
        <f>Vulnerability!AC91</f>
        <v>1.7542927254261542E-3</v>
      </c>
      <c r="T92" s="54">
        <f>Vulnerability!AI91</f>
        <v>2.4395555555555557</v>
      </c>
      <c r="U92" s="54">
        <f t="shared" si="22"/>
        <v>1.0936412503291946</v>
      </c>
      <c r="V92" s="54">
        <f t="shared" si="23"/>
        <v>0.56098216993913042</v>
      </c>
      <c r="W92" s="55">
        <f t="shared" si="24"/>
        <v>3.1775950443041601</v>
      </c>
      <c r="X92" s="61">
        <f>'Lack of Coping Capacity'!D91</f>
        <v>1.4999999999999991</v>
      </c>
      <c r="Y92" s="54">
        <f>'Lack of Coping Capacity'!G91</f>
        <v>3.6281169652938843</v>
      </c>
      <c r="Z92" s="54">
        <f t="shared" si="25"/>
        <v>2.5640584826469417</v>
      </c>
      <c r="AA92" s="54">
        <f>'Lack of Coping Capacity'!M91</f>
        <v>5.1000000000000005</v>
      </c>
      <c r="AB92" s="54">
        <f>'Lack of Coping Capacity'!Q91</f>
        <v>1.15337807606264</v>
      </c>
      <c r="AC92" s="54">
        <f>'Lack of Coping Capacity'!U91</f>
        <v>2.83963073935467</v>
      </c>
      <c r="AD92" s="54">
        <f t="shared" si="26"/>
        <v>3.0310029384724366</v>
      </c>
      <c r="AE92" s="55">
        <f t="shared" si="27"/>
        <v>2.8008096848554915</v>
      </c>
      <c r="AF92" s="57">
        <f t="shared" si="28"/>
        <v>2.7954362394641965</v>
      </c>
      <c r="AG92" s="58">
        <f t="shared" si="29"/>
        <v>128</v>
      </c>
    </row>
    <row r="93" spans="1:33" ht="15.75" thickTop="1" thickBot="1" x14ac:dyDescent="0.25">
      <c r="A93" s="59" t="s">
        <v>168</v>
      </c>
      <c r="B93" s="60" t="s">
        <v>167</v>
      </c>
      <c r="C93" s="61">
        <f>'Hazard &amp; Exposure'!AO92</f>
        <v>4.2099646850204326</v>
      </c>
      <c r="D93" s="53">
        <f>'Hazard &amp; Exposure'!AP92</f>
        <v>1.3223883081871572</v>
      </c>
      <c r="E93" s="53">
        <f>'Hazard &amp; Exposure'!AQ92</f>
        <v>0</v>
      </c>
      <c r="F93" s="53">
        <f>'Hazard &amp; Exposure'!AR92</f>
        <v>0</v>
      </c>
      <c r="G93" s="53">
        <f>'Hazard &amp; Exposure'!AU92</f>
        <v>3.3333333333333339</v>
      </c>
      <c r="H93" s="54">
        <f>'Hazard &amp; Exposure'!AV92</f>
        <v>1.9403885125681462</v>
      </c>
      <c r="I93" s="53">
        <f>'Hazard &amp; Exposure'!AY92</f>
        <v>3.3959273502615273</v>
      </c>
      <c r="J93" s="53">
        <f>'Hazard &amp; Exposure'!BB92</f>
        <v>0</v>
      </c>
      <c r="K93" s="54">
        <f>'Hazard &amp; Exposure'!BC92</f>
        <v>2.3771491451830693</v>
      </c>
      <c r="L93" s="55">
        <f t="shared" si="20"/>
        <v>2.1614327718772901</v>
      </c>
      <c r="M93" s="56">
        <f>Vulnerability!E92</f>
        <v>5.9080957190125272</v>
      </c>
      <c r="N93" s="54">
        <f>Vulnerability!H92</f>
        <v>7.093033446767663</v>
      </c>
      <c r="O93" s="54">
        <f>Vulnerability!M92</f>
        <v>0</v>
      </c>
      <c r="P93" s="54">
        <f t="shared" si="21"/>
        <v>4.7273062211981793</v>
      </c>
      <c r="Q93" s="54">
        <f>Vulnerability!S92</f>
        <v>4.6336766264226874</v>
      </c>
      <c r="R93" s="54">
        <f>Vulnerability!W92</f>
        <v>0.31555352009849358</v>
      </c>
      <c r="S93" s="54">
        <f>Vulnerability!AC92</f>
        <v>0</v>
      </c>
      <c r="T93" s="54">
        <f>Vulnerability!AI92</f>
        <v>0.61377777777777787</v>
      </c>
      <c r="U93" s="54">
        <f t="shared" si="22"/>
        <v>0.31268355489620897</v>
      </c>
      <c r="V93" s="54">
        <f t="shared" si="23"/>
        <v>2.7477321867148143</v>
      </c>
      <c r="W93" s="55">
        <f t="shared" si="24"/>
        <v>3.804252738749168</v>
      </c>
      <c r="X93" s="61" t="str">
        <f>'Lack of Coping Capacity'!D92</f>
        <v>x</v>
      </c>
      <c r="Y93" s="54">
        <f>'Lack of Coping Capacity'!G92</f>
        <v>5.4231764212250706</v>
      </c>
      <c r="Z93" s="54">
        <f t="shared" si="25"/>
        <v>5.4231764212250706</v>
      </c>
      <c r="AA93" s="54">
        <f>'Lack of Coping Capacity'!M92</f>
        <v>3.7097431391828932</v>
      </c>
      <c r="AB93" s="54">
        <f>'Lack of Coping Capacity'!Q92</f>
        <v>2.5927979772871645</v>
      </c>
      <c r="AC93" s="54">
        <f>'Lack of Coping Capacity'!U92</f>
        <v>4.3476500790563426</v>
      </c>
      <c r="AD93" s="54">
        <f t="shared" si="26"/>
        <v>3.5500637318421333</v>
      </c>
      <c r="AE93" s="55">
        <f t="shared" si="27"/>
        <v>4.553158406156923</v>
      </c>
      <c r="AF93" s="57">
        <f t="shared" si="28"/>
        <v>3.3453478662576117</v>
      </c>
      <c r="AG93" s="58">
        <f t="shared" si="29"/>
        <v>107</v>
      </c>
    </row>
    <row r="94" spans="1:33" ht="15.75" thickTop="1" thickBot="1" x14ac:dyDescent="0.25">
      <c r="A94" s="59" t="s">
        <v>170</v>
      </c>
      <c r="B94" s="60" t="s">
        <v>169</v>
      </c>
      <c r="C94" s="61">
        <f>'Hazard &amp; Exposure'!AO93</f>
        <v>9.6274730132311888</v>
      </c>
      <c r="D94" s="53">
        <f>'Hazard &amp; Exposure'!AP93</f>
        <v>5.3975344474673248</v>
      </c>
      <c r="E94" s="53">
        <f>'Hazard &amp; Exposure'!AQ93</f>
        <v>0</v>
      </c>
      <c r="F94" s="53">
        <f>'Hazard &amp; Exposure'!AR93</f>
        <v>0</v>
      </c>
      <c r="G94" s="53">
        <f>'Hazard &amp; Exposure'!AU93</f>
        <v>5.2272324735326592</v>
      </c>
      <c r="H94" s="54">
        <f>'Hazard &amp; Exposure'!AV93</f>
        <v>5.3846944495603202</v>
      </c>
      <c r="I94" s="53">
        <f>'Hazard &amp; Exposure'!AY93</f>
        <v>3.5268622545245343</v>
      </c>
      <c r="J94" s="53">
        <f>'Hazard &amp; Exposure'!BB93</f>
        <v>0</v>
      </c>
      <c r="K94" s="54">
        <f>'Hazard &amp; Exposure'!BC93</f>
        <v>2.468803578167174</v>
      </c>
      <c r="L94" s="55">
        <f t="shared" si="20"/>
        <v>4.0762369934814231</v>
      </c>
      <c r="M94" s="56">
        <f>Vulnerability!E93</f>
        <v>4.7561778278246267</v>
      </c>
      <c r="N94" s="54">
        <f>Vulnerability!H93</f>
        <v>2.1643484897614278</v>
      </c>
      <c r="O94" s="54">
        <f>Vulnerability!M93</f>
        <v>4.2134171765687665</v>
      </c>
      <c r="P94" s="54">
        <f t="shared" si="21"/>
        <v>3.972530330494862</v>
      </c>
      <c r="Q94" s="54">
        <f>Vulnerability!S93</f>
        <v>2.7392813695232996</v>
      </c>
      <c r="R94" s="54">
        <f>Vulnerability!W93</f>
        <v>0.64088689986068026</v>
      </c>
      <c r="S94" s="54">
        <f>Vulnerability!AC93</f>
        <v>4.8299676545152437E-2</v>
      </c>
      <c r="T94" s="54">
        <f>Vulnerability!AI93</f>
        <v>1.9666666666666668</v>
      </c>
      <c r="U94" s="54">
        <f t="shared" si="22"/>
        <v>0.91754198166254253</v>
      </c>
      <c r="V94" s="54">
        <f t="shared" si="23"/>
        <v>1.8732095522694654</v>
      </c>
      <c r="W94" s="55">
        <f t="shared" si="24"/>
        <v>2.9904272408221151</v>
      </c>
      <c r="X94" s="61">
        <f>'Lack of Coping Capacity'!D93</f>
        <v>5.0424999999999995</v>
      </c>
      <c r="Y94" s="54">
        <f>'Lack of Coping Capacity'!G93</f>
        <v>6.9931254267692564</v>
      </c>
      <c r="Z94" s="54">
        <f t="shared" si="25"/>
        <v>6.017812713384628</v>
      </c>
      <c r="AA94" s="54">
        <f>'Lack of Coping Capacity'!M93</f>
        <v>5.2940467165107199</v>
      </c>
      <c r="AB94" s="54">
        <f>'Lack of Coping Capacity'!Q93</f>
        <v>4.1057618692518032</v>
      </c>
      <c r="AC94" s="54">
        <f>'Lack of Coping Capacity'!U93</f>
        <v>4.6405426126866525</v>
      </c>
      <c r="AD94" s="54">
        <f t="shared" si="26"/>
        <v>4.6801170661497258</v>
      </c>
      <c r="AE94" s="55">
        <f t="shared" si="27"/>
        <v>5.3879151800783127</v>
      </c>
      <c r="AF94" s="57">
        <f t="shared" si="28"/>
        <v>4.034637048297669</v>
      </c>
      <c r="AG94" s="58">
        <f t="shared" si="29"/>
        <v>84</v>
      </c>
    </row>
    <row r="95" spans="1:33" ht="15.75" thickTop="1" thickBot="1" x14ac:dyDescent="0.25">
      <c r="A95" s="59" t="s">
        <v>882</v>
      </c>
      <c r="B95" s="60" t="s">
        <v>171</v>
      </c>
      <c r="C95" s="61">
        <f>'Hazard &amp; Exposure'!AO94</f>
        <v>3.6820384839908615</v>
      </c>
      <c r="D95" s="53">
        <f>'Hazard &amp; Exposure'!AP94</f>
        <v>9.7787015026472286</v>
      </c>
      <c r="E95" s="53">
        <f>'Hazard &amp; Exposure'!AQ94</f>
        <v>0</v>
      </c>
      <c r="F95" s="53">
        <f>'Hazard &amp; Exposure'!AR94</f>
        <v>0.66551695898979013</v>
      </c>
      <c r="G95" s="53">
        <f>'Hazard &amp; Exposure'!AU94</f>
        <v>1.4209626459928768</v>
      </c>
      <c r="H95" s="54">
        <f>'Hazard &amp; Exposure'!AV94</f>
        <v>4.6646897981130699</v>
      </c>
      <c r="I95" s="53">
        <f>'Hazard &amp; Exposure'!AY94</f>
        <v>2.2812001290416113</v>
      </c>
      <c r="J95" s="53">
        <f>'Hazard &amp; Exposure'!BB94</f>
        <v>0</v>
      </c>
      <c r="K95" s="54">
        <f>'Hazard &amp; Exposure'!BC94</f>
        <v>1.5968400903291278</v>
      </c>
      <c r="L95" s="55">
        <f t="shared" si="20"/>
        <v>3.2795723423882874</v>
      </c>
      <c r="M95" s="56">
        <f>Vulnerability!E94</f>
        <v>9.8806727040051143</v>
      </c>
      <c r="N95" s="54">
        <f>Vulnerability!H94</f>
        <v>6.2500241359439723</v>
      </c>
      <c r="O95" s="54">
        <f>Vulnerability!M94</f>
        <v>2.7767955393170567</v>
      </c>
      <c r="P95" s="54">
        <f t="shared" si="21"/>
        <v>7.1970412708178149</v>
      </c>
      <c r="Q95" s="54">
        <f>Vulnerability!S94</f>
        <v>0</v>
      </c>
      <c r="R95" s="54">
        <f>Vulnerability!W94</f>
        <v>3.5846419618473493</v>
      </c>
      <c r="S95" s="54">
        <f>Vulnerability!AC94</f>
        <v>1.1264708310985068</v>
      </c>
      <c r="T95" s="54">
        <f>Vulnerability!AI94</f>
        <v>6.1751111111111117</v>
      </c>
      <c r="U95" s="54">
        <f t="shared" si="22"/>
        <v>3.9260088545349268</v>
      </c>
      <c r="V95" s="54">
        <f t="shared" si="23"/>
        <v>2.1760974279927048</v>
      </c>
      <c r="W95" s="55">
        <f t="shared" si="24"/>
        <v>5.19737560978019</v>
      </c>
      <c r="X95" s="61">
        <f>'Lack of Coping Capacity'!D94</f>
        <v>4.25</v>
      </c>
      <c r="Y95" s="54">
        <f>'Lack of Coping Capacity'!G94</f>
        <v>6.958520543575287</v>
      </c>
      <c r="Z95" s="54">
        <f t="shared" si="25"/>
        <v>5.6042602717876431</v>
      </c>
      <c r="AA95" s="54">
        <f>'Lack of Coping Capacity'!M94</f>
        <v>7.3943556279459699</v>
      </c>
      <c r="AB95" s="54">
        <f>'Lack of Coping Capacity'!Q94</f>
        <v>6.1865026099925435</v>
      </c>
      <c r="AC95" s="54">
        <f>'Lack of Coping Capacity'!U94</f>
        <v>8.6160823238880226</v>
      </c>
      <c r="AD95" s="54">
        <f t="shared" si="26"/>
        <v>7.3989801872755123</v>
      </c>
      <c r="AE95" s="55">
        <f t="shared" si="27"/>
        <v>6.589811376123099</v>
      </c>
      <c r="AF95" s="57">
        <f t="shared" si="28"/>
        <v>4.8249346365335599</v>
      </c>
      <c r="AG95" s="58">
        <f t="shared" si="29"/>
        <v>47</v>
      </c>
    </row>
    <row r="96" spans="1:33" ht="15.75" thickTop="1" thickBot="1" x14ac:dyDescent="0.25">
      <c r="A96" s="59" t="s">
        <v>379</v>
      </c>
      <c r="B96" s="60" t="s">
        <v>172</v>
      </c>
      <c r="C96" s="61">
        <f>'Hazard &amp; Exposure'!AO95</f>
        <v>0</v>
      </c>
      <c r="D96" s="53">
        <f>'Hazard &amp; Exposure'!AP95</f>
        <v>4.0298487848613069</v>
      </c>
      <c r="E96" s="53">
        <f>'Hazard &amp; Exposure'!AQ95</f>
        <v>0</v>
      </c>
      <c r="F96" s="53">
        <f>'Hazard &amp; Exposure'!AR95</f>
        <v>0</v>
      </c>
      <c r="G96" s="53">
        <f>'Hazard &amp; Exposure'!AU95</f>
        <v>0</v>
      </c>
      <c r="H96" s="54">
        <f>'Hazard &amp; Exposure'!AV95</f>
        <v>0.95732223400649219</v>
      </c>
      <c r="I96" s="53">
        <f>'Hazard &amp; Exposure'!AY95</f>
        <v>5.785832445944155E-2</v>
      </c>
      <c r="J96" s="53">
        <f>'Hazard &amp; Exposure'!BB95</f>
        <v>0</v>
      </c>
      <c r="K96" s="54">
        <f>'Hazard &amp; Exposure'!BC95</f>
        <v>4.0500827121609087E-2</v>
      </c>
      <c r="L96" s="55">
        <f t="shared" si="20"/>
        <v>0.50881704028225938</v>
      </c>
      <c r="M96" s="56">
        <f>Vulnerability!E95</f>
        <v>2.9931582492769264</v>
      </c>
      <c r="N96" s="54">
        <f>Vulnerability!H95</f>
        <v>1.673515528578827</v>
      </c>
      <c r="O96" s="54">
        <f>Vulnerability!M95</f>
        <v>0</v>
      </c>
      <c r="P96" s="54">
        <f t="shared" si="21"/>
        <v>1.91495800678317</v>
      </c>
      <c r="Q96" s="54">
        <f>Vulnerability!S95</f>
        <v>0</v>
      </c>
      <c r="R96" s="54">
        <f>Vulnerability!W95</f>
        <v>0.26172399151659437</v>
      </c>
      <c r="S96" s="54">
        <f>Vulnerability!AC95</f>
        <v>0</v>
      </c>
      <c r="T96" s="54">
        <f>Vulnerability!AI95</f>
        <v>1.6446666666666669</v>
      </c>
      <c r="U96" s="54">
        <f t="shared" si="22"/>
        <v>0.66110537342467723</v>
      </c>
      <c r="V96" s="54">
        <f t="shared" si="23"/>
        <v>0.33562156941591248</v>
      </c>
      <c r="W96" s="55">
        <f t="shared" si="24"/>
        <v>1.1565618194799951</v>
      </c>
      <c r="X96" s="61" t="str">
        <f>'Lack of Coping Capacity'!D95</f>
        <v>x</v>
      </c>
      <c r="Y96" s="54">
        <f>'Lack of Coping Capacity'!G95</f>
        <v>3.9680238723754879</v>
      </c>
      <c r="Z96" s="54">
        <f t="shared" si="25"/>
        <v>3.9680238723754879</v>
      </c>
      <c r="AA96" s="54">
        <f>'Lack of Coping Capacity'!M95</f>
        <v>3.6031333139780215</v>
      </c>
      <c r="AB96" s="54">
        <f>'Lack of Coping Capacity'!Q95</f>
        <v>1.1363872232802648</v>
      </c>
      <c r="AC96" s="54">
        <f>'Lack of Coping Capacity'!U95</f>
        <v>3.0670694066565818</v>
      </c>
      <c r="AD96" s="54">
        <f t="shared" si="26"/>
        <v>2.6021966479716228</v>
      </c>
      <c r="AE96" s="55">
        <f t="shared" si="27"/>
        <v>3.3149634523539566</v>
      </c>
      <c r="AF96" s="57">
        <f t="shared" si="28"/>
        <v>1.2495004429772378</v>
      </c>
      <c r="AG96" s="58">
        <f t="shared" si="29"/>
        <v>177</v>
      </c>
    </row>
    <row r="97" spans="1:33" ht="15.75" thickTop="1" thickBot="1" x14ac:dyDescent="0.25">
      <c r="A97" s="59" t="s">
        <v>174</v>
      </c>
      <c r="B97" s="60" t="s">
        <v>173</v>
      </c>
      <c r="C97" s="61">
        <f>'Hazard &amp; Exposure'!AO96</f>
        <v>5.9259957255613056</v>
      </c>
      <c r="D97" s="53">
        <f>'Hazard &amp; Exposure'!AP96</f>
        <v>2.8651982366573305</v>
      </c>
      <c r="E97" s="53">
        <f>'Hazard &amp; Exposure'!AQ96</f>
        <v>8.6323041975812416</v>
      </c>
      <c r="F97" s="53">
        <f>'Hazard &amp; Exposure'!AR96</f>
        <v>0</v>
      </c>
      <c r="G97" s="53">
        <f>'Hazard &amp; Exposure'!AU96</f>
        <v>1.666666666666667</v>
      </c>
      <c r="H97" s="54">
        <f>'Hazard &amp; Exposure'!AV96</f>
        <v>4.6659355074686637</v>
      </c>
      <c r="I97" s="53">
        <f>'Hazard &amp; Exposure'!AY96</f>
        <v>4.38623759441312</v>
      </c>
      <c r="J97" s="53">
        <f>'Hazard &amp; Exposure'!BB96</f>
        <v>0</v>
      </c>
      <c r="K97" s="54">
        <f>'Hazard &amp; Exposure'!BC96</f>
        <v>3.0703663160891841</v>
      </c>
      <c r="L97" s="55">
        <f t="shared" si="20"/>
        <v>3.9122214614505246</v>
      </c>
      <c r="M97" s="56">
        <f>Vulnerability!E96</f>
        <v>2.8374455733330946</v>
      </c>
      <c r="N97" s="54" t="str">
        <f>Vulnerability!H96</f>
        <v>x</v>
      </c>
      <c r="O97" s="54">
        <f>Vulnerability!M96</f>
        <v>5.5430505512727182</v>
      </c>
      <c r="P97" s="54">
        <f t="shared" si="21"/>
        <v>3.7393138993129695</v>
      </c>
      <c r="Q97" s="54">
        <f>Vulnerability!S96</f>
        <v>6.415603801635827</v>
      </c>
      <c r="R97" s="54">
        <f>Vulnerability!W96</f>
        <v>0.13778748425072784</v>
      </c>
      <c r="S97" s="54">
        <f>Vulnerability!AC96</f>
        <v>0</v>
      </c>
      <c r="T97" s="54">
        <f>Vulnerability!AI96</f>
        <v>1.6666666666666665</v>
      </c>
      <c r="U97" s="54">
        <f t="shared" si="22"/>
        <v>0.62959680339985946</v>
      </c>
      <c r="V97" s="54">
        <f t="shared" si="23"/>
        <v>4.0956975775959306</v>
      </c>
      <c r="W97" s="55">
        <f t="shared" si="24"/>
        <v>3.9197130602465817</v>
      </c>
      <c r="X97" s="61">
        <f>'Lack of Coping Capacity'!D96</f>
        <v>4.625</v>
      </c>
      <c r="Y97" s="54">
        <f>'Lack of Coping Capacity'!G96</f>
        <v>6.4913272321224209</v>
      </c>
      <c r="Z97" s="54">
        <f t="shared" si="25"/>
        <v>5.5581636160612105</v>
      </c>
      <c r="AA97" s="54">
        <f>'Lack of Coping Capacity'!M96</f>
        <v>4.6701151997735986</v>
      </c>
      <c r="AB97" s="54">
        <f>'Lack of Coping Capacity'!Q96</f>
        <v>2.6494158588118322</v>
      </c>
      <c r="AC97" s="54">
        <f>'Lack of Coping Capacity'!U96</f>
        <v>2.9841440491362641</v>
      </c>
      <c r="AD97" s="54">
        <f t="shared" si="26"/>
        <v>3.4345583692405648</v>
      </c>
      <c r="AE97" s="55">
        <f t="shared" si="27"/>
        <v>4.5821376605150297</v>
      </c>
      <c r="AF97" s="57">
        <f t="shared" si="28"/>
        <v>4.1265009226396243</v>
      </c>
      <c r="AG97" s="58">
        <f t="shared" si="29"/>
        <v>78</v>
      </c>
    </row>
    <row r="98" spans="1:33" ht="15.75" thickTop="1" thickBot="1" x14ac:dyDescent="0.25">
      <c r="A98" s="59" t="s">
        <v>176</v>
      </c>
      <c r="B98" s="60" t="s">
        <v>175</v>
      </c>
      <c r="C98" s="61">
        <f>'Hazard &amp; Exposure'!AO97</f>
        <v>0</v>
      </c>
      <c r="D98" s="53">
        <f>'Hazard &amp; Exposure'!AP97</f>
        <v>3.5046705159800924</v>
      </c>
      <c r="E98" s="53">
        <f>'Hazard &amp; Exposure'!AQ97</f>
        <v>0</v>
      </c>
      <c r="F98" s="53">
        <f>'Hazard &amp; Exposure'!AR97</f>
        <v>0</v>
      </c>
      <c r="G98" s="53">
        <f>'Hazard &amp; Exposure'!AU97</f>
        <v>5.0440538425917651</v>
      </c>
      <c r="H98" s="54">
        <f>'Hazard &amp; Exposure'!AV97</f>
        <v>1.9849861993501861</v>
      </c>
      <c r="I98" s="53">
        <f>'Hazard &amp; Exposure'!AY97</f>
        <v>1.5200828319174577</v>
      </c>
      <c r="J98" s="53">
        <f>'Hazard &amp; Exposure'!BB97</f>
        <v>0</v>
      </c>
      <c r="K98" s="54">
        <f>'Hazard &amp; Exposure'!BC97</f>
        <v>1.0640579823422205</v>
      </c>
      <c r="L98" s="55">
        <f t="shared" si="20"/>
        <v>1.5355870080531828</v>
      </c>
      <c r="M98" s="56">
        <f>Vulnerability!E97</f>
        <v>9.3158816882261029</v>
      </c>
      <c r="N98" s="54">
        <f>Vulnerability!H97</f>
        <v>7.19999544981279</v>
      </c>
      <c r="O98" s="54">
        <f>Vulnerability!M97</f>
        <v>6.0651489974295529</v>
      </c>
      <c r="P98" s="54">
        <f t="shared" si="21"/>
        <v>7.974226955923637</v>
      </c>
      <c r="Q98" s="54">
        <f>Vulnerability!S97</f>
        <v>0</v>
      </c>
      <c r="R98" s="54">
        <f>Vulnerability!W97</f>
        <v>6.4571388116568835</v>
      </c>
      <c r="S98" s="54">
        <f>Vulnerability!AC97</f>
        <v>8.7433989004393897</v>
      </c>
      <c r="T98" s="54">
        <f>Vulnerability!AI97</f>
        <v>3.4308888888888887</v>
      </c>
      <c r="U98" s="54">
        <f t="shared" si="22"/>
        <v>6.7206631757973314</v>
      </c>
      <c r="V98" s="54">
        <f t="shared" si="23"/>
        <v>4.1266458605124816</v>
      </c>
      <c r="W98" s="55">
        <f t="shared" si="24"/>
        <v>6.4303570717430567</v>
      </c>
      <c r="X98" s="61">
        <f>'Lack of Coping Capacity'!D97</f>
        <v>7.875</v>
      </c>
      <c r="Y98" s="54">
        <f>'Lack of Coping Capacity'!G97</f>
        <v>5.4318421661853789</v>
      </c>
      <c r="Z98" s="54">
        <f t="shared" si="25"/>
        <v>6.6534210830926899</v>
      </c>
      <c r="AA98" s="54">
        <f>'Lack of Coping Capacity'!M97</f>
        <v>8.4551370493737465</v>
      </c>
      <c r="AB98" s="54">
        <f>'Lack of Coping Capacity'!Q97</f>
        <v>6.7623514722843652</v>
      </c>
      <c r="AC98" s="54">
        <f>'Lack of Coping Capacity'!U97</f>
        <v>8.6759877794585325</v>
      </c>
      <c r="AD98" s="54">
        <f t="shared" si="26"/>
        <v>7.9644921003722144</v>
      </c>
      <c r="AE98" s="55">
        <f t="shared" si="27"/>
        <v>7.3658938695957454</v>
      </c>
      <c r="AF98" s="57">
        <f t="shared" si="28"/>
        <v>4.1742487448025001</v>
      </c>
      <c r="AG98" s="58">
        <f t="shared" si="29"/>
        <v>77</v>
      </c>
    </row>
    <row r="99" spans="1:33" ht="15.75" thickTop="1" thickBot="1" x14ac:dyDescent="0.25">
      <c r="A99" s="59" t="s">
        <v>178</v>
      </c>
      <c r="B99" s="60" t="s">
        <v>177</v>
      </c>
      <c r="C99" s="61">
        <f>'Hazard &amp; Exposure'!AO98</f>
        <v>0</v>
      </c>
      <c r="D99" s="53">
        <f>'Hazard &amp; Exposure'!AP98</f>
        <v>3.5658083619959777</v>
      </c>
      <c r="E99" s="53">
        <f>'Hazard &amp; Exposure'!AQ98</f>
        <v>0</v>
      </c>
      <c r="F99" s="53">
        <f>'Hazard &amp; Exposure'!AR98</f>
        <v>0</v>
      </c>
      <c r="G99" s="53">
        <f>'Hazard &amp; Exposure'!AU98</f>
        <v>0.55555555555555536</v>
      </c>
      <c r="H99" s="54">
        <f>'Hazard &amp; Exposure'!AV98</f>
        <v>0.93255798978032955</v>
      </c>
      <c r="I99" s="53">
        <f>'Hazard &amp; Exposure'!AY98</f>
        <v>1.3318434739998017</v>
      </c>
      <c r="J99" s="53">
        <f>'Hazard &amp; Exposure'!BB98</f>
        <v>0</v>
      </c>
      <c r="K99" s="54">
        <f>'Hazard &amp; Exposure'!BC98</f>
        <v>0.93229043179986115</v>
      </c>
      <c r="L99" s="55">
        <f t="shared" si="20"/>
        <v>0.93242421166922818</v>
      </c>
      <c r="M99" s="56">
        <f>Vulnerability!E98</f>
        <v>10</v>
      </c>
      <c r="N99" s="54">
        <f>Vulnerability!H98</f>
        <v>5.4659308368323227</v>
      </c>
      <c r="O99" s="54">
        <f>Vulnerability!M98</f>
        <v>8.6429332217377564</v>
      </c>
      <c r="P99" s="54">
        <f t="shared" si="21"/>
        <v>8.5272160146425193</v>
      </c>
      <c r="Q99" s="54">
        <f>Vulnerability!S98</f>
        <v>3.4318363448670883</v>
      </c>
      <c r="R99" s="54">
        <f>Vulnerability!W98</f>
        <v>6.980441818556276</v>
      </c>
      <c r="S99" s="54">
        <f>Vulnerability!AC98</f>
        <v>2.7945470004198114E-4</v>
      </c>
      <c r="T99" s="54">
        <f>Vulnerability!AI98</f>
        <v>7.1000000000000005</v>
      </c>
      <c r="U99" s="54">
        <f t="shared" si="22"/>
        <v>5.4224434560797548</v>
      </c>
      <c r="V99" s="54">
        <f t="shared" si="23"/>
        <v>4.5016601523074335</v>
      </c>
      <c r="W99" s="55">
        <f t="shared" si="24"/>
        <v>6.9785419437767695</v>
      </c>
      <c r="X99" s="61" t="str">
        <f>'Lack of Coping Capacity'!D98</f>
        <v>x</v>
      </c>
      <c r="Y99" s="54">
        <f>'Lack of Coping Capacity'!G98</f>
        <v>6.9334478139877316</v>
      </c>
      <c r="Z99" s="54">
        <f t="shared" si="25"/>
        <v>6.9334478139877316</v>
      </c>
      <c r="AA99" s="54">
        <f>'Lack of Coping Capacity'!M98</f>
        <v>9.1181755911761666</v>
      </c>
      <c r="AB99" s="54">
        <f>'Lack of Coping Capacity'!Q98</f>
        <v>7.9068058629132496</v>
      </c>
      <c r="AC99" s="54">
        <f>'Lack of Coping Capacity'!U98</f>
        <v>9.5423992996414828</v>
      </c>
      <c r="AD99" s="54">
        <f t="shared" si="26"/>
        <v>8.8557935845769666</v>
      </c>
      <c r="AE99" s="55">
        <f t="shared" si="27"/>
        <v>8.041590423127273</v>
      </c>
      <c r="AF99" s="57">
        <f t="shared" si="28"/>
        <v>3.7403025064646287</v>
      </c>
      <c r="AG99" s="58">
        <f t="shared" si="29"/>
        <v>92</v>
      </c>
    </row>
    <row r="100" spans="1:33" ht="15.75" thickTop="1" thickBot="1" x14ac:dyDescent="0.25">
      <c r="A100" s="59" t="s">
        <v>180</v>
      </c>
      <c r="B100" s="60" t="s">
        <v>179</v>
      </c>
      <c r="C100" s="61">
        <f>'Hazard &amp; Exposure'!AO99</f>
        <v>5.5063043351969698</v>
      </c>
      <c r="D100" s="53">
        <f>'Hazard &amp; Exposure'!AP99</f>
        <v>2.3830850514029231</v>
      </c>
      <c r="E100" s="53">
        <f>'Hazard &amp; Exposure'!AQ99</f>
        <v>8.0288397337487112</v>
      </c>
      <c r="F100" s="53">
        <f>'Hazard &amp; Exposure'!AR99</f>
        <v>0</v>
      </c>
      <c r="G100" s="53">
        <f>'Hazard &amp; Exposure'!AU99</f>
        <v>3.3333333333333339</v>
      </c>
      <c r="H100" s="54">
        <f>'Hazard &amp; Exposure'!AV99</f>
        <v>4.4585003379625503</v>
      </c>
      <c r="I100" s="53">
        <f>'Hazard &amp; Exposure'!AY99</f>
        <v>8.4848142326710416</v>
      </c>
      <c r="J100" s="53">
        <f>'Hazard &amp; Exposure'!BB99</f>
        <v>8</v>
      </c>
      <c r="K100" s="54">
        <f>'Hazard &amp; Exposure'!BC99</f>
        <v>8</v>
      </c>
      <c r="L100" s="55">
        <f t="shared" ref="L100:L131" si="30">(10-GEOMEAN(((10-H100)/10*9+1),((10-K100)/10*9+1)))/9*10</f>
        <v>6.5617143055730445</v>
      </c>
      <c r="M100" s="56">
        <f>Vulnerability!E99</f>
        <v>8.3660701390029306</v>
      </c>
      <c r="N100" s="54">
        <f>Vulnerability!H99</f>
        <v>8.2543001916386292</v>
      </c>
      <c r="O100" s="54">
        <f>Vulnerability!M99</f>
        <v>1.2427456441734215</v>
      </c>
      <c r="P100" s="54">
        <f t="shared" ref="P100:P131" si="31">AVERAGE(M100,M100,N100,O100)</f>
        <v>6.5572965284544784</v>
      </c>
      <c r="Q100" s="54">
        <f>Vulnerability!S99</f>
        <v>3.2239895240691947</v>
      </c>
      <c r="R100" s="54">
        <f>Vulnerability!W99</f>
        <v>0.22914896433395762</v>
      </c>
      <c r="S100" s="54">
        <f>Vulnerability!AC99</f>
        <v>0</v>
      </c>
      <c r="T100" s="54">
        <f>Vulnerability!AI99</f>
        <v>0.98333333333333339</v>
      </c>
      <c r="U100" s="54">
        <f t="shared" ref="U100:U131" si="32">IF(AND(R100="x",T100="x"),S100,IF(AND(R100="x"),(10-GEOMEAN(((10-T100)/10*9+1),((10-S100)/10*9+1)))/9*10,IF(T100="x",(10-GEOMEAN(((10-R100)/10*9+1),((10-S100)/10*9+1)))/9*10,IF(R100="x",(10-GEOMEAN(((10-T100)/10*9+1),((10-S100)/10*9+1)))/9*10,(10-GEOMEAN(((10-R100)/10*9+1),((10-S100)/10*9+1),((10-T100)/10*9+1)))/9*10))))</f>
        <v>0.41252742067511899</v>
      </c>
      <c r="V100" s="54">
        <f t="shared" ref="V100:V131" si="33">(10-GEOMEAN(((10-Q100)/10*9+1),((10-U100)/10*9+1)))/9*10</f>
        <v>1.9251963294678434</v>
      </c>
      <c r="W100" s="55">
        <f t="shared" ref="W100:W131" si="34">(10-GEOMEAN(((10-P100)/10*9+1),((10-V100)/10*9+1)))/9*10</f>
        <v>4.6434258460654911</v>
      </c>
      <c r="X100" s="61" t="str">
        <f>'Lack of Coping Capacity'!D99</f>
        <v>x</v>
      </c>
      <c r="Y100" s="54">
        <f>'Lack of Coping Capacity'!G99</f>
        <v>8.2477035522460937</v>
      </c>
      <c r="Z100" s="54">
        <f t="shared" ref="Z100:Z131" si="35">AVERAGE(X100:Y100)</f>
        <v>8.2477035522460937</v>
      </c>
      <c r="AA100" s="54">
        <f>'Lack of Coping Capacity'!M99</f>
        <v>2.0000000000000281E-2</v>
      </c>
      <c r="AB100" s="54">
        <f>'Lack of Coping Capacity'!Q99</f>
        <v>6.4097737990802885</v>
      </c>
      <c r="AC100" s="54">
        <f>'Lack of Coping Capacity'!U99</f>
        <v>5.1763646245657498</v>
      </c>
      <c r="AD100" s="54">
        <f t="shared" ref="AD100:AD131" si="36">AVERAGE(AA100:AC100)</f>
        <v>3.8687128078820128</v>
      </c>
      <c r="AE100" s="55">
        <f t="shared" ref="AE100:AE131" si="37">(10-GEOMEAN(((10-Z100)/10*9+1),((10-AD100)/10*9+1)))/9*10</f>
        <v>6.5572184854800035</v>
      </c>
      <c r="AF100" s="57">
        <f t="shared" ref="AF100" si="38">L100^(1/3)*W100^(1/3)*AE100^(1/3)</f>
        <v>5.8459957522917687</v>
      </c>
      <c r="AG100" s="58">
        <f t="shared" ref="AG100:AG131" si="39">_xlfn.RANK.EQ(AF100,AF$4:AF$194)</f>
        <v>22</v>
      </c>
    </row>
    <row r="101" spans="1:33" ht="15.75" thickTop="1" thickBot="1" x14ac:dyDescent="0.25">
      <c r="A101" s="59" t="s">
        <v>182</v>
      </c>
      <c r="B101" s="60" t="s">
        <v>181</v>
      </c>
      <c r="C101" s="61">
        <f>'Hazard &amp; Exposure'!AO100</f>
        <v>5.1988302906833486</v>
      </c>
      <c r="D101" s="53">
        <f>'Hazard &amp; Exposure'!AP100</f>
        <v>3.0310134209147774</v>
      </c>
      <c r="E101" s="53">
        <f>'Hazard &amp; Exposure'!AQ100</f>
        <v>0</v>
      </c>
      <c r="F101" s="53">
        <f>'Hazard &amp; Exposure'!AR100</f>
        <v>0</v>
      </c>
      <c r="G101" s="53">
        <f>'Hazard &amp; Exposure'!AU100</f>
        <v>0</v>
      </c>
      <c r="H101" s="54">
        <f>'Hazard &amp; Exposure'!AV100</f>
        <v>1.9216757465928858</v>
      </c>
      <c r="I101" s="53">
        <f>'Hazard &amp; Exposure'!AY100</f>
        <v>3.7211917366243422E-3</v>
      </c>
      <c r="J101" s="53">
        <f>'Hazard &amp; Exposure'!BB100</f>
        <v>0</v>
      </c>
      <c r="K101" s="54">
        <f>'Hazard &amp; Exposure'!BC100</f>
        <v>2.6048342156370398E-3</v>
      </c>
      <c r="L101" s="55">
        <f t="shared" si="30"/>
        <v>1.0076017986060768</v>
      </c>
      <c r="M101" s="56">
        <f>Vulnerability!E100</f>
        <v>0</v>
      </c>
      <c r="N101" s="54" t="str">
        <f>Vulnerability!H100</f>
        <v>x</v>
      </c>
      <c r="O101" s="54">
        <f>Vulnerability!M100</f>
        <v>0</v>
      </c>
      <c r="P101" s="54">
        <f t="shared" si="31"/>
        <v>0</v>
      </c>
      <c r="Q101" s="54">
        <f>Vulnerability!S100</f>
        <v>0</v>
      </c>
      <c r="R101" s="54" t="str">
        <f>Vulnerability!W100</f>
        <v>x</v>
      </c>
      <c r="S101" s="54">
        <f>Vulnerability!AC100</f>
        <v>0</v>
      </c>
      <c r="T101" s="54">
        <f>Vulnerability!AI100</f>
        <v>0.66666666666666663</v>
      </c>
      <c r="U101" s="54">
        <f t="shared" si="32"/>
        <v>0.33848920574149038</v>
      </c>
      <c r="V101" s="54">
        <f t="shared" si="33"/>
        <v>0.17055358653534863</v>
      </c>
      <c r="W101" s="55">
        <f t="shared" si="34"/>
        <v>8.5606575124378054E-2</v>
      </c>
      <c r="X101" s="61" t="str">
        <f>'Lack of Coping Capacity'!D100</f>
        <v>x</v>
      </c>
      <c r="Y101" s="54">
        <f>'Lack of Coping Capacity'!G100</f>
        <v>1.5343093872070313</v>
      </c>
      <c r="Z101" s="54">
        <f t="shared" si="35"/>
        <v>1.5343093872070313</v>
      </c>
      <c r="AA101" s="54" t="str">
        <f>'Lack of Coping Capacity'!M100</f>
        <v>x</v>
      </c>
      <c r="AB101" s="54" t="str">
        <f>'Lack of Coping Capacity'!Q100</f>
        <v>x</v>
      </c>
      <c r="AC101" s="54" t="str">
        <f>'Lack of Coping Capacity'!U100</f>
        <v>x</v>
      </c>
      <c r="AD101" s="189" t="s">
        <v>893</v>
      </c>
      <c r="AE101" s="55" t="s">
        <v>893</v>
      </c>
      <c r="AF101" s="62" t="s">
        <v>893</v>
      </c>
      <c r="AG101" s="63" t="s">
        <v>893</v>
      </c>
    </row>
    <row r="102" spans="1:33" ht="15.75" thickTop="1" thickBot="1" x14ac:dyDescent="0.25">
      <c r="A102" s="59" t="s">
        <v>184</v>
      </c>
      <c r="B102" s="60" t="s">
        <v>183</v>
      </c>
      <c r="C102" s="61">
        <f>'Hazard &amp; Exposure'!AO101</f>
        <v>0</v>
      </c>
      <c r="D102" s="53">
        <f>'Hazard &amp; Exposure'!AP101</f>
        <v>4.6302358346799926</v>
      </c>
      <c r="E102" s="53">
        <f>'Hazard &amp; Exposure'!AQ101</f>
        <v>0</v>
      </c>
      <c r="F102" s="53">
        <f>'Hazard &amp; Exposure'!AR101</f>
        <v>0</v>
      </c>
      <c r="G102" s="53">
        <f>'Hazard &amp; Exposure'!AU101</f>
        <v>1.2801932367149755</v>
      </c>
      <c r="H102" s="54">
        <f>'Hazard &amp; Exposure'!AV101</f>
        <v>1.3769161404937791</v>
      </c>
      <c r="I102" s="53">
        <f>'Hazard &amp; Exposure'!AY101</f>
        <v>8.4576687300687875E-2</v>
      </c>
      <c r="J102" s="53">
        <f>'Hazard &amp; Exposure'!BB101</f>
        <v>0</v>
      </c>
      <c r="K102" s="54">
        <f>'Hazard &amp; Exposure'!BC101</f>
        <v>5.9203681110481521E-2</v>
      </c>
      <c r="L102" s="55">
        <f t="shared" si="30"/>
        <v>0.73896467361610063</v>
      </c>
      <c r="M102" s="56">
        <f>Vulnerability!E101</f>
        <v>4.0544669256982306</v>
      </c>
      <c r="N102" s="54">
        <f>Vulnerability!H101</f>
        <v>2.6736439718453329</v>
      </c>
      <c r="O102" s="54">
        <f>Vulnerability!M101</f>
        <v>0</v>
      </c>
      <c r="P102" s="54">
        <f t="shared" si="31"/>
        <v>2.6956444558104486</v>
      </c>
      <c r="Q102" s="54">
        <f>Vulnerability!S101</f>
        <v>1.0085733921207944</v>
      </c>
      <c r="R102" s="54">
        <f>Vulnerability!W101</f>
        <v>0.1738651452214087</v>
      </c>
      <c r="S102" s="54">
        <f>Vulnerability!AC101</f>
        <v>0</v>
      </c>
      <c r="T102" s="54">
        <f>Vulnerability!AI101</f>
        <v>1.3371111111111114</v>
      </c>
      <c r="U102" s="54">
        <f t="shared" si="32"/>
        <v>0.52070531537023301</v>
      </c>
      <c r="V102" s="54">
        <f t="shared" si="33"/>
        <v>0.76751531415124241</v>
      </c>
      <c r="W102" s="55">
        <f t="shared" si="34"/>
        <v>1.7812565824904287</v>
      </c>
      <c r="X102" s="61" t="str">
        <f>'Lack of Coping Capacity'!D101</f>
        <v>x</v>
      </c>
      <c r="Y102" s="54">
        <f>'Lack of Coping Capacity'!G101</f>
        <v>3.8256438016891479</v>
      </c>
      <c r="Z102" s="54">
        <f t="shared" si="35"/>
        <v>3.8256438016891479</v>
      </c>
      <c r="AA102" s="54">
        <f>'Lack of Coping Capacity'!M101</f>
        <v>3.8785248979107827</v>
      </c>
      <c r="AB102" s="54">
        <f>'Lack of Coping Capacity'!Q101</f>
        <v>1.026393322621572</v>
      </c>
      <c r="AC102" s="54">
        <f>'Lack of Coping Capacity'!U101</f>
        <v>2.1943482429815262</v>
      </c>
      <c r="AD102" s="54">
        <f t="shared" si="36"/>
        <v>2.3664221545046269</v>
      </c>
      <c r="AE102" s="55">
        <f t="shared" si="37"/>
        <v>3.1293102162992259</v>
      </c>
      <c r="AF102" s="57">
        <f t="shared" ref="AF102:AF133" si="40">L102^(1/3)*W102^(1/3)*AE102^(1/3)</f>
        <v>1.6029977982988002</v>
      </c>
      <c r="AG102" s="58">
        <f t="shared" si="39"/>
        <v>169</v>
      </c>
    </row>
    <row r="103" spans="1:33" ht="15.75" thickTop="1" thickBot="1" x14ac:dyDescent="0.25">
      <c r="A103" s="59" t="s">
        <v>186</v>
      </c>
      <c r="B103" s="60" t="s">
        <v>185</v>
      </c>
      <c r="C103" s="61">
        <f>'Hazard &amp; Exposure'!AO102</f>
        <v>0</v>
      </c>
      <c r="D103" s="53">
        <f>'Hazard &amp; Exposure'!AP102</f>
        <v>2.9112485210930847</v>
      </c>
      <c r="E103" s="53">
        <f>'Hazard &amp; Exposure'!AQ102</f>
        <v>0</v>
      </c>
      <c r="F103" s="53">
        <f>'Hazard &amp; Exposure'!AR102</f>
        <v>0</v>
      </c>
      <c r="G103" s="53">
        <f>'Hazard &amp; Exposure'!AU102</f>
        <v>0</v>
      </c>
      <c r="H103" s="54">
        <f>'Hazard &amp; Exposure'!AV102</f>
        <v>0.65506939197933212</v>
      </c>
      <c r="I103" s="53">
        <f>'Hazard &amp; Exposure'!AY102</f>
        <v>2.0632878554318366E-2</v>
      </c>
      <c r="J103" s="53">
        <f>'Hazard &amp; Exposure'!BB102</f>
        <v>0</v>
      </c>
      <c r="K103" s="54">
        <f>'Hazard &amp; Exposure'!BC102</f>
        <v>1.4443014988022855E-2</v>
      </c>
      <c r="L103" s="55">
        <f t="shared" si="30"/>
        <v>0.33951770268626424</v>
      </c>
      <c r="M103" s="56">
        <f>Vulnerability!E102</f>
        <v>1.8185385940492655</v>
      </c>
      <c r="N103" s="54">
        <f>Vulnerability!H102</f>
        <v>2.3323556370670833</v>
      </c>
      <c r="O103" s="54">
        <f>Vulnerability!M102</f>
        <v>0</v>
      </c>
      <c r="P103" s="54">
        <f t="shared" si="31"/>
        <v>1.4923582062914036</v>
      </c>
      <c r="Q103" s="54">
        <f>Vulnerability!S102</f>
        <v>0</v>
      </c>
      <c r="R103" s="54">
        <f>Vulnerability!W102</f>
        <v>5.6507819881840504E-2</v>
      </c>
      <c r="S103" s="54">
        <f>Vulnerability!AC102</f>
        <v>0</v>
      </c>
      <c r="T103" s="54">
        <f>Vulnerability!AI102</f>
        <v>0.71577777777777796</v>
      </c>
      <c r="U103" s="54">
        <f t="shared" si="32"/>
        <v>0.26236137555166295</v>
      </c>
      <c r="V103" s="54">
        <f t="shared" si="33"/>
        <v>0.13196434424264325</v>
      </c>
      <c r="W103" s="55">
        <f t="shared" si="34"/>
        <v>0.83464771866631549</v>
      </c>
      <c r="X103" s="61" t="str">
        <f>'Lack of Coping Capacity'!D102</f>
        <v>x</v>
      </c>
      <c r="Y103" s="54">
        <f>'Lack of Coping Capacity'!G102</f>
        <v>1.8844465017318726</v>
      </c>
      <c r="Z103" s="54">
        <f t="shared" si="35"/>
        <v>1.8844465017318726</v>
      </c>
      <c r="AA103" s="54">
        <f>'Lack of Coping Capacity'!M102</f>
        <v>4.6487179487179491</v>
      </c>
      <c r="AB103" s="54">
        <f>'Lack of Coping Capacity'!Q102</f>
        <v>0.86807804928610288</v>
      </c>
      <c r="AC103" s="54">
        <f>'Lack of Coping Capacity'!U102</f>
        <v>1.3632910283438748</v>
      </c>
      <c r="AD103" s="54">
        <f t="shared" si="36"/>
        <v>2.2933623421159757</v>
      </c>
      <c r="AE103" s="55">
        <f t="shared" si="37"/>
        <v>2.0912213944191844</v>
      </c>
      <c r="AF103" s="57">
        <f t="shared" si="40"/>
        <v>0.83995344542597516</v>
      </c>
      <c r="AG103" s="58">
        <f t="shared" si="39"/>
        <v>184</v>
      </c>
    </row>
    <row r="104" spans="1:33" ht="15.75" thickTop="1" thickBot="1" x14ac:dyDescent="0.25">
      <c r="A104" s="59" t="s">
        <v>880</v>
      </c>
      <c r="B104" s="60" t="s">
        <v>187</v>
      </c>
      <c r="C104" s="61">
        <f>'Hazard &amp; Exposure'!AO103</f>
        <v>6.2837060482693241</v>
      </c>
      <c r="D104" s="53">
        <f>'Hazard &amp; Exposure'!AP103</f>
        <v>3.6813290070997273</v>
      </c>
      <c r="E104" s="53">
        <f>'Hazard &amp; Exposure'!AQ103</f>
        <v>0</v>
      </c>
      <c r="F104" s="53">
        <f>'Hazard &amp; Exposure'!AR103</f>
        <v>0</v>
      </c>
      <c r="G104" s="53">
        <f>'Hazard &amp; Exposure'!AU103</f>
        <v>2.0508282454164108</v>
      </c>
      <c r="H104" s="54">
        <f>'Hazard &amp; Exposure'!AV103</f>
        <v>2.7806448207039836</v>
      </c>
      <c r="I104" s="53">
        <f>'Hazard &amp; Exposure'!AY103</f>
        <v>1.4559061016191777</v>
      </c>
      <c r="J104" s="53">
        <f>'Hazard &amp; Exposure'!BB103</f>
        <v>0</v>
      </c>
      <c r="K104" s="54">
        <f>'Hazard &amp; Exposure'!BC103</f>
        <v>1.0191342711334244</v>
      </c>
      <c r="L104" s="55">
        <f t="shared" si="30"/>
        <v>1.9420941044193047</v>
      </c>
      <c r="M104" s="56">
        <f>Vulnerability!E103</f>
        <v>3.6154427369250901</v>
      </c>
      <c r="N104" s="54">
        <f>Vulnerability!H103</f>
        <v>4.6500000000000004</v>
      </c>
      <c r="O104" s="54">
        <f>Vulnerability!M103</f>
        <v>2.1409289657722828</v>
      </c>
      <c r="P104" s="54">
        <f t="shared" si="31"/>
        <v>3.5054536099056159</v>
      </c>
      <c r="Q104" s="54">
        <f>Vulnerability!S103</f>
        <v>1.1902018626622937</v>
      </c>
      <c r="R104" s="54">
        <f>Vulnerability!W103</f>
        <v>0.23305617686936783</v>
      </c>
      <c r="S104" s="54">
        <f>Vulnerability!AC103</f>
        <v>0.16728693339559619</v>
      </c>
      <c r="T104" s="54">
        <f>Vulnerability!AI103</f>
        <v>2.6482222222222225</v>
      </c>
      <c r="U104" s="54">
        <f t="shared" si="32"/>
        <v>1.0862199883143988</v>
      </c>
      <c r="V104" s="54">
        <f t="shared" si="33"/>
        <v>1.1383464465435997</v>
      </c>
      <c r="W104" s="55">
        <f t="shared" si="34"/>
        <v>2.401953150732564</v>
      </c>
      <c r="X104" s="61">
        <f>'Lack of Coping Capacity'!D103</f>
        <v>4.166666666666675</v>
      </c>
      <c r="Y104" s="54">
        <f>'Lack of Coping Capacity'!G103</f>
        <v>5.3615086033940322</v>
      </c>
      <c r="Z104" s="54">
        <f t="shared" si="35"/>
        <v>4.7640876350303536</v>
      </c>
      <c r="AA104" s="54">
        <f>'Lack of Coping Capacity'!M103</f>
        <v>4.4342807611584494</v>
      </c>
      <c r="AB104" s="54">
        <f>'Lack of Coping Capacity'!Q103</f>
        <v>2.5017666039873991</v>
      </c>
      <c r="AC104" s="54">
        <f>'Lack of Coping Capacity'!U103</f>
        <v>3.6906819688650145</v>
      </c>
      <c r="AD104" s="54">
        <f t="shared" si="36"/>
        <v>3.5422431113369544</v>
      </c>
      <c r="AE104" s="55">
        <f t="shared" si="37"/>
        <v>4.1800373932862183</v>
      </c>
      <c r="AF104" s="57">
        <f t="shared" si="40"/>
        <v>2.691565727741144</v>
      </c>
      <c r="AG104" s="58">
        <f t="shared" si="39"/>
        <v>130</v>
      </c>
    </row>
    <row r="105" spans="1:33" ht="15.75" thickTop="1" thickBot="1" x14ac:dyDescent="0.25">
      <c r="A105" s="59" t="s">
        <v>189</v>
      </c>
      <c r="B105" s="60" t="s">
        <v>188</v>
      </c>
      <c r="C105" s="61">
        <f>'Hazard &amp; Exposure'!AO104</f>
        <v>0</v>
      </c>
      <c r="D105" s="53">
        <f>'Hazard &amp; Exposure'!AP104</f>
        <v>5.7405886950773413</v>
      </c>
      <c r="E105" s="53">
        <f>'Hazard &amp; Exposure'!AQ104</f>
        <v>0</v>
      </c>
      <c r="F105" s="53">
        <f>'Hazard &amp; Exposure'!AR104</f>
        <v>10</v>
      </c>
      <c r="G105" s="53">
        <f>'Hazard &amp; Exposure'!AU104</f>
        <v>4.3317982172139882</v>
      </c>
      <c r="H105" s="54">
        <f>'Hazard &amp; Exposure'!AV104</f>
        <v>5.6195611783983113</v>
      </c>
      <c r="I105" s="53">
        <f>'Hazard &amp; Exposure'!AY104</f>
        <v>1.2660153706265356</v>
      </c>
      <c r="J105" s="53">
        <f>'Hazard &amp; Exposure'!BB104</f>
        <v>0</v>
      </c>
      <c r="K105" s="54">
        <f>'Hazard &amp; Exposure'!BC104</f>
        <v>0.88621075943857497</v>
      </c>
      <c r="L105" s="55">
        <f t="shared" si="30"/>
        <v>3.617743988233546</v>
      </c>
      <c r="M105" s="56">
        <f>Vulnerability!E104</f>
        <v>8.3673828955354939</v>
      </c>
      <c r="N105" s="54">
        <f>Vulnerability!H104</f>
        <v>4.7774999999999999</v>
      </c>
      <c r="O105" s="54">
        <f>Vulnerability!M104</f>
        <v>1.7140787897889811</v>
      </c>
      <c r="P105" s="54">
        <f t="shared" si="31"/>
        <v>5.8065861452149923</v>
      </c>
      <c r="Q105" s="54">
        <f>Vulnerability!S104</f>
        <v>0</v>
      </c>
      <c r="R105" s="54">
        <f>Vulnerability!W104</f>
        <v>4.1145612869266683</v>
      </c>
      <c r="S105" s="54">
        <f>Vulnerability!AC104</f>
        <v>0.49349720964380595</v>
      </c>
      <c r="T105" s="54">
        <f>Vulnerability!AI104</f>
        <v>6.8477777777777789</v>
      </c>
      <c r="U105" s="54">
        <f t="shared" si="32"/>
        <v>4.2947375511546007</v>
      </c>
      <c r="V105" s="54">
        <f t="shared" si="33"/>
        <v>2.4083825734904649</v>
      </c>
      <c r="W105" s="55">
        <f t="shared" si="34"/>
        <v>4.3167133600793584</v>
      </c>
      <c r="X105" s="61">
        <f>'Lack of Coping Capacity'!D104</f>
        <v>3.9175000000000004</v>
      </c>
      <c r="Y105" s="54">
        <f>'Lack of Coping Capacity'!G104</f>
        <v>7.2237829923629757</v>
      </c>
      <c r="Z105" s="54">
        <f t="shared" si="35"/>
        <v>5.5706414961814881</v>
      </c>
      <c r="AA105" s="54">
        <f>'Lack of Coping Capacity'!M104</f>
        <v>8.7301645767152003</v>
      </c>
      <c r="AB105" s="54">
        <f>'Lack of Coping Capacity'!Q104</f>
        <v>9.7351105428333273</v>
      </c>
      <c r="AC105" s="54">
        <f>'Lack of Coping Capacity'!U104</f>
        <v>8.6924094635746076</v>
      </c>
      <c r="AD105" s="54">
        <f t="shared" si="36"/>
        <v>9.0525615277077112</v>
      </c>
      <c r="AE105" s="55">
        <f t="shared" si="37"/>
        <v>7.7339330853516506</v>
      </c>
      <c r="AF105" s="57">
        <f t="shared" si="40"/>
        <v>4.943074439638238</v>
      </c>
      <c r="AG105" s="58">
        <f t="shared" si="39"/>
        <v>42</v>
      </c>
    </row>
    <row r="106" spans="1:33" ht="15.75" thickTop="1" thickBot="1" x14ac:dyDescent="0.25">
      <c r="A106" s="59" t="s">
        <v>191</v>
      </c>
      <c r="B106" s="60" t="s">
        <v>190</v>
      </c>
      <c r="C106" s="61">
        <f>'Hazard &amp; Exposure'!AO105</f>
        <v>3.7712341717209164</v>
      </c>
      <c r="D106" s="53">
        <f>'Hazard &amp; Exposure'!AP105</f>
        <v>5.5400197160807299</v>
      </c>
      <c r="E106" s="53">
        <f>'Hazard &amp; Exposure'!AQ105</f>
        <v>0</v>
      </c>
      <c r="F106" s="53">
        <f>'Hazard &amp; Exposure'!AR105</f>
        <v>0</v>
      </c>
      <c r="G106" s="53">
        <f>'Hazard &amp; Exposure'!AU105</f>
        <v>5.2294685990338161</v>
      </c>
      <c r="H106" s="54">
        <f>'Hazard &amp; Exposure'!AV105</f>
        <v>3.2672745933304634</v>
      </c>
      <c r="I106" s="53">
        <f>'Hazard &amp; Exposure'!AY105</f>
        <v>0.50272088984937779</v>
      </c>
      <c r="J106" s="53">
        <f>'Hazard &amp; Exposure'!BB105</f>
        <v>0</v>
      </c>
      <c r="K106" s="54">
        <f>'Hazard &amp; Exposure'!BC105</f>
        <v>0.35190462289456442</v>
      </c>
      <c r="L106" s="55">
        <f t="shared" si="30"/>
        <v>1.9245199721403872</v>
      </c>
      <c r="M106" s="56">
        <f>Vulnerability!E105</f>
        <v>10</v>
      </c>
      <c r="N106" s="54">
        <f>Vulnerability!H105</f>
        <v>6.7976008354239017</v>
      </c>
      <c r="O106" s="54">
        <f>Vulnerability!M105</f>
        <v>6.291235784702975</v>
      </c>
      <c r="P106" s="54">
        <f t="shared" si="31"/>
        <v>8.2722091550317192</v>
      </c>
      <c r="Q106" s="54">
        <f>Vulnerability!S105</f>
        <v>1.0868536376790414</v>
      </c>
      <c r="R106" s="54">
        <f>Vulnerability!W105</f>
        <v>6.5912020053791052</v>
      </c>
      <c r="S106" s="54">
        <f>Vulnerability!AC105</f>
        <v>3.4390309906752403</v>
      </c>
      <c r="T106" s="54">
        <f>Vulnerability!AI105</f>
        <v>5.1795555555555559</v>
      </c>
      <c r="U106" s="54">
        <f t="shared" si="32"/>
        <v>5.2081424470376483</v>
      </c>
      <c r="V106" s="54">
        <f t="shared" si="33"/>
        <v>3.4187202118994926</v>
      </c>
      <c r="W106" s="55">
        <f t="shared" si="34"/>
        <v>6.4380025556954354</v>
      </c>
      <c r="X106" s="61">
        <f>'Lack of Coping Capacity'!D105</f>
        <v>4.458333333333325</v>
      </c>
      <c r="Y106" s="54">
        <f>'Lack of Coping Capacity'!G105</f>
        <v>6.2106584548950199</v>
      </c>
      <c r="Z106" s="54">
        <f t="shared" si="35"/>
        <v>5.3344958941141725</v>
      </c>
      <c r="AA106" s="54">
        <f>'Lack of Coping Capacity'!M105</f>
        <v>9.215696654367445</v>
      </c>
      <c r="AB106" s="54">
        <f>'Lack of Coping Capacity'!Q105</f>
        <v>7.3870991797166292</v>
      </c>
      <c r="AC106" s="54">
        <f>'Lack of Coping Capacity'!U105</f>
        <v>9.7116591509145547</v>
      </c>
      <c r="AD106" s="54">
        <f t="shared" si="36"/>
        <v>8.7714849949995415</v>
      </c>
      <c r="AE106" s="55">
        <f t="shared" si="37"/>
        <v>7.4348195252309122</v>
      </c>
      <c r="AF106" s="57">
        <f t="shared" si="40"/>
        <v>4.5162849210929368</v>
      </c>
      <c r="AG106" s="58">
        <f t="shared" si="39"/>
        <v>62</v>
      </c>
    </row>
    <row r="107" spans="1:33" ht="15.75" thickTop="1" thickBot="1" x14ac:dyDescent="0.25">
      <c r="A107" s="59" t="s">
        <v>193</v>
      </c>
      <c r="B107" s="60" t="s">
        <v>192</v>
      </c>
      <c r="C107" s="61">
        <f>'Hazard &amp; Exposure'!AO106</f>
        <v>4.1285612204266258</v>
      </c>
      <c r="D107" s="53">
        <f>'Hazard &amp; Exposure'!AP106</f>
        <v>5.7450569284377782</v>
      </c>
      <c r="E107" s="53">
        <f>'Hazard &amp; Exposure'!AQ106</f>
        <v>4.6735775407663631</v>
      </c>
      <c r="F107" s="53">
        <f>'Hazard &amp; Exposure'!AR106</f>
        <v>0</v>
      </c>
      <c r="G107" s="53">
        <f>'Hazard &amp; Exposure'!AU106</f>
        <v>0.81775630724755821</v>
      </c>
      <c r="H107" s="54">
        <f>'Hazard &amp; Exposure'!AV106</f>
        <v>3.3818032056687524</v>
      </c>
      <c r="I107" s="53">
        <f>'Hazard &amp; Exposure'!AY106</f>
        <v>3.2473908596390477</v>
      </c>
      <c r="J107" s="53">
        <f>'Hazard &amp; Exposure'!BB106</f>
        <v>0</v>
      </c>
      <c r="K107" s="54">
        <f>'Hazard &amp; Exposure'!BC106</f>
        <v>2.2731736017473336</v>
      </c>
      <c r="L107" s="55">
        <f t="shared" si="30"/>
        <v>2.8460557417302756</v>
      </c>
      <c r="M107" s="56">
        <f>Vulnerability!E106</f>
        <v>6.8731011337089001</v>
      </c>
      <c r="N107" s="54">
        <f>Vulnerability!H106</f>
        <v>5.9679894920329932</v>
      </c>
      <c r="O107" s="54">
        <f>Vulnerability!M106</f>
        <v>2.1001404706267657E-2</v>
      </c>
      <c r="P107" s="54">
        <f t="shared" si="31"/>
        <v>4.933798291039265</v>
      </c>
      <c r="Q107" s="54">
        <f>Vulnerability!S106</f>
        <v>2.3007232342992663</v>
      </c>
      <c r="R107" s="54">
        <f>Vulnerability!W106</f>
        <v>1.0224441949279537</v>
      </c>
      <c r="S107" s="54">
        <f>Vulnerability!AC106</f>
        <v>0</v>
      </c>
      <c r="T107" s="54">
        <f>Vulnerability!AI106</f>
        <v>2.3588888888888886</v>
      </c>
      <c r="U107" s="54">
        <f t="shared" si="32"/>
        <v>1.1745401861037861</v>
      </c>
      <c r="V107" s="54">
        <f t="shared" si="33"/>
        <v>1.7545602500958424</v>
      </c>
      <c r="W107" s="55">
        <f t="shared" si="34"/>
        <v>3.50858905685807</v>
      </c>
      <c r="X107" s="61">
        <f>'Lack of Coping Capacity'!D106</f>
        <v>2.6249999999999996</v>
      </c>
      <c r="Y107" s="54">
        <f>'Lack of Coping Capacity'!G106</f>
        <v>3.8996177911758423</v>
      </c>
      <c r="Z107" s="54">
        <f t="shared" si="35"/>
        <v>3.2623088955879211</v>
      </c>
      <c r="AA107" s="54">
        <f>'Lack of Coping Capacity'!M106</f>
        <v>4.3684366614266663</v>
      </c>
      <c r="AB107" s="54">
        <f>'Lack of Coping Capacity'!Q106</f>
        <v>2.565061044099211</v>
      </c>
      <c r="AC107" s="54">
        <f>'Lack of Coping Capacity'!U106</f>
        <v>6.5295896947246801</v>
      </c>
      <c r="AD107" s="54">
        <f t="shared" si="36"/>
        <v>4.487695800083519</v>
      </c>
      <c r="AE107" s="55">
        <f t="shared" si="37"/>
        <v>3.9009878966629978</v>
      </c>
      <c r="AF107" s="57">
        <f t="shared" si="40"/>
        <v>3.3898735867089487</v>
      </c>
      <c r="AG107" s="58">
        <f t="shared" si="39"/>
        <v>103</v>
      </c>
    </row>
    <row r="108" spans="1:33" ht="15.75" thickTop="1" thickBot="1" x14ac:dyDescent="0.25">
      <c r="A108" s="59" t="s">
        <v>195</v>
      </c>
      <c r="B108" s="60" t="s">
        <v>194</v>
      </c>
      <c r="C108" s="61">
        <f>'Hazard &amp; Exposure'!AO107</f>
        <v>0</v>
      </c>
      <c r="D108" s="53">
        <f>'Hazard &amp; Exposure'!AP107</f>
        <v>0</v>
      </c>
      <c r="E108" s="53">
        <f>'Hazard &amp; Exposure'!AQ107</f>
        <v>1.2033074207884791</v>
      </c>
      <c r="F108" s="53">
        <f>'Hazard &amp; Exposure'!AR107</f>
        <v>0</v>
      </c>
      <c r="G108" s="53">
        <f>'Hazard &amp; Exposure'!AU107</f>
        <v>0</v>
      </c>
      <c r="H108" s="54">
        <f>'Hazard &amp; Exposure'!AV107</f>
        <v>0.25182011508200552</v>
      </c>
      <c r="I108" s="53">
        <f>'Hazard &amp; Exposure'!AY107</f>
        <v>1.0391440683048042E-2</v>
      </c>
      <c r="J108" s="53">
        <f>'Hazard &amp; Exposure'!BB107</f>
        <v>0</v>
      </c>
      <c r="K108" s="54">
        <f>'Hazard &amp; Exposure'!BC107</f>
        <v>7.2740084781336293E-3</v>
      </c>
      <c r="L108" s="55">
        <f t="shared" si="30"/>
        <v>0.13022780101277417</v>
      </c>
      <c r="M108" s="56">
        <f>Vulnerability!E107</f>
        <v>10</v>
      </c>
      <c r="N108" s="54">
        <f>Vulnerability!H107</f>
        <v>6.516428380294073</v>
      </c>
      <c r="O108" s="54">
        <f>Vulnerability!M107</f>
        <v>4.1246421824036474</v>
      </c>
      <c r="P108" s="54">
        <f t="shared" si="31"/>
        <v>7.6602676406744301</v>
      </c>
      <c r="Q108" s="54">
        <f>Vulnerability!S107</f>
        <v>0</v>
      </c>
      <c r="R108" s="54">
        <f>Vulnerability!W107</f>
        <v>0.28388879008240053</v>
      </c>
      <c r="S108" s="54">
        <f>Vulnerability!AC107</f>
        <v>0</v>
      </c>
      <c r="T108" s="54">
        <f>Vulnerability!AI107</f>
        <v>2.6902222222222214</v>
      </c>
      <c r="U108" s="54">
        <f t="shared" si="32"/>
        <v>1.0677866335600978</v>
      </c>
      <c r="V108" s="54">
        <f t="shared" si="33"/>
        <v>0.54737625098653298</v>
      </c>
      <c r="W108" s="55">
        <f t="shared" si="34"/>
        <v>5.0734132497168165</v>
      </c>
      <c r="X108" s="61">
        <f>'Lack of Coping Capacity'!D107</f>
        <v>5.791666666666675</v>
      </c>
      <c r="Y108" s="54">
        <f>'Lack of Coping Capacity'!G107</f>
        <v>5.5610116124153137</v>
      </c>
      <c r="Z108" s="54">
        <f t="shared" si="35"/>
        <v>5.6763391395409943</v>
      </c>
      <c r="AA108" s="54">
        <f>'Lack of Coping Capacity'!M107</f>
        <v>1.6794077272499994</v>
      </c>
      <c r="AB108" s="54">
        <f>'Lack of Coping Capacity'!Q107</f>
        <v>2.8484166045239872</v>
      </c>
      <c r="AC108" s="54">
        <f>'Lack of Coping Capacity'!U107</f>
        <v>4.9464568975626415</v>
      </c>
      <c r="AD108" s="54">
        <f t="shared" si="36"/>
        <v>3.1580937431122096</v>
      </c>
      <c r="AE108" s="55">
        <f t="shared" si="37"/>
        <v>4.536703466234596</v>
      </c>
      <c r="AF108" s="57">
        <f t="shared" si="40"/>
        <v>1.4418323975679774</v>
      </c>
      <c r="AG108" s="58">
        <f t="shared" si="39"/>
        <v>173</v>
      </c>
    </row>
    <row r="109" spans="1:33" ht="15.75" thickTop="1" thickBot="1" x14ac:dyDescent="0.25">
      <c r="A109" s="59" t="s">
        <v>197</v>
      </c>
      <c r="B109" s="60" t="s">
        <v>196</v>
      </c>
      <c r="C109" s="61">
        <f>'Hazard &amp; Exposure'!AO108</f>
        <v>0</v>
      </c>
      <c r="D109" s="53">
        <f>'Hazard &amp; Exposure'!AP108</f>
        <v>5.3339460059164336</v>
      </c>
      <c r="E109" s="53">
        <f>'Hazard &amp; Exposure'!AQ108</f>
        <v>0</v>
      </c>
      <c r="F109" s="53">
        <f>'Hazard &amp; Exposure'!AR108</f>
        <v>0</v>
      </c>
      <c r="G109" s="53">
        <f>'Hazard &amp; Exposure'!AU108</f>
        <v>5.9744220790710152</v>
      </c>
      <c r="H109" s="54">
        <f>'Hazard &amp; Exposure'!AV108</f>
        <v>2.756348679528402</v>
      </c>
      <c r="I109" s="53">
        <f>'Hazard &amp; Exposure'!AY108</f>
        <v>9.1688791588474157</v>
      </c>
      <c r="J109" s="53">
        <f>'Hazard &amp; Exposure'!BB108</f>
        <v>8</v>
      </c>
      <c r="K109" s="54">
        <f>'Hazard &amp; Exposure'!BC108</f>
        <v>8</v>
      </c>
      <c r="L109" s="55">
        <f t="shared" si="30"/>
        <v>6.0128178445766478</v>
      </c>
      <c r="M109" s="56">
        <f>Vulnerability!E108</f>
        <v>10</v>
      </c>
      <c r="N109" s="54">
        <f>Vulnerability!H108</f>
        <v>5.1379608782019801</v>
      </c>
      <c r="O109" s="54">
        <f>Vulnerability!M108</f>
        <v>5.4755928330934491</v>
      </c>
      <c r="P109" s="54">
        <f t="shared" si="31"/>
        <v>7.6533884278238578</v>
      </c>
      <c r="Q109" s="54">
        <f>Vulnerability!S108</f>
        <v>4.7664544161993021</v>
      </c>
      <c r="R109" s="54">
        <f>Vulnerability!W108</f>
        <v>6.9347856554422824</v>
      </c>
      <c r="S109" s="54">
        <f>Vulnerability!AC108</f>
        <v>5.8686481523234422</v>
      </c>
      <c r="T109" s="54">
        <f>Vulnerability!AI108</f>
        <v>2.6686666666666672</v>
      </c>
      <c r="U109" s="54">
        <f t="shared" si="32"/>
        <v>5.4147264833187014</v>
      </c>
      <c r="V109" s="54">
        <f t="shared" si="33"/>
        <v>5.0993222870159212</v>
      </c>
      <c r="W109" s="55">
        <f t="shared" si="34"/>
        <v>6.5518240413811579</v>
      </c>
      <c r="X109" s="61">
        <f>'Lack of Coping Capacity'!D108</f>
        <v>5.375</v>
      </c>
      <c r="Y109" s="54">
        <f>'Lack of Coping Capacity'!G108</f>
        <v>6.9390293121337887</v>
      </c>
      <c r="Z109" s="54">
        <f t="shared" si="35"/>
        <v>6.1570146560668944</v>
      </c>
      <c r="AA109" s="54">
        <f>'Lack of Coping Capacity'!M108</f>
        <v>9.1632478632478627</v>
      </c>
      <c r="AB109" s="54">
        <f>'Lack of Coping Capacity'!Q108</f>
        <v>8.3902212279393478</v>
      </c>
      <c r="AC109" s="54">
        <f>'Lack of Coping Capacity'!U108</f>
        <v>8.3875175546212155</v>
      </c>
      <c r="AD109" s="54">
        <f t="shared" si="36"/>
        <v>8.6469955486028081</v>
      </c>
      <c r="AE109" s="55">
        <f t="shared" si="37"/>
        <v>7.6171926557029623</v>
      </c>
      <c r="AF109" s="57">
        <f t="shared" si="40"/>
        <v>6.6949150520946503</v>
      </c>
      <c r="AG109" s="58">
        <f t="shared" si="39"/>
        <v>11</v>
      </c>
    </row>
    <row r="110" spans="1:33" s="64" customFormat="1" ht="15.75" thickTop="1" thickBot="1" x14ac:dyDescent="0.25">
      <c r="A110" s="59" t="s">
        <v>199</v>
      </c>
      <c r="B110" s="60" t="s">
        <v>198</v>
      </c>
      <c r="C110" s="61">
        <f>'Hazard &amp; Exposure'!AO109</f>
        <v>0</v>
      </c>
      <c r="D110" s="53">
        <f>'Hazard &amp; Exposure'!AP109</f>
        <v>0</v>
      </c>
      <c r="E110" s="53">
        <f>'Hazard &amp; Exposure'!AQ109</f>
        <v>0</v>
      </c>
      <c r="F110" s="53">
        <f>'Hazard &amp; Exposure'!AR109</f>
        <v>0</v>
      </c>
      <c r="G110" s="53">
        <f>'Hazard &amp; Exposure'!AU109</f>
        <v>0</v>
      </c>
      <c r="H110" s="54">
        <f>'Hazard &amp; Exposure'!AV109</f>
        <v>0</v>
      </c>
      <c r="I110" s="53">
        <f>'Hazard &amp; Exposure'!AY109</f>
        <v>9.3178760488498037E-3</v>
      </c>
      <c r="J110" s="53">
        <f>'Hazard &amp; Exposure'!BB109</f>
        <v>0</v>
      </c>
      <c r="K110" s="54">
        <f>'Hazard &amp; Exposure'!BC109</f>
        <v>6.522513234194862E-3</v>
      </c>
      <c r="L110" s="55">
        <f t="shared" si="30"/>
        <v>3.261735368389967E-3</v>
      </c>
      <c r="M110" s="56">
        <f>Vulnerability!E109</f>
        <v>4.5913002610990503</v>
      </c>
      <c r="N110" s="54">
        <f>Vulnerability!H109</f>
        <v>6.7898427861546589</v>
      </c>
      <c r="O110" s="54">
        <f>Vulnerability!M109</f>
        <v>0</v>
      </c>
      <c r="P110" s="54">
        <f t="shared" si="31"/>
        <v>3.9931108270881897</v>
      </c>
      <c r="Q110" s="54">
        <f>Vulnerability!S109</f>
        <v>0</v>
      </c>
      <c r="R110" s="54">
        <f>Vulnerability!W109</f>
        <v>3.4587416725726072E-2</v>
      </c>
      <c r="S110" s="54">
        <f>Vulnerability!AC109</f>
        <v>0</v>
      </c>
      <c r="T110" s="54">
        <f>Vulnerability!AI109</f>
        <v>1.5213333333333334</v>
      </c>
      <c r="U110" s="54">
        <f t="shared" si="32"/>
        <v>0.54318329231539331</v>
      </c>
      <c r="V110" s="54">
        <f t="shared" si="33"/>
        <v>0.2749946384608985</v>
      </c>
      <c r="W110" s="55">
        <f t="shared" si="34"/>
        <v>2.3286581434015958</v>
      </c>
      <c r="X110" s="61" t="str">
        <f>'Lack of Coping Capacity'!D109</f>
        <v>x</v>
      </c>
      <c r="Y110" s="54">
        <f>'Lack of Coping Capacity'!G109</f>
        <v>3.4517787218093874</v>
      </c>
      <c r="Z110" s="54">
        <f t="shared" si="35"/>
        <v>3.4517787218093874</v>
      </c>
      <c r="AA110" s="54">
        <f>'Lack of Coping Capacity'!M109</f>
        <v>4.3732968597670947</v>
      </c>
      <c r="AB110" s="54">
        <f>'Lack of Coping Capacity'!Q109</f>
        <v>0</v>
      </c>
      <c r="AC110" s="54">
        <f>'Lack of Coping Capacity'!U109</f>
        <v>1.6561878489067821</v>
      </c>
      <c r="AD110" s="54">
        <f t="shared" si="36"/>
        <v>2.0098282362246258</v>
      </c>
      <c r="AE110" s="55">
        <f t="shared" si="37"/>
        <v>2.7618745766838364</v>
      </c>
      <c r="AF110" s="57">
        <f t="shared" si="40"/>
        <v>0.2757948406041198</v>
      </c>
      <c r="AG110" s="58">
        <f t="shared" si="39"/>
        <v>190</v>
      </c>
    </row>
    <row r="111" spans="1:33" ht="15.75" thickTop="1" thickBot="1" x14ac:dyDescent="0.25">
      <c r="A111" s="59" t="s">
        <v>201</v>
      </c>
      <c r="B111" s="60" t="s">
        <v>200</v>
      </c>
      <c r="C111" s="61">
        <f>'Hazard &amp; Exposure'!AO110</f>
        <v>0.19533201699757069</v>
      </c>
      <c r="D111" s="53">
        <f>'Hazard &amp; Exposure'!AP110</f>
        <v>0</v>
      </c>
      <c r="E111" s="53">
        <f>'Hazard &amp; Exposure'!AQ110</f>
        <v>0</v>
      </c>
      <c r="F111" s="53">
        <f>'Hazard &amp; Exposure'!AR110</f>
        <v>0.38796976157990393</v>
      </c>
      <c r="G111" s="53">
        <f>'Hazard &amp; Exposure'!AU110</f>
        <v>2.0916722617139545</v>
      </c>
      <c r="H111" s="54">
        <f>'Hazard &amp; Exposure'!AV110</f>
        <v>0.56689608801928615</v>
      </c>
      <c r="I111" s="53">
        <f>'Hazard &amp; Exposure'!AY110</f>
        <v>7.92506761835041E-3</v>
      </c>
      <c r="J111" s="53">
        <f>'Hazard &amp; Exposure'!BB110</f>
        <v>0</v>
      </c>
      <c r="K111" s="54">
        <f>'Hazard &amp; Exposure'!BC110</f>
        <v>5.5475473328452868E-3</v>
      </c>
      <c r="L111" s="55">
        <f t="shared" si="30"/>
        <v>0.28986117549406187</v>
      </c>
      <c r="M111" s="56">
        <f>Vulnerability!E110</f>
        <v>6.4444998800931108</v>
      </c>
      <c r="N111" s="54" t="str">
        <f>Vulnerability!H110</f>
        <v>x</v>
      </c>
      <c r="O111" s="54">
        <f>Vulnerability!M110</f>
        <v>10</v>
      </c>
      <c r="P111" s="54">
        <f t="shared" si="31"/>
        <v>7.6296665867287414</v>
      </c>
      <c r="Q111" s="54">
        <f>Vulnerability!S110</f>
        <v>0</v>
      </c>
      <c r="R111" s="54">
        <f>Vulnerability!W110</f>
        <v>2.104462009803922</v>
      </c>
      <c r="S111" s="54">
        <f>Vulnerability!AC110</f>
        <v>6.7484895694798031</v>
      </c>
      <c r="T111" s="54">
        <f>Vulnerability!AI110</f>
        <v>2.3333333333333335</v>
      </c>
      <c r="U111" s="54">
        <f t="shared" si="32"/>
        <v>4.098198053648578</v>
      </c>
      <c r="V111" s="54">
        <f t="shared" si="33"/>
        <v>2.2838093606310621</v>
      </c>
      <c r="W111" s="55">
        <f t="shared" si="34"/>
        <v>5.5674876260356987</v>
      </c>
      <c r="X111" s="61">
        <f>'Lack of Coping Capacity'!D110</f>
        <v>7.291666666666675</v>
      </c>
      <c r="Y111" s="54">
        <f>'Lack of Coping Capacity'!G110</f>
        <v>8.1613781452178955</v>
      </c>
      <c r="Z111" s="54">
        <f t="shared" si="35"/>
        <v>7.7265224059422852</v>
      </c>
      <c r="AA111" s="54" t="str">
        <f>'Lack of Coping Capacity'!M110</f>
        <v>x</v>
      </c>
      <c r="AB111" s="54">
        <f>'Lack of Coping Capacity'!Q110</f>
        <v>1.8722222222222222</v>
      </c>
      <c r="AC111" s="54">
        <f>'Lack of Coping Capacity'!U110</f>
        <v>7.8509035782364771</v>
      </c>
      <c r="AD111" s="54">
        <f t="shared" si="36"/>
        <v>4.8615629002293499</v>
      </c>
      <c r="AE111" s="55">
        <f t="shared" si="37"/>
        <v>6.5119644199347517</v>
      </c>
      <c r="AF111" s="57">
        <f t="shared" si="40"/>
        <v>2.1903849301446057</v>
      </c>
      <c r="AG111" s="58">
        <f t="shared" si="39"/>
        <v>149</v>
      </c>
    </row>
    <row r="112" spans="1:33" ht="15.75" thickTop="1" thickBot="1" x14ac:dyDescent="0.25">
      <c r="A112" s="59" t="s">
        <v>203</v>
      </c>
      <c r="B112" s="60" t="s">
        <v>202</v>
      </c>
      <c r="C112" s="61">
        <f>'Hazard &amp; Exposure'!AO111</f>
        <v>0</v>
      </c>
      <c r="D112" s="53">
        <f>'Hazard &amp; Exposure'!AP111</f>
        <v>3.2806016273157317</v>
      </c>
      <c r="E112" s="53">
        <f>'Hazard &amp; Exposure'!AQ111</f>
        <v>0</v>
      </c>
      <c r="F112" s="53">
        <f>'Hazard &amp; Exposure'!AR111</f>
        <v>0</v>
      </c>
      <c r="G112" s="53">
        <f>'Hazard &amp; Exposure'!AU111</f>
        <v>9.3115942028985508</v>
      </c>
      <c r="H112" s="54">
        <f>'Hazard &amp; Exposure'!AV111</f>
        <v>3.9125833368726708</v>
      </c>
      <c r="I112" s="53">
        <f>'Hazard &amp; Exposure'!AY111</f>
        <v>3.2595235687363582</v>
      </c>
      <c r="J112" s="53">
        <f>'Hazard &amp; Exposure'!BB111</f>
        <v>0</v>
      </c>
      <c r="K112" s="54">
        <f>'Hazard &amp; Exposure'!BC111</f>
        <v>2.2816664981154506</v>
      </c>
      <c r="L112" s="55">
        <f t="shared" si="30"/>
        <v>3.1387211132654693</v>
      </c>
      <c r="M112" s="56">
        <f>Vulnerability!E111</f>
        <v>10</v>
      </c>
      <c r="N112" s="54">
        <f>Vulnerability!H111</f>
        <v>6.9325000000000001</v>
      </c>
      <c r="O112" s="54">
        <f>Vulnerability!M111</f>
        <v>6.3338628024740888</v>
      </c>
      <c r="P112" s="54">
        <f t="shared" si="31"/>
        <v>8.3165907006185229</v>
      </c>
      <c r="Q112" s="54">
        <f>Vulnerability!S111</f>
        <v>4.6157948894250378</v>
      </c>
      <c r="R112" s="54">
        <f>Vulnerability!W111</f>
        <v>3.4212283566048955</v>
      </c>
      <c r="S112" s="54">
        <f>Vulnerability!AC111</f>
        <v>4.553161022962148</v>
      </c>
      <c r="T112" s="54">
        <f>Vulnerability!AI111</f>
        <v>3.1915555555555559</v>
      </c>
      <c r="U112" s="54">
        <f t="shared" si="32"/>
        <v>3.7468437884225798</v>
      </c>
      <c r="V112" s="54">
        <f t="shared" si="33"/>
        <v>4.194952856567518</v>
      </c>
      <c r="W112" s="55">
        <f t="shared" si="34"/>
        <v>6.7148234266529085</v>
      </c>
      <c r="X112" s="61">
        <f>'Lack of Coping Capacity'!D111</f>
        <v>4.833333333333325</v>
      </c>
      <c r="Y112" s="54">
        <f>'Lack of Coping Capacity'!G111</f>
        <v>6.9026904702186584</v>
      </c>
      <c r="Z112" s="54">
        <f t="shared" si="35"/>
        <v>5.8680119017759917</v>
      </c>
      <c r="AA112" s="54">
        <f>'Lack of Coping Capacity'!M111</f>
        <v>8.1606837606837619</v>
      </c>
      <c r="AB112" s="54">
        <f>'Lack of Coping Capacity'!Q111</f>
        <v>9.3807847503226878</v>
      </c>
      <c r="AC112" s="54">
        <f>'Lack of Coping Capacity'!U111</f>
        <v>9.7083323010588742</v>
      </c>
      <c r="AD112" s="54">
        <f t="shared" si="36"/>
        <v>9.0832669373551074</v>
      </c>
      <c r="AE112" s="55">
        <f t="shared" si="37"/>
        <v>7.8504074778327162</v>
      </c>
      <c r="AF112" s="57">
        <f t="shared" si="40"/>
        <v>5.4898419531215188</v>
      </c>
      <c r="AG112" s="58">
        <f t="shared" si="39"/>
        <v>29</v>
      </c>
    </row>
    <row r="113" spans="1:33" ht="15.75" thickTop="1" thickBot="1" x14ac:dyDescent="0.25">
      <c r="A113" s="59" t="s">
        <v>205</v>
      </c>
      <c r="B113" s="60" t="s">
        <v>204</v>
      </c>
      <c r="C113" s="61">
        <f>'Hazard &amp; Exposure'!AO112</f>
        <v>0</v>
      </c>
      <c r="D113" s="53">
        <f>'Hazard &amp; Exposure'!AP112</f>
        <v>0</v>
      </c>
      <c r="E113" s="53">
        <f>'Hazard &amp; Exposure'!AQ112</f>
        <v>9.0696941310314276</v>
      </c>
      <c r="F113" s="53">
        <f>'Hazard &amp; Exposure'!AR112</f>
        <v>9.372000537196385</v>
      </c>
      <c r="G113" s="53">
        <f>'Hazard &amp; Exposure'!AU112</f>
        <v>0.36231884057971042</v>
      </c>
      <c r="H113" s="54">
        <f>'Hazard &amp; Exposure'!AV112</f>
        <v>5.6832751517930689</v>
      </c>
      <c r="I113" s="53">
        <f>'Hazard &amp; Exposure'!AY112</f>
        <v>2.2284554043271575E-2</v>
      </c>
      <c r="J113" s="53">
        <f>'Hazard &amp; Exposure'!BB112</f>
        <v>0</v>
      </c>
      <c r="K113" s="54">
        <f>'Hazard &amp; Exposure'!BC112</f>
        <v>1.5599187830290103E-2</v>
      </c>
      <c r="L113" s="55">
        <f t="shared" si="30"/>
        <v>3.3506588946339209</v>
      </c>
      <c r="M113" s="56">
        <f>Vulnerability!E112</f>
        <v>4.3957495060117866</v>
      </c>
      <c r="N113" s="54">
        <f>Vulnerability!H112</f>
        <v>4.2860509347033844</v>
      </c>
      <c r="O113" s="54">
        <f>Vulnerability!M112</f>
        <v>3.2981526944623085</v>
      </c>
      <c r="P113" s="54">
        <f t="shared" si="31"/>
        <v>4.0939256602973169</v>
      </c>
      <c r="Q113" s="54">
        <f>Vulnerability!S112</f>
        <v>0</v>
      </c>
      <c r="R113" s="54">
        <f>Vulnerability!W112</f>
        <v>0.23083477971715935</v>
      </c>
      <c r="S113" s="54">
        <f>Vulnerability!AC112</f>
        <v>4.7442611796775225E-3</v>
      </c>
      <c r="T113" s="54">
        <f>Vulnerability!AI112</f>
        <v>2.5622222222222226</v>
      </c>
      <c r="U113" s="54">
        <f t="shared" si="32"/>
        <v>1.0021342113432989</v>
      </c>
      <c r="V113" s="54">
        <f t="shared" si="33"/>
        <v>0.51290534065280724</v>
      </c>
      <c r="W113" s="55">
        <f t="shared" si="34"/>
        <v>2.4873314677534029</v>
      </c>
      <c r="X113" s="61">
        <f>'Lack of Coping Capacity'!D112</f>
        <v>3.291666666666675</v>
      </c>
      <c r="Y113" s="54">
        <f>'Lack of Coping Capacity'!G112</f>
        <v>4.0226967573165897</v>
      </c>
      <c r="Z113" s="54">
        <f t="shared" si="35"/>
        <v>3.6571817119916323</v>
      </c>
      <c r="AA113" s="54">
        <f>'Lack of Coping Capacity'!M112</f>
        <v>5.401453780553453</v>
      </c>
      <c r="AB113" s="54">
        <f>'Lack of Coping Capacity'!Q112</f>
        <v>1.4502709420830229</v>
      </c>
      <c r="AC113" s="54">
        <f>'Lack of Coping Capacity'!U112</f>
        <v>4.7426955626570741</v>
      </c>
      <c r="AD113" s="54">
        <f t="shared" si="36"/>
        <v>3.8648067617645165</v>
      </c>
      <c r="AE113" s="55">
        <f t="shared" si="37"/>
        <v>3.7617273937806632</v>
      </c>
      <c r="AF113" s="57">
        <f t="shared" si="40"/>
        <v>3.1531918879760217</v>
      </c>
      <c r="AG113" s="58">
        <f t="shared" si="39"/>
        <v>113</v>
      </c>
    </row>
    <row r="114" spans="1:33" s="64" customFormat="1" ht="15.75" thickTop="1" thickBot="1" x14ac:dyDescent="0.25">
      <c r="A114" s="59" t="s">
        <v>207</v>
      </c>
      <c r="B114" s="60" t="s">
        <v>206</v>
      </c>
      <c r="C114" s="61">
        <f>'Hazard &amp; Exposure'!AO113</f>
        <v>8.4504472309254322</v>
      </c>
      <c r="D114" s="53">
        <f>'Hazard &amp; Exposure'!AP113</f>
        <v>7.8229293432968126</v>
      </c>
      <c r="E114" s="53">
        <f>'Hazard &amp; Exposure'!AQ113</f>
        <v>7.4786443518876897</v>
      </c>
      <c r="F114" s="53">
        <f>'Hazard &amp; Exposure'!AR113</f>
        <v>8.3750423050504228</v>
      </c>
      <c r="G114" s="53">
        <f>'Hazard &amp; Exposure'!AU113</f>
        <v>3.7230565533876381</v>
      </c>
      <c r="H114" s="54">
        <f>'Hazard &amp; Exposure'!AV113</f>
        <v>7.4672575300490385</v>
      </c>
      <c r="I114" s="53">
        <f>'Hazard &amp; Exposure'!AY113</f>
        <v>9.479533827785378</v>
      </c>
      <c r="J114" s="53">
        <f>'Hazard &amp; Exposure'!BB113</f>
        <v>9</v>
      </c>
      <c r="K114" s="54">
        <f>'Hazard &amp; Exposure'!BC113</f>
        <v>9</v>
      </c>
      <c r="L114" s="55">
        <f t="shared" si="30"/>
        <v>8.3375610787082071</v>
      </c>
      <c r="M114" s="56">
        <f>Vulnerability!E113</f>
        <v>5.3723377041971823</v>
      </c>
      <c r="N114" s="54">
        <f>Vulnerability!H113</f>
        <v>5.5528232157072637</v>
      </c>
      <c r="O114" s="54">
        <f>Vulnerability!M113</f>
        <v>0.12455540110871599</v>
      </c>
      <c r="P114" s="54">
        <f t="shared" si="31"/>
        <v>4.1055135063025858</v>
      </c>
      <c r="Q114" s="54">
        <f>Vulnerability!S113</f>
        <v>0</v>
      </c>
      <c r="R114" s="54">
        <f>Vulnerability!W113</f>
        <v>0.26345394283855289</v>
      </c>
      <c r="S114" s="54">
        <f>Vulnerability!AC113</f>
        <v>3.4743657728808941E-2</v>
      </c>
      <c r="T114" s="54">
        <f>Vulnerability!AI113</f>
        <v>1.5744444444444445</v>
      </c>
      <c r="U114" s="54">
        <f t="shared" si="32"/>
        <v>0.64681622402002348</v>
      </c>
      <c r="V114" s="54">
        <f t="shared" si="33"/>
        <v>0.32825698106275192</v>
      </c>
      <c r="W114" s="55">
        <f t="shared" si="34"/>
        <v>2.4197166852168124</v>
      </c>
      <c r="X114" s="61">
        <f>'Lack of Coping Capacity'!D113</f>
        <v>2.7916666666666745</v>
      </c>
      <c r="Y114" s="54">
        <f>'Lack of Coping Capacity'!G113</f>
        <v>5.4926282346248634</v>
      </c>
      <c r="Z114" s="54">
        <f t="shared" si="35"/>
        <v>4.1421474506457692</v>
      </c>
      <c r="AA114" s="54">
        <f>'Lack of Coping Capacity'!M113</f>
        <v>7.1375525614963111</v>
      </c>
      <c r="AB114" s="54">
        <f>'Lack of Coping Capacity'!Q113</f>
        <v>3.8165693929085815</v>
      </c>
      <c r="AC114" s="54">
        <f>'Lack of Coping Capacity'!U113</f>
        <v>4.3575935173164044</v>
      </c>
      <c r="AD114" s="54">
        <f t="shared" si="36"/>
        <v>5.1039051572404324</v>
      </c>
      <c r="AE114" s="55">
        <f t="shared" si="37"/>
        <v>4.6408715488185512</v>
      </c>
      <c r="AF114" s="57">
        <f t="shared" si="40"/>
        <v>4.5408208219369941</v>
      </c>
      <c r="AG114" s="58">
        <f t="shared" si="39"/>
        <v>60</v>
      </c>
    </row>
    <row r="115" spans="1:33" ht="15.75" thickTop="1" thickBot="1" x14ac:dyDescent="0.25">
      <c r="A115" s="59" t="s">
        <v>790</v>
      </c>
      <c r="B115" s="60" t="s">
        <v>208</v>
      </c>
      <c r="C115" s="61">
        <f>'Hazard &amp; Exposure'!AO114</f>
        <v>1.9169682968575743</v>
      </c>
      <c r="D115" s="53">
        <f>'Hazard &amp; Exposure'!AP114</f>
        <v>0</v>
      </c>
      <c r="E115" s="53">
        <f>'Hazard &amp; Exposure'!AQ114</f>
        <v>0</v>
      </c>
      <c r="F115" s="53">
        <f>'Hazard &amp; Exposure'!AR114</f>
        <v>1.8510042075552313</v>
      </c>
      <c r="G115" s="53">
        <f>'Hazard &amp; Exposure'!AU114</f>
        <v>3.0576364906335516</v>
      </c>
      <c r="H115" s="54">
        <f>'Hazard &amp; Exposure'!AV114</f>
        <v>1.438914761998128</v>
      </c>
      <c r="I115" s="53">
        <f>'Hazard &amp; Exposure'!AY114</f>
        <v>4.7897489726504245E-3</v>
      </c>
      <c r="J115" s="53">
        <f>'Hazard &amp; Exposure'!BB114</f>
        <v>0</v>
      </c>
      <c r="K115" s="54">
        <f>'Hazard &amp; Exposure'!BC114</f>
        <v>3.3528242808552973E-3</v>
      </c>
      <c r="L115" s="55">
        <f t="shared" si="30"/>
        <v>0.74595702886471604</v>
      </c>
      <c r="M115" s="56">
        <f>Vulnerability!E114</f>
        <v>6.6970199555064838</v>
      </c>
      <c r="N115" s="54">
        <f>Vulnerability!H114</f>
        <v>9.0250000000000004</v>
      </c>
      <c r="O115" s="54">
        <f>Vulnerability!M114</f>
        <v>10</v>
      </c>
      <c r="P115" s="54">
        <f t="shared" si="31"/>
        <v>8.1047599777532415</v>
      </c>
      <c r="Q115" s="54">
        <f>Vulnerability!S114</f>
        <v>0</v>
      </c>
      <c r="R115" s="54">
        <f>Vulnerability!W114</f>
        <v>3.4151364379084965</v>
      </c>
      <c r="S115" s="54">
        <f>Vulnerability!AC114</f>
        <v>0</v>
      </c>
      <c r="T115" s="54">
        <f>Vulnerability!AI114</f>
        <v>2.3333333333333335</v>
      </c>
      <c r="U115" s="54">
        <f t="shared" si="32"/>
        <v>2.0231058997467226</v>
      </c>
      <c r="V115" s="54">
        <f t="shared" si="33"/>
        <v>1.0623382665381718</v>
      </c>
      <c r="W115" s="55">
        <f t="shared" si="34"/>
        <v>5.6147359756115662</v>
      </c>
      <c r="X115" s="61">
        <f>'Lack of Coping Capacity'!D114</f>
        <v>6</v>
      </c>
      <c r="Y115" s="54">
        <f>'Lack of Coping Capacity'!G114</f>
        <v>6.1185322999954224</v>
      </c>
      <c r="Z115" s="54">
        <f t="shared" si="35"/>
        <v>6.0592661499977112</v>
      </c>
      <c r="AA115" s="54" t="str">
        <f>'Lack of Coping Capacity'!M114</f>
        <v>x</v>
      </c>
      <c r="AB115" s="54">
        <f>'Lack of Coping Capacity'!Q114</f>
        <v>4.9135968102411125</v>
      </c>
      <c r="AC115" s="54">
        <f>'Lack of Coping Capacity'!U114</f>
        <v>8.4459703624236226</v>
      </c>
      <c r="AD115" s="54">
        <f t="shared" si="36"/>
        <v>6.679783586332368</v>
      </c>
      <c r="AE115" s="55">
        <f t="shared" si="37"/>
        <v>6.3796864179455737</v>
      </c>
      <c r="AF115" s="57">
        <f t="shared" si="40"/>
        <v>2.9896074053640884</v>
      </c>
      <c r="AG115" s="58">
        <f t="shared" si="39"/>
        <v>121</v>
      </c>
    </row>
    <row r="116" spans="1:33" ht="15.75" thickTop="1" thickBot="1" x14ac:dyDescent="0.25">
      <c r="A116" s="59" t="s">
        <v>884</v>
      </c>
      <c r="B116" s="60" t="s">
        <v>209</v>
      </c>
      <c r="C116" s="61">
        <f>'Hazard &amp; Exposure'!AO115</f>
        <v>6.2766135546342898</v>
      </c>
      <c r="D116" s="53">
        <f>'Hazard &amp; Exposure'!AP115</f>
        <v>5.7431115907914219</v>
      </c>
      <c r="E116" s="53">
        <f>'Hazard &amp; Exposure'!AQ115</f>
        <v>0</v>
      </c>
      <c r="F116" s="53">
        <f>'Hazard &amp; Exposure'!AR115</f>
        <v>0</v>
      </c>
      <c r="G116" s="53">
        <f>'Hazard &amp; Exposure'!AU115</f>
        <v>4.553334456213209</v>
      </c>
      <c r="H116" s="54">
        <f>'Hazard &amp; Exposure'!AV115</f>
        <v>3.7915155823407165</v>
      </c>
      <c r="I116" s="53">
        <f>'Hazard &amp; Exposure'!AY115</f>
        <v>6.0145792972158763</v>
      </c>
      <c r="J116" s="53">
        <f>'Hazard &amp; Exposure'!BB115</f>
        <v>0</v>
      </c>
      <c r="K116" s="54">
        <f>'Hazard &amp; Exposure'!BC115</f>
        <v>4.2102055080511134</v>
      </c>
      <c r="L116" s="55">
        <f t="shared" si="30"/>
        <v>4.0039430536761014</v>
      </c>
      <c r="M116" s="56">
        <f>Vulnerability!E115</f>
        <v>5.9710857668335384</v>
      </c>
      <c r="N116" s="54">
        <f>Vulnerability!H115</f>
        <v>1.9163332426473492</v>
      </c>
      <c r="O116" s="54">
        <f>Vulnerability!M115</f>
        <v>4.5901984673426153</v>
      </c>
      <c r="P116" s="54">
        <f t="shared" si="31"/>
        <v>4.6121758109142608</v>
      </c>
      <c r="Q116" s="54">
        <f>Vulnerability!S115</f>
        <v>1.3256089893670433</v>
      </c>
      <c r="R116" s="54">
        <f>Vulnerability!W115</f>
        <v>0.30108691190099712</v>
      </c>
      <c r="S116" s="54">
        <f>Vulnerability!AC115</f>
        <v>9.2540039336892477E-2</v>
      </c>
      <c r="T116" s="54">
        <f>Vulnerability!AI115</f>
        <v>2.4291111111111112</v>
      </c>
      <c r="U116" s="54">
        <f t="shared" si="32"/>
        <v>0.99864121774454795</v>
      </c>
      <c r="V116" s="54">
        <f t="shared" si="33"/>
        <v>1.1634683954919229</v>
      </c>
      <c r="W116" s="55">
        <f t="shared" si="34"/>
        <v>3.0706455525577008</v>
      </c>
      <c r="X116" s="61">
        <f>'Lack of Coping Capacity'!D115</f>
        <v>6.1675000000000004</v>
      </c>
      <c r="Y116" s="54">
        <f>'Lack of Coping Capacity'!G115</f>
        <v>6.1488282382488251</v>
      </c>
      <c r="Z116" s="54">
        <f t="shared" si="35"/>
        <v>6.1581641191244127</v>
      </c>
      <c r="AA116" s="54">
        <f>'Lack of Coping Capacity'!M115</f>
        <v>5.7443483360830285</v>
      </c>
      <c r="AB116" s="54">
        <f>'Lack of Coping Capacity'!Q115</f>
        <v>3.2332370993816575</v>
      </c>
      <c r="AC116" s="54">
        <f>'Lack of Coping Capacity'!U115</f>
        <v>3.2588333013566468</v>
      </c>
      <c r="AD116" s="54">
        <f t="shared" si="36"/>
        <v>4.0788062456071108</v>
      </c>
      <c r="AE116" s="55">
        <f t="shared" si="37"/>
        <v>5.2093627913052369</v>
      </c>
      <c r="AF116" s="57">
        <f t="shared" si="40"/>
        <v>4.000989343912785</v>
      </c>
      <c r="AG116" s="58">
        <f t="shared" si="39"/>
        <v>85</v>
      </c>
    </row>
    <row r="117" spans="1:33" ht="15.75" thickTop="1" thickBot="1" x14ac:dyDescent="0.25">
      <c r="A117" s="59" t="s">
        <v>211</v>
      </c>
      <c r="B117" s="60" t="s">
        <v>210</v>
      </c>
      <c r="C117" s="61">
        <f>'Hazard &amp; Exposure'!AO116</f>
        <v>4.5983226590800843</v>
      </c>
      <c r="D117" s="53">
        <f>'Hazard &amp; Exposure'!AP116</f>
        <v>4.2313733441404615</v>
      </c>
      <c r="E117" s="53">
        <f>'Hazard &amp; Exposure'!AQ116</f>
        <v>0</v>
      </c>
      <c r="F117" s="53">
        <f>'Hazard &amp; Exposure'!AR116</f>
        <v>0</v>
      </c>
      <c r="G117" s="53">
        <f>'Hazard &amp; Exposure'!AU116</f>
        <v>4.1022247382386867</v>
      </c>
      <c r="H117" s="54">
        <f>'Hazard &amp; Exposure'!AV116</f>
        <v>2.8373958360624369</v>
      </c>
      <c r="I117" s="53">
        <f>'Hazard &amp; Exposure'!AY116</f>
        <v>1.3058570239764893</v>
      </c>
      <c r="J117" s="53">
        <f>'Hazard &amp; Exposure'!BB116</f>
        <v>0</v>
      </c>
      <c r="K117" s="54">
        <f>'Hazard &amp; Exposure'!BC116</f>
        <v>0.91409991678354263</v>
      </c>
      <c r="L117" s="55">
        <f t="shared" si="30"/>
        <v>1.9259509449327161</v>
      </c>
      <c r="M117" s="56">
        <f>Vulnerability!E116</f>
        <v>5.0541504067974818</v>
      </c>
      <c r="N117" s="54">
        <f>Vulnerability!H116</f>
        <v>2.8211456218923123</v>
      </c>
      <c r="O117" s="54">
        <f>Vulnerability!M116</f>
        <v>4.3770103611740065</v>
      </c>
      <c r="P117" s="54">
        <f t="shared" si="31"/>
        <v>4.32661419916532</v>
      </c>
      <c r="Q117" s="54">
        <f>Vulnerability!S116</f>
        <v>0</v>
      </c>
      <c r="R117" s="54">
        <f>Vulnerability!W116</f>
        <v>0.55050171942672621</v>
      </c>
      <c r="S117" s="54">
        <f>Vulnerability!AC116</f>
        <v>0</v>
      </c>
      <c r="T117" s="54">
        <f>Vulnerability!AI116</f>
        <v>5.7666666666666666</v>
      </c>
      <c r="U117" s="54">
        <f t="shared" si="32"/>
        <v>2.5515858294827853</v>
      </c>
      <c r="V117" s="54">
        <f t="shared" si="33"/>
        <v>1.3588889816404681</v>
      </c>
      <c r="W117" s="55">
        <f t="shared" si="34"/>
        <v>2.9769903275228211</v>
      </c>
      <c r="X117" s="61">
        <f>'Lack of Coping Capacity'!D116</f>
        <v>5.9574999999999996</v>
      </c>
      <c r="Y117" s="54">
        <f>'Lack of Coping Capacity'!G116</f>
        <v>6.1410625338554379</v>
      </c>
      <c r="Z117" s="54">
        <f t="shared" si="35"/>
        <v>6.0492812669277187</v>
      </c>
      <c r="AA117" s="54">
        <f>'Lack of Coping Capacity'!M116</f>
        <v>3.6025393481601924</v>
      </c>
      <c r="AB117" s="54">
        <f>'Lack of Coping Capacity'!Q116</f>
        <v>5.982222222222223</v>
      </c>
      <c r="AC117" s="54">
        <f>'Lack of Coping Capacity'!U116</f>
        <v>4.5230439234608193</v>
      </c>
      <c r="AD117" s="54">
        <f t="shared" si="36"/>
        <v>4.7026018312810782</v>
      </c>
      <c r="AE117" s="55">
        <f t="shared" si="37"/>
        <v>5.4156055559062111</v>
      </c>
      <c r="AF117" s="57">
        <f t="shared" si="40"/>
        <v>3.1430881164873532</v>
      </c>
      <c r="AG117" s="58">
        <f t="shared" si="39"/>
        <v>114</v>
      </c>
    </row>
    <row r="118" spans="1:33" ht="15.75" thickTop="1" thickBot="1" x14ac:dyDescent="0.25">
      <c r="A118" s="59" t="s">
        <v>213</v>
      </c>
      <c r="B118" s="60" t="s">
        <v>212</v>
      </c>
      <c r="C118" s="61">
        <f>'Hazard &amp; Exposure'!AO117</f>
        <v>5.7986662939457787</v>
      </c>
      <c r="D118" s="53">
        <f>'Hazard &amp; Exposure'!AP117</f>
        <v>4.1685404953389069</v>
      </c>
      <c r="E118" s="53">
        <f>'Hazard &amp; Exposure'!AQ117</f>
        <v>0</v>
      </c>
      <c r="F118" s="53">
        <f>'Hazard &amp; Exposure'!AR117</f>
        <v>0</v>
      </c>
      <c r="G118" s="53">
        <f>'Hazard &amp; Exposure'!AU117</f>
        <v>0</v>
      </c>
      <c r="H118" s="54">
        <f>'Hazard &amp; Exposure'!AV117</f>
        <v>2.3850662402382818</v>
      </c>
      <c r="I118" s="53">
        <f>'Hazard &amp; Exposure'!AY117</f>
        <v>1.9261125343549661E-2</v>
      </c>
      <c r="J118" s="53">
        <f>'Hazard &amp; Exposure'!BB117</f>
        <v>0</v>
      </c>
      <c r="K118" s="54">
        <f>'Hazard &amp; Exposure'!BC117</f>
        <v>1.3482787740484763E-2</v>
      </c>
      <c r="L118" s="55">
        <f t="shared" si="30"/>
        <v>1.2704605884067672</v>
      </c>
      <c r="M118" s="56">
        <f>Vulnerability!E117</f>
        <v>5.1488227540490383</v>
      </c>
      <c r="N118" s="54">
        <f>Vulnerability!H117</f>
        <v>0.90000000000000036</v>
      </c>
      <c r="O118" s="54">
        <f>Vulnerability!M117</f>
        <v>4.5171766092853121</v>
      </c>
      <c r="P118" s="54">
        <f t="shared" si="31"/>
        <v>3.928705529345847</v>
      </c>
      <c r="Q118" s="54">
        <f>Vulnerability!S117</f>
        <v>4.6402504897382215</v>
      </c>
      <c r="R118" s="54">
        <f>Vulnerability!W117</f>
        <v>5.5684039734603751E-2</v>
      </c>
      <c r="S118" s="54">
        <f>Vulnerability!AC117</f>
        <v>0.18104775959432473</v>
      </c>
      <c r="T118" s="54">
        <f>Vulnerability!AI117</f>
        <v>0.26666666666666666</v>
      </c>
      <c r="U118" s="54">
        <f t="shared" si="32"/>
        <v>0.16814207196964287</v>
      </c>
      <c r="V118" s="54">
        <f t="shared" si="33"/>
        <v>2.6962179189022373</v>
      </c>
      <c r="W118" s="55">
        <f t="shared" si="34"/>
        <v>3.336847426769066</v>
      </c>
      <c r="X118" s="61">
        <f>'Lack of Coping Capacity'!D117</f>
        <v>4</v>
      </c>
      <c r="Y118" s="54">
        <f>'Lack of Coping Capacity'!G117</f>
        <v>4.6859331130981445</v>
      </c>
      <c r="Z118" s="54">
        <f t="shared" si="35"/>
        <v>4.3429665565490723</v>
      </c>
      <c r="AA118" s="54">
        <f>'Lack of Coping Capacity'!M117</f>
        <v>4.062069610891978</v>
      </c>
      <c r="AB118" s="54">
        <f>'Lack of Coping Capacity'!Q117</f>
        <v>2.601849358944937</v>
      </c>
      <c r="AC118" s="54">
        <f>'Lack of Coping Capacity'!U117</f>
        <v>4.0391285608664758</v>
      </c>
      <c r="AD118" s="54">
        <f t="shared" si="36"/>
        <v>3.5676825102344636</v>
      </c>
      <c r="AE118" s="55">
        <f t="shared" si="37"/>
        <v>3.9658318857938228</v>
      </c>
      <c r="AF118" s="57">
        <f t="shared" si="40"/>
        <v>2.5617924947101014</v>
      </c>
      <c r="AG118" s="58">
        <f t="shared" si="39"/>
        <v>136</v>
      </c>
    </row>
    <row r="119" spans="1:33" ht="15.75" thickTop="1" thickBot="1" x14ac:dyDescent="0.25">
      <c r="A119" s="59" t="s">
        <v>215</v>
      </c>
      <c r="B119" s="60" t="s">
        <v>214</v>
      </c>
      <c r="C119" s="61">
        <f>'Hazard &amp; Exposure'!AO118</f>
        <v>2.7814934926677344</v>
      </c>
      <c r="D119" s="53">
        <f>'Hazard &amp; Exposure'!AP118</f>
        <v>5.7116150060007005</v>
      </c>
      <c r="E119" s="53">
        <f>'Hazard &amp; Exposure'!AQ118</f>
        <v>0</v>
      </c>
      <c r="F119" s="53">
        <f>'Hazard &amp; Exposure'!AR118</f>
        <v>1.1460705176162536</v>
      </c>
      <c r="G119" s="53">
        <f>'Hazard &amp; Exposure'!AU118</f>
        <v>3.8302619086873988</v>
      </c>
      <c r="H119" s="54">
        <f>'Hazard &amp; Exposure'!AV118</f>
        <v>2.9475550547605995</v>
      </c>
      <c r="I119" s="53">
        <f>'Hazard &amp; Exposure'!AY118</f>
        <v>3.1246984671389977</v>
      </c>
      <c r="J119" s="53">
        <f>'Hazard &amp; Exposure'!BB118</f>
        <v>0</v>
      </c>
      <c r="K119" s="54">
        <f>'Hazard &amp; Exposure'!BC118</f>
        <v>2.1872889269972982</v>
      </c>
      <c r="L119" s="55">
        <f t="shared" si="30"/>
        <v>2.5758827815983398</v>
      </c>
      <c r="M119" s="56">
        <f>Vulnerability!E118</f>
        <v>9.272202479963795</v>
      </c>
      <c r="N119" s="54">
        <f>Vulnerability!H118</f>
        <v>5.632770624309428</v>
      </c>
      <c r="O119" s="54">
        <f>Vulnerability!M118</f>
        <v>1.4179486327660387</v>
      </c>
      <c r="P119" s="54">
        <f t="shared" si="31"/>
        <v>6.3987810542507644</v>
      </c>
      <c r="Q119" s="54">
        <f>Vulnerability!S118</f>
        <v>0</v>
      </c>
      <c r="R119" s="54">
        <f>Vulnerability!W118</f>
        <v>1.0869950118826239</v>
      </c>
      <c r="S119" s="54">
        <f>Vulnerability!AC118</f>
        <v>5.6804152913745298E-3</v>
      </c>
      <c r="T119" s="54">
        <f>Vulnerability!AI118</f>
        <v>1.5768888888888888</v>
      </c>
      <c r="U119" s="54">
        <f t="shared" si="32"/>
        <v>0.91059244752440882</v>
      </c>
      <c r="V119" s="54">
        <f t="shared" si="33"/>
        <v>0.46502749965687451</v>
      </c>
      <c r="W119" s="55">
        <f t="shared" si="34"/>
        <v>4.0281837650130203</v>
      </c>
      <c r="X119" s="61">
        <f>'Lack of Coping Capacity'!D118</f>
        <v>5.625</v>
      </c>
      <c r="Y119" s="54">
        <f>'Lack of Coping Capacity'!G118</f>
        <v>5.7234945312142376</v>
      </c>
      <c r="Z119" s="54">
        <f t="shared" si="35"/>
        <v>5.6742472656071188</v>
      </c>
      <c r="AA119" s="54">
        <f>'Lack of Coping Capacity'!M118</f>
        <v>5.6980128205128198</v>
      </c>
      <c r="AB119" s="54">
        <f>'Lack of Coping Capacity'!Q118</f>
        <v>5.0676005277347569</v>
      </c>
      <c r="AC119" s="54">
        <f>'Lack of Coping Capacity'!U118</f>
        <v>6.4824640026045088</v>
      </c>
      <c r="AD119" s="54">
        <f t="shared" si="36"/>
        <v>5.7493591169506955</v>
      </c>
      <c r="AE119" s="55">
        <f t="shared" si="37"/>
        <v>5.7119338065942742</v>
      </c>
      <c r="AF119" s="57">
        <f t="shared" si="40"/>
        <v>3.8988768005280523</v>
      </c>
      <c r="AG119" s="58">
        <f t="shared" si="39"/>
        <v>88</v>
      </c>
    </row>
    <row r="120" spans="1:33" ht="15.75" thickTop="1" thickBot="1" x14ac:dyDescent="0.25">
      <c r="A120" s="59" t="s">
        <v>217</v>
      </c>
      <c r="B120" s="60" t="s">
        <v>216</v>
      </c>
      <c r="C120" s="61">
        <f>'Hazard &amp; Exposure'!AO119</f>
        <v>2.4299368408274238</v>
      </c>
      <c r="D120" s="53">
        <f>'Hazard &amp; Exposure'!AP119</f>
        <v>8.5690986115076218</v>
      </c>
      <c r="E120" s="53">
        <f>'Hazard &amp; Exposure'!AQ119</f>
        <v>3.9297487508532973</v>
      </c>
      <c r="F120" s="53">
        <f>'Hazard &amp; Exposure'!AR119</f>
        <v>5.6532177717182588</v>
      </c>
      <c r="G120" s="53">
        <f>'Hazard &amp; Exposure'!AU119</f>
        <v>5.1269936620059209</v>
      </c>
      <c r="H120" s="54">
        <f>'Hazard &amp; Exposure'!AV119</f>
        <v>5.5801878857612195</v>
      </c>
      <c r="I120" s="53">
        <f>'Hazard &amp; Exposure'!AY119</f>
        <v>4.1878609889699252</v>
      </c>
      <c r="J120" s="53">
        <f>'Hazard &amp; Exposure'!BB119</f>
        <v>0</v>
      </c>
      <c r="K120" s="54">
        <f>'Hazard &amp; Exposure'!BC119</f>
        <v>2.9315026922789476</v>
      </c>
      <c r="L120" s="55">
        <f t="shared" si="30"/>
        <v>4.3849839804372985</v>
      </c>
      <c r="M120" s="56">
        <f>Vulnerability!E119</f>
        <v>10</v>
      </c>
      <c r="N120" s="54">
        <f>Vulnerability!H119</f>
        <v>7.5824999999999996</v>
      </c>
      <c r="O120" s="54">
        <f>Vulnerability!M119</f>
        <v>6.503761783833176</v>
      </c>
      <c r="P120" s="54">
        <f t="shared" si="31"/>
        <v>8.5215654459582932</v>
      </c>
      <c r="Q120" s="54">
        <f>Vulnerability!S119</f>
        <v>0.93791701367416636</v>
      </c>
      <c r="R120" s="54">
        <f>Vulnerability!W119</f>
        <v>8.0572469364638035</v>
      </c>
      <c r="S120" s="54">
        <f>Vulnerability!AC119</f>
        <v>0.80404987243045412</v>
      </c>
      <c r="T120" s="54">
        <f>Vulnerability!AI119</f>
        <v>6.464666666666667</v>
      </c>
      <c r="U120" s="54">
        <f t="shared" si="32"/>
        <v>5.8424316909130747</v>
      </c>
      <c r="V120" s="54">
        <f t="shared" si="33"/>
        <v>3.7899569412519507</v>
      </c>
      <c r="W120" s="55">
        <f t="shared" si="34"/>
        <v>6.7569793900357977</v>
      </c>
      <c r="X120" s="61">
        <f>'Lack of Coping Capacity'!D119</f>
        <v>2.5416666666666754</v>
      </c>
      <c r="Y120" s="54">
        <f>'Lack of Coping Capacity'!G119</f>
        <v>6.6487811803817749</v>
      </c>
      <c r="Z120" s="54">
        <f t="shared" si="35"/>
        <v>4.5952239235242249</v>
      </c>
      <c r="AA120" s="54">
        <f>'Lack of Coping Capacity'!M119</f>
        <v>8.9980769230769226</v>
      </c>
      <c r="AB120" s="54">
        <f>'Lack of Coping Capacity'!Q119</f>
        <v>9.5254784986328627</v>
      </c>
      <c r="AC120" s="54">
        <f>'Lack of Coping Capacity'!U119</f>
        <v>9.1248871009365917</v>
      </c>
      <c r="AD120" s="54">
        <f t="shared" si="36"/>
        <v>9.2161475075487918</v>
      </c>
      <c r="AE120" s="55">
        <f t="shared" si="37"/>
        <v>7.5972287759446093</v>
      </c>
      <c r="AF120" s="57">
        <f t="shared" si="40"/>
        <v>6.0831043993512548</v>
      </c>
      <c r="AG120" s="58">
        <f t="shared" si="39"/>
        <v>17</v>
      </c>
    </row>
    <row r="121" spans="1:33" ht="15.75" thickTop="1" thickBot="1" x14ac:dyDescent="0.25">
      <c r="A121" s="59" t="s">
        <v>371</v>
      </c>
      <c r="B121" s="60" t="s">
        <v>218</v>
      </c>
      <c r="C121" s="61">
        <f>'Hazard &amp; Exposure'!AO120</f>
        <v>9.3717347443876839</v>
      </c>
      <c r="D121" s="53">
        <f>'Hazard &amp; Exposure'!AP120</f>
        <v>10</v>
      </c>
      <c r="E121" s="53">
        <f>'Hazard &amp; Exposure'!AQ120</f>
        <v>10</v>
      </c>
      <c r="F121" s="53">
        <f>'Hazard &amp; Exposure'!AR120</f>
        <v>9.6654708871530097</v>
      </c>
      <c r="G121" s="53">
        <f>'Hazard &amp; Exposure'!AU120</f>
        <v>0</v>
      </c>
      <c r="H121" s="54">
        <f>'Hazard &amp; Exposure'!AV120</f>
        <v>9.0808810589814808</v>
      </c>
      <c r="I121" s="53">
        <f>'Hazard &amp; Exposure'!AY120</f>
        <v>9.4782953553089726</v>
      </c>
      <c r="J121" s="53">
        <f>'Hazard &amp; Exposure'!BB120</f>
        <v>7</v>
      </c>
      <c r="K121" s="54">
        <f>'Hazard &amp; Exposure'!BC120</f>
        <v>7</v>
      </c>
      <c r="L121" s="55">
        <f t="shared" si="30"/>
        <v>8.2220799023108651</v>
      </c>
      <c r="M121" s="56">
        <f>Vulnerability!E120</f>
        <v>9.9686867425196084</v>
      </c>
      <c r="N121" s="54">
        <f>Vulnerability!H120</f>
        <v>6.5104823863930621</v>
      </c>
      <c r="O121" s="54">
        <f>Vulnerability!M120</f>
        <v>0.24802174929323773</v>
      </c>
      <c r="P121" s="54">
        <f t="shared" si="31"/>
        <v>6.6739694051813787</v>
      </c>
      <c r="Q121" s="54">
        <f>Vulnerability!S120</f>
        <v>6.0015738859843939</v>
      </c>
      <c r="R121" s="54">
        <f>Vulnerability!W120</f>
        <v>5.0207159701593751</v>
      </c>
      <c r="S121" s="54">
        <f>Vulnerability!AC120</f>
        <v>0.10941151787665326</v>
      </c>
      <c r="T121" s="54">
        <f>Vulnerability!AI120</f>
        <v>4.6833333333333336</v>
      </c>
      <c r="U121" s="54">
        <f t="shared" si="32"/>
        <v>3.5592260962285964</v>
      </c>
      <c r="V121" s="54">
        <f t="shared" si="33"/>
        <v>4.8992967543052952</v>
      </c>
      <c r="W121" s="55">
        <f t="shared" si="34"/>
        <v>5.8610920109481253</v>
      </c>
      <c r="X121" s="61">
        <f>'Lack of Coping Capacity'!D120</f>
        <v>7.125</v>
      </c>
      <c r="Y121" s="54">
        <f>'Lack of Coping Capacity'!G120</f>
        <v>7.959661912918091</v>
      </c>
      <c r="Z121" s="54">
        <f t="shared" si="35"/>
        <v>7.5423309564590451</v>
      </c>
      <c r="AA121" s="54">
        <f>'Lack of Coping Capacity'!M120</f>
        <v>6.9524266605587179</v>
      </c>
      <c r="AB121" s="54">
        <f>'Lack of Coping Capacity'!Q120</f>
        <v>5.0324079431135109</v>
      </c>
      <c r="AC121" s="54">
        <f>'Lack of Coping Capacity'!U120</f>
        <v>8.4861185289294916</v>
      </c>
      <c r="AD121" s="54">
        <f t="shared" si="36"/>
        <v>6.8236510442005738</v>
      </c>
      <c r="AE121" s="55">
        <f t="shared" si="37"/>
        <v>7.1994615357205003</v>
      </c>
      <c r="AF121" s="57">
        <f t="shared" si="40"/>
        <v>7.0267324231381973</v>
      </c>
      <c r="AG121" s="58">
        <f t="shared" si="39"/>
        <v>7</v>
      </c>
    </row>
    <row r="122" spans="1:33" ht="15.75" thickTop="1" thickBot="1" x14ac:dyDescent="0.25">
      <c r="A122" s="59" t="s">
        <v>220</v>
      </c>
      <c r="B122" s="60" t="s">
        <v>219</v>
      </c>
      <c r="C122" s="61">
        <f>'Hazard &amp; Exposure'!AO121</f>
        <v>0</v>
      </c>
      <c r="D122" s="53">
        <f>'Hazard &amp; Exposure'!AP121</f>
        <v>3.7654159149315101</v>
      </c>
      <c r="E122" s="53">
        <f>'Hazard &amp; Exposure'!AQ121</f>
        <v>0</v>
      </c>
      <c r="F122" s="53">
        <f>'Hazard &amp; Exposure'!AR121</f>
        <v>0</v>
      </c>
      <c r="G122" s="53">
        <f>'Hazard &amp; Exposure'!AU121</f>
        <v>7.0320315975667746</v>
      </c>
      <c r="H122" s="54">
        <f>'Hazard &amp; Exposure'!AV121</f>
        <v>2.7401849846070014</v>
      </c>
      <c r="I122" s="53">
        <f>'Hazard &amp; Exposure'!AY121</f>
        <v>1.3883500601055174</v>
      </c>
      <c r="J122" s="53">
        <f>'Hazard &amp; Exposure'!BB121</f>
        <v>0</v>
      </c>
      <c r="K122" s="54">
        <f>'Hazard &amp; Exposure'!BC121</f>
        <v>0.97184504207386213</v>
      </c>
      <c r="L122" s="55">
        <f t="shared" si="30"/>
        <v>1.8983456608849676</v>
      </c>
      <c r="M122" s="56">
        <f>Vulnerability!E121</f>
        <v>8.1155873377904868</v>
      </c>
      <c r="N122" s="54">
        <f>Vulnerability!H121</f>
        <v>7.7079617698464222</v>
      </c>
      <c r="O122" s="54">
        <f>Vulnerability!M121</f>
        <v>3.044086686228058</v>
      </c>
      <c r="P122" s="54">
        <f t="shared" si="31"/>
        <v>6.7458057829138633</v>
      </c>
      <c r="Q122" s="54">
        <f>Vulnerability!S121</f>
        <v>1.2823369200636978</v>
      </c>
      <c r="R122" s="54">
        <f>Vulnerability!W121</f>
        <v>4.906972043546352</v>
      </c>
      <c r="S122" s="54">
        <f>Vulnerability!AC121</f>
        <v>7.6644966059787736</v>
      </c>
      <c r="T122" s="54">
        <f>Vulnerability!AI121</f>
        <v>7.381333333333334</v>
      </c>
      <c r="U122" s="54">
        <f t="shared" si="32"/>
        <v>6.8066472676488381</v>
      </c>
      <c r="V122" s="54">
        <f t="shared" si="33"/>
        <v>4.6066816103079287</v>
      </c>
      <c r="W122" s="55">
        <f t="shared" si="34"/>
        <v>5.7825258620286215</v>
      </c>
      <c r="X122" s="61">
        <f>'Lack of Coping Capacity'!D121</f>
        <v>4.25</v>
      </c>
      <c r="Y122" s="54">
        <f>'Lack of Coping Capacity'!G121</f>
        <v>4.9065769970417019</v>
      </c>
      <c r="Z122" s="54">
        <f t="shared" si="35"/>
        <v>4.578288498520851</v>
      </c>
      <c r="AA122" s="54">
        <f>'Lack of Coping Capacity'!M121</f>
        <v>8.2244554670589007</v>
      </c>
      <c r="AB122" s="54">
        <f>'Lack of Coping Capacity'!Q121</f>
        <v>6.3003578926202906</v>
      </c>
      <c r="AC122" s="54">
        <f>'Lack of Coping Capacity'!U121</f>
        <v>7.6883602928006782</v>
      </c>
      <c r="AD122" s="54">
        <f t="shared" si="36"/>
        <v>7.4043912174932904</v>
      </c>
      <c r="AE122" s="55">
        <f t="shared" si="37"/>
        <v>6.1902022987508722</v>
      </c>
      <c r="AF122" s="57">
        <f t="shared" si="40"/>
        <v>4.0806803180061468</v>
      </c>
      <c r="AG122" s="58">
        <f t="shared" si="39"/>
        <v>81</v>
      </c>
    </row>
    <row r="123" spans="1:33" ht="15.75" thickTop="1" thickBot="1" x14ac:dyDescent="0.25">
      <c r="A123" s="59" t="s">
        <v>222</v>
      </c>
      <c r="B123" s="60" t="s">
        <v>221</v>
      </c>
      <c r="C123" s="61">
        <f>'Hazard &amp; Exposure'!AO122</f>
        <v>4.4794270667578111</v>
      </c>
      <c r="D123" s="53">
        <f>'Hazard &amp; Exposure'!AP122</f>
        <v>0</v>
      </c>
      <c r="E123" s="53">
        <f>'Hazard &amp; Exposure'!AQ122</f>
        <v>0</v>
      </c>
      <c r="F123" s="53">
        <f>'Hazard &amp; Exposure'!AR122</f>
        <v>0</v>
      </c>
      <c r="G123" s="53">
        <f>'Hazard &amp; Exposure'!AU122</f>
        <v>0</v>
      </c>
      <c r="H123" s="54">
        <f>'Hazard &amp; Exposure'!AV122</f>
        <v>1.0896566387474098</v>
      </c>
      <c r="I123" s="53">
        <f>'Hazard &amp; Exposure'!AY122</f>
        <v>6.1556163549012248E-3</v>
      </c>
      <c r="J123" s="53">
        <f>'Hazard &amp; Exposure'!BB122</f>
        <v>0</v>
      </c>
      <c r="K123" s="54">
        <f>'Hazard &amp; Exposure'!BC122</f>
        <v>4.3089314484308569E-3</v>
      </c>
      <c r="L123" s="55">
        <f t="shared" si="30"/>
        <v>0.56093043128199893</v>
      </c>
      <c r="M123" s="56">
        <f>Vulnerability!E122</f>
        <v>5.0752676034177737</v>
      </c>
      <c r="N123" s="54" t="str">
        <f>Vulnerability!H122</f>
        <v>x</v>
      </c>
      <c r="O123" s="54">
        <f>Vulnerability!M122</f>
        <v>5</v>
      </c>
      <c r="P123" s="54">
        <f t="shared" si="31"/>
        <v>5.0501784022785161</v>
      </c>
      <c r="Q123" s="54">
        <f>Vulnerability!S122</f>
        <v>0</v>
      </c>
      <c r="R123" s="54" t="str">
        <f>Vulnerability!W122</f>
        <v>x</v>
      </c>
      <c r="S123" s="54">
        <f>Vulnerability!AC122</f>
        <v>0</v>
      </c>
      <c r="T123" s="54">
        <f>Vulnerability!AI122</f>
        <v>2.3333333333333335</v>
      </c>
      <c r="U123" s="54">
        <f t="shared" si="32"/>
        <v>1.2353395363160127</v>
      </c>
      <c r="V123" s="54">
        <f t="shared" si="33"/>
        <v>0.63586432282487559</v>
      </c>
      <c r="W123" s="55">
        <f t="shared" si="34"/>
        <v>3.1430645567655828</v>
      </c>
      <c r="X123" s="61">
        <f>'Lack of Coping Capacity'!D122</f>
        <v>8.083333333333325</v>
      </c>
      <c r="Y123" s="54">
        <f>'Lack of Coping Capacity'!G122</f>
        <v>6.1761585474014282</v>
      </c>
      <c r="Z123" s="54">
        <f t="shared" si="35"/>
        <v>7.1297459403673766</v>
      </c>
      <c r="AA123" s="54" t="str">
        <f>'Lack of Coping Capacity'!M122</f>
        <v>x</v>
      </c>
      <c r="AB123" s="54" t="str">
        <f>'Lack of Coping Capacity'!Q122</f>
        <v>x</v>
      </c>
      <c r="AC123" s="54">
        <f>'Lack of Coping Capacity'!U122</f>
        <v>8.7281779661016952</v>
      </c>
      <c r="AD123" s="54">
        <f t="shared" si="36"/>
        <v>8.7281779661016952</v>
      </c>
      <c r="AE123" s="55">
        <f t="shared" si="37"/>
        <v>8.0309606232694346</v>
      </c>
      <c r="AF123" s="57">
        <f t="shared" si="40"/>
        <v>2.4192268831013615</v>
      </c>
      <c r="AG123" s="58">
        <f t="shared" si="39"/>
        <v>141</v>
      </c>
    </row>
    <row r="124" spans="1:33" ht="15.75" thickTop="1" thickBot="1" x14ac:dyDescent="0.25">
      <c r="A124" s="59" t="s">
        <v>224</v>
      </c>
      <c r="B124" s="60" t="s">
        <v>223</v>
      </c>
      <c r="C124" s="61">
        <f>'Hazard &amp; Exposure'!AO123</f>
        <v>9.8905353424052986</v>
      </c>
      <c r="D124" s="53">
        <f>'Hazard &amp; Exposure'!AP123</f>
        <v>10</v>
      </c>
      <c r="E124" s="53">
        <f>'Hazard &amp; Exposure'!AQ123</f>
        <v>0</v>
      </c>
      <c r="F124" s="53">
        <f>'Hazard &amp; Exposure'!AR123</f>
        <v>0</v>
      </c>
      <c r="G124" s="53">
        <f>'Hazard &amp; Exposure'!AU123</f>
        <v>2.134039385739757</v>
      </c>
      <c r="H124" s="54">
        <f>'Hazard &amp; Exposure'!AV123</f>
        <v>6.7919999449317183</v>
      </c>
      <c r="I124" s="53">
        <f>'Hazard &amp; Exposure'!AY123</f>
        <v>5.3995294020994997</v>
      </c>
      <c r="J124" s="53">
        <f>'Hazard &amp; Exposure'!BB123</f>
        <v>0</v>
      </c>
      <c r="K124" s="54">
        <f>'Hazard &amp; Exposure'!BC123</f>
        <v>3.7796705814696501</v>
      </c>
      <c r="L124" s="55">
        <f t="shared" si="30"/>
        <v>5.48391761383784</v>
      </c>
      <c r="M124" s="56">
        <f>Vulnerability!E123</f>
        <v>8.7415074642858812</v>
      </c>
      <c r="N124" s="54">
        <f>Vulnerability!H123</f>
        <v>5.3637736785940584</v>
      </c>
      <c r="O124" s="54">
        <f>Vulnerability!M123</f>
        <v>1.9355223670881578</v>
      </c>
      <c r="P124" s="54">
        <f t="shared" si="31"/>
        <v>6.1955777435634944</v>
      </c>
      <c r="Q124" s="54">
        <f>Vulnerability!S123</f>
        <v>2.7838536211378084</v>
      </c>
      <c r="R124" s="54">
        <f>Vulnerability!W123</f>
        <v>2.8584088198772553</v>
      </c>
      <c r="S124" s="54">
        <f>Vulnerability!AC123</f>
        <v>0.11248061288484124</v>
      </c>
      <c r="T124" s="54">
        <f>Vulnerability!AI123</f>
        <v>3.6733333333333338</v>
      </c>
      <c r="U124" s="54">
        <f t="shared" si="32"/>
        <v>2.338558197939792</v>
      </c>
      <c r="V124" s="54">
        <f t="shared" si="33"/>
        <v>2.5641053808923115</v>
      </c>
      <c r="W124" s="55">
        <f t="shared" si="34"/>
        <v>4.6293604325126818</v>
      </c>
      <c r="X124" s="61">
        <f>'Lack of Coping Capacity'!D123</f>
        <v>5.7925000000000004</v>
      </c>
      <c r="Y124" s="54">
        <f>'Lack of Coping Capacity'!G123</f>
        <v>6.8773629188537591</v>
      </c>
      <c r="Z124" s="54">
        <f t="shared" si="35"/>
        <v>6.3349314594268797</v>
      </c>
      <c r="AA124" s="54">
        <f>'Lack of Coping Capacity'!M123</f>
        <v>6.8905769230769227</v>
      </c>
      <c r="AB124" s="54">
        <f>'Lack of Coping Capacity'!Q123</f>
        <v>6.1802833706189411</v>
      </c>
      <c r="AC124" s="54">
        <f>'Lack of Coping Capacity'!U123</f>
        <v>6.991733006181736</v>
      </c>
      <c r="AD124" s="54">
        <f t="shared" si="36"/>
        <v>6.687531099959199</v>
      </c>
      <c r="AE124" s="55">
        <f t="shared" si="37"/>
        <v>6.5146110472733145</v>
      </c>
      <c r="AF124" s="57">
        <f t="shared" si="40"/>
        <v>5.4890872768806558</v>
      </c>
      <c r="AG124" s="58">
        <f t="shared" si="39"/>
        <v>30</v>
      </c>
    </row>
    <row r="125" spans="1:33" ht="15.75" thickTop="1" thickBot="1" x14ac:dyDescent="0.25">
      <c r="A125" s="59" t="s">
        <v>226</v>
      </c>
      <c r="B125" s="60" t="s">
        <v>225</v>
      </c>
      <c r="C125" s="61">
        <f>'Hazard &amp; Exposure'!AO124</f>
        <v>1.7505584592790453</v>
      </c>
      <c r="D125" s="53">
        <f>'Hazard &amp; Exposure'!AP124</f>
        <v>6.1322034386407411</v>
      </c>
      <c r="E125" s="53">
        <f>'Hazard &amp; Exposure'!AQ124</f>
        <v>0</v>
      </c>
      <c r="F125" s="53">
        <f>'Hazard &amp; Exposure'!AR124</f>
        <v>0</v>
      </c>
      <c r="G125" s="53">
        <f>'Hazard &amp; Exposure'!AU124</f>
        <v>0</v>
      </c>
      <c r="H125" s="54">
        <f>'Hazard &amp; Exposure'!AV124</f>
        <v>1.966997632747649</v>
      </c>
      <c r="I125" s="53">
        <f>'Hazard &amp; Exposure'!AY124</f>
        <v>0.10281153479545009</v>
      </c>
      <c r="J125" s="53">
        <f>'Hazard &amp; Exposure'!BB124</f>
        <v>0</v>
      </c>
      <c r="K125" s="54">
        <f>'Hazard &amp; Exposure'!BC124</f>
        <v>7.196807435681507E-2</v>
      </c>
      <c r="L125" s="55">
        <f t="shared" si="30"/>
        <v>1.0640629559579216</v>
      </c>
      <c r="M125" s="56">
        <f>Vulnerability!E124</f>
        <v>1.4939476064381672</v>
      </c>
      <c r="N125" s="54">
        <f>Vulnerability!H124</f>
        <v>1.58946460581571</v>
      </c>
      <c r="O125" s="54">
        <f>Vulnerability!M124</f>
        <v>0</v>
      </c>
      <c r="P125" s="54">
        <f t="shared" si="31"/>
        <v>1.1443399546730111</v>
      </c>
      <c r="Q125" s="54">
        <f>Vulnerability!S124</f>
        <v>0</v>
      </c>
      <c r="R125" s="54">
        <f>Vulnerability!W124</f>
        <v>6.4127976614855697E-2</v>
      </c>
      <c r="S125" s="54">
        <f>Vulnerability!AC124</f>
        <v>0</v>
      </c>
      <c r="T125" s="54">
        <f>Vulnerability!AI124</f>
        <v>1.2433333333333332</v>
      </c>
      <c r="U125" s="54">
        <f t="shared" si="32"/>
        <v>0.45152896583355762</v>
      </c>
      <c r="V125" s="54">
        <f t="shared" si="33"/>
        <v>0.22810593725425735</v>
      </c>
      <c r="W125" s="55">
        <f t="shared" si="34"/>
        <v>0.69629368293873461</v>
      </c>
      <c r="X125" s="61">
        <f>'Lack of Coping Capacity'!D124</f>
        <v>2.0833333333333259</v>
      </c>
      <c r="Y125" s="54">
        <f>'Lack of Coping Capacity'!G124</f>
        <v>1.5826916456222535</v>
      </c>
      <c r="Z125" s="54">
        <f t="shared" si="35"/>
        <v>1.8330124894777897</v>
      </c>
      <c r="AA125" s="54">
        <f>'Lack of Coping Capacity'!M124</f>
        <v>3.4217948717948712</v>
      </c>
      <c r="AB125" s="54">
        <f>'Lack of Coping Capacity'!Q124</f>
        <v>0</v>
      </c>
      <c r="AC125" s="54">
        <f>'Lack of Coping Capacity'!U124</f>
        <v>0.75554349964862944</v>
      </c>
      <c r="AD125" s="54">
        <f t="shared" si="36"/>
        <v>1.3924461238145003</v>
      </c>
      <c r="AE125" s="55">
        <f t="shared" si="37"/>
        <v>1.6152840158680271</v>
      </c>
      <c r="AF125" s="57">
        <f t="shared" si="40"/>
        <v>1.0617026260190805</v>
      </c>
      <c r="AG125" s="58">
        <f t="shared" si="39"/>
        <v>182</v>
      </c>
    </row>
    <row r="126" spans="1:33" ht="15.75" thickTop="1" thickBot="1" x14ac:dyDescent="0.25">
      <c r="A126" s="59" t="s">
        <v>228</v>
      </c>
      <c r="B126" s="60" t="s">
        <v>227</v>
      </c>
      <c r="C126" s="61">
        <f>'Hazard &amp; Exposure'!AO125</f>
        <v>8.4337231949539238</v>
      </c>
      <c r="D126" s="53">
        <f>'Hazard &amp; Exposure'!AP125</f>
        <v>7.4377559807020086</v>
      </c>
      <c r="E126" s="53">
        <f>'Hazard &amp; Exposure'!AQ125</f>
        <v>9.6596594857086266</v>
      </c>
      <c r="F126" s="53">
        <f>'Hazard &amp; Exposure'!AR125</f>
        <v>1.1494694594503625</v>
      </c>
      <c r="G126" s="53">
        <f>'Hazard &amp; Exposure'!AU125</f>
        <v>1.8357487922705313</v>
      </c>
      <c r="H126" s="54">
        <f>'Hazard &amp; Exposure'!AV125</f>
        <v>6.9033825489384748</v>
      </c>
      <c r="I126" s="53">
        <f>'Hazard &amp; Exposure'!AY125</f>
        <v>3.6800059876743854E-2</v>
      </c>
      <c r="J126" s="53">
        <f>'Hazard &amp; Exposure'!BB125</f>
        <v>0</v>
      </c>
      <c r="K126" s="54">
        <f>'Hazard &amp; Exposure'!BC125</f>
        <v>2.5760041913720697E-2</v>
      </c>
      <c r="L126" s="55">
        <f t="shared" si="30"/>
        <v>4.2814589738809259</v>
      </c>
      <c r="M126" s="56">
        <f>Vulnerability!E125</f>
        <v>2.3812597232570472</v>
      </c>
      <c r="N126" s="54">
        <f>Vulnerability!H125</f>
        <v>2.4443396475976629</v>
      </c>
      <c r="O126" s="54">
        <f>Vulnerability!M125</f>
        <v>0</v>
      </c>
      <c r="P126" s="54">
        <f t="shared" si="31"/>
        <v>1.8017147735279393</v>
      </c>
      <c r="Q126" s="54">
        <f>Vulnerability!S125</f>
        <v>0</v>
      </c>
      <c r="R126" s="54">
        <f>Vulnerability!W125</f>
        <v>3.4911426505418085E-2</v>
      </c>
      <c r="S126" s="54">
        <f>Vulnerability!AC125</f>
        <v>0.10754786615370726</v>
      </c>
      <c r="T126" s="54">
        <f>Vulnerability!AI125</f>
        <v>1.8666666666666669</v>
      </c>
      <c r="U126" s="54">
        <f t="shared" si="32"/>
        <v>0.70548271202731494</v>
      </c>
      <c r="V126" s="54">
        <f t="shared" si="33"/>
        <v>0.3585256860538758</v>
      </c>
      <c r="W126" s="55">
        <f t="shared" si="34"/>
        <v>1.106108393691289</v>
      </c>
      <c r="X126" s="61">
        <f>'Lack of Coping Capacity'!D125</f>
        <v>2.6249999999999996</v>
      </c>
      <c r="Y126" s="54">
        <f>'Lack of Coping Capacity'!G125</f>
        <v>1.2040885210037231</v>
      </c>
      <c r="Z126" s="54">
        <f t="shared" si="35"/>
        <v>1.9145442605018612</v>
      </c>
      <c r="AA126" s="54">
        <f>'Lack of Coping Capacity'!M125</f>
        <v>3.4448717948717946</v>
      </c>
      <c r="AB126" s="54">
        <f>'Lack of Coping Capacity'!Q125</f>
        <v>3.8518052314948639</v>
      </c>
      <c r="AC126" s="54">
        <f>'Lack of Coping Capacity'!U125</f>
        <v>1.2695041274303118</v>
      </c>
      <c r="AD126" s="54">
        <f t="shared" si="36"/>
        <v>2.8553937179323232</v>
      </c>
      <c r="AE126" s="55">
        <f t="shared" si="37"/>
        <v>2.3976584713071709</v>
      </c>
      <c r="AF126" s="57">
        <f t="shared" si="40"/>
        <v>2.2476340289858072</v>
      </c>
      <c r="AG126" s="58">
        <f t="shared" si="39"/>
        <v>147</v>
      </c>
    </row>
    <row r="127" spans="1:33" ht="15.75" thickTop="1" thickBot="1" x14ac:dyDescent="0.25">
      <c r="A127" s="59" t="s">
        <v>230</v>
      </c>
      <c r="B127" s="60" t="s">
        <v>229</v>
      </c>
      <c r="C127" s="61">
        <f>'Hazard &amp; Exposure'!AO126</f>
        <v>9.4603109621740309</v>
      </c>
      <c r="D127" s="53">
        <f>'Hazard &amp; Exposure'!AP126</f>
        <v>4.1300183890100826</v>
      </c>
      <c r="E127" s="53">
        <f>'Hazard &amp; Exposure'!AQ126</f>
        <v>1.3503087495800592</v>
      </c>
      <c r="F127" s="53">
        <f>'Hazard &amp; Exposure'!AR126</f>
        <v>3.764490051281546</v>
      </c>
      <c r="G127" s="53">
        <f>'Hazard &amp; Exposure'!AU126</f>
        <v>2.9514171372312039</v>
      </c>
      <c r="H127" s="54">
        <f>'Hazard &amp; Exposure'!AV126</f>
        <v>5.2797090358697591</v>
      </c>
      <c r="I127" s="53">
        <f>'Hazard &amp; Exposure'!AY126</f>
        <v>2.8633437665198285</v>
      </c>
      <c r="J127" s="53">
        <f>'Hazard &amp; Exposure'!BB126</f>
        <v>0</v>
      </c>
      <c r="K127" s="54">
        <f>'Hazard &amp; Exposure'!BC126</f>
        <v>2.0043406365638798</v>
      </c>
      <c r="L127" s="55">
        <f t="shared" si="30"/>
        <v>3.8237768766999163</v>
      </c>
      <c r="M127" s="56">
        <f>Vulnerability!E126</f>
        <v>9.3431791999329956</v>
      </c>
      <c r="N127" s="54">
        <f>Vulnerability!H126</f>
        <v>5.2030121717479734</v>
      </c>
      <c r="O127" s="54">
        <f>Vulnerability!M126</f>
        <v>3.7505041337495784</v>
      </c>
      <c r="P127" s="54">
        <f t="shared" si="31"/>
        <v>6.9099686763408865</v>
      </c>
      <c r="Q127" s="54">
        <f>Vulnerability!S126</f>
        <v>0</v>
      </c>
      <c r="R127" s="54">
        <f>Vulnerability!W126</f>
        <v>0.68268089449344416</v>
      </c>
      <c r="S127" s="54">
        <f>Vulnerability!AC126</f>
        <v>0.42169382078185258</v>
      </c>
      <c r="T127" s="54">
        <f>Vulnerability!AI126</f>
        <v>4.0999999999999996</v>
      </c>
      <c r="U127" s="54">
        <f t="shared" si="32"/>
        <v>1.8998320409662441</v>
      </c>
      <c r="V127" s="54">
        <f t="shared" si="33"/>
        <v>0.99441475193180373</v>
      </c>
      <c r="W127" s="55">
        <f t="shared" si="34"/>
        <v>4.591779674971848</v>
      </c>
      <c r="X127" s="61">
        <f>'Lack of Coping Capacity'!D126</f>
        <v>4.6675000000000004</v>
      </c>
      <c r="Y127" s="54">
        <f>'Lack of Coping Capacity'!G126</f>
        <v>6.9165074586868283</v>
      </c>
      <c r="Z127" s="54">
        <f t="shared" si="35"/>
        <v>5.7920037293434143</v>
      </c>
      <c r="AA127" s="54">
        <f>'Lack of Coping Capacity'!M126</f>
        <v>6.8231334299832698</v>
      </c>
      <c r="AB127" s="54">
        <f>'Lack of Coping Capacity'!Q126</f>
        <v>5.750356223365567</v>
      </c>
      <c r="AC127" s="54">
        <f>'Lack of Coping Capacity'!U126</f>
        <v>5.3310785023643055</v>
      </c>
      <c r="AD127" s="54">
        <f t="shared" si="36"/>
        <v>5.9681893852377144</v>
      </c>
      <c r="AE127" s="55">
        <f t="shared" si="37"/>
        <v>5.8808383729122093</v>
      </c>
      <c r="AF127" s="57">
        <f t="shared" si="40"/>
        <v>4.6914195773556804</v>
      </c>
      <c r="AG127" s="58">
        <f t="shared" si="39"/>
        <v>52</v>
      </c>
    </row>
    <row r="128" spans="1:33" ht="15.75" thickTop="1" thickBot="1" x14ac:dyDescent="0.25">
      <c r="A128" s="59" t="s">
        <v>232</v>
      </c>
      <c r="B128" s="60" t="s">
        <v>231</v>
      </c>
      <c r="C128" s="61">
        <f>'Hazard &amp; Exposure'!AO127</f>
        <v>0</v>
      </c>
      <c r="D128" s="53">
        <f>'Hazard &amp; Exposure'!AP127</f>
        <v>6.113879170695502</v>
      </c>
      <c r="E128" s="53">
        <f>'Hazard &amp; Exposure'!AQ127</f>
        <v>0</v>
      </c>
      <c r="F128" s="53">
        <f>'Hazard &amp; Exposure'!AR127</f>
        <v>0</v>
      </c>
      <c r="G128" s="53">
        <f>'Hazard &amp; Exposure'!AU127</f>
        <v>6.3405797101449277</v>
      </c>
      <c r="H128" s="54">
        <f>'Hazard &amp; Exposure'!AV127</f>
        <v>3.1143569032308003</v>
      </c>
      <c r="I128" s="53">
        <f>'Hazard &amp; Exposure'!AY127</f>
        <v>6.4839600041598935</v>
      </c>
      <c r="J128" s="53">
        <f>'Hazard &amp; Exposure'!BB127</f>
        <v>0</v>
      </c>
      <c r="K128" s="54">
        <f>'Hazard &amp; Exposure'!BC127</f>
        <v>4.5387720029119256</v>
      </c>
      <c r="L128" s="55">
        <f t="shared" si="30"/>
        <v>3.861464194253148</v>
      </c>
      <c r="M128" s="56">
        <f>Vulnerability!E127</f>
        <v>10</v>
      </c>
      <c r="N128" s="54">
        <f>Vulnerability!H127</f>
        <v>6.1937499999999996</v>
      </c>
      <c r="O128" s="54">
        <f>Vulnerability!M127</f>
        <v>5.9588745489039745</v>
      </c>
      <c r="P128" s="54">
        <f t="shared" si="31"/>
        <v>8.0381561372259931</v>
      </c>
      <c r="Q128" s="54">
        <f>Vulnerability!S127</f>
        <v>3.3144267123048912</v>
      </c>
      <c r="R128" s="54">
        <f>Vulnerability!W127</f>
        <v>5.935390634844258</v>
      </c>
      <c r="S128" s="54">
        <f>Vulnerability!AC127</f>
        <v>5.4226535743107469</v>
      </c>
      <c r="T128" s="54">
        <f>Vulnerability!AI127</f>
        <v>3.8775555555555559</v>
      </c>
      <c r="U128" s="54">
        <f t="shared" si="32"/>
        <v>5.1393047311712472</v>
      </c>
      <c r="V128" s="54">
        <f t="shared" si="33"/>
        <v>4.2876010440584809</v>
      </c>
      <c r="W128" s="55">
        <f t="shared" si="34"/>
        <v>6.5319911956792653</v>
      </c>
      <c r="X128" s="61">
        <f>'Lack of Coping Capacity'!D127</f>
        <v>5.708333333333325</v>
      </c>
      <c r="Y128" s="54">
        <f>'Lack of Coping Capacity'!G127</f>
        <v>6.5070775032043464</v>
      </c>
      <c r="Z128" s="54">
        <f t="shared" si="35"/>
        <v>6.1077054182688357</v>
      </c>
      <c r="AA128" s="54">
        <f>'Lack of Coping Capacity'!M127</f>
        <v>9.2487179487179478</v>
      </c>
      <c r="AB128" s="54">
        <f>'Lack of Coping Capacity'!Q127</f>
        <v>9.8350183720638693</v>
      </c>
      <c r="AC128" s="54">
        <f>'Lack of Coping Capacity'!U127</f>
        <v>9.9833333333333325</v>
      </c>
      <c r="AD128" s="54">
        <f t="shared" si="36"/>
        <v>9.6890232180383844</v>
      </c>
      <c r="AE128" s="55">
        <f t="shared" si="37"/>
        <v>8.4436623937179984</v>
      </c>
      <c r="AF128" s="57">
        <f t="shared" si="40"/>
        <v>5.9718582106366531</v>
      </c>
      <c r="AG128" s="58">
        <f t="shared" si="39"/>
        <v>19</v>
      </c>
    </row>
    <row r="129" spans="1:33" ht="15.75" thickTop="1" thickBot="1" x14ac:dyDescent="0.25">
      <c r="A129" s="59" t="s">
        <v>234</v>
      </c>
      <c r="B129" s="60" t="s">
        <v>233</v>
      </c>
      <c r="C129" s="61">
        <f>'Hazard &amp; Exposure'!AO128</f>
        <v>0</v>
      </c>
      <c r="D129" s="53">
        <f>'Hazard &amp; Exposure'!AP128</f>
        <v>7.855920887793884</v>
      </c>
      <c r="E129" s="53">
        <f>'Hazard &amp; Exposure'!AQ128</f>
        <v>0</v>
      </c>
      <c r="F129" s="53">
        <f>'Hazard &amp; Exposure'!AR128</f>
        <v>0</v>
      </c>
      <c r="G129" s="53">
        <f>'Hazard &amp; Exposure'!AU128</f>
        <v>0</v>
      </c>
      <c r="H129" s="54">
        <f>'Hazard &amp; Exposure'!AV128</f>
        <v>2.4190801033318778</v>
      </c>
      <c r="I129" s="53">
        <f>'Hazard &amp; Exposure'!AY128</f>
        <v>9.9227206572178908</v>
      </c>
      <c r="J129" s="53">
        <f>'Hazard &amp; Exposure'!BB128</f>
        <v>9</v>
      </c>
      <c r="K129" s="54">
        <f>'Hazard &amp; Exposure'!BC128</f>
        <v>9</v>
      </c>
      <c r="L129" s="55">
        <f t="shared" si="30"/>
        <v>6.827439410496666</v>
      </c>
      <c r="M129" s="56">
        <f>Vulnerability!E128</f>
        <v>8.8184893314778048</v>
      </c>
      <c r="N129" s="54">
        <f>Vulnerability!H128</f>
        <v>5.9574999999999996</v>
      </c>
      <c r="O129" s="54">
        <f>Vulnerability!M128</f>
        <v>0.362249575100412</v>
      </c>
      <c r="P129" s="54">
        <f t="shared" si="31"/>
        <v>5.9891820595140057</v>
      </c>
      <c r="Q129" s="54">
        <f>Vulnerability!S128</f>
        <v>0</v>
      </c>
      <c r="R129" s="54">
        <f>Vulnerability!W128</f>
        <v>6.4535750086344619</v>
      </c>
      <c r="S129" s="54">
        <f>Vulnerability!AC128</f>
        <v>1.0337375420358139</v>
      </c>
      <c r="T129" s="54">
        <f>Vulnerability!AI128</f>
        <v>3.8444444444444446</v>
      </c>
      <c r="U129" s="54">
        <f t="shared" si="32"/>
        <v>4.1242902382158269</v>
      </c>
      <c r="V129" s="54">
        <f t="shared" si="33"/>
        <v>2.3002460552740938</v>
      </c>
      <c r="W129" s="55">
        <f t="shared" si="34"/>
        <v>4.3933268261557386</v>
      </c>
      <c r="X129" s="61">
        <f>'Lack of Coping Capacity'!D128</f>
        <v>2.75</v>
      </c>
      <c r="Y129" s="54">
        <f>'Lack of Coping Capacity'!G128</f>
        <v>7.2593042850494385</v>
      </c>
      <c r="Z129" s="54">
        <f t="shared" si="35"/>
        <v>5.0046521425247192</v>
      </c>
      <c r="AA129" s="54">
        <f>'Lack of Coping Capacity'!M128</f>
        <v>7.4444230769230764</v>
      </c>
      <c r="AB129" s="54">
        <f>'Lack of Coping Capacity'!Q128</f>
        <v>7.9599801143425308</v>
      </c>
      <c r="AC129" s="54">
        <f>'Lack of Coping Capacity'!U128</f>
        <v>9.3587984676520932</v>
      </c>
      <c r="AD129" s="54">
        <f t="shared" si="36"/>
        <v>8.2544005529725677</v>
      </c>
      <c r="AE129" s="55">
        <f t="shared" si="37"/>
        <v>6.9344634352350933</v>
      </c>
      <c r="AF129" s="57">
        <f t="shared" si="40"/>
        <v>5.9249962048628664</v>
      </c>
      <c r="AG129" s="58">
        <f t="shared" si="39"/>
        <v>20</v>
      </c>
    </row>
    <row r="130" spans="1:33" ht="15.75" thickTop="1" thickBot="1" x14ac:dyDescent="0.25">
      <c r="A130" s="59" t="s">
        <v>236</v>
      </c>
      <c r="B130" s="60" t="s">
        <v>235</v>
      </c>
      <c r="C130" s="61">
        <f>'Hazard &amp; Exposure'!AO129</f>
        <v>0.94863033544712239</v>
      </c>
      <c r="D130" s="53">
        <f>'Hazard &amp; Exposure'!AP129</f>
        <v>0</v>
      </c>
      <c r="E130" s="53">
        <f>'Hazard &amp; Exposure'!AQ129</f>
        <v>0</v>
      </c>
      <c r="F130" s="53">
        <f>'Hazard &amp; Exposure'!AR129</f>
        <v>8.8114483737125535E-2</v>
      </c>
      <c r="G130" s="53">
        <f>'Hazard &amp; Exposure'!AU129</f>
        <v>0</v>
      </c>
      <c r="H130" s="54">
        <f>'Hazard &amp; Exposure'!AV129</f>
        <v>0.21392478786342256</v>
      </c>
      <c r="I130" s="53">
        <f>'Hazard &amp; Exposure'!AY129</f>
        <v>2.3150015531299632E-2</v>
      </c>
      <c r="J130" s="53">
        <f>'Hazard &amp; Exposure'!BB129</f>
        <v>0</v>
      </c>
      <c r="K130" s="54">
        <f>'Hazard &amp; Exposure'!BC129</f>
        <v>1.6205010871909745E-2</v>
      </c>
      <c r="L130" s="55">
        <f t="shared" si="30"/>
        <v>0.11550930796982131</v>
      </c>
      <c r="M130" s="56">
        <f>Vulnerability!E129</f>
        <v>1.0103650627568348</v>
      </c>
      <c r="N130" s="54">
        <f>Vulnerability!H129</f>
        <v>0.4338051660616502</v>
      </c>
      <c r="O130" s="54">
        <f>Vulnerability!M129</f>
        <v>0</v>
      </c>
      <c r="P130" s="54">
        <f t="shared" si="31"/>
        <v>0.61363382289382995</v>
      </c>
      <c r="Q130" s="54">
        <f>Vulnerability!S129</f>
        <v>0</v>
      </c>
      <c r="R130" s="54">
        <f>Vulnerability!W129</f>
        <v>6.2210258606067846E-2</v>
      </c>
      <c r="S130" s="54">
        <f>Vulnerability!AC129</f>
        <v>0</v>
      </c>
      <c r="T130" s="54">
        <f>Vulnerability!AI129</f>
        <v>0.95888888888888868</v>
      </c>
      <c r="U130" s="54">
        <f t="shared" si="32"/>
        <v>0.34945208970929503</v>
      </c>
      <c r="V130" s="54">
        <f t="shared" si="33"/>
        <v>0.17612189636165868</v>
      </c>
      <c r="W130" s="55">
        <f t="shared" si="34"/>
        <v>0.39711088109742615</v>
      </c>
      <c r="X130" s="61">
        <f>'Lack of Coping Capacity'!D129</f>
        <v>2.5</v>
      </c>
      <c r="Y130" s="54">
        <f>'Lack of Coping Capacity'!G129</f>
        <v>1.33540256023407</v>
      </c>
      <c r="Z130" s="54">
        <f t="shared" si="35"/>
        <v>1.917701280117035</v>
      </c>
      <c r="AA130" s="54">
        <f>'Lack of Coping Capacity'!M129</f>
        <v>3.4166666666666665</v>
      </c>
      <c r="AB130" s="54">
        <f>'Lack of Coping Capacity'!Q129</f>
        <v>2.7096104557973812</v>
      </c>
      <c r="AC130" s="54">
        <f>'Lack of Coping Capacity'!U129</f>
        <v>0.55290972124619364</v>
      </c>
      <c r="AD130" s="54">
        <f t="shared" si="36"/>
        <v>2.2263956145700807</v>
      </c>
      <c r="AE130" s="55">
        <f t="shared" si="37"/>
        <v>2.0733663265154689</v>
      </c>
      <c r="AF130" s="57">
        <f t="shared" si="40"/>
        <v>0.45645882012626082</v>
      </c>
      <c r="AG130" s="58">
        <f t="shared" si="39"/>
        <v>186</v>
      </c>
    </row>
    <row r="131" spans="1:33" ht="15.75" thickTop="1" thickBot="1" x14ac:dyDescent="0.25">
      <c r="A131" s="59" t="s">
        <v>239</v>
      </c>
      <c r="B131" s="60" t="s">
        <v>238</v>
      </c>
      <c r="C131" s="61">
        <f>'Hazard &amp; Exposure'!AO130</f>
        <v>5.045416748738444</v>
      </c>
      <c r="D131" s="53">
        <f>'Hazard &amp; Exposure'!AP130</f>
        <v>3.2267279850649802</v>
      </c>
      <c r="E131" s="53">
        <f>'Hazard &amp; Exposure'!AQ130</f>
        <v>3.5369769402361535</v>
      </c>
      <c r="F131" s="53">
        <f>'Hazard &amp; Exposure'!AR130</f>
        <v>0</v>
      </c>
      <c r="G131" s="53">
        <f>'Hazard &amp; Exposure'!AU130</f>
        <v>4.4444444444444446</v>
      </c>
      <c r="H131" s="54">
        <f>'Hazard &amp; Exposure'!AV130</f>
        <v>3.4245958506212548</v>
      </c>
      <c r="I131" s="53">
        <f>'Hazard &amp; Exposure'!AY130</f>
        <v>1.6859935797859529</v>
      </c>
      <c r="J131" s="53">
        <f>'Hazard &amp; Exposure'!BB130</f>
        <v>0</v>
      </c>
      <c r="K131" s="54">
        <f>'Hazard &amp; Exposure'!BC130</f>
        <v>1.180195505850167</v>
      </c>
      <c r="L131" s="55">
        <f t="shared" si="30"/>
        <v>2.374170322112076</v>
      </c>
      <c r="M131" s="56">
        <f>Vulnerability!E130</f>
        <v>1.7029263287860843</v>
      </c>
      <c r="N131" s="54" t="str">
        <f>Vulnerability!H130</f>
        <v>x</v>
      </c>
      <c r="O131" s="54">
        <f>Vulnerability!M130</f>
        <v>8.1763132480539014E-5</v>
      </c>
      <c r="P131" s="54">
        <f t="shared" si="31"/>
        <v>1.1353114735682164</v>
      </c>
      <c r="Q131" s="54">
        <f>Vulnerability!S130</f>
        <v>0</v>
      </c>
      <c r="R131" s="54">
        <f>Vulnerability!W130</f>
        <v>0.25263639832835594</v>
      </c>
      <c r="S131" s="54">
        <f>Vulnerability!AC130</f>
        <v>0</v>
      </c>
      <c r="T131" s="54">
        <f>Vulnerability!AI130</f>
        <v>1.3051111111111109</v>
      </c>
      <c r="U131" s="54">
        <f t="shared" si="32"/>
        <v>0.53467375917526128</v>
      </c>
      <c r="V131" s="54">
        <f t="shared" si="33"/>
        <v>0.27063277401431068</v>
      </c>
      <c r="W131" s="55">
        <f t="shared" si="34"/>
        <v>0.71195538259151869</v>
      </c>
      <c r="X131" s="61" t="str">
        <f>'Lack of Coping Capacity'!D130</f>
        <v>x</v>
      </c>
      <c r="Y131" s="54">
        <f>'Lack of Coping Capacity'!G130</f>
        <v>4.9384456068277363</v>
      </c>
      <c r="Z131" s="54">
        <f t="shared" si="35"/>
        <v>4.9384456068277363</v>
      </c>
      <c r="AA131" s="54">
        <f>'Lack of Coping Capacity'!M130</f>
        <v>4.6833333333333327</v>
      </c>
      <c r="AB131" s="54">
        <f>'Lack of Coping Capacity'!Q130</f>
        <v>3.5456127268207811</v>
      </c>
      <c r="AC131" s="54">
        <f>'Lack of Coping Capacity'!U130</f>
        <v>5.3425291444350478</v>
      </c>
      <c r="AD131" s="54">
        <f t="shared" si="36"/>
        <v>4.5238250681963867</v>
      </c>
      <c r="AE131" s="55">
        <f t="shared" si="37"/>
        <v>4.7345043862183909</v>
      </c>
      <c r="AF131" s="57">
        <f t="shared" si="40"/>
        <v>2.0002290218858878</v>
      </c>
      <c r="AG131" s="58">
        <f t="shared" si="39"/>
        <v>153</v>
      </c>
    </row>
    <row r="132" spans="1:33" ht="15.75" thickTop="1" thickBot="1" x14ac:dyDescent="0.25">
      <c r="A132" s="59" t="s">
        <v>241</v>
      </c>
      <c r="B132" s="60" t="s">
        <v>240</v>
      </c>
      <c r="C132" s="61">
        <f>'Hazard &amp; Exposure'!AO131</f>
        <v>8.9265272134559943</v>
      </c>
      <c r="D132" s="53">
        <f>'Hazard &amp; Exposure'!AP131</f>
        <v>8.3587195965960781</v>
      </c>
      <c r="E132" s="53">
        <f>'Hazard &amp; Exposure'!AQ131</f>
        <v>7.6887058581164434</v>
      </c>
      <c r="F132" s="53">
        <f>'Hazard &amp; Exposure'!AR131</f>
        <v>4.9964978671582543</v>
      </c>
      <c r="G132" s="53">
        <f>'Hazard &amp; Exposure'!AU131</f>
        <v>3.3610186721409701</v>
      </c>
      <c r="H132" s="54">
        <f>'Hazard &amp; Exposure'!AV131</f>
        <v>7.1499979501201762</v>
      </c>
      <c r="I132" s="53">
        <f>'Hazard &amp; Exposure'!AY131</f>
        <v>9.9422283844504182</v>
      </c>
      <c r="J132" s="53">
        <f>'Hazard &amp; Exposure'!BB131</f>
        <v>8</v>
      </c>
      <c r="K132" s="54">
        <f>'Hazard &amp; Exposure'!BC131</f>
        <v>8</v>
      </c>
      <c r="L132" s="55">
        <f t="shared" ref="L132:L163" si="41">(10-GEOMEAN(((10-H132)/10*9+1),((10-K132)/10*9+1)))/9*10</f>
        <v>7.6006320601086195</v>
      </c>
      <c r="M132" s="56">
        <f>Vulnerability!E131</f>
        <v>9.8307723536014375</v>
      </c>
      <c r="N132" s="54">
        <f>Vulnerability!H131</f>
        <v>4.7608588243244911</v>
      </c>
      <c r="O132" s="54">
        <f>Vulnerability!M131</f>
        <v>0.64331967948515167</v>
      </c>
      <c r="P132" s="54">
        <f t="shared" ref="P132:P163" si="42">AVERAGE(M132,M132,N132,O132)</f>
        <v>6.2664308027531295</v>
      </c>
      <c r="Q132" s="54">
        <f>Vulnerability!S131</f>
        <v>6.0126915196098487</v>
      </c>
      <c r="R132" s="54">
        <f>Vulnerability!W131</f>
        <v>3.1267851393619051</v>
      </c>
      <c r="S132" s="54">
        <f>Vulnerability!AC131</f>
        <v>1.5226873566981265</v>
      </c>
      <c r="T132" s="54">
        <f>Vulnerability!AI131</f>
        <v>5.8711111111111114</v>
      </c>
      <c r="U132" s="54">
        <f t="shared" ref="U132:U163" si="43">IF(AND(R132="x",T132="x"),S132,IF(AND(R132="x"),(10-GEOMEAN(((10-T132)/10*9+1),((10-S132)/10*9+1)))/9*10,IF(T132="x",(10-GEOMEAN(((10-R132)/10*9+1),((10-S132)/10*9+1)))/9*10,IF(R132="x",(10-GEOMEAN(((10-T132)/10*9+1),((10-S132)/10*9+1)))/9*10,(10-GEOMEAN(((10-R132)/10*9+1),((10-S132)/10*9+1),((10-T132)/10*9+1)))/9*10))))</f>
        <v>3.7359373789394312</v>
      </c>
      <c r="V132" s="54">
        <f t="shared" ref="V132:V163" si="44">(10-GEOMEAN(((10-Q132)/10*9+1),((10-U132)/10*9+1)))/9*10</f>
        <v>4.9790861399592838</v>
      </c>
      <c r="W132" s="55">
        <f t="shared" ref="W132:W163" si="45">(10-GEOMEAN(((10-P132)/10*9+1),((10-V132)/10*9+1)))/9*10</f>
        <v>5.660634010150253</v>
      </c>
      <c r="X132" s="61">
        <f>'Lack of Coping Capacity'!D131</f>
        <v>4.041666666666675</v>
      </c>
      <c r="Y132" s="54">
        <f>'Lack of Coping Capacity'!G131</f>
        <v>6.90031144618988</v>
      </c>
      <c r="Z132" s="54">
        <f t="shared" ref="Z132:Z163" si="46">AVERAGE(X132:Y132)</f>
        <v>5.4709890564282775</v>
      </c>
      <c r="AA132" s="54">
        <f>'Lack of Coping Capacity'!M131</f>
        <v>7.1541025641025637</v>
      </c>
      <c r="AB132" s="54">
        <f>'Lack of Coping Capacity'!Q131</f>
        <v>5.1328079633053285</v>
      </c>
      <c r="AC132" s="54">
        <f>'Lack of Coping Capacity'!U131</f>
        <v>7.0411944622445617</v>
      </c>
      <c r="AD132" s="54">
        <f t="shared" ref="AD132:AD163" si="47">AVERAGE(AA132:AC132)</f>
        <v>6.4427016632174841</v>
      </c>
      <c r="AE132" s="55">
        <f t="shared" ref="AE132:AE163" si="48">(10-GEOMEAN(((10-Z132)/10*9+1),((10-AD132)/10*9+1)))/9*10</f>
        <v>5.9797955792660318</v>
      </c>
      <c r="AF132" s="57">
        <f t="shared" si="40"/>
        <v>6.3601453547127811</v>
      </c>
      <c r="AG132" s="58">
        <f t="shared" ref="AG132:AG163" si="49">_xlfn.RANK.EQ(AF132,AF$4:AF$194)</f>
        <v>16</v>
      </c>
    </row>
    <row r="133" spans="1:33" ht="15.75" thickTop="1" thickBot="1" x14ac:dyDescent="0.25">
      <c r="A133" s="59" t="s">
        <v>243</v>
      </c>
      <c r="B133" s="60" t="s">
        <v>242</v>
      </c>
      <c r="C133" s="61">
        <f>'Hazard &amp; Exposure'!AO132</f>
        <v>2.8555840562068076</v>
      </c>
      <c r="D133" s="53">
        <f>'Hazard &amp; Exposure'!AP132</f>
        <v>0</v>
      </c>
      <c r="E133" s="53">
        <f>'Hazard &amp; Exposure'!AQ132</f>
        <v>2.3422499735693285</v>
      </c>
      <c r="F133" s="53">
        <f>'Hazard &amp; Exposure'!AR132</f>
        <v>5.0163983735870072</v>
      </c>
      <c r="G133" s="53">
        <f>'Hazard &amp; Exposure'!AU132</f>
        <v>0</v>
      </c>
      <c r="H133" s="54">
        <f>'Hazard &amp; Exposure'!AV132</f>
        <v>2.2552408817369152</v>
      </c>
      <c r="I133" s="53">
        <f>'Hazard &amp; Exposure'!AY132</f>
        <v>7.5829369729143699E-3</v>
      </c>
      <c r="J133" s="53">
        <f>'Hazard &amp; Exposure'!BB132</f>
        <v>0</v>
      </c>
      <c r="K133" s="54">
        <f>'Hazard &amp; Exposure'!BC132</f>
        <v>5.3080558810400594E-3</v>
      </c>
      <c r="L133" s="55">
        <f t="shared" si="41"/>
        <v>1.1938760806147088</v>
      </c>
      <c r="M133" s="56">
        <f>Vulnerability!E132</f>
        <v>4.1222904101413542</v>
      </c>
      <c r="N133" s="54" t="str">
        <f>Vulnerability!H132</f>
        <v>x</v>
      </c>
      <c r="O133" s="54">
        <f>Vulnerability!M132</f>
        <v>7.2621975247360444</v>
      </c>
      <c r="P133" s="54">
        <f t="shared" si="42"/>
        <v>5.1689261150062507</v>
      </c>
      <c r="Q133" s="54">
        <f>Vulnerability!S132</f>
        <v>0</v>
      </c>
      <c r="R133" s="54" t="str">
        <f>Vulnerability!W132</f>
        <v>x</v>
      </c>
      <c r="S133" s="54">
        <f>Vulnerability!AC132</f>
        <v>0</v>
      </c>
      <c r="T133" s="54">
        <f>Vulnerability!AI132</f>
        <v>2.3333333333333335</v>
      </c>
      <c r="U133" s="54">
        <f t="shared" si="43"/>
        <v>1.2353395363160127</v>
      </c>
      <c r="V133" s="54">
        <f t="shared" si="44"/>
        <v>0.63586432282487559</v>
      </c>
      <c r="W133" s="55">
        <f t="shared" si="45"/>
        <v>3.2215069197812252</v>
      </c>
      <c r="X133" s="61">
        <f>'Lack of Coping Capacity'!D132</f>
        <v>5.916666666666675</v>
      </c>
      <c r="Y133" s="54">
        <f>'Lack of Coping Capacity'!G132</f>
        <v>6.1761585474014282</v>
      </c>
      <c r="Z133" s="54">
        <f t="shared" si="46"/>
        <v>6.0464126070340516</v>
      </c>
      <c r="AA133" s="54" t="str">
        <f>'Lack of Coping Capacity'!M132</f>
        <v>x</v>
      </c>
      <c r="AB133" s="54">
        <f>'Lack of Coping Capacity'!Q132</f>
        <v>0.47000000000000031</v>
      </c>
      <c r="AC133" s="54">
        <f>'Lack of Coping Capacity'!U132</f>
        <v>5.5118644067796616</v>
      </c>
      <c r="AD133" s="54">
        <f t="shared" si="47"/>
        <v>2.9909322033898311</v>
      </c>
      <c r="AE133" s="55">
        <f t="shared" si="48"/>
        <v>4.6981353613694949</v>
      </c>
      <c r="AF133" s="57">
        <f t="shared" si="40"/>
        <v>2.6241054407593993</v>
      </c>
      <c r="AG133" s="58">
        <f t="shared" si="49"/>
        <v>134</v>
      </c>
    </row>
    <row r="134" spans="1:33" ht="15.75" thickTop="1" thickBot="1" x14ac:dyDescent="0.25">
      <c r="A134" s="59" t="s">
        <v>393</v>
      </c>
      <c r="B134" s="60" t="s">
        <v>237</v>
      </c>
      <c r="C134" s="61">
        <f>'Hazard &amp; Exposure'!AO133</f>
        <v>6.3381951214625083</v>
      </c>
      <c r="D134" s="53">
        <f>'Hazard &amp; Exposure'!AP133</f>
        <v>1.5961518557648842</v>
      </c>
      <c r="E134" s="53">
        <f>'Hazard &amp; Exposure'!AQ133</f>
        <v>1.3313225069204135</v>
      </c>
      <c r="F134" s="53">
        <f>'Hazard &amp; Exposure'!AR133</f>
        <v>0</v>
      </c>
      <c r="G134" s="53">
        <f>'Hazard &amp; Exposure'!AU133</f>
        <v>1.1111111111111112</v>
      </c>
      <c r="H134" s="54">
        <f>'Hazard &amp; Exposure'!AV133</f>
        <v>2.4283963078143671</v>
      </c>
      <c r="I134" s="53">
        <f>'Hazard &amp; Exposure'!AY133</f>
        <v>8.6352408793490412</v>
      </c>
      <c r="J134" s="53">
        <f>'Hazard &amp; Exposure'!BB133</f>
        <v>9</v>
      </c>
      <c r="K134" s="54">
        <f>'Hazard &amp; Exposure'!BC133</f>
        <v>9</v>
      </c>
      <c r="L134" s="55">
        <f t="shared" si="41"/>
        <v>6.8297356667184239</v>
      </c>
      <c r="M134" s="56">
        <f>Vulnerability!E133</f>
        <v>8.7635833747363474</v>
      </c>
      <c r="N134" s="54">
        <f>Vulnerability!H133</f>
        <v>2.625</v>
      </c>
      <c r="O134" s="54">
        <f>Vulnerability!M133</f>
        <v>10</v>
      </c>
      <c r="P134" s="54">
        <f t="shared" si="42"/>
        <v>7.5380416873681737</v>
      </c>
      <c r="Q134" s="54">
        <f>Vulnerability!S133</f>
        <v>0</v>
      </c>
      <c r="R134" s="54">
        <f>Vulnerability!W133</f>
        <v>0.25827724395742813</v>
      </c>
      <c r="S134" s="54">
        <f>Vulnerability!AC133</f>
        <v>0.23384065162635537</v>
      </c>
      <c r="T134" s="54">
        <f>Vulnerability!AI133</f>
        <v>8.1333333333333329</v>
      </c>
      <c r="U134" s="54">
        <f t="shared" si="43"/>
        <v>4.0535964512391205</v>
      </c>
      <c r="V134" s="54">
        <f t="shared" si="44"/>
        <v>2.255783361437854</v>
      </c>
      <c r="W134" s="55">
        <f t="shared" si="45"/>
        <v>5.4861043715969382</v>
      </c>
      <c r="X134" s="61">
        <f>'Lack of Coping Capacity'!D133</f>
        <v>6.25</v>
      </c>
      <c r="Y134" s="54">
        <f>'Lack of Coping Capacity'!G133</f>
        <v>6.5504518747329712</v>
      </c>
      <c r="Z134" s="54">
        <f t="shared" si="46"/>
        <v>6.4002259373664856</v>
      </c>
      <c r="AA134" s="54">
        <f>'Lack of Coping Capacity'!M133</f>
        <v>6.0705128205128203</v>
      </c>
      <c r="AB134" s="54">
        <f>'Lack of Coping Capacity'!Q133</f>
        <v>3.0386387408613103</v>
      </c>
      <c r="AC134" s="54">
        <f>'Lack of Coping Capacity'!U133</f>
        <v>1.0175769501054113</v>
      </c>
      <c r="AD134" s="54">
        <f t="shared" si="47"/>
        <v>3.3755761704931806</v>
      </c>
      <c r="AE134" s="55">
        <f t="shared" si="48"/>
        <v>5.0744550116848295</v>
      </c>
      <c r="AF134" s="57">
        <f t="shared" ref="AF134:AF165" si="50">L134^(1/3)*W134^(1/3)*AE134^(1/3)</f>
        <v>5.7502375878647305</v>
      </c>
      <c r="AG134" s="58">
        <f t="shared" si="49"/>
        <v>27</v>
      </c>
    </row>
    <row r="135" spans="1:33" ht="15.75" thickTop="1" thickBot="1" x14ac:dyDescent="0.25">
      <c r="A135" s="59" t="s">
        <v>245</v>
      </c>
      <c r="B135" s="60" t="s">
        <v>244</v>
      </c>
      <c r="C135" s="61">
        <f>'Hazard &amp; Exposure'!AO134</f>
        <v>6.9899582299851399</v>
      </c>
      <c r="D135" s="53">
        <f>'Hazard &amp; Exposure'!AP134</f>
        <v>2.7156391501612562</v>
      </c>
      <c r="E135" s="53">
        <f>'Hazard &amp; Exposure'!AQ134</f>
        <v>3.7297424925666443</v>
      </c>
      <c r="F135" s="53">
        <f>'Hazard &amp; Exposure'!AR134</f>
        <v>0</v>
      </c>
      <c r="G135" s="53">
        <f>'Hazard &amp; Exposure'!AU134</f>
        <v>0.36231884057971042</v>
      </c>
      <c r="H135" s="54">
        <f>'Hazard &amp; Exposure'!AV134</f>
        <v>3.2249875179593945</v>
      </c>
      <c r="I135" s="53">
        <f>'Hazard &amp; Exposure'!AY134</f>
        <v>3.2099832955780054</v>
      </c>
      <c r="J135" s="53">
        <f>'Hazard &amp; Exposure'!BB134</f>
        <v>0</v>
      </c>
      <c r="K135" s="54">
        <f>'Hazard &amp; Exposure'!BC134</f>
        <v>2.2469883069046039</v>
      </c>
      <c r="L135" s="55">
        <f t="shared" si="41"/>
        <v>2.7502757474140664</v>
      </c>
      <c r="M135" s="56">
        <f>Vulnerability!E134</f>
        <v>4.9650581443613895</v>
      </c>
      <c r="N135" s="54">
        <f>Vulnerability!H134</f>
        <v>5.6488521621096748</v>
      </c>
      <c r="O135" s="54">
        <f>Vulnerability!M134</f>
        <v>0.46582463986100642</v>
      </c>
      <c r="P135" s="54">
        <f t="shared" si="42"/>
        <v>4.011198272673365</v>
      </c>
      <c r="Q135" s="54">
        <f>Vulnerability!S134</f>
        <v>2.7580591267835639</v>
      </c>
      <c r="R135" s="54">
        <f>Vulnerability!W134</f>
        <v>0.52109210671571304</v>
      </c>
      <c r="S135" s="54">
        <f>Vulnerability!AC134</f>
        <v>6.1125675112638334E-2</v>
      </c>
      <c r="T135" s="54">
        <f>Vulnerability!AI134</f>
        <v>2.9333333333333336</v>
      </c>
      <c r="U135" s="54">
        <f t="shared" si="43"/>
        <v>1.2566869853011278</v>
      </c>
      <c r="V135" s="54">
        <f t="shared" si="44"/>
        <v>2.0383762974784365</v>
      </c>
      <c r="W135" s="55">
        <f t="shared" si="45"/>
        <v>3.0851764999239673</v>
      </c>
      <c r="X135" s="61">
        <f>'Lack of Coping Capacity'!D134</f>
        <v>4.25</v>
      </c>
      <c r="Y135" s="54">
        <f>'Lack of Coping Capacity'!G134</f>
        <v>5.4286992251873016</v>
      </c>
      <c r="Z135" s="54">
        <f t="shared" si="46"/>
        <v>4.8393496125936508</v>
      </c>
      <c r="AA135" s="54">
        <f>'Lack of Coping Capacity'!M134</f>
        <v>4.5474731417171892</v>
      </c>
      <c r="AB135" s="54">
        <f>'Lack of Coping Capacity'!Q134</f>
        <v>4.2792943320536994</v>
      </c>
      <c r="AC135" s="54">
        <f>'Lack of Coping Capacity'!U134</f>
        <v>3.7236410114701575</v>
      </c>
      <c r="AD135" s="54">
        <f t="shared" si="47"/>
        <v>4.1834694950803488</v>
      </c>
      <c r="AE135" s="55">
        <f t="shared" si="48"/>
        <v>4.5195622822736112</v>
      </c>
      <c r="AF135" s="57">
        <f t="shared" si="50"/>
        <v>3.3722327603143745</v>
      </c>
      <c r="AG135" s="58">
        <f t="shared" si="49"/>
        <v>105</v>
      </c>
    </row>
    <row r="136" spans="1:33" ht="15.75" thickTop="1" thickBot="1" x14ac:dyDescent="0.25">
      <c r="A136" s="59" t="s">
        <v>247</v>
      </c>
      <c r="B136" s="60" t="s">
        <v>246</v>
      </c>
      <c r="C136" s="61">
        <f>'Hazard &amp; Exposure'!AO135</f>
        <v>6.7092093779202022</v>
      </c>
      <c r="D136" s="53">
        <f>'Hazard &amp; Exposure'!AP135</f>
        <v>3.8205247430153557</v>
      </c>
      <c r="E136" s="53">
        <f>'Hazard &amp; Exposure'!AQ135</f>
        <v>4.3318531845813357</v>
      </c>
      <c r="F136" s="53">
        <f>'Hazard &amp; Exposure'!AR135</f>
        <v>2.8789045224330876E-2</v>
      </c>
      <c r="G136" s="53">
        <f>'Hazard &amp; Exposure'!AU135</f>
        <v>1.8168448115233993</v>
      </c>
      <c r="H136" s="54">
        <f>'Hazard &amp; Exposure'!AV135</f>
        <v>3.6965377285017267</v>
      </c>
      <c r="I136" s="53">
        <f>'Hazard &amp; Exposure'!AY135</f>
        <v>2.4131890227597914</v>
      </c>
      <c r="J136" s="53">
        <f>'Hazard &amp; Exposure'!BB135</f>
        <v>0</v>
      </c>
      <c r="K136" s="54">
        <f>'Hazard &amp; Exposure'!BC135</f>
        <v>1.6892323159318539</v>
      </c>
      <c r="L136" s="55">
        <f t="shared" si="41"/>
        <v>2.7529287890444336</v>
      </c>
      <c r="M136" s="56">
        <f>Vulnerability!E135</f>
        <v>10</v>
      </c>
      <c r="N136" s="54">
        <f>Vulnerability!H135</f>
        <v>8.4951633891572822</v>
      </c>
      <c r="O136" s="54">
        <f>Vulnerability!M135</f>
        <v>3.2262071026649557</v>
      </c>
      <c r="P136" s="54">
        <f t="shared" si="42"/>
        <v>7.9303426229555596</v>
      </c>
      <c r="Q136" s="54">
        <f>Vulnerability!S135</f>
        <v>1.63032011366202</v>
      </c>
      <c r="R136" s="54">
        <f>Vulnerability!W135</f>
        <v>4.1294405688936502</v>
      </c>
      <c r="S136" s="54">
        <f>Vulnerability!AC135</f>
        <v>1.0414871097359999</v>
      </c>
      <c r="T136" s="54">
        <f>Vulnerability!AI135</f>
        <v>2.3333333333333335</v>
      </c>
      <c r="U136" s="54">
        <f t="shared" si="43"/>
        <v>2.5973970027758329</v>
      </c>
      <c r="V136" s="54">
        <f t="shared" si="44"/>
        <v>2.1268613331296233</v>
      </c>
      <c r="W136" s="55">
        <f t="shared" si="45"/>
        <v>5.7653821071751619</v>
      </c>
      <c r="X136" s="61">
        <f>'Lack of Coping Capacity'!D135</f>
        <v>6.666666666666675</v>
      </c>
      <c r="Y136" s="54">
        <f>'Lack of Coping Capacity'!G135</f>
        <v>6.9625242352485657</v>
      </c>
      <c r="Z136" s="54">
        <f t="shared" si="46"/>
        <v>6.8145954509576203</v>
      </c>
      <c r="AA136" s="54" t="str">
        <f>'Lack of Coping Capacity'!M135</f>
        <v>x</v>
      </c>
      <c r="AB136" s="54">
        <f>'Lack of Coping Capacity'!Q135</f>
        <v>9.6106636858314687</v>
      </c>
      <c r="AC136" s="54">
        <f>'Lack of Coping Capacity'!U135</f>
        <v>9.844446338983051</v>
      </c>
      <c r="AD136" s="54">
        <f t="shared" si="47"/>
        <v>9.7275550124072598</v>
      </c>
      <c r="AE136" s="55">
        <f t="shared" si="48"/>
        <v>8.6729826393561957</v>
      </c>
      <c r="AF136" s="57">
        <f t="shared" si="50"/>
        <v>5.1633375395958305</v>
      </c>
      <c r="AG136" s="58">
        <f t="shared" si="49"/>
        <v>36</v>
      </c>
    </row>
    <row r="137" spans="1:33" ht="15.75" thickTop="1" thickBot="1" x14ac:dyDescent="0.25">
      <c r="A137" s="59" t="s">
        <v>249</v>
      </c>
      <c r="B137" s="60" t="s">
        <v>248</v>
      </c>
      <c r="C137" s="61">
        <f>'Hazard &amp; Exposure'!AO136</f>
        <v>2.1471704071234716E-4</v>
      </c>
      <c r="D137" s="53">
        <f>'Hazard &amp; Exposure'!AP136</f>
        <v>7.1144405609167682</v>
      </c>
      <c r="E137" s="53">
        <f>'Hazard &amp; Exposure'!AQ136</f>
        <v>0</v>
      </c>
      <c r="F137" s="53">
        <f>'Hazard &amp; Exposure'!AR136</f>
        <v>0</v>
      </c>
      <c r="G137" s="53">
        <f>'Hazard &amp; Exposure'!AU136</f>
        <v>3.7694433581234676</v>
      </c>
      <c r="H137" s="54">
        <f>'Hazard &amp; Exposure'!AV136</f>
        <v>2.7752315498304982</v>
      </c>
      <c r="I137" s="53">
        <f>'Hazard &amp; Exposure'!AY136</f>
        <v>2.4864758481852167</v>
      </c>
      <c r="J137" s="53">
        <f>'Hazard &amp; Exposure'!BB136</f>
        <v>0</v>
      </c>
      <c r="K137" s="54">
        <f>'Hazard &amp; Exposure'!BC136</f>
        <v>1.7405330937296517</v>
      </c>
      <c r="L137" s="55">
        <f t="shared" si="41"/>
        <v>2.2730112150658361</v>
      </c>
      <c r="M137" s="56">
        <f>Vulnerability!E136</f>
        <v>8.9150462172429989</v>
      </c>
      <c r="N137" s="54">
        <f>Vulnerability!H136</f>
        <v>6.0402278404008385</v>
      </c>
      <c r="O137" s="54">
        <f>Vulnerability!M136</f>
        <v>0.456708099794362</v>
      </c>
      <c r="P137" s="54">
        <f t="shared" si="42"/>
        <v>6.0817570936702996</v>
      </c>
      <c r="Q137" s="54">
        <f>Vulnerability!S136</f>
        <v>0</v>
      </c>
      <c r="R137" s="54">
        <f>Vulnerability!W136</f>
        <v>0.52906339931599378</v>
      </c>
      <c r="S137" s="54">
        <f>Vulnerability!AC136</f>
        <v>5.8801661792086337</v>
      </c>
      <c r="T137" s="54">
        <f>Vulnerability!AI136</f>
        <v>3.7635555555555555</v>
      </c>
      <c r="U137" s="54">
        <f t="shared" si="43"/>
        <v>3.7020317394433495</v>
      </c>
      <c r="V137" s="54">
        <f t="shared" si="44"/>
        <v>2.03790307152325</v>
      </c>
      <c r="W137" s="55">
        <f t="shared" si="45"/>
        <v>4.3559371455512697</v>
      </c>
      <c r="X137" s="61">
        <f>'Lack of Coping Capacity'!D136</f>
        <v>3.7075000000000005</v>
      </c>
      <c r="Y137" s="54">
        <f>'Lack of Coping Capacity'!G136</f>
        <v>7.1806506991386412</v>
      </c>
      <c r="Z137" s="54">
        <f t="shared" si="46"/>
        <v>5.4440753495693208</v>
      </c>
      <c r="AA137" s="54">
        <f>'Lack of Coping Capacity'!M136</f>
        <v>4.5781550401937459</v>
      </c>
      <c r="AB137" s="54">
        <f>'Lack of Coping Capacity'!Q136</f>
        <v>4.3445644795040685</v>
      </c>
      <c r="AC137" s="54">
        <f>'Lack of Coping Capacity'!U136</f>
        <v>5.2921845611443938</v>
      </c>
      <c r="AD137" s="54">
        <f t="shared" si="47"/>
        <v>4.7383013602807358</v>
      </c>
      <c r="AE137" s="55">
        <f t="shared" si="48"/>
        <v>5.1015403477821719</v>
      </c>
      <c r="AF137" s="57">
        <f t="shared" si="50"/>
        <v>3.6965351163331674</v>
      </c>
      <c r="AG137" s="58">
        <f t="shared" si="49"/>
        <v>95</v>
      </c>
    </row>
    <row r="138" spans="1:33" ht="15.75" thickTop="1" thickBot="1" x14ac:dyDescent="0.25">
      <c r="A138" s="59" t="s">
        <v>251</v>
      </c>
      <c r="B138" s="60" t="s">
        <v>250</v>
      </c>
      <c r="C138" s="61">
        <f>'Hazard &amp; Exposure'!AO137</f>
        <v>9.8905085263340577</v>
      </c>
      <c r="D138" s="53">
        <f>'Hazard &amp; Exposure'!AP137</f>
        <v>6.1471803372359197</v>
      </c>
      <c r="E138" s="53">
        <f>'Hazard &amp; Exposure'!AQ137</f>
        <v>10</v>
      </c>
      <c r="F138" s="53">
        <f>'Hazard &amp; Exposure'!AR137</f>
        <v>0</v>
      </c>
      <c r="G138" s="53">
        <f>'Hazard &amp; Exposure'!AU137</f>
        <v>4.8871240183965323</v>
      </c>
      <c r="H138" s="54">
        <f>'Hazard &amp; Exposure'!AV137</f>
        <v>7.6944906831284197</v>
      </c>
      <c r="I138" s="53">
        <f>'Hazard &amp; Exposure'!AY137</f>
        <v>5.6343909417727129</v>
      </c>
      <c r="J138" s="53">
        <f>'Hazard &amp; Exposure'!BB137</f>
        <v>0</v>
      </c>
      <c r="K138" s="54">
        <f>'Hazard &amp; Exposure'!BC137</f>
        <v>3.9440736592408996</v>
      </c>
      <c r="L138" s="55">
        <f t="shared" si="41"/>
        <v>6.1626723102187757</v>
      </c>
      <c r="M138" s="56">
        <f>Vulnerability!E137</f>
        <v>8.1229807513061782</v>
      </c>
      <c r="N138" s="54">
        <f>Vulnerability!H137</f>
        <v>4.9347681997616633</v>
      </c>
      <c r="O138" s="54">
        <f>Vulnerability!M137</f>
        <v>0.4007717770043735</v>
      </c>
      <c r="P138" s="54">
        <f t="shared" si="42"/>
        <v>5.3953753698445981</v>
      </c>
      <c r="Q138" s="54">
        <f>Vulnerability!S137</f>
        <v>0</v>
      </c>
      <c r="R138" s="54">
        <f>Vulnerability!W137</f>
        <v>0.67806758838494174</v>
      </c>
      <c r="S138" s="54">
        <f>Vulnerability!AC137</f>
        <v>1.2845901363670045</v>
      </c>
      <c r="T138" s="54">
        <f>Vulnerability!AI137</f>
        <v>3.015333333333333</v>
      </c>
      <c r="U138" s="54">
        <f t="shared" si="43"/>
        <v>1.7133775556364523</v>
      </c>
      <c r="V138" s="54">
        <f t="shared" si="44"/>
        <v>0.89253676203989551</v>
      </c>
      <c r="W138" s="55">
        <f t="shared" si="45"/>
        <v>3.4686854077250762</v>
      </c>
      <c r="X138" s="61">
        <f>'Lack of Coping Capacity'!D137</f>
        <v>3.7083333333333246</v>
      </c>
      <c r="Y138" s="54">
        <f>'Lack of Coping Capacity'!G137</f>
        <v>5.742404735088348</v>
      </c>
      <c r="Z138" s="54">
        <f t="shared" si="46"/>
        <v>4.7253690342108365</v>
      </c>
      <c r="AA138" s="54">
        <f>'Lack of Coping Capacity'!M137</f>
        <v>5.2087204222755767</v>
      </c>
      <c r="AB138" s="54">
        <f>'Lack of Coping Capacity'!Q137</f>
        <v>5.0143396372338955</v>
      </c>
      <c r="AC138" s="54">
        <f>'Lack of Coping Capacity'!U137</f>
        <v>7.1364396389739193</v>
      </c>
      <c r="AD138" s="54">
        <f t="shared" si="47"/>
        <v>5.786499899494463</v>
      </c>
      <c r="AE138" s="55">
        <f t="shared" si="48"/>
        <v>5.2800225457439742</v>
      </c>
      <c r="AF138" s="57">
        <f t="shared" si="50"/>
        <v>4.8327009534558361</v>
      </c>
      <c r="AG138" s="58">
        <f t="shared" si="49"/>
        <v>46</v>
      </c>
    </row>
    <row r="139" spans="1:33" ht="15.75" thickTop="1" thickBot="1" x14ac:dyDescent="0.25">
      <c r="A139" s="59" t="s">
        <v>253</v>
      </c>
      <c r="B139" s="60" t="s">
        <v>252</v>
      </c>
      <c r="C139" s="61">
        <f>'Hazard &amp; Exposure'!AO138</f>
        <v>10</v>
      </c>
      <c r="D139" s="53">
        <f>'Hazard &amp; Exposure'!AP138</f>
        <v>9.6081056761359083</v>
      </c>
      <c r="E139" s="53">
        <f>'Hazard &amp; Exposure'!AQ138</f>
        <v>10</v>
      </c>
      <c r="F139" s="53">
        <f>'Hazard &amp; Exposure'!AR138</f>
        <v>9.55839572765084</v>
      </c>
      <c r="G139" s="53">
        <f>'Hazard &amp; Exposure'!AU138</f>
        <v>3.3654213970517475</v>
      </c>
      <c r="H139" s="54">
        <f>'Hazard &amp; Exposure'!AV138</f>
        <v>9.250200566823672</v>
      </c>
      <c r="I139" s="53">
        <f>'Hazard &amp; Exposure'!AY138</f>
        <v>8.4059259361591945</v>
      </c>
      <c r="J139" s="53">
        <f>'Hazard &amp; Exposure'!BB138</f>
        <v>7</v>
      </c>
      <c r="K139" s="54">
        <f>'Hazard &amp; Exposure'!BC138</f>
        <v>7</v>
      </c>
      <c r="L139" s="55">
        <f t="shared" si="41"/>
        <v>8.3451736542253059</v>
      </c>
      <c r="M139" s="56">
        <f>Vulnerability!E138</f>
        <v>9.2103930568613137</v>
      </c>
      <c r="N139" s="54">
        <f>Vulnerability!H138</f>
        <v>4.0656427217626714</v>
      </c>
      <c r="O139" s="54">
        <f>Vulnerability!M138</f>
        <v>9.0659248599595621E-2</v>
      </c>
      <c r="P139" s="54">
        <f t="shared" si="42"/>
        <v>5.6442720210212238</v>
      </c>
      <c r="Q139" s="54">
        <f>Vulnerability!S138</f>
        <v>3.7994980529656299</v>
      </c>
      <c r="R139" s="54">
        <f>Vulnerability!W138</f>
        <v>3.3421786879093993</v>
      </c>
      <c r="S139" s="54">
        <f>Vulnerability!AC138</f>
        <v>7.1267878225462162</v>
      </c>
      <c r="T139" s="54">
        <f>Vulnerability!AI138</f>
        <v>2.5071111111111115</v>
      </c>
      <c r="U139" s="54">
        <f t="shared" si="43"/>
        <v>4.6772437235315047</v>
      </c>
      <c r="V139" s="54">
        <f t="shared" si="44"/>
        <v>4.2523977619906361</v>
      </c>
      <c r="W139" s="55">
        <f t="shared" si="45"/>
        <v>4.9877556384398449</v>
      </c>
      <c r="X139" s="61">
        <f>'Lack of Coping Capacity'!D138</f>
        <v>4.25</v>
      </c>
      <c r="Y139" s="54">
        <f>'Lack of Coping Capacity'!G138</f>
        <v>5.6407074153423311</v>
      </c>
      <c r="Z139" s="54">
        <f t="shared" si="46"/>
        <v>4.9453537076711651</v>
      </c>
      <c r="AA139" s="54">
        <f>'Lack of Coping Capacity'!M138</f>
        <v>4.7347887616920152</v>
      </c>
      <c r="AB139" s="54">
        <f>'Lack of Coping Capacity'!Q138</f>
        <v>3.355341784737758</v>
      </c>
      <c r="AC139" s="54">
        <f>'Lack of Coping Capacity'!U138</f>
        <v>8.1574860038233865</v>
      </c>
      <c r="AD139" s="54">
        <f t="shared" si="47"/>
        <v>5.4158721834177195</v>
      </c>
      <c r="AE139" s="55">
        <f t="shared" si="48"/>
        <v>5.1852810778765344</v>
      </c>
      <c r="AF139" s="57">
        <f t="shared" si="50"/>
        <v>5.9984302960496221</v>
      </c>
      <c r="AG139" s="58">
        <f t="shared" si="49"/>
        <v>18</v>
      </c>
    </row>
    <row r="140" spans="1:33" ht="15.75" thickTop="1" thickBot="1" x14ac:dyDescent="0.25">
      <c r="A140" s="59" t="s">
        <v>255</v>
      </c>
      <c r="B140" s="60" t="s">
        <v>254</v>
      </c>
      <c r="C140" s="61">
        <f>'Hazard &amp; Exposure'!AO139</f>
        <v>2.0896704433874249</v>
      </c>
      <c r="D140" s="53">
        <f>'Hazard &amp; Exposure'!AP139</f>
        <v>6.5536294638588286</v>
      </c>
      <c r="E140" s="53">
        <f>'Hazard &amp; Exposure'!AQ139</f>
        <v>0</v>
      </c>
      <c r="F140" s="53">
        <f>'Hazard &amp; Exposure'!AR139</f>
        <v>0</v>
      </c>
      <c r="G140" s="53">
        <f>'Hazard &amp; Exposure'!AU139</f>
        <v>0.55555555555555536</v>
      </c>
      <c r="H140" s="54">
        <f>'Hazard &amp; Exposure'!AV139</f>
        <v>2.2843904943254283</v>
      </c>
      <c r="I140" s="53">
        <f>'Hazard &amp; Exposure'!AY139</f>
        <v>1.7624755528328053</v>
      </c>
      <c r="J140" s="53">
        <f>'Hazard &amp; Exposure'!BB139</f>
        <v>0</v>
      </c>
      <c r="K140" s="54">
        <f>'Hazard &amp; Exposure'!BC139</f>
        <v>1.2337328869829638</v>
      </c>
      <c r="L140" s="55">
        <f t="shared" si="41"/>
        <v>1.7738278868160564</v>
      </c>
      <c r="M140" s="56">
        <f>Vulnerability!E139</f>
        <v>2.9444968980244406</v>
      </c>
      <c r="N140" s="54">
        <f>Vulnerability!H139</f>
        <v>2.4960507988906269</v>
      </c>
      <c r="O140" s="54">
        <f>Vulnerability!M139</f>
        <v>0</v>
      </c>
      <c r="P140" s="54">
        <f t="shared" si="42"/>
        <v>2.096261148734877</v>
      </c>
      <c r="Q140" s="54">
        <f>Vulnerability!S139</f>
        <v>0</v>
      </c>
      <c r="R140" s="54">
        <f>Vulnerability!W139</f>
        <v>0.1043245087186347</v>
      </c>
      <c r="S140" s="54">
        <f>Vulnerability!AC139</f>
        <v>2.0113818258060689E-4</v>
      </c>
      <c r="T140" s="54">
        <f>Vulnerability!AI139</f>
        <v>1.0880000000000001</v>
      </c>
      <c r="U140" s="54">
        <f t="shared" si="43"/>
        <v>0.40896424160583639</v>
      </c>
      <c r="V140" s="54">
        <f t="shared" si="44"/>
        <v>0.20639914817953314</v>
      </c>
      <c r="W140" s="55">
        <f t="shared" si="45"/>
        <v>1.1962564864200647</v>
      </c>
      <c r="X140" s="61">
        <f>'Lack of Coping Capacity'!D139</f>
        <v>4.583333333333325</v>
      </c>
      <c r="Y140" s="54">
        <f>'Lack of Coping Capacity'!G139</f>
        <v>3.7918302416801453</v>
      </c>
      <c r="Z140" s="54">
        <f t="shared" si="46"/>
        <v>4.1875817875067352</v>
      </c>
      <c r="AA140" s="54">
        <f>'Lack of Coping Capacity'!M139</f>
        <v>5.3756410256410252</v>
      </c>
      <c r="AB140" s="54">
        <f>'Lack of Coping Capacity'!Q139</f>
        <v>1.2583582102793804</v>
      </c>
      <c r="AC140" s="54">
        <f>'Lack of Coping Capacity'!U139</f>
        <v>3.6339661993639596</v>
      </c>
      <c r="AD140" s="54">
        <f t="shared" si="47"/>
        <v>3.4226551450947884</v>
      </c>
      <c r="AE140" s="55">
        <f t="shared" si="48"/>
        <v>3.8151361705048172</v>
      </c>
      <c r="AF140" s="57">
        <f t="shared" si="50"/>
        <v>2.0079301880546958</v>
      </c>
      <c r="AG140" s="58">
        <f t="shared" si="49"/>
        <v>152</v>
      </c>
    </row>
    <row r="141" spans="1:33" ht="15.75" thickTop="1" thickBot="1" x14ac:dyDescent="0.25">
      <c r="A141" s="59" t="s">
        <v>257</v>
      </c>
      <c r="B141" s="60" t="s">
        <v>256</v>
      </c>
      <c r="C141" s="61">
        <f>'Hazard &amp; Exposure'!AO140</f>
        <v>6.3915851919075495</v>
      </c>
      <c r="D141" s="53">
        <f>'Hazard &amp; Exposure'!AP140</f>
        <v>3.5093053051655905</v>
      </c>
      <c r="E141" s="53">
        <f>'Hazard &amp; Exposure'!AQ140</f>
        <v>0</v>
      </c>
      <c r="F141" s="53">
        <f>'Hazard &amp; Exposure'!AR140</f>
        <v>0.8501110013560107</v>
      </c>
      <c r="G141" s="53">
        <f>'Hazard &amp; Exposure'!AU140</f>
        <v>1.8357487922705313</v>
      </c>
      <c r="H141" s="54">
        <f>'Hazard &amp; Exposure'!AV140</f>
        <v>2.873170769279386</v>
      </c>
      <c r="I141" s="53">
        <f>'Hazard &amp; Exposure'!AY140</f>
        <v>7.4795538166640474E-2</v>
      </c>
      <c r="J141" s="53">
        <f>'Hazard &amp; Exposure'!BB140</f>
        <v>0</v>
      </c>
      <c r="K141" s="54">
        <f>'Hazard &amp; Exposure'!BC140</f>
        <v>5.2356876716648328E-2</v>
      </c>
      <c r="L141" s="55">
        <f t="shared" si="41"/>
        <v>1.5664079916882478</v>
      </c>
      <c r="M141" s="56">
        <f>Vulnerability!E140</f>
        <v>4.1309943972246179</v>
      </c>
      <c r="N141" s="54">
        <f>Vulnerability!H140</f>
        <v>6.1431197169288083</v>
      </c>
      <c r="O141" s="54">
        <f>Vulnerability!M140</f>
        <v>0</v>
      </c>
      <c r="P141" s="54">
        <f t="shared" si="42"/>
        <v>3.601277127844511</v>
      </c>
      <c r="Q141" s="54">
        <f>Vulnerability!S140</f>
        <v>0</v>
      </c>
      <c r="R141" s="54">
        <f>Vulnerability!W140</f>
        <v>0.19630941405137867</v>
      </c>
      <c r="S141" s="54">
        <f>Vulnerability!AC140</f>
        <v>5.1626196508713917E-4</v>
      </c>
      <c r="T141" s="54">
        <f>Vulnerability!AI140</f>
        <v>0.80444444444444463</v>
      </c>
      <c r="U141" s="54">
        <f t="shared" si="43"/>
        <v>0.3392569769822984</v>
      </c>
      <c r="V141" s="54">
        <f t="shared" si="44"/>
        <v>0.17094346353884798</v>
      </c>
      <c r="W141" s="55">
        <f t="shared" si="45"/>
        <v>2.0469595908433704</v>
      </c>
      <c r="X141" s="61">
        <f>'Lack of Coping Capacity'!D140</f>
        <v>3.4583333333333255</v>
      </c>
      <c r="Y141" s="54">
        <f>'Lack of Coping Capacity'!G140</f>
        <v>3.1725301980972289</v>
      </c>
      <c r="Z141" s="54">
        <f t="shared" si="46"/>
        <v>3.3154317657152772</v>
      </c>
      <c r="AA141" s="54">
        <f>'Lack of Coping Capacity'!M140</f>
        <v>5.0247774924839677</v>
      </c>
      <c r="AB141" s="54">
        <f>'Lack of Coping Capacity'!Q140</f>
        <v>2.8367312202851847</v>
      </c>
      <c r="AC141" s="54">
        <f>'Lack of Coping Capacity'!U140</f>
        <v>1.9231969150874857</v>
      </c>
      <c r="AD141" s="54">
        <f t="shared" si="47"/>
        <v>3.2615685426188796</v>
      </c>
      <c r="AE141" s="55">
        <f t="shared" si="48"/>
        <v>3.2885465142541292</v>
      </c>
      <c r="AF141" s="57">
        <f t="shared" si="50"/>
        <v>2.1928354803018588</v>
      </c>
      <c r="AG141" s="58">
        <f t="shared" si="49"/>
        <v>148</v>
      </c>
    </row>
    <row r="142" spans="1:33" ht="15.75" thickTop="1" thickBot="1" x14ac:dyDescent="0.25">
      <c r="A142" s="59" t="s">
        <v>259</v>
      </c>
      <c r="B142" s="60" t="s">
        <v>258</v>
      </c>
      <c r="C142" s="61">
        <f>'Hazard &amp; Exposure'!AO141</f>
        <v>0.31593240327102895</v>
      </c>
      <c r="D142" s="53">
        <f>'Hazard &amp; Exposure'!AP141</f>
        <v>0.74591842592768742</v>
      </c>
      <c r="E142" s="53">
        <f>'Hazard &amp; Exposure'!AQ141</f>
        <v>0</v>
      </c>
      <c r="F142" s="53">
        <f>'Hazard &amp; Exposure'!AR141</f>
        <v>0</v>
      </c>
      <c r="G142" s="53">
        <f>'Hazard &amp; Exposure'!AU141</f>
        <v>3.3333333333333339</v>
      </c>
      <c r="H142" s="54">
        <f>'Hazard &amp; Exposure'!AV141</f>
        <v>0.96649667497263292</v>
      </c>
      <c r="I142" s="53">
        <f>'Hazard &amp; Exposure'!AY141</f>
        <v>3.2926568997388252E-2</v>
      </c>
      <c r="J142" s="53">
        <f>'Hazard &amp; Exposure'!BB141</f>
        <v>0</v>
      </c>
      <c r="K142" s="54">
        <f>'Hazard &amp; Exposure'!BC141</f>
        <v>2.3048598298171775E-2</v>
      </c>
      <c r="L142" s="55">
        <f t="shared" si="41"/>
        <v>0.50525805554372616</v>
      </c>
      <c r="M142" s="56">
        <f>Vulnerability!E141</f>
        <v>4.5385975075086531</v>
      </c>
      <c r="N142" s="54">
        <f>Vulnerability!H141</f>
        <v>5.9825956637639237</v>
      </c>
      <c r="O142" s="54">
        <f>Vulnerability!M141</f>
        <v>0</v>
      </c>
      <c r="P142" s="54">
        <f t="shared" si="42"/>
        <v>3.7649476696953075</v>
      </c>
      <c r="Q142" s="54">
        <f>Vulnerability!S141</f>
        <v>1.8895470677381514</v>
      </c>
      <c r="R142" s="54">
        <f>Vulnerability!W141</f>
        <v>0.13223481841897566</v>
      </c>
      <c r="S142" s="54">
        <f>Vulnerability!AC141</f>
        <v>0</v>
      </c>
      <c r="T142" s="54">
        <f>Vulnerability!AI141</f>
        <v>0.95488888888888879</v>
      </c>
      <c r="U142" s="54">
        <f t="shared" si="43"/>
        <v>0.37082479517465766</v>
      </c>
      <c r="V142" s="54">
        <f t="shared" si="44"/>
        <v>1.1591144216738494</v>
      </c>
      <c r="W142" s="55">
        <f t="shared" si="45"/>
        <v>2.5607313389001063</v>
      </c>
      <c r="X142" s="61" t="str">
        <f>'Lack of Coping Capacity'!D141</f>
        <v>x</v>
      </c>
      <c r="Y142" s="54">
        <f>'Lack of Coping Capacity'!G141</f>
        <v>3.0292222261428834</v>
      </c>
      <c r="Z142" s="54">
        <f t="shared" si="46"/>
        <v>3.0292222261428834</v>
      </c>
      <c r="AA142" s="54">
        <f>'Lack of Coping Capacity'!M141</f>
        <v>2.5042409616321244</v>
      </c>
      <c r="AB142" s="54">
        <f>'Lack of Coping Capacity'!Q141</f>
        <v>1.4586129753914989</v>
      </c>
      <c r="AC142" s="54">
        <f>'Lack of Coping Capacity'!U141</f>
        <v>2.6615738994564677</v>
      </c>
      <c r="AD142" s="54">
        <f t="shared" si="47"/>
        <v>2.2081426121600303</v>
      </c>
      <c r="AE142" s="55">
        <f t="shared" si="48"/>
        <v>2.6286113524966135</v>
      </c>
      <c r="AF142" s="57">
        <f t="shared" si="50"/>
        <v>1.5038385518171209</v>
      </c>
      <c r="AG142" s="58">
        <f t="shared" si="49"/>
        <v>172</v>
      </c>
    </row>
    <row r="143" spans="1:33" ht="15.75" thickTop="1" thickBot="1" x14ac:dyDescent="0.25">
      <c r="A143" s="59" t="s">
        <v>261</v>
      </c>
      <c r="B143" s="60" t="s">
        <v>260</v>
      </c>
      <c r="C143" s="61">
        <f>'Hazard &amp; Exposure'!AO142</f>
        <v>8.2463903517017396</v>
      </c>
      <c r="D143" s="53">
        <f>'Hazard &amp; Exposure'!AP142</f>
        <v>7.7089433536894294</v>
      </c>
      <c r="E143" s="53">
        <f>'Hazard &amp; Exposure'!AQ142</f>
        <v>0</v>
      </c>
      <c r="F143" s="53">
        <f>'Hazard &amp; Exposure'!AR142</f>
        <v>0</v>
      </c>
      <c r="G143" s="53">
        <f>'Hazard &amp; Exposure'!AU142</f>
        <v>2.5845410628019327</v>
      </c>
      <c r="H143" s="54">
        <f>'Hazard &amp; Exposure'!AV142</f>
        <v>4.7691222777953444</v>
      </c>
      <c r="I143" s="53">
        <f>'Hazard &amp; Exposure'!AY142</f>
        <v>3.3844414282193624</v>
      </c>
      <c r="J143" s="53">
        <f>'Hazard &amp; Exposure'!BB142</f>
        <v>0</v>
      </c>
      <c r="K143" s="54">
        <f>'Hazard &amp; Exposure'!BC142</f>
        <v>2.3691089997535535</v>
      </c>
      <c r="L143" s="55">
        <f t="shared" si="41"/>
        <v>3.6651941245303119</v>
      </c>
      <c r="M143" s="56">
        <f>Vulnerability!E142</f>
        <v>3.1986120680426144</v>
      </c>
      <c r="N143" s="54">
        <f>Vulnerability!H142</f>
        <v>1.219070852907298</v>
      </c>
      <c r="O143" s="54">
        <f>Vulnerability!M142</f>
        <v>9.9665986778241233E-5</v>
      </c>
      <c r="P143" s="54">
        <f t="shared" si="42"/>
        <v>1.9040986637448263</v>
      </c>
      <c r="Q143" s="54">
        <f>Vulnerability!S142</f>
        <v>0</v>
      </c>
      <c r="R143" s="54">
        <f>Vulnerability!W142</f>
        <v>0.14117594953469018</v>
      </c>
      <c r="S143" s="54">
        <f>Vulnerability!AC142</f>
        <v>1.0840990902384107E-2</v>
      </c>
      <c r="T143" s="54">
        <f>Vulnerability!AI142</f>
        <v>1.2475555555555558</v>
      </c>
      <c r="U143" s="54">
        <f t="shared" si="43"/>
        <v>0.48134519003907922</v>
      </c>
      <c r="V143" s="54">
        <f t="shared" si="44"/>
        <v>0.24333717924568571</v>
      </c>
      <c r="W143" s="55">
        <f t="shared" si="45"/>
        <v>1.1081250636426947</v>
      </c>
      <c r="X143" s="61">
        <f>'Lack of Coping Capacity'!D142</f>
        <v>4.375</v>
      </c>
      <c r="Y143" s="54">
        <f>'Lack of Coping Capacity'!G142</f>
        <v>5.1460964381694794</v>
      </c>
      <c r="Z143" s="54">
        <f t="shared" si="46"/>
        <v>4.7605482190847397</v>
      </c>
      <c r="AA143" s="54">
        <f>'Lack of Coping Capacity'!M142</f>
        <v>4.6851869573296696</v>
      </c>
      <c r="AB143" s="54">
        <f>'Lack of Coping Capacity'!Q142</f>
        <v>4.4417002237136467</v>
      </c>
      <c r="AC143" s="54">
        <f>'Lack of Coping Capacity'!U142</f>
        <v>3.9774583173370495</v>
      </c>
      <c r="AD143" s="54">
        <f t="shared" si="47"/>
        <v>4.3681151661267883</v>
      </c>
      <c r="AE143" s="55">
        <f t="shared" si="48"/>
        <v>4.5672728009676105</v>
      </c>
      <c r="AF143" s="57">
        <f t="shared" si="50"/>
        <v>2.647164341543681</v>
      </c>
      <c r="AG143" s="58">
        <f t="shared" si="49"/>
        <v>132</v>
      </c>
    </row>
    <row r="144" spans="1:33" ht="15.75" thickTop="1" thickBot="1" x14ac:dyDescent="0.25">
      <c r="A144" s="59" t="s">
        <v>378</v>
      </c>
      <c r="B144" s="60" t="s">
        <v>262</v>
      </c>
      <c r="C144" s="61">
        <f>'Hazard &amp; Exposure'!AO143</f>
        <v>6.9321728503227611</v>
      </c>
      <c r="D144" s="53">
        <f>'Hazard &amp; Exposure'!AP143</f>
        <v>7.8688681732252164</v>
      </c>
      <c r="E144" s="53">
        <f>'Hazard &amp; Exposure'!AQ143</f>
        <v>0</v>
      </c>
      <c r="F144" s="53">
        <f>'Hazard &amp; Exposure'!AR143</f>
        <v>1.1263388466294169</v>
      </c>
      <c r="G144" s="53">
        <f>'Hazard &amp; Exposure'!AU143</f>
        <v>3.9672676149786197</v>
      </c>
      <c r="H144" s="54">
        <f>'Hazard &amp; Exposure'!AV143</f>
        <v>4.7109955046642451</v>
      </c>
      <c r="I144" s="53">
        <f>'Hazard &amp; Exposure'!AY143</f>
        <v>9.2807317800843112</v>
      </c>
      <c r="J144" s="53">
        <f>'Hazard &amp; Exposure'!BB143</f>
        <v>7</v>
      </c>
      <c r="K144" s="54">
        <f>'Hazard &amp; Exposure'!BC143</f>
        <v>7</v>
      </c>
      <c r="L144" s="55">
        <f t="shared" si="41"/>
        <v>5.9816290337411804</v>
      </c>
      <c r="M144" s="56">
        <f>Vulnerability!E143</f>
        <v>3.8328996830350386</v>
      </c>
      <c r="N144" s="54">
        <f>Vulnerability!H143</f>
        <v>2.5312614810850134</v>
      </c>
      <c r="O144" s="54">
        <f>Vulnerability!M143</f>
        <v>2.5091445907410304E-4</v>
      </c>
      <c r="P144" s="54">
        <f t="shared" si="42"/>
        <v>2.5493279404035407</v>
      </c>
      <c r="Q144" s="54">
        <f>Vulnerability!S143</f>
        <v>0</v>
      </c>
      <c r="R144" s="54">
        <f>Vulnerability!W143</f>
        <v>0.42785655618956397</v>
      </c>
      <c r="S144" s="54">
        <f>Vulnerability!AC143</f>
        <v>1.1672310957848708E-2</v>
      </c>
      <c r="T144" s="54">
        <f>Vulnerability!AI143</f>
        <v>1.7617777777777779</v>
      </c>
      <c r="U144" s="54">
        <f t="shared" si="43"/>
        <v>0.76139556111977114</v>
      </c>
      <c r="V144" s="54">
        <f t="shared" si="44"/>
        <v>0.38745317902710458</v>
      </c>
      <c r="W144" s="55">
        <f t="shared" si="45"/>
        <v>1.5291679881667046</v>
      </c>
      <c r="X144" s="61" t="str">
        <f>'Lack of Coping Capacity'!D143</f>
        <v>x</v>
      </c>
      <c r="Y144" s="54">
        <f>'Lack of Coping Capacity'!G143</f>
        <v>6.4612467944622036</v>
      </c>
      <c r="Z144" s="54">
        <f t="shared" si="46"/>
        <v>6.4612467944622036</v>
      </c>
      <c r="AA144" s="54">
        <f>'Lack of Coping Capacity'!M143</f>
        <v>3.8257864572477658</v>
      </c>
      <c r="AB144" s="54">
        <f>'Lack of Coping Capacity'!Q143</f>
        <v>4.5140691026597066</v>
      </c>
      <c r="AC144" s="54">
        <f>'Lack of Coping Capacity'!U143</f>
        <v>1.8760556562049622</v>
      </c>
      <c r="AD144" s="54">
        <f t="shared" si="47"/>
        <v>3.4053037387041449</v>
      </c>
      <c r="AE144" s="55">
        <f t="shared" si="48"/>
        <v>5.1252144588187223</v>
      </c>
      <c r="AF144" s="57">
        <f t="shared" si="50"/>
        <v>3.6057496667925006</v>
      </c>
      <c r="AG144" s="58">
        <f t="shared" si="49"/>
        <v>98</v>
      </c>
    </row>
    <row r="145" spans="1:33" s="64" customFormat="1" ht="15.75" thickTop="1" thickBot="1" x14ac:dyDescent="0.25">
      <c r="A145" s="59" t="s">
        <v>264</v>
      </c>
      <c r="B145" s="60" t="s">
        <v>263</v>
      </c>
      <c r="C145" s="61">
        <f>'Hazard &amp; Exposure'!AO144</f>
        <v>4.1403217082323964</v>
      </c>
      <c r="D145" s="53">
        <f>'Hazard &amp; Exposure'!AP144</f>
        <v>4.776270888371597</v>
      </c>
      <c r="E145" s="53">
        <f>'Hazard &amp; Exposure'!AQ144</f>
        <v>0</v>
      </c>
      <c r="F145" s="53">
        <f>'Hazard &amp; Exposure'!AR144</f>
        <v>0</v>
      </c>
      <c r="G145" s="53">
        <f>'Hazard &amp; Exposure'!AU144</f>
        <v>4.1440146379673566</v>
      </c>
      <c r="H145" s="54">
        <f>'Hazard &amp; Exposure'!AV144</f>
        <v>2.8713070090192478</v>
      </c>
      <c r="I145" s="53">
        <f>'Hazard &amp; Exposure'!AY144</f>
        <v>2.3444714335734504</v>
      </c>
      <c r="J145" s="53">
        <f>'Hazard &amp; Exposure'!BB144</f>
        <v>0</v>
      </c>
      <c r="K145" s="54">
        <f>'Hazard &amp; Exposure'!BC144</f>
        <v>1.6411300035014154</v>
      </c>
      <c r="L145" s="55">
        <f t="shared" si="41"/>
        <v>2.2776073228504847</v>
      </c>
      <c r="M145" s="56">
        <f>Vulnerability!E144</f>
        <v>10</v>
      </c>
      <c r="N145" s="54">
        <f>Vulnerability!H144</f>
        <v>8.2249999999999996</v>
      </c>
      <c r="O145" s="54">
        <f>Vulnerability!M144</f>
        <v>6.0001463397289898</v>
      </c>
      <c r="P145" s="54">
        <f t="shared" si="42"/>
        <v>8.5562865849322485</v>
      </c>
      <c r="Q145" s="54">
        <f>Vulnerability!S144</f>
        <v>3.4202728685388926</v>
      </c>
      <c r="R145" s="54">
        <f>Vulnerability!W144</f>
        <v>6.098250983856313</v>
      </c>
      <c r="S145" s="54">
        <f>Vulnerability!AC144</f>
        <v>2.3691205264169568E-2</v>
      </c>
      <c r="T145" s="54">
        <f>Vulnerability!AI144</f>
        <v>6.8788888888888904</v>
      </c>
      <c r="U145" s="54">
        <f t="shared" si="43"/>
        <v>4.9381314149132445</v>
      </c>
      <c r="V145" s="54">
        <f t="shared" si="44"/>
        <v>4.2208724854798927</v>
      </c>
      <c r="W145" s="55">
        <f t="shared" si="45"/>
        <v>6.9154763996535493</v>
      </c>
      <c r="X145" s="61">
        <f>'Lack of Coping Capacity'!D144</f>
        <v>3.541666666666675</v>
      </c>
      <c r="Y145" s="54">
        <f>'Lack of Coping Capacity'!G144</f>
        <v>4.8500521366237077</v>
      </c>
      <c r="Z145" s="54">
        <f t="shared" si="46"/>
        <v>4.1958594016451913</v>
      </c>
      <c r="AA145" s="54">
        <f>'Lack of Coping Capacity'!M144</f>
        <v>9.2273870258594997</v>
      </c>
      <c r="AB145" s="54">
        <f>'Lack of Coping Capacity'!Q144</f>
        <v>5.4640964454387273</v>
      </c>
      <c r="AC145" s="54">
        <f>'Lack of Coping Capacity'!U144</f>
        <v>8.7443976162400592</v>
      </c>
      <c r="AD145" s="54">
        <f t="shared" si="47"/>
        <v>7.8119603625127612</v>
      </c>
      <c r="AE145" s="55">
        <f t="shared" si="48"/>
        <v>6.3346628643454759</v>
      </c>
      <c r="AF145" s="57">
        <f t="shared" si="50"/>
        <v>4.6381147246007002</v>
      </c>
      <c r="AG145" s="58">
        <f t="shared" si="49"/>
        <v>55</v>
      </c>
    </row>
    <row r="146" spans="1:33" ht="15.75" thickTop="1" thickBot="1" x14ac:dyDescent="0.25">
      <c r="A146" s="59" t="s">
        <v>266</v>
      </c>
      <c r="B146" s="60" t="s">
        <v>265</v>
      </c>
      <c r="C146" s="61">
        <f>'Hazard &amp; Exposure'!AO145</f>
        <v>2.9341774829587051</v>
      </c>
      <c r="D146" s="53">
        <f>'Hazard &amp; Exposure'!AP145</f>
        <v>0</v>
      </c>
      <c r="E146" s="53">
        <f>'Hazard &amp; Exposure'!AQ145</f>
        <v>8.3911195333957433</v>
      </c>
      <c r="F146" s="53">
        <f>'Hazard &amp; Exposure'!AR145</f>
        <v>8.5603686245775314</v>
      </c>
      <c r="G146" s="53">
        <f>'Hazard &amp; Exposure'!AU145</f>
        <v>0</v>
      </c>
      <c r="H146" s="54">
        <f>'Hazard &amp; Exposure'!AV145</f>
        <v>5.2352986514105773</v>
      </c>
      <c r="I146" s="53">
        <f>'Hazard &amp; Exposure'!AY145</f>
        <v>5.8150828220782103E-3</v>
      </c>
      <c r="J146" s="53">
        <f>'Hazard &amp; Exposure'!BB145</f>
        <v>0</v>
      </c>
      <c r="K146" s="54">
        <f>'Hazard &amp; Exposure'!BC145</f>
        <v>4.0705579754547472E-3</v>
      </c>
      <c r="L146" s="55">
        <f t="shared" si="41"/>
        <v>3.0325662376506934</v>
      </c>
      <c r="M146" s="56">
        <f>Vulnerability!E145</f>
        <v>2.8310035339858159</v>
      </c>
      <c r="N146" s="54" t="str">
        <f>Vulnerability!H145</f>
        <v>x</v>
      </c>
      <c r="O146" s="54">
        <f>Vulnerability!M145</f>
        <v>6.0313284518828452</v>
      </c>
      <c r="P146" s="54">
        <f t="shared" si="42"/>
        <v>3.8977785066181592</v>
      </c>
      <c r="Q146" s="54">
        <f>Vulnerability!S145</f>
        <v>0</v>
      </c>
      <c r="R146" s="54" t="str">
        <f>Vulnerability!W145</f>
        <v>x</v>
      </c>
      <c r="S146" s="54">
        <f>Vulnerability!AC145</f>
        <v>0</v>
      </c>
      <c r="T146" s="54">
        <f>Vulnerability!AI145</f>
        <v>3.0999999999999996</v>
      </c>
      <c r="U146" s="54">
        <f t="shared" si="43"/>
        <v>1.6764756820649871</v>
      </c>
      <c r="V146" s="54">
        <f t="shared" si="44"/>
        <v>0.87249389270915856</v>
      </c>
      <c r="W146" s="55">
        <f t="shared" si="45"/>
        <v>2.5172440300804921</v>
      </c>
      <c r="X146" s="61">
        <f>'Lack of Coping Capacity'!D145</f>
        <v>4.5</v>
      </c>
      <c r="Y146" s="54">
        <f>'Lack of Coping Capacity'!G145</f>
        <v>3.1993180513381958</v>
      </c>
      <c r="Z146" s="54">
        <f t="shared" si="46"/>
        <v>3.8496590256690979</v>
      </c>
      <c r="AA146" s="54" t="str">
        <f>'Lack of Coping Capacity'!M145</f>
        <v>x</v>
      </c>
      <c r="AB146" s="54">
        <f>'Lack of Coping Capacity'!Q145</f>
        <v>0.87555555555555598</v>
      </c>
      <c r="AC146" s="54">
        <f>'Lack of Coping Capacity'!U145</f>
        <v>6.5602373559322036</v>
      </c>
      <c r="AD146" s="54">
        <f t="shared" si="47"/>
        <v>3.7178964557438796</v>
      </c>
      <c r="AE146" s="55">
        <f t="shared" si="48"/>
        <v>3.7840739215414527</v>
      </c>
      <c r="AF146" s="57">
        <f t="shared" si="50"/>
        <v>3.0683041604056123</v>
      </c>
      <c r="AG146" s="58">
        <f t="shared" si="49"/>
        <v>117</v>
      </c>
    </row>
    <row r="147" spans="1:33" ht="15.75" thickTop="1" thickBot="1" x14ac:dyDescent="0.25">
      <c r="A147" s="59" t="s">
        <v>268</v>
      </c>
      <c r="B147" s="60" t="s">
        <v>267</v>
      </c>
      <c r="C147" s="61">
        <f>'Hazard &amp; Exposure'!AO146</f>
        <v>4.3449380459477744</v>
      </c>
      <c r="D147" s="53">
        <f>'Hazard &amp; Exposure'!AP146</f>
        <v>0</v>
      </c>
      <c r="E147" s="53">
        <f>'Hazard &amp; Exposure'!AQ146</f>
        <v>6.0488830152457629</v>
      </c>
      <c r="F147" s="53">
        <f>'Hazard &amp; Exposure'!AR146</f>
        <v>8.4843609693290603</v>
      </c>
      <c r="G147" s="53">
        <f>'Hazard &amp; Exposure'!AU146</f>
        <v>0.72463768115942084</v>
      </c>
      <c r="H147" s="54">
        <f>'Hazard &amp; Exposure'!AV146</f>
        <v>4.7539116742521186</v>
      </c>
      <c r="I147" s="53">
        <f>'Hazard &amp; Exposure'!AY146</f>
        <v>1.0018899685686478E-2</v>
      </c>
      <c r="J147" s="53">
        <f>'Hazard &amp; Exposure'!BB146</f>
        <v>0</v>
      </c>
      <c r="K147" s="54">
        <f>'Hazard &amp; Exposure'!BC146</f>
        <v>7.0132297799805343E-3</v>
      </c>
      <c r="L147" s="55">
        <f t="shared" si="41"/>
        <v>2.7092681705399535</v>
      </c>
      <c r="M147" s="56">
        <f>Vulnerability!E146</f>
        <v>3.1727800298684175</v>
      </c>
      <c r="N147" s="54" t="str">
        <f>Vulnerability!H146</f>
        <v>x</v>
      </c>
      <c r="O147" s="54">
        <f>Vulnerability!M146</f>
        <v>4.1098473062363858</v>
      </c>
      <c r="P147" s="54">
        <f t="shared" si="42"/>
        <v>3.4851357886577401</v>
      </c>
      <c r="Q147" s="54">
        <f>Vulnerability!S146</f>
        <v>0</v>
      </c>
      <c r="R147" s="54">
        <f>Vulnerability!W146</f>
        <v>0.23605427549817115</v>
      </c>
      <c r="S147" s="54">
        <f>Vulnerability!AC146</f>
        <v>0</v>
      </c>
      <c r="T147" s="54">
        <f>Vulnerability!AI146</f>
        <v>3.7</v>
      </c>
      <c r="U147" s="54">
        <f t="shared" si="43"/>
        <v>1.4722856362978951</v>
      </c>
      <c r="V147" s="54">
        <f t="shared" si="44"/>
        <v>0.76229181462815598</v>
      </c>
      <c r="W147" s="55">
        <f t="shared" si="45"/>
        <v>2.227427158408366</v>
      </c>
      <c r="X147" s="61">
        <f>'Lack of Coping Capacity'!D146</f>
        <v>5.2075000000000005</v>
      </c>
      <c r="Y147" s="54">
        <f>'Lack of Coping Capacity'!G146</f>
        <v>2.9849533557891847</v>
      </c>
      <c r="Z147" s="54">
        <f t="shared" si="46"/>
        <v>4.0962266778945926</v>
      </c>
      <c r="AA147" s="54" t="str">
        <f>'Lack of Coping Capacity'!M146</f>
        <v>x</v>
      </c>
      <c r="AB147" s="54">
        <f>'Lack of Coping Capacity'!Q146</f>
        <v>2.5533333333333337</v>
      </c>
      <c r="AC147" s="54">
        <f>'Lack of Coping Capacity'!U146</f>
        <v>4.4337134914301366</v>
      </c>
      <c r="AD147" s="54">
        <f t="shared" si="47"/>
        <v>3.4935234123817351</v>
      </c>
      <c r="AE147" s="55">
        <f t="shared" si="48"/>
        <v>3.8010839315119584</v>
      </c>
      <c r="AF147" s="57">
        <f t="shared" si="50"/>
        <v>2.8413254949724935</v>
      </c>
      <c r="AG147" s="58">
        <f t="shared" si="49"/>
        <v>126</v>
      </c>
    </row>
    <row r="148" spans="1:33" ht="15.75" thickTop="1" thickBot="1" x14ac:dyDescent="0.25">
      <c r="A148" s="59" t="s">
        <v>270</v>
      </c>
      <c r="B148" s="60" t="s">
        <v>269</v>
      </c>
      <c r="C148" s="61">
        <f>'Hazard &amp; Exposure'!AO147</f>
        <v>2.4986040479799096</v>
      </c>
      <c r="D148" s="53">
        <f>'Hazard &amp; Exposure'!AP147</f>
        <v>0</v>
      </c>
      <c r="E148" s="53">
        <f>'Hazard &amp; Exposure'!AQ147</f>
        <v>0</v>
      </c>
      <c r="F148" s="53">
        <f>'Hazard &amp; Exposure'!AR147</f>
        <v>4.7563021807023684</v>
      </c>
      <c r="G148" s="53">
        <f>'Hazard &amp; Exposure'!AU147</f>
        <v>0</v>
      </c>
      <c r="H148" s="54">
        <f>'Hazard &amp; Exposure'!AV147</f>
        <v>1.668308488226836</v>
      </c>
      <c r="I148" s="53">
        <f>'Hazard &amp; Exposure'!AY147</f>
        <v>4.9524956978430623E-3</v>
      </c>
      <c r="J148" s="53">
        <f>'Hazard &amp; Exposure'!BB147</f>
        <v>0</v>
      </c>
      <c r="K148" s="54">
        <f>'Hazard &amp; Exposure'!BC147</f>
        <v>3.4667469884901436E-3</v>
      </c>
      <c r="L148" s="55">
        <f t="shared" si="41"/>
        <v>0.86966134383681004</v>
      </c>
      <c r="M148" s="56">
        <f>Vulnerability!E147</f>
        <v>3.4231227109411231</v>
      </c>
      <c r="N148" s="54" t="str">
        <f>Vulnerability!H147</f>
        <v>x</v>
      </c>
      <c r="O148" s="54">
        <f>Vulnerability!M147</f>
        <v>2.9164606345371649</v>
      </c>
      <c r="P148" s="54">
        <f t="shared" si="42"/>
        <v>3.2542353521398035</v>
      </c>
      <c r="Q148" s="54">
        <f>Vulnerability!S147</f>
        <v>0</v>
      </c>
      <c r="R148" s="54">
        <f>Vulnerability!W147</f>
        <v>0.46423013943657959</v>
      </c>
      <c r="S148" s="54">
        <f>Vulnerability!AC147</f>
        <v>0</v>
      </c>
      <c r="T148" s="54">
        <f>Vulnerability!AI147</f>
        <v>1.9833333333333329</v>
      </c>
      <c r="U148" s="54">
        <f t="shared" si="43"/>
        <v>0.85187600211243719</v>
      </c>
      <c r="V148" s="54">
        <f t="shared" si="44"/>
        <v>0.43443085875287224</v>
      </c>
      <c r="W148" s="55">
        <f t="shared" si="45"/>
        <v>1.9522165129054356</v>
      </c>
      <c r="X148" s="61" t="str">
        <f>'Lack of Coping Capacity'!D147</f>
        <v>x</v>
      </c>
      <c r="Y148" s="54">
        <f>'Lack of Coping Capacity'!G147</f>
        <v>3.4996590256690978</v>
      </c>
      <c r="Z148" s="54">
        <f t="shared" si="46"/>
        <v>3.4996590256690978</v>
      </c>
      <c r="AA148" s="54" t="str">
        <f>'Lack of Coping Capacity'!M147</f>
        <v>x</v>
      </c>
      <c r="AB148" s="54">
        <f>'Lack of Coping Capacity'!Q147</f>
        <v>1.2118518518518524</v>
      </c>
      <c r="AC148" s="54">
        <f>'Lack of Coping Capacity'!U147</f>
        <v>5.083865543349571</v>
      </c>
      <c r="AD148" s="54">
        <f t="shared" si="47"/>
        <v>3.1478586976007117</v>
      </c>
      <c r="AE148" s="55">
        <f t="shared" si="48"/>
        <v>3.325745725355933</v>
      </c>
      <c r="AF148" s="57">
        <f t="shared" si="50"/>
        <v>1.7806930483105592</v>
      </c>
      <c r="AG148" s="58">
        <f t="shared" si="49"/>
        <v>162</v>
      </c>
    </row>
    <row r="149" spans="1:33" ht="15.75" thickTop="1" thickBot="1" x14ac:dyDescent="0.25">
      <c r="A149" s="59" t="s">
        <v>272</v>
      </c>
      <c r="B149" s="60" t="s">
        <v>271</v>
      </c>
      <c r="C149" s="61">
        <f>'Hazard &amp; Exposure'!AO148</f>
        <v>0</v>
      </c>
      <c r="D149" s="53">
        <f>'Hazard &amp; Exposure'!AP148</f>
        <v>0</v>
      </c>
      <c r="E149" s="53">
        <f>'Hazard &amp; Exposure'!AQ148</f>
        <v>0</v>
      </c>
      <c r="F149" s="53">
        <f>'Hazard &amp; Exposure'!AR148</f>
        <v>7.5832887424706632</v>
      </c>
      <c r="G149" s="53">
        <f>'Hazard &amp; Exposure'!AU148</f>
        <v>0</v>
      </c>
      <c r="H149" s="54">
        <f>'Hazard &amp; Exposure'!AV148</f>
        <v>2.2781293359656076</v>
      </c>
      <c r="I149" s="53">
        <f>'Hazard &amp; Exposure'!AY148</f>
        <v>3.6074616388010522E-3</v>
      </c>
      <c r="J149" s="53">
        <f>'Hazard &amp; Exposure'!BB148</f>
        <v>0</v>
      </c>
      <c r="K149" s="54">
        <f>'Hazard &amp; Exposure'!BC148</f>
        <v>2.5252231471607368E-3</v>
      </c>
      <c r="L149" s="55">
        <f t="shared" si="41"/>
        <v>1.2054593558744031</v>
      </c>
      <c r="M149" s="56">
        <f>Vulnerability!E148</f>
        <v>6.6511109086744815</v>
      </c>
      <c r="N149" s="54" t="str">
        <f>Vulnerability!H148</f>
        <v>x</v>
      </c>
      <c r="O149" s="54">
        <f>Vulnerability!M148</f>
        <v>10</v>
      </c>
      <c r="P149" s="54">
        <f t="shared" si="42"/>
        <v>7.7674072724496552</v>
      </c>
      <c r="Q149" s="54">
        <f>Vulnerability!S148</f>
        <v>0</v>
      </c>
      <c r="R149" s="54">
        <f>Vulnerability!W148</f>
        <v>1.0244391339869279</v>
      </c>
      <c r="S149" s="54">
        <f>Vulnerability!AC148</f>
        <v>1.0162996659172574</v>
      </c>
      <c r="T149" s="54">
        <f>Vulnerability!AI148</f>
        <v>1.3333333333333333</v>
      </c>
      <c r="U149" s="54">
        <f t="shared" si="43"/>
        <v>1.1257887359730034</v>
      </c>
      <c r="V149" s="54">
        <f t="shared" si="44"/>
        <v>0.57792420541047085</v>
      </c>
      <c r="W149" s="55">
        <f t="shared" si="45"/>
        <v>5.176479067763367</v>
      </c>
      <c r="X149" s="61">
        <f>'Lack of Coping Capacity'!D148</f>
        <v>4.625</v>
      </c>
      <c r="Y149" s="54">
        <f>'Lack of Coping Capacity'!G148</f>
        <v>4.7285252511501312</v>
      </c>
      <c r="Z149" s="54">
        <f t="shared" si="46"/>
        <v>4.6767626255750656</v>
      </c>
      <c r="AA149" s="54" t="str">
        <f>'Lack of Coping Capacity'!M148</f>
        <v>x</v>
      </c>
      <c r="AB149" s="54">
        <f>'Lack of Coping Capacity'!Q148</f>
        <v>1.9323639234153616</v>
      </c>
      <c r="AC149" s="54">
        <f>'Lack of Coping Capacity'!U148</f>
        <v>7.6744189730219041</v>
      </c>
      <c r="AD149" s="54">
        <f t="shared" si="47"/>
        <v>4.8033914482186333</v>
      </c>
      <c r="AE149" s="55">
        <f t="shared" si="48"/>
        <v>4.7403916493769698</v>
      </c>
      <c r="AF149" s="57">
        <f t="shared" si="50"/>
        <v>3.0926712198662263</v>
      </c>
      <c r="AG149" s="58">
        <f t="shared" si="49"/>
        <v>115</v>
      </c>
    </row>
    <row r="150" spans="1:33" ht="15.75" thickTop="1" thickBot="1" x14ac:dyDescent="0.25">
      <c r="A150" s="59" t="s">
        <v>274</v>
      </c>
      <c r="B150" s="60" t="s">
        <v>273</v>
      </c>
      <c r="C150" s="61">
        <f>'Hazard &amp; Exposure'!AO149</f>
        <v>0</v>
      </c>
      <c r="D150" s="53">
        <f>'Hazard &amp; Exposure'!AP149</f>
        <v>0</v>
      </c>
      <c r="E150" s="53">
        <f>'Hazard &amp; Exposure'!AQ149</f>
        <v>0</v>
      </c>
      <c r="F150" s="53">
        <f>'Hazard &amp; Exposure'!AR149</f>
        <v>0</v>
      </c>
      <c r="G150" s="53">
        <f>'Hazard &amp; Exposure'!AU149</f>
        <v>0</v>
      </c>
      <c r="H150" s="54">
        <f>'Hazard &amp; Exposure'!AV149</f>
        <v>0</v>
      </c>
      <c r="I150" s="53">
        <f>'Hazard &amp; Exposure'!AY149</f>
        <v>5.0228355302984872E-3</v>
      </c>
      <c r="J150" s="53">
        <f>'Hazard &amp; Exposure'!BB149</f>
        <v>0</v>
      </c>
      <c r="K150" s="54">
        <f>'Hazard &amp; Exposure'!BC149</f>
        <v>3.5159848712089416E-3</v>
      </c>
      <c r="L150" s="55">
        <f t="shared" si="41"/>
        <v>1.7581315317964177E-3</v>
      </c>
      <c r="M150" s="56">
        <f>Vulnerability!E149</f>
        <v>4.7191136454648781</v>
      </c>
      <c r="N150" s="54">
        <f>Vulnerability!H149</f>
        <v>6.4550000000000001</v>
      </c>
      <c r="O150" s="54">
        <f>Vulnerability!M149</f>
        <v>10</v>
      </c>
      <c r="P150" s="54">
        <f t="shared" si="42"/>
        <v>6.4733068227324395</v>
      </c>
      <c r="Q150" s="54">
        <f>Vulnerability!S149</f>
        <v>0</v>
      </c>
      <c r="R150" s="54">
        <f>Vulnerability!W149</f>
        <v>4.4245283859067372</v>
      </c>
      <c r="S150" s="54">
        <f>Vulnerability!AC149</f>
        <v>0</v>
      </c>
      <c r="T150" s="54">
        <f>Vulnerability!AI149</f>
        <v>2.1000000000000005</v>
      </c>
      <c r="U150" s="54">
        <f t="shared" si="43"/>
        <v>2.3630188943946737</v>
      </c>
      <c r="V150" s="54">
        <f t="shared" si="44"/>
        <v>1.2520531119824596</v>
      </c>
      <c r="W150" s="55">
        <f t="shared" si="45"/>
        <v>4.349130523462776</v>
      </c>
      <c r="X150" s="61" t="str">
        <f>'Lack of Coping Capacity'!D149</f>
        <v>x</v>
      </c>
      <c r="Y150" s="54">
        <f>'Lack of Coping Capacity'!G149</f>
        <v>6.1354041337966922</v>
      </c>
      <c r="Z150" s="54">
        <f t="shared" si="46"/>
        <v>6.1354041337966922</v>
      </c>
      <c r="AA150" s="54">
        <f>'Lack of Coping Capacity'!M149</f>
        <v>8.6227221282548356</v>
      </c>
      <c r="AB150" s="54">
        <f>'Lack of Coping Capacity'!Q149</f>
        <v>5.2470792647526716</v>
      </c>
      <c r="AC150" s="54">
        <f>'Lack of Coping Capacity'!U149</f>
        <v>7.8561357599723669</v>
      </c>
      <c r="AD150" s="54">
        <f t="shared" si="47"/>
        <v>7.2419790509932911</v>
      </c>
      <c r="AE150" s="55">
        <f t="shared" si="48"/>
        <v>6.7234389050684644</v>
      </c>
      <c r="AF150" s="57">
        <f t="shared" si="50"/>
        <v>0.37183342117718893</v>
      </c>
      <c r="AG150" s="58">
        <f t="shared" si="49"/>
        <v>188</v>
      </c>
    </row>
    <row r="151" spans="1:33" ht="15.75" thickTop="1" thickBot="1" x14ac:dyDescent="0.25">
      <c r="A151" s="59" t="s">
        <v>276</v>
      </c>
      <c r="B151" s="60" t="s">
        <v>275</v>
      </c>
      <c r="C151" s="61">
        <f>'Hazard &amp; Exposure'!AO150</f>
        <v>2.8316185443891873</v>
      </c>
      <c r="D151" s="53">
        <f>'Hazard &amp; Exposure'!AP150</f>
        <v>2.2927215940126247</v>
      </c>
      <c r="E151" s="53">
        <f>'Hazard &amp; Exposure'!AQ150</f>
        <v>0</v>
      </c>
      <c r="F151" s="53">
        <f>'Hazard &amp; Exposure'!AR150</f>
        <v>0</v>
      </c>
      <c r="G151" s="53">
        <f>'Hazard &amp; Exposure'!AU150</f>
        <v>3.8888888888888893</v>
      </c>
      <c r="H151" s="54">
        <f>'Hazard &amp; Exposure'!AV150</f>
        <v>1.9337934310958105</v>
      </c>
      <c r="I151" s="53">
        <f>'Hazard &amp; Exposure'!AY150</f>
        <v>4.875854791917364</v>
      </c>
      <c r="J151" s="53">
        <f>'Hazard &amp; Exposure'!BB150</f>
        <v>0</v>
      </c>
      <c r="K151" s="54">
        <f>'Hazard &amp; Exposure'!BC150</f>
        <v>3.4130983543421549</v>
      </c>
      <c r="L151" s="55">
        <f t="shared" si="41"/>
        <v>2.7059276762490834</v>
      </c>
      <c r="M151" s="56">
        <f>Vulnerability!E150</f>
        <v>6.987111468237889</v>
      </c>
      <c r="N151" s="54">
        <f>Vulnerability!H150</f>
        <v>10</v>
      </c>
      <c r="O151" s="54">
        <f>Vulnerability!M150</f>
        <v>0</v>
      </c>
      <c r="P151" s="54">
        <f t="shared" si="42"/>
        <v>5.993555734118944</v>
      </c>
      <c r="Q151" s="54">
        <f>Vulnerability!S150</f>
        <v>2.3074505092516544</v>
      </c>
      <c r="R151" s="54">
        <f>Vulnerability!W150</f>
        <v>0.62442820526752685</v>
      </c>
      <c r="S151" s="54">
        <f>Vulnerability!AC150</f>
        <v>0</v>
      </c>
      <c r="T151" s="54">
        <f>Vulnerability!AI150</f>
        <v>1.0831111111111114</v>
      </c>
      <c r="U151" s="54">
        <f t="shared" si="43"/>
        <v>0.57848541603154324</v>
      </c>
      <c r="V151" s="54">
        <f t="shared" si="44"/>
        <v>1.4816946248485843</v>
      </c>
      <c r="W151" s="55">
        <f t="shared" si="45"/>
        <v>4.0912056903401286</v>
      </c>
      <c r="X151" s="61" t="str">
        <f>'Lack of Coping Capacity'!D150</f>
        <v>x</v>
      </c>
      <c r="Y151" s="54">
        <f>'Lack of Coping Capacity'!G150</f>
        <v>5.1394630417227747</v>
      </c>
      <c r="Z151" s="54">
        <f t="shared" si="46"/>
        <v>5.1394630417227747</v>
      </c>
      <c r="AA151" s="54">
        <f>'Lack of Coping Capacity'!M150</f>
        <v>4.1045198580253848</v>
      </c>
      <c r="AB151" s="54">
        <f>'Lack of Coping Capacity'!Q150</f>
        <v>3.3096196868008949</v>
      </c>
      <c r="AC151" s="54">
        <f>'Lack of Coping Capacity'!U150</f>
        <v>5.733290067899838</v>
      </c>
      <c r="AD151" s="54">
        <f t="shared" si="47"/>
        <v>4.3824765375753723</v>
      </c>
      <c r="AE151" s="55">
        <f t="shared" si="48"/>
        <v>4.7722596646206421</v>
      </c>
      <c r="AF151" s="57">
        <f t="shared" si="50"/>
        <v>3.7522968476869027</v>
      </c>
      <c r="AG151" s="58">
        <f t="shared" si="49"/>
        <v>91</v>
      </c>
    </row>
    <row r="152" spans="1:33" ht="15.75" thickTop="1" thickBot="1" x14ac:dyDescent="0.25">
      <c r="A152" s="59" t="s">
        <v>278</v>
      </c>
      <c r="B152" s="60" t="s">
        <v>277</v>
      </c>
      <c r="C152" s="61">
        <f>'Hazard &amp; Exposure'!AO151</f>
        <v>0</v>
      </c>
      <c r="D152" s="53">
        <f>'Hazard &amp; Exposure'!AP151</f>
        <v>5.7053143826505126</v>
      </c>
      <c r="E152" s="53">
        <f>'Hazard &amp; Exposure'!AQ151</f>
        <v>0</v>
      </c>
      <c r="F152" s="53">
        <f>'Hazard &amp; Exposure'!AR151</f>
        <v>0</v>
      </c>
      <c r="G152" s="53">
        <f>'Hazard &amp; Exposure'!AU151</f>
        <v>5.754898949708247</v>
      </c>
      <c r="H152" s="54">
        <f>'Hazard &amp; Exposure'!AV151</f>
        <v>2.7973413944000902</v>
      </c>
      <c r="I152" s="53">
        <f>'Hazard &amp; Exposure'!AY151</f>
        <v>5.7678624008674886</v>
      </c>
      <c r="J152" s="53">
        <f>'Hazard &amp; Exposure'!BB151</f>
        <v>0</v>
      </c>
      <c r="K152" s="54">
        <f>'Hazard &amp; Exposure'!BC151</f>
        <v>4.0375036806072417</v>
      </c>
      <c r="L152" s="55">
        <f t="shared" si="41"/>
        <v>3.4424513035811719</v>
      </c>
      <c r="M152" s="56">
        <f>Vulnerability!E151</f>
        <v>10</v>
      </c>
      <c r="N152" s="54">
        <f>Vulnerability!H151</f>
        <v>6.1425638288205757</v>
      </c>
      <c r="O152" s="54">
        <f>Vulnerability!M151</f>
        <v>4.1681379788544852</v>
      </c>
      <c r="P152" s="54">
        <f t="shared" si="42"/>
        <v>7.5776754519187657</v>
      </c>
      <c r="Q152" s="54">
        <f>Vulnerability!S151</f>
        <v>1.5006495956778851</v>
      </c>
      <c r="R152" s="54">
        <f>Vulnerability!W151</f>
        <v>5.496473649475651</v>
      </c>
      <c r="S152" s="54">
        <f>Vulnerability!AC151</f>
        <v>2.182104932471443</v>
      </c>
      <c r="T152" s="54">
        <f>Vulnerability!AI151</f>
        <v>5.4540000000000006</v>
      </c>
      <c r="U152" s="54">
        <f t="shared" si="43"/>
        <v>4.540992896927091</v>
      </c>
      <c r="V152" s="54">
        <f t="shared" si="44"/>
        <v>3.1649253437594309</v>
      </c>
      <c r="W152" s="55">
        <f t="shared" si="45"/>
        <v>5.8123059491026874</v>
      </c>
      <c r="X152" s="61">
        <f>'Lack of Coping Capacity'!D151</f>
        <v>3.6250000000000004</v>
      </c>
      <c r="Y152" s="54">
        <f>'Lack of Coping Capacity'!G151</f>
        <v>5.9285661697387688</v>
      </c>
      <c r="Z152" s="54">
        <f t="shared" si="46"/>
        <v>4.7767830848693844</v>
      </c>
      <c r="AA152" s="54">
        <f>'Lack of Coping Capacity'!M151</f>
        <v>7.7669871794871792</v>
      </c>
      <c r="AB152" s="54">
        <f>'Lack of Coping Capacity'!Q151</f>
        <v>6.6957139362452009</v>
      </c>
      <c r="AC152" s="54">
        <f>'Lack of Coping Capacity'!U151</f>
        <v>9.8974689265536728</v>
      </c>
      <c r="AD152" s="54">
        <f t="shared" si="47"/>
        <v>8.1200566807620174</v>
      </c>
      <c r="AE152" s="55">
        <f t="shared" si="48"/>
        <v>6.7583740519522717</v>
      </c>
      <c r="AF152" s="57">
        <f t="shared" si="50"/>
        <v>5.1327821543731371</v>
      </c>
      <c r="AG152" s="58">
        <f t="shared" si="49"/>
        <v>38</v>
      </c>
    </row>
    <row r="153" spans="1:33" ht="15.75" thickTop="1" thickBot="1" x14ac:dyDescent="0.25">
      <c r="A153" s="59" t="s">
        <v>280</v>
      </c>
      <c r="B153" s="60" t="s">
        <v>279</v>
      </c>
      <c r="C153" s="61">
        <f>'Hazard &amp; Exposure'!AO152</f>
        <v>6.5462303322896931</v>
      </c>
      <c r="D153" s="53">
        <f>'Hazard &amp; Exposure'!AP152</f>
        <v>8.8077946692726421</v>
      </c>
      <c r="E153" s="53">
        <f>'Hazard &amp; Exposure'!AQ152</f>
        <v>0</v>
      </c>
      <c r="F153" s="53">
        <f>'Hazard &amp; Exposure'!AR152</f>
        <v>0</v>
      </c>
      <c r="G153" s="53">
        <f>'Hazard &amp; Exposure'!AU152</f>
        <v>0.55555555555555536</v>
      </c>
      <c r="H153" s="54">
        <f>'Hazard &amp; Exposure'!AV152</f>
        <v>4.3913191969573973</v>
      </c>
      <c r="I153" s="53">
        <f>'Hazard &amp; Exposure'!AY152</f>
        <v>2.7108559645984847</v>
      </c>
      <c r="J153" s="53">
        <f>'Hazard &amp; Exposure'!BB152</f>
        <v>0</v>
      </c>
      <c r="K153" s="54">
        <f>'Hazard &amp; Exposure'!BC152</f>
        <v>1.8975991752189394</v>
      </c>
      <c r="L153" s="55">
        <f t="shared" si="41"/>
        <v>3.2426371162524541</v>
      </c>
      <c r="M153" s="56">
        <f>Vulnerability!E152</f>
        <v>4.6346301974115427</v>
      </c>
      <c r="N153" s="54">
        <f>Vulnerability!H152</f>
        <v>1.9763287003135397</v>
      </c>
      <c r="O153" s="54">
        <f>Vulnerability!M152</f>
        <v>4.4436392503337485</v>
      </c>
      <c r="P153" s="54">
        <f t="shared" si="42"/>
        <v>3.9223070863675931</v>
      </c>
      <c r="Q153" s="54">
        <f>Vulnerability!S152</f>
        <v>6.7574482071588386</v>
      </c>
      <c r="R153" s="54">
        <f>Vulnerability!W152</f>
        <v>0.1088603028100336</v>
      </c>
      <c r="S153" s="54">
        <f>Vulnerability!AC152</f>
        <v>0.3718745009754354</v>
      </c>
      <c r="T153" s="54">
        <f>Vulnerability!AI152</f>
        <v>2.7333333333333334</v>
      </c>
      <c r="U153" s="54">
        <f t="shared" si="43"/>
        <v>1.1449494070409392</v>
      </c>
      <c r="V153" s="54">
        <f t="shared" si="44"/>
        <v>4.5240549776171761</v>
      </c>
      <c r="W153" s="55">
        <f t="shared" si="45"/>
        <v>4.2297554566144857</v>
      </c>
      <c r="X153" s="61">
        <f>'Lack of Coping Capacity'!D152</f>
        <v>5</v>
      </c>
      <c r="Y153" s="54">
        <f>'Lack of Coping Capacity'!G152</f>
        <v>5.2044966816902161</v>
      </c>
      <c r="Z153" s="54">
        <f t="shared" si="46"/>
        <v>5.102248340845108</v>
      </c>
      <c r="AA153" s="54">
        <f>'Lack of Coping Capacity'!M152</f>
        <v>5.7012820512820515</v>
      </c>
      <c r="AB153" s="54">
        <f>'Lack of Coping Capacity'!Q152</f>
        <v>2.3887481454250099</v>
      </c>
      <c r="AC153" s="54">
        <f>'Lack of Coping Capacity'!U152</f>
        <v>3.6495281094766767</v>
      </c>
      <c r="AD153" s="54">
        <f t="shared" si="47"/>
        <v>3.9131861020612462</v>
      </c>
      <c r="AE153" s="55">
        <f t="shared" si="48"/>
        <v>4.5345357401413295</v>
      </c>
      <c r="AF153" s="57">
        <f t="shared" si="50"/>
        <v>3.9620091972653806</v>
      </c>
      <c r="AG153" s="58">
        <f t="shared" si="49"/>
        <v>87</v>
      </c>
    </row>
    <row r="154" spans="1:33" ht="15.75" thickTop="1" thickBot="1" x14ac:dyDescent="0.25">
      <c r="A154" s="59" t="s">
        <v>282</v>
      </c>
      <c r="B154" s="60" t="s">
        <v>281</v>
      </c>
      <c r="C154" s="61">
        <f>'Hazard &amp; Exposure'!AO153</f>
        <v>0</v>
      </c>
      <c r="D154" s="53">
        <f>'Hazard &amp; Exposure'!AP153</f>
        <v>0</v>
      </c>
      <c r="E154" s="53">
        <f>'Hazard &amp; Exposure'!AQ153</f>
        <v>8.7988565131503833</v>
      </c>
      <c r="F154" s="53">
        <f>'Hazard &amp; Exposure'!AR153</f>
        <v>0</v>
      </c>
      <c r="G154" s="53">
        <f>'Hazard &amp; Exposure'!AU153</f>
        <v>0</v>
      </c>
      <c r="H154" s="54">
        <f>'Hazard &amp; Exposure'!AV153</f>
        <v>2.9937825921274097</v>
      </c>
      <c r="I154" s="53">
        <f>'Hazard &amp; Exposure'!AY153</f>
        <v>2.7413101366866341E-3</v>
      </c>
      <c r="J154" s="53">
        <f>'Hazard &amp; Exposure'!BB153</f>
        <v>0</v>
      </c>
      <c r="K154" s="54">
        <f>'Hazard &amp; Exposure'!BC153</f>
        <v>1.918917095680644E-3</v>
      </c>
      <c r="L154" s="55">
        <f t="shared" si="41"/>
        <v>1.6149559618229226</v>
      </c>
      <c r="M154" s="56">
        <f>Vulnerability!E153</f>
        <v>1.8680245042868473</v>
      </c>
      <c r="N154" s="54">
        <f>Vulnerability!H153</f>
        <v>10</v>
      </c>
      <c r="O154" s="54">
        <f>Vulnerability!M153</f>
        <v>6.1937420950013493</v>
      </c>
      <c r="P154" s="54">
        <f t="shared" si="42"/>
        <v>4.9824477758937604</v>
      </c>
      <c r="Q154" s="54">
        <f>Vulnerability!S153</f>
        <v>0</v>
      </c>
      <c r="R154" s="54">
        <f>Vulnerability!W153</f>
        <v>0.36504155561411028</v>
      </c>
      <c r="S154" s="54">
        <f>Vulnerability!AC153</f>
        <v>6.9920267345496958</v>
      </c>
      <c r="T154" s="54">
        <f>Vulnerability!AI153</f>
        <v>2.9499999999999997</v>
      </c>
      <c r="U154" s="54">
        <f t="shared" si="43"/>
        <v>3.9891454493859868</v>
      </c>
      <c r="V154" s="54">
        <f t="shared" si="44"/>
        <v>2.2154407149607556</v>
      </c>
      <c r="W154" s="55">
        <f t="shared" si="45"/>
        <v>3.7274420367914134</v>
      </c>
      <c r="X154" s="61">
        <f>'Lack of Coping Capacity'!D153</f>
        <v>3.9575000000000005</v>
      </c>
      <c r="Y154" s="54">
        <f>'Lack of Coping Capacity'!G153</f>
        <v>4.5179788947105415</v>
      </c>
      <c r="Z154" s="54">
        <f t="shared" si="46"/>
        <v>4.2377394473552705</v>
      </c>
      <c r="AA154" s="54">
        <f>'Lack of Coping Capacity'!M153</f>
        <v>6.1189970476570323</v>
      </c>
      <c r="AB154" s="54">
        <f>'Lack of Coping Capacity'!Q153</f>
        <v>1.2392019799198093</v>
      </c>
      <c r="AC154" s="54">
        <f>'Lack of Coping Capacity'!U153</f>
        <v>6.3580423060018818</v>
      </c>
      <c r="AD154" s="54">
        <f t="shared" si="47"/>
        <v>4.5720804445262404</v>
      </c>
      <c r="AE154" s="55">
        <f t="shared" si="48"/>
        <v>4.4069938618280329</v>
      </c>
      <c r="AF154" s="57">
        <f t="shared" si="50"/>
        <v>2.982437441254068</v>
      </c>
      <c r="AG154" s="58">
        <f t="shared" si="49"/>
        <v>122</v>
      </c>
    </row>
    <row r="155" spans="1:33" ht="15.75" thickTop="1" thickBot="1" x14ac:dyDescent="0.25">
      <c r="A155" s="59" t="s">
        <v>284</v>
      </c>
      <c r="B155" s="60" t="s">
        <v>283</v>
      </c>
      <c r="C155" s="61">
        <f>'Hazard &amp; Exposure'!AO154</f>
        <v>0</v>
      </c>
      <c r="D155" s="53">
        <f>'Hazard &amp; Exposure'!AP154</f>
        <v>4.6041117799763969</v>
      </c>
      <c r="E155" s="53">
        <f>'Hazard &amp; Exposure'!AQ154</f>
        <v>0</v>
      </c>
      <c r="F155" s="53">
        <f>'Hazard &amp; Exposure'!AR154</f>
        <v>0</v>
      </c>
      <c r="G155" s="53">
        <f>'Hazard &amp; Exposure'!AU154</f>
        <v>0.55555555555555536</v>
      </c>
      <c r="H155" s="54">
        <f>'Hazard &amp; Exposure'!AV154</f>
        <v>1.2295203047496963</v>
      </c>
      <c r="I155" s="53">
        <f>'Hazard &amp; Exposure'!AY154</f>
        <v>3.6945815368971009</v>
      </c>
      <c r="J155" s="53">
        <f>'Hazard &amp; Exposure'!BB154</f>
        <v>0</v>
      </c>
      <c r="K155" s="54">
        <f>'Hazard &amp; Exposure'!BC154</f>
        <v>2.5862070758279705</v>
      </c>
      <c r="L155" s="55">
        <f t="shared" si="41"/>
        <v>1.9328970506216101</v>
      </c>
      <c r="M155" s="56">
        <f>Vulnerability!E154</f>
        <v>10</v>
      </c>
      <c r="N155" s="54">
        <f>Vulnerability!H154</f>
        <v>5.5304799576094368</v>
      </c>
      <c r="O155" s="54">
        <f>Vulnerability!M154</f>
        <v>5.8593380564068438</v>
      </c>
      <c r="P155" s="54">
        <f t="shared" si="42"/>
        <v>7.8474545035040704</v>
      </c>
      <c r="Q155" s="54">
        <f>Vulnerability!S154</f>
        <v>1.292358939113905</v>
      </c>
      <c r="R155" s="54">
        <f>Vulnerability!W154</f>
        <v>6.9666592523941917</v>
      </c>
      <c r="S155" s="54">
        <f>Vulnerability!AC154</f>
        <v>0.31105165317235794</v>
      </c>
      <c r="T155" s="54">
        <f>Vulnerability!AI154</f>
        <v>6.342888888888889</v>
      </c>
      <c r="U155" s="54">
        <f t="shared" si="43"/>
        <v>5.1350287015958473</v>
      </c>
      <c r="V155" s="54">
        <f t="shared" si="44"/>
        <v>3.4509758552254621</v>
      </c>
      <c r="W155" s="55">
        <f t="shared" si="45"/>
        <v>6.1111060068102319</v>
      </c>
      <c r="X155" s="61">
        <f>'Lack of Coping Capacity'!D154</f>
        <v>3.4575</v>
      </c>
      <c r="Y155" s="54">
        <f>'Lack of Coping Capacity'!G154</f>
        <v>7.144575834274292</v>
      </c>
      <c r="Z155" s="54">
        <f t="shared" si="46"/>
        <v>5.3010379171371458</v>
      </c>
      <c r="AA155" s="54">
        <f>'Lack of Coping Capacity'!M154</f>
        <v>9.14871794871795</v>
      </c>
      <c r="AB155" s="54">
        <f>'Lack of Coping Capacity'!Q154</f>
        <v>8.8233333333333324</v>
      </c>
      <c r="AC155" s="54">
        <f>'Lack of Coping Capacity'!U154</f>
        <v>9.808259887005649</v>
      </c>
      <c r="AD155" s="54">
        <f t="shared" si="47"/>
        <v>9.2601037230189771</v>
      </c>
      <c r="AE155" s="55">
        <f t="shared" si="48"/>
        <v>7.8317074446799904</v>
      </c>
      <c r="AF155" s="57">
        <f t="shared" si="50"/>
        <v>4.5226710267214179</v>
      </c>
      <c r="AG155" s="58">
        <f t="shared" si="49"/>
        <v>61</v>
      </c>
    </row>
    <row r="156" spans="1:33" ht="15.75" thickTop="1" thickBot="1" x14ac:dyDescent="0.25">
      <c r="A156" s="59" t="s">
        <v>286</v>
      </c>
      <c r="B156" s="60" t="s">
        <v>285</v>
      </c>
      <c r="C156" s="61">
        <f>'Hazard &amp; Exposure'!AO155</f>
        <v>0</v>
      </c>
      <c r="D156" s="53">
        <f>'Hazard &amp; Exposure'!AP155</f>
        <v>0</v>
      </c>
      <c r="E156" s="53">
        <f>'Hazard &amp; Exposure'!AQ155</f>
        <v>0</v>
      </c>
      <c r="F156" s="53">
        <f>'Hazard &amp; Exposure'!AR155</f>
        <v>0</v>
      </c>
      <c r="G156" s="53">
        <f>'Hazard &amp; Exposure'!AU155</f>
        <v>0</v>
      </c>
      <c r="H156" s="54">
        <f>'Hazard &amp; Exposure'!AV155</f>
        <v>0</v>
      </c>
      <c r="I156" s="53">
        <f>'Hazard &amp; Exposure'!AY155</f>
        <v>5.5965151835548864E-2</v>
      </c>
      <c r="J156" s="53">
        <f>'Hazard &amp; Exposure'!BB155</f>
        <v>0</v>
      </c>
      <c r="K156" s="54">
        <f>'Hazard &amp; Exposure'!BC155</f>
        <v>3.9175606284884201E-2</v>
      </c>
      <c r="L156" s="55">
        <f t="shared" si="41"/>
        <v>1.9605099338845612E-2</v>
      </c>
      <c r="M156" s="56">
        <f>Vulnerability!E155</f>
        <v>4.553751166347106</v>
      </c>
      <c r="N156" s="54">
        <f>Vulnerability!H155</f>
        <v>4.4542755246894306</v>
      </c>
      <c r="O156" s="54">
        <f>Vulnerability!M155</f>
        <v>0</v>
      </c>
      <c r="P156" s="54">
        <f t="shared" si="42"/>
        <v>3.3904444643459106</v>
      </c>
      <c r="Q156" s="54">
        <f>Vulnerability!S155</f>
        <v>0</v>
      </c>
      <c r="R156" s="54">
        <f>Vulnerability!W155</f>
        <v>0.30983817721867862</v>
      </c>
      <c r="S156" s="54">
        <f>Vulnerability!AC155</f>
        <v>0</v>
      </c>
      <c r="T156" s="54">
        <f>Vulnerability!AI155</f>
        <v>1.5980000000000001</v>
      </c>
      <c r="U156" s="54">
        <f t="shared" si="43"/>
        <v>0.65945768953789963</v>
      </c>
      <c r="V156" s="54">
        <f t="shared" si="44"/>
        <v>0.33477210094979565</v>
      </c>
      <c r="W156" s="55">
        <f t="shared" si="45"/>
        <v>1.9896791418429536</v>
      </c>
      <c r="X156" s="61">
        <f>'Lack of Coping Capacity'!D155</f>
        <v>1.1674999999999991</v>
      </c>
      <c r="Y156" s="54">
        <f>'Lack of Coping Capacity'!G155</f>
        <v>1.125860643386841</v>
      </c>
      <c r="Z156" s="54">
        <f t="shared" si="46"/>
        <v>1.14668032169342</v>
      </c>
      <c r="AA156" s="54">
        <f>'Lack of Coping Capacity'!M155</f>
        <v>3.0950337287867851</v>
      </c>
      <c r="AB156" s="54">
        <f>'Lack of Coping Capacity'!Q155</f>
        <v>0</v>
      </c>
      <c r="AC156" s="54">
        <f>'Lack of Coping Capacity'!U155</f>
        <v>3.5095510879696348</v>
      </c>
      <c r="AD156" s="54">
        <f t="shared" si="47"/>
        <v>2.2015282722521401</v>
      </c>
      <c r="AE156" s="55">
        <f t="shared" si="48"/>
        <v>1.6888543983912876</v>
      </c>
      <c r="AF156" s="57">
        <f t="shared" si="50"/>
        <v>0.40387605102705054</v>
      </c>
      <c r="AG156" s="58">
        <f t="shared" si="49"/>
        <v>187</v>
      </c>
    </row>
    <row r="157" spans="1:33" ht="15.75" thickTop="1" thickBot="1" x14ac:dyDescent="0.25">
      <c r="A157" s="59" t="s">
        <v>288</v>
      </c>
      <c r="B157" s="60" t="s">
        <v>287</v>
      </c>
      <c r="C157" s="61">
        <f>'Hazard &amp; Exposure'!AO156</f>
        <v>4.9369579472873708</v>
      </c>
      <c r="D157" s="53">
        <f>'Hazard &amp; Exposure'!AP156</f>
        <v>5.5864210219917805</v>
      </c>
      <c r="E157" s="53">
        <f>'Hazard &amp; Exposure'!AQ156</f>
        <v>0</v>
      </c>
      <c r="F157" s="53">
        <f>'Hazard &amp; Exposure'!AR156</f>
        <v>0</v>
      </c>
      <c r="G157" s="53">
        <f>'Hazard &amp; Exposure'!AU156</f>
        <v>1.1111111111111112</v>
      </c>
      <c r="H157" s="54">
        <f>'Hazard &amp; Exposure'!AV156</f>
        <v>2.6994830678884552</v>
      </c>
      <c r="I157" s="53">
        <f>'Hazard &amp; Exposure'!AY156</f>
        <v>3.1626413184952868</v>
      </c>
      <c r="J157" s="53">
        <f>'Hazard &amp; Exposure'!BB156</f>
        <v>0</v>
      </c>
      <c r="K157" s="54">
        <f>'Hazard &amp; Exposure'!BC156</f>
        <v>2.2138489229467009</v>
      </c>
      <c r="L157" s="55">
        <f t="shared" si="41"/>
        <v>2.460073015606715</v>
      </c>
      <c r="M157" s="56">
        <f>Vulnerability!E156</f>
        <v>2.0704869502100012</v>
      </c>
      <c r="N157" s="54">
        <f>Vulnerability!H156</f>
        <v>0.61552971472823437</v>
      </c>
      <c r="O157" s="54">
        <f>Vulnerability!M156</f>
        <v>4.1560962635500687E-4</v>
      </c>
      <c r="P157" s="54">
        <f t="shared" si="42"/>
        <v>1.1892298061936479</v>
      </c>
      <c r="Q157" s="54">
        <f>Vulnerability!S156</f>
        <v>0</v>
      </c>
      <c r="R157" s="54">
        <f>Vulnerability!W156</f>
        <v>4.28448364741012E-2</v>
      </c>
      <c r="S157" s="54">
        <f>Vulnerability!AC156</f>
        <v>0</v>
      </c>
      <c r="T157" s="54">
        <f>Vulnerability!AI156</f>
        <v>2.3402222222222222</v>
      </c>
      <c r="U157" s="54">
        <f t="shared" si="43"/>
        <v>0.85553096710847221</v>
      </c>
      <c r="V157" s="54">
        <f t="shared" si="44"/>
        <v>0.43633287037382512</v>
      </c>
      <c r="W157" s="55">
        <f t="shared" si="45"/>
        <v>0.81966404760682388</v>
      </c>
      <c r="X157" s="61" t="str">
        <f>'Lack of Coping Capacity'!D156</f>
        <v>x</v>
      </c>
      <c r="Y157" s="54">
        <f>'Lack of Coping Capacity'!G156</f>
        <v>4.3729670286178592</v>
      </c>
      <c r="Z157" s="54">
        <f t="shared" si="46"/>
        <v>4.3729670286178592</v>
      </c>
      <c r="AA157" s="54">
        <f>'Lack of Coping Capacity'!M156</f>
        <v>5.9269230769230763</v>
      </c>
      <c r="AB157" s="54">
        <f>'Lack of Coping Capacity'!Q156</f>
        <v>1.3634209636352796</v>
      </c>
      <c r="AC157" s="54">
        <f>'Lack of Coping Capacity'!U156</f>
        <v>2.5186625828936244</v>
      </c>
      <c r="AD157" s="54">
        <f t="shared" si="47"/>
        <v>3.2696688744839935</v>
      </c>
      <c r="AE157" s="55">
        <f t="shared" si="48"/>
        <v>3.8422207140187425</v>
      </c>
      <c r="AF157" s="57">
        <f t="shared" si="50"/>
        <v>1.9787399899754083</v>
      </c>
      <c r="AG157" s="58">
        <f t="shared" si="49"/>
        <v>154</v>
      </c>
    </row>
    <row r="158" spans="1:33" ht="15.75" thickTop="1" thickBot="1" x14ac:dyDescent="0.25">
      <c r="A158" s="59" t="s">
        <v>290</v>
      </c>
      <c r="B158" s="60" t="s">
        <v>289</v>
      </c>
      <c r="C158" s="61">
        <f>'Hazard &amp; Exposure'!AO157</f>
        <v>6.2978048004435641</v>
      </c>
      <c r="D158" s="53">
        <f>'Hazard &amp; Exposure'!AP157</f>
        <v>4.5074528870955515</v>
      </c>
      <c r="E158" s="53">
        <f>'Hazard &amp; Exposure'!AQ157</f>
        <v>0</v>
      </c>
      <c r="F158" s="53">
        <f>'Hazard &amp; Exposure'!AR157</f>
        <v>0</v>
      </c>
      <c r="G158" s="53">
        <f>'Hazard &amp; Exposure'!AU157</f>
        <v>0.55555555555555536</v>
      </c>
      <c r="H158" s="54">
        <f>'Hazard &amp; Exposure'!AV157</f>
        <v>2.7272353674888246</v>
      </c>
      <c r="I158" s="53">
        <f>'Hazard &amp; Exposure'!AY157</f>
        <v>3.237210172656349E-2</v>
      </c>
      <c r="J158" s="53">
        <f>'Hazard &amp; Exposure'!BB157</f>
        <v>0</v>
      </c>
      <c r="K158" s="54">
        <f>'Hazard &amp; Exposure'!BC157</f>
        <v>2.2660471208594445E-2</v>
      </c>
      <c r="L158" s="55">
        <f t="shared" si="41"/>
        <v>1.4693170688059296</v>
      </c>
      <c r="M158" s="56">
        <f>Vulnerability!E157</f>
        <v>2.2521179679300789</v>
      </c>
      <c r="N158" s="54">
        <f>Vulnerability!H157</f>
        <v>1.2366537428182864</v>
      </c>
      <c r="O158" s="54">
        <f>Vulnerability!M157</f>
        <v>4.8532286588987006E-4</v>
      </c>
      <c r="P158" s="54">
        <f t="shared" si="42"/>
        <v>1.4353437503860835</v>
      </c>
      <c r="Q158" s="54">
        <f>Vulnerability!S157</f>
        <v>0</v>
      </c>
      <c r="R158" s="54">
        <f>Vulnerability!W157</f>
        <v>5.4733339542180438E-2</v>
      </c>
      <c r="S158" s="54">
        <f>Vulnerability!AC157</f>
        <v>2.5722111892157384</v>
      </c>
      <c r="T158" s="54">
        <f>Vulnerability!AI157</f>
        <v>1.8279999999999996</v>
      </c>
      <c r="U158" s="54">
        <f t="shared" si="43"/>
        <v>1.5413128976663713</v>
      </c>
      <c r="V158" s="54">
        <f t="shared" si="44"/>
        <v>0.79941429339497305</v>
      </c>
      <c r="W158" s="55">
        <f t="shared" si="45"/>
        <v>1.122438551528935</v>
      </c>
      <c r="X158" s="61">
        <f>'Lack of Coping Capacity'!D157</f>
        <v>0.83333333333332593</v>
      </c>
      <c r="Y158" s="54">
        <f>'Lack of Coping Capacity'!G157</f>
        <v>3.6493523359298705</v>
      </c>
      <c r="Z158" s="54">
        <f t="shared" si="46"/>
        <v>2.241342834631598</v>
      </c>
      <c r="AA158" s="54">
        <f>'Lack of Coping Capacity'!M157</f>
        <v>4.2192307692307693</v>
      </c>
      <c r="AB158" s="54">
        <f>'Lack of Coping Capacity'!Q157</f>
        <v>2.6666666666667043E-2</v>
      </c>
      <c r="AC158" s="54">
        <f>'Lack of Coping Capacity'!U157</f>
        <v>2.250204802831608</v>
      </c>
      <c r="AD158" s="54">
        <f t="shared" si="47"/>
        <v>2.1653674129096814</v>
      </c>
      <c r="AE158" s="55">
        <f t="shared" si="48"/>
        <v>2.2034361246837562</v>
      </c>
      <c r="AF158" s="57">
        <f t="shared" si="50"/>
        <v>1.5374211616281281</v>
      </c>
      <c r="AG158" s="58">
        <f t="shared" si="49"/>
        <v>170</v>
      </c>
    </row>
    <row r="159" spans="1:33" ht="15.75" thickTop="1" thickBot="1" x14ac:dyDescent="0.25">
      <c r="A159" s="59" t="s">
        <v>292</v>
      </c>
      <c r="B159" s="60" t="s">
        <v>291</v>
      </c>
      <c r="C159" s="61">
        <f>'Hazard &amp; Exposure'!AO158</f>
        <v>5.3871473894467687</v>
      </c>
      <c r="D159" s="53">
        <f>'Hazard &amp; Exposure'!AP158</f>
        <v>0</v>
      </c>
      <c r="E159" s="53">
        <f>'Hazard &amp; Exposure'!AQ158</f>
        <v>9.131055696790078</v>
      </c>
      <c r="F159" s="53">
        <f>'Hazard &amp; Exposure'!AR158</f>
        <v>0.88598858039960748</v>
      </c>
      <c r="G159" s="53">
        <f>'Hazard &amp; Exposure'!AU158</f>
        <v>2.4615001333390145</v>
      </c>
      <c r="H159" s="54">
        <f>'Hazard &amp; Exposure'!AV158</f>
        <v>4.664086014618837</v>
      </c>
      <c r="I159" s="53">
        <f>'Hazard &amp; Exposure'!AY158</f>
        <v>6.9813981260659196E-3</v>
      </c>
      <c r="J159" s="53">
        <f>'Hazard &amp; Exposure'!BB158</f>
        <v>0</v>
      </c>
      <c r="K159" s="54">
        <f>'Hazard &amp; Exposure'!BC158</f>
        <v>4.8869786882461443E-3</v>
      </c>
      <c r="L159" s="55">
        <f t="shared" si="41"/>
        <v>2.6493083653010707</v>
      </c>
      <c r="M159" s="56">
        <f>Vulnerability!E158</f>
        <v>5.9583426987128094</v>
      </c>
      <c r="N159" s="54" t="str">
        <f>Vulnerability!H158</f>
        <v>x</v>
      </c>
      <c r="O159" s="54">
        <f>Vulnerability!M158</f>
        <v>10</v>
      </c>
      <c r="P159" s="54">
        <f t="shared" si="42"/>
        <v>7.3055617991418726</v>
      </c>
      <c r="Q159" s="54">
        <f>Vulnerability!S158</f>
        <v>0</v>
      </c>
      <c r="R159" s="54">
        <f>Vulnerability!W158</f>
        <v>5.6545252545027402</v>
      </c>
      <c r="S159" s="54">
        <f>Vulnerability!AC158</f>
        <v>9.5692771782029133</v>
      </c>
      <c r="T159" s="54">
        <f>Vulnerability!AI158</f>
        <v>3.7833333333333337</v>
      </c>
      <c r="U159" s="54">
        <f t="shared" si="43"/>
        <v>7.1606878700226764</v>
      </c>
      <c r="V159" s="54">
        <f t="shared" si="44"/>
        <v>4.4858872229961388</v>
      </c>
      <c r="W159" s="55">
        <f t="shared" si="45"/>
        <v>6.0898945046442989</v>
      </c>
      <c r="X159" s="61">
        <f>'Lack of Coping Capacity'!D158</f>
        <v>6.625</v>
      </c>
      <c r="Y159" s="54">
        <f>'Lack of Coping Capacity'!G158</f>
        <v>6.7101224660873413</v>
      </c>
      <c r="Z159" s="54">
        <f t="shared" si="46"/>
        <v>6.6675612330436707</v>
      </c>
      <c r="AA159" s="54" t="str">
        <f>'Lack of Coping Capacity'!M158</f>
        <v>x</v>
      </c>
      <c r="AB159" s="54">
        <f>'Lack of Coping Capacity'!Q158</f>
        <v>7.1808849101913994</v>
      </c>
      <c r="AC159" s="54">
        <f>'Lack of Coping Capacity'!U158</f>
        <v>9.470349369320008</v>
      </c>
      <c r="AD159" s="54">
        <f t="shared" si="47"/>
        <v>8.3256171397557033</v>
      </c>
      <c r="AE159" s="55">
        <f t="shared" si="48"/>
        <v>7.5929466185420225</v>
      </c>
      <c r="AF159" s="57">
        <f t="shared" si="50"/>
        <v>4.9665049837124968</v>
      </c>
      <c r="AG159" s="58">
        <f t="shared" si="49"/>
        <v>41</v>
      </c>
    </row>
    <row r="160" spans="1:33" ht="15.75" thickTop="1" thickBot="1" x14ac:dyDescent="0.25">
      <c r="A160" s="59" t="s">
        <v>294</v>
      </c>
      <c r="B160" s="60" t="s">
        <v>293</v>
      </c>
      <c r="C160" s="61">
        <f>'Hazard &amp; Exposure'!AO159</f>
        <v>0</v>
      </c>
      <c r="D160" s="53">
        <f>'Hazard &amp; Exposure'!AP159</f>
        <v>6.7359876069107827</v>
      </c>
      <c r="E160" s="53">
        <f>'Hazard &amp; Exposure'!AQ159</f>
        <v>6.2687533523148229</v>
      </c>
      <c r="F160" s="53">
        <f>'Hazard &amp; Exposure'!AR159</f>
        <v>0</v>
      </c>
      <c r="G160" s="53">
        <f>'Hazard &amp; Exposure'!AU159</f>
        <v>9.1183574879227045</v>
      </c>
      <c r="H160" s="54">
        <f>'Hazard &amp; Exposure'!AV159</f>
        <v>5.5724708842161963</v>
      </c>
      <c r="I160" s="53">
        <f>'Hazard &amp; Exposure'!AY159</f>
        <v>9.8650300460599514</v>
      </c>
      <c r="J160" s="53">
        <f>'Hazard &amp; Exposure'!BB159</f>
        <v>10</v>
      </c>
      <c r="K160" s="54">
        <f>'Hazard &amp; Exposure'!BC159</f>
        <v>10</v>
      </c>
      <c r="L160" s="55">
        <f t="shared" si="41"/>
        <v>8.6303764020884195</v>
      </c>
      <c r="M160" s="56">
        <f>Vulnerability!E159</f>
        <v>9.2636035733884121</v>
      </c>
      <c r="N160" s="54" t="str">
        <f>Vulnerability!H159</f>
        <v>x</v>
      </c>
      <c r="O160" s="54">
        <f>Vulnerability!M159</f>
        <v>3.8928540987194324</v>
      </c>
      <c r="P160" s="54">
        <f t="shared" si="42"/>
        <v>7.4733537484987522</v>
      </c>
      <c r="Q160" s="54">
        <f>Vulnerability!S159</f>
        <v>5.4588212640435234</v>
      </c>
      <c r="R160" s="54">
        <f>Vulnerability!W159</f>
        <v>5.5879374131669133</v>
      </c>
      <c r="S160" s="54">
        <f>Vulnerability!AC159</f>
        <v>7.4607575396240486</v>
      </c>
      <c r="T160" s="54">
        <f>Vulnerability!AI159</f>
        <v>8.5333333333333332</v>
      </c>
      <c r="U160" s="54">
        <f t="shared" si="43"/>
        <v>7.3792709311670581</v>
      </c>
      <c r="V160" s="54">
        <f t="shared" si="44"/>
        <v>6.5183513351183962</v>
      </c>
      <c r="W160" s="55">
        <f t="shared" si="45"/>
        <v>7.0236491002995871</v>
      </c>
      <c r="X160" s="61" t="str">
        <f>'Lack of Coping Capacity'!D159</f>
        <v>x</v>
      </c>
      <c r="Y160" s="54">
        <f>'Lack of Coping Capacity'!G159</f>
        <v>9.307685232162477</v>
      </c>
      <c r="Z160" s="54">
        <f t="shared" si="46"/>
        <v>9.307685232162477</v>
      </c>
      <c r="AA160" s="54" t="str">
        <f>'Lack of Coping Capacity'!M159</f>
        <v>x</v>
      </c>
      <c r="AB160" s="54">
        <f>'Lack of Coping Capacity'!Q159</f>
        <v>9.4515535685558039</v>
      </c>
      <c r="AC160" s="54">
        <f>'Lack of Coping Capacity'!U159</f>
        <v>9.9499999999999993</v>
      </c>
      <c r="AD160" s="54">
        <f t="shared" si="47"/>
        <v>9.7007767842779025</v>
      </c>
      <c r="AE160" s="55">
        <f t="shared" si="48"/>
        <v>9.5162965692346546</v>
      </c>
      <c r="AF160" s="57">
        <f t="shared" si="50"/>
        <v>8.324410797333412</v>
      </c>
      <c r="AG160" s="58">
        <f t="shared" si="49"/>
        <v>1</v>
      </c>
    </row>
    <row r="161" spans="1:33" ht="15.75" thickTop="1" thickBot="1" x14ac:dyDescent="0.25">
      <c r="A161" s="59" t="s">
        <v>296</v>
      </c>
      <c r="B161" s="60" t="s">
        <v>295</v>
      </c>
      <c r="C161" s="61">
        <f>'Hazard &amp; Exposure'!AO160</f>
        <v>0.31796442919292289</v>
      </c>
      <c r="D161" s="53">
        <f>'Hazard &amp; Exposure'!AP160</f>
        <v>5.283672775596453</v>
      </c>
      <c r="E161" s="53">
        <f>'Hazard &amp; Exposure'!AQ160</f>
        <v>4.9883108796152946</v>
      </c>
      <c r="F161" s="53">
        <f>'Hazard &amp; Exposure'!AR160</f>
        <v>0</v>
      </c>
      <c r="G161" s="53">
        <f>'Hazard &amp; Exposure'!AU160</f>
        <v>4.8378827696363462</v>
      </c>
      <c r="H161" s="54">
        <f>'Hazard &amp; Exposure'!AV160</f>
        <v>3.423969379283311</v>
      </c>
      <c r="I161" s="53">
        <f>'Hazard &amp; Exposure'!AY160</f>
        <v>7.1281029488755898</v>
      </c>
      <c r="J161" s="53">
        <f>'Hazard &amp; Exposure'!BB160</f>
        <v>0</v>
      </c>
      <c r="K161" s="54">
        <f>'Hazard &amp; Exposure'!BC160</f>
        <v>4.9896720642129129</v>
      </c>
      <c r="L161" s="55">
        <f t="shared" si="41"/>
        <v>4.2513465702357234</v>
      </c>
      <c r="M161" s="56">
        <f>Vulnerability!E160</f>
        <v>5.4240183310900791</v>
      </c>
      <c r="N161" s="54">
        <f>Vulnerability!H160</f>
        <v>6.6726536075048415</v>
      </c>
      <c r="O161" s="54">
        <f>Vulnerability!M160</f>
        <v>0.56077447218950649</v>
      </c>
      <c r="P161" s="54">
        <f t="shared" si="42"/>
        <v>4.5203661854686263</v>
      </c>
      <c r="Q161" s="54">
        <f>Vulnerability!S160</f>
        <v>0</v>
      </c>
      <c r="R161" s="54">
        <f>Vulnerability!W160</f>
        <v>3.7606346188211019</v>
      </c>
      <c r="S161" s="54">
        <f>Vulnerability!AC160</f>
        <v>7.5888994054603032E-2</v>
      </c>
      <c r="T161" s="54">
        <f>Vulnerability!AI160</f>
        <v>2.3873333333333338</v>
      </c>
      <c r="U161" s="54">
        <f t="shared" si="43"/>
        <v>2.1999617688205517</v>
      </c>
      <c r="V161" s="54">
        <f t="shared" si="44"/>
        <v>1.1605950204806801</v>
      </c>
      <c r="W161" s="55">
        <f t="shared" si="45"/>
        <v>3.0128820805238425</v>
      </c>
      <c r="X161" s="61" t="str">
        <f>'Lack of Coping Capacity'!D160</f>
        <v>x</v>
      </c>
      <c r="Y161" s="54">
        <f>'Lack of Coping Capacity'!G160</f>
        <v>4.9659754872322086</v>
      </c>
      <c r="Z161" s="54">
        <f t="shared" si="46"/>
        <v>4.9659754872322086</v>
      </c>
      <c r="AA161" s="54">
        <f>'Lack of Coping Capacity'!M160</f>
        <v>5.8092476359008423</v>
      </c>
      <c r="AB161" s="54">
        <f>'Lack of Coping Capacity'!Q160</f>
        <v>3.9593785465821525</v>
      </c>
      <c r="AC161" s="54">
        <f>'Lack of Coping Capacity'!U160</f>
        <v>6.1654768706679208</v>
      </c>
      <c r="AD161" s="54">
        <f t="shared" si="47"/>
        <v>5.3113676843836393</v>
      </c>
      <c r="AE161" s="55">
        <f t="shared" si="48"/>
        <v>5.1411689052819387</v>
      </c>
      <c r="AF161" s="57">
        <f t="shared" si="50"/>
        <v>4.038221830542855</v>
      </c>
      <c r="AG161" s="58">
        <f t="shared" si="49"/>
        <v>83</v>
      </c>
    </row>
    <row r="162" spans="1:33" ht="15.75" thickTop="1" thickBot="1" x14ac:dyDescent="0.25">
      <c r="A162" s="59" t="s">
        <v>299</v>
      </c>
      <c r="B162" s="60" t="s">
        <v>298</v>
      </c>
      <c r="C162" s="61">
        <f>'Hazard &amp; Exposure'!AO161</f>
        <v>2.2721958733269481</v>
      </c>
      <c r="D162" s="53">
        <f>'Hazard &amp; Exposure'!AP161</f>
        <v>5.4276771180398793</v>
      </c>
      <c r="E162" s="53">
        <f>'Hazard &amp; Exposure'!AQ161</f>
        <v>0</v>
      </c>
      <c r="F162" s="53">
        <f>'Hazard &amp; Exposure'!AR161</f>
        <v>0</v>
      </c>
      <c r="G162" s="53">
        <f>'Hazard &amp; Exposure'!AU161</f>
        <v>5.2294685990338161</v>
      </c>
      <c r="H162" s="54">
        <f>'Hazard &amp; Exposure'!AV161</f>
        <v>2.9376748719975647</v>
      </c>
      <c r="I162" s="53">
        <f>'Hazard &amp; Exposure'!AY161</f>
        <v>9.8557810954519383</v>
      </c>
      <c r="J162" s="53">
        <f>'Hazard &amp; Exposure'!BB161</f>
        <v>9</v>
      </c>
      <c r="K162" s="54">
        <f>'Hazard &amp; Exposure'!BC161</f>
        <v>9</v>
      </c>
      <c r="L162" s="55">
        <f t="shared" si="41"/>
        <v>6.9571934349467393</v>
      </c>
      <c r="M162" s="56">
        <f>Vulnerability!E161</f>
        <v>6.7569248063878584</v>
      </c>
      <c r="N162" s="54">
        <f>Vulnerability!H161</f>
        <v>5.1325000000000003</v>
      </c>
      <c r="O162" s="54">
        <f>Vulnerability!M161</f>
        <v>7.7248149563573429</v>
      </c>
      <c r="P162" s="54">
        <f t="shared" si="42"/>
        <v>6.5927911422832643</v>
      </c>
      <c r="Q162" s="54">
        <f>Vulnerability!S161</f>
        <v>5.6913399019717197</v>
      </c>
      <c r="R162" s="54" t="str">
        <f>Vulnerability!W161</f>
        <v>x</v>
      </c>
      <c r="S162" s="54">
        <f>Vulnerability!AC161</f>
        <v>0.34746280886455949</v>
      </c>
      <c r="T162" s="54">
        <f>Vulnerability!AI161</f>
        <v>6.0833333333333339</v>
      </c>
      <c r="U162" s="54">
        <f t="shared" si="43"/>
        <v>3.7546695975904121</v>
      </c>
      <c r="V162" s="54">
        <f t="shared" si="44"/>
        <v>4.7968233510626916</v>
      </c>
      <c r="W162" s="55">
        <f t="shared" si="45"/>
        <v>5.7697655432647448</v>
      </c>
      <c r="X162" s="61" t="str">
        <f>'Lack of Coping Capacity'!D161</f>
        <v>x</v>
      </c>
      <c r="Y162" s="54">
        <f>'Lack of Coping Capacity'!G161</f>
        <v>8.2854505062103279</v>
      </c>
      <c r="Z162" s="54">
        <f t="shared" si="46"/>
        <v>8.2854505062103279</v>
      </c>
      <c r="AA162" s="54" t="str">
        <f>'Lack of Coping Capacity'!M161</f>
        <v>x</v>
      </c>
      <c r="AB162" s="54">
        <f>'Lack of Coping Capacity'!Q161</f>
        <v>9.35</v>
      </c>
      <c r="AC162" s="54">
        <f>'Lack of Coping Capacity'!U161</f>
        <v>9.65</v>
      </c>
      <c r="AD162" s="54">
        <f t="shared" si="47"/>
        <v>9.5</v>
      </c>
      <c r="AE162" s="55">
        <f t="shared" si="48"/>
        <v>8.9774632496342939</v>
      </c>
      <c r="AF162" s="57">
        <f t="shared" si="50"/>
        <v>7.1162078873766168</v>
      </c>
      <c r="AG162" s="58">
        <f t="shared" si="49"/>
        <v>6</v>
      </c>
    </row>
    <row r="163" spans="1:33" ht="15.75" thickTop="1" thickBot="1" x14ac:dyDescent="0.25">
      <c r="A163" s="59" t="s">
        <v>301</v>
      </c>
      <c r="B163" s="60" t="s">
        <v>300</v>
      </c>
      <c r="C163" s="61">
        <f>'Hazard &amp; Exposure'!AO162</f>
        <v>4.6646989799965608</v>
      </c>
      <c r="D163" s="53">
        <f>'Hazard &amp; Exposure'!AP162</f>
        <v>5.7680892640592436</v>
      </c>
      <c r="E163" s="53">
        <f>'Hazard &amp; Exposure'!AQ162</f>
        <v>5.0977774619974223</v>
      </c>
      <c r="F163" s="53">
        <f>'Hazard &amp; Exposure'!AR162</f>
        <v>0</v>
      </c>
      <c r="G163" s="53">
        <f>'Hazard &amp; Exposure'!AU162</f>
        <v>3.8121827206182117</v>
      </c>
      <c r="H163" s="54">
        <f>'Hazard &amp; Exposure'!AV162</f>
        <v>4.1119275678729741</v>
      </c>
      <c r="I163" s="53">
        <f>'Hazard &amp; Exposure'!AY162</f>
        <v>2.9109687365593895</v>
      </c>
      <c r="J163" s="53">
        <f>'Hazard &amp; Exposure'!BB162</f>
        <v>0</v>
      </c>
      <c r="K163" s="54">
        <f>'Hazard &amp; Exposure'!BC162</f>
        <v>2.0376781155915724</v>
      </c>
      <c r="L163" s="55">
        <f t="shared" si="41"/>
        <v>3.1420068388033213</v>
      </c>
      <c r="M163" s="56">
        <f>Vulnerability!E162</f>
        <v>3.866218859445353</v>
      </c>
      <c r="N163" s="54">
        <f>Vulnerability!H162</f>
        <v>3.5770999305724369</v>
      </c>
      <c r="O163" s="54">
        <f>Vulnerability!M162</f>
        <v>1.1634962627393719E-4</v>
      </c>
      <c r="P163" s="54">
        <f t="shared" si="42"/>
        <v>2.8274134997723541</v>
      </c>
      <c r="Q163" s="54">
        <f>Vulnerability!S162</f>
        <v>0</v>
      </c>
      <c r="R163" s="54">
        <f>Vulnerability!W162</f>
        <v>8.4116568612307319E-2</v>
      </c>
      <c r="S163" s="54">
        <f>Vulnerability!AC162</f>
        <v>9.866569043541773E-4</v>
      </c>
      <c r="T163" s="54">
        <f>Vulnerability!AI162</f>
        <v>1.3173333333333332</v>
      </c>
      <c r="U163" s="54">
        <f t="shared" si="43"/>
        <v>0.48497332376040309</v>
      </c>
      <c r="V163" s="54">
        <f t="shared" si="44"/>
        <v>0.24519202263865442</v>
      </c>
      <c r="W163" s="55">
        <f t="shared" si="45"/>
        <v>1.6237517314850023</v>
      </c>
      <c r="X163" s="61" t="str">
        <f>'Lack of Coping Capacity'!D162</f>
        <v>x</v>
      </c>
      <c r="Y163" s="54">
        <f>'Lack of Coping Capacity'!G162</f>
        <v>3.403736639022827</v>
      </c>
      <c r="Z163" s="54">
        <f t="shared" si="46"/>
        <v>3.403736639022827</v>
      </c>
      <c r="AA163" s="54">
        <f>'Lack of Coping Capacity'!M162</f>
        <v>3.9754886996030767</v>
      </c>
      <c r="AB163" s="54">
        <f>'Lack of Coping Capacity'!Q162</f>
        <v>0.40268456375838929</v>
      </c>
      <c r="AC163" s="54">
        <f>'Lack of Coping Capacity'!U162</f>
        <v>0.31361695947528706</v>
      </c>
      <c r="AD163" s="54">
        <f t="shared" si="47"/>
        <v>1.5639300742789179</v>
      </c>
      <c r="AE163" s="55">
        <f t="shared" si="48"/>
        <v>2.5330169519353225</v>
      </c>
      <c r="AF163" s="57">
        <f t="shared" si="50"/>
        <v>2.3466858239027282</v>
      </c>
      <c r="AG163" s="58">
        <f t="shared" si="49"/>
        <v>143</v>
      </c>
    </row>
    <row r="164" spans="1:33" ht="15.75" thickTop="1" thickBot="1" x14ac:dyDescent="0.25">
      <c r="A164" s="59" t="s">
        <v>303</v>
      </c>
      <c r="B164" s="60" t="s">
        <v>302</v>
      </c>
      <c r="C164" s="61">
        <f>'Hazard &amp; Exposure'!AO163</f>
        <v>0</v>
      </c>
      <c r="D164" s="53">
        <f>'Hazard &amp; Exposure'!AP163</f>
        <v>8.2742856733959673</v>
      </c>
      <c r="E164" s="53">
        <f>'Hazard &amp; Exposure'!AQ163</f>
        <v>10</v>
      </c>
      <c r="F164" s="53">
        <f>'Hazard &amp; Exposure'!AR163</f>
        <v>3.1729041746042381</v>
      </c>
      <c r="G164" s="53">
        <f>'Hazard &amp; Exposure'!AU163</f>
        <v>2.7061581478821028</v>
      </c>
      <c r="H164" s="54">
        <f>'Hazard &amp; Exposure'!AV163</f>
        <v>6.3935117123101435</v>
      </c>
      <c r="I164" s="53">
        <f>'Hazard &amp; Exposure'!AY163</f>
        <v>7.4050589441382844</v>
      </c>
      <c r="J164" s="53">
        <f>'Hazard &amp; Exposure'!BB163</f>
        <v>0</v>
      </c>
      <c r="K164" s="54">
        <f>'Hazard &amp; Exposure'!BC163</f>
        <v>5.1835412608967992</v>
      </c>
      <c r="L164" s="55">
        <f t="shared" ref="L164:L194" si="51">(10-GEOMEAN(((10-H164)/10*9+1),((10-K164)/10*9+1)))/9*10</f>
        <v>5.8230207221595585</v>
      </c>
      <c r="M164" s="56">
        <f>Vulnerability!E163</f>
        <v>8.7238205971634457</v>
      </c>
      <c r="N164" s="54">
        <f>Vulnerability!H163</f>
        <v>3.6177242400239726</v>
      </c>
      <c r="O164" s="54">
        <f>Vulnerability!M163</f>
        <v>0.85980064066247763</v>
      </c>
      <c r="P164" s="54">
        <f t="shared" ref="P164:P194" si="52">AVERAGE(M164,M164,N164,O164)</f>
        <v>5.4812915187533351</v>
      </c>
      <c r="Q164" s="54">
        <f>Vulnerability!S163</f>
        <v>2.5809451392044278</v>
      </c>
      <c r="R164" s="54">
        <f>Vulnerability!W163</f>
        <v>0.6054899562927254</v>
      </c>
      <c r="S164" s="54">
        <f>Vulnerability!AC163</f>
        <v>3.3572840892447386</v>
      </c>
      <c r="T164" s="54">
        <f>Vulnerability!AI163</f>
        <v>4.6931111111111115</v>
      </c>
      <c r="U164" s="54">
        <f t="shared" ref="U164:U194" si="53">IF(AND(R164="x",T164="x"),S164,IF(AND(R164="x"),(10-GEOMEAN(((10-T164)/10*9+1),((10-S164)/10*9+1)))/9*10,IF(T164="x",(10-GEOMEAN(((10-R164)/10*9+1),((10-S164)/10*9+1)))/9*10,IF(R164="x",(10-GEOMEAN(((10-T164)/10*9+1),((10-S164)/10*9+1)))/9*10,(10-GEOMEAN(((10-R164)/10*9+1),((10-S164)/10*9+1),((10-T164)/10*9+1)))/9*10))))</f>
        <v>3.0552398202919546</v>
      </c>
      <c r="V164" s="54">
        <f t="shared" ref="V164:V194" si="54">(10-GEOMEAN(((10-Q164)/10*9+1),((10-U164)/10*9+1)))/9*10</f>
        <v>2.821483908455642</v>
      </c>
      <c r="W164" s="55">
        <f t="shared" ref="W164:W194" si="55">(10-GEOMEAN(((10-P164)/10*9+1),((10-V164)/10*9+1)))/9*10</f>
        <v>4.279632088318774</v>
      </c>
      <c r="X164" s="61">
        <f>'Lack of Coping Capacity'!D163</f>
        <v>3.6250000000000004</v>
      </c>
      <c r="Y164" s="54">
        <f>'Lack of Coping Capacity'!G163</f>
        <v>5.882523083686829</v>
      </c>
      <c r="Z164" s="54">
        <f t="shared" ref="Z164:Z194" si="56">AVERAGE(X164:Y164)</f>
        <v>4.7537615418434145</v>
      </c>
      <c r="AA164" s="54">
        <f>'Lack of Coping Capacity'!M163</f>
        <v>5.5559922322876556</v>
      </c>
      <c r="AB164" s="54">
        <f>'Lack of Coping Capacity'!Q163</f>
        <v>0.69851851851851887</v>
      </c>
      <c r="AC164" s="54">
        <f>'Lack of Coping Capacity'!U163</f>
        <v>7.1131303651472386</v>
      </c>
      <c r="AD164" s="54">
        <f t="shared" ref="AD164:AD194" si="57">AVERAGE(AA164:AC164)</f>
        <v>4.4558803719844713</v>
      </c>
      <c r="AE164" s="55">
        <f t="shared" ref="AE164:AE194" si="58">(10-GEOMEAN(((10-Z164)/10*9+1),((10-AD164)/10*9+1)))/9*10</f>
        <v>4.6065259381147676</v>
      </c>
      <c r="AF164" s="57">
        <f t="shared" si="50"/>
        <v>4.8600726791321494</v>
      </c>
      <c r="AG164" s="58">
        <f t="shared" ref="AG164:AG194" si="59">_xlfn.RANK.EQ(AF164,AF$4:AF$194)</f>
        <v>45</v>
      </c>
    </row>
    <row r="165" spans="1:33" ht="15.75" thickTop="1" thickBot="1" x14ac:dyDescent="0.25">
      <c r="A165" s="59" t="s">
        <v>305</v>
      </c>
      <c r="B165" s="60" t="s">
        <v>304</v>
      </c>
      <c r="C165" s="61">
        <f>'Hazard &amp; Exposure'!AO164</f>
        <v>0</v>
      </c>
      <c r="D165" s="53">
        <f>'Hazard &amp; Exposure'!AP164</f>
        <v>8.4955867215753997</v>
      </c>
      <c r="E165" s="53">
        <f>'Hazard &amp; Exposure'!AQ164</f>
        <v>0</v>
      </c>
      <c r="F165" s="53">
        <f>'Hazard &amp; Exposure'!AR164</f>
        <v>0</v>
      </c>
      <c r="G165" s="53">
        <f>'Hazard &amp; Exposure'!AU164</f>
        <v>6.6527387670348341</v>
      </c>
      <c r="H165" s="54">
        <f>'Hazard &amp; Exposure'!AV164</f>
        <v>4.1800214591419378</v>
      </c>
      <c r="I165" s="53">
        <f>'Hazard &amp; Exposure'!AY164</f>
        <v>10</v>
      </c>
      <c r="J165" s="53">
        <f>'Hazard &amp; Exposure'!BB164</f>
        <v>9</v>
      </c>
      <c r="K165" s="54">
        <f>'Hazard &amp; Exposure'!BC164</f>
        <v>9</v>
      </c>
      <c r="L165" s="55">
        <f t="shared" si="51"/>
        <v>7.2858921139320776</v>
      </c>
      <c r="M165" s="56">
        <f>Vulnerability!E164</f>
        <v>10</v>
      </c>
      <c r="N165" s="54">
        <f>Vulnerability!H164</f>
        <v>6.2862499999999999</v>
      </c>
      <c r="O165" s="54">
        <f>Vulnerability!M164</f>
        <v>1.6156151799433487</v>
      </c>
      <c r="P165" s="54">
        <f t="shared" si="52"/>
        <v>6.9754662949858366</v>
      </c>
      <c r="Q165" s="54">
        <f>Vulnerability!S164</f>
        <v>8.2511460913586934</v>
      </c>
      <c r="R165" s="54">
        <f>Vulnerability!W164</f>
        <v>2.9282544508399169</v>
      </c>
      <c r="S165" s="54">
        <f>Vulnerability!AC164</f>
        <v>2.4609754488861206</v>
      </c>
      <c r="T165" s="54">
        <f>Vulnerability!AI164</f>
        <v>7.8666666666666671</v>
      </c>
      <c r="U165" s="54">
        <f t="shared" si="53"/>
        <v>4.987286627562554</v>
      </c>
      <c r="V165" s="54">
        <f t="shared" si="54"/>
        <v>6.9261470957279103</v>
      </c>
      <c r="W165" s="55">
        <f t="shared" si="55"/>
        <v>6.9508797790947829</v>
      </c>
      <c r="X165" s="61">
        <f>'Lack of Coping Capacity'!D164</f>
        <v>4.8666666666666742</v>
      </c>
      <c r="Y165" s="54">
        <f>'Lack of Coping Capacity'!G164</f>
        <v>8.4814011573791497</v>
      </c>
      <c r="Z165" s="54">
        <f t="shared" si="56"/>
        <v>6.674033912022912</v>
      </c>
      <c r="AA165" s="54">
        <f>'Lack of Coping Capacity'!M164</f>
        <v>7.8525</v>
      </c>
      <c r="AB165" s="54">
        <f>'Lack of Coping Capacity'!Q164</f>
        <v>9.129629629629628</v>
      </c>
      <c r="AC165" s="54">
        <f>'Lack of Coping Capacity'!U164</f>
        <v>8.4688711965807908</v>
      </c>
      <c r="AD165" s="54">
        <f t="shared" si="57"/>
        <v>8.4836669420701387</v>
      </c>
      <c r="AE165" s="55">
        <f t="shared" si="58"/>
        <v>7.696704484136383</v>
      </c>
      <c r="AF165" s="57">
        <f t="shared" si="50"/>
        <v>7.3048130971872522</v>
      </c>
      <c r="AG165" s="58">
        <f t="shared" si="59"/>
        <v>4</v>
      </c>
    </row>
    <row r="166" spans="1:33" ht="15.75" thickTop="1" thickBot="1" x14ac:dyDescent="0.25">
      <c r="A166" s="59" t="s">
        <v>307</v>
      </c>
      <c r="B166" s="60" t="s">
        <v>306</v>
      </c>
      <c r="C166" s="61">
        <f>'Hazard &amp; Exposure'!AO165</f>
        <v>0</v>
      </c>
      <c r="D166" s="53">
        <f>'Hazard &amp; Exposure'!AP165</f>
        <v>4.1869767826980322</v>
      </c>
      <c r="E166" s="53">
        <f>'Hazard &amp; Exposure'!AQ165</f>
        <v>0</v>
      </c>
      <c r="F166" s="53">
        <f>'Hazard &amp; Exposure'!AR165</f>
        <v>0</v>
      </c>
      <c r="G166" s="53">
        <f>'Hazard &amp; Exposure'!AU165</f>
        <v>0.55555555555555536</v>
      </c>
      <c r="H166" s="54">
        <f>'Hazard &amp; Exposure'!AV165</f>
        <v>1.1059563574296918</v>
      </c>
      <c r="I166" s="53">
        <f>'Hazard &amp; Exposure'!AY165</f>
        <v>2.2141300899429537E-2</v>
      </c>
      <c r="J166" s="53">
        <f>'Hazard &amp; Exposure'!BB165</f>
        <v>0</v>
      </c>
      <c r="K166" s="54">
        <f>'Hazard &amp; Exposure'!BC165</f>
        <v>1.5498910629600675E-2</v>
      </c>
      <c r="L166" s="55">
        <f t="shared" si="51"/>
        <v>0.57482537311723669</v>
      </c>
      <c r="M166" s="56">
        <f>Vulnerability!E165</f>
        <v>3.3872673141243115</v>
      </c>
      <c r="N166" s="54" t="str">
        <f>Vulnerability!H165</f>
        <v>x</v>
      </c>
      <c r="O166" s="54">
        <f>Vulnerability!M165</f>
        <v>2.7619196845540075</v>
      </c>
      <c r="P166" s="54">
        <f t="shared" si="52"/>
        <v>3.1788181042675436</v>
      </c>
      <c r="Q166" s="54">
        <f>Vulnerability!S165</f>
        <v>0</v>
      </c>
      <c r="R166" s="54">
        <f>Vulnerability!W165</f>
        <v>0.30646357991069983</v>
      </c>
      <c r="S166" s="54">
        <f>Vulnerability!AC165</f>
        <v>0</v>
      </c>
      <c r="T166" s="54">
        <f>Vulnerability!AI165</f>
        <v>2.833333333333333</v>
      </c>
      <c r="U166" s="54">
        <f t="shared" si="53"/>
        <v>1.131951876521935</v>
      </c>
      <c r="V166" s="54">
        <f t="shared" si="54"/>
        <v>0.58117535390010944</v>
      </c>
      <c r="W166" s="55">
        <f t="shared" si="55"/>
        <v>1.9718258124984858</v>
      </c>
      <c r="X166" s="61" t="str">
        <f>'Lack of Coping Capacity'!D165</f>
        <v>x</v>
      </c>
      <c r="Y166" s="54">
        <f>'Lack of Coping Capacity'!G165</f>
        <v>5.6950268114916982</v>
      </c>
      <c r="Z166" s="54">
        <f t="shared" si="56"/>
        <v>5.6950268114916982</v>
      </c>
      <c r="AA166" s="54">
        <f>'Lack of Coping Capacity'!M165</f>
        <v>6.3054155329276194</v>
      </c>
      <c r="AB166" s="54">
        <f>'Lack of Coping Capacity'!Q165</f>
        <v>4.3382202336564752</v>
      </c>
      <c r="AC166" s="54">
        <f>'Lack of Coping Capacity'!U165</f>
        <v>4.9357980433197941</v>
      </c>
      <c r="AD166" s="54">
        <f t="shared" si="57"/>
        <v>5.1931446033012962</v>
      </c>
      <c r="AE166" s="55">
        <f t="shared" si="58"/>
        <v>5.4496443851979173</v>
      </c>
      <c r="AF166" s="57">
        <f t="shared" ref="AF166:AF194" si="60">L166^(1/3)*W166^(1/3)*AE166^(1/3)</f>
        <v>1.8348090783480893</v>
      </c>
      <c r="AG166" s="58">
        <f t="shared" si="59"/>
        <v>158</v>
      </c>
    </row>
    <row r="167" spans="1:33" ht="15.75" thickTop="1" thickBot="1" x14ac:dyDescent="0.25">
      <c r="A167" s="59" t="s">
        <v>309</v>
      </c>
      <c r="B167" s="60" t="s">
        <v>308</v>
      </c>
      <c r="C167" s="61">
        <f>'Hazard &amp; Exposure'!AO166</f>
        <v>0</v>
      </c>
      <c r="D167" s="53">
        <f>'Hazard &amp; Exposure'!AP166</f>
        <v>2.8355955650563596</v>
      </c>
      <c r="E167" s="53">
        <f>'Hazard &amp; Exposure'!AQ166</f>
        <v>0</v>
      </c>
      <c r="F167" s="53">
        <f>'Hazard &amp; Exposure'!AR166</f>
        <v>0</v>
      </c>
      <c r="G167" s="53">
        <f>'Hazard &amp; Exposure'!AU166</f>
        <v>4.6547187384355393</v>
      </c>
      <c r="H167" s="54">
        <f>'Hazard &amp; Exposure'!AV166</f>
        <v>1.7136293982661301</v>
      </c>
      <c r="I167" s="53">
        <f>'Hazard &amp; Exposure'!AY166</f>
        <v>3.6140996508423848</v>
      </c>
      <c r="J167" s="53">
        <f>'Hazard &amp; Exposure'!BB166</f>
        <v>0</v>
      </c>
      <c r="K167" s="54">
        <f>'Hazard &amp; Exposure'!BC166</f>
        <v>2.5298697555896696</v>
      </c>
      <c r="L167" s="55">
        <f t="shared" si="51"/>
        <v>2.1310187556828097</v>
      </c>
      <c r="M167" s="56">
        <f>Vulnerability!E166</f>
        <v>10</v>
      </c>
      <c r="N167" s="54">
        <f>Vulnerability!H166</f>
        <v>6.6886518656735738</v>
      </c>
      <c r="O167" s="54">
        <f>Vulnerability!M166</f>
        <v>2.4933363230947032</v>
      </c>
      <c r="P167" s="54">
        <f t="shared" si="52"/>
        <v>7.295497047192069</v>
      </c>
      <c r="Q167" s="54">
        <f>Vulnerability!S166</f>
        <v>1.0061032321009944</v>
      </c>
      <c r="R167" s="54">
        <f>Vulnerability!W166</f>
        <v>7.5841002349256073</v>
      </c>
      <c r="S167" s="54">
        <f>Vulnerability!AC166</f>
        <v>0</v>
      </c>
      <c r="T167" s="54">
        <f>Vulnerability!AI166</f>
        <v>7.05</v>
      </c>
      <c r="U167" s="54">
        <f t="shared" si="53"/>
        <v>5.691896039916382</v>
      </c>
      <c r="V167" s="54">
        <f t="shared" si="54"/>
        <v>3.7110292877477304</v>
      </c>
      <c r="W167" s="55">
        <f t="shared" si="55"/>
        <v>5.797368900636747</v>
      </c>
      <c r="X167" s="61">
        <f>'Lack of Coping Capacity'!D166</f>
        <v>8.2925000000000004</v>
      </c>
      <c r="Y167" s="54">
        <f>'Lack of Coping Capacity'!G166</f>
        <v>5.9944173872470854</v>
      </c>
      <c r="Z167" s="54">
        <f t="shared" si="56"/>
        <v>7.1434586936235434</v>
      </c>
      <c r="AA167" s="54">
        <f>'Lack of Coping Capacity'!M166</f>
        <v>8.0213201254336024</v>
      </c>
      <c r="AB167" s="54">
        <f>'Lack of Coping Capacity'!Q166</f>
        <v>6.1866467957742985</v>
      </c>
      <c r="AC167" s="54">
        <f>'Lack of Coping Capacity'!U166</f>
        <v>8.9911926031738449</v>
      </c>
      <c r="AD167" s="54">
        <f t="shared" si="57"/>
        <v>7.7330531747939162</v>
      </c>
      <c r="AE167" s="55">
        <f t="shared" si="58"/>
        <v>7.4501058205601698</v>
      </c>
      <c r="AF167" s="57">
        <f t="shared" si="60"/>
        <v>4.5150255956416911</v>
      </c>
      <c r="AG167" s="58">
        <f t="shared" si="59"/>
        <v>63</v>
      </c>
    </row>
    <row r="168" spans="1:33" ht="15.75" thickTop="1" thickBot="1" x14ac:dyDescent="0.25">
      <c r="A168" s="59" t="s">
        <v>311</v>
      </c>
      <c r="B168" s="60" t="s">
        <v>310</v>
      </c>
      <c r="C168" s="61">
        <f>'Hazard &amp; Exposure'!AO167</f>
        <v>0</v>
      </c>
      <c r="D168" s="53">
        <f>'Hazard &amp; Exposure'!AP167</f>
        <v>3.839967483908759</v>
      </c>
      <c r="E168" s="53">
        <f>'Hazard &amp; Exposure'!AQ167</f>
        <v>0</v>
      </c>
      <c r="F168" s="53">
        <f>'Hazard &amp; Exposure'!AR167</f>
        <v>0</v>
      </c>
      <c r="G168" s="53">
        <f>'Hazard &amp; Exposure'!AU167</f>
        <v>0</v>
      </c>
      <c r="H168" s="54">
        <f>'Hazard &amp; Exposure'!AV167</f>
        <v>0.90344309335126383</v>
      </c>
      <c r="I168" s="53">
        <f>'Hazard &amp; Exposure'!AY167</f>
        <v>3.0693200243061054E-2</v>
      </c>
      <c r="J168" s="53">
        <f>'Hazard &amp; Exposure'!BB167</f>
        <v>0</v>
      </c>
      <c r="K168" s="54">
        <f>'Hazard &amp; Exposure'!BC167</f>
        <v>2.1485240170142736E-2</v>
      </c>
      <c r="L168" s="55">
        <f t="shared" si="51"/>
        <v>0.47159893565276911</v>
      </c>
      <c r="M168" s="56">
        <f>Vulnerability!E167</f>
        <v>1.4979019766837944</v>
      </c>
      <c r="N168" s="54">
        <f>Vulnerability!H167</f>
        <v>1.0320206722479597</v>
      </c>
      <c r="O168" s="54">
        <f>Vulnerability!M167</f>
        <v>0</v>
      </c>
      <c r="P168" s="54">
        <f t="shared" si="52"/>
        <v>1.0069561564038871</v>
      </c>
      <c r="Q168" s="54">
        <f>Vulnerability!S167</f>
        <v>0</v>
      </c>
      <c r="R168" s="54">
        <f>Vulnerability!W167</f>
        <v>5.5002966319778558E-2</v>
      </c>
      <c r="S168" s="54">
        <f>Vulnerability!AC167</f>
        <v>0</v>
      </c>
      <c r="T168" s="54">
        <f>Vulnerability!AI167</f>
        <v>1.4237777777777778</v>
      </c>
      <c r="U168" s="54">
        <f t="shared" si="53"/>
        <v>0.51398740514622199</v>
      </c>
      <c r="V168" s="54">
        <f t="shared" si="54"/>
        <v>0.26003655809262027</v>
      </c>
      <c r="W168" s="55">
        <f t="shared" si="55"/>
        <v>0.64015419644570637</v>
      </c>
      <c r="X168" s="61">
        <f>'Lack of Coping Capacity'!D167</f>
        <v>2.75</v>
      </c>
      <c r="Y168" s="54">
        <f>'Lack of Coping Capacity'!G167</f>
        <v>1.1596041202545166</v>
      </c>
      <c r="Z168" s="54">
        <f t="shared" si="56"/>
        <v>1.9548020601272582</v>
      </c>
      <c r="AA168" s="54">
        <f>'Lack of Coping Capacity'!M167</f>
        <v>3.5935897435897437</v>
      </c>
      <c r="AB168" s="54">
        <f>'Lack of Coping Capacity'!Q167</f>
        <v>0.4827803090258988</v>
      </c>
      <c r="AC168" s="54">
        <f>'Lack of Coping Capacity'!U167</f>
        <v>0.45235159522136331</v>
      </c>
      <c r="AD168" s="54">
        <f t="shared" si="57"/>
        <v>1.509573882612335</v>
      </c>
      <c r="AE168" s="55">
        <f t="shared" si="58"/>
        <v>1.7348302797440298</v>
      </c>
      <c r="AF168" s="57">
        <f t="shared" si="60"/>
        <v>0.80606760733697636</v>
      </c>
      <c r="AG168" s="58">
        <f t="shared" si="59"/>
        <v>185</v>
      </c>
    </row>
    <row r="169" spans="1:33" ht="15.75" thickTop="1" thickBot="1" x14ac:dyDescent="0.25">
      <c r="A169" s="59" t="s">
        <v>313</v>
      </c>
      <c r="B169" s="60" t="s">
        <v>312</v>
      </c>
      <c r="C169" s="61">
        <f>'Hazard &amp; Exposure'!AO168</f>
        <v>3.090641967953899</v>
      </c>
      <c r="D169" s="53">
        <f>'Hazard &amp; Exposure'!AP168</f>
        <v>5.6090271633166502</v>
      </c>
      <c r="E169" s="53">
        <f>'Hazard &amp; Exposure'!AQ168</f>
        <v>0</v>
      </c>
      <c r="F169" s="53">
        <f>'Hazard &amp; Exposure'!AR168</f>
        <v>0</v>
      </c>
      <c r="G169" s="53">
        <f>'Hazard &amp; Exposure'!AU168</f>
        <v>0.55555555555555536</v>
      </c>
      <c r="H169" s="54">
        <f>'Hazard &amp; Exposure'!AV168</f>
        <v>2.1586052848052342</v>
      </c>
      <c r="I169" s="53">
        <f>'Hazard &amp; Exposure'!AY168</f>
        <v>0.14703567977399443</v>
      </c>
      <c r="J169" s="53">
        <f>'Hazard &amp; Exposure'!BB168</f>
        <v>0</v>
      </c>
      <c r="K169" s="54">
        <f>'Hazard &amp; Exposure'!BC168</f>
        <v>0.10292497584179611</v>
      </c>
      <c r="L169" s="55">
        <f t="shared" si="51"/>
        <v>1.18383300918115</v>
      </c>
      <c r="M169" s="56">
        <f>Vulnerability!E168</f>
        <v>1.8870153159313339</v>
      </c>
      <c r="N169" s="54">
        <f>Vulnerability!H168</f>
        <v>1.4982811065368056</v>
      </c>
      <c r="O169" s="54">
        <f>Vulnerability!M168</f>
        <v>0</v>
      </c>
      <c r="P169" s="54">
        <f t="shared" si="52"/>
        <v>1.3180779345998683</v>
      </c>
      <c r="Q169" s="54">
        <f>Vulnerability!S168</f>
        <v>2.2469896444089343</v>
      </c>
      <c r="R169" s="54">
        <f>Vulnerability!W168</f>
        <v>4.0325429538667613E-2</v>
      </c>
      <c r="S169" s="54">
        <f>Vulnerability!AC168</f>
        <v>5.1970665776401859E-4</v>
      </c>
      <c r="T169" s="54">
        <f>Vulnerability!AI168</f>
        <v>0.75088888888888894</v>
      </c>
      <c r="U169" s="54">
        <f t="shared" si="53"/>
        <v>0.26947324154520735</v>
      </c>
      <c r="V169" s="54">
        <f t="shared" si="54"/>
        <v>1.307969014118413</v>
      </c>
      <c r="W169" s="55">
        <f t="shared" si="55"/>
        <v>1.3130247780609949</v>
      </c>
      <c r="X169" s="61">
        <f>'Lack of Coping Capacity'!D168</f>
        <v>1.1250000000000004</v>
      </c>
      <c r="Y169" s="54">
        <f>'Lack of Coping Capacity'!G168</f>
        <v>1.4439431428909302</v>
      </c>
      <c r="Z169" s="54">
        <f t="shared" si="56"/>
        <v>1.2844715714454653</v>
      </c>
      <c r="AA169" s="54">
        <f>'Lack of Coping Capacity'!M168</f>
        <v>4.1987179487179489</v>
      </c>
      <c r="AB169" s="54">
        <f>'Lack of Coping Capacity'!Q168</f>
        <v>0</v>
      </c>
      <c r="AC169" s="54">
        <f>'Lack of Coping Capacity'!U168</f>
        <v>0.34444923869758703</v>
      </c>
      <c r="AD169" s="54">
        <f t="shared" si="57"/>
        <v>1.5143890624718452</v>
      </c>
      <c r="AE169" s="55">
        <f t="shared" si="58"/>
        <v>1.4001107334806129</v>
      </c>
      <c r="AF169" s="57">
        <f t="shared" si="60"/>
        <v>1.2959112220704396</v>
      </c>
      <c r="AG169" s="58">
        <f t="shared" si="59"/>
        <v>176</v>
      </c>
    </row>
    <row r="170" spans="1:33" ht="15.75" thickTop="1" thickBot="1" x14ac:dyDescent="0.25">
      <c r="A170" s="59" t="s">
        <v>885</v>
      </c>
      <c r="B170" s="60" t="s">
        <v>314</v>
      </c>
      <c r="C170" s="61">
        <f>'Hazard &amp; Exposure'!AO169</f>
        <v>6.2065203790975785</v>
      </c>
      <c r="D170" s="53">
        <f>'Hazard &amp; Exposure'!AP169</f>
        <v>6.0186726110304933</v>
      </c>
      <c r="E170" s="53">
        <f>'Hazard &amp; Exposure'!AQ169</f>
        <v>3.5405628250038568</v>
      </c>
      <c r="F170" s="53">
        <f>'Hazard &amp; Exposure'!AR169</f>
        <v>0</v>
      </c>
      <c r="G170" s="53">
        <f>'Hazard &amp; Exposure'!AU169</f>
        <v>4.7573049138204855</v>
      </c>
      <c r="H170" s="54">
        <f>'Hazard &amp; Exposure'!AV169</f>
        <v>4.426294909875657</v>
      </c>
      <c r="I170" s="53">
        <f>'Hazard &amp; Exposure'!AY169</f>
        <v>9.1155758842653807</v>
      </c>
      <c r="J170" s="53">
        <f>'Hazard &amp; Exposure'!BB169</f>
        <v>10</v>
      </c>
      <c r="K170" s="54">
        <f>'Hazard &amp; Exposure'!BC169</f>
        <v>10</v>
      </c>
      <c r="L170" s="55">
        <f t="shared" si="51"/>
        <v>8.385753601181765</v>
      </c>
      <c r="M170" s="56">
        <f>Vulnerability!E169</f>
        <v>8.4773990428831549</v>
      </c>
      <c r="N170" s="54">
        <f>Vulnerability!H169</f>
        <v>6.3368651978523225</v>
      </c>
      <c r="O170" s="54">
        <f>Vulnerability!M169</f>
        <v>2.4483400509070696</v>
      </c>
      <c r="P170" s="54">
        <f t="shared" si="52"/>
        <v>6.4350008336314257</v>
      </c>
      <c r="Q170" s="54">
        <f>Vulnerability!S169</f>
        <v>9.5775522098277239</v>
      </c>
      <c r="R170" s="54">
        <f>Vulnerability!W169</f>
        <v>5.7479455704164316E-2</v>
      </c>
      <c r="S170" s="54">
        <f>Vulnerability!AC169</f>
        <v>0</v>
      </c>
      <c r="T170" s="54">
        <f>Vulnerability!AI169</f>
        <v>2.3271111111111118</v>
      </c>
      <c r="U170" s="54">
        <f t="shared" si="53"/>
        <v>0.85494761737347214</v>
      </c>
      <c r="V170" s="54">
        <f t="shared" si="54"/>
        <v>7.1452025369204408</v>
      </c>
      <c r="W170" s="55">
        <f t="shared" si="55"/>
        <v>6.8047175105077251</v>
      </c>
      <c r="X170" s="61">
        <f>'Lack of Coping Capacity'!D169</f>
        <v>4.625</v>
      </c>
      <c r="Y170" s="54">
        <f>'Lack of Coping Capacity'!G169</f>
        <v>7.9900363922119135</v>
      </c>
      <c r="Z170" s="54">
        <f t="shared" si="56"/>
        <v>6.3075181961059563</v>
      </c>
      <c r="AA170" s="54">
        <f>'Lack of Coping Capacity'!M169</f>
        <v>6.1116067561473715</v>
      </c>
      <c r="AB170" s="54">
        <f>'Lack of Coping Capacity'!Q169</f>
        <v>3.3308369659853838</v>
      </c>
      <c r="AC170" s="54">
        <f>'Lack of Coping Capacity'!U169</f>
        <v>5.4718589276018283</v>
      </c>
      <c r="AD170" s="54">
        <f t="shared" si="57"/>
        <v>4.9714342165781948</v>
      </c>
      <c r="AE170" s="55">
        <f t="shared" si="58"/>
        <v>5.680410564128322</v>
      </c>
      <c r="AF170" s="57">
        <f t="shared" si="60"/>
        <v>6.8692708641821696</v>
      </c>
      <c r="AG170" s="58">
        <f t="shared" si="59"/>
        <v>9</v>
      </c>
    </row>
    <row r="171" spans="1:33" ht="15.75" thickTop="1" thickBot="1" x14ac:dyDescent="0.25">
      <c r="A171" s="59" t="s">
        <v>317</v>
      </c>
      <c r="B171" s="60" t="s">
        <v>316</v>
      </c>
      <c r="C171" s="61">
        <f>'Hazard &amp; Exposure'!AO170</f>
        <v>9.54456602522745</v>
      </c>
      <c r="D171" s="53">
        <f>'Hazard &amp; Exposure'!AP170</f>
        <v>5.9764663717817568</v>
      </c>
      <c r="E171" s="53">
        <f>'Hazard &amp; Exposure'!AQ170</f>
        <v>0</v>
      </c>
      <c r="F171" s="53">
        <f>'Hazard &amp; Exposure'!AR170</f>
        <v>0</v>
      </c>
      <c r="G171" s="53">
        <f>'Hazard &amp; Exposure'!AU170</f>
        <v>5.7273365611691229</v>
      </c>
      <c r="H171" s="54">
        <f>'Hazard &amp; Exposure'!AV170</f>
        <v>5.5442417583976926</v>
      </c>
      <c r="I171" s="53">
        <f>'Hazard &amp; Exposure'!AY170</f>
        <v>7.2090421258159552</v>
      </c>
      <c r="J171" s="53">
        <f>'Hazard &amp; Exposure'!BB170</f>
        <v>0</v>
      </c>
      <c r="K171" s="54">
        <f>'Hazard &amp; Exposure'!BC170</f>
        <v>5.0463294880711684</v>
      </c>
      <c r="L171" s="55">
        <f t="shared" si="51"/>
        <v>5.3006165583040445</v>
      </c>
      <c r="M171" s="56">
        <f>Vulnerability!E170</f>
        <v>5.4071557310145515</v>
      </c>
      <c r="N171" s="54">
        <f>Vulnerability!H170</f>
        <v>1.7745069220464429</v>
      </c>
      <c r="O171" s="54">
        <f>Vulnerability!M170</f>
        <v>2.6866666791941802</v>
      </c>
      <c r="P171" s="54">
        <f t="shared" si="52"/>
        <v>3.8188712658174317</v>
      </c>
      <c r="Q171" s="54">
        <f>Vulnerability!S170</f>
        <v>1.1706524319498741</v>
      </c>
      <c r="R171" s="54">
        <f>Vulnerability!W170</f>
        <v>0.5411839143683862</v>
      </c>
      <c r="S171" s="54">
        <f>Vulnerability!AC170</f>
        <v>7.9153038426460043E-2</v>
      </c>
      <c r="T171" s="54">
        <f>Vulnerability!AI170</f>
        <v>7.95</v>
      </c>
      <c r="U171" s="54">
        <f t="shared" si="53"/>
        <v>3.9410731781250825</v>
      </c>
      <c r="V171" s="54">
        <f t="shared" si="54"/>
        <v>2.6687497233910689</v>
      </c>
      <c r="W171" s="55">
        <f t="shared" si="55"/>
        <v>3.2648556921293319</v>
      </c>
      <c r="X171" s="61">
        <f>'Lack of Coping Capacity'!D170</f>
        <v>4.5825000000000005</v>
      </c>
      <c r="Y171" s="54">
        <f>'Lack of Coping Capacity'!G170</f>
        <v>7.4760166645050052</v>
      </c>
      <c r="Z171" s="54">
        <f t="shared" si="56"/>
        <v>6.0292583322525033</v>
      </c>
      <c r="AA171" s="54">
        <f>'Lack of Coping Capacity'!M170</f>
        <v>5.4844573954832363</v>
      </c>
      <c r="AB171" s="54">
        <f>'Lack of Coping Capacity'!Q170</f>
        <v>5.0247228490181453</v>
      </c>
      <c r="AC171" s="54">
        <f>'Lack of Coping Capacity'!U170</f>
        <v>5.5188864871303167</v>
      </c>
      <c r="AD171" s="54">
        <f t="shared" si="57"/>
        <v>5.3426889105438988</v>
      </c>
      <c r="AE171" s="55">
        <f t="shared" si="58"/>
        <v>5.6968454739649088</v>
      </c>
      <c r="AF171" s="57">
        <f t="shared" si="60"/>
        <v>4.6196414859152437</v>
      </c>
      <c r="AG171" s="58">
        <f t="shared" si="59"/>
        <v>57</v>
      </c>
    </row>
    <row r="172" spans="1:33" ht="15.75" thickTop="1" thickBot="1" x14ac:dyDescent="0.25">
      <c r="A172" s="59" t="s">
        <v>886</v>
      </c>
      <c r="B172" s="60" t="s">
        <v>318</v>
      </c>
      <c r="C172" s="61">
        <f>'Hazard &amp; Exposure'!AO171</f>
        <v>4.3946044048091517</v>
      </c>
      <c r="D172" s="53">
        <f>'Hazard &amp; Exposure'!AP171</f>
        <v>5.5369465775895357</v>
      </c>
      <c r="E172" s="53">
        <f>'Hazard &amp; Exposure'!AQ171</f>
        <v>4.7354611594331404</v>
      </c>
      <c r="F172" s="53">
        <f>'Hazard &amp; Exposure'!AR171</f>
        <v>0</v>
      </c>
      <c r="G172" s="53">
        <f>'Hazard &amp; Exposure'!AU171</f>
        <v>4.7630014665826756</v>
      </c>
      <c r="H172" s="54">
        <f>'Hazard &amp; Exposure'!AV171</f>
        <v>4.1086626319366122</v>
      </c>
      <c r="I172" s="53">
        <f>'Hazard &amp; Exposure'!AY171</f>
        <v>5.5144937308500985</v>
      </c>
      <c r="J172" s="53">
        <f>'Hazard &amp; Exposure'!BB171</f>
        <v>0</v>
      </c>
      <c r="K172" s="54">
        <f>'Hazard &amp; Exposure'!BC171</f>
        <v>3.860145611595069</v>
      </c>
      <c r="L172" s="55">
        <f t="shared" si="51"/>
        <v>3.9854874657988733</v>
      </c>
      <c r="M172" s="56">
        <f>Vulnerability!E171</f>
        <v>9.8852294666439562</v>
      </c>
      <c r="N172" s="54">
        <f>Vulnerability!H171</f>
        <v>6.3720138960906416</v>
      </c>
      <c r="O172" s="54">
        <f>Vulnerability!M171</f>
        <v>4.4794944399340952</v>
      </c>
      <c r="P172" s="54">
        <f t="shared" si="52"/>
        <v>7.6554918173281621</v>
      </c>
      <c r="Q172" s="54">
        <f>Vulnerability!S171</f>
        <v>4.0063305644962952</v>
      </c>
      <c r="R172" s="54">
        <f>Vulnerability!W171</f>
        <v>6.3826263389400824</v>
      </c>
      <c r="S172" s="54">
        <f>Vulnerability!AC171</f>
        <v>0.56849183542177606</v>
      </c>
      <c r="T172" s="54">
        <f>Vulnerability!AI171</f>
        <v>7.7120000000000006</v>
      </c>
      <c r="U172" s="54">
        <f t="shared" si="53"/>
        <v>5.5774576340999467</v>
      </c>
      <c r="V172" s="54">
        <f t="shared" si="54"/>
        <v>4.8409122645691323</v>
      </c>
      <c r="W172" s="55">
        <f t="shared" si="55"/>
        <v>6.4562834977653649</v>
      </c>
      <c r="X172" s="61">
        <f>'Lack of Coping Capacity'!D171</f>
        <v>4.333333333333325</v>
      </c>
      <c r="Y172" s="54">
        <f>'Lack of Coping Capacity'!G171</f>
        <v>6.5221917986869808</v>
      </c>
      <c r="Z172" s="54">
        <f t="shared" si="56"/>
        <v>5.4277625660101529</v>
      </c>
      <c r="AA172" s="54">
        <f>'Lack of Coping Capacity'!M171</f>
        <v>8.3070568813014383</v>
      </c>
      <c r="AB172" s="54">
        <f>'Lack of Coping Capacity'!Q171</f>
        <v>9.5131073350733271</v>
      </c>
      <c r="AC172" s="54">
        <f>'Lack of Coping Capacity'!U171</f>
        <v>8.6717865057906636</v>
      </c>
      <c r="AD172" s="54">
        <f t="shared" si="57"/>
        <v>8.830650240721809</v>
      </c>
      <c r="AE172" s="55">
        <f t="shared" si="58"/>
        <v>7.5110202831059745</v>
      </c>
      <c r="AF172" s="57">
        <f t="shared" si="60"/>
        <v>5.7816836457503609</v>
      </c>
      <c r="AG172" s="58">
        <f t="shared" si="59"/>
        <v>26</v>
      </c>
    </row>
    <row r="173" spans="1:33" ht="15.75" thickTop="1" thickBot="1" x14ac:dyDescent="0.25">
      <c r="A173" s="59" t="s">
        <v>320</v>
      </c>
      <c r="B173" s="60" t="s">
        <v>319</v>
      </c>
      <c r="C173" s="61">
        <f>'Hazard &amp; Exposure'!AO172</f>
        <v>3.3762442157231485</v>
      </c>
      <c r="D173" s="53">
        <f>'Hazard &amp; Exposure'!AP172</f>
        <v>10</v>
      </c>
      <c r="E173" s="53">
        <f>'Hazard &amp; Exposure'!AQ172</f>
        <v>3.4487063696938525</v>
      </c>
      <c r="F173" s="53">
        <f>'Hazard &amp; Exposure'!AR172</f>
        <v>1.3092948067172452</v>
      </c>
      <c r="G173" s="53">
        <f>'Hazard &amp; Exposure'!AU172</f>
        <v>5.2665074841019965</v>
      </c>
      <c r="H173" s="54">
        <f>'Hazard &amp; Exposure'!AV172</f>
        <v>5.9191980783441567</v>
      </c>
      <c r="I173" s="53">
        <f>'Hazard &amp; Exposure'!AY172</f>
        <v>7.406812256456341</v>
      </c>
      <c r="J173" s="53">
        <f>'Hazard &amp; Exposure'!BB172</f>
        <v>0</v>
      </c>
      <c r="K173" s="54">
        <f>'Hazard &amp; Exposure'!BC172</f>
        <v>5.1847685795194387</v>
      </c>
      <c r="L173" s="55">
        <f t="shared" si="51"/>
        <v>5.5641249901250571</v>
      </c>
      <c r="M173" s="56">
        <f>Vulnerability!E172</f>
        <v>6.9915940338016727</v>
      </c>
      <c r="N173" s="54">
        <f>Vulnerability!H172</f>
        <v>5.1143130128925893</v>
      </c>
      <c r="O173" s="54">
        <f>Vulnerability!M172</f>
        <v>0</v>
      </c>
      <c r="P173" s="54">
        <f t="shared" si="52"/>
        <v>4.7743752701239837</v>
      </c>
      <c r="Q173" s="54">
        <f>Vulnerability!S172</f>
        <v>4.8935283838327539</v>
      </c>
      <c r="R173" s="54">
        <f>Vulnerability!W172</f>
        <v>1.3527492499749434</v>
      </c>
      <c r="S173" s="54">
        <f>Vulnerability!AC172</f>
        <v>5.1244001276098476</v>
      </c>
      <c r="T173" s="54">
        <f>Vulnerability!AI172</f>
        <v>3.297333333333333</v>
      </c>
      <c r="U173" s="54">
        <f t="shared" si="53"/>
        <v>3.4113824243665518</v>
      </c>
      <c r="V173" s="54">
        <f t="shared" si="54"/>
        <v>4.1920287957001552</v>
      </c>
      <c r="W173" s="55">
        <f t="shared" si="55"/>
        <v>4.489600943875482</v>
      </c>
      <c r="X173" s="61">
        <f>'Lack of Coping Capacity'!D172</f>
        <v>3.4575</v>
      </c>
      <c r="Y173" s="54">
        <f>'Lack of Coping Capacity'!G172</f>
        <v>5.5373555421829224</v>
      </c>
      <c r="Z173" s="54">
        <f t="shared" si="56"/>
        <v>4.497427771091461</v>
      </c>
      <c r="AA173" s="54">
        <f>'Lack of Coping Capacity'!M172</f>
        <v>5.0224594143556498</v>
      </c>
      <c r="AB173" s="54">
        <f>'Lack of Coping Capacity'!Q172</f>
        <v>3.097151379567487</v>
      </c>
      <c r="AC173" s="54">
        <f>'Lack of Coping Capacity'!U172</f>
        <v>6.6307887492764142</v>
      </c>
      <c r="AD173" s="54">
        <f t="shared" si="57"/>
        <v>4.9167998477331833</v>
      </c>
      <c r="AE173" s="55">
        <f t="shared" si="58"/>
        <v>4.7105476042393395</v>
      </c>
      <c r="AF173" s="57">
        <f t="shared" si="60"/>
        <v>4.9003301227122478</v>
      </c>
      <c r="AG173" s="58">
        <f t="shared" si="59"/>
        <v>44</v>
      </c>
    </row>
    <row r="174" spans="1:33" s="64" customFormat="1" ht="15.75" thickTop="1" thickBot="1" x14ac:dyDescent="0.25">
      <c r="A174" s="59" t="s">
        <v>374</v>
      </c>
      <c r="B174" s="60" t="s">
        <v>91</v>
      </c>
      <c r="C174" s="61">
        <f>'Hazard &amp; Exposure'!AO173</f>
        <v>5.9548613240370489</v>
      </c>
      <c r="D174" s="53">
        <f>'Hazard &amp; Exposure'!AP173</f>
        <v>3.3635829360905349</v>
      </c>
      <c r="E174" s="53">
        <f>'Hazard &amp; Exposure'!AQ173</f>
        <v>9.1226578998514007</v>
      </c>
      <c r="F174" s="53">
        <f>'Hazard &amp; Exposure'!AR173</f>
        <v>0</v>
      </c>
      <c r="G174" s="53">
        <f>'Hazard &amp; Exposure'!AU173</f>
        <v>0.36231884057971042</v>
      </c>
      <c r="H174" s="54">
        <f>'Hazard &amp; Exposure'!AV173</f>
        <v>4.8676425408315929</v>
      </c>
      <c r="I174" s="53">
        <f>'Hazard &amp; Exposure'!AY173</f>
        <v>0.78047782026919421</v>
      </c>
      <c r="J174" s="53">
        <f>'Hazard &amp; Exposure'!BB173</f>
        <v>0</v>
      </c>
      <c r="K174" s="54">
        <f>'Hazard &amp; Exposure'!BC173</f>
        <v>0.54633447418843595</v>
      </c>
      <c r="L174" s="55">
        <f t="shared" si="51"/>
        <v>2.9894825253747448</v>
      </c>
      <c r="M174" s="56">
        <f>Vulnerability!E173</f>
        <v>3.9808740076718045</v>
      </c>
      <c r="N174" s="54">
        <f>Vulnerability!H173</f>
        <v>1.7324999999999999</v>
      </c>
      <c r="O174" s="54">
        <f>Vulnerability!M173</f>
        <v>6.7445774060387942</v>
      </c>
      <c r="P174" s="54">
        <f t="shared" si="52"/>
        <v>4.109706355345601</v>
      </c>
      <c r="Q174" s="54">
        <f>Vulnerability!S173</f>
        <v>0</v>
      </c>
      <c r="R174" s="54">
        <f>Vulnerability!W173</f>
        <v>5.946014750666647</v>
      </c>
      <c r="S174" s="54">
        <f>Vulnerability!AC173</f>
        <v>1.6719683055917756E-2</v>
      </c>
      <c r="T174" s="54">
        <f>Vulnerability!AI173</f>
        <v>6.9666666666666668</v>
      </c>
      <c r="U174" s="54">
        <f t="shared" si="53"/>
        <v>4.9183725613743317</v>
      </c>
      <c r="V174" s="54">
        <f t="shared" si="54"/>
        <v>2.8160399174331174</v>
      </c>
      <c r="W174" s="55">
        <f t="shared" si="55"/>
        <v>3.4902744834939972</v>
      </c>
      <c r="X174" s="61">
        <f>'Lack of Coping Capacity'!D173</f>
        <v>6.2924999999999995</v>
      </c>
      <c r="Y174" s="54">
        <f>'Lack of Coping Capacity'!G173</f>
        <v>7.2586737871170044</v>
      </c>
      <c r="Z174" s="54">
        <f t="shared" si="56"/>
        <v>6.7755868935585024</v>
      </c>
      <c r="AA174" s="54">
        <f>'Lack of Coping Capacity'!M173</f>
        <v>8.1</v>
      </c>
      <c r="AB174" s="54">
        <f>'Lack of Coping Capacity'!Q173</f>
        <v>6.3444444444444441</v>
      </c>
      <c r="AC174" s="54">
        <f>'Lack of Coping Capacity'!U173</f>
        <v>7.1382302845504242</v>
      </c>
      <c r="AD174" s="54">
        <f t="shared" si="57"/>
        <v>7.194224909664956</v>
      </c>
      <c r="AE174" s="55">
        <f t="shared" si="58"/>
        <v>6.9902186126628134</v>
      </c>
      <c r="AF174" s="57">
        <f t="shared" si="60"/>
        <v>4.1781316467984357</v>
      </c>
      <c r="AG174" s="58">
        <f t="shared" si="59"/>
        <v>75</v>
      </c>
    </row>
    <row r="175" spans="1:33" ht="15.75" thickTop="1" thickBot="1" x14ac:dyDescent="0.25">
      <c r="A175" s="59" t="s">
        <v>322</v>
      </c>
      <c r="B175" s="60" t="s">
        <v>321</v>
      </c>
      <c r="C175" s="61">
        <f>'Hazard &amp; Exposure'!AO174</f>
        <v>0</v>
      </c>
      <c r="D175" s="53">
        <f>'Hazard &amp; Exposure'!AP174</f>
        <v>4.8395726459966424</v>
      </c>
      <c r="E175" s="53">
        <f>'Hazard &amp; Exposure'!AQ174</f>
        <v>0</v>
      </c>
      <c r="F175" s="53">
        <f>'Hazard &amp; Exposure'!AR174</f>
        <v>0</v>
      </c>
      <c r="G175" s="53">
        <f>'Hazard &amp; Exposure'!AU174</f>
        <v>0</v>
      </c>
      <c r="H175" s="54">
        <f>'Hazard &amp; Exposure'!AV174</f>
        <v>1.2009478193631078</v>
      </c>
      <c r="I175" s="53">
        <f>'Hazard &amp; Exposure'!AY174</f>
        <v>4.2135271818565476</v>
      </c>
      <c r="J175" s="53">
        <f>'Hazard &amp; Exposure'!BB174</f>
        <v>0</v>
      </c>
      <c r="K175" s="54">
        <f>'Hazard &amp; Exposure'!BC174</f>
        <v>2.9494690272995836</v>
      </c>
      <c r="L175" s="55">
        <f t="shared" si="51"/>
        <v>2.117602019584341</v>
      </c>
      <c r="M175" s="56">
        <f>Vulnerability!E174</f>
        <v>10</v>
      </c>
      <c r="N175" s="54">
        <f>Vulnerability!H174</f>
        <v>5.5572362883461057</v>
      </c>
      <c r="O175" s="54">
        <f>Vulnerability!M174</f>
        <v>3.5954025647255201</v>
      </c>
      <c r="P175" s="54">
        <f t="shared" si="52"/>
        <v>7.2881597132679063</v>
      </c>
      <c r="Q175" s="54">
        <f>Vulnerability!S174</f>
        <v>2.0546169534621064</v>
      </c>
      <c r="R175" s="54">
        <f>Vulnerability!W174</f>
        <v>6.4339737254700049</v>
      </c>
      <c r="S175" s="54">
        <f>Vulnerability!AC174</f>
        <v>0</v>
      </c>
      <c r="T175" s="54">
        <f>Vulnerability!AI174</f>
        <v>4.9935555555555551</v>
      </c>
      <c r="U175" s="54">
        <f t="shared" si="53"/>
        <v>4.2860714436507585</v>
      </c>
      <c r="V175" s="54">
        <f t="shared" si="54"/>
        <v>3.2491182419921505</v>
      </c>
      <c r="W175" s="55">
        <f t="shared" si="55"/>
        <v>5.6287743256854261</v>
      </c>
      <c r="X175" s="61">
        <f>'Lack of Coping Capacity'!D174</f>
        <v>5.8325000000000005</v>
      </c>
      <c r="Y175" s="54">
        <f>'Lack of Coping Capacity'!G174</f>
        <v>7.4209260225296019</v>
      </c>
      <c r="Z175" s="54">
        <f t="shared" si="56"/>
        <v>6.6267130112648012</v>
      </c>
      <c r="AA175" s="54">
        <f>'Lack of Coping Capacity'!M174</f>
        <v>8.7903205128205126</v>
      </c>
      <c r="AB175" s="54">
        <f>'Lack of Coping Capacity'!Q174</f>
        <v>8.8377578921203082</v>
      </c>
      <c r="AC175" s="54">
        <f>'Lack of Coping Capacity'!U174</f>
        <v>9.6637055834137318</v>
      </c>
      <c r="AD175" s="54">
        <f t="shared" si="57"/>
        <v>9.0972613294515181</v>
      </c>
      <c r="AE175" s="55">
        <f t="shared" si="58"/>
        <v>8.1059648360938397</v>
      </c>
      <c r="AF175" s="57">
        <f t="shared" si="60"/>
        <v>4.588678511891259</v>
      </c>
      <c r="AG175" s="58">
        <f t="shared" si="59"/>
        <v>59</v>
      </c>
    </row>
    <row r="176" spans="1:33" ht="15.75" thickTop="1" thickBot="1" x14ac:dyDescent="0.25">
      <c r="A176" s="59" t="s">
        <v>324</v>
      </c>
      <c r="B176" s="60" t="s">
        <v>323</v>
      </c>
      <c r="C176" s="61">
        <f>'Hazard &amp; Exposure'!AO175</f>
        <v>0</v>
      </c>
      <c r="D176" s="53">
        <f>'Hazard &amp; Exposure'!AP175</f>
        <v>0</v>
      </c>
      <c r="E176" s="53">
        <f>'Hazard &amp; Exposure'!AQ175</f>
        <v>0</v>
      </c>
      <c r="F176" s="53">
        <f>'Hazard &amp; Exposure'!AR175</f>
        <v>8.5180177486722073</v>
      </c>
      <c r="G176" s="53">
        <f>'Hazard &amp; Exposure'!AU175</f>
        <v>0</v>
      </c>
      <c r="H176" s="54">
        <f>'Hazard &amp; Exposure'!AV175</f>
        <v>2.805537663025182</v>
      </c>
      <c r="I176" s="53">
        <f>'Hazard &amp; Exposure'!AY175</f>
        <v>2.217025603958373E-3</v>
      </c>
      <c r="J176" s="53">
        <f>'Hazard &amp; Exposure'!BB175</f>
        <v>0</v>
      </c>
      <c r="K176" s="54">
        <f>'Hazard &amp; Exposure'!BC175</f>
        <v>1.5519179227708611E-3</v>
      </c>
      <c r="L176" s="55">
        <f t="shared" si="51"/>
        <v>1.5053180748811514</v>
      </c>
      <c r="M176" s="56">
        <f>Vulnerability!E175</f>
        <v>6.2904171162676628</v>
      </c>
      <c r="N176" s="54">
        <f>Vulnerability!H175</f>
        <v>1.9999047544294584</v>
      </c>
      <c r="O176" s="54">
        <f>Vulnerability!M175</f>
        <v>10</v>
      </c>
      <c r="P176" s="54">
        <f t="shared" si="52"/>
        <v>6.1451847467411955</v>
      </c>
      <c r="Q176" s="54">
        <f>Vulnerability!S175</f>
        <v>0</v>
      </c>
      <c r="R176" s="54">
        <f>Vulnerability!W175</f>
        <v>1.018688316993464</v>
      </c>
      <c r="S176" s="54">
        <f>Vulnerability!AC175</f>
        <v>3.8111333706787693</v>
      </c>
      <c r="T176" s="54">
        <f>Vulnerability!AI175</f>
        <v>2.3333333333333335</v>
      </c>
      <c r="U176" s="54">
        <f t="shared" si="53"/>
        <v>2.463413045276464</v>
      </c>
      <c r="V176" s="54">
        <f t="shared" si="54"/>
        <v>1.3087882198353185</v>
      </c>
      <c r="W176" s="55">
        <f t="shared" si="55"/>
        <v>4.1341767071014814</v>
      </c>
      <c r="X176" s="61">
        <f>'Lack of Coping Capacity'!D175</f>
        <v>5.833333333333325</v>
      </c>
      <c r="Y176" s="54">
        <f>'Lack of Coping Capacity'!G175</f>
        <v>5.4019127190113068</v>
      </c>
      <c r="Z176" s="54">
        <f t="shared" si="56"/>
        <v>5.6176230261723159</v>
      </c>
      <c r="AA176" s="54">
        <f>'Lack of Coping Capacity'!M175</f>
        <v>0.42837912939560607</v>
      </c>
      <c r="AB176" s="54">
        <f>'Lack of Coping Capacity'!Q175</f>
        <v>1.6887993448173007</v>
      </c>
      <c r="AC176" s="54">
        <f>'Lack of Coping Capacity'!U175</f>
        <v>7.3514674416665668</v>
      </c>
      <c r="AD176" s="54">
        <f t="shared" si="57"/>
        <v>3.1562153052931579</v>
      </c>
      <c r="AE176" s="55">
        <f t="shared" si="58"/>
        <v>4.5005040795148048</v>
      </c>
      <c r="AF176" s="57">
        <f t="shared" si="60"/>
        <v>3.0368696916635174</v>
      </c>
      <c r="AG176" s="58">
        <f t="shared" si="59"/>
        <v>119</v>
      </c>
    </row>
    <row r="177" spans="1:33" ht="15.75" thickTop="1" thickBot="1" x14ac:dyDescent="0.25">
      <c r="A177" s="59" t="s">
        <v>326</v>
      </c>
      <c r="B177" s="60" t="s">
        <v>325</v>
      </c>
      <c r="C177" s="61">
        <f>'Hazard &amp; Exposure'!AO176</f>
        <v>5.3771309651553425</v>
      </c>
      <c r="D177" s="53">
        <f>'Hazard &amp; Exposure'!AP176</f>
        <v>0</v>
      </c>
      <c r="E177" s="53">
        <f>'Hazard &amp; Exposure'!AQ176</f>
        <v>2.8588684046539674</v>
      </c>
      <c r="F177" s="53">
        <f>'Hazard &amp; Exposure'!AR176</f>
        <v>0.84481628172286782</v>
      </c>
      <c r="G177" s="53">
        <f>'Hazard &amp; Exposure'!AU176</f>
        <v>2.0289855072463774</v>
      </c>
      <c r="H177" s="54">
        <f>'Hazard &amp; Exposure'!AV176</f>
        <v>2.439947499021037</v>
      </c>
      <c r="I177" s="53">
        <f>'Hazard &amp; Exposure'!AY176</f>
        <v>0.10754512145769132</v>
      </c>
      <c r="J177" s="53">
        <f>'Hazard &amp; Exposure'!BB176</f>
        <v>0</v>
      </c>
      <c r="K177" s="54">
        <f>'Hazard &amp; Exposure'!BC176</f>
        <v>7.5281585020383929E-2</v>
      </c>
      <c r="L177" s="55">
        <f t="shared" si="51"/>
        <v>1.3288065045336219</v>
      </c>
      <c r="M177" s="56">
        <f>Vulnerability!E176</f>
        <v>5.59864023409017</v>
      </c>
      <c r="N177" s="54">
        <f>Vulnerability!H176</f>
        <v>4.5525495284738406</v>
      </c>
      <c r="O177" s="54">
        <f>Vulnerability!M176</f>
        <v>0</v>
      </c>
      <c r="P177" s="54">
        <f t="shared" si="52"/>
        <v>3.9374574991635454</v>
      </c>
      <c r="Q177" s="54">
        <f>Vulnerability!S176</f>
        <v>0</v>
      </c>
      <c r="R177" s="54">
        <f>Vulnerability!W176</f>
        <v>0.75959350832187411</v>
      </c>
      <c r="S177" s="54">
        <f>Vulnerability!AC176</f>
        <v>0</v>
      </c>
      <c r="T177" s="54">
        <f>Vulnerability!AI176</f>
        <v>2.6666666666666661</v>
      </c>
      <c r="U177" s="54">
        <f t="shared" si="53"/>
        <v>1.2078658958127992</v>
      </c>
      <c r="V177" s="54">
        <f t="shared" si="54"/>
        <v>0.62130377504630419</v>
      </c>
      <c r="W177" s="55">
        <f t="shared" si="55"/>
        <v>2.4364212443207496</v>
      </c>
      <c r="X177" s="61">
        <f>'Lack of Coping Capacity'!D176</f>
        <v>4.416666666666675</v>
      </c>
      <c r="Y177" s="54">
        <f>'Lack of Coping Capacity'!G176</f>
        <v>5.2511294245719906</v>
      </c>
      <c r="Z177" s="54">
        <f t="shared" si="56"/>
        <v>4.8338980456193328</v>
      </c>
      <c r="AA177" s="54">
        <f>'Lack of Coping Capacity'!M176</f>
        <v>3.4128205128205131</v>
      </c>
      <c r="AB177" s="54">
        <f>'Lack of Coping Capacity'!Q176</f>
        <v>0.71925925925925982</v>
      </c>
      <c r="AC177" s="54">
        <f>'Lack of Coping Capacity'!U176</f>
        <v>4.7677709918648832</v>
      </c>
      <c r="AD177" s="54">
        <f t="shared" si="57"/>
        <v>2.9666169213148854</v>
      </c>
      <c r="AE177" s="55">
        <f t="shared" si="58"/>
        <v>3.9609554946220031</v>
      </c>
      <c r="AF177" s="57">
        <f t="shared" si="60"/>
        <v>2.340658356762392</v>
      </c>
      <c r="AG177" s="58">
        <f t="shared" si="59"/>
        <v>144</v>
      </c>
    </row>
    <row r="178" spans="1:33" ht="15.75" thickTop="1" thickBot="1" x14ac:dyDescent="0.25">
      <c r="A178" s="59" t="s">
        <v>328</v>
      </c>
      <c r="B178" s="60" t="s">
        <v>327</v>
      </c>
      <c r="C178" s="61">
        <f>'Hazard &amp; Exposure'!AO177</f>
        <v>3.9890996021951759</v>
      </c>
      <c r="D178" s="53">
        <f>'Hazard &amp; Exposure'!AP177</f>
        <v>3.9376374662021698</v>
      </c>
      <c r="E178" s="53">
        <f>'Hazard &amp; Exposure'!AQ177</f>
        <v>0</v>
      </c>
      <c r="F178" s="53">
        <f>'Hazard &amp; Exposure'!AR177</f>
        <v>0</v>
      </c>
      <c r="G178" s="53">
        <f>'Hazard &amp; Exposure'!AU177</f>
        <v>3.3333333333333339</v>
      </c>
      <c r="H178" s="54">
        <f>'Hazard &amp; Exposure'!AV177</f>
        <v>2.4386864052085588</v>
      </c>
      <c r="I178" s="53">
        <f>'Hazard &amp; Exposure'!AY177</f>
        <v>3.1636854925850235</v>
      </c>
      <c r="J178" s="53">
        <f>'Hazard &amp; Exposure'!BB177</f>
        <v>0</v>
      </c>
      <c r="K178" s="54">
        <f>'Hazard &amp; Exposure'!BC177</f>
        <v>2.2145798448095162</v>
      </c>
      <c r="L178" s="55">
        <f t="shared" si="51"/>
        <v>2.327347820202796</v>
      </c>
      <c r="M178" s="56">
        <f>Vulnerability!E177</f>
        <v>8.4136170519164502</v>
      </c>
      <c r="N178" s="54">
        <f>Vulnerability!H177</f>
        <v>5.8749898095117494</v>
      </c>
      <c r="O178" s="54">
        <f>Vulnerability!M177</f>
        <v>2.5527031918898739</v>
      </c>
      <c r="P178" s="54">
        <f t="shared" si="52"/>
        <v>6.3137317763086305</v>
      </c>
      <c r="Q178" s="54">
        <f>Vulnerability!S177</f>
        <v>0</v>
      </c>
      <c r="R178" s="54">
        <f>Vulnerability!W177</f>
        <v>0.2546965652453963</v>
      </c>
      <c r="S178" s="54">
        <f>Vulnerability!AC177</f>
        <v>0</v>
      </c>
      <c r="T178" s="54">
        <f>Vulnerability!AI177</f>
        <v>1.7373333333333332</v>
      </c>
      <c r="U178" s="54">
        <f t="shared" si="53"/>
        <v>0.69306710764638058</v>
      </c>
      <c r="V178" s="54">
        <f t="shared" si="54"/>
        <v>0.35211280815829976</v>
      </c>
      <c r="W178" s="55">
        <f t="shared" si="55"/>
        <v>3.9267533721228314</v>
      </c>
      <c r="X178" s="61">
        <f>'Lack of Coping Capacity'!D177</f>
        <v>6.416666666666675</v>
      </c>
      <c r="Y178" s="54">
        <f>'Lack of Coping Capacity'!G177</f>
        <v>5.4502137129777104</v>
      </c>
      <c r="Z178" s="54">
        <f t="shared" si="56"/>
        <v>5.9334401898221927</v>
      </c>
      <c r="AA178" s="54">
        <f>'Lack of Coping Capacity'!M177</f>
        <v>5.6855769230769226</v>
      </c>
      <c r="AB178" s="54">
        <f>'Lack of Coping Capacity'!Q177</f>
        <v>3.6590796997698418</v>
      </c>
      <c r="AC178" s="54">
        <f>'Lack of Coping Capacity'!U177</f>
        <v>5.3402051737119409</v>
      </c>
      <c r="AD178" s="54">
        <f t="shared" si="57"/>
        <v>4.8949539321862359</v>
      </c>
      <c r="AE178" s="55">
        <f t="shared" si="58"/>
        <v>5.4379095222830989</v>
      </c>
      <c r="AF178" s="57">
        <f t="shared" si="60"/>
        <v>3.6765654241650187</v>
      </c>
      <c r="AG178" s="58">
        <f t="shared" si="59"/>
        <v>97</v>
      </c>
    </row>
    <row r="179" spans="1:33" ht="15.75" thickTop="1" thickBot="1" x14ac:dyDescent="0.25">
      <c r="A179" s="59" t="s">
        <v>330</v>
      </c>
      <c r="B179" s="60" t="s">
        <v>329</v>
      </c>
      <c r="C179" s="61">
        <f>'Hazard &amp; Exposure'!AO178</f>
        <v>9.8983658692830918</v>
      </c>
      <c r="D179" s="53">
        <f>'Hazard &amp; Exposure'!AP178</f>
        <v>7.2277210596067798</v>
      </c>
      <c r="E179" s="53">
        <f>'Hazard &amp; Exposure'!AQ178</f>
        <v>7.8169844654197522</v>
      </c>
      <c r="F179" s="53">
        <f>'Hazard &amp; Exposure'!AR178</f>
        <v>0</v>
      </c>
      <c r="G179" s="53">
        <f>'Hazard &amp; Exposure'!AU178</f>
        <v>1.1111111111111112</v>
      </c>
      <c r="H179" s="54">
        <f>'Hazard &amp; Exposure'!AV178</f>
        <v>6.6720034798211199</v>
      </c>
      <c r="I179" s="53">
        <f>'Hazard &amp; Exposure'!AY178</f>
        <v>7.9259040947778292</v>
      </c>
      <c r="J179" s="53">
        <f>'Hazard &amp; Exposure'!BB178</f>
        <v>0</v>
      </c>
      <c r="K179" s="54">
        <f>'Hazard &amp; Exposure'!BC178</f>
        <v>5.5481328663444804</v>
      </c>
      <c r="L179" s="55">
        <f t="shared" si="51"/>
        <v>6.1417389999642964</v>
      </c>
      <c r="M179" s="56">
        <f>Vulnerability!E178</f>
        <v>5.3487483956640638</v>
      </c>
      <c r="N179" s="54">
        <f>Vulnerability!H178</f>
        <v>5.4510548934252263</v>
      </c>
      <c r="O179" s="54">
        <f>Vulnerability!M178</f>
        <v>1.043543510654521</v>
      </c>
      <c r="P179" s="54">
        <f t="shared" si="52"/>
        <v>4.2980237988519683</v>
      </c>
      <c r="Q179" s="54">
        <f>Vulnerability!S178</f>
        <v>4.154566080612101</v>
      </c>
      <c r="R179" s="54">
        <f>Vulnerability!W178</f>
        <v>0.15269405764350275</v>
      </c>
      <c r="S179" s="54">
        <f>Vulnerability!AC178</f>
        <v>0</v>
      </c>
      <c r="T179" s="54">
        <f>Vulnerability!AI178</f>
        <v>1.1519999999999999</v>
      </c>
      <c r="U179" s="54">
        <f t="shared" si="53"/>
        <v>0.4473936201011518</v>
      </c>
      <c r="V179" s="54">
        <f t="shared" si="54"/>
        <v>2.4981771790104652</v>
      </c>
      <c r="W179" s="55">
        <f t="shared" si="55"/>
        <v>3.4507801199514492</v>
      </c>
      <c r="X179" s="61">
        <f>'Lack of Coping Capacity'!D178</f>
        <v>2.75</v>
      </c>
      <c r="Y179" s="54">
        <f>'Lack of Coping Capacity'!G178</f>
        <v>4.6326560974121094</v>
      </c>
      <c r="Z179" s="54">
        <f t="shared" si="56"/>
        <v>3.6913280487060547</v>
      </c>
      <c r="AA179" s="54">
        <f>'Lack of Coping Capacity'!M178</f>
        <v>5.8842552422775087</v>
      </c>
      <c r="AB179" s="54">
        <f>'Lack of Coping Capacity'!Q178</f>
        <v>2.653060699893373</v>
      </c>
      <c r="AC179" s="54">
        <f>'Lack of Coping Capacity'!U178</f>
        <v>4.3891523703086106</v>
      </c>
      <c r="AD179" s="54">
        <f t="shared" si="57"/>
        <v>4.3088227708264979</v>
      </c>
      <c r="AE179" s="55">
        <f t="shared" si="58"/>
        <v>4.0067811769907102</v>
      </c>
      <c r="AF179" s="57">
        <f t="shared" si="60"/>
        <v>4.3954305561408757</v>
      </c>
      <c r="AG179" s="58">
        <f t="shared" si="59"/>
        <v>67</v>
      </c>
    </row>
    <row r="180" spans="1:33" ht="15.75" thickTop="1" thickBot="1" x14ac:dyDescent="0.25">
      <c r="A180" s="59" t="s">
        <v>332</v>
      </c>
      <c r="B180" s="60" t="s">
        <v>331</v>
      </c>
      <c r="C180" s="61">
        <f>'Hazard &amp; Exposure'!AO179</f>
        <v>7.8198839843363164</v>
      </c>
      <c r="D180" s="53">
        <f>'Hazard &amp; Exposure'!AP179</f>
        <v>5.1683888657533315</v>
      </c>
      <c r="E180" s="53">
        <f>'Hazard &amp; Exposure'!AQ179</f>
        <v>0</v>
      </c>
      <c r="F180" s="53">
        <f>'Hazard &amp; Exposure'!AR179</f>
        <v>0</v>
      </c>
      <c r="G180" s="53">
        <f>'Hazard &amp; Exposure'!AU179</f>
        <v>3.3333333333333339</v>
      </c>
      <c r="H180" s="54">
        <f>'Hazard &amp; Exposure'!AV179</f>
        <v>3.9539175986927448</v>
      </c>
      <c r="I180" s="53">
        <f>'Hazard &amp; Exposure'!AY179</f>
        <v>1.3224507095197247</v>
      </c>
      <c r="J180" s="53">
        <f>'Hazard &amp; Exposure'!BB179</f>
        <v>0</v>
      </c>
      <c r="K180" s="54">
        <f>'Hazard &amp; Exposure'!BC179</f>
        <v>0.92571549666380726</v>
      </c>
      <c r="L180" s="55">
        <f t="shared" si="51"/>
        <v>2.5730289252138161</v>
      </c>
      <c r="M180" s="56">
        <f>Vulnerability!E179</f>
        <v>4.1862303953036077</v>
      </c>
      <c r="N180" s="54" t="str">
        <f>Vulnerability!H179</f>
        <v>x</v>
      </c>
      <c r="O180" s="54">
        <f>Vulnerability!M179</f>
        <v>0.18804932584035061</v>
      </c>
      <c r="P180" s="54">
        <f t="shared" si="52"/>
        <v>2.8535033721491891</v>
      </c>
      <c r="Q180" s="54">
        <f>Vulnerability!S179</f>
        <v>2.1865953944908529</v>
      </c>
      <c r="R180" s="54">
        <f>Vulnerability!W179</f>
        <v>0.49630169294574006</v>
      </c>
      <c r="S180" s="54">
        <f>Vulnerability!AC179</f>
        <v>0</v>
      </c>
      <c r="T180" s="54">
        <f>Vulnerability!AI179</f>
        <v>1.2</v>
      </c>
      <c r="U180" s="54">
        <f t="shared" si="53"/>
        <v>0.57701332458749299</v>
      </c>
      <c r="V180" s="54">
        <f t="shared" si="54"/>
        <v>1.4151469374848129</v>
      </c>
      <c r="W180" s="55">
        <f t="shared" si="55"/>
        <v>2.1631801325645048</v>
      </c>
      <c r="X180" s="61" t="str">
        <f>'Lack of Coping Capacity'!D179</f>
        <v>x</v>
      </c>
      <c r="Y180" s="54">
        <f>'Lack of Coping Capacity'!G179</f>
        <v>7.9698016881942744</v>
      </c>
      <c r="Z180" s="54">
        <f t="shared" si="56"/>
        <v>7.9698016881942744</v>
      </c>
      <c r="AA180" s="54">
        <f>'Lack of Coping Capacity'!M179</f>
        <v>6.6551282051282055</v>
      </c>
      <c r="AB180" s="54">
        <f>'Lack of Coping Capacity'!Q179</f>
        <v>5.2038478731543636</v>
      </c>
      <c r="AC180" s="54">
        <f>'Lack of Coping Capacity'!U179</f>
        <v>5.1108702526293213</v>
      </c>
      <c r="AD180" s="54">
        <f t="shared" si="57"/>
        <v>5.6566154436372971</v>
      </c>
      <c r="AE180" s="55">
        <f t="shared" si="58"/>
        <v>6.9717562534678867</v>
      </c>
      <c r="AF180" s="57">
        <f t="shared" si="60"/>
        <v>3.3855288288336527</v>
      </c>
      <c r="AG180" s="58">
        <f t="shared" si="59"/>
        <v>104</v>
      </c>
    </row>
    <row r="181" spans="1:33" ht="15.75" thickTop="1" thickBot="1" x14ac:dyDescent="0.25">
      <c r="A181" s="59" t="s">
        <v>334</v>
      </c>
      <c r="B181" s="60" t="s">
        <v>333</v>
      </c>
      <c r="C181" s="61">
        <f>'Hazard &amp; Exposure'!AO180</f>
        <v>0.21789714605255819</v>
      </c>
      <c r="D181" s="53">
        <f>'Hazard &amp; Exposure'!AP180</f>
        <v>0</v>
      </c>
      <c r="E181" s="53">
        <f>'Hazard &amp; Exposure'!AQ180</f>
        <v>0.30803660183196396</v>
      </c>
      <c r="F181" s="53">
        <f>'Hazard &amp; Exposure'!AR180</f>
        <v>0</v>
      </c>
      <c r="G181" s="53">
        <f>'Hazard &amp; Exposure'!AU180</f>
        <v>0.72463768115942084</v>
      </c>
      <c r="H181" s="54">
        <f>'Hazard &amp; Exposure'!AV180</f>
        <v>0.2534245520952183</v>
      </c>
      <c r="I181" s="53">
        <f>'Hazard &amp; Exposure'!AY180</f>
        <v>5.6886615541095076E-3</v>
      </c>
      <c r="J181" s="53">
        <f>'Hazard &amp; Exposure'!BB180</f>
        <v>0</v>
      </c>
      <c r="K181" s="54">
        <f>'Hazard &amp; Exposure'!BC180</f>
        <v>3.9820630878766548E-3</v>
      </c>
      <c r="L181" s="55">
        <f t="shared" si="51"/>
        <v>0.1294115261663088</v>
      </c>
      <c r="M181" s="56">
        <f>Vulnerability!E180</f>
        <v>5.9245466300146958</v>
      </c>
      <c r="N181" s="54" t="str">
        <f>Vulnerability!H180</f>
        <v>x</v>
      </c>
      <c r="O181" s="54">
        <f>Vulnerability!M180</f>
        <v>10</v>
      </c>
      <c r="P181" s="54">
        <f t="shared" si="52"/>
        <v>7.2830310866764636</v>
      </c>
      <c r="Q181" s="54">
        <f>Vulnerability!S180</f>
        <v>0</v>
      </c>
      <c r="R181" s="54" t="str">
        <f>Vulnerability!W180</f>
        <v>x</v>
      </c>
      <c r="S181" s="54">
        <f>Vulnerability!AC180</f>
        <v>0</v>
      </c>
      <c r="T181" s="54">
        <f>Vulnerability!AI180</f>
        <v>2.3333333333333335</v>
      </c>
      <c r="U181" s="54">
        <f t="shared" si="53"/>
        <v>1.2353395363160127</v>
      </c>
      <c r="V181" s="54">
        <f t="shared" si="54"/>
        <v>0.63586432282487559</v>
      </c>
      <c r="W181" s="55">
        <f t="shared" si="55"/>
        <v>4.7786484794596822</v>
      </c>
      <c r="X181" s="61" t="str">
        <f>'Lack of Coping Capacity'!D180</f>
        <v>x</v>
      </c>
      <c r="Y181" s="54">
        <f>'Lack of Coping Capacity'!G180</f>
        <v>6.3076584339141846</v>
      </c>
      <c r="Z181" s="54">
        <f t="shared" si="56"/>
        <v>6.3076584339141846</v>
      </c>
      <c r="AA181" s="54" t="str">
        <f>'Lack of Coping Capacity'!M180</f>
        <v>x</v>
      </c>
      <c r="AB181" s="54">
        <f>'Lack of Coping Capacity'!Q180</f>
        <v>1.1577777777777776</v>
      </c>
      <c r="AC181" s="54">
        <f>'Lack of Coping Capacity'!U180</f>
        <v>7.988500000000001</v>
      </c>
      <c r="AD181" s="54">
        <f t="shared" si="57"/>
        <v>4.5731388888888898</v>
      </c>
      <c r="AE181" s="55">
        <f t="shared" si="58"/>
        <v>5.5071089542349672</v>
      </c>
      <c r="AF181" s="57">
        <f t="shared" si="60"/>
        <v>1.5045290261911473</v>
      </c>
      <c r="AG181" s="58">
        <f t="shared" si="59"/>
        <v>171</v>
      </c>
    </row>
    <row r="182" spans="1:33" ht="15.75" thickTop="1" thickBot="1" x14ac:dyDescent="0.25">
      <c r="A182" s="59" t="s">
        <v>336</v>
      </c>
      <c r="B182" s="60" t="s">
        <v>335</v>
      </c>
      <c r="C182" s="61">
        <f>'Hazard &amp; Exposure'!AO181</f>
        <v>4.3604758478593038</v>
      </c>
      <c r="D182" s="53">
        <f>'Hazard &amp; Exposure'!AP181</f>
        <v>4.8829644848011355</v>
      </c>
      <c r="E182" s="53">
        <f>'Hazard &amp; Exposure'!AQ181</f>
        <v>0</v>
      </c>
      <c r="F182" s="53">
        <f>'Hazard &amp; Exposure'!AR181</f>
        <v>0</v>
      </c>
      <c r="G182" s="53">
        <f>'Hazard &amp; Exposure'!AU181</f>
        <v>5.2451871989147332</v>
      </c>
      <c r="H182" s="54">
        <f>'Hazard &amp; Exposure'!AV181</f>
        <v>3.2277580761268965</v>
      </c>
      <c r="I182" s="53">
        <f>'Hazard &amp; Exposure'!AY181</f>
        <v>7.1347120691985566</v>
      </c>
      <c r="J182" s="53">
        <f>'Hazard &amp; Exposure'!BB181</f>
        <v>8</v>
      </c>
      <c r="K182" s="54">
        <f>'Hazard &amp; Exposure'!BC181</f>
        <v>8</v>
      </c>
      <c r="L182" s="55">
        <f t="shared" si="51"/>
        <v>6.1587392329146748</v>
      </c>
      <c r="M182" s="56">
        <f>Vulnerability!E181</f>
        <v>10</v>
      </c>
      <c r="N182" s="54">
        <f>Vulnerability!H181</f>
        <v>5.3457125368477385</v>
      </c>
      <c r="O182" s="54">
        <f>Vulnerability!M181</f>
        <v>3.7464737162987891</v>
      </c>
      <c r="P182" s="54">
        <f t="shared" si="52"/>
        <v>7.2730465632866323</v>
      </c>
      <c r="Q182" s="54">
        <f>Vulnerability!S181</f>
        <v>2.7005968954929762</v>
      </c>
      <c r="R182" s="54">
        <f>Vulnerability!W181</f>
        <v>7.2544827253918589</v>
      </c>
      <c r="S182" s="54">
        <f>Vulnerability!AC181</f>
        <v>5.0310844848047154E-2</v>
      </c>
      <c r="T182" s="54">
        <f>Vulnerability!AI181</f>
        <v>6.0453333333333328</v>
      </c>
      <c r="U182" s="54">
        <f t="shared" si="53"/>
        <v>5.1102511407547642</v>
      </c>
      <c r="V182" s="54">
        <f t="shared" si="54"/>
        <v>4.0068646284350011</v>
      </c>
      <c r="W182" s="55">
        <f t="shared" si="55"/>
        <v>5.8893722662275474</v>
      </c>
      <c r="X182" s="61" t="str">
        <f>'Lack of Coping Capacity'!D181</f>
        <v>x</v>
      </c>
      <c r="Y182" s="54">
        <f>'Lack of Coping Capacity'!G181</f>
        <v>6.7801740288734438</v>
      </c>
      <c r="Z182" s="54">
        <f t="shared" si="56"/>
        <v>6.7801740288734438</v>
      </c>
      <c r="AA182" s="54">
        <f>'Lack of Coping Capacity'!M181</f>
        <v>8.9534373515473717</v>
      </c>
      <c r="AB182" s="54">
        <f>'Lack of Coping Capacity'!Q181</f>
        <v>6.8350832711906522</v>
      </c>
      <c r="AC182" s="54">
        <f>'Lack of Coping Capacity'!U181</f>
        <v>9.1360367648518466</v>
      </c>
      <c r="AD182" s="54">
        <f t="shared" si="57"/>
        <v>8.3081857958632899</v>
      </c>
      <c r="AE182" s="55">
        <f t="shared" si="58"/>
        <v>7.6269622643266501</v>
      </c>
      <c r="AF182" s="57">
        <f t="shared" si="60"/>
        <v>6.5158459325551004</v>
      </c>
      <c r="AG182" s="58">
        <f t="shared" si="59"/>
        <v>14</v>
      </c>
    </row>
    <row r="183" spans="1:33" ht="15.75" thickTop="1" thickBot="1" x14ac:dyDescent="0.25">
      <c r="A183" s="59" t="s">
        <v>338</v>
      </c>
      <c r="B183" s="60" t="s">
        <v>337</v>
      </c>
      <c r="C183" s="61">
        <f>'Hazard &amp; Exposure'!AO182</f>
        <v>2.7992763551789173</v>
      </c>
      <c r="D183" s="53">
        <f>'Hazard &amp; Exposure'!AP182</f>
        <v>7.5691137529087849</v>
      </c>
      <c r="E183" s="53">
        <f>'Hazard &amp; Exposure'!AQ182</f>
        <v>0</v>
      </c>
      <c r="F183" s="53">
        <f>'Hazard &amp; Exposure'!AR182</f>
        <v>0</v>
      </c>
      <c r="G183" s="53">
        <f>'Hazard &amp; Exposure'!AU182</f>
        <v>1.4734299516908216</v>
      </c>
      <c r="H183" s="54">
        <f>'Hazard &amp; Exposure'!AV182</f>
        <v>3.0036190170632553</v>
      </c>
      <c r="I183" s="53">
        <f>'Hazard &amp; Exposure'!AY182</f>
        <v>7.548902486616913</v>
      </c>
      <c r="J183" s="53">
        <f>'Hazard &amp; Exposure'!BB182</f>
        <v>9</v>
      </c>
      <c r="K183" s="54">
        <f>'Hazard &amp; Exposure'!BC182</f>
        <v>9</v>
      </c>
      <c r="L183" s="55">
        <f t="shared" si="51"/>
        <v>6.9739844943649034</v>
      </c>
      <c r="M183" s="56">
        <f>Vulnerability!E182</f>
        <v>3.9565106270037949</v>
      </c>
      <c r="N183" s="54">
        <f>Vulnerability!H182</f>
        <v>0.46010861146652093</v>
      </c>
      <c r="O183" s="54">
        <f>Vulnerability!M182</f>
        <v>0.49438345214591628</v>
      </c>
      <c r="P183" s="54">
        <f t="shared" si="52"/>
        <v>2.2168783294050067</v>
      </c>
      <c r="Q183" s="54">
        <f>Vulnerability!S182</f>
        <v>0</v>
      </c>
      <c r="R183" s="54">
        <f>Vulnerability!W182</f>
        <v>0.61615472059176868</v>
      </c>
      <c r="S183" s="54">
        <f>Vulnerability!AC182</f>
        <v>4.8376991664028424E-2</v>
      </c>
      <c r="T183" s="54">
        <f>Vulnerability!AI182</f>
        <v>1.6348888888888891</v>
      </c>
      <c r="U183" s="54">
        <f t="shared" si="53"/>
        <v>0.78763121093857469</v>
      </c>
      <c r="V183" s="54">
        <f t="shared" si="54"/>
        <v>0.40105358446171813</v>
      </c>
      <c r="W183" s="55">
        <f t="shared" si="55"/>
        <v>1.3511036957715483</v>
      </c>
      <c r="X183" s="61" t="str">
        <f>'Lack of Coping Capacity'!D182</f>
        <v>x</v>
      </c>
      <c r="Y183" s="54">
        <f>'Lack of Coping Capacity'!G182</f>
        <v>6.900081992149353</v>
      </c>
      <c r="Z183" s="54">
        <f t="shared" si="56"/>
        <v>6.900081992149353</v>
      </c>
      <c r="AA183" s="54">
        <f>'Lack of Coping Capacity'!M182</f>
        <v>4.5480714521651402</v>
      </c>
      <c r="AB183" s="54">
        <f>'Lack of Coping Capacity'!Q182</f>
        <v>3.071889462613417</v>
      </c>
      <c r="AC183" s="54">
        <f>'Lack of Coping Capacity'!U182</f>
        <v>3.210644998860527</v>
      </c>
      <c r="AD183" s="54">
        <f t="shared" si="57"/>
        <v>3.6102019712130282</v>
      </c>
      <c r="AE183" s="55">
        <f t="shared" si="58"/>
        <v>5.4909201173105249</v>
      </c>
      <c r="AF183" s="57">
        <f t="shared" si="60"/>
        <v>3.7262466190398751</v>
      </c>
      <c r="AG183" s="58">
        <f t="shared" si="59"/>
        <v>93</v>
      </c>
    </row>
    <row r="184" spans="1:33" ht="15.75" thickTop="1" thickBot="1" x14ac:dyDescent="0.25">
      <c r="A184" s="59" t="s">
        <v>340</v>
      </c>
      <c r="B184" s="60" t="s">
        <v>339</v>
      </c>
      <c r="C184" s="61">
        <f>'Hazard &amp; Exposure'!AO183</f>
        <v>6.1058183226671146</v>
      </c>
      <c r="D184" s="53">
        <f>'Hazard &amp; Exposure'!AP183</f>
        <v>2.8089698008721293</v>
      </c>
      <c r="E184" s="53">
        <f>'Hazard &amp; Exposure'!AQ183</f>
        <v>0</v>
      </c>
      <c r="F184" s="53">
        <f>'Hazard &amp; Exposure'!AR183</f>
        <v>0</v>
      </c>
      <c r="G184" s="53">
        <f>'Hazard &amp; Exposure'!AU183</f>
        <v>3.8888888888888893</v>
      </c>
      <c r="H184" s="54">
        <f>'Hazard &amp; Exposure'!AV183</f>
        <v>2.9121073186574935</v>
      </c>
      <c r="I184" s="53">
        <f>'Hazard &amp; Exposure'!AY183</f>
        <v>7.057313769790044E-2</v>
      </c>
      <c r="J184" s="53">
        <f>'Hazard &amp; Exposure'!BB183</f>
        <v>0</v>
      </c>
      <c r="K184" s="54">
        <f>'Hazard &amp; Exposure'!BC183</f>
        <v>4.9401196388530307E-2</v>
      </c>
      <c r="L184" s="55">
        <f t="shared" si="51"/>
        <v>1.5877187773976549</v>
      </c>
      <c r="M184" s="56">
        <f>Vulnerability!E183</f>
        <v>5.3980619217983152</v>
      </c>
      <c r="N184" s="54">
        <f>Vulnerability!H183</f>
        <v>8.4198542707558701</v>
      </c>
      <c r="O184" s="54">
        <f>Vulnerability!M183</f>
        <v>0</v>
      </c>
      <c r="P184" s="54">
        <f t="shared" si="52"/>
        <v>4.8039945285881256</v>
      </c>
      <c r="Q184" s="54">
        <f>Vulnerability!S183</f>
        <v>1.412461931100659</v>
      </c>
      <c r="R184" s="54">
        <f>Vulnerability!W183</f>
        <v>0.21444532935159386</v>
      </c>
      <c r="S184" s="54">
        <f>Vulnerability!AC183</f>
        <v>0</v>
      </c>
      <c r="T184" s="54">
        <f>Vulnerability!AI183</f>
        <v>1.3333333333333333</v>
      </c>
      <c r="U184" s="54">
        <f t="shared" si="53"/>
        <v>0.53245674029967682</v>
      </c>
      <c r="V184" s="54">
        <f t="shared" si="54"/>
        <v>0.98201156874880235</v>
      </c>
      <c r="W184" s="55">
        <f t="shared" si="55"/>
        <v>3.1182760890642225</v>
      </c>
      <c r="X184" s="61" t="str">
        <f>'Lack of Coping Capacity'!D183</f>
        <v>x</v>
      </c>
      <c r="Y184" s="54">
        <f>'Lack of Coping Capacity'!G183</f>
        <v>2.8826084613800047</v>
      </c>
      <c r="Z184" s="54">
        <f t="shared" si="56"/>
        <v>2.8826084613800047</v>
      </c>
      <c r="AA184" s="54">
        <f>'Lack of Coping Capacity'!M183</f>
        <v>3.8808392599020145</v>
      </c>
      <c r="AB184" s="54">
        <f>'Lack of Coping Capacity'!Q183</f>
        <v>3.3631071339796179</v>
      </c>
      <c r="AC184" s="54">
        <f>'Lack of Coping Capacity'!U183</f>
        <v>4.1696153006896388</v>
      </c>
      <c r="AD184" s="54">
        <f t="shared" si="57"/>
        <v>3.8045205648570906</v>
      </c>
      <c r="AE184" s="55">
        <f t="shared" si="58"/>
        <v>3.3572540276750589</v>
      </c>
      <c r="AF184" s="57">
        <f t="shared" si="60"/>
        <v>2.5520594266574128</v>
      </c>
      <c r="AG184" s="58">
        <f t="shared" si="59"/>
        <v>137</v>
      </c>
    </row>
    <row r="185" spans="1:33" ht="15.75" thickTop="1" thickBot="1" x14ac:dyDescent="0.25">
      <c r="A185" s="59" t="s">
        <v>887</v>
      </c>
      <c r="B185" s="60" t="s">
        <v>341</v>
      </c>
      <c r="C185" s="61">
        <f>'Hazard &amp; Exposure'!AO184</f>
        <v>0</v>
      </c>
      <c r="D185" s="53">
        <f>'Hazard &amp; Exposure'!AP184</f>
        <v>5.6927175242012584</v>
      </c>
      <c r="E185" s="53">
        <f>'Hazard &amp; Exposure'!AQ184</f>
        <v>0</v>
      </c>
      <c r="F185" s="53">
        <f>'Hazard &amp; Exposure'!AR184</f>
        <v>3.0695406733145463</v>
      </c>
      <c r="G185" s="53">
        <f>'Hazard &amp; Exposure'!AU184</f>
        <v>0</v>
      </c>
      <c r="H185" s="54">
        <f>'Hazard &amp; Exposure'!AV184</f>
        <v>2.0892366810188276</v>
      </c>
      <c r="I185" s="53">
        <f>'Hazard &amp; Exposure'!AY184</f>
        <v>5.0474217669292045</v>
      </c>
      <c r="J185" s="53">
        <f>'Hazard &amp; Exposure'!BB184</f>
        <v>0</v>
      </c>
      <c r="K185" s="54">
        <f>'Hazard &amp; Exposure'!BC184</f>
        <v>3.5331952368504429</v>
      </c>
      <c r="L185" s="55">
        <f t="shared" si="51"/>
        <v>2.8426768301010279</v>
      </c>
      <c r="M185" s="56">
        <f>Vulnerability!E184</f>
        <v>1.9594503873682159</v>
      </c>
      <c r="N185" s="54">
        <f>Vulnerability!H184</f>
        <v>2.5655542375961531</v>
      </c>
      <c r="O185" s="54">
        <f>Vulnerability!M184</f>
        <v>0</v>
      </c>
      <c r="P185" s="54">
        <f t="shared" si="52"/>
        <v>1.6211137530831463</v>
      </c>
      <c r="Q185" s="54">
        <f>Vulnerability!S184</f>
        <v>0</v>
      </c>
      <c r="R185" s="54">
        <f>Vulnerability!W184</f>
        <v>4.6933724763306373E-2</v>
      </c>
      <c r="S185" s="54">
        <f>Vulnerability!AC184</f>
        <v>2.9558676498314895E-2</v>
      </c>
      <c r="T185" s="54">
        <f>Vulnerability!AI184</f>
        <v>0.95599999999999985</v>
      </c>
      <c r="U185" s="54">
        <f t="shared" si="53"/>
        <v>0.35303022910557169</v>
      </c>
      <c r="V185" s="54">
        <f t="shared" si="54"/>
        <v>0.17793993243272394</v>
      </c>
      <c r="W185" s="55">
        <f t="shared" si="55"/>
        <v>0.92505369911281821</v>
      </c>
      <c r="X185" s="61">
        <f>'Lack of Coping Capacity'!D184</f>
        <v>2.1249999999999991</v>
      </c>
      <c r="Y185" s="54">
        <f>'Lack of Coping Capacity'!G184</f>
        <v>2.2289396047592165</v>
      </c>
      <c r="Z185" s="54">
        <f t="shared" si="56"/>
        <v>2.1769698023796078</v>
      </c>
      <c r="AA185" s="54">
        <f>'Lack of Coping Capacity'!M184</f>
        <v>4.273076923076923</v>
      </c>
      <c r="AB185" s="54">
        <f>'Lack of Coping Capacity'!Q184</f>
        <v>0</v>
      </c>
      <c r="AC185" s="54">
        <f>'Lack of Coping Capacity'!U184</f>
        <v>1.7404725228390721</v>
      </c>
      <c r="AD185" s="54">
        <f t="shared" si="57"/>
        <v>2.0045164819719985</v>
      </c>
      <c r="AE185" s="55">
        <f t="shared" si="58"/>
        <v>2.0911552765150137</v>
      </c>
      <c r="AF185" s="57">
        <f t="shared" si="60"/>
        <v>1.7650631116404052</v>
      </c>
      <c r="AG185" s="58">
        <f t="shared" si="59"/>
        <v>164</v>
      </c>
    </row>
    <row r="186" spans="1:33" ht="15.75" thickTop="1" thickBot="1" x14ac:dyDescent="0.25">
      <c r="A186" s="59" t="s">
        <v>343</v>
      </c>
      <c r="B186" s="60" t="s">
        <v>342</v>
      </c>
      <c r="C186" s="61">
        <f>'Hazard &amp; Exposure'!AO185</f>
        <v>7.9181587838259082</v>
      </c>
      <c r="D186" s="53">
        <f>'Hazard &amp; Exposure'!AP185</f>
        <v>7.6883299828942464</v>
      </c>
      <c r="E186" s="53">
        <f>'Hazard &amp; Exposure'!AQ185</f>
        <v>8.0665903962438463</v>
      </c>
      <c r="F186" s="53">
        <f>'Hazard &amp; Exposure'!AR185</f>
        <v>8.9261748765207631</v>
      </c>
      <c r="G186" s="53">
        <f>'Hazard &amp; Exposure'!AU185</f>
        <v>3.6111111111111112</v>
      </c>
      <c r="H186" s="54">
        <f>'Hazard &amp; Exposure'!AV185</f>
        <v>7.5848204630558227</v>
      </c>
      <c r="I186" s="53">
        <f>'Hazard &amp; Exposure'!AY185</f>
        <v>4.0431940179194754</v>
      </c>
      <c r="J186" s="53">
        <f>'Hazard &amp; Exposure'!BB185</f>
        <v>0</v>
      </c>
      <c r="K186" s="54">
        <f>'Hazard &amp; Exposure'!BC185</f>
        <v>2.8302358125436329</v>
      </c>
      <c r="L186" s="55">
        <f t="shared" si="51"/>
        <v>5.7073371407224025</v>
      </c>
      <c r="M186" s="56">
        <f>Vulnerability!E185</f>
        <v>2.3008065689446808</v>
      </c>
      <c r="N186" s="54">
        <f>Vulnerability!H185</f>
        <v>2.1788573571164935</v>
      </c>
      <c r="O186" s="54">
        <f>Vulnerability!M185</f>
        <v>0</v>
      </c>
      <c r="P186" s="54">
        <f t="shared" si="52"/>
        <v>1.6951176237514638</v>
      </c>
      <c r="Q186" s="54">
        <f>Vulnerability!S185</f>
        <v>0</v>
      </c>
      <c r="R186" s="54">
        <f>Vulnerability!W185</f>
        <v>8.6555296290744252E-2</v>
      </c>
      <c r="S186" s="54">
        <f>Vulnerability!AC185</f>
        <v>3.5842269360310652E-2</v>
      </c>
      <c r="T186" s="54">
        <f>Vulnerability!AI185</f>
        <v>0.22222222222222221</v>
      </c>
      <c r="U186" s="54">
        <f t="shared" si="53"/>
        <v>0.11515541636814083</v>
      </c>
      <c r="V186" s="54">
        <f t="shared" si="54"/>
        <v>5.7727669958619207E-2</v>
      </c>
      <c r="W186" s="55">
        <f t="shared" si="55"/>
        <v>0.90921979159683119</v>
      </c>
      <c r="X186" s="61">
        <f>'Lack of Coping Capacity'!D185</f>
        <v>3.0000000000000004</v>
      </c>
      <c r="Y186" s="54">
        <f>'Lack of Coping Capacity'!G185</f>
        <v>2.3484279870986939</v>
      </c>
      <c r="Z186" s="54">
        <f t="shared" si="56"/>
        <v>2.6742139935493472</v>
      </c>
      <c r="AA186" s="54">
        <f>'Lack of Coping Capacity'!M185</f>
        <v>3.5935897435897437</v>
      </c>
      <c r="AB186" s="54">
        <f>'Lack of Coping Capacity'!Q185</f>
        <v>1.9196648351337908</v>
      </c>
      <c r="AC186" s="54">
        <f>'Lack of Coping Capacity'!U185</f>
        <v>1.6973635043335678</v>
      </c>
      <c r="AD186" s="54">
        <f t="shared" si="57"/>
        <v>2.4035393610190341</v>
      </c>
      <c r="AE186" s="55">
        <f t="shared" si="58"/>
        <v>2.5399450877911751</v>
      </c>
      <c r="AF186" s="57">
        <f t="shared" si="60"/>
        <v>2.3621578295083459</v>
      </c>
      <c r="AG186" s="58">
        <f t="shared" si="59"/>
        <v>142</v>
      </c>
    </row>
    <row r="187" spans="1:33" ht="15.75" thickTop="1" thickBot="1" x14ac:dyDescent="0.25">
      <c r="A187" s="59" t="s">
        <v>345</v>
      </c>
      <c r="B187" s="60" t="s">
        <v>344</v>
      </c>
      <c r="C187" s="61">
        <f>'Hazard &amp; Exposure'!AO186</f>
        <v>0</v>
      </c>
      <c r="D187" s="53">
        <f>'Hazard &amp; Exposure'!AP186</f>
        <v>5.9465718894477115</v>
      </c>
      <c r="E187" s="53">
        <f>'Hazard &amp; Exposure'!AQ186</f>
        <v>0</v>
      </c>
      <c r="F187" s="53">
        <f>'Hazard &amp; Exposure'!AR186</f>
        <v>0</v>
      </c>
      <c r="G187" s="53">
        <f>'Hazard &amp; Exposure'!AU186</f>
        <v>0.91787439613526578</v>
      </c>
      <c r="H187" s="54">
        <f>'Hazard &amp; Exposure'!AV186</f>
        <v>1.7414640445934935</v>
      </c>
      <c r="I187" s="53">
        <f>'Hazard &amp; Exposure'!AY186</f>
        <v>3.4035843879025092E-2</v>
      </c>
      <c r="J187" s="53">
        <f>'Hazard &amp; Exposure'!BB186</f>
        <v>0</v>
      </c>
      <c r="K187" s="54">
        <f>'Hazard &amp; Exposure'!BC186</f>
        <v>2.3825090715317562E-2</v>
      </c>
      <c r="L187" s="55">
        <f t="shared" si="51"/>
        <v>0.91876315116374452</v>
      </c>
      <c r="M187" s="56">
        <f>Vulnerability!E186</f>
        <v>3.6955814665204634</v>
      </c>
      <c r="N187" s="54">
        <f>Vulnerability!H186</f>
        <v>4.7276036891274069</v>
      </c>
      <c r="O187" s="54">
        <f>Vulnerability!M186</f>
        <v>0.1144004511393959</v>
      </c>
      <c r="P187" s="54">
        <f t="shared" si="52"/>
        <v>3.0582917683269324</v>
      </c>
      <c r="Q187" s="54">
        <f>Vulnerability!S186</f>
        <v>0</v>
      </c>
      <c r="R187" s="54">
        <f>Vulnerability!W186</f>
        <v>0.17444630465047695</v>
      </c>
      <c r="S187" s="54">
        <f>Vulnerability!AC186</f>
        <v>0</v>
      </c>
      <c r="T187" s="54">
        <f>Vulnerability!AI186</f>
        <v>2.0935555555555556</v>
      </c>
      <c r="U187" s="54">
        <f t="shared" si="53"/>
        <v>0.80146543422980054</v>
      </c>
      <c r="V187" s="54">
        <f t="shared" si="54"/>
        <v>0.40823212309977402</v>
      </c>
      <c r="W187" s="55">
        <f t="shared" si="55"/>
        <v>1.8273429678335105</v>
      </c>
      <c r="X187" s="61">
        <f>'Lack of Coping Capacity'!D186</f>
        <v>3.958333333333325</v>
      </c>
      <c r="Y187" s="54">
        <f>'Lack of Coping Capacity'!G186</f>
        <v>3.4447589576244355</v>
      </c>
      <c r="Z187" s="54">
        <f t="shared" si="56"/>
        <v>3.7015461454788801</v>
      </c>
      <c r="AA187" s="54">
        <f>'Lack of Coping Capacity'!M186</f>
        <v>2.7260076740274002</v>
      </c>
      <c r="AB187" s="54">
        <f>'Lack of Coping Capacity'!Q186</f>
        <v>2.5380313199105142</v>
      </c>
      <c r="AC187" s="54">
        <f>'Lack of Coping Capacity'!U186</f>
        <v>2.5465377140837968</v>
      </c>
      <c r="AD187" s="54">
        <f t="shared" si="57"/>
        <v>2.6035255693405706</v>
      </c>
      <c r="AE187" s="55">
        <f t="shared" si="58"/>
        <v>3.1714947619149925</v>
      </c>
      <c r="AF187" s="57">
        <f t="shared" si="60"/>
        <v>1.7462076149419281</v>
      </c>
      <c r="AG187" s="58">
        <f t="shared" si="59"/>
        <v>165</v>
      </c>
    </row>
    <row r="188" spans="1:33" ht="15.75" thickTop="1" thickBot="1" x14ac:dyDescent="0.25">
      <c r="A188" s="59" t="s">
        <v>347</v>
      </c>
      <c r="B188" s="60" t="s">
        <v>346</v>
      </c>
      <c r="C188" s="61">
        <f>'Hazard &amp; Exposure'!AO187</f>
        <v>9.781256812204008</v>
      </c>
      <c r="D188" s="53">
        <f>'Hazard &amp; Exposure'!AP187</f>
        <v>6.7108949146351708</v>
      </c>
      <c r="E188" s="53">
        <f>'Hazard &amp; Exposure'!AQ187</f>
        <v>0</v>
      </c>
      <c r="F188" s="53">
        <f>'Hazard &amp; Exposure'!AR187</f>
        <v>0</v>
      </c>
      <c r="G188" s="53">
        <f>'Hazard &amp; Exposure'!AU187</f>
        <v>5.710436681951677</v>
      </c>
      <c r="H188" s="54">
        <f>'Hazard &amp; Exposure'!AV187</f>
        <v>5.8841627321554473</v>
      </c>
      <c r="I188" s="53">
        <f>'Hazard &amp; Exposure'!AY187</f>
        <v>4.0086386278935056</v>
      </c>
      <c r="J188" s="53">
        <f>'Hazard &amp; Exposure'!BB187</f>
        <v>0</v>
      </c>
      <c r="K188" s="54">
        <f>'Hazard &amp; Exposure'!BC187</f>
        <v>2.806047039525454</v>
      </c>
      <c r="L188" s="55">
        <f t="shared" si="51"/>
        <v>4.5224738327281537</v>
      </c>
      <c r="M188" s="56">
        <f>Vulnerability!E187</f>
        <v>5.9124361459606121</v>
      </c>
      <c r="N188" s="54">
        <f>Vulnerability!H187</f>
        <v>2.9299999999999997</v>
      </c>
      <c r="O188" s="54">
        <f>Vulnerability!M187</f>
        <v>0.31769935256404658</v>
      </c>
      <c r="P188" s="54">
        <f t="shared" si="52"/>
        <v>3.7681429111213176</v>
      </c>
      <c r="Q188" s="54">
        <f>Vulnerability!S187</f>
        <v>0</v>
      </c>
      <c r="R188" s="54">
        <f>Vulnerability!W187</f>
        <v>0.40718244464775033</v>
      </c>
      <c r="S188" s="54">
        <f>Vulnerability!AC187</f>
        <v>0</v>
      </c>
      <c r="T188" s="54">
        <f>Vulnerability!AI187</f>
        <v>2.0000000000000004</v>
      </c>
      <c r="U188" s="54">
        <f t="shared" si="53"/>
        <v>0.83984424241997535</v>
      </c>
      <c r="V188" s="54">
        <f t="shared" si="54"/>
        <v>0.42817202910275676</v>
      </c>
      <c r="W188" s="55">
        <f t="shared" si="55"/>
        <v>2.2542221560877125</v>
      </c>
      <c r="X188" s="61">
        <f>'Lack of Coping Capacity'!D187</f>
        <v>2.6249999999999996</v>
      </c>
      <c r="Y188" s="54">
        <f>'Lack of Coping Capacity'!G187</f>
        <v>7.5860606670379633</v>
      </c>
      <c r="Z188" s="54">
        <f t="shared" si="56"/>
        <v>5.1055303335189812</v>
      </c>
      <c r="AA188" s="54">
        <f>'Lack of Coping Capacity'!M187</f>
        <v>5.5944098571199996</v>
      </c>
      <c r="AB188" s="54">
        <f>'Lack of Coping Capacity'!Q187</f>
        <v>3.7996867847874722</v>
      </c>
      <c r="AC188" s="54">
        <f>'Lack of Coping Capacity'!U187</f>
        <v>4.5301692596606991</v>
      </c>
      <c r="AD188" s="54">
        <f t="shared" si="57"/>
        <v>4.6414219671893902</v>
      </c>
      <c r="AE188" s="55">
        <f t="shared" si="58"/>
        <v>4.8777941161450462</v>
      </c>
      <c r="AF188" s="57">
        <f t="shared" si="60"/>
        <v>3.6773255627119741</v>
      </c>
      <c r="AG188" s="58">
        <f t="shared" si="59"/>
        <v>96</v>
      </c>
    </row>
    <row r="189" spans="1:33" ht="15.75" thickTop="1" thickBot="1" x14ac:dyDescent="0.25">
      <c r="A189" s="59" t="s">
        <v>349</v>
      </c>
      <c r="B189" s="60" t="s">
        <v>348</v>
      </c>
      <c r="C189" s="61">
        <f>'Hazard &amp; Exposure'!AO188</f>
        <v>7.1108124954748337</v>
      </c>
      <c r="D189" s="53">
        <f>'Hazard &amp; Exposure'!AP188</f>
        <v>0</v>
      </c>
      <c r="E189" s="53">
        <f>'Hazard &amp; Exposure'!AQ188</f>
        <v>5.6823385492576612</v>
      </c>
      <c r="F189" s="53">
        <f>'Hazard &amp; Exposure'!AR188</f>
        <v>8.5707382880893093</v>
      </c>
      <c r="G189" s="53">
        <f>'Hazard &amp; Exposure'!AU188</f>
        <v>1.1111111111111112</v>
      </c>
      <c r="H189" s="54">
        <f>'Hazard &amp; Exposure'!AV188</f>
        <v>5.3898759167844368</v>
      </c>
      <c r="I189" s="53">
        <f>'Hazard &amp; Exposure'!AY188</f>
        <v>3.6839650326491043E-3</v>
      </c>
      <c r="J189" s="53">
        <f>'Hazard &amp; Exposure'!BB188</f>
        <v>0</v>
      </c>
      <c r="K189" s="54">
        <f>'Hazard &amp; Exposure'!BC188</f>
        <v>2.5787755228543728E-3</v>
      </c>
      <c r="L189" s="55">
        <f t="shared" si="51"/>
        <v>3.1390018446946373</v>
      </c>
      <c r="M189" s="56">
        <f>Vulnerability!E188</f>
        <v>5.137897037394799</v>
      </c>
      <c r="N189" s="54" t="str">
        <f>Vulnerability!H188</f>
        <v>x</v>
      </c>
      <c r="O189" s="54">
        <f>Vulnerability!M188</f>
        <v>9.5280277070923205</v>
      </c>
      <c r="P189" s="54">
        <f t="shared" si="52"/>
        <v>6.6012739272939731</v>
      </c>
      <c r="Q189" s="54">
        <f>Vulnerability!S188</f>
        <v>0</v>
      </c>
      <c r="R189" s="54">
        <f>Vulnerability!W188</f>
        <v>4.6443706083242491</v>
      </c>
      <c r="S189" s="54">
        <f>Vulnerability!AC188</f>
        <v>7.9125504919628256</v>
      </c>
      <c r="T189" s="54">
        <f>Vulnerability!AI188</f>
        <v>1.8333333333333339</v>
      </c>
      <c r="U189" s="54">
        <f t="shared" si="53"/>
        <v>5.3430746726911993</v>
      </c>
      <c r="V189" s="54">
        <f t="shared" si="54"/>
        <v>3.1055321963653921</v>
      </c>
      <c r="W189" s="55">
        <f t="shared" si="55"/>
        <v>5.1024625552624077</v>
      </c>
      <c r="X189" s="61">
        <f>'Lack of Coping Capacity'!D188</f>
        <v>5.375</v>
      </c>
      <c r="Y189" s="54">
        <f>'Lack of Coping Capacity'!G188</f>
        <v>5.4273715913295746</v>
      </c>
      <c r="Z189" s="54">
        <f t="shared" si="56"/>
        <v>5.4011857956647873</v>
      </c>
      <c r="AA189" s="54" t="str">
        <f>'Lack of Coping Capacity'!M188</f>
        <v>x</v>
      </c>
      <c r="AB189" s="54">
        <f>'Lack of Coping Capacity'!Q188</f>
        <v>5.3336216673129506</v>
      </c>
      <c r="AC189" s="54">
        <f>'Lack of Coping Capacity'!U188</f>
        <v>9.1912321148524452</v>
      </c>
      <c r="AD189" s="54">
        <f t="shared" si="57"/>
        <v>7.2624268910826979</v>
      </c>
      <c r="AE189" s="55">
        <f t="shared" si="58"/>
        <v>6.4232865133793418</v>
      </c>
      <c r="AF189" s="57">
        <f t="shared" si="60"/>
        <v>4.6857188908054246</v>
      </c>
      <c r="AG189" s="58">
        <f t="shared" si="59"/>
        <v>53</v>
      </c>
    </row>
    <row r="190" spans="1:33" ht="15.75" thickTop="1" thickBot="1" x14ac:dyDescent="0.25">
      <c r="A190" s="59" t="s">
        <v>888</v>
      </c>
      <c r="B190" s="60" t="s">
        <v>350</v>
      </c>
      <c r="C190" s="61">
        <f>'Hazard &amp; Exposure'!AO189</f>
        <v>7.9678455432617419</v>
      </c>
      <c r="D190" s="53">
        <f>'Hazard &amp; Exposure'!AP189</f>
        <v>6.3402775048684701</v>
      </c>
      <c r="E190" s="53">
        <f>'Hazard &amp; Exposure'!AQ189</f>
        <v>0.53223951061090347</v>
      </c>
      <c r="F190" s="53">
        <f>'Hazard &amp; Exposure'!AR189</f>
        <v>0.70956118935384505</v>
      </c>
      <c r="G190" s="53">
        <f>'Hazard &amp; Exposure'!AU189</f>
        <v>0.91787439613526578</v>
      </c>
      <c r="H190" s="54">
        <f>'Hazard &amp; Exposure'!AV189</f>
        <v>4.1100322163238907</v>
      </c>
      <c r="I190" s="53">
        <f>'Hazard &amp; Exposure'!AY189</f>
        <v>6.0524660475342458</v>
      </c>
      <c r="J190" s="53">
        <f>'Hazard &amp; Exposure'!BB189</f>
        <v>0</v>
      </c>
      <c r="K190" s="54">
        <f>'Hazard &amp; Exposure'!BC189</f>
        <v>4.2367262332739726</v>
      </c>
      <c r="L190" s="55">
        <f t="shared" si="51"/>
        <v>4.1736684351050597</v>
      </c>
      <c r="M190" s="56">
        <f>Vulnerability!E189</f>
        <v>8.7461515809112242</v>
      </c>
      <c r="N190" s="54">
        <f>Vulnerability!H189</f>
        <v>5.1704755050438989</v>
      </c>
      <c r="O190" s="54">
        <f>Vulnerability!M189</f>
        <v>3.590411278437422E-2</v>
      </c>
      <c r="P190" s="54">
        <f t="shared" si="52"/>
        <v>5.6746706949126811</v>
      </c>
      <c r="Q190" s="54">
        <f>Vulnerability!S189</f>
        <v>3.2422629891262935</v>
      </c>
      <c r="R190" s="54">
        <f>Vulnerability!W189</f>
        <v>0.38127724868320279</v>
      </c>
      <c r="S190" s="54">
        <f>Vulnerability!AC189</f>
        <v>9.0445034628459098E-3</v>
      </c>
      <c r="T190" s="54">
        <f>Vulnerability!AI189</f>
        <v>3.6355555555555554</v>
      </c>
      <c r="U190" s="54">
        <f t="shared" si="53"/>
        <v>1.4902613415084096</v>
      </c>
      <c r="V190" s="54">
        <f t="shared" si="54"/>
        <v>2.4102487606635257</v>
      </c>
      <c r="W190" s="55">
        <f t="shared" si="55"/>
        <v>4.2334865402470889</v>
      </c>
      <c r="X190" s="61">
        <f>'Lack of Coping Capacity'!D189</f>
        <v>5.4574999999999996</v>
      </c>
      <c r="Y190" s="54">
        <f>'Lack of Coping Capacity'!G189</f>
        <v>7.636284351348877</v>
      </c>
      <c r="Z190" s="54">
        <f t="shared" si="56"/>
        <v>6.5468921756744383</v>
      </c>
      <c r="AA190" s="54">
        <f>'Lack of Coping Capacity'!M189</f>
        <v>4.1976483797648809</v>
      </c>
      <c r="AB190" s="54">
        <f>'Lack of Coping Capacity'!Q189</f>
        <v>3.9199900585135463</v>
      </c>
      <c r="AC190" s="54">
        <f>'Lack of Coping Capacity'!U189</f>
        <v>4.8474890843407943</v>
      </c>
      <c r="AD190" s="54">
        <f t="shared" si="57"/>
        <v>4.3217091742064069</v>
      </c>
      <c r="AE190" s="55">
        <f t="shared" si="58"/>
        <v>5.5443960222359063</v>
      </c>
      <c r="AF190" s="57">
        <f t="shared" si="60"/>
        <v>4.6098853436204319</v>
      </c>
      <c r="AG190" s="58">
        <f t="shared" si="59"/>
        <v>58</v>
      </c>
    </row>
    <row r="191" spans="1:33" ht="15.75" thickTop="1" thickBot="1" x14ac:dyDescent="0.25">
      <c r="A191" s="59" t="s">
        <v>376</v>
      </c>
      <c r="B191" s="60" t="s">
        <v>351</v>
      </c>
      <c r="C191" s="61">
        <f>'Hazard &amp; Exposure'!AO190</f>
        <v>3.0617392611587428</v>
      </c>
      <c r="D191" s="53">
        <f>'Hazard &amp; Exposure'!AP190</f>
        <v>10</v>
      </c>
      <c r="E191" s="53">
        <f>'Hazard &amp; Exposure'!AQ190</f>
        <v>8.4113738331095291</v>
      </c>
      <c r="F191" s="53">
        <f>'Hazard &amp; Exposure'!AR190</f>
        <v>8.4954317787871982</v>
      </c>
      <c r="G191" s="53">
        <f>'Hazard &amp; Exposure'!AU190</f>
        <v>3.3885681685502069</v>
      </c>
      <c r="H191" s="54">
        <f>'Hazard &amp; Exposure'!AV190</f>
        <v>7.6625560584281516</v>
      </c>
      <c r="I191" s="53">
        <f>'Hazard &amp; Exposure'!AY190</f>
        <v>1.6850115736852109</v>
      </c>
      <c r="J191" s="53">
        <f>'Hazard &amp; Exposure'!BB190</f>
        <v>0</v>
      </c>
      <c r="K191" s="54">
        <f>'Hazard &amp; Exposure'!BC190</f>
        <v>1.1795081015796476</v>
      </c>
      <c r="L191" s="55">
        <f t="shared" si="51"/>
        <v>5.2587885174940263</v>
      </c>
      <c r="M191" s="56">
        <f>Vulnerability!E190</f>
        <v>7.3757631037388602</v>
      </c>
      <c r="N191" s="54">
        <f>Vulnerability!H190</f>
        <v>2.6647530703250557</v>
      </c>
      <c r="O191" s="54">
        <f>Vulnerability!M190</f>
        <v>1.7826354387488914</v>
      </c>
      <c r="P191" s="54">
        <f t="shared" si="52"/>
        <v>4.7997286791379166</v>
      </c>
      <c r="Q191" s="54">
        <f>Vulnerability!S190</f>
        <v>0</v>
      </c>
      <c r="R191" s="54">
        <f>Vulnerability!W190</f>
        <v>1.9412267445815017</v>
      </c>
      <c r="S191" s="54">
        <f>Vulnerability!AC190</f>
        <v>0.10214538356840919</v>
      </c>
      <c r="T191" s="54">
        <f>Vulnerability!AI190</f>
        <v>3.3833333333333329</v>
      </c>
      <c r="U191" s="54">
        <f t="shared" si="53"/>
        <v>1.9054496156001457</v>
      </c>
      <c r="V191" s="54">
        <f t="shared" si="54"/>
        <v>0.99750009783303484</v>
      </c>
      <c r="W191" s="55">
        <f t="shared" si="55"/>
        <v>3.1216889246814894</v>
      </c>
      <c r="X191" s="61">
        <f>'Lack of Coping Capacity'!D190</f>
        <v>4.4174999999999995</v>
      </c>
      <c r="Y191" s="54">
        <f>'Lack of Coping Capacity'!G190</f>
        <v>6.24934275150299</v>
      </c>
      <c r="Z191" s="54">
        <f t="shared" si="56"/>
        <v>5.3334213757514952</v>
      </c>
      <c r="AA191" s="54">
        <f>'Lack of Coping Capacity'!M190</f>
        <v>4.5589429689132324</v>
      </c>
      <c r="AB191" s="54">
        <f>'Lack of Coping Capacity'!Q190</f>
        <v>3.5411384538901323</v>
      </c>
      <c r="AC191" s="54">
        <f>'Lack of Coping Capacity'!U190</f>
        <v>6.0665123803613765</v>
      </c>
      <c r="AD191" s="54">
        <f t="shared" si="57"/>
        <v>4.7221979343882472</v>
      </c>
      <c r="AE191" s="55">
        <f t="shared" si="58"/>
        <v>5.0354911360587309</v>
      </c>
      <c r="AF191" s="57">
        <f t="shared" si="60"/>
        <v>4.3561790473731037</v>
      </c>
      <c r="AG191" s="58">
        <f t="shared" si="59"/>
        <v>70</v>
      </c>
    </row>
    <row r="192" spans="1:33" ht="15.75" thickTop="1" thickBot="1" x14ac:dyDescent="0.25">
      <c r="A192" s="59" t="s">
        <v>353</v>
      </c>
      <c r="B192" s="60" t="s">
        <v>352</v>
      </c>
      <c r="C192" s="61">
        <f>'Hazard &amp; Exposure'!AO191</f>
        <v>0.18968385247973174</v>
      </c>
      <c r="D192" s="53">
        <f>'Hazard &amp; Exposure'!AP191</f>
        <v>0</v>
      </c>
      <c r="E192" s="53">
        <f>'Hazard &amp; Exposure'!AQ191</f>
        <v>5.810223603352064</v>
      </c>
      <c r="F192" s="53">
        <f>'Hazard &amp; Exposure'!AR191</f>
        <v>0</v>
      </c>
      <c r="G192" s="53">
        <f>'Hazard &amp; Exposure'!AU191</f>
        <v>2.7777777777777777</v>
      </c>
      <c r="H192" s="54">
        <f>'Hazard &amp; Exposure'!AV191</f>
        <v>2.0955586654840532</v>
      </c>
      <c r="I192" s="53">
        <f>'Hazard &amp; Exposure'!AY191</f>
        <v>9.8829925997551928</v>
      </c>
      <c r="J192" s="53">
        <f>'Hazard &amp; Exposure'!BB191</f>
        <v>10</v>
      </c>
      <c r="K192" s="54">
        <f>'Hazard &amp; Exposure'!BC191</f>
        <v>10</v>
      </c>
      <c r="L192" s="55">
        <f t="shared" si="51"/>
        <v>7.9461023441183283</v>
      </c>
      <c r="M192" s="56">
        <f>Vulnerability!E191</f>
        <v>10</v>
      </c>
      <c r="N192" s="54">
        <f>Vulnerability!H191</f>
        <v>6.5862499999999997</v>
      </c>
      <c r="O192" s="54">
        <f>Vulnerability!M191</f>
        <v>1.7540053216311664</v>
      </c>
      <c r="P192" s="54">
        <f t="shared" si="52"/>
        <v>7.0850638304077913</v>
      </c>
      <c r="Q192" s="54">
        <f>Vulnerability!S191</f>
        <v>4.7762747113083606</v>
      </c>
      <c r="R192" s="54">
        <f>Vulnerability!W191</f>
        <v>1.5169486178937728</v>
      </c>
      <c r="S192" s="54">
        <f>Vulnerability!AC191</f>
        <v>0.10056793885423509</v>
      </c>
      <c r="T192" s="54">
        <f>Vulnerability!AI191</f>
        <v>5.7333333333333343</v>
      </c>
      <c r="U192" s="54">
        <f t="shared" si="53"/>
        <v>2.8290285532960158</v>
      </c>
      <c r="V192" s="54">
        <f t="shared" si="54"/>
        <v>3.8677943257275986</v>
      </c>
      <c r="W192" s="55">
        <f t="shared" si="55"/>
        <v>5.7109318689871973</v>
      </c>
      <c r="X192" s="61">
        <f>'Lack of Coping Capacity'!D191</f>
        <v>9.166666666666675</v>
      </c>
      <c r="Y192" s="54">
        <f>'Lack of Coping Capacity'!G191</f>
        <v>7.8039688825607296</v>
      </c>
      <c r="Z192" s="54">
        <f t="shared" si="56"/>
        <v>8.4853177746137014</v>
      </c>
      <c r="AA192" s="54">
        <f>'Lack of Coping Capacity'!M191</f>
        <v>7.3988034188034186</v>
      </c>
      <c r="AB192" s="54">
        <f>'Lack of Coping Capacity'!Q191</f>
        <v>7.7788018891374593</v>
      </c>
      <c r="AC192" s="54">
        <f>'Lack of Coping Capacity'!U191</f>
        <v>9.7565649717514109</v>
      </c>
      <c r="AD192" s="54">
        <f t="shared" si="57"/>
        <v>8.3113900932307629</v>
      </c>
      <c r="AE192" s="55">
        <f t="shared" si="58"/>
        <v>8.39974820791981</v>
      </c>
      <c r="AF192" s="57">
        <f t="shared" si="60"/>
        <v>7.2506309481696345</v>
      </c>
      <c r="AG192" s="58">
        <f t="shared" si="59"/>
        <v>5</v>
      </c>
    </row>
    <row r="193" spans="1:33" ht="15.75" thickTop="1" thickBot="1" x14ac:dyDescent="0.25">
      <c r="A193" s="59" t="s">
        <v>355</v>
      </c>
      <c r="B193" s="60" t="s">
        <v>354</v>
      </c>
      <c r="C193" s="61">
        <f>'Hazard &amp; Exposure'!AO192</f>
        <v>1.2960064465869869</v>
      </c>
      <c r="D193" s="53">
        <f>'Hazard &amp; Exposure'!AP192</f>
        <v>4.2591015068512936</v>
      </c>
      <c r="E193" s="53">
        <f>'Hazard &amp; Exposure'!AQ192</f>
        <v>0</v>
      </c>
      <c r="F193" s="53">
        <f>'Hazard &amp; Exposure'!AR192</f>
        <v>0</v>
      </c>
      <c r="G193" s="53">
        <f>'Hazard &amp; Exposure'!AU192</f>
        <v>3.7255137900226147</v>
      </c>
      <c r="H193" s="54">
        <f>'Hazard &amp; Exposure'!AV192</f>
        <v>2.0428774740841544</v>
      </c>
      <c r="I193" s="53">
        <f>'Hazard &amp; Exposure'!AY192</f>
        <v>2.8646990700807824</v>
      </c>
      <c r="J193" s="53">
        <f>'Hazard &amp; Exposure'!BB192</f>
        <v>0</v>
      </c>
      <c r="K193" s="54">
        <f>'Hazard &amp; Exposure'!BC192</f>
        <v>2.0052893490565475</v>
      </c>
      <c r="L193" s="55">
        <f t="shared" si="51"/>
        <v>2.0241028468122795</v>
      </c>
      <c r="M193" s="56">
        <f>Vulnerability!E192</f>
        <v>9.6245482763681238</v>
      </c>
      <c r="N193" s="54">
        <f>Vulnerability!H192</f>
        <v>7.5688270786653007</v>
      </c>
      <c r="O193" s="54">
        <f>Vulnerability!M192</f>
        <v>2.9597231634240262</v>
      </c>
      <c r="P193" s="54">
        <f t="shared" si="52"/>
        <v>7.4444116987063937</v>
      </c>
      <c r="Q193" s="54">
        <f>Vulnerability!S192</f>
        <v>2.7528721070203845</v>
      </c>
      <c r="R193" s="54">
        <f>Vulnerability!W192</f>
        <v>6.2101450686470114</v>
      </c>
      <c r="S193" s="54">
        <f>Vulnerability!AC192</f>
        <v>6.4534922111008086E-3</v>
      </c>
      <c r="T193" s="54">
        <f>Vulnerability!AI192</f>
        <v>6.7680000000000007</v>
      </c>
      <c r="U193" s="54">
        <f t="shared" si="53"/>
        <v>4.9281582495611049</v>
      </c>
      <c r="V193" s="54">
        <f t="shared" si="54"/>
        <v>3.9223283373821944</v>
      </c>
      <c r="W193" s="55">
        <f t="shared" si="55"/>
        <v>5.9769991555401214</v>
      </c>
      <c r="X193" s="61">
        <f>'Lack of Coping Capacity'!D192</f>
        <v>3.5424999999999995</v>
      </c>
      <c r="Y193" s="54">
        <f>'Lack of Coping Capacity'!G192</f>
        <v>6.0753942191600796</v>
      </c>
      <c r="Z193" s="54">
        <f t="shared" si="56"/>
        <v>4.8089471095800391</v>
      </c>
      <c r="AA193" s="54">
        <f>'Lack of Coping Capacity'!M192</f>
        <v>8.3656059718571143</v>
      </c>
      <c r="AB193" s="54">
        <f>'Lack of Coping Capacity'!Q192</f>
        <v>7.6524335133731043</v>
      </c>
      <c r="AC193" s="54">
        <f>'Lack of Coping Capacity'!U192</f>
        <v>7.8019975582738788</v>
      </c>
      <c r="AD193" s="54">
        <f t="shared" si="57"/>
        <v>7.9400123478346991</v>
      </c>
      <c r="AE193" s="55">
        <f t="shared" si="58"/>
        <v>6.6406766276162124</v>
      </c>
      <c r="AF193" s="57">
        <f t="shared" si="60"/>
        <v>4.3149526485628655</v>
      </c>
      <c r="AG193" s="58">
        <f t="shared" si="59"/>
        <v>71</v>
      </c>
    </row>
    <row r="194" spans="1:33" ht="15" thickTop="1" x14ac:dyDescent="0.2">
      <c r="A194" s="59" t="s">
        <v>357</v>
      </c>
      <c r="B194" s="60" t="s">
        <v>356</v>
      </c>
      <c r="C194" s="61">
        <f>'Hazard &amp; Exposure'!AO193</f>
        <v>0.14114350838523354</v>
      </c>
      <c r="D194" s="53">
        <f>'Hazard &amp; Exposure'!AP193</f>
        <v>3.2733283928248658</v>
      </c>
      <c r="E194" s="53">
        <f>'Hazard &amp; Exposure'!AQ193</f>
        <v>0</v>
      </c>
      <c r="F194" s="53">
        <f>'Hazard &amp; Exposure'!AR193</f>
        <v>0.2373193842688141</v>
      </c>
      <c r="G194" s="53">
        <f>'Hazard &amp; Exposure'!AU193</f>
        <v>5.9782608695652177</v>
      </c>
      <c r="H194" s="54">
        <f>'Hazard &amp; Exposure'!AV193</f>
        <v>2.2929276144356572</v>
      </c>
      <c r="I194" s="53">
        <f>'Hazard &amp; Exposure'!AY193</f>
        <v>6.3636264318821869</v>
      </c>
      <c r="J194" s="53">
        <f>'Hazard &amp; Exposure'!BB193</f>
        <v>0</v>
      </c>
      <c r="K194" s="54">
        <f>'Hazard &amp; Exposure'!BC193</f>
        <v>4.454538502317531</v>
      </c>
      <c r="L194" s="55">
        <f t="shared" si="51"/>
        <v>3.4495917628822346</v>
      </c>
      <c r="M194" s="56">
        <f>Vulnerability!E193</f>
        <v>9.2206724738609385</v>
      </c>
      <c r="N194" s="54">
        <f>Vulnerability!H193</f>
        <v>4.8796577780042805</v>
      </c>
      <c r="O194" s="54">
        <f>Vulnerability!M193</f>
        <v>4.3540215695257398</v>
      </c>
      <c r="P194" s="54">
        <f t="shared" si="52"/>
        <v>6.9187560738129736</v>
      </c>
      <c r="Q194" s="54">
        <f>Vulnerability!S193</f>
        <v>1.5259100652372057</v>
      </c>
      <c r="R194" s="54">
        <f>Vulnerability!W193</f>
        <v>7.5277226654545011</v>
      </c>
      <c r="S194" s="54">
        <f>Vulnerability!AC193</f>
        <v>3.0048910050624587</v>
      </c>
      <c r="T194" s="54">
        <f>Vulnerability!AI193</f>
        <v>7.9333333333333336</v>
      </c>
      <c r="U194" s="54">
        <f t="shared" si="53"/>
        <v>6.5917337942846865</v>
      </c>
      <c r="V194" s="54">
        <f t="shared" si="54"/>
        <v>4.529383360440816</v>
      </c>
      <c r="W194" s="55">
        <f t="shared" si="55"/>
        <v>5.8582129120549409</v>
      </c>
      <c r="X194" s="61" t="str">
        <f>'Lack of Coping Capacity'!D193</f>
        <v>x</v>
      </c>
      <c r="Y194" s="54">
        <f>'Lack of Coping Capacity'!G193</f>
        <v>7.5885077238082888</v>
      </c>
      <c r="Z194" s="54">
        <f t="shared" si="56"/>
        <v>7.5885077238082888</v>
      </c>
      <c r="AA194" s="54">
        <f>'Lack of Coping Capacity'!M193</f>
        <v>7.234886440377629</v>
      </c>
      <c r="AB194" s="54">
        <f>'Lack of Coping Capacity'!Q193</f>
        <v>6.3623465075814067</v>
      </c>
      <c r="AC194" s="54">
        <f>'Lack of Coping Capacity'!U193</f>
        <v>9.3404982431482786</v>
      </c>
      <c r="AD194" s="54">
        <f t="shared" si="57"/>
        <v>7.6459103970357711</v>
      </c>
      <c r="AE194" s="55">
        <f t="shared" si="58"/>
        <v>7.6173269487613604</v>
      </c>
      <c r="AF194" s="57">
        <f t="shared" si="60"/>
        <v>5.3593462565315919</v>
      </c>
      <c r="AG194" s="58">
        <f t="shared" si="59"/>
        <v>33</v>
      </c>
    </row>
    <row r="196" spans="1:33" x14ac:dyDescent="0.2">
      <c r="L196" s="68"/>
    </row>
  </sheetData>
  <autoFilter ref="A3:AG3">
    <sortState ref="A4:AH194">
      <sortCondition ref="A3"/>
    </sortState>
  </autoFilter>
  <sortState ref="A5:T196">
    <sortCondition ref="A5"/>
  </sortState>
  <mergeCells count="1">
    <mergeCell ref="A1:AG1"/>
  </mergeCells>
  <conditionalFormatting sqref="K4:K194">
    <cfRule type="cellIs" dxfId="225" priority="299" stopIfTrue="1" operator="between">
      <formula>QUARTILE($K$4:$K$194,3)</formula>
      <formula>10</formula>
    </cfRule>
    <cfRule type="cellIs" dxfId="224" priority="300" stopIfTrue="1" operator="between">
      <formula>QUARTILE($K$4:$K$194,2)</formula>
      <formula>QUARTILE($K$4:$K$194,3)</formula>
    </cfRule>
    <cfRule type="cellIs" dxfId="223" priority="301" stopIfTrue="1" operator="between">
      <formula>QUARTILE($K$4:$K$194,1)</formula>
      <formula>QUARTILE($K$4:$K$194,2)</formula>
    </cfRule>
    <cfRule type="cellIs" dxfId="222" priority="302" stopIfTrue="1" operator="between">
      <formula>0</formula>
      <formula>QUARTILE($K$4:$K$194,1)</formula>
    </cfRule>
    <cfRule type="cellIs" dxfId="221" priority="34" operator="between">
      <formula>3.881</formula>
      <formula>10</formula>
    </cfRule>
    <cfRule type="cellIs" dxfId="220" priority="33" operator="between">
      <formula>1.551</formula>
      <formula>3.88</formula>
    </cfRule>
    <cfRule type="cellIs" dxfId="219" priority="32" operator="between">
      <formula>0.051</formula>
      <formula>1.55</formula>
    </cfRule>
    <cfRule type="cellIs" dxfId="218" priority="31" operator="between">
      <formula>0</formula>
      <formula>0.05</formula>
    </cfRule>
  </conditionalFormatting>
  <conditionalFormatting sqref="L4:L194">
    <cfRule type="cellIs" dxfId="217" priority="295" stopIfTrue="1" operator="between">
      <formula>QUARTILE($L$4:$L$194,3)</formula>
      <formula>10</formula>
    </cfRule>
    <cfRule type="cellIs" dxfId="216" priority="296" stopIfTrue="1" operator="between">
      <formula>QUARTILE($L$4:$L$194,2)</formula>
      <formula>QUARTILE($L$4:$L$194,3)</formula>
    </cfRule>
    <cfRule type="cellIs" dxfId="215" priority="297" stopIfTrue="1" operator="between">
      <formula>QUARTILE($L$4:$L$194,1)</formula>
      <formula>QUARTILE($L$4:$L$194,2)</formula>
    </cfRule>
    <cfRule type="cellIs" dxfId="214" priority="298" stopIfTrue="1" operator="between">
      <formula>0</formula>
      <formula>QUARTILE($L$4:$L$194,1)</formula>
    </cfRule>
    <cfRule type="cellIs" dxfId="213" priority="38" operator="between">
      <formula>4.381</formula>
      <formula>10</formula>
    </cfRule>
    <cfRule type="cellIs" dxfId="212" priority="37" operator="between">
      <formula>2.711</formula>
      <formula>4.38</formula>
    </cfRule>
    <cfRule type="cellIs" dxfId="211" priority="36" operator="between">
      <formula>1.521</formula>
      <formula>2.71</formula>
    </cfRule>
    <cfRule type="cellIs" dxfId="210" priority="35" operator="between">
      <formula>0</formula>
      <formula>1.52</formula>
    </cfRule>
  </conditionalFormatting>
  <conditionalFormatting sqref="W4:W194">
    <cfRule type="cellIs" dxfId="209" priority="291" stopIfTrue="1" operator="between">
      <formula>QUARTILE($W$4:$W$194,3)</formula>
      <formula>10</formula>
    </cfRule>
    <cfRule type="cellIs" dxfId="208" priority="292" stopIfTrue="1" operator="between">
      <formula>QUARTILE($W$4:$W$194,2)</formula>
      <formula>QUARTILE($W$4:$W$194,3)</formula>
    </cfRule>
    <cfRule type="cellIs" dxfId="207" priority="293" stopIfTrue="1" operator="between">
      <formula>QUARTILE($W$4:$W$194,1)</formula>
      <formula>QUARTILE($W$4:$W$194,2)</formula>
    </cfRule>
    <cfRule type="cellIs" dxfId="206" priority="294" stopIfTrue="1" operator="between">
      <formula>0</formula>
      <formula>QUARTILE($W$4:$W$194,1)</formula>
    </cfRule>
    <cfRule type="cellIs" dxfId="205" priority="61" operator="between">
      <formula>5.141</formula>
      <formula>8.289</formula>
    </cfRule>
    <cfRule type="cellIs" dxfId="204" priority="60" operator="between">
      <formula>0.09</formula>
      <formula>2</formula>
    </cfRule>
    <cfRule type="cellIs" dxfId="203" priority="58" operator="between">
      <formula>2.01</formula>
      <formula>3.83</formula>
    </cfRule>
    <cfRule type="cellIs" dxfId="202" priority="57" operator="between">
      <formula>3.831</formula>
      <formula>5.14</formula>
    </cfRule>
    <cfRule type="cellIs" dxfId="201" priority="56" operator="between">
      <formula>0.09</formula>
      <formula>2</formula>
    </cfRule>
  </conditionalFormatting>
  <conditionalFormatting sqref="AE4:AE194">
    <cfRule type="cellIs" dxfId="200" priority="287" stopIfTrue="1" operator="between">
      <formula>QUARTILE($AE$4:$AE$194,3)</formula>
      <formula>10</formula>
    </cfRule>
    <cfRule type="cellIs" dxfId="199" priority="288" stopIfTrue="1" operator="between">
      <formula>QUARTILE($AE$4:$AE$194,2)</formula>
      <formula>QUARTILE($AE$4:$AE$194,3)</formula>
    </cfRule>
    <cfRule type="cellIs" dxfId="198" priority="289" stopIfTrue="1" operator="between">
      <formula>QUARTILE($AE$4:$AE$194,1)</formula>
      <formula>QUARTILE($AE$4:$AE$194,2)</formula>
    </cfRule>
    <cfRule type="cellIs" dxfId="197" priority="290" stopIfTrue="1" operator="between">
      <formula>0</formula>
      <formula>QUARTILE($AE$4:$AE$194,1)</formula>
    </cfRule>
  </conditionalFormatting>
  <conditionalFormatting sqref="X4:X194">
    <cfRule type="cellIs" dxfId="196" priority="243" stopIfTrue="1" operator="between">
      <formula>QUARTILE($X$4:$X$194,3)</formula>
      <formula>10</formula>
    </cfRule>
    <cfRule type="cellIs" dxfId="195" priority="244" stopIfTrue="1" operator="between">
      <formula>QUARTILE($X$4:$X$194,2)</formula>
      <formula>QUARTILE($X$4:$X$194,3)</formula>
    </cfRule>
    <cfRule type="cellIs" dxfId="194" priority="245" stopIfTrue="1" operator="between">
      <formula>QUARTILE($X$4:$X$194,1)</formula>
      <formula>QUARTILE($X$4:$X$194,2)</formula>
    </cfRule>
    <cfRule type="cellIs" dxfId="193" priority="246" stopIfTrue="1" operator="between">
      <formula>0</formula>
      <formula>QUARTILE($X$4:$X$194,1)</formula>
    </cfRule>
  </conditionalFormatting>
  <conditionalFormatting sqref="AF4:AF194">
    <cfRule type="cellIs" dxfId="192" priority="231" stopIfTrue="1" operator="between">
      <formula>QUARTILE($AF$4:$AF$194,3)</formula>
      <formula>10</formula>
    </cfRule>
    <cfRule type="cellIs" dxfId="191" priority="232" stopIfTrue="1" operator="between">
      <formula>QUARTILE($AF$4:$AF$194,2)</formula>
      <formula>QUARTILE($AF$4:$AF$194,3)</formula>
    </cfRule>
    <cfRule type="cellIs" dxfId="190" priority="233" stopIfTrue="1" operator="between">
      <formula>QUARTILE($AF$4:$AF$194,1)</formula>
      <formula>QUARTILE($AF$4:$AF$194,2)</formula>
    </cfRule>
    <cfRule type="cellIs" dxfId="189" priority="234" stopIfTrue="1" operator="between">
      <formula>0</formula>
      <formula>QUARTILE($AF$4:$AF$194,1)</formula>
    </cfRule>
    <cfRule type="cellIs" dxfId="188" priority="100" operator="between">
      <formula>4.78</formula>
      <formula>8.32</formula>
    </cfRule>
    <cfRule type="cellIs" dxfId="187" priority="99" operator="between">
      <formula>3.7</formula>
      <formula>4.77</formula>
    </cfRule>
    <cfRule type="cellIs" dxfId="186" priority="98" operator="between">
      <formula>2.36</formula>
      <formula>3.69</formula>
    </cfRule>
    <cfRule type="cellIs" dxfId="185" priority="97" operator="between">
      <formula>3.7</formula>
      <formula>4.77</formula>
    </cfRule>
    <cfRule type="cellIs" dxfId="184" priority="96" operator="between">
      <formula>2.36</formula>
      <formula>3.69</formula>
    </cfRule>
    <cfRule type="cellIs" dxfId="183" priority="95" operator="between">
      <formula>0.28</formula>
      <formula>2.35</formula>
    </cfRule>
  </conditionalFormatting>
  <conditionalFormatting sqref="P4:P194">
    <cfRule type="cellIs" dxfId="182" priority="203" stopIfTrue="1" operator="between">
      <formula>QUARTILE($P$4:$P$194,3)</formula>
      <formula>10</formula>
    </cfRule>
    <cfRule type="cellIs" dxfId="181" priority="204" stopIfTrue="1" operator="between">
      <formula>QUARTILE($P$4:$P$194,2)</formula>
      <formula>QUARTILE($P$4:$P$194,3)</formula>
    </cfRule>
    <cfRule type="cellIs" dxfId="180" priority="205" stopIfTrue="1" operator="between">
      <formula>QUARTILE($P$4:$P$194,1)</formula>
      <formula>QUARTILE($P$4:$P$194,2)</formula>
    </cfRule>
    <cfRule type="cellIs" dxfId="179" priority="206" stopIfTrue="1" operator="between">
      <formula>0</formula>
      <formula>QUARTILE($P$4:$P$194,1)</formula>
    </cfRule>
    <cfRule type="cellIs" dxfId="178" priority="76" operator="between">
      <formula>6.65</formula>
      <formula>8.97</formula>
    </cfRule>
    <cfRule type="cellIs" dxfId="177" priority="75" operator="between">
      <formula>4.97</formula>
      <formula>6.649</formula>
    </cfRule>
    <cfRule type="cellIs" dxfId="176" priority="74" operator="between">
      <formula>3.12</formula>
      <formula>4.969</formula>
    </cfRule>
    <cfRule type="cellIs" dxfId="175" priority="73" operator="between">
      <formula>0</formula>
      <formula>3.119</formula>
    </cfRule>
  </conditionalFormatting>
  <conditionalFormatting sqref="U4:V194">
    <cfRule type="cellIs" dxfId="174" priority="199" stopIfTrue="1" operator="between">
      <formula>QUARTILE($U$4:$U$194,3)</formula>
      <formula>10</formula>
    </cfRule>
    <cfRule type="cellIs" dxfId="173" priority="200" stopIfTrue="1" operator="between">
      <formula>QUARTILE($U$4:$U$194,2)</formula>
      <formula>QUARTILE($U$4:$U$194,3)</formula>
    </cfRule>
    <cfRule type="cellIs" dxfId="172" priority="201" stopIfTrue="1" operator="between">
      <formula>QUARTILE($U$4:$U$194,1)</formula>
      <formula>QUARTILE($U$4:$U$194,2)</formula>
    </cfRule>
    <cfRule type="cellIs" dxfId="171" priority="202" stopIfTrue="1" operator="between">
      <formula>0</formula>
      <formula>QUARTILE($U$4:$U$194,1)</formula>
    </cfRule>
  </conditionalFormatting>
  <conditionalFormatting sqref="Y4:Y194">
    <cfRule type="cellIs" dxfId="170" priority="191" stopIfTrue="1" operator="between">
      <formula>QUARTILE($Y$4:$Y$194,3)</formula>
      <formula>10</formula>
    </cfRule>
    <cfRule type="cellIs" dxfId="169" priority="192" stopIfTrue="1" operator="between">
      <formula>QUARTILE($Y$4:$Y$194,2)</formula>
      <formula>QUARTILE($Y$4:$Y$194,3)</formula>
    </cfRule>
    <cfRule type="cellIs" dxfId="168" priority="193" stopIfTrue="1" operator="between">
      <formula>QUARTILE($Y$4:$Y$194,1)</formula>
      <formula>QUARTILE($Y$4:$Y$194,2)</formula>
    </cfRule>
    <cfRule type="cellIs" dxfId="167" priority="194" stopIfTrue="1" operator="between">
      <formula>0</formula>
      <formula>QUARTILE($Y$4:$Y$194,1)</formula>
    </cfRule>
  </conditionalFormatting>
  <conditionalFormatting sqref="Z4:Z194">
    <cfRule type="cellIs" dxfId="166" priority="187" stopIfTrue="1" operator="between">
      <formula>QUARTILE($Z$4:$Z$194,3)</formula>
      <formula>10</formula>
    </cfRule>
    <cfRule type="cellIs" dxfId="165" priority="188" stopIfTrue="1" operator="between">
      <formula>QUARTILE($Z$4:$Z$194,2)</formula>
      <formula>QUARTILE($Z$4:$Z$194,3)</formula>
    </cfRule>
    <cfRule type="cellIs" dxfId="164" priority="189" stopIfTrue="1" operator="between">
      <formula>QUARTILE($Z$4:$Z$194,1)</formula>
      <formula>QUARTILE($Z$4:$Z$194,2)</formula>
    </cfRule>
    <cfRule type="cellIs" dxfId="163" priority="190" stopIfTrue="1" operator="between">
      <formula>0</formula>
      <formula>QUARTILE($Z$4:$Z$194,1)</formula>
    </cfRule>
  </conditionalFormatting>
  <conditionalFormatting sqref="AD4:AD194">
    <cfRule type="cellIs" dxfId="162" priority="183" stopIfTrue="1" operator="between">
      <formula>QUARTILE($AD$4:$AD$194,3)</formula>
      <formula>10</formula>
    </cfRule>
    <cfRule type="cellIs" dxfId="161" priority="184" stopIfTrue="1" operator="between">
      <formula>QUARTILE($AD$4:$AD$194,2)</formula>
      <formula>QUARTILE($AD$4:$AD$194,3)</formula>
    </cfRule>
    <cfRule type="cellIs" dxfId="160" priority="185" stopIfTrue="1" operator="between">
      <formula>QUARTILE($AD$4:$AD$194,1)</formula>
      <formula>QUARTILE($AD$4:$AD$194,2)</formula>
    </cfRule>
    <cfRule type="cellIs" dxfId="159" priority="186" stopIfTrue="1" operator="between">
      <formula>0</formula>
      <formula>QUARTILE($AD$4:$AD$194,1)</formula>
    </cfRule>
  </conditionalFormatting>
  <conditionalFormatting sqref="AA4:AA194">
    <cfRule type="cellIs" dxfId="158" priority="179" stopIfTrue="1" operator="between">
      <formula>QUARTILE($AA$4:$AA$194,3)</formula>
      <formula>10</formula>
    </cfRule>
    <cfRule type="cellIs" dxfId="157" priority="180" stopIfTrue="1" operator="between">
      <formula>QUARTILE($AA$4:$AA$194,2)</formula>
      <formula>QUARTILE($AA$4:$AA$194,3)</formula>
    </cfRule>
    <cfRule type="cellIs" dxfId="156" priority="181" stopIfTrue="1" operator="between">
      <formula>QUARTILE($AA$4:$AA$194,1)</formula>
      <formula>QUARTILE($AA$4:$AA$194,2)</formula>
    </cfRule>
    <cfRule type="cellIs" dxfId="155" priority="182" stopIfTrue="1" operator="between">
      <formula>0</formula>
      <formula>QUARTILE($AA$4:$AA$194,1)</formula>
    </cfRule>
  </conditionalFormatting>
  <conditionalFormatting sqref="AB4:AB194">
    <cfRule type="cellIs" dxfId="154" priority="175" stopIfTrue="1" operator="between">
      <formula>QUARTILE($AB$4:$AB$194,3)</formula>
      <formula>10</formula>
    </cfRule>
    <cfRule type="cellIs" dxfId="153" priority="176" stopIfTrue="1" operator="between">
      <formula>QUARTILE($AB$4:$AB$194,2)</formula>
      <formula>QUARTILE($AB$4:$AB$194,3)</formula>
    </cfRule>
    <cfRule type="cellIs" dxfId="152" priority="177" stopIfTrue="1" operator="between">
      <formula>QUARTILE($AB$4:$AB$194,1)</formula>
      <formula>QUARTILE($AB$4:$AB$194,2)</formula>
    </cfRule>
    <cfRule type="cellIs" dxfId="151" priority="178" stopIfTrue="1" operator="between">
      <formula>0</formula>
      <formula>QUARTILE($AB$4:$AB$194,1)</formula>
    </cfRule>
  </conditionalFormatting>
  <conditionalFormatting sqref="AC4:AC194">
    <cfRule type="cellIs" dxfId="150" priority="171" stopIfTrue="1" operator="between">
      <formula>QUARTILE($AC$4:$AC$194,3)</formula>
      <formula>10</formula>
    </cfRule>
    <cfRule type="cellIs" dxfId="149" priority="172" stopIfTrue="1" operator="between">
      <formula>QUARTILE($AC$4:$AC$194,2)</formula>
      <formula>QUARTILE($AC$4:$AC$194,3)</formula>
    </cfRule>
    <cfRule type="cellIs" dxfId="148" priority="173" stopIfTrue="1" operator="between">
      <formula>QUARTILE($AC$4:$AC$194,1)</formula>
      <formula>QUARTILE($AC$4:$AC$194,2)</formula>
    </cfRule>
    <cfRule type="cellIs" dxfId="147" priority="174" stopIfTrue="1" operator="between">
      <formula>0</formula>
      <formula>QUARTILE($AC$4:$AC$194,1)</formula>
    </cfRule>
  </conditionalFormatting>
  <conditionalFormatting sqref="T4:T194">
    <cfRule type="cellIs" dxfId="146" priority="207" stopIfTrue="1" operator="between">
      <formula>QUARTILE($T$4:$T$194,3)</formula>
      <formula>10</formula>
    </cfRule>
    <cfRule type="cellIs" dxfId="145" priority="208" stopIfTrue="1" operator="between">
      <formula>QUARTILE($T$4:$T$194,2)</formula>
      <formula>QUARTILE($T$4:$T$194,3)</formula>
    </cfRule>
    <cfRule type="cellIs" dxfId="144" priority="209" stopIfTrue="1" operator="between">
      <formula>QUARTILE($T$4:$T$194,1)</formula>
      <formula>QUARTILE($T$4:$T$194,2)</formula>
    </cfRule>
    <cfRule type="cellIs" dxfId="143" priority="210" stopIfTrue="1" operator="between">
      <formula>0</formula>
      <formula>QUARTILE($T$4:$T$194,1)</formula>
    </cfRule>
    <cfRule type="cellIs" dxfId="142" priority="45" operator="between">
      <formula>4.431</formula>
      <formula>10</formula>
    </cfRule>
    <cfRule type="cellIs" dxfId="141" priority="44" operator="between">
      <formula>2.661</formula>
      <formula>4.43</formula>
    </cfRule>
    <cfRule type="cellIs" dxfId="140" priority="43" operator="between">
      <formula>1.481</formula>
      <formula>2.66</formula>
    </cfRule>
    <cfRule type="cellIs" dxfId="139" priority="42" operator="between">
      <formula>0</formula>
      <formula>1.48</formula>
    </cfRule>
  </conditionalFormatting>
  <conditionalFormatting sqref="S4:S194">
    <cfRule type="cellIs" dxfId="138" priority="167" stopIfTrue="1" operator="between">
      <formula>QUARTILE($S$4:$S$194,3)</formula>
      <formula>10</formula>
    </cfRule>
    <cfRule type="cellIs" dxfId="137" priority="168" stopIfTrue="1" operator="between">
      <formula>QUARTILE($S$4:$S$194,2)</formula>
      <formula>QUARTILE($S$4:$S$194,3)</formula>
    </cfRule>
    <cfRule type="cellIs" dxfId="136" priority="169" stopIfTrue="1" operator="between">
      <formula>QUARTILE($S$4:$S$194,1)</formula>
      <formula>QUARTILE($S$4:$S$194,2)</formula>
    </cfRule>
    <cfRule type="cellIs" dxfId="135" priority="170" stopIfTrue="1" operator="between">
      <formula>0</formula>
      <formula>QUARTILE($S$4:$S$194,1)</formula>
    </cfRule>
    <cfRule type="cellIs" dxfId="134" priority="41" operator="between">
      <formula>0.691</formula>
      <formula>10</formula>
    </cfRule>
    <cfRule type="cellIs" dxfId="133" priority="40" operator="between">
      <formula>0.051</formula>
      <formula>0.69</formula>
    </cfRule>
    <cfRule type="cellIs" dxfId="132" priority="39" operator="between">
      <formula>0</formula>
      <formula>0.05</formula>
    </cfRule>
  </conditionalFormatting>
  <conditionalFormatting sqref="R4:R194">
    <cfRule type="cellIs" dxfId="131" priority="159" stopIfTrue="1" operator="between">
      <formula>QUARTILE($R$4:$R$194,3)</formula>
      <formula>10</formula>
    </cfRule>
    <cfRule type="cellIs" dxfId="130" priority="160" stopIfTrue="1" operator="between">
      <formula>QUARTILE($R$4:$R$194,2)</formula>
      <formula>QUARTILE($R$4:$R$194,3)</formula>
    </cfRule>
    <cfRule type="cellIs" dxfId="129" priority="161" stopIfTrue="1" operator="between">
      <formula>QUARTILE($R$4:$R$194,1)</formula>
      <formula>QUARTILE($R$4:$R$194,2)</formula>
    </cfRule>
    <cfRule type="cellIs" dxfId="128" priority="162" stopIfTrue="1" operator="between">
      <formula>0</formula>
      <formula>QUARTILE($R$4:$R$194,1)</formula>
    </cfRule>
    <cfRule type="cellIs" dxfId="127" priority="68" operator="between">
      <formula>3.59</formula>
      <formula>10</formula>
    </cfRule>
    <cfRule type="cellIs" dxfId="126" priority="67" operator="between">
      <formula>0.53</formula>
      <formula>3.589</formula>
    </cfRule>
    <cfRule type="cellIs" dxfId="125" priority="66" operator="between">
      <formula>0.17</formula>
      <formula>0.529</formula>
    </cfRule>
    <cfRule type="cellIs" dxfId="124" priority="65" operator="between">
      <formula>0.003</formula>
      <formula>0.169</formula>
    </cfRule>
  </conditionalFormatting>
  <conditionalFormatting sqref="Q4:Q194">
    <cfRule type="cellIs" dxfId="123" priority="155" stopIfTrue="1" operator="between">
      <formula>QUARTILE($Q$4:$Q$194,3)</formula>
      <formula>10</formula>
    </cfRule>
    <cfRule type="cellIs" dxfId="122" priority="156" stopIfTrue="1" operator="between">
      <formula>QUARTILE($Q$4:$Q$194,2)</formula>
      <formula>QUARTILE($Q$4:$Q$194,3)</formula>
    </cfRule>
    <cfRule type="cellIs" dxfId="121" priority="157" stopIfTrue="1" operator="between">
      <formula>QUARTILE($Q$4:$Q$194,1)</formula>
      <formula>QUARTILE($Q$4:$Q$194,2)</formula>
    </cfRule>
    <cfRule type="cellIs" dxfId="120" priority="158" stopIfTrue="1" operator="between">
      <formula>0</formula>
      <formula>QUARTILE($Q$4:$Q$194,1)</formula>
    </cfRule>
    <cfRule type="cellIs" dxfId="119" priority="71" operator="between">
      <formula>2.77</formula>
      <formula>9.629</formula>
    </cfRule>
    <cfRule type="cellIs" dxfId="118" priority="70" operator="between">
      <formula>0.95</formula>
      <formula>2.769</formula>
    </cfRule>
    <cfRule type="cellIs" dxfId="117" priority="69" operator="between">
      <formula>0</formula>
      <formula>0.949</formula>
    </cfRule>
  </conditionalFormatting>
  <conditionalFormatting sqref="N4:N194">
    <cfRule type="cellIs" dxfId="116" priority="151" stopIfTrue="1" operator="between">
      <formula>QUARTILE($N$4:$N$194,3)</formula>
      <formula>10</formula>
    </cfRule>
    <cfRule type="cellIs" dxfId="115" priority="152" stopIfTrue="1" operator="between">
      <formula>QUARTILE($N$4:$N$194,2)</formula>
      <formula>QUARTILE($N$4:$N$194,3)</formula>
    </cfRule>
    <cfRule type="cellIs" dxfId="114" priority="153" stopIfTrue="1" operator="between">
      <formula>QUARTILE($N$4:$N$194,1)</formula>
      <formula>QUARTILE($N$4:$N$194,2)</formula>
    </cfRule>
    <cfRule type="cellIs" dxfId="113" priority="154" stopIfTrue="1" operator="between">
      <formula>0</formula>
      <formula>QUARTILE($N$4:$N$194,1)</formula>
    </cfRule>
    <cfRule type="cellIs" dxfId="112" priority="94" operator="between">
      <formula>6.15</formula>
      <formula>10</formula>
    </cfRule>
    <cfRule type="cellIs" dxfId="111" priority="93" operator="between">
      <formula>4.79</formula>
      <formula>6.14</formula>
    </cfRule>
    <cfRule type="cellIs" dxfId="110" priority="92" operator="between">
      <formula>2.7</formula>
      <formula>4.78</formula>
    </cfRule>
    <cfRule type="cellIs" dxfId="109" priority="91" operator="between">
      <formula>0.38</formula>
      <formula>2.6</formula>
    </cfRule>
  </conditionalFormatting>
  <conditionalFormatting sqref="O4:O194">
    <cfRule type="cellIs" dxfId="108" priority="147" stopIfTrue="1" operator="between">
      <formula>QUARTILE($O$4:$O$194,3)</formula>
      <formula>10</formula>
    </cfRule>
    <cfRule type="cellIs" dxfId="107" priority="148" stopIfTrue="1" operator="between">
      <formula>QUARTILE($O$4:$O$194,2)</formula>
      <formula>QUARTILE($O$4:$O$194,3)</formula>
    </cfRule>
    <cfRule type="cellIs" dxfId="106" priority="149" stopIfTrue="1" operator="between">
      <formula>QUARTILE($O$4:$O$194,1)</formula>
      <formula>QUARTILE($O$4:$O$194,2)</formula>
    </cfRule>
    <cfRule type="cellIs" dxfId="105" priority="150" stopIfTrue="1" operator="between">
      <formula>0</formula>
      <formula>QUARTILE($O$4:$O$194,1)</formula>
    </cfRule>
    <cfRule type="cellIs" dxfId="104" priority="79" operator="between">
      <formula>4.34</formula>
      <formula>10</formula>
    </cfRule>
    <cfRule type="cellIs" dxfId="103" priority="78" operator="between">
      <formula>1.25</formula>
      <formula>4.339</formula>
    </cfRule>
    <cfRule type="cellIs" dxfId="102" priority="77" operator="between">
      <formula>0</formula>
      <formula>1.249</formula>
    </cfRule>
  </conditionalFormatting>
  <conditionalFormatting sqref="T4:T194">
    <cfRule type="cellIs" dxfId="101" priority="143" stopIfTrue="1" operator="between">
      <formula>QUARTILE($T$4:$T$194,3)</formula>
      <formula>10</formula>
    </cfRule>
    <cfRule type="cellIs" dxfId="100" priority="144" stopIfTrue="1" operator="between">
      <formula>QUARTILE($T$4:$T$194,2)</formula>
      <formula>QUARTILE($T$4:$T$194,3)</formula>
    </cfRule>
    <cfRule type="cellIs" dxfId="99" priority="145" stopIfTrue="1" operator="between">
      <formula>QUARTILE($T$4:$T$194,1)</formula>
      <formula>QUARTILE($T$4:$T$194,2)</formula>
    </cfRule>
    <cfRule type="cellIs" dxfId="98" priority="146" stopIfTrue="1" operator="between">
      <formula>0</formula>
      <formula>QUARTILE($T$4:$T$194,1)</formula>
    </cfRule>
  </conditionalFormatting>
  <conditionalFormatting sqref="M4:M194">
    <cfRule type="cellIs" dxfId="97" priority="139" stopIfTrue="1" operator="between">
      <formula>QUARTILE($M$4:$M$194,3)</formula>
      <formula>10</formula>
    </cfRule>
    <cfRule type="cellIs" dxfId="96" priority="140" stopIfTrue="1" operator="between">
      <formula>QUARTILE($M$4:$M$194,2)</formula>
      <formula>QUARTILE($M$4:$M$194,3)</formula>
    </cfRule>
    <cfRule type="cellIs" dxfId="95" priority="141" stopIfTrue="1" operator="between">
      <formula>QUARTILE($M$4:$M$194,1)</formula>
      <formula>QUARTILE($M$4:$M$194,2)</formula>
    </cfRule>
    <cfRule type="cellIs" dxfId="94" priority="142" stopIfTrue="1" operator="between">
      <formula>0</formula>
      <formula>QUARTILE($M$4:$M$194,1)</formula>
    </cfRule>
    <cfRule type="cellIs" dxfId="93" priority="106" operator="between">
      <formula>8.88</formula>
      <formula>10</formula>
    </cfRule>
    <cfRule type="cellIs" dxfId="92" priority="105" operator="between">
      <formula>5.97</formula>
      <formula>8.87</formula>
    </cfRule>
    <cfRule type="cellIs" dxfId="91" priority="104" operator="between">
      <formula>3.86</formula>
      <formula>5.96</formula>
    </cfRule>
    <cfRule type="cellIs" dxfId="90" priority="103" operator="between">
      <formula>0</formula>
      <formula>3.85</formula>
    </cfRule>
  </conditionalFormatting>
  <conditionalFormatting sqref="C4:C194">
    <cfRule type="cellIs" dxfId="89" priority="131" stopIfTrue="1" operator="between">
      <formula>QUARTILE($C$4:$C$194,3)</formula>
      <formula>10</formula>
    </cfRule>
    <cfRule type="cellIs" dxfId="88" priority="132" stopIfTrue="1" operator="between">
      <formula>QUARTILE($C$4:$C$194,2)</formula>
      <formula>QUARTILE($C$4:$C$194,3)</formula>
    </cfRule>
    <cfRule type="cellIs" dxfId="87" priority="133" stopIfTrue="1" operator="between">
      <formula>QUARTILE($C$4:$C$194,1)</formula>
      <formula>QUARTILE($C$4:$C$194,2)</formula>
    </cfRule>
    <cfRule type="cellIs" dxfId="86" priority="134" stopIfTrue="1" operator="between">
      <formula>0</formula>
      <formula>QUARTILE($C$4:$C$194,1)</formula>
    </cfRule>
    <cfRule type="cellIs" dxfId="85" priority="3" operator="between">
      <formula>0</formula>
      <formula>3.85</formula>
    </cfRule>
    <cfRule type="cellIs" dxfId="84" priority="2" operator="between">
      <formula>3.851</formula>
      <formula>6.39</formula>
    </cfRule>
    <cfRule type="cellIs" dxfId="83" priority="1" operator="between">
      <formula>6.391</formula>
      <formula>10</formula>
    </cfRule>
  </conditionalFormatting>
  <conditionalFormatting sqref="D4:D194">
    <cfRule type="cellIs" dxfId="82" priority="127" stopIfTrue="1" operator="between">
      <formula>QUARTILE($D$4:$D$194,3)</formula>
      <formula>10</formula>
    </cfRule>
    <cfRule type="cellIs" dxfId="81" priority="128" stopIfTrue="1" operator="between">
      <formula>QUARTILE($D$4:$D$194,2)</formula>
      <formula>QUARTILE($D$4:$D$194,3)</formula>
    </cfRule>
    <cfRule type="cellIs" dxfId="80" priority="129" stopIfTrue="1" operator="between">
      <formula>QUARTILE($D$4:$D$194,1)</formula>
      <formula>QUARTILE($D$4:$D$194,2)</formula>
    </cfRule>
    <cfRule type="cellIs" dxfId="79" priority="130" stopIfTrue="1" operator="between">
      <formula>0</formula>
      <formula>QUARTILE($D$4:$D$194,1)</formula>
    </cfRule>
    <cfRule type="cellIs" dxfId="78" priority="7" operator="between">
      <formula>0</formula>
      <formula>2.83</formula>
    </cfRule>
    <cfRule type="cellIs" dxfId="77" priority="6" operator="between">
      <formula>2.831</formula>
      <formula>4.84</formula>
    </cfRule>
    <cfRule type="cellIs" dxfId="76" priority="5" operator="between">
      <formula>4.841</formula>
      <formula>6.49</formula>
    </cfRule>
    <cfRule type="cellIs" dxfId="75" priority="4" operator="between">
      <formula>6.491</formula>
      <formula>10</formula>
    </cfRule>
  </conditionalFormatting>
  <conditionalFormatting sqref="E4:E194">
    <cfRule type="cellIs" dxfId="74" priority="123" stopIfTrue="1" operator="between">
      <formula>QUARTILE($E$4:$E$194,3)</formula>
      <formula>10</formula>
    </cfRule>
    <cfRule type="cellIs" dxfId="73" priority="124" stopIfTrue="1" operator="between">
      <formula>QUARTILE($E$4:$E$194,2)</formula>
      <formula>QUARTILE($E$4:$E$194,3)</formula>
    </cfRule>
    <cfRule type="cellIs" dxfId="72" priority="125" stopIfTrue="1" operator="between">
      <formula>QUARTILE($E$4:$E$194,1)</formula>
      <formula>QUARTILE($E$4:$E$194,2)</formula>
    </cfRule>
    <cfRule type="cellIs" dxfId="71" priority="126" stopIfTrue="1" operator="between">
      <formula>0</formula>
      <formula>QUARTILE($E$4:$E$194,1)</formula>
    </cfRule>
    <cfRule type="cellIs" dxfId="70" priority="9" operator="between">
      <formula>0</formula>
      <formula>3.96</formula>
    </cfRule>
    <cfRule type="cellIs" dxfId="69" priority="8" operator="between">
      <formula>3.961</formula>
      <formula>10</formula>
    </cfRule>
  </conditionalFormatting>
  <conditionalFormatting sqref="F4:F194">
    <cfRule type="cellIs" dxfId="68" priority="119" stopIfTrue="1" operator="between">
      <formula>QUARTILE($F$4:$F$194,3)</formula>
      <formula>10</formula>
    </cfRule>
    <cfRule type="cellIs" dxfId="67" priority="120" stopIfTrue="1" operator="between">
      <formula>QUARTILE($F$4:$F$194,2)</formula>
      <formula>QUARTILE($F$4:$F$194,3)</formula>
    </cfRule>
    <cfRule type="cellIs" dxfId="66" priority="121" stopIfTrue="1" operator="between">
      <formula>QUARTILE($F$4:$F$194,1)</formula>
      <formula>QUARTILE($F$4:$F$194,2)</formula>
    </cfRule>
    <cfRule type="cellIs" dxfId="65" priority="122" stopIfTrue="1" operator="between">
      <formula>0</formula>
      <formula>QUARTILE($F$4:$F$194,1)</formula>
    </cfRule>
    <cfRule type="cellIs" dxfId="64" priority="11" operator="between">
      <formula>0</formula>
      <formula>1.01</formula>
    </cfRule>
    <cfRule type="cellIs" dxfId="63" priority="10" operator="between">
      <formula>1.011</formula>
      <formula>10</formula>
    </cfRule>
  </conditionalFormatting>
  <conditionalFormatting sqref="G4:G194">
    <cfRule type="cellIs" dxfId="62" priority="115" stopIfTrue="1" operator="between">
      <formula>QUARTILE($G$4:$G$194,3)</formula>
      <formula>10</formula>
    </cfRule>
    <cfRule type="cellIs" dxfId="61" priority="116" stopIfTrue="1" operator="between">
      <formula>QUARTILE($G$4:$G$194,2)</formula>
      <formula>QUARTILE($G$4:$G$194,3)</formula>
    </cfRule>
    <cfRule type="cellIs" dxfId="60" priority="117" stopIfTrue="1" operator="between">
      <formula>QUARTILE($G$4:$G$194,1)</formula>
      <formula>QUARTILE($G$4:$G$194,2)</formula>
    </cfRule>
    <cfRule type="cellIs" dxfId="59" priority="118" stopIfTrue="1" operator="between">
      <formula>0</formula>
      <formula>QUARTILE($G$4:$G$194,1)</formula>
    </cfRule>
    <cfRule type="cellIs" dxfId="58" priority="17" operator="between">
      <formula>3.931</formula>
      <formula>10</formula>
    </cfRule>
    <cfRule type="cellIs" dxfId="57" priority="16" operator="between">
      <formula>2.051</formula>
      <formula>3.93</formula>
    </cfRule>
    <cfRule type="cellIs" dxfId="56" priority="15" operator="between">
      <formula>0.561</formula>
      <formula>2.05</formula>
    </cfRule>
    <cfRule type="cellIs" dxfId="55" priority="14" operator="between">
      <formula>0</formula>
      <formula>0.56</formula>
    </cfRule>
  </conditionalFormatting>
  <conditionalFormatting sqref="I4:I194">
    <cfRule type="cellIs" dxfId="54" priority="333" stopIfTrue="1" operator="between">
      <formula>QUARTILE($I$4:$I$194,3)</formula>
      <formula>10</formula>
    </cfRule>
    <cfRule type="cellIs" dxfId="53" priority="334" stopIfTrue="1" operator="between">
      <formula>QUARTILE($I$4:$I$194,2)</formula>
      <formula>QUARTILE($I$4:$I$194,3)</formula>
    </cfRule>
    <cfRule type="cellIs" dxfId="52" priority="335" stopIfTrue="1" operator="between">
      <formula>QUARTILE($I$4:$I$194,1)</formula>
      <formula>QUARTILE($I$4:$I$194,2)</formula>
    </cfRule>
    <cfRule type="cellIs" dxfId="51" priority="336" stopIfTrue="1" operator="between">
      <formula>0</formula>
      <formula>QUARTILE($I$4:$I$194,1)</formula>
    </cfRule>
    <cfRule type="cellIs" dxfId="50" priority="26" operator="between">
      <formula>0</formula>
      <formula>0.08</formula>
    </cfRule>
    <cfRule type="cellIs" dxfId="49" priority="25" operator="between">
      <formula>0.081</formula>
      <formula>2.22</formula>
    </cfRule>
    <cfRule type="cellIs" dxfId="48" priority="24" operator="between">
      <formula>2.221</formula>
      <formula>5.55</formula>
    </cfRule>
    <cfRule type="cellIs" dxfId="47" priority="23" operator="between">
      <formula>5.551</formula>
      <formula>10</formula>
    </cfRule>
  </conditionalFormatting>
  <conditionalFormatting sqref="H4:H194">
    <cfRule type="cellIs" dxfId="46" priority="111" stopIfTrue="1" operator="between">
      <formula>QUARTILE($H$4:$H$194,3)</formula>
      <formula>10</formula>
    </cfRule>
    <cfRule type="cellIs" dxfId="45" priority="112" stopIfTrue="1" operator="between">
      <formula>QUARTILE($H$4:$H$194,2)</formula>
      <formula>QUARTILE($H$4:$H$194,3)</formula>
    </cfRule>
    <cfRule type="cellIs" dxfId="44" priority="113" stopIfTrue="1" operator="between">
      <formula>QUARTILE($H$4:$H$194,1)</formula>
      <formula>QUARTILE($H$4:$H$194,2)</formula>
    </cfRule>
    <cfRule type="cellIs" dxfId="43" priority="114" stopIfTrue="1" operator="between">
      <formula>0</formula>
      <formula>QUARTILE($H$4:$H$194,1)</formula>
    </cfRule>
    <cfRule type="cellIs" dxfId="42" priority="22" operator="between">
      <formula>0</formula>
      <formula>2.02</formula>
    </cfRule>
    <cfRule type="cellIs" dxfId="41" priority="21" operator="between">
      <formula>2.021</formula>
      <formula>3.16</formula>
    </cfRule>
    <cfRule type="cellIs" dxfId="40" priority="20" operator="between">
      <formula>3.161</formula>
      <formula>4.73</formula>
    </cfRule>
    <cfRule type="cellIs" dxfId="39" priority="19" operator="between">
      <formula>4.731</formula>
      <formula>10</formula>
    </cfRule>
  </conditionalFormatting>
  <conditionalFormatting sqref="J4:J194">
    <cfRule type="cellIs" dxfId="38" priority="107" stopIfTrue="1" operator="between">
      <formula>9</formula>
      <formula>10</formula>
    </cfRule>
    <cfRule type="cellIs" dxfId="37" priority="108" stopIfTrue="1" operator="between">
      <formula>8</formula>
      <formula>9</formula>
    </cfRule>
    <cfRule type="cellIs" dxfId="36" priority="109" stopIfTrue="1" operator="between">
      <formula>7</formula>
      <formula>8</formula>
    </cfRule>
    <cfRule type="cellIs" dxfId="35" priority="110" stopIfTrue="1" operator="between">
      <formula>0</formula>
      <formula>QUARTILE($J$4:$J$194,1)</formula>
    </cfRule>
    <cfRule type="cellIs" dxfId="34" priority="30" operator="between">
      <formula>0</formula>
      <formula>6</formula>
    </cfRule>
    <cfRule type="cellIs" dxfId="33" priority="29" operator="between">
      <formula>6.1</formula>
      <formula>7</formula>
    </cfRule>
    <cfRule type="cellIs" dxfId="32" priority="28" operator="between">
      <formula>7.1</formula>
      <formula>8</formula>
    </cfRule>
    <cfRule type="cellIs" dxfId="31" priority="27" operator="between">
      <formula>8.1</formula>
      <formula>10</formula>
    </cfRule>
  </conditionalFormatting>
  <conditionalFormatting sqref="M55">
    <cfRule type="cellIs" dxfId="30" priority="102" operator="between">
      <formula>5.97</formula>
      <formula>8.87</formula>
    </cfRule>
    <cfRule type="cellIs" dxfId="29" priority="101" operator="between">
      <formula>8.871</formula>
      <formula>10</formula>
    </cfRule>
  </conditionalFormatting>
  <conditionalFormatting sqref="N191">
    <cfRule type="cellIs" dxfId="28" priority="90" operator="between">
      <formula>0.38</formula>
      <formula>2.69</formula>
    </cfRule>
  </conditionalFormatting>
  <conditionalFormatting sqref="N134">
    <cfRule type="cellIs" dxfId="27" priority="89" operator="between">
      <formula>38</formula>
      <formula>2.69</formula>
    </cfRule>
    <cfRule type="cellIs" dxfId="26" priority="83" operator="between">
      <formula>0.38</formula>
      <formula>2.699</formula>
    </cfRule>
  </conditionalFormatting>
  <conditionalFormatting sqref="N18">
    <cfRule type="cellIs" dxfId="25" priority="88" operator="between">
      <formula>0.31</formula>
      <formula>2.6</formula>
    </cfRule>
  </conditionalFormatting>
  <conditionalFormatting sqref="N62">
    <cfRule type="cellIs" dxfId="24" priority="87" operator="between">
      <formula>0.38</formula>
      <formula>2.69</formula>
    </cfRule>
    <cfRule type="cellIs" dxfId="23" priority="86" operator="between">
      <formula>0.38</formula>
      <formula>2.699</formula>
    </cfRule>
  </conditionalFormatting>
  <conditionalFormatting sqref="N72">
    <cfRule type="cellIs" dxfId="22" priority="85" operator="between">
      <formula>0.38</formula>
      <formula>2.699</formula>
    </cfRule>
  </conditionalFormatting>
  <conditionalFormatting sqref="N102">
    <cfRule type="cellIs" dxfId="21" priority="84" operator="between">
      <formula>0.38</formula>
      <formula>2.699</formula>
    </cfRule>
  </conditionalFormatting>
  <conditionalFormatting sqref="N152">
    <cfRule type="cellIs" dxfId="20" priority="82" operator="between">
      <formula>4.79</formula>
      <formula>6.149</formula>
    </cfRule>
  </conditionalFormatting>
  <conditionalFormatting sqref="N141">
    <cfRule type="cellIs" dxfId="19" priority="81" operator="between">
      <formula>4.79</formula>
      <formula>6.149</formula>
    </cfRule>
  </conditionalFormatting>
  <conditionalFormatting sqref="N20">
    <cfRule type="cellIs" dxfId="18" priority="80" operator="between">
      <formula>0.38</formula>
      <formula>2.699</formula>
    </cfRule>
  </conditionalFormatting>
  <conditionalFormatting sqref="P74">
    <cfRule type="cellIs" dxfId="17" priority="72" operator="between">
      <formula>6.65</formula>
      <formula>8.979</formula>
    </cfRule>
  </conditionalFormatting>
  <conditionalFormatting sqref="R137">
    <cfRule type="cellIs" dxfId="16" priority="64" operator="between">
      <formula>0.17</formula>
      <formula>0.5299</formula>
    </cfRule>
  </conditionalFormatting>
  <conditionalFormatting sqref="R9">
    <cfRule type="cellIs" dxfId="15" priority="63" operator="between">
      <formula>0</formula>
      <formula>0.1699</formula>
    </cfRule>
  </conditionalFormatting>
  <conditionalFormatting sqref="R15">
    <cfRule type="cellIs" dxfId="14" priority="62" operator="between">
      <formula>0</formula>
      <formula>0.1699</formula>
    </cfRule>
  </conditionalFormatting>
  <conditionalFormatting sqref="W5:W7">
    <cfRule type="cellIs" dxfId="13" priority="59" operator="between">
      <formula>2.01</formula>
      <formula>3.83</formula>
    </cfRule>
  </conditionalFormatting>
  <conditionalFormatting sqref="W101">
    <cfRule type="cellIs" dxfId="12" priority="55" operator="between">
      <formula>0</formula>
      <formula>2</formula>
    </cfRule>
  </conditionalFormatting>
  <conditionalFormatting sqref="W69">
    <cfRule type="cellIs" dxfId="11" priority="54" operator="between">
      <formula>2.001</formula>
      <formula>3.83</formula>
    </cfRule>
  </conditionalFormatting>
  <conditionalFormatting sqref="V4:V194">
    <cfRule type="cellIs" dxfId="10" priority="53" operator="between">
      <formula>0</formula>
      <formula>0.63</formula>
    </cfRule>
    <cfRule type="cellIs" dxfId="9" priority="52" operator="between">
      <formula>0.631</formula>
      <formula>1.47</formula>
    </cfRule>
    <cfRule type="cellIs" dxfId="8" priority="51" operator="between">
      <formula>1.471</formula>
      <formula>3.32</formula>
    </cfRule>
    <cfRule type="cellIs" dxfId="7" priority="50" operator="between">
      <formula>3.321</formula>
      <formula>10</formula>
    </cfRule>
  </conditionalFormatting>
  <conditionalFormatting sqref="U4:U194">
    <cfRule type="cellIs" dxfId="6" priority="49" operator="between">
      <formula>3.751</formula>
      <formula>10</formula>
    </cfRule>
    <cfRule type="cellIs" dxfId="5" priority="48" operator="between">
      <formula>1.471</formula>
      <formula>3.75</formula>
    </cfRule>
    <cfRule type="cellIs" dxfId="4" priority="47" operator="between">
      <formula>0.641</formula>
      <formula>1.47</formula>
    </cfRule>
    <cfRule type="cellIs" dxfId="3" priority="46" operator="between">
      <formula>0</formula>
      <formula>0.64</formula>
    </cfRule>
  </conditionalFormatting>
  <conditionalFormatting sqref="I57">
    <cfRule type="cellIs" dxfId="2" priority="18" operator="between">
      <formula>0.081</formula>
      <formula>2.221</formula>
    </cfRule>
  </conditionalFormatting>
  <conditionalFormatting sqref="G104">
    <cfRule type="cellIs" dxfId="1" priority="13" operator="between">
      <formula>2.051</formula>
      <formula>3.93</formula>
    </cfRule>
    <cfRule type="cellIs" dxfId="0" priority="12" operator="between">
      <formula>2.05</formula>
      <formula>3.93</formula>
    </cfRule>
  </conditionalFormatting>
  <pageMargins left="0.70866141732283472" right="0.70866141732283472" top="0.74803149606299213" bottom="0.74803149606299213" header="0.31496062992125984" footer="0.31496062992125984"/>
  <pageSetup paperSize="9" scale="48" fitToHeight="0" orientation="landscape"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95"/>
  <sheetViews>
    <sheetView showGridLines="0" workbookViewId="0">
      <pane xSplit="2" ySplit="2" topLeftCell="C3" activePane="bottomRight" state="frozen"/>
      <selection pane="topRight" activeCell="B1" sqref="B1"/>
      <selection pane="bottomLeft" activeCell="A5" sqref="A5"/>
      <selection pane="bottomRight" activeCell="S194" sqref="S194"/>
    </sheetView>
  </sheetViews>
  <sheetFormatPr defaultColWidth="8.85546875" defaultRowHeight="14.25" x14ac:dyDescent="0.2"/>
  <cols>
    <col min="1" max="1" width="25.7109375" style="64" customWidth="1"/>
    <col min="2" max="2" width="8.85546875" style="64"/>
    <col min="3" max="13" width="7.85546875" style="79" customWidth="1"/>
    <col min="14" max="20" width="7.85546875" style="80" customWidth="1"/>
    <col min="21" max="21" width="7.85546875" style="81" customWidth="1"/>
    <col min="22" max="47" width="7.85546875" style="79" customWidth="1"/>
    <col min="48" max="55" width="7.85546875" style="64" customWidth="1"/>
    <col min="56" max="16384" width="8.85546875" style="64"/>
  </cols>
  <sheetData>
    <row r="1" spans="1:56" x14ac:dyDescent="0.2">
      <c r="A1" s="216"/>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row>
    <row r="2" spans="1:56" s="43" customFormat="1" ht="117.75" customHeight="1" thickBot="1" x14ac:dyDescent="0.25">
      <c r="A2" s="65" t="s">
        <v>381</v>
      </c>
      <c r="B2" s="66" t="s">
        <v>392</v>
      </c>
      <c r="C2" s="194" t="s">
        <v>447</v>
      </c>
      <c r="D2" s="194" t="s">
        <v>448</v>
      </c>
      <c r="E2" s="194" t="s">
        <v>449</v>
      </c>
      <c r="F2" s="194" t="s">
        <v>450</v>
      </c>
      <c r="G2" s="194" t="s">
        <v>451</v>
      </c>
      <c r="H2" s="194" t="s">
        <v>452</v>
      </c>
      <c r="I2" s="194" t="s">
        <v>453</v>
      </c>
      <c r="J2" s="194" t="s">
        <v>454</v>
      </c>
      <c r="K2" s="194" t="s">
        <v>466</v>
      </c>
      <c r="L2" s="194" t="s">
        <v>455</v>
      </c>
      <c r="M2" s="195" t="s">
        <v>422</v>
      </c>
      <c r="N2" s="197" t="s">
        <v>457</v>
      </c>
      <c r="O2" s="197" t="s">
        <v>456</v>
      </c>
      <c r="P2" s="197" t="s">
        <v>459</v>
      </c>
      <c r="Q2" s="197" t="s">
        <v>460</v>
      </c>
      <c r="R2" s="197" t="s">
        <v>461</v>
      </c>
      <c r="S2" s="197" t="s">
        <v>462</v>
      </c>
      <c r="T2" s="197" t="s">
        <v>465</v>
      </c>
      <c r="U2" s="198" t="s">
        <v>423</v>
      </c>
      <c r="V2" s="194" t="s">
        <v>457</v>
      </c>
      <c r="W2" s="194" t="s">
        <v>456</v>
      </c>
      <c r="X2" s="194" t="s">
        <v>458</v>
      </c>
      <c r="Y2" s="194" t="s">
        <v>459</v>
      </c>
      <c r="Z2" s="194" t="s">
        <v>460</v>
      </c>
      <c r="AA2" s="194" t="s">
        <v>461</v>
      </c>
      <c r="AB2" s="194" t="s">
        <v>462</v>
      </c>
      <c r="AC2" s="194" t="s">
        <v>463</v>
      </c>
      <c r="AD2" s="194" t="s">
        <v>465</v>
      </c>
      <c r="AE2" s="194" t="s">
        <v>464</v>
      </c>
      <c r="AF2" s="195" t="s">
        <v>423</v>
      </c>
      <c r="AG2" s="195" t="s">
        <v>845</v>
      </c>
      <c r="AH2" s="195" t="s">
        <v>434</v>
      </c>
      <c r="AI2" s="195" t="s">
        <v>435</v>
      </c>
      <c r="AJ2" s="195" t="s">
        <v>470</v>
      </c>
      <c r="AK2" s="195" t="s">
        <v>471</v>
      </c>
      <c r="AL2" s="195" t="s">
        <v>472</v>
      </c>
      <c r="AM2" s="195" t="s">
        <v>473</v>
      </c>
      <c r="AN2" s="195" t="s">
        <v>848</v>
      </c>
      <c r="AO2" s="192" t="s">
        <v>467</v>
      </c>
      <c r="AP2" s="192" t="s">
        <v>468</v>
      </c>
      <c r="AQ2" s="192" t="s">
        <v>469</v>
      </c>
      <c r="AR2" s="192" t="s">
        <v>474</v>
      </c>
      <c r="AS2" s="195" t="s">
        <v>849</v>
      </c>
      <c r="AT2" s="195" t="s">
        <v>847</v>
      </c>
      <c r="AU2" s="192" t="s">
        <v>870</v>
      </c>
      <c r="AV2" s="190" t="s">
        <v>1057</v>
      </c>
      <c r="AW2" s="195" t="s">
        <v>821</v>
      </c>
      <c r="AX2" s="195" t="s">
        <v>873</v>
      </c>
      <c r="AY2" s="192" t="s">
        <v>823</v>
      </c>
      <c r="AZ2" s="195" t="s">
        <v>852</v>
      </c>
      <c r="BA2" s="195" t="s">
        <v>853</v>
      </c>
      <c r="BB2" s="192" t="s">
        <v>892</v>
      </c>
      <c r="BC2" s="190" t="s">
        <v>1056</v>
      </c>
    </row>
    <row r="3" spans="1:56" s="43" customFormat="1" x14ac:dyDescent="0.2">
      <c r="A3" s="65" t="s">
        <v>1</v>
      </c>
      <c r="B3" s="67" t="s">
        <v>0</v>
      </c>
      <c r="C3" s="196">
        <f>IF('Indicator Data'!C5=0,0,IF(LOG('Indicator Data'!C5)&gt;C$194,10,IF(LOG('Indicator Data'!C5)&lt;C$195,0,10-(C$194-LOG('Indicator Data'!C5))/(C$194-C$195)*10)))</f>
        <v>9.3795829222190683</v>
      </c>
      <c r="D3" s="196">
        <f>IF('Indicator Data'!D5=0,0,IF(LOG('Indicator Data'!D5)&gt;D$194,10,IF(LOG('Indicator Data'!D5)&lt;D$195,0,10-(D$194-LOG('Indicator Data'!D5))/(D$194-D$195)*10)))</f>
        <v>10</v>
      </c>
      <c r="E3" s="196">
        <f>(10-GEOMEAN(((10-C3)/10*9+1),((10-D3)/10*9+1)))/9*10</f>
        <v>9.7240566024922011</v>
      </c>
      <c r="F3" s="196">
        <f>IF('Indicator Data'!E5=0,0,IF(LOG('Indicator Data'!E5)&gt;F$194,10,IF(LOG('Indicator Data'!E5)&lt;F$195,0,10-(F$194-LOG('Indicator Data'!E5))/(F$194-F$195)*10)))</f>
        <v>9.7339051012939066</v>
      </c>
      <c r="G3" s="196">
        <f>IF('Indicator Data'!F5=0,0,IF(LOG('Indicator Data'!F5)&gt;G$194,10,IF(LOG('Indicator Data'!F5)&lt;G$195,0,10-(G$194-LOG('Indicator Data'!F5))/(G$194-G$195)*10)))</f>
        <v>0</v>
      </c>
      <c r="H3" s="196">
        <f>IF('Indicator Data'!G5=0,0,IF(LOG('Indicator Data'!G5)&gt;H$194,10,IF(LOG('Indicator Data'!G5)&lt;H$195,0,10-(H$194-LOG('Indicator Data'!G5))/(H$194-H$195)*10)))</f>
        <v>0</v>
      </c>
      <c r="I3" s="196">
        <f>IF('Indicator Data'!H5=0,0,IF(LOG('Indicator Data'!H5)&gt;I$194,10,IF(LOG('Indicator Data'!H5)&lt;I$195,0,10-(I$194-LOG('Indicator Data'!H5))/(I$194-I$195)*10)))</f>
        <v>0</v>
      </c>
      <c r="J3" s="196">
        <f>(10-GEOMEAN(((10-H3)/10*9+1),((10-I3)/10*9+1)))/9*10</f>
        <v>0</v>
      </c>
      <c r="K3" s="196">
        <f>IF('Indicator Data'!I5=0,0,IF(LOG('Indicator Data'!I5)&gt;K$194,10,IF(LOG('Indicator Data'!I5)&lt;K$195,0,10-(K$194-LOG('Indicator Data'!I5))/(K$194-K$195)*10)))</f>
        <v>0</v>
      </c>
      <c r="L3" s="196">
        <f>(10-GEOMEAN(((10-J3)/10*9+1),((10-K3)/10*9+1)))/9*10</f>
        <v>0</v>
      </c>
      <c r="M3" s="196">
        <f>IF('Indicator Data'!J5=0,0,IF(LOG('Indicator Data'!J5)&gt;M$194,10,IF(LOG('Indicator Data'!J5)&lt;M$195,0,10-(M$194-LOG('Indicator Data'!J5))/(M$194-M$195)*10)))</f>
        <v>10</v>
      </c>
      <c r="N3" s="199">
        <f>'Indicator Data'!C5/'Indicator Data'!$AX5</f>
        <v>1.8484093539358924E-3</v>
      </c>
      <c r="O3" s="199">
        <f>'Indicator Data'!D5/'Indicator Data'!$AX5</f>
        <v>4.585266880871026E-4</v>
      </c>
      <c r="P3" s="199">
        <f>'Indicator Data'!E5/'Indicator Data'!$AX5</f>
        <v>2.561692691536313E-3</v>
      </c>
      <c r="Q3" s="199">
        <f>'Indicator Data'!F5/'Indicator Data'!$AX5</f>
        <v>0</v>
      </c>
      <c r="R3" s="199">
        <f>'Indicator Data'!G5/'Indicator Data'!$AX5</f>
        <v>0</v>
      </c>
      <c r="S3" s="199">
        <f>'Indicator Data'!H5/'Indicator Data'!$AX5</f>
        <v>0</v>
      </c>
      <c r="T3" s="199">
        <f>'Indicator Data'!I5/'Indicator Data'!$AX5</f>
        <v>0</v>
      </c>
      <c r="U3" s="199">
        <f>'Indicator Data'!J5/'Indicator Data'!$AX5</f>
        <v>9.2644179910033597E-3</v>
      </c>
      <c r="V3" s="196">
        <f>IF(N3&gt;V$194,10,IF(N3&lt;V$195,0,10-(V$194-N3)/(V$194-V$195)*10))</f>
        <v>9.2420467696794617</v>
      </c>
      <c r="W3" s="196">
        <f>IF(O3&gt;W$194,10,IF(O3&lt;W$195,0,10-(W$194-O3)/(W$194-W$195)*10))</f>
        <v>4.5852668808710266</v>
      </c>
      <c r="X3" s="196">
        <f>(10-GEOMEAN(((10-V3)/10*9+1),((10-W3)/10*9+1)))/9*10</f>
        <v>7.6186588568234148</v>
      </c>
      <c r="Y3" s="196">
        <f>IF(P3&gt;Y$194,10,IF(P3&lt;Y$195,0,10-(Y$194-P3)/(Y$194-Y$195)*10))</f>
        <v>3.6595609879090176</v>
      </c>
      <c r="Z3" s="196">
        <f>IF(Q3&gt;Z$194,10,IF(Q3&lt;Z$195,0,10-(Z$194-Q3)/(Z$194-Z$195)*10))</f>
        <v>0</v>
      </c>
      <c r="AA3" s="196">
        <f>IF(R3&gt;AA$194,10,IF(R3&lt;AA$195,0,10-(AA$194-R3)/(AA$194-AA$195)*10))</f>
        <v>0</v>
      </c>
      <c r="AB3" s="196">
        <f>IF(S3&gt;AB$194,10,IF(S3&lt;AB$195,0,10-(AB$194-S3)/(AB$194-AB$195)*10))</f>
        <v>0</v>
      </c>
      <c r="AC3" s="196">
        <f>(10-GEOMEAN(((10-AA3)/10*9+1),((10-AB3)/10*9+1)))/9*10</f>
        <v>0</v>
      </c>
      <c r="AD3" s="196">
        <f>IF(T3&gt;AD$194,10,IF(T3&lt;AD$195,0,10-(AD$194-T3)/(AD$194-AD$195)*10))</f>
        <v>0</v>
      </c>
      <c r="AE3" s="196">
        <f>(10-GEOMEAN(((10-AC3)/10*9+1),((10-AD3)/10*9+1)))/9*10</f>
        <v>0</v>
      </c>
      <c r="AF3" s="196">
        <f>IF(U3&gt;AF$194,10,IF(U3&lt;AF$195,0,10-(AF$194-U3)/(AF$194-AF$195)*10))</f>
        <v>3.0881393303344531</v>
      </c>
      <c r="AG3" s="196">
        <f>IF('Indicator Data'!K5=0,0,IF('Indicator Data'!K5&gt;AG$194,10,IF('Indicator Data'!K5&lt;AG$195,0,10-(AG$194-'Indicator Data'!K5)/(AG$194-AG$195)*10)))</f>
        <v>5.7971014492753623</v>
      </c>
      <c r="AH3" s="196">
        <f>AVERAGE(C3,V3)</f>
        <v>9.310814845949265</v>
      </c>
      <c r="AI3" s="196">
        <f>AVERAGE(D3,W3)</f>
        <v>7.2926334404355133</v>
      </c>
      <c r="AJ3" s="196">
        <f>AVERAGE(AA3,H3)</f>
        <v>0</v>
      </c>
      <c r="AK3" s="196">
        <f>AVERAGE(AB3,I3)</f>
        <v>0</v>
      </c>
      <c r="AL3" s="196">
        <f>(10-GEOMEAN(((10-AJ3)/10*9+1),((10-AK3)/10*9+1)))/9*10</f>
        <v>0</v>
      </c>
      <c r="AM3" s="196">
        <f>AVERAGE(AD3,K3)</f>
        <v>0</v>
      </c>
      <c r="AN3" s="196">
        <f>(10-GEOMEAN(((10-M3)/10*9+1),((10-AF3)/10*9+1)))/9*10</f>
        <v>8.1254096709547383</v>
      </c>
      <c r="AO3" s="193">
        <f>(10-GEOMEAN(((10-E3)/10*9+1),((10-X3)/10*9+1)))/9*10</f>
        <v>8.9101518553669194</v>
      </c>
      <c r="AP3" s="193">
        <f>(10-GEOMEAN(((10-F3)/10*9+1),((10-Y3)/10*9+1)))/9*10</f>
        <v>7.9076255699968616</v>
      </c>
      <c r="AQ3" s="193">
        <f>(10-GEOMEAN(((10-G3)/10*9+1),((10-Z3)/10*9+1)))/9*10</f>
        <v>0</v>
      </c>
      <c r="AR3" s="193">
        <f>(10-GEOMEAN(((10-L3)/10*9+1),((10-AE3)/10*9+1)))/9*10</f>
        <v>0</v>
      </c>
      <c r="AS3" s="196">
        <f>AVERAGE(AG3,AN3)</f>
        <v>6.9612555601150508</v>
      </c>
      <c r="AT3" s="196">
        <f>IF('Indicator Data'!AY5&lt;1000,"x",IF('Indicator Data'!L5&gt;AT$194,10,IF('Indicator Data'!L5&lt;AT$195,0,10-(AT$194-'Indicator Data'!L5)/(AT$194-AT$195)*10)))</f>
        <v>6.6666666666666679</v>
      </c>
      <c r="AU3" s="193">
        <f>AVERAGE(AS3,AT3)</f>
        <v>6.8139611133908593</v>
      </c>
      <c r="AV3" s="191">
        <f>IF(AU3="x",(10-GEOMEAN(((10-AO3)/10*9+1),((10-AP3)/10*9+1),((10-AQ3)/10*9+1),((10-AR3)/10*9+1)))/9*10,(10-GEOMEAN(((10-AO3)/10*9+1),((10-AP3)/10*9+1),((10-AQ3)/10*9+1),((10-AR3)/10*9+1),((10-AU3)/10*9+1)))/9*10)</f>
        <v>5.9280532972359339</v>
      </c>
      <c r="AW3" s="196">
        <f>IF('Indicator Data'!M5=0,0,IF('Indicator Data'!M5&gt;AW$194,10,IF('Indicator Data'!M5&lt;AW$195,0,10-(AW$194-'Indicator Data'!M5)/(AW$194-AW$195)*10)))</f>
        <v>10</v>
      </c>
      <c r="AX3" s="196">
        <f>IF('Indicator Data'!N5=0,0,IF(LOG('Indicator Data'!N5)&gt;LOG(AX$194),10,IF(LOG('Indicator Data'!N5)&lt;LOG(AX$195),0,10-(LOG(AX$194)-LOG('Indicator Data'!N5))/(LOG(AX$194)-LOG(AX$195))*10)))</f>
        <v>9.7117051128456282</v>
      </c>
      <c r="AY3" s="193">
        <f>(10-GEOMEAN(((10-AW3)/10*9+1),((10-AX3)/10*9+1)))/9*10</f>
        <v>9.8641565996599869</v>
      </c>
      <c r="AZ3" s="196">
        <f>'Indicator Data'!O5</f>
        <v>5</v>
      </c>
      <c r="BA3" s="196">
        <f>'Indicator Data'!P5</f>
        <v>2</v>
      </c>
      <c r="BB3" s="193">
        <f>IF(AZ3=5,10,IF(BA3=5,9,IF(AZ3=4,8,IF(BA3=4,7,0))))</f>
        <v>10</v>
      </c>
      <c r="BC3" s="191">
        <f>IF(BB3&gt;5,BB3,AY3/10*7)</f>
        <v>10</v>
      </c>
      <c r="BD3" s="68"/>
    </row>
    <row r="4" spans="1:56" s="43" customFormat="1" x14ac:dyDescent="0.2">
      <c r="A4" s="65" t="s">
        <v>3</v>
      </c>
      <c r="B4" s="67" t="s">
        <v>2</v>
      </c>
      <c r="C4" s="196">
        <f>IF('Indicator Data'!C6=0,0,IF(LOG('Indicator Data'!C6)&gt;C$194,10,IF(LOG('Indicator Data'!C6)&lt;C$195,0,10-(C$194-LOG('Indicator Data'!C6))/(C$194-C$195)*10)))</f>
        <v>6.9891476631491205</v>
      </c>
      <c r="D4" s="196">
        <f>IF('Indicator Data'!D6=0,0,IF(LOG('Indicator Data'!D6)&gt;D$194,10,IF(LOG('Indicator Data'!D6)&lt;D$195,0,10-(D$194-LOG('Indicator Data'!D6))/(D$194-D$195)*10)))</f>
        <v>0</v>
      </c>
      <c r="E4" s="196">
        <f t="shared" ref="E4:E67" si="0">(10-GEOMEAN(((10-C4)/10*9+1),((10-D4)/10*9+1)))/9*10</f>
        <v>4.3435713907811051</v>
      </c>
      <c r="F4" s="196">
        <f>IF('Indicator Data'!E6=0,0,IF(LOG('Indicator Data'!E6)&gt;F$194,10,IF(LOG('Indicator Data'!E6)&lt;F$195,0,10-(F$194-LOG('Indicator Data'!E6))/(F$194-F$195)*10)))</f>
        <v>6.1771283113152942</v>
      </c>
      <c r="G4" s="196">
        <f>IF('Indicator Data'!F6=0,0,IF(LOG('Indicator Data'!F6)&gt;G$194,10,IF(LOG('Indicator Data'!F6)&lt;G$195,0,10-(G$194-LOG('Indicator Data'!F6))/(G$194-G$195)*10)))</f>
        <v>0</v>
      </c>
      <c r="H4" s="196">
        <f>IF('Indicator Data'!G6=0,0,IF(LOG('Indicator Data'!G6)&gt;H$194,10,IF(LOG('Indicator Data'!G6)&lt;H$195,0,10-(H$194-LOG('Indicator Data'!G6))/(H$194-H$195)*10)))</f>
        <v>0</v>
      </c>
      <c r="I4" s="196">
        <f>IF('Indicator Data'!H6=0,0,IF(LOG('Indicator Data'!H6)&gt;I$194,10,IF(LOG('Indicator Data'!H6)&lt;I$195,0,10-(I$194-LOG('Indicator Data'!H6))/(I$194-I$195)*10)))</f>
        <v>0</v>
      </c>
      <c r="J4" s="196">
        <f t="shared" ref="J4:J67" si="1">(10-GEOMEAN(((10-H4)/10*9+1),((10-I4)/10*9+1)))/9*10</f>
        <v>0</v>
      </c>
      <c r="K4" s="196">
        <f>IF('Indicator Data'!I6=0,0,IF(LOG('Indicator Data'!I6)&gt;K$194,10,IF(LOG('Indicator Data'!I6)&lt;K$195,0,10-(K$194-LOG('Indicator Data'!I6))/(K$194-K$195)*10)))</f>
        <v>0</v>
      </c>
      <c r="L4" s="196">
        <f t="shared" ref="L4:L67" si="2">(10-GEOMEAN(((10-J4)/10*9+1),((10-K4)/10*9+1)))/9*10</f>
        <v>0</v>
      </c>
      <c r="M4" s="196">
        <f>IF('Indicator Data'!J6=0,0,IF(LOG('Indicator Data'!J6)&gt;M$194,10,IF(LOG('Indicator Data'!J6)&lt;M$195,0,10-(M$194-LOG('Indicator Data'!J6))/(M$194-M$195)*10)))</f>
        <v>10</v>
      </c>
      <c r="N4" s="199">
        <f>'Indicator Data'!C6/'Indicator Data'!$AX6</f>
        <v>2.2522267118897251E-3</v>
      </c>
      <c r="O4" s="199">
        <f>'Indicator Data'!D6/'Indicator Data'!$AX6</f>
        <v>0</v>
      </c>
      <c r="P4" s="199">
        <f>'Indicator Data'!E6/'Indicator Data'!$AX6</f>
        <v>1.0661157620726705E-3</v>
      </c>
      <c r="Q4" s="199">
        <f>'Indicator Data'!F6/'Indicator Data'!$AX6</f>
        <v>0</v>
      </c>
      <c r="R4" s="199">
        <f>'Indicator Data'!G6/'Indicator Data'!$AX6</f>
        <v>0</v>
      </c>
      <c r="S4" s="199">
        <f>'Indicator Data'!H6/'Indicator Data'!$AX6</f>
        <v>0</v>
      </c>
      <c r="T4" s="199">
        <f>'Indicator Data'!I6/'Indicator Data'!$AX6</f>
        <v>0</v>
      </c>
      <c r="U4" s="199">
        <f>'Indicator Data'!J6/'Indicator Data'!$AX6</f>
        <v>5.0162039061806843E-2</v>
      </c>
      <c r="V4" s="196">
        <f t="shared" ref="V4:V67" si="3">IF(N4&gt;V$194,10,IF(N4&lt;V$195,0,10-(V$194-N4)/(V$194-V$195)*10))</f>
        <v>10</v>
      </c>
      <c r="W4" s="196">
        <f t="shared" ref="W4:W67" si="4">IF(O4&gt;W$194,10,IF(O4&lt;W$195,0,10-(W$194-O4)/(W$194-W$195)*10))</f>
        <v>0</v>
      </c>
      <c r="X4" s="196">
        <f t="shared" ref="X4:X67" si="5">(10-GEOMEAN(((10-V4)/10*9+1),((10-W4)/10*9+1)))/9*10</f>
        <v>7.5974692664795773</v>
      </c>
      <c r="Y4" s="196">
        <f t="shared" ref="Y4:Y67" si="6">IF(P4&gt;Y$194,10,IF(P4&lt;Y$195,0,10-(Y$194-P4)/(Y$194-Y$195)*10))</f>
        <v>1.5230225172466731</v>
      </c>
      <c r="Z4" s="196">
        <f t="shared" ref="Z4:Z67" si="7">IF(Q4&gt;Z$194,10,IF(Q4&lt;Z$195,0,10-(Z$194-Q4)/(Z$194-Z$195)*10))</f>
        <v>0</v>
      </c>
      <c r="AA4" s="196">
        <f t="shared" ref="AA4:AA67" si="8">IF(R4&gt;AA$194,10,IF(R4&lt;AA$195,0,10-(AA$194-R4)/(AA$194-AA$195)*10))</f>
        <v>0</v>
      </c>
      <c r="AB4" s="196">
        <f t="shared" ref="AB4:AB67" si="9">IF(S4&gt;AB$194,10,IF(S4&lt;AB$195,0,10-(AB$194-S4)/(AB$194-AB$195)*10))</f>
        <v>0</v>
      </c>
      <c r="AC4" s="196">
        <f t="shared" ref="AC4:AC67" si="10">(10-GEOMEAN(((10-AA4)/10*9+1),((10-AB4)/10*9+1)))/9*10</f>
        <v>0</v>
      </c>
      <c r="AD4" s="196">
        <f t="shared" ref="AD4:AD67" si="11">IF(T4&gt;AD$194,10,IF(T4&lt;AD$195,0,10-(AD$194-T4)/(AD$194-AD$195)*10))</f>
        <v>0</v>
      </c>
      <c r="AE4" s="196">
        <f t="shared" ref="AE4:AE67" si="12">(10-GEOMEAN(((10-AC4)/10*9+1),((10-AD4)/10*9+1)))/9*10</f>
        <v>0</v>
      </c>
      <c r="AF4" s="196">
        <f t="shared" ref="AF4:AF67" si="13">IF(U4&gt;AF$194,10,IF(U4&lt;AF$195,0,10-(AF$194-U4)/(AF$194-AF$195)*10))</f>
        <v>10</v>
      </c>
      <c r="AG4" s="196">
        <f>IF('Indicator Data'!K6=0,0,IF('Indicator Data'!K6&gt;AG$194,10,IF('Indicator Data'!K6&lt;AG$195,0,10-(AG$194-'Indicator Data'!K6)/(AG$194-AG$195)*10)))</f>
        <v>1.4492753623188417</v>
      </c>
      <c r="AH4" s="196">
        <f t="shared" ref="AH4:AH67" si="14">AVERAGE(C4,V4)</f>
        <v>8.4945738315745594</v>
      </c>
      <c r="AI4" s="196">
        <f t="shared" ref="AI4:AI67" si="15">AVERAGE(D4,W4)</f>
        <v>0</v>
      </c>
      <c r="AJ4" s="196">
        <f t="shared" ref="AJ4:AJ67" si="16">AVERAGE(AA4,H4)</f>
        <v>0</v>
      </c>
      <c r="AK4" s="196">
        <f t="shared" ref="AK4:AK67" si="17">AVERAGE(AB4,I4)</f>
        <v>0</v>
      </c>
      <c r="AL4" s="196">
        <f t="shared" ref="AL4:AL67" si="18">(10-GEOMEAN(((10-AJ4)/10*9+1),((10-AK4)/10*9+1)))/9*10</f>
        <v>0</v>
      </c>
      <c r="AM4" s="196">
        <f t="shared" ref="AM4:AM67" si="19">AVERAGE(AD4,K4)</f>
        <v>0</v>
      </c>
      <c r="AN4" s="196">
        <f t="shared" ref="AN4:AN67" si="20">(10-GEOMEAN(((10-M4)/10*9+1),((10-AF4)/10*9+1)))/9*10</f>
        <v>10</v>
      </c>
      <c r="AO4" s="193">
        <f t="shared" ref="AO4:AO67" si="21">(10-GEOMEAN(((10-E4)/10*9+1),((10-X4)/10*9+1)))/9*10</f>
        <v>6.2347691679576673</v>
      </c>
      <c r="AP4" s="193">
        <f t="shared" ref="AP4:AP67" si="22">(10-GEOMEAN(((10-F4)/10*9+1),((10-Y4)/10*9+1)))/9*10</f>
        <v>4.2330689329149349</v>
      </c>
      <c r="AQ4" s="193">
        <f t="shared" ref="AQ4:AQ67" si="23">(10-GEOMEAN(((10-G4)/10*9+1),((10-Z4)/10*9+1)))/9*10</f>
        <v>0</v>
      </c>
      <c r="AR4" s="193">
        <f t="shared" ref="AR4:AR67" si="24">(10-GEOMEAN(((10-L4)/10*9+1),((10-AE4)/10*9+1)))/9*10</f>
        <v>0</v>
      </c>
      <c r="AS4" s="196">
        <f t="shared" ref="AS4:AS67" si="25">AVERAGE(AG4,AN4)</f>
        <v>5.7246376811594208</v>
      </c>
      <c r="AT4" s="196">
        <f>IF('Indicator Data'!AY6&lt;1000,"x",IF('Indicator Data'!L6&gt;AT$194,10,IF('Indicator Data'!L6&lt;AT$195,0,10-(AT$194-'Indicator Data'!L6)/(AT$194-AT$195)*10)))</f>
        <v>4.4444444444444446</v>
      </c>
      <c r="AU4" s="193">
        <f t="shared" ref="AU4:AU67" si="26">AVERAGE(AS4,AT4)</f>
        <v>5.0845410628019323</v>
      </c>
      <c r="AV4" s="191">
        <f t="shared" ref="AV4:AV67" si="27">IF(AU4="x",(10-GEOMEAN(((10-AO4)/10*9+1),((10-AP4)/10*9+1),((10-AQ4)/10*9+1),((10-AR4)/10*9+1)))/9*10,(10-GEOMEAN(((10-AO4)/10*9+1),((10-AP4)/10*9+1),((10-AQ4)/10*9+1),((10-AR4)/10*9+1),((10-AU4)/10*9+1)))/9*10)</f>
        <v>3.5353052761525037</v>
      </c>
      <c r="AW4" s="196">
        <f>IF('Indicator Data'!M6=0,0,IF('Indicator Data'!M6&gt;AW$194,10,IF('Indicator Data'!M6&lt;AW$195,0,10-(AW$194-'Indicator Data'!M6)/(AW$194-AW$195)*10)))</f>
        <v>0.40062929839712424</v>
      </c>
      <c r="AX4" s="196">
        <f>IF('Indicator Data'!N6=0,0,IF(LOG('Indicator Data'!N6)&gt;LOG(AX$194),10,IF(LOG('Indicator Data'!N6)&lt;LOG(AX$195),0,10-(LOG(AX$194)-LOG('Indicator Data'!N6))/(LOG(AX$194)-LOG(AX$195))*10)))</f>
        <v>0</v>
      </c>
      <c r="AY4" s="193">
        <f t="shared" ref="AY4:AY67" si="28">(10-GEOMEAN(((10-AW4)/10*9+1),((10-AX4)/10*9+1)))/9*10</f>
        <v>0.2021536231290513</v>
      </c>
      <c r="AZ4" s="196">
        <f>'Indicator Data'!O6</f>
        <v>0</v>
      </c>
      <c r="BA4" s="196">
        <f>'Indicator Data'!P6</f>
        <v>0</v>
      </c>
      <c r="BB4" s="193">
        <f t="shared" ref="BB4:BB67" si="29">IF(AZ4=5,10,IF(BA4=5,9,IF(AZ4=4,8,IF(BA4=4,7,0))))</f>
        <v>0</v>
      </c>
      <c r="BC4" s="191">
        <f t="shared" ref="BC4:BC67" si="30">IF(BB4&gt;5,BB4,AY4/10*7)</f>
        <v>0.1415075361903359</v>
      </c>
      <c r="BD4" s="68"/>
    </row>
    <row r="5" spans="1:56" s="43" customFormat="1" x14ac:dyDescent="0.2">
      <c r="A5" s="65" t="s">
        <v>5</v>
      </c>
      <c r="B5" s="69" t="s">
        <v>4</v>
      </c>
      <c r="C5" s="196">
        <f>IF('Indicator Data'!C7=0,0,IF(LOG('Indicator Data'!C7)&gt;C$194,10,IF(LOG('Indicator Data'!C7)&lt;C$195,0,10-(C$194-LOG('Indicator Data'!C7))/(C$194-C$195)*10)))</f>
        <v>9.1605506025193399</v>
      </c>
      <c r="D5" s="196">
        <f>IF('Indicator Data'!D7=0,0,IF(LOG('Indicator Data'!D7)&gt;D$194,10,IF(LOG('Indicator Data'!D7)&lt;D$195,0,10-(D$194-LOG('Indicator Data'!D7))/(D$194-D$195)*10)))</f>
        <v>0</v>
      </c>
      <c r="E5" s="196">
        <f t="shared" si="0"/>
        <v>6.4556954970215834</v>
      </c>
      <c r="F5" s="196">
        <f>IF('Indicator Data'!E7=0,0,IF(LOG('Indicator Data'!E7)&gt;F$194,10,IF(LOG('Indicator Data'!E7)&lt;F$195,0,10-(F$194-LOG('Indicator Data'!E7))/(F$194-F$195)*10)))</f>
        <v>8.4081365524867167</v>
      </c>
      <c r="G5" s="196">
        <f>IF('Indicator Data'!F7=0,0,IF(LOG('Indicator Data'!F7)&gt;G$194,10,IF(LOG('Indicator Data'!F7)&lt;G$195,0,10-(G$194-LOG('Indicator Data'!F7))/(G$194-G$195)*10)))</f>
        <v>0</v>
      </c>
      <c r="H5" s="196">
        <f>IF('Indicator Data'!G7=0,0,IF(LOG('Indicator Data'!G7)&gt;H$194,10,IF(LOG('Indicator Data'!G7)&lt;H$195,0,10-(H$194-LOG('Indicator Data'!G7))/(H$194-H$195)*10)))</f>
        <v>5.0256355171297464</v>
      </c>
      <c r="I5" s="196">
        <f>IF('Indicator Data'!H7=0,0,IF(LOG('Indicator Data'!H7)&gt;I$194,10,IF(LOG('Indicator Data'!H7)&lt;I$195,0,10-(I$194-LOG('Indicator Data'!H7))/(I$194-I$195)*10)))</f>
        <v>0</v>
      </c>
      <c r="J5" s="196">
        <f t="shared" si="1"/>
        <v>2.8881921957452397</v>
      </c>
      <c r="K5" s="196">
        <f>IF('Indicator Data'!I7=0,0,IF(LOG('Indicator Data'!I7)&gt;K$194,10,IF(LOG('Indicator Data'!I7)&lt;K$195,0,10-(K$194-LOG('Indicator Data'!I7))/(K$194-K$195)*10)))</f>
        <v>0</v>
      </c>
      <c r="L5" s="196">
        <f t="shared" si="2"/>
        <v>1.5525669894214764</v>
      </c>
      <c r="M5" s="196">
        <f>IF('Indicator Data'!J7=0,0,IF(LOG('Indicator Data'!J7)&gt;M$194,10,IF(LOG('Indicator Data'!J7)&lt;M$195,0,10-(M$194-LOG('Indicator Data'!J7))/(M$194-M$195)*10)))</f>
        <v>0</v>
      </c>
      <c r="N5" s="199">
        <f>'Indicator Data'!C7/'Indicator Data'!$AX7</f>
        <v>1.1771814303596039E-3</v>
      </c>
      <c r="O5" s="199">
        <f>'Indicator Data'!D7/'Indicator Data'!$AX7</f>
        <v>0</v>
      </c>
      <c r="P5" s="199">
        <f>'Indicator Data'!E7/'Indicator Data'!$AX7</f>
        <v>5.8867796869195251E-4</v>
      </c>
      <c r="Q5" s="199">
        <f>'Indicator Data'!F7/'Indicator Data'!$AX7</f>
        <v>0</v>
      </c>
      <c r="R5" s="199">
        <f>'Indicator Data'!G7/'Indicator Data'!$AX7</f>
        <v>8.3069370652471267E-5</v>
      </c>
      <c r="S5" s="199">
        <f>'Indicator Data'!H7/'Indicator Data'!$AX7</f>
        <v>0</v>
      </c>
      <c r="T5" s="199">
        <f>'Indicator Data'!I7/'Indicator Data'!$AX7</f>
        <v>0</v>
      </c>
      <c r="U5" s="199">
        <f>'Indicator Data'!J7/'Indicator Data'!$AX7</f>
        <v>0</v>
      </c>
      <c r="V5" s="196">
        <f t="shared" si="3"/>
        <v>5.885907151798019</v>
      </c>
      <c r="W5" s="196">
        <f t="shared" si="4"/>
        <v>0</v>
      </c>
      <c r="X5" s="196">
        <f t="shared" si="5"/>
        <v>3.4915427657161135</v>
      </c>
      <c r="Y5" s="196">
        <f t="shared" si="6"/>
        <v>0.84096852670278821</v>
      </c>
      <c r="Z5" s="196">
        <f t="shared" si="7"/>
        <v>0</v>
      </c>
      <c r="AA5" s="196">
        <f t="shared" si="8"/>
        <v>1.6613874130493755E-2</v>
      </c>
      <c r="AB5" s="196">
        <f t="shared" si="9"/>
        <v>0</v>
      </c>
      <c r="AC5" s="196">
        <f t="shared" si="10"/>
        <v>8.3100446231200286E-3</v>
      </c>
      <c r="AD5" s="196">
        <f t="shared" si="11"/>
        <v>0</v>
      </c>
      <c r="AE5" s="196">
        <f t="shared" si="12"/>
        <v>4.1557994916827413E-3</v>
      </c>
      <c r="AF5" s="196">
        <f t="shared" si="13"/>
        <v>0</v>
      </c>
      <c r="AG5" s="196">
        <f>IF('Indicator Data'!K7=0,0,IF('Indicator Data'!K7&gt;AG$194,10,IF('Indicator Data'!K7&lt;AG$195,0,10-(AG$194-'Indicator Data'!K7)/(AG$194-AG$195)*10)))</f>
        <v>1.4492753623188417</v>
      </c>
      <c r="AH5" s="196">
        <f t="shared" si="14"/>
        <v>7.5232288771586795</v>
      </c>
      <c r="AI5" s="196">
        <f t="shared" si="15"/>
        <v>0</v>
      </c>
      <c r="AJ5" s="196">
        <f t="shared" si="16"/>
        <v>2.5211246956301201</v>
      </c>
      <c r="AK5" s="196">
        <f t="shared" si="17"/>
        <v>0</v>
      </c>
      <c r="AL5" s="196">
        <f t="shared" si="18"/>
        <v>1.34155157624239</v>
      </c>
      <c r="AM5" s="196">
        <f t="shared" si="19"/>
        <v>0</v>
      </c>
      <c r="AN5" s="196">
        <f t="shared" si="20"/>
        <v>0</v>
      </c>
      <c r="AO5" s="193">
        <f t="shared" si="21"/>
        <v>5.1552520254901149</v>
      </c>
      <c r="AP5" s="193">
        <f t="shared" si="22"/>
        <v>5.8423414141988719</v>
      </c>
      <c r="AQ5" s="193">
        <f t="shared" si="23"/>
        <v>0</v>
      </c>
      <c r="AR5" s="193">
        <f t="shared" si="24"/>
        <v>0.80740680616576121</v>
      </c>
      <c r="AS5" s="196">
        <f t="shared" si="25"/>
        <v>0.72463768115942084</v>
      </c>
      <c r="AT5" s="196">
        <f>IF('Indicator Data'!AY7&lt;1000,"x",IF('Indicator Data'!L7&gt;AT$194,10,IF('Indicator Data'!L7&lt;AT$195,0,10-(AT$194-'Indicator Data'!L7)/(AT$194-AT$195)*10)))</f>
        <v>4.4444444444444446</v>
      </c>
      <c r="AU5" s="193">
        <f t="shared" si="26"/>
        <v>2.5845410628019327</v>
      </c>
      <c r="AV5" s="191">
        <f t="shared" si="27"/>
        <v>3.2182261279012203</v>
      </c>
      <c r="AW5" s="196">
        <f>IF('Indicator Data'!M7=0,0,IF('Indicator Data'!M7&gt;AW$194,10,IF('Indicator Data'!M7&lt;AW$195,0,10-(AW$194-'Indicator Data'!M7)/(AW$194-AW$195)*10)))</f>
        <v>7.8902055049514006</v>
      </c>
      <c r="AX5" s="196">
        <f>IF('Indicator Data'!N7=0,0,IF(LOG('Indicator Data'!N7)&gt;LOG(AX$194),10,IF(LOG('Indicator Data'!N7)&lt;LOG(AX$195),0,10-(LOG(AX$194)-LOG('Indicator Data'!N7))/(LOG(AX$194)-LOG(AX$195))*10)))</f>
        <v>7.4167699324313885</v>
      </c>
      <c r="AY5" s="193">
        <f t="shared" si="28"/>
        <v>7.6616003902296423</v>
      </c>
      <c r="AZ5" s="196">
        <f>'Indicator Data'!O7</f>
        <v>4</v>
      </c>
      <c r="BA5" s="196">
        <f>'Indicator Data'!P7</f>
        <v>2</v>
      </c>
      <c r="BB5" s="193">
        <f t="shared" si="29"/>
        <v>8</v>
      </c>
      <c r="BC5" s="191">
        <f t="shared" si="30"/>
        <v>8</v>
      </c>
      <c r="BD5" s="68"/>
    </row>
    <row r="6" spans="1:56" s="43" customFormat="1" x14ac:dyDescent="0.2">
      <c r="A6" s="65" t="s">
        <v>7</v>
      </c>
      <c r="B6" s="69" t="s">
        <v>6</v>
      </c>
      <c r="C6" s="196">
        <f>IF('Indicator Data'!C8=0,0,IF(LOG('Indicator Data'!C8)&gt;C$194,10,IF(LOG('Indicator Data'!C8)&lt;C$195,0,10-(C$194-LOG('Indicator Data'!C8))/(C$194-C$195)*10)))</f>
        <v>0</v>
      </c>
      <c r="D6" s="196">
        <f>IF('Indicator Data'!D8=0,0,IF(LOG('Indicator Data'!D8)&gt;D$194,10,IF(LOG('Indicator Data'!D8)&lt;D$195,0,10-(D$194-LOG('Indicator Data'!D8))/(D$194-D$195)*10)))</f>
        <v>0</v>
      </c>
      <c r="E6" s="196">
        <f t="shared" si="0"/>
        <v>0</v>
      </c>
      <c r="F6" s="196">
        <f>IF('Indicator Data'!E8=0,0,IF(LOG('Indicator Data'!E8)&gt;F$194,10,IF(LOG('Indicator Data'!E8)&lt;F$195,0,10-(F$194-LOG('Indicator Data'!E8))/(F$194-F$195)*10)))</f>
        <v>5.991370094967829</v>
      </c>
      <c r="G6" s="196">
        <f>IF('Indicator Data'!F8=0,0,IF(LOG('Indicator Data'!F8)&gt;G$194,10,IF(LOG('Indicator Data'!F8)&lt;G$195,0,10-(G$194-LOG('Indicator Data'!F8))/(G$194-G$195)*10)))</f>
        <v>0</v>
      </c>
      <c r="H6" s="196">
        <f>IF('Indicator Data'!G8=0,0,IF(LOG('Indicator Data'!G8)&gt;H$194,10,IF(LOG('Indicator Data'!G8)&lt;H$195,0,10-(H$194-LOG('Indicator Data'!G8))/(H$194-H$195)*10)))</f>
        <v>0</v>
      </c>
      <c r="I6" s="196">
        <f>IF('Indicator Data'!H8=0,0,IF(LOG('Indicator Data'!H8)&gt;I$194,10,IF(LOG('Indicator Data'!H8)&lt;I$195,0,10-(I$194-LOG('Indicator Data'!H8))/(I$194-I$195)*10)))</f>
        <v>0</v>
      </c>
      <c r="J6" s="196">
        <f t="shared" si="1"/>
        <v>0</v>
      </c>
      <c r="K6" s="196">
        <f>IF('Indicator Data'!I8=0,0,IF(LOG('Indicator Data'!I8)&gt;K$194,10,IF(LOG('Indicator Data'!I8)&lt;K$195,0,10-(K$194-LOG('Indicator Data'!I8))/(K$194-K$195)*10)))</f>
        <v>0</v>
      </c>
      <c r="L6" s="196">
        <f t="shared" si="2"/>
        <v>0</v>
      </c>
      <c r="M6" s="196">
        <f>IF('Indicator Data'!J8=0,0,IF(LOG('Indicator Data'!J8)&gt;M$194,10,IF(LOG('Indicator Data'!J8)&lt;M$195,0,10-(M$194-LOG('Indicator Data'!J8))/(M$194-M$195)*10)))</f>
        <v>10</v>
      </c>
      <c r="N6" s="199">
        <f>'Indicator Data'!C8/'Indicator Data'!$AX8</f>
        <v>0</v>
      </c>
      <c r="O6" s="199">
        <f>'Indicator Data'!D8/'Indicator Data'!$AX8</f>
        <v>0</v>
      </c>
      <c r="P6" s="199">
        <f>'Indicator Data'!E8/'Indicator Data'!$AX8</f>
        <v>1.1606018698730575E-4</v>
      </c>
      <c r="Q6" s="199">
        <f>'Indicator Data'!F8/'Indicator Data'!$AX8</f>
        <v>0</v>
      </c>
      <c r="R6" s="199">
        <f>'Indicator Data'!G8/'Indicator Data'!$AX8</f>
        <v>0</v>
      </c>
      <c r="S6" s="199">
        <f>'Indicator Data'!H8/'Indicator Data'!$AX8</f>
        <v>0</v>
      </c>
      <c r="T6" s="199">
        <f>'Indicator Data'!I8/'Indicator Data'!$AX8</f>
        <v>0</v>
      </c>
      <c r="U6" s="199">
        <f>'Indicator Data'!J8/'Indicator Data'!$AX8</f>
        <v>7.8240797770299866E-3</v>
      </c>
      <c r="V6" s="196">
        <f t="shared" si="3"/>
        <v>0</v>
      </c>
      <c r="W6" s="196">
        <f t="shared" si="4"/>
        <v>0</v>
      </c>
      <c r="X6" s="196">
        <f t="shared" si="5"/>
        <v>0</v>
      </c>
      <c r="Y6" s="196">
        <f t="shared" si="6"/>
        <v>0.16580026712472318</v>
      </c>
      <c r="Z6" s="196">
        <f t="shared" si="7"/>
        <v>0</v>
      </c>
      <c r="AA6" s="196">
        <f t="shared" si="8"/>
        <v>0</v>
      </c>
      <c r="AB6" s="196">
        <f t="shared" si="9"/>
        <v>0</v>
      </c>
      <c r="AC6" s="196">
        <f t="shared" si="10"/>
        <v>0</v>
      </c>
      <c r="AD6" s="196">
        <f t="shared" si="11"/>
        <v>0</v>
      </c>
      <c r="AE6" s="196">
        <f t="shared" si="12"/>
        <v>0</v>
      </c>
      <c r="AF6" s="196">
        <f t="shared" si="13"/>
        <v>2.6080265923433288</v>
      </c>
      <c r="AG6" s="196">
        <f>IF('Indicator Data'!K8=0,0,IF('Indicator Data'!K8&gt;AG$194,10,IF('Indicator Data'!K8&lt;AG$195,0,10-(AG$194-'Indicator Data'!K8)/(AG$194-AG$195)*10)))</f>
        <v>7.2463768115942031</v>
      </c>
      <c r="AH6" s="196">
        <f t="shared" si="14"/>
        <v>0</v>
      </c>
      <c r="AI6" s="196">
        <f t="shared" si="15"/>
        <v>0</v>
      </c>
      <c r="AJ6" s="196">
        <f t="shared" si="16"/>
        <v>0</v>
      </c>
      <c r="AK6" s="196">
        <f t="shared" si="17"/>
        <v>0</v>
      </c>
      <c r="AL6" s="196">
        <f t="shared" si="18"/>
        <v>0</v>
      </c>
      <c r="AM6" s="196">
        <f t="shared" si="19"/>
        <v>0</v>
      </c>
      <c r="AN6" s="196">
        <f t="shared" si="20"/>
        <v>8.0373720708671677</v>
      </c>
      <c r="AO6" s="193">
        <f t="shared" si="21"/>
        <v>0</v>
      </c>
      <c r="AP6" s="193">
        <f t="shared" si="22"/>
        <v>3.6253141019480277</v>
      </c>
      <c r="AQ6" s="193">
        <f t="shared" si="23"/>
        <v>0</v>
      </c>
      <c r="AR6" s="193">
        <f t="shared" si="24"/>
        <v>0</v>
      </c>
      <c r="AS6" s="196">
        <f t="shared" si="25"/>
        <v>7.6418744412306854</v>
      </c>
      <c r="AT6" s="196">
        <f>IF('Indicator Data'!AY8&lt;1000,"x",IF('Indicator Data'!L8&gt;AT$194,10,IF('Indicator Data'!L8&lt;AT$195,0,10-(AT$194-'Indicator Data'!L8)/(AT$194-AT$195)*10)))</f>
        <v>1.1111111111111107</v>
      </c>
      <c r="AU6" s="193">
        <f t="shared" si="26"/>
        <v>4.376492776170898</v>
      </c>
      <c r="AV6" s="191">
        <f t="shared" si="27"/>
        <v>1.8222022611396445</v>
      </c>
      <c r="AW6" s="196">
        <f>IF('Indicator Data'!M8=0,0,IF('Indicator Data'!M8&gt;AW$194,10,IF('Indicator Data'!M8&lt;AW$195,0,10-(AW$194-'Indicator Data'!M8)/(AW$194-AW$195)*10)))</f>
        <v>8.2273950796130642</v>
      </c>
      <c r="AX6" s="196">
        <f>IF('Indicator Data'!N8=0,0,IF(LOG('Indicator Data'!N8)&gt;LOG(AX$194),10,IF(LOG('Indicator Data'!N8)&lt;LOG(AX$195),0,10-(LOG(AX$194)-LOG('Indicator Data'!N8))/(LOG(AX$194)-LOG(AX$195))*10)))</f>
        <v>5.3197051834332694</v>
      </c>
      <c r="AY6" s="193">
        <f t="shared" si="28"/>
        <v>7.0244535381601541</v>
      </c>
      <c r="AZ6" s="196">
        <f>'Indicator Data'!O8</f>
        <v>3</v>
      </c>
      <c r="BA6" s="196">
        <f>'Indicator Data'!P8</f>
        <v>1</v>
      </c>
      <c r="BB6" s="193">
        <f t="shared" si="29"/>
        <v>0</v>
      </c>
      <c r="BC6" s="191">
        <f t="shared" si="30"/>
        <v>4.9171174767121073</v>
      </c>
      <c r="BD6" s="68"/>
    </row>
    <row r="7" spans="1:56" s="43" customFormat="1" x14ac:dyDescent="0.2">
      <c r="A7" s="65" t="s">
        <v>9</v>
      </c>
      <c r="B7" s="69" t="s">
        <v>8</v>
      </c>
      <c r="C7" s="196">
        <f>IF('Indicator Data'!C9=0,0,IF(LOG('Indicator Data'!C9)&gt;C$194,10,IF(LOG('Indicator Data'!C9)&lt;C$195,0,10-(C$194-LOG('Indicator Data'!C9))/(C$194-C$195)*10)))</f>
        <v>3.0911177363130751</v>
      </c>
      <c r="D7" s="196">
        <f>IF('Indicator Data'!D9=0,0,IF(LOG('Indicator Data'!D9)&gt;D$194,10,IF(LOG('Indicator Data'!D9)&lt;D$195,0,10-(D$194-LOG('Indicator Data'!D9))/(D$194-D$195)*10)))</f>
        <v>4.1214903150840998</v>
      </c>
      <c r="E7" s="196">
        <f t="shared" si="0"/>
        <v>3.624008034721204</v>
      </c>
      <c r="F7" s="196">
        <f>IF('Indicator Data'!E9=0,0,IF(LOG('Indicator Data'!E9)&gt;F$194,10,IF(LOG('Indicator Data'!E9)&lt;F$195,0,10-(F$194-LOG('Indicator Data'!E9))/(F$194-F$195)*10)))</f>
        <v>0</v>
      </c>
      <c r="G7" s="196">
        <f>IF('Indicator Data'!F9=0,0,IF(LOG('Indicator Data'!F9)&gt;G$194,10,IF(LOG('Indicator Data'!F9)&lt;G$195,0,10-(G$194-LOG('Indicator Data'!F9))/(G$194-G$195)*10)))</f>
        <v>3.8663566586953282</v>
      </c>
      <c r="H7" s="196">
        <f>IF('Indicator Data'!G9=0,0,IF(LOG('Indicator Data'!G9)&gt;H$194,10,IF(LOG('Indicator Data'!G9)&lt;H$195,0,10-(H$194-LOG('Indicator Data'!G9))/(H$194-H$195)*10)))</f>
        <v>5.7744466627250457</v>
      </c>
      <c r="I7" s="196">
        <f>IF('Indicator Data'!H9=0,0,IF(LOG('Indicator Data'!H9)&gt;I$194,10,IF(LOG('Indicator Data'!H9)&lt;I$195,0,10-(I$194-LOG('Indicator Data'!H9))/(I$194-I$195)*10)))</f>
        <v>8.2695630789572263</v>
      </c>
      <c r="J7" s="196">
        <f t="shared" si="1"/>
        <v>7.2169631476180669</v>
      </c>
      <c r="K7" s="196">
        <f>IF('Indicator Data'!I9=0,0,IF(LOG('Indicator Data'!I9)&gt;K$194,10,IF(LOG('Indicator Data'!I9)&lt;K$195,0,10-(K$194-LOG('Indicator Data'!I9))/(K$194-K$195)*10)))</f>
        <v>4.6091533775322251</v>
      </c>
      <c r="L7" s="196">
        <f t="shared" si="2"/>
        <v>6.0792540516415086</v>
      </c>
      <c r="M7" s="196">
        <f>IF('Indicator Data'!J9=0,0,IF(LOG('Indicator Data'!J9)&gt;M$194,10,IF(LOG('Indicator Data'!J9)&lt;M$195,0,10-(M$194-LOG('Indicator Data'!J9))/(M$194-M$195)*10)))</f>
        <v>0</v>
      </c>
      <c r="N7" s="199">
        <f>'Indicator Data'!C9/'Indicator Data'!$AX9</f>
        <v>1.9154771409269965E-3</v>
      </c>
      <c r="O7" s="199">
        <f>'Indicator Data'!D9/'Indicator Data'!$AX9</f>
        <v>1.9154771409269965E-3</v>
      </c>
      <c r="P7" s="199">
        <f>'Indicator Data'!E9/'Indicator Data'!$AX9</f>
        <v>0</v>
      </c>
      <c r="Q7" s="199">
        <f>'Indicator Data'!F9/'Indicator Data'!$AX9</f>
        <v>3.9117630716230482E-3</v>
      </c>
      <c r="R7" s="199">
        <f>'Indicator Data'!G9/'Indicator Data'!$AX9</f>
        <v>8.5714285714285715E-2</v>
      </c>
      <c r="S7" s="199">
        <f>'Indicator Data'!H9/'Indicator Data'!$AX9</f>
        <v>3.3627826860032226E-2</v>
      </c>
      <c r="T7" s="199">
        <f>'Indicator Data'!I9/'Indicator Data'!$AX9</f>
        <v>1.5780407845752071E-3</v>
      </c>
      <c r="U7" s="199">
        <f>'Indicator Data'!J9/'Indicator Data'!$AX9</f>
        <v>0</v>
      </c>
      <c r="V7" s="196">
        <f t="shared" si="3"/>
        <v>9.5773857046349828</v>
      </c>
      <c r="W7" s="196">
        <f t="shared" si="4"/>
        <v>10</v>
      </c>
      <c r="X7" s="196">
        <f t="shared" si="5"/>
        <v>9.8056842305356309</v>
      </c>
      <c r="Y7" s="196">
        <f t="shared" si="6"/>
        <v>0</v>
      </c>
      <c r="Z7" s="196">
        <f t="shared" si="7"/>
        <v>7.8235261432460961</v>
      </c>
      <c r="AA7" s="196">
        <f t="shared" si="8"/>
        <v>10</v>
      </c>
      <c r="AB7" s="196">
        <f t="shared" si="9"/>
        <v>10</v>
      </c>
      <c r="AC7" s="196">
        <f t="shared" si="10"/>
        <v>10</v>
      </c>
      <c r="AD7" s="196">
        <f t="shared" si="11"/>
        <v>10</v>
      </c>
      <c r="AE7" s="196">
        <f t="shared" si="12"/>
        <v>10</v>
      </c>
      <c r="AF7" s="196">
        <f t="shared" si="13"/>
        <v>0</v>
      </c>
      <c r="AG7" s="196">
        <f>IF('Indicator Data'!K9=0,0,IF('Indicator Data'!K9&gt;AG$194,10,IF('Indicator Data'!K9&lt;AG$195,0,10-(AG$194-'Indicator Data'!K9)/(AG$194-AG$195)*10)))</f>
        <v>0</v>
      </c>
      <c r="AH7" s="196">
        <f t="shared" si="14"/>
        <v>6.334251720474029</v>
      </c>
      <c r="AI7" s="196">
        <f t="shared" si="15"/>
        <v>7.0607451575420495</v>
      </c>
      <c r="AJ7" s="196">
        <f t="shared" si="16"/>
        <v>7.8872233313625228</v>
      </c>
      <c r="AK7" s="196">
        <f t="shared" si="17"/>
        <v>9.1347815394786132</v>
      </c>
      <c r="AL7" s="196">
        <f t="shared" si="18"/>
        <v>8.5869350564862028</v>
      </c>
      <c r="AM7" s="196">
        <f t="shared" si="19"/>
        <v>7.3045766887661125</v>
      </c>
      <c r="AN7" s="196">
        <f t="shared" si="20"/>
        <v>0</v>
      </c>
      <c r="AO7" s="193">
        <f t="shared" si="21"/>
        <v>7.9847928909744015</v>
      </c>
      <c r="AP7" s="193">
        <f t="shared" si="22"/>
        <v>0</v>
      </c>
      <c r="AQ7" s="193">
        <f t="shared" si="23"/>
        <v>6.2307683123278874</v>
      </c>
      <c r="AR7" s="193">
        <f t="shared" si="24"/>
        <v>8.7465916486622284</v>
      </c>
      <c r="AS7" s="196">
        <f t="shared" si="25"/>
        <v>0</v>
      </c>
      <c r="AT7" s="196" t="str">
        <f>IF('Indicator Data'!AY9&lt;1000,"x",IF('Indicator Data'!L9&gt;AT$194,10,IF('Indicator Data'!L9&lt;AT$195,0,10-(AT$194-'Indicator Data'!L9)/(AT$194-AT$195)*10)))</f>
        <v>x</v>
      </c>
      <c r="AU7" s="193">
        <f t="shared" si="26"/>
        <v>0</v>
      </c>
      <c r="AV7" s="191">
        <f t="shared" si="27"/>
        <v>5.7439049572034451</v>
      </c>
      <c r="AW7" s="196">
        <f>IF('Indicator Data'!M9=0,0,IF('Indicator Data'!M9&gt;AW$194,10,IF('Indicator Data'!M9&lt;AW$195,0,10-(AW$194-'Indicator Data'!M9)/(AW$194-AW$195)*10)))</f>
        <v>2.6732456567712504E-2</v>
      </c>
      <c r="AX7" s="196">
        <f>IF('Indicator Data'!N9=0,0,IF(LOG('Indicator Data'!N9)&gt;LOG(AX$194),10,IF(LOG('Indicator Data'!N9)&lt;LOG(AX$195),0,10-(LOG(AX$194)-LOG('Indicator Data'!N9))/(LOG(AX$194)-LOG(AX$195))*10)))</f>
        <v>0</v>
      </c>
      <c r="AY7" s="193">
        <f t="shared" si="28"/>
        <v>1.3374277492286996E-2</v>
      </c>
      <c r="AZ7" s="196">
        <f>'Indicator Data'!O9</f>
        <v>0</v>
      </c>
      <c r="BA7" s="196">
        <f>'Indicator Data'!P9</f>
        <v>0</v>
      </c>
      <c r="BB7" s="193">
        <f t="shared" si="29"/>
        <v>0</v>
      </c>
      <c r="BC7" s="191">
        <f t="shared" si="30"/>
        <v>9.361994244600897E-3</v>
      </c>
      <c r="BD7" s="68"/>
    </row>
    <row r="8" spans="1:56" s="43" customFormat="1" x14ac:dyDescent="0.2">
      <c r="A8" s="65" t="s">
        <v>11</v>
      </c>
      <c r="B8" s="69" t="s">
        <v>10</v>
      </c>
      <c r="C8" s="196">
        <f>IF('Indicator Data'!C10=0,0,IF(LOG('Indicator Data'!C10)&gt;C$194,10,IF(LOG('Indicator Data'!C10)&lt;C$195,0,10-(C$194-LOG('Indicator Data'!C10))/(C$194-C$195)*10)))</f>
        <v>8.1396101921802018</v>
      </c>
      <c r="D8" s="196">
        <f>IF('Indicator Data'!D10=0,0,IF(LOG('Indicator Data'!D10)&gt;D$194,10,IF(LOG('Indicator Data'!D10)&lt;D$195,0,10-(D$194-LOG('Indicator Data'!D10))/(D$194-D$195)*10)))</f>
        <v>6.1999828311025063</v>
      </c>
      <c r="E8" s="196">
        <f t="shared" si="0"/>
        <v>7.2909773180309347</v>
      </c>
      <c r="F8" s="196">
        <f>IF('Indicator Data'!E10=0,0,IF(LOG('Indicator Data'!E10)&gt;F$194,10,IF(LOG('Indicator Data'!E10)&lt;F$195,0,10-(F$194-LOG('Indicator Data'!E10))/(F$194-F$195)*10)))</f>
        <v>10</v>
      </c>
      <c r="G8" s="196">
        <f>IF('Indicator Data'!F10=0,0,IF(LOG('Indicator Data'!F10)&gt;G$194,10,IF(LOG('Indicator Data'!F10)&lt;G$195,0,10-(G$194-LOG('Indicator Data'!F10))/(G$194-G$195)*10)))</f>
        <v>0</v>
      </c>
      <c r="H8" s="196">
        <f>IF('Indicator Data'!G10=0,0,IF(LOG('Indicator Data'!G10)&gt;H$194,10,IF(LOG('Indicator Data'!G10)&lt;H$195,0,10-(H$194-LOG('Indicator Data'!G10))/(H$194-H$195)*10)))</f>
        <v>0</v>
      </c>
      <c r="I8" s="196">
        <f>IF('Indicator Data'!H10=0,0,IF(LOG('Indicator Data'!H10)&gt;I$194,10,IF(LOG('Indicator Data'!H10)&lt;I$195,0,10-(I$194-LOG('Indicator Data'!H10))/(I$194-I$195)*10)))</f>
        <v>0</v>
      </c>
      <c r="J8" s="196">
        <f t="shared" si="1"/>
        <v>0</v>
      </c>
      <c r="K8" s="196">
        <f>IF('Indicator Data'!I10=0,0,IF(LOG('Indicator Data'!I10)&gt;K$194,10,IF(LOG('Indicator Data'!I10)&lt;K$195,0,10-(K$194-LOG('Indicator Data'!I10))/(K$194-K$195)*10)))</f>
        <v>0</v>
      </c>
      <c r="L8" s="196">
        <f t="shared" si="2"/>
        <v>0</v>
      </c>
      <c r="M8" s="196">
        <f>IF('Indicator Data'!J10=0,0,IF(LOG('Indicator Data'!J10)&gt;M$194,10,IF(LOG('Indicator Data'!J10)&lt;M$195,0,10-(M$194-LOG('Indicator Data'!J10))/(M$194-M$195)*10)))</f>
        <v>0</v>
      </c>
      <c r="N8" s="199">
        <f>'Indicator Data'!C10/'Indicator Data'!$AX10</f>
        <v>4.348694273338506E-4</v>
      </c>
      <c r="O8" s="199">
        <f>'Indicator Data'!D10/'Indicator Data'!$AX10</f>
        <v>1.7478720953908651E-5</v>
      </c>
      <c r="P8" s="199">
        <f>'Indicator Data'!E10/'Indicator Data'!$AX10</f>
        <v>2.6432792007266472E-3</v>
      </c>
      <c r="Q8" s="199">
        <f>'Indicator Data'!F10/'Indicator Data'!$AX10</f>
        <v>0</v>
      </c>
      <c r="R8" s="199">
        <f>'Indicator Data'!G10/'Indicator Data'!$AX10</f>
        <v>0</v>
      </c>
      <c r="S8" s="199">
        <f>'Indicator Data'!H10/'Indicator Data'!$AX10</f>
        <v>0</v>
      </c>
      <c r="T8" s="199">
        <f>'Indicator Data'!I10/'Indicator Data'!$AX10</f>
        <v>0</v>
      </c>
      <c r="U8" s="199">
        <f>'Indicator Data'!J10/'Indicator Data'!$AX10</f>
        <v>0</v>
      </c>
      <c r="V8" s="196">
        <f t="shared" si="3"/>
        <v>2.1743471366692537</v>
      </c>
      <c r="W8" s="196">
        <f t="shared" si="4"/>
        <v>0.174787209539085</v>
      </c>
      <c r="X8" s="196">
        <f t="shared" si="5"/>
        <v>1.2249922843724645</v>
      </c>
      <c r="Y8" s="196">
        <f t="shared" si="6"/>
        <v>3.77611314389521</v>
      </c>
      <c r="Z8" s="196">
        <f t="shared" si="7"/>
        <v>0</v>
      </c>
      <c r="AA8" s="196">
        <f t="shared" si="8"/>
        <v>0</v>
      </c>
      <c r="AB8" s="196">
        <f t="shared" si="9"/>
        <v>0</v>
      </c>
      <c r="AC8" s="196">
        <f t="shared" si="10"/>
        <v>0</v>
      </c>
      <c r="AD8" s="196">
        <f t="shared" si="11"/>
        <v>0</v>
      </c>
      <c r="AE8" s="196">
        <f t="shared" si="12"/>
        <v>0</v>
      </c>
      <c r="AF8" s="196">
        <f t="shared" si="13"/>
        <v>0</v>
      </c>
      <c r="AG8" s="196">
        <f>IF('Indicator Data'!K10=0,0,IF('Indicator Data'!K10&gt;AG$194,10,IF('Indicator Data'!K10&lt;AG$195,0,10-(AG$194-'Indicator Data'!K10)/(AG$194-AG$195)*10)))</f>
        <v>2.8985507246376807</v>
      </c>
      <c r="AH8" s="196">
        <f t="shared" si="14"/>
        <v>5.1569786644247273</v>
      </c>
      <c r="AI8" s="196">
        <f t="shared" si="15"/>
        <v>3.1873850203207956</v>
      </c>
      <c r="AJ8" s="196">
        <f t="shared" si="16"/>
        <v>0</v>
      </c>
      <c r="AK8" s="196">
        <f t="shared" si="17"/>
        <v>0</v>
      </c>
      <c r="AL8" s="196">
        <f t="shared" si="18"/>
        <v>0</v>
      </c>
      <c r="AM8" s="196">
        <f t="shared" si="19"/>
        <v>0</v>
      </c>
      <c r="AN8" s="196">
        <f t="shared" si="20"/>
        <v>0</v>
      </c>
      <c r="AO8" s="193">
        <f t="shared" si="21"/>
        <v>4.9656821909762083</v>
      </c>
      <c r="AP8" s="193">
        <f t="shared" si="22"/>
        <v>8.256291021972217</v>
      </c>
      <c r="AQ8" s="193">
        <f t="shared" si="23"/>
        <v>0</v>
      </c>
      <c r="AR8" s="193">
        <f t="shared" si="24"/>
        <v>0</v>
      </c>
      <c r="AS8" s="196">
        <f t="shared" si="25"/>
        <v>1.4492753623188404</v>
      </c>
      <c r="AT8" s="196">
        <f>IF('Indicator Data'!AY10&lt;1000,"x",IF('Indicator Data'!L10&gt;AT$194,10,IF('Indicator Data'!L10&lt;AT$195,0,10-(AT$194-'Indicator Data'!L10)/(AT$194-AT$195)*10)))</f>
        <v>2.2222222222222223</v>
      </c>
      <c r="AU8" s="193">
        <f t="shared" si="26"/>
        <v>1.8357487922705313</v>
      </c>
      <c r="AV8" s="191">
        <f t="shared" si="27"/>
        <v>3.8568136180983208</v>
      </c>
      <c r="AW8" s="196">
        <f>IF('Indicator Data'!M10=0,0,IF('Indicator Data'!M10&gt;AW$194,10,IF('Indicator Data'!M10&lt;AW$195,0,10-(AW$194-'Indicator Data'!M10)/(AW$194-AW$195)*10)))</f>
        <v>2.1315489022411613</v>
      </c>
      <c r="AX8" s="196">
        <f>IF('Indicator Data'!N10=0,0,IF(LOG('Indicator Data'!N10)&gt;LOG(AX$194),10,IF(LOG('Indicator Data'!N10)&lt;LOG(AX$195),0,10-(LOG(AX$194)-LOG('Indicator Data'!N10))/(LOG(AX$194)-LOG(AX$195))*10)))</f>
        <v>3.6594243366082546</v>
      </c>
      <c r="AY8" s="193">
        <f t="shared" si="28"/>
        <v>2.9310814685815769</v>
      </c>
      <c r="AZ8" s="196">
        <f>'Indicator Data'!O10</f>
        <v>0</v>
      </c>
      <c r="BA8" s="196">
        <f>'Indicator Data'!P10</f>
        <v>3</v>
      </c>
      <c r="BB8" s="193">
        <f t="shared" si="29"/>
        <v>0</v>
      </c>
      <c r="BC8" s="191">
        <f t="shared" si="30"/>
        <v>2.0517570280071036</v>
      </c>
      <c r="BD8" s="68"/>
    </row>
    <row r="9" spans="1:56" s="43" customFormat="1" x14ac:dyDescent="0.2">
      <c r="A9" s="65" t="s">
        <v>13</v>
      </c>
      <c r="B9" s="69" t="s">
        <v>12</v>
      </c>
      <c r="C9" s="196">
        <f>IF('Indicator Data'!C11=0,0,IF(LOG('Indicator Data'!C11)&gt;C$194,10,IF(LOG('Indicator Data'!C11)&lt;C$195,0,10-(C$194-LOG('Indicator Data'!C11))/(C$194-C$195)*10)))</f>
        <v>6.9831779619880683</v>
      </c>
      <c r="D9" s="196">
        <f>IF('Indicator Data'!D11=0,0,IF(LOG('Indicator Data'!D11)&gt;D$194,10,IF(LOG('Indicator Data'!D11)&lt;D$195,0,10-(D$194-LOG('Indicator Data'!D11))/(D$194-D$195)*10)))</f>
        <v>7.375040857774076</v>
      </c>
      <c r="E9" s="196">
        <f t="shared" si="0"/>
        <v>7.1839940710672989</v>
      </c>
      <c r="F9" s="196">
        <f>IF('Indicator Data'!E11=0,0,IF(LOG('Indicator Data'!E11)&gt;F$194,10,IF(LOG('Indicator Data'!E11)&lt;F$195,0,10-(F$194-LOG('Indicator Data'!E11))/(F$194-F$195)*10)))</f>
        <v>6.840194092509865</v>
      </c>
      <c r="G9" s="196">
        <f>IF('Indicator Data'!F11=0,0,IF(LOG('Indicator Data'!F11)&gt;G$194,10,IF(LOG('Indicator Data'!F11)&lt;G$195,0,10-(G$194-LOG('Indicator Data'!F11))/(G$194-G$195)*10)))</f>
        <v>0</v>
      </c>
      <c r="H9" s="196">
        <f>IF('Indicator Data'!G11=0,0,IF(LOG('Indicator Data'!G11)&gt;H$194,10,IF(LOG('Indicator Data'!G11)&lt;H$195,0,10-(H$194-LOG('Indicator Data'!G11))/(H$194-H$195)*10)))</f>
        <v>0</v>
      </c>
      <c r="I9" s="196">
        <f>IF('Indicator Data'!H11=0,0,IF(LOG('Indicator Data'!H11)&gt;I$194,10,IF(LOG('Indicator Data'!H11)&lt;I$195,0,10-(I$194-LOG('Indicator Data'!H11))/(I$194-I$195)*10)))</f>
        <v>0</v>
      </c>
      <c r="J9" s="196">
        <f t="shared" si="1"/>
        <v>0</v>
      </c>
      <c r="K9" s="196">
        <f>IF('Indicator Data'!I11=0,0,IF(LOG('Indicator Data'!I11)&gt;K$194,10,IF(LOG('Indicator Data'!I11)&lt;K$195,0,10-(K$194-LOG('Indicator Data'!I11))/(K$194-K$195)*10)))</f>
        <v>0</v>
      </c>
      <c r="L9" s="196">
        <f t="shared" si="2"/>
        <v>0</v>
      </c>
      <c r="M9" s="196">
        <f>IF('Indicator Data'!J11=0,0,IF(LOG('Indicator Data'!J11)&gt;M$194,10,IF(LOG('Indicator Data'!J11)&lt;M$195,0,10-(M$194-LOG('Indicator Data'!J11))/(M$194-M$195)*10)))</f>
        <v>7.7775715332490485</v>
      </c>
      <c r="N9" s="199">
        <f>'Indicator Data'!C11/'Indicator Data'!$AX11</f>
        <v>2.0871596400189453E-3</v>
      </c>
      <c r="O9" s="199">
        <f>'Indicator Data'!D11/'Indicator Data'!$AX11</f>
        <v>5.4802041929136495E-4</v>
      </c>
      <c r="P9" s="199">
        <f>'Indicator Data'!E11/'Indicator Data'!$AX11</f>
        <v>1.8296251452176769E-3</v>
      </c>
      <c r="Q9" s="199">
        <f>'Indicator Data'!F11/'Indicator Data'!$AX11</f>
        <v>0</v>
      </c>
      <c r="R9" s="199">
        <f>'Indicator Data'!G11/'Indicator Data'!$AX11</f>
        <v>0</v>
      </c>
      <c r="S9" s="199">
        <f>'Indicator Data'!H11/'Indicator Data'!$AX11</f>
        <v>0</v>
      </c>
      <c r="T9" s="199">
        <f>'Indicator Data'!I11/'Indicator Data'!$AX11</f>
        <v>0</v>
      </c>
      <c r="U9" s="199">
        <f>'Indicator Data'!J11/'Indicator Data'!$AX11</f>
        <v>4.3382352275275838E-3</v>
      </c>
      <c r="V9" s="196">
        <f t="shared" si="3"/>
        <v>10</v>
      </c>
      <c r="W9" s="196">
        <f t="shared" si="4"/>
        <v>5.4802041929136491</v>
      </c>
      <c r="X9" s="196">
        <f t="shared" si="5"/>
        <v>8.6097988070511757</v>
      </c>
      <c r="Y9" s="196">
        <f t="shared" si="6"/>
        <v>2.6137502074538244</v>
      </c>
      <c r="Z9" s="196">
        <f t="shared" si="7"/>
        <v>0</v>
      </c>
      <c r="AA9" s="196">
        <f t="shared" si="8"/>
        <v>0</v>
      </c>
      <c r="AB9" s="196">
        <f t="shared" si="9"/>
        <v>0</v>
      </c>
      <c r="AC9" s="196">
        <f t="shared" si="10"/>
        <v>0</v>
      </c>
      <c r="AD9" s="196">
        <f t="shared" si="11"/>
        <v>0</v>
      </c>
      <c r="AE9" s="196">
        <f t="shared" si="12"/>
        <v>0</v>
      </c>
      <c r="AF9" s="196">
        <f t="shared" si="13"/>
        <v>1.4460784091758612</v>
      </c>
      <c r="AG9" s="196">
        <f>IF('Indicator Data'!K11=0,0,IF('Indicator Data'!K11&gt;AG$194,10,IF('Indicator Data'!K11&lt;AG$195,0,10-(AG$194-'Indicator Data'!K11)/(AG$194-AG$195)*10)))</f>
        <v>1.4492753623188417</v>
      </c>
      <c r="AH9" s="196">
        <f t="shared" si="14"/>
        <v>8.4915889809940346</v>
      </c>
      <c r="AI9" s="196">
        <f t="shared" si="15"/>
        <v>6.4276225253438621</v>
      </c>
      <c r="AJ9" s="196">
        <f t="shared" si="16"/>
        <v>0</v>
      </c>
      <c r="AK9" s="196">
        <f t="shared" si="17"/>
        <v>0</v>
      </c>
      <c r="AL9" s="196">
        <f t="shared" si="18"/>
        <v>0</v>
      </c>
      <c r="AM9" s="196">
        <f t="shared" si="19"/>
        <v>0</v>
      </c>
      <c r="AN9" s="196">
        <f t="shared" si="20"/>
        <v>5.4349531646448348</v>
      </c>
      <c r="AO9" s="193">
        <f t="shared" si="21"/>
        <v>7.9769531425739437</v>
      </c>
      <c r="AP9" s="193">
        <f t="shared" si="22"/>
        <v>5.0868664865439142</v>
      </c>
      <c r="AQ9" s="193">
        <f t="shared" si="23"/>
        <v>0</v>
      </c>
      <c r="AR9" s="193">
        <f t="shared" si="24"/>
        <v>0</v>
      </c>
      <c r="AS9" s="196">
        <f t="shared" si="25"/>
        <v>3.4421142634818382</v>
      </c>
      <c r="AT9" s="196">
        <f>IF('Indicator Data'!AY11&lt;1000,"x",IF('Indicator Data'!L11&gt;AT$194,10,IF('Indicator Data'!L11&lt;AT$195,0,10-(AT$194-'Indicator Data'!L11)/(AT$194-AT$195)*10)))</f>
        <v>3.3333333333333339</v>
      </c>
      <c r="AU9" s="193">
        <f t="shared" si="26"/>
        <v>3.3877237984075861</v>
      </c>
      <c r="AV9" s="191">
        <f t="shared" si="27"/>
        <v>4.01420180465509</v>
      </c>
      <c r="AW9" s="196">
        <f>IF('Indicator Data'!M11=0,0,IF('Indicator Data'!M11&gt;AW$194,10,IF('Indicator Data'!M11&lt;AW$195,0,10-(AW$194-'Indicator Data'!M11)/(AW$194-AW$195)*10)))</f>
        <v>0.32270710951489079</v>
      </c>
      <c r="AX9" s="196">
        <f>IF('Indicator Data'!N11=0,0,IF(LOG('Indicator Data'!N11)&gt;LOG(AX$194),10,IF(LOG('Indicator Data'!N11)&lt;LOG(AX$195),0,10-(LOG(AX$194)-LOG('Indicator Data'!N11))/(LOG(AX$194)-LOG(AX$195))*10)))</f>
        <v>0</v>
      </c>
      <c r="AY9" s="193">
        <f t="shared" si="28"/>
        <v>0.16254245702251621</v>
      </c>
      <c r="AZ9" s="196">
        <f>'Indicator Data'!O11</f>
        <v>1</v>
      </c>
      <c r="BA9" s="196">
        <f>'Indicator Data'!P11</f>
        <v>0</v>
      </c>
      <c r="BB9" s="193">
        <f t="shared" si="29"/>
        <v>0</v>
      </c>
      <c r="BC9" s="191">
        <f t="shared" si="30"/>
        <v>0.11377971991576136</v>
      </c>
      <c r="BD9" s="68"/>
    </row>
    <row r="10" spans="1:56" s="43" customFormat="1" x14ac:dyDescent="0.2">
      <c r="A10" s="65" t="s">
        <v>15</v>
      </c>
      <c r="B10" s="69" t="s">
        <v>14</v>
      </c>
      <c r="C10" s="196">
        <f>IF('Indicator Data'!C12=0,0,IF(LOG('Indicator Data'!C12)&gt;C$194,10,IF(LOG('Indicator Data'!C12)&lt;C$195,0,10-(C$194-LOG('Indicator Data'!C12))/(C$194-C$195)*10)))</f>
        <v>7.9528948008683891</v>
      </c>
      <c r="D10" s="196">
        <f>IF('Indicator Data'!D12=0,0,IF(LOG('Indicator Data'!D12)&gt;D$194,10,IF(LOG('Indicator Data'!D12)&lt;D$195,0,10-(D$194-LOG('Indicator Data'!D12))/(D$194-D$195)*10)))</f>
        <v>0</v>
      </c>
      <c r="E10" s="196">
        <f t="shared" si="0"/>
        <v>5.1873207420965013</v>
      </c>
      <c r="F10" s="196">
        <f>IF('Indicator Data'!E12=0,0,IF(LOG('Indicator Data'!E12)&gt;F$194,10,IF(LOG('Indicator Data'!E12)&lt;F$195,0,10-(F$194-LOG('Indicator Data'!E12))/(F$194-F$195)*10)))</f>
        <v>6.6616049388903145</v>
      </c>
      <c r="G10" s="196">
        <f>IF('Indicator Data'!F12=0,0,IF(LOG('Indicator Data'!F12)&gt;G$194,10,IF(LOG('Indicator Data'!F12)&lt;G$195,0,10-(G$194-LOG('Indicator Data'!F12))/(G$194-G$195)*10)))</f>
        <v>7.3296612837300792</v>
      </c>
      <c r="H10" s="196">
        <f>IF('Indicator Data'!G12=0,0,IF(LOG('Indicator Data'!G12)&gt;H$194,10,IF(LOG('Indicator Data'!G12)&lt;H$195,0,10-(H$194-LOG('Indicator Data'!G12))/(H$194-H$195)*10)))</f>
        <v>6.7139628019862627</v>
      </c>
      <c r="I10" s="196">
        <f>IF('Indicator Data'!H12=0,0,IF(LOG('Indicator Data'!H12)&gt;I$194,10,IF(LOG('Indicator Data'!H12)&lt;I$195,0,10-(I$194-LOG('Indicator Data'!H12))/(I$194-I$195)*10)))</f>
        <v>7.0341763911780104</v>
      </c>
      <c r="J10" s="196">
        <f t="shared" si="1"/>
        <v>6.8770956871705913</v>
      </c>
      <c r="K10" s="196">
        <f>IF('Indicator Data'!I12=0,0,IF(LOG('Indicator Data'!I12)&gt;K$194,10,IF(LOG('Indicator Data'!I12)&lt;K$195,0,10-(K$194-LOG('Indicator Data'!I12))/(K$194-K$195)*10)))</f>
        <v>4.3311414812658011</v>
      </c>
      <c r="L10" s="196">
        <f t="shared" si="2"/>
        <v>5.7532667697165856</v>
      </c>
      <c r="M10" s="196">
        <f>IF('Indicator Data'!J12=0,0,IF(LOG('Indicator Data'!J12)&gt;M$194,10,IF(LOG('Indicator Data'!J12)&lt;M$195,0,10-(M$194-LOG('Indicator Data'!J12))/(M$194-M$195)*10)))</f>
        <v>10</v>
      </c>
      <c r="N10" s="199">
        <f>'Indicator Data'!C12/'Indicator Data'!$AX12</f>
        <v>6.5609297747305892E-4</v>
      </c>
      <c r="O10" s="199">
        <f>'Indicator Data'!D12/'Indicator Data'!$AX12</f>
        <v>0</v>
      </c>
      <c r="P10" s="199">
        <f>'Indicator Data'!E12/'Indicator Data'!$AX12</f>
        <v>1.9973282492250624E-4</v>
      </c>
      <c r="Q10" s="199">
        <f>'Indicator Data'!F12/'Indicator Data'!$AX12</f>
        <v>3.6954895831982327E-4</v>
      </c>
      <c r="R10" s="199">
        <f>'Indicator Data'!G12/'Indicator Data'!$AX12</f>
        <v>9.8353284999718989E-4</v>
      </c>
      <c r="S10" s="199">
        <f>'Indicator Data'!H12/'Indicator Data'!$AX12</f>
        <v>5.572632279764298E-5</v>
      </c>
      <c r="T10" s="199">
        <f>'Indicator Data'!I12/'Indicator Data'!$AX12</f>
        <v>5.2310977955894497E-6</v>
      </c>
      <c r="U10" s="199">
        <f>'Indicator Data'!J12/'Indicator Data'!$AX12</f>
        <v>1.3157630100296856E-2</v>
      </c>
      <c r="V10" s="196">
        <f t="shared" si="3"/>
        <v>3.2804648873652944</v>
      </c>
      <c r="W10" s="196">
        <f t="shared" si="4"/>
        <v>0</v>
      </c>
      <c r="X10" s="196">
        <f t="shared" si="5"/>
        <v>1.7833471634201952</v>
      </c>
      <c r="Y10" s="196">
        <f t="shared" si="6"/>
        <v>0.28533260703215113</v>
      </c>
      <c r="Z10" s="196">
        <f t="shared" si="7"/>
        <v>0.73909791663964697</v>
      </c>
      <c r="AA10" s="196">
        <f t="shared" si="8"/>
        <v>0.19670656999943859</v>
      </c>
      <c r="AB10" s="196">
        <f t="shared" si="9"/>
        <v>0.55726322797642958</v>
      </c>
      <c r="AC10" s="196">
        <f t="shared" si="10"/>
        <v>0.3784988819337719</v>
      </c>
      <c r="AD10" s="196">
        <f t="shared" si="11"/>
        <v>0.174369926519649</v>
      </c>
      <c r="AE10" s="196">
        <f t="shared" si="12"/>
        <v>0.27691514716926474</v>
      </c>
      <c r="AF10" s="196">
        <f t="shared" si="13"/>
        <v>4.3858767000989527</v>
      </c>
      <c r="AG10" s="196">
        <f>IF('Indicator Data'!K12=0,0,IF('Indicator Data'!K12&gt;AG$194,10,IF('Indicator Data'!K12&lt;AG$195,0,10-(AG$194-'Indicator Data'!K12)/(AG$194-AG$195)*10)))</f>
        <v>5.7971014492753623</v>
      </c>
      <c r="AH10" s="196">
        <f t="shared" si="14"/>
        <v>5.6166798441168417</v>
      </c>
      <c r="AI10" s="196">
        <f t="shared" si="15"/>
        <v>0</v>
      </c>
      <c r="AJ10" s="196">
        <f t="shared" si="16"/>
        <v>3.4553346859928507</v>
      </c>
      <c r="AK10" s="196">
        <f t="shared" si="17"/>
        <v>3.79571980957722</v>
      </c>
      <c r="AL10" s="196">
        <f t="shared" si="18"/>
        <v>3.627462250642151</v>
      </c>
      <c r="AM10" s="196">
        <f t="shared" si="19"/>
        <v>2.2527557038927251</v>
      </c>
      <c r="AN10" s="196">
        <f t="shared" si="20"/>
        <v>8.3775268927446103</v>
      </c>
      <c r="AO10" s="193">
        <f t="shared" si="21"/>
        <v>3.6776920971059726</v>
      </c>
      <c r="AP10" s="193">
        <f t="shared" si="22"/>
        <v>4.1706955419254612</v>
      </c>
      <c r="AQ10" s="193">
        <f t="shared" si="23"/>
        <v>4.8484241874474421</v>
      </c>
      <c r="AR10" s="193">
        <f t="shared" si="24"/>
        <v>3.4921915329185955</v>
      </c>
      <c r="AS10" s="196">
        <f t="shared" si="25"/>
        <v>7.0873141710099858</v>
      </c>
      <c r="AT10" s="196">
        <f>IF('Indicator Data'!AY12&lt;1000,"x",IF('Indicator Data'!L12&gt;AT$194,10,IF('Indicator Data'!L12&lt;AT$195,0,10-(AT$194-'Indicator Data'!L12)/(AT$194-AT$195)*10)))</f>
        <v>4.4444444444444446</v>
      </c>
      <c r="AU10" s="193">
        <f t="shared" si="26"/>
        <v>5.7658793077272152</v>
      </c>
      <c r="AV10" s="191">
        <f t="shared" si="27"/>
        <v>4.4455157680517967</v>
      </c>
      <c r="AW10" s="196">
        <f>IF('Indicator Data'!M12=0,0,IF('Indicator Data'!M12&gt;AW$194,10,IF('Indicator Data'!M12&lt;AW$195,0,10-(AW$194-'Indicator Data'!M12)/(AW$194-AW$195)*10)))</f>
        <v>0.32903610833311703</v>
      </c>
      <c r="AX10" s="196">
        <f>IF('Indicator Data'!N12=0,0,IF(LOG('Indicator Data'!N12)&gt;LOG(AX$194),10,IF(LOG('Indicator Data'!N12)&lt;LOG(AX$195),0,10-(LOG(AX$194)-LOG('Indicator Data'!N12))/(LOG(AX$194)-LOG(AX$195))*10)))</f>
        <v>0</v>
      </c>
      <c r="AY10" s="193">
        <f t="shared" si="28"/>
        <v>0.16575440773227851</v>
      </c>
      <c r="AZ10" s="196">
        <f>'Indicator Data'!O12</f>
        <v>0</v>
      </c>
      <c r="BA10" s="196">
        <f>'Indicator Data'!P12</f>
        <v>0</v>
      </c>
      <c r="BB10" s="193">
        <f t="shared" si="29"/>
        <v>0</v>
      </c>
      <c r="BC10" s="191">
        <f t="shared" si="30"/>
        <v>0.11602808541259495</v>
      </c>
      <c r="BD10" s="68"/>
    </row>
    <row r="11" spans="1:56" s="43" customFormat="1" x14ac:dyDescent="0.2">
      <c r="A11" s="65" t="s">
        <v>17</v>
      </c>
      <c r="B11" s="69" t="s">
        <v>16</v>
      </c>
      <c r="C11" s="196">
        <f>IF('Indicator Data'!C13=0,0,IF(LOG('Indicator Data'!C13)&gt;C$194,10,IF(LOG('Indicator Data'!C13)&lt;C$195,0,10-(C$194-LOG('Indicator Data'!C13))/(C$194-C$195)*10)))</f>
        <v>7.3470469310168252</v>
      </c>
      <c r="D11" s="196">
        <f>IF('Indicator Data'!D13=0,0,IF(LOG('Indicator Data'!D13)&gt;D$194,10,IF(LOG('Indicator Data'!D13)&lt;D$195,0,10-(D$194-LOG('Indicator Data'!D13))/(D$194-D$195)*10)))</f>
        <v>0</v>
      </c>
      <c r="E11" s="196">
        <f t="shared" si="0"/>
        <v>4.6440456765897506</v>
      </c>
      <c r="F11" s="196">
        <f>IF('Indicator Data'!E13=0,0,IF(LOG('Indicator Data'!E13)&gt;F$194,10,IF(LOG('Indicator Data'!E13)&lt;F$195,0,10-(F$194-LOG('Indicator Data'!E13))/(F$194-F$195)*10)))</f>
        <v>8.1037416833187752</v>
      </c>
      <c r="G11" s="196">
        <f>IF('Indicator Data'!F13=0,0,IF(LOG('Indicator Data'!F13)&gt;G$194,10,IF(LOG('Indicator Data'!F13)&lt;G$195,0,10-(G$194-LOG('Indicator Data'!F13))/(G$194-G$195)*10)))</f>
        <v>0</v>
      </c>
      <c r="H11" s="196">
        <f>IF('Indicator Data'!G13=0,0,IF(LOG('Indicator Data'!G13)&gt;H$194,10,IF(LOG('Indicator Data'!G13)&lt;H$195,0,10-(H$194-LOG('Indicator Data'!G13))/(H$194-H$195)*10)))</f>
        <v>0</v>
      </c>
      <c r="I11" s="196">
        <f>IF('Indicator Data'!H13=0,0,IF(LOG('Indicator Data'!H13)&gt;I$194,10,IF(LOG('Indicator Data'!H13)&lt;I$195,0,10-(I$194-LOG('Indicator Data'!H13))/(I$194-I$195)*10)))</f>
        <v>0</v>
      </c>
      <c r="J11" s="196">
        <f t="shared" si="1"/>
        <v>0</v>
      </c>
      <c r="K11" s="196">
        <f>IF('Indicator Data'!I13=0,0,IF(LOG('Indicator Data'!I13)&gt;K$194,10,IF(LOG('Indicator Data'!I13)&lt;K$195,0,10-(K$194-LOG('Indicator Data'!I13))/(K$194-K$195)*10)))</f>
        <v>0</v>
      </c>
      <c r="L11" s="196">
        <f t="shared" si="2"/>
        <v>0</v>
      </c>
      <c r="M11" s="196">
        <f>IF('Indicator Data'!J13=0,0,IF(LOG('Indicator Data'!J13)&gt;M$194,10,IF(LOG('Indicator Data'!J13)&lt;M$195,0,10-(M$194-LOG('Indicator Data'!J13))/(M$194-M$195)*10)))</f>
        <v>0</v>
      </c>
      <c r="N11" s="199">
        <f>'Indicator Data'!C13/'Indicator Data'!$AX13</f>
        <v>1.0250411029224034E-3</v>
      </c>
      <c r="O11" s="199">
        <f>'Indicator Data'!D13/'Indicator Data'!$AX13</f>
        <v>0</v>
      </c>
      <c r="P11" s="199">
        <f>'Indicator Data'!E13/'Indicator Data'!$AX13</f>
        <v>2.0578759010435243E-3</v>
      </c>
      <c r="Q11" s="199">
        <f>'Indicator Data'!F13/'Indicator Data'!$AX13</f>
        <v>0</v>
      </c>
      <c r="R11" s="199">
        <f>'Indicator Data'!G13/'Indicator Data'!$AX13</f>
        <v>0</v>
      </c>
      <c r="S11" s="199">
        <f>'Indicator Data'!H13/'Indicator Data'!$AX13</f>
        <v>0</v>
      </c>
      <c r="T11" s="199">
        <f>'Indicator Data'!I13/'Indicator Data'!$AX13</f>
        <v>0</v>
      </c>
      <c r="U11" s="199">
        <f>'Indicator Data'!J13/'Indicator Data'!$AX13</f>
        <v>0</v>
      </c>
      <c r="V11" s="196">
        <f t="shared" si="3"/>
        <v>5.1252055146120163</v>
      </c>
      <c r="W11" s="196">
        <f t="shared" si="4"/>
        <v>0</v>
      </c>
      <c r="X11" s="196">
        <f t="shared" si="5"/>
        <v>2.9557409672535515</v>
      </c>
      <c r="Y11" s="196">
        <f t="shared" si="6"/>
        <v>2.9398227157764634</v>
      </c>
      <c r="Z11" s="196">
        <f t="shared" si="7"/>
        <v>0</v>
      </c>
      <c r="AA11" s="196">
        <f t="shared" si="8"/>
        <v>0</v>
      </c>
      <c r="AB11" s="196">
        <f t="shared" si="9"/>
        <v>0</v>
      </c>
      <c r="AC11" s="196">
        <f t="shared" si="10"/>
        <v>0</v>
      </c>
      <c r="AD11" s="196">
        <f t="shared" si="11"/>
        <v>0</v>
      </c>
      <c r="AE11" s="196">
        <f t="shared" si="12"/>
        <v>0</v>
      </c>
      <c r="AF11" s="196">
        <f t="shared" si="13"/>
        <v>0</v>
      </c>
      <c r="AG11" s="196">
        <f>IF('Indicator Data'!K13=0,0,IF('Indicator Data'!K13&gt;AG$194,10,IF('Indicator Data'!K13&lt;AG$195,0,10-(AG$194-'Indicator Data'!K13)/(AG$194-AG$195)*10)))</f>
        <v>0</v>
      </c>
      <c r="AH11" s="196">
        <f t="shared" si="14"/>
        <v>6.2361262228144207</v>
      </c>
      <c r="AI11" s="196">
        <f t="shared" si="15"/>
        <v>0</v>
      </c>
      <c r="AJ11" s="196">
        <f t="shared" si="16"/>
        <v>0</v>
      </c>
      <c r="AK11" s="196">
        <f t="shared" si="17"/>
        <v>0</v>
      </c>
      <c r="AL11" s="196">
        <f t="shared" si="18"/>
        <v>0</v>
      </c>
      <c r="AM11" s="196">
        <f t="shared" si="19"/>
        <v>0</v>
      </c>
      <c r="AN11" s="196">
        <f t="shared" si="20"/>
        <v>0</v>
      </c>
      <c r="AO11" s="193">
        <f t="shared" si="21"/>
        <v>3.8487896941626221</v>
      </c>
      <c r="AP11" s="193">
        <f t="shared" si="22"/>
        <v>6.1538857878275586</v>
      </c>
      <c r="AQ11" s="193">
        <f t="shared" si="23"/>
        <v>0</v>
      </c>
      <c r="AR11" s="193">
        <f t="shared" si="24"/>
        <v>0</v>
      </c>
      <c r="AS11" s="196">
        <f t="shared" si="25"/>
        <v>0</v>
      </c>
      <c r="AT11" s="196">
        <f>IF('Indicator Data'!AY13&lt;1000,"x",IF('Indicator Data'!L13&gt;AT$194,10,IF('Indicator Data'!L13&lt;AT$195,0,10-(AT$194-'Indicator Data'!L13)/(AT$194-AT$195)*10)))</f>
        <v>1.1111111111111107</v>
      </c>
      <c r="AU11" s="193">
        <f t="shared" si="26"/>
        <v>0.55555555555555536</v>
      </c>
      <c r="AV11" s="191">
        <f t="shared" si="27"/>
        <v>2.5157912970709555</v>
      </c>
      <c r="AW11" s="196">
        <f>IF('Indicator Data'!M13=0,0,IF('Indicator Data'!M13&gt;AW$194,10,IF('Indicator Data'!M13&lt;AW$195,0,10-(AW$194-'Indicator Data'!M13)/(AW$194-AW$195)*10)))</f>
        <v>9.8014740228142827E-2</v>
      </c>
      <c r="AX11" s="196">
        <f>IF('Indicator Data'!N13=0,0,IF(LOG('Indicator Data'!N13)&gt;LOG(AX$194),10,IF(LOG('Indicator Data'!N13)&lt;LOG(AX$195),0,10-(LOG(AX$194)-LOG('Indicator Data'!N13))/(LOG(AX$194)-LOG(AX$195))*10)))</f>
        <v>0</v>
      </c>
      <c r="AY11" s="193">
        <f t="shared" si="28"/>
        <v>4.9115926956708009E-2</v>
      </c>
      <c r="AZ11" s="196">
        <f>'Indicator Data'!O13</f>
        <v>0</v>
      </c>
      <c r="BA11" s="196">
        <f>'Indicator Data'!P13</f>
        <v>0</v>
      </c>
      <c r="BB11" s="193">
        <f t="shared" si="29"/>
        <v>0</v>
      </c>
      <c r="BC11" s="191">
        <f t="shared" si="30"/>
        <v>3.4381148869695607E-2</v>
      </c>
      <c r="BD11" s="68"/>
    </row>
    <row r="12" spans="1:56" s="43" customFormat="1" x14ac:dyDescent="0.2">
      <c r="A12" s="65" t="s">
        <v>19</v>
      </c>
      <c r="B12" s="69" t="s">
        <v>18</v>
      </c>
      <c r="C12" s="196">
        <f>IF('Indicator Data'!C14=0,0,IF(LOG('Indicator Data'!C14)&gt;C$194,10,IF(LOG('Indicator Data'!C14)&lt;C$195,0,10-(C$194-LOG('Indicator Data'!C14))/(C$194-C$195)*10)))</f>
        <v>8.1053108785449002</v>
      </c>
      <c r="D12" s="196">
        <f>IF('Indicator Data'!D14=0,0,IF(LOG('Indicator Data'!D14)&gt;D$194,10,IF(LOG('Indicator Data'!D14)&lt;D$195,0,10-(D$194-LOG('Indicator Data'!D14))/(D$194-D$195)*10)))</f>
        <v>8.6476416682729464</v>
      </c>
      <c r="E12" s="196">
        <f t="shared" si="0"/>
        <v>8.3899538160980676</v>
      </c>
      <c r="F12" s="196">
        <f>IF('Indicator Data'!E14=0,0,IF(LOG('Indicator Data'!E14)&gt;F$194,10,IF(LOG('Indicator Data'!E14)&lt;F$195,0,10-(F$194-LOG('Indicator Data'!E14))/(F$194-F$195)*10)))</f>
        <v>7.6305802256308368</v>
      </c>
      <c r="G12" s="196">
        <f>IF('Indicator Data'!F14=0,0,IF(LOG('Indicator Data'!F14)&gt;G$194,10,IF(LOG('Indicator Data'!F14)&lt;G$195,0,10-(G$194-LOG('Indicator Data'!F14))/(G$194-G$195)*10)))</f>
        <v>0</v>
      </c>
      <c r="H12" s="196">
        <f>IF('Indicator Data'!G14=0,0,IF(LOG('Indicator Data'!G14)&gt;H$194,10,IF(LOG('Indicator Data'!G14)&lt;H$195,0,10-(H$194-LOG('Indicator Data'!G14))/(H$194-H$195)*10)))</f>
        <v>0</v>
      </c>
      <c r="I12" s="196">
        <f>IF('Indicator Data'!H14=0,0,IF(LOG('Indicator Data'!H14)&gt;I$194,10,IF(LOG('Indicator Data'!H14)&lt;I$195,0,10-(I$194-LOG('Indicator Data'!H14))/(I$194-I$195)*10)))</f>
        <v>0</v>
      </c>
      <c r="J12" s="196">
        <f t="shared" si="1"/>
        <v>0</v>
      </c>
      <c r="K12" s="196">
        <f>IF('Indicator Data'!I14=0,0,IF(LOG('Indicator Data'!I14)&gt;K$194,10,IF(LOG('Indicator Data'!I14)&lt;K$195,0,10-(K$194-LOG('Indicator Data'!I14))/(K$194-K$195)*10)))</f>
        <v>0</v>
      </c>
      <c r="L12" s="196">
        <f t="shared" si="2"/>
        <v>0</v>
      </c>
      <c r="M12" s="196">
        <f>IF('Indicator Data'!J14=0,0,IF(LOG('Indicator Data'!J14)&gt;M$194,10,IF(LOG('Indicator Data'!J14)&lt;M$195,0,10-(M$194-LOG('Indicator Data'!J14))/(M$194-M$195)*10)))</f>
        <v>0</v>
      </c>
      <c r="N12" s="199">
        <f>'Indicator Data'!C14/'Indicator Data'!$AX14</f>
        <v>1.8545148739100446E-3</v>
      </c>
      <c r="O12" s="199">
        <f>'Indicator Data'!D14/'Indicator Data'!$AX14</f>
        <v>4.1725204121935601E-4</v>
      </c>
      <c r="P12" s="199">
        <f>'Indicator Data'!E14/'Indicator Data'!$AX14</f>
        <v>1.1976724502840623E-3</v>
      </c>
      <c r="Q12" s="199">
        <f>'Indicator Data'!F14/'Indicator Data'!$AX14</f>
        <v>0</v>
      </c>
      <c r="R12" s="199">
        <f>'Indicator Data'!G14/'Indicator Data'!$AX14</f>
        <v>0</v>
      </c>
      <c r="S12" s="199">
        <f>'Indicator Data'!H14/'Indicator Data'!$AX14</f>
        <v>0</v>
      </c>
      <c r="T12" s="199">
        <f>'Indicator Data'!I14/'Indicator Data'!$AX14</f>
        <v>0</v>
      </c>
      <c r="U12" s="199">
        <f>'Indicator Data'!J14/'Indicator Data'!$AX14</f>
        <v>0</v>
      </c>
      <c r="V12" s="196">
        <f t="shared" si="3"/>
        <v>9.2725743695502221</v>
      </c>
      <c r="W12" s="196">
        <f t="shared" si="4"/>
        <v>4.1725204121935597</v>
      </c>
      <c r="X12" s="196">
        <f t="shared" si="5"/>
        <v>7.5394372829721856</v>
      </c>
      <c r="Y12" s="196">
        <f t="shared" si="6"/>
        <v>1.7109606432629452</v>
      </c>
      <c r="Z12" s="196">
        <f t="shared" si="7"/>
        <v>0</v>
      </c>
      <c r="AA12" s="196">
        <f t="shared" si="8"/>
        <v>0</v>
      </c>
      <c r="AB12" s="196">
        <f t="shared" si="9"/>
        <v>0</v>
      </c>
      <c r="AC12" s="196">
        <f t="shared" si="10"/>
        <v>0</v>
      </c>
      <c r="AD12" s="196">
        <f t="shared" si="11"/>
        <v>0</v>
      </c>
      <c r="AE12" s="196">
        <f t="shared" si="12"/>
        <v>0</v>
      </c>
      <c r="AF12" s="196">
        <f t="shared" si="13"/>
        <v>0</v>
      </c>
      <c r="AG12" s="196">
        <f>IF('Indicator Data'!K14=0,0,IF('Indicator Data'!K14&gt;AG$194,10,IF('Indicator Data'!K14&lt;AG$195,0,10-(AG$194-'Indicator Data'!K14)/(AG$194-AG$195)*10)))</f>
        <v>1.4492753623188417</v>
      </c>
      <c r="AH12" s="196">
        <f t="shared" si="14"/>
        <v>8.6889426240475611</v>
      </c>
      <c r="AI12" s="196">
        <f t="shared" si="15"/>
        <v>6.4100810402332531</v>
      </c>
      <c r="AJ12" s="196">
        <f t="shared" si="16"/>
        <v>0</v>
      </c>
      <c r="AK12" s="196">
        <f t="shared" si="17"/>
        <v>0</v>
      </c>
      <c r="AL12" s="196">
        <f t="shared" si="18"/>
        <v>0</v>
      </c>
      <c r="AM12" s="196">
        <f t="shared" si="19"/>
        <v>0</v>
      </c>
      <c r="AN12" s="196">
        <f t="shared" si="20"/>
        <v>0</v>
      </c>
      <c r="AO12" s="193">
        <f t="shared" si="21"/>
        <v>7.9935661967839087</v>
      </c>
      <c r="AP12" s="193">
        <f t="shared" si="22"/>
        <v>5.3911885564336979</v>
      </c>
      <c r="AQ12" s="193">
        <f t="shared" si="23"/>
        <v>0</v>
      </c>
      <c r="AR12" s="193">
        <f t="shared" si="24"/>
        <v>0</v>
      </c>
      <c r="AS12" s="196">
        <f t="shared" si="25"/>
        <v>0.72463768115942084</v>
      </c>
      <c r="AT12" s="196">
        <f>IF('Indicator Data'!AY14&lt;1000,"x",IF('Indicator Data'!L14&gt;AT$194,10,IF('Indicator Data'!L14&lt;AT$195,0,10-(AT$194-'Indicator Data'!L14)/(AT$194-AT$195)*10)))</f>
        <v>4.4444444444444446</v>
      </c>
      <c r="AU12" s="193">
        <f t="shared" si="26"/>
        <v>2.5845410628019327</v>
      </c>
      <c r="AV12" s="191">
        <f t="shared" si="27"/>
        <v>3.9546479072587082</v>
      </c>
      <c r="AW12" s="196">
        <f>IF('Indicator Data'!M14=0,0,IF('Indicator Data'!M14&gt;AW$194,10,IF('Indicator Data'!M14&lt;AW$195,0,10-(AW$194-'Indicator Data'!M14)/(AW$194-AW$195)*10)))</f>
        <v>4.2672745591485466</v>
      </c>
      <c r="AX12" s="196">
        <f>IF('Indicator Data'!N14=0,0,IF(LOG('Indicator Data'!N14)&gt;LOG(AX$194),10,IF(LOG('Indicator Data'!N14)&lt;LOG(AX$195),0,10-(LOG(AX$194)-LOG('Indicator Data'!N14))/(LOG(AX$194)-LOG(AX$195))*10)))</f>
        <v>6.1317001322866229</v>
      </c>
      <c r="AY12" s="193">
        <f t="shared" si="28"/>
        <v>5.2734510607036933</v>
      </c>
      <c r="AZ12" s="196">
        <f>'Indicator Data'!O14</f>
        <v>2</v>
      </c>
      <c r="BA12" s="196">
        <f>'Indicator Data'!P14</f>
        <v>3</v>
      </c>
      <c r="BB12" s="193">
        <f t="shared" si="29"/>
        <v>0</v>
      </c>
      <c r="BC12" s="191">
        <f t="shared" si="30"/>
        <v>3.6914157424925853</v>
      </c>
      <c r="BD12" s="68"/>
    </row>
    <row r="13" spans="1:56" s="43" customFormat="1" x14ac:dyDescent="0.2">
      <c r="A13" s="65" t="s">
        <v>21</v>
      </c>
      <c r="B13" s="69" t="s">
        <v>20</v>
      </c>
      <c r="C13" s="196">
        <f>IF('Indicator Data'!C15=0,0,IF(LOG('Indicator Data'!C15)&gt;C$194,10,IF(LOG('Indicator Data'!C15)&lt;C$195,0,10-(C$194-LOG('Indicator Data'!C15))/(C$194-C$195)*10)))</f>
        <v>0</v>
      </c>
      <c r="D13" s="196">
        <f>IF('Indicator Data'!D15=0,0,IF(LOG('Indicator Data'!D15)&gt;D$194,10,IF(LOG('Indicator Data'!D15)&lt;D$195,0,10-(D$194-LOG('Indicator Data'!D15))/(D$194-D$195)*10)))</f>
        <v>0</v>
      </c>
      <c r="E13" s="196">
        <f t="shared" si="0"/>
        <v>0</v>
      </c>
      <c r="F13" s="196">
        <f>IF('Indicator Data'!E15=0,0,IF(LOG('Indicator Data'!E15)&gt;F$194,10,IF(LOG('Indicator Data'!E15)&lt;F$195,0,10-(F$194-LOG('Indicator Data'!E15))/(F$194-F$195)*10)))</f>
        <v>0</v>
      </c>
      <c r="G13" s="196">
        <f>IF('Indicator Data'!F15=0,0,IF(LOG('Indicator Data'!F15)&gt;G$194,10,IF(LOG('Indicator Data'!F15)&lt;G$195,0,10-(G$194-LOG('Indicator Data'!F15))/(G$194-G$195)*10)))</f>
        <v>0</v>
      </c>
      <c r="H13" s="196">
        <f>IF('Indicator Data'!G15=0,0,IF(LOG('Indicator Data'!G15)&gt;H$194,10,IF(LOG('Indicator Data'!G15)&lt;H$195,0,10-(H$194-LOG('Indicator Data'!G15))/(H$194-H$195)*10)))</f>
        <v>7.06403013475507</v>
      </c>
      <c r="I13" s="196">
        <f>IF('Indicator Data'!H15=0,0,IF(LOG('Indicator Data'!H15)&gt;I$194,10,IF(LOG('Indicator Data'!H15)&lt;I$195,0,10-(I$194-LOG('Indicator Data'!H15))/(I$194-I$195)*10)))</f>
        <v>8.7762068003340996</v>
      </c>
      <c r="J13" s="196">
        <f t="shared" si="1"/>
        <v>8.0370995923042337</v>
      </c>
      <c r="K13" s="196">
        <f>IF('Indicator Data'!I15=0,0,IF(LOG('Indicator Data'!I15)&gt;K$194,10,IF(LOG('Indicator Data'!I15)&lt;K$195,0,10-(K$194-LOG('Indicator Data'!I15))/(K$194-K$195)*10)))</f>
        <v>7.0507142549097441</v>
      </c>
      <c r="L13" s="196">
        <f t="shared" si="2"/>
        <v>7.5781652147110208</v>
      </c>
      <c r="M13" s="196">
        <f>IF('Indicator Data'!J15=0,0,IF(LOG('Indicator Data'!J15)&gt;M$194,10,IF(LOG('Indicator Data'!J15)&lt;M$195,0,10-(M$194-LOG('Indicator Data'!J15))/(M$194-M$195)*10)))</f>
        <v>0</v>
      </c>
      <c r="N13" s="199">
        <f>'Indicator Data'!C15/'Indicator Data'!$AX15</f>
        <v>5.4727224395287873E-6</v>
      </c>
      <c r="O13" s="199">
        <f>'Indicator Data'!D15/'Indicator Data'!$AX15</f>
        <v>0</v>
      </c>
      <c r="P13" s="199">
        <f>'Indicator Data'!E15/'Indicator Data'!$AX15</f>
        <v>0</v>
      </c>
      <c r="Q13" s="199">
        <f>'Indicator Data'!F15/'Indicator Data'!$AX15</f>
        <v>0</v>
      </c>
      <c r="R13" s="199">
        <f>'Indicator Data'!G15/'Indicator Data'!$AX15</f>
        <v>9.0207592467949571E-2</v>
      </c>
      <c r="S13" s="199">
        <f>'Indicator Data'!H15/'Indicator Data'!$AX15</f>
        <v>1.13786323382109E-2</v>
      </c>
      <c r="T13" s="199">
        <f>'Indicator Data'!I15/'Indicator Data'!$AX15</f>
        <v>1.5342869408067328E-3</v>
      </c>
      <c r="U13" s="199">
        <f>'Indicator Data'!J15/'Indicator Data'!$AX15</f>
        <v>0</v>
      </c>
      <c r="V13" s="196">
        <f t="shared" si="3"/>
        <v>2.736361219764305E-2</v>
      </c>
      <c r="W13" s="196">
        <f t="shared" si="4"/>
        <v>0</v>
      </c>
      <c r="X13" s="196">
        <f t="shared" si="5"/>
        <v>1.3690240119175929E-2</v>
      </c>
      <c r="Y13" s="196">
        <f t="shared" si="6"/>
        <v>0</v>
      </c>
      <c r="Z13" s="196">
        <f t="shared" si="7"/>
        <v>0</v>
      </c>
      <c r="AA13" s="196">
        <f t="shared" si="8"/>
        <v>10</v>
      </c>
      <c r="AB13" s="196">
        <f t="shared" si="9"/>
        <v>10</v>
      </c>
      <c r="AC13" s="196">
        <f t="shared" si="10"/>
        <v>10</v>
      </c>
      <c r="AD13" s="196">
        <f t="shared" si="11"/>
        <v>10</v>
      </c>
      <c r="AE13" s="196">
        <f t="shared" si="12"/>
        <v>10</v>
      </c>
      <c r="AF13" s="196">
        <f t="shared" si="13"/>
        <v>0</v>
      </c>
      <c r="AG13" s="196">
        <f>IF('Indicator Data'!K15=0,0,IF('Indicator Data'!K15&gt;AG$194,10,IF('Indicator Data'!K15&lt;AG$195,0,10-(AG$194-'Indicator Data'!K15)/(AG$194-AG$195)*10)))</f>
        <v>0</v>
      </c>
      <c r="AH13" s="196">
        <f t="shared" si="14"/>
        <v>1.3681806098821525E-2</v>
      </c>
      <c r="AI13" s="196">
        <f t="shared" si="15"/>
        <v>0</v>
      </c>
      <c r="AJ13" s="196">
        <f t="shared" si="16"/>
        <v>8.5320150673775359</v>
      </c>
      <c r="AK13" s="196">
        <f t="shared" si="17"/>
        <v>9.3881034001670507</v>
      </c>
      <c r="AL13" s="196">
        <f t="shared" si="18"/>
        <v>9.0030782910112279</v>
      </c>
      <c r="AM13" s="196">
        <f t="shared" si="19"/>
        <v>8.5253571274548712</v>
      </c>
      <c r="AN13" s="196">
        <f t="shared" si="20"/>
        <v>0</v>
      </c>
      <c r="AO13" s="193">
        <f t="shared" si="21"/>
        <v>6.847229864644552E-3</v>
      </c>
      <c r="AP13" s="193">
        <f t="shared" si="22"/>
        <v>0</v>
      </c>
      <c r="AQ13" s="193">
        <f t="shared" si="23"/>
        <v>0</v>
      </c>
      <c r="AR13" s="193">
        <f t="shared" si="24"/>
        <v>9.1298248015524592</v>
      </c>
      <c r="AS13" s="196">
        <f t="shared" si="25"/>
        <v>0</v>
      </c>
      <c r="AT13" s="196">
        <f>IF('Indicator Data'!AY15&lt;1000,"x",IF('Indicator Data'!L15&gt;AT$194,10,IF('Indicator Data'!L15&lt;AT$195,0,10-(AT$194-'Indicator Data'!L15)/(AT$194-AT$195)*10)))</f>
        <v>2.2222222222222223</v>
      </c>
      <c r="AU13" s="193">
        <f t="shared" si="26"/>
        <v>1.1111111111111112</v>
      </c>
      <c r="AV13" s="191">
        <f t="shared" si="27"/>
        <v>3.4057960942104009</v>
      </c>
      <c r="AW13" s="196">
        <f>IF('Indicator Data'!M15=0,0,IF('Indicator Data'!M15&gt;AW$194,10,IF('Indicator Data'!M15&lt;AW$195,0,10-(AW$194-'Indicator Data'!M15)/(AW$194-AW$195)*10)))</f>
        <v>1.6898260648561703E-2</v>
      </c>
      <c r="AX13" s="196">
        <f>IF('Indicator Data'!N15=0,0,IF(LOG('Indicator Data'!N15)&gt;LOG(AX$194),10,IF(LOG('Indicator Data'!N15)&lt;LOG(AX$195),0,10-(LOG(AX$194)-LOG('Indicator Data'!N15))/(LOG(AX$194)-LOG(AX$195))*10)))</f>
        <v>0</v>
      </c>
      <c r="AY13" s="193">
        <f t="shared" si="28"/>
        <v>8.4523452205687022E-3</v>
      </c>
      <c r="AZ13" s="196">
        <f>'Indicator Data'!O15</f>
        <v>0</v>
      </c>
      <c r="BA13" s="196">
        <f>'Indicator Data'!P15</f>
        <v>0</v>
      </c>
      <c r="BB13" s="193">
        <f t="shared" si="29"/>
        <v>0</v>
      </c>
      <c r="BC13" s="191">
        <f t="shared" si="30"/>
        <v>5.9166416543980915E-3</v>
      </c>
      <c r="BD13" s="68"/>
    </row>
    <row r="14" spans="1:56" s="43" customFormat="1" x14ac:dyDescent="0.2">
      <c r="A14" s="65" t="s">
        <v>23</v>
      </c>
      <c r="B14" s="69" t="s">
        <v>22</v>
      </c>
      <c r="C14" s="196">
        <f>IF('Indicator Data'!C16=0,0,IF(LOG('Indicator Data'!C16)&gt;C$194,10,IF(LOG('Indicator Data'!C16)&lt;C$195,0,10-(C$194-LOG('Indicator Data'!C16))/(C$194-C$195)*10)))</f>
        <v>0</v>
      </c>
      <c r="D14" s="196">
        <f>IF('Indicator Data'!D16=0,0,IF(LOG('Indicator Data'!D16)&gt;D$194,10,IF(LOG('Indicator Data'!D16)&lt;D$195,0,10-(D$194-LOG('Indicator Data'!D16))/(D$194-D$195)*10)))</f>
        <v>0</v>
      </c>
      <c r="E14" s="196">
        <f t="shared" si="0"/>
        <v>0</v>
      </c>
      <c r="F14" s="196">
        <f>IF('Indicator Data'!E16=0,0,IF(LOG('Indicator Data'!E16)&gt;F$194,10,IF(LOG('Indicator Data'!E16)&lt;F$195,0,10-(F$194-LOG('Indicator Data'!E16))/(F$194-F$195)*10)))</f>
        <v>1.9271300291053599</v>
      </c>
      <c r="G14" s="196">
        <f>IF('Indicator Data'!F16=0,0,IF(LOG('Indicator Data'!F16)&gt;G$194,10,IF(LOG('Indicator Data'!F16)&lt;G$195,0,10-(G$194-LOG('Indicator Data'!F16))/(G$194-G$195)*10)))</f>
        <v>0</v>
      </c>
      <c r="H14" s="196">
        <f>IF('Indicator Data'!G16=0,0,IF(LOG('Indicator Data'!G16)&gt;H$194,10,IF(LOG('Indicator Data'!G16)&lt;H$195,0,10-(H$194-LOG('Indicator Data'!G16))/(H$194-H$195)*10)))</f>
        <v>0</v>
      </c>
      <c r="I14" s="196">
        <f>IF('Indicator Data'!H16=0,0,IF(LOG('Indicator Data'!H16)&gt;I$194,10,IF(LOG('Indicator Data'!H16)&lt;I$195,0,10-(I$194-LOG('Indicator Data'!H16))/(I$194-I$195)*10)))</f>
        <v>0</v>
      </c>
      <c r="J14" s="196">
        <f t="shared" si="1"/>
        <v>0</v>
      </c>
      <c r="K14" s="196">
        <f>IF('Indicator Data'!I16=0,0,IF(LOG('Indicator Data'!I16)&gt;K$194,10,IF(LOG('Indicator Data'!I16)&lt;K$195,0,10-(K$194-LOG('Indicator Data'!I16))/(K$194-K$195)*10)))</f>
        <v>0</v>
      </c>
      <c r="L14" s="196">
        <f t="shared" si="2"/>
        <v>0</v>
      </c>
      <c r="M14" s="196">
        <f>IF('Indicator Data'!J16=0,0,IF(LOG('Indicator Data'!J16)&gt;M$194,10,IF(LOG('Indicator Data'!J16)&lt;M$195,0,10-(M$194-LOG('Indicator Data'!J16))/(M$194-M$195)*10)))</f>
        <v>0</v>
      </c>
      <c r="N14" s="199">
        <f>'Indicator Data'!C16/'Indicator Data'!$AX16</f>
        <v>0</v>
      </c>
      <c r="O14" s="199">
        <f>'Indicator Data'!D16/'Indicator Data'!$AX16</f>
        <v>0</v>
      </c>
      <c r="P14" s="199">
        <f>'Indicator Data'!E16/'Indicator Data'!$AX16</f>
        <v>4.4288608594542295E-5</v>
      </c>
      <c r="Q14" s="199">
        <f>'Indicator Data'!F16/'Indicator Data'!$AX16</f>
        <v>0</v>
      </c>
      <c r="R14" s="199">
        <f>'Indicator Data'!G16/'Indicator Data'!$AX16</f>
        <v>0</v>
      </c>
      <c r="S14" s="199">
        <f>'Indicator Data'!H16/'Indicator Data'!$AX16</f>
        <v>0</v>
      </c>
      <c r="T14" s="199">
        <f>'Indicator Data'!I16/'Indicator Data'!$AX16</f>
        <v>0</v>
      </c>
      <c r="U14" s="199">
        <f>'Indicator Data'!J16/'Indicator Data'!$AX16</f>
        <v>0</v>
      </c>
      <c r="V14" s="196">
        <f t="shared" si="3"/>
        <v>0</v>
      </c>
      <c r="W14" s="196">
        <f t="shared" si="4"/>
        <v>0</v>
      </c>
      <c r="X14" s="196">
        <f t="shared" si="5"/>
        <v>0</v>
      </c>
      <c r="Y14" s="196">
        <f t="shared" si="6"/>
        <v>6.3269440849344605E-2</v>
      </c>
      <c r="Z14" s="196">
        <f t="shared" si="7"/>
        <v>0</v>
      </c>
      <c r="AA14" s="196">
        <f t="shared" si="8"/>
        <v>0</v>
      </c>
      <c r="AB14" s="196">
        <f t="shared" si="9"/>
        <v>0</v>
      </c>
      <c r="AC14" s="196">
        <f t="shared" si="10"/>
        <v>0</v>
      </c>
      <c r="AD14" s="196">
        <f t="shared" si="11"/>
        <v>0</v>
      </c>
      <c r="AE14" s="196">
        <f t="shared" si="12"/>
        <v>0</v>
      </c>
      <c r="AF14" s="196">
        <f t="shared" si="13"/>
        <v>0</v>
      </c>
      <c r="AG14" s="196">
        <f>IF('Indicator Data'!K16=0,0,IF('Indicator Data'!K16&gt;AG$194,10,IF('Indicator Data'!K16&lt;AG$195,0,10-(AG$194-'Indicator Data'!K16)/(AG$194-AG$195)*10)))</f>
        <v>0</v>
      </c>
      <c r="AH14" s="196">
        <f t="shared" si="14"/>
        <v>0</v>
      </c>
      <c r="AI14" s="196">
        <f t="shared" si="15"/>
        <v>0</v>
      </c>
      <c r="AJ14" s="196">
        <f t="shared" si="16"/>
        <v>0</v>
      </c>
      <c r="AK14" s="196">
        <f t="shared" si="17"/>
        <v>0</v>
      </c>
      <c r="AL14" s="196">
        <f t="shared" si="18"/>
        <v>0</v>
      </c>
      <c r="AM14" s="196">
        <f t="shared" si="19"/>
        <v>0</v>
      </c>
      <c r="AN14" s="196">
        <f t="shared" si="20"/>
        <v>0</v>
      </c>
      <c r="AO14" s="193">
        <f t="shared" si="21"/>
        <v>0</v>
      </c>
      <c r="AP14" s="193">
        <f t="shared" si="22"/>
        <v>1.0382183341240117</v>
      </c>
      <c r="AQ14" s="193">
        <f t="shared" si="23"/>
        <v>0</v>
      </c>
      <c r="AR14" s="193">
        <f t="shared" si="24"/>
        <v>0</v>
      </c>
      <c r="AS14" s="196">
        <f t="shared" si="25"/>
        <v>0</v>
      </c>
      <c r="AT14" s="196" t="str">
        <f>IF('Indicator Data'!AY16&lt;1000,"x",IF('Indicator Data'!L16&gt;AT$194,10,IF('Indicator Data'!L16&lt;AT$195,0,10-(AT$194-'Indicator Data'!L16)/(AT$194-AT$195)*10)))</f>
        <v>x</v>
      </c>
      <c r="AU14" s="193">
        <f t="shared" si="26"/>
        <v>0</v>
      </c>
      <c r="AV14" s="191">
        <f t="shared" si="27"/>
        <v>0.21587027462087763</v>
      </c>
      <c r="AW14" s="196">
        <f>IF('Indicator Data'!M16=0,0,IF('Indicator Data'!M16&gt;AW$194,10,IF('Indicator Data'!M16&lt;AW$195,0,10-(AW$194-'Indicator Data'!M16)/(AW$194-AW$195)*10)))</f>
        <v>7.2557933178181599E-2</v>
      </c>
      <c r="AX14" s="196">
        <f>IF('Indicator Data'!N16=0,0,IF(LOG('Indicator Data'!N16)&gt;LOG(AX$194),10,IF(LOG('Indicator Data'!N16)&lt;LOG(AX$195),0,10-(LOG(AX$194)-LOG('Indicator Data'!N16))/(LOG(AX$194)-LOG(AX$195))*10)))</f>
        <v>1.6138337606599951</v>
      </c>
      <c r="AY14" s="193">
        <f t="shared" si="28"/>
        <v>0.87215603363701211</v>
      </c>
      <c r="AZ14" s="196">
        <f>'Indicator Data'!O16</f>
        <v>3</v>
      </c>
      <c r="BA14" s="196">
        <f>'Indicator Data'!P16</f>
        <v>0</v>
      </c>
      <c r="BB14" s="193">
        <f t="shared" si="29"/>
        <v>0</v>
      </c>
      <c r="BC14" s="191">
        <f t="shared" si="30"/>
        <v>0.61050922354590842</v>
      </c>
      <c r="BD14" s="68"/>
    </row>
    <row r="15" spans="1:56" s="43" customFormat="1" x14ac:dyDescent="0.2">
      <c r="A15" s="65" t="s">
        <v>25</v>
      </c>
      <c r="B15" s="69" t="s">
        <v>24</v>
      </c>
      <c r="C15" s="196">
        <f>IF('Indicator Data'!C17=0,0,IF(LOG('Indicator Data'!C17)&gt;C$194,10,IF(LOG('Indicator Data'!C17)&lt;C$195,0,10-(C$194-LOG('Indicator Data'!C17))/(C$194-C$195)*10)))</f>
        <v>10</v>
      </c>
      <c r="D15" s="196">
        <f>IF('Indicator Data'!D17=0,0,IF(LOG('Indicator Data'!D17)&gt;D$194,10,IF(LOG('Indicator Data'!D17)&lt;D$195,0,10-(D$194-LOG('Indicator Data'!D17))/(D$194-D$195)*10)))</f>
        <v>10</v>
      </c>
      <c r="E15" s="196">
        <f t="shared" si="0"/>
        <v>10</v>
      </c>
      <c r="F15" s="196">
        <f>IF('Indicator Data'!E17=0,0,IF(LOG('Indicator Data'!E17)&gt;F$194,10,IF(LOG('Indicator Data'!E17)&lt;F$195,0,10-(F$194-LOG('Indicator Data'!E17))/(F$194-F$195)*10)))</f>
        <v>10</v>
      </c>
      <c r="G15" s="196">
        <f>IF('Indicator Data'!F17=0,0,IF(LOG('Indicator Data'!F17)&gt;G$194,10,IF(LOG('Indicator Data'!F17)&lt;G$195,0,10-(G$194-LOG('Indicator Data'!F17))/(G$194-G$195)*10)))</f>
        <v>10</v>
      </c>
      <c r="H15" s="196">
        <f>IF('Indicator Data'!G17=0,0,IF(LOG('Indicator Data'!G17)&gt;H$194,10,IF(LOG('Indicator Data'!G17)&lt;H$195,0,10-(H$194-LOG('Indicator Data'!G17))/(H$194-H$195)*10)))</f>
        <v>10</v>
      </c>
      <c r="I15" s="196">
        <f>IF('Indicator Data'!H17=0,0,IF(LOG('Indicator Data'!H17)&gt;I$194,10,IF(LOG('Indicator Data'!H17)&lt;I$195,0,10-(I$194-LOG('Indicator Data'!H17))/(I$194-I$195)*10)))</f>
        <v>10</v>
      </c>
      <c r="J15" s="196">
        <f t="shared" si="1"/>
        <v>10</v>
      </c>
      <c r="K15" s="196">
        <f>IF('Indicator Data'!I17=0,0,IF(LOG('Indicator Data'!I17)&gt;K$194,10,IF(LOG('Indicator Data'!I17)&lt;K$195,0,10-(K$194-LOG('Indicator Data'!I17))/(K$194-K$195)*10)))</f>
        <v>10</v>
      </c>
      <c r="L15" s="196">
        <f t="shared" si="2"/>
        <v>10</v>
      </c>
      <c r="M15" s="196">
        <f>IF('Indicator Data'!J17=0,0,IF(LOG('Indicator Data'!J17)&gt;M$194,10,IF(LOG('Indicator Data'!J17)&lt;M$195,0,10-(M$194-LOG('Indicator Data'!J17))/(M$194-M$195)*10)))</f>
        <v>0</v>
      </c>
      <c r="N15" s="199">
        <f>'Indicator Data'!C17/'Indicator Data'!$AX17</f>
        <v>1.655776868412112E-3</v>
      </c>
      <c r="O15" s="199">
        <f>'Indicator Data'!D17/'Indicator Data'!$AX17</f>
        <v>1.2696449327661001E-4</v>
      </c>
      <c r="P15" s="199">
        <f>'Indicator Data'!E17/'Indicator Data'!$AX17</f>
        <v>0.12160161321154125</v>
      </c>
      <c r="Q15" s="199">
        <f>'Indicator Data'!F17/'Indicator Data'!$AX17</f>
        <v>9.0666390659490063E-3</v>
      </c>
      <c r="R15" s="199">
        <f>'Indicator Data'!G17/'Indicator Data'!$AX17</f>
        <v>2.8642109188672365E-2</v>
      </c>
      <c r="S15" s="199">
        <f>'Indicator Data'!H17/'Indicator Data'!$AX17</f>
        <v>5.0689178621212607E-3</v>
      </c>
      <c r="T15" s="199">
        <f>'Indicator Data'!I17/'Indicator Data'!$AX17</f>
        <v>6.5538506915695032E-4</v>
      </c>
      <c r="U15" s="199">
        <f>'Indicator Data'!J17/'Indicator Data'!$AX17</f>
        <v>0</v>
      </c>
      <c r="V15" s="196">
        <f t="shared" si="3"/>
        <v>8.2788843420605609</v>
      </c>
      <c r="W15" s="196">
        <f t="shared" si="4"/>
        <v>1.2696449327661004</v>
      </c>
      <c r="X15" s="196">
        <f t="shared" si="5"/>
        <v>5.8315975012210544</v>
      </c>
      <c r="Y15" s="196">
        <f t="shared" si="6"/>
        <v>10</v>
      </c>
      <c r="Z15" s="196">
        <f t="shared" si="7"/>
        <v>10</v>
      </c>
      <c r="AA15" s="196">
        <f t="shared" si="8"/>
        <v>5.7284218377344729</v>
      </c>
      <c r="AB15" s="196">
        <f t="shared" si="9"/>
        <v>10</v>
      </c>
      <c r="AC15" s="196">
        <f t="shared" si="10"/>
        <v>8.6655506724166642</v>
      </c>
      <c r="AD15" s="196">
        <f t="shared" si="11"/>
        <v>10</v>
      </c>
      <c r="AE15" s="196">
        <f t="shared" si="12"/>
        <v>9.462690844210961</v>
      </c>
      <c r="AF15" s="196">
        <f t="shared" si="13"/>
        <v>0</v>
      </c>
      <c r="AG15" s="196">
        <f>IF('Indicator Data'!K17=0,0,IF('Indicator Data'!K17&gt;AG$194,10,IF('Indicator Data'!K17&lt;AG$195,0,10-(AG$194-'Indicator Data'!K17)/(AG$194-AG$195)*10)))</f>
        <v>1.4492753623188417</v>
      </c>
      <c r="AH15" s="196">
        <f t="shared" si="14"/>
        <v>9.1394421710302804</v>
      </c>
      <c r="AI15" s="196">
        <f t="shared" si="15"/>
        <v>5.6348224663830502</v>
      </c>
      <c r="AJ15" s="196">
        <f t="shared" si="16"/>
        <v>7.8642109188672364</v>
      </c>
      <c r="AK15" s="196">
        <f t="shared" si="17"/>
        <v>10</v>
      </c>
      <c r="AL15" s="196">
        <f t="shared" si="18"/>
        <v>9.2117251892218892</v>
      </c>
      <c r="AM15" s="196">
        <f t="shared" si="19"/>
        <v>10</v>
      </c>
      <c r="AN15" s="196">
        <f t="shared" si="20"/>
        <v>0</v>
      </c>
      <c r="AO15" s="193">
        <f t="shared" si="21"/>
        <v>8.6891023924622353</v>
      </c>
      <c r="AP15" s="193">
        <f t="shared" si="22"/>
        <v>10</v>
      </c>
      <c r="AQ15" s="193">
        <f t="shared" si="23"/>
        <v>10</v>
      </c>
      <c r="AR15" s="193">
        <f t="shared" si="24"/>
        <v>9.7577530378971158</v>
      </c>
      <c r="AS15" s="196">
        <f t="shared" si="25"/>
        <v>0.72463768115942084</v>
      </c>
      <c r="AT15" s="196">
        <f>IF('Indicator Data'!AY17&lt;1000,"x",IF('Indicator Data'!L17&gt;AT$194,10,IF('Indicator Data'!L17&lt;AT$195,0,10-(AT$194-'Indicator Data'!L17)/(AT$194-AT$195)*10)))</f>
        <v>5.5555555555555554</v>
      </c>
      <c r="AU15" s="193">
        <f t="shared" si="26"/>
        <v>3.1400966183574881</v>
      </c>
      <c r="AV15" s="191">
        <f t="shared" si="27"/>
        <v>9.107915315542245</v>
      </c>
      <c r="AW15" s="196">
        <f>IF('Indicator Data'!M17=0,0,IF('Indicator Data'!M17&gt;AW$194,10,IF('Indicator Data'!M17&lt;AW$195,0,10-(AW$194-'Indicator Data'!M17)/(AW$194-AW$195)*10)))</f>
        <v>8.8309774361526649</v>
      </c>
      <c r="AX15" s="196">
        <f>IF('Indicator Data'!N17=0,0,IF(LOG('Indicator Data'!N17)&gt;LOG(AX$194),10,IF(LOG('Indicator Data'!N17)&lt;LOG(AX$195),0,10-(LOG(AX$194)-LOG('Indicator Data'!N17))/(LOG(AX$194)-LOG(AX$195))*10)))</f>
        <v>8.5928715432216052</v>
      </c>
      <c r="AY15" s="193">
        <f t="shared" si="28"/>
        <v>8.7148801455408744</v>
      </c>
      <c r="AZ15" s="196">
        <f>'Indicator Data'!O17</f>
        <v>3</v>
      </c>
      <c r="BA15" s="196">
        <f>'Indicator Data'!P17</f>
        <v>3</v>
      </c>
      <c r="BB15" s="193">
        <f t="shared" si="29"/>
        <v>0</v>
      </c>
      <c r="BC15" s="191">
        <f t="shared" si="30"/>
        <v>6.1004161018786123</v>
      </c>
      <c r="BD15" s="68"/>
    </row>
    <row r="16" spans="1:56" s="43" customFormat="1" x14ac:dyDescent="0.2">
      <c r="A16" s="65" t="s">
        <v>27</v>
      </c>
      <c r="B16" s="69" t="s">
        <v>26</v>
      </c>
      <c r="C16" s="196">
        <f>IF('Indicator Data'!C18=0,0,IF(LOG('Indicator Data'!C18)&gt;C$194,10,IF(LOG('Indicator Data'!C18)&lt;C$195,0,10-(C$194-LOG('Indicator Data'!C18))/(C$194-C$195)*10)))</f>
        <v>0</v>
      </c>
      <c r="D16" s="196">
        <f>IF('Indicator Data'!D18=0,0,IF(LOG('Indicator Data'!D18)&gt;D$194,10,IF(LOG('Indicator Data'!D18)&lt;D$195,0,10-(D$194-LOG('Indicator Data'!D18))/(D$194-D$195)*10)))</f>
        <v>0</v>
      </c>
      <c r="E16" s="196">
        <f t="shared" si="0"/>
        <v>0</v>
      </c>
      <c r="F16" s="196">
        <f>IF('Indicator Data'!E18=0,0,IF(LOG('Indicator Data'!E18)&gt;F$194,10,IF(LOG('Indicator Data'!E18)&lt;F$195,0,10-(F$194-LOG('Indicator Data'!E18))/(F$194-F$195)*10)))</f>
        <v>0</v>
      </c>
      <c r="G16" s="196">
        <f>IF('Indicator Data'!F18=0,0,IF(LOG('Indicator Data'!F18)&gt;G$194,10,IF(LOG('Indicator Data'!F18)&lt;G$195,0,10-(G$194-LOG('Indicator Data'!F18))/(G$194-G$195)*10)))</f>
        <v>2.7931782391394115</v>
      </c>
      <c r="H16" s="196">
        <f>IF('Indicator Data'!G18=0,0,IF(LOG('Indicator Data'!G18)&gt;H$194,10,IF(LOG('Indicator Data'!G18)&lt;H$195,0,10-(H$194-LOG('Indicator Data'!G18))/(H$194-H$195)*10)))</f>
        <v>6.0831800937787328</v>
      </c>
      <c r="I16" s="196">
        <f>IF('Indicator Data'!H18=0,0,IF(LOG('Indicator Data'!H18)&gt;I$194,10,IF(LOG('Indicator Data'!H18)&lt;I$195,0,10-(I$194-LOG('Indicator Data'!H18))/(I$194-I$195)*10)))</f>
        <v>6.5317279232433272</v>
      </c>
      <c r="J16" s="196">
        <f t="shared" si="1"/>
        <v>6.3126923329581608</v>
      </c>
      <c r="K16" s="196">
        <f>IF('Indicator Data'!I18=0,0,IF(LOG('Indicator Data'!I18)&gt;K$194,10,IF(LOG('Indicator Data'!I18)&lt;K$195,0,10-(K$194-LOG('Indicator Data'!I18))/(K$194-K$195)*10)))</f>
        <v>3.9108944211553904</v>
      </c>
      <c r="L16" s="196">
        <f t="shared" si="2"/>
        <v>5.2332156567963786</v>
      </c>
      <c r="M16" s="196">
        <f>IF('Indicator Data'!J18=0,0,IF(LOG('Indicator Data'!J18)&gt;M$194,10,IF(LOG('Indicator Data'!J18)&lt;M$195,0,10-(M$194-LOG('Indicator Data'!J18))/(M$194-M$195)*10)))</f>
        <v>0</v>
      </c>
      <c r="N16" s="199">
        <f>'Indicator Data'!C18/'Indicator Data'!$AX18</f>
        <v>0</v>
      </c>
      <c r="O16" s="199">
        <f>'Indicator Data'!D18/'Indicator Data'!$AX18</f>
        <v>0</v>
      </c>
      <c r="P16" s="199">
        <f>'Indicator Data'!E18/'Indicator Data'!$AX18</f>
        <v>0</v>
      </c>
      <c r="Q16" s="199">
        <f>'Indicator Data'!F18/'Indicator Data'!$AX18</f>
        <v>4.6022399910063095E-4</v>
      </c>
      <c r="R16" s="199">
        <f>'Indicator Data'!G18/'Indicator Data'!$AX18</f>
        <v>3.8662329084751479E-2</v>
      </c>
      <c r="S16" s="199">
        <f>'Indicator Data'!H18/'Indicator Data'!$AX18</f>
        <v>3.2004890319135481E-3</v>
      </c>
      <c r="T16" s="199">
        <f>'Indicator Data'!I18/'Indicator Data'!$AX18</f>
        <v>3.3375022835541938E-4</v>
      </c>
      <c r="U16" s="199">
        <f>'Indicator Data'!J18/'Indicator Data'!$AX18</f>
        <v>0</v>
      </c>
      <c r="V16" s="196">
        <f t="shared" si="3"/>
        <v>0</v>
      </c>
      <c r="W16" s="196">
        <f t="shared" si="4"/>
        <v>0</v>
      </c>
      <c r="X16" s="196">
        <f t="shared" si="5"/>
        <v>0</v>
      </c>
      <c r="Y16" s="196">
        <f t="shared" si="6"/>
        <v>0</v>
      </c>
      <c r="Z16" s="196">
        <f t="shared" si="7"/>
        <v>0.92044799820126322</v>
      </c>
      <c r="AA16" s="196">
        <f t="shared" si="8"/>
        <v>7.7324658169502953</v>
      </c>
      <c r="AB16" s="196">
        <f t="shared" si="9"/>
        <v>10</v>
      </c>
      <c r="AC16" s="196">
        <f t="shared" si="10"/>
        <v>9.1735739303464801</v>
      </c>
      <c r="AD16" s="196">
        <f t="shared" si="11"/>
        <v>10</v>
      </c>
      <c r="AE16" s="196">
        <f t="shared" si="12"/>
        <v>9.6438622945368806</v>
      </c>
      <c r="AF16" s="196">
        <f t="shared" si="13"/>
        <v>0</v>
      </c>
      <c r="AG16" s="196">
        <f>IF('Indicator Data'!K18=0,0,IF('Indicator Data'!K18&gt;AG$194,10,IF('Indicator Data'!K18&lt;AG$195,0,10-(AG$194-'Indicator Data'!K18)/(AG$194-AG$195)*10)))</f>
        <v>1.4492753623188417</v>
      </c>
      <c r="AH16" s="196">
        <f t="shared" si="14"/>
        <v>0</v>
      </c>
      <c r="AI16" s="196">
        <f t="shared" si="15"/>
        <v>0</v>
      </c>
      <c r="AJ16" s="196">
        <f t="shared" si="16"/>
        <v>6.9078229553645141</v>
      </c>
      <c r="AK16" s="196">
        <f t="shared" si="17"/>
        <v>8.2658639616216636</v>
      </c>
      <c r="AL16" s="196">
        <f t="shared" si="18"/>
        <v>7.652875485301216</v>
      </c>
      <c r="AM16" s="196">
        <f t="shared" si="19"/>
        <v>6.9554472105776952</v>
      </c>
      <c r="AN16" s="196">
        <f t="shared" si="20"/>
        <v>0</v>
      </c>
      <c r="AO16" s="193">
        <f t="shared" si="21"/>
        <v>0</v>
      </c>
      <c r="AP16" s="193">
        <f t="shared" si="22"/>
        <v>0</v>
      </c>
      <c r="AQ16" s="193">
        <f t="shared" si="23"/>
        <v>1.9043064702999324</v>
      </c>
      <c r="AR16" s="193">
        <f t="shared" si="24"/>
        <v>8.1743892738765496</v>
      </c>
      <c r="AS16" s="196">
        <f t="shared" si="25"/>
        <v>0.72463768115942084</v>
      </c>
      <c r="AT16" s="196" t="str">
        <f>IF('Indicator Data'!AY18&lt;1000,"x",IF('Indicator Data'!L18&gt;AT$194,10,IF('Indicator Data'!L18&lt;AT$195,0,10-(AT$194-'Indicator Data'!L18)/(AT$194-AT$195)*10)))</f>
        <v>x</v>
      </c>
      <c r="AU16" s="193">
        <f t="shared" si="26"/>
        <v>0.72463768115942084</v>
      </c>
      <c r="AV16" s="191">
        <f t="shared" si="27"/>
        <v>3.0203203991665246</v>
      </c>
      <c r="AW16" s="196">
        <f>IF('Indicator Data'!M18=0,0,IF('Indicator Data'!M18&gt;AW$194,10,IF('Indicator Data'!M18&lt;AW$195,0,10-(AW$194-'Indicator Data'!M18)/(AW$194-AW$195)*10)))</f>
        <v>1.3875461828968483E-2</v>
      </c>
      <c r="AX16" s="196">
        <f>IF('Indicator Data'!N18=0,0,IF(LOG('Indicator Data'!N18)&gt;LOG(AX$194),10,IF(LOG('Indicator Data'!N18)&lt;LOG(AX$195),0,10-(LOG(AX$194)-LOG('Indicator Data'!N18))/(LOG(AX$194)-LOG(AX$195))*10)))</f>
        <v>0</v>
      </c>
      <c r="AY16" s="193">
        <f t="shared" si="28"/>
        <v>6.9398982129086229E-3</v>
      </c>
      <c r="AZ16" s="196">
        <f>'Indicator Data'!O18</f>
        <v>0</v>
      </c>
      <c r="BA16" s="196">
        <f>'Indicator Data'!P18</f>
        <v>0</v>
      </c>
      <c r="BB16" s="193">
        <f t="shared" si="29"/>
        <v>0</v>
      </c>
      <c r="BC16" s="191">
        <f t="shared" si="30"/>
        <v>4.8579287490360355E-3</v>
      </c>
      <c r="BD16" s="68"/>
    </row>
    <row r="17" spans="1:56" s="43" customFormat="1" x14ac:dyDescent="0.2">
      <c r="A17" s="65" t="s">
        <v>29</v>
      </c>
      <c r="B17" s="69" t="s">
        <v>28</v>
      </c>
      <c r="C17" s="196">
        <f>IF('Indicator Data'!C19=0,0,IF(LOG('Indicator Data'!C19)&gt;C$194,10,IF(LOG('Indicator Data'!C19)&lt;C$195,0,10-(C$194-LOG('Indicator Data'!C19))/(C$194-C$195)*10)))</f>
        <v>0</v>
      </c>
      <c r="D17" s="196">
        <f>IF('Indicator Data'!D19=0,0,IF(LOG('Indicator Data'!D19)&gt;D$194,10,IF(LOG('Indicator Data'!D19)&lt;D$195,0,10-(D$194-LOG('Indicator Data'!D19))/(D$194-D$195)*10)))</f>
        <v>0</v>
      </c>
      <c r="E17" s="196">
        <f t="shared" si="0"/>
        <v>0</v>
      </c>
      <c r="F17" s="196">
        <f>IF('Indicator Data'!E19=0,0,IF(LOG('Indicator Data'!E19)&gt;F$194,10,IF(LOG('Indicator Data'!E19)&lt;F$195,0,10-(F$194-LOG('Indicator Data'!E19))/(F$194-F$195)*10)))</f>
        <v>7.8742791242198296</v>
      </c>
      <c r="G17" s="196">
        <f>IF('Indicator Data'!F19=0,0,IF(LOG('Indicator Data'!F19)&gt;G$194,10,IF(LOG('Indicator Data'!F19)&lt;G$195,0,10-(G$194-LOG('Indicator Data'!F19))/(G$194-G$195)*10)))</f>
        <v>0</v>
      </c>
      <c r="H17" s="196">
        <f>IF('Indicator Data'!G19=0,0,IF(LOG('Indicator Data'!G19)&gt;H$194,10,IF(LOG('Indicator Data'!G19)&lt;H$195,0,10-(H$194-LOG('Indicator Data'!G19))/(H$194-H$195)*10)))</f>
        <v>0</v>
      </c>
      <c r="I17" s="196">
        <f>IF('Indicator Data'!H19=0,0,IF(LOG('Indicator Data'!H19)&gt;I$194,10,IF(LOG('Indicator Data'!H19)&lt;I$195,0,10-(I$194-LOG('Indicator Data'!H19))/(I$194-I$195)*10)))</f>
        <v>0</v>
      </c>
      <c r="J17" s="196">
        <f t="shared" si="1"/>
        <v>0</v>
      </c>
      <c r="K17" s="196">
        <f>IF('Indicator Data'!I19=0,0,IF(LOG('Indicator Data'!I19)&gt;K$194,10,IF(LOG('Indicator Data'!I19)&lt;K$195,0,10-(K$194-LOG('Indicator Data'!I19))/(K$194-K$195)*10)))</f>
        <v>0</v>
      </c>
      <c r="L17" s="196">
        <f t="shared" si="2"/>
        <v>0</v>
      </c>
      <c r="M17" s="196">
        <f>IF('Indicator Data'!J19=0,0,IF(LOG('Indicator Data'!J19)&gt;M$194,10,IF(LOG('Indicator Data'!J19)&lt;M$195,0,10-(M$194-LOG('Indicator Data'!J19))/(M$194-M$195)*10)))</f>
        <v>0</v>
      </c>
      <c r="N17" s="199">
        <f>'Indicator Data'!C19/'Indicator Data'!$AX19</f>
        <v>0</v>
      </c>
      <c r="O17" s="199">
        <f>'Indicator Data'!D19/'Indicator Data'!$AX19</f>
        <v>0</v>
      </c>
      <c r="P17" s="199">
        <f>'Indicator Data'!E19/'Indicator Data'!$AX19</f>
        <v>1.4912317768856962E-3</v>
      </c>
      <c r="Q17" s="199">
        <f>'Indicator Data'!F19/'Indicator Data'!$AX19</f>
        <v>0</v>
      </c>
      <c r="R17" s="199">
        <f>'Indicator Data'!G19/'Indicator Data'!$AX19</f>
        <v>0</v>
      </c>
      <c r="S17" s="199">
        <f>'Indicator Data'!H19/'Indicator Data'!$AX19</f>
        <v>0</v>
      </c>
      <c r="T17" s="199">
        <f>'Indicator Data'!I19/'Indicator Data'!$AX19</f>
        <v>0</v>
      </c>
      <c r="U17" s="199">
        <f>'Indicator Data'!J19/'Indicator Data'!$AX19</f>
        <v>0</v>
      </c>
      <c r="V17" s="196">
        <f t="shared" si="3"/>
        <v>0</v>
      </c>
      <c r="W17" s="196">
        <f t="shared" si="4"/>
        <v>0</v>
      </c>
      <c r="X17" s="196">
        <f t="shared" si="5"/>
        <v>0</v>
      </c>
      <c r="Y17" s="196">
        <f t="shared" si="6"/>
        <v>2.1303311098367095</v>
      </c>
      <c r="Z17" s="196">
        <f t="shared" si="7"/>
        <v>0</v>
      </c>
      <c r="AA17" s="196">
        <f t="shared" si="8"/>
        <v>0</v>
      </c>
      <c r="AB17" s="196">
        <f t="shared" si="9"/>
        <v>0</v>
      </c>
      <c r="AC17" s="196">
        <f t="shared" si="10"/>
        <v>0</v>
      </c>
      <c r="AD17" s="196">
        <f t="shared" si="11"/>
        <v>0</v>
      </c>
      <c r="AE17" s="196">
        <f t="shared" si="12"/>
        <v>0</v>
      </c>
      <c r="AF17" s="196">
        <f t="shared" si="13"/>
        <v>0</v>
      </c>
      <c r="AG17" s="196">
        <f>IF('Indicator Data'!K19=0,0,IF('Indicator Data'!K19&gt;AG$194,10,IF('Indicator Data'!K19&lt;AG$195,0,10-(AG$194-'Indicator Data'!K19)/(AG$194-AG$195)*10)))</f>
        <v>0</v>
      </c>
      <c r="AH17" s="196">
        <f t="shared" si="14"/>
        <v>0</v>
      </c>
      <c r="AI17" s="196">
        <f t="shared" si="15"/>
        <v>0</v>
      </c>
      <c r="AJ17" s="196">
        <f t="shared" si="16"/>
        <v>0</v>
      </c>
      <c r="AK17" s="196">
        <f t="shared" si="17"/>
        <v>0</v>
      </c>
      <c r="AL17" s="196">
        <f t="shared" si="18"/>
        <v>0</v>
      </c>
      <c r="AM17" s="196">
        <f t="shared" si="19"/>
        <v>0</v>
      </c>
      <c r="AN17" s="196">
        <f t="shared" si="20"/>
        <v>0</v>
      </c>
      <c r="AO17" s="193">
        <f t="shared" si="21"/>
        <v>0</v>
      </c>
      <c r="AP17" s="193">
        <f t="shared" si="22"/>
        <v>5.7195180278602509</v>
      </c>
      <c r="AQ17" s="193">
        <f t="shared" si="23"/>
        <v>0</v>
      </c>
      <c r="AR17" s="193">
        <f t="shared" si="24"/>
        <v>0</v>
      </c>
      <c r="AS17" s="196">
        <f t="shared" si="25"/>
        <v>0</v>
      </c>
      <c r="AT17" s="196">
        <f>IF('Indicator Data'!AY19&lt;1000,"x",IF('Indicator Data'!L19&gt;AT$194,10,IF('Indicator Data'!L19&lt;AT$195,0,10-(AT$194-'Indicator Data'!L19)/(AT$194-AT$195)*10)))</f>
        <v>0</v>
      </c>
      <c r="AU17" s="193">
        <f t="shared" si="26"/>
        <v>0</v>
      </c>
      <c r="AV17" s="191">
        <f t="shared" si="27"/>
        <v>1.4961083354335238</v>
      </c>
      <c r="AW17" s="196">
        <f>IF('Indicator Data'!M19=0,0,IF('Indicator Data'!M19&gt;AW$194,10,IF('Indicator Data'!M19&lt;AW$195,0,10-(AW$194-'Indicator Data'!M19)/(AW$194-AW$195)*10)))</f>
        <v>0.50876941751554483</v>
      </c>
      <c r="AX17" s="196">
        <f>IF('Indicator Data'!N19=0,0,IF(LOG('Indicator Data'!N19)&gt;LOG(AX$194),10,IF(LOG('Indicator Data'!N19)&lt;LOG(AX$195),0,10-(LOG(AX$194)-LOG('Indicator Data'!N19))/(LOG(AX$194)-LOG(AX$195))*10)))</f>
        <v>2.7961006401524262</v>
      </c>
      <c r="AY17" s="193">
        <f t="shared" si="28"/>
        <v>1.7218309364156623</v>
      </c>
      <c r="AZ17" s="196">
        <f>'Indicator Data'!O19</f>
        <v>2</v>
      </c>
      <c r="BA17" s="196">
        <f>'Indicator Data'!P19</f>
        <v>0</v>
      </c>
      <c r="BB17" s="193">
        <f t="shared" si="29"/>
        <v>0</v>
      </c>
      <c r="BC17" s="191">
        <f t="shared" si="30"/>
        <v>1.2052816554909636</v>
      </c>
      <c r="BD17" s="68"/>
    </row>
    <row r="18" spans="1:56" s="43" customFormat="1" x14ac:dyDescent="0.2">
      <c r="A18" s="65" t="s">
        <v>31</v>
      </c>
      <c r="B18" s="69" t="s">
        <v>30</v>
      </c>
      <c r="C18" s="196">
        <f>IF('Indicator Data'!C20=0,0,IF(LOG('Indicator Data'!C20)&gt;C$194,10,IF(LOG('Indicator Data'!C20)&lt;C$195,0,10-(C$194-LOG('Indicator Data'!C20))/(C$194-C$195)*10)))</f>
        <v>6.5794102114110942</v>
      </c>
      <c r="D18" s="196">
        <f>IF('Indicator Data'!D20=0,0,IF(LOG('Indicator Data'!D20)&gt;D$194,10,IF(LOG('Indicator Data'!D20)&lt;D$195,0,10-(D$194-LOG('Indicator Data'!D20))/(D$194-D$195)*10)))</f>
        <v>0</v>
      </c>
      <c r="E18" s="196">
        <f t="shared" si="0"/>
        <v>4.015180430862813</v>
      </c>
      <c r="F18" s="196">
        <f>IF('Indicator Data'!E20=0,0,IF(LOG('Indicator Data'!E20)&gt;F$194,10,IF(LOG('Indicator Data'!E20)&lt;F$195,0,10-(F$194-LOG('Indicator Data'!E20))/(F$194-F$195)*10)))</f>
        <v>6.8843405554375252</v>
      </c>
      <c r="G18" s="196">
        <f>IF('Indicator Data'!F20=0,0,IF(LOG('Indicator Data'!F20)&gt;G$194,10,IF(LOG('Indicator Data'!F20)&lt;G$195,0,10-(G$194-LOG('Indicator Data'!F20))/(G$194-G$195)*10)))</f>
        <v>0</v>
      </c>
      <c r="H18" s="196">
        <f>IF('Indicator Data'!G20=0,0,IF(LOG('Indicator Data'!G20)&gt;H$194,10,IF(LOG('Indicator Data'!G20)&lt;H$195,0,10-(H$194-LOG('Indicator Data'!G20))/(H$194-H$195)*10)))</f>
        <v>0</v>
      </c>
      <c r="I18" s="196">
        <f>IF('Indicator Data'!H20=0,0,IF(LOG('Indicator Data'!H20)&gt;I$194,10,IF(LOG('Indicator Data'!H20)&lt;I$195,0,10-(I$194-LOG('Indicator Data'!H20))/(I$194-I$195)*10)))</f>
        <v>0</v>
      </c>
      <c r="J18" s="196">
        <f t="shared" si="1"/>
        <v>0</v>
      </c>
      <c r="K18" s="196">
        <f>IF('Indicator Data'!I20=0,0,IF(LOG('Indicator Data'!I20)&gt;K$194,10,IF(LOG('Indicator Data'!I20)&lt;K$195,0,10-(K$194-LOG('Indicator Data'!I20))/(K$194-K$195)*10)))</f>
        <v>0</v>
      </c>
      <c r="L18" s="196">
        <f t="shared" si="2"/>
        <v>0</v>
      </c>
      <c r="M18" s="196">
        <f>IF('Indicator Data'!J20=0,0,IF(LOG('Indicator Data'!J20)&gt;M$194,10,IF(LOG('Indicator Data'!J20)&lt;M$195,0,10-(M$194-LOG('Indicator Data'!J20))/(M$194-M$195)*10)))</f>
        <v>0</v>
      </c>
      <c r="N18" s="199">
        <f>'Indicator Data'!C20/'Indicator Data'!$AX20</f>
        <v>3.8259089747145971E-4</v>
      </c>
      <c r="O18" s="199">
        <f>'Indicator Data'!D20/'Indicator Data'!$AX20</f>
        <v>0</v>
      </c>
      <c r="P18" s="199">
        <f>'Indicator Data'!E20/'Indicator Data'!$AX20</f>
        <v>5.0664851116618659E-4</v>
      </c>
      <c r="Q18" s="199">
        <f>'Indicator Data'!F20/'Indicator Data'!$AX20</f>
        <v>0</v>
      </c>
      <c r="R18" s="199">
        <f>'Indicator Data'!G20/'Indicator Data'!$AX20</f>
        <v>0</v>
      </c>
      <c r="S18" s="199">
        <f>'Indicator Data'!H20/'Indicator Data'!$AX20</f>
        <v>0</v>
      </c>
      <c r="T18" s="199">
        <f>'Indicator Data'!I20/'Indicator Data'!$AX20</f>
        <v>0</v>
      </c>
      <c r="U18" s="199">
        <f>'Indicator Data'!J20/'Indicator Data'!$AX20</f>
        <v>0</v>
      </c>
      <c r="V18" s="196">
        <f t="shared" si="3"/>
        <v>1.9129544873572986</v>
      </c>
      <c r="W18" s="196">
        <f t="shared" si="4"/>
        <v>0</v>
      </c>
      <c r="X18" s="196">
        <f t="shared" si="5"/>
        <v>1.0016234750372019</v>
      </c>
      <c r="Y18" s="196">
        <f t="shared" si="6"/>
        <v>0.72378358738026627</v>
      </c>
      <c r="Z18" s="196">
        <f t="shared" si="7"/>
        <v>0</v>
      </c>
      <c r="AA18" s="196">
        <f t="shared" si="8"/>
        <v>0</v>
      </c>
      <c r="AB18" s="196">
        <f t="shared" si="9"/>
        <v>0</v>
      </c>
      <c r="AC18" s="196">
        <f t="shared" si="10"/>
        <v>0</v>
      </c>
      <c r="AD18" s="196">
        <f t="shared" si="11"/>
        <v>0</v>
      </c>
      <c r="AE18" s="196">
        <f t="shared" si="12"/>
        <v>0</v>
      </c>
      <c r="AF18" s="196">
        <f t="shared" si="13"/>
        <v>0</v>
      </c>
      <c r="AG18" s="196">
        <f>IF('Indicator Data'!K20=0,0,IF('Indicator Data'!K20&gt;AG$194,10,IF('Indicator Data'!K20&lt;AG$195,0,10-(AG$194-'Indicator Data'!K20)/(AG$194-AG$195)*10)))</f>
        <v>0</v>
      </c>
      <c r="AH18" s="196">
        <f t="shared" si="14"/>
        <v>4.2461823493841964</v>
      </c>
      <c r="AI18" s="196">
        <f t="shared" si="15"/>
        <v>0</v>
      </c>
      <c r="AJ18" s="196">
        <f t="shared" si="16"/>
        <v>0</v>
      </c>
      <c r="AK18" s="196">
        <f t="shared" si="17"/>
        <v>0</v>
      </c>
      <c r="AL18" s="196">
        <f t="shared" si="18"/>
        <v>0</v>
      </c>
      <c r="AM18" s="196">
        <f t="shared" si="19"/>
        <v>0</v>
      </c>
      <c r="AN18" s="196">
        <f t="shared" si="20"/>
        <v>0</v>
      </c>
      <c r="AO18" s="193">
        <f t="shared" si="21"/>
        <v>2.6413871794585764</v>
      </c>
      <c r="AP18" s="193">
        <f t="shared" si="22"/>
        <v>4.4850376034111434</v>
      </c>
      <c r="AQ18" s="193">
        <f t="shared" si="23"/>
        <v>0</v>
      </c>
      <c r="AR18" s="193">
        <f t="shared" si="24"/>
        <v>0</v>
      </c>
      <c r="AS18" s="196">
        <f t="shared" si="25"/>
        <v>0</v>
      </c>
      <c r="AT18" s="196">
        <f>IF('Indicator Data'!AY20&lt;1000,"x",IF('Indicator Data'!L20&gt;AT$194,10,IF('Indicator Data'!L20&lt;AT$195,0,10-(AT$194-'Indicator Data'!L20)/(AT$194-AT$195)*10)))</f>
        <v>0</v>
      </c>
      <c r="AU18" s="193">
        <f t="shared" si="26"/>
        <v>0</v>
      </c>
      <c r="AV18" s="191">
        <f t="shared" si="27"/>
        <v>1.6208186723367313</v>
      </c>
      <c r="AW18" s="196">
        <f>IF('Indicator Data'!M20=0,0,IF('Indicator Data'!M20&gt;AW$194,10,IF('Indicator Data'!M20&lt;AW$195,0,10-(AW$194-'Indicator Data'!M20)/(AW$194-AW$195)*10)))</f>
        <v>0.17684781226273572</v>
      </c>
      <c r="AX18" s="196">
        <f>IF('Indicator Data'!N20=0,0,IF(LOG('Indicator Data'!N20)&gt;LOG(AX$194),10,IF(LOG('Indicator Data'!N20)&lt;LOG(AX$195),0,10-(LOG(AX$194)-LOG('Indicator Data'!N20))/(LOG(AX$194)-LOG(AX$195))*10)))</f>
        <v>0</v>
      </c>
      <c r="AY18" s="193">
        <f t="shared" si="28"/>
        <v>8.877857976146844E-2</v>
      </c>
      <c r="AZ18" s="196">
        <f>'Indicator Data'!O20</f>
        <v>0</v>
      </c>
      <c r="BA18" s="196">
        <f>'Indicator Data'!P20</f>
        <v>1</v>
      </c>
      <c r="BB18" s="193">
        <f t="shared" si="29"/>
        <v>0</v>
      </c>
      <c r="BC18" s="191">
        <f t="shared" si="30"/>
        <v>6.21450058330279E-2</v>
      </c>
      <c r="BD18" s="68"/>
    </row>
    <row r="19" spans="1:56" s="43" customFormat="1" x14ac:dyDescent="0.2">
      <c r="A19" s="65" t="s">
        <v>33</v>
      </c>
      <c r="B19" s="69" t="s">
        <v>32</v>
      </c>
      <c r="C19" s="196">
        <f>IF('Indicator Data'!C21=0,0,IF(LOG('Indicator Data'!C21)&gt;C$194,10,IF(LOG('Indicator Data'!C21)&lt;C$195,0,10-(C$194-LOG('Indicator Data'!C21))/(C$194-C$195)*10)))</f>
        <v>4.1774300006737004</v>
      </c>
      <c r="D19" s="196">
        <f>IF('Indicator Data'!D21=0,0,IF(LOG('Indicator Data'!D21)&gt;D$194,10,IF(LOG('Indicator Data'!D21)&lt;D$195,0,10-(D$194-LOG('Indicator Data'!D21))/(D$194-D$195)*10)))</f>
        <v>0</v>
      </c>
      <c r="E19" s="196">
        <f t="shared" si="0"/>
        <v>2.3338164694186987</v>
      </c>
      <c r="F19" s="196">
        <f>IF('Indicator Data'!E21=0,0,IF(LOG('Indicator Data'!E21)&gt;F$194,10,IF(LOG('Indicator Data'!E21)&lt;F$195,0,10-(F$194-LOG('Indicator Data'!E21))/(F$194-F$195)*10)))</f>
        <v>5.3063588101718864</v>
      </c>
      <c r="G19" s="196">
        <f>IF('Indicator Data'!F21=0,0,IF(LOG('Indicator Data'!F21)&gt;G$194,10,IF(LOG('Indicator Data'!F21)&lt;G$195,0,10-(G$194-LOG('Indicator Data'!F21))/(G$194-G$195)*10)))</f>
        <v>0</v>
      </c>
      <c r="H19" s="196">
        <f>IF('Indicator Data'!G21=0,0,IF(LOG('Indicator Data'!G21)&gt;H$194,10,IF(LOG('Indicator Data'!G21)&lt;H$195,0,10-(H$194-LOG('Indicator Data'!G21))/(H$194-H$195)*10)))</f>
        <v>5.6618185990928867</v>
      </c>
      <c r="I19" s="196">
        <f>IF('Indicator Data'!H21=0,0,IF(LOG('Indicator Data'!H21)&gt;I$194,10,IF(LOG('Indicator Data'!H21)&lt;I$195,0,10-(I$194-LOG('Indicator Data'!H21))/(I$194-I$195)*10)))</f>
        <v>6.4898109023260853</v>
      </c>
      <c r="J19" s="196">
        <f t="shared" si="1"/>
        <v>6.092862749030922</v>
      </c>
      <c r="K19" s="196">
        <f>IF('Indicator Data'!I21=0,0,IF(LOG('Indicator Data'!I21)&gt;K$194,10,IF(LOG('Indicator Data'!I21)&lt;K$195,0,10-(K$194-LOG('Indicator Data'!I21))/(K$194-K$195)*10)))</f>
        <v>8.1256338570064965</v>
      </c>
      <c r="L19" s="196">
        <f t="shared" si="2"/>
        <v>7.2404695182433159</v>
      </c>
      <c r="M19" s="196">
        <f>IF('Indicator Data'!J21=0,0,IF(LOG('Indicator Data'!J21)&gt;M$194,10,IF(LOG('Indicator Data'!J21)&lt;M$195,0,10-(M$194-LOG('Indicator Data'!J21))/(M$194-M$195)*10)))</f>
        <v>0</v>
      </c>
      <c r="N19" s="199">
        <f>'Indicator Data'!C21/'Indicator Data'!$AX21</f>
        <v>1.4124228921203279E-3</v>
      </c>
      <c r="O19" s="199">
        <f>'Indicator Data'!D21/'Indicator Data'!$AX21</f>
        <v>0</v>
      </c>
      <c r="P19" s="199">
        <f>'Indicator Data'!E21/'Indicator Data'!$AX21</f>
        <v>3.9951792708647184E-3</v>
      </c>
      <c r="Q19" s="199">
        <f>'Indicator Data'!F21/'Indicator Data'!$AX21</f>
        <v>0</v>
      </c>
      <c r="R19" s="199">
        <f>'Indicator Data'!G21/'Indicator Data'!$AX21</f>
        <v>2.0412774932208496E-2</v>
      </c>
      <c r="S19" s="199">
        <f>'Indicator Data'!H21/'Indicator Data'!$AX21</f>
        <v>2.6664658029526968E-3</v>
      </c>
      <c r="T19" s="199">
        <f>'Indicator Data'!I21/'Indicator Data'!$AX21</f>
        <v>3.2389273877673997E-3</v>
      </c>
      <c r="U19" s="199">
        <f>'Indicator Data'!J21/'Indicator Data'!$AX21</f>
        <v>0</v>
      </c>
      <c r="V19" s="196">
        <f t="shared" si="3"/>
        <v>7.0621144606016397</v>
      </c>
      <c r="W19" s="196">
        <f t="shared" si="4"/>
        <v>0</v>
      </c>
      <c r="X19" s="196">
        <f t="shared" si="5"/>
        <v>4.4037381773666748</v>
      </c>
      <c r="Y19" s="196">
        <f t="shared" si="6"/>
        <v>5.7073989583781692</v>
      </c>
      <c r="Z19" s="196">
        <f t="shared" si="7"/>
        <v>0</v>
      </c>
      <c r="AA19" s="196">
        <f t="shared" si="8"/>
        <v>4.082554986441699</v>
      </c>
      <c r="AB19" s="196">
        <f t="shared" si="9"/>
        <v>10</v>
      </c>
      <c r="AC19" s="196">
        <f t="shared" si="10"/>
        <v>8.3165616294972615</v>
      </c>
      <c r="AD19" s="196">
        <f t="shared" si="11"/>
        <v>10</v>
      </c>
      <c r="AE19" s="196">
        <f t="shared" si="12"/>
        <v>9.3489944919366188</v>
      </c>
      <c r="AF19" s="196">
        <f t="shared" si="13"/>
        <v>0</v>
      </c>
      <c r="AG19" s="196">
        <f>IF('Indicator Data'!K21=0,0,IF('Indicator Data'!K21&gt;AG$194,10,IF('Indicator Data'!K21&lt;AG$195,0,10-(AG$194-'Indicator Data'!K21)/(AG$194-AG$195)*10)))</f>
        <v>0</v>
      </c>
      <c r="AH19" s="196">
        <f t="shared" si="14"/>
        <v>5.6197722306376701</v>
      </c>
      <c r="AI19" s="196">
        <f t="shared" si="15"/>
        <v>0</v>
      </c>
      <c r="AJ19" s="196">
        <f t="shared" si="16"/>
        <v>4.8721867927672928</v>
      </c>
      <c r="AK19" s="196">
        <f t="shared" si="17"/>
        <v>8.2449054511630422</v>
      </c>
      <c r="AL19" s="196">
        <f t="shared" si="18"/>
        <v>6.8823949710486563</v>
      </c>
      <c r="AM19" s="196">
        <f t="shared" si="19"/>
        <v>9.0628169285032492</v>
      </c>
      <c r="AN19" s="196">
        <f t="shared" si="20"/>
        <v>0</v>
      </c>
      <c r="AO19" s="193">
        <f t="shared" si="21"/>
        <v>3.4382636272112932</v>
      </c>
      <c r="AP19" s="193">
        <f t="shared" si="22"/>
        <v>5.5104673488111198</v>
      </c>
      <c r="AQ19" s="193">
        <f t="shared" si="23"/>
        <v>0</v>
      </c>
      <c r="AR19" s="193">
        <f t="shared" si="24"/>
        <v>8.4994982229402058</v>
      </c>
      <c r="AS19" s="196">
        <f t="shared" si="25"/>
        <v>0</v>
      </c>
      <c r="AT19" s="196">
        <f>IF('Indicator Data'!AY21&lt;1000,"x",IF('Indicator Data'!L21&gt;AT$194,10,IF('Indicator Data'!L21&lt;AT$195,0,10-(AT$194-'Indicator Data'!L21)/(AT$194-AT$195)*10)))</f>
        <v>0</v>
      </c>
      <c r="AU19" s="193">
        <f t="shared" si="26"/>
        <v>0</v>
      </c>
      <c r="AV19" s="191">
        <f t="shared" si="27"/>
        <v>4.3763272903887538</v>
      </c>
      <c r="AW19" s="196">
        <f>IF('Indicator Data'!M21=0,0,IF('Indicator Data'!M21&gt;AW$194,10,IF('Indicator Data'!M21&lt;AW$195,0,10-(AW$194-'Indicator Data'!M21)/(AW$194-AW$195)*10)))</f>
        <v>3.2147275067137215E-2</v>
      </c>
      <c r="AX19" s="196">
        <f>IF('Indicator Data'!N21=0,0,IF(LOG('Indicator Data'!N21)&gt;LOG(AX$194),10,IF(LOG('Indicator Data'!N21)&lt;LOG(AX$195),0,10-(LOG(AX$194)-LOG('Indicator Data'!N21))/(LOG(AX$194)-LOG(AX$195))*10)))</f>
        <v>0</v>
      </c>
      <c r="AY19" s="193">
        <f t="shared" si="28"/>
        <v>1.6085280665001121E-2</v>
      </c>
      <c r="AZ19" s="196">
        <f>'Indicator Data'!O21</f>
        <v>0</v>
      </c>
      <c r="BA19" s="196">
        <f>'Indicator Data'!P21</f>
        <v>0</v>
      </c>
      <c r="BB19" s="193">
        <f t="shared" si="29"/>
        <v>0</v>
      </c>
      <c r="BC19" s="191">
        <f t="shared" si="30"/>
        <v>1.1259696465500783E-2</v>
      </c>
      <c r="BD19" s="68"/>
    </row>
    <row r="20" spans="1:56" s="43" customFormat="1" x14ac:dyDescent="0.2">
      <c r="A20" s="65" t="s">
        <v>35</v>
      </c>
      <c r="B20" s="69" t="s">
        <v>34</v>
      </c>
      <c r="C20" s="196">
        <f>IF('Indicator Data'!C22=0,0,IF(LOG('Indicator Data'!C22)&gt;C$194,10,IF(LOG('Indicator Data'!C22)&lt;C$195,0,10-(C$194-LOG('Indicator Data'!C22))/(C$194-C$195)*10)))</f>
        <v>0</v>
      </c>
      <c r="D20" s="196">
        <f>IF('Indicator Data'!D22=0,0,IF(LOG('Indicator Data'!D22)&gt;D$194,10,IF(LOG('Indicator Data'!D22)&lt;D$195,0,10-(D$194-LOG('Indicator Data'!D22))/(D$194-D$195)*10)))</f>
        <v>0</v>
      </c>
      <c r="E20" s="196">
        <f t="shared" si="0"/>
        <v>0</v>
      </c>
      <c r="F20" s="196">
        <f>IF('Indicator Data'!E22=0,0,IF(LOG('Indicator Data'!E22)&gt;F$194,10,IF(LOG('Indicator Data'!E22)&lt;F$195,0,10-(F$194-LOG('Indicator Data'!E22))/(F$194-F$195)*10)))</f>
        <v>9.6552240455511544</v>
      </c>
      <c r="G20" s="196">
        <f>IF('Indicator Data'!F22=0,0,IF(LOG('Indicator Data'!F22)&gt;G$194,10,IF(LOG('Indicator Data'!F22)&lt;G$195,0,10-(G$194-LOG('Indicator Data'!F22))/(G$194-G$195)*10)))</f>
        <v>0</v>
      </c>
      <c r="H20" s="196">
        <f>IF('Indicator Data'!G22=0,0,IF(LOG('Indicator Data'!G22)&gt;H$194,10,IF(LOG('Indicator Data'!G22)&lt;H$195,0,10-(H$194-LOG('Indicator Data'!G22))/(H$194-H$195)*10)))</f>
        <v>0</v>
      </c>
      <c r="I20" s="196">
        <f>IF('Indicator Data'!H22=0,0,IF(LOG('Indicator Data'!H22)&gt;I$194,10,IF(LOG('Indicator Data'!H22)&lt;I$195,0,10-(I$194-LOG('Indicator Data'!H22))/(I$194-I$195)*10)))</f>
        <v>0</v>
      </c>
      <c r="J20" s="196">
        <f t="shared" si="1"/>
        <v>0</v>
      </c>
      <c r="K20" s="196">
        <f>IF('Indicator Data'!I22=0,0,IF(LOG('Indicator Data'!I22)&gt;K$194,10,IF(LOG('Indicator Data'!I22)&lt;K$195,0,10-(K$194-LOG('Indicator Data'!I22))/(K$194-K$195)*10)))</f>
        <v>0</v>
      </c>
      <c r="L20" s="196">
        <f t="shared" si="2"/>
        <v>0</v>
      </c>
      <c r="M20" s="196">
        <f>IF('Indicator Data'!J22=0,0,IF(LOG('Indicator Data'!J22)&gt;M$194,10,IF(LOG('Indicator Data'!J22)&lt;M$195,0,10-(M$194-LOG('Indicator Data'!J22))/(M$194-M$195)*10)))</f>
        <v>0</v>
      </c>
      <c r="N20" s="199">
        <f>'Indicator Data'!C22/'Indicator Data'!$AX22</f>
        <v>0</v>
      </c>
      <c r="O20" s="199">
        <f>'Indicator Data'!D22/'Indicator Data'!$AX22</f>
        <v>0</v>
      </c>
      <c r="P20" s="199">
        <f>'Indicator Data'!E22/'Indicator Data'!$AX22</f>
        <v>7.051211636702916E-3</v>
      </c>
      <c r="Q20" s="199">
        <f>'Indicator Data'!F22/'Indicator Data'!$AX22</f>
        <v>0</v>
      </c>
      <c r="R20" s="199">
        <f>'Indicator Data'!G22/'Indicator Data'!$AX22</f>
        <v>0</v>
      </c>
      <c r="S20" s="199">
        <f>'Indicator Data'!H22/'Indicator Data'!$AX22</f>
        <v>0</v>
      </c>
      <c r="T20" s="199">
        <f>'Indicator Data'!I22/'Indicator Data'!$AX22</f>
        <v>0</v>
      </c>
      <c r="U20" s="199">
        <f>'Indicator Data'!J22/'Indicator Data'!$AX22</f>
        <v>0</v>
      </c>
      <c r="V20" s="196">
        <f t="shared" si="3"/>
        <v>0</v>
      </c>
      <c r="W20" s="196">
        <f t="shared" si="4"/>
        <v>0</v>
      </c>
      <c r="X20" s="196">
        <f t="shared" si="5"/>
        <v>0</v>
      </c>
      <c r="Y20" s="196">
        <f t="shared" si="6"/>
        <v>10</v>
      </c>
      <c r="Z20" s="196">
        <f t="shared" si="7"/>
        <v>0</v>
      </c>
      <c r="AA20" s="196">
        <f t="shared" si="8"/>
        <v>0</v>
      </c>
      <c r="AB20" s="196">
        <f t="shared" si="9"/>
        <v>0</v>
      </c>
      <c r="AC20" s="196">
        <f t="shared" si="10"/>
        <v>0</v>
      </c>
      <c r="AD20" s="196">
        <f t="shared" si="11"/>
        <v>0</v>
      </c>
      <c r="AE20" s="196">
        <f t="shared" si="12"/>
        <v>0</v>
      </c>
      <c r="AF20" s="196">
        <f t="shared" si="13"/>
        <v>0</v>
      </c>
      <c r="AG20" s="196">
        <f>IF('Indicator Data'!K22=0,0,IF('Indicator Data'!K22&gt;AG$194,10,IF('Indicator Data'!K22&lt;AG$195,0,10-(AG$194-'Indicator Data'!K22)/(AG$194-AG$195)*10)))</f>
        <v>0</v>
      </c>
      <c r="AH20" s="196">
        <f t="shared" si="14"/>
        <v>0</v>
      </c>
      <c r="AI20" s="196">
        <f t="shared" si="15"/>
        <v>0</v>
      </c>
      <c r="AJ20" s="196">
        <f t="shared" si="16"/>
        <v>0</v>
      </c>
      <c r="AK20" s="196">
        <f t="shared" si="17"/>
        <v>0</v>
      </c>
      <c r="AL20" s="196">
        <f t="shared" si="18"/>
        <v>0</v>
      </c>
      <c r="AM20" s="196">
        <f t="shared" si="19"/>
        <v>0</v>
      </c>
      <c r="AN20" s="196">
        <f t="shared" si="20"/>
        <v>0</v>
      </c>
      <c r="AO20" s="193">
        <f t="shared" si="21"/>
        <v>0</v>
      </c>
      <c r="AP20" s="193">
        <f t="shared" si="22"/>
        <v>9.8392415049538524</v>
      </c>
      <c r="AQ20" s="193">
        <f t="shared" si="23"/>
        <v>0</v>
      </c>
      <c r="AR20" s="193">
        <f t="shared" si="24"/>
        <v>0</v>
      </c>
      <c r="AS20" s="196">
        <f t="shared" si="25"/>
        <v>0</v>
      </c>
      <c r="AT20" s="196">
        <f>IF('Indicator Data'!AY22&lt;1000,"x",IF('Indicator Data'!L22&gt;AT$194,10,IF('Indicator Data'!L22&lt;AT$195,0,10-(AT$194-'Indicator Data'!L22)/(AT$194-AT$195)*10)))</f>
        <v>0</v>
      </c>
      <c r="AU20" s="193">
        <f t="shared" si="26"/>
        <v>0</v>
      </c>
      <c r="AV20" s="191">
        <f t="shared" si="27"/>
        <v>3.9084246453278739</v>
      </c>
      <c r="AW20" s="196">
        <f>IF('Indicator Data'!M22=0,0,IF('Indicator Data'!M22&gt;AW$194,10,IF('Indicator Data'!M22&lt;AW$195,0,10-(AW$194-'Indicator Data'!M22)/(AW$194-AW$195)*10)))</f>
        <v>1.2065541314098951</v>
      </c>
      <c r="AX20" s="196">
        <f>IF('Indicator Data'!N22=0,0,IF(LOG('Indicator Data'!N22)&gt;LOG(AX$194),10,IF(LOG('Indicator Data'!N22)&lt;LOG(AX$195),0,10-(LOG(AX$194)-LOG('Indicator Data'!N22))/(LOG(AX$194)-LOG(AX$195))*10)))</f>
        <v>2.0139875300411925</v>
      </c>
      <c r="AY20" s="193">
        <f t="shared" si="28"/>
        <v>1.6188522197780999</v>
      </c>
      <c r="AZ20" s="196">
        <f>'Indicator Data'!O22</f>
        <v>0</v>
      </c>
      <c r="BA20" s="196">
        <f>'Indicator Data'!P22</f>
        <v>0</v>
      </c>
      <c r="BB20" s="193">
        <f t="shared" si="29"/>
        <v>0</v>
      </c>
      <c r="BC20" s="191">
        <f t="shared" si="30"/>
        <v>1.13319655384467</v>
      </c>
      <c r="BD20" s="68"/>
    </row>
    <row r="21" spans="1:56" s="43" customFormat="1" x14ac:dyDescent="0.2">
      <c r="A21" s="65" t="s">
        <v>37</v>
      </c>
      <c r="B21" s="69" t="s">
        <v>36</v>
      </c>
      <c r="C21" s="196">
        <f>IF('Indicator Data'!C23=0,0,IF(LOG('Indicator Data'!C23)&gt;C$194,10,IF(LOG('Indicator Data'!C23)&lt;C$195,0,10-(C$194-LOG('Indicator Data'!C23))/(C$194-C$195)*10)))</f>
        <v>5.5267521518453702</v>
      </c>
      <c r="D21" s="196">
        <f>IF('Indicator Data'!D23=0,0,IF(LOG('Indicator Data'!D23)&gt;D$194,10,IF(LOG('Indicator Data'!D23)&lt;D$195,0,10-(D$194-LOG('Indicator Data'!D23))/(D$194-D$195)*10)))</f>
        <v>4.9841153018573978</v>
      </c>
      <c r="E21" s="196">
        <f t="shared" si="0"/>
        <v>5.2617227720803008</v>
      </c>
      <c r="F21" s="196">
        <f>IF('Indicator Data'!E23=0,0,IF(LOG('Indicator Data'!E23)&gt;F$194,10,IF(LOG('Indicator Data'!E23)&lt;F$195,0,10-(F$194-LOG('Indicator Data'!E23))/(F$194-F$195)*10)))</f>
        <v>7.5086513302737661</v>
      </c>
      <c r="G21" s="196">
        <f>IF('Indicator Data'!F23=0,0,IF(LOG('Indicator Data'!F23)&gt;G$194,10,IF(LOG('Indicator Data'!F23)&lt;G$195,0,10-(G$194-LOG('Indicator Data'!F23))/(G$194-G$195)*10)))</f>
        <v>0</v>
      </c>
      <c r="H21" s="196">
        <f>IF('Indicator Data'!G23=0,0,IF(LOG('Indicator Data'!G23)&gt;H$194,10,IF(LOG('Indicator Data'!G23)&lt;H$195,0,10-(H$194-LOG('Indicator Data'!G23))/(H$194-H$195)*10)))</f>
        <v>0</v>
      </c>
      <c r="I21" s="196">
        <f>IF('Indicator Data'!H23=0,0,IF(LOG('Indicator Data'!H23)&gt;I$194,10,IF(LOG('Indicator Data'!H23)&lt;I$195,0,10-(I$194-LOG('Indicator Data'!H23))/(I$194-I$195)*10)))</f>
        <v>0</v>
      </c>
      <c r="J21" s="196">
        <f t="shared" si="1"/>
        <v>0</v>
      </c>
      <c r="K21" s="196">
        <f>IF('Indicator Data'!I23=0,0,IF(LOG('Indicator Data'!I23)&gt;K$194,10,IF(LOG('Indicator Data'!I23)&lt;K$195,0,10-(K$194-LOG('Indicator Data'!I23))/(K$194-K$195)*10)))</f>
        <v>0</v>
      </c>
      <c r="L21" s="196">
        <f t="shared" si="2"/>
        <v>0</v>
      </c>
      <c r="M21" s="196">
        <f>IF('Indicator Data'!J23=0,0,IF(LOG('Indicator Data'!J23)&gt;M$194,10,IF(LOG('Indicator Data'!J23)&lt;M$195,0,10-(M$194-LOG('Indicator Data'!J23))/(M$194-M$195)*10)))</f>
        <v>0</v>
      </c>
      <c r="N21" s="199">
        <f>'Indicator Data'!C23/'Indicator Data'!$AX23</f>
        <v>2.154567195949066E-3</v>
      </c>
      <c r="O21" s="199">
        <f>'Indicator Data'!D23/'Indicator Data'!$AX23</f>
        <v>4.1485255874121541E-4</v>
      </c>
      <c r="P21" s="199">
        <f>'Indicator Data'!E23/'Indicator Data'!$AX23</f>
        <v>1.3369640041010841E-2</v>
      </c>
      <c r="Q21" s="199">
        <f>'Indicator Data'!F23/'Indicator Data'!$AX23</f>
        <v>0</v>
      </c>
      <c r="R21" s="199">
        <f>'Indicator Data'!G23/'Indicator Data'!$AX23</f>
        <v>0</v>
      </c>
      <c r="S21" s="199">
        <f>'Indicator Data'!H23/'Indicator Data'!$AX23</f>
        <v>0</v>
      </c>
      <c r="T21" s="199">
        <f>'Indicator Data'!I23/'Indicator Data'!$AX23</f>
        <v>0</v>
      </c>
      <c r="U21" s="199">
        <f>'Indicator Data'!J23/'Indicator Data'!$AX23</f>
        <v>0</v>
      </c>
      <c r="V21" s="196">
        <f t="shared" si="3"/>
        <v>10</v>
      </c>
      <c r="W21" s="196">
        <f t="shared" si="4"/>
        <v>4.1485255874121538</v>
      </c>
      <c r="X21" s="196">
        <f t="shared" si="5"/>
        <v>8.329707483903567</v>
      </c>
      <c r="Y21" s="196">
        <f t="shared" si="6"/>
        <v>10</v>
      </c>
      <c r="Z21" s="196">
        <f t="shared" si="7"/>
        <v>0</v>
      </c>
      <c r="AA21" s="196">
        <f t="shared" si="8"/>
        <v>0</v>
      </c>
      <c r="AB21" s="196">
        <f t="shared" si="9"/>
        <v>0</v>
      </c>
      <c r="AC21" s="196">
        <f t="shared" si="10"/>
        <v>0</v>
      </c>
      <c r="AD21" s="196">
        <f t="shared" si="11"/>
        <v>0</v>
      </c>
      <c r="AE21" s="196">
        <f t="shared" si="12"/>
        <v>0</v>
      </c>
      <c r="AF21" s="196">
        <f t="shared" si="13"/>
        <v>0</v>
      </c>
      <c r="AG21" s="196">
        <f>IF('Indicator Data'!K23=0,0,IF('Indicator Data'!K23&gt;AG$194,10,IF('Indicator Data'!K23&lt;AG$195,0,10-(AG$194-'Indicator Data'!K23)/(AG$194-AG$195)*10)))</f>
        <v>0</v>
      </c>
      <c r="AH21" s="196">
        <f t="shared" si="14"/>
        <v>7.7633760759226851</v>
      </c>
      <c r="AI21" s="196">
        <f t="shared" si="15"/>
        <v>4.5663204446347763</v>
      </c>
      <c r="AJ21" s="196">
        <f t="shared" si="16"/>
        <v>0</v>
      </c>
      <c r="AK21" s="196">
        <f t="shared" si="17"/>
        <v>0</v>
      </c>
      <c r="AL21" s="196">
        <f t="shared" si="18"/>
        <v>0</v>
      </c>
      <c r="AM21" s="196">
        <f t="shared" si="19"/>
        <v>0</v>
      </c>
      <c r="AN21" s="196">
        <f t="shared" si="20"/>
        <v>0</v>
      </c>
      <c r="AO21" s="193">
        <f t="shared" si="21"/>
        <v>7.0775630522520361</v>
      </c>
      <c r="AP21" s="193">
        <f t="shared" si="22"/>
        <v>9.1104279553317493</v>
      </c>
      <c r="AQ21" s="193">
        <f t="shared" si="23"/>
        <v>0</v>
      </c>
      <c r="AR21" s="193">
        <f t="shared" si="24"/>
        <v>0</v>
      </c>
      <c r="AS21" s="196">
        <f t="shared" si="25"/>
        <v>0</v>
      </c>
      <c r="AT21" s="196">
        <f>IF('Indicator Data'!AY23&lt;1000,"x",IF('Indicator Data'!L23&gt;AT$194,10,IF('Indicator Data'!L23&lt;AT$195,0,10-(AT$194-'Indicator Data'!L23)/(AT$194-AT$195)*10)))</f>
        <v>0</v>
      </c>
      <c r="AU21" s="193">
        <f t="shared" si="26"/>
        <v>0</v>
      </c>
      <c r="AV21" s="191">
        <f t="shared" si="27"/>
        <v>4.6719750103948421</v>
      </c>
      <c r="AW21" s="196">
        <f>IF('Indicator Data'!M23=0,0,IF('Indicator Data'!M23&gt;AW$194,10,IF('Indicator Data'!M23&lt;AW$195,0,10-(AW$194-'Indicator Data'!M23)/(AW$194-AW$195)*10)))</f>
        <v>0.15925913707827988</v>
      </c>
      <c r="AX21" s="196">
        <f>IF('Indicator Data'!N23=0,0,IF(LOG('Indicator Data'!N23)&gt;LOG(AX$194),10,IF(LOG('Indicator Data'!N23)&lt;LOG(AX$195),0,10-(LOG(AX$194)-LOG('Indicator Data'!N23))/(LOG(AX$194)-LOG(AX$195))*10)))</f>
        <v>0</v>
      </c>
      <c r="AY21" s="193">
        <f t="shared" si="28"/>
        <v>7.9916971040856002E-2</v>
      </c>
      <c r="AZ21" s="196">
        <f>'Indicator Data'!O23</f>
        <v>0</v>
      </c>
      <c r="BA21" s="196">
        <f>'Indicator Data'!P23</f>
        <v>0</v>
      </c>
      <c r="BB21" s="193">
        <f t="shared" si="29"/>
        <v>0</v>
      </c>
      <c r="BC21" s="191">
        <f t="shared" si="30"/>
        <v>5.5941879728599202E-2</v>
      </c>
      <c r="BD21" s="68"/>
    </row>
    <row r="22" spans="1:56" s="43" customFormat="1" x14ac:dyDescent="0.2">
      <c r="A22" s="65" t="s">
        <v>876</v>
      </c>
      <c r="B22" s="69" t="s">
        <v>38</v>
      </c>
      <c r="C22" s="196">
        <f>IF('Indicator Data'!C24=0,0,IF(LOG('Indicator Data'!C24)&gt;C$194,10,IF(LOG('Indicator Data'!C24)&lt;C$195,0,10-(C$194-LOG('Indicator Data'!C24))/(C$194-C$195)*10)))</f>
        <v>8.2109711501544211</v>
      </c>
      <c r="D22" s="196">
        <f>IF('Indicator Data'!D24=0,0,IF(LOG('Indicator Data'!D24)&gt;D$194,10,IF(LOG('Indicator Data'!D24)&lt;D$195,0,10-(D$194-LOG('Indicator Data'!D24))/(D$194-D$195)*10)))</f>
        <v>0</v>
      </c>
      <c r="E22" s="196">
        <f t="shared" si="0"/>
        <v>5.4345120109488292</v>
      </c>
      <c r="F22" s="196">
        <f>IF('Indicator Data'!E24=0,0,IF(LOG('Indicator Data'!E24)&gt;F$194,10,IF(LOG('Indicator Data'!E24)&lt;F$195,0,10-(F$194-LOG('Indicator Data'!E24))/(F$194-F$195)*10)))</f>
        <v>8.4791898830932411</v>
      </c>
      <c r="G22" s="196">
        <f>IF('Indicator Data'!F24=0,0,IF(LOG('Indicator Data'!F24)&gt;G$194,10,IF(LOG('Indicator Data'!F24)&lt;G$195,0,10-(G$194-LOG('Indicator Data'!F24))/(G$194-G$195)*10)))</f>
        <v>0</v>
      </c>
      <c r="H22" s="196">
        <f>IF('Indicator Data'!G24=0,0,IF(LOG('Indicator Data'!G24)&gt;H$194,10,IF(LOG('Indicator Data'!G24)&lt;H$195,0,10-(H$194-LOG('Indicator Data'!G24))/(H$194-H$195)*10)))</f>
        <v>0</v>
      </c>
      <c r="I22" s="196">
        <f>IF('Indicator Data'!H24=0,0,IF(LOG('Indicator Data'!H24)&gt;I$194,10,IF(LOG('Indicator Data'!H24)&lt;I$195,0,10-(I$194-LOG('Indicator Data'!H24))/(I$194-I$195)*10)))</f>
        <v>0</v>
      </c>
      <c r="J22" s="196">
        <f t="shared" si="1"/>
        <v>0</v>
      </c>
      <c r="K22" s="196">
        <f>IF('Indicator Data'!I24=0,0,IF(LOG('Indicator Data'!I24)&gt;K$194,10,IF(LOG('Indicator Data'!I24)&lt;K$195,0,10-(K$194-LOG('Indicator Data'!I24))/(K$194-K$195)*10)))</f>
        <v>0</v>
      </c>
      <c r="L22" s="196">
        <f t="shared" si="2"/>
        <v>0</v>
      </c>
      <c r="M22" s="196">
        <f>IF('Indicator Data'!J24=0,0,IF(LOG('Indicator Data'!J24)&gt;M$194,10,IF(LOG('Indicator Data'!J24)&lt;M$195,0,10-(M$194-LOG('Indicator Data'!J24))/(M$194-M$195)*10)))</f>
        <v>8.5101497281731859</v>
      </c>
      <c r="N22" s="199">
        <f>'Indicator Data'!C24/'Indicator Data'!$AX24</f>
        <v>1.8037452503738545E-3</v>
      </c>
      <c r="O22" s="199">
        <f>'Indicator Data'!D24/'Indicator Data'!$AX24</f>
        <v>0</v>
      </c>
      <c r="P22" s="199">
        <f>'Indicator Data'!E24/'Indicator Data'!$AX24</f>
        <v>2.3092060874128494E-3</v>
      </c>
      <c r="Q22" s="199">
        <f>'Indicator Data'!F24/'Indicator Data'!$AX24</f>
        <v>0</v>
      </c>
      <c r="R22" s="199">
        <f>'Indicator Data'!G24/'Indicator Data'!$AX24</f>
        <v>0</v>
      </c>
      <c r="S22" s="199">
        <f>'Indicator Data'!H24/'Indicator Data'!$AX24</f>
        <v>0</v>
      </c>
      <c r="T22" s="199">
        <f>'Indicator Data'!I24/'Indicator Data'!$AX24</f>
        <v>0</v>
      </c>
      <c r="U22" s="199">
        <f>'Indicator Data'!J24/'Indicator Data'!$AX24</f>
        <v>2.3760010691108451E-3</v>
      </c>
      <c r="V22" s="196">
        <f t="shared" si="3"/>
        <v>9.018726251869273</v>
      </c>
      <c r="W22" s="196">
        <f t="shared" si="4"/>
        <v>0</v>
      </c>
      <c r="X22" s="196">
        <f t="shared" si="5"/>
        <v>6.2894183939999673</v>
      </c>
      <c r="Y22" s="196">
        <f t="shared" si="6"/>
        <v>3.2988658391612136</v>
      </c>
      <c r="Z22" s="196">
        <f t="shared" si="7"/>
        <v>0</v>
      </c>
      <c r="AA22" s="196">
        <f t="shared" si="8"/>
        <v>0</v>
      </c>
      <c r="AB22" s="196">
        <f t="shared" si="9"/>
        <v>0</v>
      </c>
      <c r="AC22" s="196">
        <f t="shared" si="10"/>
        <v>0</v>
      </c>
      <c r="AD22" s="196">
        <f t="shared" si="11"/>
        <v>0</v>
      </c>
      <c r="AE22" s="196">
        <f t="shared" si="12"/>
        <v>0</v>
      </c>
      <c r="AF22" s="196">
        <f t="shared" si="13"/>
        <v>0.79200035637028066</v>
      </c>
      <c r="AG22" s="196">
        <f>IF('Indicator Data'!K24=0,0,IF('Indicator Data'!K24&gt;AG$194,10,IF('Indicator Data'!K24&lt;AG$195,0,10-(AG$194-'Indicator Data'!K24)/(AG$194-AG$195)*10)))</f>
        <v>10</v>
      </c>
      <c r="AH22" s="196">
        <f t="shared" si="14"/>
        <v>8.614848701011848</v>
      </c>
      <c r="AI22" s="196">
        <f t="shared" si="15"/>
        <v>0</v>
      </c>
      <c r="AJ22" s="196">
        <f t="shared" si="16"/>
        <v>0</v>
      </c>
      <c r="AK22" s="196">
        <f t="shared" si="17"/>
        <v>0</v>
      </c>
      <c r="AL22" s="196">
        <f t="shared" si="18"/>
        <v>0</v>
      </c>
      <c r="AM22" s="196">
        <f t="shared" si="19"/>
        <v>0</v>
      </c>
      <c r="AN22" s="196">
        <f t="shared" si="20"/>
        <v>5.9304153490208176</v>
      </c>
      <c r="AO22" s="193">
        <f t="shared" si="21"/>
        <v>5.8793985292492081</v>
      </c>
      <c r="AP22" s="193">
        <f t="shared" si="22"/>
        <v>6.5766636067587703</v>
      </c>
      <c r="AQ22" s="193">
        <f t="shared" si="23"/>
        <v>0</v>
      </c>
      <c r="AR22" s="193">
        <f t="shared" si="24"/>
        <v>0</v>
      </c>
      <c r="AS22" s="196">
        <f t="shared" si="25"/>
        <v>7.9652076745104088</v>
      </c>
      <c r="AT22" s="196">
        <f>IF('Indicator Data'!AY24&lt;1000,"x",IF('Indicator Data'!L24&gt;AT$194,10,IF('Indicator Data'!L24&lt;AT$195,0,10-(AT$194-'Indicator Data'!L24)/(AT$194-AT$195)*10)))</f>
        <v>0</v>
      </c>
      <c r="AU22" s="193">
        <f t="shared" si="26"/>
        <v>3.9826038372552044</v>
      </c>
      <c r="AV22" s="191">
        <f t="shared" si="27"/>
        <v>3.8007914708940573</v>
      </c>
      <c r="AW22" s="196">
        <f>IF('Indicator Data'!M24=0,0,IF('Indicator Data'!M24&gt;AW$194,10,IF('Indicator Data'!M24&lt;AW$195,0,10-(AW$194-'Indicator Data'!M24)/(AW$194-AW$195)*10)))</f>
        <v>3.5454357008004864</v>
      </c>
      <c r="AX22" s="196">
        <f>IF('Indicator Data'!N24=0,0,IF(LOG('Indicator Data'!N24)&gt;LOG(AX$194),10,IF(LOG('Indicator Data'!N24)&lt;LOG(AX$195),0,10-(LOG(AX$194)-LOG('Indicator Data'!N24))/(LOG(AX$194)-LOG(AX$195))*10)))</f>
        <v>2.8070412564657765</v>
      </c>
      <c r="AY22" s="193">
        <f t="shared" si="28"/>
        <v>3.1848322171538768</v>
      </c>
      <c r="AZ22" s="196">
        <f>'Indicator Data'!O24</f>
        <v>3</v>
      </c>
      <c r="BA22" s="196">
        <f>'Indicator Data'!P24</f>
        <v>0</v>
      </c>
      <c r="BB22" s="193">
        <f t="shared" si="29"/>
        <v>0</v>
      </c>
      <c r="BC22" s="191">
        <f t="shared" si="30"/>
        <v>2.2293825520077135</v>
      </c>
      <c r="BD22" s="68"/>
    </row>
    <row r="23" spans="1:56" s="43" customFormat="1" x14ac:dyDescent="0.2">
      <c r="A23" s="65" t="s">
        <v>40</v>
      </c>
      <c r="B23" s="69" t="s">
        <v>39</v>
      </c>
      <c r="C23" s="196">
        <f>IF('Indicator Data'!C25=0,0,IF(LOG('Indicator Data'!C25)&gt;C$194,10,IF(LOG('Indicator Data'!C25)&lt;C$195,0,10-(C$194-LOG('Indicator Data'!C25))/(C$194-C$195)*10)))</f>
        <v>7.4759149130258233</v>
      </c>
      <c r="D23" s="196">
        <f>IF('Indicator Data'!D25=0,0,IF(LOG('Indicator Data'!D25)&gt;D$194,10,IF(LOG('Indicator Data'!D25)&lt;D$195,0,10-(D$194-LOG('Indicator Data'!D25))/(D$194-D$195)*10)))</f>
        <v>0</v>
      </c>
      <c r="E23" s="196">
        <f t="shared" si="0"/>
        <v>4.7557142810450053</v>
      </c>
      <c r="F23" s="196">
        <f>IF('Indicator Data'!E25=0,0,IF(LOG('Indicator Data'!E25)&gt;F$194,10,IF(LOG('Indicator Data'!E25)&lt;F$195,0,10-(F$194-LOG('Indicator Data'!E25))/(F$194-F$195)*10)))</f>
        <v>7.5661288643456004</v>
      </c>
      <c r="G23" s="196">
        <f>IF('Indicator Data'!F25=0,0,IF(LOG('Indicator Data'!F25)&gt;G$194,10,IF(LOG('Indicator Data'!F25)&lt;G$195,0,10-(G$194-LOG('Indicator Data'!F25))/(G$194-G$195)*10)))</f>
        <v>0</v>
      </c>
      <c r="H23" s="196">
        <f>IF('Indicator Data'!G25=0,0,IF(LOG('Indicator Data'!G25)&gt;H$194,10,IF(LOG('Indicator Data'!G25)&lt;H$195,0,10-(H$194-LOG('Indicator Data'!G25))/(H$194-H$195)*10)))</f>
        <v>0</v>
      </c>
      <c r="I23" s="196">
        <f>IF('Indicator Data'!H25=0,0,IF(LOG('Indicator Data'!H25)&gt;I$194,10,IF(LOG('Indicator Data'!H25)&lt;I$195,0,10-(I$194-LOG('Indicator Data'!H25))/(I$194-I$195)*10)))</f>
        <v>0</v>
      </c>
      <c r="J23" s="196">
        <f t="shared" si="1"/>
        <v>0</v>
      </c>
      <c r="K23" s="196">
        <f>IF('Indicator Data'!I25=0,0,IF(LOG('Indicator Data'!I25)&gt;K$194,10,IF(LOG('Indicator Data'!I25)&lt;K$195,0,10-(K$194-LOG('Indicator Data'!I25))/(K$194-K$195)*10)))</f>
        <v>0</v>
      </c>
      <c r="L23" s="196">
        <f t="shared" si="2"/>
        <v>0</v>
      </c>
      <c r="M23" s="196">
        <f>IF('Indicator Data'!J25=0,0,IF(LOG('Indicator Data'!J25)&gt;M$194,10,IF(LOG('Indicator Data'!J25)&lt;M$195,0,10-(M$194-LOG('Indicator Data'!J25))/(M$194-M$195)*10)))</f>
        <v>6.0866825556566697</v>
      </c>
      <c r="N23" s="199">
        <f>'Indicator Data'!C25/'Indicator Data'!$AX25</f>
        <v>2.5541463576348906E-3</v>
      </c>
      <c r="O23" s="199">
        <f>'Indicator Data'!D25/'Indicator Data'!$AX25</f>
        <v>0</v>
      </c>
      <c r="P23" s="199">
        <f>'Indicator Data'!E25/'Indicator Data'!$AX25</f>
        <v>2.7754369132587174E-3</v>
      </c>
      <c r="Q23" s="199">
        <f>'Indicator Data'!F25/'Indicator Data'!$AX25</f>
        <v>0</v>
      </c>
      <c r="R23" s="199">
        <f>'Indicator Data'!G25/'Indicator Data'!$AX25</f>
        <v>0</v>
      </c>
      <c r="S23" s="199">
        <f>'Indicator Data'!H25/'Indicator Data'!$AX25</f>
        <v>0</v>
      </c>
      <c r="T23" s="199">
        <f>'Indicator Data'!I25/'Indicator Data'!$AX25</f>
        <v>0</v>
      </c>
      <c r="U23" s="199">
        <f>'Indicator Data'!J25/'Indicator Data'!$AX25</f>
        <v>7.1048160252313111E-4</v>
      </c>
      <c r="V23" s="196">
        <f t="shared" si="3"/>
        <v>10</v>
      </c>
      <c r="W23" s="196">
        <f t="shared" si="4"/>
        <v>0</v>
      </c>
      <c r="X23" s="196">
        <f t="shared" si="5"/>
        <v>7.5974692664795773</v>
      </c>
      <c r="Y23" s="196">
        <f t="shared" si="6"/>
        <v>3.9649098760838806</v>
      </c>
      <c r="Z23" s="196">
        <f t="shared" si="7"/>
        <v>0</v>
      </c>
      <c r="AA23" s="196">
        <f t="shared" si="8"/>
        <v>0</v>
      </c>
      <c r="AB23" s="196">
        <f t="shared" si="9"/>
        <v>0</v>
      </c>
      <c r="AC23" s="196">
        <f t="shared" si="10"/>
        <v>0</v>
      </c>
      <c r="AD23" s="196">
        <f t="shared" si="11"/>
        <v>0</v>
      </c>
      <c r="AE23" s="196">
        <f t="shared" si="12"/>
        <v>0</v>
      </c>
      <c r="AF23" s="196">
        <f t="shared" si="13"/>
        <v>0.23682720084104325</v>
      </c>
      <c r="AG23" s="196">
        <f>IF('Indicator Data'!K25=0,0,IF('Indicator Data'!K25&gt;AG$194,10,IF('Indicator Data'!K25&lt;AG$195,0,10-(AG$194-'Indicator Data'!K25)/(AG$194-AG$195)*10)))</f>
        <v>2.8985507246376807</v>
      </c>
      <c r="AH23" s="196">
        <f t="shared" si="14"/>
        <v>8.7379574565129126</v>
      </c>
      <c r="AI23" s="196">
        <f t="shared" si="15"/>
        <v>0</v>
      </c>
      <c r="AJ23" s="196">
        <f t="shared" si="16"/>
        <v>0</v>
      </c>
      <c r="AK23" s="196">
        <f t="shared" si="17"/>
        <v>0</v>
      </c>
      <c r="AL23" s="196">
        <f t="shared" si="18"/>
        <v>0</v>
      </c>
      <c r="AM23" s="196">
        <f t="shared" si="19"/>
        <v>0</v>
      </c>
      <c r="AN23" s="196">
        <f t="shared" si="20"/>
        <v>3.7194223596227398</v>
      </c>
      <c r="AO23" s="193">
        <f t="shared" si="21"/>
        <v>6.3855859295721453</v>
      </c>
      <c r="AP23" s="193">
        <f t="shared" si="22"/>
        <v>6.0779057199130424</v>
      </c>
      <c r="AQ23" s="193">
        <f t="shared" si="23"/>
        <v>0</v>
      </c>
      <c r="AR23" s="193">
        <f t="shared" si="24"/>
        <v>0</v>
      </c>
      <c r="AS23" s="196">
        <f t="shared" si="25"/>
        <v>3.30898654213021</v>
      </c>
      <c r="AT23" s="196">
        <f>IF('Indicator Data'!AY25&lt;1000,"x",IF('Indicator Data'!L25&gt;AT$194,10,IF('Indicator Data'!L25&lt;AT$195,0,10-(AT$194-'Indicator Data'!L25)/(AT$194-AT$195)*10)))</f>
        <v>1.1111111111111107</v>
      </c>
      <c r="AU23" s="193">
        <f t="shared" si="26"/>
        <v>2.2100488266206604</v>
      </c>
      <c r="AV23" s="191">
        <f t="shared" si="27"/>
        <v>3.4648291084025802</v>
      </c>
      <c r="AW23" s="196">
        <f>IF('Indicator Data'!M25=0,0,IF('Indicator Data'!M25&gt;AW$194,10,IF('Indicator Data'!M25&lt;AW$195,0,10-(AW$194-'Indicator Data'!M25)/(AW$194-AW$195)*10)))</f>
        <v>0.29968994457739306</v>
      </c>
      <c r="AX23" s="196">
        <f>IF('Indicator Data'!N25=0,0,IF(LOG('Indicator Data'!N25)&gt;LOG(AX$194),10,IF(LOG('Indicator Data'!N25)&lt;LOG(AX$195),0,10-(LOG(AX$194)-LOG('Indicator Data'!N25))/(LOG(AX$194)-LOG(AX$195))*10)))</f>
        <v>0</v>
      </c>
      <c r="AY23" s="193">
        <f t="shared" si="28"/>
        <v>0.15086924104388821</v>
      </c>
      <c r="AZ23" s="196">
        <f>'Indicator Data'!O25</f>
        <v>0</v>
      </c>
      <c r="BA23" s="196">
        <f>'Indicator Data'!P25</f>
        <v>1</v>
      </c>
      <c r="BB23" s="193">
        <f t="shared" si="29"/>
        <v>0</v>
      </c>
      <c r="BC23" s="191">
        <f t="shared" si="30"/>
        <v>0.10560846873072176</v>
      </c>
      <c r="BD23" s="68"/>
    </row>
    <row r="24" spans="1:56" s="43" customFormat="1" x14ac:dyDescent="0.2">
      <c r="A24" s="65" t="s">
        <v>42</v>
      </c>
      <c r="B24" s="69" t="s">
        <v>41</v>
      </c>
      <c r="C24" s="196">
        <f>IF('Indicator Data'!C26=0,0,IF(LOG('Indicator Data'!C26)&gt;C$194,10,IF(LOG('Indicator Data'!C26)&lt;C$195,0,10-(C$194-LOG('Indicator Data'!C26))/(C$194-C$195)*10)))</f>
        <v>0</v>
      </c>
      <c r="D24" s="196">
        <f>IF('Indicator Data'!D26=0,0,IF(LOG('Indicator Data'!D26)&gt;D$194,10,IF(LOG('Indicator Data'!D26)&lt;D$195,0,10-(D$194-LOG('Indicator Data'!D26))/(D$194-D$195)*10)))</f>
        <v>0</v>
      </c>
      <c r="E24" s="196">
        <f t="shared" si="0"/>
        <v>0</v>
      </c>
      <c r="F24" s="196">
        <f>IF('Indicator Data'!E26=0,0,IF(LOG('Indicator Data'!E26)&gt;F$194,10,IF(LOG('Indicator Data'!E26)&lt;F$195,0,10-(F$194-LOG('Indicator Data'!E26))/(F$194-F$195)*10)))</f>
        <v>5.7444012777478353</v>
      </c>
      <c r="G24" s="196">
        <f>IF('Indicator Data'!F26=0,0,IF(LOG('Indicator Data'!F26)&gt;G$194,10,IF(LOG('Indicator Data'!F26)&lt;G$195,0,10-(G$194-LOG('Indicator Data'!F26))/(G$194-G$195)*10)))</f>
        <v>0</v>
      </c>
      <c r="H24" s="196">
        <f>IF('Indicator Data'!G26=0,0,IF(LOG('Indicator Data'!G26)&gt;H$194,10,IF(LOG('Indicator Data'!G26)&lt;H$195,0,10-(H$194-LOG('Indicator Data'!G26))/(H$194-H$195)*10)))</f>
        <v>0</v>
      </c>
      <c r="I24" s="196">
        <f>IF('Indicator Data'!H26=0,0,IF(LOG('Indicator Data'!H26)&gt;I$194,10,IF(LOG('Indicator Data'!H26)&lt;I$195,0,10-(I$194-LOG('Indicator Data'!H26))/(I$194-I$195)*10)))</f>
        <v>0</v>
      </c>
      <c r="J24" s="196">
        <f t="shared" si="1"/>
        <v>0</v>
      </c>
      <c r="K24" s="196">
        <f>IF('Indicator Data'!I26=0,0,IF(LOG('Indicator Data'!I26)&gt;K$194,10,IF(LOG('Indicator Data'!I26)&lt;K$195,0,10-(K$194-LOG('Indicator Data'!I26))/(K$194-K$195)*10)))</f>
        <v>0</v>
      </c>
      <c r="L24" s="196">
        <f t="shared" si="2"/>
        <v>0</v>
      </c>
      <c r="M24" s="196">
        <f>IF('Indicator Data'!J26=0,0,IF(LOG('Indicator Data'!J26)&gt;M$194,10,IF(LOG('Indicator Data'!J26)&lt;M$195,0,10-(M$194-LOG('Indicator Data'!J26))/(M$194-M$195)*10)))</f>
        <v>6.5956804099560173</v>
      </c>
      <c r="N24" s="199">
        <f>'Indicator Data'!C26/'Indicator Data'!$AX26</f>
        <v>0</v>
      </c>
      <c r="O24" s="199">
        <f>'Indicator Data'!D26/'Indicator Data'!$AX26</f>
        <v>0</v>
      </c>
      <c r="P24" s="199">
        <f>'Indicator Data'!E26/'Indicator Data'!$AX26</f>
        <v>9.8211705845798218E-4</v>
      </c>
      <c r="Q24" s="199">
        <f>'Indicator Data'!F26/'Indicator Data'!$AX26</f>
        <v>0</v>
      </c>
      <c r="R24" s="199">
        <f>'Indicator Data'!G26/'Indicator Data'!$AX26</f>
        <v>0</v>
      </c>
      <c r="S24" s="199">
        <f>'Indicator Data'!H26/'Indicator Data'!$AX26</f>
        <v>0</v>
      </c>
      <c r="T24" s="199">
        <f>'Indicator Data'!I26/'Indicator Data'!$AX26</f>
        <v>0</v>
      </c>
      <c r="U24" s="199">
        <f>'Indicator Data'!J26/'Indicator Data'!$AX26</f>
        <v>2.1511708650925028E-3</v>
      </c>
      <c r="V24" s="196">
        <f t="shared" si="3"/>
        <v>0</v>
      </c>
      <c r="W24" s="196">
        <f t="shared" si="4"/>
        <v>0</v>
      </c>
      <c r="X24" s="196">
        <f t="shared" si="5"/>
        <v>0</v>
      </c>
      <c r="Y24" s="196">
        <f t="shared" si="6"/>
        <v>1.4030243692256885</v>
      </c>
      <c r="Z24" s="196">
        <f t="shared" si="7"/>
        <v>0</v>
      </c>
      <c r="AA24" s="196">
        <f t="shared" si="8"/>
        <v>0</v>
      </c>
      <c r="AB24" s="196">
        <f t="shared" si="9"/>
        <v>0</v>
      </c>
      <c r="AC24" s="196">
        <f t="shared" si="10"/>
        <v>0</v>
      </c>
      <c r="AD24" s="196">
        <f t="shared" si="11"/>
        <v>0</v>
      </c>
      <c r="AE24" s="196">
        <f t="shared" si="12"/>
        <v>0</v>
      </c>
      <c r="AF24" s="196">
        <f t="shared" si="13"/>
        <v>0.71705695503083433</v>
      </c>
      <c r="AG24" s="196">
        <f>IF('Indicator Data'!K26=0,0,IF('Indicator Data'!K26&gt;AG$194,10,IF('Indicator Data'!K26&lt;AG$195,0,10-(AG$194-'Indicator Data'!K26)/(AG$194-AG$195)*10)))</f>
        <v>2.8985507246376807</v>
      </c>
      <c r="AH24" s="196">
        <f t="shared" si="14"/>
        <v>0</v>
      </c>
      <c r="AI24" s="196">
        <f t="shared" si="15"/>
        <v>0</v>
      </c>
      <c r="AJ24" s="196">
        <f t="shared" si="16"/>
        <v>0</v>
      </c>
      <c r="AK24" s="196">
        <f t="shared" si="17"/>
        <v>0</v>
      </c>
      <c r="AL24" s="196">
        <f t="shared" si="18"/>
        <v>0</v>
      </c>
      <c r="AM24" s="196">
        <f t="shared" si="19"/>
        <v>0</v>
      </c>
      <c r="AN24" s="196">
        <f t="shared" si="20"/>
        <v>4.2602986595960664</v>
      </c>
      <c r="AO24" s="193">
        <f t="shared" si="21"/>
        <v>0</v>
      </c>
      <c r="AP24" s="193">
        <f t="shared" si="22"/>
        <v>3.8930445707680428</v>
      </c>
      <c r="AQ24" s="193">
        <f t="shared" si="23"/>
        <v>0</v>
      </c>
      <c r="AR24" s="193">
        <f t="shared" si="24"/>
        <v>0</v>
      </c>
      <c r="AS24" s="196">
        <f t="shared" si="25"/>
        <v>3.5794246921168735</v>
      </c>
      <c r="AT24" s="196">
        <f>IF('Indicator Data'!AY26&lt;1000,"x",IF('Indicator Data'!L26&gt;AT$194,10,IF('Indicator Data'!L26&lt;AT$195,0,10-(AT$194-'Indicator Data'!L26)/(AT$194-AT$195)*10)))</f>
        <v>8.8888888888888893</v>
      </c>
      <c r="AU24" s="193">
        <f t="shared" si="26"/>
        <v>6.2341567905028814</v>
      </c>
      <c r="AV24" s="191">
        <f t="shared" si="27"/>
        <v>2.4660432207603105</v>
      </c>
      <c r="AW24" s="196">
        <f>IF('Indicator Data'!M26=0,0,IF('Indicator Data'!M26&gt;AW$194,10,IF('Indicator Data'!M26&lt;AW$195,0,10-(AW$194-'Indicator Data'!M26)/(AW$194-AW$195)*10)))</f>
        <v>0.56884509582461895</v>
      </c>
      <c r="AX24" s="196">
        <f>IF('Indicator Data'!N26=0,0,IF(LOG('Indicator Data'!N26)&gt;LOG(AX$194),10,IF(LOG('Indicator Data'!N26)&lt;LOG(AX$195),0,10-(LOG(AX$194)-LOG('Indicator Data'!N26))/(LOG(AX$194)-LOG(AX$195))*10)))</f>
        <v>7.9457656943924704E-2</v>
      </c>
      <c r="AY24" s="193">
        <f t="shared" si="28"/>
        <v>0.32692707603991045</v>
      </c>
      <c r="AZ24" s="196">
        <f>'Indicator Data'!O26</f>
        <v>0</v>
      </c>
      <c r="BA24" s="196">
        <f>'Indicator Data'!P26</f>
        <v>1</v>
      </c>
      <c r="BB24" s="193">
        <f t="shared" si="29"/>
        <v>0</v>
      </c>
      <c r="BC24" s="191">
        <f t="shared" si="30"/>
        <v>0.22884895322793733</v>
      </c>
      <c r="BD24" s="68"/>
    </row>
    <row r="25" spans="1:56" s="43" customFormat="1" x14ac:dyDescent="0.2">
      <c r="A25" s="65" t="s">
        <v>44</v>
      </c>
      <c r="B25" s="69" t="s">
        <v>43</v>
      </c>
      <c r="C25" s="196">
        <f>IF('Indicator Data'!C27=0,0,IF(LOG('Indicator Data'!C27)&gt;C$194,10,IF(LOG('Indicator Data'!C27)&lt;C$195,0,10-(C$194-LOG('Indicator Data'!C27))/(C$194-C$195)*10)))</f>
        <v>6.7411484917621394</v>
      </c>
      <c r="D25" s="196">
        <f>IF('Indicator Data'!D27=0,0,IF(LOG('Indicator Data'!D27)&gt;D$194,10,IF(LOG('Indicator Data'!D27)&lt;D$195,0,10-(D$194-LOG('Indicator Data'!D27))/(D$194-D$195)*10)))</f>
        <v>0</v>
      </c>
      <c r="E25" s="196">
        <f t="shared" si="0"/>
        <v>4.1429592603698699</v>
      </c>
      <c r="F25" s="196">
        <f>IF('Indicator Data'!E27=0,0,IF(LOG('Indicator Data'!E27)&gt;F$194,10,IF(LOG('Indicator Data'!E27)&lt;F$195,0,10-(F$194-LOG('Indicator Data'!E27))/(F$194-F$195)*10)))</f>
        <v>10</v>
      </c>
      <c r="G25" s="196">
        <f>IF('Indicator Data'!F27=0,0,IF(LOG('Indicator Data'!F27)&gt;G$194,10,IF(LOG('Indicator Data'!F27)&lt;G$195,0,10-(G$194-LOG('Indicator Data'!F27))/(G$194-G$195)*10)))</f>
        <v>0</v>
      </c>
      <c r="H25" s="196">
        <f>IF('Indicator Data'!G27=0,0,IF(LOG('Indicator Data'!G27)&gt;H$194,10,IF(LOG('Indicator Data'!G27)&lt;H$195,0,10-(H$194-LOG('Indicator Data'!G27))/(H$194-H$195)*10)))</f>
        <v>6.6932535350631195</v>
      </c>
      <c r="I25" s="196">
        <f>IF('Indicator Data'!H27=0,0,IF(LOG('Indicator Data'!H27)&gt;I$194,10,IF(LOG('Indicator Data'!H27)&lt;I$195,0,10-(I$194-LOG('Indicator Data'!H27))/(I$194-I$195)*10)))</f>
        <v>0</v>
      </c>
      <c r="J25" s="196">
        <f t="shared" si="1"/>
        <v>4.104877715017798</v>
      </c>
      <c r="K25" s="196">
        <f>IF('Indicator Data'!I27=0,0,IF(LOG('Indicator Data'!I27)&gt;K$194,10,IF(LOG('Indicator Data'!I27)&lt;K$195,0,10-(K$194-LOG('Indicator Data'!I27))/(K$194-K$195)*10)))</f>
        <v>6.0634953748467169</v>
      </c>
      <c r="L25" s="196">
        <f t="shared" si="2"/>
        <v>5.1642822131133101</v>
      </c>
      <c r="M25" s="196">
        <f>IF('Indicator Data'!J27=0,0,IF(LOG('Indicator Data'!J27)&gt;M$194,10,IF(LOG('Indicator Data'!J27)&lt;M$195,0,10-(M$194-LOG('Indicator Data'!J27))/(M$194-M$195)*10)))</f>
        <v>10</v>
      </c>
      <c r="N25" s="199">
        <f>'Indicator Data'!C27/'Indicator Data'!$AX27</f>
        <v>2.4810996137955957E-5</v>
      </c>
      <c r="O25" s="199">
        <f>'Indicator Data'!D27/'Indicator Data'!$AX27</f>
        <v>0</v>
      </c>
      <c r="P25" s="199">
        <f>'Indicator Data'!E27/'Indicator Data'!$AX27</f>
        <v>9.5888976910158959E-4</v>
      </c>
      <c r="Q25" s="199">
        <f>'Indicator Data'!F27/'Indicator Data'!$AX27</f>
        <v>0</v>
      </c>
      <c r="R25" s="199">
        <f>'Indicator Data'!G27/'Indicator Data'!$AX27</f>
        <v>1.10869368019897E-4</v>
      </c>
      <c r="S25" s="199">
        <f>'Indicator Data'!H27/'Indicator Data'!$AX27</f>
        <v>0</v>
      </c>
      <c r="T25" s="199">
        <f>'Indicator Data'!I27/'Indicator Data'!$AX27</f>
        <v>1.6370375758767541E-6</v>
      </c>
      <c r="U25" s="199">
        <f>'Indicator Data'!J27/'Indicator Data'!$AX27</f>
        <v>2.6174373330097307E-3</v>
      </c>
      <c r="V25" s="196">
        <f t="shared" si="3"/>
        <v>0.12405498068978105</v>
      </c>
      <c r="W25" s="196">
        <f t="shared" si="4"/>
        <v>0</v>
      </c>
      <c r="X25" s="196">
        <f t="shared" si="5"/>
        <v>6.2201597085489939E-2</v>
      </c>
      <c r="Y25" s="196">
        <f t="shared" si="6"/>
        <v>1.3698425272879859</v>
      </c>
      <c r="Z25" s="196">
        <f t="shared" si="7"/>
        <v>0</v>
      </c>
      <c r="AA25" s="196">
        <f t="shared" si="8"/>
        <v>2.2173873603980709E-2</v>
      </c>
      <c r="AB25" s="196">
        <f t="shared" si="9"/>
        <v>0</v>
      </c>
      <c r="AC25" s="196">
        <f t="shared" si="10"/>
        <v>1.1092473735801651E-2</v>
      </c>
      <c r="AD25" s="196">
        <f t="shared" si="11"/>
        <v>5.4567919195891434E-2</v>
      </c>
      <c r="AE25" s="196">
        <f t="shared" si="12"/>
        <v>3.2851523287577872E-2</v>
      </c>
      <c r="AF25" s="196">
        <f t="shared" si="13"/>
        <v>0.87247911100324416</v>
      </c>
      <c r="AG25" s="196">
        <f>IF('Indicator Data'!K27=0,0,IF('Indicator Data'!K27&gt;AG$194,10,IF('Indicator Data'!K27&lt;AG$195,0,10-(AG$194-'Indicator Data'!K27)/(AG$194-AG$195)*10)))</f>
        <v>10</v>
      </c>
      <c r="AH25" s="196">
        <f t="shared" si="14"/>
        <v>3.4326017362259602</v>
      </c>
      <c r="AI25" s="196">
        <f t="shared" si="15"/>
        <v>0</v>
      </c>
      <c r="AJ25" s="196">
        <f t="shared" si="16"/>
        <v>3.3577137043335501</v>
      </c>
      <c r="AK25" s="196">
        <f t="shared" si="17"/>
        <v>0</v>
      </c>
      <c r="AL25" s="196">
        <f t="shared" si="18"/>
        <v>1.8294700883551565</v>
      </c>
      <c r="AM25" s="196">
        <f t="shared" si="19"/>
        <v>3.0590316470213041</v>
      </c>
      <c r="AN25" s="196">
        <f t="shared" si="20"/>
        <v>7.7382402600559406</v>
      </c>
      <c r="AO25" s="193">
        <f t="shared" si="21"/>
        <v>2.3366892339256888</v>
      </c>
      <c r="AP25" s="193">
        <f t="shared" si="22"/>
        <v>7.8211822730048111</v>
      </c>
      <c r="AQ25" s="193">
        <f t="shared" si="23"/>
        <v>0</v>
      </c>
      <c r="AR25" s="193">
        <f t="shared" si="24"/>
        <v>2.9944298769865263</v>
      </c>
      <c r="AS25" s="196">
        <f t="shared" si="25"/>
        <v>8.8691201300279694</v>
      </c>
      <c r="AT25" s="196">
        <f>IF('Indicator Data'!AY27&lt;1000,"x",IF('Indicator Data'!L27&gt;AT$194,10,IF('Indicator Data'!L27&lt;AT$195,0,10-(AT$194-'Indicator Data'!L27)/(AT$194-AT$195)*10)))</f>
        <v>0</v>
      </c>
      <c r="AU25" s="193">
        <f t="shared" si="26"/>
        <v>4.4345600650139847</v>
      </c>
      <c r="AV25" s="191">
        <f t="shared" si="27"/>
        <v>4.0638780554651159</v>
      </c>
      <c r="AW25" s="196">
        <f>IF('Indicator Data'!M27=0,0,IF('Indicator Data'!M27&gt;AW$194,10,IF('Indicator Data'!M27&lt;AW$195,0,10-(AW$194-'Indicator Data'!M27)/(AW$194-AW$195)*10)))</f>
        <v>8.6337490708451252</v>
      </c>
      <c r="AX25" s="196">
        <f>IF('Indicator Data'!N27=0,0,IF(LOG('Indicator Data'!N27)&gt;LOG(AX$194),10,IF(LOG('Indicator Data'!N27)&lt;LOG(AX$195),0,10-(LOG(AX$194)-LOG('Indicator Data'!N27))/(LOG(AX$194)-LOG(AX$195))*10)))</f>
        <v>8.4970510422510692</v>
      </c>
      <c r="AY25" s="193">
        <f t="shared" si="28"/>
        <v>8.5663177628077651</v>
      </c>
      <c r="AZ25" s="196">
        <f>'Indicator Data'!O27</f>
        <v>0</v>
      </c>
      <c r="BA25" s="196">
        <f>'Indicator Data'!P27</f>
        <v>3</v>
      </c>
      <c r="BB25" s="193">
        <f t="shared" si="29"/>
        <v>0</v>
      </c>
      <c r="BC25" s="191">
        <f t="shared" si="30"/>
        <v>5.9964224339654351</v>
      </c>
      <c r="BD25" s="68"/>
    </row>
    <row r="26" spans="1:56" s="43" customFormat="1" x14ac:dyDescent="0.2">
      <c r="A26" s="65" t="s">
        <v>380</v>
      </c>
      <c r="B26" s="69" t="s">
        <v>45</v>
      </c>
      <c r="C26" s="196">
        <f>IF('Indicator Data'!C28=0,0,IF(LOG('Indicator Data'!C28)&gt;C$194,10,IF(LOG('Indicator Data'!C28)&lt;C$195,0,10-(C$194-LOG('Indicator Data'!C28))/(C$194-C$195)*10)))</f>
        <v>0</v>
      </c>
      <c r="D26" s="196">
        <f>IF('Indicator Data'!D28=0,0,IF(LOG('Indicator Data'!D28)&gt;D$194,10,IF(LOG('Indicator Data'!D28)&lt;D$195,0,10-(D$194-LOG('Indicator Data'!D28))/(D$194-D$195)*10)))</f>
        <v>0</v>
      </c>
      <c r="E26" s="196">
        <f t="shared" si="0"/>
        <v>0</v>
      </c>
      <c r="F26" s="196">
        <f>IF('Indicator Data'!E28=0,0,IF(LOG('Indicator Data'!E28)&gt;F$194,10,IF(LOG('Indicator Data'!E28)&lt;F$195,0,10-(F$194-LOG('Indicator Data'!E28))/(F$194-F$195)*10)))</f>
        <v>0</v>
      </c>
      <c r="G26" s="196">
        <f>IF('Indicator Data'!F28=0,0,IF(LOG('Indicator Data'!F28)&gt;G$194,10,IF(LOG('Indicator Data'!F28)&lt;G$195,0,10-(G$194-LOG('Indicator Data'!F28))/(G$194-G$195)*10)))</f>
        <v>0</v>
      </c>
      <c r="H26" s="196">
        <f>IF('Indicator Data'!G28=0,0,IF(LOG('Indicator Data'!G28)&gt;H$194,10,IF(LOG('Indicator Data'!G28)&lt;H$195,0,10-(H$194-LOG('Indicator Data'!G28))/(H$194-H$195)*10)))</f>
        <v>0</v>
      </c>
      <c r="I26" s="196">
        <f>IF('Indicator Data'!H28=0,0,IF(LOG('Indicator Data'!H28)&gt;I$194,10,IF(LOG('Indicator Data'!H28)&lt;I$195,0,10-(I$194-LOG('Indicator Data'!H28))/(I$194-I$195)*10)))</f>
        <v>0</v>
      </c>
      <c r="J26" s="196">
        <f t="shared" si="1"/>
        <v>0</v>
      </c>
      <c r="K26" s="196">
        <f>IF('Indicator Data'!I28=0,0,IF(LOG('Indicator Data'!I28)&gt;K$194,10,IF(LOG('Indicator Data'!I28)&lt;K$195,0,10-(K$194-LOG('Indicator Data'!I28))/(K$194-K$195)*10)))</f>
        <v>0</v>
      </c>
      <c r="L26" s="196">
        <f t="shared" si="2"/>
        <v>0</v>
      </c>
      <c r="M26" s="196">
        <f>IF('Indicator Data'!J28=0,0,IF(LOG('Indicator Data'!J28)&gt;M$194,10,IF(LOG('Indicator Data'!J28)&lt;M$195,0,10-(M$194-LOG('Indicator Data'!J28))/(M$194-M$195)*10)))</f>
        <v>0</v>
      </c>
      <c r="N26" s="199">
        <f>'Indicator Data'!C28/'Indicator Data'!$AX28</f>
        <v>0</v>
      </c>
      <c r="O26" s="199">
        <f>'Indicator Data'!D28/'Indicator Data'!$AX28</f>
        <v>0</v>
      </c>
      <c r="P26" s="199">
        <f>'Indicator Data'!E28/'Indicator Data'!$AX28</f>
        <v>1.9148650977538632E-5</v>
      </c>
      <c r="Q26" s="199">
        <f>'Indicator Data'!F28/'Indicator Data'!$AX28</f>
        <v>0</v>
      </c>
      <c r="R26" s="199">
        <f>'Indicator Data'!G28/'Indicator Data'!$AX28</f>
        <v>0</v>
      </c>
      <c r="S26" s="199">
        <f>'Indicator Data'!H28/'Indicator Data'!$AX28</f>
        <v>0</v>
      </c>
      <c r="T26" s="199">
        <f>'Indicator Data'!I28/'Indicator Data'!$AX28</f>
        <v>0</v>
      </c>
      <c r="U26" s="199">
        <f>'Indicator Data'!J28/'Indicator Data'!$AX28</f>
        <v>0</v>
      </c>
      <c r="V26" s="196">
        <f t="shared" si="3"/>
        <v>0</v>
      </c>
      <c r="W26" s="196">
        <f t="shared" si="4"/>
        <v>0</v>
      </c>
      <c r="X26" s="196">
        <f t="shared" si="5"/>
        <v>0</v>
      </c>
      <c r="Y26" s="196">
        <f t="shared" si="6"/>
        <v>2.7355215682197453E-2</v>
      </c>
      <c r="Z26" s="196">
        <f t="shared" si="7"/>
        <v>0</v>
      </c>
      <c r="AA26" s="196">
        <f t="shared" si="8"/>
        <v>0</v>
      </c>
      <c r="AB26" s="196">
        <f t="shared" si="9"/>
        <v>0</v>
      </c>
      <c r="AC26" s="196">
        <f t="shared" si="10"/>
        <v>0</v>
      </c>
      <c r="AD26" s="196">
        <f t="shared" si="11"/>
        <v>0</v>
      </c>
      <c r="AE26" s="196">
        <f t="shared" si="12"/>
        <v>0</v>
      </c>
      <c r="AF26" s="196">
        <f t="shared" si="13"/>
        <v>0</v>
      </c>
      <c r="AG26" s="196">
        <f>IF('Indicator Data'!K28=0,0,IF('Indicator Data'!K28&gt;AG$194,10,IF('Indicator Data'!K28&lt;AG$195,0,10-(AG$194-'Indicator Data'!K28)/(AG$194-AG$195)*10)))</f>
        <v>0</v>
      </c>
      <c r="AH26" s="196">
        <f t="shared" si="14"/>
        <v>0</v>
      </c>
      <c r="AI26" s="196">
        <f t="shared" si="15"/>
        <v>0</v>
      </c>
      <c r="AJ26" s="196">
        <f t="shared" si="16"/>
        <v>0</v>
      </c>
      <c r="AK26" s="196">
        <f t="shared" si="17"/>
        <v>0</v>
      </c>
      <c r="AL26" s="196">
        <f t="shared" si="18"/>
        <v>0</v>
      </c>
      <c r="AM26" s="196">
        <f t="shared" si="19"/>
        <v>0</v>
      </c>
      <c r="AN26" s="196">
        <f t="shared" si="20"/>
        <v>0</v>
      </c>
      <c r="AO26" s="193">
        <f t="shared" si="21"/>
        <v>0</v>
      </c>
      <c r="AP26" s="193">
        <f t="shared" si="22"/>
        <v>1.368603668310363E-2</v>
      </c>
      <c r="AQ26" s="193">
        <f t="shared" si="23"/>
        <v>0</v>
      </c>
      <c r="AR26" s="193">
        <f t="shared" si="24"/>
        <v>0</v>
      </c>
      <c r="AS26" s="196">
        <f t="shared" si="25"/>
        <v>0</v>
      </c>
      <c r="AT26" s="196">
        <f>IF('Indicator Data'!AY28&lt;1000,"x",IF('Indicator Data'!L28&gt;AT$194,10,IF('Indicator Data'!L28&lt;AT$195,0,10-(AT$194-'Indicator Data'!L28)/(AT$194-AT$195)*10)))</f>
        <v>2.2222222222222223</v>
      </c>
      <c r="AU26" s="193">
        <f t="shared" si="26"/>
        <v>1.1111111111111112</v>
      </c>
      <c r="AV26" s="191">
        <f t="shared" si="27"/>
        <v>0.23436631620755141</v>
      </c>
      <c r="AW26" s="196">
        <f>IF('Indicator Data'!M28=0,0,IF('Indicator Data'!M28&gt;AW$194,10,IF('Indicator Data'!M28&lt;AW$195,0,10-(AW$194-'Indicator Data'!M28)/(AW$194-AW$195)*10)))</f>
        <v>5.3593870806682986E-3</v>
      </c>
      <c r="AX26" s="196">
        <f>IF('Indicator Data'!N28=0,0,IF(LOG('Indicator Data'!N28)&gt;LOG(AX$194),10,IF(LOG('Indicator Data'!N28)&lt;LOG(AX$195),0,10-(LOG(AX$194)-LOG('Indicator Data'!N28))/(LOG(AX$194)-LOG(AX$195))*10)))</f>
        <v>0</v>
      </c>
      <c r="AY26" s="193">
        <f t="shared" si="28"/>
        <v>2.6800167523748858E-3</v>
      </c>
      <c r="AZ26" s="196">
        <f>'Indicator Data'!O28</f>
        <v>0</v>
      </c>
      <c r="BA26" s="196">
        <f>'Indicator Data'!P28</f>
        <v>0</v>
      </c>
      <c r="BB26" s="193">
        <f t="shared" si="29"/>
        <v>0</v>
      </c>
      <c r="BC26" s="191">
        <f t="shared" si="30"/>
        <v>1.8760117266624198E-3</v>
      </c>
      <c r="BD26" s="68"/>
    </row>
    <row r="27" spans="1:56" s="43" customFormat="1" x14ac:dyDescent="0.2">
      <c r="A27" s="65" t="s">
        <v>47</v>
      </c>
      <c r="B27" s="69" t="s">
        <v>46</v>
      </c>
      <c r="C27" s="196">
        <f>IF('Indicator Data'!C29=0,0,IF(LOG('Indicator Data'!C29)&gt;C$194,10,IF(LOG('Indicator Data'!C29)&lt;C$195,0,10-(C$194-LOG('Indicator Data'!C29))/(C$194-C$195)*10)))</f>
        <v>7.8743859907288698</v>
      </c>
      <c r="D27" s="196">
        <f>IF('Indicator Data'!D29=0,0,IF(LOG('Indicator Data'!D29)&gt;D$194,10,IF(LOG('Indicator Data'!D29)&lt;D$195,0,10-(D$194-LOG('Indicator Data'!D29))/(D$194-D$195)*10)))</f>
        <v>0</v>
      </c>
      <c r="E27" s="196">
        <f t="shared" si="0"/>
        <v>5.1141441736758564</v>
      </c>
      <c r="F27" s="196">
        <f>IF('Indicator Data'!E29=0,0,IF(LOG('Indicator Data'!E29)&gt;F$194,10,IF(LOG('Indicator Data'!E29)&lt;F$195,0,10-(F$194-LOG('Indicator Data'!E29))/(F$194-F$195)*10)))</f>
        <v>7.1295212855705934</v>
      </c>
      <c r="G27" s="196">
        <f>IF('Indicator Data'!F29=0,0,IF(LOG('Indicator Data'!F29)&gt;G$194,10,IF(LOG('Indicator Data'!F29)&lt;G$195,0,10-(G$194-LOG('Indicator Data'!F29))/(G$194-G$195)*10)))</f>
        <v>0</v>
      </c>
      <c r="H27" s="196">
        <f>IF('Indicator Data'!G29=0,0,IF(LOG('Indicator Data'!G29)&gt;H$194,10,IF(LOG('Indicator Data'!G29)&lt;H$195,0,10-(H$194-LOG('Indicator Data'!G29))/(H$194-H$195)*10)))</f>
        <v>0</v>
      </c>
      <c r="I27" s="196">
        <f>IF('Indicator Data'!H29=0,0,IF(LOG('Indicator Data'!H29)&gt;I$194,10,IF(LOG('Indicator Data'!H29)&lt;I$195,0,10-(I$194-LOG('Indicator Data'!H29))/(I$194-I$195)*10)))</f>
        <v>0</v>
      </c>
      <c r="J27" s="196">
        <f t="shared" si="1"/>
        <v>0</v>
      </c>
      <c r="K27" s="196">
        <f>IF('Indicator Data'!I29=0,0,IF(LOG('Indicator Data'!I29)&gt;K$194,10,IF(LOG('Indicator Data'!I29)&lt;K$195,0,10-(K$194-LOG('Indicator Data'!I29))/(K$194-K$195)*10)))</f>
        <v>0</v>
      </c>
      <c r="L27" s="196">
        <f t="shared" si="2"/>
        <v>0</v>
      </c>
      <c r="M27" s="196">
        <f>IF('Indicator Data'!J29=0,0,IF(LOG('Indicator Data'!J29)&gt;M$194,10,IF(LOG('Indicator Data'!J29)&lt;M$195,0,10-(M$194-LOG('Indicator Data'!J29))/(M$194-M$195)*10)))</f>
        <v>0</v>
      </c>
      <c r="N27" s="199">
        <f>'Indicator Data'!C29/'Indicator Data'!$AX29</f>
        <v>1.9431749495615982E-3</v>
      </c>
      <c r="O27" s="199">
        <f>'Indicator Data'!D29/'Indicator Data'!$AX29</f>
        <v>1.0350834088655169E-6</v>
      </c>
      <c r="P27" s="199">
        <f>'Indicator Data'!E29/'Indicator Data'!$AX29</f>
        <v>9.7851169596076585E-4</v>
      </c>
      <c r="Q27" s="199">
        <f>'Indicator Data'!F29/'Indicator Data'!$AX29</f>
        <v>0</v>
      </c>
      <c r="R27" s="199">
        <f>'Indicator Data'!G29/'Indicator Data'!$AX29</f>
        <v>0</v>
      </c>
      <c r="S27" s="199">
        <f>'Indicator Data'!H29/'Indicator Data'!$AX29</f>
        <v>0</v>
      </c>
      <c r="T27" s="199">
        <f>'Indicator Data'!I29/'Indicator Data'!$AX29</f>
        <v>0</v>
      </c>
      <c r="U27" s="199">
        <f>'Indicator Data'!J29/'Indicator Data'!$AX29</f>
        <v>0</v>
      </c>
      <c r="V27" s="196">
        <f t="shared" si="3"/>
        <v>9.715874747807991</v>
      </c>
      <c r="W27" s="196">
        <f t="shared" si="4"/>
        <v>1.0350834088654892E-2</v>
      </c>
      <c r="X27" s="196">
        <f t="shared" si="5"/>
        <v>7.1756080430380411</v>
      </c>
      <c r="Y27" s="196">
        <f t="shared" si="6"/>
        <v>1.3978738513725233</v>
      </c>
      <c r="Z27" s="196">
        <f t="shared" si="7"/>
        <v>0</v>
      </c>
      <c r="AA27" s="196">
        <f t="shared" si="8"/>
        <v>0</v>
      </c>
      <c r="AB27" s="196">
        <f t="shared" si="9"/>
        <v>0</v>
      </c>
      <c r="AC27" s="196">
        <f t="shared" si="10"/>
        <v>0</v>
      </c>
      <c r="AD27" s="196">
        <f t="shared" si="11"/>
        <v>0</v>
      </c>
      <c r="AE27" s="196">
        <f t="shared" si="12"/>
        <v>0</v>
      </c>
      <c r="AF27" s="196">
        <f t="shared" si="13"/>
        <v>0</v>
      </c>
      <c r="AG27" s="196">
        <f>IF('Indicator Data'!K29=0,0,IF('Indicator Data'!K29&gt;AG$194,10,IF('Indicator Data'!K29&lt;AG$195,0,10-(AG$194-'Indicator Data'!K29)/(AG$194-AG$195)*10)))</f>
        <v>1.4492753623188417</v>
      </c>
      <c r="AH27" s="196">
        <f t="shared" si="14"/>
        <v>8.7951303692684313</v>
      </c>
      <c r="AI27" s="196">
        <f t="shared" si="15"/>
        <v>5.1754170443274461E-3</v>
      </c>
      <c r="AJ27" s="196">
        <f t="shared" si="16"/>
        <v>0</v>
      </c>
      <c r="AK27" s="196">
        <f t="shared" si="17"/>
        <v>0</v>
      </c>
      <c r="AL27" s="196">
        <f t="shared" si="18"/>
        <v>0</v>
      </c>
      <c r="AM27" s="196">
        <f t="shared" si="19"/>
        <v>0</v>
      </c>
      <c r="AN27" s="196">
        <f t="shared" si="20"/>
        <v>0</v>
      </c>
      <c r="AO27" s="193">
        <f t="shared" si="21"/>
        <v>6.253016651201011</v>
      </c>
      <c r="AP27" s="193">
        <f t="shared" si="22"/>
        <v>4.8922585926446835</v>
      </c>
      <c r="AQ27" s="193">
        <f t="shared" si="23"/>
        <v>0</v>
      </c>
      <c r="AR27" s="193">
        <f t="shared" si="24"/>
        <v>0</v>
      </c>
      <c r="AS27" s="196">
        <f t="shared" si="25"/>
        <v>0.72463768115942084</v>
      </c>
      <c r="AT27" s="196">
        <f>IF('Indicator Data'!AY29&lt;1000,"x",IF('Indicator Data'!L29&gt;AT$194,10,IF('Indicator Data'!L29&lt;AT$195,0,10-(AT$194-'Indicator Data'!L29)/(AT$194-AT$195)*10)))</f>
        <v>4.4444444444444446</v>
      </c>
      <c r="AU27" s="193">
        <f t="shared" si="26"/>
        <v>2.5845410628019327</v>
      </c>
      <c r="AV27" s="191">
        <f t="shared" si="27"/>
        <v>3.1588045899674011</v>
      </c>
      <c r="AW27" s="196">
        <f>IF('Indicator Data'!M29=0,0,IF('Indicator Data'!M29&gt;AW$194,10,IF('Indicator Data'!M29&lt;AW$195,0,10-(AW$194-'Indicator Data'!M29)/(AW$194-AW$195)*10)))</f>
        <v>0.51303897475774107</v>
      </c>
      <c r="AX27" s="196">
        <f>IF('Indicator Data'!N29=0,0,IF(LOG('Indicator Data'!N29)&gt;LOG(AX$194),10,IF(LOG('Indicator Data'!N29)&lt;LOG(AX$195),0,10-(LOG(AX$194)-LOG('Indicator Data'!N29))/(LOG(AX$194)-LOG(AX$195))*10)))</f>
        <v>3.122025537995988</v>
      </c>
      <c r="AY27" s="193">
        <f t="shared" si="28"/>
        <v>1.9095403100264343</v>
      </c>
      <c r="AZ27" s="196">
        <f>'Indicator Data'!O29</f>
        <v>2</v>
      </c>
      <c r="BA27" s="196">
        <f>'Indicator Data'!P29</f>
        <v>0</v>
      </c>
      <c r="BB27" s="193">
        <f t="shared" si="29"/>
        <v>0</v>
      </c>
      <c r="BC27" s="191">
        <f t="shared" si="30"/>
        <v>1.3366782170185041</v>
      </c>
      <c r="BD27" s="68"/>
    </row>
    <row r="28" spans="1:56" s="43" customFormat="1" x14ac:dyDescent="0.2">
      <c r="A28" s="65" t="s">
        <v>49</v>
      </c>
      <c r="B28" s="69" t="s">
        <v>48</v>
      </c>
      <c r="C28" s="196">
        <f>IF('Indicator Data'!C30=0,0,IF(LOG('Indicator Data'!C30)&gt;C$194,10,IF(LOG('Indicator Data'!C30)&lt;C$195,0,10-(C$194-LOG('Indicator Data'!C30))/(C$194-C$195)*10)))</f>
        <v>0</v>
      </c>
      <c r="D28" s="196">
        <f>IF('Indicator Data'!D30=0,0,IF(LOG('Indicator Data'!D30)&gt;D$194,10,IF(LOG('Indicator Data'!D30)&lt;D$195,0,10-(D$194-LOG('Indicator Data'!D30))/(D$194-D$195)*10)))</f>
        <v>0</v>
      </c>
      <c r="E28" s="196">
        <f t="shared" si="0"/>
        <v>0</v>
      </c>
      <c r="F28" s="196">
        <f>IF('Indicator Data'!E30=0,0,IF(LOG('Indicator Data'!E30)&gt;F$194,10,IF(LOG('Indicator Data'!E30)&lt;F$195,0,10-(F$194-LOG('Indicator Data'!E30))/(F$194-F$195)*10)))</f>
        <v>7.0934975608550568</v>
      </c>
      <c r="G28" s="196">
        <f>IF('Indicator Data'!F30=0,0,IF(LOG('Indicator Data'!F30)&gt;G$194,10,IF(LOG('Indicator Data'!F30)&lt;G$195,0,10-(G$194-LOG('Indicator Data'!F30))/(G$194-G$195)*10)))</f>
        <v>0</v>
      </c>
      <c r="H28" s="196">
        <f>IF('Indicator Data'!G30=0,0,IF(LOG('Indicator Data'!G30)&gt;H$194,10,IF(LOG('Indicator Data'!G30)&lt;H$195,0,10-(H$194-LOG('Indicator Data'!G30))/(H$194-H$195)*10)))</f>
        <v>0</v>
      </c>
      <c r="I28" s="196">
        <f>IF('Indicator Data'!H30=0,0,IF(LOG('Indicator Data'!H30)&gt;I$194,10,IF(LOG('Indicator Data'!H30)&lt;I$195,0,10-(I$194-LOG('Indicator Data'!H30))/(I$194-I$195)*10)))</f>
        <v>0</v>
      </c>
      <c r="J28" s="196">
        <f t="shared" si="1"/>
        <v>0</v>
      </c>
      <c r="K28" s="196">
        <f>IF('Indicator Data'!I30=0,0,IF(LOG('Indicator Data'!I30)&gt;K$194,10,IF(LOG('Indicator Data'!I30)&lt;K$195,0,10-(K$194-LOG('Indicator Data'!I30))/(K$194-K$195)*10)))</f>
        <v>0</v>
      </c>
      <c r="L28" s="196">
        <f t="shared" si="2"/>
        <v>0</v>
      </c>
      <c r="M28" s="196">
        <f>IF('Indicator Data'!J30=0,0,IF(LOG('Indicator Data'!J30)&gt;M$194,10,IF(LOG('Indicator Data'!J30)&lt;M$195,0,10-(M$194-LOG('Indicator Data'!J30))/(M$194-M$195)*10)))</f>
        <v>10</v>
      </c>
      <c r="N28" s="199">
        <f>'Indicator Data'!C30/'Indicator Data'!$AX30</f>
        <v>0</v>
      </c>
      <c r="O28" s="199">
        <f>'Indicator Data'!D30/'Indicator Data'!$AX30</f>
        <v>0</v>
      </c>
      <c r="P28" s="199">
        <f>'Indicator Data'!E30/'Indicator Data'!$AX30</f>
        <v>4.0608593916954274E-4</v>
      </c>
      <c r="Q28" s="199">
        <f>'Indicator Data'!F30/'Indicator Data'!$AX30</f>
        <v>0</v>
      </c>
      <c r="R28" s="199">
        <f>'Indicator Data'!G30/'Indicator Data'!$AX30</f>
        <v>0</v>
      </c>
      <c r="S28" s="199">
        <f>'Indicator Data'!H30/'Indicator Data'!$AX30</f>
        <v>0</v>
      </c>
      <c r="T28" s="199">
        <f>'Indicator Data'!I30/'Indicator Data'!$AX30</f>
        <v>0</v>
      </c>
      <c r="U28" s="199">
        <f>'Indicator Data'!J30/'Indicator Data'!$AX30</f>
        <v>1.4239464778983779E-2</v>
      </c>
      <c r="V28" s="196">
        <f t="shared" si="3"/>
        <v>0</v>
      </c>
      <c r="W28" s="196">
        <f t="shared" si="4"/>
        <v>0</v>
      </c>
      <c r="X28" s="196">
        <f t="shared" si="5"/>
        <v>0</v>
      </c>
      <c r="Y28" s="196">
        <f t="shared" si="6"/>
        <v>0.5801227702422036</v>
      </c>
      <c r="Z28" s="196">
        <f t="shared" si="7"/>
        <v>0</v>
      </c>
      <c r="AA28" s="196">
        <f t="shared" si="8"/>
        <v>0</v>
      </c>
      <c r="AB28" s="196">
        <f t="shared" si="9"/>
        <v>0</v>
      </c>
      <c r="AC28" s="196">
        <f t="shared" si="10"/>
        <v>0</v>
      </c>
      <c r="AD28" s="196">
        <f t="shared" si="11"/>
        <v>0</v>
      </c>
      <c r="AE28" s="196">
        <f t="shared" si="12"/>
        <v>0</v>
      </c>
      <c r="AF28" s="196">
        <f t="shared" si="13"/>
        <v>4.7464882596612599</v>
      </c>
      <c r="AG28" s="196">
        <f>IF('Indicator Data'!K30=0,0,IF('Indicator Data'!K30&gt;AG$194,10,IF('Indicator Data'!K30&lt;AG$195,0,10-(AG$194-'Indicator Data'!K30)/(AG$194-AG$195)*10)))</f>
        <v>7.2463768115942031</v>
      </c>
      <c r="AH28" s="196">
        <f t="shared" si="14"/>
        <v>0</v>
      </c>
      <c r="AI28" s="196">
        <f t="shared" si="15"/>
        <v>0</v>
      </c>
      <c r="AJ28" s="196">
        <f t="shared" si="16"/>
        <v>0</v>
      </c>
      <c r="AK28" s="196">
        <f t="shared" si="17"/>
        <v>0</v>
      </c>
      <c r="AL28" s="196">
        <f t="shared" si="18"/>
        <v>0</v>
      </c>
      <c r="AM28" s="196">
        <f t="shared" si="19"/>
        <v>0</v>
      </c>
      <c r="AN28" s="196">
        <f t="shared" si="20"/>
        <v>8.451824897053358</v>
      </c>
      <c r="AO28" s="193">
        <f t="shared" si="21"/>
        <v>0</v>
      </c>
      <c r="AP28" s="193">
        <f t="shared" si="22"/>
        <v>4.6065402985314332</v>
      </c>
      <c r="AQ28" s="193">
        <f t="shared" si="23"/>
        <v>0</v>
      </c>
      <c r="AR28" s="193">
        <f t="shared" si="24"/>
        <v>0</v>
      </c>
      <c r="AS28" s="196">
        <f t="shared" si="25"/>
        <v>7.8491008543237806</v>
      </c>
      <c r="AT28" s="196">
        <f>IF('Indicator Data'!AY30&lt;1000,"x",IF('Indicator Data'!L30&gt;AT$194,10,IF('Indicator Data'!L30&lt;AT$195,0,10-(AT$194-'Indicator Data'!L30)/(AT$194-AT$195)*10)))</f>
        <v>3.3333333333333339</v>
      </c>
      <c r="AU28" s="193">
        <f t="shared" si="26"/>
        <v>5.5912170938285577</v>
      </c>
      <c r="AV28" s="191">
        <f t="shared" si="27"/>
        <v>2.4318176783806824</v>
      </c>
      <c r="AW28" s="196">
        <f>IF('Indicator Data'!M30=0,0,IF('Indicator Data'!M30&gt;AW$194,10,IF('Indicator Data'!M30&lt;AW$195,0,10-(AW$194-'Indicator Data'!M30)/(AW$194-AW$195)*10)))</f>
        <v>2.1497499232629451</v>
      </c>
      <c r="AX28" s="196">
        <f>IF('Indicator Data'!N30=0,0,IF(LOG('Indicator Data'!N30)&gt;LOG(AX$194),10,IF(LOG('Indicator Data'!N30)&lt;LOG(AX$195),0,10-(LOG(AX$194)-LOG('Indicator Data'!N30))/(LOG(AX$194)-LOG(AX$195))*10)))</f>
        <v>3.1156622816962312</v>
      </c>
      <c r="AY28" s="193">
        <f t="shared" si="28"/>
        <v>2.6464726179830942</v>
      </c>
      <c r="AZ28" s="196">
        <f>'Indicator Data'!O30</f>
        <v>0</v>
      </c>
      <c r="BA28" s="196">
        <f>'Indicator Data'!P30</f>
        <v>0</v>
      </c>
      <c r="BB28" s="193">
        <f t="shared" si="29"/>
        <v>0</v>
      </c>
      <c r="BC28" s="191">
        <f t="shared" si="30"/>
        <v>1.8525308325881662</v>
      </c>
      <c r="BD28" s="68"/>
    </row>
    <row r="29" spans="1:56" s="43" customFormat="1" x14ac:dyDescent="0.2">
      <c r="A29" s="65" t="s">
        <v>51</v>
      </c>
      <c r="B29" s="69" t="s">
        <v>50</v>
      </c>
      <c r="C29" s="196">
        <f>IF('Indicator Data'!C31=0,0,IF(LOG('Indicator Data'!C31)&gt;C$194,10,IF(LOG('Indicator Data'!C31)&lt;C$195,0,10-(C$194-LOG('Indicator Data'!C31))/(C$194-C$195)*10)))</f>
        <v>7.5289594934910964</v>
      </c>
      <c r="D29" s="196">
        <f>IF('Indicator Data'!D31=0,0,IF(LOG('Indicator Data'!D31)&gt;D$194,10,IF(LOG('Indicator Data'!D31)&lt;D$195,0,10-(D$194-LOG('Indicator Data'!D31))/(D$194-D$195)*10)))</f>
        <v>0</v>
      </c>
      <c r="E29" s="196">
        <f t="shared" si="0"/>
        <v>4.8022534775753547</v>
      </c>
      <c r="F29" s="196">
        <f>IF('Indicator Data'!E31=0,0,IF(LOG('Indicator Data'!E31)&gt;F$194,10,IF(LOG('Indicator Data'!E31)&lt;F$195,0,10-(F$194-LOG('Indicator Data'!E31))/(F$194-F$195)*10)))</f>
        <v>6.4009623074300395</v>
      </c>
      <c r="G29" s="196">
        <f>IF('Indicator Data'!F31=0,0,IF(LOG('Indicator Data'!F31)&gt;G$194,10,IF(LOG('Indicator Data'!F31)&lt;G$195,0,10-(G$194-LOG('Indicator Data'!F31))/(G$194-G$195)*10)))</f>
        <v>0</v>
      </c>
      <c r="H29" s="196">
        <f>IF('Indicator Data'!G31=0,0,IF(LOG('Indicator Data'!G31)&gt;H$194,10,IF(LOG('Indicator Data'!G31)&lt;H$195,0,10-(H$194-LOG('Indicator Data'!G31))/(H$194-H$195)*10)))</f>
        <v>0</v>
      </c>
      <c r="I29" s="196">
        <f>IF('Indicator Data'!H31=0,0,IF(LOG('Indicator Data'!H31)&gt;I$194,10,IF(LOG('Indicator Data'!H31)&lt;I$195,0,10-(I$194-LOG('Indicator Data'!H31))/(I$194-I$195)*10)))</f>
        <v>0</v>
      </c>
      <c r="J29" s="196">
        <f t="shared" si="1"/>
        <v>0</v>
      </c>
      <c r="K29" s="196">
        <f>IF('Indicator Data'!I31=0,0,IF(LOG('Indicator Data'!I31)&gt;K$194,10,IF(LOG('Indicator Data'!I31)&lt;K$195,0,10-(K$194-LOG('Indicator Data'!I31))/(K$194-K$195)*10)))</f>
        <v>0</v>
      </c>
      <c r="L29" s="196">
        <f t="shared" si="2"/>
        <v>0</v>
      </c>
      <c r="M29" s="196">
        <f>IF('Indicator Data'!J31=0,0,IF(LOG('Indicator Data'!J31)&gt;M$194,10,IF(LOG('Indicator Data'!J31)&lt;M$195,0,10-(M$194-LOG('Indicator Data'!J31))/(M$194-M$195)*10)))</f>
        <v>10</v>
      </c>
      <c r="N29" s="199">
        <f>'Indicator Data'!C31/'Indicator Data'!$AX31</f>
        <v>1.0106059975480211E-3</v>
      </c>
      <c r="O29" s="199">
        <f>'Indicator Data'!D31/'Indicator Data'!$AX31</f>
        <v>0</v>
      </c>
      <c r="P29" s="199">
        <f>'Indicator Data'!E31/'Indicator Data'!$AX31</f>
        <v>3.5758804990724754E-4</v>
      </c>
      <c r="Q29" s="199">
        <f>'Indicator Data'!F31/'Indicator Data'!$AX31</f>
        <v>0</v>
      </c>
      <c r="R29" s="199">
        <f>'Indicator Data'!G31/'Indicator Data'!$AX31</f>
        <v>0</v>
      </c>
      <c r="S29" s="199">
        <f>'Indicator Data'!H31/'Indicator Data'!$AX31</f>
        <v>0</v>
      </c>
      <c r="T29" s="199">
        <f>'Indicator Data'!I31/'Indicator Data'!$AX31</f>
        <v>0</v>
      </c>
      <c r="U29" s="199">
        <f>'Indicator Data'!J31/'Indicator Data'!$AX31</f>
        <v>1.3102263679272398E-2</v>
      </c>
      <c r="V29" s="196">
        <f t="shared" si="3"/>
        <v>5.0530299877401053</v>
      </c>
      <c r="W29" s="196">
        <f t="shared" si="4"/>
        <v>0</v>
      </c>
      <c r="X29" s="196">
        <f t="shared" si="5"/>
        <v>2.90672128115422</v>
      </c>
      <c r="Y29" s="196">
        <f t="shared" si="6"/>
        <v>0.51084007129606768</v>
      </c>
      <c r="Z29" s="196">
        <f t="shared" si="7"/>
        <v>0</v>
      </c>
      <c r="AA29" s="196">
        <f t="shared" si="8"/>
        <v>0</v>
      </c>
      <c r="AB29" s="196">
        <f t="shared" si="9"/>
        <v>0</v>
      </c>
      <c r="AC29" s="196">
        <f t="shared" si="10"/>
        <v>0</v>
      </c>
      <c r="AD29" s="196">
        <f t="shared" si="11"/>
        <v>0</v>
      </c>
      <c r="AE29" s="196">
        <f t="shared" si="12"/>
        <v>0</v>
      </c>
      <c r="AF29" s="196">
        <f t="shared" si="13"/>
        <v>4.367421226424133</v>
      </c>
      <c r="AG29" s="196">
        <f>IF('Indicator Data'!K31=0,0,IF('Indicator Data'!K31&gt;AG$194,10,IF('Indicator Data'!K31&lt;AG$195,0,10-(AG$194-'Indicator Data'!K31)/(AG$194-AG$195)*10)))</f>
        <v>8.695652173913043</v>
      </c>
      <c r="AH29" s="196">
        <f t="shared" si="14"/>
        <v>6.2909947406156004</v>
      </c>
      <c r="AI29" s="196">
        <f t="shared" si="15"/>
        <v>0</v>
      </c>
      <c r="AJ29" s="196">
        <f t="shared" si="16"/>
        <v>0</v>
      </c>
      <c r="AK29" s="196">
        <f t="shared" si="17"/>
        <v>0</v>
      </c>
      <c r="AL29" s="196">
        <f t="shared" si="18"/>
        <v>0</v>
      </c>
      <c r="AM29" s="196">
        <f t="shared" si="19"/>
        <v>0</v>
      </c>
      <c r="AN29" s="196">
        <f t="shared" si="20"/>
        <v>8.3737786941833985</v>
      </c>
      <c r="AO29" s="193">
        <f t="shared" si="21"/>
        <v>3.916646057528137</v>
      </c>
      <c r="AP29" s="193">
        <f t="shared" si="22"/>
        <v>4.0450758750766953</v>
      </c>
      <c r="AQ29" s="193">
        <f t="shared" si="23"/>
        <v>0</v>
      </c>
      <c r="AR29" s="193">
        <f t="shared" si="24"/>
        <v>0</v>
      </c>
      <c r="AS29" s="196">
        <f t="shared" si="25"/>
        <v>8.5347154340482199</v>
      </c>
      <c r="AT29" s="196">
        <f>IF('Indicator Data'!AY31&lt;1000,"x",IF('Indicator Data'!L31&gt;AT$194,10,IF('Indicator Data'!L31&lt;AT$195,0,10-(AT$194-'Indicator Data'!L31)/(AT$194-AT$195)*10)))</f>
        <v>0</v>
      </c>
      <c r="AU29" s="193">
        <f t="shared" si="26"/>
        <v>4.2673577170241099</v>
      </c>
      <c r="AV29" s="191">
        <f t="shared" si="27"/>
        <v>2.666168009246296</v>
      </c>
      <c r="AW29" s="196">
        <f>IF('Indicator Data'!M31=0,0,IF('Indicator Data'!M31&gt;AW$194,10,IF('Indicator Data'!M31&lt;AW$195,0,10-(AW$194-'Indicator Data'!M31)/(AW$194-AW$195)*10)))</f>
        <v>6.4139960241606166</v>
      </c>
      <c r="AX29" s="196">
        <f>IF('Indicator Data'!N31=0,0,IF(LOG('Indicator Data'!N31)&gt;LOG(AX$194),10,IF(LOG('Indicator Data'!N31)&lt;LOG(AX$195),0,10-(LOG(AX$194)-LOG('Indicator Data'!N31))/(LOG(AX$194)-LOG(AX$195))*10)))</f>
        <v>6.794696171180866</v>
      </c>
      <c r="AY29" s="193">
        <f t="shared" si="28"/>
        <v>6.6083677544578734</v>
      </c>
      <c r="AZ29" s="196">
        <f>'Indicator Data'!O31</f>
        <v>3</v>
      </c>
      <c r="BA29" s="196">
        <f>'Indicator Data'!P31</f>
        <v>1</v>
      </c>
      <c r="BB29" s="193">
        <f t="shared" si="29"/>
        <v>0</v>
      </c>
      <c r="BC29" s="191">
        <f t="shared" si="30"/>
        <v>4.6258574281205114</v>
      </c>
      <c r="BD29" s="68"/>
    </row>
    <row r="30" spans="1:56" s="43" customFormat="1" x14ac:dyDescent="0.2">
      <c r="A30" s="65" t="s">
        <v>877</v>
      </c>
      <c r="B30" s="69" t="s">
        <v>58</v>
      </c>
      <c r="C30" s="196">
        <f>IF('Indicator Data'!C32=0,0,IF(LOG('Indicator Data'!C32)&gt;C$194,10,IF(LOG('Indicator Data'!C32)&lt;C$195,0,10-(C$194-LOG('Indicator Data'!C32))/(C$194-C$195)*10)))</f>
        <v>0</v>
      </c>
      <c r="D30" s="196">
        <f>IF('Indicator Data'!D32=0,0,IF(LOG('Indicator Data'!D32)&gt;D$194,10,IF(LOG('Indicator Data'!D32)&lt;D$195,0,10-(D$194-LOG('Indicator Data'!D32))/(D$194-D$195)*10)))</f>
        <v>0</v>
      </c>
      <c r="E30" s="196">
        <f t="shared" si="0"/>
        <v>0</v>
      </c>
      <c r="F30" s="196">
        <f>IF('Indicator Data'!E32=0,0,IF(LOG('Indicator Data'!E32)&gt;F$194,10,IF(LOG('Indicator Data'!E32)&lt;F$195,0,10-(F$194-LOG('Indicator Data'!E32))/(F$194-F$195)*10)))</f>
        <v>0</v>
      </c>
      <c r="G30" s="196">
        <f>IF('Indicator Data'!F32=0,0,IF(LOG('Indicator Data'!F32)&gt;G$194,10,IF(LOG('Indicator Data'!F32)&lt;G$195,0,10-(G$194-LOG('Indicator Data'!F32))/(G$194-G$195)*10)))</f>
        <v>0</v>
      </c>
      <c r="H30" s="196">
        <f>IF('Indicator Data'!G32=0,0,IF(LOG('Indicator Data'!G32)&gt;H$194,10,IF(LOG('Indicator Data'!G32)&lt;H$195,0,10-(H$194-LOG('Indicator Data'!G32))/(H$194-H$195)*10)))</f>
        <v>0</v>
      </c>
      <c r="I30" s="196">
        <f>IF('Indicator Data'!H32=0,0,IF(LOG('Indicator Data'!H32)&gt;I$194,10,IF(LOG('Indicator Data'!H32)&lt;I$195,0,10-(I$194-LOG('Indicator Data'!H32))/(I$194-I$195)*10)))</f>
        <v>0</v>
      </c>
      <c r="J30" s="196">
        <f t="shared" si="1"/>
        <v>0</v>
      </c>
      <c r="K30" s="196">
        <f>IF('Indicator Data'!I32=0,0,IF(LOG('Indicator Data'!I32)&gt;K$194,10,IF(LOG('Indicator Data'!I32)&lt;K$195,0,10-(K$194-LOG('Indicator Data'!I32))/(K$194-K$195)*10)))</f>
        <v>0</v>
      </c>
      <c r="L30" s="196">
        <f t="shared" si="2"/>
        <v>0</v>
      </c>
      <c r="M30" s="196">
        <f>IF('Indicator Data'!J32=0,0,IF(LOG('Indicator Data'!J32)&gt;M$194,10,IF(LOG('Indicator Data'!J32)&lt;M$195,0,10-(M$194-LOG('Indicator Data'!J32))/(M$194-M$195)*10)))</f>
        <v>5.6008303882759236</v>
      </c>
      <c r="N30" s="199">
        <f>'Indicator Data'!C32/'Indicator Data'!$AX32</f>
        <v>0</v>
      </c>
      <c r="O30" s="199">
        <f>'Indicator Data'!D32/'Indicator Data'!$AX32</f>
        <v>0</v>
      </c>
      <c r="P30" s="199">
        <f>'Indicator Data'!E32/'Indicator Data'!$AX32</f>
        <v>0</v>
      </c>
      <c r="Q30" s="199">
        <f>'Indicator Data'!F32/'Indicator Data'!$AX32</f>
        <v>0</v>
      </c>
      <c r="R30" s="199">
        <f>'Indicator Data'!G32/'Indicator Data'!$AX32</f>
        <v>0</v>
      </c>
      <c r="S30" s="199">
        <f>'Indicator Data'!H32/'Indicator Data'!$AX32</f>
        <v>0</v>
      </c>
      <c r="T30" s="199">
        <f>'Indicator Data'!I32/'Indicator Data'!$AX32</f>
        <v>0</v>
      </c>
      <c r="U30" s="199">
        <f>'Indicator Data'!J32/'Indicator Data'!$AX32</f>
        <v>3.4859508772003213E-3</v>
      </c>
      <c r="V30" s="196">
        <f t="shared" si="3"/>
        <v>0</v>
      </c>
      <c r="W30" s="196">
        <f t="shared" si="4"/>
        <v>0</v>
      </c>
      <c r="X30" s="196">
        <f t="shared" si="5"/>
        <v>0</v>
      </c>
      <c r="Y30" s="196">
        <f t="shared" si="6"/>
        <v>0</v>
      </c>
      <c r="Z30" s="196">
        <f t="shared" si="7"/>
        <v>0</v>
      </c>
      <c r="AA30" s="196">
        <f t="shared" si="8"/>
        <v>0</v>
      </c>
      <c r="AB30" s="196">
        <f t="shared" si="9"/>
        <v>0</v>
      </c>
      <c r="AC30" s="196">
        <f t="shared" si="10"/>
        <v>0</v>
      </c>
      <c r="AD30" s="196">
        <f t="shared" si="11"/>
        <v>0</v>
      </c>
      <c r="AE30" s="196">
        <f t="shared" si="12"/>
        <v>0</v>
      </c>
      <c r="AF30" s="196">
        <f t="shared" si="13"/>
        <v>1.1619836257334413</v>
      </c>
      <c r="AG30" s="196">
        <f>IF('Indicator Data'!K32=0,0,IF('Indicator Data'!K32&gt;AG$194,10,IF('Indicator Data'!K32&lt;AG$195,0,10-(AG$194-'Indicator Data'!K32)/(AG$194-AG$195)*10)))</f>
        <v>4.3478260869565224</v>
      </c>
      <c r="AH30" s="196">
        <f t="shared" si="14"/>
        <v>0</v>
      </c>
      <c r="AI30" s="196">
        <f t="shared" si="15"/>
        <v>0</v>
      </c>
      <c r="AJ30" s="196">
        <f t="shared" si="16"/>
        <v>0</v>
      </c>
      <c r="AK30" s="196">
        <f t="shared" si="17"/>
        <v>0</v>
      </c>
      <c r="AL30" s="196">
        <f t="shared" si="18"/>
        <v>0</v>
      </c>
      <c r="AM30" s="196">
        <f t="shared" si="19"/>
        <v>0</v>
      </c>
      <c r="AN30" s="196">
        <f t="shared" si="20"/>
        <v>3.7068903289013933</v>
      </c>
      <c r="AO30" s="193">
        <f t="shared" si="21"/>
        <v>0</v>
      </c>
      <c r="AP30" s="193">
        <f t="shared" si="22"/>
        <v>0</v>
      </c>
      <c r="AQ30" s="193">
        <f t="shared" si="23"/>
        <v>0</v>
      </c>
      <c r="AR30" s="193">
        <f t="shared" si="24"/>
        <v>0</v>
      </c>
      <c r="AS30" s="196">
        <f t="shared" si="25"/>
        <v>4.027358207928958</v>
      </c>
      <c r="AT30" s="196">
        <f>IF('Indicator Data'!AY32&lt;1000,"x",IF('Indicator Data'!L32&gt;AT$194,10,IF('Indicator Data'!L32&lt;AT$195,0,10-(AT$194-'Indicator Data'!L32)/(AT$194-AT$195)*10)))</f>
        <v>10</v>
      </c>
      <c r="AU30" s="193">
        <f t="shared" si="26"/>
        <v>7.0136791039644795</v>
      </c>
      <c r="AV30" s="191">
        <f t="shared" si="27"/>
        <v>2.0097081383257551</v>
      </c>
      <c r="AW30" s="196">
        <f>IF('Indicator Data'!M32=0,0,IF('Indicator Data'!M32&gt;AW$194,10,IF('Indicator Data'!M32&lt;AW$195,0,10-(AW$194-'Indicator Data'!M32)/(AW$194-AW$195)*10)))</f>
        <v>1.7456333112278344E-2</v>
      </c>
      <c r="AX30" s="196">
        <f>IF('Indicator Data'!N32=0,0,IF(LOG('Indicator Data'!N32)&gt;LOG(AX$194),10,IF(LOG('Indicator Data'!N32)&lt;LOG(AX$195),0,10-(LOG(AX$194)-LOG('Indicator Data'!N32))/(LOG(AX$194)-LOG(AX$195))*10)))</f>
        <v>0</v>
      </c>
      <c r="AY30" s="193">
        <f t="shared" si="28"/>
        <v>8.7315973918242508E-3</v>
      </c>
      <c r="AZ30" s="196">
        <f>'Indicator Data'!O32</f>
        <v>0</v>
      </c>
      <c r="BA30" s="196">
        <f>'Indicator Data'!P32</f>
        <v>0</v>
      </c>
      <c r="BB30" s="193">
        <f t="shared" si="29"/>
        <v>0</v>
      </c>
      <c r="BC30" s="191">
        <f t="shared" si="30"/>
        <v>6.1121181742769754E-3</v>
      </c>
      <c r="BD30" s="68"/>
    </row>
    <row r="31" spans="1:56" s="43" customFormat="1" x14ac:dyDescent="0.2">
      <c r="A31" s="65" t="s">
        <v>53</v>
      </c>
      <c r="B31" s="69" t="s">
        <v>52</v>
      </c>
      <c r="C31" s="196">
        <f>IF('Indicator Data'!C33=0,0,IF(LOG('Indicator Data'!C33)&gt;C$194,10,IF(LOG('Indicator Data'!C33)&lt;C$195,0,10-(C$194-LOG('Indicator Data'!C33))/(C$194-C$195)*10)))</f>
        <v>0</v>
      </c>
      <c r="D31" s="196">
        <f>IF('Indicator Data'!D33=0,0,IF(LOG('Indicator Data'!D33)&gt;D$194,10,IF(LOG('Indicator Data'!D33)&lt;D$195,0,10-(D$194-LOG('Indicator Data'!D33))/(D$194-D$195)*10)))</f>
        <v>0</v>
      </c>
      <c r="E31" s="196">
        <f t="shared" si="0"/>
        <v>0</v>
      </c>
      <c r="F31" s="196">
        <f>IF('Indicator Data'!E33=0,0,IF(LOG('Indicator Data'!E33)&gt;F$194,10,IF(LOG('Indicator Data'!E33)&lt;F$195,0,10-(F$194-LOG('Indicator Data'!E33))/(F$194-F$195)*10)))</f>
        <v>10</v>
      </c>
      <c r="G31" s="196">
        <f>IF('Indicator Data'!F33=0,0,IF(LOG('Indicator Data'!F33)&gt;G$194,10,IF(LOG('Indicator Data'!F33)&lt;G$195,0,10-(G$194-LOG('Indicator Data'!F33))/(G$194-G$195)*10)))</f>
        <v>4.9956483460592471</v>
      </c>
      <c r="H31" s="196">
        <f>IF('Indicator Data'!G33=0,0,IF(LOG('Indicator Data'!G33)&gt;H$194,10,IF(LOG('Indicator Data'!G33)&lt;H$195,0,10-(H$194-LOG('Indicator Data'!G33))/(H$194-H$195)*10)))</f>
        <v>0</v>
      </c>
      <c r="I31" s="196">
        <f>IF('Indicator Data'!H33=0,0,IF(LOG('Indicator Data'!H33)&gt;I$194,10,IF(LOG('Indicator Data'!H33)&lt;I$195,0,10-(I$194-LOG('Indicator Data'!H33))/(I$194-I$195)*10)))</f>
        <v>0</v>
      </c>
      <c r="J31" s="196">
        <f t="shared" si="1"/>
        <v>0</v>
      </c>
      <c r="K31" s="196">
        <f>IF('Indicator Data'!I33=0,0,IF(LOG('Indicator Data'!I33)&gt;K$194,10,IF(LOG('Indicator Data'!I33)&lt;K$195,0,10-(K$194-LOG('Indicator Data'!I33))/(K$194-K$195)*10)))</f>
        <v>0</v>
      </c>
      <c r="L31" s="196">
        <f t="shared" si="2"/>
        <v>0</v>
      </c>
      <c r="M31" s="196">
        <f>IF('Indicator Data'!J33=0,0,IF(LOG('Indicator Data'!J33)&gt;M$194,10,IF(LOG('Indicator Data'!J33)&lt;M$195,0,10-(M$194-LOG('Indicator Data'!J33))/(M$194-M$195)*10)))</f>
        <v>10</v>
      </c>
      <c r="N31" s="199">
        <f>'Indicator Data'!C33/'Indicator Data'!$AX33</f>
        <v>0</v>
      </c>
      <c r="O31" s="199">
        <f>'Indicator Data'!D33/'Indicator Data'!$AX33</f>
        <v>0</v>
      </c>
      <c r="P31" s="199">
        <f>'Indicator Data'!E33/'Indicator Data'!$AX33</f>
        <v>0.11167433941437985</v>
      </c>
      <c r="Q31" s="199">
        <f>'Indicator Data'!F33/'Indicator Data'!$AX33</f>
        <v>6.5806995613990177E-5</v>
      </c>
      <c r="R31" s="199">
        <f>'Indicator Data'!G33/'Indicator Data'!$AX33</f>
        <v>6.6071280736937927E-7</v>
      </c>
      <c r="S31" s="199">
        <f>'Indicator Data'!H33/'Indicator Data'!$AX33</f>
        <v>0</v>
      </c>
      <c r="T31" s="199">
        <f>'Indicator Data'!I33/'Indicator Data'!$AX33</f>
        <v>0</v>
      </c>
      <c r="U31" s="199">
        <f>'Indicator Data'!J33/'Indicator Data'!$AX33</f>
        <v>1.8815951688127972E-2</v>
      </c>
      <c r="V31" s="196">
        <f t="shared" si="3"/>
        <v>0</v>
      </c>
      <c r="W31" s="196">
        <f t="shared" si="4"/>
        <v>0</v>
      </c>
      <c r="X31" s="196">
        <f t="shared" si="5"/>
        <v>0</v>
      </c>
      <c r="Y31" s="196">
        <f t="shared" si="6"/>
        <v>10</v>
      </c>
      <c r="Z31" s="196">
        <f t="shared" si="7"/>
        <v>0.13161399122798123</v>
      </c>
      <c r="AA31" s="196">
        <f t="shared" si="8"/>
        <v>1.3214256147264791E-4</v>
      </c>
      <c r="AB31" s="196">
        <f t="shared" si="9"/>
        <v>0</v>
      </c>
      <c r="AC31" s="196">
        <f t="shared" si="10"/>
        <v>6.6071477182245213E-5</v>
      </c>
      <c r="AD31" s="196">
        <f t="shared" si="11"/>
        <v>0</v>
      </c>
      <c r="AE31" s="196">
        <f t="shared" si="12"/>
        <v>3.3035787703441758E-5</v>
      </c>
      <c r="AF31" s="196">
        <f t="shared" si="13"/>
        <v>6.2719838960426575</v>
      </c>
      <c r="AG31" s="196">
        <f>IF('Indicator Data'!K33=0,0,IF('Indicator Data'!K33&gt;AG$194,10,IF('Indicator Data'!K33&lt;AG$195,0,10-(AG$194-'Indicator Data'!K33)/(AG$194-AG$195)*10)))</f>
        <v>5.7971014492753623</v>
      </c>
      <c r="AH31" s="196">
        <f t="shared" si="14"/>
        <v>0</v>
      </c>
      <c r="AI31" s="196">
        <f t="shared" si="15"/>
        <v>0</v>
      </c>
      <c r="AJ31" s="196">
        <f t="shared" si="16"/>
        <v>6.6071280736323956E-5</v>
      </c>
      <c r="AK31" s="196">
        <f t="shared" si="17"/>
        <v>0</v>
      </c>
      <c r="AL31" s="196">
        <f t="shared" si="18"/>
        <v>3.3035689478803455E-5</v>
      </c>
      <c r="AM31" s="196">
        <f t="shared" si="19"/>
        <v>0</v>
      </c>
      <c r="AN31" s="196">
        <f t="shared" si="20"/>
        <v>8.7923165931033758</v>
      </c>
      <c r="AO31" s="193">
        <f t="shared" si="21"/>
        <v>0</v>
      </c>
      <c r="AP31" s="193">
        <f t="shared" si="22"/>
        <v>10</v>
      </c>
      <c r="AQ31" s="193">
        <f t="shared" si="23"/>
        <v>2.916923792307649</v>
      </c>
      <c r="AR31" s="193">
        <f t="shared" si="24"/>
        <v>1.6517906128320368E-5</v>
      </c>
      <c r="AS31" s="196">
        <f t="shared" si="25"/>
        <v>7.2947090211893695</v>
      </c>
      <c r="AT31" s="196">
        <f>IF('Indicator Data'!AY33&lt;1000,"x",IF('Indicator Data'!L33&gt;AT$194,10,IF('Indicator Data'!L33&lt;AT$195,0,10-(AT$194-'Indicator Data'!L33)/(AT$194-AT$195)*10)))</f>
        <v>0</v>
      </c>
      <c r="AU31" s="193">
        <f t="shared" si="26"/>
        <v>3.6473545105946847</v>
      </c>
      <c r="AV31" s="191">
        <f t="shared" si="27"/>
        <v>5.0192914758040521</v>
      </c>
      <c r="AW31" s="196">
        <f>IF('Indicator Data'!M33=0,0,IF('Indicator Data'!M33&gt;AW$194,10,IF('Indicator Data'!M33&lt;AW$195,0,10-(AW$194-'Indicator Data'!M33)/(AW$194-AW$195)*10)))</f>
        <v>3.6279539832983732</v>
      </c>
      <c r="AX31" s="196">
        <f>IF('Indicator Data'!N33=0,0,IF(LOG('Indicator Data'!N33)&gt;LOG(AX$194),10,IF(LOG('Indicator Data'!N33)&lt;LOG(AX$195),0,10-(LOG(AX$194)-LOG('Indicator Data'!N33))/(LOG(AX$194)-LOG(AX$195))*10)))</f>
        <v>6.4719853551143931</v>
      </c>
      <c r="AY31" s="193">
        <f t="shared" si="28"/>
        <v>5.219141409236661</v>
      </c>
      <c r="AZ31" s="196">
        <f>'Indicator Data'!O33</f>
        <v>3</v>
      </c>
      <c r="BA31" s="196">
        <f>'Indicator Data'!P33</f>
        <v>0</v>
      </c>
      <c r="BB31" s="193">
        <f t="shared" si="29"/>
        <v>0</v>
      </c>
      <c r="BC31" s="191">
        <f t="shared" si="30"/>
        <v>3.6533989864656622</v>
      </c>
      <c r="BD31" s="68"/>
    </row>
    <row r="32" spans="1:56" s="43" customFormat="1" x14ac:dyDescent="0.2">
      <c r="A32" s="65" t="s">
        <v>55</v>
      </c>
      <c r="B32" s="69" t="s">
        <v>54</v>
      </c>
      <c r="C32" s="196">
        <f>IF('Indicator Data'!C34=0,0,IF(LOG('Indicator Data'!C34)&gt;C$194,10,IF(LOG('Indicator Data'!C34)&lt;C$195,0,10-(C$194-LOG('Indicator Data'!C34))/(C$194-C$195)*10)))</f>
        <v>3.4063153105811708</v>
      </c>
      <c r="D32" s="196">
        <f>IF('Indicator Data'!D34=0,0,IF(LOG('Indicator Data'!D34)&gt;D$194,10,IF(LOG('Indicator Data'!D34)&lt;D$195,0,10-(D$194-LOG('Indicator Data'!D34))/(D$194-D$195)*10)))</f>
        <v>0</v>
      </c>
      <c r="E32" s="196">
        <f t="shared" si="0"/>
        <v>1.85860646490258</v>
      </c>
      <c r="F32" s="196">
        <f>IF('Indicator Data'!E34=0,0,IF(LOG('Indicator Data'!E34)&gt;F$194,10,IF(LOG('Indicator Data'!E34)&lt;F$195,0,10-(F$194-LOG('Indicator Data'!E34))/(F$194-F$195)*10)))</f>
        <v>8.9507725089265122</v>
      </c>
      <c r="G32" s="196">
        <f>IF('Indicator Data'!F34=0,0,IF(LOG('Indicator Data'!F34)&gt;G$194,10,IF(LOG('Indicator Data'!F34)&lt;G$195,0,10-(G$194-LOG('Indicator Data'!F34))/(G$194-G$195)*10)))</f>
        <v>0</v>
      </c>
      <c r="H32" s="196">
        <f>IF('Indicator Data'!G34=0,0,IF(LOG('Indicator Data'!G34)&gt;H$194,10,IF(LOG('Indicator Data'!G34)&lt;H$195,0,10-(H$194-LOG('Indicator Data'!G34))/(H$194-H$195)*10)))</f>
        <v>0</v>
      </c>
      <c r="I32" s="196">
        <f>IF('Indicator Data'!H34=0,0,IF(LOG('Indicator Data'!H34)&gt;I$194,10,IF(LOG('Indicator Data'!H34)&lt;I$195,0,10-(I$194-LOG('Indicator Data'!H34))/(I$194-I$195)*10)))</f>
        <v>0</v>
      </c>
      <c r="J32" s="196">
        <f t="shared" si="1"/>
        <v>0</v>
      </c>
      <c r="K32" s="196">
        <f>IF('Indicator Data'!I34=0,0,IF(LOG('Indicator Data'!I34)&gt;K$194,10,IF(LOG('Indicator Data'!I34)&lt;K$195,0,10-(K$194-LOG('Indicator Data'!I34))/(K$194-K$195)*10)))</f>
        <v>0</v>
      </c>
      <c r="L32" s="196">
        <f t="shared" si="2"/>
        <v>0</v>
      </c>
      <c r="M32" s="196">
        <f>IF('Indicator Data'!J34=0,0,IF(LOG('Indicator Data'!J34)&gt;M$194,10,IF(LOG('Indicator Data'!J34)&lt;M$195,0,10-(M$194-LOG('Indicator Data'!J34))/(M$194-M$195)*10)))</f>
        <v>7.2747036634030984</v>
      </c>
      <c r="N32" s="199">
        <f>'Indicator Data'!C34/'Indicator Data'!$AX34</f>
        <v>1.0354254624749549E-5</v>
      </c>
      <c r="O32" s="199">
        <f>'Indicator Data'!D34/'Indicator Data'!$AX34</f>
        <v>0</v>
      </c>
      <c r="P32" s="199">
        <f>'Indicator Data'!E34/'Indicator Data'!$AX34</f>
        <v>1.7096283856728595E-3</v>
      </c>
      <c r="Q32" s="199">
        <f>'Indicator Data'!F34/'Indicator Data'!$AX34</f>
        <v>0</v>
      </c>
      <c r="R32" s="199">
        <f>'Indicator Data'!G34/'Indicator Data'!$AX34</f>
        <v>0</v>
      </c>
      <c r="S32" s="199">
        <f>'Indicator Data'!H34/'Indicator Data'!$AX34</f>
        <v>0</v>
      </c>
      <c r="T32" s="199">
        <f>'Indicator Data'!I34/'Indicator Data'!$AX34</f>
        <v>0</v>
      </c>
      <c r="U32" s="199">
        <f>'Indicator Data'!J34/'Indicator Data'!$AX34</f>
        <v>3.6515241879082005E-4</v>
      </c>
      <c r="V32" s="196">
        <f t="shared" si="3"/>
        <v>5.1771273123748074E-2</v>
      </c>
      <c r="W32" s="196">
        <f t="shared" si="4"/>
        <v>0</v>
      </c>
      <c r="X32" s="196">
        <f t="shared" si="5"/>
        <v>2.5915859992837496E-2</v>
      </c>
      <c r="Y32" s="196">
        <f t="shared" si="6"/>
        <v>2.4423262652469422</v>
      </c>
      <c r="Z32" s="196">
        <f t="shared" si="7"/>
        <v>0</v>
      </c>
      <c r="AA32" s="196">
        <f t="shared" si="8"/>
        <v>0</v>
      </c>
      <c r="AB32" s="196">
        <f t="shared" si="9"/>
        <v>0</v>
      </c>
      <c r="AC32" s="196">
        <f t="shared" si="10"/>
        <v>0</v>
      </c>
      <c r="AD32" s="196">
        <f t="shared" si="11"/>
        <v>0</v>
      </c>
      <c r="AE32" s="196">
        <f t="shared" si="12"/>
        <v>0</v>
      </c>
      <c r="AF32" s="196">
        <f t="shared" si="13"/>
        <v>0.12171747293027302</v>
      </c>
      <c r="AG32" s="196">
        <f>IF('Indicator Data'!K34=0,0,IF('Indicator Data'!K34&gt;AG$194,10,IF('Indicator Data'!K34&lt;AG$195,0,10-(AG$194-'Indicator Data'!K34)/(AG$194-AG$195)*10)))</f>
        <v>4.3478260869565224</v>
      </c>
      <c r="AH32" s="196">
        <f t="shared" si="14"/>
        <v>1.7290432918524594</v>
      </c>
      <c r="AI32" s="196">
        <f t="shared" si="15"/>
        <v>0</v>
      </c>
      <c r="AJ32" s="196">
        <f t="shared" si="16"/>
        <v>0</v>
      </c>
      <c r="AK32" s="196">
        <f t="shared" si="17"/>
        <v>0</v>
      </c>
      <c r="AL32" s="196">
        <f t="shared" si="18"/>
        <v>0</v>
      </c>
      <c r="AM32" s="196">
        <f t="shared" si="19"/>
        <v>0</v>
      </c>
      <c r="AN32" s="196">
        <f t="shared" si="20"/>
        <v>4.6180539267554996</v>
      </c>
      <c r="AO32" s="193">
        <f t="shared" si="21"/>
        <v>0.98363262112652061</v>
      </c>
      <c r="AP32" s="193">
        <f t="shared" si="22"/>
        <v>6.7835817309042898</v>
      </c>
      <c r="AQ32" s="193">
        <f t="shared" si="23"/>
        <v>0</v>
      </c>
      <c r="AR32" s="193">
        <f t="shared" si="24"/>
        <v>0</v>
      </c>
      <c r="AS32" s="196">
        <f t="shared" si="25"/>
        <v>4.482940006856011</v>
      </c>
      <c r="AT32" s="196">
        <f>IF('Indicator Data'!AY34&lt;1000,"x",IF('Indicator Data'!L34&gt;AT$194,10,IF('Indicator Data'!L34&lt;AT$195,0,10-(AT$194-'Indicator Data'!L34)/(AT$194-AT$195)*10)))</f>
        <v>1.1111111111111107</v>
      </c>
      <c r="AU32" s="193">
        <f t="shared" si="26"/>
        <v>2.7970255589835609</v>
      </c>
      <c r="AV32" s="191">
        <f t="shared" si="27"/>
        <v>2.587685700668735</v>
      </c>
      <c r="AW32" s="196">
        <f>IF('Indicator Data'!M34=0,0,IF('Indicator Data'!M34&gt;AW$194,10,IF('Indicator Data'!M34&lt;AW$195,0,10-(AW$194-'Indicator Data'!M34)/(AW$194-AW$195)*10)))</f>
        <v>2.4787592618840915</v>
      </c>
      <c r="AX32" s="196">
        <f>IF('Indicator Data'!N34=0,0,IF(LOG('Indicator Data'!N34)&gt;LOG(AX$194),10,IF(LOG('Indicator Data'!N34)&lt;LOG(AX$195),0,10-(LOG(AX$194)-LOG('Indicator Data'!N34))/(LOG(AX$194)-LOG(AX$195))*10)))</f>
        <v>2.4772552579454041</v>
      </c>
      <c r="AY32" s="193">
        <f t="shared" si="28"/>
        <v>2.4780072926669869</v>
      </c>
      <c r="AZ32" s="196">
        <f>'Indicator Data'!O34</f>
        <v>0</v>
      </c>
      <c r="BA32" s="196">
        <f>'Indicator Data'!P34</f>
        <v>1</v>
      </c>
      <c r="BB32" s="193">
        <f t="shared" si="29"/>
        <v>0</v>
      </c>
      <c r="BC32" s="191">
        <f t="shared" si="30"/>
        <v>1.7346051048668909</v>
      </c>
      <c r="BD32" s="68"/>
    </row>
    <row r="33" spans="1:56" s="43" customFormat="1" x14ac:dyDescent="0.2">
      <c r="A33" s="65" t="s">
        <v>57</v>
      </c>
      <c r="B33" s="69" t="s">
        <v>56</v>
      </c>
      <c r="C33" s="196">
        <f>IF('Indicator Data'!C35=0,0,IF(LOG('Indicator Data'!C35)&gt;C$194,10,IF(LOG('Indicator Data'!C35)&lt;C$195,0,10-(C$194-LOG('Indicator Data'!C35))/(C$194-C$195)*10)))</f>
        <v>8.595210305866738</v>
      </c>
      <c r="D33" s="196">
        <f>IF('Indicator Data'!D35=0,0,IF(LOG('Indicator Data'!D35)&gt;D$194,10,IF(LOG('Indicator Data'!D35)&lt;D$195,0,10-(D$194-LOG('Indicator Data'!D35))/(D$194-D$195)*10)))</f>
        <v>3.8381038122037978</v>
      </c>
      <c r="E33" s="196">
        <f t="shared" si="0"/>
        <v>6.8334756755148156</v>
      </c>
      <c r="F33" s="196">
        <f>IF('Indicator Data'!E35=0,0,IF(LOG('Indicator Data'!E35)&gt;F$194,10,IF(LOG('Indicator Data'!E35)&lt;F$195,0,10-(F$194-LOG('Indicator Data'!E35))/(F$194-F$195)*10)))</f>
        <v>6.714354346505659</v>
      </c>
      <c r="G33" s="196">
        <f>IF('Indicator Data'!F35=0,0,IF(LOG('Indicator Data'!F35)&gt;G$194,10,IF(LOG('Indicator Data'!F35)&lt;G$195,0,10-(G$194-LOG('Indicator Data'!F35))/(G$194-G$195)*10)))</f>
        <v>10</v>
      </c>
      <c r="H33" s="196">
        <f>IF('Indicator Data'!G35=0,0,IF(LOG('Indicator Data'!G35)&gt;H$194,10,IF(LOG('Indicator Data'!G35)&lt;H$195,0,10-(H$194-LOG('Indicator Data'!G35))/(H$194-H$195)*10)))</f>
        <v>7.9202182226294191</v>
      </c>
      <c r="I33" s="196">
        <f>IF('Indicator Data'!H35=0,0,IF(LOG('Indicator Data'!H35)&gt;I$194,10,IF(LOG('Indicator Data'!H35)&lt;I$195,0,10-(I$194-LOG('Indicator Data'!H35))/(I$194-I$195)*10)))</f>
        <v>10</v>
      </c>
      <c r="J33" s="196">
        <f t="shared" si="1"/>
        <v>9.2281781482158749</v>
      </c>
      <c r="K33" s="196">
        <f>IF('Indicator Data'!I35=0,0,IF(LOG('Indicator Data'!I35)&gt;K$194,10,IF(LOG('Indicator Data'!I35)&lt;K$195,0,10-(K$194-LOG('Indicator Data'!I35))/(K$194-K$195)*10)))</f>
        <v>6.8234548491356772</v>
      </c>
      <c r="L33" s="196">
        <f t="shared" si="2"/>
        <v>8.269743604216286</v>
      </c>
      <c r="M33" s="196">
        <f>IF('Indicator Data'!J35=0,0,IF(LOG('Indicator Data'!J35)&gt;M$194,10,IF(LOG('Indicator Data'!J35)&lt;M$195,0,10-(M$194-LOG('Indicator Data'!J35))/(M$194-M$195)*10)))</f>
        <v>0</v>
      </c>
      <c r="N33" s="199">
        <f>'Indicator Data'!C35/'Indicator Data'!$AX35</f>
        <v>7.7993104080273455E-4</v>
      </c>
      <c r="O33" s="199">
        <f>'Indicator Data'!D35/'Indicator Data'!$AX35</f>
        <v>4.0309111611299568E-6</v>
      </c>
      <c r="P33" s="199">
        <f>'Indicator Data'!E35/'Indicator Data'!$AX35</f>
        <v>1.3794749598842993E-4</v>
      </c>
      <c r="Q33" s="199">
        <f>'Indicator Data'!F35/'Indicator Data'!$AX35</f>
        <v>4.1966756985774966E-3</v>
      </c>
      <c r="R33" s="199">
        <f>'Indicator Data'!G35/'Indicator Data'!$AX35</f>
        <v>2.5946644070203159E-3</v>
      </c>
      <c r="S33" s="199">
        <f>'Indicator Data'!H35/'Indicator Data'!$AX35</f>
        <v>3.3078956254545158E-4</v>
      </c>
      <c r="T33" s="199">
        <f>'Indicator Data'!I35/'Indicator Data'!$AX35</f>
        <v>1.4448933600437609E-5</v>
      </c>
      <c r="U33" s="199">
        <f>'Indicator Data'!J35/'Indicator Data'!$AX35</f>
        <v>0</v>
      </c>
      <c r="V33" s="196">
        <f t="shared" si="3"/>
        <v>3.8996552040136736</v>
      </c>
      <c r="W33" s="196">
        <f t="shared" si="4"/>
        <v>4.0309111611300352E-2</v>
      </c>
      <c r="X33" s="196">
        <f t="shared" si="5"/>
        <v>2.1759781811766583</v>
      </c>
      <c r="Y33" s="196">
        <f t="shared" si="6"/>
        <v>0.19706785141204364</v>
      </c>
      <c r="Z33" s="196">
        <f t="shared" si="7"/>
        <v>8.3933513971549925</v>
      </c>
      <c r="AA33" s="196">
        <f t="shared" si="8"/>
        <v>0.51893288140406213</v>
      </c>
      <c r="AB33" s="196">
        <f t="shared" si="9"/>
        <v>3.3078956254545151</v>
      </c>
      <c r="AC33" s="196">
        <f t="shared" si="10"/>
        <v>2.019738872065747</v>
      </c>
      <c r="AD33" s="196">
        <f t="shared" si="11"/>
        <v>0.48163112001458686</v>
      </c>
      <c r="AE33" s="196">
        <f t="shared" si="12"/>
        <v>1.2807215305022583</v>
      </c>
      <c r="AF33" s="196">
        <f t="shared" si="13"/>
        <v>0</v>
      </c>
      <c r="AG33" s="196">
        <f>IF('Indicator Data'!K35=0,0,IF('Indicator Data'!K35&gt;AG$194,10,IF('Indicator Data'!K35&lt;AG$195,0,10-(AG$194-'Indicator Data'!K35)/(AG$194-AG$195)*10)))</f>
        <v>0</v>
      </c>
      <c r="AH33" s="196">
        <f t="shared" si="14"/>
        <v>6.2474327549402062</v>
      </c>
      <c r="AI33" s="196">
        <f t="shared" si="15"/>
        <v>1.9392064619075491</v>
      </c>
      <c r="AJ33" s="196">
        <f t="shared" si="16"/>
        <v>4.2195755520167406</v>
      </c>
      <c r="AK33" s="196">
        <f t="shared" si="17"/>
        <v>6.6539478127272575</v>
      </c>
      <c r="AL33" s="196">
        <f t="shared" si="18"/>
        <v>5.5688462885405876</v>
      </c>
      <c r="AM33" s="196">
        <f t="shared" si="19"/>
        <v>3.652542984575132</v>
      </c>
      <c r="AN33" s="196">
        <f t="shared" si="20"/>
        <v>0</v>
      </c>
      <c r="AO33" s="193">
        <f t="shared" si="21"/>
        <v>4.9287781175842369</v>
      </c>
      <c r="AP33" s="193">
        <f t="shared" si="22"/>
        <v>4.1838899127316047</v>
      </c>
      <c r="AQ33" s="193">
        <f t="shared" si="23"/>
        <v>9.3733732092666475</v>
      </c>
      <c r="AR33" s="193">
        <f t="shared" si="24"/>
        <v>5.8260614865134919</v>
      </c>
      <c r="AS33" s="196">
        <f t="shared" si="25"/>
        <v>0</v>
      </c>
      <c r="AT33" s="196">
        <f>IF('Indicator Data'!AY35&lt;1000,"x",IF('Indicator Data'!L35&gt;AT$194,10,IF('Indicator Data'!L35&lt;AT$195,0,10-(AT$194-'Indicator Data'!L35)/(AT$194-AT$195)*10)))</f>
        <v>5.5555555555555554</v>
      </c>
      <c r="AU33" s="193">
        <f t="shared" si="26"/>
        <v>2.7777777777777777</v>
      </c>
      <c r="AV33" s="191">
        <f t="shared" si="27"/>
        <v>6.0631882554852154</v>
      </c>
      <c r="AW33" s="196">
        <f>IF('Indicator Data'!M35=0,0,IF('Indicator Data'!M35&gt;AW$194,10,IF('Indicator Data'!M35&lt;AW$195,0,10-(AW$194-'Indicator Data'!M35)/(AW$194-AW$195)*10)))</f>
        <v>0.54564291081775451</v>
      </c>
      <c r="AX33" s="196">
        <f>IF('Indicator Data'!N35=0,0,IF(LOG('Indicator Data'!N35)&gt;LOG(AX$194),10,IF(LOG('Indicator Data'!N35)&lt;LOG(AX$195),0,10-(LOG(AX$194)-LOG('Indicator Data'!N35))/(LOG(AX$194)-LOG(AX$195))*10)))</f>
        <v>1.461355588070699</v>
      </c>
      <c r="AY33" s="193">
        <f t="shared" si="28"/>
        <v>1.0138746020810945</v>
      </c>
      <c r="AZ33" s="196">
        <f>'Indicator Data'!O35</f>
        <v>0</v>
      </c>
      <c r="BA33" s="196">
        <f>'Indicator Data'!P35</f>
        <v>0</v>
      </c>
      <c r="BB33" s="193">
        <f t="shared" si="29"/>
        <v>0</v>
      </c>
      <c r="BC33" s="191">
        <f t="shared" si="30"/>
        <v>0.70971222145676616</v>
      </c>
      <c r="BD33" s="68"/>
    </row>
    <row r="34" spans="1:56" s="43" customFormat="1" x14ac:dyDescent="0.2">
      <c r="A34" s="65" t="s">
        <v>60</v>
      </c>
      <c r="B34" s="69" t="s">
        <v>59</v>
      </c>
      <c r="C34" s="196">
        <f>IF('Indicator Data'!C36=0,0,IF(LOG('Indicator Data'!C36)&gt;C$194,10,IF(LOG('Indicator Data'!C36)&lt;C$195,0,10-(C$194-LOG('Indicator Data'!C36))/(C$194-C$195)*10)))</f>
        <v>1.977101260561815</v>
      </c>
      <c r="D34" s="196">
        <f>IF('Indicator Data'!D36=0,0,IF(LOG('Indicator Data'!D36)&gt;D$194,10,IF(LOG('Indicator Data'!D36)&lt;D$195,0,10-(D$194-LOG('Indicator Data'!D36))/(D$194-D$195)*10)))</f>
        <v>0</v>
      </c>
      <c r="E34" s="196">
        <f t="shared" si="0"/>
        <v>1.0369362893484555</v>
      </c>
      <c r="F34" s="196">
        <f>IF('Indicator Data'!E36=0,0,IF(LOG('Indicator Data'!E36)&gt;F$194,10,IF(LOG('Indicator Data'!E36)&lt;F$195,0,10-(F$194-LOG('Indicator Data'!E36))/(F$194-F$195)*10)))</f>
        <v>6.4157990538120284</v>
      </c>
      <c r="G34" s="196">
        <f>IF('Indicator Data'!F36=0,0,IF(LOG('Indicator Data'!F36)&gt;G$194,10,IF(LOG('Indicator Data'!F36)&lt;G$195,0,10-(G$194-LOG('Indicator Data'!F36))/(G$194-G$195)*10)))</f>
        <v>0</v>
      </c>
      <c r="H34" s="196">
        <f>IF('Indicator Data'!G36=0,0,IF(LOG('Indicator Data'!G36)&gt;H$194,10,IF(LOG('Indicator Data'!G36)&lt;H$195,0,10-(H$194-LOG('Indicator Data'!G36))/(H$194-H$195)*10)))</f>
        <v>0</v>
      </c>
      <c r="I34" s="196">
        <f>IF('Indicator Data'!H36=0,0,IF(LOG('Indicator Data'!H36)&gt;I$194,10,IF(LOG('Indicator Data'!H36)&lt;I$195,0,10-(I$194-LOG('Indicator Data'!H36))/(I$194-I$195)*10)))</f>
        <v>0</v>
      </c>
      <c r="J34" s="196">
        <f t="shared" si="1"/>
        <v>0</v>
      </c>
      <c r="K34" s="196">
        <f>IF('Indicator Data'!I36=0,0,IF(LOG('Indicator Data'!I36)&gt;K$194,10,IF(LOG('Indicator Data'!I36)&lt;K$195,0,10-(K$194-LOG('Indicator Data'!I36))/(K$194-K$195)*10)))</f>
        <v>0</v>
      </c>
      <c r="L34" s="196">
        <f t="shared" si="2"/>
        <v>0</v>
      </c>
      <c r="M34" s="196">
        <f>IF('Indicator Data'!J36=0,0,IF(LOG('Indicator Data'!J36)&gt;M$194,10,IF(LOG('Indicator Data'!J36)&lt;M$195,0,10-(M$194-LOG('Indicator Data'!J36))/(M$194-M$195)*10)))</f>
        <v>0</v>
      </c>
      <c r="N34" s="199">
        <f>'Indicator Data'!C36/'Indicator Data'!$AX36</f>
        <v>1.3382445166548223E-5</v>
      </c>
      <c r="O34" s="199">
        <f>'Indicator Data'!D36/'Indicator Data'!$AX36</f>
        <v>0</v>
      </c>
      <c r="P34" s="199">
        <f>'Indicator Data'!E36/'Indicator Data'!$AX36</f>
        <v>7.9802149589172731E-4</v>
      </c>
      <c r="Q34" s="199">
        <f>'Indicator Data'!F36/'Indicator Data'!$AX36</f>
        <v>0</v>
      </c>
      <c r="R34" s="199">
        <f>'Indicator Data'!G36/'Indicator Data'!$AX36</f>
        <v>0</v>
      </c>
      <c r="S34" s="199">
        <f>'Indicator Data'!H36/'Indicator Data'!$AX36</f>
        <v>0</v>
      </c>
      <c r="T34" s="199">
        <f>'Indicator Data'!I36/'Indicator Data'!$AX36</f>
        <v>0</v>
      </c>
      <c r="U34" s="199">
        <f>'Indicator Data'!J36/'Indicator Data'!$AX36</f>
        <v>0</v>
      </c>
      <c r="V34" s="196">
        <f t="shared" si="3"/>
        <v>6.6912225832741257E-2</v>
      </c>
      <c r="W34" s="196">
        <f t="shared" si="4"/>
        <v>0</v>
      </c>
      <c r="X34" s="196">
        <f t="shared" si="5"/>
        <v>3.3506634170375409E-2</v>
      </c>
      <c r="Y34" s="196">
        <f t="shared" si="6"/>
        <v>1.140030708416754</v>
      </c>
      <c r="Z34" s="196">
        <f t="shared" si="7"/>
        <v>0</v>
      </c>
      <c r="AA34" s="196">
        <f t="shared" si="8"/>
        <v>0</v>
      </c>
      <c r="AB34" s="196">
        <f t="shared" si="9"/>
        <v>0</v>
      </c>
      <c r="AC34" s="196">
        <f t="shared" si="10"/>
        <v>0</v>
      </c>
      <c r="AD34" s="196">
        <f t="shared" si="11"/>
        <v>0</v>
      </c>
      <c r="AE34" s="196">
        <f t="shared" si="12"/>
        <v>0</v>
      </c>
      <c r="AF34" s="196">
        <f t="shared" si="13"/>
        <v>0</v>
      </c>
      <c r="AG34" s="196">
        <f>IF('Indicator Data'!K36=0,0,IF('Indicator Data'!K36&gt;AG$194,10,IF('Indicator Data'!K36&lt;AG$195,0,10-(AG$194-'Indicator Data'!K36)/(AG$194-AG$195)*10)))</f>
        <v>0</v>
      </c>
      <c r="AH34" s="196">
        <f t="shared" si="14"/>
        <v>1.0220067431972781</v>
      </c>
      <c r="AI34" s="196">
        <f t="shared" si="15"/>
        <v>0</v>
      </c>
      <c r="AJ34" s="196">
        <f t="shared" si="16"/>
        <v>0</v>
      </c>
      <c r="AK34" s="196">
        <f t="shared" si="17"/>
        <v>0</v>
      </c>
      <c r="AL34" s="196">
        <f t="shared" si="18"/>
        <v>0</v>
      </c>
      <c r="AM34" s="196">
        <f t="shared" si="19"/>
        <v>0</v>
      </c>
      <c r="AN34" s="196">
        <f t="shared" si="20"/>
        <v>0</v>
      </c>
      <c r="AO34" s="193">
        <f t="shared" si="21"/>
        <v>0.54712871302649313</v>
      </c>
      <c r="AP34" s="193">
        <f t="shared" si="22"/>
        <v>4.2687917646417137</v>
      </c>
      <c r="AQ34" s="193">
        <f t="shared" si="23"/>
        <v>0</v>
      </c>
      <c r="AR34" s="193">
        <f t="shared" si="24"/>
        <v>0</v>
      </c>
      <c r="AS34" s="196">
        <f t="shared" si="25"/>
        <v>0</v>
      </c>
      <c r="AT34" s="196">
        <f>IF('Indicator Data'!AY36&lt;1000,"x",IF('Indicator Data'!L36&gt;AT$194,10,IF('Indicator Data'!L36&lt;AT$195,0,10-(AT$194-'Indicator Data'!L36)/(AT$194-AT$195)*10)))</f>
        <v>0</v>
      </c>
      <c r="AU34" s="193">
        <f t="shared" si="26"/>
        <v>0</v>
      </c>
      <c r="AV34" s="191">
        <f t="shared" si="27"/>
        <v>1.1281197318276288</v>
      </c>
      <c r="AW34" s="196">
        <f>IF('Indicator Data'!M36=0,0,IF('Indicator Data'!M36&gt;AW$194,10,IF('Indicator Data'!M36&lt;AW$195,0,10-(AW$194-'Indicator Data'!M36)/(AW$194-AW$195)*10)))</f>
        <v>9.8708059526595537</v>
      </c>
      <c r="AX34" s="196">
        <f>IF('Indicator Data'!N36=0,0,IF(LOG('Indicator Data'!N36)&gt;LOG(AX$194),10,IF(LOG('Indicator Data'!N36)&lt;LOG(AX$195),0,10-(LOG(AX$194)-LOG('Indicator Data'!N36))/(LOG(AX$194)-LOG(AX$195))*10)))</f>
        <v>9.5253012232060534</v>
      </c>
      <c r="AY34" s="193">
        <f t="shared" si="28"/>
        <v>9.708653202904193</v>
      </c>
      <c r="AZ34" s="196">
        <f>'Indicator Data'!O36</f>
        <v>5</v>
      </c>
      <c r="BA34" s="196">
        <f>'Indicator Data'!P36</f>
        <v>0</v>
      </c>
      <c r="BB34" s="193">
        <f t="shared" si="29"/>
        <v>10</v>
      </c>
      <c r="BC34" s="191">
        <f t="shared" si="30"/>
        <v>10</v>
      </c>
      <c r="BD34" s="68"/>
    </row>
    <row r="35" spans="1:56" s="43" customFormat="1" x14ac:dyDescent="0.2">
      <c r="A35" s="65" t="s">
        <v>62</v>
      </c>
      <c r="B35" s="69" t="s">
        <v>61</v>
      </c>
      <c r="C35" s="196">
        <f>IF('Indicator Data'!C37=0,0,IF(LOG('Indicator Data'!C37)&gt;C$194,10,IF(LOG('Indicator Data'!C37)&lt;C$195,0,10-(C$194-LOG('Indicator Data'!C37))/(C$194-C$195)*10)))</f>
        <v>0</v>
      </c>
      <c r="D35" s="196">
        <f>IF('Indicator Data'!D37=0,0,IF(LOG('Indicator Data'!D37)&gt;D$194,10,IF(LOG('Indicator Data'!D37)&lt;D$195,0,10-(D$194-LOG('Indicator Data'!D37))/(D$194-D$195)*10)))</f>
        <v>0</v>
      </c>
      <c r="E35" s="196">
        <f t="shared" si="0"/>
        <v>0</v>
      </c>
      <c r="F35" s="196">
        <f>IF('Indicator Data'!E37=0,0,IF(LOG('Indicator Data'!E37)&gt;F$194,10,IF(LOG('Indicator Data'!E37)&lt;F$195,0,10-(F$194-LOG('Indicator Data'!E37))/(F$194-F$195)*10)))</f>
        <v>8.4296083884167423</v>
      </c>
      <c r="G35" s="196">
        <f>IF('Indicator Data'!F37=0,0,IF(LOG('Indicator Data'!F37)&gt;G$194,10,IF(LOG('Indicator Data'!F37)&lt;G$195,0,10-(G$194-LOG('Indicator Data'!F37))/(G$194-G$195)*10)))</f>
        <v>0</v>
      </c>
      <c r="H35" s="196">
        <f>IF('Indicator Data'!G37=0,0,IF(LOG('Indicator Data'!G37)&gt;H$194,10,IF(LOG('Indicator Data'!G37)&lt;H$195,0,10-(H$194-LOG('Indicator Data'!G37))/(H$194-H$195)*10)))</f>
        <v>0</v>
      </c>
      <c r="I35" s="196">
        <f>IF('Indicator Data'!H37=0,0,IF(LOG('Indicator Data'!H37)&gt;I$194,10,IF(LOG('Indicator Data'!H37)&lt;I$195,0,10-(I$194-LOG('Indicator Data'!H37))/(I$194-I$195)*10)))</f>
        <v>0</v>
      </c>
      <c r="J35" s="196">
        <f t="shared" si="1"/>
        <v>0</v>
      </c>
      <c r="K35" s="196">
        <f>IF('Indicator Data'!I37=0,0,IF(LOG('Indicator Data'!I37)&gt;K$194,10,IF(LOG('Indicator Data'!I37)&lt;K$195,0,10-(K$194-LOG('Indicator Data'!I37))/(K$194-K$195)*10)))</f>
        <v>0</v>
      </c>
      <c r="L35" s="196">
        <f t="shared" si="2"/>
        <v>0</v>
      </c>
      <c r="M35" s="196">
        <f>IF('Indicator Data'!J37=0,0,IF(LOG('Indicator Data'!J37)&gt;M$194,10,IF(LOG('Indicator Data'!J37)&lt;M$195,0,10-(M$194-LOG('Indicator Data'!J37))/(M$194-M$195)*10)))</f>
        <v>10</v>
      </c>
      <c r="N35" s="199">
        <f>'Indicator Data'!C37/'Indicator Data'!$AX37</f>
        <v>0</v>
      </c>
      <c r="O35" s="199">
        <f>'Indicator Data'!D37/'Indicator Data'!$AX37</f>
        <v>0</v>
      </c>
      <c r="P35" s="199">
        <f>'Indicator Data'!E37/'Indicator Data'!$AX37</f>
        <v>1.8355885867589676E-3</v>
      </c>
      <c r="Q35" s="199">
        <f>'Indicator Data'!F37/'Indicator Data'!$AX37</f>
        <v>0</v>
      </c>
      <c r="R35" s="199">
        <f>'Indicator Data'!G37/'Indicator Data'!$AX37</f>
        <v>0</v>
      </c>
      <c r="S35" s="199">
        <f>'Indicator Data'!H37/'Indicator Data'!$AX37</f>
        <v>0</v>
      </c>
      <c r="T35" s="199">
        <f>'Indicator Data'!I37/'Indicator Data'!$AX37</f>
        <v>0</v>
      </c>
      <c r="U35" s="199">
        <f>'Indicator Data'!J37/'Indicator Data'!$AX37</f>
        <v>1.8496029906507384E-2</v>
      </c>
      <c r="V35" s="196">
        <f t="shared" si="3"/>
        <v>0</v>
      </c>
      <c r="W35" s="196">
        <f t="shared" si="4"/>
        <v>0</v>
      </c>
      <c r="X35" s="196">
        <f t="shared" si="5"/>
        <v>0</v>
      </c>
      <c r="Y35" s="196">
        <f t="shared" si="6"/>
        <v>2.6222694096556687</v>
      </c>
      <c r="Z35" s="196">
        <f t="shared" si="7"/>
        <v>0</v>
      </c>
      <c r="AA35" s="196">
        <f t="shared" si="8"/>
        <v>0</v>
      </c>
      <c r="AB35" s="196">
        <f t="shared" si="9"/>
        <v>0</v>
      </c>
      <c r="AC35" s="196">
        <f t="shared" si="10"/>
        <v>0</v>
      </c>
      <c r="AD35" s="196">
        <f t="shared" si="11"/>
        <v>0</v>
      </c>
      <c r="AE35" s="196">
        <f t="shared" si="12"/>
        <v>0</v>
      </c>
      <c r="AF35" s="196">
        <f t="shared" si="13"/>
        <v>6.165343302169128</v>
      </c>
      <c r="AG35" s="196">
        <f>IF('Indicator Data'!K37=0,0,IF('Indicator Data'!K37&gt;AG$194,10,IF('Indicator Data'!K37&lt;AG$195,0,10-(AG$194-'Indicator Data'!K37)/(AG$194-AG$195)*10)))</f>
        <v>7.2463768115942031</v>
      </c>
      <c r="AH35" s="196">
        <f t="shared" si="14"/>
        <v>0</v>
      </c>
      <c r="AI35" s="196">
        <f t="shared" si="15"/>
        <v>0</v>
      </c>
      <c r="AJ35" s="196">
        <f t="shared" si="16"/>
        <v>0</v>
      </c>
      <c r="AK35" s="196">
        <f t="shared" si="17"/>
        <v>0</v>
      </c>
      <c r="AL35" s="196">
        <f t="shared" si="18"/>
        <v>0</v>
      </c>
      <c r="AM35" s="196">
        <f t="shared" si="19"/>
        <v>0</v>
      </c>
      <c r="AN35" s="196">
        <f t="shared" si="20"/>
        <v>8.7669060079917003</v>
      </c>
      <c r="AO35" s="193">
        <f t="shared" si="21"/>
        <v>0</v>
      </c>
      <c r="AP35" s="193">
        <f t="shared" si="22"/>
        <v>6.3400680244293035</v>
      </c>
      <c r="AQ35" s="193">
        <f t="shared" si="23"/>
        <v>0</v>
      </c>
      <c r="AR35" s="193">
        <f t="shared" si="24"/>
        <v>0</v>
      </c>
      <c r="AS35" s="196">
        <f t="shared" si="25"/>
        <v>8.0066414097929517</v>
      </c>
      <c r="AT35" s="196">
        <f>IF('Indicator Data'!AY37&lt;1000,"x",IF('Indicator Data'!L37&gt;AT$194,10,IF('Indicator Data'!L37&lt;AT$195,0,10-(AT$194-'Indicator Data'!L37)/(AT$194-AT$195)*10)))</f>
        <v>3.3333333333333339</v>
      </c>
      <c r="AU35" s="193">
        <f t="shared" si="26"/>
        <v>5.6699873715631428</v>
      </c>
      <c r="AV35" s="191">
        <f t="shared" si="27"/>
        <v>2.9769104342616042</v>
      </c>
      <c r="AW35" s="196">
        <f>IF('Indicator Data'!M37=0,0,IF('Indicator Data'!M37&gt;AW$194,10,IF('Indicator Data'!M37&lt;AW$195,0,10-(AW$194-'Indicator Data'!M37)/(AW$194-AW$195)*10)))</f>
        <v>8.5795865060804619</v>
      </c>
      <c r="AX35" s="196">
        <f>IF('Indicator Data'!N37=0,0,IF(LOG('Indicator Data'!N37)&gt;LOG(AX$194),10,IF(LOG('Indicator Data'!N37)&lt;LOG(AX$195),0,10-(LOG(AX$194)-LOG('Indicator Data'!N37))/(LOG(AX$194)-LOG(AX$195))*10)))</f>
        <v>8.1809131821235734</v>
      </c>
      <c r="AY35" s="193">
        <f t="shared" si="28"/>
        <v>8.3875347573362049</v>
      </c>
      <c r="AZ35" s="196">
        <f>'Indicator Data'!O37</f>
        <v>3</v>
      </c>
      <c r="BA35" s="196">
        <f>'Indicator Data'!P37</f>
        <v>0</v>
      </c>
      <c r="BB35" s="193">
        <f t="shared" si="29"/>
        <v>0</v>
      </c>
      <c r="BC35" s="191">
        <f t="shared" si="30"/>
        <v>5.8712743301353436</v>
      </c>
      <c r="BD35" s="68"/>
    </row>
    <row r="36" spans="1:56" s="43" customFormat="1" x14ac:dyDescent="0.2">
      <c r="A36" s="65" t="s">
        <v>64</v>
      </c>
      <c r="B36" s="69" t="s">
        <v>63</v>
      </c>
      <c r="C36" s="196">
        <f>IF('Indicator Data'!C38=0,0,IF(LOG('Indicator Data'!C38)&gt;C$194,10,IF(LOG('Indicator Data'!C38)&lt;C$195,0,10-(C$194-LOG('Indicator Data'!C38))/(C$194-C$195)*10)))</f>
        <v>8.854834465382396</v>
      </c>
      <c r="D36" s="196">
        <f>IF('Indicator Data'!D38=0,0,IF(LOG('Indicator Data'!D38)&gt;D$194,10,IF(LOG('Indicator Data'!D38)&lt;D$195,0,10-(D$194-LOG('Indicator Data'!D38))/(D$194-D$195)*10)))</f>
        <v>10</v>
      </c>
      <c r="E36" s="196">
        <f t="shared" si="0"/>
        <v>9.5277684284268851</v>
      </c>
      <c r="F36" s="196">
        <f>IF('Indicator Data'!E38=0,0,IF(LOG('Indicator Data'!E38)&gt;F$194,10,IF(LOG('Indicator Data'!E38)&lt;F$195,0,10-(F$194-LOG('Indicator Data'!E38))/(F$194-F$195)*10)))</f>
        <v>8.3251208130261567</v>
      </c>
      <c r="G36" s="196">
        <f>IF('Indicator Data'!F38=0,0,IF(LOG('Indicator Data'!F38)&gt;G$194,10,IF(LOG('Indicator Data'!F38)&lt;G$195,0,10-(G$194-LOG('Indicator Data'!F38))/(G$194-G$195)*10)))</f>
        <v>10</v>
      </c>
      <c r="H36" s="196">
        <f>IF('Indicator Data'!G38=0,0,IF(LOG('Indicator Data'!G38)&gt;H$194,10,IF(LOG('Indicator Data'!G38)&lt;H$195,0,10-(H$194-LOG('Indicator Data'!G38))/(H$194-H$195)*10)))</f>
        <v>0</v>
      </c>
      <c r="I36" s="196">
        <f>IF('Indicator Data'!H38=0,0,IF(LOG('Indicator Data'!H38)&gt;I$194,10,IF(LOG('Indicator Data'!H38)&lt;I$195,0,10-(I$194-LOG('Indicator Data'!H38))/(I$194-I$195)*10)))</f>
        <v>0</v>
      </c>
      <c r="J36" s="196">
        <f t="shared" si="1"/>
        <v>0</v>
      </c>
      <c r="K36" s="196">
        <f>IF('Indicator Data'!I38=0,0,IF(LOG('Indicator Data'!I38)&gt;K$194,10,IF(LOG('Indicator Data'!I38)&lt;K$195,0,10-(K$194-LOG('Indicator Data'!I38))/(K$194-K$195)*10)))</f>
        <v>0</v>
      </c>
      <c r="L36" s="196">
        <f t="shared" si="2"/>
        <v>0</v>
      </c>
      <c r="M36" s="196">
        <f>IF('Indicator Data'!J38=0,0,IF(LOG('Indicator Data'!J38)&gt;M$194,10,IF(LOG('Indicator Data'!J38)&lt;M$195,0,10-(M$194-LOG('Indicator Data'!J38))/(M$194-M$195)*10)))</f>
        <v>0</v>
      </c>
      <c r="N36" s="199">
        <f>'Indicator Data'!C38/'Indicator Data'!$AX38</f>
        <v>1.9766741340226284E-3</v>
      </c>
      <c r="O36" s="199">
        <f>'Indicator Data'!D38/'Indicator Data'!$AX38</f>
        <v>1.43834153748387E-3</v>
      </c>
      <c r="P36" s="199">
        <f>'Indicator Data'!E38/'Indicator Data'!$AX38</f>
        <v>1.2135274886507768E-3</v>
      </c>
      <c r="Q36" s="199">
        <f>'Indicator Data'!F38/'Indicator Data'!$AX38</f>
        <v>2.3766341644254264E-2</v>
      </c>
      <c r="R36" s="199">
        <f>'Indicator Data'!G38/'Indicator Data'!$AX38</f>
        <v>0</v>
      </c>
      <c r="S36" s="199">
        <f>'Indicator Data'!H38/'Indicator Data'!$AX38</f>
        <v>0</v>
      </c>
      <c r="T36" s="199">
        <f>'Indicator Data'!I38/'Indicator Data'!$AX38</f>
        <v>0</v>
      </c>
      <c r="U36" s="199">
        <f>'Indicator Data'!J38/'Indicator Data'!$AX38</f>
        <v>0</v>
      </c>
      <c r="V36" s="196">
        <f t="shared" si="3"/>
        <v>9.8833706701131412</v>
      </c>
      <c r="W36" s="196">
        <f t="shared" si="4"/>
        <v>10</v>
      </c>
      <c r="X36" s="196">
        <f t="shared" si="5"/>
        <v>9.9431402015618637</v>
      </c>
      <c r="Y36" s="196">
        <f t="shared" si="6"/>
        <v>1.733610698072539</v>
      </c>
      <c r="Z36" s="196">
        <f t="shared" si="7"/>
        <v>10</v>
      </c>
      <c r="AA36" s="196">
        <f t="shared" si="8"/>
        <v>0</v>
      </c>
      <c r="AB36" s="196">
        <f t="shared" si="9"/>
        <v>0</v>
      </c>
      <c r="AC36" s="196">
        <f t="shared" si="10"/>
        <v>0</v>
      </c>
      <c r="AD36" s="196">
        <f t="shared" si="11"/>
        <v>0</v>
      </c>
      <c r="AE36" s="196">
        <f t="shared" si="12"/>
        <v>0</v>
      </c>
      <c r="AF36" s="196">
        <f t="shared" si="13"/>
        <v>0</v>
      </c>
      <c r="AG36" s="196">
        <f>IF('Indicator Data'!K38=0,0,IF('Indicator Data'!K38&gt;AG$194,10,IF('Indicator Data'!K38&lt;AG$195,0,10-(AG$194-'Indicator Data'!K38)/(AG$194-AG$195)*10)))</f>
        <v>1.4492753623188417</v>
      </c>
      <c r="AH36" s="196">
        <f t="shared" si="14"/>
        <v>9.3691025677477686</v>
      </c>
      <c r="AI36" s="196">
        <f t="shared" si="15"/>
        <v>10</v>
      </c>
      <c r="AJ36" s="196">
        <f t="shared" si="16"/>
        <v>0</v>
      </c>
      <c r="AK36" s="196">
        <f t="shared" si="17"/>
        <v>0</v>
      </c>
      <c r="AL36" s="196">
        <f t="shared" si="18"/>
        <v>0</v>
      </c>
      <c r="AM36" s="196">
        <f t="shared" si="19"/>
        <v>0</v>
      </c>
      <c r="AN36" s="196">
        <f t="shared" si="20"/>
        <v>0</v>
      </c>
      <c r="AO36" s="193">
        <f t="shared" si="21"/>
        <v>9.7512220740118174</v>
      </c>
      <c r="AP36" s="193">
        <f t="shared" si="22"/>
        <v>5.9997878801841997</v>
      </c>
      <c r="AQ36" s="193">
        <f t="shared" si="23"/>
        <v>10</v>
      </c>
      <c r="AR36" s="193">
        <f t="shared" si="24"/>
        <v>0</v>
      </c>
      <c r="AS36" s="196">
        <f t="shared" si="25"/>
        <v>0.72463768115942084</v>
      </c>
      <c r="AT36" s="196">
        <f>IF('Indicator Data'!AY38&lt;1000,"x",IF('Indicator Data'!L38&gt;AT$194,10,IF('Indicator Data'!L38&lt;AT$195,0,10-(AT$194-'Indicator Data'!L38)/(AT$194-AT$195)*10)))</f>
        <v>0</v>
      </c>
      <c r="AU36" s="193">
        <f t="shared" si="26"/>
        <v>0.36231884057971042</v>
      </c>
      <c r="AV36" s="191">
        <f t="shared" si="27"/>
        <v>7.1938520491862175</v>
      </c>
      <c r="AW36" s="196">
        <f>IF('Indicator Data'!M38=0,0,IF('Indicator Data'!M38&gt;AW$194,10,IF('Indicator Data'!M38&lt;AW$195,0,10-(AW$194-'Indicator Data'!M38)/(AW$194-AW$195)*10)))</f>
        <v>2.3888676398263087</v>
      </c>
      <c r="AX36" s="196">
        <f>IF('Indicator Data'!N38=0,0,IF(LOG('Indicator Data'!N38)&gt;LOG(AX$194),10,IF(LOG('Indicator Data'!N38)&lt;LOG(AX$195),0,10-(LOG(AX$194)-LOG('Indicator Data'!N38))/(LOG(AX$194)-LOG(AX$195))*10)))</f>
        <v>1.1755173142352859E-2</v>
      </c>
      <c r="AY36" s="193">
        <f t="shared" si="28"/>
        <v>1.2718385330485324</v>
      </c>
      <c r="AZ36" s="196">
        <f>'Indicator Data'!O38</f>
        <v>0</v>
      </c>
      <c r="BA36" s="196">
        <f>'Indicator Data'!P38</f>
        <v>3</v>
      </c>
      <c r="BB36" s="193">
        <f t="shared" si="29"/>
        <v>0</v>
      </c>
      <c r="BC36" s="191">
        <f t="shared" si="30"/>
        <v>0.89028697313397265</v>
      </c>
      <c r="BD36" s="68"/>
    </row>
    <row r="37" spans="1:56" s="43" customFormat="1" x14ac:dyDescent="0.2">
      <c r="A37" s="65" t="s">
        <v>377</v>
      </c>
      <c r="B37" s="69" t="s">
        <v>65</v>
      </c>
      <c r="C37" s="196">
        <f>IF('Indicator Data'!C39=0,0,IF(LOG('Indicator Data'!C39)&gt;C$194,10,IF(LOG('Indicator Data'!C39)&lt;C$195,0,10-(C$194-LOG('Indicator Data'!C39))/(C$194-C$195)*10)))</f>
        <v>10</v>
      </c>
      <c r="D37" s="196">
        <f>IF('Indicator Data'!D39=0,0,IF(LOG('Indicator Data'!D39)&gt;D$194,10,IF(LOG('Indicator Data'!D39)&lt;D$195,0,10-(D$194-LOG('Indicator Data'!D39))/(D$194-D$195)*10)))</f>
        <v>10</v>
      </c>
      <c r="E37" s="196">
        <f t="shared" si="0"/>
        <v>10</v>
      </c>
      <c r="F37" s="196">
        <f>IF('Indicator Data'!E39=0,0,IF(LOG('Indicator Data'!E39)&gt;F$194,10,IF(LOG('Indicator Data'!E39)&lt;F$195,0,10-(F$194-LOG('Indicator Data'!E39))/(F$194-F$195)*10)))</f>
        <v>10</v>
      </c>
      <c r="G37" s="196">
        <f>IF('Indicator Data'!F39=0,0,IF(LOG('Indicator Data'!F39)&gt;G$194,10,IF(LOG('Indicator Data'!F39)&lt;G$195,0,10-(G$194-LOG('Indicator Data'!F39))/(G$194-G$195)*10)))</f>
        <v>10</v>
      </c>
      <c r="H37" s="196">
        <f>IF('Indicator Data'!G39=0,0,IF(LOG('Indicator Data'!G39)&gt;H$194,10,IF(LOG('Indicator Data'!G39)&lt;H$195,0,10-(H$194-LOG('Indicator Data'!G39))/(H$194-H$195)*10)))</f>
        <v>10</v>
      </c>
      <c r="I37" s="196">
        <f>IF('Indicator Data'!H39=0,0,IF(LOG('Indicator Data'!H39)&gt;I$194,10,IF(LOG('Indicator Data'!H39)&lt;I$195,0,10-(I$194-LOG('Indicator Data'!H39))/(I$194-I$195)*10)))</f>
        <v>10</v>
      </c>
      <c r="J37" s="196">
        <f t="shared" si="1"/>
        <v>10</v>
      </c>
      <c r="K37" s="196">
        <f>IF('Indicator Data'!I39=0,0,IF(LOG('Indicator Data'!I39)&gt;K$194,10,IF(LOG('Indicator Data'!I39)&lt;K$195,0,10-(K$194-LOG('Indicator Data'!I39))/(K$194-K$195)*10)))</f>
        <v>10</v>
      </c>
      <c r="L37" s="196">
        <f t="shared" si="2"/>
        <v>10</v>
      </c>
      <c r="M37" s="196">
        <f>IF('Indicator Data'!J39=0,0,IF(LOG('Indicator Data'!J39)&gt;M$194,10,IF(LOG('Indicator Data'!J39)&lt;M$195,0,10-(M$194-LOG('Indicator Data'!J39))/(M$194-M$195)*10)))</f>
        <v>10</v>
      </c>
      <c r="N37" s="199">
        <f>'Indicator Data'!C39/'Indicator Data'!$AX39</f>
        <v>6.0553651733098832E-4</v>
      </c>
      <c r="O37" s="199">
        <f>'Indicator Data'!D39/'Indicator Data'!$AX39</f>
        <v>1.1740109235206214E-4</v>
      </c>
      <c r="P37" s="199">
        <f>'Indicator Data'!E39/'Indicator Data'!$AX39</f>
        <v>2.7719945777895652E-3</v>
      </c>
      <c r="Q37" s="199">
        <f>'Indicator Data'!F39/'Indicator Data'!$AX39</f>
        <v>4.1595352812034947E-4</v>
      </c>
      <c r="R37" s="199">
        <f>'Indicator Data'!G39/'Indicator Data'!$AX39</f>
        <v>1.1900646834342631E-2</v>
      </c>
      <c r="S37" s="199">
        <f>'Indicator Data'!H39/'Indicator Data'!$AX39</f>
        <v>3.0143290751300297E-4</v>
      </c>
      <c r="T37" s="199">
        <f>'Indicator Data'!I39/'Indicator Data'!$AX39</f>
        <v>3.0483136630862399E-4</v>
      </c>
      <c r="U37" s="199">
        <f>'Indicator Data'!J39/'Indicator Data'!$AX39</f>
        <v>1.3141493170667021E-2</v>
      </c>
      <c r="V37" s="196">
        <f t="shared" si="3"/>
        <v>3.0276825866549402</v>
      </c>
      <c r="W37" s="196">
        <f t="shared" si="4"/>
        <v>1.1740109235206209</v>
      </c>
      <c r="X37" s="196">
        <f t="shared" si="5"/>
        <v>2.1486427509578792</v>
      </c>
      <c r="Y37" s="196">
        <f t="shared" si="6"/>
        <v>3.9599922539850931</v>
      </c>
      <c r="Z37" s="196">
        <f t="shared" si="7"/>
        <v>0.83190705624069849</v>
      </c>
      <c r="AA37" s="196">
        <f t="shared" si="8"/>
        <v>2.3801293668685268</v>
      </c>
      <c r="AB37" s="196">
        <f t="shared" si="9"/>
        <v>3.0143290751300302</v>
      </c>
      <c r="AC37" s="196">
        <f t="shared" si="10"/>
        <v>2.7032067263513673</v>
      </c>
      <c r="AD37" s="196">
        <f t="shared" si="11"/>
        <v>10</v>
      </c>
      <c r="AE37" s="196">
        <f t="shared" si="12"/>
        <v>8.0546235873239809</v>
      </c>
      <c r="AF37" s="196">
        <f t="shared" si="13"/>
        <v>4.3804977235556732</v>
      </c>
      <c r="AG37" s="196">
        <f>IF('Indicator Data'!K39=0,0,IF('Indicator Data'!K39&gt;AG$194,10,IF('Indicator Data'!K39&lt;AG$195,0,10-(AG$194-'Indicator Data'!K39)/(AG$194-AG$195)*10)))</f>
        <v>10</v>
      </c>
      <c r="AH37" s="196">
        <f t="shared" si="14"/>
        <v>6.5138412933274701</v>
      </c>
      <c r="AI37" s="196">
        <f t="shared" si="15"/>
        <v>5.5870054617603104</v>
      </c>
      <c r="AJ37" s="196">
        <f t="shared" si="16"/>
        <v>6.1900646834342634</v>
      </c>
      <c r="AK37" s="196">
        <f t="shared" si="17"/>
        <v>6.5071645375650151</v>
      </c>
      <c r="AL37" s="196">
        <f t="shared" si="18"/>
        <v>6.3512545125396711</v>
      </c>
      <c r="AM37" s="196">
        <f t="shared" si="19"/>
        <v>10</v>
      </c>
      <c r="AN37" s="196">
        <f t="shared" si="20"/>
        <v>8.3764339236708754</v>
      </c>
      <c r="AO37" s="193">
        <f t="shared" si="21"/>
        <v>7.95543397649356</v>
      </c>
      <c r="AP37" s="193">
        <f t="shared" si="22"/>
        <v>8.2923015008272056</v>
      </c>
      <c r="AQ37" s="193">
        <f t="shared" si="23"/>
        <v>7.7315641239033726</v>
      </c>
      <c r="AR37" s="193">
        <f t="shared" si="24"/>
        <v>9.2682608055647364</v>
      </c>
      <c r="AS37" s="196">
        <f t="shared" si="25"/>
        <v>9.1882169618354368</v>
      </c>
      <c r="AT37" s="196">
        <f>IF('Indicator Data'!AY39&lt;1000,"x",IF('Indicator Data'!L39&gt;AT$194,10,IF('Indicator Data'!L39&lt;AT$195,0,10-(AT$194-'Indicator Data'!L39)/(AT$194-AT$195)*10)))</f>
        <v>0</v>
      </c>
      <c r="AU37" s="193">
        <f t="shared" si="26"/>
        <v>4.5941084809177184</v>
      </c>
      <c r="AV37" s="191">
        <f t="shared" si="27"/>
        <v>7.8638968163172231</v>
      </c>
      <c r="AW37" s="196">
        <f>IF('Indicator Data'!M39=0,0,IF('Indicator Data'!M39&gt;AW$194,10,IF('Indicator Data'!M39&lt;AW$195,0,10-(AW$194-'Indicator Data'!M39)/(AW$194-AW$195)*10)))</f>
        <v>9.3058824156476732</v>
      </c>
      <c r="AX37" s="196">
        <f>IF('Indicator Data'!N39=0,0,IF(LOG('Indicator Data'!N39)&gt;LOG(AX$194),10,IF(LOG('Indicator Data'!N39)&lt;LOG(AX$195),0,10-(LOG(AX$194)-LOG('Indicator Data'!N39))/(LOG(AX$194)-LOG(AX$195))*10)))</f>
        <v>8.7207687139712551</v>
      </c>
      <c r="AY37" s="193">
        <f t="shared" si="28"/>
        <v>9.033825698054029</v>
      </c>
      <c r="AZ37" s="196">
        <f>'Indicator Data'!O39</f>
        <v>0</v>
      </c>
      <c r="BA37" s="196">
        <f>'Indicator Data'!P39</f>
        <v>3</v>
      </c>
      <c r="BB37" s="193">
        <f t="shared" si="29"/>
        <v>0</v>
      </c>
      <c r="BC37" s="191">
        <f t="shared" si="30"/>
        <v>6.3236779886378205</v>
      </c>
      <c r="BD37" s="68"/>
    </row>
    <row r="38" spans="1:56" s="43" customFormat="1" x14ac:dyDescent="0.2">
      <c r="A38" s="65" t="s">
        <v>67</v>
      </c>
      <c r="B38" s="69" t="s">
        <v>66</v>
      </c>
      <c r="C38" s="196">
        <f>IF('Indicator Data'!C40=0,0,IF(LOG('Indicator Data'!C40)&gt;C$194,10,IF(LOG('Indicator Data'!C40)&lt;C$195,0,10-(C$194-LOG('Indicator Data'!C40))/(C$194-C$195)*10)))</f>
        <v>9.9055842857842986</v>
      </c>
      <c r="D38" s="196">
        <f>IF('Indicator Data'!D40=0,0,IF(LOG('Indicator Data'!D40)&gt;D$194,10,IF(LOG('Indicator Data'!D40)&lt;D$195,0,10-(D$194-LOG('Indicator Data'!D40))/(D$194-D$195)*10)))</f>
        <v>7.8077153774945565</v>
      </c>
      <c r="E38" s="196">
        <f t="shared" si="0"/>
        <v>9.1155329564038325</v>
      </c>
      <c r="F38" s="196">
        <f>IF('Indicator Data'!E40=0,0,IF(LOG('Indicator Data'!E40)&gt;F$194,10,IF(LOG('Indicator Data'!E40)&lt;F$195,0,10-(F$194-LOG('Indicator Data'!E40))/(F$194-F$195)*10)))</f>
        <v>10</v>
      </c>
      <c r="G38" s="196">
        <f>IF('Indicator Data'!F40=0,0,IF(LOG('Indicator Data'!F40)&gt;G$194,10,IF(LOG('Indicator Data'!F40)&lt;G$195,0,10-(G$194-LOG('Indicator Data'!F40))/(G$194-G$195)*10)))</f>
        <v>7.7094729707199461</v>
      </c>
      <c r="H38" s="196">
        <f>IF('Indicator Data'!G40=0,0,IF(LOG('Indicator Data'!G40)&gt;H$194,10,IF(LOG('Indicator Data'!G40)&lt;H$195,0,10-(H$194-LOG('Indicator Data'!G40))/(H$194-H$195)*10)))</f>
        <v>2.2411478624117001</v>
      </c>
      <c r="I38" s="196">
        <f>IF('Indicator Data'!H40=0,0,IF(LOG('Indicator Data'!H40)&gt;I$194,10,IF(LOG('Indicator Data'!H40)&lt;I$195,0,10-(I$194-LOG('Indicator Data'!H40))/(I$194-I$195)*10)))</f>
        <v>1.0740643157797312</v>
      </c>
      <c r="J38" s="196">
        <f t="shared" si="1"/>
        <v>1.6756335821216262</v>
      </c>
      <c r="K38" s="196">
        <f>IF('Indicator Data'!I40=0,0,IF(LOG('Indicator Data'!I40)&gt;K$194,10,IF(LOG('Indicator Data'!I40)&lt;K$195,0,10-(K$194-LOG('Indicator Data'!I40))/(K$194-K$195)*10)))</f>
        <v>5.4842714490869451</v>
      </c>
      <c r="L38" s="196">
        <f t="shared" si="2"/>
        <v>3.8246909207668969</v>
      </c>
      <c r="M38" s="196">
        <f>IF('Indicator Data'!J40=0,0,IF(LOG('Indicator Data'!J40)&gt;M$194,10,IF(LOG('Indicator Data'!J40)&lt;M$195,0,10-(M$194-LOG('Indicator Data'!J40))/(M$194-M$195)*10)))</f>
        <v>6.5956804099560173</v>
      </c>
      <c r="N38" s="199">
        <f>'Indicator Data'!C40/'Indicator Data'!$AX40</f>
        <v>1.8971171972555977E-3</v>
      </c>
      <c r="O38" s="199">
        <f>'Indicator Data'!D40/'Indicator Data'!$AX40</f>
        <v>4.5517149834094166E-5</v>
      </c>
      <c r="P38" s="199">
        <f>'Indicator Data'!E40/'Indicator Data'!$AX40</f>
        <v>2.7616539709472438E-3</v>
      </c>
      <c r="Q38" s="199">
        <f>'Indicator Data'!F40/'Indicator Data'!$AX40</f>
        <v>2.5098607956453251E-4</v>
      </c>
      <c r="R38" s="199">
        <f>'Indicator Data'!G40/'Indicator Data'!$AX40</f>
        <v>2.7317086496139756E-6</v>
      </c>
      <c r="S38" s="199">
        <f>'Indicator Data'!H40/'Indicator Data'!$AX40</f>
        <v>4.3459001243858701E-7</v>
      </c>
      <c r="T38" s="199">
        <f>'Indicator Data'!I40/'Indicator Data'!$AX40</f>
        <v>4.8632691868127589E-6</v>
      </c>
      <c r="U38" s="199">
        <f>'Indicator Data'!J40/'Indicator Data'!$AX40</f>
        <v>8.9977228248154666E-5</v>
      </c>
      <c r="V38" s="196">
        <f t="shared" si="3"/>
        <v>9.4855859862779894</v>
      </c>
      <c r="W38" s="196">
        <f t="shared" si="4"/>
        <v>0.45517149834094184</v>
      </c>
      <c r="X38" s="196">
        <f t="shared" si="5"/>
        <v>6.9492007841984282</v>
      </c>
      <c r="Y38" s="196">
        <f t="shared" si="6"/>
        <v>3.9452199584960628</v>
      </c>
      <c r="Z38" s="196">
        <f t="shared" si="7"/>
        <v>0.50197215912906579</v>
      </c>
      <c r="AA38" s="196">
        <f t="shared" si="8"/>
        <v>5.4634172992251706E-4</v>
      </c>
      <c r="AB38" s="196">
        <f t="shared" si="9"/>
        <v>4.3459001243846274E-3</v>
      </c>
      <c r="AC38" s="196">
        <f t="shared" si="10"/>
        <v>2.4462833751629871E-3</v>
      </c>
      <c r="AD38" s="196">
        <f t="shared" si="11"/>
        <v>0.16210897289376014</v>
      </c>
      <c r="AE38" s="196">
        <f t="shared" si="12"/>
        <v>8.2566558377927327E-2</v>
      </c>
      <c r="AF38" s="196">
        <f t="shared" si="13"/>
        <v>2.9992409416051302E-2</v>
      </c>
      <c r="AG38" s="196">
        <f>IF('Indicator Data'!K40=0,0,IF('Indicator Data'!K40&gt;AG$194,10,IF('Indicator Data'!K40&lt;AG$195,0,10-(AG$194-'Indicator Data'!K40)/(AG$194-AG$195)*10)))</f>
        <v>1.4492753623188417</v>
      </c>
      <c r="AH38" s="196">
        <f t="shared" si="14"/>
        <v>9.6955851360311449</v>
      </c>
      <c r="AI38" s="196">
        <f t="shared" si="15"/>
        <v>4.1314434379177492</v>
      </c>
      <c r="AJ38" s="196">
        <f t="shared" si="16"/>
        <v>1.1208471020708113</v>
      </c>
      <c r="AK38" s="196">
        <f t="shared" si="17"/>
        <v>0.53920510795205789</v>
      </c>
      <c r="AL38" s="196">
        <f t="shared" si="18"/>
        <v>0.83414015414538611</v>
      </c>
      <c r="AM38" s="196">
        <f t="shared" si="19"/>
        <v>2.8231902109903526</v>
      </c>
      <c r="AN38" s="196">
        <f t="shared" si="20"/>
        <v>4.0374965054955529</v>
      </c>
      <c r="AO38" s="193">
        <f t="shared" si="21"/>
        <v>8.2291990149087333</v>
      </c>
      <c r="AP38" s="193">
        <f t="shared" si="22"/>
        <v>8.2893915501548161</v>
      </c>
      <c r="AQ38" s="193">
        <f t="shared" si="23"/>
        <v>5.1037446585154589</v>
      </c>
      <c r="AR38" s="193">
        <f t="shared" si="24"/>
        <v>2.1468147249385874</v>
      </c>
      <c r="AS38" s="196">
        <f t="shared" si="25"/>
        <v>2.7433859339071973</v>
      </c>
      <c r="AT38" s="196">
        <f>IF('Indicator Data'!AY40&lt;1000,"x",IF('Indicator Data'!L40&gt;AT$194,10,IF('Indicator Data'!L40&lt;AT$195,0,10-(AT$194-'Indicator Data'!L40)/(AT$194-AT$195)*10)))</f>
        <v>0</v>
      </c>
      <c r="AU38" s="193">
        <f t="shared" si="26"/>
        <v>1.3716929669535987</v>
      </c>
      <c r="AV38" s="191">
        <f t="shared" si="27"/>
        <v>5.7902051372845005</v>
      </c>
      <c r="AW38" s="196">
        <f>IF('Indicator Data'!M40=0,0,IF('Indicator Data'!M40&gt;AW$194,10,IF('Indicator Data'!M40&lt;AW$195,0,10-(AW$194-'Indicator Data'!M40)/(AW$194-AW$195)*10)))</f>
        <v>8.3661834435680476</v>
      </c>
      <c r="AX38" s="196">
        <f>IF('Indicator Data'!N40=0,0,IF(LOG('Indicator Data'!N40)&gt;LOG(AX$194),10,IF(LOG('Indicator Data'!N40)&lt;LOG(AX$195),0,10-(LOG(AX$194)-LOG('Indicator Data'!N40))/(LOG(AX$194)-LOG(AX$195))*10)))</f>
        <v>8.5852868862946483</v>
      </c>
      <c r="AY38" s="193">
        <f t="shared" si="28"/>
        <v>8.4780131641958771</v>
      </c>
      <c r="AZ38" s="196">
        <f>'Indicator Data'!O40</f>
        <v>0</v>
      </c>
      <c r="BA38" s="196">
        <f>'Indicator Data'!P40</f>
        <v>4</v>
      </c>
      <c r="BB38" s="193">
        <f t="shared" si="29"/>
        <v>7</v>
      </c>
      <c r="BC38" s="191">
        <f t="shared" si="30"/>
        <v>7</v>
      </c>
      <c r="BD38" s="68"/>
    </row>
    <row r="39" spans="1:56" s="43" customFormat="1" x14ac:dyDescent="0.2">
      <c r="A39" s="65" t="s">
        <v>69</v>
      </c>
      <c r="B39" s="69" t="s">
        <v>68</v>
      </c>
      <c r="C39" s="196">
        <f>IF('Indicator Data'!C41=0,0,IF(LOG('Indicator Data'!C41)&gt;C$194,10,IF(LOG('Indicator Data'!C41)&lt;C$195,0,10-(C$194-LOG('Indicator Data'!C41))/(C$194-C$195)*10)))</f>
        <v>0</v>
      </c>
      <c r="D39" s="196">
        <f>IF('Indicator Data'!D41=0,0,IF(LOG('Indicator Data'!D41)&gt;D$194,10,IF(LOG('Indicator Data'!D41)&lt;D$195,0,10-(D$194-LOG('Indicator Data'!D41))/(D$194-D$195)*10)))</f>
        <v>0</v>
      </c>
      <c r="E39" s="196">
        <f t="shared" si="0"/>
        <v>0</v>
      </c>
      <c r="F39" s="196">
        <f>IF('Indicator Data'!E41=0,0,IF(LOG('Indicator Data'!E41)&gt;F$194,10,IF(LOG('Indicator Data'!E41)&lt;F$195,0,10-(F$194-LOG('Indicator Data'!E41))/(F$194-F$195)*10)))</f>
        <v>0</v>
      </c>
      <c r="G39" s="196">
        <f>IF('Indicator Data'!F41=0,0,IF(LOG('Indicator Data'!F41)&gt;G$194,10,IF(LOG('Indicator Data'!F41)&lt;G$195,0,10-(G$194-LOG('Indicator Data'!F41))/(G$194-G$195)*10)))</f>
        <v>5.8948371175011349</v>
      </c>
      <c r="H39" s="196">
        <f>IF('Indicator Data'!G41=0,0,IF(LOG('Indicator Data'!G41)&gt;H$194,10,IF(LOG('Indicator Data'!G41)&lt;H$195,0,10-(H$194-LOG('Indicator Data'!G41))/(H$194-H$195)*10)))</f>
        <v>2.0086427475652862</v>
      </c>
      <c r="I39" s="196">
        <f>IF('Indicator Data'!H41=0,0,IF(LOG('Indicator Data'!H41)&gt;I$194,10,IF(LOG('Indicator Data'!H41)&lt;I$195,0,10-(I$194-LOG('Indicator Data'!H41))/(I$194-I$195)*10)))</f>
        <v>0</v>
      </c>
      <c r="J39" s="196">
        <f t="shared" si="1"/>
        <v>1.054345359999505</v>
      </c>
      <c r="K39" s="196">
        <f>IF('Indicator Data'!I41=0,0,IF(LOG('Indicator Data'!I41)&gt;K$194,10,IF(LOG('Indicator Data'!I41)&lt;K$195,0,10-(K$194-LOG('Indicator Data'!I41))/(K$194-K$195)*10)))</f>
        <v>0</v>
      </c>
      <c r="L39" s="196">
        <f t="shared" si="2"/>
        <v>0.54030973756246914</v>
      </c>
      <c r="M39" s="196">
        <f>IF('Indicator Data'!J41=0,0,IF(LOG('Indicator Data'!J41)&gt;M$194,10,IF(LOG('Indicator Data'!J41)&lt;M$195,0,10-(M$194-LOG('Indicator Data'!J41))/(M$194-M$195)*10)))</f>
        <v>0</v>
      </c>
      <c r="N39" s="199">
        <f>'Indicator Data'!C41/'Indicator Data'!$AX41</f>
        <v>0</v>
      </c>
      <c r="O39" s="199">
        <f>'Indicator Data'!D41/'Indicator Data'!$AX41</f>
        <v>0</v>
      </c>
      <c r="P39" s="199">
        <f>'Indicator Data'!E41/'Indicator Data'!$AX41</f>
        <v>0</v>
      </c>
      <c r="Q39" s="199">
        <f>'Indicator Data'!F41/'Indicator Data'!$AX41</f>
        <v>3.102391154375256E-3</v>
      </c>
      <c r="R39" s="199">
        <f>'Indicator Data'!G41/'Indicator Data'!$AX41</f>
        <v>1.3743048534732493E-4</v>
      </c>
      <c r="S39" s="199">
        <f>'Indicator Data'!H41/'Indicator Data'!$AX41</f>
        <v>0</v>
      </c>
      <c r="T39" s="199">
        <f>'Indicator Data'!I41/'Indicator Data'!$AX41</f>
        <v>0</v>
      </c>
      <c r="U39" s="199">
        <f>'Indicator Data'!J41/'Indicator Data'!$AX41</f>
        <v>0</v>
      </c>
      <c r="V39" s="196">
        <f t="shared" si="3"/>
        <v>0</v>
      </c>
      <c r="W39" s="196">
        <f t="shared" si="4"/>
        <v>0</v>
      </c>
      <c r="X39" s="196">
        <f t="shared" si="5"/>
        <v>0</v>
      </c>
      <c r="Y39" s="196">
        <f t="shared" si="6"/>
        <v>0</v>
      </c>
      <c r="Z39" s="196">
        <f t="shared" si="7"/>
        <v>6.2047823087505112</v>
      </c>
      <c r="AA39" s="196">
        <f t="shared" si="8"/>
        <v>2.7486097069465032E-2</v>
      </c>
      <c r="AB39" s="196">
        <f t="shared" si="9"/>
        <v>0</v>
      </c>
      <c r="AC39" s="196">
        <f t="shared" si="10"/>
        <v>1.3751558275707509E-2</v>
      </c>
      <c r="AD39" s="196">
        <f t="shared" si="11"/>
        <v>0</v>
      </c>
      <c r="AE39" s="196">
        <f t="shared" si="12"/>
        <v>6.8779078906169551E-3</v>
      </c>
      <c r="AF39" s="196">
        <f t="shared" si="13"/>
        <v>0</v>
      </c>
      <c r="AG39" s="196">
        <f>IF('Indicator Data'!K41=0,0,IF('Indicator Data'!K41&gt;AG$194,10,IF('Indicator Data'!K41&lt;AG$195,0,10-(AG$194-'Indicator Data'!K41)/(AG$194-AG$195)*10)))</f>
        <v>0</v>
      </c>
      <c r="AH39" s="196">
        <f t="shared" si="14"/>
        <v>0</v>
      </c>
      <c r="AI39" s="196">
        <f t="shared" si="15"/>
        <v>0</v>
      </c>
      <c r="AJ39" s="196">
        <f t="shared" si="16"/>
        <v>1.0180644223173756</v>
      </c>
      <c r="AK39" s="196">
        <f t="shared" si="17"/>
        <v>0</v>
      </c>
      <c r="AL39" s="196">
        <f t="shared" si="18"/>
        <v>0.52125921371333606</v>
      </c>
      <c r="AM39" s="196">
        <f t="shared" si="19"/>
        <v>0</v>
      </c>
      <c r="AN39" s="196">
        <f t="shared" si="20"/>
        <v>0</v>
      </c>
      <c r="AO39" s="193">
        <f t="shared" si="21"/>
        <v>0</v>
      </c>
      <c r="AP39" s="193">
        <f t="shared" si="22"/>
        <v>0</v>
      </c>
      <c r="AQ39" s="193">
        <f t="shared" si="23"/>
        <v>6.0521828317367943</v>
      </c>
      <c r="AR39" s="193">
        <f t="shared" si="24"/>
        <v>0.27687631594409801</v>
      </c>
      <c r="AS39" s="196">
        <f t="shared" si="25"/>
        <v>0</v>
      </c>
      <c r="AT39" s="196">
        <f>IF('Indicator Data'!AY41&lt;1000,"x",IF('Indicator Data'!L41&gt;AT$194,10,IF('Indicator Data'!L41&lt;AT$195,0,10-(AT$194-'Indicator Data'!L41)/(AT$194-AT$195)*10)))</f>
        <v>2.2222222222222223</v>
      </c>
      <c r="AU39" s="193">
        <f t="shared" si="26"/>
        <v>1.1111111111111112</v>
      </c>
      <c r="AV39" s="191">
        <f t="shared" si="27"/>
        <v>1.8625461925661884</v>
      </c>
      <c r="AW39" s="196">
        <f>IF('Indicator Data'!M41=0,0,IF('Indicator Data'!M41&gt;AW$194,10,IF('Indicator Data'!M41&lt;AW$195,0,10-(AW$194-'Indicator Data'!M41)/(AW$194-AW$195)*10)))</f>
        <v>0.22335702024953896</v>
      </c>
      <c r="AX39" s="196">
        <f>IF('Indicator Data'!N41=0,0,IF(LOG('Indicator Data'!N41)&gt;LOG(AX$194),10,IF(LOG('Indicator Data'!N41)&lt;LOG(AX$195),0,10-(LOG(AX$194)-LOG('Indicator Data'!N41))/(LOG(AX$194)-LOG(AX$195))*10)))</f>
        <v>0</v>
      </c>
      <c r="AY39" s="193">
        <f t="shared" si="28"/>
        <v>0.11224546714502558</v>
      </c>
      <c r="AZ39" s="196">
        <f>'Indicator Data'!O41</f>
        <v>0</v>
      </c>
      <c r="BA39" s="196">
        <f>'Indicator Data'!P41</f>
        <v>0</v>
      </c>
      <c r="BB39" s="193">
        <f t="shared" si="29"/>
        <v>0</v>
      </c>
      <c r="BC39" s="191">
        <f t="shared" si="30"/>
        <v>7.8571827001517908E-2</v>
      </c>
      <c r="BD39" s="68"/>
    </row>
    <row r="40" spans="1:56" s="43" customFormat="1" x14ac:dyDescent="0.2">
      <c r="A40" s="65" t="s">
        <v>375</v>
      </c>
      <c r="B40" s="69" t="s">
        <v>71</v>
      </c>
      <c r="C40" s="196">
        <f>IF('Indicator Data'!C42=0,0,IF(LOG('Indicator Data'!C42)&gt;C$194,10,IF(LOG('Indicator Data'!C42)&lt;C$195,0,10-(C$194-LOG('Indicator Data'!C42))/(C$194-C$195)*10)))</f>
        <v>3.8505667555508474</v>
      </c>
      <c r="D40" s="196">
        <f>IF('Indicator Data'!D42=0,0,IF(LOG('Indicator Data'!D42)&gt;D$194,10,IF(LOG('Indicator Data'!D42)&lt;D$195,0,10-(D$194-LOG('Indicator Data'!D42))/(D$194-D$195)*10)))</f>
        <v>0</v>
      </c>
      <c r="E40" s="196">
        <f t="shared" si="0"/>
        <v>2.1293120117223534</v>
      </c>
      <c r="F40" s="196">
        <f>IF('Indicator Data'!E42=0,0,IF(LOG('Indicator Data'!E42)&gt;F$194,10,IF(LOG('Indicator Data'!E42)&lt;F$195,0,10-(F$194-LOG('Indicator Data'!E42))/(F$194-F$195)*10)))</f>
        <v>6.3880385128151831</v>
      </c>
      <c r="G40" s="196">
        <f>IF('Indicator Data'!F42=0,0,IF(LOG('Indicator Data'!F42)&gt;G$194,10,IF(LOG('Indicator Data'!F42)&lt;G$195,0,10-(G$194-LOG('Indicator Data'!F42))/(G$194-G$195)*10)))</f>
        <v>0</v>
      </c>
      <c r="H40" s="196">
        <f>IF('Indicator Data'!G42=0,0,IF(LOG('Indicator Data'!G42)&gt;H$194,10,IF(LOG('Indicator Data'!G42)&lt;H$195,0,10-(H$194-LOG('Indicator Data'!G42))/(H$194-H$195)*10)))</f>
        <v>0</v>
      </c>
      <c r="I40" s="196">
        <f>IF('Indicator Data'!H42=0,0,IF(LOG('Indicator Data'!H42)&gt;I$194,10,IF(LOG('Indicator Data'!H42)&lt;I$195,0,10-(I$194-LOG('Indicator Data'!H42))/(I$194-I$195)*10)))</f>
        <v>0</v>
      </c>
      <c r="J40" s="196">
        <f t="shared" si="1"/>
        <v>0</v>
      </c>
      <c r="K40" s="196">
        <f>IF('Indicator Data'!I42=0,0,IF(LOG('Indicator Data'!I42)&gt;K$194,10,IF(LOG('Indicator Data'!I42)&lt;K$195,0,10-(K$194-LOG('Indicator Data'!I42))/(K$194-K$195)*10)))</f>
        <v>0</v>
      </c>
      <c r="L40" s="196">
        <f t="shared" si="2"/>
        <v>0</v>
      </c>
      <c r="M40" s="196">
        <f>IF('Indicator Data'!J42=0,0,IF(LOG('Indicator Data'!J42)&gt;M$194,10,IF(LOG('Indicator Data'!J42)&lt;M$195,0,10-(M$194-LOG('Indicator Data'!J42))/(M$194-M$195)*10)))</f>
        <v>0</v>
      </c>
      <c r="N40" s="199">
        <f>'Indicator Data'!C42/'Indicator Data'!$AX42</f>
        <v>7.800058429673186E-5</v>
      </c>
      <c r="O40" s="199">
        <f>'Indicator Data'!D42/'Indicator Data'!$AX42</f>
        <v>0</v>
      </c>
      <c r="P40" s="199">
        <f>'Indicator Data'!E42/'Indicator Data'!$AX42</f>
        <v>8.0739593563496266E-4</v>
      </c>
      <c r="Q40" s="199">
        <f>'Indicator Data'!F42/'Indicator Data'!$AX42</f>
        <v>0</v>
      </c>
      <c r="R40" s="199">
        <f>'Indicator Data'!G42/'Indicator Data'!$AX42</f>
        <v>0</v>
      </c>
      <c r="S40" s="199">
        <f>'Indicator Data'!H42/'Indicator Data'!$AX42</f>
        <v>0</v>
      </c>
      <c r="T40" s="199">
        <f>'Indicator Data'!I42/'Indicator Data'!$AX42</f>
        <v>0</v>
      </c>
      <c r="U40" s="199">
        <f>'Indicator Data'!J42/'Indicator Data'!$AX42</f>
        <v>0</v>
      </c>
      <c r="V40" s="196">
        <f t="shared" si="3"/>
        <v>0.39000292148365823</v>
      </c>
      <c r="W40" s="196">
        <f t="shared" si="4"/>
        <v>0</v>
      </c>
      <c r="X40" s="196">
        <f t="shared" si="5"/>
        <v>0.19674331773004322</v>
      </c>
      <c r="Y40" s="196">
        <f t="shared" si="6"/>
        <v>1.1534227651928024</v>
      </c>
      <c r="Z40" s="196">
        <f t="shared" si="7"/>
        <v>0</v>
      </c>
      <c r="AA40" s="196">
        <f t="shared" si="8"/>
        <v>0</v>
      </c>
      <c r="AB40" s="196">
        <f t="shared" si="9"/>
        <v>0</v>
      </c>
      <c r="AC40" s="196">
        <f t="shared" si="10"/>
        <v>0</v>
      </c>
      <c r="AD40" s="196">
        <f t="shared" si="11"/>
        <v>0</v>
      </c>
      <c r="AE40" s="196">
        <f t="shared" si="12"/>
        <v>0</v>
      </c>
      <c r="AF40" s="196">
        <f t="shared" si="13"/>
        <v>0</v>
      </c>
      <c r="AG40" s="196">
        <f>IF('Indicator Data'!K42=0,0,IF('Indicator Data'!K42&gt;AG$194,10,IF('Indicator Data'!K42&lt;AG$195,0,10-(AG$194-'Indicator Data'!K42)/(AG$194-AG$195)*10)))</f>
        <v>0</v>
      </c>
      <c r="AH40" s="196">
        <f t="shared" si="14"/>
        <v>2.1202848385172528</v>
      </c>
      <c r="AI40" s="196">
        <f t="shared" si="15"/>
        <v>0</v>
      </c>
      <c r="AJ40" s="196">
        <f t="shared" si="16"/>
        <v>0</v>
      </c>
      <c r="AK40" s="196">
        <f t="shared" si="17"/>
        <v>0</v>
      </c>
      <c r="AL40" s="196">
        <f t="shared" si="18"/>
        <v>0</v>
      </c>
      <c r="AM40" s="196">
        <f t="shared" si="19"/>
        <v>0</v>
      </c>
      <c r="AN40" s="196">
        <f t="shared" si="20"/>
        <v>0</v>
      </c>
      <c r="AO40" s="193">
        <f t="shared" si="21"/>
        <v>1.2100677914913187</v>
      </c>
      <c r="AP40" s="193">
        <f t="shared" si="22"/>
        <v>4.2532043627674545</v>
      </c>
      <c r="AQ40" s="193">
        <f t="shared" si="23"/>
        <v>0</v>
      </c>
      <c r="AR40" s="193">
        <f t="shared" si="24"/>
        <v>0</v>
      </c>
      <c r="AS40" s="196">
        <f t="shared" si="25"/>
        <v>0</v>
      </c>
      <c r="AT40" s="196">
        <f>IF('Indicator Data'!AY42&lt;1000,"x",IF('Indicator Data'!L42&gt;AT$194,10,IF('Indicator Data'!L42&lt;AT$195,0,10-(AT$194-'Indicator Data'!L42)/(AT$194-AT$195)*10)))</f>
        <v>0</v>
      </c>
      <c r="AU40" s="193">
        <f t="shared" si="26"/>
        <v>0</v>
      </c>
      <c r="AV40" s="191">
        <f t="shared" si="27"/>
        <v>1.2521988521783496</v>
      </c>
      <c r="AW40" s="196">
        <f>IF('Indicator Data'!M42=0,0,IF('Indicator Data'!M42&gt;AW$194,10,IF('Indicator Data'!M42&lt;AW$195,0,10-(AW$194-'Indicator Data'!M42)/(AW$194-AW$195)*10)))</f>
        <v>2.8850280992957664</v>
      </c>
      <c r="AX40" s="196">
        <f>IF('Indicator Data'!N42=0,0,IF(LOG('Indicator Data'!N42)&gt;LOG(AX$194),10,IF(LOG('Indicator Data'!N42)&lt;LOG(AX$195),0,10-(LOG(AX$194)-LOG('Indicator Data'!N42))/(LOG(AX$194)-LOG(AX$195))*10)))</f>
        <v>6.0925310637016441</v>
      </c>
      <c r="AY40" s="193">
        <f t="shared" si="28"/>
        <v>4.6859063617330445</v>
      </c>
      <c r="AZ40" s="196">
        <f>'Indicator Data'!O42</f>
        <v>0</v>
      </c>
      <c r="BA40" s="196">
        <f>'Indicator Data'!P42</f>
        <v>0</v>
      </c>
      <c r="BB40" s="193">
        <f t="shared" si="29"/>
        <v>0</v>
      </c>
      <c r="BC40" s="191">
        <f t="shared" si="30"/>
        <v>3.2801344532131309</v>
      </c>
      <c r="BD40" s="68"/>
    </row>
    <row r="41" spans="1:56" s="43" customFormat="1" x14ac:dyDescent="0.2">
      <c r="A41" s="65" t="s">
        <v>879</v>
      </c>
      <c r="B41" s="69" t="s">
        <v>70</v>
      </c>
      <c r="C41" s="196">
        <f>IF('Indicator Data'!C43=0,0,IF(LOG('Indicator Data'!C43)&gt;C$194,10,IF(LOG('Indicator Data'!C43)&lt;C$195,0,10-(C$194-LOG('Indicator Data'!C43))/(C$194-C$195)*10)))</f>
        <v>8.727688777095965</v>
      </c>
      <c r="D41" s="196">
        <f>IF('Indicator Data'!D43=0,0,IF(LOG('Indicator Data'!D43)&gt;D$194,10,IF(LOG('Indicator Data'!D43)&lt;D$195,0,10-(D$194-LOG('Indicator Data'!D43))/(D$194-D$195)*10)))</f>
        <v>0</v>
      </c>
      <c r="E41" s="196">
        <f t="shared" si="0"/>
        <v>5.9649989496880762</v>
      </c>
      <c r="F41" s="196">
        <f>IF('Indicator Data'!E43=0,0,IF(LOG('Indicator Data'!E43)&gt;F$194,10,IF(LOG('Indicator Data'!E43)&lt;F$195,0,10-(F$194-LOG('Indicator Data'!E43))/(F$194-F$195)*10)))</f>
        <v>10</v>
      </c>
      <c r="G41" s="196">
        <f>IF('Indicator Data'!F43=0,0,IF(LOG('Indicator Data'!F43)&gt;G$194,10,IF(LOG('Indicator Data'!F43)&lt;G$195,0,10-(G$194-LOG('Indicator Data'!F43))/(G$194-G$195)*10)))</f>
        <v>0</v>
      </c>
      <c r="H41" s="196">
        <f>IF('Indicator Data'!G43=0,0,IF(LOG('Indicator Data'!G43)&gt;H$194,10,IF(LOG('Indicator Data'!G43)&lt;H$195,0,10-(H$194-LOG('Indicator Data'!G43))/(H$194-H$195)*10)))</f>
        <v>0</v>
      </c>
      <c r="I41" s="196">
        <f>IF('Indicator Data'!H43=0,0,IF(LOG('Indicator Data'!H43)&gt;I$194,10,IF(LOG('Indicator Data'!H43)&lt;I$195,0,10-(I$194-LOG('Indicator Data'!H43))/(I$194-I$195)*10)))</f>
        <v>0</v>
      </c>
      <c r="J41" s="196">
        <f t="shared" si="1"/>
        <v>0</v>
      </c>
      <c r="K41" s="196">
        <f>IF('Indicator Data'!I43=0,0,IF(LOG('Indicator Data'!I43)&gt;K$194,10,IF(LOG('Indicator Data'!I43)&lt;K$195,0,10-(K$194-LOG('Indicator Data'!I43))/(K$194-K$195)*10)))</f>
        <v>0</v>
      </c>
      <c r="L41" s="196">
        <f t="shared" si="2"/>
        <v>0</v>
      </c>
      <c r="M41" s="196">
        <f>IF('Indicator Data'!J43=0,0,IF(LOG('Indicator Data'!J43)&gt;M$194,10,IF(LOG('Indicator Data'!J43)&lt;M$195,0,10-(M$194-LOG('Indicator Data'!J43))/(M$194-M$195)*10)))</f>
        <v>0</v>
      </c>
      <c r="N41" s="199">
        <f>'Indicator Data'!C43/'Indicator Data'!$AX43</f>
        <v>4.5886374915364808E-4</v>
      </c>
      <c r="O41" s="199">
        <f>'Indicator Data'!D43/'Indicator Data'!$AX43</f>
        <v>0</v>
      </c>
      <c r="P41" s="199">
        <f>'Indicator Data'!E43/'Indicator Data'!$AX43</f>
        <v>1.6421265279329994E-3</v>
      </c>
      <c r="Q41" s="199">
        <f>'Indicator Data'!F43/'Indicator Data'!$AX43</f>
        <v>0</v>
      </c>
      <c r="R41" s="199">
        <f>'Indicator Data'!G43/'Indicator Data'!$AX43</f>
        <v>0</v>
      </c>
      <c r="S41" s="199">
        <f>'Indicator Data'!H43/'Indicator Data'!$AX43</f>
        <v>0</v>
      </c>
      <c r="T41" s="199">
        <f>'Indicator Data'!I43/'Indicator Data'!$AX43</f>
        <v>0</v>
      </c>
      <c r="U41" s="199">
        <f>'Indicator Data'!J43/'Indicator Data'!$AX43</f>
        <v>0</v>
      </c>
      <c r="V41" s="196">
        <f t="shared" si="3"/>
        <v>2.2943187457682406</v>
      </c>
      <c r="W41" s="196">
        <f t="shared" si="4"/>
        <v>0</v>
      </c>
      <c r="X41" s="196">
        <f t="shared" si="5"/>
        <v>1.2134164494779891</v>
      </c>
      <c r="Y41" s="196">
        <f t="shared" si="6"/>
        <v>2.3458950399042848</v>
      </c>
      <c r="Z41" s="196">
        <f t="shared" si="7"/>
        <v>0</v>
      </c>
      <c r="AA41" s="196">
        <f t="shared" si="8"/>
        <v>0</v>
      </c>
      <c r="AB41" s="196">
        <f t="shared" si="9"/>
        <v>0</v>
      </c>
      <c r="AC41" s="196">
        <f t="shared" si="10"/>
        <v>0</v>
      </c>
      <c r="AD41" s="196">
        <f t="shared" si="11"/>
        <v>0</v>
      </c>
      <c r="AE41" s="196">
        <f t="shared" si="12"/>
        <v>0</v>
      </c>
      <c r="AF41" s="196">
        <f t="shared" si="13"/>
        <v>0</v>
      </c>
      <c r="AG41" s="196">
        <f>IF('Indicator Data'!K43=0,0,IF('Indicator Data'!K43&gt;AG$194,10,IF('Indicator Data'!K43&lt;AG$195,0,10-(AG$194-'Indicator Data'!K43)/(AG$194-AG$195)*10)))</f>
        <v>0</v>
      </c>
      <c r="AH41" s="196">
        <f t="shared" si="14"/>
        <v>5.5110037614321028</v>
      </c>
      <c r="AI41" s="196">
        <f t="shared" si="15"/>
        <v>0</v>
      </c>
      <c r="AJ41" s="196">
        <f t="shared" si="16"/>
        <v>0</v>
      </c>
      <c r="AK41" s="196">
        <f t="shared" si="17"/>
        <v>0</v>
      </c>
      <c r="AL41" s="196">
        <f t="shared" si="18"/>
        <v>0</v>
      </c>
      <c r="AM41" s="196">
        <f t="shared" si="19"/>
        <v>0</v>
      </c>
      <c r="AN41" s="196">
        <f t="shared" si="20"/>
        <v>0</v>
      </c>
      <c r="AO41" s="193">
        <f t="shared" si="21"/>
        <v>3.9742597837902149</v>
      </c>
      <c r="AP41" s="193">
        <f t="shared" si="22"/>
        <v>7.9903533556921511</v>
      </c>
      <c r="AQ41" s="193">
        <f t="shared" si="23"/>
        <v>0</v>
      </c>
      <c r="AR41" s="193">
        <f t="shared" si="24"/>
        <v>0</v>
      </c>
      <c r="AS41" s="196">
        <f t="shared" si="25"/>
        <v>0</v>
      </c>
      <c r="AT41" s="196">
        <f>IF('Indicator Data'!AY43&lt;1000,"x",IF('Indicator Data'!L43&gt;AT$194,10,IF('Indicator Data'!L43&lt;AT$195,0,10-(AT$194-'Indicator Data'!L43)/(AT$194-AT$195)*10)))</f>
        <v>0</v>
      </c>
      <c r="AU41" s="193">
        <f t="shared" si="26"/>
        <v>0</v>
      </c>
      <c r="AV41" s="191">
        <f t="shared" si="27"/>
        <v>3.2223675995279075</v>
      </c>
      <c r="AW41" s="196">
        <f>IF('Indicator Data'!M43=0,0,IF('Indicator Data'!M43&gt;AW$194,10,IF('Indicator Data'!M43&lt;AW$195,0,10-(AW$194-'Indicator Data'!M43)/(AW$194-AW$195)*10)))</f>
        <v>10</v>
      </c>
      <c r="AX41" s="196">
        <f>IF('Indicator Data'!N43=0,0,IF(LOG('Indicator Data'!N43)&gt;LOG(AX$194),10,IF(LOG('Indicator Data'!N43)&lt;LOG(AX$195),0,10-(LOG(AX$194)-LOG('Indicator Data'!N43))/(LOG(AX$194)-LOG(AX$195))*10)))</f>
        <v>9.9220447031210615</v>
      </c>
      <c r="AY41" s="193">
        <f t="shared" si="28"/>
        <v>9.9616830369078038</v>
      </c>
      <c r="AZ41" s="196">
        <f>'Indicator Data'!O43</f>
        <v>2</v>
      </c>
      <c r="BA41" s="196">
        <f>'Indicator Data'!P43</f>
        <v>4</v>
      </c>
      <c r="BB41" s="193">
        <f t="shared" si="29"/>
        <v>7</v>
      </c>
      <c r="BC41" s="191">
        <f t="shared" si="30"/>
        <v>7</v>
      </c>
      <c r="BD41" s="68"/>
    </row>
    <row r="42" spans="1:56" s="43" customFormat="1" x14ac:dyDescent="0.2">
      <c r="A42" s="65" t="s">
        <v>73</v>
      </c>
      <c r="B42" s="69" t="s">
        <v>72</v>
      </c>
      <c r="C42" s="196">
        <f>IF('Indicator Data'!C44=0,0,IF(LOG('Indicator Data'!C44)&gt;C$194,10,IF(LOG('Indicator Data'!C44)&lt;C$195,0,10-(C$194-LOG('Indicator Data'!C44))/(C$194-C$195)*10)))</f>
        <v>7.4417941725542587</v>
      </c>
      <c r="D42" s="196">
        <f>IF('Indicator Data'!D44=0,0,IF(LOG('Indicator Data'!D44)&gt;D$194,10,IF(LOG('Indicator Data'!D44)&lt;D$195,0,10-(D$194-LOG('Indicator Data'!D44))/(D$194-D$195)*10)))</f>
        <v>9.9154687545295843</v>
      </c>
      <c r="E42" s="196">
        <f t="shared" si="0"/>
        <v>9.016548925006191</v>
      </c>
      <c r="F42" s="196">
        <f>IF('Indicator Data'!E44=0,0,IF(LOG('Indicator Data'!E44)&gt;F$194,10,IF(LOG('Indicator Data'!E44)&lt;F$195,0,10-(F$194-LOG('Indicator Data'!E44))/(F$194-F$195)*10)))</f>
        <v>5.1583333973793746</v>
      </c>
      <c r="G42" s="196">
        <f>IF('Indicator Data'!F44=0,0,IF(LOG('Indicator Data'!F44)&gt;G$194,10,IF(LOG('Indicator Data'!F44)&lt;G$195,0,10-(G$194-LOG('Indicator Data'!F44))/(G$194-G$195)*10)))</f>
        <v>6.297928659554147</v>
      </c>
      <c r="H42" s="196">
        <f>IF('Indicator Data'!G44=0,0,IF(LOG('Indicator Data'!G44)&gt;H$194,10,IF(LOG('Indicator Data'!G44)&lt;H$195,0,10-(H$194-LOG('Indicator Data'!G44))/(H$194-H$195)*10)))</f>
        <v>4.2548575557031976</v>
      </c>
      <c r="I42" s="196">
        <f>IF('Indicator Data'!H44=0,0,IF(LOG('Indicator Data'!H44)&gt;I$194,10,IF(LOG('Indicator Data'!H44)&lt;I$195,0,10-(I$194-LOG('Indicator Data'!H44))/(I$194-I$195)*10)))</f>
        <v>0</v>
      </c>
      <c r="J42" s="196">
        <f t="shared" si="1"/>
        <v>2.3829615328735838</v>
      </c>
      <c r="K42" s="196">
        <f>IF('Indicator Data'!I44=0,0,IF(LOG('Indicator Data'!I44)&gt;K$194,10,IF(LOG('Indicator Data'!I44)&lt;K$195,0,10-(K$194-LOG('Indicator Data'!I44))/(K$194-K$195)*10)))</f>
        <v>0</v>
      </c>
      <c r="L42" s="196">
        <f t="shared" si="2"/>
        <v>1.2632971527650878</v>
      </c>
      <c r="M42" s="196">
        <f>IF('Indicator Data'!J44=0,0,IF(LOG('Indicator Data'!J44)&gt;M$194,10,IF(LOG('Indicator Data'!J44)&lt;M$195,0,10-(M$194-LOG('Indicator Data'!J44))/(M$194-M$195)*10)))</f>
        <v>0</v>
      </c>
      <c r="N42" s="199">
        <f>'Indicator Data'!C44/'Indicator Data'!$AX44</f>
        <v>1.9453403378767429E-3</v>
      </c>
      <c r="O42" s="199">
        <f>'Indicator Data'!D44/'Indicator Data'!$AX44</f>
        <v>1.9360588288658471E-3</v>
      </c>
      <c r="P42" s="199">
        <f>'Indicator Data'!E44/'Indicator Data'!$AX44</f>
        <v>2.3747138336419573E-4</v>
      </c>
      <c r="Q42" s="199">
        <f>'Indicator Data'!F44/'Indicator Data'!$AX44</f>
        <v>6.7834306138173453E-4</v>
      </c>
      <c r="R42" s="199">
        <f>'Indicator Data'!G44/'Indicator Data'!$AX44</f>
        <v>2.7523692747742997E-4</v>
      </c>
      <c r="S42" s="199">
        <f>'Indicator Data'!H44/'Indicator Data'!$AX44</f>
        <v>0</v>
      </c>
      <c r="T42" s="199">
        <f>'Indicator Data'!I44/'Indicator Data'!$AX44</f>
        <v>4.104950447090678E-7</v>
      </c>
      <c r="U42" s="199">
        <f>'Indicator Data'!J44/'Indicator Data'!$AX44</f>
        <v>0</v>
      </c>
      <c r="V42" s="196">
        <f t="shared" si="3"/>
        <v>9.7267016893837148</v>
      </c>
      <c r="W42" s="196">
        <f t="shared" si="4"/>
        <v>10</v>
      </c>
      <c r="X42" s="196">
        <f t="shared" si="5"/>
        <v>9.8708560200882136</v>
      </c>
      <c r="Y42" s="196">
        <f t="shared" si="6"/>
        <v>0.33924483337742295</v>
      </c>
      <c r="Z42" s="196">
        <f t="shared" si="7"/>
        <v>1.3566861227634686</v>
      </c>
      <c r="AA42" s="196">
        <f t="shared" si="8"/>
        <v>5.5047385495486267E-2</v>
      </c>
      <c r="AB42" s="196">
        <f t="shared" si="9"/>
        <v>0</v>
      </c>
      <c r="AC42" s="196">
        <f t="shared" si="10"/>
        <v>2.7557867370171765E-2</v>
      </c>
      <c r="AD42" s="196">
        <f t="shared" si="11"/>
        <v>1.3683168156967795E-2</v>
      </c>
      <c r="AE42" s="196">
        <f t="shared" si="12"/>
        <v>2.0622687497356098E-2</v>
      </c>
      <c r="AF42" s="196">
        <f t="shared" si="13"/>
        <v>0</v>
      </c>
      <c r="AG42" s="196">
        <f>IF('Indicator Data'!K44=0,0,IF('Indicator Data'!K44&gt;AG$194,10,IF('Indicator Data'!K44&lt;AG$195,0,10-(AG$194-'Indicator Data'!K44)/(AG$194-AG$195)*10)))</f>
        <v>2.8985507246376807</v>
      </c>
      <c r="AH42" s="196">
        <f t="shared" si="14"/>
        <v>8.5842479309689868</v>
      </c>
      <c r="AI42" s="196">
        <f t="shared" si="15"/>
        <v>9.9577343772647922</v>
      </c>
      <c r="AJ42" s="196">
        <f t="shared" si="16"/>
        <v>2.1549524705993419</v>
      </c>
      <c r="AK42" s="196">
        <f t="shared" si="17"/>
        <v>0</v>
      </c>
      <c r="AL42" s="196">
        <f t="shared" si="18"/>
        <v>1.135497155896922</v>
      </c>
      <c r="AM42" s="196">
        <f t="shared" si="19"/>
        <v>6.8415840784838977E-3</v>
      </c>
      <c r="AN42" s="196">
        <f t="shared" si="20"/>
        <v>0</v>
      </c>
      <c r="AO42" s="193">
        <f t="shared" si="21"/>
        <v>9.4993445601550874</v>
      </c>
      <c r="AP42" s="193">
        <f t="shared" si="22"/>
        <v>3.1034569281814099</v>
      </c>
      <c r="AQ42" s="193">
        <f t="shared" si="23"/>
        <v>4.2591167168530699</v>
      </c>
      <c r="AR42" s="193">
        <f t="shared" si="24"/>
        <v>0.66041416291964095</v>
      </c>
      <c r="AS42" s="196">
        <f t="shared" si="25"/>
        <v>1.4492753623188404</v>
      </c>
      <c r="AT42" s="196">
        <f>IF('Indicator Data'!AY44&lt;1000,"x",IF('Indicator Data'!L44&gt;AT$194,10,IF('Indicator Data'!L44&lt;AT$195,0,10-(AT$194-'Indicator Data'!L44)/(AT$194-AT$195)*10)))</f>
        <v>0</v>
      </c>
      <c r="AU42" s="193">
        <f t="shared" si="26"/>
        <v>0.72463768115942018</v>
      </c>
      <c r="AV42" s="191">
        <f t="shared" si="27"/>
        <v>4.8529381313649091</v>
      </c>
      <c r="AW42" s="196">
        <f>IF('Indicator Data'!M44=0,0,IF('Indicator Data'!M44&gt;AW$194,10,IF('Indicator Data'!M44&lt;AW$195,0,10-(AW$194-'Indicator Data'!M44)/(AW$194-AW$195)*10)))</f>
        <v>0.32910820392019602</v>
      </c>
      <c r="AX42" s="196">
        <f>IF('Indicator Data'!N44=0,0,IF(LOG('Indicator Data'!N44)&gt;LOG(AX$194),10,IF(LOG('Indicator Data'!N44)&lt;LOG(AX$195),0,10-(LOG(AX$194)-LOG('Indicator Data'!N44))/(LOG(AX$194)-LOG(AX$195))*10)))</f>
        <v>0</v>
      </c>
      <c r="AY42" s="193">
        <f t="shared" si="28"/>
        <v>0.16579100148794662</v>
      </c>
      <c r="AZ42" s="196">
        <f>'Indicator Data'!O44</f>
        <v>0</v>
      </c>
      <c r="BA42" s="196">
        <f>'Indicator Data'!P44</f>
        <v>0</v>
      </c>
      <c r="BB42" s="193">
        <f t="shared" si="29"/>
        <v>0</v>
      </c>
      <c r="BC42" s="191">
        <f t="shared" si="30"/>
        <v>0.11605370104156265</v>
      </c>
      <c r="BD42" s="68"/>
    </row>
    <row r="43" spans="1:56" s="43" customFormat="1" x14ac:dyDescent="0.2">
      <c r="A43" s="65" t="s">
        <v>372</v>
      </c>
      <c r="B43" s="69" t="s">
        <v>74</v>
      </c>
      <c r="C43" s="196">
        <f>IF('Indicator Data'!C45=0,0,IF(LOG('Indicator Data'!C45)&gt;C$194,10,IF(LOG('Indicator Data'!C45)&lt;C$195,0,10-(C$194-LOG('Indicator Data'!C45))/(C$194-C$195)*10)))</f>
        <v>0</v>
      </c>
      <c r="D43" s="196">
        <f>IF('Indicator Data'!D45=0,0,IF(LOG('Indicator Data'!D45)&gt;D$194,10,IF(LOG('Indicator Data'!D45)&lt;D$195,0,10-(D$194-LOG('Indicator Data'!D45))/(D$194-D$195)*10)))</f>
        <v>0</v>
      </c>
      <c r="E43" s="196">
        <f t="shared" si="0"/>
        <v>0</v>
      </c>
      <c r="F43" s="196">
        <f>IF('Indicator Data'!E45=0,0,IF(LOG('Indicator Data'!E45)&gt;F$194,10,IF(LOG('Indicator Data'!E45)&lt;F$195,0,10-(F$194-LOG('Indicator Data'!E45))/(F$194-F$195)*10)))</f>
        <v>7.7954964201125909</v>
      </c>
      <c r="G43" s="196">
        <f>IF('Indicator Data'!F45=0,0,IF(LOG('Indicator Data'!F45)&gt;G$194,10,IF(LOG('Indicator Data'!F45)&lt;G$195,0,10-(G$194-LOG('Indicator Data'!F45))/(G$194-G$195)*10)))</f>
        <v>0</v>
      </c>
      <c r="H43" s="196">
        <f>IF('Indicator Data'!G45=0,0,IF(LOG('Indicator Data'!G45)&gt;H$194,10,IF(LOG('Indicator Data'!G45)&lt;H$195,0,10-(H$194-LOG('Indicator Data'!G45))/(H$194-H$195)*10)))</f>
        <v>0</v>
      </c>
      <c r="I43" s="196">
        <f>IF('Indicator Data'!H45=0,0,IF(LOG('Indicator Data'!H45)&gt;I$194,10,IF(LOG('Indicator Data'!H45)&lt;I$195,0,10-(I$194-LOG('Indicator Data'!H45))/(I$194-I$195)*10)))</f>
        <v>0</v>
      </c>
      <c r="J43" s="196">
        <f t="shared" si="1"/>
        <v>0</v>
      </c>
      <c r="K43" s="196">
        <f>IF('Indicator Data'!I45=0,0,IF(LOG('Indicator Data'!I45)&gt;K$194,10,IF(LOG('Indicator Data'!I45)&lt;K$195,0,10-(K$194-LOG('Indicator Data'!I45))/(K$194-K$195)*10)))</f>
        <v>0</v>
      </c>
      <c r="L43" s="196">
        <f t="shared" si="2"/>
        <v>0</v>
      </c>
      <c r="M43" s="196">
        <f>IF('Indicator Data'!J45=0,0,IF(LOG('Indicator Data'!J45)&gt;M$194,10,IF(LOG('Indicator Data'!J45)&lt;M$195,0,10-(M$194-LOG('Indicator Data'!J45))/(M$194-M$195)*10)))</f>
        <v>0</v>
      </c>
      <c r="N43" s="199">
        <f>'Indicator Data'!C45/'Indicator Data'!$AX45</f>
        <v>0</v>
      </c>
      <c r="O43" s="199">
        <f>'Indicator Data'!D45/'Indicator Data'!$AX45</f>
        <v>0</v>
      </c>
      <c r="P43" s="199">
        <f>'Indicator Data'!E45/'Indicator Data'!$AX45</f>
        <v>6.4618745953329791E-4</v>
      </c>
      <c r="Q43" s="199">
        <f>'Indicator Data'!F45/'Indicator Data'!$AX45</f>
        <v>0</v>
      </c>
      <c r="R43" s="199">
        <f>'Indicator Data'!G45/'Indicator Data'!$AX45</f>
        <v>0</v>
      </c>
      <c r="S43" s="199">
        <f>'Indicator Data'!H45/'Indicator Data'!$AX45</f>
        <v>0</v>
      </c>
      <c r="T43" s="199">
        <f>'Indicator Data'!I45/'Indicator Data'!$AX45</f>
        <v>0</v>
      </c>
      <c r="U43" s="199">
        <f>'Indicator Data'!J45/'Indicator Data'!$AX45</f>
        <v>0</v>
      </c>
      <c r="V43" s="196">
        <f t="shared" si="3"/>
        <v>0</v>
      </c>
      <c r="W43" s="196">
        <f t="shared" si="4"/>
        <v>0</v>
      </c>
      <c r="X43" s="196">
        <f t="shared" si="5"/>
        <v>0</v>
      </c>
      <c r="Y43" s="196">
        <f t="shared" si="6"/>
        <v>0.92312494219042485</v>
      </c>
      <c r="Z43" s="196">
        <f t="shared" si="7"/>
        <v>0</v>
      </c>
      <c r="AA43" s="196">
        <f t="shared" si="8"/>
        <v>0</v>
      </c>
      <c r="AB43" s="196">
        <f t="shared" si="9"/>
        <v>0</v>
      </c>
      <c r="AC43" s="196">
        <f t="shared" si="10"/>
        <v>0</v>
      </c>
      <c r="AD43" s="196">
        <f t="shared" si="11"/>
        <v>0</v>
      </c>
      <c r="AE43" s="196">
        <f t="shared" si="12"/>
        <v>0</v>
      </c>
      <c r="AF43" s="196">
        <f t="shared" si="13"/>
        <v>0</v>
      </c>
      <c r="AG43" s="196">
        <f>IF('Indicator Data'!K45=0,0,IF('Indicator Data'!K45&gt;AG$194,10,IF('Indicator Data'!K45&lt;AG$195,0,10-(AG$194-'Indicator Data'!K45)/(AG$194-AG$195)*10)))</f>
        <v>0</v>
      </c>
      <c r="AH43" s="196">
        <f t="shared" si="14"/>
        <v>0</v>
      </c>
      <c r="AI43" s="196">
        <f t="shared" si="15"/>
        <v>0</v>
      </c>
      <c r="AJ43" s="196">
        <f t="shared" si="16"/>
        <v>0</v>
      </c>
      <c r="AK43" s="196">
        <f t="shared" si="17"/>
        <v>0</v>
      </c>
      <c r="AL43" s="196">
        <f t="shared" si="18"/>
        <v>0</v>
      </c>
      <c r="AM43" s="196">
        <f t="shared" si="19"/>
        <v>0</v>
      </c>
      <c r="AN43" s="196">
        <f t="shared" si="20"/>
        <v>0</v>
      </c>
      <c r="AO43" s="193">
        <f t="shared" si="21"/>
        <v>0</v>
      </c>
      <c r="AP43" s="193">
        <f t="shared" si="22"/>
        <v>5.2991031436902851</v>
      </c>
      <c r="AQ43" s="193">
        <f t="shared" si="23"/>
        <v>0</v>
      </c>
      <c r="AR43" s="193">
        <f t="shared" si="24"/>
        <v>0</v>
      </c>
      <c r="AS43" s="196">
        <f t="shared" si="25"/>
        <v>0</v>
      </c>
      <c r="AT43" s="196">
        <f>IF('Indicator Data'!AY45&lt;1000,"x",IF('Indicator Data'!L45&gt;AT$194,10,IF('Indicator Data'!L45&lt;AT$195,0,10-(AT$194-'Indicator Data'!L45)/(AT$194-AT$195)*10)))</f>
        <v>1.1111111111111107</v>
      </c>
      <c r="AU43" s="193">
        <f t="shared" si="26"/>
        <v>0.55555555555555536</v>
      </c>
      <c r="AV43" s="191">
        <f t="shared" si="27"/>
        <v>1.4502474382453834</v>
      </c>
      <c r="AW43" s="196">
        <f>IF('Indicator Data'!M45=0,0,IF('Indicator Data'!M45&gt;AW$194,10,IF('Indicator Data'!M45&lt;AW$195,0,10-(AW$194-'Indicator Data'!M45)/(AW$194-AW$195)*10)))</f>
        <v>4.8587595588108856</v>
      </c>
      <c r="AX43" s="196">
        <f>IF('Indicator Data'!N45=0,0,IF(LOG('Indicator Data'!N45)&gt;LOG(AX$194),10,IF(LOG('Indicator Data'!N45)&lt;LOG(AX$195),0,10-(LOG(AX$194)-LOG('Indicator Data'!N45))/(LOG(AX$194)-LOG(AX$195))*10)))</f>
        <v>6.2498991148379268</v>
      </c>
      <c r="AY43" s="193">
        <f t="shared" si="28"/>
        <v>5.5980351665082138</v>
      </c>
      <c r="AZ43" s="196">
        <f>'Indicator Data'!O45</f>
        <v>3</v>
      </c>
      <c r="BA43" s="196">
        <f>'Indicator Data'!P45</f>
        <v>0</v>
      </c>
      <c r="BB43" s="193">
        <f t="shared" si="29"/>
        <v>0</v>
      </c>
      <c r="BC43" s="191">
        <f t="shared" si="30"/>
        <v>3.9186246165557499</v>
      </c>
      <c r="BD43" s="68"/>
    </row>
    <row r="44" spans="1:56" s="43" customFormat="1" x14ac:dyDescent="0.2">
      <c r="A44" s="65" t="s">
        <v>76</v>
      </c>
      <c r="B44" s="69" t="s">
        <v>75</v>
      </c>
      <c r="C44" s="196">
        <f>IF('Indicator Data'!C46=0,0,IF(LOG('Indicator Data'!C46)&gt;C$194,10,IF(LOG('Indicator Data'!C46)&lt;C$195,0,10-(C$194-LOG('Indicator Data'!C46))/(C$194-C$195)*10)))</f>
        <v>7.3673788387891426</v>
      </c>
      <c r="D44" s="196">
        <f>IF('Indicator Data'!D46=0,0,IF(LOG('Indicator Data'!D46)&gt;D$194,10,IF(LOG('Indicator Data'!D46)&lt;D$195,0,10-(D$194-LOG('Indicator Data'!D46))/(D$194-D$195)*10)))</f>
        <v>5.2690058056786704</v>
      </c>
      <c r="E44" s="196">
        <f t="shared" si="0"/>
        <v>6.4344372749054246</v>
      </c>
      <c r="F44" s="196">
        <f>IF('Indicator Data'!E46=0,0,IF(LOG('Indicator Data'!E46)&gt;F$194,10,IF(LOG('Indicator Data'!E46)&lt;F$195,0,10-(F$194-LOG('Indicator Data'!E46))/(F$194-F$195)*10)))</f>
        <v>6.9762406924177736</v>
      </c>
      <c r="G44" s="196">
        <f>IF('Indicator Data'!F46=0,0,IF(LOG('Indicator Data'!F46)&gt;G$194,10,IF(LOG('Indicator Data'!F46)&lt;G$195,0,10-(G$194-LOG('Indicator Data'!F46))/(G$194-G$195)*10)))</f>
        <v>0</v>
      </c>
      <c r="H44" s="196">
        <f>IF('Indicator Data'!G46=0,0,IF(LOG('Indicator Data'!G46)&gt;H$194,10,IF(LOG('Indicator Data'!G46)&lt;H$195,0,10-(H$194-LOG('Indicator Data'!G46))/(H$194-H$195)*10)))</f>
        <v>0</v>
      </c>
      <c r="I44" s="196">
        <f>IF('Indicator Data'!H46=0,0,IF(LOG('Indicator Data'!H46)&gt;I$194,10,IF(LOG('Indicator Data'!H46)&lt;I$195,0,10-(I$194-LOG('Indicator Data'!H46))/(I$194-I$195)*10)))</f>
        <v>0</v>
      </c>
      <c r="J44" s="196">
        <f t="shared" si="1"/>
        <v>0</v>
      </c>
      <c r="K44" s="196">
        <f>IF('Indicator Data'!I46=0,0,IF(LOG('Indicator Data'!I46)&gt;K$194,10,IF(LOG('Indicator Data'!I46)&lt;K$195,0,10-(K$194-LOG('Indicator Data'!I46))/(K$194-K$195)*10)))</f>
        <v>0</v>
      </c>
      <c r="L44" s="196">
        <f t="shared" si="2"/>
        <v>0</v>
      </c>
      <c r="M44" s="196">
        <f>IF('Indicator Data'!J46=0,0,IF(LOG('Indicator Data'!J46)&gt;M$194,10,IF(LOG('Indicator Data'!J46)&lt;M$195,0,10-(M$194-LOG('Indicator Data'!J46))/(M$194-M$195)*10)))</f>
        <v>0</v>
      </c>
      <c r="N44" s="199">
        <f>'Indicator Data'!C46/'Indicator Data'!$AX46</f>
        <v>2.0810704778264706E-3</v>
      </c>
      <c r="O44" s="199">
        <f>'Indicator Data'!D46/'Indicator Data'!$AX46</f>
        <v>8.9544103869615961E-5</v>
      </c>
      <c r="P44" s="199">
        <f>'Indicator Data'!E46/'Indicator Data'!$AX46</f>
        <v>1.4515484280574694E-3</v>
      </c>
      <c r="Q44" s="199">
        <f>'Indicator Data'!F46/'Indicator Data'!$AX46</f>
        <v>0</v>
      </c>
      <c r="R44" s="199">
        <f>'Indicator Data'!G46/'Indicator Data'!$AX46</f>
        <v>0</v>
      </c>
      <c r="S44" s="199">
        <f>'Indicator Data'!H46/'Indicator Data'!$AX46</f>
        <v>0</v>
      </c>
      <c r="T44" s="199">
        <f>'Indicator Data'!I46/'Indicator Data'!$AX46</f>
        <v>0</v>
      </c>
      <c r="U44" s="199">
        <f>'Indicator Data'!J46/'Indicator Data'!$AX46</f>
        <v>0</v>
      </c>
      <c r="V44" s="196">
        <f t="shared" si="3"/>
        <v>10</v>
      </c>
      <c r="W44" s="196">
        <f t="shared" si="4"/>
        <v>0.8954410386961591</v>
      </c>
      <c r="X44" s="196">
        <f t="shared" si="5"/>
        <v>7.7420245101307348</v>
      </c>
      <c r="Y44" s="196">
        <f t="shared" si="6"/>
        <v>2.0736406115106698</v>
      </c>
      <c r="Z44" s="196">
        <f t="shared" si="7"/>
        <v>0</v>
      </c>
      <c r="AA44" s="196">
        <f t="shared" si="8"/>
        <v>0</v>
      </c>
      <c r="AB44" s="196">
        <f t="shared" si="9"/>
        <v>0</v>
      </c>
      <c r="AC44" s="196">
        <f t="shared" si="10"/>
        <v>0</v>
      </c>
      <c r="AD44" s="196">
        <f t="shared" si="11"/>
        <v>0</v>
      </c>
      <c r="AE44" s="196">
        <f t="shared" si="12"/>
        <v>0</v>
      </c>
      <c r="AF44" s="196">
        <f t="shared" si="13"/>
        <v>0</v>
      </c>
      <c r="AG44" s="196">
        <f>IF('Indicator Data'!K46=0,0,IF('Indicator Data'!K46&gt;AG$194,10,IF('Indicator Data'!K46&lt;AG$195,0,10-(AG$194-'Indicator Data'!K46)/(AG$194-AG$195)*10)))</f>
        <v>1.4492753623188417</v>
      </c>
      <c r="AH44" s="196">
        <f t="shared" si="14"/>
        <v>8.6836894193945717</v>
      </c>
      <c r="AI44" s="196">
        <f t="shared" si="15"/>
        <v>3.0822234221874147</v>
      </c>
      <c r="AJ44" s="196">
        <f t="shared" si="16"/>
        <v>0</v>
      </c>
      <c r="AK44" s="196">
        <f t="shared" si="17"/>
        <v>0</v>
      </c>
      <c r="AL44" s="196">
        <f t="shared" si="18"/>
        <v>0</v>
      </c>
      <c r="AM44" s="196">
        <f t="shared" si="19"/>
        <v>0</v>
      </c>
      <c r="AN44" s="196">
        <f t="shared" si="20"/>
        <v>0</v>
      </c>
      <c r="AO44" s="193">
        <f t="shared" si="21"/>
        <v>7.1417132778477228</v>
      </c>
      <c r="AP44" s="193">
        <f t="shared" si="22"/>
        <v>4.9981110760537284</v>
      </c>
      <c r="AQ44" s="193">
        <f t="shared" si="23"/>
        <v>0</v>
      </c>
      <c r="AR44" s="193">
        <f t="shared" si="24"/>
        <v>0</v>
      </c>
      <c r="AS44" s="196">
        <f t="shared" si="25"/>
        <v>0.72463768115942084</v>
      </c>
      <c r="AT44" s="196">
        <f>IF('Indicator Data'!AY46&lt;1000,"x",IF('Indicator Data'!L46&gt;AT$194,10,IF('Indicator Data'!L46&lt;AT$195,0,10-(AT$194-'Indicator Data'!L46)/(AT$194-AT$195)*10)))</f>
        <v>1.1111111111111107</v>
      </c>
      <c r="AU44" s="193">
        <f t="shared" si="26"/>
        <v>0.91787439613526578</v>
      </c>
      <c r="AV44" s="191">
        <f t="shared" si="27"/>
        <v>3.2232142465035372</v>
      </c>
      <c r="AW44" s="196">
        <f>IF('Indicator Data'!M46=0,0,IF('Indicator Data'!M46&gt;AW$194,10,IF('Indicator Data'!M46&lt;AW$195,0,10-(AW$194-'Indicator Data'!M46)/(AW$194-AW$195)*10)))</f>
        <v>0.1287077015332212</v>
      </c>
      <c r="AX44" s="196">
        <f>IF('Indicator Data'!N46=0,0,IF(LOG('Indicator Data'!N46)&gt;LOG(AX$194),10,IF(LOG('Indicator Data'!N46)&lt;LOG(AX$195),0,10-(LOG(AX$194)-LOG('Indicator Data'!N46))/(LOG(AX$194)-LOG(AX$195))*10)))</f>
        <v>0</v>
      </c>
      <c r="AY44" s="193">
        <f t="shared" si="28"/>
        <v>6.4541301850616781E-2</v>
      </c>
      <c r="AZ44" s="196">
        <f>'Indicator Data'!O46</f>
        <v>0</v>
      </c>
      <c r="BA44" s="196">
        <f>'Indicator Data'!P46</f>
        <v>1</v>
      </c>
      <c r="BB44" s="193">
        <f t="shared" si="29"/>
        <v>0</v>
      </c>
      <c r="BC44" s="191">
        <f t="shared" si="30"/>
        <v>4.5178911295431751E-2</v>
      </c>
      <c r="BD44" s="68"/>
    </row>
    <row r="45" spans="1:56" s="43" customFormat="1" x14ac:dyDescent="0.2">
      <c r="A45" s="65" t="s">
        <v>78</v>
      </c>
      <c r="B45" s="69" t="s">
        <v>77</v>
      </c>
      <c r="C45" s="196">
        <f>IF('Indicator Data'!C47=0,0,IF(LOG('Indicator Data'!C47)&gt;C$194,10,IF(LOG('Indicator Data'!C47)&lt;C$195,0,10-(C$194-LOG('Indicator Data'!C47))/(C$194-C$195)*10)))</f>
        <v>7.4519239049085817</v>
      </c>
      <c r="D45" s="196">
        <f>IF('Indicator Data'!D47=0,0,IF(LOG('Indicator Data'!D47)&gt;D$194,10,IF(LOG('Indicator Data'!D47)&lt;D$195,0,10-(D$194-LOG('Indicator Data'!D47))/(D$194-D$195)*10)))</f>
        <v>7.5178323538302934</v>
      </c>
      <c r="E45" s="196">
        <f t="shared" si="0"/>
        <v>7.4850278720001695</v>
      </c>
      <c r="F45" s="196">
        <f>IF('Indicator Data'!E47=0,0,IF(LOG('Indicator Data'!E47)&gt;F$194,10,IF(LOG('Indicator Data'!E47)&lt;F$195,0,10-(F$194-LOG('Indicator Data'!E47))/(F$194-F$195)*10)))</f>
        <v>5.7777946066562649</v>
      </c>
      <c r="G45" s="196">
        <f>IF('Indicator Data'!F47=0,0,IF(LOG('Indicator Data'!F47)&gt;G$194,10,IF(LOG('Indicator Data'!F47)&lt;G$195,0,10-(G$194-LOG('Indicator Data'!F47))/(G$194-G$195)*10)))</f>
        <v>0</v>
      </c>
      <c r="H45" s="196">
        <f>IF('Indicator Data'!G47=0,0,IF(LOG('Indicator Data'!G47)&gt;H$194,10,IF(LOG('Indicator Data'!G47)&lt;H$195,0,10-(H$194-LOG('Indicator Data'!G47))/(H$194-H$195)*10)))</f>
        <v>9.3057743072376518</v>
      </c>
      <c r="I45" s="196">
        <f>IF('Indicator Data'!H47=0,0,IF(LOG('Indicator Data'!H47)&gt;I$194,10,IF(LOG('Indicator Data'!H47)&lt;I$195,0,10-(I$194-LOG('Indicator Data'!H47))/(I$194-I$195)*10)))</f>
        <v>10</v>
      </c>
      <c r="J45" s="196">
        <f t="shared" si="1"/>
        <v>9.6948026058476504</v>
      </c>
      <c r="K45" s="196">
        <f>IF('Indicator Data'!I47=0,0,IF(LOG('Indicator Data'!I47)&gt;K$194,10,IF(LOG('Indicator Data'!I47)&lt;K$195,0,10-(K$194-LOG('Indicator Data'!I47))/(K$194-K$195)*10)))</f>
        <v>8.4410116694136121</v>
      </c>
      <c r="L45" s="196">
        <f t="shared" si="2"/>
        <v>9.1664557305422587</v>
      </c>
      <c r="M45" s="196">
        <f>IF('Indicator Data'!J47=0,0,IF(LOG('Indicator Data'!J47)&gt;M$194,10,IF(LOG('Indicator Data'!J47)&lt;M$195,0,10-(M$194-LOG('Indicator Data'!J47))/(M$194-M$195)*10)))</f>
        <v>8.88021504091531</v>
      </c>
      <c r="N45" s="199">
        <f>'Indicator Data'!C47/'Indicator Data'!$AX47</f>
        <v>8.4920807865186546E-4</v>
      </c>
      <c r="O45" s="199">
        <f>'Indicator Data'!D47/'Indicator Data'!$AX47</f>
        <v>1.5980643424348521E-4</v>
      </c>
      <c r="P45" s="199">
        <f>'Indicator Data'!E47/'Indicator Data'!$AX47</f>
        <v>1.8170312549791937E-4</v>
      </c>
      <c r="Q45" s="199">
        <f>'Indicator Data'!F47/'Indicator Data'!$AX47</f>
        <v>0</v>
      </c>
      <c r="R45" s="199">
        <f>'Indicator Data'!G47/'Indicator Data'!$AX47</f>
        <v>3.9914593317425952E-2</v>
      </c>
      <c r="S45" s="199">
        <f>'Indicator Data'!H47/'Indicator Data'!$AX47</f>
        <v>5.5477594726401876E-3</v>
      </c>
      <c r="T45" s="199">
        <f>'Indicator Data'!I47/'Indicator Data'!$AX47</f>
        <v>1.1441882206488427E-4</v>
      </c>
      <c r="U45" s="199">
        <f>'Indicator Data'!J47/'Indicator Data'!$AX47</f>
        <v>3.1646856037104969E-3</v>
      </c>
      <c r="V45" s="196">
        <f t="shared" si="3"/>
        <v>4.246040393259328</v>
      </c>
      <c r="W45" s="196">
        <f t="shared" si="4"/>
        <v>1.5980643424348511</v>
      </c>
      <c r="X45" s="196">
        <f t="shared" si="5"/>
        <v>3.0297907481262412</v>
      </c>
      <c r="Y45" s="196">
        <f t="shared" si="6"/>
        <v>0.25957589356845645</v>
      </c>
      <c r="Z45" s="196">
        <f t="shared" si="7"/>
        <v>0</v>
      </c>
      <c r="AA45" s="196">
        <f t="shared" si="8"/>
        <v>7.9829186634851901</v>
      </c>
      <c r="AB45" s="196">
        <f t="shared" si="9"/>
        <v>10</v>
      </c>
      <c r="AC45" s="196">
        <f t="shared" si="10"/>
        <v>9.2467695688364611</v>
      </c>
      <c r="AD45" s="196">
        <f t="shared" si="11"/>
        <v>3.813960735496142</v>
      </c>
      <c r="AE45" s="196">
        <f t="shared" si="12"/>
        <v>7.4226994495033596</v>
      </c>
      <c r="AF45" s="196">
        <f t="shared" si="13"/>
        <v>1.0548952012368336</v>
      </c>
      <c r="AG45" s="196">
        <f>IF('Indicator Data'!K47=0,0,IF('Indicator Data'!K47&gt;AG$194,10,IF('Indicator Data'!K47&lt;AG$195,0,10-(AG$194-'Indicator Data'!K47)/(AG$194-AG$195)*10)))</f>
        <v>5.7971014492753623</v>
      </c>
      <c r="AH45" s="196">
        <f t="shared" si="14"/>
        <v>5.8489821490839553</v>
      </c>
      <c r="AI45" s="196">
        <f t="shared" si="15"/>
        <v>4.5579483481325722</v>
      </c>
      <c r="AJ45" s="196">
        <f t="shared" si="16"/>
        <v>8.6443464853614209</v>
      </c>
      <c r="AK45" s="196">
        <f t="shared" si="17"/>
        <v>10</v>
      </c>
      <c r="AL45" s="196">
        <f t="shared" si="18"/>
        <v>9.4555599689936827</v>
      </c>
      <c r="AM45" s="196">
        <f t="shared" si="19"/>
        <v>6.1274862024548771</v>
      </c>
      <c r="AN45" s="196">
        <f t="shared" si="20"/>
        <v>6.3746174127748603</v>
      </c>
      <c r="AO45" s="193">
        <f t="shared" si="21"/>
        <v>5.6978366567623029</v>
      </c>
      <c r="AP45" s="193">
        <f t="shared" si="22"/>
        <v>3.5035706495431778</v>
      </c>
      <c r="AQ45" s="193">
        <f t="shared" si="23"/>
        <v>0</v>
      </c>
      <c r="AR45" s="193">
        <f t="shared" si="24"/>
        <v>8.4329233687191749</v>
      </c>
      <c r="AS45" s="196">
        <f t="shared" si="25"/>
        <v>6.0858594310251117</v>
      </c>
      <c r="AT45" s="196">
        <f>IF('Indicator Data'!AY47&lt;1000,"x",IF('Indicator Data'!L47&gt;AT$194,10,IF('Indicator Data'!L47&lt;AT$195,0,10-(AT$194-'Indicator Data'!L47)/(AT$194-AT$195)*10)))</f>
        <v>1.1111111111111107</v>
      </c>
      <c r="AU45" s="193">
        <f t="shared" si="26"/>
        <v>3.5984852710681112</v>
      </c>
      <c r="AV45" s="191">
        <f t="shared" si="27"/>
        <v>4.9050089967218993</v>
      </c>
      <c r="AW45" s="196">
        <f>IF('Indicator Data'!M47=0,0,IF('Indicator Data'!M47&gt;AW$194,10,IF('Indicator Data'!M47&lt;AW$195,0,10-(AW$194-'Indicator Data'!M47)/(AW$194-AW$195)*10)))</f>
        <v>0.30778232708022379</v>
      </c>
      <c r="AX45" s="196">
        <f>IF('Indicator Data'!N47=0,0,IF(LOG('Indicator Data'!N47)&gt;LOG(AX$194),10,IF(LOG('Indicator Data'!N47)&lt;LOG(AX$195),0,10-(LOG(AX$194)-LOG('Indicator Data'!N47))/(LOG(AX$194)-LOG(AX$195))*10)))</f>
        <v>0</v>
      </c>
      <c r="AY45" s="193">
        <f t="shared" si="28"/>
        <v>0.15497189653227908</v>
      </c>
      <c r="AZ45" s="196">
        <f>'Indicator Data'!O47</f>
        <v>0</v>
      </c>
      <c r="BA45" s="196">
        <f>'Indicator Data'!P47</f>
        <v>0</v>
      </c>
      <c r="BB45" s="193">
        <f t="shared" si="29"/>
        <v>0</v>
      </c>
      <c r="BC45" s="191">
        <f t="shared" si="30"/>
        <v>0.10848032757259535</v>
      </c>
      <c r="BD45" s="68"/>
    </row>
    <row r="46" spans="1:56" s="43" customFormat="1" x14ac:dyDescent="0.2">
      <c r="A46" s="65" t="s">
        <v>80</v>
      </c>
      <c r="B46" s="69" t="s">
        <v>79</v>
      </c>
      <c r="C46" s="196">
        <f>IF('Indicator Data'!C48=0,0,IF(LOG('Indicator Data'!C48)&gt;C$194,10,IF(LOG('Indicator Data'!C48)&lt;C$195,0,10-(C$194-LOG('Indicator Data'!C48))/(C$194-C$195)*10)))</f>
        <v>5.3048269946033155</v>
      </c>
      <c r="D46" s="196">
        <f>IF('Indicator Data'!D48=0,0,IF(LOG('Indicator Data'!D48)&gt;D$194,10,IF(LOG('Indicator Data'!D48)&lt;D$195,0,10-(D$194-LOG('Indicator Data'!D48))/(D$194-D$195)*10)))</f>
        <v>4.8409563811391498</v>
      </c>
      <c r="E46" s="196">
        <f t="shared" si="0"/>
        <v>5.0773477898759776</v>
      </c>
      <c r="F46" s="196">
        <f>IF('Indicator Data'!E48=0,0,IF(LOG('Indicator Data'!E48)&gt;F$194,10,IF(LOG('Indicator Data'!E48)&lt;F$195,0,10-(F$194-LOG('Indicator Data'!E48))/(F$194-F$195)*10)))</f>
        <v>1.0374333699270455</v>
      </c>
      <c r="G46" s="196">
        <f>IF('Indicator Data'!F48=0,0,IF(LOG('Indicator Data'!F48)&gt;G$194,10,IF(LOG('Indicator Data'!F48)&lt;G$195,0,10-(G$194-LOG('Indicator Data'!F48))/(G$194-G$195)*10)))</f>
        <v>5.5450251074609085</v>
      </c>
      <c r="H46" s="196">
        <f>IF('Indicator Data'!G48=0,0,IF(LOG('Indicator Data'!G48)&gt;H$194,10,IF(LOG('Indicator Data'!G48)&lt;H$195,0,10-(H$194-LOG('Indicator Data'!G48))/(H$194-H$195)*10)))</f>
        <v>0</v>
      </c>
      <c r="I46" s="196">
        <f>IF('Indicator Data'!H48=0,0,IF(LOG('Indicator Data'!H48)&gt;I$194,10,IF(LOG('Indicator Data'!H48)&lt;I$195,0,10-(I$194-LOG('Indicator Data'!H48))/(I$194-I$195)*10)))</f>
        <v>0</v>
      </c>
      <c r="J46" s="196">
        <f t="shared" si="1"/>
        <v>0</v>
      </c>
      <c r="K46" s="196">
        <f>IF('Indicator Data'!I48=0,0,IF(LOG('Indicator Data'!I48)&gt;K$194,10,IF(LOG('Indicator Data'!I48)&lt;K$195,0,10-(K$194-LOG('Indicator Data'!I48))/(K$194-K$195)*10)))</f>
        <v>0</v>
      </c>
      <c r="L46" s="196">
        <f t="shared" si="2"/>
        <v>0</v>
      </c>
      <c r="M46" s="196">
        <f>IF('Indicator Data'!J48=0,0,IF(LOG('Indicator Data'!J48)&gt;M$194,10,IF(LOG('Indicator Data'!J48)&lt;M$195,0,10-(M$194-LOG('Indicator Data'!J48))/(M$194-M$195)*10)))</f>
        <v>0</v>
      </c>
      <c r="N46" s="199">
        <f>'Indicator Data'!C48/'Indicator Data'!$AX48</f>
        <v>1.1603312106352533E-3</v>
      </c>
      <c r="O46" s="199">
        <f>'Indicator Data'!D48/'Indicator Data'!$AX48</f>
        <v>2.482779155613414E-4</v>
      </c>
      <c r="P46" s="199">
        <f>'Indicator Data'!E48/'Indicator Data'!$AX48</f>
        <v>2.2783714201089062E-5</v>
      </c>
      <c r="Q46" s="199">
        <f>'Indicator Data'!F48/'Indicator Data'!$AX48</f>
        <v>1.4476421484691973E-3</v>
      </c>
      <c r="R46" s="199">
        <f>'Indicator Data'!G48/'Indicator Data'!$AX48</f>
        <v>0</v>
      </c>
      <c r="S46" s="199">
        <f>'Indicator Data'!H48/'Indicator Data'!$AX48</f>
        <v>0</v>
      </c>
      <c r="T46" s="199">
        <f>'Indicator Data'!I48/'Indicator Data'!$AX48</f>
        <v>0</v>
      </c>
      <c r="U46" s="199">
        <f>'Indicator Data'!J48/'Indicator Data'!$AX48</f>
        <v>0</v>
      </c>
      <c r="V46" s="196">
        <f t="shared" si="3"/>
        <v>5.8016560531762664</v>
      </c>
      <c r="W46" s="196">
        <f t="shared" si="4"/>
        <v>2.4827791556134144</v>
      </c>
      <c r="X46" s="196">
        <f t="shared" si="5"/>
        <v>4.3426740136226449</v>
      </c>
      <c r="Y46" s="196">
        <f t="shared" si="6"/>
        <v>3.2548163144412001E-2</v>
      </c>
      <c r="Z46" s="196">
        <f t="shared" si="7"/>
        <v>2.8952842969383941</v>
      </c>
      <c r="AA46" s="196">
        <f t="shared" si="8"/>
        <v>0</v>
      </c>
      <c r="AB46" s="196">
        <f t="shared" si="9"/>
        <v>0</v>
      </c>
      <c r="AC46" s="196">
        <f t="shared" si="10"/>
        <v>0</v>
      </c>
      <c r="AD46" s="196">
        <f t="shared" si="11"/>
        <v>0</v>
      </c>
      <c r="AE46" s="196">
        <f t="shared" si="12"/>
        <v>0</v>
      </c>
      <c r="AF46" s="196">
        <f t="shared" si="13"/>
        <v>0</v>
      </c>
      <c r="AG46" s="196">
        <f>IF('Indicator Data'!K48=0,0,IF('Indicator Data'!K48&gt;AG$194,10,IF('Indicator Data'!K48&lt;AG$195,0,10-(AG$194-'Indicator Data'!K48)/(AG$194-AG$195)*10)))</f>
        <v>2.8985507246376807</v>
      </c>
      <c r="AH46" s="196">
        <f t="shared" si="14"/>
        <v>5.553241523889791</v>
      </c>
      <c r="AI46" s="196">
        <f t="shared" si="15"/>
        <v>3.6618677683762821</v>
      </c>
      <c r="AJ46" s="196">
        <f t="shared" si="16"/>
        <v>0</v>
      </c>
      <c r="AK46" s="196">
        <f t="shared" si="17"/>
        <v>0</v>
      </c>
      <c r="AL46" s="196">
        <f t="shared" si="18"/>
        <v>0</v>
      </c>
      <c r="AM46" s="196">
        <f t="shared" si="19"/>
        <v>0</v>
      </c>
      <c r="AN46" s="196">
        <f t="shared" si="20"/>
        <v>0</v>
      </c>
      <c r="AO46" s="193">
        <f t="shared" si="21"/>
        <v>4.7205596872578388</v>
      </c>
      <c r="AP46" s="193">
        <f t="shared" si="22"/>
        <v>0.54693234637796928</v>
      </c>
      <c r="AQ46" s="193">
        <f t="shared" si="23"/>
        <v>4.3487151866786471</v>
      </c>
      <c r="AR46" s="193">
        <f t="shared" si="24"/>
        <v>0</v>
      </c>
      <c r="AS46" s="196">
        <f t="shared" si="25"/>
        <v>1.4492753623188404</v>
      </c>
      <c r="AT46" s="196">
        <f>IF('Indicator Data'!AY48&lt;1000,"x",IF('Indicator Data'!L48&gt;AT$194,10,IF('Indicator Data'!L48&lt;AT$195,0,10-(AT$194-'Indicator Data'!L48)/(AT$194-AT$195)*10)))</f>
        <v>2.2222222222222223</v>
      </c>
      <c r="AU46" s="193">
        <f t="shared" si="26"/>
        <v>1.8357487922705313</v>
      </c>
      <c r="AV46" s="191">
        <f t="shared" si="27"/>
        <v>2.5108307570298996</v>
      </c>
      <c r="AW46" s="196">
        <f>IF('Indicator Data'!M48=0,0,IF('Indicator Data'!M48&gt;AW$194,10,IF('Indicator Data'!M48&lt;AW$195,0,10-(AW$194-'Indicator Data'!M48)/(AW$194-AW$195)*10)))</f>
        <v>0.2214588590559643</v>
      </c>
      <c r="AX46" s="196">
        <f>IF('Indicator Data'!N48=0,0,IF(LOG('Indicator Data'!N48)&gt;LOG(AX$194),10,IF(LOG('Indicator Data'!N48)&lt;LOG(AX$195),0,10-(LOG(AX$194)-LOG('Indicator Data'!N48))/(LOG(AX$194)-LOG(AX$195))*10)))</f>
        <v>0</v>
      </c>
      <c r="AY46" s="193">
        <f t="shared" si="28"/>
        <v>0.1112867427884032</v>
      </c>
      <c r="AZ46" s="196">
        <f>'Indicator Data'!O48</f>
        <v>0</v>
      </c>
      <c r="BA46" s="196">
        <f>'Indicator Data'!P48</f>
        <v>2</v>
      </c>
      <c r="BB46" s="193">
        <f t="shared" si="29"/>
        <v>0</v>
      </c>
      <c r="BC46" s="191">
        <f t="shared" si="30"/>
        <v>7.7900719951882247E-2</v>
      </c>
      <c r="BD46" s="68"/>
    </row>
    <row r="47" spans="1:56" s="43" customFormat="1" x14ac:dyDescent="0.2">
      <c r="A47" s="65" t="s">
        <v>82</v>
      </c>
      <c r="B47" s="69" t="s">
        <v>81</v>
      </c>
      <c r="C47" s="196">
        <f>IF('Indicator Data'!C49=0,0,IF(LOG('Indicator Data'!C49)&gt;C$194,10,IF(LOG('Indicator Data'!C49)&lt;C$195,0,10-(C$194-LOG('Indicator Data'!C49))/(C$194-C$195)*10)))</f>
        <v>5.8342385054541772</v>
      </c>
      <c r="D47" s="196">
        <f>IF('Indicator Data'!D49=0,0,IF(LOG('Indicator Data'!D49)&gt;D$194,10,IF(LOG('Indicator Data'!D49)&lt;D$195,0,10-(D$194-LOG('Indicator Data'!D49))/(D$194-D$195)*10)))</f>
        <v>0</v>
      </c>
      <c r="E47" s="196">
        <f t="shared" si="0"/>
        <v>3.45396295787334</v>
      </c>
      <c r="F47" s="196">
        <f>IF('Indicator Data'!E49=0,0,IF(LOG('Indicator Data'!E49)&gt;F$194,10,IF(LOG('Indicator Data'!E49)&lt;F$195,0,10-(F$194-LOG('Indicator Data'!E49))/(F$194-F$195)*10)))</f>
        <v>7.7973143820644424</v>
      </c>
      <c r="G47" s="196">
        <f>IF('Indicator Data'!F49=0,0,IF(LOG('Indicator Data'!F49)&gt;G$194,10,IF(LOG('Indicator Data'!F49)&lt;G$195,0,10-(G$194-LOG('Indicator Data'!F49))/(G$194-G$195)*10)))</f>
        <v>0</v>
      </c>
      <c r="H47" s="196">
        <f>IF('Indicator Data'!G49=0,0,IF(LOG('Indicator Data'!G49)&gt;H$194,10,IF(LOG('Indicator Data'!G49)&lt;H$195,0,10-(H$194-LOG('Indicator Data'!G49))/(H$194-H$195)*10)))</f>
        <v>0</v>
      </c>
      <c r="I47" s="196">
        <f>IF('Indicator Data'!H49=0,0,IF(LOG('Indicator Data'!H49)&gt;I$194,10,IF(LOG('Indicator Data'!H49)&lt;I$195,0,10-(I$194-LOG('Indicator Data'!H49))/(I$194-I$195)*10)))</f>
        <v>0</v>
      </c>
      <c r="J47" s="196">
        <f t="shared" si="1"/>
        <v>0</v>
      </c>
      <c r="K47" s="196">
        <f>IF('Indicator Data'!I49=0,0,IF(LOG('Indicator Data'!I49)&gt;K$194,10,IF(LOG('Indicator Data'!I49)&lt;K$195,0,10-(K$194-LOG('Indicator Data'!I49))/(K$194-K$195)*10)))</f>
        <v>0</v>
      </c>
      <c r="L47" s="196">
        <f t="shared" si="2"/>
        <v>0</v>
      </c>
      <c r="M47" s="196">
        <f>IF('Indicator Data'!J49=0,0,IF(LOG('Indicator Data'!J49)&gt;M$194,10,IF(LOG('Indicator Data'!J49)&lt;M$195,0,10-(M$194-LOG('Indicator Data'!J49))/(M$194-M$195)*10)))</f>
        <v>0</v>
      </c>
      <c r="N47" s="199">
        <f>'Indicator Data'!C49/'Indicator Data'!$AX49</f>
        <v>2.0493638140109044E-4</v>
      </c>
      <c r="O47" s="199">
        <f>'Indicator Data'!D49/'Indicator Data'!$AX49</f>
        <v>0</v>
      </c>
      <c r="P47" s="199">
        <f>'Indicator Data'!E49/'Indicator Data'!$AX49</f>
        <v>1.2498255946793737E-3</v>
      </c>
      <c r="Q47" s="199">
        <f>'Indicator Data'!F49/'Indicator Data'!$AX49</f>
        <v>0</v>
      </c>
      <c r="R47" s="199">
        <f>'Indicator Data'!G49/'Indicator Data'!$AX49</f>
        <v>0</v>
      </c>
      <c r="S47" s="199">
        <f>'Indicator Data'!H49/'Indicator Data'!$AX49</f>
        <v>0</v>
      </c>
      <c r="T47" s="199">
        <f>'Indicator Data'!I49/'Indicator Data'!$AX49</f>
        <v>0</v>
      </c>
      <c r="U47" s="199">
        <f>'Indicator Data'!J49/'Indicator Data'!$AX49</f>
        <v>0</v>
      </c>
      <c r="V47" s="196">
        <f t="shared" si="3"/>
        <v>1.0246819070054514</v>
      </c>
      <c r="W47" s="196">
        <f t="shared" si="4"/>
        <v>0</v>
      </c>
      <c r="X47" s="196">
        <f t="shared" si="5"/>
        <v>0.52473138992341872</v>
      </c>
      <c r="Y47" s="196">
        <f t="shared" si="6"/>
        <v>1.7854651352562474</v>
      </c>
      <c r="Z47" s="196">
        <f t="shared" si="7"/>
        <v>0</v>
      </c>
      <c r="AA47" s="196">
        <f t="shared" si="8"/>
        <v>0</v>
      </c>
      <c r="AB47" s="196">
        <f t="shared" si="9"/>
        <v>0</v>
      </c>
      <c r="AC47" s="196">
        <f t="shared" si="10"/>
        <v>0</v>
      </c>
      <c r="AD47" s="196">
        <f t="shared" si="11"/>
        <v>0</v>
      </c>
      <c r="AE47" s="196">
        <f t="shared" si="12"/>
        <v>0</v>
      </c>
      <c r="AF47" s="196">
        <f t="shared" si="13"/>
        <v>0</v>
      </c>
      <c r="AG47" s="196">
        <f>IF('Indicator Data'!K49=0,0,IF('Indicator Data'!K49&gt;AG$194,10,IF('Indicator Data'!K49&lt;AG$195,0,10-(AG$194-'Indicator Data'!K49)/(AG$194-AG$195)*10)))</f>
        <v>0</v>
      </c>
      <c r="AH47" s="196">
        <f t="shared" si="14"/>
        <v>3.4294602062298143</v>
      </c>
      <c r="AI47" s="196">
        <f t="shared" si="15"/>
        <v>0</v>
      </c>
      <c r="AJ47" s="196">
        <f t="shared" si="16"/>
        <v>0</v>
      </c>
      <c r="AK47" s="196">
        <f t="shared" si="17"/>
        <v>0</v>
      </c>
      <c r="AL47" s="196">
        <f t="shared" si="18"/>
        <v>0</v>
      </c>
      <c r="AM47" s="196">
        <f t="shared" si="19"/>
        <v>0</v>
      </c>
      <c r="AN47" s="196">
        <f t="shared" si="20"/>
        <v>0</v>
      </c>
      <c r="AO47" s="193">
        <f t="shared" si="21"/>
        <v>2.1076963182913269</v>
      </c>
      <c r="AP47" s="193">
        <f t="shared" si="22"/>
        <v>5.5520378852006012</v>
      </c>
      <c r="AQ47" s="193">
        <f t="shared" si="23"/>
        <v>0</v>
      </c>
      <c r="AR47" s="193">
        <f t="shared" si="24"/>
        <v>0</v>
      </c>
      <c r="AS47" s="196">
        <f t="shared" si="25"/>
        <v>0</v>
      </c>
      <c r="AT47" s="196">
        <f>IF('Indicator Data'!AY49&lt;1000,"x",IF('Indicator Data'!L49&gt;AT$194,10,IF('Indicator Data'!L49&lt;AT$195,0,10-(AT$194-'Indicator Data'!L49)/(AT$194-AT$195)*10)))</f>
        <v>2.2222222222222223</v>
      </c>
      <c r="AU47" s="193">
        <f t="shared" si="26"/>
        <v>1.1111111111111112</v>
      </c>
      <c r="AV47" s="191">
        <f t="shared" si="27"/>
        <v>2.0290393955432564</v>
      </c>
      <c r="AW47" s="196">
        <f>IF('Indicator Data'!M49=0,0,IF('Indicator Data'!M49&gt;AW$194,10,IF('Indicator Data'!M49&lt;AW$195,0,10-(AW$194-'Indicator Data'!M49)/(AW$194-AW$195)*10)))</f>
        <v>0.26575461541766643</v>
      </c>
      <c r="AX47" s="196">
        <f>IF('Indicator Data'!N49=0,0,IF(LOG('Indicator Data'!N49)&gt;LOG(AX$194),10,IF(LOG('Indicator Data'!N49)&lt;LOG(AX$195),0,10-(LOG(AX$194)-LOG('Indicator Data'!N49))/(LOG(AX$194)-LOG(AX$195))*10)))</f>
        <v>0</v>
      </c>
      <c r="AY47" s="193">
        <f t="shared" si="28"/>
        <v>0.1336814910561262</v>
      </c>
      <c r="AZ47" s="196">
        <f>'Indicator Data'!O49</f>
        <v>0</v>
      </c>
      <c r="BA47" s="196">
        <f>'Indicator Data'!P49</f>
        <v>0</v>
      </c>
      <c r="BB47" s="193">
        <f t="shared" si="29"/>
        <v>0</v>
      </c>
      <c r="BC47" s="191">
        <f t="shared" si="30"/>
        <v>9.3577043739288338E-2</v>
      </c>
      <c r="BD47" s="68"/>
    </row>
    <row r="48" spans="1:56" s="43" customFormat="1" x14ac:dyDescent="0.2">
      <c r="A48" s="65" t="s">
        <v>84</v>
      </c>
      <c r="B48" s="69" t="s">
        <v>83</v>
      </c>
      <c r="C48" s="196">
        <f>IF('Indicator Data'!C50=0,0,IF(LOG('Indicator Data'!C50)&gt;C$194,10,IF(LOG('Indicator Data'!C50)&lt;C$195,0,10-(C$194-LOG('Indicator Data'!C50))/(C$194-C$195)*10)))</f>
        <v>0</v>
      </c>
      <c r="D48" s="196">
        <f>IF('Indicator Data'!D50=0,0,IF(LOG('Indicator Data'!D50)&gt;D$194,10,IF(LOG('Indicator Data'!D50)&lt;D$195,0,10-(D$194-LOG('Indicator Data'!D50))/(D$194-D$195)*10)))</f>
        <v>0</v>
      </c>
      <c r="E48" s="196">
        <f t="shared" si="0"/>
        <v>0</v>
      </c>
      <c r="F48" s="196">
        <f>IF('Indicator Data'!E50=0,0,IF(LOG('Indicator Data'!E50)&gt;F$194,10,IF(LOG('Indicator Data'!E50)&lt;F$195,0,10-(F$194-LOG('Indicator Data'!E50))/(F$194-F$195)*10)))</f>
        <v>5.0612141692479176</v>
      </c>
      <c r="G48" s="196">
        <f>IF('Indicator Data'!F50=0,0,IF(LOG('Indicator Data'!F50)&gt;G$194,10,IF(LOG('Indicator Data'!F50)&lt;G$195,0,10-(G$194-LOG('Indicator Data'!F50))/(G$194-G$195)*10)))</f>
        <v>0</v>
      </c>
      <c r="H48" s="196">
        <f>IF('Indicator Data'!G50=0,0,IF(LOG('Indicator Data'!G50)&gt;H$194,10,IF(LOG('Indicator Data'!G50)&lt;H$195,0,10-(H$194-LOG('Indicator Data'!G50))/(H$194-H$195)*10)))</f>
        <v>0</v>
      </c>
      <c r="I48" s="196">
        <f>IF('Indicator Data'!H50=0,0,IF(LOG('Indicator Data'!H50)&gt;I$194,10,IF(LOG('Indicator Data'!H50)&lt;I$195,0,10-(I$194-LOG('Indicator Data'!H50))/(I$194-I$195)*10)))</f>
        <v>0</v>
      </c>
      <c r="J48" s="196">
        <f t="shared" si="1"/>
        <v>0</v>
      </c>
      <c r="K48" s="196">
        <f>IF('Indicator Data'!I50=0,0,IF(LOG('Indicator Data'!I50)&gt;K$194,10,IF(LOG('Indicator Data'!I50)&lt;K$195,0,10-(K$194-LOG('Indicator Data'!I50))/(K$194-K$195)*10)))</f>
        <v>0</v>
      </c>
      <c r="L48" s="196">
        <f t="shared" si="2"/>
        <v>0</v>
      </c>
      <c r="M48" s="196">
        <f>IF('Indicator Data'!J50=0,0,IF(LOG('Indicator Data'!J50)&gt;M$194,10,IF(LOG('Indicator Data'!J50)&lt;M$195,0,10-(M$194-LOG('Indicator Data'!J50))/(M$194-M$195)*10)))</f>
        <v>0</v>
      </c>
      <c r="N48" s="199">
        <f>'Indicator Data'!C50/'Indicator Data'!$AX50</f>
        <v>0</v>
      </c>
      <c r="O48" s="199">
        <f>'Indicator Data'!D50/'Indicator Data'!$AX50</f>
        <v>0</v>
      </c>
      <c r="P48" s="199">
        <f>'Indicator Data'!E50/'Indicator Data'!$AX50</f>
        <v>1.8846729771740807E-4</v>
      </c>
      <c r="Q48" s="199">
        <f>'Indicator Data'!F50/'Indicator Data'!$AX50</f>
        <v>0</v>
      </c>
      <c r="R48" s="199">
        <f>'Indicator Data'!G50/'Indicator Data'!$AX50</f>
        <v>0</v>
      </c>
      <c r="S48" s="199">
        <f>'Indicator Data'!H50/'Indicator Data'!$AX50</f>
        <v>0</v>
      </c>
      <c r="T48" s="199">
        <f>'Indicator Data'!I50/'Indicator Data'!$AX50</f>
        <v>0</v>
      </c>
      <c r="U48" s="199">
        <f>'Indicator Data'!J50/'Indicator Data'!$AX50</f>
        <v>0</v>
      </c>
      <c r="V48" s="196">
        <f t="shared" si="3"/>
        <v>0</v>
      </c>
      <c r="W48" s="196">
        <f t="shared" si="4"/>
        <v>0</v>
      </c>
      <c r="X48" s="196">
        <f t="shared" si="5"/>
        <v>0</v>
      </c>
      <c r="Y48" s="196">
        <f t="shared" si="6"/>
        <v>0.26923899673915486</v>
      </c>
      <c r="Z48" s="196">
        <f t="shared" si="7"/>
        <v>0</v>
      </c>
      <c r="AA48" s="196">
        <f t="shared" si="8"/>
        <v>0</v>
      </c>
      <c r="AB48" s="196">
        <f t="shared" si="9"/>
        <v>0</v>
      </c>
      <c r="AC48" s="196">
        <f t="shared" si="10"/>
        <v>0</v>
      </c>
      <c r="AD48" s="196">
        <f t="shared" si="11"/>
        <v>0</v>
      </c>
      <c r="AE48" s="196">
        <f t="shared" si="12"/>
        <v>0</v>
      </c>
      <c r="AF48" s="196">
        <f t="shared" si="13"/>
        <v>0</v>
      </c>
      <c r="AG48" s="196">
        <f>IF('Indicator Data'!K50=0,0,IF('Indicator Data'!K50&gt;AG$194,10,IF('Indicator Data'!K50&lt;AG$195,0,10-(AG$194-'Indicator Data'!K50)/(AG$194-AG$195)*10)))</f>
        <v>1.4492753623188417</v>
      </c>
      <c r="AH48" s="196">
        <f t="shared" si="14"/>
        <v>0</v>
      </c>
      <c r="AI48" s="196">
        <f t="shared" si="15"/>
        <v>0</v>
      </c>
      <c r="AJ48" s="196">
        <f t="shared" si="16"/>
        <v>0</v>
      </c>
      <c r="AK48" s="196">
        <f t="shared" si="17"/>
        <v>0</v>
      </c>
      <c r="AL48" s="196">
        <f t="shared" si="18"/>
        <v>0</v>
      </c>
      <c r="AM48" s="196">
        <f t="shared" si="19"/>
        <v>0</v>
      </c>
      <c r="AN48" s="196">
        <f t="shared" si="20"/>
        <v>0</v>
      </c>
      <c r="AO48" s="193">
        <f t="shared" si="21"/>
        <v>0</v>
      </c>
      <c r="AP48" s="193">
        <f t="shared" si="22"/>
        <v>3.0122093986064611</v>
      </c>
      <c r="AQ48" s="193">
        <f t="shared" si="23"/>
        <v>0</v>
      </c>
      <c r="AR48" s="193">
        <f t="shared" si="24"/>
        <v>0</v>
      </c>
      <c r="AS48" s="196">
        <f t="shared" si="25"/>
        <v>0.72463768115942084</v>
      </c>
      <c r="AT48" s="196">
        <f>IF('Indicator Data'!AY50&lt;1000,"x",IF('Indicator Data'!L50&gt;AT$194,10,IF('Indicator Data'!L50&lt;AT$195,0,10-(AT$194-'Indicator Data'!L50)/(AT$194-AT$195)*10)))</f>
        <v>0</v>
      </c>
      <c r="AU48" s="193">
        <f t="shared" si="26"/>
        <v>0.36231884057971042</v>
      </c>
      <c r="AV48" s="191">
        <f t="shared" si="27"/>
        <v>0.74987300766590437</v>
      </c>
      <c r="AW48" s="196">
        <f>IF('Indicator Data'!M50=0,0,IF('Indicator Data'!M50&gt;AW$194,10,IF('Indicator Data'!M50&lt;AW$195,0,10-(AW$194-'Indicator Data'!M50)/(AW$194-AW$195)*10)))</f>
        <v>4.3034161132757376E-2</v>
      </c>
      <c r="AX48" s="196">
        <f>IF('Indicator Data'!N50=0,0,IF(LOG('Indicator Data'!N50)&gt;LOG(AX$194),10,IF(LOG('Indicator Data'!N50)&lt;LOG(AX$195),0,10-(LOG(AX$194)-LOG('Indicator Data'!N50))/(LOG(AX$194)-LOG(AX$195))*10)))</f>
        <v>0</v>
      </c>
      <c r="AY48" s="193">
        <f t="shared" si="28"/>
        <v>2.1537955324758919E-2</v>
      </c>
      <c r="AZ48" s="196">
        <f>'Indicator Data'!O50</f>
        <v>0</v>
      </c>
      <c r="BA48" s="196">
        <f>'Indicator Data'!P50</f>
        <v>0</v>
      </c>
      <c r="BB48" s="193">
        <f t="shared" si="29"/>
        <v>0</v>
      </c>
      <c r="BC48" s="191">
        <f t="shared" si="30"/>
        <v>1.5076568727331244E-2</v>
      </c>
      <c r="BD48" s="68"/>
    </row>
    <row r="49" spans="1:56" s="43" customFormat="1" x14ac:dyDescent="0.2">
      <c r="A49" s="65" t="s">
        <v>86</v>
      </c>
      <c r="B49" s="69" t="s">
        <v>85</v>
      </c>
      <c r="C49" s="196">
        <f>IF('Indicator Data'!C51=0,0,IF(LOG('Indicator Data'!C51)&gt;C$194,10,IF(LOG('Indicator Data'!C51)&lt;C$195,0,10-(C$194-LOG('Indicator Data'!C51))/(C$194-C$195)*10)))</f>
        <v>5.4358734337738825</v>
      </c>
      <c r="D49" s="196">
        <f>IF('Indicator Data'!D51=0,0,IF(LOG('Indicator Data'!D51)&gt;D$194,10,IF(LOG('Indicator Data'!D51)&lt;D$195,0,10-(D$194-LOG('Indicator Data'!D51))/(D$194-D$195)*10)))</f>
        <v>0</v>
      </c>
      <c r="E49" s="196">
        <f t="shared" si="0"/>
        <v>3.1701919946071477</v>
      </c>
      <c r="F49" s="196">
        <f>IF('Indicator Data'!E51=0,0,IF(LOG('Indicator Data'!E51)&gt;F$194,10,IF(LOG('Indicator Data'!E51)&lt;F$195,0,10-(F$194-LOG('Indicator Data'!E51))/(F$194-F$195)*10)))</f>
        <v>3.3158396523218778</v>
      </c>
      <c r="G49" s="196">
        <f>IF('Indicator Data'!F51=0,0,IF(LOG('Indicator Data'!F51)&gt;G$194,10,IF(LOG('Indicator Data'!F51)&lt;G$195,0,10-(G$194-LOG('Indicator Data'!F51))/(G$194-G$195)*10)))</f>
        <v>0</v>
      </c>
      <c r="H49" s="196">
        <f>IF('Indicator Data'!G51=0,0,IF(LOG('Indicator Data'!G51)&gt;H$194,10,IF(LOG('Indicator Data'!G51)&lt;H$195,0,10-(H$194-LOG('Indicator Data'!G51))/(H$194-H$195)*10)))</f>
        <v>0</v>
      </c>
      <c r="I49" s="196">
        <f>IF('Indicator Data'!H51=0,0,IF(LOG('Indicator Data'!H51)&gt;I$194,10,IF(LOG('Indicator Data'!H51)&lt;I$195,0,10-(I$194-LOG('Indicator Data'!H51))/(I$194-I$195)*10)))</f>
        <v>0</v>
      </c>
      <c r="J49" s="196">
        <f t="shared" si="1"/>
        <v>0</v>
      </c>
      <c r="K49" s="196">
        <f>IF('Indicator Data'!I51=0,0,IF(LOG('Indicator Data'!I51)&gt;K$194,10,IF(LOG('Indicator Data'!I51)&lt;K$195,0,10-(K$194-LOG('Indicator Data'!I51))/(K$194-K$195)*10)))</f>
        <v>0</v>
      </c>
      <c r="L49" s="196">
        <f t="shared" si="2"/>
        <v>0</v>
      </c>
      <c r="M49" s="196">
        <f>IF('Indicator Data'!J51=0,0,IF(LOG('Indicator Data'!J51)&gt;M$194,10,IF(LOG('Indicator Data'!J51)&lt;M$195,0,10-(M$194-LOG('Indicator Data'!J51))/(M$194-M$195)*10)))</f>
        <v>9.0203938289175518</v>
      </c>
      <c r="N49" s="199">
        <f>'Indicator Data'!C51/'Indicator Data'!$AX51</f>
        <v>1.7114686934076014E-3</v>
      </c>
      <c r="O49" s="199">
        <f>'Indicator Data'!D51/'Indicator Data'!$AX51</f>
        <v>0</v>
      </c>
      <c r="P49" s="199">
        <f>'Indicator Data'!E51/'Indicator Data'!$AX51</f>
        <v>2.4285969582968662E-4</v>
      </c>
      <c r="Q49" s="199">
        <f>'Indicator Data'!F51/'Indicator Data'!$AX51</f>
        <v>0</v>
      </c>
      <c r="R49" s="199">
        <f>'Indicator Data'!G51/'Indicator Data'!$AX51</f>
        <v>0</v>
      </c>
      <c r="S49" s="199">
        <f>'Indicator Data'!H51/'Indicator Data'!$AX51</f>
        <v>0</v>
      </c>
      <c r="T49" s="199">
        <f>'Indicator Data'!I51/'Indicator Data'!$AX51</f>
        <v>0</v>
      </c>
      <c r="U49" s="199">
        <f>'Indicator Data'!J51/'Indicator Data'!$AX51</f>
        <v>4.6470475612523432E-2</v>
      </c>
      <c r="V49" s="196">
        <f t="shared" si="3"/>
        <v>8.557343467038006</v>
      </c>
      <c r="W49" s="196">
        <f t="shared" si="4"/>
        <v>0</v>
      </c>
      <c r="X49" s="196">
        <f t="shared" si="5"/>
        <v>5.784273771257685</v>
      </c>
      <c r="Y49" s="196">
        <f t="shared" si="6"/>
        <v>0.34694242261383756</v>
      </c>
      <c r="Z49" s="196">
        <f t="shared" si="7"/>
        <v>0</v>
      </c>
      <c r="AA49" s="196">
        <f t="shared" si="8"/>
        <v>0</v>
      </c>
      <c r="AB49" s="196">
        <f t="shared" si="9"/>
        <v>0</v>
      </c>
      <c r="AC49" s="196">
        <f t="shared" si="10"/>
        <v>0</v>
      </c>
      <c r="AD49" s="196">
        <f t="shared" si="11"/>
        <v>0</v>
      </c>
      <c r="AE49" s="196">
        <f t="shared" si="12"/>
        <v>0</v>
      </c>
      <c r="AF49" s="196">
        <f t="shared" si="13"/>
        <v>10</v>
      </c>
      <c r="AG49" s="196">
        <f>IF('Indicator Data'!K51=0,0,IF('Indicator Data'!K51&gt;AG$194,10,IF('Indicator Data'!K51&lt;AG$195,0,10-(AG$194-'Indicator Data'!K51)/(AG$194-AG$195)*10)))</f>
        <v>8.695652173913043</v>
      </c>
      <c r="AH49" s="196">
        <f t="shared" si="14"/>
        <v>6.9966084504059438</v>
      </c>
      <c r="AI49" s="196">
        <f t="shared" si="15"/>
        <v>0</v>
      </c>
      <c r="AJ49" s="196">
        <f t="shared" si="16"/>
        <v>0</v>
      </c>
      <c r="AK49" s="196">
        <f t="shared" si="17"/>
        <v>0</v>
      </c>
      <c r="AL49" s="196">
        <f t="shared" si="18"/>
        <v>0</v>
      </c>
      <c r="AM49" s="196">
        <f t="shared" si="19"/>
        <v>0</v>
      </c>
      <c r="AN49" s="196">
        <f t="shared" si="20"/>
        <v>9.5869657104234705</v>
      </c>
      <c r="AO49" s="193">
        <f t="shared" si="21"/>
        <v>4.6072672889895196</v>
      </c>
      <c r="AP49" s="193">
        <f t="shared" si="22"/>
        <v>1.9508918476308126</v>
      </c>
      <c r="AQ49" s="193">
        <f t="shared" si="23"/>
        <v>0</v>
      </c>
      <c r="AR49" s="193">
        <f t="shared" si="24"/>
        <v>0</v>
      </c>
      <c r="AS49" s="196">
        <f t="shared" si="25"/>
        <v>9.1413089421682567</v>
      </c>
      <c r="AT49" s="196">
        <f>IF('Indicator Data'!AY51&lt;1000,"x",IF('Indicator Data'!L51&gt;AT$194,10,IF('Indicator Data'!L51&lt;AT$195,0,10-(AT$194-'Indicator Data'!L51)/(AT$194-AT$195)*10)))</f>
        <v>10</v>
      </c>
      <c r="AU49" s="193">
        <f t="shared" si="26"/>
        <v>9.5706544710841293</v>
      </c>
      <c r="AV49" s="191">
        <f t="shared" si="27"/>
        <v>4.6419482212008676</v>
      </c>
      <c r="AW49" s="196">
        <f>IF('Indicator Data'!M51=0,0,IF('Indicator Data'!M51&gt;AW$194,10,IF('Indicator Data'!M51&lt;AW$195,0,10-(AW$194-'Indicator Data'!M51)/(AW$194-AW$195)*10)))</f>
        <v>1.1664104494185921</v>
      </c>
      <c r="AX49" s="196">
        <f>IF('Indicator Data'!N51=0,0,IF(LOG('Indicator Data'!N51)&gt;LOG(AX$194),10,IF(LOG('Indicator Data'!N51)&lt;LOG(AX$195),0,10-(LOG(AX$194)-LOG('Indicator Data'!N51))/(LOG(AX$194)-LOG(AX$195))*10)))</f>
        <v>0</v>
      </c>
      <c r="AY49" s="193">
        <f t="shared" si="28"/>
        <v>0.59937129227970432</v>
      </c>
      <c r="AZ49" s="196">
        <f>'Indicator Data'!O51</f>
        <v>0</v>
      </c>
      <c r="BA49" s="196">
        <f>'Indicator Data'!P51</f>
        <v>0</v>
      </c>
      <c r="BB49" s="193">
        <f t="shared" si="29"/>
        <v>0</v>
      </c>
      <c r="BC49" s="191">
        <f t="shared" si="30"/>
        <v>0.41955990459579301</v>
      </c>
      <c r="BD49" s="68"/>
    </row>
    <row r="50" spans="1:56" s="43" customFormat="1" x14ac:dyDescent="0.2">
      <c r="A50" s="65" t="s">
        <v>88</v>
      </c>
      <c r="B50" s="69" t="s">
        <v>87</v>
      </c>
      <c r="C50" s="196">
        <f>IF('Indicator Data'!C52=0,0,IF(LOG('Indicator Data'!C52)&gt;C$194,10,IF(LOG('Indicator Data'!C52)&lt;C$195,0,10-(C$194-LOG('Indicator Data'!C52))/(C$194-C$195)*10)))</f>
        <v>2.7307671725237341</v>
      </c>
      <c r="D50" s="196">
        <f>IF('Indicator Data'!D52=0,0,IF(LOG('Indicator Data'!D52)&gt;D$194,10,IF(LOG('Indicator Data'!D52)&lt;D$195,0,10-(D$194-LOG('Indicator Data'!D52))/(D$194-D$195)*10)))</f>
        <v>0</v>
      </c>
      <c r="E50" s="196">
        <f t="shared" si="0"/>
        <v>1.4615032097002534</v>
      </c>
      <c r="F50" s="196">
        <f>IF('Indicator Data'!E52=0,0,IF(LOG('Indicator Data'!E52)&gt;F$194,10,IF(LOG('Indicator Data'!E52)&lt;F$195,0,10-(F$194-LOG('Indicator Data'!E52))/(F$194-F$195)*10)))</f>
        <v>0</v>
      </c>
      <c r="G50" s="196">
        <f>IF('Indicator Data'!F52=0,0,IF(LOG('Indicator Data'!F52)&gt;G$194,10,IF(LOG('Indicator Data'!F52)&lt;G$195,0,10-(G$194-LOG('Indicator Data'!F52))/(G$194-G$195)*10)))</f>
        <v>0</v>
      </c>
      <c r="H50" s="196">
        <f>IF('Indicator Data'!G52=0,0,IF(LOG('Indicator Data'!G52)&gt;H$194,10,IF(LOG('Indicator Data'!G52)&lt;H$195,0,10-(H$194-LOG('Indicator Data'!G52))/(H$194-H$195)*10)))</f>
        <v>4.5800692227250366</v>
      </c>
      <c r="I50" s="196">
        <f>IF('Indicator Data'!H52=0,0,IF(LOG('Indicator Data'!H52)&gt;I$194,10,IF(LOG('Indicator Data'!H52)&lt;I$195,0,10-(I$194-LOG('Indicator Data'!H52))/(I$194-I$195)*10)))</f>
        <v>6.4898109023260853</v>
      </c>
      <c r="J50" s="196">
        <f t="shared" si="1"/>
        <v>5.6173050313170378</v>
      </c>
      <c r="K50" s="196">
        <f>IF('Indicator Data'!I52=0,0,IF(LOG('Indicator Data'!I52)&gt;K$194,10,IF(LOG('Indicator Data'!I52)&lt;K$195,0,10-(K$194-LOG('Indicator Data'!I52))/(K$194-K$195)*10)))</f>
        <v>0</v>
      </c>
      <c r="L50" s="196">
        <f t="shared" si="2"/>
        <v>3.2981545788187598</v>
      </c>
      <c r="M50" s="196">
        <f>IF('Indicator Data'!J52=0,0,IF(LOG('Indicator Data'!J52)&gt;M$194,10,IF(LOG('Indicator Data'!J52)&lt;M$195,0,10-(M$194-LOG('Indicator Data'!J52))/(M$194-M$195)*10)))</f>
        <v>0</v>
      </c>
      <c r="N50" s="199">
        <f>'Indicator Data'!C52/'Indicator Data'!$AX52</f>
        <v>1.7177354452336416E-3</v>
      </c>
      <c r="O50" s="199">
        <f>'Indicator Data'!D52/'Indicator Data'!$AX52</f>
        <v>0</v>
      </c>
      <c r="P50" s="199">
        <f>'Indicator Data'!E52/'Indicator Data'!$AX52</f>
        <v>0</v>
      </c>
      <c r="Q50" s="199">
        <f>'Indicator Data'!F52/'Indicator Data'!$AX52</f>
        <v>0</v>
      </c>
      <c r="R50" s="199">
        <f>'Indicator Data'!G52/'Indicator Data'!$AX52</f>
        <v>2.7082204908128828E-2</v>
      </c>
      <c r="S50" s="199">
        <f>'Indicator Data'!H52/'Indicator Data'!$AX52</f>
        <v>1.2291154535227699E-2</v>
      </c>
      <c r="T50" s="199">
        <f>'Indicator Data'!I52/'Indicator Data'!$AX52</f>
        <v>1.3888310209296835E-4</v>
      </c>
      <c r="U50" s="199">
        <f>'Indicator Data'!J52/'Indicator Data'!$AX52</f>
        <v>0</v>
      </c>
      <c r="V50" s="196">
        <f t="shared" si="3"/>
        <v>8.5886772261682083</v>
      </c>
      <c r="W50" s="196">
        <f t="shared" si="4"/>
        <v>0</v>
      </c>
      <c r="X50" s="196">
        <f t="shared" si="5"/>
        <v>5.8170537666887583</v>
      </c>
      <c r="Y50" s="196">
        <f t="shared" si="6"/>
        <v>0</v>
      </c>
      <c r="Z50" s="196">
        <f t="shared" si="7"/>
        <v>0</v>
      </c>
      <c r="AA50" s="196">
        <f t="shared" si="8"/>
        <v>5.4164409816257653</v>
      </c>
      <c r="AB50" s="196">
        <f t="shared" si="9"/>
        <v>10</v>
      </c>
      <c r="AC50" s="196">
        <f t="shared" si="10"/>
        <v>8.5956765055242919</v>
      </c>
      <c r="AD50" s="196">
        <f t="shared" si="11"/>
        <v>4.6294367364322788</v>
      </c>
      <c r="AE50" s="196">
        <f t="shared" si="12"/>
        <v>7.0732616805091677</v>
      </c>
      <c r="AF50" s="196">
        <f t="shared" si="13"/>
        <v>0</v>
      </c>
      <c r="AG50" s="196">
        <f>IF('Indicator Data'!K52=0,0,IF('Indicator Data'!K52&gt;AG$194,10,IF('Indicator Data'!K52&lt;AG$195,0,10-(AG$194-'Indicator Data'!K52)/(AG$194-AG$195)*10)))</f>
        <v>0</v>
      </c>
      <c r="AH50" s="196">
        <f t="shared" si="14"/>
        <v>5.6597221993459712</v>
      </c>
      <c r="AI50" s="196">
        <f t="shared" si="15"/>
        <v>0</v>
      </c>
      <c r="AJ50" s="196">
        <f t="shared" si="16"/>
        <v>4.9982551021754009</v>
      </c>
      <c r="AK50" s="196">
        <f t="shared" si="17"/>
        <v>8.2449054511630422</v>
      </c>
      <c r="AL50" s="196">
        <f t="shared" si="18"/>
        <v>6.9253372888341485</v>
      </c>
      <c r="AM50" s="196">
        <f t="shared" si="19"/>
        <v>2.3147183682161394</v>
      </c>
      <c r="AN50" s="196">
        <f t="shared" si="20"/>
        <v>0</v>
      </c>
      <c r="AO50" s="193">
        <f t="shared" si="21"/>
        <v>3.9636935648039056</v>
      </c>
      <c r="AP50" s="193">
        <f t="shared" si="22"/>
        <v>0</v>
      </c>
      <c r="AQ50" s="193">
        <f t="shared" si="23"/>
        <v>0</v>
      </c>
      <c r="AR50" s="193">
        <f t="shared" si="24"/>
        <v>5.4943912422522061</v>
      </c>
      <c r="AS50" s="196">
        <f t="shared" si="25"/>
        <v>0</v>
      </c>
      <c r="AT50" s="196" t="str">
        <f>IF('Indicator Data'!AY52&lt;1000,"x",IF('Indicator Data'!L52&gt;AT$194,10,IF('Indicator Data'!L52&lt;AT$195,0,10-(AT$194-'Indicator Data'!L52)/(AT$194-AT$195)*10)))</f>
        <v>x</v>
      </c>
      <c r="AU50" s="193">
        <f t="shared" si="26"/>
        <v>0</v>
      </c>
      <c r="AV50" s="191">
        <f t="shared" si="27"/>
        <v>2.2358553324756674</v>
      </c>
      <c r="AW50" s="196">
        <f>IF('Indicator Data'!M52=0,0,IF('Indicator Data'!M52&gt;AW$194,10,IF('Indicator Data'!M52&lt;AW$195,0,10-(AW$194-'Indicator Data'!M52)/(AW$194-AW$195)*10)))</f>
        <v>1.9766002805559069E-2</v>
      </c>
      <c r="AX50" s="196">
        <f>IF('Indicator Data'!N52=0,0,IF(LOG('Indicator Data'!N52)&gt;LOG(AX$194),10,IF(LOG('Indicator Data'!N52)&lt;LOG(AX$195),0,10-(LOG(AX$194)-LOG('Indicator Data'!N52))/(LOG(AX$194)-LOG(AX$195))*10)))</f>
        <v>0</v>
      </c>
      <c r="AY50" s="193">
        <f t="shared" si="28"/>
        <v>9.8874006338888088E-3</v>
      </c>
      <c r="AZ50" s="196">
        <f>'Indicator Data'!O52</f>
        <v>0</v>
      </c>
      <c r="BA50" s="196">
        <f>'Indicator Data'!P52</f>
        <v>0</v>
      </c>
      <c r="BB50" s="193">
        <f t="shared" si="29"/>
        <v>0</v>
      </c>
      <c r="BC50" s="191">
        <f t="shared" si="30"/>
        <v>6.9211804437221656E-3</v>
      </c>
      <c r="BD50" s="68"/>
    </row>
    <row r="51" spans="1:56" s="43" customFormat="1" x14ac:dyDescent="0.2">
      <c r="A51" s="65" t="s">
        <v>90</v>
      </c>
      <c r="B51" s="69" t="s">
        <v>89</v>
      </c>
      <c r="C51" s="196">
        <f>IF('Indicator Data'!C53=0,0,IF(LOG('Indicator Data'!C53)&gt;C$194,10,IF(LOG('Indicator Data'!C53)&lt;C$195,0,10-(C$194-LOG('Indicator Data'!C53))/(C$194-C$195)*10)))</f>
        <v>8.2626358633895265</v>
      </c>
      <c r="D51" s="196">
        <f>IF('Indicator Data'!D53=0,0,IF(LOG('Indicator Data'!D53)&gt;D$194,10,IF(LOG('Indicator Data'!D53)&lt;D$195,0,10-(D$194-LOG('Indicator Data'!D53))/(D$194-D$195)*10)))</f>
        <v>9.2346073606498909</v>
      </c>
      <c r="E51" s="196">
        <f t="shared" si="0"/>
        <v>8.7991477711237529</v>
      </c>
      <c r="F51" s="196">
        <f>IF('Indicator Data'!E53=0,0,IF(LOG('Indicator Data'!E53)&gt;F$194,10,IF(LOG('Indicator Data'!E53)&lt;F$195,0,10-(F$194-LOG('Indicator Data'!E53))/(F$194-F$195)*10)))</f>
        <v>9.2284774009701067</v>
      </c>
      <c r="G51" s="196">
        <f>IF('Indicator Data'!F53=0,0,IF(LOG('Indicator Data'!F53)&gt;G$194,10,IF(LOG('Indicator Data'!F53)&lt;G$195,0,10-(G$194-LOG('Indicator Data'!F53))/(G$194-G$195)*10)))</f>
        <v>0</v>
      </c>
      <c r="H51" s="196">
        <f>IF('Indicator Data'!G53=0,0,IF(LOG('Indicator Data'!G53)&gt;H$194,10,IF(LOG('Indicator Data'!G53)&lt;H$195,0,10-(H$194-LOG('Indicator Data'!G53))/(H$194-H$195)*10)))</f>
        <v>9.5375854065557544</v>
      </c>
      <c r="I51" s="196">
        <f>IF('Indicator Data'!H53=0,0,IF(LOG('Indicator Data'!H53)&gt;I$194,10,IF(LOG('Indicator Data'!H53)&lt;I$195,0,10-(I$194-LOG('Indicator Data'!H53))/(I$194-I$195)*10)))</f>
        <v>10</v>
      </c>
      <c r="J51" s="196">
        <f t="shared" si="1"/>
        <v>9.7888547464259581</v>
      </c>
      <c r="K51" s="196">
        <f>IF('Indicator Data'!I53=0,0,IF(LOG('Indicator Data'!I53)&gt;K$194,10,IF(LOG('Indicator Data'!I53)&lt;K$195,0,10-(K$194-LOG('Indicator Data'!I53))/(K$194-K$195)*10)))</f>
        <v>10</v>
      </c>
      <c r="L51" s="196">
        <f t="shared" si="2"/>
        <v>9.899016338191494</v>
      </c>
      <c r="M51" s="196">
        <f>IF('Indicator Data'!J53=0,0,IF(LOG('Indicator Data'!J53)&gt;M$194,10,IF(LOG('Indicator Data'!J53)&lt;M$195,0,10-(M$194-LOG('Indicator Data'!J53))/(M$194-M$195)*10)))</f>
        <v>0</v>
      </c>
      <c r="N51" s="199">
        <f>'Indicator Data'!C53/'Indicator Data'!$AX53</f>
        <v>1.9402780853658799E-3</v>
      </c>
      <c r="O51" s="199">
        <f>'Indicator Data'!D53/'Indicator Data'!$AX53</f>
        <v>5.6648946978228153E-4</v>
      </c>
      <c r="P51" s="199">
        <f>'Indicator Data'!E53/'Indicator Data'!$AX53</f>
        <v>4.7228112987216832E-3</v>
      </c>
      <c r="Q51" s="199">
        <f>'Indicator Data'!F53/'Indicator Data'!$AX53</f>
        <v>0</v>
      </c>
      <c r="R51" s="199">
        <f>'Indicator Data'!G53/'Indicator Data'!$AX53</f>
        <v>5.6441992467916167E-2</v>
      </c>
      <c r="S51" s="199">
        <f>'Indicator Data'!H53/'Indicator Data'!$AX53</f>
        <v>2.2294822035992562E-2</v>
      </c>
      <c r="T51" s="199">
        <f>'Indicator Data'!I53/'Indicator Data'!$AX53</f>
        <v>4.4339734447955886E-4</v>
      </c>
      <c r="U51" s="199">
        <f>'Indicator Data'!J53/'Indicator Data'!$AX53</f>
        <v>0</v>
      </c>
      <c r="V51" s="196">
        <f t="shared" si="3"/>
        <v>9.7013904268293985</v>
      </c>
      <c r="W51" s="196">
        <f t="shared" si="4"/>
        <v>5.664894697822815</v>
      </c>
      <c r="X51" s="196">
        <f t="shared" si="5"/>
        <v>8.3402549385739881</v>
      </c>
      <c r="Y51" s="196">
        <f t="shared" si="6"/>
        <v>6.7468732838881182</v>
      </c>
      <c r="Z51" s="196">
        <f t="shared" si="7"/>
        <v>0</v>
      </c>
      <c r="AA51" s="196">
        <f t="shared" si="8"/>
        <v>10</v>
      </c>
      <c r="AB51" s="196">
        <f t="shared" si="9"/>
        <v>10</v>
      </c>
      <c r="AC51" s="196">
        <f t="shared" si="10"/>
        <v>10</v>
      </c>
      <c r="AD51" s="196">
        <f t="shared" si="11"/>
        <v>10</v>
      </c>
      <c r="AE51" s="196">
        <f t="shared" si="12"/>
        <v>10</v>
      </c>
      <c r="AF51" s="196">
        <f t="shared" si="13"/>
        <v>0</v>
      </c>
      <c r="AG51" s="196">
        <f>IF('Indicator Data'!K53=0,0,IF('Indicator Data'!K53&gt;AG$194,10,IF('Indicator Data'!K53&lt;AG$195,0,10-(AG$194-'Indicator Data'!K53)/(AG$194-AG$195)*10)))</f>
        <v>0</v>
      </c>
      <c r="AH51" s="196">
        <f t="shared" si="14"/>
        <v>8.9820131451094625</v>
      </c>
      <c r="AI51" s="196">
        <f t="shared" si="15"/>
        <v>7.4497510292363529</v>
      </c>
      <c r="AJ51" s="196">
        <f t="shared" si="16"/>
        <v>9.7687927032778781</v>
      </c>
      <c r="AK51" s="196">
        <f t="shared" si="17"/>
        <v>10</v>
      </c>
      <c r="AL51" s="196">
        <f t="shared" si="18"/>
        <v>9.8898556515153384</v>
      </c>
      <c r="AM51" s="196">
        <f t="shared" si="19"/>
        <v>10</v>
      </c>
      <c r="AN51" s="196">
        <f t="shared" si="20"/>
        <v>0</v>
      </c>
      <c r="AO51" s="193">
        <f t="shared" si="21"/>
        <v>8.5800801173689329</v>
      </c>
      <c r="AP51" s="193">
        <f t="shared" si="22"/>
        <v>8.2447089668538656</v>
      </c>
      <c r="AQ51" s="193">
        <f t="shared" si="23"/>
        <v>0</v>
      </c>
      <c r="AR51" s="193">
        <f t="shared" si="24"/>
        <v>9.9506060616129695</v>
      </c>
      <c r="AS51" s="196">
        <f t="shared" si="25"/>
        <v>0</v>
      </c>
      <c r="AT51" s="196">
        <f>IF('Indicator Data'!AY53&lt;1000,"x",IF('Indicator Data'!L53&gt;AT$194,10,IF('Indicator Data'!L53&lt;AT$195,0,10-(AT$194-'Indicator Data'!L53)/(AT$194-AT$195)*10)))</f>
        <v>1.1111111111111107</v>
      </c>
      <c r="AU51" s="193">
        <f t="shared" si="26"/>
        <v>0.55555555555555536</v>
      </c>
      <c r="AV51" s="191">
        <f t="shared" si="27"/>
        <v>7.140073130500836</v>
      </c>
      <c r="AW51" s="196">
        <f>IF('Indicator Data'!M53=0,0,IF('Indicator Data'!M53&gt;AW$194,10,IF('Indicator Data'!M53&lt;AW$195,0,10-(AW$194-'Indicator Data'!M53)/(AW$194-AW$195)*10)))</f>
        <v>0.68315151130004992</v>
      </c>
      <c r="AX51" s="196">
        <f>IF('Indicator Data'!N53=0,0,IF(LOG('Indicator Data'!N53)&gt;LOG(AX$194),10,IF(LOG('Indicator Data'!N53)&lt;LOG(AX$195),0,10-(LOG(AX$194)-LOG('Indicator Data'!N53))/(LOG(AX$194)-LOG(AX$195))*10)))</f>
        <v>3.8735777471830266</v>
      </c>
      <c r="AY51" s="193">
        <f t="shared" si="28"/>
        <v>2.4236082753517638</v>
      </c>
      <c r="AZ51" s="196">
        <f>'Indicator Data'!O53</f>
        <v>0</v>
      </c>
      <c r="BA51" s="196">
        <f>'Indicator Data'!P53</f>
        <v>0</v>
      </c>
      <c r="BB51" s="193">
        <f t="shared" si="29"/>
        <v>0</v>
      </c>
      <c r="BC51" s="191">
        <f t="shared" si="30"/>
        <v>1.6965257927462347</v>
      </c>
      <c r="BD51" s="68"/>
    </row>
    <row r="52" spans="1:56" s="43" customFormat="1" x14ac:dyDescent="0.2">
      <c r="A52" s="65" t="s">
        <v>93</v>
      </c>
      <c r="B52" s="69" t="s">
        <v>92</v>
      </c>
      <c r="C52" s="196">
        <f>IF('Indicator Data'!C54=0,0,IF(LOG('Indicator Data'!C54)&gt;C$194,10,IF(LOG('Indicator Data'!C54)&lt;C$195,0,10-(C$194-LOG('Indicator Data'!C54))/(C$194-C$195)*10)))</f>
        <v>8.6907210997971873</v>
      </c>
      <c r="D52" s="196">
        <f>IF('Indicator Data'!D54=0,0,IF(LOG('Indicator Data'!D54)&gt;D$194,10,IF(LOG('Indicator Data'!D54)&lt;D$195,0,10-(D$194-LOG('Indicator Data'!D54))/(D$194-D$195)*10)))</f>
        <v>10</v>
      </c>
      <c r="E52" s="196">
        <f t="shared" si="0"/>
        <v>9.4711957978119017</v>
      </c>
      <c r="F52" s="196">
        <f>IF('Indicator Data'!E54=0,0,IF(LOG('Indicator Data'!E54)&gt;F$194,10,IF(LOG('Indicator Data'!E54)&lt;F$195,0,10-(F$194-LOG('Indicator Data'!E54))/(F$194-F$195)*10)))</f>
        <v>8.0717706495049324</v>
      </c>
      <c r="G52" s="196">
        <f>IF('Indicator Data'!F54=0,0,IF(LOG('Indicator Data'!F54)&gt;G$194,10,IF(LOG('Indicator Data'!F54)&lt;G$195,0,10-(G$194-LOG('Indicator Data'!F54))/(G$194-G$195)*10)))</f>
        <v>10</v>
      </c>
      <c r="H52" s="196">
        <f>IF('Indicator Data'!G54=0,0,IF(LOG('Indicator Data'!G54)&gt;H$194,10,IF(LOG('Indicator Data'!G54)&lt;H$195,0,10-(H$194-LOG('Indicator Data'!G54))/(H$194-H$195)*10)))</f>
        <v>0</v>
      </c>
      <c r="I52" s="196">
        <f>IF('Indicator Data'!H54=0,0,IF(LOG('Indicator Data'!H54)&gt;I$194,10,IF(LOG('Indicator Data'!H54)&lt;I$195,0,10-(I$194-LOG('Indicator Data'!H54))/(I$194-I$195)*10)))</f>
        <v>0</v>
      </c>
      <c r="J52" s="196">
        <f t="shared" si="1"/>
        <v>0</v>
      </c>
      <c r="K52" s="196">
        <f>IF('Indicator Data'!I54=0,0,IF(LOG('Indicator Data'!I54)&gt;K$194,10,IF(LOG('Indicator Data'!I54)&lt;K$195,0,10-(K$194-LOG('Indicator Data'!I54))/(K$194-K$195)*10)))</f>
        <v>0</v>
      </c>
      <c r="L52" s="196">
        <f t="shared" si="2"/>
        <v>0</v>
      </c>
      <c r="M52" s="196">
        <f>IF('Indicator Data'!J54=0,0,IF(LOG('Indicator Data'!J54)&gt;M$194,10,IF(LOG('Indicator Data'!J54)&lt;M$195,0,10-(M$194-LOG('Indicator Data'!J54))/(M$194-M$195)*10)))</f>
        <v>6.9965890883844626</v>
      </c>
      <c r="N52" s="199">
        <f>'Indicator Data'!C54/'Indicator Data'!$AX54</f>
        <v>1.9025771019313706E-3</v>
      </c>
      <c r="O52" s="199">
        <f>'Indicator Data'!D54/'Indicator Data'!$AX54</f>
        <v>6.8768316060211713E-4</v>
      </c>
      <c r="P52" s="199">
        <f>'Indicator Data'!E54/'Indicator Data'!$AX54</f>
        <v>1.075875667609064E-3</v>
      </c>
      <c r="Q52" s="199">
        <f>'Indicator Data'!F54/'Indicator Data'!$AX54</f>
        <v>1.9818046626108043E-2</v>
      </c>
      <c r="R52" s="199">
        <f>'Indicator Data'!G54/'Indicator Data'!$AX54</f>
        <v>0</v>
      </c>
      <c r="S52" s="199">
        <f>'Indicator Data'!H54/'Indicator Data'!$AX54</f>
        <v>0</v>
      </c>
      <c r="T52" s="199">
        <f>'Indicator Data'!I54/'Indicator Data'!$AX54</f>
        <v>0</v>
      </c>
      <c r="U52" s="199">
        <f>'Indicator Data'!J54/'Indicator Data'!$AX54</f>
        <v>3.9965887451253926E-4</v>
      </c>
      <c r="V52" s="196">
        <f t="shared" si="3"/>
        <v>9.5128855096568525</v>
      </c>
      <c r="W52" s="196">
        <f t="shared" si="4"/>
        <v>6.8768316060211712</v>
      </c>
      <c r="X52" s="196">
        <f t="shared" si="5"/>
        <v>8.5097011263628772</v>
      </c>
      <c r="Y52" s="196">
        <f t="shared" si="6"/>
        <v>1.5369652394415194</v>
      </c>
      <c r="Z52" s="196">
        <f t="shared" si="7"/>
        <v>10</v>
      </c>
      <c r="AA52" s="196">
        <f t="shared" si="8"/>
        <v>0</v>
      </c>
      <c r="AB52" s="196">
        <f t="shared" si="9"/>
        <v>0</v>
      </c>
      <c r="AC52" s="196">
        <f t="shared" si="10"/>
        <v>0</v>
      </c>
      <c r="AD52" s="196">
        <f t="shared" si="11"/>
        <v>0</v>
      </c>
      <c r="AE52" s="196">
        <f t="shared" si="12"/>
        <v>0</v>
      </c>
      <c r="AF52" s="196">
        <f t="shared" si="13"/>
        <v>0.13321962483751193</v>
      </c>
      <c r="AG52" s="196">
        <f>IF('Indicator Data'!K54=0,0,IF('Indicator Data'!K54&gt;AG$194,10,IF('Indicator Data'!K54&lt;AG$195,0,10-(AG$194-'Indicator Data'!K54)/(AG$194-AG$195)*10)))</f>
        <v>4.3478260869565224</v>
      </c>
      <c r="AH52" s="196">
        <f t="shared" si="14"/>
        <v>9.1018033047270208</v>
      </c>
      <c r="AI52" s="196">
        <f t="shared" si="15"/>
        <v>8.4384158030105851</v>
      </c>
      <c r="AJ52" s="196">
        <f t="shared" si="16"/>
        <v>0</v>
      </c>
      <c r="AK52" s="196">
        <f t="shared" si="17"/>
        <v>0</v>
      </c>
      <c r="AL52" s="196">
        <f t="shared" si="18"/>
        <v>0</v>
      </c>
      <c r="AM52" s="196">
        <f t="shared" si="19"/>
        <v>0</v>
      </c>
      <c r="AN52" s="196">
        <f t="shared" si="20"/>
        <v>4.3903391105611673</v>
      </c>
      <c r="AO52" s="193">
        <f t="shared" si="21"/>
        <v>9.0456590854861894</v>
      </c>
      <c r="AP52" s="193">
        <f t="shared" si="22"/>
        <v>5.7167539730375534</v>
      </c>
      <c r="AQ52" s="193">
        <f t="shared" si="23"/>
        <v>10</v>
      </c>
      <c r="AR52" s="193">
        <f t="shared" si="24"/>
        <v>0</v>
      </c>
      <c r="AS52" s="196">
        <f t="shared" si="25"/>
        <v>4.3690825987588449</v>
      </c>
      <c r="AT52" s="196">
        <f>IF('Indicator Data'!AY54&lt;1000,"x",IF('Indicator Data'!L54&gt;AT$194,10,IF('Indicator Data'!L54&lt;AT$195,0,10-(AT$194-'Indicator Data'!L54)/(AT$194-AT$195)*10)))</f>
        <v>0</v>
      </c>
      <c r="AU52" s="193">
        <f t="shared" si="26"/>
        <v>2.1845412993794224</v>
      </c>
      <c r="AV52" s="191">
        <f t="shared" si="27"/>
        <v>6.9631862657353008</v>
      </c>
      <c r="AW52" s="196">
        <f>IF('Indicator Data'!M54=0,0,IF('Indicator Data'!M54&gt;AW$194,10,IF('Indicator Data'!M54&lt;AW$195,0,10-(AW$194-'Indicator Data'!M54)/(AW$194-AW$195)*10)))</f>
        <v>1.6078167094950651</v>
      </c>
      <c r="AX52" s="196">
        <f>IF('Indicator Data'!N54=0,0,IF(LOG('Indicator Data'!N54)&gt;LOG(AX$194),10,IF(LOG('Indicator Data'!N54)&lt;LOG(AX$195),0,10-(LOG(AX$194)-LOG('Indicator Data'!N54))/(LOG(AX$194)-LOG(AX$195))*10)))</f>
        <v>0.48564716861852908</v>
      </c>
      <c r="AY52" s="193">
        <f t="shared" si="28"/>
        <v>1.0623842266116155</v>
      </c>
      <c r="AZ52" s="196">
        <f>'Indicator Data'!O54</f>
        <v>0</v>
      </c>
      <c r="BA52" s="196">
        <f>'Indicator Data'!P54</f>
        <v>2</v>
      </c>
      <c r="BB52" s="193">
        <f t="shared" si="29"/>
        <v>0</v>
      </c>
      <c r="BC52" s="191">
        <f t="shared" si="30"/>
        <v>0.74366895862813076</v>
      </c>
      <c r="BD52" s="68"/>
    </row>
    <row r="53" spans="1:56" s="43" customFormat="1" x14ac:dyDescent="0.2">
      <c r="A53" s="65" t="s">
        <v>95</v>
      </c>
      <c r="B53" s="69" t="s">
        <v>94</v>
      </c>
      <c r="C53" s="196">
        <f>IF('Indicator Data'!C55=0,0,IF(LOG('Indicator Data'!C55)&gt;C$194,10,IF(LOG('Indicator Data'!C55)&lt;C$195,0,10-(C$194-LOG('Indicator Data'!C55))/(C$194-C$195)*10)))</f>
        <v>10</v>
      </c>
      <c r="D53" s="196">
        <f>IF('Indicator Data'!D55=0,0,IF(LOG('Indicator Data'!D55)&gt;D$194,10,IF(LOG('Indicator Data'!D55)&lt;D$195,0,10-(D$194-LOG('Indicator Data'!D55))/(D$194-D$195)*10)))</f>
        <v>0</v>
      </c>
      <c r="E53" s="196">
        <f t="shared" si="0"/>
        <v>7.5974692664795773</v>
      </c>
      <c r="F53" s="196">
        <f>IF('Indicator Data'!E55=0,0,IF(LOG('Indicator Data'!E55)&gt;F$194,10,IF(LOG('Indicator Data'!E55)&lt;F$195,0,10-(F$194-LOG('Indicator Data'!E55))/(F$194-F$195)*10)))</f>
        <v>10</v>
      </c>
      <c r="G53" s="196">
        <f>IF('Indicator Data'!F55=0,0,IF(LOG('Indicator Data'!F55)&gt;G$194,10,IF(LOG('Indicator Data'!F55)&lt;G$195,0,10-(G$194-LOG('Indicator Data'!F55))/(G$194-G$195)*10)))</f>
        <v>10</v>
      </c>
      <c r="H53" s="196">
        <f>IF('Indicator Data'!G55=0,0,IF(LOG('Indicator Data'!G55)&gt;H$194,10,IF(LOG('Indicator Data'!G55)&lt;H$195,0,10-(H$194-LOG('Indicator Data'!G55))/(H$194-H$195)*10)))</f>
        <v>0</v>
      </c>
      <c r="I53" s="196">
        <f>IF('Indicator Data'!H55=0,0,IF(LOG('Indicator Data'!H55)&gt;I$194,10,IF(LOG('Indicator Data'!H55)&lt;I$195,0,10-(I$194-LOG('Indicator Data'!H55))/(I$194-I$195)*10)))</f>
        <v>0</v>
      </c>
      <c r="J53" s="196">
        <f t="shared" si="1"/>
        <v>0</v>
      </c>
      <c r="K53" s="196">
        <f>IF('Indicator Data'!I55=0,0,IF(LOG('Indicator Data'!I55)&gt;K$194,10,IF(LOG('Indicator Data'!I55)&lt;K$195,0,10-(K$194-LOG('Indicator Data'!I55))/(K$194-K$195)*10)))</f>
        <v>0</v>
      </c>
      <c r="L53" s="196">
        <f t="shared" si="2"/>
        <v>0</v>
      </c>
      <c r="M53" s="196">
        <f>IF('Indicator Data'!J55=0,0,IF(LOG('Indicator Data'!J55)&gt;M$194,10,IF(LOG('Indicator Data'!J55)&lt;M$195,0,10-(M$194-LOG('Indicator Data'!J55))/(M$194-M$195)*10)))</f>
        <v>0</v>
      </c>
      <c r="N53" s="199">
        <f>'Indicator Data'!C55/'Indicator Data'!$AX55</f>
        <v>1.2501391998662446E-3</v>
      </c>
      <c r="O53" s="199">
        <f>'Indicator Data'!D55/'Indicator Data'!$AX55</f>
        <v>0</v>
      </c>
      <c r="P53" s="199">
        <f>'Indicator Data'!E55/'Indicator Data'!$AX55</f>
        <v>2.2390703133399331E-3</v>
      </c>
      <c r="Q53" s="199">
        <f>'Indicator Data'!F55/'Indicator Data'!$AX55</f>
        <v>2.0463369709055402E-3</v>
      </c>
      <c r="R53" s="199">
        <f>'Indicator Data'!G55/'Indicator Data'!$AX55</f>
        <v>0</v>
      </c>
      <c r="S53" s="199">
        <f>'Indicator Data'!H55/'Indicator Data'!$AX55</f>
        <v>0</v>
      </c>
      <c r="T53" s="199">
        <f>'Indicator Data'!I55/'Indicator Data'!$AX55</f>
        <v>0</v>
      </c>
      <c r="U53" s="199">
        <f>'Indicator Data'!J55/'Indicator Data'!$AX55</f>
        <v>0</v>
      </c>
      <c r="V53" s="196">
        <f t="shared" si="3"/>
        <v>6.2506959993312226</v>
      </c>
      <c r="W53" s="196">
        <f t="shared" si="4"/>
        <v>0</v>
      </c>
      <c r="X53" s="196">
        <f t="shared" si="5"/>
        <v>3.762328058583988</v>
      </c>
      <c r="Y53" s="196">
        <f t="shared" si="6"/>
        <v>3.1986718761999047</v>
      </c>
      <c r="Z53" s="196">
        <f t="shared" si="7"/>
        <v>4.0926739418110802</v>
      </c>
      <c r="AA53" s="196">
        <f t="shared" si="8"/>
        <v>0</v>
      </c>
      <c r="AB53" s="196">
        <f t="shared" si="9"/>
        <v>0</v>
      </c>
      <c r="AC53" s="196">
        <f t="shared" si="10"/>
        <v>0</v>
      </c>
      <c r="AD53" s="196">
        <f t="shared" si="11"/>
        <v>0</v>
      </c>
      <c r="AE53" s="196">
        <f t="shared" si="12"/>
        <v>0</v>
      </c>
      <c r="AF53" s="196">
        <f t="shared" si="13"/>
        <v>0</v>
      </c>
      <c r="AG53" s="196">
        <f>IF('Indicator Data'!K55=0,0,IF('Indicator Data'!K55&gt;AG$194,10,IF('Indicator Data'!K55&lt;AG$195,0,10-(AG$194-'Indicator Data'!K55)/(AG$194-AG$195)*10)))</f>
        <v>0</v>
      </c>
      <c r="AH53" s="196">
        <f t="shared" si="14"/>
        <v>8.1253479996656104</v>
      </c>
      <c r="AI53" s="196">
        <f t="shared" si="15"/>
        <v>0</v>
      </c>
      <c r="AJ53" s="196">
        <f t="shared" si="16"/>
        <v>0</v>
      </c>
      <c r="AK53" s="196">
        <f t="shared" si="17"/>
        <v>0</v>
      </c>
      <c r="AL53" s="196">
        <f t="shared" si="18"/>
        <v>0</v>
      </c>
      <c r="AM53" s="196">
        <f t="shared" si="19"/>
        <v>0</v>
      </c>
      <c r="AN53" s="196">
        <f t="shared" si="20"/>
        <v>0</v>
      </c>
      <c r="AO53" s="193">
        <f t="shared" si="21"/>
        <v>6.029675128981812</v>
      </c>
      <c r="AP53" s="193">
        <f t="shared" si="22"/>
        <v>8.1460480173639738</v>
      </c>
      <c r="AQ53" s="193">
        <f t="shared" si="23"/>
        <v>8.3185739991921874</v>
      </c>
      <c r="AR53" s="193">
        <f t="shared" si="24"/>
        <v>0</v>
      </c>
      <c r="AS53" s="196">
        <f t="shared" si="25"/>
        <v>0</v>
      </c>
      <c r="AT53" s="196">
        <f>IF('Indicator Data'!AY55&lt;1000,"x",IF('Indicator Data'!L55&gt;AT$194,10,IF('Indicator Data'!L55&lt;AT$195,0,10-(AT$194-'Indicator Data'!L55)/(AT$194-AT$195)*10)))</f>
        <v>2.2222222222222223</v>
      </c>
      <c r="AU53" s="193">
        <f t="shared" si="26"/>
        <v>1.1111111111111112</v>
      </c>
      <c r="AV53" s="191">
        <f t="shared" si="27"/>
        <v>5.6916591829125851</v>
      </c>
      <c r="AW53" s="196">
        <f>IF('Indicator Data'!M55=0,0,IF('Indicator Data'!M55&gt;AW$194,10,IF('Indicator Data'!M55&lt;AW$195,0,10-(AW$194-'Indicator Data'!M55)/(AW$194-AW$195)*10)))</f>
        <v>5.7055824301468174</v>
      </c>
      <c r="AX53" s="196">
        <f>IF('Indicator Data'!N55=0,0,IF(LOG('Indicator Data'!N55)&gt;LOG(AX$194),10,IF(LOG('Indicator Data'!N55)&lt;LOG(AX$195),0,10-(LOG(AX$194)-LOG('Indicator Data'!N55))/(LOG(AX$194)-LOG(AX$195))*10)))</f>
        <v>8.123611499131842</v>
      </c>
      <c r="AY53" s="193">
        <f t="shared" si="28"/>
        <v>7.0925274256662449</v>
      </c>
      <c r="AZ53" s="196">
        <f>'Indicator Data'!O55</f>
        <v>3</v>
      </c>
      <c r="BA53" s="196">
        <f>'Indicator Data'!P55</f>
        <v>4</v>
      </c>
      <c r="BB53" s="193">
        <f t="shared" si="29"/>
        <v>7</v>
      </c>
      <c r="BC53" s="191">
        <f t="shared" si="30"/>
        <v>7</v>
      </c>
      <c r="BD53" s="68"/>
    </row>
    <row r="54" spans="1:56" s="43" customFormat="1" x14ac:dyDescent="0.2">
      <c r="A54" s="65" t="s">
        <v>97</v>
      </c>
      <c r="B54" s="69" t="s">
        <v>96</v>
      </c>
      <c r="C54" s="196">
        <f>IF('Indicator Data'!C56=0,0,IF(LOG('Indicator Data'!C56)&gt;C$194,10,IF(LOG('Indicator Data'!C56)&lt;C$195,0,10-(C$194-LOG('Indicator Data'!C56))/(C$194-C$195)*10)))</f>
        <v>7.7516934541788522</v>
      </c>
      <c r="D54" s="196">
        <f>IF('Indicator Data'!D56=0,0,IF(LOG('Indicator Data'!D56)&gt;D$194,10,IF(LOG('Indicator Data'!D56)&lt;D$195,0,10-(D$194-LOG('Indicator Data'!D56))/(D$194-D$195)*10)))</f>
        <v>6.1648865570038742</v>
      </c>
      <c r="E54" s="196">
        <f t="shared" si="0"/>
        <v>7.0347850566572054</v>
      </c>
      <c r="F54" s="196">
        <f>IF('Indicator Data'!E56=0,0,IF(LOG('Indicator Data'!E56)&gt;F$194,10,IF(LOG('Indicator Data'!E56)&lt;F$195,0,10-(F$194-LOG('Indicator Data'!E56))/(F$194-F$195)*10)))</f>
        <v>6.6296481731173724</v>
      </c>
      <c r="G54" s="196">
        <f>IF('Indicator Data'!F56=0,0,IF(LOG('Indicator Data'!F56)&gt;G$194,10,IF(LOG('Indicator Data'!F56)&lt;G$195,0,10-(G$194-LOG('Indicator Data'!F56))/(G$194-G$195)*10)))</f>
        <v>8.7632481034873457</v>
      </c>
      <c r="H54" s="196">
        <f>IF('Indicator Data'!G56=0,0,IF(LOG('Indicator Data'!G56)&gt;H$194,10,IF(LOG('Indicator Data'!G56)&lt;H$195,0,10-(H$194-LOG('Indicator Data'!G56))/(H$194-H$195)*10)))</f>
        <v>0</v>
      </c>
      <c r="I54" s="196">
        <f>IF('Indicator Data'!H56=0,0,IF(LOG('Indicator Data'!H56)&gt;I$194,10,IF(LOG('Indicator Data'!H56)&lt;I$195,0,10-(I$194-LOG('Indicator Data'!H56))/(I$194-I$195)*10)))</f>
        <v>0</v>
      </c>
      <c r="J54" s="196">
        <f t="shared" si="1"/>
        <v>0</v>
      </c>
      <c r="K54" s="196">
        <f>IF('Indicator Data'!I56=0,0,IF(LOG('Indicator Data'!I56)&gt;K$194,10,IF(LOG('Indicator Data'!I56)&lt;K$195,0,10-(K$194-LOG('Indicator Data'!I56))/(K$194-K$195)*10)))</f>
        <v>0</v>
      </c>
      <c r="L54" s="196">
        <f t="shared" si="2"/>
        <v>0</v>
      </c>
      <c r="M54" s="196">
        <f>IF('Indicator Data'!J56=0,0,IF(LOG('Indicator Data'!J56)&gt;M$194,10,IF(LOG('Indicator Data'!J56)&lt;M$195,0,10-(M$194-LOG('Indicator Data'!J56))/(M$194-M$195)*10)))</f>
        <v>8.1008303882759236</v>
      </c>
      <c r="N54" s="199">
        <f>'Indicator Data'!C56/'Indicator Data'!$AX56</f>
        <v>1.9886439146404805E-3</v>
      </c>
      <c r="O54" s="199">
        <f>'Indicator Data'!D56/'Indicator Data'!$AX56</f>
        <v>1.1151816407369003E-4</v>
      </c>
      <c r="P54" s="199">
        <f>'Indicator Data'!E56/'Indicator Data'!$AX56</f>
        <v>7.0752031321416413E-4</v>
      </c>
      <c r="Q54" s="199">
        <f>'Indicator Data'!F56/'Indicator Data'!$AX56</f>
        <v>5.0486920968119946E-3</v>
      </c>
      <c r="R54" s="199">
        <f>'Indicator Data'!G56/'Indicator Data'!$AX56</f>
        <v>0</v>
      </c>
      <c r="S54" s="199">
        <f>'Indicator Data'!H56/'Indicator Data'!$AX56</f>
        <v>0</v>
      </c>
      <c r="T54" s="199">
        <f>'Indicator Data'!I56/'Indicator Data'!$AX56</f>
        <v>0</v>
      </c>
      <c r="U54" s="199">
        <f>'Indicator Data'!J56/'Indicator Data'!$AX56</f>
        <v>2.7429115246047188E-3</v>
      </c>
      <c r="V54" s="196">
        <f t="shared" si="3"/>
        <v>9.943219573202402</v>
      </c>
      <c r="W54" s="196">
        <f t="shared" si="4"/>
        <v>1.1151816407369015</v>
      </c>
      <c r="X54" s="196">
        <f t="shared" si="5"/>
        <v>7.6943639091685494</v>
      </c>
      <c r="Y54" s="196">
        <f t="shared" si="6"/>
        <v>1.0107433045916636</v>
      </c>
      <c r="Z54" s="196">
        <f t="shared" si="7"/>
        <v>10</v>
      </c>
      <c r="AA54" s="196">
        <f t="shared" si="8"/>
        <v>0</v>
      </c>
      <c r="AB54" s="196">
        <f t="shared" si="9"/>
        <v>0</v>
      </c>
      <c r="AC54" s="196">
        <f t="shared" si="10"/>
        <v>0</v>
      </c>
      <c r="AD54" s="196">
        <f t="shared" si="11"/>
        <v>0</v>
      </c>
      <c r="AE54" s="196">
        <f t="shared" si="12"/>
        <v>0</v>
      </c>
      <c r="AF54" s="196">
        <f t="shared" si="13"/>
        <v>0.91430384153490607</v>
      </c>
      <c r="AG54" s="196">
        <f>IF('Indicator Data'!K56=0,0,IF('Indicator Data'!K56&gt;AG$194,10,IF('Indicator Data'!K56&lt;AG$195,0,10-(AG$194-'Indicator Data'!K56)/(AG$194-AG$195)*10)))</f>
        <v>5.7971014492753623</v>
      </c>
      <c r="AH54" s="196">
        <f t="shared" si="14"/>
        <v>8.8474565136906271</v>
      </c>
      <c r="AI54" s="196">
        <f t="shared" si="15"/>
        <v>3.6400340988703879</v>
      </c>
      <c r="AJ54" s="196">
        <f t="shared" si="16"/>
        <v>0</v>
      </c>
      <c r="AK54" s="196">
        <f t="shared" si="17"/>
        <v>0</v>
      </c>
      <c r="AL54" s="196">
        <f t="shared" si="18"/>
        <v>0</v>
      </c>
      <c r="AM54" s="196">
        <f t="shared" si="19"/>
        <v>0</v>
      </c>
      <c r="AN54" s="196">
        <f t="shared" si="20"/>
        <v>5.5707814857123701</v>
      </c>
      <c r="AO54" s="193">
        <f t="shared" si="21"/>
        <v>7.3791175901144657</v>
      </c>
      <c r="AP54" s="193">
        <f t="shared" si="22"/>
        <v>4.3832270466357119</v>
      </c>
      <c r="AQ54" s="193">
        <f t="shared" si="23"/>
        <v>9.4959527055243651</v>
      </c>
      <c r="AR54" s="193">
        <f t="shared" si="24"/>
        <v>0</v>
      </c>
      <c r="AS54" s="196">
        <f t="shared" si="25"/>
        <v>5.6839414674938666</v>
      </c>
      <c r="AT54" s="196">
        <f>IF('Indicator Data'!AY56&lt;1000,"x",IF('Indicator Data'!L56&gt;AT$194,10,IF('Indicator Data'!L56&lt;AT$195,0,10-(AT$194-'Indicator Data'!L56)/(AT$194-AT$195)*10)))</f>
        <v>0</v>
      </c>
      <c r="AU54" s="193">
        <f t="shared" si="26"/>
        <v>2.8419707337469333</v>
      </c>
      <c r="AV54" s="191">
        <f t="shared" si="27"/>
        <v>5.9320567273463602</v>
      </c>
      <c r="AW54" s="196">
        <f>IF('Indicator Data'!M56=0,0,IF('Indicator Data'!M56&gt;AW$194,10,IF('Indicator Data'!M56&lt;AW$195,0,10-(AW$194-'Indicator Data'!M56)/(AW$194-AW$195)*10)))</f>
        <v>1.2309299191017224</v>
      </c>
      <c r="AX54" s="196">
        <f>IF('Indicator Data'!N56=0,0,IF(LOG('Indicator Data'!N56)&gt;LOG(AX$194),10,IF(LOG('Indicator Data'!N56)&lt;LOG(AX$195),0,10-(LOG(AX$194)-LOG('Indicator Data'!N56))/(LOG(AX$194)-LOG(AX$195))*10)))</f>
        <v>1.7408336258086816</v>
      </c>
      <c r="AY54" s="193">
        <f t="shared" si="28"/>
        <v>1.4892589310891127</v>
      </c>
      <c r="AZ54" s="196">
        <f>'Indicator Data'!O56</f>
        <v>0</v>
      </c>
      <c r="BA54" s="196">
        <f>'Indicator Data'!P56</f>
        <v>3</v>
      </c>
      <c r="BB54" s="193">
        <f t="shared" si="29"/>
        <v>0</v>
      </c>
      <c r="BC54" s="191">
        <f t="shared" si="30"/>
        <v>1.0424812517623789</v>
      </c>
      <c r="BD54" s="68"/>
    </row>
    <row r="55" spans="1:56" s="43" customFormat="1" x14ac:dyDescent="0.2">
      <c r="A55" s="65" t="s">
        <v>99</v>
      </c>
      <c r="B55" s="69" t="s">
        <v>98</v>
      </c>
      <c r="C55" s="196">
        <f>IF('Indicator Data'!C57=0,0,IF(LOG('Indicator Data'!C57)&gt;C$194,10,IF(LOG('Indicator Data'!C57)&lt;C$195,0,10-(C$194-LOG('Indicator Data'!C57))/(C$194-C$195)*10)))</f>
        <v>0</v>
      </c>
      <c r="D55" s="196">
        <f>IF('Indicator Data'!D57=0,0,IF(LOG('Indicator Data'!D57)&gt;D$194,10,IF(LOG('Indicator Data'!D57)&lt;D$195,0,10-(D$194-LOG('Indicator Data'!D57))/(D$194-D$195)*10)))</f>
        <v>0</v>
      </c>
      <c r="E55" s="196">
        <f t="shared" si="0"/>
        <v>0</v>
      </c>
      <c r="F55" s="196">
        <f>IF('Indicator Data'!E57=0,0,IF(LOG('Indicator Data'!E57)&gt;F$194,10,IF(LOG('Indicator Data'!E57)&lt;F$195,0,10-(F$194-LOG('Indicator Data'!E57))/(F$194-F$195)*10)))</f>
        <v>4.8487981315465465</v>
      </c>
      <c r="G55" s="196">
        <f>IF('Indicator Data'!F57=0,0,IF(LOG('Indicator Data'!F57)&gt;G$194,10,IF(LOG('Indicator Data'!F57)&lt;G$195,0,10-(G$194-LOG('Indicator Data'!F57))/(G$194-G$195)*10)))</f>
        <v>0</v>
      </c>
      <c r="H55" s="196">
        <f>IF('Indicator Data'!G57=0,0,IF(LOG('Indicator Data'!G57)&gt;H$194,10,IF(LOG('Indicator Data'!G57)&lt;H$195,0,10-(H$194-LOG('Indicator Data'!G57))/(H$194-H$195)*10)))</f>
        <v>0</v>
      </c>
      <c r="I55" s="196">
        <f>IF('Indicator Data'!H57=0,0,IF(LOG('Indicator Data'!H57)&gt;I$194,10,IF(LOG('Indicator Data'!H57)&lt;I$195,0,10-(I$194-LOG('Indicator Data'!H57))/(I$194-I$195)*10)))</f>
        <v>0</v>
      </c>
      <c r="J55" s="196">
        <f t="shared" si="1"/>
        <v>0</v>
      </c>
      <c r="K55" s="196">
        <f>IF('Indicator Data'!I57=0,0,IF(LOG('Indicator Data'!I57)&gt;K$194,10,IF(LOG('Indicator Data'!I57)&lt;K$195,0,10-(K$194-LOG('Indicator Data'!I57))/(K$194-K$195)*10)))</f>
        <v>0</v>
      </c>
      <c r="L55" s="196">
        <f t="shared" si="2"/>
        <v>0</v>
      </c>
      <c r="M55" s="196">
        <f>IF('Indicator Data'!J57=0,0,IF(LOG('Indicator Data'!J57)&gt;M$194,10,IF(LOG('Indicator Data'!J57)&lt;M$195,0,10-(M$194-LOG('Indicator Data'!J57))/(M$194-M$195)*10)))</f>
        <v>0</v>
      </c>
      <c r="N55" s="199">
        <f>'Indicator Data'!C57/'Indicator Data'!$AX57</f>
        <v>8.6211295821129922E-7</v>
      </c>
      <c r="O55" s="199">
        <f>'Indicator Data'!D57/'Indicator Data'!$AX57</f>
        <v>0</v>
      </c>
      <c r="P55" s="199">
        <f>'Indicator Data'!E57/'Indicator Data'!$AX57</f>
        <v>1.149252193486514E-3</v>
      </c>
      <c r="Q55" s="199">
        <f>'Indicator Data'!F57/'Indicator Data'!$AX57</f>
        <v>0</v>
      </c>
      <c r="R55" s="199">
        <f>'Indicator Data'!G57/'Indicator Data'!$AX57</f>
        <v>0</v>
      </c>
      <c r="S55" s="199">
        <f>'Indicator Data'!H57/'Indicator Data'!$AX57</f>
        <v>0</v>
      </c>
      <c r="T55" s="199">
        <f>'Indicator Data'!I57/'Indicator Data'!$AX57</f>
        <v>0</v>
      </c>
      <c r="U55" s="199">
        <f>'Indicator Data'!J57/'Indicator Data'!$AX57</f>
        <v>0</v>
      </c>
      <c r="V55" s="196">
        <f t="shared" si="3"/>
        <v>4.3105647910568479E-3</v>
      </c>
      <c r="W55" s="196">
        <f t="shared" si="4"/>
        <v>0</v>
      </c>
      <c r="X55" s="196">
        <f t="shared" si="5"/>
        <v>2.1554914719858053E-3</v>
      </c>
      <c r="Y55" s="196">
        <f t="shared" si="6"/>
        <v>1.6417888478378764</v>
      </c>
      <c r="Z55" s="196">
        <f t="shared" si="7"/>
        <v>0</v>
      </c>
      <c r="AA55" s="196">
        <f t="shared" si="8"/>
        <v>0</v>
      </c>
      <c r="AB55" s="196">
        <f t="shared" si="9"/>
        <v>0</v>
      </c>
      <c r="AC55" s="196">
        <f t="shared" si="10"/>
        <v>0</v>
      </c>
      <c r="AD55" s="196">
        <f t="shared" si="11"/>
        <v>0</v>
      </c>
      <c r="AE55" s="196">
        <f t="shared" si="12"/>
        <v>0</v>
      </c>
      <c r="AF55" s="196">
        <f t="shared" si="13"/>
        <v>0</v>
      </c>
      <c r="AG55" s="196">
        <f>IF('Indicator Data'!K57=0,0,IF('Indicator Data'!K57&gt;AG$194,10,IF('Indicator Data'!K57&lt;AG$195,0,10-(AG$194-'Indicator Data'!K57)/(AG$194-AG$195)*10)))</f>
        <v>0</v>
      </c>
      <c r="AH55" s="196">
        <f t="shared" si="14"/>
        <v>2.1552823955284239E-3</v>
      </c>
      <c r="AI55" s="196">
        <f t="shared" si="15"/>
        <v>0</v>
      </c>
      <c r="AJ55" s="196">
        <f t="shared" si="16"/>
        <v>0</v>
      </c>
      <c r="AK55" s="196">
        <f t="shared" si="17"/>
        <v>0</v>
      </c>
      <c r="AL55" s="196">
        <f t="shared" si="18"/>
        <v>0</v>
      </c>
      <c r="AM55" s="196">
        <f t="shared" si="19"/>
        <v>0</v>
      </c>
      <c r="AN55" s="196">
        <f t="shared" si="20"/>
        <v>0</v>
      </c>
      <c r="AO55" s="193">
        <f t="shared" si="21"/>
        <v>1.0777980101768965E-3</v>
      </c>
      <c r="AP55" s="193">
        <f t="shared" si="22"/>
        <v>3.41047089636431</v>
      </c>
      <c r="AQ55" s="193">
        <f t="shared" si="23"/>
        <v>0</v>
      </c>
      <c r="AR55" s="193">
        <f t="shared" si="24"/>
        <v>0</v>
      </c>
      <c r="AS55" s="196">
        <f t="shared" si="25"/>
        <v>0</v>
      </c>
      <c r="AT55" s="196">
        <f>IF('Indicator Data'!AY57&lt;1000,"x",IF('Indicator Data'!L57&gt;AT$194,10,IF('Indicator Data'!L57&lt;AT$195,0,10-(AT$194-'Indicator Data'!L57)/(AT$194-AT$195)*10)))</f>
        <v>2.2222222222222223</v>
      </c>
      <c r="AU55" s="193">
        <f t="shared" si="26"/>
        <v>1.1111111111111112</v>
      </c>
      <c r="AV55" s="191">
        <f t="shared" si="27"/>
        <v>1.0011046054504351</v>
      </c>
      <c r="AW55" s="196">
        <f>IF('Indicator Data'!M57=0,0,IF('Indicator Data'!M57&gt;AW$194,10,IF('Indicator Data'!M57&lt;AW$195,0,10-(AW$194-'Indicator Data'!M57)/(AW$194-AW$195)*10)))</f>
        <v>0.15778089621537994</v>
      </c>
      <c r="AX55" s="196">
        <f>IF('Indicator Data'!N57=0,0,IF(LOG('Indicator Data'!N57)&gt;LOG(AX$194),10,IF(LOG('Indicator Data'!N57)&lt;LOG(AX$195),0,10-(LOG(AX$194)-LOG('Indicator Data'!N57))/(LOG(AX$194)-LOG(AX$195))*10)))</f>
        <v>0</v>
      </c>
      <c r="AY55" s="193">
        <f t="shared" si="28"/>
        <v>7.9172521071869312E-2</v>
      </c>
      <c r="AZ55" s="196">
        <f>'Indicator Data'!O57</f>
        <v>0</v>
      </c>
      <c r="BA55" s="196">
        <f>'Indicator Data'!P57</f>
        <v>0</v>
      </c>
      <c r="BB55" s="193">
        <f t="shared" si="29"/>
        <v>0</v>
      </c>
      <c r="BC55" s="191">
        <f t="shared" si="30"/>
        <v>5.5420764750308514E-2</v>
      </c>
      <c r="BD55" s="68"/>
    </row>
    <row r="56" spans="1:56" s="43" customFormat="1" x14ac:dyDescent="0.2">
      <c r="A56" s="65" t="s">
        <v>101</v>
      </c>
      <c r="B56" s="69" t="s">
        <v>100</v>
      </c>
      <c r="C56" s="196">
        <f>IF('Indicator Data'!C58=0,0,IF(LOG('Indicator Data'!C58)&gt;C$194,10,IF(LOG('Indicator Data'!C58)&lt;C$195,0,10-(C$194-LOG('Indicator Data'!C58))/(C$194-C$195)*10)))</f>
        <v>5.7384547123621665</v>
      </c>
      <c r="D56" s="196">
        <f>IF('Indicator Data'!D58=0,0,IF(LOG('Indicator Data'!D58)&gt;D$194,10,IF(LOG('Indicator Data'!D58)&lt;D$195,0,10-(D$194-LOG('Indicator Data'!D58))/(D$194-D$195)*10)))</f>
        <v>0</v>
      </c>
      <c r="E56" s="196">
        <f t="shared" si="0"/>
        <v>3.384780662034939</v>
      </c>
      <c r="F56" s="196">
        <f>IF('Indicator Data'!E58=0,0,IF(LOG('Indicator Data'!E58)&gt;F$194,10,IF(LOG('Indicator Data'!E58)&lt;F$195,0,10-(F$194-LOG('Indicator Data'!E58))/(F$194-F$195)*10)))</f>
        <v>4.6220117526295095</v>
      </c>
      <c r="G56" s="196">
        <f>IF('Indicator Data'!F58=0,0,IF(LOG('Indicator Data'!F58)&gt;G$194,10,IF(LOG('Indicator Data'!F58)&lt;G$195,0,10-(G$194-LOG('Indicator Data'!F58))/(G$194-G$195)*10)))</f>
        <v>0</v>
      </c>
      <c r="H56" s="196">
        <f>IF('Indicator Data'!G58=0,0,IF(LOG('Indicator Data'!G58)&gt;H$194,10,IF(LOG('Indicator Data'!G58)&lt;H$195,0,10-(H$194-LOG('Indicator Data'!G58))/(H$194-H$195)*10)))</f>
        <v>0</v>
      </c>
      <c r="I56" s="196">
        <f>IF('Indicator Data'!H58=0,0,IF(LOG('Indicator Data'!H58)&gt;I$194,10,IF(LOG('Indicator Data'!H58)&lt;I$195,0,10-(I$194-LOG('Indicator Data'!H58))/(I$194-I$195)*10)))</f>
        <v>0</v>
      </c>
      <c r="J56" s="196">
        <f t="shared" si="1"/>
        <v>0</v>
      </c>
      <c r="K56" s="196">
        <f>IF('Indicator Data'!I58=0,0,IF(LOG('Indicator Data'!I58)&gt;K$194,10,IF(LOG('Indicator Data'!I58)&lt;K$195,0,10-(K$194-LOG('Indicator Data'!I58))/(K$194-K$195)*10)))</f>
        <v>0</v>
      </c>
      <c r="L56" s="196">
        <f t="shared" si="2"/>
        <v>0</v>
      </c>
      <c r="M56" s="196">
        <f>IF('Indicator Data'!J58=0,0,IF(LOG('Indicator Data'!J58)&gt;M$194,10,IF(LOG('Indicator Data'!J58)&lt;M$195,0,10-(M$194-LOG('Indicator Data'!J58))/(M$194-M$195)*10)))</f>
        <v>10</v>
      </c>
      <c r="N56" s="199">
        <f>'Indicator Data'!C58/'Indicator Data'!$AX58</f>
        <v>3.1171890299777947E-4</v>
      </c>
      <c r="O56" s="199">
        <f>'Indicator Data'!D58/'Indicator Data'!$AX58</f>
        <v>0</v>
      </c>
      <c r="P56" s="199">
        <f>'Indicator Data'!E58/'Indicator Data'!$AX58</f>
        <v>1.1147717520627619E-4</v>
      </c>
      <c r="Q56" s="199">
        <f>'Indicator Data'!F58/'Indicator Data'!$AX58</f>
        <v>0</v>
      </c>
      <c r="R56" s="199">
        <f>'Indicator Data'!G58/'Indicator Data'!$AX58</f>
        <v>0</v>
      </c>
      <c r="S56" s="199">
        <f>'Indicator Data'!H58/'Indicator Data'!$AX58</f>
        <v>0</v>
      </c>
      <c r="T56" s="199">
        <f>'Indicator Data'!I58/'Indicator Data'!$AX58</f>
        <v>0</v>
      </c>
      <c r="U56" s="199">
        <f>'Indicator Data'!J58/'Indicator Data'!$AX58</f>
        <v>3.8445139866679807E-2</v>
      </c>
      <c r="V56" s="196">
        <f t="shared" si="3"/>
        <v>1.5585945149888971</v>
      </c>
      <c r="W56" s="196">
        <f t="shared" si="4"/>
        <v>0</v>
      </c>
      <c r="X56" s="196">
        <f t="shared" si="5"/>
        <v>0.8087291879708679</v>
      </c>
      <c r="Y56" s="196">
        <f t="shared" si="6"/>
        <v>0.15925310743753762</v>
      </c>
      <c r="Z56" s="196">
        <f t="shared" si="7"/>
        <v>0</v>
      </c>
      <c r="AA56" s="196">
        <f t="shared" si="8"/>
        <v>0</v>
      </c>
      <c r="AB56" s="196">
        <f t="shared" si="9"/>
        <v>0</v>
      </c>
      <c r="AC56" s="196">
        <f t="shared" si="10"/>
        <v>0</v>
      </c>
      <c r="AD56" s="196">
        <f t="shared" si="11"/>
        <v>0</v>
      </c>
      <c r="AE56" s="196">
        <f t="shared" si="12"/>
        <v>0</v>
      </c>
      <c r="AF56" s="196">
        <f t="shared" si="13"/>
        <v>10</v>
      </c>
      <c r="AG56" s="196">
        <f>IF('Indicator Data'!K58=0,0,IF('Indicator Data'!K58&gt;AG$194,10,IF('Indicator Data'!K58&lt;AG$195,0,10-(AG$194-'Indicator Data'!K58)/(AG$194-AG$195)*10)))</f>
        <v>4.3478260869565224</v>
      </c>
      <c r="AH56" s="196">
        <f t="shared" si="14"/>
        <v>3.6485246136755318</v>
      </c>
      <c r="AI56" s="196">
        <f t="shared" si="15"/>
        <v>0</v>
      </c>
      <c r="AJ56" s="196">
        <f t="shared" si="16"/>
        <v>0</v>
      </c>
      <c r="AK56" s="196">
        <f t="shared" si="17"/>
        <v>0</v>
      </c>
      <c r="AL56" s="196">
        <f t="shared" si="18"/>
        <v>0</v>
      </c>
      <c r="AM56" s="196">
        <f t="shared" si="19"/>
        <v>0</v>
      </c>
      <c r="AN56" s="196">
        <f t="shared" si="20"/>
        <v>10</v>
      </c>
      <c r="AO56" s="193">
        <f t="shared" si="21"/>
        <v>2.1892499179087426</v>
      </c>
      <c r="AP56" s="193">
        <f t="shared" si="22"/>
        <v>2.6809453508297754</v>
      </c>
      <c r="AQ56" s="193">
        <f t="shared" si="23"/>
        <v>0</v>
      </c>
      <c r="AR56" s="193">
        <f t="shared" si="24"/>
        <v>0</v>
      </c>
      <c r="AS56" s="196">
        <f t="shared" si="25"/>
        <v>7.1739130434782616</v>
      </c>
      <c r="AT56" s="196">
        <f>IF('Indicator Data'!AY58&lt;1000,"x",IF('Indicator Data'!L58&gt;AT$194,10,IF('Indicator Data'!L58&lt;AT$195,0,10-(AT$194-'Indicator Data'!L58)/(AT$194-AT$195)*10)))</f>
        <v>6.6666666666666679</v>
      </c>
      <c r="AU56" s="193">
        <f t="shared" si="26"/>
        <v>6.9202898550724647</v>
      </c>
      <c r="AV56" s="191">
        <f t="shared" si="27"/>
        <v>2.8312864670545745</v>
      </c>
      <c r="AW56" s="196">
        <f>IF('Indicator Data'!M58=0,0,IF('Indicator Data'!M58&gt;AW$194,10,IF('Indicator Data'!M58&lt;AW$195,0,10-(AW$194-'Indicator Data'!M58)/(AW$194-AW$195)*10)))</f>
        <v>2.8635573594981478</v>
      </c>
      <c r="AX56" s="196">
        <f>IF('Indicator Data'!N58=0,0,IF(LOG('Indicator Data'!N58)&gt;LOG(AX$194),10,IF(LOG('Indicator Data'!N58)&lt;LOG(AX$195),0,10-(LOG(AX$194)-LOG('Indicator Data'!N58))/(LOG(AX$194)-LOG(AX$195))*10)))</f>
        <v>1.5269158707066346</v>
      </c>
      <c r="AY56" s="193">
        <f t="shared" si="28"/>
        <v>2.2203200658109781</v>
      </c>
      <c r="AZ56" s="196">
        <f>'Indicator Data'!O58</f>
        <v>0</v>
      </c>
      <c r="BA56" s="196">
        <f>'Indicator Data'!P58</f>
        <v>0</v>
      </c>
      <c r="BB56" s="193">
        <f t="shared" si="29"/>
        <v>0</v>
      </c>
      <c r="BC56" s="191">
        <f t="shared" si="30"/>
        <v>1.5542240460676846</v>
      </c>
      <c r="BD56" s="68"/>
    </row>
    <row r="57" spans="1:56" s="43" customFormat="1" x14ac:dyDescent="0.2">
      <c r="A57" s="65" t="s">
        <v>103</v>
      </c>
      <c r="B57" s="69" t="s">
        <v>102</v>
      </c>
      <c r="C57" s="196">
        <f>IF('Indicator Data'!C59=0,0,IF(LOG('Indicator Data'!C59)&gt;C$194,10,IF(LOG('Indicator Data'!C59)&lt;C$195,0,10-(C$194-LOG('Indicator Data'!C59))/(C$194-C$195)*10)))</f>
        <v>0</v>
      </c>
      <c r="D57" s="196">
        <f>IF('Indicator Data'!D59=0,0,IF(LOG('Indicator Data'!D59)&gt;D$194,10,IF(LOG('Indicator Data'!D59)&lt;D$195,0,10-(D$194-LOG('Indicator Data'!D59))/(D$194-D$195)*10)))</f>
        <v>0</v>
      </c>
      <c r="E57" s="196">
        <f t="shared" si="0"/>
        <v>0</v>
      </c>
      <c r="F57" s="196">
        <f>IF('Indicator Data'!E59=0,0,IF(LOG('Indicator Data'!E59)&gt;F$194,10,IF(LOG('Indicator Data'!E59)&lt;F$195,0,10-(F$194-LOG('Indicator Data'!E59))/(F$194-F$195)*10)))</f>
        <v>4.4178896652054513</v>
      </c>
      <c r="G57" s="196">
        <f>IF('Indicator Data'!F59=0,0,IF(LOG('Indicator Data'!F59)&gt;G$194,10,IF(LOG('Indicator Data'!F59)&lt;G$195,0,10-(G$194-LOG('Indicator Data'!F59))/(G$194-G$195)*10)))</f>
        <v>0</v>
      </c>
      <c r="H57" s="196">
        <f>IF('Indicator Data'!G59=0,0,IF(LOG('Indicator Data'!G59)&gt;H$194,10,IF(LOG('Indicator Data'!G59)&lt;H$195,0,10-(H$194-LOG('Indicator Data'!G59))/(H$194-H$195)*10)))</f>
        <v>0</v>
      </c>
      <c r="I57" s="196">
        <f>IF('Indicator Data'!H59=0,0,IF(LOG('Indicator Data'!H59)&gt;I$194,10,IF(LOG('Indicator Data'!H59)&lt;I$195,0,10-(I$194-LOG('Indicator Data'!H59))/(I$194-I$195)*10)))</f>
        <v>0</v>
      </c>
      <c r="J57" s="196">
        <f t="shared" si="1"/>
        <v>0</v>
      </c>
      <c r="K57" s="196">
        <f>IF('Indicator Data'!I59=0,0,IF(LOG('Indicator Data'!I59)&gt;K$194,10,IF(LOG('Indicator Data'!I59)&lt;K$195,0,10-(K$194-LOG('Indicator Data'!I59))/(K$194-K$195)*10)))</f>
        <v>0</v>
      </c>
      <c r="L57" s="196">
        <f t="shared" si="2"/>
        <v>0</v>
      </c>
      <c r="M57" s="196">
        <f>IF('Indicator Data'!J59=0,0,IF(LOG('Indicator Data'!J59)&gt;M$194,10,IF(LOG('Indicator Data'!J59)&lt;M$195,0,10-(M$194-LOG('Indicator Data'!J59))/(M$194-M$195)*10)))</f>
        <v>0</v>
      </c>
      <c r="N57" s="199">
        <f>'Indicator Data'!C59/'Indicator Data'!$AX59</f>
        <v>0</v>
      </c>
      <c r="O57" s="199">
        <f>'Indicator Data'!D59/'Indicator Data'!$AX59</f>
        <v>0</v>
      </c>
      <c r="P57" s="199">
        <f>'Indicator Data'!E59/'Indicator Data'!$AX59</f>
        <v>4.4163875912342634E-4</v>
      </c>
      <c r="Q57" s="199">
        <f>'Indicator Data'!F59/'Indicator Data'!$AX59</f>
        <v>0</v>
      </c>
      <c r="R57" s="199">
        <f>'Indicator Data'!G59/'Indicator Data'!$AX59</f>
        <v>0</v>
      </c>
      <c r="S57" s="199">
        <f>'Indicator Data'!H59/'Indicator Data'!$AX59</f>
        <v>0</v>
      </c>
      <c r="T57" s="199">
        <f>'Indicator Data'!I59/'Indicator Data'!$AX59</f>
        <v>0</v>
      </c>
      <c r="U57" s="199">
        <f>'Indicator Data'!J59/'Indicator Data'!$AX59</f>
        <v>0</v>
      </c>
      <c r="V57" s="196">
        <f t="shared" si="3"/>
        <v>0</v>
      </c>
      <c r="W57" s="196">
        <f t="shared" si="4"/>
        <v>0</v>
      </c>
      <c r="X57" s="196">
        <f t="shared" si="5"/>
        <v>0</v>
      </c>
      <c r="Y57" s="196">
        <f t="shared" si="6"/>
        <v>0.63091251303346674</v>
      </c>
      <c r="Z57" s="196">
        <f t="shared" si="7"/>
        <v>0</v>
      </c>
      <c r="AA57" s="196">
        <f t="shared" si="8"/>
        <v>0</v>
      </c>
      <c r="AB57" s="196">
        <f t="shared" si="9"/>
        <v>0</v>
      </c>
      <c r="AC57" s="196">
        <f t="shared" si="10"/>
        <v>0</v>
      </c>
      <c r="AD57" s="196">
        <f t="shared" si="11"/>
        <v>0</v>
      </c>
      <c r="AE57" s="196">
        <f t="shared" si="12"/>
        <v>0</v>
      </c>
      <c r="AF57" s="196">
        <f t="shared" si="13"/>
        <v>0</v>
      </c>
      <c r="AG57" s="196">
        <f>IF('Indicator Data'!K59=0,0,IF('Indicator Data'!K59&gt;AG$194,10,IF('Indicator Data'!K59&lt;AG$195,0,10-(AG$194-'Indicator Data'!K59)/(AG$194-AG$195)*10)))</f>
        <v>0</v>
      </c>
      <c r="AH57" s="196">
        <f t="shared" si="14"/>
        <v>0</v>
      </c>
      <c r="AI57" s="196">
        <f t="shared" si="15"/>
        <v>0</v>
      </c>
      <c r="AJ57" s="196">
        <f t="shared" si="16"/>
        <v>0</v>
      </c>
      <c r="AK57" s="196">
        <f t="shared" si="17"/>
        <v>0</v>
      </c>
      <c r="AL57" s="196">
        <f t="shared" si="18"/>
        <v>0</v>
      </c>
      <c r="AM57" s="196">
        <f t="shared" si="19"/>
        <v>0</v>
      </c>
      <c r="AN57" s="196">
        <f t="shared" si="20"/>
        <v>0</v>
      </c>
      <c r="AO57" s="193">
        <f t="shared" si="21"/>
        <v>0</v>
      </c>
      <c r="AP57" s="193">
        <f t="shared" si="22"/>
        <v>2.7357729081485753</v>
      </c>
      <c r="AQ57" s="193">
        <f t="shared" si="23"/>
        <v>0</v>
      </c>
      <c r="AR57" s="193">
        <f t="shared" si="24"/>
        <v>0</v>
      </c>
      <c r="AS57" s="196">
        <f t="shared" si="25"/>
        <v>0</v>
      </c>
      <c r="AT57" s="196">
        <f>IF('Indicator Data'!AY59&lt;1000,"x",IF('Indicator Data'!L59&gt;AT$194,10,IF('Indicator Data'!L59&lt;AT$195,0,10-(AT$194-'Indicator Data'!L59)/(AT$194-AT$195)*10)))</f>
        <v>0</v>
      </c>
      <c r="AU57" s="193">
        <f t="shared" si="26"/>
        <v>0</v>
      </c>
      <c r="AV57" s="191">
        <f t="shared" si="27"/>
        <v>0.61069612583946453</v>
      </c>
      <c r="AW57" s="196">
        <f>IF('Indicator Data'!M59=0,0,IF('Indicator Data'!M59&gt;AW$194,10,IF('Indicator Data'!M59&lt;AW$195,0,10-(AW$194-'Indicator Data'!M59)/(AW$194-AW$195)*10)))</f>
        <v>0.17508531958639217</v>
      </c>
      <c r="AX57" s="196">
        <f>IF('Indicator Data'!N59=0,0,IF(LOG('Indicator Data'!N59)&gt;LOG(AX$194),10,IF(LOG('Indicator Data'!N59)&lt;LOG(AX$195),0,10-(LOG(AX$194)-LOG('Indicator Data'!N59))/(LOG(AX$194)-LOG(AX$195))*10)))</f>
        <v>0</v>
      </c>
      <c r="AY57" s="193">
        <f t="shared" si="28"/>
        <v>8.7890271283579888E-2</v>
      </c>
      <c r="AZ57" s="196">
        <f>'Indicator Data'!O59</f>
        <v>0</v>
      </c>
      <c r="BA57" s="196">
        <f>'Indicator Data'!P59</f>
        <v>1</v>
      </c>
      <c r="BB57" s="193">
        <f t="shared" si="29"/>
        <v>0</v>
      </c>
      <c r="BC57" s="191">
        <f t="shared" si="30"/>
        <v>6.1523189898505921E-2</v>
      </c>
      <c r="BD57" s="68"/>
    </row>
    <row r="58" spans="1:56" s="43" customFormat="1" x14ac:dyDescent="0.2">
      <c r="A58" s="65" t="s">
        <v>105</v>
      </c>
      <c r="B58" s="69" t="s">
        <v>104</v>
      </c>
      <c r="C58" s="196">
        <f>IF('Indicator Data'!C60=0,0,IF(LOG('Indicator Data'!C60)&gt;C$194,10,IF(LOG('Indicator Data'!C60)&lt;C$195,0,10-(C$194-LOG('Indicator Data'!C60))/(C$194-C$195)*10)))</f>
        <v>9.6967790733588899</v>
      </c>
      <c r="D58" s="196">
        <f>IF('Indicator Data'!D60=0,0,IF(LOG('Indicator Data'!D60)&gt;D$194,10,IF(LOG('Indicator Data'!D60)&lt;D$195,0,10-(D$194-LOG('Indicator Data'!D60))/(D$194-D$195)*10)))</f>
        <v>0</v>
      </c>
      <c r="E58" s="196">
        <f t="shared" si="0"/>
        <v>7.1469213553767661</v>
      </c>
      <c r="F58" s="196">
        <f>IF('Indicator Data'!E60=0,0,IF(LOG('Indicator Data'!E60)&gt;F$194,10,IF(LOG('Indicator Data'!E60)&lt;F$195,0,10-(F$194-LOG('Indicator Data'!E60))/(F$194-F$195)*10)))</f>
        <v>9.4942592354830353</v>
      </c>
      <c r="G58" s="196">
        <f>IF('Indicator Data'!F60=0,0,IF(LOG('Indicator Data'!F60)&gt;G$194,10,IF(LOG('Indicator Data'!F60)&lt;G$195,0,10-(G$194-LOG('Indicator Data'!F60))/(G$194-G$195)*10)))</f>
        <v>0</v>
      </c>
      <c r="H58" s="196">
        <f>IF('Indicator Data'!G60=0,0,IF(LOG('Indicator Data'!G60)&gt;H$194,10,IF(LOG('Indicator Data'!G60)&lt;H$195,0,10-(H$194-LOG('Indicator Data'!G60))/(H$194-H$195)*10)))</f>
        <v>0</v>
      </c>
      <c r="I58" s="196">
        <f>IF('Indicator Data'!H60=0,0,IF(LOG('Indicator Data'!H60)&gt;I$194,10,IF(LOG('Indicator Data'!H60)&lt;I$195,0,10-(I$194-LOG('Indicator Data'!H60))/(I$194-I$195)*10)))</f>
        <v>0</v>
      </c>
      <c r="J58" s="196">
        <f t="shared" si="1"/>
        <v>0</v>
      </c>
      <c r="K58" s="196">
        <f>IF('Indicator Data'!I60=0,0,IF(LOG('Indicator Data'!I60)&gt;K$194,10,IF(LOG('Indicator Data'!I60)&lt;K$195,0,10-(K$194-LOG('Indicator Data'!I60))/(K$194-K$195)*10)))</f>
        <v>0</v>
      </c>
      <c r="L58" s="196">
        <f t="shared" si="2"/>
        <v>0</v>
      </c>
      <c r="M58" s="196">
        <f>IF('Indicator Data'!J60=0,0,IF(LOG('Indicator Data'!J60)&gt;M$194,10,IF(LOG('Indicator Data'!J60)&lt;M$195,0,10-(M$194-LOG('Indicator Data'!J60))/(M$194-M$195)*10)))</f>
        <v>10</v>
      </c>
      <c r="N58" s="199">
        <f>'Indicator Data'!C60/'Indicator Data'!$AX60</f>
        <v>8.0374543039355545E-4</v>
      </c>
      <c r="O58" s="199">
        <f>'Indicator Data'!D60/'Indicator Data'!$AX60</f>
        <v>0</v>
      </c>
      <c r="P58" s="199">
        <f>'Indicator Data'!E60/'Indicator Data'!$AX60</f>
        <v>6.6697657561858481E-4</v>
      </c>
      <c r="Q58" s="199">
        <f>'Indicator Data'!F60/'Indicator Data'!$AX60</f>
        <v>0</v>
      </c>
      <c r="R58" s="199">
        <f>'Indicator Data'!G60/'Indicator Data'!$AX60</f>
        <v>0</v>
      </c>
      <c r="S58" s="199">
        <f>'Indicator Data'!H60/'Indicator Data'!$AX60</f>
        <v>0</v>
      </c>
      <c r="T58" s="199">
        <f>'Indicator Data'!I60/'Indicator Data'!$AX60</f>
        <v>0</v>
      </c>
      <c r="U58" s="199">
        <f>'Indicator Data'!J60/'Indicator Data'!$AX60</f>
        <v>2.1250062146615255E-2</v>
      </c>
      <c r="V58" s="196">
        <f t="shared" si="3"/>
        <v>4.0187271519677772</v>
      </c>
      <c r="W58" s="196">
        <f t="shared" si="4"/>
        <v>0</v>
      </c>
      <c r="X58" s="196">
        <f t="shared" si="5"/>
        <v>2.2339344083128774</v>
      </c>
      <c r="Y58" s="196">
        <f t="shared" si="6"/>
        <v>0.95282367945512014</v>
      </c>
      <c r="Z58" s="196">
        <f t="shared" si="7"/>
        <v>0</v>
      </c>
      <c r="AA58" s="196">
        <f t="shared" si="8"/>
        <v>0</v>
      </c>
      <c r="AB58" s="196">
        <f t="shared" si="9"/>
        <v>0</v>
      </c>
      <c r="AC58" s="196">
        <f t="shared" si="10"/>
        <v>0</v>
      </c>
      <c r="AD58" s="196">
        <f t="shared" si="11"/>
        <v>0</v>
      </c>
      <c r="AE58" s="196">
        <f t="shared" si="12"/>
        <v>0</v>
      </c>
      <c r="AF58" s="196">
        <f t="shared" si="13"/>
        <v>7.0833540488717519</v>
      </c>
      <c r="AG58" s="196">
        <f>IF('Indicator Data'!K60=0,0,IF('Indicator Data'!K60&gt;AG$194,10,IF('Indicator Data'!K60&lt;AG$195,0,10-(AG$194-'Indicator Data'!K60)/(AG$194-AG$195)*10)))</f>
        <v>10</v>
      </c>
      <c r="AH58" s="196">
        <f t="shared" si="14"/>
        <v>6.8577531126633335</v>
      </c>
      <c r="AI58" s="196">
        <f t="shared" si="15"/>
        <v>0</v>
      </c>
      <c r="AJ58" s="196">
        <f t="shared" si="16"/>
        <v>0</v>
      </c>
      <c r="AK58" s="196">
        <f t="shared" si="17"/>
        <v>0</v>
      </c>
      <c r="AL58" s="196">
        <f t="shared" si="18"/>
        <v>0</v>
      </c>
      <c r="AM58" s="196">
        <f t="shared" si="19"/>
        <v>0</v>
      </c>
      <c r="AN58" s="196">
        <f t="shared" si="20"/>
        <v>8.9956240218783741</v>
      </c>
      <c r="AO58" s="193">
        <f t="shared" si="21"/>
        <v>5.1789266108552114</v>
      </c>
      <c r="AP58" s="193">
        <f t="shared" si="22"/>
        <v>7.0584026233165478</v>
      </c>
      <c r="AQ58" s="193">
        <f t="shared" si="23"/>
        <v>0</v>
      </c>
      <c r="AR58" s="193">
        <f t="shared" si="24"/>
        <v>0</v>
      </c>
      <c r="AS58" s="196">
        <f t="shared" si="25"/>
        <v>9.497812010939187</v>
      </c>
      <c r="AT58" s="196">
        <f>IF('Indicator Data'!AY60&lt;1000,"x",IF('Indicator Data'!L60&gt;AT$194,10,IF('Indicator Data'!L60&lt;AT$195,0,10-(AT$194-'Indicator Data'!L60)/(AT$194-AT$195)*10)))</f>
        <v>2.2222222222222223</v>
      </c>
      <c r="AU58" s="193">
        <f t="shared" si="26"/>
        <v>5.8600171165807051</v>
      </c>
      <c r="AV58" s="191">
        <f t="shared" si="27"/>
        <v>4.2159414337903502</v>
      </c>
      <c r="AW58" s="196">
        <f>IF('Indicator Data'!M60=0,0,IF('Indicator Data'!M60&gt;AW$194,10,IF('Indicator Data'!M60&lt;AW$195,0,10-(AW$194-'Indicator Data'!M60)/(AW$194-AW$195)*10)))</f>
        <v>8.4198248336278194</v>
      </c>
      <c r="AX58" s="196">
        <f>IF('Indicator Data'!N60=0,0,IF(LOG('Indicator Data'!N60)&gt;LOG(AX$194),10,IF(LOG('Indicator Data'!N60)&lt;LOG(AX$195),0,10-(LOG(AX$194)-LOG('Indicator Data'!N60))/(LOG(AX$194)-LOG(AX$195))*10)))</f>
        <v>9.4240465759367655</v>
      </c>
      <c r="AY58" s="193">
        <f t="shared" si="28"/>
        <v>8.9802958603811369</v>
      </c>
      <c r="AZ58" s="196">
        <f>'Indicator Data'!O60</f>
        <v>3</v>
      </c>
      <c r="BA58" s="196">
        <f>'Indicator Data'!P60</f>
        <v>3</v>
      </c>
      <c r="BB58" s="193">
        <f t="shared" si="29"/>
        <v>0</v>
      </c>
      <c r="BC58" s="191">
        <f t="shared" si="30"/>
        <v>6.286207102266796</v>
      </c>
      <c r="BD58" s="68"/>
    </row>
    <row r="59" spans="1:56" s="43" customFormat="1" x14ac:dyDescent="0.2">
      <c r="A59" s="65" t="s">
        <v>107</v>
      </c>
      <c r="B59" s="69" t="s">
        <v>106</v>
      </c>
      <c r="C59" s="196">
        <f>IF('Indicator Data'!C61=0,0,IF(LOG('Indicator Data'!C61)&gt;C$194,10,IF(LOG('Indicator Data'!C61)&lt;C$195,0,10-(C$194-LOG('Indicator Data'!C61))/(C$194-C$195)*10)))</f>
        <v>5.5017073002508958</v>
      </c>
      <c r="D59" s="196">
        <f>IF('Indicator Data'!D61=0,0,IF(LOG('Indicator Data'!D61)&gt;D$194,10,IF(LOG('Indicator Data'!D61)&lt;D$195,0,10-(D$194-LOG('Indicator Data'!D61))/(D$194-D$195)*10)))</f>
        <v>0</v>
      </c>
      <c r="E59" s="196">
        <f t="shared" si="0"/>
        <v>3.2163844527930441</v>
      </c>
      <c r="F59" s="196">
        <f>IF('Indicator Data'!E61=0,0,IF(LOG('Indicator Data'!E61)&gt;F$194,10,IF(LOG('Indicator Data'!E61)&lt;F$195,0,10-(F$194-LOG('Indicator Data'!E61))/(F$194-F$195)*10)))</f>
        <v>0</v>
      </c>
      <c r="G59" s="196">
        <f>IF('Indicator Data'!F61=0,0,IF(LOG('Indicator Data'!F61)&gt;G$194,10,IF(LOG('Indicator Data'!F61)&lt;G$195,0,10-(G$194-LOG('Indicator Data'!F61))/(G$194-G$195)*10)))</f>
        <v>9.074644836695656</v>
      </c>
      <c r="H59" s="196">
        <f>IF('Indicator Data'!G61=0,0,IF(LOG('Indicator Data'!G61)&gt;H$194,10,IF(LOG('Indicator Data'!G61)&lt;H$195,0,10-(H$194-LOG('Indicator Data'!G61))/(H$194-H$195)*10)))</f>
        <v>8.1174971769505149</v>
      </c>
      <c r="I59" s="196">
        <f>IF('Indicator Data'!H61=0,0,IF(LOG('Indicator Data'!H61)&gt;I$194,10,IF(LOG('Indicator Data'!H61)&lt;I$195,0,10-(I$194-LOG('Indicator Data'!H61))/(I$194-I$195)*10)))</f>
        <v>10</v>
      </c>
      <c r="J59" s="196">
        <f t="shared" si="1"/>
        <v>9.2873135059413698</v>
      </c>
      <c r="K59" s="196">
        <f>IF('Indicator Data'!I61=0,0,IF(LOG('Indicator Data'!I61)&gt;K$194,10,IF(LOG('Indicator Data'!I61)&lt;K$195,0,10-(K$194-LOG('Indicator Data'!I61))/(K$194-K$195)*10)))</f>
        <v>8.3848583413856215</v>
      </c>
      <c r="L59" s="196">
        <f t="shared" si="2"/>
        <v>8.8812830297306835</v>
      </c>
      <c r="M59" s="196">
        <f>IF('Indicator Data'!J61=0,0,IF(LOG('Indicator Data'!J61)&gt;M$194,10,IF(LOG('Indicator Data'!J61)&lt;M$195,0,10-(M$194-LOG('Indicator Data'!J61))/(M$194-M$195)*10)))</f>
        <v>7.6474465231475985</v>
      </c>
      <c r="N59" s="199">
        <f>'Indicator Data'!C61/'Indicator Data'!$AX61</f>
        <v>1.801668853513705E-3</v>
      </c>
      <c r="O59" s="199">
        <f>'Indicator Data'!D61/'Indicator Data'!$AX61</f>
        <v>0</v>
      </c>
      <c r="P59" s="199">
        <f>'Indicator Data'!E61/'Indicator Data'!$AX61</f>
        <v>0</v>
      </c>
      <c r="Q59" s="199">
        <f>'Indicator Data'!F61/'Indicator Data'!$AX61</f>
        <v>4.8400515285478368E-2</v>
      </c>
      <c r="R59" s="199">
        <f>'Indicator Data'!G61/'Indicator Data'!$AX61</f>
        <v>0.1299393347823373</v>
      </c>
      <c r="S59" s="199">
        <f>'Indicator Data'!H61/'Indicator Data'!$AX61</f>
        <v>1.2414521062577675E-2</v>
      </c>
      <c r="T59" s="199">
        <f>'Indicator Data'!I61/'Indicator Data'!$AX61</f>
        <v>1.4164675704970689E-3</v>
      </c>
      <c r="U59" s="199">
        <f>'Indicator Data'!J61/'Indicator Data'!$AX61</f>
        <v>1.3000817439566098E-2</v>
      </c>
      <c r="V59" s="196">
        <f t="shared" si="3"/>
        <v>9.0083442675685248</v>
      </c>
      <c r="W59" s="196">
        <f t="shared" si="4"/>
        <v>0</v>
      </c>
      <c r="X59" s="196">
        <f t="shared" si="5"/>
        <v>6.2774710707934558</v>
      </c>
      <c r="Y59" s="196">
        <f t="shared" si="6"/>
        <v>0</v>
      </c>
      <c r="Z59" s="196">
        <f t="shared" si="7"/>
        <v>10</v>
      </c>
      <c r="AA59" s="196">
        <f t="shared" si="8"/>
        <v>10</v>
      </c>
      <c r="AB59" s="196">
        <f t="shared" si="9"/>
        <v>10</v>
      </c>
      <c r="AC59" s="196">
        <f t="shared" si="10"/>
        <v>10</v>
      </c>
      <c r="AD59" s="196">
        <f t="shared" si="11"/>
        <v>10</v>
      </c>
      <c r="AE59" s="196">
        <f t="shared" si="12"/>
        <v>10</v>
      </c>
      <c r="AF59" s="196">
        <f t="shared" si="13"/>
        <v>4.333605813188699</v>
      </c>
      <c r="AG59" s="196">
        <f>IF('Indicator Data'!K61=0,0,IF('Indicator Data'!K61&gt;AG$194,10,IF('Indicator Data'!K61&lt;AG$195,0,10-(AG$194-'Indicator Data'!K61)/(AG$194-AG$195)*10)))</f>
        <v>1.4492753623188417</v>
      </c>
      <c r="AH59" s="196">
        <f t="shared" si="14"/>
        <v>7.2550257839097103</v>
      </c>
      <c r="AI59" s="196">
        <f t="shared" si="15"/>
        <v>0</v>
      </c>
      <c r="AJ59" s="196">
        <f t="shared" si="16"/>
        <v>9.0587485884752574</v>
      </c>
      <c r="AK59" s="196">
        <f t="shared" si="17"/>
        <v>10</v>
      </c>
      <c r="AL59" s="196">
        <f t="shared" si="18"/>
        <v>9.6010108485693397</v>
      </c>
      <c r="AM59" s="196">
        <f t="shared" si="19"/>
        <v>9.1924291706928116</v>
      </c>
      <c r="AN59" s="196">
        <f t="shared" si="20"/>
        <v>6.2660099671566369</v>
      </c>
      <c r="AO59" s="193">
        <f t="shared" si="21"/>
        <v>4.9337114249155185</v>
      </c>
      <c r="AP59" s="193">
        <f t="shared" si="22"/>
        <v>0</v>
      </c>
      <c r="AQ59" s="193">
        <f t="shared" si="23"/>
        <v>9.6068703375292817</v>
      </c>
      <c r="AR59" s="193">
        <f t="shared" si="24"/>
        <v>9.5370759281849597</v>
      </c>
      <c r="AS59" s="196">
        <f t="shared" si="25"/>
        <v>3.8576426647377393</v>
      </c>
      <c r="AT59" s="196">
        <f>IF('Indicator Data'!AY61&lt;1000,"x",IF('Indicator Data'!L61&gt;AT$194,10,IF('Indicator Data'!L61&lt;AT$195,0,10-(AT$194-'Indicator Data'!L61)/(AT$194-AT$195)*10)))</f>
        <v>0</v>
      </c>
      <c r="AU59" s="193">
        <f t="shared" si="26"/>
        <v>1.9288213323688697</v>
      </c>
      <c r="AV59" s="191">
        <f t="shared" si="27"/>
        <v>6.7982130268759891</v>
      </c>
      <c r="AW59" s="196">
        <f>IF('Indicator Data'!M61=0,0,IF('Indicator Data'!M61&gt;AW$194,10,IF('Indicator Data'!M61&lt;AW$195,0,10-(AW$194-'Indicator Data'!M61)/(AW$194-AW$195)*10)))</f>
        <v>2.3670427345123812E-2</v>
      </c>
      <c r="AX59" s="196">
        <f>IF('Indicator Data'!N61=0,0,IF(LOG('Indicator Data'!N61)&gt;LOG(AX$194),10,IF(LOG('Indicator Data'!N61)&lt;LOG(AX$195),0,10-(LOG(AX$194)-LOG('Indicator Data'!N61))/(LOG(AX$194)-LOG(AX$195))*10)))</f>
        <v>0</v>
      </c>
      <c r="AY59" s="193">
        <f t="shared" si="28"/>
        <v>1.1841523648266319E-2</v>
      </c>
      <c r="AZ59" s="196">
        <f>'Indicator Data'!O61</f>
        <v>1</v>
      </c>
      <c r="BA59" s="196">
        <f>'Indicator Data'!P61</f>
        <v>0</v>
      </c>
      <c r="BB59" s="193">
        <f t="shared" si="29"/>
        <v>0</v>
      </c>
      <c r="BC59" s="191">
        <f t="shared" si="30"/>
        <v>8.2890665537864242E-3</v>
      </c>
      <c r="BD59" s="68"/>
    </row>
    <row r="60" spans="1:56" s="43" customFormat="1" x14ac:dyDescent="0.2">
      <c r="A60" s="65" t="s">
        <v>109</v>
      </c>
      <c r="B60" s="69" t="s">
        <v>108</v>
      </c>
      <c r="C60" s="196">
        <f>IF('Indicator Data'!C62=0,0,IF(LOG('Indicator Data'!C62)&gt;C$194,10,IF(LOG('Indicator Data'!C62)&lt;C$195,0,10-(C$194-LOG('Indicator Data'!C62))/(C$194-C$195)*10)))</f>
        <v>0</v>
      </c>
      <c r="D60" s="196">
        <f>IF('Indicator Data'!D62=0,0,IF(LOG('Indicator Data'!D62)&gt;D$194,10,IF(LOG('Indicator Data'!D62)&lt;D$195,0,10-(D$194-LOG('Indicator Data'!D62))/(D$194-D$195)*10)))</f>
        <v>0</v>
      </c>
      <c r="E60" s="196">
        <f t="shared" si="0"/>
        <v>0</v>
      </c>
      <c r="F60" s="196">
        <f>IF('Indicator Data'!E62=0,0,IF(LOG('Indicator Data'!E62)&gt;F$194,10,IF(LOG('Indicator Data'!E62)&lt;F$195,0,10-(F$194-LOG('Indicator Data'!E62))/(F$194-F$195)*10)))</f>
        <v>0</v>
      </c>
      <c r="G60" s="196">
        <f>IF('Indicator Data'!F62=0,0,IF(LOG('Indicator Data'!F62)&gt;G$194,10,IF(LOG('Indicator Data'!F62)&lt;G$195,0,10-(G$194-LOG('Indicator Data'!F62))/(G$194-G$195)*10)))</f>
        <v>0</v>
      </c>
      <c r="H60" s="196">
        <f>IF('Indicator Data'!G62=0,0,IF(LOG('Indicator Data'!G62)&gt;H$194,10,IF(LOG('Indicator Data'!G62)&lt;H$195,0,10-(H$194-LOG('Indicator Data'!G62))/(H$194-H$195)*10)))</f>
        <v>0</v>
      </c>
      <c r="I60" s="196">
        <f>IF('Indicator Data'!H62=0,0,IF(LOG('Indicator Data'!H62)&gt;I$194,10,IF(LOG('Indicator Data'!H62)&lt;I$195,0,10-(I$194-LOG('Indicator Data'!H62))/(I$194-I$195)*10)))</f>
        <v>0</v>
      </c>
      <c r="J60" s="196">
        <f t="shared" si="1"/>
        <v>0</v>
      </c>
      <c r="K60" s="196">
        <f>IF('Indicator Data'!I62=0,0,IF(LOG('Indicator Data'!I62)&gt;K$194,10,IF(LOG('Indicator Data'!I62)&lt;K$195,0,10-(K$194-LOG('Indicator Data'!I62))/(K$194-K$195)*10)))</f>
        <v>0</v>
      </c>
      <c r="L60" s="196">
        <f t="shared" si="2"/>
        <v>0</v>
      </c>
      <c r="M60" s="196">
        <f>IF('Indicator Data'!J62=0,0,IF(LOG('Indicator Data'!J62)&gt;M$194,10,IF(LOG('Indicator Data'!J62)&lt;M$195,0,10-(M$194-LOG('Indicator Data'!J62))/(M$194-M$195)*10)))</f>
        <v>0</v>
      </c>
      <c r="N60" s="199">
        <f>'Indicator Data'!C62/'Indicator Data'!$AX62</f>
        <v>0</v>
      </c>
      <c r="O60" s="199">
        <f>'Indicator Data'!D62/'Indicator Data'!$AX62</f>
        <v>0</v>
      </c>
      <c r="P60" s="199">
        <f>'Indicator Data'!E62/'Indicator Data'!$AX62</f>
        <v>0</v>
      </c>
      <c r="Q60" s="199">
        <f>'Indicator Data'!F62/'Indicator Data'!$AX62</f>
        <v>0</v>
      </c>
      <c r="R60" s="199">
        <f>'Indicator Data'!G62/'Indicator Data'!$AX62</f>
        <v>0</v>
      </c>
      <c r="S60" s="199">
        <f>'Indicator Data'!H62/'Indicator Data'!$AX62</f>
        <v>0</v>
      </c>
      <c r="T60" s="199">
        <f>'Indicator Data'!I62/'Indicator Data'!$AX62</f>
        <v>0</v>
      </c>
      <c r="U60" s="199">
        <f>'Indicator Data'!J62/'Indicator Data'!$AX62</f>
        <v>0</v>
      </c>
      <c r="V60" s="196">
        <f t="shared" si="3"/>
        <v>0</v>
      </c>
      <c r="W60" s="196">
        <f t="shared" si="4"/>
        <v>0</v>
      </c>
      <c r="X60" s="196">
        <f t="shared" si="5"/>
        <v>0</v>
      </c>
      <c r="Y60" s="196">
        <f t="shared" si="6"/>
        <v>0</v>
      </c>
      <c r="Z60" s="196">
        <f t="shared" si="7"/>
        <v>0</v>
      </c>
      <c r="AA60" s="196">
        <f t="shared" si="8"/>
        <v>0</v>
      </c>
      <c r="AB60" s="196">
        <f t="shared" si="9"/>
        <v>0</v>
      </c>
      <c r="AC60" s="196">
        <f t="shared" si="10"/>
        <v>0</v>
      </c>
      <c r="AD60" s="196">
        <f t="shared" si="11"/>
        <v>0</v>
      </c>
      <c r="AE60" s="196">
        <f t="shared" si="12"/>
        <v>0</v>
      </c>
      <c r="AF60" s="196">
        <f t="shared" si="13"/>
        <v>0</v>
      </c>
      <c r="AG60" s="196">
        <f>IF('Indicator Data'!K62=0,0,IF('Indicator Data'!K62&gt;AG$194,10,IF('Indicator Data'!K62&lt;AG$195,0,10-(AG$194-'Indicator Data'!K62)/(AG$194-AG$195)*10)))</f>
        <v>0</v>
      </c>
      <c r="AH60" s="196">
        <f t="shared" si="14"/>
        <v>0</v>
      </c>
      <c r="AI60" s="196">
        <f t="shared" si="15"/>
        <v>0</v>
      </c>
      <c r="AJ60" s="196">
        <f t="shared" si="16"/>
        <v>0</v>
      </c>
      <c r="AK60" s="196">
        <f t="shared" si="17"/>
        <v>0</v>
      </c>
      <c r="AL60" s="196">
        <f t="shared" si="18"/>
        <v>0</v>
      </c>
      <c r="AM60" s="196">
        <f t="shared" si="19"/>
        <v>0</v>
      </c>
      <c r="AN60" s="196">
        <f t="shared" si="20"/>
        <v>0</v>
      </c>
      <c r="AO60" s="193">
        <f t="shared" si="21"/>
        <v>0</v>
      </c>
      <c r="AP60" s="193">
        <f t="shared" si="22"/>
        <v>0</v>
      </c>
      <c r="AQ60" s="193">
        <f t="shared" si="23"/>
        <v>0</v>
      </c>
      <c r="AR60" s="193">
        <f t="shared" si="24"/>
        <v>0</v>
      </c>
      <c r="AS60" s="196">
        <f t="shared" si="25"/>
        <v>0</v>
      </c>
      <c r="AT60" s="196">
        <f>IF('Indicator Data'!AY62&lt;1000,"x",IF('Indicator Data'!L62&gt;AT$194,10,IF('Indicator Data'!L62&lt;AT$195,0,10-(AT$194-'Indicator Data'!L62)/(AT$194-AT$195)*10)))</f>
        <v>0</v>
      </c>
      <c r="AU60" s="193">
        <f t="shared" si="26"/>
        <v>0</v>
      </c>
      <c r="AV60" s="191">
        <f t="shared" si="27"/>
        <v>0</v>
      </c>
      <c r="AW60" s="196">
        <f>IF('Indicator Data'!M62=0,0,IF('Indicator Data'!M62&gt;AW$194,10,IF('Indicator Data'!M62&lt;AW$195,0,10-(AW$194-'Indicator Data'!M62)/(AW$194-AW$195)*10)))</f>
        <v>6.5720491388031377E-2</v>
      </c>
      <c r="AX60" s="196">
        <f>IF('Indicator Data'!N62=0,0,IF(LOG('Indicator Data'!N62)&gt;LOG(AX$194),10,IF(LOG('Indicator Data'!N62)&lt;LOG(AX$195),0,10-(LOG(AX$194)-LOG('Indicator Data'!N62))/(LOG(AX$194)-LOG(AX$195))*10)))</f>
        <v>0</v>
      </c>
      <c r="AY60" s="193">
        <f t="shared" si="28"/>
        <v>3.2908980739614596E-2</v>
      </c>
      <c r="AZ60" s="196">
        <f>'Indicator Data'!O62</f>
        <v>0</v>
      </c>
      <c r="BA60" s="196">
        <f>'Indicator Data'!P62</f>
        <v>0</v>
      </c>
      <c r="BB60" s="193">
        <f t="shared" si="29"/>
        <v>0</v>
      </c>
      <c r="BC60" s="191">
        <f t="shared" si="30"/>
        <v>2.3036286517730219E-2</v>
      </c>
      <c r="BD60" s="68"/>
    </row>
    <row r="61" spans="1:56" s="43" customFormat="1" x14ac:dyDescent="0.2">
      <c r="A61" s="65" t="s">
        <v>111</v>
      </c>
      <c r="B61" s="69" t="s">
        <v>110</v>
      </c>
      <c r="C61" s="196">
        <f>IF('Indicator Data'!C63=0,0,IF(LOG('Indicator Data'!C63)&gt;C$194,10,IF(LOG('Indicator Data'!C63)&lt;C$195,0,10-(C$194-LOG('Indicator Data'!C63))/(C$194-C$195)*10)))</f>
        <v>7.3701388499188543</v>
      </c>
      <c r="D61" s="196">
        <f>IF('Indicator Data'!D63=0,0,IF(LOG('Indicator Data'!D63)&gt;D$194,10,IF(LOG('Indicator Data'!D63)&lt;D$195,0,10-(D$194-LOG('Indicator Data'!D63))/(D$194-D$195)*10)))</f>
        <v>0</v>
      </c>
      <c r="E61" s="196">
        <f t="shared" si="0"/>
        <v>4.6639133897990259</v>
      </c>
      <c r="F61" s="196">
        <f>IF('Indicator Data'!E63=0,0,IF(LOG('Indicator Data'!E63)&gt;F$194,10,IF(LOG('Indicator Data'!E63)&lt;F$195,0,10-(F$194-LOG('Indicator Data'!E63))/(F$194-F$195)*10)))</f>
        <v>9.7892117451256606</v>
      </c>
      <c r="G61" s="196">
        <f>IF('Indicator Data'!F63=0,0,IF(LOG('Indicator Data'!F63)&gt;G$194,10,IF(LOG('Indicator Data'!F63)&lt;G$195,0,10-(G$194-LOG('Indicator Data'!F63))/(G$194-G$195)*10)))</f>
        <v>0</v>
      </c>
      <c r="H61" s="196">
        <f>IF('Indicator Data'!G63=0,0,IF(LOG('Indicator Data'!G63)&gt;H$194,10,IF(LOG('Indicator Data'!G63)&lt;H$195,0,10-(H$194-LOG('Indicator Data'!G63))/(H$194-H$195)*10)))</f>
        <v>4.3310821534447461</v>
      </c>
      <c r="I61" s="196">
        <f>IF('Indicator Data'!H63=0,0,IF(LOG('Indicator Data'!H63)&gt;I$194,10,IF(LOG('Indicator Data'!H63)&lt;I$195,0,10-(I$194-LOG('Indicator Data'!H63))/(I$194-I$195)*10)))</f>
        <v>0</v>
      </c>
      <c r="J61" s="196">
        <f t="shared" si="1"/>
        <v>2.4316148650619298</v>
      </c>
      <c r="K61" s="196">
        <f>IF('Indicator Data'!I63=0,0,IF(LOG('Indicator Data'!I63)&gt;K$194,10,IF(LOG('Indicator Data'!I63)&lt;K$195,0,10-(K$194-LOG('Indicator Data'!I63))/(K$194-K$195)*10)))</f>
        <v>0</v>
      </c>
      <c r="L61" s="196">
        <f t="shared" si="2"/>
        <v>1.2907828488622246</v>
      </c>
      <c r="M61" s="196">
        <f>IF('Indicator Data'!J63=0,0,IF(LOG('Indicator Data'!J63)&gt;M$194,10,IF(LOG('Indicator Data'!J63)&lt;M$195,0,10-(M$194-LOG('Indicator Data'!J63))/(M$194-M$195)*10)))</f>
        <v>0</v>
      </c>
      <c r="N61" s="199">
        <f>'Indicator Data'!C63/'Indicator Data'!$AX63</f>
        <v>1.3437680957884585E-4</v>
      </c>
      <c r="O61" s="199">
        <f>'Indicator Data'!D63/'Indicator Data'!$AX63</f>
        <v>0</v>
      </c>
      <c r="P61" s="199">
        <f>'Indicator Data'!E63/'Indicator Data'!$AX63</f>
        <v>1.2472499172213099E-3</v>
      </c>
      <c r="Q61" s="199">
        <f>'Indicator Data'!F63/'Indicator Data'!$AX63</f>
        <v>0</v>
      </c>
      <c r="R61" s="199">
        <f>'Indicator Data'!G63/'Indicator Data'!$AX63</f>
        <v>2.2172254885154307E-5</v>
      </c>
      <c r="S61" s="199">
        <f>'Indicator Data'!H63/'Indicator Data'!$AX63</f>
        <v>0</v>
      </c>
      <c r="T61" s="199">
        <f>'Indicator Data'!I63/'Indicator Data'!$AX63</f>
        <v>0</v>
      </c>
      <c r="U61" s="199">
        <f>'Indicator Data'!J63/'Indicator Data'!$AX63</f>
        <v>0</v>
      </c>
      <c r="V61" s="196">
        <f t="shared" si="3"/>
        <v>0.6718840478942294</v>
      </c>
      <c r="W61" s="196">
        <f t="shared" si="4"/>
        <v>0</v>
      </c>
      <c r="X61" s="196">
        <f t="shared" si="5"/>
        <v>0.34118020077000033</v>
      </c>
      <c r="Y61" s="196">
        <f t="shared" si="6"/>
        <v>1.7817855960304421</v>
      </c>
      <c r="Z61" s="196">
        <f t="shared" si="7"/>
        <v>0</v>
      </c>
      <c r="AA61" s="196">
        <f t="shared" si="8"/>
        <v>4.4344509770315454E-3</v>
      </c>
      <c r="AB61" s="196">
        <f t="shared" si="9"/>
        <v>0</v>
      </c>
      <c r="AC61" s="196">
        <f t="shared" si="10"/>
        <v>2.217446756671077E-3</v>
      </c>
      <c r="AD61" s="196">
        <f t="shared" si="11"/>
        <v>0</v>
      </c>
      <c r="AE61" s="196">
        <f t="shared" si="12"/>
        <v>1.1087787008949117E-3</v>
      </c>
      <c r="AF61" s="196">
        <f t="shared" si="13"/>
        <v>0</v>
      </c>
      <c r="AG61" s="196">
        <f>IF('Indicator Data'!K63=0,0,IF('Indicator Data'!K63&gt;AG$194,10,IF('Indicator Data'!K63&lt;AG$195,0,10-(AG$194-'Indicator Data'!K63)/(AG$194-AG$195)*10)))</f>
        <v>2.8985507246376807</v>
      </c>
      <c r="AH61" s="196">
        <f t="shared" si="14"/>
        <v>4.0210114489065418</v>
      </c>
      <c r="AI61" s="196">
        <f t="shared" si="15"/>
        <v>0</v>
      </c>
      <c r="AJ61" s="196">
        <f t="shared" si="16"/>
        <v>2.1677583022108888</v>
      </c>
      <c r="AK61" s="196">
        <f t="shared" si="17"/>
        <v>0</v>
      </c>
      <c r="AL61" s="196">
        <f t="shared" si="18"/>
        <v>1.1426314494195644</v>
      </c>
      <c r="AM61" s="196">
        <f t="shared" si="19"/>
        <v>0</v>
      </c>
      <c r="AN61" s="196">
        <f t="shared" si="20"/>
        <v>0</v>
      </c>
      <c r="AO61" s="193">
        <f t="shared" si="21"/>
        <v>2.7782920188806921</v>
      </c>
      <c r="AP61" s="193">
        <f t="shared" si="22"/>
        <v>7.5993552136351736</v>
      </c>
      <c r="AQ61" s="193">
        <f t="shared" si="23"/>
        <v>0</v>
      </c>
      <c r="AR61" s="193">
        <f t="shared" si="24"/>
        <v>0.66583132076470264</v>
      </c>
      <c r="AS61" s="196">
        <f t="shared" si="25"/>
        <v>1.4492753623188404</v>
      </c>
      <c r="AT61" s="196">
        <f>IF('Indicator Data'!AY63&lt;1000,"x",IF('Indicator Data'!L63&gt;AT$194,10,IF('Indicator Data'!L63&lt;AT$195,0,10-(AT$194-'Indicator Data'!L63)/(AT$194-AT$195)*10)))</f>
        <v>1.1111111111111107</v>
      </c>
      <c r="AU61" s="193">
        <f t="shared" si="26"/>
        <v>1.2801932367149755</v>
      </c>
      <c r="AV61" s="191">
        <f t="shared" si="27"/>
        <v>3.0810734526055445</v>
      </c>
      <c r="AW61" s="196">
        <f>IF('Indicator Data'!M63=0,0,IF('Indicator Data'!M63&gt;AW$194,10,IF('Indicator Data'!M63&lt;AW$195,0,10-(AW$194-'Indicator Data'!M63)/(AW$194-AW$195)*10)))</f>
        <v>1.7610710954500703</v>
      </c>
      <c r="AX61" s="196">
        <f>IF('Indicator Data'!N63=0,0,IF(LOG('Indicator Data'!N63)&gt;LOG(AX$194),10,IF(LOG('Indicator Data'!N63)&lt;LOG(AX$195),0,10-(LOG(AX$194)-LOG('Indicator Data'!N63))/(LOG(AX$194)-LOG(AX$195))*10)))</f>
        <v>4.5135762716574037</v>
      </c>
      <c r="AY61" s="193">
        <f t="shared" si="28"/>
        <v>3.2569902339148604</v>
      </c>
      <c r="AZ61" s="196">
        <f>'Indicator Data'!O63</f>
        <v>0</v>
      </c>
      <c r="BA61" s="196">
        <f>'Indicator Data'!P63</f>
        <v>2</v>
      </c>
      <c r="BB61" s="193">
        <f t="shared" si="29"/>
        <v>0</v>
      </c>
      <c r="BC61" s="191">
        <f t="shared" si="30"/>
        <v>2.2798931637404021</v>
      </c>
      <c r="BD61" s="68"/>
    </row>
    <row r="62" spans="1:56" s="43" customFormat="1" x14ac:dyDescent="0.2">
      <c r="A62" s="65" t="s">
        <v>113</v>
      </c>
      <c r="B62" s="69" t="s">
        <v>112</v>
      </c>
      <c r="C62" s="196">
        <f>IF('Indicator Data'!C64=0,0,IF(LOG('Indicator Data'!C64)&gt;C$194,10,IF(LOG('Indicator Data'!C64)&lt;C$195,0,10-(C$194-LOG('Indicator Data'!C64))/(C$194-C$195)*10)))</f>
        <v>4.555581979649781</v>
      </c>
      <c r="D62" s="196">
        <f>IF('Indicator Data'!D64=0,0,IF(LOG('Indicator Data'!D64)&gt;D$194,10,IF(LOG('Indicator Data'!D64)&lt;D$195,0,10-(D$194-LOG('Indicator Data'!D64))/(D$194-D$195)*10)))</f>
        <v>0</v>
      </c>
      <c r="E62" s="196">
        <f t="shared" si="0"/>
        <v>2.5765219252280236</v>
      </c>
      <c r="F62" s="196">
        <f>IF('Indicator Data'!E64=0,0,IF(LOG('Indicator Data'!E64)&gt;F$194,10,IF(LOG('Indicator Data'!E64)&lt;F$195,0,10-(F$194-LOG('Indicator Data'!E64))/(F$194-F$195)*10)))</f>
        <v>5.7655262704194037</v>
      </c>
      <c r="G62" s="196">
        <f>IF('Indicator Data'!F64=0,0,IF(LOG('Indicator Data'!F64)&gt;G$194,10,IF(LOG('Indicator Data'!F64)&lt;G$195,0,10-(G$194-LOG('Indicator Data'!F64))/(G$194-G$195)*10)))</f>
        <v>0</v>
      </c>
      <c r="H62" s="196">
        <f>IF('Indicator Data'!G64=0,0,IF(LOG('Indicator Data'!G64)&gt;H$194,10,IF(LOG('Indicator Data'!G64)&lt;H$195,0,10-(H$194-LOG('Indicator Data'!G64))/(H$194-H$195)*10)))</f>
        <v>0</v>
      </c>
      <c r="I62" s="196">
        <f>IF('Indicator Data'!H64=0,0,IF(LOG('Indicator Data'!H64)&gt;I$194,10,IF(LOG('Indicator Data'!H64)&lt;I$195,0,10-(I$194-LOG('Indicator Data'!H64))/(I$194-I$195)*10)))</f>
        <v>0</v>
      </c>
      <c r="J62" s="196">
        <f t="shared" si="1"/>
        <v>0</v>
      </c>
      <c r="K62" s="196">
        <f>IF('Indicator Data'!I64=0,0,IF(LOG('Indicator Data'!I64)&gt;K$194,10,IF(LOG('Indicator Data'!I64)&lt;K$195,0,10-(K$194-LOG('Indicator Data'!I64))/(K$194-K$195)*10)))</f>
        <v>0</v>
      </c>
      <c r="L62" s="196">
        <f t="shared" si="2"/>
        <v>0</v>
      </c>
      <c r="M62" s="196">
        <f>IF('Indicator Data'!J64=0,0,IF(LOG('Indicator Data'!J64)&gt;M$194,10,IF(LOG('Indicator Data'!J64)&lt;M$195,0,10-(M$194-LOG('Indicator Data'!J64))/(M$194-M$195)*10)))</f>
        <v>0</v>
      </c>
      <c r="N62" s="199">
        <f>'Indicator Data'!C64/'Indicator Data'!$AX64</f>
        <v>3.9725703029316732E-4</v>
      </c>
      <c r="O62" s="199">
        <f>'Indicator Data'!D64/'Indicator Data'!$AX64</f>
        <v>0</v>
      </c>
      <c r="P62" s="199">
        <f>'Indicator Data'!E64/'Indicator Data'!$AX64</f>
        <v>1.2107355876703569E-3</v>
      </c>
      <c r="Q62" s="199">
        <f>'Indicator Data'!F64/'Indicator Data'!$AX64</f>
        <v>0</v>
      </c>
      <c r="R62" s="199">
        <f>'Indicator Data'!G64/'Indicator Data'!$AX64</f>
        <v>0</v>
      </c>
      <c r="S62" s="199">
        <f>'Indicator Data'!H64/'Indicator Data'!$AX64</f>
        <v>0</v>
      </c>
      <c r="T62" s="199">
        <f>'Indicator Data'!I64/'Indicator Data'!$AX64</f>
        <v>0</v>
      </c>
      <c r="U62" s="199">
        <f>'Indicator Data'!J64/'Indicator Data'!$AX64</f>
        <v>0</v>
      </c>
      <c r="V62" s="196">
        <f t="shared" si="3"/>
        <v>1.986285151465836</v>
      </c>
      <c r="W62" s="196">
        <f t="shared" si="4"/>
        <v>0</v>
      </c>
      <c r="X62" s="196">
        <f t="shared" si="5"/>
        <v>1.0420021581217891</v>
      </c>
      <c r="Y62" s="196">
        <f t="shared" si="6"/>
        <v>1.7296222681005098</v>
      </c>
      <c r="Z62" s="196">
        <f t="shared" si="7"/>
        <v>0</v>
      </c>
      <c r="AA62" s="196">
        <f t="shared" si="8"/>
        <v>0</v>
      </c>
      <c r="AB62" s="196">
        <f t="shared" si="9"/>
        <v>0</v>
      </c>
      <c r="AC62" s="196">
        <f t="shared" si="10"/>
        <v>0</v>
      </c>
      <c r="AD62" s="196">
        <f t="shared" si="11"/>
        <v>0</v>
      </c>
      <c r="AE62" s="196">
        <f t="shared" si="12"/>
        <v>0</v>
      </c>
      <c r="AF62" s="196">
        <f t="shared" si="13"/>
        <v>0</v>
      </c>
      <c r="AG62" s="196">
        <f>IF('Indicator Data'!K64=0,0,IF('Indicator Data'!K64&gt;AG$194,10,IF('Indicator Data'!K64&lt;AG$195,0,10-(AG$194-'Indicator Data'!K64)/(AG$194-AG$195)*10)))</f>
        <v>0</v>
      </c>
      <c r="AH62" s="196">
        <f t="shared" si="14"/>
        <v>3.2709335655578085</v>
      </c>
      <c r="AI62" s="196">
        <f t="shared" si="15"/>
        <v>0</v>
      </c>
      <c r="AJ62" s="196">
        <f t="shared" si="16"/>
        <v>0</v>
      </c>
      <c r="AK62" s="196">
        <f t="shared" si="17"/>
        <v>0</v>
      </c>
      <c r="AL62" s="196">
        <f t="shared" si="18"/>
        <v>0</v>
      </c>
      <c r="AM62" s="196">
        <f t="shared" si="19"/>
        <v>0</v>
      </c>
      <c r="AN62" s="196">
        <f t="shared" si="20"/>
        <v>0</v>
      </c>
      <c r="AO62" s="193">
        <f t="shared" si="21"/>
        <v>1.8409596354521915</v>
      </c>
      <c r="AP62" s="193">
        <f t="shared" si="22"/>
        <v>4.0294767981635804</v>
      </c>
      <c r="AQ62" s="193">
        <f t="shared" si="23"/>
        <v>0</v>
      </c>
      <c r="AR62" s="193">
        <f t="shared" si="24"/>
        <v>0</v>
      </c>
      <c r="AS62" s="196">
        <f t="shared" si="25"/>
        <v>0</v>
      </c>
      <c r="AT62" s="196">
        <f>IF('Indicator Data'!AY64&lt;1000,"x",IF('Indicator Data'!L64&gt;AT$194,10,IF('Indicator Data'!L64&lt;AT$195,0,10-(AT$194-'Indicator Data'!L64)/(AT$194-AT$195)*10)))</f>
        <v>1.1111111111111107</v>
      </c>
      <c r="AU62" s="193">
        <f t="shared" si="26"/>
        <v>0.55555555555555536</v>
      </c>
      <c r="AV62" s="191">
        <f t="shared" si="27"/>
        <v>1.4184443699032676</v>
      </c>
      <c r="AW62" s="196">
        <f>IF('Indicator Data'!M64=0,0,IF('Indicator Data'!M64&gt;AW$194,10,IF('Indicator Data'!M64&lt;AW$195,0,10-(AW$194-'Indicator Data'!M64)/(AW$194-AW$195)*10)))</f>
        <v>1.3702854587664586</v>
      </c>
      <c r="AX62" s="196">
        <f>IF('Indicator Data'!N64=0,0,IF(LOG('Indicator Data'!N64)&gt;LOG(AX$194),10,IF(LOG('Indicator Data'!N64)&lt;LOG(AX$195),0,10-(LOG(AX$194)-LOG('Indicator Data'!N64))/(LOG(AX$194)-LOG(AX$195))*10)))</f>
        <v>3.317142607134917</v>
      </c>
      <c r="AY62" s="193">
        <f t="shared" si="28"/>
        <v>2.3979206313214272</v>
      </c>
      <c r="AZ62" s="196">
        <f>'Indicator Data'!O64</f>
        <v>2</v>
      </c>
      <c r="BA62" s="196">
        <f>'Indicator Data'!P64</f>
        <v>0</v>
      </c>
      <c r="BB62" s="193">
        <f t="shared" si="29"/>
        <v>0</v>
      </c>
      <c r="BC62" s="191">
        <f t="shared" si="30"/>
        <v>1.6785444419249991</v>
      </c>
      <c r="BD62" s="68"/>
    </row>
    <row r="63" spans="1:56" s="43" customFormat="1" x14ac:dyDescent="0.2">
      <c r="A63" s="65" t="s">
        <v>115</v>
      </c>
      <c r="B63" s="69" t="s">
        <v>114</v>
      </c>
      <c r="C63" s="196">
        <f>IF('Indicator Data'!C65=0,0,IF(LOG('Indicator Data'!C65)&gt;C$194,10,IF(LOG('Indicator Data'!C65)&lt;C$195,0,10-(C$194-LOG('Indicator Data'!C65))/(C$194-C$195)*10)))</f>
        <v>0</v>
      </c>
      <c r="D63" s="196">
        <f>IF('Indicator Data'!D65=0,0,IF(LOG('Indicator Data'!D65)&gt;D$194,10,IF(LOG('Indicator Data'!D65)&lt;D$195,0,10-(D$194-LOG('Indicator Data'!D65))/(D$194-D$195)*10)))</f>
        <v>0</v>
      </c>
      <c r="E63" s="196">
        <f t="shared" si="0"/>
        <v>0</v>
      </c>
      <c r="F63" s="196">
        <f>IF('Indicator Data'!E65=0,0,IF(LOG('Indicator Data'!E65)&gt;F$194,10,IF(LOG('Indicator Data'!E65)&lt;F$195,0,10-(F$194-LOG('Indicator Data'!E65))/(F$194-F$195)*10)))</f>
        <v>5.3738175343858696</v>
      </c>
      <c r="G63" s="196">
        <f>IF('Indicator Data'!F65=0,0,IF(LOG('Indicator Data'!F65)&gt;G$194,10,IF(LOG('Indicator Data'!F65)&lt;G$195,0,10-(G$194-LOG('Indicator Data'!F65))/(G$194-G$195)*10)))</f>
        <v>0</v>
      </c>
      <c r="H63" s="196">
        <f>IF('Indicator Data'!G65=0,0,IF(LOG('Indicator Data'!G65)&gt;H$194,10,IF(LOG('Indicator Data'!G65)&lt;H$195,0,10-(H$194-LOG('Indicator Data'!G65))/(H$194-H$195)*10)))</f>
        <v>0</v>
      </c>
      <c r="I63" s="196">
        <f>IF('Indicator Data'!H65=0,0,IF(LOG('Indicator Data'!H65)&gt;I$194,10,IF(LOG('Indicator Data'!H65)&lt;I$195,0,10-(I$194-LOG('Indicator Data'!H65))/(I$194-I$195)*10)))</f>
        <v>0</v>
      </c>
      <c r="J63" s="196">
        <f t="shared" si="1"/>
        <v>0</v>
      </c>
      <c r="K63" s="196">
        <f>IF('Indicator Data'!I65=0,0,IF(LOG('Indicator Data'!I65)&gt;K$194,10,IF(LOG('Indicator Data'!I65)&lt;K$195,0,10-(K$194-LOG('Indicator Data'!I65))/(K$194-K$195)*10)))</f>
        <v>0</v>
      </c>
      <c r="L63" s="196">
        <f t="shared" si="2"/>
        <v>0</v>
      </c>
      <c r="M63" s="196">
        <f>IF('Indicator Data'!J65=0,0,IF(LOG('Indicator Data'!J65)&gt;M$194,10,IF(LOG('Indicator Data'!J65)&lt;M$195,0,10-(M$194-LOG('Indicator Data'!J65))/(M$194-M$195)*10)))</f>
        <v>8.1742898324889488</v>
      </c>
      <c r="N63" s="199">
        <f>'Indicator Data'!C65/'Indicator Data'!$AX65</f>
        <v>0</v>
      </c>
      <c r="O63" s="199">
        <f>'Indicator Data'!D65/'Indicator Data'!$AX65</f>
        <v>0</v>
      </c>
      <c r="P63" s="199">
        <f>'Indicator Data'!E65/'Indicator Data'!$AX65</f>
        <v>7.6299759096083079E-4</v>
      </c>
      <c r="Q63" s="199">
        <f>'Indicator Data'!F65/'Indicator Data'!$AX65</f>
        <v>0</v>
      </c>
      <c r="R63" s="199">
        <f>'Indicator Data'!G65/'Indicator Data'!$AX65</f>
        <v>0</v>
      </c>
      <c r="S63" s="199">
        <f>'Indicator Data'!H65/'Indicator Data'!$AX65</f>
        <v>0</v>
      </c>
      <c r="T63" s="199">
        <f>'Indicator Data'!I65/'Indicator Data'!$AX65</f>
        <v>0</v>
      </c>
      <c r="U63" s="199">
        <f>'Indicator Data'!J65/'Indicator Data'!$AX65</f>
        <v>1.0062643482304736E-2</v>
      </c>
      <c r="V63" s="196">
        <f t="shared" si="3"/>
        <v>0</v>
      </c>
      <c r="W63" s="196">
        <f t="shared" si="4"/>
        <v>0</v>
      </c>
      <c r="X63" s="196">
        <f t="shared" si="5"/>
        <v>0</v>
      </c>
      <c r="Y63" s="196">
        <f t="shared" si="6"/>
        <v>1.0899965585154732</v>
      </c>
      <c r="Z63" s="196">
        <f t="shared" si="7"/>
        <v>0</v>
      </c>
      <c r="AA63" s="196">
        <f t="shared" si="8"/>
        <v>0</v>
      </c>
      <c r="AB63" s="196">
        <f t="shared" si="9"/>
        <v>0</v>
      </c>
      <c r="AC63" s="196">
        <f t="shared" si="10"/>
        <v>0</v>
      </c>
      <c r="AD63" s="196">
        <f t="shared" si="11"/>
        <v>0</v>
      </c>
      <c r="AE63" s="196">
        <f t="shared" si="12"/>
        <v>0</v>
      </c>
      <c r="AF63" s="196">
        <f t="shared" si="13"/>
        <v>3.3542144941015781</v>
      </c>
      <c r="AG63" s="196">
        <f>IF('Indicator Data'!K65=0,0,IF('Indicator Data'!K65&gt;AG$194,10,IF('Indicator Data'!K65&lt;AG$195,0,10-(AG$194-'Indicator Data'!K65)/(AG$194-AG$195)*10)))</f>
        <v>2.8985507246376807</v>
      </c>
      <c r="AH63" s="196">
        <f t="shared" si="14"/>
        <v>0</v>
      </c>
      <c r="AI63" s="196">
        <f t="shared" si="15"/>
        <v>0</v>
      </c>
      <c r="AJ63" s="196">
        <f t="shared" si="16"/>
        <v>0</v>
      </c>
      <c r="AK63" s="196">
        <f t="shared" si="17"/>
        <v>0</v>
      </c>
      <c r="AL63" s="196">
        <f t="shared" si="18"/>
        <v>0</v>
      </c>
      <c r="AM63" s="196">
        <f t="shared" si="19"/>
        <v>0</v>
      </c>
      <c r="AN63" s="196">
        <f t="shared" si="20"/>
        <v>6.3382064356638992</v>
      </c>
      <c r="AO63" s="193">
        <f t="shared" si="21"/>
        <v>0</v>
      </c>
      <c r="AP63" s="193">
        <f t="shared" si="22"/>
        <v>3.5286262839429887</v>
      </c>
      <c r="AQ63" s="193">
        <f t="shared" si="23"/>
        <v>0</v>
      </c>
      <c r="AR63" s="193">
        <f t="shared" si="24"/>
        <v>0</v>
      </c>
      <c r="AS63" s="196">
        <f t="shared" si="25"/>
        <v>4.6183785801507895</v>
      </c>
      <c r="AT63" s="196">
        <f>IF('Indicator Data'!AY65&lt;1000,"x",IF('Indicator Data'!L65&gt;AT$194,10,IF('Indicator Data'!L65&lt;AT$195,0,10-(AT$194-'Indicator Data'!L65)/(AT$194-AT$195)*10)))</f>
        <v>2.2222222222222223</v>
      </c>
      <c r="AU63" s="193">
        <f t="shared" si="26"/>
        <v>3.4203004011865059</v>
      </c>
      <c r="AV63" s="191">
        <f t="shared" si="27"/>
        <v>1.5477351620278748</v>
      </c>
      <c r="AW63" s="196">
        <f>IF('Indicator Data'!M65=0,0,IF('Indicator Data'!M65&gt;AW$194,10,IF('Indicator Data'!M65&lt;AW$195,0,10-(AW$194-'Indicator Data'!M65)/(AW$194-AW$195)*10)))</f>
        <v>0.48874820277125508</v>
      </c>
      <c r="AX63" s="196">
        <f>IF('Indicator Data'!N65=0,0,IF(LOG('Indicator Data'!N65)&gt;LOG(AX$194),10,IF(LOG('Indicator Data'!N65)&lt;LOG(AX$195),0,10-(LOG(AX$194)-LOG('Indicator Data'!N65))/(LOG(AX$194)-LOG(AX$195))*10)))</f>
        <v>0</v>
      </c>
      <c r="AY63" s="193">
        <f t="shared" si="28"/>
        <v>0.24712222409960444</v>
      </c>
      <c r="AZ63" s="196">
        <f>'Indicator Data'!O65</f>
        <v>0</v>
      </c>
      <c r="BA63" s="196">
        <f>'Indicator Data'!P65</f>
        <v>0</v>
      </c>
      <c r="BB63" s="193">
        <f t="shared" si="29"/>
        <v>0</v>
      </c>
      <c r="BC63" s="191">
        <f t="shared" si="30"/>
        <v>0.17298555686972311</v>
      </c>
      <c r="BD63" s="68"/>
    </row>
    <row r="64" spans="1:56" s="43" customFormat="1" x14ac:dyDescent="0.2">
      <c r="A64" s="65" t="s">
        <v>117</v>
      </c>
      <c r="B64" s="69" t="s">
        <v>116</v>
      </c>
      <c r="C64" s="196">
        <f>IF('Indicator Data'!C66=0,0,IF(LOG('Indicator Data'!C66)&gt;C$194,10,IF(LOG('Indicator Data'!C66)&lt;C$195,0,10-(C$194-LOG('Indicator Data'!C66))/(C$194-C$195)*10)))</f>
        <v>7.4513670674635062</v>
      </c>
      <c r="D64" s="196">
        <f>IF('Indicator Data'!D66=0,0,IF(LOG('Indicator Data'!D66)&gt;D$194,10,IF(LOG('Indicator Data'!D66)&lt;D$195,0,10-(D$194-LOG('Indicator Data'!D66))/(D$194-D$195)*10)))</f>
        <v>7.7025211593723242</v>
      </c>
      <c r="E64" s="196">
        <f t="shared" si="0"/>
        <v>7.5791758380471919</v>
      </c>
      <c r="F64" s="196">
        <f>IF('Indicator Data'!E66=0,0,IF(LOG('Indicator Data'!E66)&gt;F$194,10,IF(LOG('Indicator Data'!E66)&lt;F$195,0,10-(F$194-LOG('Indicator Data'!E66))/(F$194-F$195)*10)))</f>
        <v>7.8363989435565617</v>
      </c>
      <c r="G64" s="196">
        <f>IF('Indicator Data'!F66=0,0,IF(LOG('Indicator Data'!F66)&gt;G$194,10,IF(LOG('Indicator Data'!F66)&lt;G$195,0,10-(G$194-LOG('Indicator Data'!F66))/(G$194-G$195)*10)))</f>
        <v>0</v>
      </c>
      <c r="H64" s="196">
        <f>IF('Indicator Data'!G66=0,0,IF(LOG('Indicator Data'!G66)&gt;H$194,10,IF(LOG('Indicator Data'!G66)&lt;H$195,0,10-(H$194-LOG('Indicator Data'!G66))/(H$194-H$195)*10)))</f>
        <v>0</v>
      </c>
      <c r="I64" s="196">
        <f>IF('Indicator Data'!H66=0,0,IF(LOG('Indicator Data'!H66)&gt;I$194,10,IF(LOG('Indicator Data'!H66)&lt;I$195,0,10-(I$194-LOG('Indicator Data'!H66))/(I$194-I$195)*10)))</f>
        <v>0</v>
      </c>
      <c r="J64" s="196">
        <f t="shared" si="1"/>
        <v>0</v>
      </c>
      <c r="K64" s="196">
        <f>IF('Indicator Data'!I66=0,0,IF(LOG('Indicator Data'!I66)&gt;K$194,10,IF(LOG('Indicator Data'!I66)&lt;K$195,0,10-(K$194-LOG('Indicator Data'!I66))/(K$194-K$195)*10)))</f>
        <v>0</v>
      </c>
      <c r="L64" s="196">
        <f t="shared" si="2"/>
        <v>0</v>
      </c>
      <c r="M64" s="196">
        <f>IF('Indicator Data'!J66=0,0,IF(LOG('Indicator Data'!J66)&gt;M$194,10,IF(LOG('Indicator Data'!J66)&lt;M$195,0,10-(M$194-LOG('Indicator Data'!J66))/(M$194-M$195)*10)))</f>
        <v>8.7022035089824215</v>
      </c>
      <c r="N64" s="199">
        <f>'Indicator Data'!C66/'Indicator Data'!$AX66</f>
        <v>2.1358435289456639E-3</v>
      </c>
      <c r="O64" s="199">
        <f>'Indicator Data'!D66/'Indicator Data'!$AX66</f>
        <v>4.5685560144413835E-4</v>
      </c>
      <c r="P64" s="199">
        <f>'Indicator Data'!E66/'Indicator Data'!$AX66</f>
        <v>3.0449641492997386E-3</v>
      </c>
      <c r="Q64" s="199">
        <f>'Indicator Data'!F66/'Indicator Data'!$AX66</f>
        <v>0</v>
      </c>
      <c r="R64" s="199">
        <f>'Indicator Data'!G66/'Indicator Data'!$AX66</f>
        <v>0</v>
      </c>
      <c r="S64" s="199">
        <f>'Indicator Data'!H66/'Indicator Data'!$AX66</f>
        <v>0</v>
      </c>
      <c r="T64" s="199">
        <f>'Indicator Data'!I66/'Indicator Data'!$AX66</f>
        <v>0</v>
      </c>
      <c r="U64" s="199">
        <f>'Indicator Data'!J66/'Indicator Data'!$AX66</f>
        <v>6.7593356039262415E-3</v>
      </c>
      <c r="V64" s="196">
        <f t="shared" si="3"/>
        <v>10</v>
      </c>
      <c r="W64" s="196">
        <f t="shared" si="4"/>
        <v>4.5685560144413841</v>
      </c>
      <c r="X64" s="196">
        <f t="shared" si="5"/>
        <v>8.4149090298556359</v>
      </c>
      <c r="Y64" s="196">
        <f t="shared" si="6"/>
        <v>4.3499487847139129</v>
      </c>
      <c r="Z64" s="196">
        <f t="shared" si="7"/>
        <v>0</v>
      </c>
      <c r="AA64" s="196">
        <f t="shared" si="8"/>
        <v>0</v>
      </c>
      <c r="AB64" s="196">
        <f t="shared" si="9"/>
        <v>0</v>
      </c>
      <c r="AC64" s="196">
        <f t="shared" si="10"/>
        <v>0</v>
      </c>
      <c r="AD64" s="196">
        <f t="shared" si="11"/>
        <v>0</v>
      </c>
      <c r="AE64" s="196">
        <f t="shared" si="12"/>
        <v>0</v>
      </c>
      <c r="AF64" s="196">
        <f t="shared" si="13"/>
        <v>2.2531118679754139</v>
      </c>
      <c r="AG64" s="196">
        <f>IF('Indicator Data'!K66=0,0,IF('Indicator Data'!K66&gt;AG$194,10,IF('Indicator Data'!K66&lt;AG$195,0,10-(AG$194-'Indicator Data'!K66)/(AG$194-AG$195)*10)))</f>
        <v>1.4492753623188417</v>
      </c>
      <c r="AH64" s="196">
        <f t="shared" si="14"/>
        <v>8.725683533731754</v>
      </c>
      <c r="AI64" s="196">
        <f t="shared" si="15"/>
        <v>6.1355385869068542</v>
      </c>
      <c r="AJ64" s="196">
        <f t="shared" si="16"/>
        <v>0</v>
      </c>
      <c r="AK64" s="196">
        <f t="shared" si="17"/>
        <v>0</v>
      </c>
      <c r="AL64" s="196">
        <f t="shared" si="18"/>
        <v>0</v>
      </c>
      <c r="AM64" s="196">
        <f t="shared" si="19"/>
        <v>0</v>
      </c>
      <c r="AN64" s="196">
        <f t="shared" si="20"/>
        <v>6.4917927938223183</v>
      </c>
      <c r="AO64" s="193">
        <f t="shared" si="21"/>
        <v>8.0252058575275598</v>
      </c>
      <c r="AP64" s="193">
        <f t="shared" si="22"/>
        <v>6.4057035265267182</v>
      </c>
      <c r="AQ64" s="193">
        <f t="shared" si="23"/>
        <v>0</v>
      </c>
      <c r="AR64" s="193">
        <f t="shared" si="24"/>
        <v>0</v>
      </c>
      <c r="AS64" s="196">
        <f t="shared" si="25"/>
        <v>3.97053407807058</v>
      </c>
      <c r="AT64" s="196">
        <f>IF('Indicator Data'!AY66&lt;1000,"x",IF('Indicator Data'!L66&gt;AT$194,10,IF('Indicator Data'!L66&lt;AT$195,0,10-(AT$194-'Indicator Data'!L66)/(AT$194-AT$195)*10)))</f>
        <v>1.1111111111111107</v>
      </c>
      <c r="AU64" s="193">
        <f t="shared" si="26"/>
        <v>2.5408225945908454</v>
      </c>
      <c r="AV64" s="191">
        <f t="shared" si="27"/>
        <v>4.2357098109256039</v>
      </c>
      <c r="AW64" s="196">
        <f>IF('Indicator Data'!M66=0,0,IF('Indicator Data'!M66&gt;AW$194,10,IF('Indicator Data'!M66&lt;AW$195,0,10-(AW$194-'Indicator Data'!M66)/(AW$194-AW$195)*10)))</f>
        <v>4.0634121671353398</v>
      </c>
      <c r="AX64" s="196">
        <f>IF('Indicator Data'!N66=0,0,IF(LOG('Indicator Data'!N66)&gt;LOG(AX$194),10,IF(LOG('Indicator Data'!N66)&lt;LOG(AX$195),0,10-(LOG(AX$194)-LOG('Indicator Data'!N66))/(LOG(AX$194)-LOG(AX$195))*10)))</f>
        <v>6.7765897531287038</v>
      </c>
      <c r="AY64" s="193">
        <f t="shared" si="28"/>
        <v>5.5840502649386137</v>
      </c>
      <c r="AZ64" s="196">
        <f>'Indicator Data'!O66</f>
        <v>3</v>
      </c>
      <c r="BA64" s="196">
        <f>'Indicator Data'!P66</f>
        <v>2</v>
      </c>
      <c r="BB64" s="193">
        <f t="shared" si="29"/>
        <v>0</v>
      </c>
      <c r="BC64" s="191">
        <f t="shared" si="30"/>
        <v>3.9088351854570296</v>
      </c>
      <c r="BD64" s="68"/>
    </row>
    <row r="65" spans="1:56" s="43" customFormat="1" x14ac:dyDescent="0.2">
      <c r="A65" s="65" t="s">
        <v>119</v>
      </c>
      <c r="B65" s="69" t="s">
        <v>118</v>
      </c>
      <c r="C65" s="196">
        <f>IF('Indicator Data'!C67=0,0,IF(LOG('Indicator Data'!C67)&gt;C$194,10,IF(LOG('Indicator Data'!C67)&lt;C$195,0,10-(C$194-LOG('Indicator Data'!C67))/(C$194-C$195)*10)))</f>
        <v>7.3197732916050127</v>
      </c>
      <c r="D65" s="196">
        <f>IF('Indicator Data'!D67=0,0,IF(LOG('Indicator Data'!D67)&gt;D$194,10,IF(LOG('Indicator Data'!D67)&lt;D$195,0,10-(D$194-LOG('Indicator Data'!D67))/(D$194-D$195)*10)))</f>
        <v>0</v>
      </c>
      <c r="E65" s="196">
        <f t="shared" si="0"/>
        <v>4.6206584479842947</v>
      </c>
      <c r="F65" s="196">
        <f>IF('Indicator Data'!E67=0,0,IF(LOG('Indicator Data'!E67)&gt;F$194,10,IF(LOG('Indicator Data'!E67)&lt;F$195,0,10-(F$194-LOG('Indicator Data'!E67))/(F$194-F$195)*10)))</f>
        <v>9.7701262677615812</v>
      </c>
      <c r="G65" s="196">
        <f>IF('Indicator Data'!F67=0,0,IF(LOG('Indicator Data'!F67)&gt;G$194,10,IF(LOG('Indicator Data'!F67)&lt;G$195,0,10-(G$194-LOG('Indicator Data'!F67))/(G$194-G$195)*10)))</f>
        <v>0</v>
      </c>
      <c r="H65" s="196">
        <f>IF('Indicator Data'!G67=0,0,IF(LOG('Indicator Data'!G67)&gt;H$194,10,IF(LOG('Indicator Data'!G67)&lt;H$195,0,10-(H$194-LOG('Indicator Data'!G67))/(H$194-H$195)*10)))</f>
        <v>0</v>
      </c>
      <c r="I65" s="196">
        <f>IF('Indicator Data'!H67=0,0,IF(LOG('Indicator Data'!H67)&gt;I$194,10,IF(LOG('Indicator Data'!H67)&lt;I$195,0,10-(I$194-LOG('Indicator Data'!H67))/(I$194-I$195)*10)))</f>
        <v>0</v>
      </c>
      <c r="J65" s="196">
        <f t="shared" si="1"/>
        <v>0</v>
      </c>
      <c r="K65" s="196">
        <f>IF('Indicator Data'!I67=0,0,IF(LOG('Indicator Data'!I67)&gt;K$194,10,IF(LOG('Indicator Data'!I67)&lt;K$195,0,10-(K$194-LOG('Indicator Data'!I67))/(K$194-K$195)*10)))</f>
        <v>0</v>
      </c>
      <c r="L65" s="196">
        <f t="shared" si="2"/>
        <v>0</v>
      </c>
      <c r="M65" s="196">
        <f>IF('Indicator Data'!J67=0,0,IF(LOG('Indicator Data'!J67)&gt;M$194,10,IF(LOG('Indicator Data'!J67)&lt;M$195,0,10-(M$194-LOG('Indicator Data'!J67))/(M$194-M$195)*10)))</f>
        <v>0</v>
      </c>
      <c r="N65" s="199">
        <f>'Indicator Data'!C67/'Indicator Data'!$AX67</f>
        <v>1.0506471604373119E-4</v>
      </c>
      <c r="O65" s="199">
        <f>'Indicator Data'!D67/'Indicator Data'!$AX67</f>
        <v>0</v>
      </c>
      <c r="P65" s="199">
        <f>'Indicator Data'!E67/'Indicator Data'!$AX67</f>
        <v>1.003686497253075E-3</v>
      </c>
      <c r="Q65" s="199">
        <f>'Indicator Data'!F67/'Indicator Data'!$AX67</f>
        <v>0</v>
      </c>
      <c r="R65" s="199">
        <f>'Indicator Data'!G67/'Indicator Data'!$AX67</f>
        <v>0</v>
      </c>
      <c r="S65" s="199">
        <f>'Indicator Data'!H67/'Indicator Data'!$AX67</f>
        <v>0</v>
      </c>
      <c r="T65" s="199">
        <f>'Indicator Data'!I67/'Indicator Data'!$AX67</f>
        <v>0</v>
      </c>
      <c r="U65" s="199">
        <f>'Indicator Data'!J67/'Indicator Data'!$AX67</f>
        <v>0</v>
      </c>
      <c r="V65" s="196">
        <f t="shared" si="3"/>
        <v>0.52532358021865555</v>
      </c>
      <c r="W65" s="196">
        <f t="shared" si="4"/>
        <v>0</v>
      </c>
      <c r="X65" s="196">
        <f t="shared" si="5"/>
        <v>0.26584202941652141</v>
      </c>
      <c r="Y65" s="196">
        <f t="shared" si="6"/>
        <v>1.4338378532186784</v>
      </c>
      <c r="Z65" s="196">
        <f t="shared" si="7"/>
        <v>0</v>
      </c>
      <c r="AA65" s="196">
        <f t="shared" si="8"/>
        <v>0</v>
      </c>
      <c r="AB65" s="196">
        <f t="shared" si="9"/>
        <v>0</v>
      </c>
      <c r="AC65" s="196">
        <f t="shared" si="10"/>
        <v>0</v>
      </c>
      <c r="AD65" s="196">
        <f t="shared" si="11"/>
        <v>0</v>
      </c>
      <c r="AE65" s="196">
        <f t="shared" si="12"/>
        <v>0</v>
      </c>
      <c r="AF65" s="196">
        <f t="shared" si="13"/>
        <v>0</v>
      </c>
      <c r="AG65" s="196">
        <f>IF('Indicator Data'!K67=0,0,IF('Indicator Data'!K67&gt;AG$194,10,IF('Indicator Data'!K67&lt;AG$195,0,10-(AG$194-'Indicator Data'!K67)/(AG$194-AG$195)*10)))</f>
        <v>0</v>
      </c>
      <c r="AH65" s="196">
        <f t="shared" si="14"/>
        <v>3.9225484359118341</v>
      </c>
      <c r="AI65" s="196">
        <f t="shared" si="15"/>
        <v>0</v>
      </c>
      <c r="AJ65" s="196">
        <f t="shared" si="16"/>
        <v>0</v>
      </c>
      <c r="AK65" s="196">
        <f t="shared" si="17"/>
        <v>0</v>
      </c>
      <c r="AL65" s="196">
        <f t="shared" si="18"/>
        <v>0</v>
      </c>
      <c r="AM65" s="196">
        <f t="shared" si="19"/>
        <v>0</v>
      </c>
      <c r="AN65" s="196">
        <f t="shared" si="20"/>
        <v>0</v>
      </c>
      <c r="AO65" s="193">
        <f t="shared" si="21"/>
        <v>2.7211942108306579</v>
      </c>
      <c r="AP65" s="193">
        <f t="shared" si="22"/>
        <v>7.5087401191413106</v>
      </c>
      <c r="AQ65" s="193">
        <f t="shared" si="23"/>
        <v>0</v>
      </c>
      <c r="AR65" s="193">
        <f t="shared" si="24"/>
        <v>0</v>
      </c>
      <c r="AS65" s="196">
        <f t="shared" si="25"/>
        <v>0</v>
      </c>
      <c r="AT65" s="196">
        <f>IF('Indicator Data'!AY67&lt;1000,"x",IF('Indicator Data'!L67&gt;AT$194,10,IF('Indicator Data'!L67&lt;AT$195,0,10-(AT$194-'Indicator Data'!L67)/(AT$194-AT$195)*10)))</f>
        <v>1.1111111111111107</v>
      </c>
      <c r="AU65" s="193">
        <f t="shared" si="26"/>
        <v>0.55555555555555536</v>
      </c>
      <c r="AV65" s="191">
        <f t="shared" si="27"/>
        <v>2.811295682922835</v>
      </c>
      <c r="AW65" s="196">
        <f>IF('Indicator Data'!M67=0,0,IF('Indicator Data'!M67&gt;AW$194,10,IF('Indicator Data'!M67&lt;AW$195,0,10-(AW$194-'Indicator Data'!M67)/(AW$194-AW$195)*10)))</f>
        <v>0.43767597121662938</v>
      </c>
      <c r="AX65" s="196">
        <f>IF('Indicator Data'!N67=0,0,IF(LOG('Indicator Data'!N67)&gt;LOG(AX$194),10,IF(LOG('Indicator Data'!N67)&lt;LOG(AX$195),0,10-(LOG(AX$194)-LOG('Indicator Data'!N67))/(LOG(AX$194)-LOG(AX$195))*10)))</f>
        <v>0</v>
      </c>
      <c r="AY65" s="193">
        <f t="shared" si="28"/>
        <v>0.22103655780316106</v>
      </c>
      <c r="AZ65" s="196">
        <f>'Indicator Data'!O67</f>
        <v>0</v>
      </c>
      <c r="BA65" s="196">
        <f>'Indicator Data'!P67</f>
        <v>0</v>
      </c>
      <c r="BB65" s="193">
        <f t="shared" si="29"/>
        <v>0</v>
      </c>
      <c r="BC65" s="191">
        <f t="shared" si="30"/>
        <v>0.15472559046221274</v>
      </c>
      <c r="BD65" s="68"/>
    </row>
    <row r="66" spans="1:56" s="43" customFormat="1" x14ac:dyDescent="0.2">
      <c r="A66" s="65" t="s">
        <v>121</v>
      </c>
      <c r="B66" s="69" t="s">
        <v>120</v>
      </c>
      <c r="C66" s="196">
        <f>IF('Indicator Data'!C68=0,0,IF(LOG('Indicator Data'!C68)&gt;C$194,10,IF(LOG('Indicator Data'!C68)&lt;C$195,0,10-(C$194-LOG('Indicator Data'!C68))/(C$194-C$195)*10)))</f>
        <v>0</v>
      </c>
      <c r="D66" s="196">
        <f>IF('Indicator Data'!D68=0,0,IF(LOG('Indicator Data'!D68)&gt;D$194,10,IF(LOG('Indicator Data'!D68)&lt;D$195,0,10-(D$194-LOG('Indicator Data'!D68))/(D$194-D$195)*10)))</f>
        <v>0</v>
      </c>
      <c r="E66" s="196">
        <f t="shared" si="0"/>
        <v>0</v>
      </c>
      <c r="F66" s="196">
        <f>IF('Indicator Data'!E68=0,0,IF(LOG('Indicator Data'!E68)&gt;F$194,10,IF(LOG('Indicator Data'!E68)&lt;F$195,0,10-(F$194-LOG('Indicator Data'!E68))/(F$194-F$195)*10)))</f>
        <v>8.0759945622602025</v>
      </c>
      <c r="G66" s="196">
        <f>IF('Indicator Data'!F68=0,0,IF(LOG('Indicator Data'!F68)&gt;G$194,10,IF(LOG('Indicator Data'!F68)&lt;G$195,0,10-(G$194-LOG('Indicator Data'!F68))/(G$194-G$195)*10)))</f>
        <v>0</v>
      </c>
      <c r="H66" s="196">
        <f>IF('Indicator Data'!G68=0,0,IF(LOG('Indicator Data'!G68)&gt;H$194,10,IF(LOG('Indicator Data'!G68)&lt;H$195,0,10-(H$194-LOG('Indicator Data'!G68))/(H$194-H$195)*10)))</f>
        <v>0</v>
      </c>
      <c r="I66" s="196">
        <f>IF('Indicator Data'!H68=0,0,IF(LOG('Indicator Data'!H68)&gt;I$194,10,IF(LOG('Indicator Data'!H68)&lt;I$195,0,10-(I$194-LOG('Indicator Data'!H68))/(I$194-I$195)*10)))</f>
        <v>0</v>
      </c>
      <c r="J66" s="196">
        <f t="shared" si="1"/>
        <v>0</v>
      </c>
      <c r="K66" s="196">
        <f>IF('Indicator Data'!I68=0,0,IF(LOG('Indicator Data'!I68)&gt;K$194,10,IF(LOG('Indicator Data'!I68)&lt;K$195,0,10-(K$194-LOG('Indicator Data'!I68))/(K$194-K$195)*10)))</f>
        <v>0</v>
      </c>
      <c r="L66" s="196">
        <f t="shared" si="2"/>
        <v>0</v>
      </c>
      <c r="M66" s="196">
        <f>IF('Indicator Data'!J68=0,0,IF(LOG('Indicator Data'!J68)&gt;M$194,10,IF(LOG('Indicator Data'!J68)&lt;M$195,0,10-(M$194-LOG('Indicator Data'!J68))/(M$194-M$195)*10)))</f>
        <v>0</v>
      </c>
      <c r="N66" s="199">
        <f>'Indicator Data'!C68/'Indicator Data'!$AX68</f>
        <v>0</v>
      </c>
      <c r="O66" s="199">
        <f>'Indicator Data'!D68/'Indicator Data'!$AX68</f>
        <v>0</v>
      </c>
      <c r="P66" s="199">
        <f>'Indicator Data'!E68/'Indicator Data'!$AX68</f>
        <v>6.5617694588427896E-4</v>
      </c>
      <c r="Q66" s="199">
        <f>'Indicator Data'!F68/'Indicator Data'!$AX68</f>
        <v>0</v>
      </c>
      <c r="R66" s="199">
        <f>'Indicator Data'!G68/'Indicator Data'!$AX68</f>
        <v>0</v>
      </c>
      <c r="S66" s="199">
        <f>'Indicator Data'!H68/'Indicator Data'!$AX68</f>
        <v>0</v>
      </c>
      <c r="T66" s="199">
        <f>'Indicator Data'!I68/'Indicator Data'!$AX68</f>
        <v>0</v>
      </c>
      <c r="U66" s="199">
        <f>'Indicator Data'!J68/'Indicator Data'!$AX68</f>
        <v>0</v>
      </c>
      <c r="V66" s="196">
        <f t="shared" si="3"/>
        <v>0</v>
      </c>
      <c r="W66" s="196">
        <f t="shared" si="4"/>
        <v>0</v>
      </c>
      <c r="X66" s="196">
        <f t="shared" si="5"/>
        <v>0</v>
      </c>
      <c r="Y66" s="196">
        <f t="shared" si="6"/>
        <v>0.93739563697754136</v>
      </c>
      <c r="Z66" s="196">
        <f t="shared" si="7"/>
        <v>0</v>
      </c>
      <c r="AA66" s="196">
        <f t="shared" si="8"/>
        <v>0</v>
      </c>
      <c r="AB66" s="196">
        <f t="shared" si="9"/>
        <v>0</v>
      </c>
      <c r="AC66" s="196">
        <f t="shared" si="10"/>
        <v>0</v>
      </c>
      <c r="AD66" s="196">
        <f t="shared" si="11"/>
        <v>0</v>
      </c>
      <c r="AE66" s="196">
        <f t="shared" si="12"/>
        <v>0</v>
      </c>
      <c r="AF66" s="196">
        <f t="shared" si="13"/>
        <v>0</v>
      </c>
      <c r="AG66" s="196">
        <f>IF('Indicator Data'!K68=0,0,IF('Indicator Data'!K68&gt;AG$194,10,IF('Indicator Data'!K68&lt;AG$195,0,10-(AG$194-'Indicator Data'!K68)/(AG$194-AG$195)*10)))</f>
        <v>0</v>
      </c>
      <c r="AH66" s="196">
        <f t="shared" si="14"/>
        <v>0</v>
      </c>
      <c r="AI66" s="196">
        <f t="shared" si="15"/>
        <v>0</v>
      </c>
      <c r="AJ66" s="196">
        <f t="shared" si="16"/>
        <v>0</v>
      </c>
      <c r="AK66" s="196">
        <f t="shared" si="17"/>
        <v>0</v>
      </c>
      <c r="AL66" s="196">
        <f t="shared" si="18"/>
        <v>0</v>
      </c>
      <c r="AM66" s="196">
        <f t="shared" si="19"/>
        <v>0</v>
      </c>
      <c r="AN66" s="196">
        <f t="shared" si="20"/>
        <v>0</v>
      </c>
      <c r="AO66" s="193">
        <f t="shared" si="21"/>
        <v>0</v>
      </c>
      <c r="AP66" s="193">
        <f t="shared" si="22"/>
        <v>5.5542763827029171</v>
      </c>
      <c r="AQ66" s="193">
        <f t="shared" si="23"/>
        <v>0</v>
      </c>
      <c r="AR66" s="193">
        <f t="shared" si="24"/>
        <v>0</v>
      </c>
      <c r="AS66" s="196">
        <f t="shared" si="25"/>
        <v>0</v>
      </c>
      <c r="AT66" s="196">
        <f>IF('Indicator Data'!AY68&lt;1000,"x",IF('Indicator Data'!L68&gt;AT$194,10,IF('Indicator Data'!L68&lt;AT$195,0,10-(AT$194-'Indicator Data'!L68)/(AT$194-AT$195)*10)))</f>
        <v>1.1111111111111107</v>
      </c>
      <c r="AU66" s="193">
        <f t="shared" si="26"/>
        <v>0.55555555555555536</v>
      </c>
      <c r="AV66" s="191">
        <f t="shared" si="27"/>
        <v>1.5366087729964859</v>
      </c>
      <c r="AW66" s="196">
        <f>IF('Indicator Data'!M68=0,0,IF('Indicator Data'!M68&gt;AW$194,10,IF('Indicator Data'!M68&lt;AW$195,0,10-(AW$194-'Indicator Data'!M68)/(AW$194-AW$195)*10)))</f>
        <v>1.9131588799559278</v>
      </c>
      <c r="AX66" s="196">
        <f>IF('Indicator Data'!N68=0,0,IF(LOG('Indicator Data'!N68)&gt;LOG(AX$194),10,IF(LOG('Indicator Data'!N68)&lt;LOG(AX$195),0,10-(LOG(AX$194)-LOG('Indicator Data'!N68))/(LOG(AX$194)-LOG(AX$195))*10)))</f>
        <v>1.4831268275215308</v>
      </c>
      <c r="AY66" s="193">
        <f t="shared" si="28"/>
        <v>1.7005989293661767</v>
      </c>
      <c r="AZ66" s="196">
        <f>'Indicator Data'!O68</f>
        <v>0</v>
      </c>
      <c r="BA66" s="196">
        <f>'Indicator Data'!P68</f>
        <v>0</v>
      </c>
      <c r="BB66" s="193">
        <f t="shared" si="29"/>
        <v>0</v>
      </c>
      <c r="BC66" s="191">
        <f t="shared" si="30"/>
        <v>1.1904192505563236</v>
      </c>
      <c r="BD66" s="68"/>
    </row>
    <row r="67" spans="1:56" s="43" customFormat="1" x14ac:dyDescent="0.2">
      <c r="A67" s="65" t="s">
        <v>123</v>
      </c>
      <c r="B67" s="69" t="s">
        <v>122</v>
      </c>
      <c r="C67" s="196">
        <f>IF('Indicator Data'!C69=0,0,IF(LOG('Indicator Data'!C69)&gt;C$194,10,IF(LOG('Indicator Data'!C69)&lt;C$195,0,10-(C$194-LOG('Indicator Data'!C69))/(C$194-C$195)*10)))</f>
        <v>8.3515902950411736</v>
      </c>
      <c r="D67" s="196">
        <f>IF('Indicator Data'!D69=0,0,IF(LOG('Indicator Data'!D69)&gt;D$194,10,IF(LOG('Indicator Data'!D69)&lt;D$195,0,10-(D$194-LOG('Indicator Data'!D69))/(D$194-D$195)*10)))</f>
        <v>6.7850635090851963</v>
      </c>
      <c r="E67" s="196">
        <f t="shared" si="0"/>
        <v>7.6559962925992942</v>
      </c>
      <c r="F67" s="196">
        <f>IF('Indicator Data'!E69=0,0,IF(LOG('Indicator Data'!E69)&gt;F$194,10,IF(LOG('Indicator Data'!E69)&lt;F$195,0,10-(F$194-LOG('Indicator Data'!E69))/(F$194-F$195)*10)))</f>
        <v>5.3322494248612076</v>
      </c>
      <c r="G67" s="196">
        <f>IF('Indicator Data'!F69=0,0,IF(LOG('Indicator Data'!F69)&gt;G$194,10,IF(LOG('Indicator Data'!F69)&lt;G$195,0,10-(G$194-LOG('Indicator Data'!F69))/(G$194-G$195)*10)))</f>
        <v>8.1607456179755395</v>
      </c>
      <c r="H67" s="196">
        <f>IF('Indicator Data'!G69=0,0,IF(LOG('Indicator Data'!G69)&gt;H$194,10,IF(LOG('Indicator Data'!G69)&lt;H$195,0,10-(H$194-LOG('Indicator Data'!G69))/(H$194-H$195)*10)))</f>
        <v>0</v>
      </c>
      <c r="I67" s="196">
        <f>IF('Indicator Data'!H69=0,0,IF(LOG('Indicator Data'!H69)&gt;I$194,10,IF(LOG('Indicator Data'!H69)&lt;I$195,0,10-(I$194-LOG('Indicator Data'!H69))/(I$194-I$195)*10)))</f>
        <v>0</v>
      </c>
      <c r="J67" s="196">
        <f t="shared" si="1"/>
        <v>0</v>
      </c>
      <c r="K67" s="196">
        <f>IF('Indicator Data'!I69=0,0,IF(LOG('Indicator Data'!I69)&gt;K$194,10,IF(LOG('Indicator Data'!I69)&lt;K$195,0,10-(K$194-LOG('Indicator Data'!I69))/(K$194-K$195)*10)))</f>
        <v>0</v>
      </c>
      <c r="L67" s="196">
        <f t="shared" si="2"/>
        <v>0</v>
      </c>
      <c r="M67" s="196">
        <f>IF('Indicator Data'!J69=0,0,IF(LOG('Indicator Data'!J69)&gt;M$194,10,IF(LOG('Indicator Data'!J69)&lt;M$195,0,10-(M$194-LOG('Indicator Data'!J69))/(M$194-M$195)*10)))</f>
        <v>0</v>
      </c>
      <c r="N67" s="199">
        <f>'Indicator Data'!C69/'Indicator Data'!$AX69</f>
        <v>1.9859529385390208E-3</v>
      </c>
      <c r="O67" s="199">
        <f>'Indicator Data'!D69/'Indicator Data'!$AX69</f>
        <v>9.8367557408983569E-5</v>
      </c>
      <c r="P67" s="199">
        <f>'Indicator Data'!E69/'Indicator Data'!$AX69</f>
        <v>1.2309278694397048E-4</v>
      </c>
      <c r="Q67" s="199">
        <f>'Indicator Data'!F69/'Indicator Data'!$AX69</f>
        <v>1.6658315452549996E-3</v>
      </c>
      <c r="R67" s="199">
        <f>'Indicator Data'!G69/'Indicator Data'!$AX69</f>
        <v>0</v>
      </c>
      <c r="S67" s="199">
        <f>'Indicator Data'!H69/'Indicator Data'!$AX69</f>
        <v>0</v>
      </c>
      <c r="T67" s="199">
        <f>'Indicator Data'!I69/'Indicator Data'!$AX69</f>
        <v>0</v>
      </c>
      <c r="U67" s="199">
        <f>'Indicator Data'!J69/'Indicator Data'!$AX69</f>
        <v>0</v>
      </c>
      <c r="V67" s="196">
        <f t="shared" si="3"/>
        <v>9.9297646926951035</v>
      </c>
      <c r="W67" s="196">
        <f t="shared" si="4"/>
        <v>0.98367557408983686</v>
      </c>
      <c r="X67" s="196">
        <f t="shared" si="5"/>
        <v>7.6522081492749336</v>
      </c>
      <c r="Y67" s="196">
        <f t="shared" si="6"/>
        <v>0.17584683849138649</v>
      </c>
      <c r="Z67" s="196">
        <f t="shared" si="7"/>
        <v>3.3316630905099984</v>
      </c>
      <c r="AA67" s="196">
        <f t="shared" si="8"/>
        <v>0</v>
      </c>
      <c r="AB67" s="196">
        <f t="shared" si="9"/>
        <v>0</v>
      </c>
      <c r="AC67" s="196">
        <f t="shared" si="10"/>
        <v>0</v>
      </c>
      <c r="AD67" s="196">
        <f t="shared" si="11"/>
        <v>0</v>
      </c>
      <c r="AE67" s="196">
        <f t="shared" si="12"/>
        <v>0</v>
      </c>
      <c r="AF67" s="196">
        <f t="shared" si="13"/>
        <v>0</v>
      </c>
      <c r="AG67" s="196">
        <f>IF('Indicator Data'!K69=0,0,IF('Indicator Data'!K69&gt;AG$194,10,IF('Indicator Data'!K69&lt;AG$195,0,10-(AG$194-'Indicator Data'!K69)/(AG$194-AG$195)*10)))</f>
        <v>1.4492753623188417</v>
      </c>
      <c r="AH67" s="196">
        <f t="shared" si="14"/>
        <v>9.1406774938681394</v>
      </c>
      <c r="AI67" s="196">
        <f t="shared" si="15"/>
        <v>3.8843695415875166</v>
      </c>
      <c r="AJ67" s="196">
        <f t="shared" si="16"/>
        <v>0</v>
      </c>
      <c r="AK67" s="196">
        <f t="shared" si="17"/>
        <v>0</v>
      </c>
      <c r="AL67" s="196">
        <f t="shared" si="18"/>
        <v>0</v>
      </c>
      <c r="AM67" s="196">
        <f t="shared" si="19"/>
        <v>0</v>
      </c>
      <c r="AN67" s="196">
        <f t="shared" si="20"/>
        <v>0</v>
      </c>
      <c r="AO67" s="193">
        <f t="shared" si="21"/>
        <v>7.6541027398116457</v>
      </c>
      <c r="AP67" s="193">
        <f t="shared" si="22"/>
        <v>3.1616847334370872</v>
      </c>
      <c r="AQ67" s="193">
        <f t="shared" si="23"/>
        <v>6.320264109210159</v>
      </c>
      <c r="AR67" s="193">
        <f t="shared" si="24"/>
        <v>0</v>
      </c>
      <c r="AS67" s="196">
        <f t="shared" si="25"/>
        <v>0.72463768115942084</v>
      </c>
      <c r="AT67" s="196">
        <f>IF('Indicator Data'!AY69&lt;1000,"x",IF('Indicator Data'!L69&gt;AT$194,10,IF('Indicator Data'!L69&lt;AT$195,0,10-(AT$194-'Indicator Data'!L69)/(AT$194-AT$195)*10)))</f>
        <v>1.1111111111111107</v>
      </c>
      <c r="AU67" s="193">
        <f t="shared" si="26"/>
        <v>0.91787439613526578</v>
      </c>
      <c r="AV67" s="191">
        <f t="shared" si="27"/>
        <v>4.2766602557572666</v>
      </c>
      <c r="AW67" s="196">
        <f>IF('Indicator Data'!M69=0,0,IF('Indicator Data'!M69&gt;AW$194,10,IF('Indicator Data'!M69&lt;AW$195,0,10-(AW$194-'Indicator Data'!M69)/(AW$194-AW$195)*10)))</f>
        <v>3.1921610213987686</v>
      </c>
      <c r="AX67" s="196">
        <f>IF('Indicator Data'!N69=0,0,IF(LOG('Indicator Data'!N69)&gt;LOG(AX$194),10,IF(LOG('Indicator Data'!N69)&lt;LOG(AX$195),0,10-(LOG(AX$194)-LOG('Indicator Data'!N69))/(LOG(AX$194)-LOG(AX$195))*10)))</f>
        <v>4.8027710277217732</v>
      </c>
      <c r="AY67" s="193">
        <f t="shared" si="28"/>
        <v>4.0431955577607486</v>
      </c>
      <c r="AZ67" s="196">
        <f>'Indicator Data'!O69</f>
        <v>0</v>
      </c>
      <c r="BA67" s="196">
        <f>'Indicator Data'!P69</f>
        <v>3</v>
      </c>
      <c r="BB67" s="193">
        <f t="shared" si="29"/>
        <v>0</v>
      </c>
      <c r="BC67" s="191">
        <f t="shared" si="30"/>
        <v>2.8302368904325239</v>
      </c>
      <c r="BD67" s="68"/>
    </row>
    <row r="68" spans="1:56" s="43" customFormat="1" x14ac:dyDescent="0.2">
      <c r="A68" s="65" t="s">
        <v>125</v>
      </c>
      <c r="B68" s="69" t="s">
        <v>124</v>
      </c>
      <c r="C68" s="196">
        <f>IF('Indicator Data'!C70=0,0,IF(LOG('Indicator Data'!C70)&gt;C$194,10,IF(LOG('Indicator Data'!C70)&lt;C$195,0,10-(C$194-LOG('Indicator Data'!C70))/(C$194-C$195)*10)))</f>
        <v>3.1999953923485558</v>
      </c>
      <c r="D68" s="196">
        <f>IF('Indicator Data'!D70=0,0,IF(LOG('Indicator Data'!D70)&gt;D$194,10,IF(LOG('Indicator Data'!D70)&lt;D$195,0,10-(D$194-LOG('Indicator Data'!D70))/(D$194-D$195)*10)))</f>
        <v>0</v>
      </c>
      <c r="E68" s="196">
        <f t="shared" ref="E68:E131" si="31">(10-GEOMEAN(((10-C68)/10*9+1),((10-D68)/10*9+1)))/9*10</f>
        <v>1.7355425542699641</v>
      </c>
      <c r="F68" s="196">
        <f>IF('Indicator Data'!E70=0,0,IF(LOG('Indicator Data'!E70)&gt;F$194,10,IF(LOG('Indicator Data'!E70)&lt;F$195,0,10-(F$194-LOG('Indicator Data'!E70))/(F$194-F$195)*10)))</f>
        <v>0</v>
      </c>
      <c r="G68" s="196">
        <f>IF('Indicator Data'!F70=0,0,IF(LOG('Indicator Data'!F70)&gt;G$194,10,IF(LOG('Indicator Data'!F70)&lt;G$195,0,10-(G$194-LOG('Indicator Data'!F70))/(G$194-G$195)*10)))</f>
        <v>2.6034817128955625</v>
      </c>
      <c r="H68" s="196">
        <f>IF('Indicator Data'!G70=0,0,IF(LOG('Indicator Data'!G70)&gt;H$194,10,IF(LOG('Indicator Data'!G70)&lt;H$195,0,10-(H$194-LOG('Indicator Data'!G70))/(H$194-H$195)*10)))</f>
        <v>4.7227000487045325</v>
      </c>
      <c r="I68" s="196">
        <f>IF('Indicator Data'!H70=0,0,IF(LOG('Indicator Data'!H70)&gt;I$194,10,IF(LOG('Indicator Data'!H70)&lt;I$195,0,10-(I$194-LOG('Indicator Data'!H70))/(I$194-I$195)*10)))</f>
        <v>6.8525348822924492</v>
      </c>
      <c r="J68" s="196">
        <f t="shared" ref="J68:J131" si="32">(10-GEOMEAN(((10-H68)/10*9+1),((10-I68)/10*9+1)))/9*10</f>
        <v>5.8952185230407981</v>
      </c>
      <c r="K68" s="196">
        <f>IF('Indicator Data'!I70=0,0,IF(LOG('Indicator Data'!I70)&gt;K$194,10,IF(LOG('Indicator Data'!I70)&lt;K$195,0,10-(K$194-LOG('Indicator Data'!I70))/(K$194-K$195)*10)))</f>
        <v>1.8495919915958243</v>
      </c>
      <c r="L68" s="196">
        <f t="shared" ref="L68:L131" si="33">(10-GEOMEAN(((10-J68)/10*9+1),((10-K68)/10*9+1)))/9*10</f>
        <v>4.1607809801208377</v>
      </c>
      <c r="M68" s="196">
        <f>IF('Indicator Data'!J70=0,0,IF(LOG('Indicator Data'!J70)&gt;M$194,10,IF(LOG('Indicator Data'!J70)&lt;M$195,0,10-(M$194-LOG('Indicator Data'!J70))/(M$194-M$195)*10)))</f>
        <v>0</v>
      </c>
      <c r="N68" s="199">
        <f>'Indicator Data'!C70/'Indicator Data'!$AX70</f>
        <v>1.7993452426215543E-3</v>
      </c>
      <c r="O68" s="199">
        <f>'Indicator Data'!D70/'Indicator Data'!$AX70</f>
        <v>0</v>
      </c>
      <c r="P68" s="199">
        <f>'Indicator Data'!E70/'Indicator Data'!$AX70</f>
        <v>0</v>
      </c>
      <c r="Q68" s="199">
        <f>'Indicator Data'!F70/'Indicator Data'!$AX70</f>
        <v>1.0387451958034693E-3</v>
      </c>
      <c r="R68" s="199">
        <f>'Indicator Data'!G70/'Indicator Data'!$AX70</f>
        <v>2.1700331454148843E-2</v>
      </c>
      <c r="S68" s="199">
        <f>'Indicator Data'!H70/'Indicator Data'!$AX70</f>
        <v>1.0736848069350406E-2</v>
      </c>
      <c r="T68" s="199">
        <f>'Indicator Data'!I70/'Indicator Data'!$AX70</f>
        <v>2.738510061663692E-4</v>
      </c>
      <c r="U68" s="199">
        <f>'Indicator Data'!J70/'Indicator Data'!$AX70</f>
        <v>0</v>
      </c>
      <c r="V68" s="196">
        <f t="shared" ref="V68:V131" si="34">IF(N68&gt;V$194,10,IF(N68&lt;V$195,0,10-(V$194-N68)/(V$194-V$195)*10))</f>
        <v>8.9967262131077703</v>
      </c>
      <c r="W68" s="196">
        <f t="shared" ref="W68:W131" si="35">IF(O68&gt;W$194,10,IF(O68&lt;W$195,0,10-(W$194-O68)/(W$194-W$195)*10))</f>
        <v>0</v>
      </c>
      <c r="X68" s="196">
        <f t="shared" ref="X68:X131" si="36">(10-GEOMEAN(((10-V68)/10*9+1),((10-W68)/10*9+1)))/9*10</f>
        <v>6.2641362263638776</v>
      </c>
      <c r="Y68" s="196">
        <f t="shared" ref="Y68:Y131" si="37">IF(P68&gt;Y$194,10,IF(P68&lt;Y$195,0,10-(Y$194-P68)/(Y$194-Y$195)*10))</f>
        <v>0</v>
      </c>
      <c r="Z68" s="196">
        <f t="shared" ref="Z68:Z131" si="38">IF(Q68&gt;Z$194,10,IF(Q68&lt;Z$195,0,10-(Z$194-Q68)/(Z$194-Z$195)*10))</f>
        <v>2.0774903916069389</v>
      </c>
      <c r="AA68" s="196">
        <f t="shared" ref="AA68:AA131" si="39">IF(R68&gt;AA$194,10,IF(R68&lt;AA$195,0,10-(AA$194-R68)/(AA$194-AA$195)*10))</f>
        <v>4.3400662908297685</v>
      </c>
      <c r="AB68" s="196">
        <f t="shared" ref="AB68:AB131" si="40">IF(S68&gt;AB$194,10,IF(S68&lt;AB$195,0,10-(AB$194-S68)/(AB$194-AB$195)*10))</f>
        <v>10</v>
      </c>
      <c r="AC68" s="196">
        <f t="shared" ref="AC68:AC131" si="41">(10-GEOMEAN(((10-AA68)/10*9+1),((10-AB68)/10*9+1)))/9*10</f>
        <v>8.3682324893624322</v>
      </c>
      <c r="AD68" s="196">
        <f t="shared" ref="AD68:AD131" si="42">IF(T68&gt;AD$194,10,IF(T68&lt;AD$195,0,10-(AD$194-T68)/(AD$194-AD$195)*10))</f>
        <v>9.1283668722123075</v>
      </c>
      <c r="AE68" s="196">
        <f t="shared" ref="AE68:AE131" si="43">(10-GEOMEAN(((10-AC68)/10*9+1),((10-AD68)/10*9+1)))/9*10</f>
        <v>8.7790676326847574</v>
      </c>
      <c r="AF68" s="196">
        <f t="shared" ref="AF68:AF131" si="44">IF(U68&gt;AF$194,10,IF(U68&lt;AF$195,0,10-(AF$194-U68)/(AF$194-AF$195)*10))</f>
        <v>0</v>
      </c>
      <c r="AG68" s="196">
        <f>IF('Indicator Data'!K70=0,0,IF('Indicator Data'!K70&gt;AG$194,10,IF('Indicator Data'!K70&lt;AG$195,0,10-(AG$194-'Indicator Data'!K70)/(AG$194-AG$195)*10)))</f>
        <v>1.4492753623188417</v>
      </c>
      <c r="AH68" s="196">
        <f t="shared" ref="AH68:AH131" si="45">AVERAGE(C68,V68)</f>
        <v>6.0983608027281626</v>
      </c>
      <c r="AI68" s="196">
        <f t="shared" ref="AI68:AI131" si="46">AVERAGE(D68,W68)</f>
        <v>0</v>
      </c>
      <c r="AJ68" s="196">
        <f t="shared" ref="AJ68:AJ131" si="47">AVERAGE(AA68,H68)</f>
        <v>4.5313831697671505</v>
      </c>
      <c r="AK68" s="196">
        <f t="shared" ref="AK68:AK131" si="48">AVERAGE(AB68,I68)</f>
        <v>8.4262674411462246</v>
      </c>
      <c r="AL68" s="196">
        <f t="shared" ref="AL68:AL131" si="49">(10-GEOMEAN(((10-AJ68)/10*9+1),((10-AK68)/10*9+1)))/9*10</f>
        <v>6.908071625999364</v>
      </c>
      <c r="AM68" s="196">
        <f t="shared" ref="AM68:AM131" si="50">AVERAGE(AD68,K68)</f>
        <v>5.4889794319040659</v>
      </c>
      <c r="AN68" s="196">
        <f t="shared" ref="AN68:AN131" si="51">(10-GEOMEAN(((10-M68)/10*9+1),((10-AF68)/10*9+1)))/9*10</f>
        <v>0</v>
      </c>
      <c r="AO68" s="193">
        <f t="shared" ref="AO68:AO131" si="52">(10-GEOMEAN(((10-E68)/10*9+1),((10-X68)/10*9+1)))/9*10</f>
        <v>4.3699579957135004</v>
      </c>
      <c r="AP68" s="193">
        <f t="shared" ref="AP68:AP131" si="53">(10-GEOMEAN(((10-F68)/10*9+1),((10-Y68)/10*9+1)))/9*10</f>
        <v>0</v>
      </c>
      <c r="AQ68" s="193">
        <f t="shared" ref="AQ68:AQ131" si="54">(10-GEOMEAN(((10-G68)/10*9+1),((10-Z68)/10*9+1)))/9*10</f>
        <v>2.3444300284217907</v>
      </c>
      <c r="AR68" s="193">
        <f t="shared" ref="AR68:AR131" si="55">(10-GEOMEAN(((10-L68)/10*9+1),((10-AE68)/10*9+1)))/9*10</f>
        <v>7.0851364396947538</v>
      </c>
      <c r="AS68" s="196">
        <f t="shared" ref="AS68:AS131" si="56">AVERAGE(AG68,AN68)</f>
        <v>0.72463768115942084</v>
      </c>
      <c r="AT68" s="196" t="str">
        <f>IF('Indicator Data'!AY70&lt;1000,"x",IF('Indicator Data'!L70&gt;AT$194,10,IF('Indicator Data'!L70&lt;AT$195,0,10-(AT$194-'Indicator Data'!L70)/(AT$194-AT$195)*10)))</f>
        <v>x</v>
      </c>
      <c r="AU68" s="193">
        <f t="shared" ref="AU68:AU131" si="57">AVERAGE(AS68,AT68)</f>
        <v>0.72463768115942084</v>
      </c>
      <c r="AV68" s="191">
        <f t="shared" ref="AV68:AV131" si="58">IF(AU68="x",(10-GEOMEAN(((10-AO68)/10*9+1),((10-AP68)/10*9+1),((10-AQ68)/10*9+1),((10-AR68)/10*9+1)))/9*10,(10-GEOMEAN(((10-AO68)/10*9+1),((10-AP68)/10*9+1),((10-AQ68)/10*9+1),((10-AR68)/10*9+1),((10-AU68)/10*9+1)))/9*10)</f>
        <v>3.3890504563669626</v>
      </c>
      <c r="AW68" s="196">
        <f>IF('Indicator Data'!M70=0,0,IF('Indicator Data'!M70&gt;AW$194,10,IF('Indicator Data'!M70&lt;AW$195,0,10-(AW$194-'Indicator Data'!M70)/(AW$194-AW$195)*10)))</f>
        <v>5.3958776115710094E-3</v>
      </c>
      <c r="AX68" s="196">
        <f>IF('Indicator Data'!N70=0,0,IF(LOG('Indicator Data'!N70)&gt;LOG(AX$194),10,IF(LOG('Indicator Data'!N70)&lt;LOG(AX$195),0,10-(LOG(AX$194)-LOG('Indicator Data'!N70))/(LOG(AX$194)-LOG(AX$195))*10)))</f>
        <v>0</v>
      </c>
      <c r="AY68" s="193">
        <f t="shared" ref="AY68:AY131" si="59">(10-GEOMEAN(((10-AW68)/10*9+1),((10-AX68)/10*9+1)))/9*10</f>
        <v>2.6982664346656788E-3</v>
      </c>
      <c r="AZ68" s="196">
        <f>'Indicator Data'!O70</f>
        <v>0</v>
      </c>
      <c r="BA68" s="196">
        <f>'Indicator Data'!P70</f>
        <v>0</v>
      </c>
      <c r="BB68" s="193">
        <f t="shared" ref="BB68:BB131" si="60">IF(AZ68=5,10,IF(BA68=5,9,IF(AZ68=4,8,IF(BA68=4,7,0))))</f>
        <v>0</v>
      </c>
      <c r="BC68" s="191">
        <f t="shared" ref="BC68:BC131" si="61">IF(BB68&gt;5,BB68,AY68/10*7)</f>
        <v>1.8887865042659751E-3</v>
      </c>
      <c r="BD68" s="68"/>
    </row>
    <row r="69" spans="1:56" s="43" customFormat="1" x14ac:dyDescent="0.2">
      <c r="A69" s="65" t="s">
        <v>127</v>
      </c>
      <c r="B69" s="69" t="s">
        <v>126</v>
      </c>
      <c r="C69" s="196">
        <f>IF('Indicator Data'!C71=0,0,IF(LOG('Indicator Data'!C71)&gt;C$194,10,IF(LOG('Indicator Data'!C71)&lt;C$195,0,10-(C$194-LOG('Indicator Data'!C71))/(C$194-C$195)*10)))</f>
        <v>8.6337866947347734</v>
      </c>
      <c r="D69" s="196">
        <f>IF('Indicator Data'!D71=0,0,IF(LOG('Indicator Data'!D71)&gt;D$194,10,IF(LOG('Indicator Data'!D71)&lt;D$195,0,10-(D$194-LOG('Indicator Data'!D71))/(D$194-D$195)*10)))</f>
        <v>10</v>
      </c>
      <c r="E69" s="196">
        <f t="shared" si="31"/>
        <v>9.4520201898947356</v>
      </c>
      <c r="F69" s="196">
        <f>IF('Indicator Data'!E71=0,0,IF(LOG('Indicator Data'!E71)&gt;F$194,10,IF(LOG('Indicator Data'!E71)&lt;F$195,0,10-(F$194-LOG('Indicator Data'!E71))/(F$194-F$195)*10)))</f>
        <v>7.7133156560599714</v>
      </c>
      <c r="G69" s="196">
        <f>IF('Indicator Data'!F71=0,0,IF(LOG('Indicator Data'!F71)&gt;G$194,10,IF(LOG('Indicator Data'!F71)&lt;G$195,0,10-(G$194-LOG('Indicator Data'!F71))/(G$194-G$195)*10)))</f>
        <v>9.6016137237234851</v>
      </c>
      <c r="H69" s="196">
        <f>IF('Indicator Data'!G71=0,0,IF(LOG('Indicator Data'!G71)&gt;H$194,10,IF(LOG('Indicator Data'!G71)&lt;H$195,0,10-(H$194-LOG('Indicator Data'!G71))/(H$194-H$195)*10)))</f>
        <v>4.793792898285048</v>
      </c>
      <c r="I69" s="196">
        <f>IF('Indicator Data'!H71=0,0,IF(LOG('Indicator Data'!H71)&gt;I$194,10,IF(LOG('Indicator Data'!H71)&lt;I$195,0,10-(I$194-LOG('Indicator Data'!H71))/(I$194-I$195)*10)))</f>
        <v>5.9003843159570053</v>
      </c>
      <c r="J69" s="196">
        <f t="shared" si="32"/>
        <v>5.373705836504147</v>
      </c>
      <c r="K69" s="196">
        <f>IF('Indicator Data'!I71=0,0,IF(LOG('Indicator Data'!I71)&gt;K$194,10,IF(LOG('Indicator Data'!I71)&lt;K$195,0,10-(K$194-LOG('Indicator Data'!I71))/(K$194-K$195)*10)))</f>
        <v>0</v>
      </c>
      <c r="L69" s="196">
        <f t="shared" si="33"/>
        <v>3.1268173104276138</v>
      </c>
      <c r="M69" s="196">
        <f>IF('Indicator Data'!J71=0,0,IF(LOG('Indicator Data'!J71)&gt;M$194,10,IF(LOG('Indicator Data'!J71)&lt;M$195,0,10-(M$194-LOG('Indicator Data'!J71))/(M$194-M$195)*10)))</f>
        <v>10</v>
      </c>
      <c r="N69" s="199">
        <f>'Indicator Data'!C71/'Indicator Data'!$AX71</f>
        <v>1.8368547468159784E-3</v>
      </c>
      <c r="O69" s="199">
        <f>'Indicator Data'!D71/'Indicator Data'!$AX71</f>
        <v>7.6445990866757954E-4</v>
      </c>
      <c r="P69" s="199">
        <f>'Indicator Data'!E71/'Indicator Data'!$AX71</f>
        <v>7.8683994514424207E-4</v>
      </c>
      <c r="Q69" s="199">
        <f>'Indicator Data'!F71/'Indicator Data'!$AX71</f>
        <v>4.4792533431323601E-3</v>
      </c>
      <c r="R69" s="199">
        <f>'Indicator Data'!G71/'Indicator Data'!$AX71</f>
        <v>1.6123398432254865E-4</v>
      </c>
      <c r="S69" s="199">
        <f>'Indicator Data'!H71/'Indicator Data'!$AX71</f>
        <v>3.8078114180425481E-5</v>
      </c>
      <c r="T69" s="199">
        <f>'Indicator Data'!I71/'Indicator Data'!$AX71</f>
        <v>0</v>
      </c>
      <c r="U69" s="199">
        <f>'Indicator Data'!J71/'Indicator Data'!$AX71</f>
        <v>8.0953755936276663E-3</v>
      </c>
      <c r="V69" s="196">
        <f t="shared" si="34"/>
        <v>9.1842737340798912</v>
      </c>
      <c r="W69" s="196">
        <f t="shared" si="35"/>
        <v>7.6445990866757949</v>
      </c>
      <c r="X69" s="196">
        <f t="shared" si="36"/>
        <v>8.5266566354799131</v>
      </c>
      <c r="Y69" s="196">
        <f t="shared" si="37"/>
        <v>1.1240570644917742</v>
      </c>
      <c r="Z69" s="196">
        <f t="shared" si="38"/>
        <v>8.9585066862647196</v>
      </c>
      <c r="AA69" s="196">
        <f t="shared" si="39"/>
        <v>3.2246796864509264E-2</v>
      </c>
      <c r="AB69" s="196">
        <f t="shared" si="40"/>
        <v>0.38078114180425437</v>
      </c>
      <c r="AC69" s="196">
        <f t="shared" si="41"/>
        <v>0.20790654653265189</v>
      </c>
      <c r="AD69" s="196">
        <f t="shared" si="42"/>
        <v>0</v>
      </c>
      <c r="AE69" s="196">
        <f t="shared" si="43"/>
        <v>0.10444415947651899</v>
      </c>
      <c r="AF69" s="196">
        <f t="shared" si="44"/>
        <v>2.6984585312092229</v>
      </c>
      <c r="AG69" s="196">
        <f>IF('Indicator Data'!K71=0,0,IF('Indicator Data'!K71&gt;AG$194,10,IF('Indicator Data'!K71&lt;AG$195,0,10-(AG$194-'Indicator Data'!K71)/(AG$194-AG$195)*10)))</f>
        <v>5.7971014492753623</v>
      </c>
      <c r="AH69" s="196">
        <f t="shared" si="45"/>
        <v>8.9090302144073323</v>
      </c>
      <c r="AI69" s="196">
        <f t="shared" si="46"/>
        <v>8.8222995433378983</v>
      </c>
      <c r="AJ69" s="196">
        <f t="shared" si="47"/>
        <v>2.4130198475747786</v>
      </c>
      <c r="AK69" s="196">
        <f t="shared" si="48"/>
        <v>3.1405827288806298</v>
      </c>
      <c r="AL69" s="196">
        <f t="shared" si="49"/>
        <v>2.7847443592050132</v>
      </c>
      <c r="AM69" s="196">
        <f t="shared" si="50"/>
        <v>0</v>
      </c>
      <c r="AN69" s="196">
        <f t="shared" si="51"/>
        <v>8.053760664164189</v>
      </c>
      <c r="AO69" s="193">
        <f t="shared" si="52"/>
        <v>9.0403998910669578</v>
      </c>
      <c r="AP69" s="193">
        <f t="shared" si="53"/>
        <v>5.2858242641864663</v>
      </c>
      <c r="AQ69" s="193">
        <f t="shared" si="54"/>
        <v>9.308515550430716</v>
      </c>
      <c r="AR69" s="193">
        <f t="shared" si="55"/>
        <v>1.7366531156788412</v>
      </c>
      <c r="AS69" s="196">
        <f t="shared" si="56"/>
        <v>6.9254310567197752</v>
      </c>
      <c r="AT69" s="196">
        <f>IF('Indicator Data'!AY71&lt;1000,"x",IF('Indicator Data'!L71&gt;AT$194,10,IF('Indicator Data'!L71&lt;AT$195,0,10-(AT$194-'Indicator Data'!L71)/(AT$194-AT$195)*10)))</f>
        <v>0</v>
      </c>
      <c r="AU69" s="193">
        <f t="shared" si="57"/>
        <v>3.4627155283598876</v>
      </c>
      <c r="AV69" s="191">
        <f t="shared" si="58"/>
        <v>6.7602989698781082</v>
      </c>
      <c r="AW69" s="196">
        <f>IF('Indicator Data'!M71=0,0,IF('Indicator Data'!M71&gt;AW$194,10,IF('Indicator Data'!M71&lt;AW$195,0,10-(AW$194-'Indicator Data'!M71)/(AW$194-AW$195)*10)))</f>
        <v>3.2814084220893145</v>
      </c>
      <c r="AX69" s="196">
        <f>IF('Indicator Data'!N71=0,0,IF(LOG('Indicator Data'!N71)&gt;LOG(AX$194),10,IF(LOG('Indicator Data'!N71)&lt;LOG(AX$195),0,10-(LOG(AX$194)-LOG('Indicator Data'!N71))/(LOG(AX$194)-LOG(AX$195))*10)))</f>
        <v>6.6903526635352799</v>
      </c>
      <c r="AY69" s="193">
        <f t="shared" si="59"/>
        <v>5.2278106509526889</v>
      </c>
      <c r="AZ69" s="196">
        <f>'Indicator Data'!O71</f>
        <v>0</v>
      </c>
      <c r="BA69" s="196">
        <f>'Indicator Data'!P71</f>
        <v>3</v>
      </c>
      <c r="BB69" s="193">
        <f t="shared" si="60"/>
        <v>0</v>
      </c>
      <c r="BC69" s="191">
        <f t="shared" si="61"/>
        <v>3.6594674556668823</v>
      </c>
      <c r="BD69" s="68"/>
    </row>
    <row r="70" spans="1:56" s="43" customFormat="1" x14ac:dyDescent="0.2">
      <c r="A70" s="65" t="s">
        <v>129</v>
      </c>
      <c r="B70" s="69" t="s">
        <v>128</v>
      </c>
      <c r="C70" s="196">
        <f>IF('Indicator Data'!C72=0,0,IF(LOG('Indicator Data'!C72)&gt;C$194,10,IF(LOG('Indicator Data'!C72)&lt;C$195,0,10-(C$194-LOG('Indicator Data'!C72))/(C$194-C$195)*10)))</f>
        <v>0</v>
      </c>
      <c r="D70" s="196">
        <f>IF('Indicator Data'!D72=0,0,IF(LOG('Indicator Data'!D72)&gt;D$194,10,IF(LOG('Indicator Data'!D72)&lt;D$195,0,10-(D$194-LOG('Indicator Data'!D72))/(D$194-D$195)*10)))</f>
        <v>0</v>
      </c>
      <c r="E70" s="196">
        <f t="shared" si="31"/>
        <v>0</v>
      </c>
      <c r="F70" s="196">
        <f>IF('Indicator Data'!E72=0,0,IF(LOG('Indicator Data'!E72)&gt;F$194,10,IF(LOG('Indicator Data'!E72)&lt;F$195,0,10-(F$194-LOG('Indicator Data'!E72))/(F$194-F$195)*10)))</f>
        <v>6.5786094225329306</v>
      </c>
      <c r="G70" s="196">
        <f>IF('Indicator Data'!F72=0,0,IF(LOG('Indicator Data'!F72)&gt;G$194,10,IF(LOG('Indicator Data'!F72)&lt;G$195,0,10-(G$194-LOG('Indicator Data'!F72))/(G$194-G$195)*10)))</f>
        <v>0</v>
      </c>
      <c r="H70" s="196">
        <f>IF('Indicator Data'!G72=0,0,IF(LOG('Indicator Data'!G72)&gt;H$194,10,IF(LOG('Indicator Data'!G72)&lt;H$195,0,10-(H$194-LOG('Indicator Data'!G72))/(H$194-H$195)*10)))</f>
        <v>0</v>
      </c>
      <c r="I70" s="196">
        <f>IF('Indicator Data'!H72=0,0,IF(LOG('Indicator Data'!H72)&gt;I$194,10,IF(LOG('Indicator Data'!H72)&lt;I$195,0,10-(I$194-LOG('Indicator Data'!H72))/(I$194-I$195)*10)))</f>
        <v>0</v>
      </c>
      <c r="J70" s="196">
        <f t="shared" si="32"/>
        <v>0</v>
      </c>
      <c r="K70" s="196">
        <f>IF('Indicator Data'!I72=0,0,IF(LOG('Indicator Data'!I72)&gt;K$194,10,IF(LOG('Indicator Data'!I72)&lt;K$195,0,10-(K$194-LOG('Indicator Data'!I72))/(K$194-K$195)*10)))</f>
        <v>0</v>
      </c>
      <c r="L70" s="196">
        <f t="shared" si="33"/>
        <v>0</v>
      </c>
      <c r="M70" s="196">
        <f>IF('Indicator Data'!J72=0,0,IF(LOG('Indicator Data'!J72)&gt;M$194,10,IF(LOG('Indicator Data'!J72)&lt;M$195,0,10-(M$194-LOG('Indicator Data'!J72))/(M$194-M$195)*10)))</f>
        <v>0</v>
      </c>
      <c r="N70" s="199">
        <f>'Indicator Data'!C72/'Indicator Data'!$AX72</f>
        <v>0</v>
      </c>
      <c r="O70" s="199">
        <f>'Indicator Data'!D72/'Indicator Data'!$AX72</f>
        <v>0</v>
      </c>
      <c r="P70" s="199">
        <f>'Indicator Data'!E72/'Indicator Data'!$AX72</f>
        <v>3.6440452341805654E-4</v>
      </c>
      <c r="Q70" s="199">
        <f>'Indicator Data'!F72/'Indicator Data'!$AX72</f>
        <v>0</v>
      </c>
      <c r="R70" s="199">
        <f>'Indicator Data'!G72/'Indicator Data'!$AX72</f>
        <v>0</v>
      </c>
      <c r="S70" s="199">
        <f>'Indicator Data'!H72/'Indicator Data'!$AX72</f>
        <v>0</v>
      </c>
      <c r="T70" s="199">
        <f>'Indicator Data'!I72/'Indicator Data'!$AX72</f>
        <v>0</v>
      </c>
      <c r="U70" s="199">
        <f>'Indicator Data'!J72/'Indicator Data'!$AX72</f>
        <v>0</v>
      </c>
      <c r="V70" s="196">
        <f t="shared" si="34"/>
        <v>0</v>
      </c>
      <c r="W70" s="196">
        <f t="shared" si="35"/>
        <v>0</v>
      </c>
      <c r="X70" s="196">
        <f t="shared" si="36"/>
        <v>0</v>
      </c>
      <c r="Y70" s="196">
        <f t="shared" si="37"/>
        <v>0.52057789059722381</v>
      </c>
      <c r="Z70" s="196">
        <f t="shared" si="38"/>
        <v>0</v>
      </c>
      <c r="AA70" s="196">
        <f t="shared" si="39"/>
        <v>0</v>
      </c>
      <c r="AB70" s="196">
        <f t="shared" si="40"/>
        <v>0</v>
      </c>
      <c r="AC70" s="196">
        <f t="shared" si="41"/>
        <v>0</v>
      </c>
      <c r="AD70" s="196">
        <f t="shared" si="42"/>
        <v>0</v>
      </c>
      <c r="AE70" s="196">
        <f t="shared" si="43"/>
        <v>0</v>
      </c>
      <c r="AF70" s="196">
        <f t="shared" si="44"/>
        <v>0</v>
      </c>
      <c r="AG70" s="196">
        <f>IF('Indicator Data'!K72=0,0,IF('Indicator Data'!K72&gt;AG$194,10,IF('Indicator Data'!K72&lt;AG$195,0,10-(AG$194-'Indicator Data'!K72)/(AG$194-AG$195)*10)))</f>
        <v>1.4492753623188417</v>
      </c>
      <c r="AH70" s="196">
        <f t="shared" si="45"/>
        <v>0</v>
      </c>
      <c r="AI70" s="196">
        <f t="shared" si="46"/>
        <v>0</v>
      </c>
      <c r="AJ70" s="196">
        <f t="shared" si="47"/>
        <v>0</v>
      </c>
      <c r="AK70" s="196">
        <f t="shared" si="48"/>
        <v>0</v>
      </c>
      <c r="AL70" s="196">
        <f t="shared" si="49"/>
        <v>0</v>
      </c>
      <c r="AM70" s="196">
        <f t="shared" si="50"/>
        <v>0</v>
      </c>
      <c r="AN70" s="196">
        <f t="shared" si="51"/>
        <v>0</v>
      </c>
      <c r="AO70" s="193">
        <f t="shared" si="52"/>
        <v>0</v>
      </c>
      <c r="AP70" s="193">
        <f t="shared" si="53"/>
        <v>4.1827917113632544</v>
      </c>
      <c r="AQ70" s="193">
        <f t="shared" si="54"/>
        <v>0</v>
      </c>
      <c r="AR70" s="193">
        <f t="shared" si="55"/>
        <v>0</v>
      </c>
      <c r="AS70" s="196">
        <f t="shared" si="56"/>
        <v>0.72463768115942084</v>
      </c>
      <c r="AT70" s="196">
        <f>IF('Indicator Data'!AY72&lt;1000,"x",IF('Indicator Data'!L72&gt;AT$194,10,IF('Indicator Data'!L72&lt;AT$195,0,10-(AT$194-'Indicator Data'!L72)/(AT$194-AT$195)*10)))</f>
        <v>1.1111111111111107</v>
      </c>
      <c r="AU70" s="193">
        <f t="shared" si="57"/>
        <v>0.91787439613526578</v>
      </c>
      <c r="AV70" s="191">
        <f t="shared" si="58"/>
        <v>1.1744038292630756</v>
      </c>
      <c r="AW70" s="196">
        <f>IF('Indicator Data'!M72=0,0,IF('Indicator Data'!M72&gt;AW$194,10,IF('Indicator Data'!M72&lt;AW$195,0,10-(AW$194-'Indicator Data'!M72)/(AW$194-AW$195)*10)))</f>
        <v>6.6757968959953278</v>
      </c>
      <c r="AX70" s="196">
        <f>IF('Indicator Data'!N72=0,0,IF(LOG('Indicator Data'!N72)&gt;LOG(AX$194),10,IF(LOG('Indicator Data'!N72)&lt;LOG(AX$195),0,10-(LOG(AX$194)-LOG('Indicator Data'!N72))/(LOG(AX$194)-LOG(AX$195))*10)))</f>
        <v>4.4028166564760207</v>
      </c>
      <c r="AY70" s="193">
        <f t="shared" si="59"/>
        <v>5.6564439577620274</v>
      </c>
      <c r="AZ70" s="196">
        <f>'Indicator Data'!O72</f>
        <v>3</v>
      </c>
      <c r="BA70" s="196">
        <f>'Indicator Data'!P72</f>
        <v>3</v>
      </c>
      <c r="BB70" s="193">
        <f t="shared" si="60"/>
        <v>0</v>
      </c>
      <c r="BC70" s="191">
        <f t="shared" si="61"/>
        <v>3.9595107704334191</v>
      </c>
      <c r="BD70" s="68"/>
    </row>
    <row r="71" spans="1:56" s="43" customFormat="1" x14ac:dyDescent="0.2">
      <c r="A71" s="65" t="s">
        <v>373</v>
      </c>
      <c r="B71" s="69" t="s">
        <v>130</v>
      </c>
      <c r="C71" s="196">
        <f>IF('Indicator Data'!C73=0,0,IF(LOG('Indicator Data'!C73)&gt;C$194,10,IF(LOG('Indicator Data'!C73)&lt;C$195,0,10-(C$194-LOG('Indicator Data'!C73))/(C$194-C$195)*10)))</f>
        <v>0</v>
      </c>
      <c r="D71" s="196">
        <f>IF('Indicator Data'!D73=0,0,IF(LOG('Indicator Data'!D73)&gt;D$194,10,IF(LOG('Indicator Data'!D73)&lt;D$195,0,10-(D$194-LOG('Indicator Data'!D73))/(D$194-D$195)*10)))</f>
        <v>0</v>
      </c>
      <c r="E71" s="196">
        <f t="shared" si="31"/>
        <v>0</v>
      </c>
      <c r="F71" s="196">
        <f>IF('Indicator Data'!E73=0,0,IF(LOG('Indicator Data'!E73)&gt;F$194,10,IF(LOG('Indicator Data'!E73)&lt;F$195,0,10-(F$194-LOG('Indicator Data'!E73))/(F$194-F$195)*10)))</f>
        <v>4.5764716717128611</v>
      </c>
      <c r="G71" s="196">
        <f>IF('Indicator Data'!F73=0,0,IF(LOG('Indicator Data'!F73)&gt;G$194,10,IF(LOG('Indicator Data'!F73)&lt;G$195,0,10-(G$194-LOG('Indicator Data'!F73))/(G$194-G$195)*10)))</f>
        <v>0</v>
      </c>
      <c r="H71" s="196">
        <f>IF('Indicator Data'!G73=0,0,IF(LOG('Indicator Data'!G73)&gt;H$194,10,IF(LOG('Indicator Data'!G73)&lt;H$195,0,10-(H$194-LOG('Indicator Data'!G73))/(H$194-H$195)*10)))</f>
        <v>0</v>
      </c>
      <c r="I71" s="196">
        <f>IF('Indicator Data'!H73=0,0,IF(LOG('Indicator Data'!H73)&gt;I$194,10,IF(LOG('Indicator Data'!H73)&lt;I$195,0,10-(I$194-LOG('Indicator Data'!H73))/(I$194-I$195)*10)))</f>
        <v>0</v>
      </c>
      <c r="J71" s="196">
        <f t="shared" si="32"/>
        <v>0</v>
      </c>
      <c r="K71" s="196">
        <f>IF('Indicator Data'!I73=0,0,IF(LOG('Indicator Data'!I73)&gt;K$194,10,IF(LOG('Indicator Data'!I73)&lt;K$195,0,10-(K$194-LOG('Indicator Data'!I73))/(K$194-K$195)*10)))</f>
        <v>0</v>
      </c>
      <c r="L71" s="196">
        <f t="shared" si="33"/>
        <v>0</v>
      </c>
      <c r="M71" s="196">
        <f>IF('Indicator Data'!J73=0,0,IF(LOG('Indicator Data'!J73)&gt;M$194,10,IF(LOG('Indicator Data'!J73)&lt;M$195,0,10-(M$194-LOG('Indicator Data'!J73))/(M$194-M$195)*10)))</f>
        <v>6.8971152379706426</v>
      </c>
      <c r="N71" s="199">
        <f>'Indicator Data'!C73/'Indicator Data'!$AX73</f>
        <v>0</v>
      </c>
      <c r="O71" s="199">
        <f>'Indicator Data'!D73/'Indicator Data'!$AX73</f>
        <v>0</v>
      </c>
      <c r="P71" s="199">
        <f>'Indicator Data'!E73/'Indicator Data'!$AX73</f>
        <v>3.9724102320368724E-4</v>
      </c>
      <c r="Q71" s="199">
        <f>'Indicator Data'!F73/'Indicator Data'!$AX73</f>
        <v>0</v>
      </c>
      <c r="R71" s="199">
        <f>'Indicator Data'!G73/'Indicator Data'!$AX73</f>
        <v>0</v>
      </c>
      <c r="S71" s="199">
        <f>'Indicator Data'!H73/'Indicator Data'!$AX73</f>
        <v>0</v>
      </c>
      <c r="T71" s="199">
        <f>'Indicator Data'!I73/'Indicator Data'!$AX73</f>
        <v>0</v>
      </c>
      <c r="U71" s="199">
        <f>'Indicator Data'!J73/'Indicator Data'!$AX73</f>
        <v>3.367530348910585E-3</v>
      </c>
      <c r="V71" s="196">
        <f t="shared" si="34"/>
        <v>0</v>
      </c>
      <c r="W71" s="196">
        <f t="shared" si="35"/>
        <v>0</v>
      </c>
      <c r="X71" s="196">
        <f t="shared" si="36"/>
        <v>0</v>
      </c>
      <c r="Y71" s="196">
        <f t="shared" si="37"/>
        <v>0.56748717600526888</v>
      </c>
      <c r="Z71" s="196">
        <f t="shared" si="38"/>
        <v>0</v>
      </c>
      <c r="AA71" s="196">
        <f t="shared" si="39"/>
        <v>0</v>
      </c>
      <c r="AB71" s="196">
        <f t="shared" si="40"/>
        <v>0</v>
      </c>
      <c r="AC71" s="196">
        <f t="shared" si="41"/>
        <v>0</v>
      </c>
      <c r="AD71" s="196">
        <f t="shared" si="42"/>
        <v>0</v>
      </c>
      <c r="AE71" s="196">
        <f t="shared" si="43"/>
        <v>0</v>
      </c>
      <c r="AF71" s="196">
        <f t="shared" si="44"/>
        <v>1.1225101163035269</v>
      </c>
      <c r="AG71" s="196">
        <f>IF('Indicator Data'!K73=0,0,IF('Indicator Data'!K73&gt;AG$194,10,IF('Indicator Data'!K73&lt;AG$195,0,10-(AG$194-'Indicator Data'!K73)/(AG$194-AG$195)*10)))</f>
        <v>2.8985507246376807</v>
      </c>
      <c r="AH71" s="196">
        <f t="shared" si="45"/>
        <v>0</v>
      </c>
      <c r="AI71" s="196">
        <f t="shared" si="46"/>
        <v>0</v>
      </c>
      <c r="AJ71" s="196">
        <f t="shared" si="47"/>
        <v>0</v>
      </c>
      <c r="AK71" s="196">
        <f t="shared" si="48"/>
        <v>0</v>
      </c>
      <c r="AL71" s="196">
        <f t="shared" si="49"/>
        <v>0</v>
      </c>
      <c r="AM71" s="196">
        <f t="shared" si="50"/>
        <v>0</v>
      </c>
      <c r="AN71" s="196">
        <f t="shared" si="51"/>
        <v>4.6232822469558661</v>
      </c>
      <c r="AO71" s="193">
        <f t="shared" si="52"/>
        <v>0</v>
      </c>
      <c r="AP71" s="193">
        <f t="shared" si="53"/>
        <v>2.8105821640785171</v>
      </c>
      <c r="AQ71" s="193">
        <f t="shared" si="54"/>
        <v>0</v>
      </c>
      <c r="AR71" s="193">
        <f t="shared" si="55"/>
        <v>0</v>
      </c>
      <c r="AS71" s="196">
        <f t="shared" si="56"/>
        <v>3.7609164857967734</v>
      </c>
      <c r="AT71" s="196">
        <f>IF('Indicator Data'!AY73&lt;1000,"x",IF('Indicator Data'!L73&gt;AT$194,10,IF('Indicator Data'!L73&lt;AT$195,0,10-(AT$194-'Indicator Data'!L73)/(AT$194-AT$195)*10)))</f>
        <v>1.1111111111111107</v>
      </c>
      <c r="AU71" s="193">
        <f t="shared" si="57"/>
        <v>2.4360137984539421</v>
      </c>
      <c r="AV71" s="191">
        <f t="shared" si="58"/>
        <v>1.13570652334318</v>
      </c>
      <c r="AW71" s="196">
        <f>IF('Indicator Data'!M73=0,0,IF('Indicator Data'!M73&gt;AW$194,10,IF('Indicator Data'!M73&lt;AW$195,0,10-(AW$194-'Indicator Data'!M73)/(AW$194-AW$195)*10)))</f>
        <v>1.5626715176846133</v>
      </c>
      <c r="AX71" s="196">
        <f>IF('Indicator Data'!N73=0,0,IF(LOG('Indicator Data'!N73)&gt;LOG(AX$194),10,IF(LOG('Indicator Data'!N73)&lt;LOG(AX$195),0,10-(LOG(AX$194)-LOG('Indicator Data'!N73))/(LOG(AX$194)-LOG(AX$195))*10)))</f>
        <v>4.2637560359485329</v>
      </c>
      <c r="AY71" s="193">
        <f t="shared" si="59"/>
        <v>3.025224869644922</v>
      </c>
      <c r="AZ71" s="196">
        <f>'Indicator Data'!O73</f>
        <v>1</v>
      </c>
      <c r="BA71" s="196">
        <f>'Indicator Data'!P73</f>
        <v>0</v>
      </c>
      <c r="BB71" s="193">
        <f t="shared" si="60"/>
        <v>0</v>
      </c>
      <c r="BC71" s="191">
        <f t="shared" si="61"/>
        <v>2.1176574087514455</v>
      </c>
      <c r="BD71" s="68"/>
    </row>
    <row r="72" spans="1:56" s="43" customFormat="1" x14ac:dyDescent="0.2">
      <c r="A72" s="65" t="s">
        <v>132</v>
      </c>
      <c r="B72" s="69" t="s">
        <v>131</v>
      </c>
      <c r="C72" s="196">
        <f>IF('Indicator Data'!C74=0,0,IF(LOG('Indicator Data'!C74)&gt;C$194,10,IF(LOG('Indicator Data'!C74)&lt;C$195,0,10-(C$194-LOG('Indicator Data'!C74))/(C$194-C$195)*10)))</f>
        <v>0</v>
      </c>
      <c r="D72" s="196">
        <f>IF('Indicator Data'!D74=0,0,IF(LOG('Indicator Data'!D74)&gt;D$194,10,IF(LOG('Indicator Data'!D74)&lt;D$195,0,10-(D$194-LOG('Indicator Data'!D74))/(D$194-D$195)*10)))</f>
        <v>0</v>
      </c>
      <c r="E72" s="196">
        <f t="shared" si="31"/>
        <v>0</v>
      </c>
      <c r="F72" s="196">
        <f>IF('Indicator Data'!E74=0,0,IF(LOG('Indicator Data'!E74)&gt;F$194,10,IF(LOG('Indicator Data'!E74)&lt;F$195,0,10-(F$194-LOG('Indicator Data'!E74))/(F$194-F$195)*10)))</f>
        <v>6.4865337729002448</v>
      </c>
      <c r="G72" s="196">
        <f>IF('Indicator Data'!F74=0,0,IF(LOG('Indicator Data'!F74)&gt;G$194,10,IF(LOG('Indicator Data'!F74)&lt;G$195,0,10-(G$194-LOG('Indicator Data'!F74))/(G$194-G$195)*10)))</f>
        <v>0</v>
      </c>
      <c r="H72" s="196">
        <f>IF('Indicator Data'!G74=0,0,IF(LOG('Indicator Data'!G74)&gt;H$194,10,IF(LOG('Indicator Data'!G74)&lt;H$195,0,10-(H$194-LOG('Indicator Data'!G74))/(H$194-H$195)*10)))</f>
        <v>0</v>
      </c>
      <c r="I72" s="196">
        <f>IF('Indicator Data'!H74=0,0,IF(LOG('Indicator Data'!H74)&gt;I$194,10,IF(LOG('Indicator Data'!H74)&lt;I$195,0,10-(I$194-LOG('Indicator Data'!H74))/(I$194-I$195)*10)))</f>
        <v>0</v>
      </c>
      <c r="J72" s="196">
        <f t="shared" si="32"/>
        <v>0</v>
      </c>
      <c r="K72" s="196">
        <f>IF('Indicator Data'!I74=0,0,IF(LOG('Indicator Data'!I74)&gt;K$194,10,IF(LOG('Indicator Data'!I74)&lt;K$195,0,10-(K$194-LOG('Indicator Data'!I74))/(K$194-K$195)*10)))</f>
        <v>0</v>
      </c>
      <c r="L72" s="196">
        <f t="shared" si="33"/>
        <v>0</v>
      </c>
      <c r="M72" s="196">
        <f>IF('Indicator Data'!J74=0,0,IF(LOG('Indicator Data'!J74)&gt;M$194,10,IF(LOG('Indicator Data'!J74)&lt;M$195,0,10-(M$194-LOG('Indicator Data'!J74))/(M$194-M$195)*10)))</f>
        <v>8.5540098171745775</v>
      </c>
      <c r="N72" s="199">
        <f>'Indicator Data'!C74/'Indicator Data'!$AX74</f>
        <v>0</v>
      </c>
      <c r="O72" s="199">
        <f>'Indicator Data'!D74/'Indicator Data'!$AX74</f>
        <v>0</v>
      </c>
      <c r="P72" s="199">
        <f>'Indicator Data'!E74/'Indicator Data'!$AX74</f>
        <v>4.917378781985786E-3</v>
      </c>
      <c r="Q72" s="199">
        <f>'Indicator Data'!F74/'Indicator Data'!$AX74</f>
        <v>0</v>
      </c>
      <c r="R72" s="199">
        <f>'Indicator Data'!G74/'Indicator Data'!$AX74</f>
        <v>0</v>
      </c>
      <c r="S72" s="199">
        <f>'Indicator Data'!H74/'Indicator Data'!$AX74</f>
        <v>0</v>
      </c>
      <c r="T72" s="199">
        <f>'Indicator Data'!I74/'Indicator Data'!$AX74</f>
        <v>0</v>
      </c>
      <c r="U72" s="199">
        <f>'Indicator Data'!J74/'Indicator Data'!$AX74</f>
        <v>3.3015971476201611E-2</v>
      </c>
      <c r="V72" s="196">
        <f t="shared" si="34"/>
        <v>0</v>
      </c>
      <c r="W72" s="196">
        <f t="shared" si="35"/>
        <v>0</v>
      </c>
      <c r="X72" s="196">
        <f t="shared" si="36"/>
        <v>0</v>
      </c>
      <c r="Y72" s="196">
        <f t="shared" si="37"/>
        <v>7.0248268314082658</v>
      </c>
      <c r="Z72" s="196">
        <f t="shared" si="38"/>
        <v>0</v>
      </c>
      <c r="AA72" s="196">
        <f t="shared" si="39"/>
        <v>0</v>
      </c>
      <c r="AB72" s="196">
        <f t="shared" si="40"/>
        <v>0</v>
      </c>
      <c r="AC72" s="196">
        <f t="shared" si="41"/>
        <v>0</v>
      </c>
      <c r="AD72" s="196">
        <f t="shared" si="42"/>
        <v>0</v>
      </c>
      <c r="AE72" s="196">
        <f t="shared" si="43"/>
        <v>0</v>
      </c>
      <c r="AF72" s="196">
        <f t="shared" si="44"/>
        <v>10</v>
      </c>
      <c r="AG72" s="196">
        <f>IF('Indicator Data'!K74=0,0,IF('Indicator Data'!K74&gt;AG$194,10,IF('Indicator Data'!K74&lt;AG$195,0,10-(AG$194-'Indicator Data'!K74)/(AG$194-AG$195)*10)))</f>
        <v>2.8985507246376807</v>
      </c>
      <c r="AH72" s="196">
        <f t="shared" si="45"/>
        <v>0</v>
      </c>
      <c r="AI72" s="196">
        <f t="shared" si="46"/>
        <v>0</v>
      </c>
      <c r="AJ72" s="196">
        <f t="shared" si="47"/>
        <v>0</v>
      </c>
      <c r="AK72" s="196">
        <f t="shared" si="48"/>
        <v>0</v>
      </c>
      <c r="AL72" s="196">
        <f t="shared" si="49"/>
        <v>0</v>
      </c>
      <c r="AM72" s="196">
        <f t="shared" si="50"/>
        <v>0</v>
      </c>
      <c r="AN72" s="196">
        <f t="shared" si="51"/>
        <v>9.425518141284325</v>
      </c>
      <c r="AO72" s="193">
        <f t="shared" si="52"/>
        <v>0</v>
      </c>
      <c r="AP72" s="193">
        <f t="shared" si="53"/>
        <v>6.7640042942269094</v>
      </c>
      <c r="AQ72" s="193">
        <f t="shared" si="54"/>
        <v>0</v>
      </c>
      <c r="AR72" s="193">
        <f t="shared" si="55"/>
        <v>0</v>
      </c>
      <c r="AS72" s="196">
        <f t="shared" si="56"/>
        <v>6.1620344329610024</v>
      </c>
      <c r="AT72" s="196">
        <f>IF('Indicator Data'!AY74&lt;1000,"x",IF('Indicator Data'!L74&gt;AT$194,10,IF('Indicator Data'!L74&lt;AT$195,0,10-(AT$194-'Indicator Data'!L74)/(AT$194-AT$195)*10)))</f>
        <v>1.1111111111111107</v>
      </c>
      <c r="AU72" s="193">
        <f t="shared" si="57"/>
        <v>3.6365727720360566</v>
      </c>
      <c r="AV72" s="191">
        <f t="shared" si="58"/>
        <v>2.6034255265525097</v>
      </c>
      <c r="AW72" s="196">
        <f>IF('Indicator Data'!M74=0,0,IF('Indicator Data'!M74&gt;AW$194,10,IF('Indicator Data'!M74&lt;AW$195,0,10-(AW$194-'Indicator Data'!M74)/(AW$194-AW$195)*10)))</f>
        <v>0.10231132907180296</v>
      </c>
      <c r="AX72" s="196">
        <f>IF('Indicator Data'!N74=0,0,IF(LOG('Indicator Data'!N74)&gt;LOG(AX$194),10,IF(LOG('Indicator Data'!N74)&lt;LOG(AX$195),0,10-(LOG(AX$194)-LOG('Indicator Data'!N74))/(LOG(AX$194)-LOG(AX$195))*10)))</f>
        <v>0</v>
      </c>
      <c r="AY72" s="193">
        <f t="shared" si="59"/>
        <v>5.1273970437901224E-2</v>
      </c>
      <c r="AZ72" s="196">
        <f>'Indicator Data'!O74</f>
        <v>0</v>
      </c>
      <c r="BA72" s="196">
        <f>'Indicator Data'!P74</f>
        <v>0</v>
      </c>
      <c r="BB72" s="193">
        <f t="shared" si="60"/>
        <v>0</v>
      </c>
      <c r="BC72" s="191">
        <f t="shared" si="61"/>
        <v>3.5891779306530855E-2</v>
      </c>
      <c r="BD72" s="68"/>
    </row>
    <row r="73" spans="1:56" s="43" customFormat="1" x14ac:dyDescent="0.2">
      <c r="A73" s="65" t="s">
        <v>134</v>
      </c>
      <c r="B73" s="69" t="s">
        <v>133</v>
      </c>
      <c r="C73" s="196">
        <f>IF('Indicator Data'!C75=0,0,IF(LOG('Indicator Data'!C75)&gt;C$194,10,IF(LOG('Indicator Data'!C75)&lt;C$195,0,10-(C$194-LOG('Indicator Data'!C75))/(C$194-C$195)*10)))</f>
        <v>8.2066148987229965</v>
      </c>
      <c r="D73" s="196">
        <f>IF('Indicator Data'!D75=0,0,IF(LOG('Indicator Data'!D75)&gt;D$194,10,IF(LOG('Indicator Data'!D75)&lt;D$195,0,10-(D$194-LOG('Indicator Data'!D75))/(D$194-D$195)*10)))</f>
        <v>0</v>
      </c>
      <c r="E73" s="196">
        <f t="shared" si="31"/>
        <v>5.4302502487377229</v>
      </c>
      <c r="F73" s="196">
        <f>IF('Indicator Data'!E75=0,0,IF(LOG('Indicator Data'!E75)&gt;F$194,10,IF(LOG('Indicator Data'!E75)&lt;F$195,0,10-(F$194-LOG('Indicator Data'!E75))/(F$194-F$195)*10)))</f>
        <v>9.4692355199684073</v>
      </c>
      <c r="G73" s="196">
        <f>IF('Indicator Data'!F75=0,0,IF(LOG('Indicator Data'!F75)&gt;G$194,10,IF(LOG('Indicator Data'!F75)&lt;G$195,0,10-(G$194-LOG('Indicator Data'!F75))/(G$194-G$195)*10)))</f>
        <v>0</v>
      </c>
      <c r="H73" s="196">
        <f>IF('Indicator Data'!G75=0,0,IF(LOG('Indicator Data'!G75)&gt;H$194,10,IF(LOG('Indicator Data'!G75)&lt;H$195,0,10-(H$194-LOG('Indicator Data'!G75))/(H$194-H$195)*10)))</f>
        <v>8.6978319014241574</v>
      </c>
      <c r="I73" s="196">
        <f>IF('Indicator Data'!H75=0,0,IF(LOG('Indicator Data'!H75)&gt;I$194,10,IF(LOG('Indicator Data'!H75)&lt;I$195,0,10-(I$194-LOG('Indicator Data'!H75))/(I$194-I$195)*10)))</f>
        <v>10</v>
      </c>
      <c r="J73" s="196">
        <f t="shared" si="32"/>
        <v>9.4736065022331335</v>
      </c>
      <c r="K73" s="196">
        <f>IF('Indicator Data'!I75=0,0,IF(LOG('Indicator Data'!I75)&gt;K$194,10,IF(LOG('Indicator Data'!I75)&lt;K$195,0,10-(K$194-LOG('Indicator Data'!I75))/(K$194-K$195)*10)))</f>
        <v>7.6036522709506755</v>
      </c>
      <c r="L73" s="196">
        <f t="shared" si="33"/>
        <v>8.7145552456632558</v>
      </c>
      <c r="M73" s="196">
        <f>IF('Indicator Data'!J75=0,0,IF(LOG('Indicator Data'!J75)&gt;M$194,10,IF(LOG('Indicator Data'!J75)&lt;M$195,0,10-(M$194-LOG('Indicator Data'!J75))/(M$194-M$195)*10)))</f>
        <v>9.1330312844383599</v>
      </c>
      <c r="N73" s="199">
        <f>'Indicator Data'!C75/'Indicator Data'!$AX75</f>
        <v>1.8581172859852774E-3</v>
      </c>
      <c r="O73" s="199">
        <f>'Indicator Data'!D75/'Indicator Data'!$AX75</f>
        <v>0</v>
      </c>
      <c r="P73" s="199">
        <f>'Indicator Data'!E75/'Indicator Data'!$AX75</f>
        <v>5.9445826836660685E-3</v>
      </c>
      <c r="Q73" s="199">
        <f>'Indicator Data'!F75/'Indicator Data'!$AX75</f>
        <v>0</v>
      </c>
      <c r="R73" s="199">
        <f>'Indicator Data'!G75/'Indicator Data'!$AX75</f>
        <v>2.1644278568147726E-2</v>
      </c>
      <c r="S73" s="199">
        <f>'Indicator Data'!H75/'Indicator Data'!$AX75</f>
        <v>3.9752997370186326E-3</v>
      </c>
      <c r="T73" s="199">
        <f>'Indicator Data'!I75/'Indicator Data'!$AX75</f>
        <v>7.7150764126949451E-5</v>
      </c>
      <c r="U73" s="199">
        <f>'Indicator Data'!J75/'Indicator Data'!$AX75</f>
        <v>4.3615381730059358E-3</v>
      </c>
      <c r="V73" s="196">
        <f t="shared" si="34"/>
        <v>9.2905864299263872</v>
      </c>
      <c r="W73" s="196">
        <f t="shared" si="35"/>
        <v>0</v>
      </c>
      <c r="X73" s="196">
        <f t="shared" si="36"/>
        <v>6.6135504374610496</v>
      </c>
      <c r="Y73" s="196">
        <f t="shared" si="37"/>
        <v>8.4922609766658113</v>
      </c>
      <c r="Z73" s="196">
        <f t="shared" si="38"/>
        <v>0</v>
      </c>
      <c r="AA73" s="196">
        <f t="shared" si="39"/>
        <v>4.3288557136295447</v>
      </c>
      <c r="AB73" s="196">
        <f t="shared" si="40"/>
        <v>10</v>
      </c>
      <c r="AC73" s="196">
        <f t="shared" si="41"/>
        <v>8.3659627853306855</v>
      </c>
      <c r="AD73" s="196">
        <f t="shared" si="42"/>
        <v>2.5716921375649813</v>
      </c>
      <c r="AE73" s="196">
        <f t="shared" si="43"/>
        <v>6.2694201153568629</v>
      </c>
      <c r="AF73" s="196">
        <f t="shared" si="44"/>
        <v>1.4538460576686454</v>
      </c>
      <c r="AG73" s="196">
        <f>IF('Indicator Data'!K75=0,0,IF('Indicator Data'!K75&gt;AG$194,10,IF('Indicator Data'!K75&lt;AG$195,0,10-(AG$194-'Indicator Data'!K75)/(AG$194-AG$195)*10)))</f>
        <v>4.3478260869565224</v>
      </c>
      <c r="AH73" s="196">
        <f t="shared" si="45"/>
        <v>8.748600664324691</v>
      </c>
      <c r="AI73" s="196">
        <f t="shared" si="46"/>
        <v>0</v>
      </c>
      <c r="AJ73" s="196">
        <f t="shared" si="47"/>
        <v>6.5133438075268515</v>
      </c>
      <c r="AK73" s="196">
        <f t="shared" si="48"/>
        <v>10</v>
      </c>
      <c r="AL73" s="196">
        <f t="shared" si="49"/>
        <v>8.8508831718722742</v>
      </c>
      <c r="AM73" s="196">
        <f t="shared" si="50"/>
        <v>5.087672204257828</v>
      </c>
      <c r="AN73" s="196">
        <f t="shared" si="51"/>
        <v>6.7404313947458991</v>
      </c>
      <c r="AO73" s="193">
        <f t="shared" si="52"/>
        <v>6.0564087057178595</v>
      </c>
      <c r="AP73" s="193">
        <f t="shared" si="53"/>
        <v>9.0375089041759118</v>
      </c>
      <c r="AQ73" s="193">
        <f t="shared" si="54"/>
        <v>0</v>
      </c>
      <c r="AR73" s="193">
        <f t="shared" si="55"/>
        <v>7.7047372392994875</v>
      </c>
      <c r="AS73" s="196">
        <f t="shared" si="56"/>
        <v>5.5441287408512103</v>
      </c>
      <c r="AT73" s="196">
        <f>IF('Indicator Data'!AY75&lt;1000,"x",IF('Indicator Data'!L75&gt;AT$194,10,IF('Indicator Data'!L75&lt;AT$195,0,10-(AT$194-'Indicator Data'!L75)/(AT$194-AT$195)*10)))</f>
        <v>1.1111111111111107</v>
      </c>
      <c r="AU73" s="193">
        <f t="shared" si="57"/>
        <v>3.3276199259811605</v>
      </c>
      <c r="AV73" s="191">
        <f t="shared" si="58"/>
        <v>6.1230811219351091</v>
      </c>
      <c r="AW73" s="196">
        <f>IF('Indicator Data'!M75=0,0,IF('Indicator Data'!M75&gt;AW$194,10,IF('Indicator Data'!M75&lt;AW$195,0,10-(AW$194-'Indicator Data'!M75)/(AW$194-AW$195)*10)))</f>
        <v>5.284882648987927</v>
      </c>
      <c r="AX73" s="196">
        <f>IF('Indicator Data'!N75=0,0,IF(LOG('Indicator Data'!N75)&gt;LOG(AX$194),10,IF(LOG('Indicator Data'!N75)&lt;LOG(AX$195),0,10-(LOG(AX$194)-LOG('Indicator Data'!N75))/(LOG(AX$194)-LOG(AX$195))*10)))</f>
        <v>5.0120398752801982</v>
      </c>
      <c r="AY73" s="193">
        <f t="shared" si="59"/>
        <v>5.1500220808486974</v>
      </c>
      <c r="AZ73" s="196">
        <f>'Indicator Data'!O75</f>
        <v>3</v>
      </c>
      <c r="BA73" s="196">
        <f>'Indicator Data'!P75</f>
        <v>0</v>
      </c>
      <c r="BB73" s="193">
        <f t="shared" si="60"/>
        <v>0</v>
      </c>
      <c r="BC73" s="191">
        <f t="shared" si="61"/>
        <v>3.6050154565940882</v>
      </c>
      <c r="BD73" s="68"/>
    </row>
    <row r="74" spans="1:56" s="43" customFormat="1" x14ac:dyDescent="0.2">
      <c r="A74" s="65" t="s">
        <v>136</v>
      </c>
      <c r="B74" s="69" t="s">
        <v>135</v>
      </c>
      <c r="C74" s="196">
        <f>IF('Indicator Data'!C76=0,0,IF(LOG('Indicator Data'!C76)&gt;C$194,10,IF(LOG('Indicator Data'!C76)&lt;C$195,0,10-(C$194-LOG('Indicator Data'!C76))/(C$194-C$195)*10)))</f>
        <v>8.0462986854863434</v>
      </c>
      <c r="D74" s="196">
        <f>IF('Indicator Data'!D76=0,0,IF(LOG('Indicator Data'!D76)&gt;D$194,10,IF(LOG('Indicator Data'!D76)&lt;D$195,0,10-(D$194-LOG('Indicator Data'!D76))/(D$194-D$195)*10)))</f>
        <v>0</v>
      </c>
      <c r="E74" s="196">
        <f t="shared" si="31"/>
        <v>5.2755758832309176</v>
      </c>
      <c r="F74" s="196">
        <f>IF('Indicator Data'!E76=0,0,IF(LOG('Indicator Data'!E76)&gt;F$194,10,IF(LOG('Indicator Data'!E76)&lt;F$195,0,10-(F$194-LOG('Indicator Data'!E76))/(F$194-F$195)*10)))</f>
        <v>8.19080977755047</v>
      </c>
      <c r="G74" s="196">
        <f>IF('Indicator Data'!F76=0,0,IF(LOG('Indicator Data'!F76)&gt;G$194,10,IF(LOG('Indicator Data'!F76)&lt;G$195,0,10-(G$194-LOG('Indicator Data'!F76))/(G$194-G$195)*10)))</f>
        <v>6.4045416607973937</v>
      </c>
      <c r="H74" s="196">
        <f>IF('Indicator Data'!G76=0,0,IF(LOG('Indicator Data'!G76)&gt;H$194,10,IF(LOG('Indicator Data'!G76)&lt;H$195,0,10-(H$194-LOG('Indicator Data'!G76))/(H$194-H$195)*10)))</f>
        <v>7.0639280678966916</v>
      </c>
      <c r="I74" s="196">
        <f>IF('Indicator Data'!H76=0,0,IF(LOG('Indicator Data'!H76)&gt;I$194,10,IF(LOG('Indicator Data'!H76)&lt;I$195,0,10-(I$194-LOG('Indicator Data'!H76))/(I$194-I$195)*10)))</f>
        <v>5.1468934811675853</v>
      </c>
      <c r="J74" s="196">
        <f t="shared" si="32"/>
        <v>6.1980387059914861</v>
      </c>
      <c r="K74" s="196">
        <f>IF('Indicator Data'!I76=0,0,IF(LOG('Indicator Data'!I76)&gt;K$194,10,IF(LOG('Indicator Data'!I76)&lt;K$195,0,10-(K$194-LOG('Indicator Data'!I76))/(K$194-K$195)*10)))</f>
        <v>6.2821717595275892</v>
      </c>
      <c r="L74" s="196">
        <f t="shared" si="33"/>
        <v>6.2402868816545336</v>
      </c>
      <c r="M74" s="196">
        <f>IF('Indicator Data'!J76=0,0,IF(LOG('Indicator Data'!J76)&gt;M$194,10,IF(LOG('Indicator Data'!J76)&lt;M$195,0,10-(M$194-LOG('Indicator Data'!J76))/(M$194-M$195)*10)))</f>
        <v>8.5147294305356525</v>
      </c>
      <c r="N74" s="199">
        <f>'Indicator Data'!C76/'Indicator Data'!$AX76</f>
        <v>2.0424829252107778E-3</v>
      </c>
      <c r="O74" s="199">
        <f>'Indicator Data'!D76/'Indicator Data'!$AX76</f>
        <v>0</v>
      </c>
      <c r="P74" s="199">
        <f>'Indicator Data'!E76/'Indicator Data'!$AX76</f>
        <v>2.3332585794858976E-3</v>
      </c>
      <c r="Q74" s="199">
        <f>'Indicator Data'!F76/'Indicator Data'!$AX76</f>
        <v>4.5025197315579459E-4</v>
      </c>
      <c r="R74" s="199">
        <f>'Indicator Data'!G76/'Indicator Data'!$AX76</f>
        <v>4.2034220137896153E-3</v>
      </c>
      <c r="S74" s="199">
        <f>'Indicator Data'!H76/'Indicator Data'!$AX76</f>
        <v>4.3222213550336838E-5</v>
      </c>
      <c r="T74" s="199">
        <f>'Indicator Data'!I76/'Indicator Data'!$AX76</f>
        <v>4.5939038402072295E-5</v>
      </c>
      <c r="U74" s="199">
        <f>'Indicator Data'!J76/'Indicator Data'!$AX76</f>
        <v>3.1443489205485731E-3</v>
      </c>
      <c r="V74" s="196">
        <f t="shared" si="34"/>
        <v>10</v>
      </c>
      <c r="W74" s="196">
        <f t="shared" si="35"/>
        <v>0</v>
      </c>
      <c r="X74" s="196">
        <f t="shared" si="36"/>
        <v>7.5974692664795773</v>
      </c>
      <c r="Y74" s="196">
        <f t="shared" si="37"/>
        <v>3.3332265421227101</v>
      </c>
      <c r="Z74" s="196">
        <f t="shared" si="38"/>
        <v>0.90050394631158781</v>
      </c>
      <c r="AA74" s="196">
        <f t="shared" si="39"/>
        <v>0.84068440275792256</v>
      </c>
      <c r="AB74" s="196">
        <f t="shared" si="40"/>
        <v>0.43222213550336797</v>
      </c>
      <c r="AC74" s="196">
        <f t="shared" si="41"/>
        <v>0.63844447120414927</v>
      </c>
      <c r="AD74" s="196">
        <f t="shared" si="42"/>
        <v>1.5313012800690764</v>
      </c>
      <c r="AE74" s="196">
        <f t="shared" si="43"/>
        <v>1.0948166448822623</v>
      </c>
      <c r="AF74" s="196">
        <f t="shared" si="44"/>
        <v>1.0481163068495256</v>
      </c>
      <c r="AG74" s="196">
        <f>IF('Indicator Data'!K76=0,0,IF('Indicator Data'!K76&gt;AG$194,10,IF('Indicator Data'!K76&lt;AG$195,0,10-(AG$194-'Indicator Data'!K76)/(AG$194-AG$195)*10)))</f>
        <v>10</v>
      </c>
      <c r="AH74" s="196">
        <f t="shared" si="45"/>
        <v>9.0231493427431708</v>
      </c>
      <c r="AI74" s="196">
        <f t="shared" si="46"/>
        <v>0</v>
      </c>
      <c r="AJ74" s="196">
        <f t="shared" si="47"/>
        <v>3.9523062353273071</v>
      </c>
      <c r="AK74" s="196">
        <f t="shared" si="48"/>
        <v>2.7895578083354766</v>
      </c>
      <c r="AL74" s="196">
        <f t="shared" si="49"/>
        <v>3.3927967641824353</v>
      </c>
      <c r="AM74" s="196">
        <f t="shared" si="50"/>
        <v>3.9067365197983328</v>
      </c>
      <c r="AN74" s="196">
        <f t="shared" si="51"/>
        <v>5.9996166758690261</v>
      </c>
      <c r="AO74" s="193">
        <f t="shared" si="52"/>
        <v>6.5829789617032262</v>
      </c>
      <c r="AP74" s="193">
        <f t="shared" si="53"/>
        <v>6.3452149016770907</v>
      </c>
      <c r="AQ74" s="193">
        <f t="shared" si="54"/>
        <v>4.1788004032013886</v>
      </c>
      <c r="AR74" s="193">
        <f t="shared" si="55"/>
        <v>4.1262983165203142</v>
      </c>
      <c r="AS74" s="196">
        <f t="shared" si="56"/>
        <v>7.9998083379345131</v>
      </c>
      <c r="AT74" s="196">
        <f>IF('Indicator Data'!AY76&lt;1000,"x",IF('Indicator Data'!L76&gt;AT$194,10,IF('Indicator Data'!L76&lt;AT$195,0,10-(AT$194-'Indicator Data'!L76)/(AT$194-AT$195)*10)))</f>
        <v>1.1111111111111107</v>
      </c>
      <c r="AU74" s="193">
        <f t="shared" si="57"/>
        <v>4.5554597245228123</v>
      </c>
      <c r="AV74" s="191">
        <f t="shared" si="58"/>
        <v>5.261291651610974</v>
      </c>
      <c r="AW74" s="196">
        <f>IF('Indicator Data'!M76=0,0,IF('Indicator Data'!M76&gt;AW$194,10,IF('Indicator Data'!M76&lt;AW$195,0,10-(AW$194-'Indicator Data'!M76)/(AW$194-AW$195)*10)))</f>
        <v>3.2859754054478234</v>
      </c>
      <c r="AX74" s="196">
        <f>IF('Indicator Data'!N76=0,0,IF(LOG('Indicator Data'!N76)&gt;LOG(AX$194),10,IF(LOG('Indicator Data'!N76)&lt;LOG(AX$195),0,10-(LOG(AX$194)-LOG('Indicator Data'!N76))/(LOG(AX$194)-LOG(AX$195))*10)))</f>
        <v>3.0916576053663514</v>
      </c>
      <c r="AY74" s="193">
        <f t="shared" si="59"/>
        <v>3.1894123054438603</v>
      </c>
      <c r="AZ74" s="196">
        <f>'Indicator Data'!O76</f>
        <v>3</v>
      </c>
      <c r="BA74" s="196">
        <f>'Indicator Data'!P76</f>
        <v>3</v>
      </c>
      <c r="BB74" s="193">
        <f t="shared" si="60"/>
        <v>0</v>
      </c>
      <c r="BC74" s="191">
        <f t="shared" si="61"/>
        <v>2.2325886138107025</v>
      </c>
      <c r="BD74" s="68"/>
    </row>
    <row r="75" spans="1:56" s="43" customFormat="1" x14ac:dyDescent="0.2">
      <c r="A75" s="65" t="s">
        <v>138</v>
      </c>
      <c r="B75" s="69" t="s">
        <v>137</v>
      </c>
      <c r="C75" s="196">
        <f>IF('Indicator Data'!C77=0,0,IF(LOG('Indicator Data'!C77)&gt;C$194,10,IF(LOG('Indicator Data'!C77)&lt;C$195,0,10-(C$194-LOG('Indicator Data'!C77))/(C$194-C$195)*10)))</f>
        <v>7.2642341199846694</v>
      </c>
      <c r="D75" s="196">
        <f>IF('Indicator Data'!D77=0,0,IF(LOG('Indicator Data'!D77)&gt;D$194,10,IF(LOG('Indicator Data'!D77)&lt;D$195,0,10-(D$194-LOG('Indicator Data'!D77))/(D$194-D$195)*10)))</f>
        <v>0</v>
      </c>
      <c r="E75" s="196">
        <f t="shared" si="31"/>
        <v>4.5732920803346637</v>
      </c>
      <c r="F75" s="196">
        <f>IF('Indicator Data'!E77=0,0,IF(LOG('Indicator Data'!E77)&gt;F$194,10,IF(LOG('Indicator Data'!E77)&lt;F$195,0,10-(F$194-LOG('Indicator Data'!E77))/(F$194-F$195)*10)))</f>
        <v>8.35655010638337</v>
      </c>
      <c r="G75" s="196">
        <f>IF('Indicator Data'!F77=0,0,IF(LOG('Indicator Data'!F77)&gt;G$194,10,IF(LOG('Indicator Data'!F77)&lt;G$195,0,10-(G$194-LOG('Indicator Data'!F77))/(G$194-G$195)*10)))</f>
        <v>0</v>
      </c>
      <c r="H75" s="196">
        <f>IF('Indicator Data'!G77=0,0,IF(LOG('Indicator Data'!G77)&gt;H$194,10,IF(LOG('Indicator Data'!G77)&lt;H$195,0,10-(H$194-LOG('Indicator Data'!G77))/(H$194-H$195)*10)))</f>
        <v>0</v>
      </c>
      <c r="I75" s="196">
        <f>IF('Indicator Data'!H77=0,0,IF(LOG('Indicator Data'!H77)&gt;I$194,10,IF(LOG('Indicator Data'!H77)&lt;I$195,0,10-(I$194-LOG('Indicator Data'!H77))/(I$194-I$195)*10)))</f>
        <v>0</v>
      </c>
      <c r="J75" s="196">
        <f t="shared" si="32"/>
        <v>0</v>
      </c>
      <c r="K75" s="196">
        <f>IF('Indicator Data'!I77=0,0,IF(LOG('Indicator Data'!I77)&gt;K$194,10,IF(LOG('Indicator Data'!I77)&lt;K$195,0,10-(K$194-LOG('Indicator Data'!I77))/(K$194-K$195)*10)))</f>
        <v>0</v>
      </c>
      <c r="L75" s="196">
        <f t="shared" si="33"/>
        <v>0</v>
      </c>
      <c r="M75" s="196">
        <f>IF('Indicator Data'!J77=0,0,IF(LOG('Indicator Data'!J77)&gt;M$194,10,IF(LOG('Indicator Data'!J77)&lt;M$195,0,10-(M$194-LOG('Indicator Data'!J77))/(M$194-M$195)*10)))</f>
        <v>0</v>
      </c>
      <c r="N75" s="199">
        <f>'Indicator Data'!C77/'Indicator Data'!$AX77</f>
        <v>8.13166051444194E-4</v>
      </c>
      <c r="O75" s="199">
        <f>'Indicator Data'!D77/'Indicator Data'!$AX77</f>
        <v>0</v>
      </c>
      <c r="P75" s="199">
        <f>'Indicator Data'!E77/'Indicator Data'!$AX77</f>
        <v>2.2238507334413297E-3</v>
      </c>
      <c r="Q75" s="199">
        <f>'Indicator Data'!F77/'Indicator Data'!$AX77</f>
        <v>0</v>
      </c>
      <c r="R75" s="199">
        <f>'Indicator Data'!G77/'Indicator Data'!$AX77</f>
        <v>0</v>
      </c>
      <c r="S75" s="199">
        <f>'Indicator Data'!H77/'Indicator Data'!$AX77</f>
        <v>0</v>
      </c>
      <c r="T75" s="199">
        <f>'Indicator Data'!I77/'Indicator Data'!$AX77</f>
        <v>0</v>
      </c>
      <c r="U75" s="199">
        <f>'Indicator Data'!J77/'Indicator Data'!$AX77</f>
        <v>0</v>
      </c>
      <c r="V75" s="196">
        <f t="shared" si="34"/>
        <v>4.0658302572209699</v>
      </c>
      <c r="W75" s="196">
        <f t="shared" si="35"/>
        <v>0</v>
      </c>
      <c r="X75" s="196">
        <f t="shared" si="36"/>
        <v>2.263461797504863</v>
      </c>
      <c r="Y75" s="196">
        <f t="shared" si="37"/>
        <v>3.176929619201899</v>
      </c>
      <c r="Z75" s="196">
        <f t="shared" si="38"/>
        <v>0</v>
      </c>
      <c r="AA75" s="196">
        <f t="shared" si="39"/>
        <v>0</v>
      </c>
      <c r="AB75" s="196">
        <f t="shared" si="40"/>
        <v>0</v>
      </c>
      <c r="AC75" s="196">
        <f t="shared" si="41"/>
        <v>0</v>
      </c>
      <c r="AD75" s="196">
        <f t="shared" si="42"/>
        <v>0</v>
      </c>
      <c r="AE75" s="196">
        <f t="shared" si="43"/>
        <v>0</v>
      </c>
      <c r="AF75" s="196">
        <f t="shared" si="44"/>
        <v>0</v>
      </c>
      <c r="AG75" s="196">
        <f>IF('Indicator Data'!K77=0,0,IF('Indicator Data'!K77&gt;AG$194,10,IF('Indicator Data'!K77&lt;AG$195,0,10-(AG$194-'Indicator Data'!K77)/(AG$194-AG$195)*10)))</f>
        <v>2.8985507246376807</v>
      </c>
      <c r="AH75" s="196">
        <f t="shared" si="45"/>
        <v>5.6650321886028197</v>
      </c>
      <c r="AI75" s="196">
        <f t="shared" si="46"/>
        <v>0</v>
      </c>
      <c r="AJ75" s="196">
        <f t="shared" si="47"/>
        <v>0</v>
      </c>
      <c r="AK75" s="196">
        <f t="shared" si="48"/>
        <v>0</v>
      </c>
      <c r="AL75" s="196">
        <f t="shared" si="49"/>
        <v>0</v>
      </c>
      <c r="AM75" s="196">
        <f t="shared" si="50"/>
        <v>0</v>
      </c>
      <c r="AN75" s="196">
        <f t="shared" si="51"/>
        <v>0</v>
      </c>
      <c r="AO75" s="193">
        <f t="shared" si="52"/>
        <v>3.5055651044044849</v>
      </c>
      <c r="AP75" s="193">
        <f t="shared" si="53"/>
        <v>6.4361579624639838</v>
      </c>
      <c r="AQ75" s="193">
        <f t="shared" si="54"/>
        <v>0</v>
      </c>
      <c r="AR75" s="193">
        <f t="shared" si="55"/>
        <v>0</v>
      </c>
      <c r="AS75" s="196">
        <f t="shared" si="56"/>
        <v>1.4492753623188404</v>
      </c>
      <c r="AT75" s="196">
        <f>IF('Indicator Data'!AY77&lt;1000,"x",IF('Indicator Data'!L77&gt;AT$194,10,IF('Indicator Data'!L77&lt;AT$195,0,10-(AT$194-'Indicator Data'!L77)/(AT$194-AT$195)*10)))</f>
        <v>3.3333333333333339</v>
      </c>
      <c r="AU75" s="193">
        <f t="shared" si="57"/>
        <v>2.3913043478260869</v>
      </c>
      <c r="AV75" s="191">
        <f t="shared" si="58"/>
        <v>2.8586041278794534</v>
      </c>
      <c r="AW75" s="196">
        <f>IF('Indicator Data'!M77=0,0,IF('Indicator Data'!M77&gt;AW$194,10,IF('Indicator Data'!M77&lt;AW$195,0,10-(AW$194-'Indicator Data'!M77)/(AW$194-AW$195)*10)))</f>
        <v>0.4020787790668674</v>
      </c>
      <c r="AX75" s="196">
        <f>IF('Indicator Data'!N77=0,0,IF(LOG('Indicator Data'!N77)&gt;LOG(AX$194),10,IF(LOG('Indicator Data'!N77)&lt;LOG(AX$195),0,10-(LOG(AX$194)-LOG('Indicator Data'!N77))/(LOG(AX$194)-LOG(AX$195))*10)))</f>
        <v>1.6895466705959468</v>
      </c>
      <c r="AY75" s="193">
        <f t="shared" si="59"/>
        <v>1.0664190694447662</v>
      </c>
      <c r="AZ75" s="196">
        <f>'Indicator Data'!O77</f>
        <v>0</v>
      </c>
      <c r="BA75" s="196">
        <f>'Indicator Data'!P77</f>
        <v>0</v>
      </c>
      <c r="BB75" s="193">
        <f t="shared" si="60"/>
        <v>0</v>
      </c>
      <c r="BC75" s="191">
        <f t="shared" si="61"/>
        <v>0.74649334861133632</v>
      </c>
      <c r="BD75" s="68"/>
    </row>
    <row r="76" spans="1:56" s="43" customFormat="1" x14ac:dyDescent="0.2">
      <c r="A76" s="65" t="s">
        <v>140</v>
      </c>
      <c r="B76" s="69" t="s">
        <v>139</v>
      </c>
      <c r="C76" s="196">
        <f>IF('Indicator Data'!C78=0,0,IF(LOG('Indicator Data'!C78)&gt;C$194,10,IF(LOG('Indicator Data'!C78)&lt;C$195,0,10-(C$194-LOG('Indicator Data'!C78))/(C$194-C$195)*10)))</f>
        <v>4.3151227497140621</v>
      </c>
      <c r="D76" s="196">
        <f>IF('Indicator Data'!D78=0,0,IF(LOG('Indicator Data'!D78)&gt;D$194,10,IF(LOG('Indicator Data'!D78)&lt;D$195,0,10-(D$194-LOG('Indicator Data'!D78))/(D$194-D$195)*10)))</f>
        <v>3.7140116646983357</v>
      </c>
      <c r="E76" s="196">
        <f t="shared" si="31"/>
        <v>4.0209346855263579</v>
      </c>
      <c r="F76" s="196">
        <f>IF('Indicator Data'!E78=0,0,IF(LOG('Indicator Data'!E78)&gt;F$194,10,IF(LOG('Indicator Data'!E78)&lt;F$195,0,10-(F$194-LOG('Indicator Data'!E78))/(F$194-F$195)*10)))</f>
        <v>0</v>
      </c>
      <c r="G76" s="196">
        <f>IF('Indicator Data'!F78=0,0,IF(LOG('Indicator Data'!F78)&gt;G$194,10,IF(LOG('Indicator Data'!F78)&lt;G$195,0,10-(G$194-LOG('Indicator Data'!F78))/(G$194-G$195)*10)))</f>
        <v>0</v>
      </c>
      <c r="H76" s="196">
        <f>IF('Indicator Data'!G78=0,0,IF(LOG('Indicator Data'!G78)&gt;H$194,10,IF(LOG('Indicator Data'!G78)&lt;H$195,0,10-(H$194-LOG('Indicator Data'!G78))/(H$194-H$195)*10)))</f>
        <v>1.8061799739838875</v>
      </c>
      <c r="I76" s="196">
        <f>IF('Indicator Data'!H78=0,0,IF(LOG('Indicator Data'!H78)&gt;I$194,10,IF(LOG('Indicator Data'!H78)&lt;I$195,0,10-(I$194-LOG('Indicator Data'!H78))/(I$194-I$195)*10)))</f>
        <v>0</v>
      </c>
      <c r="J76" s="196">
        <f t="shared" si="32"/>
        <v>0.94311604099733548</v>
      </c>
      <c r="K76" s="196">
        <f>IF('Indicator Data'!I78=0,0,IF(LOG('Indicator Data'!I78)&gt;K$194,10,IF(LOG('Indicator Data'!I78)&lt;K$195,0,10-(K$194-LOG('Indicator Data'!I78))/(K$194-K$195)*10)))</f>
        <v>0</v>
      </c>
      <c r="L76" s="196">
        <f t="shared" si="33"/>
        <v>0.48201317190365639</v>
      </c>
      <c r="M76" s="196">
        <f>IF('Indicator Data'!J78=0,0,IF(LOG('Indicator Data'!J78)&gt;M$194,10,IF(LOG('Indicator Data'!J78)&lt;M$195,0,10-(M$194-LOG('Indicator Data'!J78))/(M$194-M$195)*10)))</f>
        <v>0</v>
      </c>
      <c r="N76" s="199">
        <f>'Indicator Data'!C78/'Indicator Data'!$AX78</f>
        <v>1.6475700492648083E-3</v>
      </c>
      <c r="O76" s="199">
        <f>'Indicator Data'!D78/'Indicator Data'!$AX78</f>
        <v>4.0271544676764263E-4</v>
      </c>
      <c r="P76" s="199">
        <f>'Indicator Data'!E78/'Indicator Data'!$AX78</f>
        <v>0</v>
      </c>
      <c r="Q76" s="199">
        <f>'Indicator Data'!F78/'Indicator Data'!$AX78</f>
        <v>0</v>
      </c>
      <c r="R76" s="199">
        <f>'Indicator Data'!G78/'Indicator Data'!$AX78</f>
        <v>2.476764849753252E-4</v>
      </c>
      <c r="S76" s="199">
        <f>'Indicator Data'!H78/'Indicator Data'!$AX78</f>
        <v>0</v>
      </c>
      <c r="T76" s="199">
        <f>'Indicator Data'!I78/'Indicator Data'!$AX78</f>
        <v>0</v>
      </c>
      <c r="U76" s="199">
        <f>'Indicator Data'!J78/'Indicator Data'!$AX78</f>
        <v>0</v>
      </c>
      <c r="V76" s="196">
        <f t="shared" si="34"/>
        <v>8.2378502463240402</v>
      </c>
      <c r="W76" s="196">
        <f t="shared" si="35"/>
        <v>4.0271544676764259</v>
      </c>
      <c r="X76" s="196">
        <f t="shared" si="36"/>
        <v>6.599564215485481</v>
      </c>
      <c r="Y76" s="196">
        <f t="shared" si="37"/>
        <v>0</v>
      </c>
      <c r="Z76" s="196">
        <f t="shared" si="38"/>
        <v>0</v>
      </c>
      <c r="AA76" s="196">
        <f t="shared" si="39"/>
        <v>4.953529699506376E-2</v>
      </c>
      <c r="AB76" s="196">
        <f t="shared" si="40"/>
        <v>0</v>
      </c>
      <c r="AC76" s="196">
        <f t="shared" si="41"/>
        <v>2.4795314841244854E-2</v>
      </c>
      <c r="AD76" s="196">
        <f t="shared" si="42"/>
        <v>0</v>
      </c>
      <c r="AE76" s="196">
        <f t="shared" si="43"/>
        <v>1.2404581734784476E-2</v>
      </c>
      <c r="AF76" s="196">
        <f t="shared" si="44"/>
        <v>0</v>
      </c>
      <c r="AG76" s="196">
        <f>IF('Indicator Data'!K78=0,0,IF('Indicator Data'!K78&gt;AG$194,10,IF('Indicator Data'!K78&lt;AG$195,0,10-(AG$194-'Indicator Data'!K78)/(AG$194-AG$195)*10)))</f>
        <v>0</v>
      </c>
      <c r="AH76" s="196">
        <f t="shared" si="45"/>
        <v>6.2764864980190511</v>
      </c>
      <c r="AI76" s="196">
        <f t="shared" si="46"/>
        <v>3.8705830661873808</v>
      </c>
      <c r="AJ76" s="196">
        <f t="shared" si="47"/>
        <v>0.92785763548947564</v>
      </c>
      <c r="AK76" s="196">
        <f t="shared" si="48"/>
        <v>0</v>
      </c>
      <c r="AL76" s="196">
        <f t="shared" si="49"/>
        <v>0.47404098629570707</v>
      </c>
      <c r="AM76" s="196">
        <f t="shared" si="50"/>
        <v>0</v>
      </c>
      <c r="AN76" s="196">
        <f t="shared" si="51"/>
        <v>0</v>
      </c>
      <c r="AO76" s="193">
        <f t="shared" si="52"/>
        <v>5.4553473746839156</v>
      </c>
      <c r="AP76" s="193">
        <f t="shared" si="53"/>
        <v>0</v>
      </c>
      <c r="AQ76" s="193">
        <f t="shared" si="54"/>
        <v>0</v>
      </c>
      <c r="AR76" s="193">
        <f t="shared" si="55"/>
        <v>0.24974661583418251</v>
      </c>
      <c r="AS76" s="196">
        <f t="shared" si="56"/>
        <v>0</v>
      </c>
      <c r="AT76" s="196">
        <f>IF('Indicator Data'!AY78&lt;1000,"x",IF('Indicator Data'!L78&gt;AT$194,10,IF('Indicator Data'!L78&lt;AT$195,0,10-(AT$194-'Indicator Data'!L78)/(AT$194-AT$195)*10)))</f>
        <v>0</v>
      </c>
      <c r="AU76" s="193">
        <f t="shared" si="57"/>
        <v>0</v>
      </c>
      <c r="AV76" s="191">
        <f t="shared" si="58"/>
        <v>1.4477185203083329</v>
      </c>
      <c r="AW76" s="196">
        <f>IF('Indicator Data'!M78=0,0,IF('Indicator Data'!M78&gt;AW$194,10,IF('Indicator Data'!M78&lt;AW$195,0,10-(AW$194-'Indicator Data'!M78)/(AW$194-AW$195)*10)))</f>
        <v>9.6498626033625357E-3</v>
      </c>
      <c r="AX76" s="196">
        <f>IF('Indicator Data'!N78=0,0,IF(LOG('Indicator Data'!N78)&gt;LOG(AX$194),10,IF(LOG('Indicator Data'!N78)&lt;LOG(AX$195),0,10-(LOG(AX$194)-LOG('Indicator Data'!N78))/(LOG(AX$194)-LOG(AX$195))*10)))</f>
        <v>0</v>
      </c>
      <c r="AY76" s="193">
        <f t="shared" si="59"/>
        <v>4.825979355133193E-3</v>
      </c>
      <c r="AZ76" s="196">
        <f>'Indicator Data'!O78</f>
        <v>0</v>
      </c>
      <c r="BA76" s="196">
        <f>'Indicator Data'!P78</f>
        <v>0</v>
      </c>
      <c r="BB76" s="193">
        <f t="shared" si="60"/>
        <v>0</v>
      </c>
      <c r="BC76" s="191">
        <f t="shared" si="61"/>
        <v>3.3781855485932352E-3</v>
      </c>
      <c r="BD76" s="68"/>
    </row>
    <row r="77" spans="1:56" s="43" customFormat="1" x14ac:dyDescent="0.2">
      <c r="A77" s="65" t="s">
        <v>142</v>
      </c>
      <c r="B77" s="69" t="s">
        <v>141</v>
      </c>
      <c r="C77" s="196">
        <f>IF('Indicator Data'!C79=0,0,IF(LOG('Indicator Data'!C79)&gt;C$194,10,IF(LOG('Indicator Data'!C79)&lt;C$195,0,10-(C$194-LOG('Indicator Data'!C79))/(C$194-C$195)*10)))</f>
        <v>10</v>
      </c>
      <c r="D77" s="196">
        <f>IF('Indicator Data'!D79=0,0,IF(LOG('Indicator Data'!D79)&gt;D$194,10,IF(LOG('Indicator Data'!D79)&lt;D$195,0,10-(D$194-LOG('Indicator Data'!D79))/(D$194-D$195)*10)))</f>
        <v>10</v>
      </c>
      <c r="E77" s="196">
        <f t="shared" si="31"/>
        <v>10</v>
      </c>
      <c r="F77" s="196">
        <f>IF('Indicator Data'!E79=0,0,IF(LOG('Indicator Data'!E79)&gt;F$194,10,IF(LOG('Indicator Data'!E79)&lt;F$195,0,10-(F$194-LOG('Indicator Data'!E79))/(F$194-F$195)*10)))</f>
        <v>10</v>
      </c>
      <c r="G77" s="196">
        <f>IF('Indicator Data'!F79=0,0,IF(LOG('Indicator Data'!F79)&gt;G$194,10,IF(LOG('Indicator Data'!F79)&lt;G$195,0,10-(G$194-LOG('Indicator Data'!F79))/(G$194-G$195)*10)))</f>
        <v>10</v>
      </c>
      <c r="H77" s="196">
        <f>IF('Indicator Data'!G79=0,0,IF(LOG('Indicator Data'!G79)&gt;H$194,10,IF(LOG('Indicator Data'!G79)&lt;H$195,0,10-(H$194-LOG('Indicator Data'!G79))/(H$194-H$195)*10)))</f>
        <v>10</v>
      </c>
      <c r="I77" s="196">
        <f>IF('Indicator Data'!H79=0,0,IF(LOG('Indicator Data'!H79)&gt;I$194,10,IF(LOG('Indicator Data'!H79)&lt;I$195,0,10-(I$194-LOG('Indicator Data'!H79))/(I$194-I$195)*10)))</f>
        <v>10</v>
      </c>
      <c r="J77" s="196">
        <f t="shared" si="32"/>
        <v>10</v>
      </c>
      <c r="K77" s="196">
        <f>IF('Indicator Data'!I79=0,0,IF(LOG('Indicator Data'!I79)&gt;K$194,10,IF(LOG('Indicator Data'!I79)&lt;K$195,0,10-(K$194-LOG('Indicator Data'!I79))/(K$194-K$195)*10)))</f>
        <v>10</v>
      </c>
      <c r="L77" s="196">
        <f t="shared" si="33"/>
        <v>10</v>
      </c>
      <c r="M77" s="196">
        <f>IF('Indicator Data'!J79=0,0,IF(LOG('Indicator Data'!J79)&gt;M$194,10,IF(LOG('Indicator Data'!J79)&lt;M$195,0,10-(M$194-LOG('Indicator Data'!J79))/(M$194-M$195)*10)))</f>
        <v>10</v>
      </c>
      <c r="N77" s="199">
        <f>'Indicator Data'!C79/'Indicator Data'!$AX79</f>
        <v>5.7151858699912804E-4</v>
      </c>
      <c r="O77" s="199">
        <f>'Indicator Data'!D79/'Indicator Data'!$AX79</f>
        <v>5.2378555368274398E-5</v>
      </c>
      <c r="P77" s="199">
        <f>'Indicator Data'!E79/'Indicator Data'!$AX79</f>
        <v>1.249605079975444E-2</v>
      </c>
      <c r="Q77" s="199">
        <f>'Indicator Data'!F79/'Indicator Data'!$AX79</f>
        <v>7.2412772736882606E-4</v>
      </c>
      <c r="R77" s="199">
        <f>'Indicator Data'!G79/'Indicator Data'!$AX79</f>
        <v>5.9550468844050512E-3</v>
      </c>
      <c r="S77" s="199">
        <f>'Indicator Data'!H79/'Indicator Data'!$AX79</f>
        <v>6.6867384649019592E-4</v>
      </c>
      <c r="T77" s="199">
        <f>'Indicator Data'!I79/'Indicator Data'!$AX79</f>
        <v>9.0406852687693458E-5</v>
      </c>
      <c r="U77" s="199">
        <f>'Indicator Data'!J79/'Indicator Data'!$AX79</f>
        <v>1.2193910574863383E-2</v>
      </c>
      <c r="V77" s="196">
        <f t="shared" si="34"/>
        <v>2.8575929349956404</v>
      </c>
      <c r="W77" s="196">
        <f t="shared" si="35"/>
        <v>0.52378555368274426</v>
      </c>
      <c r="X77" s="196">
        <f t="shared" si="36"/>
        <v>1.7632405554879269</v>
      </c>
      <c r="Y77" s="196">
        <f t="shared" si="37"/>
        <v>10</v>
      </c>
      <c r="Z77" s="196">
        <f t="shared" si="38"/>
        <v>1.4482554547376516</v>
      </c>
      <c r="AA77" s="196">
        <f t="shared" si="39"/>
        <v>1.1910093768810111</v>
      </c>
      <c r="AB77" s="196">
        <f t="shared" si="40"/>
        <v>6.6867384649019588</v>
      </c>
      <c r="AC77" s="196">
        <f t="shared" si="41"/>
        <v>4.4861411669876192</v>
      </c>
      <c r="AD77" s="196">
        <f t="shared" si="42"/>
        <v>3.0135617562564496</v>
      </c>
      <c r="AE77" s="196">
        <f t="shared" si="43"/>
        <v>3.7867666969694125</v>
      </c>
      <c r="AF77" s="196">
        <f t="shared" si="44"/>
        <v>4.064636858287793</v>
      </c>
      <c r="AG77" s="196">
        <f>IF('Indicator Data'!K79=0,0,IF('Indicator Data'!K79&gt;AG$194,10,IF('Indicator Data'!K79&lt;AG$195,0,10-(AG$194-'Indicator Data'!K79)/(AG$194-AG$195)*10)))</f>
        <v>7.2463768115942031</v>
      </c>
      <c r="AH77" s="196">
        <f t="shared" si="45"/>
        <v>6.4287964674978202</v>
      </c>
      <c r="AI77" s="196">
        <f t="shared" si="46"/>
        <v>5.2618927768413721</v>
      </c>
      <c r="AJ77" s="196">
        <f t="shared" si="47"/>
        <v>5.5955046884405055</v>
      </c>
      <c r="AK77" s="196">
        <f t="shared" si="48"/>
        <v>8.3433692324509785</v>
      </c>
      <c r="AL77" s="196">
        <f t="shared" si="49"/>
        <v>7.2039670285064989</v>
      </c>
      <c r="AM77" s="196">
        <f t="shared" si="50"/>
        <v>6.5067808781282253</v>
      </c>
      <c r="AN77" s="196">
        <f t="shared" si="51"/>
        <v>8.313001778638494</v>
      </c>
      <c r="AO77" s="193">
        <f t="shared" si="52"/>
        <v>7.8882982342004269</v>
      </c>
      <c r="AP77" s="193">
        <f t="shared" si="53"/>
        <v>10</v>
      </c>
      <c r="AQ77" s="193">
        <f t="shared" si="54"/>
        <v>7.8344502673771421</v>
      </c>
      <c r="AR77" s="193">
        <f t="shared" si="55"/>
        <v>8.2583649849797585</v>
      </c>
      <c r="AS77" s="196">
        <f t="shared" si="56"/>
        <v>7.7796892951163485</v>
      </c>
      <c r="AT77" s="196">
        <f>IF('Indicator Data'!AY79&lt;1000,"x",IF('Indicator Data'!L79&gt;AT$194,10,IF('Indicator Data'!L79&lt;AT$195,0,10-(AT$194-'Indicator Data'!L79)/(AT$194-AT$195)*10)))</f>
        <v>2.2222222222222223</v>
      </c>
      <c r="AU77" s="193">
        <f t="shared" si="57"/>
        <v>5.000955758669285</v>
      </c>
      <c r="AV77" s="191">
        <f t="shared" si="58"/>
        <v>8.2127807265249704</v>
      </c>
      <c r="AW77" s="196">
        <f>IF('Indicator Data'!M79=0,0,IF('Indicator Data'!M79&gt;AW$194,10,IF('Indicator Data'!M79&lt;AW$195,0,10-(AW$194-'Indicator Data'!M79)/(AW$194-AW$195)*10)))</f>
        <v>10</v>
      </c>
      <c r="AX77" s="196">
        <f>IF('Indicator Data'!N79=0,0,IF(LOG('Indicator Data'!N79)&gt;LOG(AX$194),10,IF(LOG('Indicator Data'!N79)&lt;LOG(AX$195),0,10-(LOG(AX$194)-LOG('Indicator Data'!N79))/(LOG(AX$194)-LOG(AX$195))*10)))</f>
        <v>9.9078582305033827</v>
      </c>
      <c r="AY77" s="193">
        <f t="shared" si="59"/>
        <v>9.954846588988385</v>
      </c>
      <c r="AZ77" s="196">
        <f>'Indicator Data'!O79</f>
        <v>0</v>
      </c>
      <c r="BA77" s="196">
        <f>'Indicator Data'!P79</f>
        <v>3</v>
      </c>
      <c r="BB77" s="193">
        <f t="shared" si="60"/>
        <v>0</v>
      </c>
      <c r="BC77" s="191">
        <f t="shared" si="61"/>
        <v>6.9683926122918693</v>
      </c>
      <c r="BD77" s="68"/>
    </row>
    <row r="78" spans="1:56" s="43" customFormat="1" x14ac:dyDescent="0.2">
      <c r="A78" s="65" t="s">
        <v>144</v>
      </c>
      <c r="B78" s="69" t="s">
        <v>143</v>
      </c>
      <c r="C78" s="196">
        <f>IF('Indicator Data'!C80=0,0,IF(LOG('Indicator Data'!C80)&gt;C$194,10,IF(LOG('Indicator Data'!C80)&lt;C$195,0,10-(C$194-LOG('Indicator Data'!C80))/(C$194-C$195)*10)))</f>
        <v>10</v>
      </c>
      <c r="D78" s="196">
        <f>IF('Indicator Data'!D80=0,0,IF(LOG('Indicator Data'!D80)&gt;D$194,10,IF(LOG('Indicator Data'!D80)&lt;D$195,0,10-(D$194-LOG('Indicator Data'!D80))/(D$194-D$195)*10)))</f>
        <v>9.1584100496869052</v>
      </c>
      <c r="E78" s="196">
        <f t="shared" si="31"/>
        <v>9.6381318695646137</v>
      </c>
      <c r="F78" s="196">
        <f>IF('Indicator Data'!E80=0,0,IF(LOG('Indicator Data'!E80)&gt;F$194,10,IF(LOG('Indicator Data'!E80)&lt;F$195,0,10-(F$194-LOG('Indicator Data'!E80))/(F$194-F$195)*10)))</f>
        <v>10</v>
      </c>
      <c r="G78" s="196">
        <f>IF('Indicator Data'!F80=0,0,IF(LOG('Indicator Data'!F80)&gt;G$194,10,IF(LOG('Indicator Data'!F80)&lt;G$195,0,10-(G$194-LOG('Indicator Data'!F80))/(G$194-G$195)*10)))</f>
        <v>10</v>
      </c>
      <c r="H78" s="196">
        <f>IF('Indicator Data'!G80=0,0,IF(LOG('Indicator Data'!G80)&gt;H$194,10,IF(LOG('Indicator Data'!G80)&lt;H$195,0,10-(H$194-LOG('Indicator Data'!G80))/(H$194-H$195)*10)))</f>
        <v>4.3901379929371807</v>
      </c>
      <c r="I78" s="196">
        <f>IF('Indicator Data'!H80=0,0,IF(LOG('Indicator Data'!H80)&gt;I$194,10,IF(LOG('Indicator Data'!H80)&lt;I$195,0,10-(I$194-LOG('Indicator Data'!H80))/(I$194-I$195)*10)))</f>
        <v>0</v>
      </c>
      <c r="J78" s="196">
        <f t="shared" si="32"/>
        <v>2.4694978884066003</v>
      </c>
      <c r="K78" s="196">
        <f>IF('Indicator Data'!I80=0,0,IF(LOG('Indicator Data'!I80)&gt;K$194,10,IF(LOG('Indicator Data'!I80)&lt;K$195,0,10-(K$194-LOG('Indicator Data'!I80))/(K$194-K$195)*10)))</f>
        <v>0</v>
      </c>
      <c r="L78" s="196">
        <f t="shared" si="33"/>
        <v>1.3122374668233761</v>
      </c>
      <c r="M78" s="196">
        <f>IF('Indicator Data'!J80=0,0,IF(LOG('Indicator Data'!J80)&gt;M$194,10,IF(LOG('Indicator Data'!J80)&lt;M$195,0,10-(M$194-LOG('Indicator Data'!J80))/(M$194-M$195)*10)))</f>
        <v>9.1792397986733913</v>
      </c>
      <c r="N78" s="199">
        <f>'Indicator Data'!C80/'Indicator Data'!$AX80</f>
        <v>1.7939831702668435E-3</v>
      </c>
      <c r="O78" s="199">
        <f>'Indicator Data'!D80/'Indicator Data'!$AX80</f>
        <v>2.2377753821402387E-5</v>
      </c>
      <c r="P78" s="199">
        <f>'Indicator Data'!E80/'Indicator Data'!$AX80</f>
        <v>4.1495502836882752E-3</v>
      </c>
      <c r="Q78" s="199">
        <f>'Indicator Data'!F80/'Indicator Data'!$AX80</f>
        <v>1.6249733841946435E-2</v>
      </c>
      <c r="R78" s="199">
        <f>'Indicator Data'!G80/'Indicator Data'!$AX80</f>
        <v>6.2713707112443969E-6</v>
      </c>
      <c r="S78" s="199">
        <f>'Indicator Data'!H80/'Indicator Data'!$AX80</f>
        <v>0</v>
      </c>
      <c r="T78" s="199">
        <f>'Indicator Data'!I80/'Indicator Data'!$AX80</f>
        <v>0</v>
      </c>
      <c r="U78" s="199">
        <f>'Indicator Data'!J80/'Indicator Data'!$AX80</f>
        <v>1.8792709325889814E-4</v>
      </c>
      <c r="V78" s="196">
        <f t="shared" si="34"/>
        <v>8.9699158513342176</v>
      </c>
      <c r="W78" s="196">
        <f t="shared" si="35"/>
        <v>0.2237775382140228</v>
      </c>
      <c r="X78" s="196">
        <f t="shared" si="36"/>
        <v>6.2828705373723635</v>
      </c>
      <c r="Y78" s="196">
        <f t="shared" si="37"/>
        <v>5.9279289766975358</v>
      </c>
      <c r="Z78" s="196">
        <f t="shared" si="38"/>
        <v>10</v>
      </c>
      <c r="AA78" s="196">
        <f t="shared" si="39"/>
        <v>1.2542741422478798E-3</v>
      </c>
      <c r="AB78" s="196">
        <f t="shared" si="40"/>
        <v>0</v>
      </c>
      <c r="AC78" s="196">
        <f t="shared" si="41"/>
        <v>6.2715477066414382E-4</v>
      </c>
      <c r="AD78" s="196">
        <f t="shared" si="42"/>
        <v>0</v>
      </c>
      <c r="AE78" s="196">
        <f t="shared" si="43"/>
        <v>3.1358181034156653E-4</v>
      </c>
      <c r="AF78" s="196">
        <f t="shared" si="44"/>
        <v>6.2642364419632557E-2</v>
      </c>
      <c r="AG78" s="196">
        <f>IF('Indicator Data'!K80=0,0,IF('Indicator Data'!K80&gt;AG$194,10,IF('Indicator Data'!K80&lt;AG$195,0,10-(AG$194-'Indicator Data'!K80)/(AG$194-AG$195)*10)))</f>
        <v>2.8985507246376807</v>
      </c>
      <c r="AH78" s="196">
        <f t="shared" si="45"/>
        <v>9.4849579256671088</v>
      </c>
      <c r="AI78" s="196">
        <f t="shared" si="46"/>
        <v>4.691093793950464</v>
      </c>
      <c r="AJ78" s="196">
        <f t="shared" si="47"/>
        <v>2.1956961335397143</v>
      </c>
      <c r="AK78" s="196">
        <f t="shared" si="48"/>
        <v>0</v>
      </c>
      <c r="AL78" s="196">
        <f t="shared" si="49"/>
        <v>1.1582137230406413</v>
      </c>
      <c r="AM78" s="196">
        <f t="shared" si="50"/>
        <v>0</v>
      </c>
      <c r="AN78" s="196">
        <f t="shared" si="51"/>
        <v>6.4911306113581091</v>
      </c>
      <c r="AO78" s="193">
        <f t="shared" si="52"/>
        <v>8.4442968809275136</v>
      </c>
      <c r="AP78" s="193">
        <f t="shared" si="53"/>
        <v>8.711300439316453</v>
      </c>
      <c r="AQ78" s="193">
        <f t="shared" si="54"/>
        <v>10</v>
      </c>
      <c r="AR78" s="193">
        <f t="shared" si="55"/>
        <v>0.67687414442866178</v>
      </c>
      <c r="AS78" s="196">
        <f t="shared" si="56"/>
        <v>4.6948406679978945</v>
      </c>
      <c r="AT78" s="196">
        <f>IF('Indicator Data'!AY80&lt;1000,"x",IF('Indicator Data'!L80&gt;AT$194,10,IF('Indicator Data'!L80&lt;AT$195,0,10-(AT$194-'Indicator Data'!L80)/(AT$194-AT$195)*10)))</f>
        <v>0</v>
      </c>
      <c r="AU78" s="193">
        <f t="shared" si="57"/>
        <v>2.3474203339989472</v>
      </c>
      <c r="AV78" s="191">
        <f t="shared" si="58"/>
        <v>7.4584027805284459</v>
      </c>
      <c r="AW78" s="196">
        <f>IF('Indicator Data'!M80=0,0,IF('Indicator Data'!M80&gt;AW$194,10,IF('Indicator Data'!M80&lt;AW$195,0,10-(AW$194-'Indicator Data'!M80)/(AW$194-AW$195)*10)))</f>
        <v>9.3227126943073308</v>
      </c>
      <c r="AX78" s="196">
        <f>IF('Indicator Data'!N80=0,0,IF(LOG('Indicator Data'!N80)&gt;LOG(AX$194),10,IF(LOG('Indicator Data'!N80)&lt;LOG(AX$195),0,10-(LOG(AX$194)-LOG('Indicator Data'!N80))/(LOG(AX$194)-LOG(AX$195))*10)))</f>
        <v>9.0483738012881751</v>
      </c>
      <c r="AY78" s="193">
        <f t="shared" si="59"/>
        <v>9.1904351521921104</v>
      </c>
      <c r="AZ78" s="196">
        <f>'Indicator Data'!O80</f>
        <v>2</v>
      </c>
      <c r="BA78" s="196">
        <f>'Indicator Data'!P80</f>
        <v>3</v>
      </c>
      <c r="BB78" s="193">
        <f t="shared" si="60"/>
        <v>0</v>
      </c>
      <c r="BC78" s="191">
        <f t="shared" si="61"/>
        <v>6.4333046065344774</v>
      </c>
      <c r="BD78" s="68"/>
    </row>
    <row r="79" spans="1:56" s="43" customFormat="1" x14ac:dyDescent="0.2">
      <c r="A79" s="65" t="s">
        <v>881</v>
      </c>
      <c r="B79" s="69" t="s">
        <v>145</v>
      </c>
      <c r="C79" s="196">
        <f>IF('Indicator Data'!C81=0,0,IF(LOG('Indicator Data'!C81)&gt;C$194,10,IF(LOG('Indicator Data'!C81)&lt;C$195,0,10-(C$194-LOG('Indicator Data'!C81))/(C$194-C$195)*10)))</f>
        <v>10</v>
      </c>
      <c r="D79" s="196">
        <f>IF('Indicator Data'!D81=0,0,IF(LOG('Indicator Data'!D81)&gt;D$194,10,IF(LOG('Indicator Data'!D81)&lt;D$195,0,10-(D$194-LOG('Indicator Data'!D81))/(D$194-D$195)*10)))</f>
        <v>10</v>
      </c>
      <c r="E79" s="196">
        <f t="shared" si="31"/>
        <v>10</v>
      </c>
      <c r="F79" s="196">
        <f>IF('Indicator Data'!E81=0,0,IF(LOG('Indicator Data'!E81)&gt;F$194,10,IF(LOG('Indicator Data'!E81)&lt;F$195,0,10-(F$194-LOG('Indicator Data'!E81))/(F$194-F$195)*10)))</f>
        <v>9.7287878924956157</v>
      </c>
      <c r="G79" s="196">
        <f>IF('Indicator Data'!F81=0,0,IF(LOG('Indicator Data'!F81)&gt;G$194,10,IF(LOG('Indicator Data'!F81)&lt;G$195,0,10-(G$194-LOG('Indicator Data'!F81))/(G$194-G$195)*10)))</f>
        <v>9.380178767728113</v>
      </c>
      <c r="H79" s="196">
        <f>IF('Indicator Data'!G81=0,0,IF(LOG('Indicator Data'!G81)&gt;H$194,10,IF(LOG('Indicator Data'!G81)&lt;H$195,0,10-(H$194-LOG('Indicator Data'!G81))/(H$194-H$195)*10)))</f>
        <v>0</v>
      </c>
      <c r="I79" s="196">
        <f>IF('Indicator Data'!H81=0,0,IF(LOG('Indicator Data'!H81)&gt;I$194,10,IF(LOG('Indicator Data'!H81)&lt;I$195,0,10-(I$194-LOG('Indicator Data'!H81))/(I$194-I$195)*10)))</f>
        <v>0</v>
      </c>
      <c r="J79" s="196">
        <f t="shared" si="32"/>
        <v>0</v>
      </c>
      <c r="K79" s="196">
        <f>IF('Indicator Data'!I81=0,0,IF(LOG('Indicator Data'!I81)&gt;K$194,10,IF(LOG('Indicator Data'!I81)&lt;K$195,0,10-(K$194-LOG('Indicator Data'!I81))/(K$194-K$195)*10)))</f>
        <v>0</v>
      </c>
      <c r="L79" s="196">
        <f t="shared" si="33"/>
        <v>0</v>
      </c>
      <c r="M79" s="196">
        <f>IF('Indicator Data'!J81=0,0,IF(LOG('Indicator Data'!J81)&gt;M$194,10,IF(LOG('Indicator Data'!J81)&lt;M$195,0,10-(M$194-LOG('Indicator Data'!J81))/(M$194-M$195)*10)))</f>
        <v>10</v>
      </c>
      <c r="N79" s="199">
        <f>'Indicator Data'!C81/'Indicator Data'!$AX81</f>
        <v>2.0751993899825192E-3</v>
      </c>
      <c r="O79" s="199">
        <f>'Indicator Data'!D81/'Indicator Data'!$AX81</f>
        <v>1.0183512591787937E-3</v>
      </c>
      <c r="P79" s="199">
        <f>'Indicator Data'!E81/'Indicator Data'!$AX81</f>
        <v>1.0057953313412312E-3</v>
      </c>
      <c r="Q79" s="199">
        <f>'Indicator Data'!F81/'Indicator Data'!$AX81</f>
        <v>7.295683168169558E-4</v>
      </c>
      <c r="R79" s="199">
        <f>'Indicator Data'!G81/'Indicator Data'!$AX81</f>
        <v>0</v>
      </c>
      <c r="S79" s="199">
        <f>'Indicator Data'!H81/'Indicator Data'!$AX81</f>
        <v>0</v>
      </c>
      <c r="T79" s="199">
        <f>'Indicator Data'!I81/'Indicator Data'!$AX81</f>
        <v>0</v>
      </c>
      <c r="U79" s="199">
        <f>'Indicator Data'!J81/'Indicator Data'!$AX81</f>
        <v>2.0771523268273841E-2</v>
      </c>
      <c r="V79" s="196">
        <f t="shared" si="34"/>
        <v>10</v>
      </c>
      <c r="W79" s="196">
        <f t="shared" si="35"/>
        <v>10</v>
      </c>
      <c r="X79" s="196">
        <f t="shared" si="36"/>
        <v>10</v>
      </c>
      <c r="Y79" s="196">
        <f t="shared" si="37"/>
        <v>1.4368504733446166</v>
      </c>
      <c r="Z79" s="196">
        <f t="shared" si="38"/>
        <v>1.4591366336339107</v>
      </c>
      <c r="AA79" s="196">
        <f t="shared" si="39"/>
        <v>0</v>
      </c>
      <c r="AB79" s="196">
        <f t="shared" si="40"/>
        <v>0</v>
      </c>
      <c r="AC79" s="196">
        <f t="shared" si="41"/>
        <v>0</v>
      </c>
      <c r="AD79" s="196">
        <f t="shared" si="42"/>
        <v>0</v>
      </c>
      <c r="AE79" s="196">
        <f t="shared" si="43"/>
        <v>0</v>
      </c>
      <c r="AF79" s="196">
        <f t="shared" si="44"/>
        <v>6.9238410894246138</v>
      </c>
      <c r="AG79" s="196">
        <f>IF('Indicator Data'!K81=0,0,IF('Indicator Data'!K81&gt;AG$194,10,IF('Indicator Data'!K81&lt;AG$195,0,10-(AG$194-'Indicator Data'!K81)/(AG$194-AG$195)*10)))</f>
        <v>1.4492753623188417</v>
      </c>
      <c r="AH79" s="196">
        <f t="shared" si="45"/>
        <v>10</v>
      </c>
      <c r="AI79" s="196">
        <f t="shared" si="46"/>
        <v>10</v>
      </c>
      <c r="AJ79" s="196">
        <f t="shared" si="47"/>
        <v>0</v>
      </c>
      <c r="AK79" s="196">
        <f t="shared" si="48"/>
        <v>0</v>
      </c>
      <c r="AL79" s="196">
        <f t="shared" si="49"/>
        <v>0</v>
      </c>
      <c r="AM79" s="196">
        <f t="shared" si="50"/>
        <v>0</v>
      </c>
      <c r="AN79" s="196">
        <f t="shared" si="51"/>
        <v>8.9541404932494935</v>
      </c>
      <c r="AO79" s="193">
        <f t="shared" si="52"/>
        <v>10</v>
      </c>
      <c r="AP79" s="193">
        <f t="shared" si="53"/>
        <v>7.4542059848434663</v>
      </c>
      <c r="AQ79" s="193">
        <f t="shared" si="54"/>
        <v>7.0237018092950452</v>
      </c>
      <c r="AR79" s="193">
        <f t="shared" si="55"/>
        <v>0</v>
      </c>
      <c r="AS79" s="196">
        <f t="shared" si="56"/>
        <v>5.2017079277841676</v>
      </c>
      <c r="AT79" s="196">
        <f>IF('Indicator Data'!AY81&lt;1000,"x",IF('Indicator Data'!L81&gt;AT$194,10,IF('Indicator Data'!L81&lt;AT$195,0,10-(AT$194-'Indicator Data'!L81)/(AT$194-AT$195)*10)))</f>
        <v>4.4444444444444446</v>
      </c>
      <c r="AU79" s="193">
        <f t="shared" si="57"/>
        <v>4.8230761861143066</v>
      </c>
      <c r="AV79" s="191">
        <f t="shared" si="58"/>
        <v>7.0098412201765292</v>
      </c>
      <c r="AW79" s="196">
        <f>IF('Indicator Data'!M81=0,0,IF('Indicator Data'!M81&gt;AW$194,10,IF('Indicator Data'!M81&lt;AW$195,0,10-(AW$194-'Indicator Data'!M81)/(AW$194-AW$195)*10)))</f>
        <v>8.1617043892094525</v>
      </c>
      <c r="AX79" s="196">
        <f>IF('Indicator Data'!N81=0,0,IF(LOG('Indicator Data'!N81)&gt;LOG(AX$194),10,IF(LOG('Indicator Data'!N81)&lt;LOG(AX$195),0,10-(LOG(AX$194)-LOG('Indicator Data'!N81))/(LOG(AX$194)-LOG(AX$195))*10)))</f>
        <v>6.386638019496413</v>
      </c>
      <c r="AY79" s="193">
        <f t="shared" si="59"/>
        <v>7.378231164762461</v>
      </c>
      <c r="AZ79" s="196">
        <f>'Indicator Data'!O81</f>
        <v>3</v>
      </c>
      <c r="BA79" s="196">
        <f>'Indicator Data'!P81</f>
        <v>3</v>
      </c>
      <c r="BB79" s="193">
        <f t="shared" si="60"/>
        <v>0</v>
      </c>
      <c r="BC79" s="191">
        <f t="shared" si="61"/>
        <v>5.1647618153337227</v>
      </c>
      <c r="BD79" s="68"/>
    </row>
    <row r="80" spans="1:56" s="43" customFormat="1" x14ac:dyDescent="0.2">
      <c r="A80" s="65" t="s">
        <v>147</v>
      </c>
      <c r="B80" s="69" t="s">
        <v>146</v>
      </c>
      <c r="C80" s="196">
        <f>IF('Indicator Data'!C82=0,0,IF(LOG('Indicator Data'!C82)&gt;C$194,10,IF(LOG('Indicator Data'!C82)&lt;C$195,0,10-(C$194-LOG('Indicator Data'!C82))/(C$194-C$195)*10)))</f>
        <v>8.5991044621505637</v>
      </c>
      <c r="D80" s="196">
        <f>IF('Indicator Data'!D82=0,0,IF(LOG('Indicator Data'!D82)&gt;D$194,10,IF(LOG('Indicator Data'!D82)&lt;D$195,0,10-(D$194-LOG('Indicator Data'!D82))/(D$194-D$195)*10)))</f>
        <v>8.7602490868093383</v>
      </c>
      <c r="E80" s="196">
        <f t="shared" si="31"/>
        <v>8.6810121345599693</v>
      </c>
      <c r="F80" s="196">
        <f>IF('Indicator Data'!E82=0,0,IF(LOG('Indicator Data'!E82)&gt;F$194,10,IF(LOG('Indicator Data'!E82)&lt;F$195,0,10-(F$194-LOG('Indicator Data'!E82))/(F$194-F$195)*10)))</f>
        <v>8.5819824329873242</v>
      </c>
      <c r="G80" s="196">
        <f>IF('Indicator Data'!F82=0,0,IF(LOG('Indicator Data'!F82)&gt;G$194,10,IF(LOG('Indicator Data'!F82)&lt;G$195,0,10-(G$194-LOG('Indicator Data'!F82))/(G$194-G$195)*10)))</f>
        <v>0</v>
      </c>
      <c r="H80" s="196">
        <f>IF('Indicator Data'!G82=0,0,IF(LOG('Indicator Data'!G82)&gt;H$194,10,IF(LOG('Indicator Data'!G82)&lt;H$195,0,10-(H$194-LOG('Indicator Data'!G82))/(H$194-H$195)*10)))</f>
        <v>0</v>
      </c>
      <c r="I80" s="196">
        <f>IF('Indicator Data'!H82=0,0,IF(LOG('Indicator Data'!H82)&gt;I$194,10,IF(LOG('Indicator Data'!H82)&lt;I$195,0,10-(I$194-LOG('Indicator Data'!H82))/(I$194-I$195)*10)))</f>
        <v>0</v>
      </c>
      <c r="J80" s="196">
        <f t="shared" si="32"/>
        <v>0</v>
      </c>
      <c r="K80" s="196">
        <f>IF('Indicator Data'!I82=0,0,IF(LOG('Indicator Data'!I82)&gt;K$194,10,IF(LOG('Indicator Data'!I82)&lt;K$195,0,10-(K$194-LOG('Indicator Data'!I82))/(K$194-K$195)*10)))</f>
        <v>0</v>
      </c>
      <c r="L80" s="196">
        <f t="shared" si="33"/>
        <v>0</v>
      </c>
      <c r="M80" s="196">
        <f>IF('Indicator Data'!J82=0,0,IF(LOG('Indicator Data'!J82)&gt;M$194,10,IF(LOG('Indicator Data'!J82)&lt;M$195,0,10-(M$194-LOG('Indicator Data'!J82))/(M$194-M$195)*10)))</f>
        <v>0</v>
      </c>
      <c r="N80" s="199">
        <f>'Indicator Data'!C82/'Indicator Data'!$AX82</f>
        <v>8.2350860212687573E-4</v>
      </c>
      <c r="O80" s="199">
        <f>'Indicator Data'!D82/'Indicator Data'!$AX82</f>
        <v>1.2708698633581643E-4</v>
      </c>
      <c r="P80" s="199">
        <f>'Indicator Data'!E82/'Indicator Data'!$AX82</f>
        <v>8.1062375865849357E-4</v>
      </c>
      <c r="Q80" s="199">
        <f>'Indicator Data'!F82/'Indicator Data'!$AX82</f>
        <v>0</v>
      </c>
      <c r="R80" s="199">
        <f>'Indicator Data'!G82/'Indicator Data'!$AX82</f>
        <v>0</v>
      </c>
      <c r="S80" s="199">
        <f>'Indicator Data'!H82/'Indicator Data'!$AX82</f>
        <v>0</v>
      </c>
      <c r="T80" s="199">
        <f>'Indicator Data'!I82/'Indicator Data'!$AX82</f>
        <v>0</v>
      </c>
      <c r="U80" s="199">
        <f>'Indicator Data'!J82/'Indicator Data'!$AX82</f>
        <v>0</v>
      </c>
      <c r="V80" s="196">
        <f t="shared" si="34"/>
        <v>4.1175430106343791</v>
      </c>
      <c r="W80" s="196">
        <f t="shared" si="35"/>
        <v>1.2708698633581648</v>
      </c>
      <c r="X80" s="196">
        <f t="shared" si="36"/>
        <v>2.8154256486987164</v>
      </c>
      <c r="Y80" s="196">
        <f t="shared" si="37"/>
        <v>1.1580339409407046</v>
      </c>
      <c r="Z80" s="196">
        <f t="shared" si="38"/>
        <v>0</v>
      </c>
      <c r="AA80" s="196">
        <f t="shared" si="39"/>
        <v>0</v>
      </c>
      <c r="AB80" s="196">
        <f t="shared" si="40"/>
        <v>0</v>
      </c>
      <c r="AC80" s="196">
        <f t="shared" si="41"/>
        <v>0</v>
      </c>
      <c r="AD80" s="196">
        <f t="shared" si="42"/>
        <v>0</v>
      </c>
      <c r="AE80" s="196">
        <f t="shared" si="43"/>
        <v>0</v>
      </c>
      <c r="AF80" s="196">
        <f t="shared" si="44"/>
        <v>0</v>
      </c>
      <c r="AG80" s="196">
        <f>IF('Indicator Data'!K82=0,0,IF('Indicator Data'!K82&gt;AG$194,10,IF('Indicator Data'!K82&lt;AG$195,0,10-(AG$194-'Indicator Data'!K82)/(AG$194-AG$195)*10)))</f>
        <v>1.4492753623188417</v>
      </c>
      <c r="AH80" s="196">
        <f t="shared" si="45"/>
        <v>6.3583237363924709</v>
      </c>
      <c r="AI80" s="196">
        <f t="shared" si="46"/>
        <v>5.0155594750837516</v>
      </c>
      <c r="AJ80" s="196">
        <f t="shared" si="47"/>
        <v>0</v>
      </c>
      <c r="AK80" s="196">
        <f t="shared" si="48"/>
        <v>0</v>
      </c>
      <c r="AL80" s="196">
        <f t="shared" si="49"/>
        <v>0</v>
      </c>
      <c r="AM80" s="196">
        <f t="shared" si="50"/>
        <v>0</v>
      </c>
      <c r="AN80" s="196">
        <f t="shared" si="51"/>
        <v>0</v>
      </c>
      <c r="AO80" s="193">
        <f t="shared" si="52"/>
        <v>6.6211961061250992</v>
      </c>
      <c r="AP80" s="193">
        <f t="shared" si="53"/>
        <v>6.0938795132419123</v>
      </c>
      <c r="AQ80" s="193">
        <f t="shared" si="54"/>
        <v>0</v>
      </c>
      <c r="AR80" s="193">
        <f t="shared" si="55"/>
        <v>0</v>
      </c>
      <c r="AS80" s="196">
        <f t="shared" si="56"/>
        <v>0.72463768115942084</v>
      </c>
      <c r="AT80" s="196">
        <f>IF('Indicator Data'!AY82&lt;1000,"x",IF('Indicator Data'!L82&gt;AT$194,10,IF('Indicator Data'!L82&lt;AT$195,0,10-(AT$194-'Indicator Data'!L82)/(AT$194-AT$195)*10)))</f>
        <v>3.3333333333333339</v>
      </c>
      <c r="AU80" s="193">
        <f t="shared" si="57"/>
        <v>2.0289855072463774</v>
      </c>
      <c r="AV80" s="191">
        <f t="shared" si="58"/>
        <v>3.5169299926592972</v>
      </c>
      <c r="AW80" s="196">
        <f>IF('Indicator Data'!M82=0,0,IF('Indicator Data'!M82&gt;AW$194,10,IF('Indicator Data'!M82&lt;AW$195,0,10-(AW$194-'Indicator Data'!M82)/(AW$194-AW$195)*10)))</f>
        <v>9.341845375821439</v>
      </c>
      <c r="AX80" s="196">
        <f>IF('Indicator Data'!N82=0,0,IF(LOG('Indicator Data'!N82)&gt;LOG(AX$194),10,IF(LOG('Indicator Data'!N82)&lt;LOG(AX$195),0,10-(LOG(AX$194)-LOG('Indicator Data'!N82))/(LOG(AX$194)-LOG(AX$195))*10)))</f>
        <v>9.6860289911089694</v>
      </c>
      <c r="AY80" s="193">
        <f t="shared" si="59"/>
        <v>9.5232354973133067</v>
      </c>
      <c r="AZ80" s="196">
        <f>'Indicator Data'!O82</f>
        <v>5</v>
      </c>
      <c r="BA80" s="196">
        <f>'Indicator Data'!P82</f>
        <v>2</v>
      </c>
      <c r="BB80" s="193">
        <f t="shared" si="60"/>
        <v>10</v>
      </c>
      <c r="BC80" s="191">
        <f t="shared" si="61"/>
        <v>10</v>
      </c>
      <c r="BD80" s="68"/>
    </row>
    <row r="81" spans="1:56" s="43" customFormat="1" x14ac:dyDescent="0.2">
      <c r="A81" s="65" t="s">
        <v>149</v>
      </c>
      <c r="B81" s="69" t="s">
        <v>148</v>
      </c>
      <c r="C81" s="196">
        <f>IF('Indicator Data'!C83=0,0,IF(LOG('Indicator Data'!C83)&gt;C$194,10,IF(LOG('Indicator Data'!C83)&lt;C$195,0,10-(C$194-LOG('Indicator Data'!C83))/(C$194-C$195)*10)))</f>
        <v>0</v>
      </c>
      <c r="D81" s="196">
        <f>IF('Indicator Data'!D83=0,0,IF(LOG('Indicator Data'!D83)&gt;D$194,10,IF(LOG('Indicator Data'!D83)&lt;D$195,0,10-(D$194-LOG('Indicator Data'!D83))/(D$194-D$195)*10)))</f>
        <v>0</v>
      </c>
      <c r="E81" s="196">
        <f t="shared" si="31"/>
        <v>0</v>
      </c>
      <c r="F81" s="196">
        <f>IF('Indicator Data'!E83=0,0,IF(LOG('Indicator Data'!E83)&gt;F$194,10,IF(LOG('Indicator Data'!E83)&lt;F$195,0,10-(F$194-LOG('Indicator Data'!E83))/(F$194-F$195)*10)))</f>
        <v>5.950075619919577</v>
      </c>
      <c r="G81" s="196">
        <f>IF('Indicator Data'!F83=0,0,IF(LOG('Indicator Data'!F83)&gt;G$194,10,IF(LOG('Indicator Data'!F83)&lt;G$195,0,10-(G$194-LOG('Indicator Data'!F83))/(G$194-G$195)*10)))</f>
        <v>0</v>
      </c>
      <c r="H81" s="196">
        <f>IF('Indicator Data'!G83=0,0,IF(LOG('Indicator Data'!G83)&gt;H$194,10,IF(LOG('Indicator Data'!G83)&lt;H$195,0,10-(H$194-LOG('Indicator Data'!G83))/(H$194-H$195)*10)))</f>
        <v>7.2124186664560437</v>
      </c>
      <c r="I81" s="196">
        <f>IF('Indicator Data'!H83=0,0,IF(LOG('Indicator Data'!H83)&gt;I$194,10,IF(LOG('Indicator Data'!H83)&lt;I$195,0,10-(I$194-LOG('Indicator Data'!H83))/(I$194-I$195)*10)))</f>
        <v>3.2282764951797827</v>
      </c>
      <c r="J81" s="196">
        <f t="shared" si="32"/>
        <v>5.5673986582870194</v>
      </c>
      <c r="K81" s="196">
        <f>IF('Indicator Data'!I83=0,0,IF(LOG('Indicator Data'!I83)&gt;K$194,10,IF(LOG('Indicator Data'!I83)&lt;K$195,0,10-(K$194-LOG('Indicator Data'!I83))/(K$194-K$195)*10)))</f>
        <v>6.7889173710388704</v>
      </c>
      <c r="L81" s="196">
        <f t="shared" si="33"/>
        <v>6.2161137402888533</v>
      </c>
      <c r="M81" s="196">
        <f>IF('Indicator Data'!J83=0,0,IF(LOG('Indicator Data'!J83)&gt;M$194,10,IF(LOG('Indicator Data'!J83)&lt;M$195,0,10-(M$194-LOG('Indicator Data'!J83))/(M$194-M$195)*10)))</f>
        <v>0</v>
      </c>
      <c r="N81" s="199">
        <f>'Indicator Data'!C83/'Indicator Data'!$AX83</f>
        <v>0</v>
      </c>
      <c r="O81" s="199">
        <f>'Indicator Data'!D83/'Indicator Data'!$AX83</f>
        <v>0</v>
      </c>
      <c r="P81" s="199">
        <f>'Indicator Data'!E83/'Indicator Data'!$AX83</f>
        <v>5.2205730182767931E-4</v>
      </c>
      <c r="Q81" s="199">
        <f>'Indicator Data'!F83/'Indicator Data'!$AX83</f>
        <v>0</v>
      </c>
      <c r="R81" s="199">
        <f>'Indicator Data'!G83/'Indicator Data'!$AX83</f>
        <v>8.7881459262230104E-3</v>
      </c>
      <c r="S81" s="199">
        <f>'Indicator Data'!H83/'Indicator Data'!$AX83</f>
        <v>2.0238153009576565E-5</v>
      </c>
      <c r="T81" s="199">
        <f>'Indicator Data'!I83/'Indicator Data'!$AX83</f>
        <v>1.0837204514805515E-4</v>
      </c>
      <c r="U81" s="199">
        <f>'Indicator Data'!J83/'Indicator Data'!$AX83</f>
        <v>0</v>
      </c>
      <c r="V81" s="196">
        <f t="shared" si="34"/>
        <v>0</v>
      </c>
      <c r="W81" s="196">
        <f t="shared" si="35"/>
        <v>0</v>
      </c>
      <c r="X81" s="196">
        <f t="shared" si="36"/>
        <v>0</v>
      </c>
      <c r="Y81" s="196">
        <f t="shared" si="37"/>
        <v>0.74579614546811435</v>
      </c>
      <c r="Z81" s="196">
        <f t="shared" si="38"/>
        <v>0</v>
      </c>
      <c r="AA81" s="196">
        <f t="shared" si="39"/>
        <v>1.7576291852446033</v>
      </c>
      <c r="AB81" s="196">
        <f t="shared" si="40"/>
        <v>0.20238153009576365</v>
      </c>
      <c r="AC81" s="196">
        <f t="shared" si="41"/>
        <v>1.0098931167209122</v>
      </c>
      <c r="AD81" s="196">
        <f t="shared" si="42"/>
        <v>3.6124015049351712</v>
      </c>
      <c r="AE81" s="196">
        <f t="shared" si="43"/>
        <v>2.4078875469016374</v>
      </c>
      <c r="AF81" s="196">
        <f t="shared" si="44"/>
        <v>0</v>
      </c>
      <c r="AG81" s="196">
        <f>IF('Indicator Data'!K83=0,0,IF('Indicator Data'!K83&gt;AG$194,10,IF('Indicator Data'!K83&lt;AG$195,0,10-(AG$194-'Indicator Data'!K83)/(AG$194-AG$195)*10)))</f>
        <v>0</v>
      </c>
      <c r="AH81" s="196">
        <f t="shared" si="45"/>
        <v>0</v>
      </c>
      <c r="AI81" s="196">
        <f t="shared" si="46"/>
        <v>0</v>
      </c>
      <c r="AJ81" s="196">
        <f t="shared" si="47"/>
        <v>4.4850239258503235</v>
      </c>
      <c r="AK81" s="196">
        <f t="shared" si="48"/>
        <v>1.7153290126377732</v>
      </c>
      <c r="AL81" s="196">
        <f t="shared" si="49"/>
        <v>3.2207834019347112</v>
      </c>
      <c r="AM81" s="196">
        <f t="shared" si="50"/>
        <v>5.2006594379870208</v>
      </c>
      <c r="AN81" s="196">
        <f t="shared" si="51"/>
        <v>0</v>
      </c>
      <c r="AO81" s="193">
        <f t="shared" si="52"/>
        <v>0</v>
      </c>
      <c r="AP81" s="193">
        <f t="shared" si="53"/>
        <v>3.7970316464715408</v>
      </c>
      <c r="AQ81" s="193">
        <f t="shared" si="54"/>
        <v>0</v>
      </c>
      <c r="AR81" s="193">
        <f t="shared" si="55"/>
        <v>4.5840707048868863</v>
      </c>
      <c r="AS81" s="196">
        <f t="shared" si="56"/>
        <v>0</v>
      </c>
      <c r="AT81" s="196">
        <f>IF('Indicator Data'!AY83&lt;1000,"x",IF('Indicator Data'!L83&gt;AT$194,10,IF('Indicator Data'!L83&lt;AT$195,0,10-(AT$194-'Indicator Data'!L83)/(AT$194-AT$195)*10)))</f>
        <v>0</v>
      </c>
      <c r="AU81" s="193">
        <f t="shared" si="57"/>
        <v>0</v>
      </c>
      <c r="AV81" s="191">
        <f t="shared" si="58"/>
        <v>1.9229269882122089</v>
      </c>
      <c r="AW81" s="196">
        <f>IF('Indicator Data'!M83=0,0,IF('Indicator Data'!M83&gt;AW$194,10,IF('Indicator Data'!M83&lt;AW$195,0,10-(AW$194-'Indicator Data'!M83)/(AW$194-AW$195)*10)))</f>
        <v>8.8459796264256596E-2</v>
      </c>
      <c r="AX81" s="196">
        <f>IF('Indicator Data'!N83=0,0,IF(LOG('Indicator Data'!N83)&gt;LOG(AX$194),10,IF(LOG('Indicator Data'!N83)&lt;LOG(AX$195),0,10-(LOG(AX$194)-LOG('Indicator Data'!N83))/(LOG(AX$194)-LOG(AX$195))*10)))</f>
        <v>0</v>
      </c>
      <c r="AY81" s="193">
        <f t="shared" si="59"/>
        <v>4.4318283091856855E-2</v>
      </c>
      <c r="AZ81" s="196">
        <f>'Indicator Data'!O83</f>
        <v>0</v>
      </c>
      <c r="BA81" s="196">
        <f>'Indicator Data'!P83</f>
        <v>0</v>
      </c>
      <c r="BB81" s="193">
        <f t="shared" si="60"/>
        <v>0</v>
      </c>
      <c r="BC81" s="191">
        <f t="shared" si="61"/>
        <v>3.1022798164299797E-2</v>
      </c>
      <c r="BD81" s="68"/>
    </row>
    <row r="82" spans="1:56" s="43" customFormat="1" x14ac:dyDescent="0.2">
      <c r="A82" s="65" t="s">
        <v>151</v>
      </c>
      <c r="B82" s="69" t="s">
        <v>150</v>
      </c>
      <c r="C82" s="196">
        <f>IF('Indicator Data'!C84=0,0,IF(LOG('Indicator Data'!C84)&gt;C$194,10,IF(LOG('Indicator Data'!C84)&lt;C$195,0,10-(C$194-LOG('Indicator Data'!C84))/(C$194-C$195)*10)))</f>
        <v>7.8591177928388518</v>
      </c>
      <c r="D82" s="196">
        <f>IF('Indicator Data'!D84=0,0,IF(LOG('Indicator Data'!D84)&gt;D$194,10,IF(LOG('Indicator Data'!D84)&lt;D$195,0,10-(D$194-LOG('Indicator Data'!D84))/(D$194-D$195)*10)))</f>
        <v>0</v>
      </c>
      <c r="E82" s="196">
        <f t="shared" si="31"/>
        <v>5.1000164444206932</v>
      </c>
      <c r="F82" s="196">
        <f>IF('Indicator Data'!E84=0,0,IF(LOG('Indicator Data'!E84)&gt;F$194,10,IF(LOG('Indicator Data'!E84)&lt;F$195,0,10-(F$194-LOG('Indicator Data'!E84))/(F$194-F$195)*10)))</f>
        <v>6.1727132478078008</v>
      </c>
      <c r="G82" s="196">
        <f>IF('Indicator Data'!F84=0,0,IF(LOG('Indicator Data'!F84)&gt;G$194,10,IF(LOG('Indicator Data'!F84)&lt;G$195,0,10-(G$194-LOG('Indicator Data'!F84))/(G$194-G$195)*10)))</f>
        <v>4.9824877460783537</v>
      </c>
      <c r="H82" s="196">
        <f>IF('Indicator Data'!G84=0,0,IF(LOG('Indicator Data'!G84)&gt;H$194,10,IF(LOG('Indicator Data'!G84)&lt;H$195,0,10-(H$194-LOG('Indicator Data'!G84))/(H$194-H$195)*10)))</f>
        <v>0</v>
      </c>
      <c r="I82" s="196">
        <f>IF('Indicator Data'!H84=0,0,IF(LOG('Indicator Data'!H84)&gt;I$194,10,IF(LOG('Indicator Data'!H84)&lt;I$195,0,10-(I$194-LOG('Indicator Data'!H84))/(I$194-I$195)*10)))</f>
        <v>0</v>
      </c>
      <c r="J82" s="196">
        <f t="shared" si="32"/>
        <v>0</v>
      </c>
      <c r="K82" s="196">
        <f>IF('Indicator Data'!I84=0,0,IF(LOG('Indicator Data'!I84)&gt;K$194,10,IF(LOG('Indicator Data'!I84)&lt;K$195,0,10-(K$194-LOG('Indicator Data'!I84))/(K$194-K$195)*10)))</f>
        <v>0</v>
      </c>
      <c r="L82" s="196">
        <f t="shared" si="33"/>
        <v>0</v>
      </c>
      <c r="M82" s="196">
        <f>IF('Indicator Data'!J84=0,0,IF(LOG('Indicator Data'!J84)&gt;M$194,10,IF(LOG('Indicator Data'!J84)&lt;M$195,0,10-(M$194-LOG('Indicator Data'!J84))/(M$194-M$195)*10)))</f>
        <v>0</v>
      </c>
      <c r="N82" s="199">
        <f>'Indicator Data'!C84/'Indicator Data'!$AX84</f>
        <v>1.7272070664787636E-3</v>
      </c>
      <c r="O82" s="199">
        <f>'Indicator Data'!D84/'Indicator Data'!$AX84</f>
        <v>0</v>
      </c>
      <c r="P82" s="199">
        <f>'Indicator Data'!E84/'Indicator Data'!$AX84</f>
        <v>3.6541181725686776E-4</v>
      </c>
      <c r="Q82" s="199">
        <f>'Indicator Data'!F84/'Indicator Data'!$AX84</f>
        <v>1.2209345608854257E-4</v>
      </c>
      <c r="R82" s="199">
        <f>'Indicator Data'!G84/'Indicator Data'!$AX84</f>
        <v>0</v>
      </c>
      <c r="S82" s="199">
        <f>'Indicator Data'!H84/'Indicator Data'!$AX84</f>
        <v>0</v>
      </c>
      <c r="T82" s="199">
        <f>'Indicator Data'!I84/'Indicator Data'!$AX84</f>
        <v>0</v>
      </c>
      <c r="U82" s="199">
        <f>'Indicator Data'!J84/'Indicator Data'!$AX84</f>
        <v>0</v>
      </c>
      <c r="V82" s="196">
        <f t="shared" si="34"/>
        <v>8.636035332393817</v>
      </c>
      <c r="W82" s="196">
        <f t="shared" si="35"/>
        <v>0</v>
      </c>
      <c r="X82" s="196">
        <f t="shared" si="36"/>
        <v>5.8669865906837293</v>
      </c>
      <c r="Y82" s="196">
        <f t="shared" si="37"/>
        <v>0.52201688179552441</v>
      </c>
      <c r="Z82" s="196">
        <f t="shared" si="38"/>
        <v>0.24418691217708499</v>
      </c>
      <c r="AA82" s="196">
        <f t="shared" si="39"/>
        <v>0</v>
      </c>
      <c r="AB82" s="196">
        <f t="shared" si="40"/>
        <v>0</v>
      </c>
      <c r="AC82" s="196">
        <f t="shared" si="41"/>
        <v>0</v>
      </c>
      <c r="AD82" s="196">
        <f t="shared" si="42"/>
        <v>0</v>
      </c>
      <c r="AE82" s="196">
        <f t="shared" si="43"/>
        <v>0</v>
      </c>
      <c r="AF82" s="196">
        <f t="shared" si="44"/>
        <v>0</v>
      </c>
      <c r="AG82" s="196">
        <f>IF('Indicator Data'!K84=0,0,IF('Indicator Data'!K84&gt;AG$194,10,IF('Indicator Data'!K84&lt;AG$195,0,10-(AG$194-'Indicator Data'!K84)/(AG$194-AG$195)*10)))</f>
        <v>1.4492753623188417</v>
      </c>
      <c r="AH82" s="196">
        <f t="shared" si="45"/>
        <v>8.2475765626163344</v>
      </c>
      <c r="AI82" s="196">
        <f t="shared" si="46"/>
        <v>0</v>
      </c>
      <c r="AJ82" s="196">
        <f t="shared" si="47"/>
        <v>0</v>
      </c>
      <c r="AK82" s="196">
        <f t="shared" si="48"/>
        <v>0</v>
      </c>
      <c r="AL82" s="196">
        <f t="shared" si="49"/>
        <v>0</v>
      </c>
      <c r="AM82" s="196">
        <f t="shared" si="50"/>
        <v>0</v>
      </c>
      <c r="AN82" s="196">
        <f t="shared" si="51"/>
        <v>0</v>
      </c>
      <c r="AO82" s="193">
        <f t="shared" si="52"/>
        <v>5.4965827305432935</v>
      </c>
      <c r="AP82" s="193">
        <f t="shared" si="53"/>
        <v>3.8797101184700922</v>
      </c>
      <c r="AQ82" s="193">
        <f t="shared" si="54"/>
        <v>2.9502725787281205</v>
      </c>
      <c r="AR82" s="193">
        <f t="shared" si="55"/>
        <v>0</v>
      </c>
      <c r="AS82" s="196">
        <f t="shared" si="56"/>
        <v>0.72463768115942084</v>
      </c>
      <c r="AT82" s="196">
        <f>IF('Indicator Data'!AY84&lt;1000,"x",IF('Indicator Data'!L84&gt;AT$194,10,IF('Indicator Data'!L84&lt;AT$195,0,10-(AT$194-'Indicator Data'!L84)/(AT$194-AT$195)*10)))</f>
        <v>3.3333333333333339</v>
      </c>
      <c r="AU82" s="193">
        <f t="shared" si="57"/>
        <v>2.0289855072463774</v>
      </c>
      <c r="AV82" s="191">
        <f t="shared" si="58"/>
        <v>3.0787522884619523</v>
      </c>
      <c r="AW82" s="196">
        <f>IF('Indicator Data'!M84=0,0,IF('Indicator Data'!M84&gt;AW$194,10,IF('Indicator Data'!M84&lt;AW$195,0,10-(AW$194-'Indicator Data'!M84)/(AW$194-AW$195)*10)))</f>
        <v>2.6695967095777471</v>
      </c>
      <c r="AX82" s="196">
        <f>IF('Indicator Data'!N84=0,0,IF(LOG('Indicator Data'!N84)&gt;LOG(AX$194),10,IF(LOG('Indicator Data'!N84)&lt;LOG(AX$195),0,10-(LOG(AX$194)-LOG('Indicator Data'!N84))/(LOG(AX$194)-LOG(AX$195))*10)))</f>
        <v>6.0340972751476913</v>
      </c>
      <c r="AY82" s="193">
        <f t="shared" si="59"/>
        <v>4.5645329657691223</v>
      </c>
      <c r="AZ82" s="196">
        <f>'Indicator Data'!O84</f>
        <v>0</v>
      </c>
      <c r="BA82" s="196">
        <f>'Indicator Data'!P84</f>
        <v>3</v>
      </c>
      <c r="BB82" s="193">
        <f t="shared" si="60"/>
        <v>0</v>
      </c>
      <c r="BC82" s="191">
        <f t="shared" si="61"/>
        <v>3.1951730760383859</v>
      </c>
      <c r="BD82" s="68"/>
    </row>
    <row r="83" spans="1:56" s="43" customFormat="1" x14ac:dyDescent="0.2">
      <c r="A83" s="65" t="s">
        <v>153</v>
      </c>
      <c r="B83" s="69" t="s">
        <v>152</v>
      </c>
      <c r="C83" s="196">
        <f>IF('Indicator Data'!C85=0,0,IF(LOG('Indicator Data'!C85)&gt;C$194,10,IF(LOG('Indicator Data'!C85)&lt;C$195,0,10-(C$194-LOG('Indicator Data'!C85))/(C$194-C$195)*10)))</f>
        <v>9.9574076915351881</v>
      </c>
      <c r="D83" s="196">
        <f>IF('Indicator Data'!D85=0,0,IF(LOG('Indicator Data'!D85)&gt;D$194,10,IF(LOG('Indicator Data'!D85)&lt;D$195,0,10-(D$194-LOG('Indicator Data'!D85))/(D$194-D$195)*10)))</f>
        <v>0</v>
      </c>
      <c r="E83" s="196">
        <f t="shared" si="31"/>
        <v>7.5307582117201965</v>
      </c>
      <c r="F83" s="196">
        <f>IF('Indicator Data'!E85=0,0,IF(LOG('Indicator Data'!E85)&gt;F$194,10,IF(LOG('Indicator Data'!E85)&lt;F$195,0,10-(F$194-LOG('Indicator Data'!E85))/(F$194-F$195)*10)))</f>
        <v>8.5465817183851645</v>
      </c>
      <c r="G83" s="196">
        <f>IF('Indicator Data'!F85=0,0,IF(LOG('Indicator Data'!F85)&gt;G$194,10,IF(LOG('Indicator Data'!F85)&lt;G$195,0,10-(G$194-LOG('Indicator Data'!F85))/(G$194-G$195)*10)))</f>
        <v>0</v>
      </c>
      <c r="H83" s="196">
        <f>IF('Indicator Data'!G85=0,0,IF(LOG('Indicator Data'!G85)&gt;H$194,10,IF(LOG('Indicator Data'!G85)&lt;H$195,0,10-(H$194-LOG('Indicator Data'!G85))/(H$194-H$195)*10)))</f>
        <v>0</v>
      </c>
      <c r="I83" s="196">
        <f>IF('Indicator Data'!H85=0,0,IF(LOG('Indicator Data'!H85)&gt;I$194,10,IF(LOG('Indicator Data'!H85)&lt;I$195,0,10-(I$194-LOG('Indicator Data'!H85))/(I$194-I$195)*10)))</f>
        <v>0</v>
      </c>
      <c r="J83" s="196">
        <f t="shared" si="32"/>
        <v>0</v>
      </c>
      <c r="K83" s="196">
        <f>IF('Indicator Data'!I85=0,0,IF(LOG('Indicator Data'!I85)&gt;K$194,10,IF(LOG('Indicator Data'!I85)&lt;K$195,0,10-(K$194-LOG('Indicator Data'!I85))/(K$194-K$195)*10)))</f>
        <v>0</v>
      </c>
      <c r="L83" s="196">
        <f t="shared" si="33"/>
        <v>0</v>
      </c>
      <c r="M83" s="196">
        <f>IF('Indicator Data'!J85=0,0,IF(LOG('Indicator Data'!J85)&gt;M$194,10,IF(LOG('Indicator Data'!J85)&lt;M$195,0,10-(M$194-LOG('Indicator Data'!J85))/(M$194-M$195)*10)))</f>
        <v>0</v>
      </c>
      <c r="N83" s="199">
        <f>'Indicator Data'!C85/'Indicator Data'!$AX85</f>
        <v>1.6070749807558914E-3</v>
      </c>
      <c r="O83" s="199">
        <f>'Indicator Data'!D85/'Indicator Data'!$AX85</f>
        <v>0</v>
      </c>
      <c r="P83" s="199">
        <f>'Indicator Data'!E85/'Indicator Data'!$AX85</f>
        <v>4.3823367893346024E-4</v>
      </c>
      <c r="Q83" s="199">
        <f>'Indicator Data'!F85/'Indicator Data'!$AX85</f>
        <v>0</v>
      </c>
      <c r="R83" s="199">
        <f>'Indicator Data'!G85/'Indicator Data'!$AX85</f>
        <v>0</v>
      </c>
      <c r="S83" s="199">
        <f>'Indicator Data'!H85/'Indicator Data'!$AX85</f>
        <v>0</v>
      </c>
      <c r="T83" s="199">
        <f>'Indicator Data'!I85/'Indicator Data'!$AX85</f>
        <v>0</v>
      </c>
      <c r="U83" s="199">
        <f>'Indicator Data'!J85/'Indicator Data'!$AX85</f>
        <v>0</v>
      </c>
      <c r="V83" s="196">
        <f t="shared" si="34"/>
        <v>8.0353749037794575</v>
      </c>
      <c r="W83" s="196">
        <f t="shared" si="35"/>
        <v>0</v>
      </c>
      <c r="X83" s="196">
        <f t="shared" si="36"/>
        <v>5.2651854574503085</v>
      </c>
      <c r="Y83" s="196">
        <f t="shared" si="37"/>
        <v>0.62604811276208672</v>
      </c>
      <c r="Z83" s="196">
        <f t="shared" si="38"/>
        <v>0</v>
      </c>
      <c r="AA83" s="196">
        <f t="shared" si="39"/>
        <v>0</v>
      </c>
      <c r="AB83" s="196">
        <f t="shared" si="40"/>
        <v>0</v>
      </c>
      <c r="AC83" s="196">
        <f t="shared" si="41"/>
        <v>0</v>
      </c>
      <c r="AD83" s="196">
        <f t="shared" si="42"/>
        <v>0</v>
      </c>
      <c r="AE83" s="196">
        <f t="shared" si="43"/>
        <v>0</v>
      </c>
      <c r="AF83" s="196">
        <f t="shared" si="44"/>
        <v>0</v>
      </c>
      <c r="AG83" s="196">
        <f>IF('Indicator Data'!K85=0,0,IF('Indicator Data'!K85&gt;AG$194,10,IF('Indicator Data'!K85&lt;AG$195,0,10-(AG$194-'Indicator Data'!K85)/(AG$194-AG$195)*10)))</f>
        <v>4.3478260869565224</v>
      </c>
      <c r="AH83" s="196">
        <f t="shared" si="45"/>
        <v>8.9963912976573219</v>
      </c>
      <c r="AI83" s="196">
        <f t="shared" si="46"/>
        <v>0</v>
      </c>
      <c r="AJ83" s="196">
        <f t="shared" si="47"/>
        <v>0</v>
      </c>
      <c r="AK83" s="196">
        <f t="shared" si="48"/>
        <v>0</v>
      </c>
      <c r="AL83" s="196">
        <f t="shared" si="49"/>
        <v>0</v>
      </c>
      <c r="AM83" s="196">
        <f t="shared" si="50"/>
        <v>0</v>
      </c>
      <c r="AN83" s="196">
        <f t="shared" si="51"/>
        <v>0</v>
      </c>
      <c r="AO83" s="193">
        <f t="shared" si="52"/>
        <v>6.5361273008984258</v>
      </c>
      <c r="AP83" s="193">
        <f t="shared" si="53"/>
        <v>5.9256263465158741</v>
      </c>
      <c r="AQ83" s="193">
        <f t="shared" si="54"/>
        <v>0</v>
      </c>
      <c r="AR83" s="193">
        <f t="shared" si="55"/>
        <v>0</v>
      </c>
      <c r="AS83" s="196">
        <f t="shared" si="56"/>
        <v>2.1739130434782612</v>
      </c>
      <c r="AT83" s="196">
        <f>IF('Indicator Data'!AY85&lt;1000,"x",IF('Indicator Data'!L85&gt;AT$194,10,IF('Indicator Data'!L85&lt;AT$195,0,10-(AT$194-'Indicator Data'!L85)/(AT$194-AT$195)*10)))</f>
        <v>1.1111111111111107</v>
      </c>
      <c r="AU83" s="193">
        <f t="shared" si="57"/>
        <v>1.642512077294686</v>
      </c>
      <c r="AV83" s="191">
        <f t="shared" si="58"/>
        <v>3.3736954847702014</v>
      </c>
      <c r="AW83" s="196">
        <f>IF('Indicator Data'!M85=0,0,IF('Indicator Data'!M85&gt;AW$194,10,IF('Indicator Data'!M85&lt;AW$195,0,10-(AW$194-'Indicator Data'!M85)/(AW$194-AW$195)*10)))</f>
        <v>2.7604677801518021</v>
      </c>
      <c r="AX83" s="196">
        <f>IF('Indicator Data'!N85=0,0,IF(LOG('Indicator Data'!N85)&gt;LOG(AX$194),10,IF(LOG('Indicator Data'!N85)&lt;LOG(AX$195),0,10-(LOG(AX$194)-LOG('Indicator Data'!N85))/(LOG(AX$194)-LOG(AX$195))*10)))</f>
        <v>4.939051670888448</v>
      </c>
      <c r="AY83" s="193">
        <f t="shared" si="59"/>
        <v>3.93192821869363</v>
      </c>
      <c r="AZ83" s="196">
        <f>'Indicator Data'!O85</f>
        <v>0</v>
      </c>
      <c r="BA83" s="196">
        <f>'Indicator Data'!P85</f>
        <v>2</v>
      </c>
      <c r="BB83" s="193">
        <f t="shared" si="60"/>
        <v>0</v>
      </c>
      <c r="BC83" s="191">
        <f t="shared" si="61"/>
        <v>2.7523497530855412</v>
      </c>
      <c r="BD83" s="68"/>
    </row>
    <row r="84" spans="1:56" s="43" customFormat="1" x14ac:dyDescent="0.2">
      <c r="A84" s="65" t="s">
        <v>155</v>
      </c>
      <c r="B84" s="69" t="s">
        <v>154</v>
      </c>
      <c r="C84" s="196">
        <f>IF('Indicator Data'!C86=0,0,IF(LOG('Indicator Data'!C86)&gt;C$194,10,IF(LOG('Indicator Data'!C86)&lt;C$195,0,10-(C$194-LOG('Indicator Data'!C86))/(C$194-C$195)*10)))</f>
        <v>6.8984896335631065</v>
      </c>
      <c r="D84" s="196">
        <f>IF('Indicator Data'!D86=0,0,IF(LOG('Indicator Data'!D86)&gt;D$194,10,IF(LOG('Indicator Data'!D86)&lt;D$195,0,10-(D$194-LOG('Indicator Data'!D86))/(D$194-D$195)*10)))</f>
        <v>0</v>
      </c>
      <c r="E84" s="196">
        <f t="shared" si="31"/>
        <v>4.2695538829583759</v>
      </c>
      <c r="F84" s="196">
        <f>IF('Indicator Data'!E86=0,0,IF(LOG('Indicator Data'!E86)&gt;F$194,10,IF(LOG('Indicator Data'!E86)&lt;F$195,0,10-(F$194-LOG('Indicator Data'!E86))/(F$194-F$195)*10)))</f>
        <v>0</v>
      </c>
      <c r="G84" s="196">
        <f>IF('Indicator Data'!F86=0,0,IF(LOG('Indicator Data'!F86)&gt;G$194,10,IF(LOG('Indicator Data'!F86)&lt;G$195,0,10-(G$194-LOG('Indicator Data'!F86))/(G$194-G$195)*10)))</f>
        <v>0</v>
      </c>
      <c r="H84" s="196">
        <f>IF('Indicator Data'!G86=0,0,IF(LOG('Indicator Data'!G86)&gt;H$194,10,IF(LOG('Indicator Data'!G86)&lt;H$195,0,10-(H$194-LOG('Indicator Data'!G86))/(H$194-H$195)*10)))</f>
        <v>8.8381891255872134</v>
      </c>
      <c r="I84" s="196">
        <f>IF('Indicator Data'!H86=0,0,IF(LOG('Indicator Data'!H86)&gt;I$194,10,IF(LOG('Indicator Data'!H86)&lt;I$195,0,10-(I$194-LOG('Indicator Data'!H86))/(I$194-I$195)*10)))</f>
        <v>10</v>
      </c>
      <c r="J84" s="196">
        <f t="shared" si="32"/>
        <v>9.5219387249917418</v>
      </c>
      <c r="K84" s="196">
        <f>IF('Indicator Data'!I86=0,0,IF(LOG('Indicator Data'!I86)&gt;K$194,10,IF(LOG('Indicator Data'!I86)&lt;K$195,0,10-(K$194-LOG('Indicator Data'!I86))/(K$194-K$195)*10)))</f>
        <v>10</v>
      </c>
      <c r="L84" s="196">
        <f t="shared" si="33"/>
        <v>9.7822969421287844</v>
      </c>
      <c r="M84" s="196">
        <f>IF('Indicator Data'!J86=0,0,IF(LOG('Indicator Data'!J86)&gt;M$194,10,IF(LOG('Indicator Data'!J86)&lt;M$195,0,10-(M$194-LOG('Indicator Data'!J86))/(M$194-M$195)*10)))</f>
        <v>0</v>
      </c>
      <c r="N84" s="199">
        <f>'Indicator Data'!C86/'Indicator Data'!$AX86</f>
        <v>2.116537753222836E-3</v>
      </c>
      <c r="O84" s="199">
        <f>'Indicator Data'!D86/'Indicator Data'!$AX86</f>
        <v>0</v>
      </c>
      <c r="P84" s="199">
        <f>'Indicator Data'!E86/'Indicator Data'!$AX86</f>
        <v>0</v>
      </c>
      <c r="Q84" s="199">
        <f>'Indicator Data'!F86/'Indicator Data'!$AX86</f>
        <v>0</v>
      </c>
      <c r="R84" s="199">
        <f>'Indicator Data'!G86/'Indicator Data'!$AX86</f>
        <v>9.6677348066298338E-2</v>
      </c>
      <c r="S84" s="199">
        <f>'Indicator Data'!H86/'Indicator Data'!$AX86</f>
        <v>4.0077716390423575E-2</v>
      </c>
      <c r="T84" s="199">
        <f>'Indicator Data'!I86/'Indicator Data'!$AX86</f>
        <v>1.2187845303867403E-3</v>
      </c>
      <c r="U84" s="199">
        <f>'Indicator Data'!J86/'Indicator Data'!$AX86</f>
        <v>0</v>
      </c>
      <c r="V84" s="196">
        <f t="shared" si="34"/>
        <v>10</v>
      </c>
      <c r="W84" s="196">
        <f t="shared" si="35"/>
        <v>0</v>
      </c>
      <c r="X84" s="196">
        <f t="shared" si="36"/>
        <v>7.5974692664795773</v>
      </c>
      <c r="Y84" s="196">
        <f t="shared" si="37"/>
        <v>0</v>
      </c>
      <c r="Z84" s="196">
        <f t="shared" si="38"/>
        <v>0</v>
      </c>
      <c r="AA84" s="196">
        <f t="shared" si="39"/>
        <v>10</v>
      </c>
      <c r="AB84" s="196">
        <f t="shared" si="40"/>
        <v>10</v>
      </c>
      <c r="AC84" s="196">
        <f t="shared" si="41"/>
        <v>10</v>
      </c>
      <c r="AD84" s="196">
        <f t="shared" si="42"/>
        <v>10</v>
      </c>
      <c r="AE84" s="196">
        <f t="shared" si="43"/>
        <v>10</v>
      </c>
      <c r="AF84" s="196">
        <f t="shared" si="44"/>
        <v>0</v>
      </c>
      <c r="AG84" s="196">
        <f>IF('Indicator Data'!K86=0,0,IF('Indicator Data'!K86&gt;AG$194,10,IF('Indicator Data'!K86&lt;AG$195,0,10-(AG$194-'Indicator Data'!K86)/(AG$194-AG$195)*10)))</f>
        <v>1.4492753623188417</v>
      </c>
      <c r="AH84" s="196">
        <f t="shared" si="45"/>
        <v>8.4492448167815528</v>
      </c>
      <c r="AI84" s="196">
        <f t="shared" si="46"/>
        <v>0</v>
      </c>
      <c r="AJ84" s="196">
        <f t="shared" si="47"/>
        <v>9.4190945627936067</v>
      </c>
      <c r="AK84" s="196">
        <f t="shared" si="48"/>
        <v>10</v>
      </c>
      <c r="AL84" s="196">
        <f t="shared" si="49"/>
        <v>9.7399734859912073</v>
      </c>
      <c r="AM84" s="196">
        <f t="shared" si="50"/>
        <v>10</v>
      </c>
      <c r="AN84" s="196">
        <f t="shared" si="51"/>
        <v>0</v>
      </c>
      <c r="AO84" s="193">
        <f t="shared" si="52"/>
        <v>6.2081750765213481</v>
      </c>
      <c r="AP84" s="193">
        <f t="shared" si="53"/>
        <v>0</v>
      </c>
      <c r="AQ84" s="193">
        <f t="shared" si="54"/>
        <v>0</v>
      </c>
      <c r="AR84" s="193">
        <f t="shared" si="55"/>
        <v>9.8960143298800283</v>
      </c>
      <c r="AS84" s="196">
        <f t="shared" si="56"/>
        <v>0.72463768115942084</v>
      </c>
      <c r="AT84" s="196">
        <f>IF('Indicator Data'!AY86&lt;1000,"x",IF('Indicator Data'!L86&gt;AT$194,10,IF('Indicator Data'!L86&lt;AT$195,0,10-(AT$194-'Indicator Data'!L86)/(AT$194-AT$195)*10)))</f>
        <v>0</v>
      </c>
      <c r="AU84" s="193">
        <f t="shared" si="57"/>
        <v>0.36231884057971042</v>
      </c>
      <c r="AV84" s="191">
        <f t="shared" si="58"/>
        <v>5.0912239641090284</v>
      </c>
      <c r="AW84" s="196">
        <f>IF('Indicator Data'!M86=0,0,IF('Indicator Data'!M86&gt;AW$194,10,IF('Indicator Data'!M86&lt;AW$195,0,10-(AW$194-'Indicator Data'!M86)/(AW$194-AW$195)*10)))</f>
        <v>1.44816434265773</v>
      </c>
      <c r="AX84" s="196">
        <f>IF('Indicator Data'!N86=0,0,IF(LOG('Indicator Data'!N86)&gt;LOG(AX$194),10,IF(LOG('Indicator Data'!N86)&lt;LOG(AX$195),0,10-(LOG(AX$194)-LOG('Indicator Data'!N86))/(LOG(AX$194)-LOG(AX$195))*10)))</f>
        <v>2.193621767712095</v>
      </c>
      <c r="AY84" s="193">
        <f t="shared" si="59"/>
        <v>1.828373108047844</v>
      </c>
      <c r="AZ84" s="196">
        <f>'Indicator Data'!O86</f>
        <v>0</v>
      </c>
      <c r="BA84" s="196">
        <f>'Indicator Data'!P86</f>
        <v>3</v>
      </c>
      <c r="BB84" s="193">
        <f t="shared" si="60"/>
        <v>0</v>
      </c>
      <c r="BC84" s="191">
        <f t="shared" si="61"/>
        <v>1.2798611756334908</v>
      </c>
      <c r="BD84" s="68"/>
    </row>
    <row r="85" spans="1:56" s="43" customFormat="1" x14ac:dyDescent="0.2">
      <c r="A85" s="65" t="s">
        <v>157</v>
      </c>
      <c r="B85" s="67" t="s">
        <v>156</v>
      </c>
      <c r="C85" s="196">
        <f>IF('Indicator Data'!C87=0,0,IF(LOG('Indicator Data'!C87)&gt;C$194,10,IF(LOG('Indicator Data'!C87)&lt;C$195,0,10-(C$194-LOG('Indicator Data'!C87))/(C$194-C$195)*10)))</f>
        <v>10</v>
      </c>
      <c r="D85" s="196">
        <f>IF('Indicator Data'!D87=0,0,IF(LOG('Indicator Data'!D87)&gt;D$194,10,IF(LOG('Indicator Data'!D87)&lt;D$195,0,10-(D$194-LOG('Indicator Data'!D87))/(D$194-D$195)*10)))</f>
        <v>10</v>
      </c>
      <c r="E85" s="196">
        <f t="shared" si="31"/>
        <v>10</v>
      </c>
      <c r="F85" s="196">
        <f>IF('Indicator Data'!E87=0,0,IF(LOG('Indicator Data'!E87)&gt;F$194,10,IF(LOG('Indicator Data'!E87)&lt;F$195,0,10-(F$194-LOG('Indicator Data'!E87))/(F$194-F$195)*10)))</f>
        <v>10</v>
      </c>
      <c r="G85" s="196">
        <f>IF('Indicator Data'!F87=0,0,IF(LOG('Indicator Data'!F87)&gt;G$194,10,IF(LOG('Indicator Data'!F87)&lt;G$195,0,10-(G$194-LOG('Indicator Data'!F87))/(G$194-G$195)*10)))</f>
        <v>10</v>
      </c>
      <c r="H85" s="196">
        <f>IF('Indicator Data'!G87=0,0,IF(LOG('Indicator Data'!G87)&gt;H$194,10,IF(LOG('Indicator Data'!G87)&lt;H$195,0,10-(H$194-LOG('Indicator Data'!G87))/(H$194-H$195)*10)))</f>
        <v>10</v>
      </c>
      <c r="I85" s="196">
        <f>IF('Indicator Data'!H87=0,0,IF(LOG('Indicator Data'!H87)&gt;I$194,10,IF(LOG('Indicator Data'!H87)&lt;I$195,0,10-(I$194-LOG('Indicator Data'!H87))/(I$194-I$195)*10)))</f>
        <v>10</v>
      </c>
      <c r="J85" s="196">
        <f t="shared" si="32"/>
        <v>10</v>
      </c>
      <c r="K85" s="196">
        <f>IF('Indicator Data'!I87=0,0,IF(LOG('Indicator Data'!I87)&gt;K$194,10,IF(LOG('Indicator Data'!I87)&lt;K$195,0,10-(K$194-LOG('Indicator Data'!I87))/(K$194-K$195)*10)))</f>
        <v>5.4087300724454508</v>
      </c>
      <c r="L85" s="196">
        <f t="shared" si="33"/>
        <v>8.5939740604420916</v>
      </c>
      <c r="M85" s="196">
        <f>IF('Indicator Data'!J87=0,0,IF(LOG('Indicator Data'!J87)&gt;M$194,10,IF(LOG('Indicator Data'!J87)&lt;M$195,0,10-(M$194-LOG('Indicator Data'!J87))/(M$194-M$195)*10)))</f>
        <v>0</v>
      </c>
      <c r="N85" s="199">
        <f>'Indicator Data'!C87/'Indicator Data'!$AX87</f>
        <v>2.0215142906664834E-3</v>
      </c>
      <c r="O85" s="199">
        <f>'Indicator Data'!D87/'Indicator Data'!$AX87</f>
        <v>1.11840381874404E-3</v>
      </c>
      <c r="P85" s="199">
        <f>'Indicator Data'!E87/'Indicator Data'!$AX87</f>
        <v>8.0010290043897991E-4</v>
      </c>
      <c r="Q85" s="199">
        <f>'Indicator Data'!F87/'Indicator Data'!$AX87</f>
        <v>3.2927637876650165E-2</v>
      </c>
      <c r="R85" s="199">
        <f>'Indicator Data'!G87/'Indicator Data'!$AX87</f>
        <v>0.16808883143158901</v>
      </c>
      <c r="S85" s="199">
        <f>'Indicator Data'!H87/'Indicator Data'!$AX87</f>
        <v>1.4692007698120117E-2</v>
      </c>
      <c r="T85" s="199">
        <f>'Indicator Data'!I87/'Indicator Data'!$AX87</f>
        <v>1.7669423324444513E-6</v>
      </c>
      <c r="U85" s="199">
        <f>'Indicator Data'!J87/'Indicator Data'!$AX87</f>
        <v>0</v>
      </c>
      <c r="V85" s="196">
        <f t="shared" si="34"/>
        <v>10</v>
      </c>
      <c r="W85" s="196">
        <f t="shared" si="35"/>
        <v>10</v>
      </c>
      <c r="X85" s="196">
        <f t="shared" si="36"/>
        <v>10</v>
      </c>
      <c r="Y85" s="196">
        <f t="shared" si="37"/>
        <v>1.1430041434842568</v>
      </c>
      <c r="Z85" s="196">
        <f t="shared" si="38"/>
        <v>10</v>
      </c>
      <c r="AA85" s="196">
        <f t="shared" si="39"/>
        <v>10</v>
      </c>
      <c r="AB85" s="196">
        <f t="shared" si="40"/>
        <v>10</v>
      </c>
      <c r="AC85" s="196">
        <f t="shared" si="41"/>
        <v>10</v>
      </c>
      <c r="AD85" s="196">
        <f t="shared" si="42"/>
        <v>5.8898077748148481E-2</v>
      </c>
      <c r="AE85" s="196">
        <f t="shared" si="43"/>
        <v>7.6067942441973004</v>
      </c>
      <c r="AF85" s="196">
        <f t="shared" si="44"/>
        <v>0</v>
      </c>
      <c r="AG85" s="196">
        <f>IF('Indicator Data'!K87=0,0,IF('Indicator Data'!K87&gt;AG$194,10,IF('Indicator Data'!K87&lt;AG$195,0,10-(AG$194-'Indicator Data'!K87)/(AG$194-AG$195)*10)))</f>
        <v>0</v>
      </c>
      <c r="AH85" s="196">
        <f t="shared" si="45"/>
        <v>10</v>
      </c>
      <c r="AI85" s="196">
        <f t="shared" si="46"/>
        <v>10</v>
      </c>
      <c r="AJ85" s="196">
        <f t="shared" si="47"/>
        <v>10</v>
      </c>
      <c r="AK85" s="196">
        <f t="shared" si="48"/>
        <v>10</v>
      </c>
      <c r="AL85" s="196">
        <f t="shared" si="49"/>
        <v>10</v>
      </c>
      <c r="AM85" s="196">
        <f t="shared" si="50"/>
        <v>2.7338140750967996</v>
      </c>
      <c r="AN85" s="196">
        <f t="shared" si="51"/>
        <v>0</v>
      </c>
      <c r="AO85" s="193">
        <f t="shared" si="52"/>
        <v>10</v>
      </c>
      <c r="AP85" s="193">
        <f t="shared" si="53"/>
        <v>7.7830975281348813</v>
      </c>
      <c r="AQ85" s="193">
        <f t="shared" si="54"/>
        <v>10</v>
      </c>
      <c r="AR85" s="193">
        <f t="shared" si="55"/>
        <v>8.1411202318333427</v>
      </c>
      <c r="AS85" s="196">
        <f t="shared" si="56"/>
        <v>0</v>
      </c>
      <c r="AT85" s="196">
        <f>IF('Indicator Data'!AY87&lt;1000,"x",IF('Indicator Data'!L87&gt;AT$194,10,IF('Indicator Data'!L87&lt;AT$195,0,10-(AT$194-'Indicator Data'!L87)/(AT$194-AT$195)*10)))</f>
        <v>0</v>
      </c>
      <c r="AU85" s="193">
        <f t="shared" si="57"/>
        <v>0</v>
      </c>
      <c r="AV85" s="191">
        <f t="shared" si="58"/>
        <v>8.4415335976307357</v>
      </c>
      <c r="AW85" s="196">
        <f>IF('Indicator Data'!M87=0,0,IF('Indicator Data'!M87&gt;AW$194,10,IF('Indicator Data'!M87&lt;AW$195,0,10-(AW$194-'Indicator Data'!M87)/(AW$194-AW$195)*10)))</f>
        <v>1.21188585411719</v>
      </c>
      <c r="AX85" s="196">
        <f>IF('Indicator Data'!N87=0,0,IF(LOG('Indicator Data'!N87)&gt;LOG(AX$194),10,IF(LOG('Indicator Data'!N87)&lt;LOG(AX$195),0,10-(LOG(AX$194)-LOG('Indicator Data'!N87))/(LOG(AX$194)-LOG(AX$195))*10)))</f>
        <v>1.3215168353407822</v>
      </c>
      <c r="AY85" s="193">
        <f t="shared" si="59"/>
        <v>1.266853957296572</v>
      </c>
      <c r="AZ85" s="196">
        <f>'Indicator Data'!O87</f>
        <v>0</v>
      </c>
      <c r="BA85" s="196">
        <f>'Indicator Data'!P87</f>
        <v>0</v>
      </c>
      <c r="BB85" s="193">
        <f t="shared" si="60"/>
        <v>0</v>
      </c>
      <c r="BC85" s="191">
        <f t="shared" si="61"/>
        <v>0.88679777010760041</v>
      </c>
      <c r="BD85" s="68"/>
    </row>
    <row r="86" spans="1:56" s="43" customFormat="1" x14ac:dyDescent="0.2">
      <c r="A86" s="65" t="s">
        <v>159</v>
      </c>
      <c r="B86" s="69" t="s">
        <v>158</v>
      </c>
      <c r="C86" s="196">
        <f>IF('Indicator Data'!C88=0,0,IF(LOG('Indicator Data'!C88)&gt;C$194,10,IF(LOG('Indicator Data'!C88)&lt;C$195,0,10-(C$194-LOG('Indicator Data'!C88))/(C$194-C$195)*10)))</f>
        <v>7.8091357473047962</v>
      </c>
      <c r="D86" s="196">
        <f>IF('Indicator Data'!D88=0,0,IF(LOG('Indicator Data'!D88)&gt;D$194,10,IF(LOG('Indicator Data'!D88)&lt;D$195,0,10-(D$194-LOG('Indicator Data'!D88))/(D$194-D$195)*10)))</f>
        <v>0</v>
      </c>
      <c r="E86" s="196">
        <f t="shared" si="31"/>
        <v>5.0539983374041944</v>
      </c>
      <c r="F86" s="196">
        <f>IF('Indicator Data'!E88=0,0,IF(LOG('Indicator Data'!E88)&gt;F$194,10,IF(LOG('Indicator Data'!E88)&lt;F$195,0,10-(F$194-LOG('Indicator Data'!E88))/(F$194-F$195)*10)))</f>
        <v>4.8209896306417841</v>
      </c>
      <c r="G86" s="196">
        <f>IF('Indicator Data'!F88=0,0,IF(LOG('Indicator Data'!F88)&gt;G$194,10,IF(LOG('Indicator Data'!F88)&lt;G$195,0,10-(G$194-LOG('Indicator Data'!F88))/(G$194-G$195)*10)))</f>
        <v>0</v>
      </c>
      <c r="H86" s="196">
        <f>IF('Indicator Data'!G88=0,0,IF(LOG('Indicator Data'!G88)&gt;H$194,10,IF(LOG('Indicator Data'!G88)&lt;H$195,0,10-(H$194-LOG('Indicator Data'!G88))/(H$194-H$195)*10)))</f>
        <v>0</v>
      </c>
      <c r="I86" s="196">
        <f>IF('Indicator Data'!H88=0,0,IF(LOG('Indicator Data'!H88)&gt;I$194,10,IF(LOG('Indicator Data'!H88)&lt;I$195,0,10-(I$194-LOG('Indicator Data'!H88))/(I$194-I$195)*10)))</f>
        <v>0</v>
      </c>
      <c r="J86" s="196">
        <f t="shared" si="32"/>
        <v>0</v>
      </c>
      <c r="K86" s="196">
        <f>IF('Indicator Data'!I88=0,0,IF(LOG('Indicator Data'!I88)&gt;K$194,10,IF(LOG('Indicator Data'!I88)&lt;K$195,0,10-(K$194-LOG('Indicator Data'!I88))/(K$194-K$195)*10)))</f>
        <v>0</v>
      </c>
      <c r="L86" s="196">
        <f t="shared" si="33"/>
        <v>0</v>
      </c>
      <c r="M86" s="196">
        <f>IF('Indicator Data'!J88=0,0,IF(LOG('Indicator Data'!J88)&gt;M$194,10,IF(LOG('Indicator Data'!J88)&lt;M$195,0,10-(M$194-LOG('Indicator Data'!J88))/(M$194-M$195)*10)))</f>
        <v>7.8919652596507373</v>
      </c>
      <c r="N86" s="199">
        <f>'Indicator Data'!C88/'Indicator Data'!$AX88</f>
        <v>2.0582068268674473E-3</v>
      </c>
      <c r="O86" s="199">
        <f>'Indicator Data'!D88/'Indicator Data'!$AX88</f>
        <v>0</v>
      </c>
      <c r="P86" s="199">
        <f>'Indicator Data'!E88/'Indicator Data'!$AX88</f>
        <v>1.3128967332404396E-4</v>
      </c>
      <c r="Q86" s="199">
        <f>'Indicator Data'!F88/'Indicator Data'!$AX88</f>
        <v>0</v>
      </c>
      <c r="R86" s="199">
        <f>'Indicator Data'!G88/'Indicator Data'!$AX88</f>
        <v>0</v>
      </c>
      <c r="S86" s="199">
        <f>'Indicator Data'!H88/'Indicator Data'!$AX88</f>
        <v>0</v>
      </c>
      <c r="T86" s="199">
        <f>'Indicator Data'!I88/'Indicator Data'!$AX88</f>
        <v>0</v>
      </c>
      <c r="U86" s="199">
        <f>'Indicator Data'!J88/'Indicator Data'!$AX88</f>
        <v>2.2213695753145256E-3</v>
      </c>
      <c r="V86" s="196">
        <f t="shared" si="34"/>
        <v>10</v>
      </c>
      <c r="W86" s="196">
        <f t="shared" si="35"/>
        <v>0</v>
      </c>
      <c r="X86" s="196">
        <f t="shared" si="36"/>
        <v>7.5974692664795773</v>
      </c>
      <c r="Y86" s="196">
        <f t="shared" si="37"/>
        <v>0.18755667617720562</v>
      </c>
      <c r="Z86" s="196">
        <f t="shared" si="38"/>
        <v>0</v>
      </c>
      <c r="AA86" s="196">
        <f t="shared" si="39"/>
        <v>0</v>
      </c>
      <c r="AB86" s="196">
        <f t="shared" si="40"/>
        <v>0</v>
      </c>
      <c r="AC86" s="196">
        <f t="shared" si="41"/>
        <v>0</v>
      </c>
      <c r="AD86" s="196">
        <f t="shared" si="42"/>
        <v>0</v>
      </c>
      <c r="AE86" s="196">
        <f t="shared" si="43"/>
        <v>0</v>
      </c>
      <c r="AF86" s="196">
        <f t="shared" si="44"/>
        <v>0.74045652510484317</v>
      </c>
      <c r="AG86" s="196">
        <f>IF('Indicator Data'!K88=0,0,IF('Indicator Data'!K88&gt;AG$194,10,IF('Indicator Data'!K88&lt;AG$195,0,10-(AG$194-'Indicator Data'!K88)/(AG$194-AG$195)*10)))</f>
        <v>2.8985507246376807</v>
      </c>
      <c r="AH86" s="196">
        <f t="shared" si="45"/>
        <v>8.9045678736523985</v>
      </c>
      <c r="AI86" s="196">
        <f t="shared" si="46"/>
        <v>0</v>
      </c>
      <c r="AJ86" s="196">
        <f t="shared" si="47"/>
        <v>0</v>
      </c>
      <c r="AK86" s="196">
        <f t="shared" si="48"/>
        <v>0</v>
      </c>
      <c r="AL86" s="196">
        <f t="shared" si="49"/>
        <v>0</v>
      </c>
      <c r="AM86" s="196">
        <f t="shared" si="50"/>
        <v>0</v>
      </c>
      <c r="AN86" s="196">
        <f t="shared" si="51"/>
        <v>5.3331660016911044</v>
      </c>
      <c r="AO86" s="193">
        <f t="shared" si="52"/>
        <v>6.4978124106854818</v>
      </c>
      <c r="AP86" s="193">
        <f t="shared" si="53"/>
        <v>2.8219323584086604</v>
      </c>
      <c r="AQ86" s="193">
        <f t="shared" si="54"/>
        <v>0</v>
      </c>
      <c r="AR86" s="193">
        <f t="shared" si="55"/>
        <v>0</v>
      </c>
      <c r="AS86" s="196">
        <f t="shared" si="56"/>
        <v>4.1158583631643921</v>
      </c>
      <c r="AT86" s="196">
        <f>IF('Indicator Data'!AY88&lt;1000,"x",IF('Indicator Data'!L88&gt;AT$194,10,IF('Indicator Data'!L88&lt;AT$195,0,10-(AT$194-'Indicator Data'!L88)/(AT$194-AT$195)*10)))</f>
        <v>3.3333333333333339</v>
      </c>
      <c r="AU86" s="193">
        <f t="shared" si="57"/>
        <v>3.724595848248863</v>
      </c>
      <c r="AV86" s="191">
        <f t="shared" si="58"/>
        <v>3.0109150258897506</v>
      </c>
      <c r="AW86" s="196">
        <f>IF('Indicator Data'!M88=0,0,IF('Indicator Data'!M88&gt;AW$194,10,IF('Indicator Data'!M88&lt;AW$195,0,10-(AW$194-'Indicator Data'!M88)/(AW$194-AW$195)*10)))</f>
        <v>2.2000473897520045</v>
      </c>
      <c r="AX86" s="196">
        <f>IF('Indicator Data'!N88=0,0,IF(LOG('Indicator Data'!N88)&gt;LOG(AX$194),10,IF(LOG('Indicator Data'!N88)&lt;LOG(AX$195),0,10-(LOG(AX$194)-LOG('Indicator Data'!N88))/(LOG(AX$194)-LOG(AX$195))*10)))</f>
        <v>2.308057401724863</v>
      </c>
      <c r="AY86" s="193">
        <f t="shared" si="59"/>
        <v>2.2542170422578827</v>
      </c>
      <c r="AZ86" s="196">
        <f>'Indicator Data'!O88</f>
        <v>0</v>
      </c>
      <c r="BA86" s="196">
        <f>'Indicator Data'!P88</f>
        <v>3</v>
      </c>
      <c r="BB86" s="193">
        <f t="shared" si="60"/>
        <v>0</v>
      </c>
      <c r="BC86" s="191">
        <f t="shared" si="61"/>
        <v>1.577951929580518</v>
      </c>
      <c r="BD86" s="68"/>
    </row>
    <row r="87" spans="1:56" s="43" customFormat="1" x14ac:dyDescent="0.2">
      <c r="A87" s="65" t="s">
        <v>161</v>
      </c>
      <c r="B87" s="69" t="s">
        <v>160</v>
      </c>
      <c r="C87" s="196">
        <f>IF('Indicator Data'!C89=0,0,IF(LOG('Indicator Data'!C89)&gt;C$194,10,IF(LOG('Indicator Data'!C89)&lt;C$195,0,10-(C$194-LOG('Indicator Data'!C89))/(C$194-C$195)*10)))</f>
        <v>7.6899847380811837</v>
      </c>
      <c r="D87" s="196">
        <f>IF('Indicator Data'!D89=0,0,IF(LOG('Indicator Data'!D89)&gt;D$194,10,IF(LOG('Indicator Data'!D89)&lt;D$195,0,10-(D$194-LOG('Indicator Data'!D89))/(D$194-D$195)*10)))</f>
        <v>9.301962793310917</v>
      </c>
      <c r="E87" s="196">
        <f t="shared" si="31"/>
        <v>8.6232757020156932</v>
      </c>
      <c r="F87" s="196">
        <f>IF('Indicator Data'!E89=0,0,IF(LOG('Indicator Data'!E89)&gt;F$194,10,IF(LOG('Indicator Data'!E89)&lt;F$195,0,10-(F$194-LOG('Indicator Data'!E89))/(F$194-F$195)*10)))</f>
        <v>8.1676945418510876</v>
      </c>
      <c r="G87" s="196">
        <f>IF('Indicator Data'!F89=0,0,IF(LOG('Indicator Data'!F89)&gt;G$194,10,IF(LOG('Indicator Data'!F89)&lt;G$195,0,10-(G$194-LOG('Indicator Data'!F89))/(G$194-G$195)*10)))</f>
        <v>0</v>
      </c>
      <c r="H87" s="196">
        <f>IF('Indicator Data'!G89=0,0,IF(LOG('Indicator Data'!G89)&gt;H$194,10,IF(LOG('Indicator Data'!G89)&lt;H$195,0,10-(H$194-LOG('Indicator Data'!G89))/(H$194-H$195)*10)))</f>
        <v>0</v>
      </c>
      <c r="I87" s="196">
        <f>IF('Indicator Data'!H89=0,0,IF(LOG('Indicator Data'!H89)&gt;I$194,10,IF(LOG('Indicator Data'!H89)&lt;I$195,0,10-(I$194-LOG('Indicator Data'!H89))/(I$194-I$195)*10)))</f>
        <v>0</v>
      </c>
      <c r="J87" s="196">
        <f t="shared" si="32"/>
        <v>0</v>
      </c>
      <c r="K87" s="196">
        <f>IF('Indicator Data'!I89=0,0,IF(LOG('Indicator Data'!I89)&gt;K$194,10,IF(LOG('Indicator Data'!I89)&lt;K$195,0,10-(K$194-LOG('Indicator Data'!I89))/(K$194-K$195)*10)))</f>
        <v>0</v>
      </c>
      <c r="L87" s="196">
        <f t="shared" si="33"/>
        <v>0</v>
      </c>
      <c r="M87" s="196">
        <f>IF('Indicator Data'!J89=0,0,IF(LOG('Indicator Data'!J89)&gt;M$194,10,IF(LOG('Indicator Data'!J89)&lt;M$195,0,10-(M$194-LOG('Indicator Data'!J89))/(M$194-M$195)*10)))</f>
        <v>0</v>
      </c>
      <c r="N87" s="199">
        <f>'Indicator Data'!C89/'Indicator Data'!$AX89</f>
        <v>6.9917810935607178E-4</v>
      </c>
      <c r="O87" s="199">
        <f>'Indicator Data'!D89/'Indicator Data'!$AX89</f>
        <v>3.6239547411943604E-4</v>
      </c>
      <c r="P87" s="199">
        <f>'Indicator Data'!E89/'Indicator Data'!$AX89</f>
        <v>1.0856047727167612E-3</v>
      </c>
      <c r="Q87" s="199">
        <f>'Indicator Data'!F89/'Indicator Data'!$AX89</f>
        <v>0</v>
      </c>
      <c r="R87" s="199">
        <f>'Indicator Data'!G89/'Indicator Data'!$AX89</f>
        <v>0</v>
      </c>
      <c r="S87" s="199">
        <f>'Indicator Data'!H89/'Indicator Data'!$AX89</f>
        <v>0</v>
      </c>
      <c r="T87" s="199">
        <f>'Indicator Data'!I89/'Indicator Data'!$AX89</f>
        <v>0</v>
      </c>
      <c r="U87" s="199">
        <f>'Indicator Data'!J89/'Indicator Data'!$AX89</f>
        <v>0</v>
      </c>
      <c r="V87" s="196">
        <f t="shared" si="34"/>
        <v>3.4958905467803589</v>
      </c>
      <c r="W87" s="196">
        <f t="shared" si="35"/>
        <v>3.6239547411943605</v>
      </c>
      <c r="X87" s="196">
        <f t="shared" si="36"/>
        <v>3.5601941365609333</v>
      </c>
      <c r="Y87" s="196">
        <f t="shared" si="37"/>
        <v>1.5508639610239445</v>
      </c>
      <c r="Z87" s="196">
        <f t="shared" si="38"/>
        <v>0</v>
      </c>
      <c r="AA87" s="196">
        <f t="shared" si="39"/>
        <v>0</v>
      </c>
      <c r="AB87" s="196">
        <f t="shared" si="40"/>
        <v>0</v>
      </c>
      <c r="AC87" s="196">
        <f t="shared" si="41"/>
        <v>0</v>
      </c>
      <c r="AD87" s="196">
        <f t="shared" si="42"/>
        <v>0</v>
      </c>
      <c r="AE87" s="196">
        <f t="shared" si="43"/>
        <v>0</v>
      </c>
      <c r="AF87" s="196">
        <f t="shared" si="44"/>
        <v>0</v>
      </c>
      <c r="AG87" s="196">
        <f>IF('Indicator Data'!K89=0,0,IF('Indicator Data'!K89&gt;AG$194,10,IF('Indicator Data'!K89&lt;AG$195,0,10-(AG$194-'Indicator Data'!K89)/(AG$194-AG$195)*10)))</f>
        <v>0</v>
      </c>
      <c r="AH87" s="196">
        <f t="shared" si="45"/>
        <v>5.5929376424307709</v>
      </c>
      <c r="AI87" s="196">
        <f t="shared" si="46"/>
        <v>6.4629587672526387</v>
      </c>
      <c r="AJ87" s="196">
        <f t="shared" si="47"/>
        <v>0</v>
      </c>
      <c r="AK87" s="196">
        <f t="shared" si="48"/>
        <v>0</v>
      </c>
      <c r="AL87" s="196">
        <f t="shared" si="49"/>
        <v>0</v>
      </c>
      <c r="AM87" s="196">
        <f t="shared" si="50"/>
        <v>0</v>
      </c>
      <c r="AN87" s="196">
        <f t="shared" si="51"/>
        <v>0</v>
      </c>
      <c r="AO87" s="193">
        <f t="shared" si="52"/>
        <v>6.7768939245334048</v>
      </c>
      <c r="AP87" s="193">
        <f t="shared" si="53"/>
        <v>5.8064160333721944</v>
      </c>
      <c r="AQ87" s="193">
        <f t="shared" si="54"/>
        <v>0</v>
      </c>
      <c r="AR87" s="193">
        <f t="shared" si="55"/>
        <v>0</v>
      </c>
      <c r="AS87" s="196">
        <f t="shared" si="56"/>
        <v>0</v>
      </c>
      <c r="AT87" s="196">
        <f>IF('Indicator Data'!AY89&lt;1000,"x",IF('Indicator Data'!L89&gt;AT$194,10,IF('Indicator Data'!L89&lt;AT$195,0,10-(AT$194-'Indicator Data'!L89)/(AT$194-AT$195)*10)))</f>
        <v>5.5555555555555554</v>
      </c>
      <c r="AU87" s="193">
        <f t="shared" si="57"/>
        <v>2.7777777777777777</v>
      </c>
      <c r="AV87" s="191">
        <f t="shared" si="58"/>
        <v>3.6159501137896455</v>
      </c>
      <c r="AW87" s="196">
        <f>IF('Indicator Data'!M89=0,0,IF('Indicator Data'!M89&gt;AW$194,10,IF('Indicator Data'!M89&lt;AW$195,0,10-(AW$194-'Indicator Data'!M89)/(AW$194-AW$195)*10)))</f>
        <v>1.4015206652768342</v>
      </c>
      <c r="AX87" s="196">
        <f>IF('Indicator Data'!N89=0,0,IF(LOG('Indicator Data'!N89)&gt;LOG(AX$194),10,IF(LOG('Indicator Data'!N89)&lt;LOG(AX$195),0,10-(LOG(AX$194)-LOG('Indicator Data'!N89))/(LOG(AX$194)-LOG(AX$195))*10)))</f>
        <v>4.4811680226281156</v>
      </c>
      <c r="AY87" s="193">
        <f t="shared" si="59"/>
        <v>3.0877681626662734</v>
      </c>
      <c r="AZ87" s="196">
        <f>'Indicator Data'!O89</f>
        <v>2</v>
      </c>
      <c r="BA87" s="196">
        <f>'Indicator Data'!P89</f>
        <v>1</v>
      </c>
      <c r="BB87" s="193">
        <f t="shared" si="60"/>
        <v>0</v>
      </c>
      <c r="BC87" s="191">
        <f t="shared" si="61"/>
        <v>2.1614377138663912</v>
      </c>
      <c r="BD87" s="68"/>
    </row>
    <row r="88" spans="1:56" s="43" customFormat="1" x14ac:dyDescent="0.2">
      <c r="A88" s="65" t="s">
        <v>163</v>
      </c>
      <c r="B88" s="69" t="s">
        <v>162</v>
      </c>
      <c r="C88" s="196">
        <f>IF('Indicator Data'!C90=0,0,IF(LOG('Indicator Data'!C90)&gt;C$194,10,IF(LOG('Indicator Data'!C90)&lt;C$195,0,10-(C$194-LOG('Indicator Data'!C90))/(C$194-C$195)*10)))</f>
        <v>8.6330543696988897</v>
      </c>
      <c r="D88" s="196">
        <f>IF('Indicator Data'!D90=0,0,IF(LOG('Indicator Data'!D90)&gt;D$194,10,IF(LOG('Indicator Data'!D90)&lt;D$195,0,10-(D$194-LOG('Indicator Data'!D90))/(D$194-D$195)*10)))</f>
        <v>0</v>
      </c>
      <c r="E88" s="196">
        <f t="shared" si="31"/>
        <v>5.8638295488667982</v>
      </c>
      <c r="F88" s="196">
        <f>IF('Indicator Data'!E90=0,0,IF(LOG('Indicator Data'!E90)&gt;F$194,10,IF(LOG('Indicator Data'!E90)&lt;F$195,0,10-(F$194-LOG('Indicator Data'!E90))/(F$194-F$195)*10)))</f>
        <v>8.5293858751122169</v>
      </c>
      <c r="G88" s="196">
        <f>IF('Indicator Data'!F90=0,0,IF(LOG('Indicator Data'!F90)&gt;G$194,10,IF(LOG('Indicator Data'!F90)&lt;G$195,0,10-(G$194-LOG('Indicator Data'!F90))/(G$194-G$195)*10)))</f>
        <v>6.4815520533049567</v>
      </c>
      <c r="H88" s="196">
        <f>IF('Indicator Data'!G90=0,0,IF(LOG('Indicator Data'!G90)&gt;H$194,10,IF(LOG('Indicator Data'!G90)&lt;H$195,0,10-(H$194-LOG('Indicator Data'!G90))/(H$194-H$195)*10)))</f>
        <v>0</v>
      </c>
      <c r="I88" s="196">
        <f>IF('Indicator Data'!H90=0,0,IF(LOG('Indicator Data'!H90)&gt;I$194,10,IF(LOG('Indicator Data'!H90)&lt;I$195,0,10-(I$194-LOG('Indicator Data'!H90))/(I$194-I$195)*10)))</f>
        <v>0</v>
      </c>
      <c r="J88" s="196">
        <f t="shared" si="32"/>
        <v>0</v>
      </c>
      <c r="K88" s="196">
        <f>IF('Indicator Data'!I90=0,0,IF(LOG('Indicator Data'!I90)&gt;K$194,10,IF(LOG('Indicator Data'!I90)&lt;K$195,0,10-(K$194-LOG('Indicator Data'!I90))/(K$194-K$195)*10)))</f>
        <v>0</v>
      </c>
      <c r="L88" s="196">
        <f t="shared" si="33"/>
        <v>0</v>
      </c>
      <c r="M88" s="196">
        <f>IF('Indicator Data'!J90=0,0,IF(LOG('Indicator Data'!J90)&gt;M$194,10,IF(LOG('Indicator Data'!J90)&lt;M$195,0,10-(M$194-LOG('Indicator Data'!J90))/(M$194-M$195)*10)))</f>
        <v>10</v>
      </c>
      <c r="N88" s="199">
        <f>'Indicator Data'!C90/'Indicator Data'!$AX90</f>
        <v>6.401650814252712E-4</v>
      </c>
      <c r="O88" s="199">
        <f>'Indicator Data'!D90/'Indicator Data'!$AX90</f>
        <v>0</v>
      </c>
      <c r="P88" s="199">
        <f>'Indicator Data'!E90/'Indicator Data'!$AX90</f>
        <v>5.8186814711767734E-4</v>
      </c>
      <c r="Q88" s="199">
        <f>'Indicator Data'!F90/'Indicator Data'!$AX90</f>
        <v>8.824519249142084E-5</v>
      </c>
      <c r="R88" s="199">
        <f>'Indicator Data'!G90/'Indicator Data'!$AX90</f>
        <v>0</v>
      </c>
      <c r="S88" s="199">
        <f>'Indicator Data'!H90/'Indicator Data'!$AX90</f>
        <v>0</v>
      </c>
      <c r="T88" s="199">
        <f>'Indicator Data'!I90/'Indicator Data'!$AX90</f>
        <v>0</v>
      </c>
      <c r="U88" s="199">
        <f>'Indicator Data'!J90/'Indicator Data'!$AX90</f>
        <v>4.5239115254927367E-2</v>
      </c>
      <c r="V88" s="196">
        <f t="shared" si="34"/>
        <v>3.2008254071263567</v>
      </c>
      <c r="W88" s="196">
        <f t="shared" si="35"/>
        <v>0</v>
      </c>
      <c r="X88" s="196">
        <f t="shared" si="36"/>
        <v>1.7360343979525261</v>
      </c>
      <c r="Y88" s="196">
        <f t="shared" si="37"/>
        <v>0.83124021016810978</v>
      </c>
      <c r="Z88" s="196">
        <f t="shared" si="38"/>
        <v>0.1764903849828432</v>
      </c>
      <c r="AA88" s="196">
        <f t="shared" si="39"/>
        <v>0</v>
      </c>
      <c r="AB88" s="196">
        <f t="shared" si="40"/>
        <v>0</v>
      </c>
      <c r="AC88" s="196">
        <f t="shared" si="41"/>
        <v>0</v>
      </c>
      <c r="AD88" s="196">
        <f t="shared" si="42"/>
        <v>0</v>
      </c>
      <c r="AE88" s="196">
        <f t="shared" si="43"/>
        <v>0</v>
      </c>
      <c r="AF88" s="196">
        <f t="shared" si="44"/>
        <v>10</v>
      </c>
      <c r="AG88" s="196">
        <f>IF('Indicator Data'!K90=0,0,IF('Indicator Data'!K90&gt;AG$194,10,IF('Indicator Data'!K90&lt;AG$195,0,10-(AG$194-'Indicator Data'!K90)/(AG$194-AG$195)*10)))</f>
        <v>10</v>
      </c>
      <c r="AH88" s="196">
        <f t="shared" si="45"/>
        <v>5.9169398884126228</v>
      </c>
      <c r="AI88" s="196">
        <f t="shared" si="46"/>
        <v>0</v>
      </c>
      <c r="AJ88" s="196">
        <f t="shared" si="47"/>
        <v>0</v>
      </c>
      <c r="AK88" s="196">
        <f t="shared" si="48"/>
        <v>0</v>
      </c>
      <c r="AL88" s="196">
        <f t="shared" si="49"/>
        <v>0</v>
      </c>
      <c r="AM88" s="196">
        <f t="shared" si="50"/>
        <v>0</v>
      </c>
      <c r="AN88" s="196">
        <f t="shared" si="51"/>
        <v>10</v>
      </c>
      <c r="AO88" s="193">
        <f t="shared" si="52"/>
        <v>4.0972913827759818</v>
      </c>
      <c r="AP88" s="193">
        <f t="shared" si="53"/>
        <v>5.9594315667513076</v>
      </c>
      <c r="AQ88" s="193">
        <f t="shared" si="54"/>
        <v>3.9961639977221415</v>
      </c>
      <c r="AR88" s="193">
        <f t="shared" si="55"/>
        <v>0</v>
      </c>
      <c r="AS88" s="196">
        <f t="shared" si="56"/>
        <v>10</v>
      </c>
      <c r="AT88" s="196">
        <f>IF('Indicator Data'!AY90&lt;1000,"x",IF('Indicator Data'!L90&gt;AT$194,10,IF('Indicator Data'!L90&lt;AT$195,0,10-(AT$194-'Indicator Data'!L90)/(AT$194-AT$195)*10)))</f>
        <v>1.1111111111111107</v>
      </c>
      <c r="AU88" s="193">
        <f t="shared" si="57"/>
        <v>5.5555555555555554</v>
      </c>
      <c r="AV88" s="191">
        <f t="shared" si="58"/>
        <v>4.1910166893943863</v>
      </c>
      <c r="AW88" s="196">
        <f>IF('Indicator Data'!M90=0,0,IF('Indicator Data'!M90&gt;AW$194,10,IF('Indicator Data'!M90&lt;AW$195,0,10-(AW$194-'Indicator Data'!M90)/(AW$194-AW$195)*10)))</f>
        <v>9.5239467647379001</v>
      </c>
      <c r="AX88" s="196">
        <f>IF('Indicator Data'!N90=0,0,IF(LOG('Indicator Data'!N90)&gt;LOG(AX$194),10,IF(LOG('Indicator Data'!N90)&lt;LOG(AX$195),0,10-(LOG(AX$194)-LOG('Indicator Data'!N90))/(LOG(AX$194)-LOG(AX$195))*10)))</f>
        <v>9.0397871606384737</v>
      </c>
      <c r="AY88" s="193">
        <f t="shared" si="59"/>
        <v>9.2979559815154449</v>
      </c>
      <c r="AZ88" s="196">
        <f>'Indicator Data'!O90</f>
        <v>3</v>
      </c>
      <c r="BA88" s="196">
        <f>'Indicator Data'!P90</f>
        <v>4</v>
      </c>
      <c r="BB88" s="193">
        <f t="shared" si="60"/>
        <v>7</v>
      </c>
      <c r="BC88" s="191">
        <f t="shared" si="61"/>
        <v>7</v>
      </c>
      <c r="BD88" s="68"/>
    </row>
    <row r="89" spans="1:56" s="43" customFormat="1" x14ac:dyDescent="0.2">
      <c r="A89" s="65" t="s">
        <v>165</v>
      </c>
      <c r="B89" s="69" t="s">
        <v>164</v>
      </c>
      <c r="C89" s="196">
        <f>IF('Indicator Data'!C91=0,0,IF(LOG('Indicator Data'!C91)&gt;C$194,10,IF(LOG('Indicator Data'!C91)&lt;C$195,0,10-(C$194-LOG('Indicator Data'!C91))/(C$194-C$195)*10)))</f>
        <v>1.5147079777108772</v>
      </c>
      <c r="D89" s="196">
        <f>IF('Indicator Data'!D91=0,0,IF(LOG('Indicator Data'!D91)&gt;D$194,10,IF(LOG('Indicator Data'!D91)&lt;D$195,0,10-(D$194-LOG('Indicator Data'!D91))/(D$194-D$195)*10)))</f>
        <v>0</v>
      </c>
      <c r="E89" s="196">
        <f t="shared" si="31"/>
        <v>0.78509050866096897</v>
      </c>
      <c r="F89" s="196">
        <f>IF('Indicator Data'!E91=0,0,IF(LOG('Indicator Data'!E91)&gt;F$194,10,IF(LOG('Indicator Data'!E91)&lt;F$195,0,10-(F$194-LOG('Indicator Data'!E91))/(F$194-F$195)*10)))</f>
        <v>0</v>
      </c>
      <c r="G89" s="196">
        <f>IF('Indicator Data'!F91=0,0,IF(LOG('Indicator Data'!F91)&gt;G$194,10,IF(LOG('Indicator Data'!F91)&lt;G$195,0,10-(G$194-LOG('Indicator Data'!F91))/(G$194-G$195)*10)))</f>
        <v>0</v>
      </c>
      <c r="H89" s="196">
        <f>IF('Indicator Data'!G91=0,0,IF(LOG('Indicator Data'!G91)&gt;H$194,10,IF(LOG('Indicator Data'!G91)&lt;H$195,0,10-(H$194-LOG('Indicator Data'!G91))/(H$194-H$195)*10)))</f>
        <v>0</v>
      </c>
      <c r="I89" s="196">
        <f>IF('Indicator Data'!H91=0,0,IF(LOG('Indicator Data'!H91)&gt;I$194,10,IF(LOG('Indicator Data'!H91)&lt;I$195,0,10-(I$194-LOG('Indicator Data'!H91))/(I$194-I$195)*10)))</f>
        <v>0</v>
      </c>
      <c r="J89" s="196">
        <f t="shared" si="32"/>
        <v>0</v>
      </c>
      <c r="K89" s="196">
        <f>IF('Indicator Data'!I91=0,0,IF(LOG('Indicator Data'!I91)&gt;K$194,10,IF(LOG('Indicator Data'!I91)&lt;K$195,0,10-(K$194-LOG('Indicator Data'!I91))/(K$194-K$195)*10)))</f>
        <v>0</v>
      </c>
      <c r="L89" s="196">
        <f t="shared" si="33"/>
        <v>0</v>
      </c>
      <c r="M89" s="196">
        <f>IF('Indicator Data'!J91=0,0,IF(LOG('Indicator Data'!J91)&gt;M$194,10,IF(LOG('Indicator Data'!J91)&lt;M$195,0,10-(M$194-LOG('Indicator Data'!J91))/(M$194-M$195)*10)))</f>
        <v>6.4063786251107224</v>
      </c>
      <c r="N89" s="199">
        <f>'Indicator Data'!C91/'Indicator Data'!$AX91</f>
        <v>3.9426761058051525E-4</v>
      </c>
      <c r="O89" s="199">
        <f>'Indicator Data'!D91/'Indicator Data'!$AX91</f>
        <v>0</v>
      </c>
      <c r="P89" s="199">
        <f>'Indicator Data'!E91/'Indicator Data'!$AX91</f>
        <v>0</v>
      </c>
      <c r="Q89" s="199">
        <f>'Indicator Data'!F91/'Indicator Data'!$AX91</f>
        <v>0</v>
      </c>
      <c r="R89" s="199">
        <f>'Indicator Data'!G91/'Indicator Data'!$AX91</f>
        <v>0</v>
      </c>
      <c r="S89" s="199">
        <f>'Indicator Data'!H91/'Indicator Data'!$AX91</f>
        <v>0</v>
      </c>
      <c r="T89" s="199">
        <f>'Indicator Data'!I91/'Indicator Data'!$AX91</f>
        <v>0</v>
      </c>
      <c r="U89" s="199">
        <f>'Indicator Data'!J91/'Indicator Data'!$AX91</f>
        <v>3.5682835663974739E-2</v>
      </c>
      <c r="V89" s="196">
        <f t="shared" si="34"/>
        <v>1.9713380529025759</v>
      </c>
      <c r="W89" s="196">
        <f t="shared" si="35"/>
        <v>0</v>
      </c>
      <c r="X89" s="196">
        <f t="shared" si="36"/>
        <v>1.0337585827882654</v>
      </c>
      <c r="Y89" s="196">
        <f t="shared" si="37"/>
        <v>0</v>
      </c>
      <c r="Z89" s="196">
        <f t="shared" si="38"/>
        <v>0</v>
      </c>
      <c r="AA89" s="196">
        <f t="shared" si="39"/>
        <v>0</v>
      </c>
      <c r="AB89" s="196">
        <f t="shared" si="40"/>
        <v>0</v>
      </c>
      <c r="AC89" s="196">
        <f t="shared" si="41"/>
        <v>0</v>
      </c>
      <c r="AD89" s="196">
        <f t="shared" si="42"/>
        <v>0</v>
      </c>
      <c r="AE89" s="196">
        <f t="shared" si="43"/>
        <v>0</v>
      </c>
      <c r="AF89" s="196">
        <f t="shared" si="44"/>
        <v>10</v>
      </c>
      <c r="AG89" s="196">
        <f>IF('Indicator Data'!K91=0,0,IF('Indicator Data'!K91&gt;AG$194,10,IF('Indicator Data'!K91&lt;AG$195,0,10-(AG$194-'Indicator Data'!K91)/(AG$194-AG$195)*10)))</f>
        <v>1.4492753623188417</v>
      </c>
      <c r="AH89" s="196">
        <f t="shared" si="45"/>
        <v>1.7430230153067265</v>
      </c>
      <c r="AI89" s="196">
        <f t="shared" si="46"/>
        <v>0</v>
      </c>
      <c r="AJ89" s="196">
        <f t="shared" si="47"/>
        <v>0</v>
      </c>
      <c r="AK89" s="196">
        <f t="shared" si="48"/>
        <v>0</v>
      </c>
      <c r="AL89" s="196">
        <f t="shared" si="49"/>
        <v>0</v>
      </c>
      <c r="AM89" s="196">
        <f t="shared" si="50"/>
        <v>0</v>
      </c>
      <c r="AN89" s="196">
        <f t="shared" si="51"/>
        <v>8.8247426937294247</v>
      </c>
      <c r="AO89" s="193">
        <f t="shared" si="52"/>
        <v>0.91018224038494078</v>
      </c>
      <c r="AP89" s="193">
        <f t="shared" si="53"/>
        <v>0</v>
      </c>
      <c r="AQ89" s="193">
        <f t="shared" si="54"/>
        <v>0</v>
      </c>
      <c r="AR89" s="193">
        <f t="shared" si="55"/>
        <v>0</v>
      </c>
      <c r="AS89" s="196">
        <f t="shared" si="56"/>
        <v>5.1370090280241332</v>
      </c>
      <c r="AT89" s="196" t="str">
        <f>IF('Indicator Data'!AY91&lt;1000,"x",IF('Indicator Data'!L91&gt;AT$194,10,IF('Indicator Data'!L91&lt;AT$195,0,10-(AT$194-'Indicator Data'!L91)/(AT$194-AT$195)*10)))</f>
        <v>x</v>
      </c>
      <c r="AU89" s="193">
        <f t="shared" si="57"/>
        <v>5.1370090280241332</v>
      </c>
      <c r="AV89" s="191">
        <f t="shared" si="58"/>
        <v>1.4631184137254256</v>
      </c>
      <c r="AW89" s="196">
        <f>IF('Indicator Data'!M91=0,0,IF('Indicator Data'!M91&gt;AW$194,10,IF('Indicator Data'!M91&lt;AW$195,0,10-(AW$194-'Indicator Data'!M91)/(AW$194-AW$195)*10)))</f>
        <v>1.0963649193296732E-2</v>
      </c>
      <c r="AX89" s="196">
        <f>IF('Indicator Data'!N91=0,0,IF(LOG('Indicator Data'!N91)&gt;LOG(AX$194),10,IF(LOG('Indicator Data'!N91)&lt;LOG(AX$195),0,10-(LOG(AX$194)-LOG('Indicator Data'!N91))/(LOG(AX$194)-LOG(AX$195))*10)))</f>
        <v>0</v>
      </c>
      <c r="AY89" s="193">
        <f t="shared" si="59"/>
        <v>5.4831775322602052E-3</v>
      </c>
      <c r="AZ89" s="196">
        <f>'Indicator Data'!O91</f>
        <v>0</v>
      </c>
      <c r="BA89" s="196">
        <f>'Indicator Data'!P91</f>
        <v>0</v>
      </c>
      <c r="BB89" s="193">
        <f t="shared" si="60"/>
        <v>0</v>
      </c>
      <c r="BC89" s="191">
        <f t="shared" si="61"/>
        <v>3.8382242725821434E-3</v>
      </c>
      <c r="BD89" s="68"/>
    </row>
    <row r="90" spans="1:56" s="43" customFormat="1" x14ac:dyDescent="0.2">
      <c r="A90" s="65" t="s">
        <v>878</v>
      </c>
      <c r="B90" s="69" t="s">
        <v>166</v>
      </c>
      <c r="C90" s="196">
        <f>IF('Indicator Data'!C92=0,0,IF(LOG('Indicator Data'!C92)&gt;C$194,10,IF(LOG('Indicator Data'!C92)&lt;C$195,0,10-(C$194-LOG('Indicator Data'!C92))/(C$194-C$195)*10)))</f>
        <v>0</v>
      </c>
      <c r="D90" s="196">
        <f>IF('Indicator Data'!D92=0,0,IF(LOG('Indicator Data'!D92)&gt;D$194,10,IF(LOG('Indicator Data'!D92)&lt;D$195,0,10-(D$194-LOG('Indicator Data'!D92))/(D$194-D$195)*10)))</f>
        <v>0</v>
      </c>
      <c r="E90" s="196">
        <f t="shared" si="31"/>
        <v>0</v>
      </c>
      <c r="F90" s="196">
        <f>IF('Indicator Data'!E92=0,0,IF(LOG('Indicator Data'!E92)&gt;F$194,10,IF(LOG('Indicator Data'!E92)&lt;F$195,0,10-(F$194-LOG('Indicator Data'!E92))/(F$194-F$195)*10)))</f>
        <v>9.8543622873728136</v>
      </c>
      <c r="G90" s="196">
        <f>IF('Indicator Data'!F92=0,0,IF(LOG('Indicator Data'!F92)&gt;G$194,10,IF(LOG('Indicator Data'!F92)&lt;G$195,0,10-(G$194-LOG('Indicator Data'!F92))/(G$194-G$195)*10)))</f>
        <v>0</v>
      </c>
      <c r="H90" s="196">
        <f>IF('Indicator Data'!G92=0,0,IF(LOG('Indicator Data'!G92)&gt;H$194,10,IF(LOG('Indicator Data'!G92)&lt;H$195,0,10-(H$194-LOG('Indicator Data'!G92))/(H$194-H$195)*10)))</f>
        <v>8.3173098783939992</v>
      </c>
      <c r="I90" s="196">
        <f>IF('Indicator Data'!H92=0,0,IF(LOG('Indicator Data'!H92)&gt;I$194,10,IF(LOG('Indicator Data'!H92)&lt;I$195,0,10-(I$194-LOG('Indicator Data'!H92))/(I$194-I$195)*10)))</f>
        <v>0</v>
      </c>
      <c r="J90" s="196">
        <f t="shared" si="32"/>
        <v>5.5395551418078304</v>
      </c>
      <c r="K90" s="196">
        <f>IF('Indicator Data'!I92=0,0,IF(LOG('Indicator Data'!I92)&gt;K$194,10,IF(LOG('Indicator Data'!I92)&lt;K$195,0,10-(K$194-LOG('Indicator Data'!I92))/(K$194-K$195)*10)))</f>
        <v>0</v>
      </c>
      <c r="L90" s="196">
        <f t="shared" si="33"/>
        <v>3.2430632314459706</v>
      </c>
      <c r="M90" s="196">
        <f>IF('Indicator Data'!J92=0,0,IF(LOG('Indicator Data'!J92)&gt;M$194,10,IF(LOG('Indicator Data'!J92)&lt;M$195,0,10-(M$194-LOG('Indicator Data'!J92))/(M$194-M$195)*10)))</f>
        <v>10</v>
      </c>
      <c r="N90" s="199">
        <f>'Indicator Data'!C92/'Indicator Data'!$AX92</f>
        <v>0</v>
      </c>
      <c r="O90" s="199">
        <f>'Indicator Data'!D92/'Indicator Data'!$AX92</f>
        <v>0</v>
      </c>
      <c r="P90" s="199">
        <f>'Indicator Data'!E92/'Indicator Data'!$AX92</f>
        <v>3.5125653331448117E-3</v>
      </c>
      <c r="Q90" s="199">
        <f>'Indicator Data'!F92/'Indicator Data'!$AX92</f>
        <v>0</v>
      </c>
      <c r="R90" s="199">
        <f>'Indicator Data'!G92/'Indicator Data'!$AX92</f>
        <v>5.7880787998463978E-3</v>
      </c>
      <c r="S90" s="199">
        <f>'Indicator Data'!H92/'Indicator Data'!$AX92</f>
        <v>0</v>
      </c>
      <c r="T90" s="199">
        <f>'Indicator Data'!I92/'Indicator Data'!$AX92</f>
        <v>0</v>
      </c>
      <c r="U90" s="199">
        <f>'Indicator Data'!J92/'Indicator Data'!$AX92</f>
        <v>5.2392957520279041E-3</v>
      </c>
      <c r="V90" s="196">
        <f t="shared" si="34"/>
        <v>0</v>
      </c>
      <c r="W90" s="196">
        <f t="shared" si="35"/>
        <v>0</v>
      </c>
      <c r="X90" s="196">
        <f t="shared" si="36"/>
        <v>0</v>
      </c>
      <c r="Y90" s="196">
        <f t="shared" si="37"/>
        <v>5.0179504759211593</v>
      </c>
      <c r="Z90" s="196">
        <f t="shared" si="38"/>
        <v>0</v>
      </c>
      <c r="AA90" s="196">
        <f t="shared" si="39"/>
        <v>1.1576157599692785</v>
      </c>
      <c r="AB90" s="196">
        <f t="shared" si="40"/>
        <v>0</v>
      </c>
      <c r="AC90" s="196">
        <f t="shared" si="41"/>
        <v>0.59472424154108694</v>
      </c>
      <c r="AD90" s="196">
        <f t="shared" si="42"/>
        <v>0</v>
      </c>
      <c r="AE90" s="196">
        <f t="shared" si="43"/>
        <v>0.30145140345969501</v>
      </c>
      <c r="AF90" s="196">
        <f t="shared" si="44"/>
        <v>1.746431917342635</v>
      </c>
      <c r="AG90" s="196">
        <f>IF('Indicator Data'!K92=0,0,IF('Indicator Data'!K92&gt;AG$194,10,IF('Indicator Data'!K92&lt;AG$195,0,10-(AG$194-'Indicator Data'!K92)/(AG$194-AG$195)*10)))</f>
        <v>1.4492753623188417</v>
      </c>
      <c r="AH90" s="196">
        <f t="shared" si="45"/>
        <v>0</v>
      </c>
      <c r="AI90" s="196">
        <f t="shared" si="46"/>
        <v>0</v>
      </c>
      <c r="AJ90" s="196">
        <f t="shared" si="47"/>
        <v>4.7374628191816388</v>
      </c>
      <c r="AK90" s="196">
        <f t="shared" si="48"/>
        <v>0</v>
      </c>
      <c r="AL90" s="196">
        <f t="shared" si="49"/>
        <v>2.6957493033947069</v>
      </c>
      <c r="AM90" s="196">
        <f t="shared" si="50"/>
        <v>0</v>
      </c>
      <c r="AN90" s="196">
        <f t="shared" si="51"/>
        <v>7.8854020256250701</v>
      </c>
      <c r="AO90" s="193">
        <f t="shared" si="52"/>
        <v>0</v>
      </c>
      <c r="AP90" s="193">
        <f t="shared" si="53"/>
        <v>8.3438791979669542</v>
      </c>
      <c r="AQ90" s="193">
        <f t="shared" si="54"/>
        <v>0</v>
      </c>
      <c r="AR90" s="193">
        <f t="shared" si="55"/>
        <v>1.8888055348092476</v>
      </c>
      <c r="AS90" s="196">
        <f t="shared" si="56"/>
        <v>4.6673386939719563</v>
      </c>
      <c r="AT90" s="196">
        <f>IF('Indicator Data'!AY92&lt;1000,"x",IF('Indicator Data'!L92&gt;AT$194,10,IF('Indicator Data'!L92&lt;AT$195,0,10-(AT$194-'Indicator Data'!L92)/(AT$194-AT$195)*10)))</f>
        <v>0</v>
      </c>
      <c r="AU90" s="193">
        <f t="shared" si="57"/>
        <v>2.3336693469859782</v>
      </c>
      <c r="AV90" s="191">
        <f t="shared" si="58"/>
        <v>3.3780115657773253</v>
      </c>
      <c r="AW90" s="196">
        <f>IF('Indicator Data'!M92=0,0,IF('Indicator Data'!M92&gt;AW$194,10,IF('Indicator Data'!M92&lt;AW$195,0,10-(AW$194-'Indicator Data'!M92)/(AW$194-AW$195)*10)))</f>
        <v>2.0787102727168634</v>
      </c>
      <c r="AX90" s="196">
        <f>IF('Indicator Data'!N92=0,0,IF(LOG('Indicator Data'!N92)&gt;LOG(AX$194),10,IF(LOG('Indicator Data'!N92)&lt;LOG(AX$195),0,10-(LOG(AX$194)-LOG('Indicator Data'!N92))/(LOG(AX$194)-LOG(AX$195))*10)))</f>
        <v>1.2209990512813302</v>
      </c>
      <c r="AY90" s="193">
        <f t="shared" si="59"/>
        <v>1.6595791474017594</v>
      </c>
      <c r="AZ90" s="196">
        <f>'Indicator Data'!O92</f>
        <v>0</v>
      </c>
      <c r="BA90" s="196">
        <f>'Indicator Data'!P92</f>
        <v>0</v>
      </c>
      <c r="BB90" s="193">
        <f t="shared" si="60"/>
        <v>0</v>
      </c>
      <c r="BC90" s="191">
        <f t="shared" si="61"/>
        <v>1.1617054031812315</v>
      </c>
      <c r="BD90" s="68"/>
    </row>
    <row r="91" spans="1:56" s="43" customFormat="1" x14ac:dyDescent="0.2">
      <c r="A91" s="65" t="s">
        <v>883</v>
      </c>
      <c r="B91" s="69" t="s">
        <v>297</v>
      </c>
      <c r="C91" s="196">
        <f>IF('Indicator Data'!C93=0,0,IF(LOG('Indicator Data'!C93)&gt;C$194,10,IF(LOG('Indicator Data'!C93)&lt;C$195,0,10-(C$194-LOG('Indicator Data'!C93))/(C$194-C$195)*10)))</f>
        <v>5.7072192255020617</v>
      </c>
      <c r="D91" s="196">
        <f>IF('Indicator Data'!D93=0,0,IF(LOG('Indicator Data'!D93)&gt;D$194,10,IF(LOG('Indicator Data'!D93)&lt;D$195,0,10-(D$194-LOG('Indicator Data'!D93))/(D$194-D$195)*10)))</f>
        <v>0</v>
      </c>
      <c r="E91" s="196">
        <f t="shared" si="31"/>
        <v>3.3623535866150789</v>
      </c>
      <c r="F91" s="196">
        <f>IF('Indicator Data'!E93=0,0,IF(LOG('Indicator Data'!E93)&gt;F$194,10,IF(LOG('Indicator Data'!E93)&lt;F$195,0,10-(F$194-LOG('Indicator Data'!E93))/(F$194-F$195)*10)))</f>
        <v>10</v>
      </c>
      <c r="G91" s="196">
        <f>IF('Indicator Data'!F93=0,0,IF(LOG('Indicator Data'!F93)&gt;G$194,10,IF(LOG('Indicator Data'!F93)&lt;G$195,0,10-(G$194-LOG('Indicator Data'!F93))/(G$194-G$195)*10)))</f>
        <v>0</v>
      </c>
      <c r="H91" s="196">
        <f>IF('Indicator Data'!G93=0,0,IF(LOG('Indicator Data'!G93)&gt;H$194,10,IF(LOG('Indicator Data'!G93)&lt;H$195,0,10-(H$194-LOG('Indicator Data'!G93))/(H$194-H$195)*10)))</f>
        <v>10</v>
      </c>
      <c r="I91" s="196">
        <f>IF('Indicator Data'!H93=0,0,IF(LOG('Indicator Data'!H93)&gt;I$194,10,IF(LOG('Indicator Data'!H93)&lt;I$195,0,10-(I$194-LOG('Indicator Data'!H93))/(I$194-I$195)*10)))</f>
        <v>10</v>
      </c>
      <c r="J91" s="196">
        <f t="shared" si="32"/>
        <v>10</v>
      </c>
      <c r="K91" s="196">
        <f>IF('Indicator Data'!I93=0,0,IF(LOG('Indicator Data'!I93)&gt;K$194,10,IF(LOG('Indicator Data'!I93)&lt;K$195,0,10-(K$194-LOG('Indicator Data'!I93))/(K$194-K$195)*10)))</f>
        <v>0</v>
      </c>
      <c r="L91" s="196">
        <f t="shared" si="33"/>
        <v>7.5974692664795773</v>
      </c>
      <c r="M91" s="196">
        <f>IF('Indicator Data'!J93=0,0,IF(LOG('Indicator Data'!J93)&gt;M$194,10,IF(LOG('Indicator Data'!J93)&lt;M$195,0,10-(M$194-LOG('Indicator Data'!J93))/(M$194-M$195)*10)))</f>
        <v>0</v>
      </c>
      <c r="N91" s="199">
        <f>'Indicator Data'!C93/'Indicator Data'!$AX93</f>
        <v>3.8195644650285277E-5</v>
      </c>
      <c r="O91" s="199">
        <f>'Indicator Data'!D93/'Indicator Data'!$AX93</f>
        <v>0</v>
      </c>
      <c r="P91" s="199">
        <f>'Indicator Data'!E93/'Indicator Data'!$AX93</f>
        <v>2.9424327746963045E-3</v>
      </c>
      <c r="Q91" s="199">
        <f>'Indicator Data'!F93/'Indicator Data'!$AX93</f>
        <v>0</v>
      </c>
      <c r="R91" s="199">
        <f>'Indicator Data'!G93/'Indicator Data'!$AX93</f>
        <v>3.9259318893559415E-2</v>
      </c>
      <c r="S91" s="199">
        <f>'Indicator Data'!H93/'Indicator Data'!$AX93</f>
        <v>4.6866099416147089E-4</v>
      </c>
      <c r="T91" s="199">
        <f>'Indicator Data'!I93/'Indicator Data'!$AX93</f>
        <v>0</v>
      </c>
      <c r="U91" s="199">
        <f>'Indicator Data'!J93/'Indicator Data'!$AX93</f>
        <v>0</v>
      </c>
      <c r="V91" s="196">
        <f t="shared" si="34"/>
        <v>0.19097822325142744</v>
      </c>
      <c r="W91" s="196">
        <f t="shared" si="35"/>
        <v>0</v>
      </c>
      <c r="X91" s="196">
        <f t="shared" si="36"/>
        <v>9.5902993916612028E-2</v>
      </c>
      <c r="Y91" s="196">
        <f t="shared" si="37"/>
        <v>4.203475392423293</v>
      </c>
      <c r="Z91" s="196">
        <f t="shared" si="38"/>
        <v>0</v>
      </c>
      <c r="AA91" s="196">
        <f t="shared" si="39"/>
        <v>7.8518637787118823</v>
      </c>
      <c r="AB91" s="196">
        <f t="shared" si="40"/>
        <v>4.6866099416147087</v>
      </c>
      <c r="AC91" s="196">
        <f t="shared" si="41"/>
        <v>6.5351917172977902</v>
      </c>
      <c r="AD91" s="196">
        <f t="shared" si="42"/>
        <v>0</v>
      </c>
      <c r="AE91" s="196">
        <f t="shared" si="43"/>
        <v>3.980644869682854</v>
      </c>
      <c r="AF91" s="196">
        <f t="shared" si="44"/>
        <v>0</v>
      </c>
      <c r="AG91" s="196">
        <f>IF('Indicator Data'!K93=0,0,IF('Indicator Data'!K93&gt;AG$194,10,IF('Indicator Data'!K93&lt;AG$195,0,10-(AG$194-'Indicator Data'!K93)/(AG$194-AG$195)*10)))</f>
        <v>1.4492753623188417</v>
      </c>
      <c r="AH91" s="196">
        <f t="shared" si="45"/>
        <v>2.9490987243767446</v>
      </c>
      <c r="AI91" s="196">
        <f t="shared" si="46"/>
        <v>0</v>
      </c>
      <c r="AJ91" s="196">
        <f t="shared" si="47"/>
        <v>8.9259318893559403</v>
      </c>
      <c r="AK91" s="196">
        <f t="shared" si="48"/>
        <v>7.3433049708073543</v>
      </c>
      <c r="AL91" s="196">
        <f t="shared" si="49"/>
        <v>8.2417328353528738</v>
      </c>
      <c r="AM91" s="196">
        <f t="shared" si="50"/>
        <v>0</v>
      </c>
      <c r="AN91" s="196">
        <f t="shared" si="51"/>
        <v>0</v>
      </c>
      <c r="AO91" s="193">
        <f t="shared" si="52"/>
        <v>1.8723786882080282</v>
      </c>
      <c r="AP91" s="193">
        <f t="shared" si="53"/>
        <v>8.3407048595765048</v>
      </c>
      <c r="AQ91" s="193">
        <f t="shared" si="54"/>
        <v>0</v>
      </c>
      <c r="AR91" s="193">
        <f t="shared" si="55"/>
        <v>6.1057235579225599</v>
      </c>
      <c r="AS91" s="196">
        <f t="shared" si="56"/>
        <v>0.72463768115942084</v>
      </c>
      <c r="AT91" s="196">
        <f>IF('Indicator Data'!AY93&lt;1000,"x",IF('Indicator Data'!L93&gt;AT$194,10,IF('Indicator Data'!L93&lt;AT$195,0,10-(AT$194-'Indicator Data'!L93)/(AT$194-AT$195)*10)))</f>
        <v>0</v>
      </c>
      <c r="AU91" s="193">
        <f t="shared" si="57"/>
        <v>0.36231884057971042</v>
      </c>
      <c r="AV91" s="191">
        <f t="shared" si="58"/>
        <v>4.2413419598241058</v>
      </c>
      <c r="AW91" s="196">
        <f>IF('Indicator Data'!M93=0,0,IF('Indicator Data'!M93&gt;AW$194,10,IF('Indicator Data'!M93&lt;AW$195,0,10-(AW$194-'Indicator Data'!M93)/(AW$194-AW$195)*10)))</f>
        <v>0.57228531020900597</v>
      </c>
      <c r="AX91" s="196">
        <f>IF('Indicator Data'!N93=0,0,IF(LOG('Indicator Data'!N93)&gt;LOG(AX$194),10,IF(LOG('Indicator Data'!N93)&lt;LOG(AX$195),0,10-(LOG(AX$194)-LOG('Indicator Data'!N93))/(LOG(AX$194)-LOG(AX$195))*10)))</f>
        <v>0</v>
      </c>
      <c r="AY91" s="193">
        <f t="shared" si="59"/>
        <v>0.28992520315870174</v>
      </c>
      <c r="AZ91" s="196">
        <f>'Indicator Data'!O93</f>
        <v>0</v>
      </c>
      <c r="BA91" s="196">
        <f>'Indicator Data'!P93</f>
        <v>0</v>
      </c>
      <c r="BB91" s="193">
        <f t="shared" si="60"/>
        <v>0</v>
      </c>
      <c r="BC91" s="191">
        <f t="shared" si="61"/>
        <v>0.20294764221109121</v>
      </c>
      <c r="BD91" s="68"/>
    </row>
    <row r="92" spans="1:56" s="43" customFormat="1" x14ac:dyDescent="0.2">
      <c r="A92" s="65" t="s">
        <v>168</v>
      </c>
      <c r="B92" s="69" t="s">
        <v>167</v>
      </c>
      <c r="C92" s="196">
        <f>IF('Indicator Data'!C94=0,0,IF(LOG('Indicator Data'!C94)&gt;C$194,10,IF(LOG('Indicator Data'!C94)&lt;C$195,0,10-(C$194-LOG('Indicator Data'!C94))/(C$194-C$195)*10)))</f>
        <v>6.6786629142225866</v>
      </c>
      <c r="D92" s="196">
        <f>IF('Indicator Data'!D94=0,0,IF(LOG('Indicator Data'!D94)&gt;D$194,10,IF(LOG('Indicator Data'!D94)&lt;D$195,0,10-(D$194-LOG('Indicator Data'!D94))/(D$194-D$195)*10)))</f>
        <v>0</v>
      </c>
      <c r="E92" s="196">
        <f t="shared" si="31"/>
        <v>4.0933176965204181</v>
      </c>
      <c r="F92" s="196">
        <f>IF('Indicator Data'!E94=0,0,IF(LOG('Indicator Data'!E94)&gt;F$194,10,IF(LOG('Indicator Data'!E94)&lt;F$195,0,10-(F$194-LOG('Indicator Data'!E94))/(F$194-F$195)*10)))</f>
        <v>2.4556780825989213</v>
      </c>
      <c r="G92" s="196">
        <f>IF('Indicator Data'!F94=0,0,IF(LOG('Indicator Data'!F94)&gt;G$194,10,IF(LOG('Indicator Data'!F94)&lt;G$195,0,10-(G$194-LOG('Indicator Data'!F94))/(G$194-G$195)*10)))</f>
        <v>0</v>
      </c>
      <c r="H92" s="196">
        <f>IF('Indicator Data'!G94=0,0,IF(LOG('Indicator Data'!G94)&gt;H$194,10,IF(LOG('Indicator Data'!G94)&lt;H$195,0,10-(H$194-LOG('Indicator Data'!G94))/(H$194-H$195)*10)))</f>
        <v>0</v>
      </c>
      <c r="I92" s="196">
        <f>IF('Indicator Data'!H94=0,0,IF(LOG('Indicator Data'!H94)&gt;I$194,10,IF(LOG('Indicator Data'!H94)&lt;I$195,0,10-(I$194-LOG('Indicator Data'!H94))/(I$194-I$195)*10)))</f>
        <v>0</v>
      </c>
      <c r="J92" s="196">
        <f t="shared" si="32"/>
        <v>0</v>
      </c>
      <c r="K92" s="196">
        <f>IF('Indicator Data'!I94=0,0,IF(LOG('Indicator Data'!I94)&gt;K$194,10,IF(LOG('Indicator Data'!I94)&lt;K$195,0,10-(K$194-LOG('Indicator Data'!I94))/(K$194-K$195)*10)))</f>
        <v>0</v>
      </c>
      <c r="L92" s="196">
        <f t="shared" si="33"/>
        <v>0</v>
      </c>
      <c r="M92" s="196">
        <f>IF('Indicator Data'!J94=0,0,IF(LOG('Indicator Data'!J94)&gt;M$194,10,IF(LOG('Indicator Data'!J94)&lt;M$195,0,10-(M$194-LOG('Indicator Data'!J94))/(M$194-M$195)*10)))</f>
        <v>0</v>
      </c>
      <c r="N92" s="199">
        <f>'Indicator Data'!C94/'Indicator Data'!$AX94</f>
        <v>1.393218816381791E-3</v>
      </c>
      <c r="O92" s="199">
        <f>'Indicator Data'!D94/'Indicator Data'!$AX94</f>
        <v>0</v>
      </c>
      <c r="P92" s="199">
        <f>'Indicator Data'!E94/'Indicator Data'!$AX94</f>
        <v>2.849872290098E-5</v>
      </c>
      <c r="Q92" s="199">
        <f>'Indicator Data'!F94/'Indicator Data'!$AX94</f>
        <v>0</v>
      </c>
      <c r="R92" s="199">
        <f>'Indicator Data'!G94/'Indicator Data'!$AX94</f>
        <v>0</v>
      </c>
      <c r="S92" s="199">
        <f>'Indicator Data'!H94/'Indicator Data'!$AX94</f>
        <v>0</v>
      </c>
      <c r="T92" s="199">
        <f>'Indicator Data'!I94/'Indicator Data'!$AX94</f>
        <v>0</v>
      </c>
      <c r="U92" s="199">
        <f>'Indicator Data'!J94/'Indicator Data'!$AX94</f>
        <v>0</v>
      </c>
      <c r="V92" s="196">
        <f t="shared" si="34"/>
        <v>6.9660940819089552</v>
      </c>
      <c r="W92" s="196">
        <f t="shared" si="35"/>
        <v>0</v>
      </c>
      <c r="X92" s="196">
        <f t="shared" si="36"/>
        <v>4.3246728133799035</v>
      </c>
      <c r="Y92" s="196">
        <f t="shared" si="37"/>
        <v>4.0712461287114365E-2</v>
      </c>
      <c r="Z92" s="196">
        <f t="shared" si="38"/>
        <v>0</v>
      </c>
      <c r="AA92" s="196">
        <f t="shared" si="39"/>
        <v>0</v>
      </c>
      <c r="AB92" s="196">
        <f t="shared" si="40"/>
        <v>0</v>
      </c>
      <c r="AC92" s="196">
        <f t="shared" si="41"/>
        <v>0</v>
      </c>
      <c r="AD92" s="196">
        <f t="shared" si="42"/>
        <v>0</v>
      </c>
      <c r="AE92" s="196">
        <f t="shared" si="43"/>
        <v>0</v>
      </c>
      <c r="AF92" s="196">
        <f t="shared" si="44"/>
        <v>0</v>
      </c>
      <c r="AG92" s="196">
        <f>IF('Indicator Data'!K94=0,0,IF('Indicator Data'!K94&gt;AG$194,10,IF('Indicator Data'!K94&lt;AG$195,0,10-(AG$194-'Indicator Data'!K94)/(AG$194-AG$195)*10)))</f>
        <v>0</v>
      </c>
      <c r="AH92" s="196">
        <f t="shared" si="45"/>
        <v>6.8223784980657705</v>
      </c>
      <c r="AI92" s="196">
        <f t="shared" si="46"/>
        <v>0</v>
      </c>
      <c r="AJ92" s="196">
        <f t="shared" si="47"/>
        <v>0</v>
      </c>
      <c r="AK92" s="196">
        <f t="shared" si="48"/>
        <v>0</v>
      </c>
      <c r="AL92" s="196">
        <f t="shared" si="49"/>
        <v>0</v>
      </c>
      <c r="AM92" s="196">
        <f t="shared" si="50"/>
        <v>0</v>
      </c>
      <c r="AN92" s="196">
        <f t="shared" si="51"/>
        <v>0</v>
      </c>
      <c r="AO92" s="193">
        <f t="shared" si="52"/>
        <v>4.2099646850204326</v>
      </c>
      <c r="AP92" s="193">
        <f t="shared" si="53"/>
        <v>1.3223883081871572</v>
      </c>
      <c r="AQ92" s="193">
        <f t="shared" si="54"/>
        <v>0</v>
      </c>
      <c r="AR92" s="193">
        <f t="shared" si="55"/>
        <v>0</v>
      </c>
      <c r="AS92" s="196">
        <f t="shared" si="56"/>
        <v>0</v>
      </c>
      <c r="AT92" s="196">
        <f>IF('Indicator Data'!AY94&lt;1000,"x",IF('Indicator Data'!L94&gt;AT$194,10,IF('Indicator Data'!L94&lt;AT$195,0,10-(AT$194-'Indicator Data'!L94)/(AT$194-AT$195)*10)))</f>
        <v>6.6666666666666679</v>
      </c>
      <c r="AU92" s="193">
        <f t="shared" si="57"/>
        <v>3.3333333333333339</v>
      </c>
      <c r="AV92" s="191">
        <f t="shared" si="58"/>
        <v>1.9403885125681462</v>
      </c>
      <c r="AW92" s="196">
        <f>IF('Indicator Data'!M94=0,0,IF('Indicator Data'!M94&gt;AW$194,10,IF('Indicator Data'!M94&lt;AW$195,0,10-(AW$194-'Indicator Data'!M94)/(AW$194-AW$195)*10)))</f>
        <v>2.2326314624292163</v>
      </c>
      <c r="AX92" s="196">
        <f>IF('Indicator Data'!N94=0,0,IF(LOG('Indicator Data'!N94)&gt;LOG(AX$194),10,IF(LOG('Indicator Data'!N94)&lt;LOG(AX$195),0,10-(LOG(AX$194)-LOG('Indicator Data'!N94))/(LOG(AX$194)-LOG(AX$195))*10)))</f>
        <v>4.4068032995237836</v>
      </c>
      <c r="AY92" s="193">
        <f t="shared" si="59"/>
        <v>3.3959273502615273</v>
      </c>
      <c r="AZ92" s="196">
        <f>'Indicator Data'!O94</f>
        <v>3</v>
      </c>
      <c r="BA92" s="196">
        <f>'Indicator Data'!P94</f>
        <v>3</v>
      </c>
      <c r="BB92" s="193">
        <f t="shared" si="60"/>
        <v>0</v>
      </c>
      <c r="BC92" s="191">
        <f t="shared" si="61"/>
        <v>2.3771491451830693</v>
      </c>
      <c r="BD92" s="68"/>
    </row>
    <row r="93" spans="1:56" s="43" customFormat="1" x14ac:dyDescent="0.2">
      <c r="A93" s="65" t="s">
        <v>170</v>
      </c>
      <c r="B93" s="69" t="s">
        <v>169</v>
      </c>
      <c r="C93" s="196">
        <f>IF('Indicator Data'!C95=0,0,IF(LOG('Indicator Data'!C95)&gt;C$194,10,IF(LOG('Indicator Data'!C95)&lt;C$195,0,10-(C$194-LOG('Indicator Data'!C95))/(C$194-C$195)*10)))</f>
        <v>7.6437148195052318</v>
      </c>
      <c r="D93" s="196">
        <f>IF('Indicator Data'!D95=0,0,IF(LOG('Indicator Data'!D95)&gt;D$194,10,IF(LOG('Indicator Data'!D95)&lt;D$195,0,10-(D$194-LOG('Indicator Data'!D95))/(D$194-D$195)*10)))</f>
        <v>10</v>
      </c>
      <c r="E93" s="196">
        <f t="shared" si="31"/>
        <v>9.1482910617360407</v>
      </c>
      <c r="F93" s="196">
        <f>IF('Indicator Data'!E95=0,0,IF(LOG('Indicator Data'!E95)&gt;F$194,10,IF(LOG('Indicator Data'!E95)&lt;F$195,0,10-(F$194-LOG('Indicator Data'!E95))/(F$194-F$195)*10)))</f>
        <v>7.4081706288155882</v>
      </c>
      <c r="G93" s="196">
        <f>IF('Indicator Data'!F95=0,0,IF(LOG('Indicator Data'!F95)&gt;G$194,10,IF(LOG('Indicator Data'!F95)&lt;G$195,0,10-(G$194-LOG('Indicator Data'!F95))/(G$194-G$195)*10)))</f>
        <v>0</v>
      </c>
      <c r="H93" s="196">
        <f>IF('Indicator Data'!G95=0,0,IF(LOG('Indicator Data'!G95)&gt;H$194,10,IF(LOG('Indicator Data'!G95)&lt;H$195,0,10-(H$194-LOG('Indicator Data'!G95))/(H$194-H$195)*10)))</f>
        <v>0</v>
      </c>
      <c r="I93" s="196">
        <f>IF('Indicator Data'!H95=0,0,IF(LOG('Indicator Data'!H95)&gt;I$194,10,IF(LOG('Indicator Data'!H95)&lt;I$195,0,10-(I$194-LOG('Indicator Data'!H95))/(I$194-I$195)*10)))</f>
        <v>0</v>
      </c>
      <c r="J93" s="196">
        <f t="shared" si="32"/>
        <v>0</v>
      </c>
      <c r="K93" s="196">
        <f>IF('Indicator Data'!I95=0,0,IF(LOG('Indicator Data'!I95)&gt;K$194,10,IF(LOG('Indicator Data'!I95)&lt;K$195,0,10-(K$194-LOG('Indicator Data'!I95))/(K$194-K$195)*10)))</f>
        <v>0</v>
      </c>
      <c r="L93" s="196">
        <f t="shared" si="33"/>
        <v>0</v>
      </c>
      <c r="M93" s="196">
        <f>IF('Indicator Data'!J95=0,0,IF(LOG('Indicator Data'!J95)&gt;M$194,10,IF(LOG('Indicator Data'!J95)&lt;M$195,0,10-(M$194-LOG('Indicator Data'!J95))/(M$194-M$195)*10)))</f>
        <v>9.8482553991159705</v>
      </c>
      <c r="N93" s="199">
        <f>'Indicator Data'!C95/'Indicator Data'!$AX95</f>
        <v>1.9958498396528955E-3</v>
      </c>
      <c r="O93" s="199">
        <f>'Indicator Data'!D95/'Indicator Data'!$AX95</f>
        <v>1.9460331920806476E-3</v>
      </c>
      <c r="P93" s="199">
        <f>'Indicator Data'!E95/'Indicator Data'!$AX95</f>
        <v>1.6066089693154996E-3</v>
      </c>
      <c r="Q93" s="199">
        <f>'Indicator Data'!F95/'Indicator Data'!$AX95</f>
        <v>0</v>
      </c>
      <c r="R93" s="199">
        <f>'Indicator Data'!G95/'Indicator Data'!$AX95</f>
        <v>0</v>
      </c>
      <c r="S93" s="199">
        <f>'Indicator Data'!H95/'Indicator Data'!$AX95</f>
        <v>0</v>
      </c>
      <c r="T93" s="199">
        <f>'Indicator Data'!I95/'Indicator Data'!$AX95</f>
        <v>0</v>
      </c>
      <c r="U93" s="199">
        <f>'Indicator Data'!J95/'Indicator Data'!$AX95</f>
        <v>1.5203518094086972E-2</v>
      </c>
      <c r="V93" s="196">
        <f t="shared" si="34"/>
        <v>9.9792491982644762</v>
      </c>
      <c r="W93" s="196">
        <f t="shared" si="35"/>
        <v>10</v>
      </c>
      <c r="X93" s="196">
        <f t="shared" si="36"/>
        <v>9.9896725940236291</v>
      </c>
      <c r="Y93" s="196">
        <f t="shared" si="37"/>
        <v>2.2951556704507139</v>
      </c>
      <c r="Z93" s="196">
        <f t="shared" si="38"/>
        <v>0</v>
      </c>
      <c r="AA93" s="196">
        <f t="shared" si="39"/>
        <v>0</v>
      </c>
      <c r="AB93" s="196">
        <f t="shared" si="40"/>
        <v>0</v>
      </c>
      <c r="AC93" s="196">
        <f t="shared" si="41"/>
        <v>0</v>
      </c>
      <c r="AD93" s="196">
        <f t="shared" si="42"/>
        <v>0</v>
      </c>
      <c r="AE93" s="196">
        <f t="shared" si="43"/>
        <v>0</v>
      </c>
      <c r="AF93" s="196">
        <f t="shared" si="44"/>
        <v>5.0678393646956579</v>
      </c>
      <c r="AG93" s="196">
        <f>IF('Indicator Data'!K95=0,0,IF('Indicator Data'!K95&gt;AG$194,10,IF('Indicator Data'!K95&lt;AG$195,0,10-(AG$194-'Indicator Data'!K95)/(AG$194-AG$195)*10)))</f>
        <v>1.4492753623188417</v>
      </c>
      <c r="AH93" s="196">
        <f t="shared" si="45"/>
        <v>8.8114820088848536</v>
      </c>
      <c r="AI93" s="196">
        <f t="shared" si="46"/>
        <v>10</v>
      </c>
      <c r="AJ93" s="196">
        <f t="shared" si="47"/>
        <v>0</v>
      </c>
      <c r="AK93" s="196">
        <f t="shared" si="48"/>
        <v>0</v>
      </c>
      <c r="AL93" s="196">
        <f t="shared" si="49"/>
        <v>0</v>
      </c>
      <c r="AM93" s="196">
        <f t="shared" si="50"/>
        <v>0</v>
      </c>
      <c r="AN93" s="196">
        <f t="shared" si="51"/>
        <v>8.3485434207006843</v>
      </c>
      <c r="AO93" s="193">
        <f t="shared" si="52"/>
        <v>9.6274730132311888</v>
      </c>
      <c r="AP93" s="193">
        <f t="shared" si="53"/>
        <v>5.3975344474673248</v>
      </c>
      <c r="AQ93" s="193">
        <f t="shared" si="54"/>
        <v>0</v>
      </c>
      <c r="AR93" s="193">
        <f t="shared" si="55"/>
        <v>0</v>
      </c>
      <c r="AS93" s="196">
        <f t="shared" si="56"/>
        <v>4.898909391509763</v>
      </c>
      <c r="AT93" s="196">
        <f>IF('Indicator Data'!AY95&lt;1000,"x",IF('Indicator Data'!L95&gt;AT$194,10,IF('Indicator Data'!L95&lt;AT$195,0,10-(AT$194-'Indicator Data'!L95)/(AT$194-AT$195)*10)))</f>
        <v>5.5555555555555554</v>
      </c>
      <c r="AU93" s="193">
        <f t="shared" si="57"/>
        <v>5.2272324735326592</v>
      </c>
      <c r="AV93" s="191">
        <f t="shared" si="58"/>
        <v>5.3846944495603202</v>
      </c>
      <c r="AW93" s="196">
        <f>IF('Indicator Data'!M95=0,0,IF('Indicator Data'!M95&gt;AW$194,10,IF('Indicator Data'!M95&lt;AW$195,0,10-(AW$194-'Indicator Data'!M95)/(AW$194-AW$195)*10)))</f>
        <v>3.1750258813730037</v>
      </c>
      <c r="AX93" s="196">
        <f>IF('Indicator Data'!N95=0,0,IF(LOG('Indicator Data'!N95)&gt;LOG(AX$194),10,IF(LOG('Indicator Data'!N95)&lt;LOG(AX$195),0,10-(LOG(AX$194)-LOG('Indicator Data'!N95))/(LOG(AX$194)-LOG(AX$195))*10)))</f>
        <v>3.8631004038807149</v>
      </c>
      <c r="AY93" s="193">
        <f t="shared" si="59"/>
        <v>3.5268622545245343</v>
      </c>
      <c r="AZ93" s="196">
        <f>'Indicator Data'!O95</f>
        <v>2</v>
      </c>
      <c r="BA93" s="196">
        <f>'Indicator Data'!P95</f>
        <v>3</v>
      </c>
      <c r="BB93" s="193">
        <f t="shared" si="60"/>
        <v>0</v>
      </c>
      <c r="BC93" s="191">
        <f t="shared" si="61"/>
        <v>2.468803578167174</v>
      </c>
      <c r="BD93" s="68"/>
    </row>
    <row r="94" spans="1:56" s="43" customFormat="1" x14ac:dyDescent="0.2">
      <c r="A94" s="65" t="s">
        <v>882</v>
      </c>
      <c r="B94" s="69" t="s">
        <v>171</v>
      </c>
      <c r="C94" s="196">
        <f>IF('Indicator Data'!C96=0,0,IF(LOG('Indicator Data'!C96)&gt;C$194,10,IF(LOG('Indicator Data'!C96)&lt;C$195,0,10-(C$194-LOG('Indicator Data'!C96))/(C$194-C$195)*10)))</f>
        <v>7.0757117365538802</v>
      </c>
      <c r="D94" s="196">
        <f>IF('Indicator Data'!D96=0,0,IF(LOG('Indicator Data'!D96)&gt;D$194,10,IF(LOG('Indicator Data'!D96)&lt;D$195,0,10-(D$194-LOG('Indicator Data'!D96))/(D$194-D$195)*10)))</f>
        <v>0</v>
      </c>
      <c r="E94" s="196">
        <f t="shared" si="31"/>
        <v>4.4150099448791016</v>
      </c>
      <c r="F94" s="196">
        <f>IF('Indicator Data'!E96=0,0,IF(LOG('Indicator Data'!E96)&gt;F$194,10,IF(LOG('Indicator Data'!E96)&lt;F$195,0,10-(F$194-LOG('Indicator Data'!E96))/(F$194-F$195)*10)))</f>
        <v>9.5133272828569222</v>
      </c>
      <c r="G94" s="196">
        <f>IF('Indicator Data'!F96=0,0,IF(LOG('Indicator Data'!F96)&gt;G$194,10,IF(LOG('Indicator Data'!F96)&lt;G$195,0,10-(G$194-LOG('Indicator Data'!F96))/(G$194-G$195)*10)))</f>
        <v>0</v>
      </c>
      <c r="H94" s="196">
        <f>IF('Indicator Data'!G96=0,0,IF(LOG('Indicator Data'!G96)&gt;H$194,10,IF(LOG('Indicator Data'!G96)&lt;H$195,0,10-(H$194-LOG('Indicator Data'!G96))/(H$194-H$195)*10)))</f>
        <v>4.3064098001685682</v>
      </c>
      <c r="I94" s="196">
        <f>IF('Indicator Data'!H96=0,0,IF(LOG('Indicator Data'!H96)&gt;I$194,10,IF(LOG('Indicator Data'!H96)&lt;I$195,0,10-(I$194-LOG('Indicator Data'!H96))/(I$194-I$195)*10)))</f>
        <v>0</v>
      </c>
      <c r="J94" s="196">
        <f t="shared" si="32"/>
        <v>2.4158369726031115</v>
      </c>
      <c r="K94" s="196">
        <f>IF('Indicator Data'!I96=0,0,IF(LOG('Indicator Data'!I96)&gt;K$194,10,IF(LOG('Indicator Data'!I96)&lt;K$195,0,10-(K$194-LOG('Indicator Data'!I96))/(K$194-K$195)*10)))</f>
        <v>0</v>
      </c>
      <c r="L94" s="196">
        <f t="shared" si="33"/>
        <v>1.2818610331787501</v>
      </c>
      <c r="M94" s="196">
        <f>IF('Indicator Data'!J96=0,0,IF(LOG('Indicator Data'!J96)&gt;M$194,10,IF(LOG('Indicator Data'!J96)&lt;M$195,0,10-(M$194-LOG('Indicator Data'!J96))/(M$194-M$195)*10)))</f>
        <v>4.8482553991159705</v>
      </c>
      <c r="N94" s="199">
        <f>'Indicator Data'!C96/'Indicator Data'!$AX96</f>
        <v>9.9934061711716535E-4</v>
      </c>
      <c r="O94" s="199">
        <f>'Indicator Data'!D96/'Indicator Data'!$AX96</f>
        <v>4.4781406212812144E-8</v>
      </c>
      <c r="P94" s="199">
        <f>'Indicator Data'!E96/'Indicator Data'!$AX96</f>
        <v>9.4353878671916899E-3</v>
      </c>
      <c r="Q94" s="199">
        <f>'Indicator Data'!F96/'Indicator Data'!$AX96</f>
        <v>0</v>
      </c>
      <c r="R94" s="199">
        <f>'Indicator Data'!G96/'Indicator Data'!$AX96</f>
        <v>2.1020049996107673E-4</v>
      </c>
      <c r="S94" s="199">
        <f>'Indicator Data'!H96/'Indicator Data'!$AX96</f>
        <v>0</v>
      </c>
      <c r="T94" s="199">
        <f>'Indicator Data'!I96/'Indicator Data'!$AX96</f>
        <v>0</v>
      </c>
      <c r="U94" s="199">
        <f>'Indicator Data'!J96/'Indicator Data'!$AX96</f>
        <v>1.2844908183022808E-4</v>
      </c>
      <c r="V94" s="196">
        <f t="shared" si="34"/>
        <v>4.9967030855858265</v>
      </c>
      <c r="W94" s="196">
        <f t="shared" si="35"/>
        <v>4.4781406212734964E-4</v>
      </c>
      <c r="X94" s="196">
        <f t="shared" si="36"/>
        <v>2.8688341907216044</v>
      </c>
      <c r="Y94" s="196">
        <f t="shared" si="37"/>
        <v>10</v>
      </c>
      <c r="Z94" s="196">
        <f t="shared" si="38"/>
        <v>0</v>
      </c>
      <c r="AA94" s="196">
        <f t="shared" si="39"/>
        <v>4.2040099992215474E-2</v>
      </c>
      <c r="AB94" s="196">
        <f t="shared" si="40"/>
        <v>0</v>
      </c>
      <c r="AC94" s="196">
        <f t="shared" si="41"/>
        <v>2.1039970612459769E-2</v>
      </c>
      <c r="AD94" s="196">
        <f t="shared" si="42"/>
        <v>0</v>
      </c>
      <c r="AE94" s="196">
        <f t="shared" si="43"/>
        <v>1.0524970181110167E-2</v>
      </c>
      <c r="AF94" s="196">
        <f t="shared" si="44"/>
        <v>4.2816360610075321E-2</v>
      </c>
      <c r="AG94" s="196">
        <f>IF('Indicator Data'!K96=0,0,IF('Indicator Data'!K96&gt;AG$194,10,IF('Indicator Data'!K96&lt;AG$195,0,10-(AG$194-'Indicator Data'!K96)/(AG$194-AG$195)*10)))</f>
        <v>2.8985507246376807</v>
      </c>
      <c r="AH94" s="196">
        <f t="shared" si="45"/>
        <v>6.0362074110698529</v>
      </c>
      <c r="AI94" s="196">
        <f t="shared" si="46"/>
        <v>2.2390703106367482E-4</v>
      </c>
      <c r="AJ94" s="196">
        <f t="shared" si="47"/>
        <v>2.1742249500803918</v>
      </c>
      <c r="AK94" s="196">
        <f t="shared" si="48"/>
        <v>0</v>
      </c>
      <c r="AL94" s="196">
        <f t="shared" si="49"/>
        <v>1.1462360430250307</v>
      </c>
      <c r="AM94" s="196">
        <f t="shared" si="50"/>
        <v>0</v>
      </c>
      <c r="AN94" s="196">
        <f t="shared" si="51"/>
        <v>2.7852998593338265</v>
      </c>
      <c r="AO94" s="193">
        <f t="shared" si="52"/>
        <v>3.6820384839908615</v>
      </c>
      <c r="AP94" s="193">
        <f t="shared" si="53"/>
        <v>9.7787015026472286</v>
      </c>
      <c r="AQ94" s="193">
        <f t="shared" si="54"/>
        <v>0</v>
      </c>
      <c r="AR94" s="193">
        <f t="shared" si="55"/>
        <v>0.66551695898979013</v>
      </c>
      <c r="AS94" s="196">
        <f t="shared" si="56"/>
        <v>2.8419252919857536</v>
      </c>
      <c r="AT94" s="196">
        <f>IF('Indicator Data'!AY96&lt;1000,"x",IF('Indicator Data'!L96&gt;AT$194,10,IF('Indicator Data'!L96&lt;AT$195,0,10-(AT$194-'Indicator Data'!L96)/(AT$194-AT$195)*10)))</f>
        <v>0</v>
      </c>
      <c r="AU94" s="193">
        <f t="shared" si="57"/>
        <v>1.4209626459928768</v>
      </c>
      <c r="AV94" s="191">
        <f t="shared" si="58"/>
        <v>4.6646897981130699</v>
      </c>
      <c r="AW94" s="196">
        <f>IF('Indicator Data'!M96=0,0,IF('Indicator Data'!M96&gt;AW$194,10,IF('Indicator Data'!M96&lt;AW$195,0,10-(AW$194-'Indicator Data'!M96)/(AW$194-AW$195)*10)))</f>
        <v>0.85191542948370547</v>
      </c>
      <c r="AX94" s="196">
        <f>IF('Indicator Data'!N96=0,0,IF(LOG('Indicator Data'!N96)&gt;LOG(AX$194),10,IF(LOG('Indicator Data'!N96)&lt;LOG(AX$195),0,10-(LOG(AX$194)-LOG('Indicator Data'!N96))/(LOG(AX$194)-LOG(AX$195))*10)))</f>
        <v>3.5113605682007449</v>
      </c>
      <c r="AY94" s="193">
        <f t="shared" si="59"/>
        <v>2.2812001290416113</v>
      </c>
      <c r="AZ94" s="196">
        <f>'Indicator Data'!O96</f>
        <v>2</v>
      </c>
      <c r="BA94" s="196">
        <f>'Indicator Data'!P96</f>
        <v>2</v>
      </c>
      <c r="BB94" s="193">
        <f t="shared" si="60"/>
        <v>0</v>
      </c>
      <c r="BC94" s="191">
        <f t="shared" si="61"/>
        <v>1.5968400903291278</v>
      </c>
      <c r="BD94" s="68"/>
    </row>
    <row r="95" spans="1:56" s="43" customFormat="1" x14ac:dyDescent="0.2">
      <c r="A95" s="65" t="s">
        <v>379</v>
      </c>
      <c r="B95" s="69" t="s">
        <v>172</v>
      </c>
      <c r="C95" s="196">
        <f>IF('Indicator Data'!C97=0,0,IF(LOG('Indicator Data'!C97)&gt;C$194,10,IF(LOG('Indicator Data'!C97)&lt;C$195,0,10-(C$194-LOG('Indicator Data'!C97))/(C$194-C$195)*10)))</f>
        <v>0</v>
      </c>
      <c r="D95" s="196">
        <f>IF('Indicator Data'!D97=0,0,IF(LOG('Indicator Data'!D97)&gt;D$194,10,IF(LOG('Indicator Data'!D97)&lt;D$195,0,10-(D$194-LOG('Indicator Data'!D97))/(D$194-D$195)*10)))</f>
        <v>0</v>
      </c>
      <c r="E95" s="196">
        <f t="shared" si="31"/>
        <v>0</v>
      </c>
      <c r="F95" s="196">
        <f>IF('Indicator Data'!E97=0,0,IF(LOG('Indicator Data'!E97)&gt;F$194,10,IF(LOG('Indicator Data'!E97)&lt;F$195,0,10-(F$194-LOG('Indicator Data'!E97))/(F$194-F$195)*10)))</f>
        <v>5.8585214845096436</v>
      </c>
      <c r="G95" s="196">
        <f>IF('Indicator Data'!F97=0,0,IF(LOG('Indicator Data'!F97)&gt;G$194,10,IF(LOG('Indicator Data'!F97)&lt;G$195,0,10-(G$194-LOG('Indicator Data'!F97))/(G$194-G$195)*10)))</f>
        <v>0</v>
      </c>
      <c r="H95" s="196">
        <f>IF('Indicator Data'!G97=0,0,IF(LOG('Indicator Data'!G97)&gt;H$194,10,IF(LOG('Indicator Data'!G97)&lt;H$195,0,10-(H$194-LOG('Indicator Data'!G97))/(H$194-H$195)*10)))</f>
        <v>0</v>
      </c>
      <c r="I95" s="196">
        <f>IF('Indicator Data'!H97=0,0,IF(LOG('Indicator Data'!H97)&gt;I$194,10,IF(LOG('Indicator Data'!H97)&lt;I$195,0,10-(I$194-LOG('Indicator Data'!H97))/(I$194-I$195)*10)))</f>
        <v>0</v>
      </c>
      <c r="J95" s="196">
        <f t="shared" si="32"/>
        <v>0</v>
      </c>
      <c r="K95" s="196">
        <f>IF('Indicator Data'!I97=0,0,IF(LOG('Indicator Data'!I97)&gt;K$194,10,IF(LOG('Indicator Data'!I97)&lt;K$195,0,10-(K$194-LOG('Indicator Data'!I97))/(K$194-K$195)*10)))</f>
        <v>0</v>
      </c>
      <c r="L95" s="196">
        <f t="shared" si="33"/>
        <v>0</v>
      </c>
      <c r="M95" s="196">
        <f>IF('Indicator Data'!J97=0,0,IF(LOG('Indicator Data'!J97)&gt;M$194,10,IF(LOG('Indicator Data'!J97)&lt;M$195,0,10-(M$194-LOG('Indicator Data'!J97))/(M$194-M$195)*10)))</f>
        <v>0</v>
      </c>
      <c r="N95" s="199">
        <f>'Indicator Data'!C97/'Indicator Data'!$AX97</f>
        <v>0</v>
      </c>
      <c r="O95" s="199">
        <f>'Indicator Data'!D97/'Indicator Data'!$AX97</f>
        <v>0</v>
      </c>
      <c r="P95" s="199">
        <f>'Indicator Data'!E97/'Indicator Data'!$AX97</f>
        <v>1.0951705709538911E-3</v>
      </c>
      <c r="Q95" s="199">
        <f>'Indicator Data'!F97/'Indicator Data'!$AX97</f>
        <v>0</v>
      </c>
      <c r="R95" s="199">
        <f>'Indicator Data'!G97/'Indicator Data'!$AX97</f>
        <v>0</v>
      </c>
      <c r="S95" s="199">
        <f>'Indicator Data'!H97/'Indicator Data'!$AX97</f>
        <v>0</v>
      </c>
      <c r="T95" s="199">
        <f>'Indicator Data'!I97/'Indicator Data'!$AX97</f>
        <v>0</v>
      </c>
      <c r="U95" s="199">
        <f>'Indicator Data'!J97/'Indicator Data'!$AX97</f>
        <v>0</v>
      </c>
      <c r="V95" s="196">
        <f t="shared" si="34"/>
        <v>0</v>
      </c>
      <c r="W95" s="196">
        <f t="shared" si="35"/>
        <v>0</v>
      </c>
      <c r="X95" s="196">
        <f t="shared" si="36"/>
        <v>0</v>
      </c>
      <c r="Y95" s="196">
        <f t="shared" si="37"/>
        <v>1.5645293870769876</v>
      </c>
      <c r="Z95" s="196">
        <f t="shared" si="38"/>
        <v>0</v>
      </c>
      <c r="AA95" s="196">
        <f t="shared" si="39"/>
        <v>0</v>
      </c>
      <c r="AB95" s="196">
        <f t="shared" si="40"/>
        <v>0</v>
      </c>
      <c r="AC95" s="196">
        <f t="shared" si="41"/>
        <v>0</v>
      </c>
      <c r="AD95" s="196">
        <f t="shared" si="42"/>
        <v>0</v>
      </c>
      <c r="AE95" s="196">
        <f t="shared" si="43"/>
        <v>0</v>
      </c>
      <c r="AF95" s="196">
        <f t="shared" si="44"/>
        <v>0</v>
      </c>
      <c r="AG95" s="196">
        <f>IF('Indicator Data'!K97=0,0,IF('Indicator Data'!K97&gt;AG$194,10,IF('Indicator Data'!K97&lt;AG$195,0,10-(AG$194-'Indicator Data'!K97)/(AG$194-AG$195)*10)))</f>
        <v>0</v>
      </c>
      <c r="AH95" s="196">
        <f t="shared" si="45"/>
        <v>0</v>
      </c>
      <c r="AI95" s="196">
        <f t="shared" si="46"/>
        <v>0</v>
      </c>
      <c r="AJ95" s="196">
        <f t="shared" si="47"/>
        <v>0</v>
      </c>
      <c r="AK95" s="196">
        <f t="shared" si="48"/>
        <v>0</v>
      </c>
      <c r="AL95" s="196">
        <f t="shared" si="49"/>
        <v>0</v>
      </c>
      <c r="AM95" s="196">
        <f t="shared" si="50"/>
        <v>0</v>
      </c>
      <c r="AN95" s="196">
        <f t="shared" si="51"/>
        <v>0</v>
      </c>
      <c r="AO95" s="193">
        <f t="shared" si="52"/>
        <v>0</v>
      </c>
      <c r="AP95" s="193">
        <f t="shared" si="53"/>
        <v>4.0298487848613069</v>
      </c>
      <c r="AQ95" s="193">
        <f t="shared" si="54"/>
        <v>0</v>
      </c>
      <c r="AR95" s="193">
        <f t="shared" si="55"/>
        <v>0</v>
      </c>
      <c r="AS95" s="196">
        <f t="shared" si="56"/>
        <v>0</v>
      </c>
      <c r="AT95" s="196">
        <f>IF('Indicator Data'!AY97&lt;1000,"x",IF('Indicator Data'!L97&gt;AT$194,10,IF('Indicator Data'!L97&lt;AT$195,0,10-(AT$194-'Indicator Data'!L97)/(AT$194-AT$195)*10)))</f>
        <v>0</v>
      </c>
      <c r="AU95" s="193">
        <f t="shared" si="57"/>
        <v>0</v>
      </c>
      <c r="AV95" s="191">
        <f t="shared" si="58"/>
        <v>0.95732223400649219</v>
      </c>
      <c r="AW95" s="196">
        <f>IF('Indicator Data'!M97=0,0,IF('Indicator Data'!M97&gt;AW$194,10,IF('Indicator Data'!M97&lt;AW$195,0,10-(AW$194-'Indicator Data'!M97)/(AW$194-AW$195)*10)))</f>
        <v>0.11541536620505255</v>
      </c>
      <c r="AX95" s="196">
        <f>IF('Indicator Data'!N97=0,0,IF(LOG('Indicator Data'!N97)&gt;LOG(AX$194),10,IF(LOG('Indicator Data'!N97)&lt;LOG(AX$195),0,10-(LOG(AX$194)-LOG('Indicator Data'!N97))/(LOG(AX$194)-LOG(AX$195))*10)))</f>
        <v>0</v>
      </c>
      <c r="AY95" s="193">
        <f t="shared" si="59"/>
        <v>5.785832445944155E-2</v>
      </c>
      <c r="AZ95" s="196">
        <f>'Indicator Data'!O97</f>
        <v>0</v>
      </c>
      <c r="BA95" s="196">
        <f>'Indicator Data'!P97</f>
        <v>1</v>
      </c>
      <c r="BB95" s="193">
        <f t="shared" si="60"/>
        <v>0</v>
      </c>
      <c r="BC95" s="191">
        <f t="shared" si="61"/>
        <v>4.0500827121609087E-2</v>
      </c>
      <c r="BD95" s="68"/>
    </row>
    <row r="96" spans="1:56" s="43" customFormat="1" x14ac:dyDescent="0.2">
      <c r="A96" s="65" t="s">
        <v>174</v>
      </c>
      <c r="B96" s="69" t="s">
        <v>173</v>
      </c>
      <c r="C96" s="196">
        <f>IF('Indicator Data'!C98=0,0,IF(LOG('Indicator Data'!C98)&gt;C$194,10,IF(LOG('Indicator Data'!C98)&lt;C$195,0,10-(C$194-LOG('Indicator Data'!C98))/(C$194-C$195)*10)))</f>
        <v>7.329193227690677</v>
      </c>
      <c r="D96" s="196">
        <f>IF('Indicator Data'!D98=0,0,IF(LOG('Indicator Data'!D98)&gt;D$194,10,IF(LOG('Indicator Data'!D98)&lt;D$195,0,10-(D$194-LOG('Indicator Data'!D98))/(D$194-D$195)*10)))</f>
        <v>0</v>
      </c>
      <c r="E96" s="196">
        <f t="shared" si="31"/>
        <v>4.6287265332121255</v>
      </c>
      <c r="F96" s="196">
        <f>IF('Indicator Data'!E98=0,0,IF(LOG('Indicator Data'!E98)&gt;F$194,10,IF(LOG('Indicator Data'!E98)&lt;F$195,0,10-(F$194-LOG('Indicator Data'!E98))/(F$194-F$195)*10)))</f>
        <v>4.83624612810892</v>
      </c>
      <c r="G96" s="196">
        <f>IF('Indicator Data'!F98=0,0,IF(LOG('Indicator Data'!F98)&gt;G$194,10,IF(LOG('Indicator Data'!F98)&lt;G$195,0,10-(G$194-LOG('Indicator Data'!F98))/(G$194-G$195)*10)))</f>
        <v>8.2534432308733603</v>
      </c>
      <c r="H96" s="196">
        <f>IF('Indicator Data'!G98=0,0,IF(LOG('Indicator Data'!G98)&gt;H$194,10,IF(LOG('Indicator Data'!G98)&lt;H$195,0,10-(H$194-LOG('Indicator Data'!G98))/(H$194-H$195)*10)))</f>
        <v>0</v>
      </c>
      <c r="I96" s="196">
        <f>IF('Indicator Data'!H98=0,0,IF(LOG('Indicator Data'!H98)&gt;I$194,10,IF(LOG('Indicator Data'!H98)&lt;I$195,0,10-(I$194-LOG('Indicator Data'!H98))/(I$194-I$195)*10)))</f>
        <v>0</v>
      </c>
      <c r="J96" s="196">
        <f t="shared" si="32"/>
        <v>0</v>
      </c>
      <c r="K96" s="196">
        <f>IF('Indicator Data'!I98=0,0,IF(LOG('Indicator Data'!I98)&gt;K$194,10,IF(LOG('Indicator Data'!I98)&lt;K$195,0,10-(K$194-LOG('Indicator Data'!I98))/(K$194-K$195)*10)))</f>
        <v>0</v>
      </c>
      <c r="L96" s="196">
        <f t="shared" si="33"/>
        <v>0</v>
      </c>
      <c r="M96" s="196">
        <f>IF('Indicator Data'!J98=0,0,IF(LOG('Indicator Data'!J98)&gt;M$194,10,IF(LOG('Indicator Data'!J98)&lt;M$195,0,10-(M$194-LOG('Indicator Data'!J98))/(M$194-M$195)*10)))</f>
        <v>0</v>
      </c>
      <c r="N96" s="199">
        <f>'Indicator Data'!C98/'Indicator Data'!$AX98</f>
        <v>1.9125967935357524E-3</v>
      </c>
      <c r="O96" s="199">
        <f>'Indicator Data'!D98/'Indicator Data'!$AX98</f>
        <v>0</v>
      </c>
      <c r="P96" s="199">
        <f>'Indicator Data'!E98/'Indicator Data'!$AX98</f>
        <v>1.9250613893123279E-4</v>
      </c>
      <c r="Q96" s="199">
        <f>'Indicator Data'!F98/'Indicator Data'!$AX98</f>
        <v>4.4804684614506455E-3</v>
      </c>
      <c r="R96" s="199">
        <f>'Indicator Data'!G98/'Indicator Data'!$AX98</f>
        <v>0</v>
      </c>
      <c r="S96" s="199">
        <f>'Indicator Data'!H98/'Indicator Data'!$AX98</f>
        <v>0</v>
      </c>
      <c r="T96" s="199">
        <f>'Indicator Data'!I98/'Indicator Data'!$AX98</f>
        <v>0</v>
      </c>
      <c r="U96" s="199">
        <f>'Indicator Data'!J98/'Indicator Data'!$AX98</f>
        <v>0</v>
      </c>
      <c r="V96" s="196">
        <f t="shared" si="34"/>
        <v>9.5629839676787611</v>
      </c>
      <c r="W96" s="196">
        <f t="shared" si="35"/>
        <v>0</v>
      </c>
      <c r="X96" s="196">
        <f t="shared" si="36"/>
        <v>6.96365252725474</v>
      </c>
      <c r="Y96" s="196">
        <f t="shared" si="37"/>
        <v>0.2750087699017616</v>
      </c>
      <c r="Z96" s="196">
        <f t="shared" si="38"/>
        <v>8.9609369229012898</v>
      </c>
      <c r="AA96" s="196">
        <f t="shared" si="39"/>
        <v>0</v>
      </c>
      <c r="AB96" s="196">
        <f t="shared" si="40"/>
        <v>0</v>
      </c>
      <c r="AC96" s="196">
        <f t="shared" si="41"/>
        <v>0</v>
      </c>
      <c r="AD96" s="196">
        <f t="shared" si="42"/>
        <v>0</v>
      </c>
      <c r="AE96" s="196">
        <f t="shared" si="43"/>
        <v>0</v>
      </c>
      <c r="AF96" s="196">
        <f t="shared" si="44"/>
        <v>0</v>
      </c>
      <c r="AG96" s="196">
        <f>IF('Indicator Data'!K98=0,0,IF('Indicator Data'!K98&gt;AG$194,10,IF('Indicator Data'!K98&lt;AG$195,0,10-(AG$194-'Indicator Data'!K98)/(AG$194-AG$195)*10)))</f>
        <v>0</v>
      </c>
      <c r="AH96" s="196">
        <f t="shared" si="45"/>
        <v>8.4460885976847191</v>
      </c>
      <c r="AI96" s="196">
        <f t="shared" si="46"/>
        <v>0</v>
      </c>
      <c r="AJ96" s="196">
        <f t="shared" si="47"/>
        <v>0</v>
      </c>
      <c r="AK96" s="196">
        <f t="shared" si="48"/>
        <v>0</v>
      </c>
      <c r="AL96" s="196">
        <f t="shared" si="49"/>
        <v>0</v>
      </c>
      <c r="AM96" s="196">
        <f t="shared" si="50"/>
        <v>0</v>
      </c>
      <c r="AN96" s="196">
        <f t="shared" si="51"/>
        <v>0</v>
      </c>
      <c r="AO96" s="193">
        <f t="shared" si="52"/>
        <v>5.9259957255613056</v>
      </c>
      <c r="AP96" s="193">
        <f t="shared" si="53"/>
        <v>2.8651982366573305</v>
      </c>
      <c r="AQ96" s="193">
        <f t="shared" si="54"/>
        <v>8.6323041975812416</v>
      </c>
      <c r="AR96" s="193">
        <f t="shared" si="55"/>
        <v>0</v>
      </c>
      <c r="AS96" s="196">
        <f t="shared" si="56"/>
        <v>0</v>
      </c>
      <c r="AT96" s="196">
        <f>IF('Indicator Data'!AY98&lt;1000,"x",IF('Indicator Data'!L98&gt;AT$194,10,IF('Indicator Data'!L98&lt;AT$195,0,10-(AT$194-'Indicator Data'!L98)/(AT$194-AT$195)*10)))</f>
        <v>3.3333333333333339</v>
      </c>
      <c r="AU96" s="193">
        <f t="shared" si="57"/>
        <v>1.666666666666667</v>
      </c>
      <c r="AV96" s="191">
        <f t="shared" si="58"/>
        <v>4.6659355074686637</v>
      </c>
      <c r="AW96" s="196">
        <f>IF('Indicator Data'!M98=0,0,IF('Indicator Data'!M98&gt;AW$194,10,IF('Indicator Data'!M98&lt;AW$195,0,10-(AW$194-'Indicator Data'!M98)/(AW$194-AW$195)*10)))</f>
        <v>5.3169889376818915</v>
      </c>
      <c r="AX96" s="196">
        <f>IF('Indicator Data'!N98=0,0,IF(LOG('Indicator Data'!N98)&gt;LOG(AX$194),10,IF(LOG('Indicator Data'!N98)&lt;LOG(AX$195),0,10-(LOG(AX$194)-LOG('Indicator Data'!N98))/(LOG(AX$194)-LOG(AX$195))*10)))</f>
        <v>3.3059729966656457</v>
      </c>
      <c r="AY96" s="193">
        <f t="shared" si="59"/>
        <v>4.38623759441312</v>
      </c>
      <c r="AZ96" s="196">
        <f>'Indicator Data'!O98</f>
        <v>3</v>
      </c>
      <c r="BA96" s="196">
        <f>'Indicator Data'!P98</f>
        <v>3</v>
      </c>
      <c r="BB96" s="193">
        <f t="shared" si="60"/>
        <v>0</v>
      </c>
      <c r="BC96" s="191">
        <f t="shared" si="61"/>
        <v>3.0703663160891841</v>
      </c>
      <c r="BD96" s="68"/>
    </row>
    <row r="97" spans="1:56" s="43" customFormat="1" x14ac:dyDescent="0.2">
      <c r="A97" s="65" t="s">
        <v>176</v>
      </c>
      <c r="B97" s="69" t="s">
        <v>175</v>
      </c>
      <c r="C97" s="196">
        <f>IF('Indicator Data'!C99=0,0,IF(LOG('Indicator Data'!C99)&gt;C$194,10,IF(LOG('Indicator Data'!C99)&lt;C$195,0,10-(C$194-LOG('Indicator Data'!C99))/(C$194-C$195)*10)))</f>
        <v>0</v>
      </c>
      <c r="D97" s="196">
        <f>IF('Indicator Data'!D99=0,0,IF(LOG('Indicator Data'!D99)&gt;D$194,10,IF(LOG('Indicator Data'!D99)&lt;D$195,0,10-(D$194-LOG('Indicator Data'!D99))/(D$194-D$195)*10)))</f>
        <v>0</v>
      </c>
      <c r="E97" s="196">
        <f t="shared" si="31"/>
        <v>0</v>
      </c>
      <c r="F97" s="196">
        <f>IF('Indicator Data'!E99=0,0,IF(LOG('Indicator Data'!E99)&gt;F$194,10,IF(LOG('Indicator Data'!E99)&lt;F$195,0,10-(F$194-LOG('Indicator Data'!E99))/(F$194-F$195)*10)))</f>
        <v>5.3943972151171593</v>
      </c>
      <c r="G97" s="196">
        <f>IF('Indicator Data'!F99=0,0,IF(LOG('Indicator Data'!F99)&gt;G$194,10,IF(LOG('Indicator Data'!F99)&lt;G$195,0,10-(G$194-LOG('Indicator Data'!F99))/(G$194-G$195)*10)))</f>
        <v>0</v>
      </c>
      <c r="H97" s="196">
        <f>IF('Indicator Data'!G99=0,0,IF(LOG('Indicator Data'!G99)&gt;H$194,10,IF(LOG('Indicator Data'!G99)&lt;H$195,0,10-(H$194-LOG('Indicator Data'!G99))/(H$194-H$195)*10)))</f>
        <v>0</v>
      </c>
      <c r="I97" s="196">
        <f>IF('Indicator Data'!H99=0,0,IF(LOG('Indicator Data'!H99)&gt;I$194,10,IF(LOG('Indicator Data'!H99)&lt;I$195,0,10-(I$194-LOG('Indicator Data'!H99))/(I$194-I$195)*10)))</f>
        <v>0</v>
      </c>
      <c r="J97" s="196">
        <f t="shared" si="32"/>
        <v>0</v>
      </c>
      <c r="K97" s="196">
        <f>IF('Indicator Data'!I99=0,0,IF(LOG('Indicator Data'!I99)&gt;K$194,10,IF(LOG('Indicator Data'!I99)&lt;K$195,0,10-(K$194-LOG('Indicator Data'!I99))/(K$194-K$195)*10)))</f>
        <v>0</v>
      </c>
      <c r="L97" s="196">
        <f t="shared" si="33"/>
        <v>0</v>
      </c>
      <c r="M97" s="196">
        <f>IF('Indicator Data'!J99=0,0,IF(LOG('Indicator Data'!J99)&gt;M$194,10,IF(LOG('Indicator Data'!J99)&lt;M$195,0,10-(M$194-LOG('Indicator Data'!J99))/(M$194-M$195)*10)))</f>
        <v>9.8654976837411148</v>
      </c>
      <c r="N97" s="199">
        <f>'Indicator Data'!C99/'Indicator Data'!$AX99</f>
        <v>0</v>
      </c>
      <c r="O97" s="199">
        <f>'Indicator Data'!D99/'Indicator Data'!$AX99</f>
        <v>0</v>
      </c>
      <c r="P97" s="199">
        <f>'Indicator Data'!E99/'Indicator Data'!$AX99</f>
        <v>6.9319077448884415E-4</v>
      </c>
      <c r="Q97" s="199">
        <f>'Indicator Data'!F99/'Indicator Data'!$AX99</f>
        <v>0</v>
      </c>
      <c r="R97" s="199">
        <f>'Indicator Data'!G99/'Indicator Data'!$AX99</f>
        <v>0</v>
      </c>
      <c r="S97" s="199">
        <f>'Indicator Data'!H99/'Indicator Data'!$AX99</f>
        <v>0</v>
      </c>
      <c r="T97" s="199">
        <f>'Indicator Data'!I99/'Indicator Data'!$AX99</f>
        <v>0</v>
      </c>
      <c r="U97" s="199">
        <f>'Indicator Data'!J99/'Indicator Data'!$AX99</f>
        <v>4.2588560549765633E-2</v>
      </c>
      <c r="V97" s="196">
        <f t="shared" si="34"/>
        <v>0</v>
      </c>
      <c r="W97" s="196">
        <f t="shared" si="35"/>
        <v>0</v>
      </c>
      <c r="X97" s="196">
        <f t="shared" si="36"/>
        <v>0</v>
      </c>
      <c r="Y97" s="196">
        <f t="shared" si="37"/>
        <v>0.99027253498406331</v>
      </c>
      <c r="Z97" s="196">
        <f t="shared" si="38"/>
        <v>0</v>
      </c>
      <c r="AA97" s="196">
        <f t="shared" si="39"/>
        <v>0</v>
      </c>
      <c r="AB97" s="196">
        <f t="shared" si="40"/>
        <v>0</v>
      </c>
      <c r="AC97" s="196">
        <f t="shared" si="41"/>
        <v>0</v>
      </c>
      <c r="AD97" s="196">
        <f t="shared" si="42"/>
        <v>0</v>
      </c>
      <c r="AE97" s="196">
        <f t="shared" si="43"/>
        <v>0</v>
      </c>
      <c r="AF97" s="196">
        <f t="shared" si="44"/>
        <v>10</v>
      </c>
      <c r="AG97" s="196">
        <f>IF('Indicator Data'!K99=0,0,IF('Indicator Data'!K99&gt;AG$194,10,IF('Indicator Data'!K99&lt;AG$195,0,10-(AG$194-'Indicator Data'!K99)/(AG$194-AG$195)*10)))</f>
        <v>5.7971014492753623</v>
      </c>
      <c r="AH97" s="196">
        <f t="shared" si="45"/>
        <v>0</v>
      </c>
      <c r="AI97" s="196">
        <f t="shared" si="46"/>
        <v>0</v>
      </c>
      <c r="AJ97" s="196">
        <f t="shared" si="47"/>
        <v>0</v>
      </c>
      <c r="AK97" s="196">
        <f t="shared" si="48"/>
        <v>0</v>
      </c>
      <c r="AL97" s="196">
        <f t="shared" si="49"/>
        <v>0</v>
      </c>
      <c r="AM97" s="196">
        <f t="shared" si="50"/>
        <v>0</v>
      </c>
      <c r="AN97" s="196">
        <f t="shared" si="51"/>
        <v>9.9346694766472528</v>
      </c>
      <c r="AO97" s="193">
        <f t="shared" si="52"/>
        <v>0</v>
      </c>
      <c r="AP97" s="193">
        <f t="shared" si="53"/>
        <v>3.5046705159800924</v>
      </c>
      <c r="AQ97" s="193">
        <f t="shared" si="54"/>
        <v>0</v>
      </c>
      <c r="AR97" s="193">
        <f t="shared" si="55"/>
        <v>0</v>
      </c>
      <c r="AS97" s="196">
        <f t="shared" si="56"/>
        <v>7.8658854629613071</v>
      </c>
      <c r="AT97" s="196">
        <f>IF('Indicator Data'!AY99&lt;1000,"x",IF('Indicator Data'!L99&gt;AT$194,10,IF('Indicator Data'!L99&lt;AT$195,0,10-(AT$194-'Indicator Data'!L99)/(AT$194-AT$195)*10)))</f>
        <v>2.2222222222222223</v>
      </c>
      <c r="AU97" s="193">
        <f t="shared" si="57"/>
        <v>5.0440538425917651</v>
      </c>
      <c r="AV97" s="191">
        <f t="shared" si="58"/>
        <v>1.9849861993501861</v>
      </c>
      <c r="AW97" s="196">
        <f>IF('Indicator Data'!M99=0,0,IF('Indicator Data'!M99&gt;AW$194,10,IF('Indicator Data'!M99&lt;AW$195,0,10-(AW$194-'Indicator Data'!M99)/(AW$194-AW$195)*10)))</f>
        <v>0.87778345874258079</v>
      </c>
      <c r="AX97" s="196">
        <f>IF('Indicator Data'!N99=0,0,IF(LOG('Indicator Data'!N99)&gt;LOG(AX$194),10,IF(LOG('Indicator Data'!N99)&lt;LOG(AX$195),0,10-(LOG(AX$194)-LOG('Indicator Data'!N99))/(LOG(AX$194)-LOG(AX$195))*10)))</f>
        <v>2.1220679985316435</v>
      </c>
      <c r="AY97" s="193">
        <f t="shared" si="59"/>
        <v>1.5200828319174577</v>
      </c>
      <c r="AZ97" s="196">
        <f>'Indicator Data'!O99</f>
        <v>0</v>
      </c>
      <c r="BA97" s="196">
        <f>'Indicator Data'!P99</f>
        <v>0</v>
      </c>
      <c r="BB97" s="193">
        <f t="shared" si="60"/>
        <v>0</v>
      </c>
      <c r="BC97" s="191">
        <f t="shared" si="61"/>
        <v>1.0640579823422205</v>
      </c>
      <c r="BD97" s="68"/>
    </row>
    <row r="98" spans="1:56" s="43" customFormat="1" x14ac:dyDescent="0.2">
      <c r="A98" s="65" t="s">
        <v>178</v>
      </c>
      <c r="B98" s="69" t="s">
        <v>177</v>
      </c>
      <c r="C98" s="196">
        <f>IF('Indicator Data'!C100=0,0,IF(LOG('Indicator Data'!C100)&gt;C$194,10,IF(LOG('Indicator Data'!C100)&lt;C$195,0,10-(C$194-LOG('Indicator Data'!C100))/(C$194-C$195)*10)))</f>
        <v>0</v>
      </c>
      <c r="D98" s="196">
        <f>IF('Indicator Data'!D100=0,0,IF(LOG('Indicator Data'!D100)&gt;D$194,10,IF(LOG('Indicator Data'!D100)&lt;D$195,0,10-(D$194-LOG('Indicator Data'!D100))/(D$194-D$195)*10)))</f>
        <v>0</v>
      </c>
      <c r="E98" s="196">
        <f t="shared" si="31"/>
        <v>0</v>
      </c>
      <c r="F98" s="196">
        <f>IF('Indicator Data'!E100=0,0,IF(LOG('Indicator Data'!E100)&gt;F$194,10,IF(LOG('Indicator Data'!E100)&lt;F$195,0,10-(F$194-LOG('Indicator Data'!E100))/(F$194-F$195)*10)))</f>
        <v>5.682503180159344</v>
      </c>
      <c r="G98" s="196">
        <f>IF('Indicator Data'!F100=0,0,IF(LOG('Indicator Data'!F100)&gt;G$194,10,IF(LOG('Indicator Data'!F100)&lt;G$195,0,10-(G$194-LOG('Indicator Data'!F100))/(G$194-G$195)*10)))</f>
        <v>0</v>
      </c>
      <c r="H98" s="196">
        <f>IF('Indicator Data'!G100=0,0,IF(LOG('Indicator Data'!G100)&gt;H$194,10,IF(LOG('Indicator Data'!G100)&lt;H$195,0,10-(H$194-LOG('Indicator Data'!G100))/(H$194-H$195)*10)))</f>
        <v>0</v>
      </c>
      <c r="I98" s="196">
        <f>IF('Indicator Data'!H100=0,0,IF(LOG('Indicator Data'!H100)&gt;I$194,10,IF(LOG('Indicator Data'!H100)&lt;I$195,0,10-(I$194-LOG('Indicator Data'!H100))/(I$194-I$195)*10)))</f>
        <v>0</v>
      </c>
      <c r="J98" s="196">
        <f t="shared" si="32"/>
        <v>0</v>
      </c>
      <c r="K98" s="196">
        <f>IF('Indicator Data'!I100=0,0,IF(LOG('Indicator Data'!I100)&gt;K$194,10,IF(LOG('Indicator Data'!I100)&lt;K$195,0,10-(K$194-LOG('Indicator Data'!I100))/(K$194-K$195)*10)))</f>
        <v>0</v>
      </c>
      <c r="L98" s="196">
        <f t="shared" si="33"/>
        <v>0</v>
      </c>
      <c r="M98" s="196">
        <f>IF('Indicator Data'!J100=0,0,IF(LOG('Indicator Data'!J100)&gt;M$194,10,IF(LOG('Indicator Data'!J100)&lt;M$195,0,10-(M$194-LOG('Indicator Data'!J100))/(M$194-M$195)*10)))</f>
        <v>0</v>
      </c>
      <c r="N98" s="199">
        <f>'Indicator Data'!C100/'Indicator Data'!$AX100</f>
        <v>0</v>
      </c>
      <c r="O98" s="199">
        <f>'Indicator Data'!D100/'Indicator Data'!$AX100</f>
        <v>0</v>
      </c>
      <c r="P98" s="199">
        <f>'Indicator Data'!E100/'Indicator Data'!$AX100</f>
        <v>4.3664796881844455E-4</v>
      </c>
      <c r="Q98" s="199">
        <f>'Indicator Data'!F100/'Indicator Data'!$AX100</f>
        <v>0</v>
      </c>
      <c r="R98" s="199">
        <f>'Indicator Data'!G100/'Indicator Data'!$AX100</f>
        <v>0</v>
      </c>
      <c r="S98" s="199">
        <f>'Indicator Data'!H100/'Indicator Data'!$AX100</f>
        <v>0</v>
      </c>
      <c r="T98" s="199">
        <f>'Indicator Data'!I100/'Indicator Data'!$AX100</f>
        <v>0</v>
      </c>
      <c r="U98" s="199">
        <f>'Indicator Data'!J100/'Indicator Data'!$AX100</f>
        <v>0</v>
      </c>
      <c r="V98" s="196">
        <f t="shared" si="34"/>
        <v>0</v>
      </c>
      <c r="W98" s="196">
        <f t="shared" si="35"/>
        <v>0</v>
      </c>
      <c r="X98" s="196">
        <f t="shared" si="36"/>
        <v>0</v>
      </c>
      <c r="Y98" s="196">
        <f t="shared" si="37"/>
        <v>0.62378281259777779</v>
      </c>
      <c r="Z98" s="196">
        <f t="shared" si="38"/>
        <v>0</v>
      </c>
      <c r="AA98" s="196">
        <f t="shared" si="39"/>
        <v>0</v>
      </c>
      <c r="AB98" s="196">
        <f t="shared" si="40"/>
        <v>0</v>
      </c>
      <c r="AC98" s="196">
        <f t="shared" si="41"/>
        <v>0</v>
      </c>
      <c r="AD98" s="196">
        <f t="shared" si="42"/>
        <v>0</v>
      </c>
      <c r="AE98" s="196">
        <f t="shared" si="43"/>
        <v>0</v>
      </c>
      <c r="AF98" s="196">
        <f t="shared" si="44"/>
        <v>0</v>
      </c>
      <c r="AG98" s="196">
        <f>IF('Indicator Data'!K100=0,0,IF('Indicator Data'!K100&gt;AG$194,10,IF('Indicator Data'!K100&lt;AG$195,0,10-(AG$194-'Indicator Data'!K100)/(AG$194-AG$195)*10)))</f>
        <v>0</v>
      </c>
      <c r="AH98" s="196">
        <f t="shared" si="45"/>
        <v>0</v>
      </c>
      <c r="AI98" s="196">
        <f t="shared" si="46"/>
        <v>0</v>
      </c>
      <c r="AJ98" s="196">
        <f t="shared" si="47"/>
        <v>0</v>
      </c>
      <c r="AK98" s="196">
        <f t="shared" si="48"/>
        <v>0</v>
      </c>
      <c r="AL98" s="196">
        <f t="shared" si="49"/>
        <v>0</v>
      </c>
      <c r="AM98" s="196">
        <f t="shared" si="50"/>
        <v>0</v>
      </c>
      <c r="AN98" s="196">
        <f t="shared" si="51"/>
        <v>0</v>
      </c>
      <c r="AO98" s="193">
        <f t="shared" si="52"/>
        <v>0</v>
      </c>
      <c r="AP98" s="193">
        <f t="shared" si="53"/>
        <v>3.5658083619959777</v>
      </c>
      <c r="AQ98" s="193">
        <f t="shared" si="54"/>
        <v>0</v>
      </c>
      <c r="AR98" s="193">
        <f t="shared" si="55"/>
        <v>0</v>
      </c>
      <c r="AS98" s="196">
        <f t="shared" si="56"/>
        <v>0</v>
      </c>
      <c r="AT98" s="196">
        <f>IF('Indicator Data'!AY100&lt;1000,"x",IF('Indicator Data'!L100&gt;AT$194,10,IF('Indicator Data'!L100&lt;AT$195,0,10-(AT$194-'Indicator Data'!L100)/(AT$194-AT$195)*10)))</f>
        <v>1.1111111111111107</v>
      </c>
      <c r="AU98" s="193">
        <f t="shared" si="57"/>
        <v>0.55555555555555536</v>
      </c>
      <c r="AV98" s="191">
        <f t="shared" si="58"/>
        <v>0.93255798978032955</v>
      </c>
      <c r="AW98" s="196">
        <f>IF('Indicator Data'!M100=0,0,IF('Indicator Data'!M100&gt;AW$194,10,IF('Indicator Data'!M100&lt;AW$195,0,10-(AW$194-'Indicator Data'!M100)/(AW$194-AW$195)*10)))</f>
        <v>0.90639506746962972</v>
      </c>
      <c r="AX98" s="196">
        <f>IF('Indicator Data'!N100=0,0,IF(LOG('Indicator Data'!N100)&gt;LOG(AX$194),10,IF(LOG('Indicator Data'!N100)&lt;LOG(AX$195),0,10-(LOG(AX$194)-LOG('Indicator Data'!N100))/(LOG(AX$194)-LOG(AX$195))*10)))</f>
        <v>1.7395543613432558</v>
      </c>
      <c r="AY98" s="193">
        <f t="shared" si="59"/>
        <v>1.3318434739998017</v>
      </c>
      <c r="AZ98" s="196">
        <f>'Indicator Data'!O100</f>
        <v>0</v>
      </c>
      <c r="BA98" s="196">
        <f>'Indicator Data'!P100</f>
        <v>0</v>
      </c>
      <c r="BB98" s="193">
        <f t="shared" si="60"/>
        <v>0</v>
      </c>
      <c r="BC98" s="191">
        <f t="shared" si="61"/>
        <v>0.93229043179986115</v>
      </c>
      <c r="BD98" s="68"/>
    </row>
    <row r="99" spans="1:56" s="43" customFormat="1" x14ac:dyDescent="0.2">
      <c r="A99" s="65" t="s">
        <v>180</v>
      </c>
      <c r="B99" s="69" t="s">
        <v>179</v>
      </c>
      <c r="C99" s="196">
        <f>IF('Indicator Data'!C101=0,0,IF(LOG('Indicator Data'!C101)&gt;C$194,10,IF(LOG('Indicator Data'!C101)&lt;C$195,0,10-(C$194-LOG('Indicator Data'!C101))/(C$194-C$195)*10)))</f>
        <v>7.5993324120956762</v>
      </c>
      <c r="D99" s="196">
        <f>IF('Indicator Data'!D101=0,0,IF(LOG('Indicator Data'!D101)&gt;D$194,10,IF(LOG('Indicator Data'!D101)&lt;D$195,0,10-(D$194-LOG('Indicator Data'!D101))/(D$194-D$195)*10)))</f>
        <v>0</v>
      </c>
      <c r="E99" s="196">
        <f t="shared" si="31"/>
        <v>4.8645309809603967</v>
      </c>
      <c r="F99" s="196">
        <f>IF('Indicator Data'!E101=0,0,IF(LOG('Indicator Data'!E101)&gt;F$194,10,IF(LOG('Indicator Data'!E101)&lt;F$195,0,10-(F$194-LOG('Indicator Data'!E101))/(F$194-F$195)*10)))</f>
        <v>4.1871528518445285</v>
      </c>
      <c r="G99" s="196">
        <f>IF('Indicator Data'!F101=0,0,IF(LOG('Indicator Data'!F101)&gt;G$194,10,IF(LOG('Indicator Data'!F101)&lt;G$195,0,10-(G$194-LOG('Indicator Data'!F101))/(G$194-G$195)*10)))</f>
        <v>8.4266989895596467</v>
      </c>
      <c r="H99" s="196">
        <f>IF('Indicator Data'!G101=0,0,IF(LOG('Indicator Data'!G101)&gt;H$194,10,IF(LOG('Indicator Data'!G101)&lt;H$195,0,10-(H$194-LOG('Indicator Data'!G101))/(H$194-H$195)*10)))</f>
        <v>0</v>
      </c>
      <c r="I99" s="196">
        <f>IF('Indicator Data'!H101=0,0,IF(LOG('Indicator Data'!H101)&gt;I$194,10,IF(LOG('Indicator Data'!H101)&lt;I$195,0,10-(I$194-LOG('Indicator Data'!H101))/(I$194-I$195)*10)))</f>
        <v>0</v>
      </c>
      <c r="J99" s="196">
        <f t="shared" si="32"/>
        <v>0</v>
      </c>
      <c r="K99" s="196">
        <f>IF('Indicator Data'!I101=0,0,IF(LOG('Indicator Data'!I101)&gt;K$194,10,IF(LOG('Indicator Data'!I101)&lt;K$195,0,10-(K$194-LOG('Indicator Data'!I101))/(K$194-K$195)*10)))</f>
        <v>0</v>
      </c>
      <c r="L99" s="196">
        <f t="shared" si="33"/>
        <v>0</v>
      </c>
      <c r="M99" s="196">
        <f>IF('Indicator Data'!J101=0,0,IF(LOG('Indicator Data'!J101)&gt;M$194,10,IF(LOG('Indicator Data'!J101)&lt;M$195,0,10-(M$194-LOG('Indicator Data'!J101))/(M$194-M$195)*10)))</f>
        <v>0</v>
      </c>
      <c r="N99" s="199">
        <f>'Indicator Data'!C101/'Indicator Data'!$AX101</f>
        <v>1.766992662810165E-3</v>
      </c>
      <c r="O99" s="199">
        <f>'Indicator Data'!D101/'Indicator Data'!$AX101</f>
        <v>0</v>
      </c>
      <c r="P99" s="199">
        <f>'Indicator Data'!E101/'Indicator Data'!$AX101</f>
        <v>7.6271611432098679E-5</v>
      </c>
      <c r="Q99" s="199">
        <f>'Indicator Data'!F101/'Indicator Data'!$AX101</f>
        <v>3.7860066909392066E-3</v>
      </c>
      <c r="R99" s="199">
        <f>'Indicator Data'!G101/'Indicator Data'!$AX101</f>
        <v>0</v>
      </c>
      <c r="S99" s="199">
        <f>'Indicator Data'!H101/'Indicator Data'!$AX101</f>
        <v>0</v>
      </c>
      <c r="T99" s="199">
        <f>'Indicator Data'!I101/'Indicator Data'!$AX101</f>
        <v>0</v>
      </c>
      <c r="U99" s="199">
        <f>'Indicator Data'!J101/'Indicator Data'!$AX101</f>
        <v>0</v>
      </c>
      <c r="V99" s="196">
        <f t="shared" si="34"/>
        <v>8.8349633140508246</v>
      </c>
      <c r="W99" s="196">
        <f t="shared" si="35"/>
        <v>0</v>
      </c>
      <c r="X99" s="196">
        <f t="shared" si="36"/>
        <v>6.0821419246428121</v>
      </c>
      <c r="Y99" s="196">
        <f t="shared" si="37"/>
        <v>0.10895944490299847</v>
      </c>
      <c r="Z99" s="196">
        <f t="shared" si="38"/>
        <v>7.5720133818784134</v>
      </c>
      <c r="AA99" s="196">
        <f t="shared" si="39"/>
        <v>0</v>
      </c>
      <c r="AB99" s="196">
        <f t="shared" si="40"/>
        <v>0</v>
      </c>
      <c r="AC99" s="196">
        <f t="shared" si="41"/>
        <v>0</v>
      </c>
      <c r="AD99" s="196">
        <f t="shared" si="42"/>
        <v>0</v>
      </c>
      <c r="AE99" s="196">
        <f t="shared" si="43"/>
        <v>0</v>
      </c>
      <c r="AF99" s="196">
        <f t="shared" si="44"/>
        <v>0</v>
      </c>
      <c r="AG99" s="196">
        <f>IF('Indicator Data'!K101=0,0,IF('Indicator Data'!K101&gt;AG$194,10,IF('Indicator Data'!K101&lt;AG$195,0,10-(AG$194-'Indicator Data'!K101)/(AG$194-AG$195)*10)))</f>
        <v>0</v>
      </c>
      <c r="AH99" s="196">
        <f t="shared" si="45"/>
        <v>8.2171478630732508</v>
      </c>
      <c r="AI99" s="196">
        <f t="shared" si="46"/>
        <v>0</v>
      </c>
      <c r="AJ99" s="196">
        <f t="shared" si="47"/>
        <v>0</v>
      </c>
      <c r="AK99" s="196">
        <f t="shared" si="48"/>
        <v>0</v>
      </c>
      <c r="AL99" s="196">
        <f t="shared" si="49"/>
        <v>0</v>
      </c>
      <c r="AM99" s="196">
        <f t="shared" si="50"/>
        <v>0</v>
      </c>
      <c r="AN99" s="196">
        <f t="shared" si="51"/>
        <v>0</v>
      </c>
      <c r="AO99" s="193">
        <f t="shared" si="52"/>
        <v>5.5063043351969698</v>
      </c>
      <c r="AP99" s="193">
        <f t="shared" si="53"/>
        <v>2.3830850514029231</v>
      </c>
      <c r="AQ99" s="193">
        <f t="shared" si="54"/>
        <v>8.0288397337487112</v>
      </c>
      <c r="AR99" s="193">
        <f t="shared" si="55"/>
        <v>0</v>
      </c>
      <c r="AS99" s="196">
        <f t="shared" si="56"/>
        <v>0</v>
      </c>
      <c r="AT99" s="196">
        <f>IF('Indicator Data'!AY101&lt;1000,"x",IF('Indicator Data'!L101&gt;AT$194,10,IF('Indicator Data'!L101&lt;AT$195,0,10-(AT$194-'Indicator Data'!L101)/(AT$194-AT$195)*10)))</f>
        <v>6.6666666666666679</v>
      </c>
      <c r="AU99" s="193">
        <f t="shared" si="57"/>
        <v>3.3333333333333339</v>
      </c>
      <c r="AV99" s="191">
        <f t="shared" si="58"/>
        <v>4.4585003379625503</v>
      </c>
      <c r="AW99" s="196">
        <f>IF('Indicator Data'!M101=0,0,IF('Indicator Data'!M101&gt;AW$194,10,IF('Indicator Data'!M101&lt;AW$195,0,10-(AW$194-'Indicator Data'!M101)/(AW$194-AW$195)*10)))</f>
        <v>8.7765902934927524</v>
      </c>
      <c r="AX99" s="196">
        <f>IF('Indicator Data'!N101=0,0,IF(LOG('Indicator Data'!N101)&gt;LOG(AX$194),10,IF(LOG('Indicator Data'!N101)&lt;LOG(AX$195),0,10-(LOG(AX$194)-LOG('Indicator Data'!N101))/(LOG(AX$194)-LOG(AX$195))*10)))</f>
        <v>8.1565710437662791</v>
      </c>
      <c r="AY99" s="193">
        <f t="shared" si="59"/>
        <v>8.4848142326710416</v>
      </c>
      <c r="AZ99" s="196">
        <f>'Indicator Data'!O101</f>
        <v>4</v>
      </c>
      <c r="BA99" s="196">
        <f>'Indicator Data'!P101</f>
        <v>3</v>
      </c>
      <c r="BB99" s="193">
        <f t="shared" si="60"/>
        <v>8</v>
      </c>
      <c r="BC99" s="191">
        <f t="shared" si="61"/>
        <v>8</v>
      </c>
      <c r="BD99" s="68"/>
    </row>
    <row r="100" spans="1:56" s="43" customFormat="1" x14ac:dyDescent="0.2">
      <c r="A100" s="65" t="s">
        <v>182</v>
      </c>
      <c r="B100" s="69" t="s">
        <v>181</v>
      </c>
      <c r="C100" s="196">
        <f>IF('Indicator Data'!C102=0,0,IF(LOG('Indicator Data'!C102)&gt;C$194,10,IF(LOG('Indicator Data'!C102)&lt;C$195,0,10-(C$194-LOG('Indicator Data'!C102))/(C$194-C$195)*10)))</f>
        <v>2.203776977004126</v>
      </c>
      <c r="D100" s="196">
        <f>IF('Indicator Data'!D102=0,0,IF(LOG('Indicator Data'!D102)&gt;D$194,10,IF(LOG('Indicator Data'!D102)&lt;D$195,0,10-(D$194-LOG('Indicator Data'!D102))/(D$194-D$195)*10)))</f>
        <v>0</v>
      </c>
      <c r="E100" s="196">
        <f t="shared" si="31"/>
        <v>1.1627253491970002</v>
      </c>
      <c r="F100" s="196">
        <f>IF('Indicator Data'!E102=0,0,IF(LOG('Indicator Data'!E102)&gt;F$194,10,IF(LOG('Indicator Data'!E102)&lt;F$195,0,10-(F$194-LOG('Indicator Data'!E102))/(F$194-F$195)*10)))</f>
        <v>2.4212073713848365</v>
      </c>
      <c r="G100" s="196">
        <f>IF('Indicator Data'!F102=0,0,IF(LOG('Indicator Data'!F102)&gt;G$194,10,IF(LOG('Indicator Data'!F102)&lt;G$195,0,10-(G$194-LOG('Indicator Data'!F102))/(G$194-G$195)*10)))</f>
        <v>0</v>
      </c>
      <c r="H100" s="196">
        <f>IF('Indicator Data'!G102=0,0,IF(LOG('Indicator Data'!G102)&gt;H$194,10,IF(LOG('Indicator Data'!G102)&lt;H$195,0,10-(H$194-LOG('Indicator Data'!G102))/(H$194-H$195)*10)))</f>
        <v>0</v>
      </c>
      <c r="I100" s="196">
        <f>IF('Indicator Data'!H102=0,0,IF(LOG('Indicator Data'!H102)&gt;I$194,10,IF(LOG('Indicator Data'!H102)&lt;I$195,0,10-(I$194-LOG('Indicator Data'!H102))/(I$194-I$195)*10)))</f>
        <v>0</v>
      </c>
      <c r="J100" s="196">
        <f t="shared" si="32"/>
        <v>0</v>
      </c>
      <c r="K100" s="196">
        <f>IF('Indicator Data'!I102=0,0,IF(LOG('Indicator Data'!I102)&gt;K$194,10,IF(LOG('Indicator Data'!I102)&lt;K$195,0,10-(K$194-LOG('Indicator Data'!I102))/(K$194-K$195)*10)))</f>
        <v>0</v>
      </c>
      <c r="L100" s="196">
        <f t="shared" si="33"/>
        <v>0</v>
      </c>
      <c r="M100" s="196">
        <f>IF('Indicator Data'!J102=0,0,IF(LOG('Indicator Data'!J102)&gt;M$194,10,IF(LOG('Indicator Data'!J102)&lt;M$195,0,10-(M$194-LOG('Indicator Data'!J102))/(M$194-M$195)*10)))</f>
        <v>0</v>
      </c>
      <c r="N100" s="199">
        <f>'Indicator Data'!C102/'Indicator Data'!$AX102</f>
        <v>2.0615329793678507E-3</v>
      </c>
      <c r="O100" s="199">
        <f>'Indicator Data'!D102/'Indicator Data'!$AX102</f>
        <v>0</v>
      </c>
      <c r="P100" s="199">
        <f>'Indicator Data'!E102/'Indicator Data'!$AX102</f>
        <v>2.5186188219363573E-3</v>
      </c>
      <c r="Q100" s="199">
        <f>'Indicator Data'!F102/'Indicator Data'!$AX102</f>
        <v>0</v>
      </c>
      <c r="R100" s="199">
        <f>'Indicator Data'!G102/'Indicator Data'!$AX102</f>
        <v>0</v>
      </c>
      <c r="S100" s="199">
        <f>'Indicator Data'!H102/'Indicator Data'!$AX102</f>
        <v>0</v>
      </c>
      <c r="T100" s="199">
        <f>'Indicator Data'!I102/'Indicator Data'!$AX102</f>
        <v>0</v>
      </c>
      <c r="U100" s="199">
        <f>'Indicator Data'!J102/'Indicator Data'!$AX102</f>
        <v>0</v>
      </c>
      <c r="V100" s="196">
        <f t="shared" si="34"/>
        <v>10</v>
      </c>
      <c r="W100" s="196">
        <f t="shared" si="35"/>
        <v>0</v>
      </c>
      <c r="X100" s="196">
        <f t="shared" si="36"/>
        <v>7.5974692664795773</v>
      </c>
      <c r="Y100" s="196">
        <f t="shared" si="37"/>
        <v>3.5980268884805096</v>
      </c>
      <c r="Z100" s="196">
        <f t="shared" si="38"/>
        <v>0</v>
      </c>
      <c r="AA100" s="196">
        <f t="shared" si="39"/>
        <v>0</v>
      </c>
      <c r="AB100" s="196">
        <f t="shared" si="40"/>
        <v>0</v>
      </c>
      <c r="AC100" s="196">
        <f t="shared" si="41"/>
        <v>0</v>
      </c>
      <c r="AD100" s="196">
        <f t="shared" si="42"/>
        <v>0</v>
      </c>
      <c r="AE100" s="196">
        <f t="shared" si="43"/>
        <v>0</v>
      </c>
      <c r="AF100" s="196">
        <f t="shared" si="44"/>
        <v>0</v>
      </c>
      <c r="AG100" s="196">
        <f>IF('Indicator Data'!K102=0,0,IF('Indicator Data'!K102&gt;AG$194,10,IF('Indicator Data'!K102&lt;AG$195,0,10-(AG$194-'Indicator Data'!K102)/(AG$194-AG$195)*10)))</f>
        <v>0</v>
      </c>
      <c r="AH100" s="196">
        <f t="shared" si="45"/>
        <v>6.1018884885020626</v>
      </c>
      <c r="AI100" s="196">
        <f t="shared" si="46"/>
        <v>0</v>
      </c>
      <c r="AJ100" s="196">
        <f t="shared" si="47"/>
        <v>0</v>
      </c>
      <c r="AK100" s="196">
        <f t="shared" si="48"/>
        <v>0</v>
      </c>
      <c r="AL100" s="196">
        <f t="shared" si="49"/>
        <v>0</v>
      </c>
      <c r="AM100" s="196">
        <f t="shared" si="50"/>
        <v>0</v>
      </c>
      <c r="AN100" s="196">
        <f t="shared" si="51"/>
        <v>0</v>
      </c>
      <c r="AO100" s="193">
        <f t="shared" si="52"/>
        <v>5.1988302906833486</v>
      </c>
      <c r="AP100" s="193">
        <f t="shared" si="53"/>
        <v>3.0310134209147774</v>
      </c>
      <c r="AQ100" s="193">
        <f t="shared" si="54"/>
        <v>0</v>
      </c>
      <c r="AR100" s="193">
        <f t="shared" si="55"/>
        <v>0</v>
      </c>
      <c r="AS100" s="196">
        <f t="shared" si="56"/>
        <v>0</v>
      </c>
      <c r="AT100" s="196" t="str">
        <f>IF('Indicator Data'!AY102&lt;1000,"x",IF('Indicator Data'!L102&gt;AT$194,10,IF('Indicator Data'!L102&lt;AT$195,0,10-(AT$194-'Indicator Data'!L102)/(AT$194-AT$195)*10)))</f>
        <v>x</v>
      </c>
      <c r="AU100" s="193">
        <f t="shared" si="57"/>
        <v>0</v>
      </c>
      <c r="AV100" s="191">
        <f t="shared" si="58"/>
        <v>1.9216757465928858</v>
      </c>
      <c r="AW100" s="196">
        <f>IF('Indicator Data'!M102=0,0,IF('Indicator Data'!M102&gt;AW$194,10,IF('Indicator Data'!M102&lt;AW$195,0,10-(AW$194-'Indicator Data'!M102)/(AW$194-AW$195)*10)))</f>
        <v>7.4411372191356406E-3</v>
      </c>
      <c r="AX100" s="196">
        <f>IF('Indicator Data'!N102=0,0,IF(LOG('Indicator Data'!N102)&gt;LOG(AX$194),10,IF(LOG('Indicator Data'!N102)&lt;LOG(AX$195),0,10-(LOG(AX$194)-LOG('Indicator Data'!N102))/(LOG(AX$194)-LOG(AX$195))*10)))</f>
        <v>0</v>
      </c>
      <c r="AY100" s="193">
        <f t="shared" si="59"/>
        <v>3.7211917366243422E-3</v>
      </c>
      <c r="AZ100" s="196">
        <f>'Indicator Data'!O102</f>
        <v>0</v>
      </c>
      <c r="BA100" s="196">
        <f>'Indicator Data'!P102</f>
        <v>0</v>
      </c>
      <c r="BB100" s="193">
        <f t="shared" si="60"/>
        <v>0</v>
      </c>
      <c r="BC100" s="191">
        <f t="shared" si="61"/>
        <v>2.6048342156370398E-3</v>
      </c>
      <c r="BD100" s="68"/>
    </row>
    <row r="101" spans="1:56" s="43" customFormat="1" x14ac:dyDescent="0.2">
      <c r="A101" s="65" t="s">
        <v>184</v>
      </c>
      <c r="B101" s="69" t="s">
        <v>183</v>
      </c>
      <c r="C101" s="196">
        <f>IF('Indicator Data'!C103=0,0,IF(LOG('Indicator Data'!C103)&gt;C$194,10,IF(LOG('Indicator Data'!C103)&lt;C$195,0,10-(C$194-LOG('Indicator Data'!C103))/(C$194-C$195)*10)))</f>
        <v>0</v>
      </c>
      <c r="D101" s="196">
        <f>IF('Indicator Data'!D103=0,0,IF(LOG('Indicator Data'!D103)&gt;D$194,10,IF(LOG('Indicator Data'!D103)&lt;D$195,0,10-(D$194-LOG('Indicator Data'!D103))/(D$194-D$195)*10)))</f>
        <v>0</v>
      </c>
      <c r="E101" s="196">
        <f t="shared" si="31"/>
        <v>0</v>
      </c>
      <c r="F101" s="196">
        <f>IF('Indicator Data'!E103=0,0,IF(LOG('Indicator Data'!E103)&gt;F$194,10,IF(LOG('Indicator Data'!E103)&lt;F$195,0,10-(F$194-LOG('Indicator Data'!E103))/(F$194-F$195)*10)))</f>
        <v>6.5207801067433184</v>
      </c>
      <c r="G101" s="196">
        <f>IF('Indicator Data'!F103=0,0,IF(LOG('Indicator Data'!F103)&gt;G$194,10,IF(LOG('Indicator Data'!F103)&lt;G$195,0,10-(G$194-LOG('Indicator Data'!F103))/(G$194-G$195)*10)))</f>
        <v>0</v>
      </c>
      <c r="H101" s="196">
        <f>IF('Indicator Data'!G103=0,0,IF(LOG('Indicator Data'!G103)&gt;H$194,10,IF(LOG('Indicator Data'!G103)&lt;H$195,0,10-(H$194-LOG('Indicator Data'!G103))/(H$194-H$195)*10)))</f>
        <v>0</v>
      </c>
      <c r="I101" s="196">
        <f>IF('Indicator Data'!H103=0,0,IF(LOG('Indicator Data'!H103)&gt;I$194,10,IF(LOG('Indicator Data'!H103)&lt;I$195,0,10-(I$194-LOG('Indicator Data'!H103))/(I$194-I$195)*10)))</f>
        <v>0</v>
      </c>
      <c r="J101" s="196">
        <f t="shared" si="32"/>
        <v>0</v>
      </c>
      <c r="K101" s="196">
        <f>IF('Indicator Data'!I103=0,0,IF(LOG('Indicator Data'!I103)&gt;K$194,10,IF(LOG('Indicator Data'!I103)&lt;K$195,0,10-(K$194-LOG('Indicator Data'!I103))/(K$194-K$195)*10)))</f>
        <v>0</v>
      </c>
      <c r="L101" s="196">
        <f t="shared" si="33"/>
        <v>0</v>
      </c>
      <c r="M101" s="196">
        <f>IF('Indicator Data'!J103=0,0,IF(LOG('Indicator Data'!J103)&gt;M$194,10,IF(LOG('Indicator Data'!J103)&lt;M$195,0,10-(M$194-LOG('Indicator Data'!J103))/(M$194-M$195)*10)))</f>
        <v>0</v>
      </c>
      <c r="N101" s="199">
        <f>'Indicator Data'!C103/'Indicator Data'!$AX103</f>
        <v>0</v>
      </c>
      <c r="O101" s="199">
        <f>'Indicator Data'!D103/'Indicator Data'!$AX103</f>
        <v>0</v>
      </c>
      <c r="P101" s="199">
        <f>'Indicator Data'!E103/'Indicator Data'!$AX103</f>
        <v>1.3727448910244202E-3</v>
      </c>
      <c r="Q101" s="199">
        <f>'Indicator Data'!F103/'Indicator Data'!$AX103</f>
        <v>0</v>
      </c>
      <c r="R101" s="199">
        <f>'Indicator Data'!G103/'Indicator Data'!$AX103</f>
        <v>0</v>
      </c>
      <c r="S101" s="199">
        <f>'Indicator Data'!H103/'Indicator Data'!$AX103</f>
        <v>0</v>
      </c>
      <c r="T101" s="199">
        <f>'Indicator Data'!I103/'Indicator Data'!$AX103</f>
        <v>0</v>
      </c>
      <c r="U101" s="199">
        <f>'Indicator Data'!J103/'Indicator Data'!$AX103</f>
        <v>0</v>
      </c>
      <c r="V101" s="196">
        <f t="shared" si="34"/>
        <v>0</v>
      </c>
      <c r="W101" s="196">
        <f t="shared" si="35"/>
        <v>0</v>
      </c>
      <c r="X101" s="196">
        <f t="shared" si="36"/>
        <v>0</v>
      </c>
      <c r="Y101" s="196">
        <f t="shared" si="37"/>
        <v>1.9610641300348863</v>
      </c>
      <c r="Z101" s="196">
        <f t="shared" si="38"/>
        <v>0</v>
      </c>
      <c r="AA101" s="196">
        <f t="shared" si="39"/>
        <v>0</v>
      </c>
      <c r="AB101" s="196">
        <f t="shared" si="40"/>
        <v>0</v>
      </c>
      <c r="AC101" s="196">
        <f t="shared" si="41"/>
        <v>0</v>
      </c>
      <c r="AD101" s="196">
        <f t="shared" si="42"/>
        <v>0</v>
      </c>
      <c r="AE101" s="196">
        <f t="shared" si="43"/>
        <v>0</v>
      </c>
      <c r="AF101" s="196">
        <f t="shared" si="44"/>
        <v>0</v>
      </c>
      <c r="AG101" s="196">
        <f>IF('Indicator Data'!K103=0,0,IF('Indicator Data'!K103&gt;AG$194,10,IF('Indicator Data'!K103&lt;AG$195,0,10-(AG$194-'Indicator Data'!K103)/(AG$194-AG$195)*10)))</f>
        <v>2.8985507246376807</v>
      </c>
      <c r="AH101" s="196">
        <f t="shared" si="45"/>
        <v>0</v>
      </c>
      <c r="AI101" s="196">
        <f t="shared" si="46"/>
        <v>0</v>
      </c>
      <c r="AJ101" s="196">
        <f t="shared" si="47"/>
        <v>0</v>
      </c>
      <c r="AK101" s="196">
        <f t="shared" si="48"/>
        <v>0</v>
      </c>
      <c r="AL101" s="196">
        <f t="shared" si="49"/>
        <v>0</v>
      </c>
      <c r="AM101" s="196">
        <f t="shared" si="50"/>
        <v>0</v>
      </c>
      <c r="AN101" s="196">
        <f t="shared" si="51"/>
        <v>0</v>
      </c>
      <c r="AO101" s="193">
        <f t="shared" si="52"/>
        <v>0</v>
      </c>
      <c r="AP101" s="193">
        <f t="shared" si="53"/>
        <v>4.6302358346799926</v>
      </c>
      <c r="AQ101" s="193">
        <f t="shared" si="54"/>
        <v>0</v>
      </c>
      <c r="AR101" s="193">
        <f t="shared" si="55"/>
        <v>0</v>
      </c>
      <c r="AS101" s="196">
        <f t="shared" si="56"/>
        <v>1.4492753623188404</v>
      </c>
      <c r="AT101" s="196">
        <f>IF('Indicator Data'!AY103&lt;1000,"x",IF('Indicator Data'!L103&gt;AT$194,10,IF('Indicator Data'!L103&lt;AT$195,0,10-(AT$194-'Indicator Data'!L103)/(AT$194-AT$195)*10)))</f>
        <v>1.1111111111111107</v>
      </c>
      <c r="AU101" s="193">
        <f t="shared" si="57"/>
        <v>1.2801932367149755</v>
      </c>
      <c r="AV101" s="191">
        <f t="shared" si="58"/>
        <v>1.3769161404937791</v>
      </c>
      <c r="AW101" s="196">
        <f>IF('Indicator Data'!M103=0,0,IF('Indicator Data'!M103&gt;AW$194,10,IF('Indicator Data'!M103&lt;AW$195,0,10-(AW$194-'Indicator Data'!M103)/(AW$194-AW$195)*10)))</f>
        <v>0.16850958515824566</v>
      </c>
      <c r="AX101" s="196">
        <f>IF('Indicator Data'!N103=0,0,IF(LOG('Indicator Data'!N103)&gt;LOG(AX$194),10,IF(LOG('Indicator Data'!N103)&lt;LOG(AX$195),0,10-(LOG(AX$194)-LOG('Indicator Data'!N103))/(LOG(AX$194)-LOG(AX$195))*10)))</f>
        <v>0</v>
      </c>
      <c r="AY101" s="193">
        <f t="shared" si="59"/>
        <v>8.4576687300687875E-2</v>
      </c>
      <c r="AZ101" s="196">
        <f>'Indicator Data'!O103</f>
        <v>0</v>
      </c>
      <c r="BA101" s="196">
        <f>'Indicator Data'!P103</f>
        <v>0</v>
      </c>
      <c r="BB101" s="193">
        <f t="shared" si="60"/>
        <v>0</v>
      </c>
      <c r="BC101" s="191">
        <f t="shared" si="61"/>
        <v>5.9203681110481521E-2</v>
      </c>
      <c r="BD101" s="68"/>
    </row>
    <row r="102" spans="1:56" s="43" customFormat="1" x14ac:dyDescent="0.2">
      <c r="A102" s="65" t="s">
        <v>186</v>
      </c>
      <c r="B102" s="69" t="s">
        <v>185</v>
      </c>
      <c r="C102" s="196">
        <f>IF('Indicator Data'!C104=0,0,IF(LOG('Indicator Data'!C104)&gt;C$194,10,IF(LOG('Indicator Data'!C104)&lt;C$195,0,10-(C$194-LOG('Indicator Data'!C104))/(C$194-C$195)*10)))</f>
        <v>0</v>
      </c>
      <c r="D102" s="196">
        <f>IF('Indicator Data'!D104=0,0,IF(LOG('Indicator Data'!D104)&gt;D$194,10,IF(LOG('Indicator Data'!D104)&lt;D$195,0,10-(D$194-LOG('Indicator Data'!D104))/(D$194-D$195)*10)))</f>
        <v>0</v>
      </c>
      <c r="E102" s="196">
        <f t="shared" si="31"/>
        <v>0</v>
      </c>
      <c r="F102" s="196">
        <f>IF('Indicator Data'!E104=0,0,IF(LOG('Indicator Data'!E104)&gt;F$194,10,IF(LOG('Indicator Data'!E104)&lt;F$195,0,10-(F$194-LOG('Indicator Data'!E104))/(F$194-F$195)*10)))</f>
        <v>4.2474250108400469</v>
      </c>
      <c r="G102" s="196">
        <f>IF('Indicator Data'!F104=0,0,IF(LOG('Indicator Data'!F104)&gt;G$194,10,IF(LOG('Indicator Data'!F104)&lt;G$195,0,10-(G$194-LOG('Indicator Data'!F104))/(G$194-G$195)*10)))</f>
        <v>0</v>
      </c>
      <c r="H102" s="196">
        <f>IF('Indicator Data'!G104=0,0,IF(LOG('Indicator Data'!G104)&gt;H$194,10,IF(LOG('Indicator Data'!G104)&lt;H$195,0,10-(H$194-LOG('Indicator Data'!G104))/(H$194-H$195)*10)))</f>
        <v>0</v>
      </c>
      <c r="I102" s="196">
        <f>IF('Indicator Data'!H104=0,0,IF(LOG('Indicator Data'!H104)&gt;I$194,10,IF(LOG('Indicator Data'!H104)&lt;I$195,0,10-(I$194-LOG('Indicator Data'!H104))/(I$194-I$195)*10)))</f>
        <v>0</v>
      </c>
      <c r="J102" s="196">
        <f t="shared" si="32"/>
        <v>0</v>
      </c>
      <c r="K102" s="196">
        <f>IF('Indicator Data'!I104=0,0,IF(LOG('Indicator Data'!I104)&gt;K$194,10,IF(LOG('Indicator Data'!I104)&lt;K$195,0,10-(K$194-LOG('Indicator Data'!I104))/(K$194-K$195)*10)))</f>
        <v>0</v>
      </c>
      <c r="L102" s="196">
        <f t="shared" si="33"/>
        <v>0</v>
      </c>
      <c r="M102" s="196">
        <f>IF('Indicator Data'!J104=0,0,IF(LOG('Indicator Data'!J104)&gt;M$194,10,IF(LOG('Indicator Data'!J104)&lt;M$195,0,10-(M$194-LOG('Indicator Data'!J104))/(M$194-M$195)*10)))</f>
        <v>0</v>
      </c>
      <c r="N102" s="199">
        <f>'Indicator Data'!C104/'Indicator Data'!$AX104</f>
        <v>0</v>
      </c>
      <c r="O102" s="199">
        <f>'Indicator Data'!D104/'Indicator Data'!$AX104</f>
        <v>0</v>
      </c>
      <c r="P102" s="199">
        <f>'Indicator Data'!E104/'Indicator Data'!$AX104</f>
        <v>9.204678922389829E-4</v>
      </c>
      <c r="Q102" s="199">
        <f>'Indicator Data'!F104/'Indicator Data'!$AX104</f>
        <v>0</v>
      </c>
      <c r="R102" s="199">
        <f>'Indicator Data'!G104/'Indicator Data'!$AX104</f>
        <v>0</v>
      </c>
      <c r="S102" s="199">
        <f>'Indicator Data'!H104/'Indicator Data'!$AX104</f>
        <v>0</v>
      </c>
      <c r="T102" s="199">
        <f>'Indicator Data'!I104/'Indicator Data'!$AX104</f>
        <v>0</v>
      </c>
      <c r="U102" s="199">
        <f>'Indicator Data'!J104/'Indicator Data'!$AX104</f>
        <v>0</v>
      </c>
      <c r="V102" s="196">
        <f t="shared" si="34"/>
        <v>0</v>
      </c>
      <c r="W102" s="196">
        <f t="shared" si="35"/>
        <v>0</v>
      </c>
      <c r="X102" s="196">
        <f t="shared" si="36"/>
        <v>0</v>
      </c>
      <c r="Y102" s="196">
        <f t="shared" si="37"/>
        <v>1.3149541317699747</v>
      </c>
      <c r="Z102" s="196">
        <f t="shared" si="38"/>
        <v>0</v>
      </c>
      <c r="AA102" s="196">
        <f t="shared" si="39"/>
        <v>0</v>
      </c>
      <c r="AB102" s="196">
        <f t="shared" si="40"/>
        <v>0</v>
      </c>
      <c r="AC102" s="196">
        <f t="shared" si="41"/>
        <v>0</v>
      </c>
      <c r="AD102" s="196">
        <f t="shared" si="42"/>
        <v>0</v>
      </c>
      <c r="AE102" s="196">
        <f t="shared" si="43"/>
        <v>0</v>
      </c>
      <c r="AF102" s="196">
        <f t="shared" si="44"/>
        <v>0</v>
      </c>
      <c r="AG102" s="196">
        <f>IF('Indicator Data'!K104=0,0,IF('Indicator Data'!K104&gt;AG$194,10,IF('Indicator Data'!K104&lt;AG$195,0,10-(AG$194-'Indicator Data'!K104)/(AG$194-AG$195)*10)))</f>
        <v>0</v>
      </c>
      <c r="AH102" s="196">
        <f t="shared" si="45"/>
        <v>0</v>
      </c>
      <c r="AI102" s="196">
        <f t="shared" si="46"/>
        <v>0</v>
      </c>
      <c r="AJ102" s="196">
        <f t="shared" si="47"/>
        <v>0</v>
      </c>
      <c r="AK102" s="196">
        <f t="shared" si="48"/>
        <v>0</v>
      </c>
      <c r="AL102" s="196">
        <f t="shared" si="49"/>
        <v>0</v>
      </c>
      <c r="AM102" s="196">
        <f t="shared" si="50"/>
        <v>0</v>
      </c>
      <c r="AN102" s="196">
        <f t="shared" si="51"/>
        <v>0</v>
      </c>
      <c r="AO102" s="193">
        <f t="shared" si="52"/>
        <v>0</v>
      </c>
      <c r="AP102" s="193">
        <f t="shared" si="53"/>
        <v>2.9112485210930847</v>
      </c>
      <c r="AQ102" s="193">
        <f t="shared" si="54"/>
        <v>0</v>
      </c>
      <c r="AR102" s="193">
        <f t="shared" si="55"/>
        <v>0</v>
      </c>
      <c r="AS102" s="196">
        <f t="shared" si="56"/>
        <v>0</v>
      </c>
      <c r="AT102" s="196">
        <f>IF('Indicator Data'!AY104&lt;1000,"x",IF('Indicator Data'!L104&gt;AT$194,10,IF('Indicator Data'!L104&lt;AT$195,0,10-(AT$194-'Indicator Data'!L104)/(AT$194-AT$195)*10)))</f>
        <v>0</v>
      </c>
      <c r="AU102" s="193">
        <f t="shared" si="57"/>
        <v>0</v>
      </c>
      <c r="AV102" s="191">
        <f t="shared" si="58"/>
        <v>0.65506939197933212</v>
      </c>
      <c r="AW102" s="196">
        <f>IF('Indicator Data'!M104=0,0,IF('Indicator Data'!M104&gt;AW$194,10,IF('Indicator Data'!M104&lt;AW$195,0,10-(AW$194-'Indicator Data'!M104)/(AW$194-AW$195)*10)))</f>
        <v>4.1227442697667982E-2</v>
      </c>
      <c r="AX102" s="196">
        <f>IF('Indicator Data'!N104=0,0,IF(LOG('Indicator Data'!N104)&gt;LOG(AX$194),10,IF(LOG('Indicator Data'!N104)&lt;LOG(AX$195),0,10-(LOG(AX$194)-LOG('Indicator Data'!N104))/(LOG(AX$194)-LOG(AX$195))*10)))</f>
        <v>0</v>
      </c>
      <c r="AY102" s="193">
        <f t="shared" si="59"/>
        <v>2.0632878554318366E-2</v>
      </c>
      <c r="AZ102" s="196">
        <f>'Indicator Data'!O104</f>
        <v>0</v>
      </c>
      <c r="BA102" s="196">
        <f>'Indicator Data'!P104</f>
        <v>0</v>
      </c>
      <c r="BB102" s="193">
        <f t="shared" si="60"/>
        <v>0</v>
      </c>
      <c r="BC102" s="191">
        <f t="shared" si="61"/>
        <v>1.4443014988022855E-2</v>
      </c>
      <c r="BD102" s="68"/>
    </row>
    <row r="103" spans="1:56" s="43" customFormat="1" x14ac:dyDescent="0.2">
      <c r="A103" s="65" t="s">
        <v>880</v>
      </c>
      <c r="B103" s="69" t="s">
        <v>187</v>
      </c>
      <c r="C103" s="196">
        <f>IF('Indicator Data'!C105=0,0,IF(LOG('Indicator Data'!C105)&gt;C$194,10,IF(LOG('Indicator Data'!C105)&lt;C$195,0,10-(C$194-LOG('Indicator Data'!C105))/(C$194-C$195)*10)))</f>
        <v>6.6020192553633024</v>
      </c>
      <c r="D103" s="196">
        <f>IF('Indicator Data'!D105=0,0,IF(LOG('Indicator Data'!D105)&gt;D$194,10,IF(LOG('Indicator Data'!D105)&lt;D$195,0,10-(D$194-LOG('Indicator Data'!D105))/(D$194-D$195)*10)))</f>
        <v>1.255384571664111</v>
      </c>
      <c r="E103" s="196">
        <f t="shared" si="31"/>
        <v>4.4447495643977906</v>
      </c>
      <c r="F103" s="196">
        <f>IF('Indicator Data'!E105=0,0,IF(LOG('Indicator Data'!E105)&gt;F$194,10,IF(LOG('Indicator Data'!E105)&lt;F$195,0,10-(F$194-LOG('Indicator Data'!E105))/(F$194-F$195)*10)))</f>
        <v>5.5710008967575124</v>
      </c>
      <c r="G103" s="196">
        <f>IF('Indicator Data'!F105=0,0,IF(LOG('Indicator Data'!F105)&gt;G$194,10,IF(LOG('Indicator Data'!F105)&lt;G$195,0,10-(G$194-LOG('Indicator Data'!F105))/(G$194-G$195)*10)))</f>
        <v>0</v>
      </c>
      <c r="H103" s="196">
        <f>IF('Indicator Data'!G105=0,0,IF(LOG('Indicator Data'!G105)&gt;H$194,10,IF(LOG('Indicator Data'!G105)&lt;H$195,0,10-(H$194-LOG('Indicator Data'!G105))/(H$194-H$195)*10)))</f>
        <v>0</v>
      </c>
      <c r="I103" s="196">
        <f>IF('Indicator Data'!H105=0,0,IF(LOG('Indicator Data'!H105)&gt;I$194,10,IF(LOG('Indicator Data'!H105)&lt;I$195,0,10-(I$194-LOG('Indicator Data'!H105))/(I$194-I$195)*10)))</f>
        <v>0</v>
      </c>
      <c r="J103" s="196">
        <f t="shared" si="32"/>
        <v>0</v>
      </c>
      <c r="K103" s="196">
        <f>IF('Indicator Data'!I105=0,0,IF(LOG('Indicator Data'!I105)&gt;K$194,10,IF(LOG('Indicator Data'!I105)&lt;K$195,0,10-(K$194-LOG('Indicator Data'!I105))/(K$194-K$195)*10)))</f>
        <v>0</v>
      </c>
      <c r="L103" s="196">
        <f t="shared" si="33"/>
        <v>0</v>
      </c>
      <c r="M103" s="196">
        <f>IF('Indicator Data'!J105=0,0,IF(LOG('Indicator Data'!J105)&gt;M$194,10,IF(LOG('Indicator Data'!J105)&lt;M$195,0,10-(M$194-LOG('Indicator Data'!J105))/(M$194-M$195)*10)))</f>
        <v>4.0956804099560173</v>
      </c>
      <c r="N103" s="199">
        <f>'Indicator Data'!C105/'Indicator Data'!$AX105</f>
        <v>2.075441998429314E-3</v>
      </c>
      <c r="O103" s="199">
        <f>'Indicator Data'!D105/'Indicator Data'!$AX105</f>
        <v>1.1295833185341534E-5</v>
      </c>
      <c r="P103" s="199">
        <f>'Indicator Data'!E105/'Indicator Data'!$AX105</f>
        <v>8.0297728029886698E-4</v>
      </c>
      <c r="Q103" s="199">
        <f>'Indicator Data'!F105/'Indicator Data'!$AX105</f>
        <v>0</v>
      </c>
      <c r="R103" s="199">
        <f>'Indicator Data'!G105/'Indicator Data'!$AX105</f>
        <v>0</v>
      </c>
      <c r="S103" s="199">
        <f>'Indicator Data'!H105/'Indicator Data'!$AX105</f>
        <v>0</v>
      </c>
      <c r="T103" s="199">
        <f>'Indicator Data'!I105/'Indicator Data'!$AX105</f>
        <v>0</v>
      </c>
      <c r="U103" s="199">
        <f>'Indicator Data'!J105/'Indicator Data'!$AX105</f>
        <v>2.0633602638988257E-4</v>
      </c>
      <c r="V103" s="196">
        <f t="shared" si="34"/>
        <v>10</v>
      </c>
      <c r="W103" s="196">
        <f t="shared" si="35"/>
        <v>0.11295833185341486</v>
      </c>
      <c r="X103" s="196">
        <f t="shared" si="36"/>
        <v>7.6153751721805438</v>
      </c>
      <c r="Y103" s="196">
        <f t="shared" si="37"/>
        <v>1.1471104004269534</v>
      </c>
      <c r="Z103" s="196">
        <f t="shared" si="38"/>
        <v>0</v>
      </c>
      <c r="AA103" s="196">
        <f t="shared" si="39"/>
        <v>0</v>
      </c>
      <c r="AB103" s="196">
        <f t="shared" si="40"/>
        <v>0</v>
      </c>
      <c r="AC103" s="196">
        <f t="shared" si="41"/>
        <v>0</v>
      </c>
      <c r="AD103" s="196">
        <f t="shared" si="42"/>
        <v>0</v>
      </c>
      <c r="AE103" s="196">
        <f t="shared" si="43"/>
        <v>0</v>
      </c>
      <c r="AF103" s="196">
        <f t="shared" si="44"/>
        <v>6.8778675463294192E-2</v>
      </c>
      <c r="AG103" s="196">
        <f>IF('Indicator Data'!K105=0,0,IF('Indicator Data'!K105&gt;AG$194,10,IF('Indicator Data'!K105&lt;AG$195,0,10-(AG$194-'Indicator Data'!K105)/(AG$194-AG$195)*10)))</f>
        <v>1.4492753623188417</v>
      </c>
      <c r="AH103" s="196">
        <f t="shared" si="45"/>
        <v>8.3010096276816512</v>
      </c>
      <c r="AI103" s="196">
        <f t="shared" si="46"/>
        <v>0.68417145175876293</v>
      </c>
      <c r="AJ103" s="196">
        <f t="shared" si="47"/>
        <v>0</v>
      </c>
      <c r="AK103" s="196">
        <f t="shared" si="48"/>
        <v>0</v>
      </c>
      <c r="AL103" s="196">
        <f t="shared" si="49"/>
        <v>0</v>
      </c>
      <c r="AM103" s="196">
        <f t="shared" si="50"/>
        <v>0</v>
      </c>
      <c r="AN103" s="196">
        <f t="shared" si="51"/>
        <v>2.3095931749023575</v>
      </c>
      <c r="AO103" s="193">
        <f t="shared" si="52"/>
        <v>6.2837060482693241</v>
      </c>
      <c r="AP103" s="193">
        <f t="shared" si="53"/>
        <v>3.6813290070997273</v>
      </c>
      <c r="AQ103" s="193">
        <f t="shared" si="54"/>
        <v>0</v>
      </c>
      <c r="AR103" s="193">
        <f t="shared" si="55"/>
        <v>0</v>
      </c>
      <c r="AS103" s="196">
        <f t="shared" si="56"/>
        <v>1.8794342686105996</v>
      </c>
      <c r="AT103" s="196">
        <f>IF('Indicator Data'!AY105&lt;1000,"x",IF('Indicator Data'!L105&gt;AT$194,10,IF('Indicator Data'!L105&lt;AT$195,0,10-(AT$194-'Indicator Data'!L105)/(AT$194-AT$195)*10)))</f>
        <v>2.2222222222222223</v>
      </c>
      <c r="AU103" s="193">
        <f t="shared" si="57"/>
        <v>2.0508282454164108</v>
      </c>
      <c r="AV103" s="191">
        <f t="shared" si="58"/>
        <v>2.7806448207039836</v>
      </c>
      <c r="AW103" s="196">
        <f>IF('Indicator Data'!M105=0,0,IF('Indicator Data'!M105&gt;AW$194,10,IF('Indicator Data'!M105&lt;AW$195,0,10-(AW$194-'Indicator Data'!M105)/(AW$194-AW$195)*10)))</f>
        <v>1.9507758410264859</v>
      </c>
      <c r="AX103" s="196">
        <f>IF('Indicator Data'!N105=0,0,IF(LOG('Indicator Data'!N105)&gt;LOG(AX$194),10,IF(LOG('Indicator Data'!N105)&lt;LOG(AX$195),0,10-(LOG(AX$194)-LOG('Indicator Data'!N105))/(LOG(AX$194)-LOG(AX$195))*10)))</f>
        <v>0.93430196311396507</v>
      </c>
      <c r="AY103" s="193">
        <f t="shared" si="59"/>
        <v>1.4559061016191777</v>
      </c>
      <c r="AZ103" s="196">
        <f>'Indicator Data'!O105</f>
        <v>0</v>
      </c>
      <c r="BA103" s="196">
        <f>'Indicator Data'!P105</f>
        <v>3</v>
      </c>
      <c r="BB103" s="193">
        <f t="shared" si="60"/>
        <v>0</v>
      </c>
      <c r="BC103" s="191">
        <f t="shared" si="61"/>
        <v>1.0191342711334244</v>
      </c>
      <c r="BD103" s="68"/>
    </row>
    <row r="104" spans="1:56" s="43" customFormat="1" x14ac:dyDescent="0.2">
      <c r="A104" s="65" t="s">
        <v>189</v>
      </c>
      <c r="B104" s="69" t="s">
        <v>188</v>
      </c>
      <c r="C104" s="196">
        <f>IF('Indicator Data'!C106=0,0,IF(LOG('Indicator Data'!C106)&gt;C$194,10,IF(LOG('Indicator Data'!C106)&lt;C$195,0,10-(C$194-LOG('Indicator Data'!C106))/(C$194-C$195)*10)))</f>
        <v>0</v>
      </c>
      <c r="D104" s="196">
        <f>IF('Indicator Data'!D106=0,0,IF(LOG('Indicator Data'!D106)&gt;D$194,10,IF(LOG('Indicator Data'!D106)&lt;D$195,0,10-(D$194-LOG('Indicator Data'!D106))/(D$194-D$195)*10)))</f>
        <v>0</v>
      </c>
      <c r="E104" s="196">
        <f t="shared" si="31"/>
        <v>0</v>
      </c>
      <c r="F104" s="196">
        <f>IF('Indicator Data'!E106=0,0,IF(LOG('Indicator Data'!E106)&gt;F$194,10,IF(LOG('Indicator Data'!E106)&lt;F$195,0,10-(F$194-LOG('Indicator Data'!E106))/(F$194-F$195)*10)))</f>
        <v>8.203549350384975</v>
      </c>
      <c r="G104" s="196">
        <f>IF('Indicator Data'!F106=0,0,IF(LOG('Indicator Data'!F106)&gt;G$194,10,IF(LOG('Indicator Data'!F106)&lt;G$195,0,10-(G$194-LOG('Indicator Data'!F106))/(G$194-G$195)*10)))</f>
        <v>0</v>
      </c>
      <c r="H104" s="196">
        <f>IF('Indicator Data'!G106=0,0,IF(LOG('Indicator Data'!G106)&gt;H$194,10,IF(LOG('Indicator Data'!G106)&lt;H$195,0,10-(H$194-LOG('Indicator Data'!G106))/(H$194-H$195)*10)))</f>
        <v>10</v>
      </c>
      <c r="I104" s="196">
        <f>IF('Indicator Data'!H106=0,0,IF(LOG('Indicator Data'!H106)&gt;I$194,10,IF(LOG('Indicator Data'!H106)&lt;I$195,0,10-(I$194-LOG('Indicator Data'!H106))/(I$194-I$195)*10)))</f>
        <v>10</v>
      </c>
      <c r="J104" s="196">
        <f t="shared" si="32"/>
        <v>10</v>
      </c>
      <c r="K104" s="196">
        <f>IF('Indicator Data'!I106=0,0,IF(LOG('Indicator Data'!I106)&gt;K$194,10,IF(LOG('Indicator Data'!I106)&lt;K$195,0,10-(K$194-LOG('Indicator Data'!I106))/(K$194-K$195)*10)))</f>
        <v>10</v>
      </c>
      <c r="L104" s="196">
        <f t="shared" si="33"/>
        <v>10</v>
      </c>
      <c r="M104" s="196">
        <f>IF('Indicator Data'!J106=0,0,IF(LOG('Indicator Data'!J106)&gt;M$194,10,IF(LOG('Indicator Data'!J106)&lt;M$195,0,10-(M$194-LOG('Indicator Data'!J106))/(M$194-M$195)*10)))</f>
        <v>10</v>
      </c>
      <c r="N104" s="199">
        <f>'Indicator Data'!C106/'Indicator Data'!$AX106</f>
        <v>0</v>
      </c>
      <c r="O104" s="199">
        <f>'Indicator Data'!D106/'Indicator Data'!$AX106</f>
        <v>0</v>
      </c>
      <c r="P104" s="199">
        <f>'Indicator Data'!E106/'Indicator Data'!$AX106</f>
        <v>8.3389854965687667E-4</v>
      </c>
      <c r="Q104" s="199">
        <f>'Indicator Data'!F106/'Indicator Data'!$AX106</f>
        <v>0</v>
      </c>
      <c r="R104" s="199">
        <f>'Indicator Data'!G106/'Indicator Data'!$AX106</f>
        <v>8.0461591658763668E-2</v>
      </c>
      <c r="S104" s="199">
        <f>'Indicator Data'!H106/'Indicator Data'!$AX106</f>
        <v>8.3717447062142299E-3</v>
      </c>
      <c r="T104" s="199">
        <f>'Indicator Data'!I106/'Indicator Data'!$AX106</f>
        <v>3.5415715460920556E-4</v>
      </c>
      <c r="U104" s="199">
        <f>'Indicator Data'!J106/'Indicator Data'!$AX106</f>
        <v>4.7703880292442767E-3</v>
      </c>
      <c r="V104" s="196">
        <f t="shared" si="34"/>
        <v>0</v>
      </c>
      <c r="W104" s="196">
        <f t="shared" si="35"/>
        <v>0</v>
      </c>
      <c r="X104" s="196">
        <f t="shared" si="36"/>
        <v>0</v>
      </c>
      <c r="Y104" s="196">
        <f t="shared" si="37"/>
        <v>1.191283642366967</v>
      </c>
      <c r="Z104" s="196">
        <f t="shared" si="38"/>
        <v>0</v>
      </c>
      <c r="AA104" s="196">
        <f t="shared" si="39"/>
        <v>10</v>
      </c>
      <c r="AB104" s="196">
        <f t="shared" si="40"/>
        <v>10</v>
      </c>
      <c r="AC104" s="196">
        <f t="shared" si="41"/>
        <v>10</v>
      </c>
      <c r="AD104" s="196">
        <f t="shared" si="42"/>
        <v>10</v>
      </c>
      <c r="AE104" s="196">
        <f t="shared" si="43"/>
        <v>10</v>
      </c>
      <c r="AF104" s="196">
        <f t="shared" si="44"/>
        <v>1.5901293430814256</v>
      </c>
      <c r="AG104" s="196">
        <f>IF('Indicator Data'!K106=0,0,IF('Indicator Data'!K106&gt;AG$194,10,IF('Indicator Data'!K106&lt;AG$195,0,10-(AG$194-'Indicator Data'!K106)/(AG$194-AG$195)*10)))</f>
        <v>7.2463768115942031</v>
      </c>
      <c r="AH104" s="196">
        <f t="shared" si="45"/>
        <v>0</v>
      </c>
      <c r="AI104" s="196">
        <f t="shared" si="46"/>
        <v>0</v>
      </c>
      <c r="AJ104" s="196">
        <f t="shared" si="47"/>
        <v>10</v>
      </c>
      <c r="AK104" s="196">
        <f t="shared" si="48"/>
        <v>10</v>
      </c>
      <c r="AL104" s="196">
        <f t="shared" si="49"/>
        <v>10</v>
      </c>
      <c r="AM104" s="196">
        <f t="shared" si="50"/>
        <v>10</v>
      </c>
      <c r="AN104" s="196">
        <f t="shared" si="51"/>
        <v>7.8585938350395299</v>
      </c>
      <c r="AO104" s="193">
        <f t="shared" si="52"/>
        <v>0</v>
      </c>
      <c r="AP104" s="193">
        <f t="shared" si="53"/>
        <v>5.7405886950773413</v>
      </c>
      <c r="AQ104" s="193">
        <f t="shared" si="54"/>
        <v>0</v>
      </c>
      <c r="AR104" s="193">
        <f t="shared" si="55"/>
        <v>10</v>
      </c>
      <c r="AS104" s="196">
        <f t="shared" si="56"/>
        <v>7.5524853233168665</v>
      </c>
      <c r="AT104" s="196">
        <f>IF('Indicator Data'!AY106&lt;1000,"x",IF('Indicator Data'!L106&gt;AT$194,10,IF('Indicator Data'!L106&lt;AT$195,0,10-(AT$194-'Indicator Data'!L106)/(AT$194-AT$195)*10)))</f>
        <v>1.1111111111111107</v>
      </c>
      <c r="AU104" s="193">
        <f t="shared" si="57"/>
        <v>4.3317982172139882</v>
      </c>
      <c r="AV104" s="191">
        <f t="shared" si="58"/>
        <v>5.6195611783983113</v>
      </c>
      <c r="AW104" s="196">
        <f>IF('Indicator Data'!M106=0,0,IF('Indicator Data'!M106&gt;AW$194,10,IF('Indicator Data'!M106&lt;AW$195,0,10-(AW$194-'Indicator Data'!M106)/(AW$194-AW$195)*10)))</f>
        <v>1.2107898142718199</v>
      </c>
      <c r="AX104" s="196">
        <f>IF('Indicator Data'!N106=0,0,IF(LOG('Indicator Data'!N106)&gt;LOG(AX$194),10,IF(LOG('Indicator Data'!N106)&lt;LOG(AX$195),0,10-(LOG(AX$194)-LOG('Indicator Data'!N106))/(LOG(AX$194)-LOG(AX$195))*10)))</f>
        <v>1.3209328701027694</v>
      </c>
      <c r="AY104" s="193">
        <f t="shared" si="59"/>
        <v>1.2660153706265356</v>
      </c>
      <c r="AZ104" s="196">
        <f>'Indicator Data'!O106</f>
        <v>1</v>
      </c>
      <c r="BA104" s="196">
        <f>'Indicator Data'!P106</f>
        <v>0</v>
      </c>
      <c r="BB104" s="193">
        <f t="shared" si="60"/>
        <v>0</v>
      </c>
      <c r="BC104" s="191">
        <f t="shared" si="61"/>
        <v>0.88621075943857497</v>
      </c>
      <c r="BD104" s="68"/>
    </row>
    <row r="105" spans="1:56" s="43" customFormat="1" x14ac:dyDescent="0.2">
      <c r="A105" s="65" t="s">
        <v>191</v>
      </c>
      <c r="B105" s="69" t="s">
        <v>190</v>
      </c>
      <c r="C105" s="196">
        <f>IF('Indicator Data'!C107=0,0,IF(LOG('Indicator Data'!C107)&gt;C$194,10,IF(LOG('Indicator Data'!C107)&lt;C$195,0,10-(C$194-LOG('Indicator Data'!C107))/(C$194-C$195)*10)))</f>
        <v>7.797043185743231</v>
      </c>
      <c r="D105" s="196">
        <f>IF('Indicator Data'!D107=0,0,IF(LOG('Indicator Data'!D107)&gt;D$194,10,IF(LOG('Indicator Data'!D107)&lt;D$195,0,10-(D$194-LOG('Indicator Data'!D107))/(D$194-D$195)*10)))</f>
        <v>0</v>
      </c>
      <c r="E105" s="196">
        <f t="shared" si="31"/>
        <v>5.0429172324902236</v>
      </c>
      <c r="F105" s="196">
        <f>IF('Indicator Data'!E107=0,0,IF(LOG('Indicator Data'!E107)&gt;F$194,10,IF(LOG('Indicator Data'!E107)&lt;F$195,0,10-(F$194-LOG('Indicator Data'!E107))/(F$194-F$195)*10)))</f>
        <v>7.9433361387642503</v>
      </c>
      <c r="G105" s="196">
        <f>IF('Indicator Data'!F107=0,0,IF(LOG('Indicator Data'!F107)&gt;G$194,10,IF(LOG('Indicator Data'!F107)&lt;G$195,0,10-(G$194-LOG('Indicator Data'!F107))/(G$194-G$195)*10)))</f>
        <v>0</v>
      </c>
      <c r="H105" s="196">
        <f>IF('Indicator Data'!G107=0,0,IF(LOG('Indicator Data'!G107)&gt;H$194,10,IF(LOG('Indicator Data'!G107)&lt;H$195,0,10-(H$194-LOG('Indicator Data'!G107))/(H$194-H$195)*10)))</f>
        <v>0</v>
      </c>
      <c r="I105" s="196">
        <f>IF('Indicator Data'!H107=0,0,IF(LOG('Indicator Data'!H107)&gt;I$194,10,IF(LOG('Indicator Data'!H107)&lt;I$195,0,10-(I$194-LOG('Indicator Data'!H107))/(I$194-I$195)*10)))</f>
        <v>0</v>
      </c>
      <c r="J105" s="196">
        <f t="shared" si="32"/>
        <v>0</v>
      </c>
      <c r="K105" s="196">
        <f>IF('Indicator Data'!I107=0,0,IF(LOG('Indicator Data'!I107)&gt;K$194,10,IF(LOG('Indicator Data'!I107)&lt;K$195,0,10-(K$194-LOG('Indicator Data'!I107))/(K$194-K$195)*10)))</f>
        <v>0</v>
      </c>
      <c r="L105" s="196">
        <f t="shared" si="33"/>
        <v>0</v>
      </c>
      <c r="M105" s="196">
        <f>IF('Indicator Data'!J107=0,0,IF(LOG('Indicator Data'!J107)&gt;M$194,10,IF(LOG('Indicator Data'!J107)&lt;M$195,0,10-(M$194-LOG('Indicator Data'!J107))/(M$194-M$195)*10)))</f>
        <v>10</v>
      </c>
      <c r="N105" s="199">
        <f>'Indicator Data'!C107/'Indicator Data'!$AX107</f>
        <v>8.0346291565826342E-4</v>
      </c>
      <c r="O105" s="199">
        <f>'Indicator Data'!D107/'Indicator Data'!$AX107</f>
        <v>0</v>
      </c>
      <c r="P105" s="199">
        <f>'Indicator Data'!E107/'Indicator Data'!$AX107</f>
        <v>9.1935452426260506E-4</v>
      </c>
      <c r="Q105" s="199">
        <f>'Indicator Data'!F107/'Indicator Data'!$AX107</f>
        <v>0</v>
      </c>
      <c r="R105" s="199">
        <f>'Indicator Data'!G107/'Indicator Data'!$AX107</f>
        <v>0</v>
      </c>
      <c r="S105" s="199">
        <f>'Indicator Data'!H107/'Indicator Data'!$AX107</f>
        <v>0</v>
      </c>
      <c r="T105" s="199">
        <f>'Indicator Data'!I107/'Indicator Data'!$AX107</f>
        <v>0</v>
      </c>
      <c r="U105" s="199">
        <f>'Indicator Data'!J107/'Indicator Data'!$AX107</f>
        <v>5.3540645016417518E-2</v>
      </c>
      <c r="V105" s="196">
        <f t="shared" si="34"/>
        <v>4.0173145782913169</v>
      </c>
      <c r="W105" s="196">
        <f t="shared" si="35"/>
        <v>0</v>
      </c>
      <c r="X105" s="196">
        <f t="shared" si="36"/>
        <v>2.2330504289702464</v>
      </c>
      <c r="Y105" s="196">
        <f t="shared" si="37"/>
        <v>1.3133636060894354</v>
      </c>
      <c r="Z105" s="196">
        <f t="shared" si="38"/>
        <v>0</v>
      </c>
      <c r="AA105" s="196">
        <f t="shared" si="39"/>
        <v>0</v>
      </c>
      <c r="AB105" s="196">
        <f t="shared" si="40"/>
        <v>0</v>
      </c>
      <c r="AC105" s="196">
        <f t="shared" si="41"/>
        <v>0</v>
      </c>
      <c r="AD105" s="196">
        <f t="shared" si="42"/>
        <v>0</v>
      </c>
      <c r="AE105" s="196">
        <f t="shared" si="43"/>
        <v>0</v>
      </c>
      <c r="AF105" s="196">
        <f t="shared" si="44"/>
        <v>10</v>
      </c>
      <c r="AG105" s="196">
        <f>IF('Indicator Data'!K107=0,0,IF('Indicator Data'!K107&gt;AG$194,10,IF('Indicator Data'!K107&lt;AG$195,0,10-(AG$194-'Indicator Data'!K107)/(AG$194-AG$195)*10)))</f>
        <v>8.695652173913043</v>
      </c>
      <c r="AH105" s="196">
        <f t="shared" si="45"/>
        <v>5.9071788820172735</v>
      </c>
      <c r="AI105" s="196">
        <f t="shared" si="46"/>
        <v>0</v>
      </c>
      <c r="AJ105" s="196">
        <f t="shared" si="47"/>
        <v>0</v>
      </c>
      <c r="AK105" s="196">
        <f t="shared" si="48"/>
        <v>0</v>
      </c>
      <c r="AL105" s="196">
        <f t="shared" si="49"/>
        <v>0</v>
      </c>
      <c r="AM105" s="196">
        <f t="shared" si="50"/>
        <v>0</v>
      </c>
      <c r="AN105" s="196">
        <f t="shared" si="51"/>
        <v>10</v>
      </c>
      <c r="AO105" s="193">
        <f t="shared" si="52"/>
        <v>3.7712341717209164</v>
      </c>
      <c r="AP105" s="193">
        <f t="shared" si="53"/>
        <v>5.5400197160807299</v>
      </c>
      <c r="AQ105" s="193">
        <f t="shared" si="54"/>
        <v>0</v>
      </c>
      <c r="AR105" s="193">
        <f t="shared" si="55"/>
        <v>0</v>
      </c>
      <c r="AS105" s="196">
        <f t="shared" si="56"/>
        <v>9.3478260869565215</v>
      </c>
      <c r="AT105" s="196">
        <f>IF('Indicator Data'!AY107&lt;1000,"x",IF('Indicator Data'!L107&gt;AT$194,10,IF('Indicator Data'!L107&lt;AT$195,0,10-(AT$194-'Indicator Data'!L107)/(AT$194-AT$195)*10)))</f>
        <v>1.1111111111111107</v>
      </c>
      <c r="AU105" s="193">
        <f t="shared" si="57"/>
        <v>5.2294685990338161</v>
      </c>
      <c r="AV105" s="191">
        <f t="shared" si="58"/>
        <v>3.2672745933304634</v>
      </c>
      <c r="AW105" s="196">
        <f>IF('Indicator Data'!M107=0,0,IF('Indicator Data'!M107&gt;AW$194,10,IF('Indicator Data'!M107&lt;AW$195,0,10-(AW$194-'Indicator Data'!M107)/(AW$194-AW$195)*10)))</f>
        <v>0.98269623332056888</v>
      </c>
      <c r="AX105" s="196">
        <f>IF('Indicator Data'!N107=0,0,IF(LOG('Indicator Data'!N107)&gt;LOG(AX$194),10,IF(LOG('Indicator Data'!N107)&lt;LOG(AX$195),0,10-(LOG(AX$194)-LOG('Indicator Data'!N107))/(LOG(AX$194)-LOG(AX$195))*10)))</f>
        <v>0</v>
      </c>
      <c r="AY105" s="193">
        <f t="shared" si="59"/>
        <v>0.50272088984937779</v>
      </c>
      <c r="AZ105" s="196">
        <f>'Indicator Data'!O107</f>
        <v>0</v>
      </c>
      <c r="BA105" s="196">
        <f>'Indicator Data'!P107</f>
        <v>0</v>
      </c>
      <c r="BB105" s="193">
        <f t="shared" si="60"/>
        <v>0</v>
      </c>
      <c r="BC105" s="191">
        <f t="shared" si="61"/>
        <v>0.35190462289456442</v>
      </c>
      <c r="BD105" s="68"/>
    </row>
    <row r="106" spans="1:56" s="43" customFormat="1" x14ac:dyDescent="0.2">
      <c r="A106" s="65" t="s">
        <v>193</v>
      </c>
      <c r="B106" s="69" t="s">
        <v>192</v>
      </c>
      <c r="C106" s="196">
        <f>IF('Indicator Data'!C108=0,0,IF(LOG('Indicator Data'!C108)&gt;C$194,10,IF(LOG('Indicator Data'!C108)&lt;C$195,0,10-(C$194-LOG('Indicator Data'!C108))/(C$194-C$195)*10)))</f>
        <v>8.4247672409739813</v>
      </c>
      <c r="D106" s="196">
        <f>IF('Indicator Data'!D108=0,0,IF(LOG('Indicator Data'!D108)&gt;D$194,10,IF(LOG('Indicator Data'!D108)&lt;D$195,0,10-(D$194-LOG('Indicator Data'!D108))/(D$194-D$195)*10)))</f>
        <v>0</v>
      </c>
      <c r="E106" s="196">
        <f t="shared" si="31"/>
        <v>5.6477545216373937</v>
      </c>
      <c r="F106" s="196">
        <f>IF('Indicator Data'!E108=0,0,IF(LOG('Indicator Data'!E108)&gt;F$194,10,IF(LOG('Indicator Data'!E108)&lt;F$195,0,10-(F$194-LOG('Indicator Data'!E108))/(F$194-F$195)*10)))</f>
        <v>8.269809259029703</v>
      </c>
      <c r="G106" s="196">
        <f>IF('Indicator Data'!F108=0,0,IF(LOG('Indicator Data'!F108)&gt;G$194,10,IF(LOG('Indicator Data'!F108)&lt;G$195,0,10-(G$194-LOG('Indicator Data'!F108))/(G$194-G$195)*10)))</f>
        <v>7.2014623901624493</v>
      </c>
      <c r="H106" s="196">
        <f>IF('Indicator Data'!G108=0,0,IF(LOG('Indicator Data'!G108)&gt;H$194,10,IF(LOG('Indicator Data'!G108)&lt;H$195,0,10-(H$194-LOG('Indicator Data'!G108))/(H$194-H$195)*10)))</f>
        <v>0</v>
      </c>
      <c r="I106" s="196">
        <f>IF('Indicator Data'!H108=0,0,IF(LOG('Indicator Data'!H108)&gt;I$194,10,IF(LOG('Indicator Data'!H108)&lt;I$195,0,10-(I$194-LOG('Indicator Data'!H108))/(I$194-I$195)*10)))</f>
        <v>0</v>
      </c>
      <c r="J106" s="196">
        <f t="shared" si="32"/>
        <v>0</v>
      </c>
      <c r="K106" s="196">
        <f>IF('Indicator Data'!I108=0,0,IF(LOG('Indicator Data'!I108)&gt;K$194,10,IF(LOG('Indicator Data'!I108)&lt;K$195,0,10-(K$194-LOG('Indicator Data'!I108))/(K$194-K$195)*10)))</f>
        <v>0</v>
      </c>
      <c r="L106" s="196">
        <f t="shared" si="33"/>
        <v>0</v>
      </c>
      <c r="M106" s="196">
        <f>IF('Indicator Data'!J108=0,0,IF(LOG('Indicator Data'!J108)&gt;M$194,10,IF(LOG('Indicator Data'!J108)&lt;M$195,0,10-(M$194-LOG('Indicator Data'!J108))/(M$194-M$195)*10)))</f>
        <v>3.3431054207960651</v>
      </c>
      <c r="N106" s="199">
        <f>'Indicator Data'!C108/'Indicator Data'!$AX108</f>
        <v>7.8868293440782853E-4</v>
      </c>
      <c r="O106" s="199">
        <f>'Indicator Data'!D108/'Indicator Data'!$AX108</f>
        <v>0</v>
      </c>
      <c r="P106" s="199">
        <f>'Indicator Data'!E108/'Indicator Data'!$AX108</f>
        <v>6.8378449818142601E-4</v>
      </c>
      <c r="Q106" s="199">
        <f>'Indicator Data'!F108/'Indicator Data'!$AX108</f>
        <v>2.5561156733199371E-4</v>
      </c>
      <c r="R106" s="199">
        <f>'Indicator Data'!G108/'Indicator Data'!$AX108</f>
        <v>0</v>
      </c>
      <c r="S106" s="199">
        <f>'Indicator Data'!H108/'Indicator Data'!$AX108</f>
        <v>0</v>
      </c>
      <c r="T106" s="199">
        <f>'Indicator Data'!I108/'Indicator Data'!$AX108</f>
        <v>0</v>
      </c>
      <c r="U106" s="199">
        <f>'Indicator Data'!J108/'Indicator Data'!$AX108</f>
        <v>7.3153938952994057E-6</v>
      </c>
      <c r="V106" s="196">
        <f t="shared" si="34"/>
        <v>3.9434146720391432</v>
      </c>
      <c r="W106" s="196">
        <f t="shared" si="35"/>
        <v>0</v>
      </c>
      <c r="X106" s="196">
        <f t="shared" si="36"/>
        <v>2.1869264679493563</v>
      </c>
      <c r="Y106" s="196">
        <f t="shared" si="37"/>
        <v>0.97683499740203672</v>
      </c>
      <c r="Z106" s="196">
        <f t="shared" si="38"/>
        <v>0.51122313466398772</v>
      </c>
      <c r="AA106" s="196">
        <f t="shared" si="39"/>
        <v>0</v>
      </c>
      <c r="AB106" s="196">
        <f t="shared" si="40"/>
        <v>0</v>
      </c>
      <c r="AC106" s="196">
        <f t="shared" si="41"/>
        <v>0</v>
      </c>
      <c r="AD106" s="196">
        <f t="shared" si="42"/>
        <v>0</v>
      </c>
      <c r="AE106" s="196">
        <f t="shared" si="43"/>
        <v>0</v>
      </c>
      <c r="AF106" s="196">
        <f t="shared" si="44"/>
        <v>2.4384646317656689E-3</v>
      </c>
      <c r="AG106" s="196">
        <f>IF('Indicator Data'!K108=0,0,IF('Indicator Data'!K108&gt;AG$194,10,IF('Indicator Data'!K108&lt;AG$195,0,10-(AG$194-'Indicator Data'!K108)/(AG$194-AG$195)*10)))</f>
        <v>1.4492753623188417</v>
      </c>
      <c r="AH106" s="196">
        <f t="shared" si="45"/>
        <v>6.1840909565065623</v>
      </c>
      <c r="AI106" s="196">
        <f t="shared" si="46"/>
        <v>0</v>
      </c>
      <c r="AJ106" s="196">
        <f t="shared" si="47"/>
        <v>0</v>
      </c>
      <c r="AK106" s="196">
        <f t="shared" si="48"/>
        <v>0</v>
      </c>
      <c r="AL106" s="196">
        <f t="shared" si="49"/>
        <v>0</v>
      </c>
      <c r="AM106" s="196">
        <f t="shared" si="50"/>
        <v>0</v>
      </c>
      <c r="AN106" s="196">
        <f t="shared" si="51"/>
        <v>1.8217498666713914</v>
      </c>
      <c r="AO106" s="193">
        <f t="shared" si="52"/>
        <v>4.1285612204266258</v>
      </c>
      <c r="AP106" s="193">
        <f t="shared" si="53"/>
        <v>5.7450569284377782</v>
      </c>
      <c r="AQ106" s="193">
        <f t="shared" si="54"/>
        <v>4.6735775407663631</v>
      </c>
      <c r="AR106" s="193">
        <f t="shared" si="55"/>
        <v>0</v>
      </c>
      <c r="AS106" s="196">
        <f t="shared" si="56"/>
        <v>1.6355126144951164</v>
      </c>
      <c r="AT106" s="196">
        <f>IF('Indicator Data'!AY108&lt;1000,"x",IF('Indicator Data'!L108&gt;AT$194,10,IF('Indicator Data'!L108&lt;AT$195,0,10-(AT$194-'Indicator Data'!L108)/(AT$194-AT$195)*10)))</f>
        <v>0</v>
      </c>
      <c r="AU106" s="193">
        <f t="shared" si="57"/>
        <v>0.81775630724755821</v>
      </c>
      <c r="AV106" s="191">
        <f t="shared" si="58"/>
        <v>3.3818032056687524</v>
      </c>
      <c r="AW106" s="196">
        <f>IF('Indicator Data'!M108=0,0,IF('Indicator Data'!M108&gt;AW$194,10,IF('Indicator Data'!M108&lt;AW$195,0,10-(AW$194-'Indicator Data'!M108)/(AW$194-AW$195)*10)))</f>
        <v>2.7579564918815187</v>
      </c>
      <c r="AX106" s="196">
        <f>IF('Indicator Data'!N108=0,0,IF(LOG('Indicator Data'!N108)&gt;LOG(AX$194),10,IF(LOG('Indicator Data'!N108)&lt;LOG(AX$195),0,10-(LOG(AX$194)-LOG('Indicator Data'!N108))/(LOG(AX$194)-LOG(AX$195))*10)))</f>
        <v>3.7081479178935588</v>
      </c>
      <c r="AY106" s="193">
        <f t="shared" si="59"/>
        <v>3.2473908596390477</v>
      </c>
      <c r="AZ106" s="196">
        <f>'Indicator Data'!O108</f>
        <v>3</v>
      </c>
      <c r="BA106" s="196">
        <f>'Indicator Data'!P108</f>
        <v>3</v>
      </c>
      <c r="BB106" s="193">
        <f t="shared" si="60"/>
        <v>0</v>
      </c>
      <c r="BC106" s="191">
        <f t="shared" si="61"/>
        <v>2.2731736017473336</v>
      </c>
      <c r="BD106" s="68"/>
    </row>
    <row r="107" spans="1:56" s="43" customFormat="1" x14ac:dyDescent="0.2">
      <c r="A107" s="65" t="s">
        <v>195</v>
      </c>
      <c r="B107" s="69" t="s">
        <v>194</v>
      </c>
      <c r="C107" s="196">
        <f>IF('Indicator Data'!C109=0,0,IF(LOG('Indicator Data'!C109)&gt;C$194,10,IF(LOG('Indicator Data'!C109)&lt;C$195,0,10-(C$194-LOG('Indicator Data'!C109))/(C$194-C$195)*10)))</f>
        <v>0</v>
      </c>
      <c r="D107" s="196">
        <f>IF('Indicator Data'!D109=0,0,IF(LOG('Indicator Data'!D109)&gt;D$194,10,IF(LOG('Indicator Data'!D109)&lt;D$195,0,10-(D$194-LOG('Indicator Data'!D109))/(D$194-D$195)*10)))</f>
        <v>0</v>
      </c>
      <c r="E107" s="196">
        <f t="shared" si="31"/>
        <v>0</v>
      </c>
      <c r="F107" s="196">
        <f>IF('Indicator Data'!E109=0,0,IF(LOG('Indicator Data'!E109)&gt;F$194,10,IF(LOG('Indicator Data'!E109)&lt;F$195,0,10-(F$194-LOG('Indicator Data'!E109))/(F$194-F$195)*10)))</f>
        <v>0</v>
      </c>
      <c r="G107" s="196">
        <f>IF('Indicator Data'!F109=0,0,IF(LOG('Indicator Data'!F109)&gt;G$194,10,IF(LOG('Indicator Data'!F109)&lt;G$195,0,10-(G$194-LOG('Indicator Data'!F109))/(G$194-G$195)*10)))</f>
        <v>1.980979223745635</v>
      </c>
      <c r="H107" s="196">
        <f>IF('Indicator Data'!G109=0,0,IF(LOG('Indicator Data'!G109)&gt;H$194,10,IF(LOG('Indicator Data'!G109)&lt;H$195,0,10-(H$194-LOG('Indicator Data'!G109))/(H$194-H$195)*10)))</f>
        <v>0</v>
      </c>
      <c r="I107" s="196">
        <f>IF('Indicator Data'!H109=0,0,IF(LOG('Indicator Data'!H109)&gt;I$194,10,IF(LOG('Indicator Data'!H109)&lt;I$195,0,10-(I$194-LOG('Indicator Data'!H109))/(I$194-I$195)*10)))</f>
        <v>0</v>
      </c>
      <c r="J107" s="196">
        <f t="shared" si="32"/>
        <v>0</v>
      </c>
      <c r="K107" s="196">
        <f>IF('Indicator Data'!I109=0,0,IF(LOG('Indicator Data'!I109)&gt;K$194,10,IF(LOG('Indicator Data'!I109)&lt;K$195,0,10-(K$194-LOG('Indicator Data'!I109))/(K$194-K$195)*10)))</f>
        <v>0</v>
      </c>
      <c r="L107" s="196">
        <f t="shared" si="33"/>
        <v>0</v>
      </c>
      <c r="M107" s="196">
        <f>IF('Indicator Data'!J109=0,0,IF(LOG('Indicator Data'!J109)&gt;M$194,10,IF(LOG('Indicator Data'!J109)&lt;M$195,0,10-(M$194-LOG('Indicator Data'!J109))/(M$194-M$195)*10)))</f>
        <v>0</v>
      </c>
      <c r="N107" s="199">
        <f>'Indicator Data'!C109/'Indicator Data'!$AX109</f>
        <v>0</v>
      </c>
      <c r="O107" s="199">
        <f>'Indicator Data'!D109/'Indicator Data'!$AX109</f>
        <v>0</v>
      </c>
      <c r="P107" s="199">
        <f>'Indicator Data'!E109/'Indicator Data'!$AX109</f>
        <v>0</v>
      </c>
      <c r="Q107" s="199">
        <f>'Indicator Data'!F109/'Indicator Data'!$AX109</f>
        <v>1.7969816504986624E-4</v>
      </c>
      <c r="R107" s="199">
        <f>'Indicator Data'!G109/'Indicator Data'!$AX109</f>
        <v>0</v>
      </c>
      <c r="S107" s="199">
        <f>'Indicator Data'!H109/'Indicator Data'!$AX109</f>
        <v>0</v>
      </c>
      <c r="T107" s="199">
        <f>'Indicator Data'!I109/'Indicator Data'!$AX109</f>
        <v>0</v>
      </c>
      <c r="U107" s="199">
        <f>'Indicator Data'!J109/'Indicator Data'!$AX109</f>
        <v>0</v>
      </c>
      <c r="V107" s="196">
        <f t="shared" si="34"/>
        <v>0</v>
      </c>
      <c r="W107" s="196">
        <f t="shared" si="35"/>
        <v>0</v>
      </c>
      <c r="X107" s="196">
        <f t="shared" si="36"/>
        <v>0</v>
      </c>
      <c r="Y107" s="196">
        <f t="shared" si="37"/>
        <v>0</v>
      </c>
      <c r="Z107" s="196">
        <f t="shared" si="38"/>
        <v>0.35939633009973093</v>
      </c>
      <c r="AA107" s="196">
        <f t="shared" si="39"/>
        <v>0</v>
      </c>
      <c r="AB107" s="196">
        <f t="shared" si="40"/>
        <v>0</v>
      </c>
      <c r="AC107" s="196">
        <f t="shared" si="41"/>
        <v>0</v>
      </c>
      <c r="AD107" s="196">
        <f t="shared" si="42"/>
        <v>0</v>
      </c>
      <c r="AE107" s="196">
        <f t="shared" si="43"/>
        <v>0</v>
      </c>
      <c r="AF107" s="196">
        <f t="shared" si="44"/>
        <v>0</v>
      </c>
      <c r="AG107" s="196">
        <f>IF('Indicator Data'!K109=0,0,IF('Indicator Data'!K109&gt;AG$194,10,IF('Indicator Data'!K109&lt;AG$195,0,10-(AG$194-'Indicator Data'!K109)/(AG$194-AG$195)*10)))</f>
        <v>0</v>
      </c>
      <c r="AH107" s="196">
        <f t="shared" si="45"/>
        <v>0</v>
      </c>
      <c r="AI107" s="196">
        <f t="shared" si="46"/>
        <v>0</v>
      </c>
      <c r="AJ107" s="196">
        <f t="shared" si="47"/>
        <v>0</v>
      </c>
      <c r="AK107" s="196">
        <f t="shared" si="48"/>
        <v>0</v>
      </c>
      <c r="AL107" s="196">
        <f t="shared" si="49"/>
        <v>0</v>
      </c>
      <c r="AM107" s="196">
        <f t="shared" si="50"/>
        <v>0</v>
      </c>
      <c r="AN107" s="196">
        <f t="shared" si="51"/>
        <v>0</v>
      </c>
      <c r="AO107" s="193">
        <f t="shared" si="52"/>
        <v>0</v>
      </c>
      <c r="AP107" s="193">
        <f t="shared" si="53"/>
        <v>0</v>
      </c>
      <c r="AQ107" s="193">
        <f t="shared" si="54"/>
        <v>1.2033074207884791</v>
      </c>
      <c r="AR107" s="193">
        <f t="shared" si="55"/>
        <v>0</v>
      </c>
      <c r="AS107" s="196">
        <f t="shared" si="56"/>
        <v>0</v>
      </c>
      <c r="AT107" s="196" t="str">
        <f>IF('Indicator Data'!AY109&lt;1000,"x",IF('Indicator Data'!L109&gt;AT$194,10,IF('Indicator Data'!L109&lt;AT$195,0,10-(AT$194-'Indicator Data'!L109)/(AT$194-AT$195)*10)))</f>
        <v>x</v>
      </c>
      <c r="AU107" s="193">
        <f t="shared" si="57"/>
        <v>0</v>
      </c>
      <c r="AV107" s="191">
        <f t="shared" si="58"/>
        <v>0.25182011508200552</v>
      </c>
      <c r="AW107" s="196">
        <f>IF('Indicator Data'!M109=0,0,IF('Indicator Data'!M109&gt;AW$194,10,IF('Indicator Data'!M109&lt;AW$195,0,10-(AW$194-'Indicator Data'!M109)/(AW$194-AW$195)*10)))</f>
        <v>2.0773162982544946E-2</v>
      </c>
      <c r="AX107" s="196">
        <f>IF('Indicator Data'!N109=0,0,IF(LOG('Indicator Data'!N109)&gt;LOG(AX$194),10,IF(LOG('Indicator Data'!N109)&lt;LOG(AX$195),0,10-(LOG(AX$194)-LOG('Indicator Data'!N109))/(LOG(AX$194)-LOG(AX$195))*10)))</f>
        <v>0</v>
      </c>
      <c r="AY107" s="193">
        <f t="shared" si="59"/>
        <v>1.0391440683048042E-2</v>
      </c>
      <c r="AZ107" s="196">
        <f>'Indicator Data'!O109</f>
        <v>1</v>
      </c>
      <c r="BA107" s="196">
        <f>'Indicator Data'!P109</f>
        <v>0</v>
      </c>
      <c r="BB107" s="193">
        <f t="shared" si="60"/>
        <v>0</v>
      </c>
      <c r="BC107" s="191">
        <f t="shared" si="61"/>
        <v>7.2740084781336293E-3</v>
      </c>
      <c r="BD107" s="68"/>
    </row>
    <row r="108" spans="1:56" s="43" customFormat="1" x14ac:dyDescent="0.2">
      <c r="A108" s="65" t="s">
        <v>197</v>
      </c>
      <c r="B108" s="69" t="s">
        <v>196</v>
      </c>
      <c r="C108" s="196">
        <f>IF('Indicator Data'!C110=0,0,IF(LOG('Indicator Data'!C110)&gt;C$194,10,IF(LOG('Indicator Data'!C110)&lt;C$195,0,10-(C$194-LOG('Indicator Data'!C110))/(C$194-C$195)*10)))</f>
        <v>0</v>
      </c>
      <c r="D108" s="196">
        <f>IF('Indicator Data'!D110=0,0,IF(LOG('Indicator Data'!D110)&gt;D$194,10,IF(LOG('Indicator Data'!D110)&lt;D$195,0,10-(D$194-LOG('Indicator Data'!D110))/(D$194-D$195)*10)))</f>
        <v>0</v>
      </c>
      <c r="E108" s="196">
        <f t="shared" si="31"/>
        <v>0</v>
      </c>
      <c r="F108" s="196">
        <f>IF('Indicator Data'!E110=0,0,IF(LOG('Indicator Data'!E110)&gt;F$194,10,IF(LOG('Indicator Data'!E110)&lt;F$195,0,10-(F$194-LOG('Indicator Data'!E110))/(F$194-F$195)*10)))</f>
        <v>7.7514432569739906</v>
      </c>
      <c r="G108" s="196">
        <f>IF('Indicator Data'!F110=0,0,IF(LOG('Indicator Data'!F110)&gt;G$194,10,IF(LOG('Indicator Data'!F110)&lt;G$195,0,10-(G$194-LOG('Indicator Data'!F110))/(G$194-G$195)*10)))</f>
        <v>0</v>
      </c>
      <c r="H108" s="196">
        <f>IF('Indicator Data'!G110=0,0,IF(LOG('Indicator Data'!G110)&gt;H$194,10,IF(LOG('Indicator Data'!G110)&lt;H$195,0,10-(H$194-LOG('Indicator Data'!G110))/(H$194-H$195)*10)))</f>
        <v>0</v>
      </c>
      <c r="I108" s="196">
        <f>IF('Indicator Data'!H110=0,0,IF(LOG('Indicator Data'!H110)&gt;I$194,10,IF(LOG('Indicator Data'!H110)&lt;I$195,0,10-(I$194-LOG('Indicator Data'!H110))/(I$194-I$195)*10)))</f>
        <v>0</v>
      </c>
      <c r="J108" s="196">
        <f t="shared" si="32"/>
        <v>0</v>
      </c>
      <c r="K108" s="196">
        <f>IF('Indicator Data'!I110=0,0,IF(LOG('Indicator Data'!I110)&gt;K$194,10,IF(LOG('Indicator Data'!I110)&lt;K$195,0,10-(K$194-LOG('Indicator Data'!I110))/(K$194-K$195)*10)))</f>
        <v>0</v>
      </c>
      <c r="L108" s="196">
        <f t="shared" si="33"/>
        <v>0</v>
      </c>
      <c r="M108" s="196">
        <f>IF('Indicator Data'!J110=0,0,IF(LOG('Indicator Data'!J110)&gt;M$194,10,IF(LOG('Indicator Data'!J110)&lt;M$195,0,10-(M$194-LOG('Indicator Data'!J110))/(M$194-M$195)*10)))</f>
        <v>10</v>
      </c>
      <c r="N108" s="199">
        <f>'Indicator Data'!C110/'Indicator Data'!$AX110</f>
        <v>0</v>
      </c>
      <c r="O108" s="199">
        <f>'Indicator Data'!D110/'Indicator Data'!$AX110</f>
        <v>0</v>
      </c>
      <c r="P108" s="199">
        <f>'Indicator Data'!E110/'Indicator Data'!$AX110</f>
        <v>8.2383272392193003E-4</v>
      </c>
      <c r="Q108" s="199">
        <f>'Indicator Data'!F110/'Indicator Data'!$AX110</f>
        <v>0</v>
      </c>
      <c r="R108" s="199">
        <f>'Indicator Data'!G110/'Indicator Data'!$AX110</f>
        <v>0</v>
      </c>
      <c r="S108" s="199">
        <f>'Indicator Data'!H110/'Indicator Data'!$AX110</f>
        <v>0</v>
      </c>
      <c r="T108" s="199">
        <f>'Indicator Data'!I110/'Indicator Data'!$AX110</f>
        <v>0</v>
      </c>
      <c r="U108" s="199">
        <f>'Indicator Data'!J110/'Indicator Data'!$AX110</f>
        <v>1.5420331907940022E-2</v>
      </c>
      <c r="V108" s="196">
        <f t="shared" si="34"/>
        <v>0</v>
      </c>
      <c r="W108" s="196">
        <f t="shared" si="35"/>
        <v>0</v>
      </c>
      <c r="X108" s="196">
        <f t="shared" si="36"/>
        <v>0</v>
      </c>
      <c r="Y108" s="196">
        <f t="shared" si="37"/>
        <v>1.1769038913170426</v>
      </c>
      <c r="Z108" s="196">
        <f t="shared" si="38"/>
        <v>0</v>
      </c>
      <c r="AA108" s="196">
        <f t="shared" si="39"/>
        <v>0</v>
      </c>
      <c r="AB108" s="196">
        <f t="shared" si="40"/>
        <v>0</v>
      </c>
      <c r="AC108" s="196">
        <f t="shared" si="41"/>
        <v>0</v>
      </c>
      <c r="AD108" s="196">
        <f t="shared" si="42"/>
        <v>0</v>
      </c>
      <c r="AE108" s="196">
        <f t="shared" si="43"/>
        <v>0</v>
      </c>
      <c r="AF108" s="196">
        <f t="shared" si="44"/>
        <v>5.1401106359800073</v>
      </c>
      <c r="AG108" s="196">
        <f>IF('Indicator Data'!K110=0,0,IF('Indicator Data'!K110&gt;AG$194,10,IF('Indicator Data'!K110&lt;AG$195,0,10-(AG$194-'Indicator Data'!K110)/(AG$194-AG$195)*10)))</f>
        <v>8.695652173913043</v>
      </c>
      <c r="AH108" s="196">
        <f t="shared" si="45"/>
        <v>0</v>
      </c>
      <c r="AI108" s="196">
        <f t="shared" si="46"/>
        <v>0</v>
      </c>
      <c r="AJ108" s="196">
        <f t="shared" si="47"/>
        <v>0</v>
      </c>
      <c r="AK108" s="196">
        <f t="shared" si="48"/>
        <v>0</v>
      </c>
      <c r="AL108" s="196">
        <f t="shared" si="49"/>
        <v>0</v>
      </c>
      <c r="AM108" s="196">
        <f t="shared" si="50"/>
        <v>0</v>
      </c>
      <c r="AN108" s="196">
        <f t="shared" si="51"/>
        <v>8.5353694757043499</v>
      </c>
      <c r="AO108" s="193">
        <f t="shared" si="52"/>
        <v>0</v>
      </c>
      <c r="AP108" s="193">
        <f t="shared" si="53"/>
        <v>5.3339460059164336</v>
      </c>
      <c r="AQ108" s="193">
        <f t="shared" si="54"/>
        <v>0</v>
      </c>
      <c r="AR108" s="193">
        <f t="shared" si="55"/>
        <v>0</v>
      </c>
      <c r="AS108" s="196">
        <f t="shared" si="56"/>
        <v>8.6155108248086965</v>
      </c>
      <c r="AT108" s="196">
        <f>IF('Indicator Data'!AY110&lt;1000,"x",IF('Indicator Data'!L110&gt;AT$194,10,IF('Indicator Data'!L110&lt;AT$195,0,10-(AT$194-'Indicator Data'!L110)/(AT$194-AT$195)*10)))</f>
        <v>3.3333333333333339</v>
      </c>
      <c r="AU108" s="193">
        <f t="shared" si="57"/>
        <v>5.9744220790710152</v>
      </c>
      <c r="AV108" s="191">
        <f t="shared" si="58"/>
        <v>2.756348679528402</v>
      </c>
      <c r="AW108" s="196">
        <f>IF('Indicator Data'!M110=0,0,IF('Indicator Data'!M110&gt;AW$194,10,IF('Indicator Data'!M110&lt;AW$195,0,10-(AW$194-'Indicator Data'!M110)/(AW$194-AW$195)*10)))</f>
        <v>9.3897685742386372</v>
      </c>
      <c r="AX108" s="196">
        <f>IF('Indicator Data'!N110=0,0,IF(LOG('Indicator Data'!N110)&gt;LOG(AX$194),10,IF(LOG('Indicator Data'!N110)&lt;LOG(AX$195),0,10-(LOG(AX$194)-LOG('Indicator Data'!N110))/(LOG(AX$194)-LOG(AX$195))*10)))</f>
        <v>8.9196443486340069</v>
      </c>
      <c r="AY108" s="193">
        <f t="shared" si="59"/>
        <v>9.1688791588474157</v>
      </c>
      <c r="AZ108" s="196">
        <f>'Indicator Data'!O110</f>
        <v>4</v>
      </c>
      <c r="BA108" s="196">
        <f>'Indicator Data'!P110</f>
        <v>4</v>
      </c>
      <c r="BB108" s="193">
        <f t="shared" si="60"/>
        <v>8</v>
      </c>
      <c r="BC108" s="191">
        <f t="shared" si="61"/>
        <v>8</v>
      </c>
      <c r="BD108" s="68"/>
    </row>
    <row r="109" spans="1:56" s="43" customFormat="1" x14ac:dyDescent="0.2">
      <c r="A109" s="65" t="s">
        <v>199</v>
      </c>
      <c r="B109" s="69" t="s">
        <v>198</v>
      </c>
      <c r="C109" s="196">
        <f>IF('Indicator Data'!C111=0,0,IF(LOG('Indicator Data'!C111)&gt;C$194,10,IF(LOG('Indicator Data'!C111)&lt;C$195,0,10-(C$194-LOG('Indicator Data'!C111))/(C$194-C$195)*10)))</f>
        <v>0</v>
      </c>
      <c r="D109" s="196">
        <f>IF('Indicator Data'!D111=0,0,IF(LOG('Indicator Data'!D111)&gt;D$194,10,IF(LOG('Indicator Data'!D111)&lt;D$195,0,10-(D$194-LOG('Indicator Data'!D111))/(D$194-D$195)*10)))</f>
        <v>0</v>
      </c>
      <c r="E109" s="196">
        <f t="shared" si="31"/>
        <v>0</v>
      </c>
      <c r="F109" s="196">
        <f>IF('Indicator Data'!E111=0,0,IF(LOG('Indicator Data'!E111)&gt;F$194,10,IF(LOG('Indicator Data'!E111)&lt;F$195,0,10-(F$194-LOG('Indicator Data'!E111))/(F$194-F$195)*10)))</f>
        <v>0</v>
      </c>
      <c r="G109" s="196">
        <f>IF('Indicator Data'!F111=0,0,IF(LOG('Indicator Data'!F111)&gt;G$194,10,IF(LOG('Indicator Data'!F111)&lt;G$195,0,10-(G$194-LOG('Indicator Data'!F111))/(G$194-G$195)*10)))</f>
        <v>0</v>
      </c>
      <c r="H109" s="196">
        <f>IF('Indicator Data'!G111=0,0,IF(LOG('Indicator Data'!G111)&gt;H$194,10,IF(LOG('Indicator Data'!G111)&lt;H$195,0,10-(H$194-LOG('Indicator Data'!G111))/(H$194-H$195)*10)))</f>
        <v>0</v>
      </c>
      <c r="I109" s="196">
        <f>IF('Indicator Data'!H111=0,0,IF(LOG('Indicator Data'!H111)&gt;I$194,10,IF(LOG('Indicator Data'!H111)&lt;I$195,0,10-(I$194-LOG('Indicator Data'!H111))/(I$194-I$195)*10)))</f>
        <v>0</v>
      </c>
      <c r="J109" s="196">
        <f t="shared" si="32"/>
        <v>0</v>
      </c>
      <c r="K109" s="196">
        <f>IF('Indicator Data'!I111=0,0,IF(LOG('Indicator Data'!I111)&gt;K$194,10,IF(LOG('Indicator Data'!I111)&lt;K$195,0,10-(K$194-LOG('Indicator Data'!I111))/(K$194-K$195)*10)))</f>
        <v>0</v>
      </c>
      <c r="L109" s="196">
        <f t="shared" si="33"/>
        <v>0</v>
      </c>
      <c r="M109" s="196">
        <f>IF('Indicator Data'!J111=0,0,IF(LOG('Indicator Data'!J111)&gt;M$194,10,IF(LOG('Indicator Data'!J111)&lt;M$195,0,10-(M$194-LOG('Indicator Data'!J111))/(M$194-M$195)*10)))</f>
        <v>0</v>
      </c>
      <c r="N109" s="199">
        <f>'Indicator Data'!C111/'Indicator Data'!$AX111</f>
        <v>0</v>
      </c>
      <c r="O109" s="199">
        <f>'Indicator Data'!D111/'Indicator Data'!$AX111</f>
        <v>0</v>
      </c>
      <c r="P109" s="199">
        <f>'Indicator Data'!E111/'Indicator Data'!$AX111</f>
        <v>0</v>
      </c>
      <c r="Q109" s="199">
        <f>'Indicator Data'!F111/'Indicator Data'!$AX111</f>
        <v>0</v>
      </c>
      <c r="R109" s="199">
        <f>'Indicator Data'!G111/'Indicator Data'!$AX111</f>
        <v>0</v>
      </c>
      <c r="S109" s="199">
        <f>'Indicator Data'!H111/'Indicator Data'!$AX111</f>
        <v>0</v>
      </c>
      <c r="T109" s="199">
        <f>'Indicator Data'!I111/'Indicator Data'!$AX111</f>
        <v>0</v>
      </c>
      <c r="U109" s="199">
        <f>'Indicator Data'!J111/'Indicator Data'!$AX111</f>
        <v>0</v>
      </c>
      <c r="V109" s="196">
        <f t="shared" si="34"/>
        <v>0</v>
      </c>
      <c r="W109" s="196">
        <f t="shared" si="35"/>
        <v>0</v>
      </c>
      <c r="X109" s="196">
        <f t="shared" si="36"/>
        <v>0</v>
      </c>
      <c r="Y109" s="196">
        <f t="shared" si="37"/>
        <v>0</v>
      </c>
      <c r="Z109" s="196">
        <f t="shared" si="38"/>
        <v>0</v>
      </c>
      <c r="AA109" s="196">
        <f t="shared" si="39"/>
        <v>0</v>
      </c>
      <c r="AB109" s="196">
        <f t="shared" si="40"/>
        <v>0</v>
      </c>
      <c r="AC109" s="196">
        <f t="shared" si="41"/>
        <v>0</v>
      </c>
      <c r="AD109" s="196">
        <f t="shared" si="42"/>
        <v>0</v>
      </c>
      <c r="AE109" s="196">
        <f t="shared" si="43"/>
        <v>0</v>
      </c>
      <c r="AF109" s="196">
        <f t="shared" si="44"/>
        <v>0</v>
      </c>
      <c r="AG109" s="196">
        <f>IF('Indicator Data'!K111=0,0,IF('Indicator Data'!K111&gt;AG$194,10,IF('Indicator Data'!K111&lt;AG$195,0,10-(AG$194-'Indicator Data'!K111)/(AG$194-AG$195)*10)))</f>
        <v>0</v>
      </c>
      <c r="AH109" s="196">
        <f t="shared" si="45"/>
        <v>0</v>
      </c>
      <c r="AI109" s="196">
        <f t="shared" si="46"/>
        <v>0</v>
      </c>
      <c r="AJ109" s="196">
        <f t="shared" si="47"/>
        <v>0</v>
      </c>
      <c r="AK109" s="196">
        <f t="shared" si="48"/>
        <v>0</v>
      </c>
      <c r="AL109" s="196">
        <f t="shared" si="49"/>
        <v>0</v>
      </c>
      <c r="AM109" s="196">
        <f t="shared" si="50"/>
        <v>0</v>
      </c>
      <c r="AN109" s="196">
        <f t="shared" si="51"/>
        <v>0</v>
      </c>
      <c r="AO109" s="193">
        <f t="shared" si="52"/>
        <v>0</v>
      </c>
      <c r="AP109" s="193">
        <f t="shared" si="53"/>
        <v>0</v>
      </c>
      <c r="AQ109" s="193">
        <f t="shared" si="54"/>
        <v>0</v>
      </c>
      <c r="AR109" s="193">
        <f t="shared" si="55"/>
        <v>0</v>
      </c>
      <c r="AS109" s="196">
        <f t="shared" si="56"/>
        <v>0</v>
      </c>
      <c r="AT109" s="196" t="str">
        <f>IF('Indicator Data'!AY111&lt;1000,"x",IF('Indicator Data'!L111&gt;AT$194,10,IF('Indicator Data'!L111&lt;AT$195,0,10-(AT$194-'Indicator Data'!L111)/(AT$194-AT$195)*10)))</f>
        <v>x</v>
      </c>
      <c r="AU109" s="193">
        <f t="shared" si="57"/>
        <v>0</v>
      </c>
      <c r="AV109" s="191">
        <f t="shared" si="58"/>
        <v>0</v>
      </c>
      <c r="AW109" s="196">
        <f>IF('Indicator Data'!M111=0,0,IF('Indicator Data'!M111&gt;AW$194,10,IF('Indicator Data'!M111&lt;AW$195,0,10-(AW$194-'Indicator Data'!M111)/(AW$194-AW$195)*10)))</f>
        <v>1.862793804443541E-2</v>
      </c>
      <c r="AX109" s="196">
        <f>IF('Indicator Data'!N111=0,0,IF(LOG('Indicator Data'!N111)&gt;LOG(AX$194),10,IF(LOG('Indicator Data'!N111)&lt;LOG(AX$195),0,10-(LOG(AX$194)-LOG('Indicator Data'!N111))/(LOG(AX$194)-LOG(AX$195))*10)))</f>
        <v>0</v>
      </c>
      <c r="AY109" s="193">
        <f t="shared" si="59"/>
        <v>9.3178760488498037E-3</v>
      </c>
      <c r="AZ109" s="196">
        <f>'Indicator Data'!O111</f>
        <v>0</v>
      </c>
      <c r="BA109" s="196">
        <f>'Indicator Data'!P111</f>
        <v>0</v>
      </c>
      <c r="BB109" s="193">
        <f t="shared" si="60"/>
        <v>0</v>
      </c>
      <c r="BC109" s="191">
        <f t="shared" si="61"/>
        <v>6.522513234194862E-3</v>
      </c>
      <c r="BD109" s="68"/>
    </row>
    <row r="110" spans="1:56" s="43" customFormat="1" x14ac:dyDescent="0.2">
      <c r="A110" s="65" t="s">
        <v>201</v>
      </c>
      <c r="B110" s="69" t="s">
        <v>200</v>
      </c>
      <c r="C110" s="196">
        <f>IF('Indicator Data'!C112=0,0,IF(LOG('Indicator Data'!C112)&gt;C$194,10,IF(LOG('Indicator Data'!C112)&lt;C$195,0,10-(C$194-LOG('Indicator Data'!C112))/(C$194-C$195)*10)))</f>
        <v>0</v>
      </c>
      <c r="D110" s="196">
        <f>IF('Indicator Data'!D112=0,0,IF(LOG('Indicator Data'!D112)&gt;D$194,10,IF(LOG('Indicator Data'!D112)&lt;D$195,0,10-(D$194-LOG('Indicator Data'!D112))/(D$194-D$195)*10)))</f>
        <v>0</v>
      </c>
      <c r="E110" s="196">
        <f t="shared" si="31"/>
        <v>0</v>
      </c>
      <c r="F110" s="196">
        <f>IF('Indicator Data'!E112=0,0,IF(LOG('Indicator Data'!E112)&gt;F$194,10,IF(LOG('Indicator Data'!E112)&lt;F$195,0,10-(F$194-LOG('Indicator Data'!E112))/(F$194-F$195)*10)))</f>
        <v>0</v>
      </c>
      <c r="G110" s="196">
        <f>IF('Indicator Data'!F112=0,0,IF(LOG('Indicator Data'!F112)&gt;G$194,10,IF(LOG('Indicator Data'!F112)&lt;G$195,0,10-(G$194-LOG('Indicator Data'!F112))/(G$194-G$195)*10)))</f>
        <v>0</v>
      </c>
      <c r="H110" s="196">
        <f>IF('Indicator Data'!G112=0,0,IF(LOG('Indicator Data'!G112)&gt;H$194,10,IF(LOG('Indicator Data'!G112)&lt;H$195,0,10-(H$194-LOG('Indicator Data'!G112))/(H$194-H$195)*10)))</f>
        <v>2.3167249841904987</v>
      </c>
      <c r="I110" s="196">
        <f>IF('Indicator Data'!H112=0,0,IF(LOG('Indicator Data'!H112)&gt;I$194,10,IF(LOG('Indicator Data'!H112)&lt;I$195,0,10-(I$194-LOG('Indicator Data'!H112))/(I$194-I$195)*10)))</f>
        <v>0</v>
      </c>
      <c r="J110" s="196">
        <f t="shared" si="32"/>
        <v>1.2260010252178333</v>
      </c>
      <c r="K110" s="196">
        <f>IF('Indicator Data'!I112=0,0,IF(LOG('Indicator Data'!I112)&gt;K$194,10,IF(LOG('Indicator Data'!I112)&lt;K$195,0,10-(K$194-LOG('Indicator Data'!I112))/(K$194-K$195)*10)))</f>
        <v>0</v>
      </c>
      <c r="L110" s="196">
        <f t="shared" si="33"/>
        <v>0.63091280621604973</v>
      </c>
      <c r="M110" s="196">
        <f>IF('Indicator Data'!J112=0,0,IF(LOG('Indicator Data'!J112)&gt;M$194,10,IF(LOG('Indicator Data'!J112)&lt;M$195,0,10-(M$194-LOG('Indicator Data'!J112))/(M$194-M$195)*10)))</f>
        <v>3.6084126058127008</v>
      </c>
      <c r="N110" s="199">
        <f>'Indicator Data'!C112/'Indicator Data'!$AX112</f>
        <v>1.5219299912204039E-4</v>
      </c>
      <c r="O110" s="199">
        <f>'Indicator Data'!D112/'Indicator Data'!$AX112</f>
        <v>0</v>
      </c>
      <c r="P110" s="199">
        <f>'Indicator Data'!E112/'Indicator Data'!$AX112</f>
        <v>0</v>
      </c>
      <c r="Q110" s="199">
        <f>'Indicator Data'!F112/'Indicator Data'!$AX112</f>
        <v>0</v>
      </c>
      <c r="R110" s="199">
        <f>'Indicator Data'!G112/'Indicator Data'!$AX112</f>
        <v>2.7358741497891096E-3</v>
      </c>
      <c r="S110" s="199">
        <f>'Indicator Data'!H112/'Indicator Data'!$AX112</f>
        <v>0</v>
      </c>
      <c r="T110" s="199">
        <f>'Indicator Data'!I112/'Indicator Data'!$AX112</f>
        <v>0</v>
      </c>
      <c r="U110" s="199">
        <f>'Indicator Data'!J112/'Indicator Data'!$AX112</f>
        <v>5.2734965495935017E-3</v>
      </c>
      <c r="V110" s="196">
        <f t="shared" si="34"/>
        <v>0.76096499561020181</v>
      </c>
      <c r="W110" s="196">
        <f t="shared" si="35"/>
        <v>0</v>
      </c>
      <c r="X110" s="196">
        <f t="shared" si="36"/>
        <v>0.38723012027735215</v>
      </c>
      <c r="Y110" s="196">
        <f t="shared" si="37"/>
        <v>0</v>
      </c>
      <c r="Z110" s="196">
        <f t="shared" si="38"/>
        <v>0</v>
      </c>
      <c r="AA110" s="196">
        <f t="shared" si="39"/>
        <v>0.54717482995782163</v>
      </c>
      <c r="AB110" s="196">
        <f t="shared" si="40"/>
        <v>0</v>
      </c>
      <c r="AC110" s="196">
        <f t="shared" si="41"/>
        <v>0.2770412483775273</v>
      </c>
      <c r="AD110" s="196">
        <f t="shared" si="42"/>
        <v>0</v>
      </c>
      <c r="AE110" s="196">
        <f t="shared" si="43"/>
        <v>0.13939501788425723</v>
      </c>
      <c r="AF110" s="196">
        <f t="shared" si="44"/>
        <v>1.7578321831978343</v>
      </c>
      <c r="AG110" s="196">
        <f>IF('Indicator Data'!K112=0,0,IF('Indicator Data'!K112&gt;AG$194,10,IF('Indicator Data'!K112&lt;AG$195,0,10-(AG$194-'Indicator Data'!K112)/(AG$194-AG$195)*10)))</f>
        <v>1.4492753623188417</v>
      </c>
      <c r="AH110" s="196">
        <f t="shared" si="45"/>
        <v>0.38048249780510091</v>
      </c>
      <c r="AI110" s="196">
        <f t="shared" si="46"/>
        <v>0</v>
      </c>
      <c r="AJ110" s="196">
        <f t="shared" si="47"/>
        <v>1.4319499070741601</v>
      </c>
      <c r="AK110" s="196">
        <f t="shared" si="48"/>
        <v>0</v>
      </c>
      <c r="AL110" s="196">
        <f t="shared" si="49"/>
        <v>0.74066099549845288</v>
      </c>
      <c r="AM110" s="196">
        <f t="shared" si="50"/>
        <v>0</v>
      </c>
      <c r="AN110" s="196">
        <f t="shared" si="51"/>
        <v>2.7340691611090673</v>
      </c>
      <c r="AO110" s="193">
        <f t="shared" si="52"/>
        <v>0.19533201699757069</v>
      </c>
      <c r="AP110" s="193">
        <f t="shared" si="53"/>
        <v>0</v>
      </c>
      <c r="AQ110" s="193">
        <f t="shared" si="54"/>
        <v>0</v>
      </c>
      <c r="AR110" s="193">
        <f t="shared" si="55"/>
        <v>0.38796976157990393</v>
      </c>
      <c r="AS110" s="196">
        <f t="shared" si="56"/>
        <v>2.0916722617139545</v>
      </c>
      <c r="AT110" s="196" t="str">
        <f>IF('Indicator Data'!AY112&lt;1000,"x",IF('Indicator Data'!L112&gt;AT$194,10,IF('Indicator Data'!L112&lt;AT$195,0,10-(AT$194-'Indicator Data'!L112)/(AT$194-AT$195)*10)))</f>
        <v>x</v>
      </c>
      <c r="AU110" s="193">
        <f t="shared" si="57"/>
        <v>2.0916722617139545</v>
      </c>
      <c r="AV110" s="191">
        <f t="shared" si="58"/>
        <v>0.56689608801928615</v>
      </c>
      <c r="AW110" s="196">
        <f>IF('Indicator Data'!M112=0,0,IF('Indicator Data'!M112&gt;AW$194,10,IF('Indicator Data'!M112&lt;AW$195,0,10-(AW$194-'Indicator Data'!M112)/(AW$194-AW$195)*10)))</f>
        <v>1.5844482633990964E-2</v>
      </c>
      <c r="AX110" s="196">
        <f>IF('Indicator Data'!N112=0,0,IF(LOG('Indicator Data'!N112)&gt;LOG(AX$194),10,IF(LOG('Indicator Data'!N112)&lt;LOG(AX$195),0,10-(LOG(AX$194)-LOG('Indicator Data'!N112))/(LOG(AX$194)-LOG(AX$195))*10)))</f>
        <v>0</v>
      </c>
      <c r="AY110" s="193">
        <f t="shared" si="59"/>
        <v>7.92506761835041E-3</v>
      </c>
      <c r="AZ110" s="196">
        <f>'Indicator Data'!O112</f>
        <v>0</v>
      </c>
      <c r="BA110" s="196">
        <f>'Indicator Data'!P112</f>
        <v>0</v>
      </c>
      <c r="BB110" s="193">
        <f t="shared" si="60"/>
        <v>0</v>
      </c>
      <c r="BC110" s="191">
        <f t="shared" si="61"/>
        <v>5.5475473328452868E-3</v>
      </c>
      <c r="BD110" s="68"/>
    </row>
    <row r="111" spans="1:56" s="43" customFormat="1" x14ac:dyDescent="0.2">
      <c r="A111" s="65" t="s">
        <v>203</v>
      </c>
      <c r="B111" s="69" t="s">
        <v>202</v>
      </c>
      <c r="C111" s="196">
        <f>IF('Indicator Data'!C113=0,0,IF(LOG('Indicator Data'!C113)&gt;C$194,10,IF(LOG('Indicator Data'!C113)&lt;C$195,0,10-(C$194-LOG('Indicator Data'!C113))/(C$194-C$195)*10)))</f>
        <v>0</v>
      </c>
      <c r="D111" s="196">
        <f>IF('Indicator Data'!D113=0,0,IF(LOG('Indicator Data'!D113)&gt;D$194,10,IF(LOG('Indicator Data'!D113)&lt;D$195,0,10-(D$194-LOG('Indicator Data'!D113))/(D$194-D$195)*10)))</f>
        <v>0</v>
      </c>
      <c r="E111" s="196">
        <f t="shared" si="31"/>
        <v>0</v>
      </c>
      <c r="F111" s="196">
        <f>IF('Indicator Data'!E113=0,0,IF(LOG('Indicator Data'!E113)&gt;F$194,10,IF(LOG('Indicator Data'!E113)&lt;F$195,0,10-(F$194-LOG('Indicator Data'!E113))/(F$194-F$195)*10)))</f>
        <v>5.3330486418312359</v>
      </c>
      <c r="G111" s="196">
        <f>IF('Indicator Data'!F113=0,0,IF(LOG('Indicator Data'!F113)&gt;G$194,10,IF(LOG('Indicator Data'!F113)&lt;G$195,0,10-(G$194-LOG('Indicator Data'!F113))/(G$194-G$195)*10)))</f>
        <v>0</v>
      </c>
      <c r="H111" s="196">
        <f>IF('Indicator Data'!G113=0,0,IF(LOG('Indicator Data'!G113)&gt;H$194,10,IF(LOG('Indicator Data'!G113)&lt;H$195,0,10-(H$194-LOG('Indicator Data'!G113))/(H$194-H$195)*10)))</f>
        <v>0</v>
      </c>
      <c r="I111" s="196">
        <f>IF('Indicator Data'!H113=0,0,IF(LOG('Indicator Data'!H113)&gt;I$194,10,IF(LOG('Indicator Data'!H113)&lt;I$195,0,10-(I$194-LOG('Indicator Data'!H113))/(I$194-I$195)*10)))</f>
        <v>0</v>
      </c>
      <c r="J111" s="196">
        <f t="shared" si="32"/>
        <v>0</v>
      </c>
      <c r="K111" s="196">
        <f>IF('Indicator Data'!I113=0,0,IF(LOG('Indicator Data'!I113)&gt;K$194,10,IF(LOG('Indicator Data'!I113)&lt;K$195,0,10-(K$194-LOG('Indicator Data'!I113))/(K$194-K$195)*10)))</f>
        <v>0</v>
      </c>
      <c r="L111" s="196">
        <f t="shared" si="33"/>
        <v>0</v>
      </c>
      <c r="M111" s="196">
        <f>IF('Indicator Data'!J113=0,0,IF(LOG('Indicator Data'!J113)&gt;M$194,10,IF(LOG('Indicator Data'!J113)&lt;M$195,0,10-(M$194-LOG('Indicator Data'!J113))/(M$194-M$195)*10)))</f>
        <v>10</v>
      </c>
      <c r="N111" s="199">
        <f>'Indicator Data'!C113/'Indicator Data'!$AX113</f>
        <v>0</v>
      </c>
      <c r="O111" s="199">
        <f>'Indicator Data'!D113/'Indicator Data'!$AX113</f>
        <v>0</v>
      </c>
      <c r="P111" s="199">
        <f>'Indicator Data'!E113/'Indicator Data'!$AX113</f>
        <v>3.4936810390037736E-4</v>
      </c>
      <c r="Q111" s="199">
        <f>'Indicator Data'!F113/'Indicator Data'!$AX113</f>
        <v>0</v>
      </c>
      <c r="R111" s="199">
        <f>'Indicator Data'!G113/'Indicator Data'!$AX113</f>
        <v>0</v>
      </c>
      <c r="S111" s="199">
        <f>'Indicator Data'!H113/'Indicator Data'!$AX113</f>
        <v>0</v>
      </c>
      <c r="T111" s="199">
        <f>'Indicator Data'!I113/'Indicator Data'!$AX113</f>
        <v>0</v>
      </c>
      <c r="U111" s="199">
        <f>'Indicator Data'!J113/'Indicator Data'!$AX113</f>
        <v>3.3597851012281146E-2</v>
      </c>
      <c r="V111" s="196">
        <f t="shared" si="34"/>
        <v>0</v>
      </c>
      <c r="W111" s="196">
        <f t="shared" si="35"/>
        <v>0</v>
      </c>
      <c r="X111" s="196">
        <f t="shared" si="36"/>
        <v>0</v>
      </c>
      <c r="Y111" s="196">
        <f t="shared" si="37"/>
        <v>0.4990972912862528</v>
      </c>
      <c r="Z111" s="196">
        <f t="shared" si="38"/>
        <v>0</v>
      </c>
      <c r="AA111" s="196">
        <f t="shared" si="39"/>
        <v>0</v>
      </c>
      <c r="AB111" s="196">
        <f t="shared" si="40"/>
        <v>0</v>
      </c>
      <c r="AC111" s="196">
        <f t="shared" si="41"/>
        <v>0</v>
      </c>
      <c r="AD111" s="196">
        <f t="shared" si="42"/>
        <v>0</v>
      </c>
      <c r="AE111" s="196">
        <f t="shared" si="43"/>
        <v>0</v>
      </c>
      <c r="AF111" s="196">
        <f t="shared" si="44"/>
        <v>10</v>
      </c>
      <c r="AG111" s="196">
        <f>IF('Indicator Data'!K113=0,0,IF('Indicator Data'!K113&gt;AG$194,10,IF('Indicator Data'!K113&lt;AG$195,0,10-(AG$194-'Indicator Data'!K113)/(AG$194-AG$195)*10)))</f>
        <v>7.2463768115942031</v>
      </c>
      <c r="AH111" s="196">
        <f t="shared" si="45"/>
        <v>0</v>
      </c>
      <c r="AI111" s="196">
        <f t="shared" si="46"/>
        <v>0</v>
      </c>
      <c r="AJ111" s="196">
        <f t="shared" si="47"/>
        <v>0</v>
      </c>
      <c r="AK111" s="196">
        <f t="shared" si="48"/>
        <v>0</v>
      </c>
      <c r="AL111" s="196">
        <f t="shared" si="49"/>
        <v>0</v>
      </c>
      <c r="AM111" s="196">
        <f t="shared" si="50"/>
        <v>0</v>
      </c>
      <c r="AN111" s="196">
        <f t="shared" si="51"/>
        <v>10</v>
      </c>
      <c r="AO111" s="193">
        <f t="shared" si="52"/>
        <v>0</v>
      </c>
      <c r="AP111" s="193">
        <f t="shared" si="53"/>
        <v>3.2806016273157317</v>
      </c>
      <c r="AQ111" s="193">
        <f t="shared" si="54"/>
        <v>0</v>
      </c>
      <c r="AR111" s="193">
        <f t="shared" si="55"/>
        <v>0</v>
      </c>
      <c r="AS111" s="196">
        <f t="shared" si="56"/>
        <v>8.6231884057971016</v>
      </c>
      <c r="AT111" s="196">
        <f>IF('Indicator Data'!AY113&lt;1000,"x",IF('Indicator Data'!L113&gt;AT$194,10,IF('Indicator Data'!L113&lt;AT$195,0,10-(AT$194-'Indicator Data'!L113)/(AT$194-AT$195)*10)))</f>
        <v>10</v>
      </c>
      <c r="AU111" s="193">
        <f t="shared" si="57"/>
        <v>9.3115942028985508</v>
      </c>
      <c r="AV111" s="191">
        <f t="shared" si="58"/>
        <v>3.9125833368726708</v>
      </c>
      <c r="AW111" s="196">
        <f>IF('Indicator Data'!M113=0,0,IF('Indicator Data'!M113&gt;AW$194,10,IF('Indicator Data'!M113&lt;AW$195,0,10-(AW$194-'Indicator Data'!M113)/(AW$194-AW$195)*10)))</f>
        <v>2.8691712773027138</v>
      </c>
      <c r="AX111" s="196">
        <f>IF('Indicator Data'!N113=0,0,IF(LOG('Indicator Data'!N113)&gt;LOG(AX$194),10,IF(LOG('Indicator Data'!N113)&lt;LOG(AX$195),0,10-(LOG(AX$194)-LOG('Indicator Data'!N113))/(LOG(AX$194)-LOG(AX$195))*10)))</f>
        <v>3.6313881115938162</v>
      </c>
      <c r="AY111" s="193">
        <f t="shared" si="59"/>
        <v>3.2595235687363582</v>
      </c>
      <c r="AZ111" s="196">
        <f>'Indicator Data'!O113</f>
        <v>2</v>
      </c>
      <c r="BA111" s="196">
        <f>'Indicator Data'!P113</f>
        <v>0</v>
      </c>
      <c r="BB111" s="193">
        <f t="shared" si="60"/>
        <v>0</v>
      </c>
      <c r="BC111" s="191">
        <f t="shared" si="61"/>
        <v>2.2816664981154506</v>
      </c>
      <c r="BD111" s="68"/>
    </row>
    <row r="112" spans="1:56" s="43" customFormat="1" x14ac:dyDescent="0.2">
      <c r="A112" s="65" t="s">
        <v>205</v>
      </c>
      <c r="B112" s="69" t="s">
        <v>204</v>
      </c>
      <c r="C112" s="196">
        <f>IF('Indicator Data'!C114=0,0,IF(LOG('Indicator Data'!C114)&gt;C$194,10,IF(LOG('Indicator Data'!C114)&lt;C$195,0,10-(C$194-LOG('Indicator Data'!C114))/(C$194-C$195)*10)))</f>
        <v>0</v>
      </c>
      <c r="D112" s="196">
        <f>IF('Indicator Data'!D114=0,0,IF(LOG('Indicator Data'!D114)&gt;D$194,10,IF(LOG('Indicator Data'!D114)&lt;D$195,0,10-(D$194-LOG('Indicator Data'!D114))/(D$194-D$195)*10)))</f>
        <v>0</v>
      </c>
      <c r="E112" s="196">
        <f t="shared" si="31"/>
        <v>0</v>
      </c>
      <c r="F112" s="196">
        <f>IF('Indicator Data'!E114=0,0,IF(LOG('Indicator Data'!E114)&gt;F$194,10,IF(LOG('Indicator Data'!E114)&lt;F$195,0,10-(F$194-LOG('Indicator Data'!E114))/(F$194-F$195)*10)))</f>
        <v>0</v>
      </c>
      <c r="G112" s="196">
        <f>IF('Indicator Data'!F114=0,0,IF(LOG('Indicator Data'!F114)&gt;G$194,10,IF(LOG('Indicator Data'!F114)&lt;G$195,0,10-(G$194-LOG('Indicator Data'!F114))/(G$194-G$195)*10)))</f>
        <v>7.3604661532092184</v>
      </c>
      <c r="H112" s="196">
        <f>IF('Indicator Data'!G114=0,0,IF(LOG('Indicator Data'!G114)&gt;H$194,10,IF(LOG('Indicator Data'!G114)&lt;H$195,0,10-(H$194-LOG('Indicator Data'!G114))/(H$194-H$195)*10)))</f>
        <v>8.6984423448048922</v>
      </c>
      <c r="I112" s="196">
        <f>IF('Indicator Data'!H114=0,0,IF(LOG('Indicator Data'!H114)&gt;I$194,10,IF(LOG('Indicator Data'!H114)&lt;I$195,0,10-(I$194-LOG('Indicator Data'!H114))/(I$194-I$195)*10)))</f>
        <v>10</v>
      </c>
      <c r="J112" s="196">
        <f t="shared" si="32"/>
        <v>9.4738136202214509</v>
      </c>
      <c r="K112" s="196">
        <f>IF('Indicator Data'!I114=0,0,IF(LOG('Indicator Data'!I114)&gt;K$194,10,IF(LOG('Indicator Data'!I114)&lt;K$195,0,10-(K$194-LOG('Indicator Data'!I114))/(K$194-K$195)*10)))</f>
        <v>6.5856149048922781</v>
      </c>
      <c r="L112" s="196">
        <f t="shared" si="33"/>
        <v>8.3890560816393016</v>
      </c>
      <c r="M112" s="196">
        <f>IF('Indicator Data'!J114=0,0,IF(LOG('Indicator Data'!J114)&gt;M$194,10,IF(LOG('Indicator Data'!J114)&lt;M$195,0,10-(M$194-LOG('Indicator Data'!J114))/(M$194-M$195)*10)))</f>
        <v>0</v>
      </c>
      <c r="N112" s="199">
        <f>'Indicator Data'!C114/'Indicator Data'!$AX114</f>
        <v>0</v>
      </c>
      <c r="O112" s="199">
        <f>'Indicator Data'!D114/'Indicator Data'!$AX114</f>
        <v>0</v>
      </c>
      <c r="P112" s="199">
        <f>'Indicator Data'!E114/'Indicator Data'!$AX114</f>
        <v>0</v>
      </c>
      <c r="Q112" s="199">
        <f>'Indicator Data'!F114/'Indicator Data'!$AX114</f>
        <v>6.783907774648365E-3</v>
      </c>
      <c r="R112" s="199">
        <f>'Indicator Data'!G114/'Indicator Data'!$AX114</f>
        <v>0.17239102277785365</v>
      </c>
      <c r="S112" s="199">
        <f>'Indicator Data'!H114/'Indicator Data'!$AX114</f>
        <v>1.5812661083095543E-2</v>
      </c>
      <c r="T112" s="199">
        <f>'Indicator Data'!I114/'Indicator Data'!$AX114</f>
        <v>3.4174108985322106E-4</v>
      </c>
      <c r="U112" s="199">
        <f>'Indicator Data'!J114/'Indicator Data'!$AX114</f>
        <v>0</v>
      </c>
      <c r="V112" s="196">
        <f t="shared" si="34"/>
        <v>0</v>
      </c>
      <c r="W112" s="196">
        <f t="shared" si="35"/>
        <v>0</v>
      </c>
      <c r="X112" s="196">
        <f t="shared" si="36"/>
        <v>0</v>
      </c>
      <c r="Y112" s="196">
        <f t="shared" si="37"/>
        <v>0</v>
      </c>
      <c r="Z112" s="196">
        <f t="shared" si="38"/>
        <v>10</v>
      </c>
      <c r="AA112" s="196">
        <f t="shared" si="39"/>
        <v>10</v>
      </c>
      <c r="AB112" s="196">
        <f t="shared" si="40"/>
        <v>10</v>
      </c>
      <c r="AC112" s="196">
        <f t="shared" si="41"/>
        <v>10</v>
      </c>
      <c r="AD112" s="196">
        <f t="shared" si="42"/>
        <v>10</v>
      </c>
      <c r="AE112" s="196">
        <f t="shared" si="43"/>
        <v>10</v>
      </c>
      <c r="AF112" s="196">
        <f t="shared" si="44"/>
        <v>0</v>
      </c>
      <c r="AG112" s="196">
        <f>IF('Indicator Data'!K114=0,0,IF('Indicator Data'!K114&gt;AG$194,10,IF('Indicator Data'!K114&lt;AG$195,0,10-(AG$194-'Indicator Data'!K114)/(AG$194-AG$195)*10)))</f>
        <v>1.4492753623188417</v>
      </c>
      <c r="AH112" s="196">
        <f t="shared" si="45"/>
        <v>0</v>
      </c>
      <c r="AI112" s="196">
        <f t="shared" si="46"/>
        <v>0</v>
      </c>
      <c r="AJ112" s="196">
        <f t="shared" si="47"/>
        <v>9.3492211724024461</v>
      </c>
      <c r="AK112" s="196">
        <f t="shared" si="48"/>
        <v>10</v>
      </c>
      <c r="AL112" s="196">
        <f t="shared" si="49"/>
        <v>9.7119486875683432</v>
      </c>
      <c r="AM112" s="196">
        <f t="shared" si="50"/>
        <v>8.292807452446139</v>
      </c>
      <c r="AN112" s="196">
        <f t="shared" si="51"/>
        <v>0</v>
      </c>
      <c r="AO112" s="193">
        <f t="shared" si="52"/>
        <v>0</v>
      </c>
      <c r="AP112" s="193">
        <f t="shared" si="53"/>
        <v>0</v>
      </c>
      <c r="AQ112" s="193">
        <f t="shared" si="54"/>
        <v>9.0696941310314276</v>
      </c>
      <c r="AR112" s="193">
        <f t="shared" si="55"/>
        <v>9.372000537196385</v>
      </c>
      <c r="AS112" s="196">
        <f t="shared" si="56"/>
        <v>0.72463768115942084</v>
      </c>
      <c r="AT112" s="196">
        <f>IF('Indicator Data'!AY114&lt;1000,"x",IF('Indicator Data'!L114&gt;AT$194,10,IF('Indicator Data'!L114&lt;AT$195,0,10-(AT$194-'Indicator Data'!L114)/(AT$194-AT$195)*10)))</f>
        <v>0</v>
      </c>
      <c r="AU112" s="193">
        <f t="shared" si="57"/>
        <v>0.36231884057971042</v>
      </c>
      <c r="AV112" s="191">
        <f t="shared" si="58"/>
        <v>5.6832751517930689</v>
      </c>
      <c r="AW112" s="196">
        <f>IF('Indicator Data'!M114=0,0,IF('Indicator Data'!M114&gt;AW$194,10,IF('Indicator Data'!M114&lt;AW$195,0,10-(AW$194-'Indicator Data'!M114)/(AW$194-AW$195)*10)))</f>
        <v>4.452441396514395E-2</v>
      </c>
      <c r="AX112" s="196">
        <f>IF('Indicator Data'!N114=0,0,IF(LOG('Indicator Data'!N114)&gt;LOG(AX$194),10,IF(LOG('Indicator Data'!N114)&lt;LOG(AX$195),0,10-(LOG(AX$194)-LOG('Indicator Data'!N114))/(LOG(AX$194)-LOG(AX$195))*10)))</f>
        <v>0</v>
      </c>
      <c r="AY112" s="193">
        <f t="shared" si="59"/>
        <v>2.2284554043271575E-2</v>
      </c>
      <c r="AZ112" s="196">
        <f>'Indicator Data'!O114</f>
        <v>0</v>
      </c>
      <c r="BA112" s="196">
        <f>'Indicator Data'!P114</f>
        <v>0</v>
      </c>
      <c r="BB112" s="193">
        <f t="shared" si="60"/>
        <v>0</v>
      </c>
      <c r="BC112" s="191">
        <f t="shared" si="61"/>
        <v>1.5599187830290103E-2</v>
      </c>
      <c r="BD112" s="68"/>
    </row>
    <row r="113" spans="1:56" s="43" customFormat="1" x14ac:dyDescent="0.2">
      <c r="A113" s="65" t="s">
        <v>207</v>
      </c>
      <c r="B113" s="69" t="s">
        <v>206</v>
      </c>
      <c r="C113" s="196">
        <f>IF('Indicator Data'!C115=0,0,IF(LOG('Indicator Data'!C115)&gt;C$194,10,IF(LOG('Indicator Data'!C115)&lt;C$195,0,10-(C$194-LOG('Indicator Data'!C115))/(C$194-C$195)*10)))</f>
        <v>10</v>
      </c>
      <c r="D113" s="196">
        <f>IF('Indicator Data'!D115=0,0,IF(LOG('Indicator Data'!D115)&gt;D$194,10,IF(LOG('Indicator Data'!D115)&lt;D$195,0,10-(D$194-LOG('Indicator Data'!D115))/(D$194-D$195)*10)))</f>
        <v>10</v>
      </c>
      <c r="E113" s="196">
        <f t="shared" si="31"/>
        <v>10</v>
      </c>
      <c r="F113" s="196">
        <f>IF('Indicator Data'!E115=0,0,IF(LOG('Indicator Data'!E115)&gt;F$194,10,IF(LOG('Indicator Data'!E115)&lt;F$195,0,10-(F$194-LOG('Indicator Data'!E115))/(F$194-F$195)*10)))</f>
        <v>10</v>
      </c>
      <c r="G113" s="196">
        <f>IF('Indicator Data'!F115=0,0,IF(LOG('Indicator Data'!F115)&gt;G$194,10,IF(LOG('Indicator Data'!F115)&lt;G$195,0,10-(G$194-LOG('Indicator Data'!F115))/(G$194-G$195)*10)))</f>
        <v>9.7640850033173869</v>
      </c>
      <c r="H113" s="196">
        <f>IF('Indicator Data'!G115=0,0,IF(LOG('Indicator Data'!G115)&gt;H$194,10,IF(LOG('Indicator Data'!G115)&lt;H$195,0,10-(H$194-LOG('Indicator Data'!G115))/(H$194-H$195)*10)))</f>
        <v>9.5534648227973591</v>
      </c>
      <c r="I113" s="196">
        <f>IF('Indicator Data'!H115=0,0,IF(LOG('Indicator Data'!H115)&gt;I$194,10,IF(LOG('Indicator Data'!H115)&lt;I$195,0,10-(I$194-LOG('Indicator Data'!H115))/(I$194-I$195)*10)))</f>
        <v>10</v>
      </c>
      <c r="J113" s="196">
        <f t="shared" si="32"/>
        <v>9.7955435156883635</v>
      </c>
      <c r="K113" s="196">
        <f>IF('Indicator Data'!I115=0,0,IF(LOG('Indicator Data'!I115)&gt;K$194,10,IF(LOG('Indicator Data'!I115)&lt;K$195,0,10-(K$194-LOG('Indicator Data'!I115))/(K$194-K$195)*10)))</f>
        <v>10</v>
      </c>
      <c r="L113" s="196">
        <f t="shared" si="33"/>
        <v>9.9020859779182793</v>
      </c>
      <c r="M113" s="196">
        <f>IF('Indicator Data'!J115=0,0,IF(LOG('Indicator Data'!J115)&gt;M$194,10,IF(LOG('Indicator Data'!J115)&lt;M$195,0,10-(M$194-LOG('Indicator Data'!J115))/(M$194-M$195)*10)))</f>
        <v>10</v>
      </c>
      <c r="N113" s="199">
        <f>'Indicator Data'!C115/'Indicator Data'!$AX115</f>
        <v>1.3108873962326202E-3</v>
      </c>
      <c r="O113" s="199">
        <f>'Indicator Data'!D115/'Indicator Data'!$AX115</f>
        <v>2.2027645651272689E-4</v>
      </c>
      <c r="P113" s="199">
        <f>'Indicator Data'!E115/'Indicator Data'!$AX115</f>
        <v>9.6612999472036839E-4</v>
      </c>
      <c r="Q113" s="199">
        <f>'Indicator Data'!F115/'Indicator Data'!$AX115</f>
        <v>6.5779793953031195E-4</v>
      </c>
      <c r="R113" s="199">
        <f>'Indicator Data'!G115/'Indicator Data'!$AX115</f>
        <v>4.8886722151177632E-3</v>
      </c>
      <c r="S113" s="199">
        <f>'Indicator Data'!H115/'Indicator Data'!$AX115</f>
        <v>7.7833019525759485E-4</v>
      </c>
      <c r="T113" s="199">
        <f>'Indicator Data'!I115/'Indicator Data'!$AX115</f>
        <v>1.35270787912857E-4</v>
      </c>
      <c r="U113" s="199">
        <f>'Indicator Data'!J115/'Indicator Data'!$AX115</f>
        <v>9.1162880841104724E-4</v>
      </c>
      <c r="V113" s="196">
        <f t="shared" si="34"/>
        <v>6.5544369811631009</v>
      </c>
      <c r="W113" s="196">
        <f t="shared" si="35"/>
        <v>2.2027645651272687</v>
      </c>
      <c r="X113" s="196">
        <f t="shared" si="36"/>
        <v>4.7398920561188644</v>
      </c>
      <c r="Y113" s="196">
        <f t="shared" si="37"/>
        <v>1.3801857067433829</v>
      </c>
      <c r="Z113" s="196">
        <f t="shared" si="38"/>
        <v>1.3155958790606235</v>
      </c>
      <c r="AA113" s="196">
        <f t="shared" si="39"/>
        <v>0.97773444302355195</v>
      </c>
      <c r="AB113" s="196">
        <f t="shared" si="40"/>
        <v>7.7833019525759486</v>
      </c>
      <c r="AC113" s="196">
        <f t="shared" si="41"/>
        <v>5.3040512971477396</v>
      </c>
      <c r="AD113" s="196">
        <f t="shared" si="42"/>
        <v>4.5090262637619007</v>
      </c>
      <c r="AE113" s="196">
        <f t="shared" si="43"/>
        <v>4.9192857255387681</v>
      </c>
      <c r="AF113" s="196">
        <f t="shared" si="44"/>
        <v>0.30387626947034896</v>
      </c>
      <c r="AG113" s="196">
        <f>IF('Indicator Data'!K115=0,0,IF('Indicator Data'!K115&gt;AG$194,10,IF('Indicator Data'!K115&lt;AG$195,0,10-(AG$194-'Indicator Data'!K115)/(AG$194-AG$195)*10)))</f>
        <v>7.2463768115942031</v>
      </c>
      <c r="AH113" s="196">
        <f t="shared" si="45"/>
        <v>8.27721849058155</v>
      </c>
      <c r="AI113" s="196">
        <f t="shared" si="46"/>
        <v>6.1013822825636339</v>
      </c>
      <c r="AJ113" s="196">
        <f t="shared" si="47"/>
        <v>5.2655996329104555</v>
      </c>
      <c r="AK113" s="196">
        <f t="shared" si="48"/>
        <v>8.8916509762879734</v>
      </c>
      <c r="AL113" s="196">
        <f t="shared" si="49"/>
        <v>7.5091838917579192</v>
      </c>
      <c r="AM113" s="196">
        <f t="shared" si="50"/>
        <v>7.2545131318809499</v>
      </c>
      <c r="AN113" s="196">
        <f t="shared" si="51"/>
        <v>7.6458494019563492</v>
      </c>
      <c r="AO113" s="193">
        <f t="shared" si="52"/>
        <v>8.4504472309254322</v>
      </c>
      <c r="AP113" s="193">
        <f t="shared" si="53"/>
        <v>7.8229293432968126</v>
      </c>
      <c r="AQ113" s="193">
        <f t="shared" si="54"/>
        <v>7.4786443518876897</v>
      </c>
      <c r="AR113" s="193">
        <f t="shared" si="55"/>
        <v>8.3750423050504228</v>
      </c>
      <c r="AS113" s="196">
        <f t="shared" si="56"/>
        <v>7.4461131067752762</v>
      </c>
      <c r="AT113" s="196">
        <f>IF('Indicator Data'!AY115&lt;1000,"x",IF('Indicator Data'!L115&gt;AT$194,10,IF('Indicator Data'!L115&lt;AT$195,0,10-(AT$194-'Indicator Data'!L115)/(AT$194-AT$195)*10)))</f>
        <v>0</v>
      </c>
      <c r="AU113" s="193">
        <f t="shared" si="57"/>
        <v>3.7230565533876381</v>
      </c>
      <c r="AV113" s="191">
        <f t="shared" si="58"/>
        <v>7.4672575300490385</v>
      </c>
      <c r="AW113" s="196">
        <f>IF('Indicator Data'!M115=0,0,IF('Indicator Data'!M115&gt;AW$194,10,IF('Indicator Data'!M115&lt;AW$195,0,10-(AW$194-'Indicator Data'!M115)/(AW$194-AW$195)*10)))</f>
        <v>9.6472977431053586</v>
      </c>
      <c r="AX113" s="196">
        <f>IF('Indicator Data'!N115=0,0,IF(LOG('Indicator Data'!N115)&gt;LOG(AX$194),10,IF(LOG('Indicator Data'!N115)&lt;LOG(AX$195),0,10-(LOG(AX$194)-LOG('Indicator Data'!N115))/(LOG(AX$194)-LOG(AX$195))*10)))</f>
        <v>9.2925429181650028</v>
      </c>
      <c r="AY113" s="193">
        <f t="shared" si="59"/>
        <v>9.479533827785378</v>
      </c>
      <c r="AZ113" s="196">
        <f>'Indicator Data'!O115</f>
        <v>2</v>
      </c>
      <c r="BA113" s="196">
        <f>'Indicator Data'!P115</f>
        <v>5</v>
      </c>
      <c r="BB113" s="193">
        <f t="shared" si="60"/>
        <v>9</v>
      </c>
      <c r="BC113" s="191">
        <f t="shared" si="61"/>
        <v>9</v>
      </c>
      <c r="BD113" s="68"/>
    </row>
    <row r="114" spans="1:56" s="43" customFormat="1" x14ac:dyDescent="0.2">
      <c r="A114" s="65" t="s">
        <v>790</v>
      </c>
      <c r="B114" s="69" t="s">
        <v>208</v>
      </c>
      <c r="C114" s="196">
        <f>IF('Indicator Data'!C116=0,0,IF(LOG('Indicator Data'!C116)&gt;C$194,10,IF(LOG('Indicator Data'!C116)&lt;C$195,0,10-(C$194-LOG('Indicator Data'!C116))/(C$194-C$195)*10)))</f>
        <v>2.4129918702599866</v>
      </c>
      <c r="D114" s="196">
        <f>IF('Indicator Data'!D116=0,0,IF(LOG('Indicator Data'!D116)&gt;D$194,10,IF(LOG('Indicator Data'!D116)&lt;D$195,0,10-(D$194-LOG('Indicator Data'!D116))/(D$194-D$195)*10)))</f>
        <v>0</v>
      </c>
      <c r="E114" s="196">
        <f t="shared" si="31"/>
        <v>1.2802530944988137</v>
      </c>
      <c r="F114" s="196">
        <f>IF('Indicator Data'!E116=0,0,IF(LOG('Indicator Data'!E116)&gt;F$194,10,IF(LOG('Indicator Data'!E116)&lt;F$195,0,10-(F$194-LOG('Indicator Data'!E116))/(F$194-F$195)*10)))</f>
        <v>0</v>
      </c>
      <c r="G114" s="196">
        <f>IF('Indicator Data'!F116=0,0,IF(LOG('Indicator Data'!F116)&gt;G$194,10,IF(LOG('Indicator Data'!F116)&lt;G$195,0,10-(G$194-LOG('Indicator Data'!F116))/(G$194-G$195)*10)))</f>
        <v>0</v>
      </c>
      <c r="H114" s="196">
        <f>IF('Indicator Data'!G116=0,0,IF(LOG('Indicator Data'!G116)&gt;H$194,10,IF(LOG('Indicator Data'!G116)&lt;H$195,0,10-(H$194-LOG('Indicator Data'!G116))/(H$194-H$195)*10)))</f>
        <v>4.215776050365597</v>
      </c>
      <c r="I114" s="196">
        <f>IF('Indicator Data'!H116=0,0,IF(LOG('Indicator Data'!H116)&gt;I$194,10,IF(LOG('Indicator Data'!H116)&lt;I$195,0,10-(I$194-LOG('Indicator Data'!H116))/(I$194-I$195)*10)))</f>
        <v>0</v>
      </c>
      <c r="J114" s="196">
        <f t="shared" si="32"/>
        <v>2.3581211072162418</v>
      </c>
      <c r="K114" s="196">
        <f>IF('Indicator Data'!I116=0,0,IF(LOG('Indicator Data'!I116)&gt;K$194,10,IF(LOG('Indicator Data'!I116)&lt;K$195,0,10-(K$194-LOG('Indicator Data'!I116))/(K$194-K$195)*10)))</f>
        <v>0</v>
      </c>
      <c r="L114" s="196">
        <f t="shared" si="33"/>
        <v>1.249293606831245</v>
      </c>
      <c r="M114" s="196">
        <f>IF('Indicator Data'!J116=0,0,IF(LOG('Indicator Data'!J116)&gt;M$194,10,IF(LOG('Indicator Data'!J116)&lt;M$195,0,10-(M$194-LOG('Indicator Data'!J116))/(M$194-M$195)*10)))</f>
        <v>5.2441616293540951</v>
      </c>
      <c r="N114" s="199">
        <f>'Indicator Data'!C116/'Indicator Data'!$AX116</f>
        <v>8.9135527497533583E-4</v>
      </c>
      <c r="O114" s="199">
        <f>'Indicator Data'!D116/'Indicator Data'!$AX116</f>
        <v>0</v>
      </c>
      <c r="P114" s="199">
        <f>'Indicator Data'!E116/'Indicator Data'!$AX116</f>
        <v>0</v>
      </c>
      <c r="Q114" s="199">
        <f>'Indicator Data'!F116/'Indicator Data'!$AX116</f>
        <v>0</v>
      </c>
      <c r="R114" s="199">
        <f>'Indicator Data'!G116/'Indicator Data'!$AX116</f>
        <v>1.2380612077373997E-2</v>
      </c>
      <c r="S114" s="199">
        <f>'Indicator Data'!H116/'Indicator Data'!$AX116</f>
        <v>4.8286318554500769E-5</v>
      </c>
      <c r="T114" s="199">
        <f>'Indicator Data'!I116/'Indicator Data'!$AX116</f>
        <v>9.6572637109001538E-5</v>
      </c>
      <c r="U114" s="199">
        <f>'Indicator Data'!J116/'Indicator Data'!$AX116</f>
        <v>1.2092573690170628E-2</v>
      </c>
      <c r="V114" s="196">
        <f t="shared" si="34"/>
        <v>4.4567763748766787</v>
      </c>
      <c r="W114" s="196">
        <f t="shared" si="35"/>
        <v>0</v>
      </c>
      <c r="X114" s="196">
        <f t="shared" si="36"/>
        <v>2.5124453643323106</v>
      </c>
      <c r="Y114" s="196">
        <f t="shared" si="37"/>
        <v>0</v>
      </c>
      <c r="Z114" s="196">
        <f t="shared" si="38"/>
        <v>0</v>
      </c>
      <c r="AA114" s="196">
        <f t="shared" si="39"/>
        <v>2.4761224154747987</v>
      </c>
      <c r="AB114" s="196">
        <f t="shared" si="40"/>
        <v>0.48286318554500696</v>
      </c>
      <c r="AC114" s="196">
        <f t="shared" si="41"/>
        <v>1.531194582681263</v>
      </c>
      <c r="AD114" s="196">
        <f t="shared" si="42"/>
        <v>3.2190879036333842</v>
      </c>
      <c r="AE114" s="196">
        <f t="shared" si="43"/>
        <v>2.4160019359444291</v>
      </c>
      <c r="AF114" s="196">
        <f t="shared" si="44"/>
        <v>4.0308578967235427</v>
      </c>
      <c r="AG114" s="196">
        <f>IF('Indicator Data'!K116=0,0,IF('Indicator Data'!K116&gt;AG$194,10,IF('Indicator Data'!K116&lt;AG$195,0,10-(AG$194-'Indicator Data'!K116)/(AG$194-AG$195)*10)))</f>
        <v>1.4492753623188417</v>
      </c>
      <c r="AH114" s="196">
        <f t="shared" si="45"/>
        <v>3.4348841225683326</v>
      </c>
      <c r="AI114" s="196">
        <f t="shared" si="46"/>
        <v>0</v>
      </c>
      <c r="AJ114" s="196">
        <f t="shared" si="47"/>
        <v>3.3459492329201979</v>
      </c>
      <c r="AK114" s="196">
        <f t="shared" si="48"/>
        <v>0.24143159277250348</v>
      </c>
      <c r="AL114" s="196">
        <f t="shared" si="49"/>
        <v>1.923901468137053</v>
      </c>
      <c r="AM114" s="196">
        <f t="shared" si="50"/>
        <v>1.6095439518166921</v>
      </c>
      <c r="AN114" s="196">
        <f t="shared" si="51"/>
        <v>4.6659976189482615</v>
      </c>
      <c r="AO114" s="193">
        <f t="shared" si="52"/>
        <v>1.9169682968575743</v>
      </c>
      <c r="AP114" s="193">
        <f t="shared" si="53"/>
        <v>0</v>
      </c>
      <c r="AQ114" s="193">
        <f t="shared" si="54"/>
        <v>0</v>
      </c>
      <c r="AR114" s="193">
        <f t="shared" si="55"/>
        <v>1.8510042075552313</v>
      </c>
      <c r="AS114" s="196">
        <f t="shared" si="56"/>
        <v>3.0576364906335516</v>
      </c>
      <c r="AT114" s="196" t="str">
        <f>IF('Indicator Data'!AY116&lt;1000,"x",IF('Indicator Data'!L116&gt;AT$194,10,IF('Indicator Data'!L116&lt;AT$195,0,10-(AT$194-'Indicator Data'!L116)/(AT$194-AT$195)*10)))</f>
        <v>x</v>
      </c>
      <c r="AU114" s="193">
        <f t="shared" si="57"/>
        <v>3.0576364906335516</v>
      </c>
      <c r="AV114" s="191">
        <f t="shared" si="58"/>
        <v>1.438914761998128</v>
      </c>
      <c r="AW114" s="196">
        <f>IF('Indicator Data'!M116=0,0,IF('Indicator Data'!M116&gt;AW$194,10,IF('Indicator Data'!M116&lt;AW$195,0,10-(AW$194-'Indicator Data'!M116)/(AW$194-AW$195)*10)))</f>
        <v>9.5774331927334089E-3</v>
      </c>
      <c r="AX114" s="196">
        <f>IF('Indicator Data'!N116=0,0,IF(LOG('Indicator Data'!N116)&gt;LOG(AX$194),10,IF(LOG('Indicator Data'!N116)&lt;LOG(AX$195),0,10-(LOG(AX$194)-LOG('Indicator Data'!N116))/(LOG(AX$194)-LOG(AX$195))*10)))</f>
        <v>0</v>
      </c>
      <c r="AY114" s="193">
        <f t="shared" si="59"/>
        <v>4.7897489726504245E-3</v>
      </c>
      <c r="AZ114" s="196">
        <f>'Indicator Data'!O116</f>
        <v>0</v>
      </c>
      <c r="BA114" s="196">
        <f>'Indicator Data'!P116</f>
        <v>0</v>
      </c>
      <c r="BB114" s="193">
        <f t="shared" si="60"/>
        <v>0</v>
      </c>
      <c r="BC114" s="191">
        <f t="shared" si="61"/>
        <v>3.3528242808552973E-3</v>
      </c>
      <c r="BD114" s="68"/>
    </row>
    <row r="115" spans="1:56" s="43" customFormat="1" x14ac:dyDescent="0.2">
      <c r="A115" s="65" t="s">
        <v>884</v>
      </c>
      <c r="B115" s="69" t="s">
        <v>209</v>
      </c>
      <c r="C115" s="196">
        <f>IF('Indicator Data'!C117=0,0,IF(LOG('Indicator Data'!C117)&gt;C$194,10,IF(LOG('Indicator Data'!C117)&lt;C$195,0,10-(C$194-LOG('Indicator Data'!C117))/(C$194-C$195)*10)))</f>
        <v>7.1308339439005222</v>
      </c>
      <c r="D115" s="196">
        <f>IF('Indicator Data'!D117=0,0,IF(LOG('Indicator Data'!D117)&gt;D$194,10,IF(LOG('Indicator Data'!D117)&lt;D$195,0,10-(D$194-LOG('Indicator Data'!D117))/(D$194-D$195)*10)))</f>
        <v>0</v>
      </c>
      <c r="E115" s="196">
        <f t="shared" si="31"/>
        <v>4.4609004484406842</v>
      </c>
      <c r="F115" s="196">
        <f>IF('Indicator Data'!E117=0,0,IF(LOG('Indicator Data'!E117)&gt;F$194,10,IF(LOG('Indicator Data'!E117)&lt;F$195,0,10-(F$194-LOG('Indicator Data'!E117))/(F$194-F$195)*10)))</f>
        <v>7.3411586850118669</v>
      </c>
      <c r="G115" s="196">
        <f>IF('Indicator Data'!F117=0,0,IF(LOG('Indicator Data'!F117)&gt;G$194,10,IF(LOG('Indicator Data'!F117)&lt;G$195,0,10-(G$194-LOG('Indicator Data'!F117))/(G$194-G$195)*10)))</f>
        <v>0</v>
      </c>
      <c r="H115" s="196">
        <f>IF('Indicator Data'!G117=0,0,IF(LOG('Indicator Data'!G117)&gt;H$194,10,IF(LOG('Indicator Data'!G117)&lt;H$195,0,10-(H$194-LOG('Indicator Data'!G117))/(H$194-H$195)*10)))</f>
        <v>0</v>
      </c>
      <c r="I115" s="196">
        <f>IF('Indicator Data'!H117=0,0,IF(LOG('Indicator Data'!H117)&gt;I$194,10,IF(LOG('Indicator Data'!H117)&lt;I$195,0,10-(I$194-LOG('Indicator Data'!H117))/(I$194-I$195)*10)))</f>
        <v>0</v>
      </c>
      <c r="J115" s="196">
        <f t="shared" si="32"/>
        <v>0</v>
      </c>
      <c r="K115" s="196">
        <f>IF('Indicator Data'!I117=0,0,IF(LOG('Indicator Data'!I117)&gt;K$194,10,IF(LOG('Indicator Data'!I117)&lt;K$195,0,10-(K$194-LOG('Indicator Data'!I117))/(K$194-K$195)*10)))</f>
        <v>0</v>
      </c>
      <c r="L115" s="196">
        <f t="shared" si="33"/>
        <v>0</v>
      </c>
      <c r="M115" s="196">
        <f>IF('Indicator Data'!J117=0,0,IF(LOG('Indicator Data'!J117)&gt;M$194,10,IF(LOG('Indicator Data'!J117)&lt;M$195,0,10-(M$194-LOG('Indicator Data'!J117))/(M$194-M$195)*10)))</f>
        <v>7.4327895021415937</v>
      </c>
      <c r="N115" s="199">
        <f>'Indicator Data'!C117/'Indicator Data'!$AX117</f>
        <v>1.9998876088788988E-3</v>
      </c>
      <c r="O115" s="199">
        <f>'Indicator Data'!D117/'Indicator Data'!$AX117</f>
        <v>0</v>
      </c>
      <c r="P115" s="199">
        <f>'Indicator Data'!E117/'Indicator Data'!$AX117</f>
        <v>2.4273672379881987E-3</v>
      </c>
      <c r="Q115" s="199">
        <f>'Indicator Data'!F117/'Indicator Data'!$AX117</f>
        <v>0</v>
      </c>
      <c r="R115" s="199">
        <f>'Indicator Data'!G117/'Indicator Data'!$AX117</f>
        <v>0</v>
      </c>
      <c r="S115" s="199">
        <f>'Indicator Data'!H117/'Indicator Data'!$AX117</f>
        <v>0</v>
      </c>
      <c r="T115" s="199">
        <f>'Indicator Data'!I117/'Indicator Data'!$AX117</f>
        <v>0</v>
      </c>
      <c r="U115" s="199">
        <f>'Indicator Data'!J117/'Indicator Data'!$AX117</f>
        <v>2.6411180473264349E-3</v>
      </c>
      <c r="V115" s="196">
        <f t="shared" si="34"/>
        <v>9.999438044394493</v>
      </c>
      <c r="W115" s="196">
        <f t="shared" si="35"/>
        <v>0</v>
      </c>
      <c r="X115" s="196">
        <f t="shared" si="36"/>
        <v>7.596580848968248</v>
      </c>
      <c r="Y115" s="196">
        <f t="shared" si="37"/>
        <v>3.4676674828402838</v>
      </c>
      <c r="Z115" s="196">
        <f t="shared" si="38"/>
        <v>0</v>
      </c>
      <c r="AA115" s="196">
        <f t="shared" si="39"/>
        <v>0</v>
      </c>
      <c r="AB115" s="196">
        <f t="shared" si="40"/>
        <v>0</v>
      </c>
      <c r="AC115" s="196">
        <f t="shared" si="41"/>
        <v>0</v>
      </c>
      <c r="AD115" s="196">
        <f t="shared" si="42"/>
        <v>0</v>
      </c>
      <c r="AE115" s="196">
        <f t="shared" si="43"/>
        <v>0</v>
      </c>
      <c r="AF115" s="196">
        <f t="shared" si="44"/>
        <v>0.88037268244214495</v>
      </c>
      <c r="AG115" s="196">
        <f>IF('Indicator Data'!K117=0,0,IF('Indicator Data'!K117&gt;AG$194,10,IF('Indicator Data'!K117&lt;AG$195,0,10-(AG$194-'Indicator Data'!K117)/(AG$194-AG$195)*10)))</f>
        <v>4.3478260869565224</v>
      </c>
      <c r="AH115" s="196">
        <f t="shared" si="45"/>
        <v>8.5651359941475071</v>
      </c>
      <c r="AI115" s="196">
        <f t="shared" si="46"/>
        <v>0</v>
      </c>
      <c r="AJ115" s="196">
        <f t="shared" si="47"/>
        <v>0</v>
      </c>
      <c r="AK115" s="196">
        <f t="shared" si="48"/>
        <v>0</v>
      </c>
      <c r="AL115" s="196">
        <f t="shared" si="49"/>
        <v>0</v>
      </c>
      <c r="AM115" s="196">
        <f t="shared" si="50"/>
        <v>0</v>
      </c>
      <c r="AN115" s="196">
        <f t="shared" si="51"/>
        <v>4.9766228490074242</v>
      </c>
      <c r="AO115" s="193">
        <f t="shared" si="52"/>
        <v>6.2766135546342898</v>
      </c>
      <c r="AP115" s="193">
        <f t="shared" si="53"/>
        <v>5.7431115907914219</v>
      </c>
      <c r="AQ115" s="193">
        <f t="shared" si="54"/>
        <v>0</v>
      </c>
      <c r="AR115" s="193">
        <f t="shared" si="55"/>
        <v>0</v>
      </c>
      <c r="AS115" s="196">
        <f t="shared" si="56"/>
        <v>4.6622244679819733</v>
      </c>
      <c r="AT115" s="196">
        <f>IF('Indicator Data'!AY117&lt;1000,"x",IF('Indicator Data'!L117&gt;AT$194,10,IF('Indicator Data'!L117&lt;AT$195,0,10-(AT$194-'Indicator Data'!L117)/(AT$194-AT$195)*10)))</f>
        <v>4.4444444444444446</v>
      </c>
      <c r="AU115" s="193">
        <f t="shared" si="57"/>
        <v>4.553334456213209</v>
      </c>
      <c r="AV115" s="191">
        <f t="shared" si="58"/>
        <v>3.7915155823407165</v>
      </c>
      <c r="AW115" s="196">
        <f>IF('Indicator Data'!M117=0,0,IF('Indicator Data'!M117&gt;AW$194,10,IF('Indicator Data'!M117&lt;AW$195,0,10-(AW$194-'Indicator Data'!M117)/(AW$194-AW$195)*10)))</f>
        <v>4.2053408158162267</v>
      </c>
      <c r="AX115" s="196">
        <f>IF('Indicator Data'!N117=0,0,IF(LOG('Indicator Data'!N117)&gt;LOG(AX$194),10,IF(LOG('Indicator Data'!N117)&lt;LOG(AX$195),0,10-(LOG(AX$194)-LOG('Indicator Data'!N117))/(LOG(AX$194)-LOG(AX$195))*10)))</f>
        <v>7.3498165097335395</v>
      </c>
      <c r="AY115" s="193">
        <f t="shared" si="59"/>
        <v>6.0145792972158763</v>
      </c>
      <c r="AZ115" s="196">
        <f>'Indicator Data'!O117</f>
        <v>1</v>
      </c>
      <c r="BA115" s="196">
        <f>'Indicator Data'!P117</f>
        <v>3</v>
      </c>
      <c r="BB115" s="193">
        <f t="shared" si="60"/>
        <v>0</v>
      </c>
      <c r="BC115" s="191">
        <f t="shared" si="61"/>
        <v>4.2102055080511134</v>
      </c>
      <c r="BD115" s="68"/>
    </row>
    <row r="116" spans="1:56" s="43" customFormat="1" x14ac:dyDescent="0.2">
      <c r="A116" s="65" t="s">
        <v>211</v>
      </c>
      <c r="B116" s="69" t="s">
        <v>210</v>
      </c>
      <c r="C116" s="196">
        <f>IF('Indicator Data'!C118=0,0,IF(LOG('Indicator Data'!C118)&gt;C$194,10,IF(LOG('Indicator Data'!C118)&lt;C$195,0,10-(C$194-LOG('Indicator Data'!C118))/(C$194-C$195)*10)))</f>
        <v>5.9684651979357906</v>
      </c>
      <c r="D116" s="196">
        <f>IF('Indicator Data'!D118=0,0,IF(LOG('Indicator Data'!D118)&gt;D$194,10,IF(LOG('Indicator Data'!D118)&lt;D$195,0,10-(D$194-LOG('Indicator Data'!D118))/(D$194-D$195)*10)))</f>
        <v>5.6378132421383516</v>
      </c>
      <c r="E116" s="196">
        <f t="shared" si="31"/>
        <v>5.8057145267393118</v>
      </c>
      <c r="F116" s="196">
        <f>IF('Indicator Data'!E118=0,0,IF(LOG('Indicator Data'!E118)&gt;F$194,10,IF(LOG('Indicator Data'!E118)&lt;F$195,0,10-(F$194-LOG('Indicator Data'!E118))/(F$194-F$195)*10)))</f>
        <v>6.1862690977924393</v>
      </c>
      <c r="G116" s="196">
        <f>IF('Indicator Data'!F118=0,0,IF(LOG('Indicator Data'!F118)&gt;G$194,10,IF(LOG('Indicator Data'!F118)&lt;G$195,0,10-(G$194-LOG('Indicator Data'!F118))/(G$194-G$195)*10)))</f>
        <v>0</v>
      </c>
      <c r="H116" s="196">
        <f>IF('Indicator Data'!G118=0,0,IF(LOG('Indicator Data'!G118)&gt;H$194,10,IF(LOG('Indicator Data'!G118)&lt;H$195,0,10-(H$194-LOG('Indicator Data'!G118))/(H$194-H$195)*10)))</f>
        <v>0</v>
      </c>
      <c r="I116" s="196">
        <f>IF('Indicator Data'!H118=0,0,IF(LOG('Indicator Data'!H118)&gt;I$194,10,IF(LOG('Indicator Data'!H118)&lt;I$195,0,10-(I$194-LOG('Indicator Data'!H118))/(I$194-I$195)*10)))</f>
        <v>0</v>
      </c>
      <c r="J116" s="196">
        <f t="shared" si="32"/>
        <v>0</v>
      </c>
      <c r="K116" s="196">
        <f>IF('Indicator Data'!I118=0,0,IF(LOG('Indicator Data'!I118)&gt;K$194,10,IF(LOG('Indicator Data'!I118)&lt;K$195,0,10-(K$194-LOG('Indicator Data'!I118))/(K$194-K$195)*10)))</f>
        <v>0</v>
      </c>
      <c r="L116" s="196">
        <f t="shared" si="33"/>
        <v>0</v>
      </c>
      <c r="M116" s="196">
        <f>IF('Indicator Data'!J118=0,0,IF(LOG('Indicator Data'!J118)&gt;M$194,10,IF(LOG('Indicator Data'!J118)&lt;M$195,0,10-(M$194-LOG('Indicator Data'!J118))/(M$194-M$195)*10)))</f>
        <v>8.2287116943943772</v>
      </c>
      <c r="N116" s="199">
        <f>'Indicator Data'!C118/'Indicator Data'!$AX118</f>
        <v>8.5942804125445913E-4</v>
      </c>
      <c r="O116" s="199">
        <f>'Indicator Data'!D118/'Indicator Data'!$AX118</f>
        <v>1.7304833024908595E-4</v>
      </c>
      <c r="P116" s="199">
        <f>'Indicator Data'!E118/'Indicator Data'!$AX118</f>
        <v>1.050342840779367E-3</v>
      </c>
      <c r="Q116" s="199">
        <f>'Indicator Data'!F118/'Indicator Data'!$AX118</f>
        <v>0</v>
      </c>
      <c r="R116" s="199">
        <f>'Indicator Data'!G118/'Indicator Data'!$AX118</f>
        <v>0</v>
      </c>
      <c r="S116" s="199">
        <f>'Indicator Data'!H118/'Indicator Data'!$AX118</f>
        <v>0</v>
      </c>
      <c r="T116" s="199">
        <f>'Indicator Data'!I118/'Indicator Data'!$AX118</f>
        <v>0</v>
      </c>
      <c r="U116" s="199">
        <f>'Indicator Data'!J118/'Indicator Data'!$AX118</f>
        <v>6.8914104678901699E-3</v>
      </c>
      <c r="V116" s="196">
        <f t="shared" si="34"/>
        <v>4.2971402062722959</v>
      </c>
      <c r="W116" s="196">
        <f t="shared" si="35"/>
        <v>1.7304833024908604</v>
      </c>
      <c r="X116" s="196">
        <f t="shared" si="36"/>
        <v>3.1161548912772425</v>
      </c>
      <c r="Y116" s="196">
        <f t="shared" si="37"/>
        <v>1.5004897725419539</v>
      </c>
      <c r="Z116" s="196">
        <f t="shared" si="38"/>
        <v>0</v>
      </c>
      <c r="AA116" s="196">
        <f t="shared" si="39"/>
        <v>0</v>
      </c>
      <c r="AB116" s="196">
        <f t="shared" si="40"/>
        <v>0</v>
      </c>
      <c r="AC116" s="196">
        <f t="shared" si="41"/>
        <v>0</v>
      </c>
      <c r="AD116" s="196">
        <f t="shared" si="42"/>
        <v>0</v>
      </c>
      <c r="AE116" s="196">
        <f t="shared" si="43"/>
        <v>0</v>
      </c>
      <c r="AF116" s="196">
        <f t="shared" si="44"/>
        <v>2.2971368226300566</v>
      </c>
      <c r="AG116" s="196">
        <f>IF('Indicator Data'!K118=0,0,IF('Indicator Data'!K118&gt;AG$194,10,IF('Indicator Data'!K118&lt;AG$195,0,10-(AG$194-'Indicator Data'!K118)/(AG$194-AG$195)*10)))</f>
        <v>1.4492753623188417</v>
      </c>
      <c r="AH116" s="196">
        <f t="shared" si="45"/>
        <v>5.1328027021040432</v>
      </c>
      <c r="AI116" s="196">
        <f t="shared" si="46"/>
        <v>3.684148272314606</v>
      </c>
      <c r="AJ116" s="196">
        <f t="shared" si="47"/>
        <v>0</v>
      </c>
      <c r="AK116" s="196">
        <f t="shared" si="48"/>
        <v>0</v>
      </c>
      <c r="AL116" s="196">
        <f t="shared" si="49"/>
        <v>0</v>
      </c>
      <c r="AM116" s="196">
        <f t="shared" si="50"/>
        <v>0</v>
      </c>
      <c r="AN116" s="196">
        <f t="shared" si="51"/>
        <v>6.0707347017470168</v>
      </c>
      <c r="AO116" s="193">
        <f t="shared" si="52"/>
        <v>4.5983226590800843</v>
      </c>
      <c r="AP116" s="193">
        <f t="shared" si="53"/>
        <v>4.2313733441404615</v>
      </c>
      <c r="AQ116" s="193">
        <f t="shared" si="54"/>
        <v>0</v>
      </c>
      <c r="AR116" s="193">
        <f t="shared" si="55"/>
        <v>0</v>
      </c>
      <c r="AS116" s="196">
        <f t="shared" si="56"/>
        <v>3.7600050320329292</v>
      </c>
      <c r="AT116" s="196">
        <f>IF('Indicator Data'!AY118&lt;1000,"x",IF('Indicator Data'!L118&gt;AT$194,10,IF('Indicator Data'!L118&lt;AT$195,0,10-(AT$194-'Indicator Data'!L118)/(AT$194-AT$195)*10)))</f>
        <v>4.4444444444444446</v>
      </c>
      <c r="AU116" s="193">
        <f t="shared" si="57"/>
        <v>4.1022247382386867</v>
      </c>
      <c r="AV116" s="191">
        <f t="shared" si="58"/>
        <v>2.8373958360624369</v>
      </c>
      <c r="AW116" s="196">
        <f>IF('Indicator Data'!M118=0,0,IF('Indicator Data'!M118&gt;AW$194,10,IF('Indicator Data'!M118&lt;AW$195,0,10-(AW$194-'Indicator Data'!M118)/(AW$194-AW$195)*10)))</f>
        <v>1.6065936064638624</v>
      </c>
      <c r="AX116" s="196">
        <f>IF('Indicator Data'!N118=0,0,IF(LOG('Indicator Data'!N118)&gt;LOG(AX$194),10,IF(LOG('Indicator Data'!N118)&lt;LOG(AX$195),0,10-(LOG(AX$194)-LOG('Indicator Data'!N118))/(LOG(AX$194)-LOG(AX$195))*10)))</f>
        <v>0.99560470415663893</v>
      </c>
      <c r="AY116" s="193">
        <f t="shared" si="59"/>
        <v>1.3058570239764893</v>
      </c>
      <c r="AZ116" s="196">
        <f>'Indicator Data'!O118</f>
        <v>0</v>
      </c>
      <c r="BA116" s="196">
        <f>'Indicator Data'!P118</f>
        <v>0</v>
      </c>
      <c r="BB116" s="193">
        <f t="shared" si="60"/>
        <v>0</v>
      </c>
      <c r="BC116" s="191">
        <f t="shared" si="61"/>
        <v>0.91409991678354263</v>
      </c>
      <c r="BD116" s="68"/>
    </row>
    <row r="117" spans="1:56" s="43" customFormat="1" x14ac:dyDescent="0.2">
      <c r="A117" s="65" t="s">
        <v>213</v>
      </c>
      <c r="B117" s="69" t="s">
        <v>212</v>
      </c>
      <c r="C117" s="196">
        <f>IF('Indicator Data'!C119=0,0,IF(LOG('Indicator Data'!C119)&gt;C$194,10,IF(LOG('Indicator Data'!C119)&lt;C$195,0,10-(C$194-LOG('Indicator Data'!C119))/(C$194-C$195)*10)))</f>
        <v>5.3047337739126359</v>
      </c>
      <c r="D117" s="196">
        <f>IF('Indicator Data'!D119=0,0,IF(LOG('Indicator Data'!D119)&gt;D$194,10,IF(LOG('Indicator Data'!D119)&lt;D$195,0,10-(D$194-LOG('Indicator Data'!D119))/(D$194-D$195)*10)))</f>
        <v>0</v>
      </c>
      <c r="E117" s="196">
        <f t="shared" si="31"/>
        <v>3.0789691958652328</v>
      </c>
      <c r="F117" s="196">
        <f>IF('Indicator Data'!E119=0,0,IF(LOG('Indicator Data'!E119)&gt;F$194,10,IF(LOG('Indicator Data'!E119)&lt;F$195,0,10-(F$194-LOG('Indicator Data'!E119))/(F$194-F$195)*10)))</f>
        <v>5.2483381942148943</v>
      </c>
      <c r="G117" s="196">
        <f>IF('Indicator Data'!F119=0,0,IF(LOG('Indicator Data'!F119)&gt;G$194,10,IF(LOG('Indicator Data'!F119)&lt;G$195,0,10-(G$194-LOG('Indicator Data'!F119))/(G$194-G$195)*10)))</f>
        <v>0</v>
      </c>
      <c r="H117" s="196">
        <f>IF('Indicator Data'!G119=0,0,IF(LOG('Indicator Data'!G119)&gt;H$194,10,IF(LOG('Indicator Data'!G119)&lt;H$195,0,10-(H$194-LOG('Indicator Data'!G119))/(H$194-H$195)*10)))</f>
        <v>0</v>
      </c>
      <c r="I117" s="196">
        <f>IF('Indicator Data'!H119=0,0,IF(LOG('Indicator Data'!H119)&gt;I$194,10,IF(LOG('Indicator Data'!H119)&lt;I$195,0,10-(I$194-LOG('Indicator Data'!H119))/(I$194-I$195)*10)))</f>
        <v>0</v>
      </c>
      <c r="J117" s="196">
        <f t="shared" si="32"/>
        <v>0</v>
      </c>
      <c r="K117" s="196">
        <f>IF('Indicator Data'!I119=0,0,IF(LOG('Indicator Data'!I119)&gt;K$194,10,IF(LOG('Indicator Data'!I119)&lt;K$195,0,10-(K$194-LOG('Indicator Data'!I119))/(K$194-K$195)*10)))</f>
        <v>0</v>
      </c>
      <c r="L117" s="196">
        <f t="shared" si="33"/>
        <v>0</v>
      </c>
      <c r="M117" s="196">
        <f>IF('Indicator Data'!J119=0,0,IF(LOG('Indicator Data'!J119)&gt;M$194,10,IF(LOG('Indicator Data'!J119)&lt;M$195,0,10-(M$194-LOG('Indicator Data'!J119))/(M$194-M$195)*10)))</f>
        <v>0</v>
      </c>
      <c r="N117" s="199">
        <f>'Indicator Data'!C119/'Indicator Data'!$AX119</f>
        <v>2.1307580704738672E-3</v>
      </c>
      <c r="O117" s="199">
        <f>'Indicator Data'!D119/'Indicator Data'!$AX119</f>
        <v>0</v>
      </c>
      <c r="P117" s="199">
        <f>'Indicator Data'!E119/'Indicator Data'!$AX119</f>
        <v>2.0229069672005832E-3</v>
      </c>
      <c r="Q117" s="199">
        <f>'Indicator Data'!F119/'Indicator Data'!$AX119</f>
        <v>0</v>
      </c>
      <c r="R117" s="199">
        <f>'Indicator Data'!G119/'Indicator Data'!$AX119</f>
        <v>0</v>
      </c>
      <c r="S117" s="199">
        <f>'Indicator Data'!H119/'Indicator Data'!$AX119</f>
        <v>0</v>
      </c>
      <c r="T117" s="199">
        <f>'Indicator Data'!I119/'Indicator Data'!$AX119</f>
        <v>0</v>
      </c>
      <c r="U117" s="199">
        <f>'Indicator Data'!J119/'Indicator Data'!$AX119</f>
        <v>0</v>
      </c>
      <c r="V117" s="196">
        <f t="shared" si="34"/>
        <v>10</v>
      </c>
      <c r="W117" s="196">
        <f t="shared" si="35"/>
        <v>0</v>
      </c>
      <c r="X117" s="196">
        <f t="shared" si="36"/>
        <v>7.5974692664795773</v>
      </c>
      <c r="Y117" s="196">
        <f t="shared" si="37"/>
        <v>2.8898670960008328</v>
      </c>
      <c r="Z117" s="196">
        <f t="shared" si="38"/>
        <v>0</v>
      </c>
      <c r="AA117" s="196">
        <f t="shared" si="39"/>
        <v>0</v>
      </c>
      <c r="AB117" s="196">
        <f t="shared" si="40"/>
        <v>0</v>
      </c>
      <c r="AC117" s="196">
        <f t="shared" si="41"/>
        <v>0</v>
      </c>
      <c r="AD117" s="196">
        <f t="shared" si="42"/>
        <v>0</v>
      </c>
      <c r="AE117" s="196">
        <f t="shared" si="43"/>
        <v>0</v>
      </c>
      <c r="AF117" s="196">
        <f t="shared" si="44"/>
        <v>0</v>
      </c>
      <c r="AG117" s="196">
        <f>IF('Indicator Data'!K119=0,0,IF('Indicator Data'!K119&gt;AG$194,10,IF('Indicator Data'!K119&lt;AG$195,0,10-(AG$194-'Indicator Data'!K119)/(AG$194-AG$195)*10)))</f>
        <v>0</v>
      </c>
      <c r="AH117" s="196">
        <f t="shared" si="45"/>
        <v>7.6523668869563179</v>
      </c>
      <c r="AI117" s="196">
        <f t="shared" si="46"/>
        <v>0</v>
      </c>
      <c r="AJ117" s="196">
        <f t="shared" si="47"/>
        <v>0</v>
      </c>
      <c r="AK117" s="196">
        <f t="shared" si="48"/>
        <v>0</v>
      </c>
      <c r="AL117" s="196">
        <f t="shared" si="49"/>
        <v>0</v>
      </c>
      <c r="AM117" s="196">
        <f t="shared" si="50"/>
        <v>0</v>
      </c>
      <c r="AN117" s="196">
        <f t="shared" si="51"/>
        <v>0</v>
      </c>
      <c r="AO117" s="193">
        <f t="shared" si="52"/>
        <v>5.7986662939457787</v>
      </c>
      <c r="AP117" s="193">
        <f t="shared" si="53"/>
        <v>4.1685404953389069</v>
      </c>
      <c r="AQ117" s="193">
        <f t="shared" si="54"/>
        <v>0</v>
      </c>
      <c r="AR117" s="193">
        <f t="shared" si="55"/>
        <v>0</v>
      </c>
      <c r="AS117" s="196">
        <f t="shared" si="56"/>
        <v>0</v>
      </c>
      <c r="AT117" s="196">
        <f>IF('Indicator Data'!AY119&lt;1000,"x",IF('Indicator Data'!L119&gt;AT$194,10,IF('Indicator Data'!L119&lt;AT$195,0,10-(AT$194-'Indicator Data'!L119)/(AT$194-AT$195)*10)))</f>
        <v>0</v>
      </c>
      <c r="AU117" s="193">
        <f t="shared" si="57"/>
        <v>0</v>
      </c>
      <c r="AV117" s="191">
        <f t="shared" si="58"/>
        <v>2.3850662402382818</v>
      </c>
      <c r="AW117" s="196">
        <f>IF('Indicator Data'!M119=0,0,IF('Indicator Data'!M119&gt;AW$194,10,IF('Indicator Data'!M119&lt;AW$195,0,10-(AW$194-'Indicator Data'!M119)/(AW$194-AW$195)*10)))</f>
        <v>3.8488861501642546E-2</v>
      </c>
      <c r="AX117" s="196">
        <f>IF('Indicator Data'!N119=0,0,IF(LOG('Indicator Data'!N119)&gt;LOG(AX$194),10,IF(LOG('Indicator Data'!N119)&lt;LOG(AX$195),0,10-(LOG(AX$194)-LOG('Indicator Data'!N119))/(LOG(AX$194)-LOG(AX$195))*10)))</f>
        <v>0</v>
      </c>
      <c r="AY117" s="193">
        <f t="shared" si="59"/>
        <v>1.9261125343549661E-2</v>
      </c>
      <c r="AZ117" s="196">
        <f>'Indicator Data'!O119</f>
        <v>0</v>
      </c>
      <c r="BA117" s="196">
        <f>'Indicator Data'!P119</f>
        <v>0</v>
      </c>
      <c r="BB117" s="193">
        <f t="shared" si="60"/>
        <v>0</v>
      </c>
      <c r="BC117" s="191">
        <f t="shared" si="61"/>
        <v>1.3482787740484763E-2</v>
      </c>
      <c r="BD117" s="68"/>
    </row>
    <row r="118" spans="1:56" s="43" customFormat="1" x14ac:dyDescent="0.2">
      <c r="A118" s="65" t="s">
        <v>215</v>
      </c>
      <c r="B118" s="69" t="s">
        <v>214</v>
      </c>
      <c r="C118" s="196">
        <f>IF('Indicator Data'!C120=0,0,IF(LOG('Indicator Data'!C120)&gt;C$194,10,IF(LOG('Indicator Data'!C120)&lt;C$195,0,10-(C$194-LOG('Indicator Data'!C120))/(C$194-C$195)*10)))</f>
        <v>7.1978544336340207</v>
      </c>
      <c r="D118" s="196">
        <f>IF('Indicator Data'!D120=0,0,IF(LOG('Indicator Data'!D120)&gt;D$194,10,IF(LOG('Indicator Data'!D120)&lt;D$195,0,10-(D$194-LOG('Indicator Data'!D120))/(D$194-D$195)*10)))</f>
        <v>0</v>
      </c>
      <c r="E118" s="196">
        <f t="shared" si="31"/>
        <v>4.5171267503664296</v>
      </c>
      <c r="F118" s="196">
        <f>IF('Indicator Data'!E120=0,0,IF(LOG('Indicator Data'!E120)&gt;F$194,10,IF(LOG('Indicator Data'!E120)&lt;F$195,0,10-(F$194-LOG('Indicator Data'!E120))/(F$194-F$195)*10)))</f>
        <v>8.2631634050586218</v>
      </c>
      <c r="G118" s="196">
        <f>IF('Indicator Data'!F120=0,0,IF(LOG('Indicator Data'!F120)&gt;G$194,10,IF(LOG('Indicator Data'!F120)&lt;G$195,0,10-(G$194-LOG('Indicator Data'!F120))/(G$194-G$195)*10)))</f>
        <v>0</v>
      </c>
      <c r="H118" s="196">
        <f>IF('Indicator Data'!G120=0,0,IF(LOG('Indicator Data'!G120)&gt;H$194,10,IF(LOG('Indicator Data'!G120)&lt;H$195,0,10-(H$194-LOG('Indicator Data'!G120))/(H$194-H$195)*10)))</f>
        <v>6.4163988342675946</v>
      </c>
      <c r="I118" s="196">
        <f>IF('Indicator Data'!H120=0,0,IF(LOG('Indicator Data'!H120)&gt;I$194,10,IF(LOG('Indicator Data'!H120)&lt;I$195,0,10-(I$194-LOG('Indicator Data'!H120))/(I$194-I$195)*10)))</f>
        <v>0</v>
      </c>
      <c r="J118" s="196">
        <f t="shared" si="32"/>
        <v>3.8886828669050297</v>
      </c>
      <c r="K118" s="196">
        <f>IF('Indicator Data'!I120=0,0,IF(LOG('Indicator Data'!I120)&gt;K$194,10,IF(LOG('Indicator Data'!I120)&lt;K$195,0,10-(K$194-LOG('Indicator Data'!I120))/(K$194-K$195)*10)))</f>
        <v>0</v>
      </c>
      <c r="L118" s="196">
        <f t="shared" si="33"/>
        <v>2.1529191778356864</v>
      </c>
      <c r="M118" s="196">
        <f>IF('Indicator Data'!J120=0,0,IF(LOG('Indicator Data'!J120)&gt;M$194,10,IF(LOG('Indicator Data'!J120)&lt;M$195,0,10-(M$194-LOG('Indicator Data'!J120))/(M$194-M$195)*10)))</f>
        <v>7.6940121445316745</v>
      </c>
      <c r="N118" s="199">
        <f>'Indicator Data'!C120/'Indicator Data'!$AX120</f>
        <v>2.2936153646902356E-4</v>
      </c>
      <c r="O118" s="199">
        <f>'Indicator Data'!D120/'Indicator Data'!$AX120</f>
        <v>0</v>
      </c>
      <c r="P118" s="199">
        <f>'Indicator Data'!E120/'Indicator Data'!$AX120</f>
        <v>6.1184889186458491E-4</v>
      </c>
      <c r="Q118" s="199">
        <f>'Indicator Data'!F120/'Indicator Data'!$AX120</f>
        <v>0</v>
      </c>
      <c r="R118" s="199">
        <f>'Indicator Data'!G120/'Indicator Data'!$AX120</f>
        <v>4.8930339931198806E-4</v>
      </c>
      <c r="S118" s="199">
        <f>'Indicator Data'!H120/'Indicator Data'!$AX120</f>
        <v>0</v>
      </c>
      <c r="T118" s="199">
        <f>'Indicator Data'!I120/'Indicator Data'!$AX120</f>
        <v>9.0886644662000139E-8</v>
      </c>
      <c r="U118" s="199">
        <f>'Indicator Data'!J120/'Indicator Data'!$AX120</f>
        <v>3.6222938089927592E-4</v>
      </c>
      <c r="V118" s="196">
        <f t="shared" si="34"/>
        <v>1.1468076823451181</v>
      </c>
      <c r="W118" s="196">
        <f t="shared" si="35"/>
        <v>0</v>
      </c>
      <c r="X118" s="196">
        <f t="shared" si="36"/>
        <v>0.58901614186452156</v>
      </c>
      <c r="Y118" s="196">
        <f t="shared" si="37"/>
        <v>0.874069845520836</v>
      </c>
      <c r="Z118" s="196">
        <f t="shared" si="38"/>
        <v>0</v>
      </c>
      <c r="AA118" s="196">
        <f t="shared" si="39"/>
        <v>9.7860679862398214E-2</v>
      </c>
      <c r="AB118" s="196">
        <f t="shared" si="40"/>
        <v>0</v>
      </c>
      <c r="AC118" s="196">
        <f t="shared" si="41"/>
        <v>4.9038555025755985E-2</v>
      </c>
      <c r="AD118" s="196">
        <f t="shared" si="42"/>
        <v>3.0295548220653501E-3</v>
      </c>
      <c r="AE118" s="196">
        <f t="shared" si="43"/>
        <v>2.6057925195270094E-2</v>
      </c>
      <c r="AF118" s="196">
        <f t="shared" si="44"/>
        <v>0.12074312696642409</v>
      </c>
      <c r="AG118" s="196">
        <f>IF('Indicator Data'!K120=0,0,IF('Indicator Data'!K120&gt;AG$194,10,IF('Indicator Data'!K120&lt;AG$195,0,10-(AG$194-'Indicator Data'!K120)/(AG$194-AG$195)*10)))</f>
        <v>1.4492753623188417</v>
      </c>
      <c r="AH118" s="196">
        <f t="shared" si="45"/>
        <v>4.1723310579895694</v>
      </c>
      <c r="AI118" s="196">
        <f t="shared" si="46"/>
        <v>0</v>
      </c>
      <c r="AJ118" s="196">
        <f t="shared" si="47"/>
        <v>3.2571297570649964</v>
      </c>
      <c r="AK118" s="196">
        <f t="shared" si="48"/>
        <v>0</v>
      </c>
      <c r="AL118" s="196">
        <f t="shared" si="49"/>
        <v>1.7694592502568816</v>
      </c>
      <c r="AM118" s="196">
        <f t="shared" si="50"/>
        <v>1.514777411032675E-3</v>
      </c>
      <c r="AN118" s="196">
        <f t="shared" si="51"/>
        <v>4.9828833835418642</v>
      </c>
      <c r="AO118" s="193">
        <f t="shared" si="52"/>
        <v>2.7814934926677344</v>
      </c>
      <c r="AP118" s="193">
        <f t="shared" si="53"/>
        <v>5.7116150060007005</v>
      </c>
      <c r="AQ118" s="193">
        <f t="shared" si="54"/>
        <v>0</v>
      </c>
      <c r="AR118" s="193">
        <f t="shared" si="55"/>
        <v>1.1460705176162536</v>
      </c>
      <c r="AS118" s="196">
        <f t="shared" si="56"/>
        <v>3.216079372930353</v>
      </c>
      <c r="AT118" s="196">
        <f>IF('Indicator Data'!AY120&lt;1000,"x",IF('Indicator Data'!L120&gt;AT$194,10,IF('Indicator Data'!L120&lt;AT$195,0,10-(AT$194-'Indicator Data'!L120)/(AT$194-AT$195)*10)))</f>
        <v>4.4444444444444446</v>
      </c>
      <c r="AU118" s="193">
        <f t="shared" si="57"/>
        <v>3.8302619086873988</v>
      </c>
      <c r="AV118" s="191">
        <f t="shared" si="58"/>
        <v>2.9475550547605995</v>
      </c>
      <c r="AW118" s="196">
        <f>IF('Indicator Data'!M120=0,0,IF('Indicator Data'!M120&gt;AW$194,10,IF('Indicator Data'!M120&lt;AW$195,0,10-(AW$194-'Indicator Data'!M120)/(AW$194-AW$195)*10)))</f>
        <v>3.6352779188020099</v>
      </c>
      <c r="AX118" s="196">
        <f>IF('Indicator Data'!N120=0,0,IF(LOG('Indicator Data'!N120)&gt;LOG(AX$194),10,IF(LOG('Indicator Data'!N120)&lt;LOG(AX$195),0,10-(LOG(AX$194)-LOG('Indicator Data'!N120))/(LOG(AX$194)-LOG(AX$195))*10)))</f>
        <v>2.5792478018260212</v>
      </c>
      <c r="AY118" s="193">
        <f t="shared" si="59"/>
        <v>3.1246984671389977</v>
      </c>
      <c r="AZ118" s="196">
        <f>'Indicator Data'!O120</f>
        <v>2</v>
      </c>
      <c r="BA118" s="196">
        <f>'Indicator Data'!P120</f>
        <v>3</v>
      </c>
      <c r="BB118" s="193">
        <f t="shared" si="60"/>
        <v>0</v>
      </c>
      <c r="BC118" s="191">
        <f t="shared" si="61"/>
        <v>2.1872889269972982</v>
      </c>
      <c r="BD118" s="68"/>
    </row>
    <row r="119" spans="1:56" s="43" customFormat="1" x14ac:dyDescent="0.2">
      <c r="A119" s="65" t="s">
        <v>217</v>
      </c>
      <c r="B119" s="69" t="s">
        <v>216</v>
      </c>
      <c r="C119" s="196">
        <f>IF('Indicator Data'!C121=0,0,IF(LOG('Indicator Data'!C121)&gt;C$194,10,IF(LOG('Indicator Data'!C121)&lt;C$195,0,10-(C$194-LOG('Indicator Data'!C121))/(C$194-C$195)*10)))</f>
        <v>6.6223167878170983</v>
      </c>
      <c r="D119" s="196">
        <f>IF('Indicator Data'!D121=0,0,IF(LOG('Indicator Data'!D121)&gt;D$194,10,IF(LOG('Indicator Data'!D121)&lt;D$195,0,10-(D$194-LOG('Indicator Data'!D121))/(D$194-D$195)*10)))</f>
        <v>0</v>
      </c>
      <c r="E119" s="196">
        <f t="shared" si="31"/>
        <v>4.0488527980044182</v>
      </c>
      <c r="F119" s="196">
        <f>IF('Indicator Data'!E121=0,0,IF(LOG('Indicator Data'!E121)&gt;F$194,10,IF(LOG('Indicator Data'!E121)&lt;F$195,0,10-(F$194-LOG('Indicator Data'!E121))/(F$194-F$195)*10)))</f>
        <v>9.9769456391937474</v>
      </c>
      <c r="G119" s="196">
        <f>IF('Indicator Data'!F121=0,0,IF(LOG('Indicator Data'!F121)&gt;G$194,10,IF(LOG('Indicator Data'!F121)&lt;G$195,0,10-(G$194-LOG('Indicator Data'!F121))/(G$194-G$195)*10)))</f>
        <v>6.3542600582107216</v>
      </c>
      <c r="H119" s="196">
        <f>IF('Indicator Data'!G121=0,0,IF(LOG('Indicator Data'!G121)&gt;H$194,10,IF(LOG('Indicator Data'!G121)&lt;H$195,0,10-(H$194-LOG('Indicator Data'!G121))/(H$194-H$195)*10)))</f>
        <v>8.684908529453887</v>
      </c>
      <c r="I119" s="196">
        <f>IF('Indicator Data'!H121=0,0,IF(LOG('Indicator Data'!H121)&gt;I$194,10,IF(LOG('Indicator Data'!H121)&lt;I$195,0,10-(I$194-LOG('Indicator Data'!H121))/(I$194-I$195)*10)))</f>
        <v>5.1674278435169807</v>
      </c>
      <c r="J119" s="196">
        <f t="shared" si="32"/>
        <v>7.313667275003759</v>
      </c>
      <c r="K119" s="196">
        <f>IF('Indicator Data'!I121=0,0,IF(LOG('Indicator Data'!I121)&gt;K$194,10,IF(LOG('Indicator Data'!I121)&lt;K$195,0,10-(K$194-LOG('Indicator Data'!I121))/(K$194-K$195)*10)))</f>
        <v>8.6274076042800445</v>
      </c>
      <c r="L119" s="196">
        <f t="shared" si="33"/>
        <v>8.0399998183159695</v>
      </c>
      <c r="M119" s="196">
        <f>IF('Indicator Data'!J121=0,0,IF(LOG('Indicator Data'!J121)&gt;M$194,10,IF(LOG('Indicator Data'!J121)&lt;M$195,0,10-(M$194-LOG('Indicator Data'!J121))/(M$194-M$195)*10)))</f>
        <v>10</v>
      </c>
      <c r="N119" s="199">
        <f>'Indicator Data'!C121/'Indicator Data'!$AX121</f>
        <v>1.7248019282355075E-4</v>
      </c>
      <c r="O119" s="199">
        <f>'Indicator Data'!D121/'Indicator Data'!$AX121</f>
        <v>0</v>
      </c>
      <c r="P119" s="199">
        <f>'Indicator Data'!E121/'Indicator Data'!$AX121</f>
        <v>3.7895772940763697E-3</v>
      </c>
      <c r="Q119" s="199">
        <f>'Indicator Data'!F121/'Indicator Data'!$AX121</f>
        <v>1.3474620333894975E-4</v>
      </c>
      <c r="R119" s="199">
        <f>'Indicator Data'!G121/'Indicator Data'!$AX121</f>
        <v>8.5166103630630197E-3</v>
      </c>
      <c r="S119" s="199">
        <f>'Indicator Data'!H121/'Indicator Data'!$AX121</f>
        <v>1.3741712779467728E-5</v>
      </c>
      <c r="T119" s="199">
        <f>'Indicator Data'!I121/'Indicator Data'!$AX121</f>
        <v>5.5547486869116029E-5</v>
      </c>
      <c r="U119" s="199">
        <f>'Indicator Data'!J121/'Indicator Data'!$AX121</f>
        <v>1.1780173741565751E-2</v>
      </c>
      <c r="V119" s="196">
        <f t="shared" si="34"/>
        <v>0.86240096411775369</v>
      </c>
      <c r="W119" s="196">
        <f t="shared" si="35"/>
        <v>0</v>
      </c>
      <c r="X119" s="196">
        <f t="shared" si="36"/>
        <v>0.4399088738364792</v>
      </c>
      <c r="Y119" s="196">
        <f t="shared" si="37"/>
        <v>5.413681848680528</v>
      </c>
      <c r="Z119" s="196">
        <f t="shared" si="38"/>
        <v>0.26949240667789987</v>
      </c>
      <c r="AA119" s="196">
        <f t="shared" si="39"/>
        <v>1.7033220726126039</v>
      </c>
      <c r="AB119" s="196">
        <f t="shared" si="40"/>
        <v>0.13741712779467719</v>
      </c>
      <c r="AC119" s="196">
        <f t="shared" si="41"/>
        <v>0.95049115128182038</v>
      </c>
      <c r="AD119" s="196">
        <f t="shared" si="42"/>
        <v>1.8515828956372005</v>
      </c>
      <c r="AE119" s="196">
        <f t="shared" si="43"/>
        <v>1.4114952834225372</v>
      </c>
      <c r="AF119" s="196">
        <f t="shared" si="44"/>
        <v>3.9267245805219178</v>
      </c>
      <c r="AG119" s="196">
        <f>IF('Indicator Data'!K121=0,0,IF('Indicator Data'!K121&gt;AG$194,10,IF('Indicator Data'!K121&lt;AG$195,0,10-(AG$194-'Indicator Data'!K121)/(AG$194-AG$195)*10)))</f>
        <v>10</v>
      </c>
      <c r="AH119" s="196">
        <f t="shared" si="45"/>
        <v>3.742358875967426</v>
      </c>
      <c r="AI119" s="196">
        <f t="shared" si="46"/>
        <v>0</v>
      </c>
      <c r="AJ119" s="196">
        <f t="shared" si="47"/>
        <v>5.1941153010332455</v>
      </c>
      <c r="AK119" s="196">
        <f t="shared" si="48"/>
        <v>2.6524224856558289</v>
      </c>
      <c r="AL119" s="196">
        <f t="shared" si="49"/>
        <v>4.0365068709028851</v>
      </c>
      <c r="AM119" s="196">
        <f t="shared" si="50"/>
        <v>5.2394952499586225</v>
      </c>
      <c r="AN119" s="196">
        <f t="shared" si="51"/>
        <v>8.2857524258014639</v>
      </c>
      <c r="AO119" s="193">
        <f t="shared" si="52"/>
        <v>2.4299368408274238</v>
      </c>
      <c r="AP119" s="193">
        <f t="shared" si="53"/>
        <v>8.5690986115076218</v>
      </c>
      <c r="AQ119" s="193">
        <f t="shared" si="54"/>
        <v>3.9297487508532973</v>
      </c>
      <c r="AR119" s="193">
        <f t="shared" si="55"/>
        <v>5.6532177717182588</v>
      </c>
      <c r="AS119" s="196">
        <f t="shared" si="56"/>
        <v>9.142876212900731</v>
      </c>
      <c r="AT119" s="196">
        <f>IF('Indicator Data'!AY121&lt;1000,"x",IF('Indicator Data'!L121&gt;AT$194,10,IF('Indicator Data'!L121&lt;AT$195,0,10-(AT$194-'Indicator Data'!L121)/(AT$194-AT$195)*10)))</f>
        <v>1.1111111111111107</v>
      </c>
      <c r="AU119" s="193">
        <f t="shared" si="57"/>
        <v>5.1269936620059209</v>
      </c>
      <c r="AV119" s="191">
        <f t="shared" si="58"/>
        <v>5.5801878857612195</v>
      </c>
      <c r="AW119" s="196">
        <f>IF('Indicator Data'!M121=0,0,IF('Indicator Data'!M121&gt;AW$194,10,IF('Indicator Data'!M121&lt;AW$195,0,10-(AW$194-'Indicator Data'!M121)/(AW$194-AW$195)*10)))</f>
        <v>4.1605671559287192</v>
      </c>
      <c r="AX119" s="196">
        <f>IF('Indicator Data'!N121=0,0,IF(LOG('Indicator Data'!N121)&gt;LOG(AX$194),10,IF(LOG('Indicator Data'!N121)&lt;LOG(AX$195),0,10-(LOG(AX$194)-LOG('Indicator Data'!N121))/(LOG(AX$194)-LOG(AX$195))*10)))</f>
        <v>4.2150476428713555</v>
      </c>
      <c r="AY119" s="193">
        <f t="shared" si="59"/>
        <v>4.1878609889699252</v>
      </c>
      <c r="AZ119" s="196">
        <f>'Indicator Data'!O121</f>
        <v>3</v>
      </c>
      <c r="BA119" s="196">
        <f>'Indicator Data'!P121</f>
        <v>0</v>
      </c>
      <c r="BB119" s="193">
        <f t="shared" si="60"/>
        <v>0</v>
      </c>
      <c r="BC119" s="191">
        <f t="shared" si="61"/>
        <v>2.9315026922789476</v>
      </c>
      <c r="BD119" s="68"/>
    </row>
    <row r="120" spans="1:56" s="43" customFormat="1" x14ac:dyDescent="0.2">
      <c r="A120" s="65" t="s">
        <v>371</v>
      </c>
      <c r="B120" s="69" t="s">
        <v>218</v>
      </c>
      <c r="C120" s="196">
        <f>IF('Indicator Data'!C122=0,0,IF(LOG('Indicator Data'!C122)&gt;C$194,10,IF(LOG('Indicator Data'!C122)&lt;C$195,0,10-(C$194-LOG('Indicator Data'!C122))/(C$194-C$195)*10)))</f>
        <v>10</v>
      </c>
      <c r="D120" s="196">
        <f>IF('Indicator Data'!D122=0,0,IF(LOG('Indicator Data'!D122)&gt;D$194,10,IF(LOG('Indicator Data'!D122)&lt;D$195,0,10-(D$194-LOG('Indicator Data'!D122))/(D$194-D$195)*10)))</f>
        <v>10</v>
      </c>
      <c r="E120" s="196">
        <f t="shared" si="31"/>
        <v>10</v>
      </c>
      <c r="F120" s="196">
        <f>IF('Indicator Data'!E122=0,0,IF(LOG('Indicator Data'!E122)&gt;F$194,10,IF(LOG('Indicator Data'!E122)&lt;F$195,0,10-(F$194-LOG('Indicator Data'!E122))/(F$194-F$195)*10)))</f>
        <v>10</v>
      </c>
      <c r="G120" s="196">
        <f>IF('Indicator Data'!F122=0,0,IF(LOG('Indicator Data'!F122)&gt;G$194,10,IF(LOG('Indicator Data'!F122)&lt;G$195,0,10-(G$194-LOG('Indicator Data'!F122))/(G$194-G$195)*10)))</f>
        <v>10</v>
      </c>
      <c r="H120" s="196">
        <f>IF('Indicator Data'!G122=0,0,IF(LOG('Indicator Data'!G122)&gt;H$194,10,IF(LOG('Indicator Data'!G122)&lt;H$195,0,10-(H$194-LOG('Indicator Data'!G122))/(H$194-H$195)*10)))</f>
        <v>9.8412378650564953</v>
      </c>
      <c r="I120" s="196">
        <f>IF('Indicator Data'!H122=0,0,IF(LOG('Indicator Data'!H122)&gt;I$194,10,IF(LOG('Indicator Data'!H122)&lt;I$195,0,10-(I$194-LOG('Indicator Data'!H122))/(I$194-I$195)*10)))</f>
        <v>10</v>
      </c>
      <c r="J120" s="196">
        <f t="shared" si="32"/>
        <v>9.9232684138679037</v>
      </c>
      <c r="K120" s="196">
        <f>IF('Indicator Data'!I122=0,0,IF(LOG('Indicator Data'!I122)&gt;K$194,10,IF(LOG('Indicator Data'!I122)&lt;K$195,0,10-(K$194-LOG('Indicator Data'!I122))/(K$194-K$195)*10)))</f>
        <v>10</v>
      </c>
      <c r="L120" s="196">
        <f t="shared" si="33"/>
        <v>9.9622746479192799</v>
      </c>
      <c r="M120" s="196">
        <f>IF('Indicator Data'!J122=0,0,IF(LOG('Indicator Data'!J122)&gt;M$194,10,IF(LOG('Indicator Data'!J122)&lt;M$195,0,10-(M$194-LOG('Indicator Data'!J122))/(M$194-M$195)*10)))</f>
        <v>0</v>
      </c>
      <c r="N120" s="199">
        <f>'Indicator Data'!C122/'Indicator Data'!$AX122</f>
        <v>2.0299996795600738E-3</v>
      </c>
      <c r="O120" s="199">
        <f>'Indicator Data'!D122/'Indicator Data'!$AX122</f>
        <v>4.4384082177011737E-4</v>
      </c>
      <c r="P120" s="199">
        <f>'Indicator Data'!E122/'Indicator Data'!$AX122</f>
        <v>7.7897605997917577E-3</v>
      </c>
      <c r="Q120" s="199">
        <f>'Indicator Data'!F122/'Indicator Data'!$AX122</f>
        <v>1.1276512833939222E-2</v>
      </c>
      <c r="R120" s="199">
        <f>'Indicator Data'!G122/'Indicator Data'!$AX122</f>
        <v>1.5639604920991972E-2</v>
      </c>
      <c r="S120" s="199">
        <f>'Indicator Data'!H122/'Indicator Data'!$AX122</f>
        <v>2.0512019203959035E-3</v>
      </c>
      <c r="T120" s="199">
        <f>'Indicator Data'!I122/'Indicator Data'!$AX122</f>
        <v>1.0144948598188573E-3</v>
      </c>
      <c r="U120" s="199">
        <f>'Indicator Data'!J122/'Indicator Data'!$AX122</f>
        <v>0</v>
      </c>
      <c r="V120" s="196">
        <f t="shared" si="34"/>
        <v>10</v>
      </c>
      <c r="W120" s="196">
        <f t="shared" si="35"/>
        <v>4.4384082177011743</v>
      </c>
      <c r="X120" s="196">
        <f t="shared" si="36"/>
        <v>8.3882239805067158</v>
      </c>
      <c r="Y120" s="196">
        <f t="shared" si="37"/>
        <v>10</v>
      </c>
      <c r="Z120" s="196">
        <f t="shared" si="38"/>
        <v>10</v>
      </c>
      <c r="AA120" s="196">
        <f t="shared" si="39"/>
        <v>3.1279209841983944</v>
      </c>
      <c r="AB120" s="196">
        <f t="shared" si="40"/>
        <v>10</v>
      </c>
      <c r="AC120" s="196">
        <f t="shared" si="41"/>
        <v>8.132821123194347</v>
      </c>
      <c r="AD120" s="196">
        <f t="shared" si="42"/>
        <v>10</v>
      </c>
      <c r="AE120" s="196">
        <f t="shared" si="43"/>
        <v>9.291987394129416</v>
      </c>
      <c r="AF120" s="196">
        <f t="shared" si="44"/>
        <v>0</v>
      </c>
      <c r="AG120" s="196">
        <f>IF('Indicator Data'!K122=0,0,IF('Indicator Data'!K122&gt;AG$194,10,IF('Indicator Data'!K122&lt;AG$195,0,10-(AG$194-'Indicator Data'!K122)/(AG$194-AG$195)*10)))</f>
        <v>0</v>
      </c>
      <c r="AH120" s="196">
        <f t="shared" si="45"/>
        <v>10</v>
      </c>
      <c r="AI120" s="196">
        <f t="shared" si="46"/>
        <v>7.2192041088505867</v>
      </c>
      <c r="AJ120" s="196">
        <f t="shared" si="47"/>
        <v>6.4845794246274444</v>
      </c>
      <c r="AK120" s="196">
        <f t="shared" si="48"/>
        <v>10</v>
      </c>
      <c r="AL120" s="196">
        <f t="shared" si="49"/>
        <v>8.8438240179622021</v>
      </c>
      <c r="AM120" s="196">
        <f t="shared" si="50"/>
        <v>10</v>
      </c>
      <c r="AN120" s="196">
        <f t="shared" si="51"/>
        <v>0</v>
      </c>
      <c r="AO120" s="193">
        <f t="shared" si="52"/>
        <v>9.3717347443876839</v>
      </c>
      <c r="AP120" s="193">
        <f t="shared" si="53"/>
        <v>10</v>
      </c>
      <c r="AQ120" s="193">
        <f t="shared" si="54"/>
        <v>10</v>
      </c>
      <c r="AR120" s="193">
        <f t="shared" si="55"/>
        <v>9.6654708871530097</v>
      </c>
      <c r="AS120" s="196">
        <f t="shared" si="56"/>
        <v>0</v>
      </c>
      <c r="AT120" s="196">
        <f>IF('Indicator Data'!AY122&lt;1000,"x",IF('Indicator Data'!L122&gt;AT$194,10,IF('Indicator Data'!L122&lt;AT$195,0,10-(AT$194-'Indicator Data'!L122)/(AT$194-AT$195)*10)))</f>
        <v>0</v>
      </c>
      <c r="AU120" s="193">
        <f t="shared" si="57"/>
        <v>0</v>
      </c>
      <c r="AV120" s="191">
        <f t="shared" si="58"/>
        <v>9.0808810589814808</v>
      </c>
      <c r="AW120" s="196">
        <f>IF('Indicator Data'!M122=0,0,IF('Indicator Data'!M122&gt;AW$194,10,IF('Indicator Data'!M122&lt;AW$195,0,10-(AW$194-'Indicator Data'!M122)/(AW$194-AW$195)*10)))</f>
        <v>9.1648509396504263</v>
      </c>
      <c r="AX120" s="196">
        <f>IF('Indicator Data'!N122=0,0,IF(LOG('Indicator Data'!N122)&gt;LOG(AX$194),10,IF(LOG('Indicator Data'!N122)&lt;LOG(AX$195),0,10-(LOG(AX$194)-LOG('Indicator Data'!N122))/(LOG(AX$194)-LOG(AX$195))*10)))</f>
        <v>9.7412596742424302</v>
      </c>
      <c r="AY120" s="193">
        <f t="shared" si="59"/>
        <v>9.4782953553089726</v>
      </c>
      <c r="AZ120" s="196">
        <f>'Indicator Data'!O122</f>
        <v>2</v>
      </c>
      <c r="BA120" s="196">
        <f>'Indicator Data'!P122</f>
        <v>4</v>
      </c>
      <c r="BB120" s="193">
        <f t="shared" si="60"/>
        <v>7</v>
      </c>
      <c r="BC120" s="191">
        <f t="shared" si="61"/>
        <v>7</v>
      </c>
      <c r="BD120" s="68"/>
    </row>
    <row r="121" spans="1:56" s="43" customFormat="1" x14ac:dyDescent="0.2">
      <c r="A121" s="65" t="s">
        <v>220</v>
      </c>
      <c r="B121" s="69" t="s">
        <v>219</v>
      </c>
      <c r="C121" s="196">
        <f>IF('Indicator Data'!C123=0,0,IF(LOG('Indicator Data'!C123)&gt;C$194,10,IF(LOG('Indicator Data'!C123)&lt;C$195,0,10-(C$194-LOG('Indicator Data'!C123))/(C$194-C$195)*10)))</f>
        <v>0</v>
      </c>
      <c r="D121" s="196">
        <f>IF('Indicator Data'!D123=0,0,IF(LOG('Indicator Data'!D123)&gt;D$194,10,IF(LOG('Indicator Data'!D123)&lt;D$195,0,10-(D$194-LOG('Indicator Data'!D123))/(D$194-D$195)*10)))</f>
        <v>0</v>
      </c>
      <c r="E121" s="196">
        <f t="shared" si="31"/>
        <v>0</v>
      </c>
      <c r="F121" s="196">
        <f>IF('Indicator Data'!E123=0,0,IF(LOG('Indicator Data'!E123)&gt;F$194,10,IF(LOG('Indicator Data'!E123)&lt;F$195,0,10-(F$194-LOG('Indicator Data'!E123))/(F$194-F$195)*10)))</f>
        <v>5.6853946231592003</v>
      </c>
      <c r="G121" s="196">
        <f>IF('Indicator Data'!F123=0,0,IF(LOG('Indicator Data'!F123)&gt;G$194,10,IF(LOG('Indicator Data'!F123)&lt;G$195,0,10-(G$194-LOG('Indicator Data'!F123))/(G$194-G$195)*10)))</f>
        <v>0</v>
      </c>
      <c r="H121" s="196">
        <f>IF('Indicator Data'!G123=0,0,IF(LOG('Indicator Data'!G123)&gt;H$194,10,IF(LOG('Indicator Data'!G123)&lt;H$195,0,10-(H$194-LOG('Indicator Data'!G123))/(H$194-H$195)*10)))</f>
        <v>0</v>
      </c>
      <c r="I121" s="196">
        <f>IF('Indicator Data'!H123=0,0,IF(LOG('Indicator Data'!H123)&gt;I$194,10,IF(LOG('Indicator Data'!H123)&lt;I$195,0,10-(I$194-LOG('Indicator Data'!H123))/(I$194-I$195)*10)))</f>
        <v>0</v>
      </c>
      <c r="J121" s="196">
        <f t="shared" si="32"/>
        <v>0</v>
      </c>
      <c r="K121" s="196">
        <f>IF('Indicator Data'!I123=0,0,IF(LOG('Indicator Data'!I123)&gt;K$194,10,IF(LOG('Indicator Data'!I123)&lt;K$195,0,10-(K$194-LOG('Indicator Data'!I123))/(K$194-K$195)*10)))</f>
        <v>0</v>
      </c>
      <c r="L121" s="196">
        <f t="shared" si="33"/>
        <v>0</v>
      </c>
      <c r="M121" s="196">
        <f>IF('Indicator Data'!J123=0,0,IF(LOG('Indicator Data'!J123)&gt;M$194,10,IF(LOG('Indicator Data'!J123)&lt;M$195,0,10-(M$194-LOG('Indicator Data'!J123))/(M$194-M$195)*10)))</f>
        <v>9.2130882952645781</v>
      </c>
      <c r="N121" s="199">
        <f>'Indicator Data'!C123/'Indicator Data'!$AX123</f>
        <v>0</v>
      </c>
      <c r="O121" s="199">
        <f>'Indicator Data'!D123/'Indicator Data'!$AX123</f>
        <v>0</v>
      </c>
      <c r="P121" s="199">
        <f>'Indicator Data'!E123/'Indicator Data'!$AX123</f>
        <v>8.1621489027770844E-4</v>
      </c>
      <c r="Q121" s="199">
        <f>'Indicator Data'!F123/'Indicator Data'!$AX123</f>
        <v>0</v>
      </c>
      <c r="R121" s="199">
        <f>'Indicator Data'!G123/'Indicator Data'!$AX123</f>
        <v>0</v>
      </c>
      <c r="S121" s="199">
        <f>'Indicator Data'!H123/'Indicator Data'!$AX123</f>
        <v>0</v>
      </c>
      <c r="T121" s="199">
        <f>'Indicator Data'!I123/'Indicator Data'!$AX123</f>
        <v>0</v>
      </c>
      <c r="U121" s="199">
        <f>'Indicator Data'!J123/'Indicator Data'!$AX123</f>
        <v>2.1032068241152238E-2</v>
      </c>
      <c r="V121" s="196">
        <f t="shared" si="34"/>
        <v>0</v>
      </c>
      <c r="W121" s="196">
        <f t="shared" si="35"/>
        <v>0</v>
      </c>
      <c r="X121" s="196">
        <f t="shared" si="36"/>
        <v>0</v>
      </c>
      <c r="Y121" s="196">
        <f t="shared" si="37"/>
        <v>1.1660212718252971</v>
      </c>
      <c r="Z121" s="196">
        <f t="shared" si="38"/>
        <v>0</v>
      </c>
      <c r="AA121" s="196">
        <f t="shared" si="39"/>
        <v>0</v>
      </c>
      <c r="AB121" s="196">
        <f t="shared" si="40"/>
        <v>0</v>
      </c>
      <c r="AC121" s="196">
        <f t="shared" si="41"/>
        <v>0</v>
      </c>
      <c r="AD121" s="196">
        <f t="shared" si="42"/>
        <v>0</v>
      </c>
      <c r="AE121" s="196">
        <f t="shared" si="43"/>
        <v>0</v>
      </c>
      <c r="AF121" s="196">
        <f t="shared" si="44"/>
        <v>7.0106894137174134</v>
      </c>
      <c r="AG121" s="196">
        <f>IF('Indicator Data'!K123=0,0,IF('Indicator Data'!K123&gt;AG$194,10,IF('Indicator Data'!K123&lt;AG$195,0,10-(AG$194-'Indicator Data'!K123)/(AG$194-AG$195)*10)))</f>
        <v>8.695652173913043</v>
      </c>
      <c r="AH121" s="196">
        <f t="shared" si="45"/>
        <v>0</v>
      </c>
      <c r="AI121" s="196">
        <f t="shared" si="46"/>
        <v>0</v>
      </c>
      <c r="AJ121" s="196">
        <f t="shared" si="47"/>
        <v>0</v>
      </c>
      <c r="AK121" s="196">
        <f t="shared" si="48"/>
        <v>0</v>
      </c>
      <c r="AL121" s="196">
        <f t="shared" si="49"/>
        <v>0</v>
      </c>
      <c r="AM121" s="196">
        <f t="shared" si="50"/>
        <v>0</v>
      </c>
      <c r="AN121" s="196">
        <f t="shared" si="51"/>
        <v>8.3213631052429449</v>
      </c>
      <c r="AO121" s="193">
        <f t="shared" si="52"/>
        <v>0</v>
      </c>
      <c r="AP121" s="193">
        <f t="shared" si="53"/>
        <v>3.7654159149315101</v>
      </c>
      <c r="AQ121" s="193">
        <f t="shared" si="54"/>
        <v>0</v>
      </c>
      <c r="AR121" s="193">
        <f t="shared" si="55"/>
        <v>0</v>
      </c>
      <c r="AS121" s="196">
        <f t="shared" si="56"/>
        <v>8.5085076395779939</v>
      </c>
      <c r="AT121" s="196">
        <f>IF('Indicator Data'!AY123&lt;1000,"x",IF('Indicator Data'!L123&gt;AT$194,10,IF('Indicator Data'!L123&lt;AT$195,0,10-(AT$194-'Indicator Data'!L123)/(AT$194-AT$195)*10)))</f>
        <v>5.5555555555555554</v>
      </c>
      <c r="AU121" s="193">
        <f t="shared" si="57"/>
        <v>7.0320315975667746</v>
      </c>
      <c r="AV121" s="191">
        <f t="shared" si="58"/>
        <v>2.7401849846070014</v>
      </c>
      <c r="AW121" s="196">
        <f>IF('Indicator Data'!M123=0,0,IF('Indicator Data'!M123&gt;AW$194,10,IF('Indicator Data'!M123&lt;AW$195,0,10-(AW$194-'Indicator Data'!M123)/(AW$194-AW$195)*10)))</f>
        <v>1.295384732440235</v>
      </c>
      <c r="AX121" s="196">
        <f>IF('Indicator Data'!N123=0,0,IF(LOG('Indicator Data'!N123)&gt;LOG(AX$194),10,IF(LOG('Indicator Data'!N123)&lt;LOG(AX$195),0,10-(LOG(AX$194)-LOG('Indicator Data'!N123))/(LOG(AX$194)-LOG(AX$195))*10)))</f>
        <v>1.4804349076295935</v>
      </c>
      <c r="AY121" s="193">
        <f t="shared" si="59"/>
        <v>1.3883500601055174</v>
      </c>
      <c r="AZ121" s="196">
        <f>'Indicator Data'!O123</f>
        <v>0</v>
      </c>
      <c r="BA121" s="196">
        <f>'Indicator Data'!P123</f>
        <v>0</v>
      </c>
      <c r="BB121" s="193">
        <f t="shared" si="60"/>
        <v>0</v>
      </c>
      <c r="BC121" s="191">
        <f t="shared" si="61"/>
        <v>0.97184504207386213</v>
      </c>
      <c r="BD121" s="68"/>
    </row>
    <row r="122" spans="1:56" s="43" customFormat="1" x14ac:dyDescent="0.2">
      <c r="A122" s="65" t="s">
        <v>222</v>
      </c>
      <c r="B122" s="69" t="s">
        <v>221</v>
      </c>
      <c r="C122" s="196">
        <f>IF('Indicator Data'!C124=0,0,IF(LOG('Indicator Data'!C124)&gt;C$194,10,IF(LOG('Indicator Data'!C124)&lt;C$195,0,10-(C$194-LOG('Indicator Data'!C124))/(C$194-C$195)*10)))</f>
        <v>0.64021115108920945</v>
      </c>
      <c r="D122" s="196">
        <f>IF('Indicator Data'!D124=0,0,IF(LOG('Indicator Data'!D124)&gt;D$194,10,IF(LOG('Indicator Data'!D124)&lt;D$195,0,10-(D$194-LOG('Indicator Data'!D124))/(D$194-D$195)*10)))</f>
        <v>0</v>
      </c>
      <c r="E122" s="196">
        <f t="shared" si="31"/>
        <v>0.32485444398454849</v>
      </c>
      <c r="F122" s="196">
        <f>IF('Indicator Data'!E124=0,0,IF(LOG('Indicator Data'!E124)&gt;F$194,10,IF(LOG('Indicator Data'!E124)&lt;F$195,0,10-(F$194-LOG('Indicator Data'!E124))/(F$194-F$195)*10)))</f>
        <v>0</v>
      </c>
      <c r="G122" s="196">
        <f>IF('Indicator Data'!F124=0,0,IF(LOG('Indicator Data'!F124)&gt;G$194,10,IF(LOG('Indicator Data'!F124)&lt;G$195,0,10-(G$194-LOG('Indicator Data'!F124))/(G$194-G$195)*10)))</f>
        <v>0</v>
      </c>
      <c r="H122" s="196">
        <f>IF('Indicator Data'!G124=0,0,IF(LOG('Indicator Data'!G124)&gt;H$194,10,IF(LOG('Indicator Data'!G124)&lt;H$195,0,10-(H$194-LOG('Indicator Data'!G124))/(H$194-H$195)*10)))</f>
        <v>0</v>
      </c>
      <c r="I122" s="196">
        <f>IF('Indicator Data'!H124=0,0,IF(LOG('Indicator Data'!H124)&gt;I$194,10,IF(LOG('Indicator Data'!H124)&lt;I$195,0,10-(I$194-LOG('Indicator Data'!H124))/(I$194-I$195)*10)))</f>
        <v>0</v>
      </c>
      <c r="J122" s="196">
        <f t="shared" si="32"/>
        <v>0</v>
      </c>
      <c r="K122" s="196">
        <f>IF('Indicator Data'!I124=0,0,IF(LOG('Indicator Data'!I124)&gt;K$194,10,IF(LOG('Indicator Data'!I124)&lt;K$195,0,10-(K$194-LOG('Indicator Data'!I124))/(K$194-K$195)*10)))</f>
        <v>0</v>
      </c>
      <c r="L122" s="196">
        <f t="shared" si="33"/>
        <v>0</v>
      </c>
      <c r="M122" s="196">
        <f>IF('Indicator Data'!J124=0,0,IF(LOG('Indicator Data'!J124)&gt;M$194,10,IF(LOG('Indicator Data'!J124)&lt;M$195,0,10-(M$194-LOG('Indicator Data'!J124))/(M$194-M$195)*10)))</f>
        <v>0</v>
      </c>
      <c r="N122" s="199">
        <f>'Indicator Data'!C124/'Indicator Data'!$AX124</f>
        <v>1.9229776296146638E-3</v>
      </c>
      <c r="O122" s="199">
        <f>'Indicator Data'!D124/'Indicator Data'!$AX124</f>
        <v>0</v>
      </c>
      <c r="P122" s="199">
        <f>'Indicator Data'!E124/'Indicator Data'!$AX124</f>
        <v>0</v>
      </c>
      <c r="Q122" s="199">
        <f>'Indicator Data'!F124/'Indicator Data'!$AX124</f>
        <v>0</v>
      </c>
      <c r="R122" s="199">
        <f>'Indicator Data'!G124/'Indicator Data'!$AX124</f>
        <v>0</v>
      </c>
      <c r="S122" s="199">
        <f>'Indicator Data'!H124/'Indicator Data'!$AX124</f>
        <v>0</v>
      </c>
      <c r="T122" s="199">
        <f>'Indicator Data'!I124/'Indicator Data'!$AX124</f>
        <v>0</v>
      </c>
      <c r="U122" s="199">
        <f>'Indicator Data'!J124/'Indicator Data'!$AX124</f>
        <v>0</v>
      </c>
      <c r="V122" s="196">
        <f t="shared" si="34"/>
        <v>9.6148881480733195</v>
      </c>
      <c r="W122" s="196">
        <f t="shared" si="35"/>
        <v>0</v>
      </c>
      <c r="X122" s="196">
        <f t="shared" si="36"/>
        <v>7.0337713424250641</v>
      </c>
      <c r="Y122" s="196">
        <f t="shared" si="37"/>
        <v>0</v>
      </c>
      <c r="Z122" s="196">
        <f t="shared" si="38"/>
        <v>0</v>
      </c>
      <c r="AA122" s="196">
        <f t="shared" si="39"/>
        <v>0</v>
      </c>
      <c r="AB122" s="196">
        <f t="shared" si="40"/>
        <v>0</v>
      </c>
      <c r="AC122" s="196">
        <f t="shared" si="41"/>
        <v>0</v>
      </c>
      <c r="AD122" s="196">
        <f t="shared" si="42"/>
        <v>0</v>
      </c>
      <c r="AE122" s="196">
        <f t="shared" si="43"/>
        <v>0</v>
      </c>
      <c r="AF122" s="196">
        <f t="shared" si="44"/>
        <v>0</v>
      </c>
      <c r="AG122" s="196">
        <f>IF('Indicator Data'!K124=0,0,IF('Indicator Data'!K124&gt;AG$194,10,IF('Indicator Data'!K124&lt;AG$195,0,10-(AG$194-'Indicator Data'!K124)/(AG$194-AG$195)*10)))</f>
        <v>0</v>
      </c>
      <c r="AH122" s="196">
        <f t="shared" si="45"/>
        <v>5.1275496495812645</v>
      </c>
      <c r="AI122" s="196">
        <f t="shared" si="46"/>
        <v>0</v>
      </c>
      <c r="AJ122" s="196">
        <f t="shared" si="47"/>
        <v>0</v>
      </c>
      <c r="AK122" s="196">
        <f t="shared" si="48"/>
        <v>0</v>
      </c>
      <c r="AL122" s="196">
        <f t="shared" si="49"/>
        <v>0</v>
      </c>
      <c r="AM122" s="196">
        <f t="shared" si="50"/>
        <v>0</v>
      </c>
      <c r="AN122" s="196">
        <f t="shared" si="51"/>
        <v>0</v>
      </c>
      <c r="AO122" s="193">
        <f t="shared" si="52"/>
        <v>4.4794270667578111</v>
      </c>
      <c r="AP122" s="193">
        <f t="shared" si="53"/>
        <v>0</v>
      </c>
      <c r="AQ122" s="193">
        <f t="shared" si="54"/>
        <v>0</v>
      </c>
      <c r="AR122" s="193">
        <f t="shared" si="55"/>
        <v>0</v>
      </c>
      <c r="AS122" s="196">
        <f t="shared" si="56"/>
        <v>0</v>
      </c>
      <c r="AT122" s="196" t="str">
        <f>IF('Indicator Data'!AY124&lt;1000,"x",IF('Indicator Data'!L124&gt;AT$194,10,IF('Indicator Data'!L124&lt;AT$195,0,10-(AT$194-'Indicator Data'!L124)/(AT$194-AT$195)*10)))</f>
        <v>x</v>
      </c>
      <c r="AU122" s="193">
        <f t="shared" si="57"/>
        <v>0</v>
      </c>
      <c r="AV122" s="191">
        <f t="shared" si="58"/>
        <v>1.0896566387474098</v>
      </c>
      <c r="AW122" s="196">
        <f>IF('Indicator Data'!M124=0,0,IF('Indicator Data'!M124&gt;AW$194,10,IF('Indicator Data'!M124&lt;AW$195,0,10-(AW$194-'Indicator Data'!M124)/(AW$194-AW$195)*10)))</f>
        <v>1.2307822464659779E-2</v>
      </c>
      <c r="AX122" s="196">
        <f>IF('Indicator Data'!N124=0,0,IF(LOG('Indicator Data'!N124)&gt;LOG(AX$194),10,IF(LOG('Indicator Data'!N124)&lt;LOG(AX$195),0,10-(LOG(AX$194)-LOG('Indicator Data'!N124))/(LOG(AX$194)-LOG(AX$195))*10)))</f>
        <v>0</v>
      </c>
      <c r="AY122" s="193">
        <f t="shared" si="59"/>
        <v>6.1556163549012248E-3</v>
      </c>
      <c r="AZ122" s="196">
        <f>'Indicator Data'!O124</f>
        <v>0</v>
      </c>
      <c r="BA122" s="196">
        <f>'Indicator Data'!P124</f>
        <v>0</v>
      </c>
      <c r="BB122" s="193">
        <f t="shared" si="60"/>
        <v>0</v>
      </c>
      <c r="BC122" s="191">
        <f t="shared" si="61"/>
        <v>4.3089314484308569E-3</v>
      </c>
      <c r="BD122" s="68"/>
    </row>
    <row r="123" spans="1:56" s="43" customFormat="1" x14ac:dyDescent="0.2">
      <c r="A123" s="65" t="s">
        <v>224</v>
      </c>
      <c r="B123" s="69" t="s">
        <v>223</v>
      </c>
      <c r="C123" s="196">
        <f>IF('Indicator Data'!C125=0,0,IF(LOG('Indicator Data'!C125)&gt;C$194,10,IF(LOG('Indicator Data'!C125)&lt;C$195,0,10-(C$194-LOG('Indicator Data'!C125))/(C$194-C$195)*10)))</f>
        <v>9.4930813553290712</v>
      </c>
      <c r="D123" s="196">
        <f>IF('Indicator Data'!D125=0,0,IF(LOG('Indicator Data'!D125)&gt;D$194,10,IF(LOG('Indicator Data'!D125)&lt;D$195,0,10-(D$194-LOG('Indicator Data'!D125))/(D$194-D$195)*10)))</f>
        <v>10</v>
      </c>
      <c r="E123" s="196">
        <f t="shared" si="31"/>
        <v>9.7702864246745058</v>
      </c>
      <c r="F123" s="196">
        <f>IF('Indicator Data'!E125=0,0,IF(LOG('Indicator Data'!E125)&gt;F$194,10,IF(LOG('Indicator Data'!E125)&lt;F$195,0,10-(F$194-LOG('Indicator Data'!E125))/(F$194-F$195)*10)))</f>
        <v>10</v>
      </c>
      <c r="G123" s="196">
        <f>IF('Indicator Data'!F125=0,0,IF(LOG('Indicator Data'!F125)&gt;G$194,10,IF(LOG('Indicator Data'!F125)&lt;G$195,0,10-(G$194-LOG('Indicator Data'!F125))/(G$194-G$195)*10)))</f>
        <v>0</v>
      </c>
      <c r="H123" s="196">
        <f>IF('Indicator Data'!G125=0,0,IF(LOG('Indicator Data'!G125)&gt;H$194,10,IF(LOG('Indicator Data'!G125)&lt;H$195,0,10-(H$194-LOG('Indicator Data'!G125))/(H$194-H$195)*10)))</f>
        <v>0</v>
      </c>
      <c r="I123" s="196">
        <f>IF('Indicator Data'!H125=0,0,IF(LOG('Indicator Data'!H125)&gt;I$194,10,IF(LOG('Indicator Data'!H125)&lt;I$195,0,10-(I$194-LOG('Indicator Data'!H125))/(I$194-I$195)*10)))</f>
        <v>0</v>
      </c>
      <c r="J123" s="196">
        <f t="shared" si="32"/>
        <v>0</v>
      </c>
      <c r="K123" s="196">
        <f>IF('Indicator Data'!I125=0,0,IF(LOG('Indicator Data'!I125)&gt;K$194,10,IF(LOG('Indicator Data'!I125)&lt;K$195,0,10-(K$194-LOG('Indicator Data'!I125))/(K$194-K$195)*10)))</f>
        <v>0</v>
      </c>
      <c r="L123" s="196">
        <f t="shared" si="33"/>
        <v>0</v>
      </c>
      <c r="M123" s="196">
        <f>IF('Indicator Data'!J125=0,0,IF(LOG('Indicator Data'!J125)&gt;M$194,10,IF(LOG('Indicator Data'!J125)&lt;M$195,0,10-(M$194-LOG('Indicator Data'!J125))/(M$194-M$195)*10)))</f>
        <v>8.3496003725958357</v>
      </c>
      <c r="N123" s="199">
        <f>'Indicator Data'!C125/'Indicator Data'!$AX125</f>
        <v>2.2554202482774253E-3</v>
      </c>
      <c r="O123" s="199">
        <f>'Indicator Data'!D125/'Indicator Data'!$AX125</f>
        <v>1.4720316625403992E-3</v>
      </c>
      <c r="P123" s="199">
        <f>'Indicator Data'!E125/'Indicator Data'!$AX125</f>
        <v>1.2754188269811876E-2</v>
      </c>
      <c r="Q123" s="199">
        <f>'Indicator Data'!F125/'Indicator Data'!$AX125</f>
        <v>0</v>
      </c>
      <c r="R123" s="199">
        <f>'Indicator Data'!G125/'Indicator Data'!$AX125</f>
        <v>0</v>
      </c>
      <c r="S123" s="199">
        <f>'Indicator Data'!H125/'Indicator Data'!$AX125</f>
        <v>0</v>
      </c>
      <c r="T123" s="199">
        <f>'Indicator Data'!I125/'Indicator Data'!$AX125</f>
        <v>0</v>
      </c>
      <c r="U123" s="199">
        <f>'Indicator Data'!J125/'Indicator Data'!$AX125</f>
        <v>7.8674697535790073E-4</v>
      </c>
      <c r="V123" s="196">
        <f t="shared" si="34"/>
        <v>10</v>
      </c>
      <c r="W123" s="196">
        <f t="shared" si="35"/>
        <v>10</v>
      </c>
      <c r="X123" s="196">
        <f t="shared" si="36"/>
        <v>10</v>
      </c>
      <c r="Y123" s="196">
        <f t="shared" si="37"/>
        <v>10</v>
      </c>
      <c r="Z123" s="196">
        <f t="shared" si="38"/>
        <v>0</v>
      </c>
      <c r="AA123" s="196">
        <f t="shared" si="39"/>
        <v>0</v>
      </c>
      <c r="AB123" s="196">
        <f t="shared" si="40"/>
        <v>0</v>
      </c>
      <c r="AC123" s="196">
        <f t="shared" si="41"/>
        <v>0</v>
      </c>
      <c r="AD123" s="196">
        <f t="shared" si="42"/>
        <v>0</v>
      </c>
      <c r="AE123" s="196">
        <f t="shared" si="43"/>
        <v>0</v>
      </c>
      <c r="AF123" s="196">
        <f t="shared" si="44"/>
        <v>0.26224899178596672</v>
      </c>
      <c r="AG123" s="196">
        <f>IF('Indicator Data'!K125=0,0,IF('Indicator Data'!K125&gt;AG$194,10,IF('Indicator Data'!K125&lt;AG$195,0,10-(AG$194-'Indicator Data'!K125)/(AG$194-AG$195)*10)))</f>
        <v>2.8985507246376807</v>
      </c>
      <c r="AH123" s="196">
        <f t="shared" si="45"/>
        <v>9.7465406776645356</v>
      </c>
      <c r="AI123" s="196">
        <f t="shared" si="46"/>
        <v>10</v>
      </c>
      <c r="AJ123" s="196">
        <f t="shared" si="47"/>
        <v>0</v>
      </c>
      <c r="AK123" s="196">
        <f t="shared" si="48"/>
        <v>0</v>
      </c>
      <c r="AL123" s="196">
        <f t="shared" si="49"/>
        <v>0</v>
      </c>
      <c r="AM123" s="196">
        <f t="shared" si="50"/>
        <v>0</v>
      </c>
      <c r="AN123" s="196">
        <f t="shared" si="51"/>
        <v>5.6376068183213466</v>
      </c>
      <c r="AO123" s="193">
        <f t="shared" si="52"/>
        <v>9.8905353424052986</v>
      </c>
      <c r="AP123" s="193">
        <f t="shared" si="53"/>
        <v>10</v>
      </c>
      <c r="AQ123" s="193">
        <f t="shared" si="54"/>
        <v>0</v>
      </c>
      <c r="AR123" s="193">
        <f t="shared" si="55"/>
        <v>0</v>
      </c>
      <c r="AS123" s="196">
        <f t="shared" si="56"/>
        <v>4.2680787714795141</v>
      </c>
      <c r="AT123" s="196">
        <f>IF('Indicator Data'!AY125&lt;1000,"x",IF('Indicator Data'!L125&gt;AT$194,10,IF('Indicator Data'!L125&lt;AT$195,0,10-(AT$194-'Indicator Data'!L125)/(AT$194-AT$195)*10)))</f>
        <v>0</v>
      </c>
      <c r="AU123" s="193">
        <f t="shared" si="57"/>
        <v>2.134039385739757</v>
      </c>
      <c r="AV123" s="191">
        <f t="shared" si="58"/>
        <v>6.7919999449317183</v>
      </c>
      <c r="AW123" s="196">
        <f>IF('Indicator Data'!M125=0,0,IF('Indicator Data'!M125&gt;AW$194,10,IF('Indicator Data'!M125&lt;AW$195,0,10-(AW$194-'Indicator Data'!M125)/(AW$194-AW$195)*10)))</f>
        <v>5.5241024650897383</v>
      </c>
      <c r="AX123" s="196">
        <f>IF('Indicator Data'!N125=0,0,IF(LOG('Indicator Data'!N125)&gt;LOG(AX$194),10,IF(LOG('Indicator Data'!N125)&lt;LOG(AX$195),0,10-(LOG(AX$194)-LOG('Indicator Data'!N125))/(LOG(AX$194)-LOG(AX$195))*10)))</f>
        <v>5.2721787439763412</v>
      </c>
      <c r="AY123" s="193">
        <f t="shared" si="59"/>
        <v>5.3995294020994997</v>
      </c>
      <c r="AZ123" s="196">
        <f>'Indicator Data'!O125</f>
        <v>1</v>
      </c>
      <c r="BA123" s="196">
        <f>'Indicator Data'!P125</f>
        <v>3</v>
      </c>
      <c r="BB123" s="193">
        <f t="shared" si="60"/>
        <v>0</v>
      </c>
      <c r="BC123" s="191">
        <f t="shared" si="61"/>
        <v>3.7796705814696501</v>
      </c>
      <c r="BD123" s="68"/>
    </row>
    <row r="124" spans="1:56" s="43" customFormat="1" x14ac:dyDescent="0.2">
      <c r="A124" s="65" t="s">
        <v>226</v>
      </c>
      <c r="B124" s="69" t="s">
        <v>225</v>
      </c>
      <c r="C124" s="196">
        <f>IF('Indicator Data'!C126=0,0,IF(LOG('Indicator Data'!C126)&gt;C$194,10,IF(LOG('Indicator Data'!C126)&lt;C$195,0,10-(C$194-LOG('Indicator Data'!C126))/(C$194-C$195)*10)))</f>
        <v>5.3080158418452665</v>
      </c>
      <c r="D124" s="196">
        <f>IF('Indicator Data'!D126=0,0,IF(LOG('Indicator Data'!D126)&gt;D$194,10,IF(LOG('Indicator Data'!D126)&lt;D$195,0,10-(D$194-LOG('Indicator Data'!D126))/(D$194-D$195)*10)))</f>
        <v>0</v>
      </c>
      <c r="E124" s="196">
        <f t="shared" si="31"/>
        <v>3.0812396099489625</v>
      </c>
      <c r="F124" s="196">
        <f>IF('Indicator Data'!E126=0,0,IF(LOG('Indicator Data'!E126)&gt;F$194,10,IF(LOG('Indicator Data'!E126)&lt;F$195,0,10-(F$194-LOG('Indicator Data'!E126))/(F$194-F$195)*10)))</f>
        <v>8.4038474281731972</v>
      </c>
      <c r="G124" s="196">
        <f>IF('Indicator Data'!F126=0,0,IF(LOG('Indicator Data'!F126)&gt;G$194,10,IF(LOG('Indicator Data'!F126)&lt;G$195,0,10-(G$194-LOG('Indicator Data'!F126))/(G$194-G$195)*10)))</f>
        <v>0</v>
      </c>
      <c r="H124" s="196">
        <f>IF('Indicator Data'!G126=0,0,IF(LOG('Indicator Data'!G126)&gt;H$194,10,IF(LOG('Indicator Data'!G126)&lt;H$195,0,10-(H$194-LOG('Indicator Data'!G126))/(H$194-H$195)*10)))</f>
        <v>0</v>
      </c>
      <c r="I124" s="196">
        <f>IF('Indicator Data'!H126=0,0,IF(LOG('Indicator Data'!H126)&gt;I$194,10,IF(LOG('Indicator Data'!H126)&lt;I$195,0,10-(I$194-LOG('Indicator Data'!H126))/(I$194-I$195)*10)))</f>
        <v>0</v>
      </c>
      <c r="J124" s="196">
        <f t="shared" si="32"/>
        <v>0</v>
      </c>
      <c r="K124" s="196">
        <f>IF('Indicator Data'!I126=0,0,IF(LOG('Indicator Data'!I126)&gt;K$194,10,IF(LOG('Indicator Data'!I126)&lt;K$195,0,10-(K$194-LOG('Indicator Data'!I126))/(K$194-K$195)*10)))</f>
        <v>0</v>
      </c>
      <c r="L124" s="196">
        <f t="shared" si="33"/>
        <v>0</v>
      </c>
      <c r="M124" s="196">
        <f>IF('Indicator Data'!J126=0,0,IF(LOG('Indicator Data'!J126)&gt;M$194,10,IF(LOG('Indicator Data'!J126)&lt;M$195,0,10-(M$194-LOG('Indicator Data'!J126))/(M$194-M$195)*10)))</f>
        <v>0</v>
      </c>
      <c r="N124" s="199">
        <f>'Indicator Data'!C126/'Indicator Data'!$AX126</f>
        <v>7.9029252594936522E-5</v>
      </c>
      <c r="O124" s="199">
        <f>'Indicator Data'!D126/'Indicator Data'!$AX126</f>
        <v>0</v>
      </c>
      <c r="P124" s="199">
        <f>'Indicator Data'!E126/'Indicator Data'!$AX126</f>
        <v>1.3681083994119573E-3</v>
      </c>
      <c r="Q124" s="199">
        <f>'Indicator Data'!F126/'Indicator Data'!$AX126</f>
        <v>0</v>
      </c>
      <c r="R124" s="199">
        <f>'Indicator Data'!G126/'Indicator Data'!$AX126</f>
        <v>0</v>
      </c>
      <c r="S124" s="199">
        <f>'Indicator Data'!H126/'Indicator Data'!$AX126</f>
        <v>0</v>
      </c>
      <c r="T124" s="199">
        <f>'Indicator Data'!I126/'Indicator Data'!$AX126</f>
        <v>0</v>
      </c>
      <c r="U124" s="199">
        <f>'Indicator Data'!J126/'Indicator Data'!$AX126</f>
        <v>0</v>
      </c>
      <c r="V124" s="196">
        <f t="shared" si="34"/>
        <v>0.39514626297468247</v>
      </c>
      <c r="W124" s="196">
        <f t="shared" si="35"/>
        <v>0</v>
      </c>
      <c r="X124" s="196">
        <f t="shared" si="36"/>
        <v>0.19936165969843797</v>
      </c>
      <c r="Y124" s="196">
        <f t="shared" si="37"/>
        <v>1.9544405705885097</v>
      </c>
      <c r="Z124" s="196">
        <f t="shared" si="38"/>
        <v>0</v>
      </c>
      <c r="AA124" s="196">
        <f t="shared" si="39"/>
        <v>0</v>
      </c>
      <c r="AB124" s="196">
        <f t="shared" si="40"/>
        <v>0</v>
      </c>
      <c r="AC124" s="196">
        <f t="shared" si="41"/>
        <v>0</v>
      </c>
      <c r="AD124" s="196">
        <f t="shared" si="42"/>
        <v>0</v>
      </c>
      <c r="AE124" s="196">
        <f t="shared" si="43"/>
        <v>0</v>
      </c>
      <c r="AF124" s="196">
        <f t="shared" si="44"/>
        <v>0</v>
      </c>
      <c r="AG124" s="196">
        <f>IF('Indicator Data'!K126=0,0,IF('Indicator Data'!K126&gt;AG$194,10,IF('Indicator Data'!K126&lt;AG$195,0,10-(AG$194-'Indicator Data'!K126)/(AG$194-AG$195)*10)))</f>
        <v>0</v>
      </c>
      <c r="AH124" s="196">
        <f t="shared" si="45"/>
        <v>2.8515810524099745</v>
      </c>
      <c r="AI124" s="196">
        <f t="shared" si="46"/>
        <v>0</v>
      </c>
      <c r="AJ124" s="196">
        <f t="shared" si="47"/>
        <v>0</v>
      </c>
      <c r="AK124" s="196">
        <f t="shared" si="48"/>
        <v>0</v>
      </c>
      <c r="AL124" s="196">
        <f t="shared" si="49"/>
        <v>0</v>
      </c>
      <c r="AM124" s="196">
        <f t="shared" si="50"/>
        <v>0</v>
      </c>
      <c r="AN124" s="196">
        <f t="shared" si="51"/>
        <v>0</v>
      </c>
      <c r="AO124" s="193">
        <f t="shared" si="52"/>
        <v>1.7505584592790453</v>
      </c>
      <c r="AP124" s="193">
        <f t="shared" si="53"/>
        <v>6.1322034386407411</v>
      </c>
      <c r="AQ124" s="193">
        <f t="shared" si="54"/>
        <v>0</v>
      </c>
      <c r="AR124" s="193">
        <f t="shared" si="55"/>
        <v>0</v>
      </c>
      <c r="AS124" s="196">
        <f t="shared" si="56"/>
        <v>0</v>
      </c>
      <c r="AT124" s="196">
        <f>IF('Indicator Data'!AY126&lt;1000,"x",IF('Indicator Data'!L126&gt;AT$194,10,IF('Indicator Data'!L126&lt;AT$195,0,10-(AT$194-'Indicator Data'!L126)/(AT$194-AT$195)*10)))</f>
        <v>0</v>
      </c>
      <c r="AU124" s="193">
        <f t="shared" si="57"/>
        <v>0</v>
      </c>
      <c r="AV124" s="191">
        <f t="shared" si="58"/>
        <v>1.966997632747649</v>
      </c>
      <c r="AW124" s="196">
        <f>IF('Indicator Data'!M126=0,0,IF('Indicator Data'!M126&gt;AW$194,10,IF('Indicator Data'!M126&lt;AW$195,0,10-(AW$194-'Indicator Data'!M126)/(AW$194-AW$195)*10)))</f>
        <v>0.20467175053907027</v>
      </c>
      <c r="AX124" s="196">
        <f>IF('Indicator Data'!N126=0,0,IF(LOG('Indicator Data'!N126)&gt;LOG(AX$194),10,IF(LOG('Indicator Data'!N126)&lt;LOG(AX$195),0,10-(LOG(AX$194)-LOG('Indicator Data'!N126))/(LOG(AX$194)-LOG(AX$195))*10)))</f>
        <v>0</v>
      </c>
      <c r="AY124" s="193">
        <f t="shared" si="59"/>
        <v>0.10281153479545009</v>
      </c>
      <c r="AZ124" s="196">
        <f>'Indicator Data'!O126</f>
        <v>0</v>
      </c>
      <c r="BA124" s="196">
        <f>'Indicator Data'!P126</f>
        <v>0</v>
      </c>
      <c r="BB124" s="193">
        <f t="shared" si="60"/>
        <v>0</v>
      </c>
      <c r="BC124" s="191">
        <f t="shared" si="61"/>
        <v>7.196807435681507E-2</v>
      </c>
      <c r="BD124" s="68"/>
    </row>
    <row r="125" spans="1:56" s="43" customFormat="1" x14ac:dyDescent="0.2">
      <c r="A125" s="65" t="s">
        <v>228</v>
      </c>
      <c r="B125" s="69" t="s">
        <v>227</v>
      </c>
      <c r="C125" s="196">
        <f>IF('Indicator Data'!C127=0,0,IF(LOG('Indicator Data'!C127)&gt;C$194,10,IF(LOG('Indicator Data'!C127)&lt;C$195,0,10-(C$194-LOG('Indicator Data'!C127))/(C$194-C$195)*10)))</f>
        <v>7.2610513625237472</v>
      </c>
      <c r="D125" s="196">
        <f>IF('Indicator Data'!D127=0,0,IF(LOG('Indicator Data'!D127)&gt;D$194,10,IF(LOG('Indicator Data'!D127)&lt;D$195,0,10-(D$194-LOG('Indicator Data'!D127))/(D$194-D$195)*10)))</f>
        <v>8.6173393246231331</v>
      </c>
      <c r="E125" s="196">
        <f t="shared" si="31"/>
        <v>8.0125355710733714</v>
      </c>
      <c r="F125" s="196">
        <f>IF('Indicator Data'!E127=0,0,IF(LOG('Indicator Data'!E127)&gt;F$194,10,IF(LOG('Indicator Data'!E127)&lt;F$195,0,10-(F$194-LOG('Indicator Data'!E127))/(F$194-F$195)*10)))</f>
        <v>8.2525749891599531</v>
      </c>
      <c r="G125" s="196">
        <f>IF('Indicator Data'!F127=0,0,IF(LOG('Indicator Data'!F127)&gt;G$194,10,IF(LOG('Indicator Data'!F127)&lt;G$195,0,10-(G$194-LOG('Indicator Data'!F127))/(G$194-G$195)*10)))</f>
        <v>9.2150704723159453</v>
      </c>
      <c r="H125" s="196">
        <f>IF('Indicator Data'!G127=0,0,IF(LOG('Indicator Data'!G127)&gt;H$194,10,IF(LOG('Indicator Data'!G127)&lt;H$195,0,10-(H$194-LOG('Indicator Data'!G127))/(H$194-H$195)*10)))</f>
        <v>5.0362378942863062</v>
      </c>
      <c r="I125" s="196">
        <f>IF('Indicator Data'!H127=0,0,IF(LOG('Indicator Data'!H127)&gt;I$194,10,IF(LOG('Indicator Data'!H127)&lt;I$195,0,10-(I$194-LOG('Indicator Data'!H127))/(I$194-I$195)*10)))</f>
        <v>1.5413266596631878</v>
      </c>
      <c r="J125" s="196">
        <f t="shared" si="32"/>
        <v>3.4864650698258197</v>
      </c>
      <c r="K125" s="196">
        <f>IF('Indicator Data'!I127=0,0,IF(LOG('Indicator Data'!I127)&gt;K$194,10,IF(LOG('Indicator Data'!I127)&lt;K$195,0,10-(K$194-LOG('Indicator Data'!I127))/(K$194-K$195)*10)))</f>
        <v>0.45577340922734777</v>
      </c>
      <c r="L125" s="196">
        <f t="shared" si="33"/>
        <v>2.0976113231693621</v>
      </c>
      <c r="M125" s="196">
        <f>IF('Indicator Data'!J127=0,0,IF(LOG('Indicator Data'!J127)&gt;M$194,10,IF(LOG('Indicator Data'!J127)&lt;M$195,0,10-(M$194-LOG('Indicator Data'!J127))/(M$194-M$195)*10)))</f>
        <v>0</v>
      </c>
      <c r="N125" s="199">
        <f>'Indicator Data'!C127/'Indicator Data'!$AX127</f>
        <v>1.7948795223273358E-3</v>
      </c>
      <c r="O125" s="199">
        <f>'Indicator Data'!D127/'Indicator Data'!$AX127</f>
        <v>8.6063014743622949E-4</v>
      </c>
      <c r="P125" s="199">
        <f>'Indicator Data'!E127/'Indicator Data'!$AX127</f>
        <v>4.4734723092064062E-3</v>
      </c>
      <c r="Q125" s="199">
        <f>'Indicator Data'!F127/'Indicator Data'!$AX127</f>
        <v>1.0855327905520264E-2</v>
      </c>
      <c r="R125" s="199">
        <f>'Indicator Data'!G127/'Indicator Data'!$AX127</f>
        <v>7.3745191017267602E-4</v>
      </c>
      <c r="S125" s="199">
        <f>'Indicator Data'!H127/'Indicator Data'!$AX127</f>
        <v>6.4865348483492891E-6</v>
      </c>
      <c r="T125" s="199">
        <f>'Indicator Data'!I127/'Indicator Data'!$AX127</f>
        <v>2.907757000984164E-6</v>
      </c>
      <c r="U125" s="199">
        <f>'Indicator Data'!J127/'Indicator Data'!$AX127</f>
        <v>0</v>
      </c>
      <c r="V125" s="196">
        <f t="shared" si="34"/>
        <v>8.9743976116366788</v>
      </c>
      <c r="W125" s="196">
        <f t="shared" si="35"/>
        <v>8.6063014743622954</v>
      </c>
      <c r="X125" s="196">
        <f t="shared" si="36"/>
        <v>8.7976590228985962</v>
      </c>
      <c r="Y125" s="196">
        <f t="shared" si="37"/>
        <v>6.3906747274377231</v>
      </c>
      <c r="Z125" s="196">
        <f t="shared" si="38"/>
        <v>10</v>
      </c>
      <c r="AA125" s="196">
        <f t="shared" si="39"/>
        <v>0.14749038203453324</v>
      </c>
      <c r="AB125" s="196">
        <f t="shared" si="40"/>
        <v>6.4865348483492014E-2</v>
      </c>
      <c r="AC125" s="196">
        <f t="shared" si="41"/>
        <v>0.10625540912126356</v>
      </c>
      <c r="AD125" s="196">
        <f t="shared" si="42"/>
        <v>9.6925233366139452E-2</v>
      </c>
      <c r="AE125" s="196">
        <f t="shared" si="43"/>
        <v>0.10159130961759565</v>
      </c>
      <c r="AF125" s="196">
        <f t="shared" si="44"/>
        <v>0</v>
      </c>
      <c r="AG125" s="196">
        <f>IF('Indicator Data'!K127=0,0,IF('Indicator Data'!K127&gt;AG$194,10,IF('Indicator Data'!K127&lt;AG$195,0,10-(AG$194-'Indicator Data'!K127)/(AG$194-AG$195)*10)))</f>
        <v>2.8985507246376807</v>
      </c>
      <c r="AH125" s="196">
        <f t="shared" si="45"/>
        <v>8.1177244870802134</v>
      </c>
      <c r="AI125" s="196">
        <f t="shared" si="46"/>
        <v>8.6118203994927143</v>
      </c>
      <c r="AJ125" s="196">
        <f t="shared" si="47"/>
        <v>2.5918641381604197</v>
      </c>
      <c r="AK125" s="196">
        <f t="shared" si="48"/>
        <v>0.80309600407333992</v>
      </c>
      <c r="AL125" s="196">
        <f t="shared" si="49"/>
        <v>1.7400638645243383</v>
      </c>
      <c r="AM125" s="196">
        <f t="shared" si="50"/>
        <v>0.27634932129674361</v>
      </c>
      <c r="AN125" s="196">
        <f t="shared" si="51"/>
        <v>0</v>
      </c>
      <c r="AO125" s="193">
        <f t="shared" si="52"/>
        <v>8.4337231949539238</v>
      </c>
      <c r="AP125" s="193">
        <f t="shared" si="53"/>
        <v>7.4377559807020086</v>
      </c>
      <c r="AQ125" s="193">
        <f t="shared" si="54"/>
        <v>9.6596594857086266</v>
      </c>
      <c r="AR125" s="193">
        <f t="shared" si="55"/>
        <v>1.1494694594503625</v>
      </c>
      <c r="AS125" s="196">
        <f t="shared" si="56"/>
        <v>1.4492753623188404</v>
      </c>
      <c r="AT125" s="196">
        <f>IF('Indicator Data'!AY127&lt;1000,"x",IF('Indicator Data'!L127&gt;AT$194,10,IF('Indicator Data'!L127&lt;AT$195,0,10-(AT$194-'Indicator Data'!L127)/(AT$194-AT$195)*10)))</f>
        <v>2.2222222222222223</v>
      </c>
      <c r="AU125" s="193">
        <f t="shared" si="57"/>
        <v>1.8357487922705313</v>
      </c>
      <c r="AV125" s="191">
        <f t="shared" si="58"/>
        <v>6.9033825489384748</v>
      </c>
      <c r="AW125" s="196">
        <f>IF('Indicator Data'!M127=0,0,IF('Indicator Data'!M127&gt;AW$194,10,IF('Indicator Data'!M127&lt;AW$195,0,10-(AW$194-'Indicator Data'!M127)/(AW$194-AW$195)*10)))</f>
        <v>7.3478237756864573E-2</v>
      </c>
      <c r="AX125" s="196">
        <f>IF('Indicator Data'!N127=0,0,IF(LOG('Indicator Data'!N127)&gt;LOG(AX$194),10,IF(LOG('Indicator Data'!N127)&lt;LOG(AX$195),0,10-(LOG(AX$194)-LOG('Indicator Data'!N127))/(LOG(AX$194)-LOG(AX$195))*10)))</f>
        <v>0</v>
      </c>
      <c r="AY125" s="193">
        <f t="shared" si="59"/>
        <v>3.6800059876743854E-2</v>
      </c>
      <c r="AZ125" s="196">
        <f>'Indicator Data'!O127</f>
        <v>0</v>
      </c>
      <c r="BA125" s="196">
        <f>'Indicator Data'!P127</f>
        <v>0</v>
      </c>
      <c r="BB125" s="193">
        <f t="shared" si="60"/>
        <v>0</v>
      </c>
      <c r="BC125" s="191">
        <f t="shared" si="61"/>
        <v>2.5760041913720697E-2</v>
      </c>
      <c r="BD125" s="68"/>
    </row>
    <row r="126" spans="1:56" s="43" customFormat="1" x14ac:dyDescent="0.2">
      <c r="A126" s="65" t="s">
        <v>230</v>
      </c>
      <c r="B126" s="69" t="s">
        <v>229</v>
      </c>
      <c r="C126" s="196">
        <f>IF('Indicator Data'!C128=0,0,IF(LOG('Indicator Data'!C128)&gt;C$194,10,IF(LOG('Indicator Data'!C128)&lt;C$195,0,10-(C$194-LOG('Indicator Data'!C128))/(C$194-C$195)*10)))</f>
        <v>7.734090496798121</v>
      </c>
      <c r="D126" s="196">
        <f>IF('Indicator Data'!D128=0,0,IF(LOG('Indicator Data'!D128)&gt;D$194,10,IF(LOG('Indicator Data'!D128)&lt;D$195,0,10-(D$194-LOG('Indicator Data'!D128))/(D$194-D$195)*10)))</f>
        <v>9.3298429522305941</v>
      </c>
      <c r="E126" s="196">
        <f t="shared" si="31"/>
        <v>8.6584840925534898</v>
      </c>
      <c r="F126" s="196">
        <f>IF('Indicator Data'!E128=0,0,IF(LOG('Indicator Data'!E128)&gt;F$194,10,IF(LOG('Indicator Data'!E128)&lt;F$195,0,10-(F$194-LOG('Indicator Data'!E128))/(F$194-F$195)*10)))</f>
        <v>6.3706663629268636</v>
      </c>
      <c r="G126" s="196">
        <f>IF('Indicator Data'!F128=0,0,IF(LOG('Indicator Data'!F128)&gt;G$194,10,IF(LOG('Indicator Data'!F128)&lt;G$195,0,10-(G$194-LOG('Indicator Data'!F128))/(G$194-G$195)*10)))</f>
        <v>2.5108034344566068</v>
      </c>
      <c r="H126" s="196">
        <f>IF('Indicator Data'!G128=0,0,IF(LOG('Indicator Data'!G128)&gt;H$194,10,IF(LOG('Indicator Data'!G128)&lt;H$195,0,10-(H$194-LOG('Indicator Data'!G128))/(H$194-H$195)*10)))</f>
        <v>5.8741326240348561</v>
      </c>
      <c r="I126" s="196">
        <f>IF('Indicator Data'!H128=0,0,IF(LOG('Indicator Data'!H128)&gt;I$194,10,IF(LOG('Indicator Data'!H128)&lt;I$195,0,10-(I$194-LOG('Indicator Data'!H128))/(I$194-I$195)*10)))</f>
        <v>8.3532117267270873</v>
      </c>
      <c r="J126" s="196">
        <f t="shared" si="32"/>
        <v>7.3107085343384899</v>
      </c>
      <c r="K126" s="196">
        <f>IF('Indicator Data'!I128=0,0,IF(LOG('Indicator Data'!I128)&gt;K$194,10,IF(LOG('Indicator Data'!I128)&lt;K$195,0,10-(K$194-LOG('Indicator Data'!I128))/(K$194-K$195)*10)))</f>
        <v>2.2728068962679799</v>
      </c>
      <c r="L126" s="196">
        <f t="shared" si="33"/>
        <v>5.3154994857181403</v>
      </c>
      <c r="M126" s="196">
        <f>IF('Indicator Data'!J128=0,0,IF(LOG('Indicator Data'!J128)&gt;M$194,10,IF(LOG('Indicator Data'!J128)&lt;M$195,0,10-(M$194-LOG('Indicator Data'!J128))/(M$194-M$195)*10)))</f>
        <v>8.4524932382177642</v>
      </c>
      <c r="N126" s="199">
        <f>'Indicator Data'!C128/'Indicator Data'!$AX128</f>
        <v>2.0403208951318423E-3</v>
      </c>
      <c r="O126" s="199">
        <f>'Indicator Data'!D128/'Indicator Data'!$AX128</f>
        <v>1.0351783112065238E-3</v>
      </c>
      <c r="P126" s="199">
        <f>'Indicator Data'!E128/'Indicator Data'!$AX128</f>
        <v>5.8120430663510336E-4</v>
      </c>
      <c r="Q126" s="199">
        <f>'Indicator Data'!F128/'Indicator Data'!$AX128</f>
        <v>1.6610536211133402E-5</v>
      </c>
      <c r="R126" s="199">
        <f>'Indicator Data'!G128/'Indicator Data'!$AX128</f>
        <v>1.4227499877476739E-3</v>
      </c>
      <c r="S126" s="199">
        <f>'Indicator Data'!H128/'Indicator Data'!$AX128</f>
        <v>5.2726117913756124E-4</v>
      </c>
      <c r="T126" s="199">
        <f>'Indicator Data'!I128/'Indicator Data'!$AX128</f>
        <v>6.085047918930058E-6</v>
      </c>
      <c r="U126" s="199">
        <f>'Indicator Data'!J128/'Indicator Data'!$AX128</f>
        <v>3.9542085771660657E-3</v>
      </c>
      <c r="V126" s="196">
        <f t="shared" si="34"/>
        <v>10</v>
      </c>
      <c r="W126" s="196">
        <f t="shared" si="35"/>
        <v>10</v>
      </c>
      <c r="X126" s="196">
        <f t="shared" si="36"/>
        <v>10</v>
      </c>
      <c r="Y126" s="196">
        <f t="shared" si="37"/>
        <v>0.83029186662157706</v>
      </c>
      <c r="Z126" s="196">
        <f t="shared" si="38"/>
        <v>3.3221072422266573E-2</v>
      </c>
      <c r="AA126" s="196">
        <f t="shared" si="39"/>
        <v>0.28454999754953469</v>
      </c>
      <c r="AB126" s="196">
        <f t="shared" si="40"/>
        <v>5.2726117913756116</v>
      </c>
      <c r="AC126" s="196">
        <f t="shared" si="41"/>
        <v>3.1605847325243404</v>
      </c>
      <c r="AD126" s="196">
        <f t="shared" si="42"/>
        <v>0.20283493063100266</v>
      </c>
      <c r="AE126" s="196">
        <f t="shared" si="43"/>
        <v>1.7984027232243271</v>
      </c>
      <c r="AF126" s="196">
        <f t="shared" si="44"/>
        <v>1.3180695257220219</v>
      </c>
      <c r="AG126" s="196">
        <f>IF('Indicator Data'!K128=0,0,IF('Indicator Data'!K128&gt;AG$194,10,IF('Indicator Data'!K128&lt;AG$195,0,10-(AG$194-'Indicator Data'!K128)/(AG$194-AG$195)*10)))</f>
        <v>5.7971014492753623</v>
      </c>
      <c r="AH126" s="196">
        <f t="shared" si="45"/>
        <v>8.8670452483990605</v>
      </c>
      <c r="AI126" s="196">
        <f t="shared" si="46"/>
        <v>9.6649214761152962</v>
      </c>
      <c r="AJ126" s="196">
        <f t="shared" si="47"/>
        <v>3.0793413107921954</v>
      </c>
      <c r="AK126" s="196">
        <f t="shared" si="48"/>
        <v>6.8129117590513495</v>
      </c>
      <c r="AL126" s="196">
        <f t="shared" si="49"/>
        <v>5.2355560095378202</v>
      </c>
      <c r="AM126" s="196">
        <f t="shared" si="50"/>
        <v>1.2378209134494913</v>
      </c>
      <c r="AN126" s="196">
        <f t="shared" si="51"/>
        <v>6.0085670996494533</v>
      </c>
      <c r="AO126" s="193">
        <f t="shared" si="52"/>
        <v>9.4603109621740309</v>
      </c>
      <c r="AP126" s="193">
        <f t="shared" si="53"/>
        <v>4.1300183890100826</v>
      </c>
      <c r="AQ126" s="193">
        <f t="shared" si="54"/>
        <v>1.3503087495800592</v>
      </c>
      <c r="AR126" s="193">
        <f t="shared" si="55"/>
        <v>3.764490051281546</v>
      </c>
      <c r="AS126" s="196">
        <f t="shared" si="56"/>
        <v>5.9028342744624078</v>
      </c>
      <c r="AT126" s="196">
        <f>IF('Indicator Data'!AY128&lt;1000,"x",IF('Indicator Data'!L128&gt;AT$194,10,IF('Indicator Data'!L128&lt;AT$195,0,10-(AT$194-'Indicator Data'!L128)/(AT$194-AT$195)*10)))</f>
        <v>0</v>
      </c>
      <c r="AU126" s="193">
        <f t="shared" si="57"/>
        <v>2.9514171372312039</v>
      </c>
      <c r="AV126" s="191">
        <f t="shared" si="58"/>
        <v>5.2797090358697591</v>
      </c>
      <c r="AW126" s="196">
        <f>IF('Indicator Data'!M128=0,0,IF('Indicator Data'!M128&gt;AW$194,10,IF('Indicator Data'!M128&lt;AW$195,0,10-(AW$194-'Indicator Data'!M128)/(AW$194-AW$195)*10)))</f>
        <v>2.0941694951841319</v>
      </c>
      <c r="AX126" s="196">
        <f>IF('Indicator Data'!N128=0,0,IF(LOG('Indicator Data'!N128)&gt;LOG(AX$194),10,IF(LOG('Indicator Data'!N128)&lt;LOG(AX$195),0,10-(LOG(AX$194)-LOG('Indicator Data'!N128))/(LOG(AX$194)-LOG(AX$195))*10)))</f>
        <v>3.5669049857936388</v>
      </c>
      <c r="AY126" s="193">
        <f t="shared" si="59"/>
        <v>2.8633437665198285</v>
      </c>
      <c r="AZ126" s="196">
        <f>'Indicator Data'!O128</f>
        <v>3</v>
      </c>
      <c r="BA126" s="196">
        <f>'Indicator Data'!P128</f>
        <v>3</v>
      </c>
      <c r="BB126" s="193">
        <f t="shared" si="60"/>
        <v>0</v>
      </c>
      <c r="BC126" s="191">
        <f t="shared" si="61"/>
        <v>2.0043406365638798</v>
      </c>
      <c r="BD126" s="68"/>
    </row>
    <row r="127" spans="1:56" s="43" customFormat="1" x14ac:dyDescent="0.2">
      <c r="A127" s="65" t="s">
        <v>232</v>
      </c>
      <c r="B127" s="69" t="s">
        <v>231</v>
      </c>
      <c r="C127" s="196">
        <f>IF('Indicator Data'!C129=0,0,IF(LOG('Indicator Data'!C129)&gt;C$194,10,IF(LOG('Indicator Data'!C129)&lt;C$195,0,10-(C$194-LOG('Indicator Data'!C129))/(C$194-C$195)*10)))</f>
        <v>0</v>
      </c>
      <c r="D127" s="196">
        <f>IF('Indicator Data'!D129=0,0,IF(LOG('Indicator Data'!D129)&gt;D$194,10,IF(LOG('Indicator Data'!D129)&lt;D$195,0,10-(D$194-LOG('Indicator Data'!D129))/(D$194-D$195)*10)))</f>
        <v>0</v>
      </c>
      <c r="E127" s="196">
        <f t="shared" si="31"/>
        <v>0</v>
      </c>
      <c r="F127" s="196">
        <f>IF('Indicator Data'!E129=0,0,IF(LOG('Indicator Data'!E129)&gt;F$194,10,IF(LOG('Indicator Data'!E129)&lt;F$195,0,10-(F$194-LOG('Indicator Data'!E129))/(F$194-F$195)*10)))</f>
        <v>8.4126430519158131</v>
      </c>
      <c r="G127" s="196">
        <f>IF('Indicator Data'!F129=0,0,IF(LOG('Indicator Data'!F129)&gt;G$194,10,IF(LOG('Indicator Data'!F129)&lt;G$195,0,10-(G$194-LOG('Indicator Data'!F129))/(G$194-G$195)*10)))</f>
        <v>0</v>
      </c>
      <c r="H127" s="196">
        <f>IF('Indicator Data'!G129=0,0,IF(LOG('Indicator Data'!G129)&gt;H$194,10,IF(LOG('Indicator Data'!G129)&lt;H$195,0,10-(H$194-LOG('Indicator Data'!G129))/(H$194-H$195)*10)))</f>
        <v>0</v>
      </c>
      <c r="I127" s="196">
        <f>IF('Indicator Data'!H129=0,0,IF(LOG('Indicator Data'!H129)&gt;I$194,10,IF(LOG('Indicator Data'!H129)&lt;I$195,0,10-(I$194-LOG('Indicator Data'!H129))/(I$194-I$195)*10)))</f>
        <v>0</v>
      </c>
      <c r="J127" s="196">
        <f t="shared" si="32"/>
        <v>0</v>
      </c>
      <c r="K127" s="196">
        <f>IF('Indicator Data'!I129=0,0,IF(LOG('Indicator Data'!I129)&gt;K$194,10,IF(LOG('Indicator Data'!I129)&lt;K$195,0,10-(K$194-LOG('Indicator Data'!I129))/(K$194-K$195)*10)))</f>
        <v>0</v>
      </c>
      <c r="L127" s="196">
        <f t="shared" si="33"/>
        <v>0</v>
      </c>
      <c r="M127" s="196">
        <f>IF('Indicator Data'!J129=0,0,IF(LOG('Indicator Data'!J129)&gt;M$194,10,IF(LOG('Indicator Data'!J129)&lt;M$195,0,10-(M$194-LOG('Indicator Data'!J129))/(M$194-M$195)*10)))</f>
        <v>10</v>
      </c>
      <c r="N127" s="199">
        <f>'Indicator Data'!C129/'Indicator Data'!$AX129</f>
        <v>0</v>
      </c>
      <c r="O127" s="199">
        <f>'Indicator Data'!D129/'Indicator Data'!$AX129</f>
        <v>0</v>
      </c>
      <c r="P127" s="199">
        <f>'Indicator Data'!E129/'Indicator Data'!$AX129</f>
        <v>1.2997952473379631E-3</v>
      </c>
      <c r="Q127" s="199">
        <f>'Indicator Data'!F129/'Indicator Data'!$AX129</f>
        <v>0</v>
      </c>
      <c r="R127" s="199">
        <f>'Indicator Data'!G129/'Indicator Data'!$AX129</f>
        <v>0</v>
      </c>
      <c r="S127" s="199">
        <f>'Indicator Data'!H129/'Indicator Data'!$AX129</f>
        <v>0</v>
      </c>
      <c r="T127" s="199">
        <f>'Indicator Data'!I129/'Indicator Data'!$AX129</f>
        <v>0</v>
      </c>
      <c r="U127" s="199">
        <f>'Indicator Data'!J129/'Indicator Data'!$AX129</f>
        <v>4.6628047488924011E-2</v>
      </c>
      <c r="V127" s="196">
        <f t="shared" si="34"/>
        <v>0</v>
      </c>
      <c r="W127" s="196">
        <f t="shared" si="35"/>
        <v>0</v>
      </c>
      <c r="X127" s="196">
        <f t="shared" si="36"/>
        <v>0</v>
      </c>
      <c r="Y127" s="196">
        <f t="shared" si="37"/>
        <v>1.8568503533399472</v>
      </c>
      <c r="Z127" s="196">
        <f t="shared" si="38"/>
        <v>0</v>
      </c>
      <c r="AA127" s="196">
        <f t="shared" si="39"/>
        <v>0</v>
      </c>
      <c r="AB127" s="196">
        <f t="shared" si="40"/>
        <v>0</v>
      </c>
      <c r="AC127" s="196">
        <f t="shared" si="41"/>
        <v>0</v>
      </c>
      <c r="AD127" s="196">
        <f t="shared" si="42"/>
        <v>0</v>
      </c>
      <c r="AE127" s="196">
        <f t="shared" si="43"/>
        <v>0</v>
      </c>
      <c r="AF127" s="196">
        <f t="shared" si="44"/>
        <v>10</v>
      </c>
      <c r="AG127" s="196">
        <f>IF('Indicator Data'!K129=0,0,IF('Indicator Data'!K129&gt;AG$194,10,IF('Indicator Data'!K129&lt;AG$195,0,10-(AG$194-'Indicator Data'!K129)/(AG$194-AG$195)*10)))</f>
        <v>8.695652173913043</v>
      </c>
      <c r="AH127" s="196">
        <f t="shared" si="45"/>
        <v>0</v>
      </c>
      <c r="AI127" s="196">
        <f t="shared" si="46"/>
        <v>0</v>
      </c>
      <c r="AJ127" s="196">
        <f t="shared" si="47"/>
        <v>0</v>
      </c>
      <c r="AK127" s="196">
        <f t="shared" si="48"/>
        <v>0</v>
      </c>
      <c r="AL127" s="196">
        <f t="shared" si="49"/>
        <v>0</v>
      </c>
      <c r="AM127" s="196">
        <f t="shared" si="50"/>
        <v>0</v>
      </c>
      <c r="AN127" s="196">
        <f t="shared" si="51"/>
        <v>10</v>
      </c>
      <c r="AO127" s="193">
        <f t="shared" si="52"/>
        <v>0</v>
      </c>
      <c r="AP127" s="193">
        <f t="shared" si="53"/>
        <v>6.113879170695502</v>
      </c>
      <c r="AQ127" s="193">
        <f t="shared" si="54"/>
        <v>0</v>
      </c>
      <c r="AR127" s="193">
        <f t="shared" si="55"/>
        <v>0</v>
      </c>
      <c r="AS127" s="196">
        <f t="shared" si="56"/>
        <v>9.3478260869565215</v>
      </c>
      <c r="AT127" s="196">
        <f>IF('Indicator Data'!AY129&lt;1000,"x",IF('Indicator Data'!L129&gt;AT$194,10,IF('Indicator Data'!L129&lt;AT$195,0,10-(AT$194-'Indicator Data'!L129)/(AT$194-AT$195)*10)))</f>
        <v>3.3333333333333339</v>
      </c>
      <c r="AU127" s="193">
        <f t="shared" si="57"/>
        <v>6.3405797101449277</v>
      </c>
      <c r="AV127" s="191">
        <f t="shared" si="58"/>
        <v>3.1143569032308003</v>
      </c>
      <c r="AW127" s="196">
        <f>IF('Indicator Data'!M129=0,0,IF('Indicator Data'!M129&gt;AW$194,10,IF('Indicator Data'!M129&lt;AW$195,0,10-(AW$194-'Indicator Data'!M129)/(AW$194-AW$195)*10)))</f>
        <v>7.7603897060999643</v>
      </c>
      <c r="AX127" s="196">
        <f>IF('Indicator Data'!N129=0,0,IF(LOG('Indicator Data'!N129)&gt;LOG(AX$194),10,IF(LOG('Indicator Data'!N129)&lt;LOG(AX$195),0,10-(LOG(AX$194)-LOG('Indicator Data'!N129))/(LOG(AX$194)-LOG(AX$195))*10)))</f>
        <v>4.7212849278481492</v>
      </c>
      <c r="AY127" s="193">
        <f t="shared" si="59"/>
        <v>6.4839600041598935</v>
      </c>
      <c r="AZ127" s="196">
        <f>'Indicator Data'!O129</f>
        <v>3</v>
      </c>
      <c r="BA127" s="196">
        <f>'Indicator Data'!P129</f>
        <v>3</v>
      </c>
      <c r="BB127" s="193">
        <f t="shared" si="60"/>
        <v>0</v>
      </c>
      <c r="BC127" s="191">
        <f t="shared" si="61"/>
        <v>4.5387720029119256</v>
      </c>
      <c r="BD127" s="68"/>
    </row>
    <row r="128" spans="1:56" s="43" customFormat="1" x14ac:dyDescent="0.2">
      <c r="A128" s="65" t="s">
        <v>234</v>
      </c>
      <c r="B128" s="69" t="s">
        <v>233</v>
      </c>
      <c r="C128" s="196">
        <f>IF('Indicator Data'!C130=0,0,IF(LOG('Indicator Data'!C130)&gt;C$194,10,IF(LOG('Indicator Data'!C130)&lt;C$195,0,10-(C$194-LOG('Indicator Data'!C130))/(C$194-C$195)*10)))</f>
        <v>0</v>
      </c>
      <c r="D128" s="196">
        <f>IF('Indicator Data'!D130=0,0,IF(LOG('Indicator Data'!D130)&gt;D$194,10,IF(LOG('Indicator Data'!D130)&lt;D$195,0,10-(D$194-LOG('Indicator Data'!D130))/(D$194-D$195)*10)))</f>
        <v>0</v>
      </c>
      <c r="E128" s="196">
        <f t="shared" si="31"/>
        <v>0</v>
      </c>
      <c r="F128" s="196">
        <f>IF('Indicator Data'!E130=0,0,IF(LOG('Indicator Data'!E130)&gt;F$194,10,IF(LOG('Indicator Data'!E130)&lt;F$195,0,10-(F$194-LOG('Indicator Data'!E130))/(F$194-F$195)*10)))</f>
        <v>10</v>
      </c>
      <c r="G128" s="196">
        <f>IF('Indicator Data'!F130=0,0,IF(LOG('Indicator Data'!F130)&gt;G$194,10,IF(LOG('Indicator Data'!F130)&lt;G$195,0,10-(G$194-LOG('Indicator Data'!F130))/(G$194-G$195)*10)))</f>
        <v>0</v>
      </c>
      <c r="H128" s="196">
        <f>IF('Indicator Data'!G130=0,0,IF(LOG('Indicator Data'!G130)&gt;H$194,10,IF(LOG('Indicator Data'!G130)&lt;H$195,0,10-(H$194-LOG('Indicator Data'!G130))/(H$194-H$195)*10)))</f>
        <v>0</v>
      </c>
      <c r="I128" s="196">
        <f>IF('Indicator Data'!H130=0,0,IF(LOG('Indicator Data'!H130)&gt;I$194,10,IF(LOG('Indicator Data'!H130)&lt;I$195,0,10-(I$194-LOG('Indicator Data'!H130))/(I$194-I$195)*10)))</f>
        <v>0</v>
      </c>
      <c r="J128" s="196">
        <f t="shared" si="32"/>
        <v>0</v>
      </c>
      <c r="K128" s="196">
        <f>IF('Indicator Data'!I130=0,0,IF(LOG('Indicator Data'!I130)&gt;K$194,10,IF(LOG('Indicator Data'!I130)&lt;K$195,0,10-(K$194-LOG('Indicator Data'!I130))/(K$194-K$195)*10)))</f>
        <v>0</v>
      </c>
      <c r="L128" s="196">
        <f t="shared" si="33"/>
        <v>0</v>
      </c>
      <c r="M128" s="196">
        <f>IF('Indicator Data'!J130=0,0,IF(LOG('Indicator Data'!J130)&gt;M$194,10,IF(LOG('Indicator Data'!J130)&lt;M$195,0,10-(M$194-LOG('Indicator Data'!J130))/(M$194-M$195)*10)))</f>
        <v>0</v>
      </c>
      <c r="N128" s="199">
        <f>'Indicator Data'!C130/'Indicator Data'!$AX130</f>
        <v>0</v>
      </c>
      <c r="O128" s="199">
        <f>'Indicator Data'!D130/'Indicator Data'!$AX130</f>
        <v>0</v>
      </c>
      <c r="P128" s="199">
        <f>'Indicator Data'!E130/'Indicator Data'!$AX130</f>
        <v>1.1021318420903405E-3</v>
      </c>
      <c r="Q128" s="199">
        <f>'Indicator Data'!F130/'Indicator Data'!$AX130</f>
        <v>0</v>
      </c>
      <c r="R128" s="199">
        <f>'Indicator Data'!G130/'Indicator Data'!$AX130</f>
        <v>0</v>
      </c>
      <c r="S128" s="199">
        <f>'Indicator Data'!H130/'Indicator Data'!$AX130</f>
        <v>0</v>
      </c>
      <c r="T128" s="199">
        <f>'Indicator Data'!I130/'Indicator Data'!$AX130</f>
        <v>0</v>
      </c>
      <c r="U128" s="199">
        <f>'Indicator Data'!J130/'Indicator Data'!$AX130</f>
        <v>0</v>
      </c>
      <c r="V128" s="196">
        <f t="shared" si="34"/>
        <v>0</v>
      </c>
      <c r="W128" s="196">
        <f t="shared" si="35"/>
        <v>0</v>
      </c>
      <c r="X128" s="196">
        <f t="shared" si="36"/>
        <v>0</v>
      </c>
      <c r="Y128" s="196">
        <f t="shared" si="37"/>
        <v>1.5744740601290577</v>
      </c>
      <c r="Z128" s="196">
        <f t="shared" si="38"/>
        <v>0</v>
      </c>
      <c r="AA128" s="196">
        <f t="shared" si="39"/>
        <v>0</v>
      </c>
      <c r="AB128" s="196">
        <f t="shared" si="40"/>
        <v>0</v>
      </c>
      <c r="AC128" s="196">
        <f t="shared" si="41"/>
        <v>0</v>
      </c>
      <c r="AD128" s="196">
        <f t="shared" si="42"/>
        <v>0</v>
      </c>
      <c r="AE128" s="196">
        <f t="shared" si="43"/>
        <v>0</v>
      </c>
      <c r="AF128" s="196">
        <f t="shared" si="44"/>
        <v>0</v>
      </c>
      <c r="AG128" s="196">
        <f>IF('Indicator Data'!K130=0,0,IF('Indicator Data'!K130&gt;AG$194,10,IF('Indicator Data'!K130&lt;AG$195,0,10-(AG$194-'Indicator Data'!K130)/(AG$194-AG$195)*10)))</f>
        <v>0</v>
      </c>
      <c r="AH128" s="196">
        <f t="shared" si="45"/>
        <v>0</v>
      </c>
      <c r="AI128" s="196">
        <f t="shared" si="46"/>
        <v>0</v>
      </c>
      <c r="AJ128" s="196">
        <f t="shared" si="47"/>
        <v>0</v>
      </c>
      <c r="AK128" s="196">
        <f t="shared" si="48"/>
        <v>0</v>
      </c>
      <c r="AL128" s="196">
        <f t="shared" si="49"/>
        <v>0</v>
      </c>
      <c r="AM128" s="196">
        <f t="shared" si="50"/>
        <v>0</v>
      </c>
      <c r="AN128" s="196">
        <f t="shared" si="51"/>
        <v>0</v>
      </c>
      <c r="AO128" s="193">
        <f t="shared" si="52"/>
        <v>0</v>
      </c>
      <c r="AP128" s="193">
        <f t="shared" si="53"/>
        <v>7.855920887793884</v>
      </c>
      <c r="AQ128" s="193">
        <f t="shared" si="54"/>
        <v>0</v>
      </c>
      <c r="AR128" s="193">
        <f t="shared" si="55"/>
        <v>0</v>
      </c>
      <c r="AS128" s="196">
        <f t="shared" si="56"/>
        <v>0</v>
      </c>
      <c r="AT128" s="196">
        <f>IF('Indicator Data'!AY130&lt;1000,"x",IF('Indicator Data'!L130&gt;AT$194,10,IF('Indicator Data'!L130&lt;AT$195,0,10-(AT$194-'Indicator Data'!L130)/(AT$194-AT$195)*10)))</f>
        <v>0</v>
      </c>
      <c r="AU128" s="193">
        <f t="shared" si="57"/>
        <v>0</v>
      </c>
      <c r="AV128" s="191">
        <f t="shared" si="58"/>
        <v>2.4190801033318778</v>
      </c>
      <c r="AW128" s="196">
        <f>IF('Indicator Data'!M130=0,0,IF('Indicator Data'!M130&gt;AW$194,10,IF('Indicator Data'!M130&lt;AW$195,0,10-(AW$194-'Indicator Data'!M130)/(AW$194-AW$195)*10)))</f>
        <v>10</v>
      </c>
      <c r="AX128" s="196">
        <f>IF('Indicator Data'!N130=0,0,IF(LOG('Indicator Data'!N130)&gt;LOG(AX$194),10,IF(LOG('Indicator Data'!N130)&lt;LOG(AX$195),0,10-(LOG(AX$194)-LOG('Indicator Data'!N130))/(LOG(AX$194)-LOG(AX$195))*10)))</f>
        <v>9.8400664272970317</v>
      </c>
      <c r="AY128" s="193">
        <f t="shared" si="59"/>
        <v>9.9227206572178908</v>
      </c>
      <c r="AZ128" s="196">
        <f>'Indicator Data'!O130</f>
        <v>1</v>
      </c>
      <c r="BA128" s="196">
        <f>'Indicator Data'!P130</f>
        <v>5</v>
      </c>
      <c r="BB128" s="193">
        <f t="shared" si="60"/>
        <v>9</v>
      </c>
      <c r="BC128" s="191">
        <f t="shared" si="61"/>
        <v>9</v>
      </c>
      <c r="BD128" s="68"/>
    </row>
    <row r="129" spans="1:56" s="43" customFormat="1" x14ac:dyDescent="0.2">
      <c r="A129" s="65" t="s">
        <v>236</v>
      </c>
      <c r="B129" s="69" t="s">
        <v>235</v>
      </c>
      <c r="C129" s="196">
        <f>IF('Indicator Data'!C131=0,0,IF(LOG('Indicator Data'!C131)&gt;C$194,10,IF(LOG('Indicator Data'!C131)&lt;C$195,0,10-(C$194-LOG('Indicator Data'!C131))/(C$194-C$195)*10)))</f>
        <v>3.2020088341671604</v>
      </c>
      <c r="D129" s="196">
        <f>IF('Indicator Data'!D131=0,0,IF(LOG('Indicator Data'!D131)&gt;D$194,10,IF(LOG('Indicator Data'!D131)&lt;D$195,0,10-(D$194-LOG('Indicator Data'!D131))/(D$194-D$195)*10)))</f>
        <v>0</v>
      </c>
      <c r="E129" s="196">
        <f t="shared" si="31"/>
        <v>1.7367357085434223</v>
      </c>
      <c r="F129" s="196">
        <f>IF('Indicator Data'!E131=0,0,IF(LOG('Indicator Data'!E131)&gt;F$194,10,IF(LOG('Indicator Data'!E131)&lt;F$195,0,10-(F$194-LOG('Indicator Data'!E131))/(F$194-F$195)*10)))</f>
        <v>0</v>
      </c>
      <c r="G129" s="196">
        <f>IF('Indicator Data'!F131=0,0,IF(LOG('Indicator Data'!F131)&gt;G$194,10,IF(LOG('Indicator Data'!F131)&lt;G$195,0,10-(G$194-LOG('Indicator Data'!F131))/(G$194-G$195)*10)))</f>
        <v>0</v>
      </c>
      <c r="H129" s="196">
        <f>IF('Indicator Data'!G131=0,0,IF(LOG('Indicator Data'!G131)&gt;H$194,10,IF(LOG('Indicator Data'!G131)&lt;H$195,0,10-(H$194-LOG('Indicator Data'!G131))/(H$194-H$195)*10)))</f>
        <v>0.68484536164441323</v>
      </c>
      <c r="I129" s="196">
        <f>IF('Indicator Data'!H131=0,0,IF(LOG('Indicator Data'!H131)&gt;I$194,10,IF(LOG('Indicator Data'!H131)&lt;I$195,0,10-(I$194-LOG('Indicator Data'!H131))/(I$194-I$195)*10)))</f>
        <v>0</v>
      </c>
      <c r="J129" s="196">
        <f t="shared" si="32"/>
        <v>0.34786823471476719</v>
      </c>
      <c r="K129" s="196">
        <f>IF('Indicator Data'!I131=0,0,IF(LOG('Indicator Data'!I131)&gt;K$194,10,IF(LOG('Indicator Data'!I131)&lt;K$195,0,10-(K$194-LOG('Indicator Data'!I131))/(K$194-K$195)*10)))</f>
        <v>0</v>
      </c>
      <c r="L129" s="196">
        <f t="shared" si="33"/>
        <v>0.17531724347100583</v>
      </c>
      <c r="M129" s="196">
        <f>IF('Indicator Data'!J131=0,0,IF(LOG('Indicator Data'!J131)&gt;M$194,10,IF(LOG('Indicator Data'!J131)&lt;M$195,0,10-(M$194-LOG('Indicator Data'!J131))/(M$194-M$195)*10)))</f>
        <v>0</v>
      </c>
      <c r="N129" s="199">
        <f>'Indicator Data'!C131/'Indicator Data'!$AX131</f>
        <v>3.7547563597824048E-5</v>
      </c>
      <c r="O129" s="199">
        <f>'Indicator Data'!D131/'Indicator Data'!$AX131</f>
        <v>0</v>
      </c>
      <c r="P129" s="199">
        <f>'Indicator Data'!E131/'Indicator Data'!$AX131</f>
        <v>0</v>
      </c>
      <c r="Q129" s="199">
        <f>'Indicator Data'!F131/'Indicator Data'!$AX131</f>
        <v>0</v>
      </c>
      <c r="R129" s="199">
        <f>'Indicator Data'!G131/'Indicator Data'!$AX131</f>
        <v>4.3271396230274632E-6</v>
      </c>
      <c r="S129" s="199">
        <f>'Indicator Data'!H131/'Indicator Data'!$AX131</f>
        <v>0</v>
      </c>
      <c r="T129" s="199">
        <f>'Indicator Data'!I131/'Indicator Data'!$AX131</f>
        <v>0</v>
      </c>
      <c r="U129" s="199">
        <f>'Indicator Data'!J131/'Indicator Data'!$AX131</f>
        <v>0</v>
      </c>
      <c r="V129" s="196">
        <f t="shared" si="34"/>
        <v>0.18773781798912026</v>
      </c>
      <c r="W129" s="196">
        <f t="shared" si="35"/>
        <v>0</v>
      </c>
      <c r="X129" s="196">
        <f t="shared" si="36"/>
        <v>9.4268806347819686E-2</v>
      </c>
      <c r="Y129" s="196">
        <f t="shared" si="37"/>
        <v>0</v>
      </c>
      <c r="Z129" s="196">
        <f t="shared" si="38"/>
        <v>0</v>
      </c>
      <c r="AA129" s="196">
        <f t="shared" si="39"/>
        <v>8.6542792460519991E-4</v>
      </c>
      <c r="AB129" s="196">
        <f t="shared" si="40"/>
        <v>0</v>
      </c>
      <c r="AC129" s="196">
        <f t="shared" si="41"/>
        <v>4.3272238849330813E-4</v>
      </c>
      <c r="AD129" s="196">
        <f t="shared" si="42"/>
        <v>0</v>
      </c>
      <c r="AE129" s="196">
        <f t="shared" si="43"/>
        <v>2.1636330083415106E-4</v>
      </c>
      <c r="AF129" s="196">
        <f t="shared" si="44"/>
        <v>0</v>
      </c>
      <c r="AG129" s="196">
        <f>IF('Indicator Data'!K131=0,0,IF('Indicator Data'!K131&gt;AG$194,10,IF('Indicator Data'!K131&lt;AG$195,0,10-(AG$194-'Indicator Data'!K131)/(AG$194-AG$195)*10)))</f>
        <v>0</v>
      </c>
      <c r="AH129" s="196">
        <f t="shared" si="45"/>
        <v>1.6948733260781403</v>
      </c>
      <c r="AI129" s="196">
        <f t="shared" si="46"/>
        <v>0</v>
      </c>
      <c r="AJ129" s="196">
        <f t="shared" si="47"/>
        <v>0.34285539478450922</v>
      </c>
      <c r="AK129" s="196">
        <f t="shared" si="48"/>
        <v>0</v>
      </c>
      <c r="AL129" s="196">
        <f t="shared" si="49"/>
        <v>0.17277093826211382</v>
      </c>
      <c r="AM129" s="196">
        <f t="shared" si="50"/>
        <v>0</v>
      </c>
      <c r="AN129" s="196">
        <f t="shared" si="51"/>
        <v>0</v>
      </c>
      <c r="AO129" s="193">
        <f t="shared" si="52"/>
        <v>0.94863033544712239</v>
      </c>
      <c r="AP129" s="193">
        <f t="shared" si="53"/>
        <v>0</v>
      </c>
      <c r="AQ129" s="193">
        <f t="shared" si="54"/>
        <v>0</v>
      </c>
      <c r="AR129" s="193">
        <f t="shared" si="55"/>
        <v>8.8114483737125535E-2</v>
      </c>
      <c r="AS129" s="196">
        <f t="shared" si="56"/>
        <v>0</v>
      </c>
      <c r="AT129" s="196">
        <f>IF('Indicator Data'!AY131&lt;1000,"x",IF('Indicator Data'!L131&gt;AT$194,10,IF('Indicator Data'!L131&lt;AT$195,0,10-(AT$194-'Indicator Data'!L131)/(AT$194-AT$195)*10)))</f>
        <v>0</v>
      </c>
      <c r="AU129" s="193">
        <f t="shared" si="57"/>
        <v>0</v>
      </c>
      <c r="AV129" s="191">
        <f t="shared" si="58"/>
        <v>0.21392478786342256</v>
      </c>
      <c r="AW129" s="196">
        <f>IF('Indicator Data'!M131=0,0,IF('Indicator Data'!M131&gt;AW$194,10,IF('Indicator Data'!M131&lt;AW$195,0,10-(AW$194-'Indicator Data'!M131)/(AW$194-AW$195)*10)))</f>
        <v>4.6251797972880482E-2</v>
      </c>
      <c r="AX129" s="196">
        <f>IF('Indicator Data'!N131=0,0,IF(LOG('Indicator Data'!N131)&gt;LOG(AX$194),10,IF(LOG('Indicator Data'!N131)&lt;LOG(AX$195),0,10-(LOG(AX$194)-LOG('Indicator Data'!N131))/(LOG(AX$194)-LOG(AX$195))*10)))</f>
        <v>0</v>
      </c>
      <c r="AY129" s="193">
        <f t="shared" si="59"/>
        <v>2.3150015531299632E-2</v>
      </c>
      <c r="AZ129" s="196">
        <f>'Indicator Data'!O131</f>
        <v>0</v>
      </c>
      <c r="BA129" s="196">
        <f>'Indicator Data'!P131</f>
        <v>0</v>
      </c>
      <c r="BB129" s="193">
        <f t="shared" si="60"/>
        <v>0</v>
      </c>
      <c r="BC129" s="191">
        <f t="shared" si="61"/>
        <v>1.6205010871909745E-2</v>
      </c>
      <c r="BD129" s="68"/>
    </row>
    <row r="130" spans="1:56" s="43" customFormat="1" x14ac:dyDescent="0.2">
      <c r="A130" s="65" t="s">
        <v>239</v>
      </c>
      <c r="B130" s="69" t="s">
        <v>238</v>
      </c>
      <c r="C130" s="196">
        <f>IF('Indicator Data'!C132=0,0,IF(LOG('Indicator Data'!C132)&gt;C$194,10,IF(LOG('Indicator Data'!C132)&lt;C$195,0,10-(C$194-LOG('Indicator Data'!C132))/(C$194-C$195)*10)))</f>
        <v>6.8570153451077518</v>
      </c>
      <c r="D130" s="196">
        <f>IF('Indicator Data'!D132=0,0,IF(LOG('Indicator Data'!D132)&gt;D$194,10,IF(LOG('Indicator Data'!D132)&lt;D$195,0,10-(D$194-LOG('Indicator Data'!D132))/(D$194-D$195)*10)))</f>
        <v>2.7822276167777273</v>
      </c>
      <c r="E130" s="196">
        <f t="shared" si="31"/>
        <v>5.1586437228107842</v>
      </c>
      <c r="F130" s="196">
        <f>IF('Indicator Data'!E132=0,0,IF(LOG('Indicator Data'!E132)&gt;F$194,10,IF(LOG('Indicator Data'!E132)&lt;F$195,0,10-(F$194-LOG('Indicator Data'!E132))/(F$194-F$195)*10)))</f>
        <v>5.2543676848659162</v>
      </c>
      <c r="G130" s="196">
        <f>IF('Indicator Data'!F132=0,0,IF(LOG('Indicator Data'!F132)&gt;G$194,10,IF(LOG('Indicator Data'!F132)&lt;G$195,0,10-(G$194-LOG('Indicator Data'!F132))/(G$194-G$195)*10)))</f>
        <v>5.5055394395028294</v>
      </c>
      <c r="H130" s="196">
        <f>IF('Indicator Data'!G132=0,0,IF(LOG('Indicator Data'!G132)&gt;H$194,10,IF(LOG('Indicator Data'!G132)&lt;H$195,0,10-(H$194-LOG('Indicator Data'!G132))/(H$194-H$195)*10)))</f>
        <v>0</v>
      </c>
      <c r="I130" s="196">
        <f>IF('Indicator Data'!H132=0,0,IF(LOG('Indicator Data'!H132)&gt;I$194,10,IF(LOG('Indicator Data'!H132)&lt;I$195,0,10-(I$194-LOG('Indicator Data'!H132))/(I$194-I$195)*10)))</f>
        <v>0</v>
      </c>
      <c r="J130" s="196">
        <f t="shared" si="32"/>
        <v>0</v>
      </c>
      <c r="K130" s="196">
        <f>IF('Indicator Data'!I132=0,0,IF(LOG('Indicator Data'!I132)&gt;K$194,10,IF(LOG('Indicator Data'!I132)&lt;K$195,0,10-(K$194-LOG('Indicator Data'!I132))/(K$194-K$195)*10)))</f>
        <v>0</v>
      </c>
      <c r="L130" s="196">
        <f t="shared" si="33"/>
        <v>0</v>
      </c>
      <c r="M130" s="196">
        <f>IF('Indicator Data'!J132=0,0,IF(LOG('Indicator Data'!J132)&gt;M$194,10,IF(LOG('Indicator Data'!J132)&lt;M$195,0,10-(M$194-LOG('Indicator Data'!J132))/(M$194-M$195)*10)))</f>
        <v>0</v>
      </c>
      <c r="N130" s="199">
        <f>'Indicator Data'!C132/'Indicator Data'!$AX132</f>
        <v>1.5226749755666898E-3</v>
      </c>
      <c r="O130" s="199">
        <f>'Indicator Data'!D132/'Indicator Data'!$AX132</f>
        <v>1.8813489586741337E-5</v>
      </c>
      <c r="P130" s="199">
        <f>'Indicator Data'!E132/'Indicator Data'!$AX132</f>
        <v>3.4797508234125566E-4</v>
      </c>
      <c r="Q130" s="199">
        <f>'Indicator Data'!F132/'Indicator Data'!$AX132</f>
        <v>4.3854771057723118E-4</v>
      </c>
      <c r="R130" s="199">
        <f>'Indicator Data'!G132/'Indicator Data'!$AX132</f>
        <v>0</v>
      </c>
      <c r="S130" s="199">
        <f>'Indicator Data'!H132/'Indicator Data'!$AX132</f>
        <v>0</v>
      </c>
      <c r="T130" s="199">
        <f>'Indicator Data'!I132/'Indicator Data'!$AX132</f>
        <v>0</v>
      </c>
      <c r="U130" s="199">
        <f>'Indicator Data'!J132/'Indicator Data'!$AX132</f>
        <v>0</v>
      </c>
      <c r="V130" s="196">
        <f t="shared" si="34"/>
        <v>7.6133748778334489</v>
      </c>
      <c r="W130" s="196">
        <f t="shared" si="35"/>
        <v>0.18813489586741206</v>
      </c>
      <c r="X130" s="196">
        <f t="shared" si="36"/>
        <v>4.9300359875352786</v>
      </c>
      <c r="Y130" s="196">
        <f t="shared" si="37"/>
        <v>0.49710726048750864</v>
      </c>
      <c r="Z130" s="196">
        <f t="shared" si="38"/>
        <v>0.87709542115446126</v>
      </c>
      <c r="AA130" s="196">
        <f t="shared" si="39"/>
        <v>0</v>
      </c>
      <c r="AB130" s="196">
        <f t="shared" si="40"/>
        <v>0</v>
      </c>
      <c r="AC130" s="196">
        <f t="shared" si="41"/>
        <v>0</v>
      </c>
      <c r="AD130" s="196">
        <f t="shared" si="42"/>
        <v>0</v>
      </c>
      <c r="AE130" s="196">
        <f t="shared" si="43"/>
        <v>0</v>
      </c>
      <c r="AF130" s="196">
        <f t="shared" si="44"/>
        <v>0</v>
      </c>
      <c r="AG130" s="196">
        <f>IF('Indicator Data'!K132=0,0,IF('Indicator Data'!K132&gt;AG$194,10,IF('Indicator Data'!K132&lt;AG$195,0,10-(AG$194-'Indicator Data'!K132)/(AG$194-AG$195)*10)))</f>
        <v>0</v>
      </c>
      <c r="AH130" s="196">
        <f t="shared" si="45"/>
        <v>7.2351951114706008</v>
      </c>
      <c r="AI130" s="196">
        <f t="shared" si="46"/>
        <v>1.4851812563225697</v>
      </c>
      <c r="AJ130" s="196">
        <f t="shared" si="47"/>
        <v>0</v>
      </c>
      <c r="AK130" s="196">
        <f t="shared" si="48"/>
        <v>0</v>
      </c>
      <c r="AL130" s="196">
        <f t="shared" si="49"/>
        <v>0</v>
      </c>
      <c r="AM130" s="196">
        <f t="shared" si="50"/>
        <v>0</v>
      </c>
      <c r="AN130" s="196">
        <f t="shared" si="51"/>
        <v>0</v>
      </c>
      <c r="AO130" s="193">
        <f t="shared" si="52"/>
        <v>5.045416748738444</v>
      </c>
      <c r="AP130" s="193">
        <f t="shared" si="53"/>
        <v>3.2267279850649802</v>
      </c>
      <c r="AQ130" s="193">
        <f t="shared" si="54"/>
        <v>3.5369769402361535</v>
      </c>
      <c r="AR130" s="193">
        <f t="shared" si="55"/>
        <v>0</v>
      </c>
      <c r="AS130" s="196">
        <f t="shared" si="56"/>
        <v>0</v>
      </c>
      <c r="AT130" s="196">
        <f>IF('Indicator Data'!AY132&lt;1000,"x",IF('Indicator Data'!L132&gt;AT$194,10,IF('Indicator Data'!L132&lt;AT$195,0,10-(AT$194-'Indicator Data'!L132)/(AT$194-AT$195)*10)))</f>
        <v>8.8888888888888893</v>
      </c>
      <c r="AU130" s="193">
        <f t="shared" si="57"/>
        <v>4.4444444444444446</v>
      </c>
      <c r="AV130" s="191">
        <f t="shared" si="58"/>
        <v>3.4245958506212548</v>
      </c>
      <c r="AW130" s="196">
        <f>IF('Indicator Data'!M132=0,0,IF('Indicator Data'!M132&gt;AW$194,10,IF('Indicator Data'!M132&lt;AW$195,0,10-(AW$194-'Indicator Data'!M132)/(AW$194-AW$195)*10)))</f>
        <v>0.99779843761158737</v>
      </c>
      <c r="AX130" s="196">
        <f>IF('Indicator Data'!N132=0,0,IF(LOG('Indicator Data'!N132)&gt;LOG(AX$194),10,IF(LOG('Indicator Data'!N132)&lt;LOG(AX$195),0,10-(LOG(AX$194)-LOG('Indicator Data'!N132))/(LOG(AX$194)-LOG(AX$195))*10)))</f>
        <v>2.3273581166974733</v>
      </c>
      <c r="AY130" s="193">
        <f t="shared" si="59"/>
        <v>1.6859935797859529</v>
      </c>
      <c r="AZ130" s="196">
        <f>'Indicator Data'!O132</f>
        <v>0</v>
      </c>
      <c r="BA130" s="196">
        <f>'Indicator Data'!P132</f>
        <v>1</v>
      </c>
      <c r="BB130" s="193">
        <f t="shared" si="60"/>
        <v>0</v>
      </c>
      <c r="BC130" s="191">
        <f t="shared" si="61"/>
        <v>1.180195505850167</v>
      </c>
      <c r="BD130" s="68"/>
    </row>
    <row r="131" spans="1:56" s="43" customFormat="1" x14ac:dyDescent="0.2">
      <c r="A131" s="65" t="s">
        <v>241</v>
      </c>
      <c r="B131" s="69" t="s">
        <v>240</v>
      </c>
      <c r="C131" s="196">
        <f>IF('Indicator Data'!C133=0,0,IF(LOG('Indicator Data'!C133)&gt;C$194,10,IF(LOG('Indicator Data'!C133)&lt;C$195,0,10-(C$194-LOG('Indicator Data'!C133))/(C$194-C$195)*10)))</f>
        <v>10</v>
      </c>
      <c r="D131" s="196">
        <f>IF('Indicator Data'!D133=0,0,IF(LOG('Indicator Data'!D133)&gt;D$194,10,IF(LOG('Indicator Data'!D133)&lt;D$195,0,10-(D$194-LOG('Indicator Data'!D133))/(D$194-D$195)*10)))</f>
        <v>9.3949197840793346</v>
      </c>
      <c r="E131" s="196">
        <f t="shared" si="31"/>
        <v>9.7302131234749751</v>
      </c>
      <c r="F131" s="196">
        <f>IF('Indicator Data'!E133=0,0,IF(LOG('Indicator Data'!E133)&gt;F$194,10,IF(LOG('Indicator Data'!E133)&lt;F$195,0,10-(F$194-LOG('Indicator Data'!E133))/(F$194-F$195)*10)))</f>
        <v>10</v>
      </c>
      <c r="G131" s="196">
        <f>IF('Indicator Data'!F133=0,0,IF(LOG('Indicator Data'!F133)&gt;G$194,10,IF(LOG('Indicator Data'!F133)&lt;G$195,0,10-(G$194-LOG('Indicator Data'!F133))/(G$194-G$195)*10)))</f>
        <v>9.9473904130439799</v>
      </c>
      <c r="H131" s="196">
        <f>IF('Indicator Data'!G133=0,0,IF(LOG('Indicator Data'!G133)&gt;H$194,10,IF(LOG('Indicator Data'!G133)&lt;H$195,0,10-(H$194-LOG('Indicator Data'!G133))/(H$194-H$195)*10)))</f>
        <v>9.0671374263891593</v>
      </c>
      <c r="I131" s="196">
        <f>IF('Indicator Data'!H133=0,0,IF(LOG('Indicator Data'!H133)&gt;I$194,10,IF(LOG('Indicator Data'!H133)&lt;I$195,0,10-(I$194-LOG('Indicator Data'!H133))/(I$194-I$195)*10)))</f>
        <v>5.3581834107155624</v>
      </c>
      <c r="J131" s="196">
        <f t="shared" si="32"/>
        <v>7.6819956523205395</v>
      </c>
      <c r="K131" s="196">
        <f>IF('Indicator Data'!I133=0,0,IF(LOG('Indicator Data'!I133)&gt;K$194,10,IF(LOG('Indicator Data'!I133)&lt;K$195,0,10-(K$194-LOG('Indicator Data'!I133))/(K$194-K$195)*10)))</f>
        <v>7.7012483659985982</v>
      </c>
      <c r="L131" s="196">
        <f t="shared" si="33"/>
        <v>7.6916355589804377</v>
      </c>
      <c r="M131" s="196">
        <f>IF('Indicator Data'!J133=0,0,IF(LOG('Indicator Data'!J133)&gt;M$194,10,IF(LOG('Indicator Data'!J133)&lt;M$195,0,10-(M$194-LOG('Indicator Data'!J133))/(M$194-M$195)*10)))</f>
        <v>9.9517371120115339</v>
      </c>
      <c r="N131" s="199">
        <f>'Indicator Data'!C133/'Indicator Data'!$AX133</f>
        <v>2.0810300446600415E-3</v>
      </c>
      <c r="O131" s="199">
        <f>'Indicator Data'!D133/'Indicator Data'!$AX133</f>
        <v>3.6146347370479477E-5</v>
      </c>
      <c r="P131" s="199">
        <f>'Indicator Data'!E133/'Indicator Data'!$AX133</f>
        <v>3.0051125767979344E-3</v>
      </c>
      <c r="Q131" s="199">
        <f>'Indicator Data'!F133/'Indicator Data'!$AX133</f>
        <v>5.2305173604807673E-4</v>
      </c>
      <c r="R131" s="199">
        <f>'Indicator Data'!G133/'Indicator Data'!$AX133</f>
        <v>1.8756732980315411E-3</v>
      </c>
      <c r="S131" s="199">
        <f>'Indicator Data'!H133/'Indicator Data'!$AX133</f>
        <v>2.2235326241153677E-6</v>
      </c>
      <c r="T131" s="199">
        <f>'Indicator Data'!I133/'Indicator Data'!$AX133</f>
        <v>4.6227517765558997E-6</v>
      </c>
      <c r="U131" s="199">
        <f>'Indicator Data'!J133/'Indicator Data'!$AX133</f>
        <v>5.25149948798047E-4</v>
      </c>
      <c r="V131" s="196">
        <f t="shared" si="34"/>
        <v>10</v>
      </c>
      <c r="W131" s="196">
        <f t="shared" si="35"/>
        <v>0.36146347370479504</v>
      </c>
      <c r="X131" s="196">
        <f t="shared" si="36"/>
        <v>7.6550941941311814</v>
      </c>
      <c r="Y131" s="196">
        <f t="shared" si="37"/>
        <v>4.2930179668541912</v>
      </c>
      <c r="Z131" s="196">
        <f t="shared" si="38"/>
        <v>1.0461034720961528</v>
      </c>
      <c r="AA131" s="196">
        <f t="shared" si="39"/>
        <v>0.37513465960630832</v>
      </c>
      <c r="AB131" s="196">
        <f t="shared" si="40"/>
        <v>2.223532624115343E-2</v>
      </c>
      <c r="AC131" s="196">
        <f t="shared" si="41"/>
        <v>0.20011164726611835</v>
      </c>
      <c r="AD131" s="196">
        <f t="shared" si="42"/>
        <v>0.1540917258851966</v>
      </c>
      <c r="AE131" s="196">
        <f t="shared" si="43"/>
        <v>0.17712589813687965</v>
      </c>
      <c r="AF131" s="196">
        <f t="shared" si="44"/>
        <v>0.17504998293268237</v>
      </c>
      <c r="AG131" s="196">
        <f>IF('Indicator Data'!K133=0,0,IF('Indicator Data'!K133&gt;AG$194,10,IF('Indicator Data'!K133&lt;AG$195,0,10-(AG$194-'Indicator Data'!K133)/(AG$194-AG$195)*10)))</f>
        <v>1.4492753623188417</v>
      </c>
      <c r="AH131" s="196">
        <f t="shared" si="45"/>
        <v>10</v>
      </c>
      <c r="AI131" s="196">
        <f t="shared" si="46"/>
        <v>4.8781916288920648</v>
      </c>
      <c r="AJ131" s="196">
        <f t="shared" si="47"/>
        <v>4.7211360429977338</v>
      </c>
      <c r="AK131" s="196">
        <f t="shared" si="48"/>
        <v>2.6902093684783579</v>
      </c>
      <c r="AL131" s="196">
        <f t="shared" si="49"/>
        <v>3.7756252930854375</v>
      </c>
      <c r="AM131" s="196">
        <f t="shared" si="50"/>
        <v>3.9276700459418974</v>
      </c>
      <c r="AN131" s="196">
        <f t="shared" si="51"/>
        <v>7.5503548818005939</v>
      </c>
      <c r="AO131" s="193">
        <f t="shared" si="52"/>
        <v>8.9265272134559943</v>
      </c>
      <c r="AP131" s="193">
        <f t="shared" si="53"/>
        <v>8.3587195965960781</v>
      </c>
      <c r="AQ131" s="193">
        <f t="shared" si="54"/>
        <v>7.6887058581164434</v>
      </c>
      <c r="AR131" s="193">
        <f t="shared" si="55"/>
        <v>4.9964978671582543</v>
      </c>
      <c r="AS131" s="196">
        <f t="shared" si="56"/>
        <v>4.4998151220597178</v>
      </c>
      <c r="AT131" s="196">
        <f>IF('Indicator Data'!AY133&lt;1000,"x",IF('Indicator Data'!L133&gt;AT$194,10,IF('Indicator Data'!L133&lt;AT$195,0,10-(AT$194-'Indicator Data'!L133)/(AT$194-AT$195)*10)))</f>
        <v>2.2222222222222223</v>
      </c>
      <c r="AU131" s="193">
        <f t="shared" si="57"/>
        <v>3.3610186721409701</v>
      </c>
      <c r="AV131" s="191">
        <f t="shared" si="58"/>
        <v>7.1499979501201762</v>
      </c>
      <c r="AW131" s="196">
        <f>IF('Indicator Data'!M133=0,0,IF('Indicator Data'!M133&gt;AW$194,10,IF('Indicator Data'!M133&lt;AW$195,0,10-(AW$194-'Indicator Data'!M133)/(AW$194-AW$195)*10)))</f>
        <v>10</v>
      </c>
      <c r="AX131" s="196">
        <f>IF('Indicator Data'!N133=0,0,IF(LOG('Indicator Data'!N133)&gt;LOG(AX$194),10,IF(LOG('Indicator Data'!N133)&lt;LOG(AX$195),0,10-(LOG(AX$194)-LOG('Indicator Data'!N133))/(LOG(AX$194)-LOG(AX$195))*10)))</f>
        <v>9.8814529652939473</v>
      </c>
      <c r="AY131" s="193">
        <f t="shared" si="59"/>
        <v>9.9422283844504182</v>
      </c>
      <c r="AZ131" s="196">
        <f>'Indicator Data'!O133</f>
        <v>4</v>
      </c>
      <c r="BA131" s="196">
        <f>'Indicator Data'!P133</f>
        <v>4</v>
      </c>
      <c r="BB131" s="193">
        <f t="shared" si="60"/>
        <v>8</v>
      </c>
      <c r="BC131" s="191">
        <f t="shared" si="61"/>
        <v>8</v>
      </c>
      <c r="BD131" s="68"/>
    </row>
    <row r="132" spans="1:56" s="43" customFormat="1" x14ac:dyDescent="0.2">
      <c r="A132" s="65" t="s">
        <v>243</v>
      </c>
      <c r="B132" s="69" t="s">
        <v>242</v>
      </c>
      <c r="C132" s="196">
        <f>IF('Indicator Data'!C134=0,0,IF(LOG('Indicator Data'!C134)&gt;C$194,10,IF(LOG('Indicator Data'!C134)&lt;C$195,0,10-(C$194-LOG('Indicator Data'!C134))/(C$194-C$195)*10)))</f>
        <v>1.213631075501274</v>
      </c>
      <c r="D132" s="196">
        <f>IF('Indicator Data'!D134=0,0,IF(LOG('Indicator Data'!D134)&gt;D$194,10,IF(LOG('Indicator Data'!D134)&lt;D$195,0,10-(D$194-LOG('Indicator Data'!D134))/(D$194-D$195)*10)))</f>
        <v>0</v>
      </c>
      <c r="E132" s="196">
        <f t="shared" ref="E132:E193" si="62">(10-GEOMEAN(((10-C132)/10*9+1),((10-D132)/10*9+1)))/9*10</f>
        <v>0.62435754312521874</v>
      </c>
      <c r="F132" s="196">
        <f>IF('Indicator Data'!E134=0,0,IF(LOG('Indicator Data'!E134)&gt;F$194,10,IF(LOG('Indicator Data'!E134)&lt;F$195,0,10-(F$194-LOG('Indicator Data'!E134))/(F$194-F$195)*10)))</f>
        <v>0</v>
      </c>
      <c r="G132" s="196">
        <f>IF('Indicator Data'!F134=0,0,IF(LOG('Indicator Data'!F134)&gt;G$194,10,IF(LOG('Indicator Data'!F134)&lt;G$195,0,10-(G$194-LOG('Indicator Data'!F134))/(G$194-G$195)*10)))</f>
        <v>1.3286972926056393</v>
      </c>
      <c r="H132" s="196">
        <f>IF('Indicator Data'!G134=0,0,IF(LOG('Indicator Data'!G134)&gt;H$194,10,IF(LOG('Indicator Data'!G134)&lt;H$195,0,10-(H$194-LOG('Indicator Data'!G134))/(H$194-H$195)*10)))</f>
        <v>1.5268559871258738</v>
      </c>
      <c r="I132" s="196">
        <f>IF('Indicator Data'!H134=0,0,IF(LOG('Indicator Data'!H134)&gt;I$194,10,IF(LOG('Indicator Data'!H134)&lt;I$195,0,10-(I$194-LOG('Indicator Data'!H134))/(I$194-I$195)*10)))</f>
        <v>0</v>
      </c>
      <c r="J132" s="196">
        <f t="shared" ref="J132:J193" si="63">(10-GEOMEAN(((10-H132)/10*9+1),((10-I132)/10*9+1)))/9*10</f>
        <v>0.7916283915250194</v>
      </c>
      <c r="K132" s="196">
        <f>IF('Indicator Data'!I134=0,0,IF(LOG('Indicator Data'!I134)&gt;K$194,10,IF(LOG('Indicator Data'!I134)&lt;K$195,0,10-(K$194-LOG('Indicator Data'!I134))/(K$194-K$195)*10)))</f>
        <v>0</v>
      </c>
      <c r="L132" s="196">
        <f t="shared" ref="L132:L193" si="64">(10-GEOMEAN(((10-J132)/10*9+1),((10-K132)/10*9+1)))/9*10</f>
        <v>0.40312721560061604</v>
      </c>
      <c r="M132" s="196">
        <f>IF('Indicator Data'!J134=0,0,IF(LOG('Indicator Data'!J134)&gt;M$194,10,IF(LOG('Indicator Data'!J134)&lt;M$195,0,10-(M$194-LOG('Indicator Data'!J134))/(M$194-M$195)*10)))</f>
        <v>0</v>
      </c>
      <c r="N132" s="199">
        <f>'Indicator Data'!C134/'Indicator Data'!$AX134</f>
        <v>1.461949164909597E-3</v>
      </c>
      <c r="O132" s="199">
        <f>'Indicator Data'!D134/'Indicator Data'!$AX134</f>
        <v>0</v>
      </c>
      <c r="P132" s="199">
        <f>'Indicator Data'!E134/'Indicator Data'!$AX134</f>
        <v>0</v>
      </c>
      <c r="Q132" s="199">
        <f>'Indicator Data'!F134/'Indicator Data'!$AX134</f>
        <v>1.6253943971699016E-3</v>
      </c>
      <c r="R132" s="199">
        <f>'Indicator Data'!G134/'Indicator Data'!$AX134</f>
        <v>2.7727316187015965E-3</v>
      </c>
      <c r="S132" s="199">
        <f>'Indicator Data'!H134/'Indicator Data'!$AX134</f>
        <v>0</v>
      </c>
      <c r="T132" s="199">
        <f>'Indicator Data'!I134/'Indicator Data'!$AX134</f>
        <v>3.3464002294674442E-4</v>
      </c>
      <c r="U132" s="199">
        <f>'Indicator Data'!J134/'Indicator Data'!$AX134</f>
        <v>0</v>
      </c>
      <c r="V132" s="196">
        <f t="shared" ref="V132:V193" si="65">IF(N132&gt;V$194,10,IF(N132&lt;V$195,0,10-(V$194-N132)/(V$194-V$195)*10))</f>
        <v>7.3097458245479849</v>
      </c>
      <c r="W132" s="196">
        <f t="shared" ref="W132:W193" si="66">IF(O132&gt;W$194,10,IF(O132&lt;W$195,0,10-(W$194-O132)/(W$194-W$195)*10))</f>
        <v>0</v>
      </c>
      <c r="X132" s="196">
        <f t="shared" ref="X132:X193" si="67">(10-GEOMEAN(((10-V132)/10*9+1),((10-W132)/10*9+1)))/9*10</f>
        <v>4.6120810240193748</v>
      </c>
      <c r="Y132" s="196">
        <f t="shared" ref="Y132:Y193" si="68">IF(P132&gt;Y$194,10,IF(P132&lt;Y$195,0,10-(Y$194-P132)/(Y$194-Y$195)*10))</f>
        <v>0</v>
      </c>
      <c r="Z132" s="196">
        <f t="shared" ref="Z132:Z193" si="69">IF(Q132&gt;Z$194,10,IF(Q132&lt;Z$195,0,10-(Z$194-Q132)/(Z$194-Z$195)*10))</f>
        <v>3.2507887943398028</v>
      </c>
      <c r="AA132" s="196">
        <f t="shared" ref="AA132:AA193" si="70">IF(R132&gt;AA$194,10,IF(R132&lt;AA$195,0,10-(AA$194-R132)/(AA$194-AA$195)*10))</f>
        <v>0.55454632374031831</v>
      </c>
      <c r="AB132" s="196">
        <f t="shared" ref="AB132:AB193" si="71">IF(S132&gt;AB$194,10,IF(S132&lt;AB$195,0,10-(AB$194-S132)/(AB$194-AB$195)*10))</f>
        <v>0</v>
      </c>
      <c r="AC132" s="196">
        <f t="shared" ref="AC132:AC193" si="72">(10-GEOMEAN(((10-AA132)/10*9+1),((10-AB132)/10*9+1)))/9*10</f>
        <v>0.2808219042561117</v>
      </c>
      <c r="AD132" s="196">
        <f t="shared" ref="AD132:AD193" si="73">IF(T132&gt;AD$194,10,IF(T132&lt;AD$195,0,10-(AD$194-T132)/(AD$194-AD$195)*10))</f>
        <v>10</v>
      </c>
      <c r="AE132" s="196">
        <f t="shared" ref="AE132:AE193" si="74">(10-GEOMEAN(((10-AC132)/10*9+1),((10-AD132)/10*9+1)))/9*10</f>
        <v>7.6421552632682275</v>
      </c>
      <c r="AF132" s="196">
        <f t="shared" ref="AF132:AF193" si="75">IF(U132&gt;AF$194,10,IF(U132&lt;AF$195,0,10-(AF$194-U132)/(AF$194-AF$195)*10))</f>
        <v>0</v>
      </c>
      <c r="AG132" s="196">
        <f>IF('Indicator Data'!K134=0,0,IF('Indicator Data'!K134&gt;AG$194,10,IF('Indicator Data'!K134&lt;AG$195,0,10-(AG$194-'Indicator Data'!K134)/(AG$194-AG$195)*10)))</f>
        <v>0</v>
      </c>
      <c r="AH132" s="196">
        <f t="shared" ref="AH132:AH193" si="76">AVERAGE(C132,V132)</f>
        <v>4.2616884500246295</v>
      </c>
      <c r="AI132" s="196">
        <f t="shared" ref="AI132:AI193" si="77">AVERAGE(D132,W132)</f>
        <v>0</v>
      </c>
      <c r="AJ132" s="196">
        <f t="shared" ref="AJ132:AJ193" si="78">AVERAGE(AA132,H132)</f>
        <v>1.040701155433096</v>
      </c>
      <c r="AK132" s="196">
        <f t="shared" ref="AK132:AK193" si="79">AVERAGE(AB132,I132)</f>
        <v>0</v>
      </c>
      <c r="AL132" s="196">
        <f t="shared" ref="AL132:AL193" si="80">(10-GEOMEAN(((10-AJ132)/10*9+1),((10-AK132)/10*9+1)))/9*10</f>
        <v>0.53314136488958319</v>
      </c>
      <c r="AM132" s="196">
        <f t="shared" ref="AM132:AM193" si="81">AVERAGE(AD132,K132)</f>
        <v>5</v>
      </c>
      <c r="AN132" s="196">
        <f t="shared" ref="AN132:AN193" si="82">(10-GEOMEAN(((10-M132)/10*9+1),((10-AF132)/10*9+1)))/9*10</f>
        <v>0</v>
      </c>
      <c r="AO132" s="193">
        <f t="shared" ref="AO132:AO193" si="83">(10-GEOMEAN(((10-E132)/10*9+1),((10-X132)/10*9+1)))/9*10</f>
        <v>2.8555840562068076</v>
      </c>
      <c r="AP132" s="193">
        <f t="shared" ref="AP132:AP193" si="84">(10-GEOMEAN(((10-F132)/10*9+1),((10-Y132)/10*9+1)))/9*10</f>
        <v>0</v>
      </c>
      <c r="AQ132" s="193">
        <f t="shared" ref="AQ132:AQ193" si="85">(10-GEOMEAN(((10-G132)/10*9+1),((10-Z132)/10*9+1)))/9*10</f>
        <v>2.3422499735693285</v>
      </c>
      <c r="AR132" s="193">
        <f t="shared" ref="AR132:AR193" si="86">(10-GEOMEAN(((10-L132)/10*9+1),((10-AE132)/10*9+1)))/9*10</f>
        <v>5.0163983735870072</v>
      </c>
      <c r="AS132" s="196">
        <f t="shared" ref="AS132:AS193" si="87">AVERAGE(AG132,AN132)</f>
        <v>0</v>
      </c>
      <c r="AT132" s="196" t="str">
        <f>IF('Indicator Data'!AY134&lt;1000,"x",IF('Indicator Data'!L134&gt;AT$194,10,IF('Indicator Data'!L134&lt;AT$195,0,10-(AT$194-'Indicator Data'!L134)/(AT$194-AT$195)*10)))</f>
        <v>x</v>
      </c>
      <c r="AU132" s="193">
        <f t="shared" ref="AU132:AU193" si="88">AVERAGE(AS132,AT132)</f>
        <v>0</v>
      </c>
      <c r="AV132" s="191">
        <f t="shared" ref="AV132:AV193" si="89">IF(AU132="x",(10-GEOMEAN(((10-AO132)/10*9+1),((10-AP132)/10*9+1),((10-AQ132)/10*9+1),((10-AR132)/10*9+1)))/9*10,(10-GEOMEAN(((10-AO132)/10*9+1),((10-AP132)/10*9+1),((10-AQ132)/10*9+1),((10-AR132)/10*9+1),((10-AU132)/10*9+1)))/9*10)</f>
        <v>2.2552408817369152</v>
      </c>
      <c r="AW132" s="196">
        <f>IF('Indicator Data'!M134=0,0,IF('Indicator Data'!M134&gt;AW$194,10,IF('Indicator Data'!M134&lt;AW$195,0,10-(AW$194-'Indicator Data'!M134)/(AW$194-AW$195)*10)))</f>
        <v>1.5160698861844679E-2</v>
      </c>
      <c r="AX132" s="196">
        <f>IF('Indicator Data'!N134=0,0,IF(LOG('Indicator Data'!N134)&gt;LOG(AX$194),10,IF(LOG('Indicator Data'!N134)&lt;LOG(AX$195),0,10-(LOG(AX$194)-LOG('Indicator Data'!N134))/(LOG(AX$194)-LOG(AX$195))*10)))</f>
        <v>0</v>
      </c>
      <c r="AY132" s="193">
        <f t="shared" ref="AY132:AY193" si="90">(10-GEOMEAN(((10-AW132)/10*9+1),((10-AX132)/10*9+1)))/9*10</f>
        <v>7.5829369729143699E-3</v>
      </c>
      <c r="AZ132" s="196">
        <f>'Indicator Data'!O134</f>
        <v>0</v>
      </c>
      <c r="BA132" s="196">
        <f>'Indicator Data'!P134</f>
        <v>0</v>
      </c>
      <c r="BB132" s="193">
        <f t="shared" ref="BB132:BB193" si="91">IF(AZ132=5,10,IF(BA132=5,9,IF(AZ132=4,8,IF(BA132=4,7,0))))</f>
        <v>0</v>
      </c>
      <c r="BC132" s="191">
        <f t="shared" ref="BC132:BC193" si="92">IF(BB132&gt;5,BB132,AY132/10*7)</f>
        <v>5.3080558810400594E-3</v>
      </c>
      <c r="BD132" s="68"/>
    </row>
    <row r="133" spans="1:56" s="43" customFormat="1" x14ac:dyDescent="0.2">
      <c r="A133" s="65" t="s">
        <v>393</v>
      </c>
      <c r="B133" s="69" t="s">
        <v>237</v>
      </c>
      <c r="C133" s="196">
        <f>IF('Indicator Data'!C135=0,0,IF(LOG('Indicator Data'!C135)&gt;C$194,10,IF(LOG('Indicator Data'!C135)&lt;C$195,0,10-(C$194-LOG('Indicator Data'!C135))/(C$194-C$195)*10)))</f>
        <v>7.3278815963082335</v>
      </c>
      <c r="D133" s="196">
        <f>IF('Indicator Data'!D135=0,0,IF(LOG('Indicator Data'!D135)&gt;D$194,10,IF(LOG('Indicator Data'!D135)&lt;D$195,0,10-(D$194-LOG('Indicator Data'!D135))/(D$194-D$195)*10)))</f>
        <v>0</v>
      </c>
      <c r="E133" s="196">
        <f t="shared" si="62"/>
        <v>4.6276025318147322</v>
      </c>
      <c r="F133" s="196">
        <f>IF('Indicator Data'!E135=0,0,IF(LOG('Indicator Data'!E135)&gt;F$194,10,IF(LOG('Indicator Data'!E135)&lt;F$195,0,10-(F$194-LOG('Indicator Data'!E135))/(F$194-F$195)*10)))</f>
        <v>2.9256542884873937</v>
      </c>
      <c r="G133" s="196">
        <f>IF('Indicator Data'!F135=0,0,IF(LOG('Indicator Data'!F135)&gt;G$194,10,IF(LOG('Indicator Data'!F135)&lt;G$195,0,10-(G$194-LOG('Indicator Data'!F135))/(G$194-G$195)*10)))</f>
        <v>2.4669293356656121</v>
      </c>
      <c r="H133" s="196">
        <f>IF('Indicator Data'!G135=0,0,IF(LOG('Indicator Data'!G135)&gt;H$194,10,IF(LOG('Indicator Data'!G135)&lt;H$195,0,10-(H$194-LOG('Indicator Data'!G135))/(H$194-H$195)*10)))</f>
        <v>0</v>
      </c>
      <c r="I133" s="196">
        <f>IF('Indicator Data'!H135=0,0,IF(LOG('Indicator Data'!H135)&gt;I$194,10,IF(LOG('Indicator Data'!H135)&lt;I$195,0,10-(I$194-LOG('Indicator Data'!H135))/(I$194-I$195)*10)))</f>
        <v>0</v>
      </c>
      <c r="J133" s="196">
        <f t="shared" si="63"/>
        <v>0</v>
      </c>
      <c r="K133" s="196">
        <f>IF('Indicator Data'!I135=0,0,IF(LOG('Indicator Data'!I135)&gt;K$194,10,IF(LOG('Indicator Data'!I135)&lt;K$195,0,10-(K$194-LOG('Indicator Data'!I135))/(K$194-K$195)*10)))</f>
        <v>0</v>
      </c>
      <c r="L133" s="196">
        <f t="shared" si="64"/>
        <v>0</v>
      </c>
      <c r="M133" s="196">
        <f>IF('Indicator Data'!J135=0,0,IF(LOG('Indicator Data'!J135)&gt;M$194,10,IF(LOG('Indicator Data'!J135)&lt;M$195,0,10-(M$194-LOG('Indicator Data'!J135))/(M$194-M$195)*10)))</f>
        <v>0</v>
      </c>
      <c r="N133" s="199">
        <f>'Indicator Data'!C135/'Indicator Data'!$AX135</f>
        <v>2.0467652522864819E-3</v>
      </c>
      <c r="O133" s="199">
        <f>'Indicator Data'!D135/'Indicator Data'!$AX135</f>
        <v>0</v>
      </c>
      <c r="P133" s="199">
        <f>'Indicator Data'!E135/'Indicator Data'!$AX135</f>
        <v>3.5495811734051949E-5</v>
      </c>
      <c r="Q133" s="199">
        <f>'Indicator Data'!F135/'Indicator Data'!$AX135</f>
        <v>2.3264146879750265E-5</v>
      </c>
      <c r="R133" s="199">
        <f>'Indicator Data'!G135/'Indicator Data'!$AX135</f>
        <v>0</v>
      </c>
      <c r="S133" s="199">
        <f>'Indicator Data'!H135/'Indicator Data'!$AX135</f>
        <v>0</v>
      </c>
      <c r="T133" s="199">
        <f>'Indicator Data'!I135/'Indicator Data'!$AX135</f>
        <v>0</v>
      </c>
      <c r="U133" s="199">
        <f>'Indicator Data'!J135/'Indicator Data'!$AX135</f>
        <v>0</v>
      </c>
      <c r="V133" s="196">
        <f t="shared" si="65"/>
        <v>10</v>
      </c>
      <c r="W133" s="196">
        <f t="shared" si="66"/>
        <v>0</v>
      </c>
      <c r="X133" s="196">
        <f t="shared" si="67"/>
        <v>7.5974692664795773</v>
      </c>
      <c r="Y133" s="196">
        <f t="shared" si="68"/>
        <v>5.0708302477218581E-2</v>
      </c>
      <c r="Z133" s="196">
        <f t="shared" si="69"/>
        <v>4.6528293759500627E-2</v>
      </c>
      <c r="AA133" s="196">
        <f t="shared" si="70"/>
        <v>0</v>
      </c>
      <c r="AB133" s="196">
        <f t="shared" si="71"/>
        <v>0</v>
      </c>
      <c r="AC133" s="196">
        <f t="shared" si="72"/>
        <v>0</v>
      </c>
      <c r="AD133" s="196">
        <f t="shared" si="73"/>
        <v>0</v>
      </c>
      <c r="AE133" s="196">
        <f t="shared" si="74"/>
        <v>0</v>
      </c>
      <c r="AF133" s="196">
        <f t="shared" si="75"/>
        <v>0</v>
      </c>
      <c r="AG133" s="196">
        <f>IF('Indicator Data'!K135=0,0,IF('Indicator Data'!K135&gt;AG$194,10,IF('Indicator Data'!K135&lt;AG$195,0,10-(AG$194-'Indicator Data'!K135)/(AG$194-AG$195)*10)))</f>
        <v>0</v>
      </c>
      <c r="AH133" s="196">
        <f t="shared" si="76"/>
        <v>8.6639407981541172</v>
      </c>
      <c r="AI133" s="196">
        <f t="shared" si="77"/>
        <v>0</v>
      </c>
      <c r="AJ133" s="196">
        <f t="shared" si="78"/>
        <v>0</v>
      </c>
      <c r="AK133" s="196">
        <f t="shared" si="79"/>
        <v>0</v>
      </c>
      <c r="AL133" s="196">
        <f t="shared" si="80"/>
        <v>0</v>
      </c>
      <c r="AM133" s="196">
        <f t="shared" si="81"/>
        <v>0</v>
      </c>
      <c r="AN133" s="196">
        <f t="shared" si="82"/>
        <v>0</v>
      </c>
      <c r="AO133" s="193">
        <f t="shared" si="83"/>
        <v>6.3381951214625083</v>
      </c>
      <c r="AP133" s="193">
        <f t="shared" si="84"/>
        <v>1.5961518557648842</v>
      </c>
      <c r="AQ133" s="193">
        <f t="shared" si="85"/>
        <v>1.3313225069204135</v>
      </c>
      <c r="AR133" s="193">
        <f t="shared" si="86"/>
        <v>0</v>
      </c>
      <c r="AS133" s="196">
        <f t="shared" si="87"/>
        <v>0</v>
      </c>
      <c r="AT133" s="196">
        <f>IF('Indicator Data'!AY135&lt;1000,"x",IF('Indicator Data'!L135&gt;AT$194,10,IF('Indicator Data'!L135&lt;AT$195,0,10-(AT$194-'Indicator Data'!L135)/(AT$194-AT$195)*10)))</f>
        <v>2.2222222222222223</v>
      </c>
      <c r="AU133" s="193">
        <f t="shared" si="88"/>
        <v>1.1111111111111112</v>
      </c>
      <c r="AV133" s="191">
        <f t="shared" si="89"/>
        <v>2.4283963078143671</v>
      </c>
      <c r="AW133" s="196">
        <f>IF('Indicator Data'!M135=0,0,IF('Indicator Data'!M135&gt;AW$194,10,IF('Indicator Data'!M135&lt;AW$195,0,10-(AW$194-'Indicator Data'!M135)/(AW$194-AW$195)*10)))</f>
        <v>7.9046136892165855</v>
      </c>
      <c r="AX133" s="196">
        <f>IF('Indicator Data'!N135=0,0,IF(LOG('Indicator Data'!N135)&gt;LOG(AX$194),10,IF(LOG('Indicator Data'!N135)&lt;LOG(AX$195),0,10-(LOG(AX$194)-LOG('Indicator Data'!N135))/(LOG(AX$194)-LOG(AX$195))*10)))</f>
        <v>9.1993885684172341</v>
      </c>
      <c r="AY133" s="193">
        <f t="shared" si="90"/>
        <v>8.6352408793490412</v>
      </c>
      <c r="AZ133" s="196">
        <f>'Indicator Data'!O135</f>
        <v>0</v>
      </c>
      <c r="BA133" s="196">
        <f>'Indicator Data'!P135</f>
        <v>5</v>
      </c>
      <c r="BB133" s="193">
        <f t="shared" si="91"/>
        <v>9</v>
      </c>
      <c r="BC133" s="191">
        <f t="shared" si="92"/>
        <v>9</v>
      </c>
      <c r="BD133" s="68"/>
    </row>
    <row r="134" spans="1:56" s="43" customFormat="1" x14ac:dyDescent="0.2">
      <c r="A134" s="65" t="s">
        <v>245</v>
      </c>
      <c r="B134" s="69" t="s">
        <v>244</v>
      </c>
      <c r="C134" s="196">
        <f>IF('Indicator Data'!C136=0,0,IF(LOG('Indicator Data'!C136)&gt;C$194,10,IF(LOG('Indicator Data'!C136)&lt;C$195,0,10-(C$194-LOG('Indicator Data'!C136))/(C$194-C$195)*10)))</f>
        <v>7.1052875601929362</v>
      </c>
      <c r="D134" s="196">
        <f>IF('Indicator Data'!D136=0,0,IF(LOG('Indicator Data'!D136)&gt;D$194,10,IF(LOG('Indicator Data'!D136)&lt;D$195,0,10-(D$194-LOG('Indicator Data'!D136))/(D$194-D$195)*10)))</f>
        <v>6.8969505598259584</v>
      </c>
      <c r="E134" s="196">
        <f t="shared" si="62"/>
        <v>7.0024393569199361</v>
      </c>
      <c r="F134" s="196">
        <f>IF('Indicator Data'!E136=0,0,IF(LOG('Indicator Data'!E136)&gt;F$194,10,IF(LOG('Indicator Data'!E136)&lt;F$195,0,10-(F$194-LOG('Indicator Data'!E136))/(F$194-F$195)*10)))</f>
        <v>4.6158427803245132</v>
      </c>
      <c r="G134" s="196">
        <f>IF('Indicator Data'!F136=0,0,IF(LOG('Indicator Data'!F136)&gt;G$194,10,IF(LOG('Indicator Data'!F136)&lt;G$195,0,10-(G$194-LOG('Indicator Data'!F136))/(G$194-G$195)*10)))</f>
        <v>5.7200638384709066</v>
      </c>
      <c r="H134" s="196">
        <f>IF('Indicator Data'!G136=0,0,IF(LOG('Indicator Data'!G136)&gt;H$194,10,IF(LOG('Indicator Data'!G136)&lt;H$195,0,10-(H$194-LOG('Indicator Data'!G136))/(H$194-H$195)*10)))</f>
        <v>0</v>
      </c>
      <c r="I134" s="196">
        <f>IF('Indicator Data'!H136=0,0,IF(LOG('Indicator Data'!H136)&gt;I$194,10,IF(LOG('Indicator Data'!H136)&lt;I$195,0,10-(I$194-LOG('Indicator Data'!H136))/(I$194-I$195)*10)))</f>
        <v>0</v>
      </c>
      <c r="J134" s="196">
        <f t="shared" si="63"/>
        <v>0</v>
      </c>
      <c r="K134" s="196">
        <f>IF('Indicator Data'!I136=0,0,IF(LOG('Indicator Data'!I136)&gt;K$194,10,IF(LOG('Indicator Data'!I136)&lt;K$195,0,10-(K$194-LOG('Indicator Data'!I136))/(K$194-K$195)*10)))</f>
        <v>0</v>
      </c>
      <c r="L134" s="196">
        <f t="shared" si="64"/>
        <v>0</v>
      </c>
      <c r="M134" s="196">
        <f>IF('Indicator Data'!J136=0,0,IF(LOG('Indicator Data'!J136)&gt;M$194,10,IF(LOG('Indicator Data'!J136)&lt;M$195,0,10-(M$194-LOG('Indicator Data'!J136))/(M$194-M$195)*10)))</f>
        <v>0</v>
      </c>
      <c r="N134" s="199">
        <f>'Indicator Data'!C136/'Indicator Data'!$AX136</f>
        <v>1.7991144826770861E-3</v>
      </c>
      <c r="O134" s="199">
        <f>'Indicator Data'!D136/'Indicator Data'!$AX136</f>
        <v>3.0340933839812813E-4</v>
      </c>
      <c r="P134" s="199">
        <f>'Indicator Data'!E136/'Indicator Data'!$AX136</f>
        <v>1.8166902594865132E-4</v>
      </c>
      <c r="Q134" s="199">
        <f>'Indicator Data'!F136/'Indicator Data'!$AX136</f>
        <v>5.0230709311443339E-4</v>
      </c>
      <c r="R134" s="199">
        <f>'Indicator Data'!G136/'Indicator Data'!$AX136</f>
        <v>0</v>
      </c>
      <c r="S134" s="199">
        <f>'Indicator Data'!H136/'Indicator Data'!$AX136</f>
        <v>0</v>
      </c>
      <c r="T134" s="199">
        <f>'Indicator Data'!I136/'Indicator Data'!$AX136</f>
        <v>0</v>
      </c>
      <c r="U134" s="199">
        <f>'Indicator Data'!J136/'Indicator Data'!$AX136</f>
        <v>0</v>
      </c>
      <c r="V134" s="196">
        <f t="shared" si="65"/>
        <v>8.99557241338543</v>
      </c>
      <c r="W134" s="196">
        <f t="shared" si="66"/>
        <v>3.0340933839812809</v>
      </c>
      <c r="X134" s="196">
        <f t="shared" si="67"/>
        <v>6.9774391884787059</v>
      </c>
      <c r="Y134" s="196">
        <f t="shared" si="68"/>
        <v>0.25952717992664454</v>
      </c>
      <c r="Z134" s="196">
        <f t="shared" si="69"/>
        <v>1.0046141862288653</v>
      </c>
      <c r="AA134" s="196">
        <f t="shared" si="70"/>
        <v>0</v>
      </c>
      <c r="AB134" s="196">
        <f t="shared" si="71"/>
        <v>0</v>
      </c>
      <c r="AC134" s="196">
        <f t="shared" si="72"/>
        <v>0</v>
      </c>
      <c r="AD134" s="196">
        <f t="shared" si="73"/>
        <v>0</v>
      </c>
      <c r="AE134" s="196">
        <f t="shared" si="74"/>
        <v>0</v>
      </c>
      <c r="AF134" s="196">
        <f t="shared" si="75"/>
        <v>0</v>
      </c>
      <c r="AG134" s="196">
        <f>IF('Indicator Data'!K136=0,0,IF('Indicator Data'!K136&gt;AG$194,10,IF('Indicator Data'!K136&lt;AG$195,0,10-(AG$194-'Indicator Data'!K136)/(AG$194-AG$195)*10)))</f>
        <v>1.4492753623188417</v>
      </c>
      <c r="AH134" s="196">
        <f t="shared" si="76"/>
        <v>8.0504299867891831</v>
      </c>
      <c r="AI134" s="196">
        <f t="shared" si="77"/>
        <v>4.9655219719036197</v>
      </c>
      <c r="AJ134" s="196">
        <f t="shared" si="78"/>
        <v>0</v>
      </c>
      <c r="AK134" s="196">
        <f t="shared" si="79"/>
        <v>0</v>
      </c>
      <c r="AL134" s="196">
        <f t="shared" si="80"/>
        <v>0</v>
      </c>
      <c r="AM134" s="196">
        <f t="shared" si="81"/>
        <v>0</v>
      </c>
      <c r="AN134" s="196">
        <f t="shared" si="82"/>
        <v>0</v>
      </c>
      <c r="AO134" s="193">
        <f t="shared" si="83"/>
        <v>6.9899582299851399</v>
      </c>
      <c r="AP134" s="193">
        <f t="shared" si="84"/>
        <v>2.7156391501612562</v>
      </c>
      <c r="AQ134" s="193">
        <f t="shared" si="85"/>
        <v>3.7297424925666443</v>
      </c>
      <c r="AR134" s="193">
        <f t="shared" si="86"/>
        <v>0</v>
      </c>
      <c r="AS134" s="196">
        <f t="shared" si="87"/>
        <v>0.72463768115942084</v>
      </c>
      <c r="AT134" s="196">
        <f>IF('Indicator Data'!AY136&lt;1000,"x",IF('Indicator Data'!L136&gt;AT$194,10,IF('Indicator Data'!L136&lt;AT$195,0,10-(AT$194-'Indicator Data'!L136)/(AT$194-AT$195)*10)))</f>
        <v>0</v>
      </c>
      <c r="AU134" s="193">
        <f t="shared" si="88"/>
        <v>0.36231884057971042</v>
      </c>
      <c r="AV134" s="191">
        <f t="shared" si="89"/>
        <v>3.2249875179593945</v>
      </c>
      <c r="AW134" s="196">
        <f>IF('Indicator Data'!M136=0,0,IF('Indicator Data'!M136&gt;AW$194,10,IF('Indicator Data'!M136&lt;AW$195,0,10-(AW$194-'Indicator Data'!M136)/(AW$194-AW$195)*10)))</f>
        <v>2.7378222599029609</v>
      </c>
      <c r="AX134" s="196">
        <f>IF('Indicator Data'!N136=0,0,IF(LOG('Indicator Data'!N136)&gt;LOG(AX$194),10,IF(LOG('Indicator Data'!N136)&lt;LOG(AX$195),0,10-(LOG(AX$194)-LOG('Indicator Data'!N136))/(LOG(AX$194)-LOG(AX$195))*10)))</f>
        <v>3.6555196623121757</v>
      </c>
      <c r="AY134" s="193">
        <f t="shared" si="90"/>
        <v>3.2099832955780054</v>
      </c>
      <c r="AZ134" s="196">
        <f>'Indicator Data'!O136</f>
        <v>0</v>
      </c>
      <c r="BA134" s="196">
        <f>'Indicator Data'!P136</f>
        <v>3</v>
      </c>
      <c r="BB134" s="193">
        <f t="shared" si="91"/>
        <v>0</v>
      </c>
      <c r="BC134" s="191">
        <f t="shared" si="92"/>
        <v>2.2469883069046039</v>
      </c>
      <c r="BD134" s="68"/>
    </row>
    <row r="135" spans="1:56" s="43" customFormat="1" x14ac:dyDescent="0.2">
      <c r="A135" s="65" t="s">
        <v>247</v>
      </c>
      <c r="B135" s="69" t="s">
        <v>246</v>
      </c>
      <c r="C135" s="196">
        <f>IF('Indicator Data'!C137=0,0,IF(LOG('Indicator Data'!C137)&gt;C$194,10,IF(LOG('Indicator Data'!C137)&lt;C$195,0,10-(C$194-LOG('Indicator Data'!C137))/(C$194-C$195)*10)))</f>
        <v>7.6715308189223279</v>
      </c>
      <c r="D135" s="196">
        <f>IF('Indicator Data'!D137=0,0,IF(LOG('Indicator Data'!D137)&gt;D$194,10,IF(LOG('Indicator Data'!D137)&lt;D$195,0,10-(D$194-LOG('Indicator Data'!D137))/(D$194-D$195)*10)))</f>
        <v>7.2460901188452658</v>
      </c>
      <c r="E135" s="196">
        <f t="shared" si="62"/>
        <v>7.4650104495970151</v>
      </c>
      <c r="F135" s="196">
        <f>IF('Indicator Data'!E137=0,0,IF(LOG('Indicator Data'!E137)&gt;F$194,10,IF(LOG('Indicator Data'!E137)&lt;F$195,0,10-(F$194-LOG('Indicator Data'!E137))/(F$194-F$195)*10)))</f>
        <v>6.0872203021682907</v>
      </c>
      <c r="G135" s="196">
        <f>IF('Indicator Data'!F137=0,0,IF(LOG('Indicator Data'!F137)&gt;G$194,10,IF(LOG('Indicator Data'!F137)&lt;G$195,0,10-(G$194-LOG('Indicator Data'!F137))/(G$194-G$195)*10)))</f>
        <v>6.517833010978916</v>
      </c>
      <c r="H135" s="196">
        <f>IF('Indicator Data'!G137=0,0,IF(LOG('Indicator Data'!G137)&gt;H$194,10,IF(LOG('Indicator Data'!G137)&lt;H$195,0,10-(H$194-LOG('Indicator Data'!G137))/(H$194-H$195)*10)))</f>
        <v>0.22788670461367388</v>
      </c>
      <c r="I135" s="196">
        <f>IF('Indicator Data'!H137=0,0,IF(LOG('Indicator Data'!H137)&gt;I$194,10,IF(LOG('Indicator Data'!H137)&lt;I$195,0,10-(I$194-LOG('Indicator Data'!H137))/(I$194-I$195)*10)))</f>
        <v>0</v>
      </c>
      <c r="J135" s="196">
        <f t="shared" si="63"/>
        <v>0.11453366047905947</v>
      </c>
      <c r="K135" s="196">
        <f>IF('Indicator Data'!I137=0,0,IF(LOG('Indicator Data'!I137)&gt;K$194,10,IF(LOG('Indicator Data'!I137)&lt;K$195,0,10-(K$194-LOG('Indicator Data'!I137))/(K$194-K$195)*10)))</f>
        <v>0</v>
      </c>
      <c r="L135" s="196">
        <f t="shared" si="64"/>
        <v>5.7415172832742355E-2</v>
      </c>
      <c r="M135" s="196">
        <f>IF('Indicator Data'!J137=0,0,IF(LOG('Indicator Data'!J137)&gt;M$194,10,IF(LOG('Indicator Data'!J137)&lt;M$195,0,10-(M$194-LOG('Indicator Data'!J137))/(M$194-M$195)*10)))</f>
        <v>8.3431054207960642</v>
      </c>
      <c r="N135" s="199">
        <f>'Indicator Data'!C137/'Indicator Data'!$AX137</f>
        <v>1.5996551874310884E-3</v>
      </c>
      <c r="O135" s="199">
        <f>'Indicator Data'!D137/'Indicator Data'!$AX137</f>
        <v>2.0381732001941742E-4</v>
      </c>
      <c r="P135" s="199">
        <f>'Indicator Data'!E137/'Indicator Data'!$AX137</f>
        <v>3.7179382461657569E-4</v>
      </c>
      <c r="Q135" s="199">
        <f>'Indicator Data'!F137/'Indicator Data'!$AX137</f>
        <v>5.5277355188217549E-4</v>
      </c>
      <c r="R135" s="199">
        <f>'Indicator Data'!G137/'Indicator Data'!$AX137</f>
        <v>1.7756501543039985E-6</v>
      </c>
      <c r="S135" s="199">
        <f>'Indicator Data'!H137/'Indicator Data'!$AX137</f>
        <v>0</v>
      </c>
      <c r="T135" s="199">
        <f>'Indicator Data'!I137/'Indicator Data'!$AX137</f>
        <v>0</v>
      </c>
      <c r="U135" s="199">
        <f>'Indicator Data'!J137/'Indicator Data'!$AX137</f>
        <v>2.9693146393043449E-3</v>
      </c>
      <c r="V135" s="196">
        <f t="shared" si="65"/>
        <v>7.9982759371554417</v>
      </c>
      <c r="W135" s="196">
        <f t="shared" si="66"/>
        <v>2.0381732001941746</v>
      </c>
      <c r="X135" s="196">
        <f t="shared" si="67"/>
        <v>5.7967381226751176</v>
      </c>
      <c r="Y135" s="196">
        <f t="shared" si="68"/>
        <v>0.5311340351665379</v>
      </c>
      <c r="Z135" s="196">
        <f t="shared" si="69"/>
        <v>1.1055471037643514</v>
      </c>
      <c r="AA135" s="196">
        <f t="shared" si="70"/>
        <v>3.5513003085974049E-4</v>
      </c>
      <c r="AB135" s="196">
        <f t="shared" si="71"/>
        <v>0</v>
      </c>
      <c r="AC135" s="196">
        <f t="shared" si="72"/>
        <v>1.7756643427130963E-4</v>
      </c>
      <c r="AD135" s="196">
        <f t="shared" si="73"/>
        <v>0</v>
      </c>
      <c r="AE135" s="196">
        <f t="shared" si="74"/>
        <v>8.8783571848457171E-5</v>
      </c>
      <c r="AF135" s="196">
        <f t="shared" si="75"/>
        <v>0.98977154643478293</v>
      </c>
      <c r="AG135" s="196">
        <f>IF('Indicator Data'!K137=0,0,IF('Indicator Data'!K137&gt;AG$194,10,IF('Indicator Data'!K137&lt;AG$195,0,10-(AG$194-'Indicator Data'!K137)/(AG$194-AG$195)*10)))</f>
        <v>1.4492753623188417</v>
      </c>
      <c r="AH135" s="196">
        <f t="shared" si="76"/>
        <v>7.8349033780388844</v>
      </c>
      <c r="AI135" s="196">
        <f t="shared" si="77"/>
        <v>4.6421316595197197</v>
      </c>
      <c r="AJ135" s="196">
        <f t="shared" si="78"/>
        <v>0.11412091732226681</v>
      </c>
      <c r="AK135" s="196">
        <f t="shared" si="79"/>
        <v>0</v>
      </c>
      <c r="AL135" s="196">
        <f t="shared" si="80"/>
        <v>5.7207731264373111E-2</v>
      </c>
      <c r="AM135" s="196">
        <f t="shared" si="81"/>
        <v>0</v>
      </c>
      <c r="AN135" s="196">
        <f t="shared" si="82"/>
        <v>5.8181038837747554</v>
      </c>
      <c r="AO135" s="193">
        <f t="shared" si="83"/>
        <v>6.7092093779202022</v>
      </c>
      <c r="AP135" s="193">
        <f t="shared" si="84"/>
        <v>3.8205247430153557</v>
      </c>
      <c r="AQ135" s="193">
        <f t="shared" si="85"/>
        <v>4.3318531845813357</v>
      </c>
      <c r="AR135" s="193">
        <f t="shared" si="86"/>
        <v>2.8789045224330876E-2</v>
      </c>
      <c r="AS135" s="196">
        <f t="shared" si="87"/>
        <v>3.6336896230467985</v>
      </c>
      <c r="AT135" s="196">
        <f>IF('Indicator Data'!AY137&lt;1000,"x",IF('Indicator Data'!L137&gt;AT$194,10,IF('Indicator Data'!L137&lt;AT$195,0,10-(AT$194-'Indicator Data'!L137)/(AT$194-AT$195)*10)))</f>
        <v>0</v>
      </c>
      <c r="AU135" s="193">
        <f t="shared" si="88"/>
        <v>1.8168448115233993</v>
      </c>
      <c r="AV135" s="191">
        <f t="shared" si="89"/>
        <v>3.6965377285017267</v>
      </c>
      <c r="AW135" s="196">
        <f>IF('Indicator Data'!M137=0,0,IF('Indicator Data'!M137&gt;AW$194,10,IF('Indicator Data'!M137&lt;AW$195,0,10-(AW$194-'Indicator Data'!M137)/(AW$194-AW$195)*10)))</f>
        <v>2.0030164912239758</v>
      </c>
      <c r="AX135" s="196">
        <f>IF('Indicator Data'!N137=0,0,IF(LOG('Indicator Data'!N137)&gt;LOG(AX$194),10,IF(LOG('Indicator Data'!N137)&lt;LOG(AX$195),0,10-(LOG(AX$194)-LOG('Indicator Data'!N137))/(LOG(AX$194)-LOG(AX$195))*10)))</f>
        <v>2.8048899076287901</v>
      </c>
      <c r="AY135" s="193">
        <f t="shared" si="90"/>
        <v>2.4131890227597914</v>
      </c>
      <c r="AZ135" s="196">
        <f>'Indicator Data'!O137</f>
        <v>1</v>
      </c>
      <c r="BA135" s="196">
        <f>'Indicator Data'!P137</f>
        <v>3</v>
      </c>
      <c r="BB135" s="193">
        <f t="shared" si="91"/>
        <v>0</v>
      </c>
      <c r="BC135" s="191">
        <f t="shared" si="92"/>
        <v>1.6892323159318539</v>
      </c>
      <c r="BD135" s="68"/>
    </row>
    <row r="136" spans="1:56" s="43" customFormat="1" x14ac:dyDescent="0.2">
      <c r="A136" s="65" t="s">
        <v>249</v>
      </c>
      <c r="B136" s="69" t="s">
        <v>248</v>
      </c>
      <c r="C136" s="196">
        <f>IF('Indicator Data'!C138=0,0,IF(LOG('Indicator Data'!C138)&gt;C$194,10,IF(LOG('Indicator Data'!C138)&lt;C$195,0,10-(C$194-LOG('Indicator Data'!C138))/(C$194-C$195)*10)))</f>
        <v>0</v>
      </c>
      <c r="D136" s="196">
        <f>IF('Indicator Data'!D138=0,0,IF(LOG('Indicator Data'!D138)&gt;D$194,10,IF(LOG('Indicator Data'!D138)&lt;D$195,0,10-(D$194-LOG('Indicator Data'!D138))/(D$194-D$195)*10)))</f>
        <v>0</v>
      </c>
      <c r="E136" s="196">
        <f t="shared" si="62"/>
        <v>0</v>
      </c>
      <c r="F136" s="196">
        <f>IF('Indicator Data'!E138=0,0,IF(LOG('Indicator Data'!E138)&gt;F$194,10,IF(LOG('Indicator Data'!E138)&lt;F$195,0,10-(F$194-LOG('Indicator Data'!E138))/(F$194-F$195)*10)))</f>
        <v>8.460211183456396</v>
      </c>
      <c r="G136" s="196">
        <f>IF('Indicator Data'!F138=0,0,IF(LOG('Indicator Data'!F138)&gt;G$194,10,IF(LOG('Indicator Data'!F138)&lt;G$195,0,10-(G$194-LOG('Indicator Data'!F138))/(G$194-G$195)*10)))</f>
        <v>0</v>
      </c>
      <c r="H136" s="196">
        <f>IF('Indicator Data'!G138=0,0,IF(LOG('Indicator Data'!G138)&gt;H$194,10,IF(LOG('Indicator Data'!G138)&lt;H$195,0,10-(H$194-LOG('Indicator Data'!G138))/(H$194-H$195)*10)))</f>
        <v>0</v>
      </c>
      <c r="I136" s="196">
        <f>IF('Indicator Data'!H138=0,0,IF(LOG('Indicator Data'!H138)&gt;I$194,10,IF(LOG('Indicator Data'!H138)&lt;I$195,0,10-(I$194-LOG('Indicator Data'!H138))/(I$194-I$195)*10)))</f>
        <v>0</v>
      </c>
      <c r="J136" s="196">
        <f t="shared" si="63"/>
        <v>0</v>
      </c>
      <c r="K136" s="196">
        <f>IF('Indicator Data'!I138=0,0,IF(LOG('Indicator Data'!I138)&gt;K$194,10,IF(LOG('Indicator Data'!I138)&lt;K$195,0,10-(K$194-LOG('Indicator Data'!I138))/(K$194-K$195)*10)))</f>
        <v>0</v>
      </c>
      <c r="L136" s="196">
        <f t="shared" si="64"/>
        <v>0</v>
      </c>
      <c r="M136" s="196">
        <f>IF('Indicator Data'!J138=0,0,IF(LOG('Indicator Data'!J138)&gt;M$194,10,IF(LOG('Indicator Data'!J138)&lt;M$195,0,10-(M$194-LOG('Indicator Data'!J138))/(M$194-M$195)*10)))</f>
        <v>9.673646897836786</v>
      </c>
      <c r="N136" s="199">
        <f>'Indicator Data'!C138/'Indicator Data'!$AX138</f>
        <v>1.7176865346645198E-7</v>
      </c>
      <c r="O136" s="199">
        <f>'Indicator Data'!D138/'Indicator Data'!$AX138</f>
        <v>0</v>
      </c>
      <c r="P136" s="199">
        <f>'Indicator Data'!E138/'Indicator Data'!$AX138</f>
        <v>3.5598279698248899E-3</v>
      </c>
      <c r="Q136" s="199">
        <f>'Indicator Data'!F138/'Indicator Data'!$AX138</f>
        <v>0</v>
      </c>
      <c r="R136" s="199">
        <f>'Indicator Data'!G138/'Indicator Data'!$AX138</f>
        <v>0</v>
      </c>
      <c r="S136" s="199">
        <f>'Indicator Data'!H138/'Indicator Data'!$AX138</f>
        <v>0</v>
      </c>
      <c r="T136" s="199">
        <f>'Indicator Data'!I138/'Indicator Data'!$AX138</f>
        <v>0</v>
      </c>
      <c r="U136" s="199">
        <f>'Indicator Data'!J138/'Indicator Data'!$AX138</f>
        <v>1.0884370003384727E-2</v>
      </c>
      <c r="V136" s="196">
        <f t="shared" si="65"/>
        <v>8.5884326733243199E-4</v>
      </c>
      <c r="W136" s="196">
        <f t="shared" si="66"/>
        <v>0</v>
      </c>
      <c r="X136" s="196">
        <f t="shared" si="67"/>
        <v>4.2942993211959722E-4</v>
      </c>
      <c r="Y136" s="196">
        <f t="shared" si="68"/>
        <v>5.0854685283212717</v>
      </c>
      <c r="Z136" s="196">
        <f t="shared" si="69"/>
        <v>0</v>
      </c>
      <c r="AA136" s="196">
        <f t="shared" si="70"/>
        <v>0</v>
      </c>
      <c r="AB136" s="196">
        <f t="shared" si="71"/>
        <v>0</v>
      </c>
      <c r="AC136" s="196">
        <f t="shared" si="72"/>
        <v>0</v>
      </c>
      <c r="AD136" s="196">
        <f t="shared" si="73"/>
        <v>0</v>
      </c>
      <c r="AE136" s="196">
        <f t="shared" si="74"/>
        <v>0</v>
      </c>
      <c r="AF136" s="196">
        <f t="shared" si="75"/>
        <v>3.6281233344615762</v>
      </c>
      <c r="AG136" s="196">
        <f>IF('Indicator Data'!K138=0,0,IF('Indicator Data'!K138&gt;AG$194,10,IF('Indicator Data'!K138&lt;AG$195,0,10-(AG$194-'Indicator Data'!K138)/(AG$194-AG$195)*10)))</f>
        <v>7.2463768115942031</v>
      </c>
      <c r="AH136" s="196">
        <f t="shared" si="76"/>
        <v>4.29421633666216E-4</v>
      </c>
      <c r="AI136" s="196">
        <f t="shared" si="77"/>
        <v>0</v>
      </c>
      <c r="AJ136" s="196">
        <f t="shared" si="78"/>
        <v>0</v>
      </c>
      <c r="AK136" s="196">
        <f t="shared" si="79"/>
        <v>0</v>
      </c>
      <c r="AL136" s="196">
        <f t="shared" si="80"/>
        <v>0</v>
      </c>
      <c r="AM136" s="196">
        <f t="shared" si="81"/>
        <v>0</v>
      </c>
      <c r="AN136" s="196">
        <f t="shared" si="82"/>
        <v>7.8313966208996666</v>
      </c>
      <c r="AO136" s="193">
        <f t="shared" si="83"/>
        <v>2.1471704071234716E-4</v>
      </c>
      <c r="AP136" s="193">
        <f t="shared" si="84"/>
        <v>7.1144405609167682</v>
      </c>
      <c r="AQ136" s="193">
        <f t="shared" si="85"/>
        <v>0</v>
      </c>
      <c r="AR136" s="193">
        <f t="shared" si="86"/>
        <v>0</v>
      </c>
      <c r="AS136" s="196">
        <f t="shared" si="87"/>
        <v>7.5388867162469353</v>
      </c>
      <c r="AT136" s="196">
        <f>IF('Indicator Data'!AY138&lt;1000,"x",IF('Indicator Data'!L138&gt;AT$194,10,IF('Indicator Data'!L138&lt;AT$195,0,10-(AT$194-'Indicator Data'!L138)/(AT$194-AT$195)*10)))</f>
        <v>0</v>
      </c>
      <c r="AU136" s="193">
        <f t="shared" si="88"/>
        <v>3.7694433581234676</v>
      </c>
      <c r="AV136" s="191">
        <f t="shared" si="89"/>
        <v>2.7752315498304982</v>
      </c>
      <c r="AW136" s="196">
        <f>IF('Indicator Data'!M138=0,0,IF('Indicator Data'!M138&gt;AW$194,10,IF('Indicator Data'!M138&lt;AW$195,0,10-(AW$194-'Indicator Data'!M138)/(AW$194-AW$195)*10)))</f>
        <v>2.6877367106116843</v>
      </c>
      <c r="AX136" s="196">
        <f>IF('Indicator Data'!N138=0,0,IF(LOG('Indicator Data'!N138)&gt;LOG(AX$194),10,IF(LOG('Indicator Data'!N138)&lt;LOG(AX$195),0,10-(LOG(AX$194)-LOG('Indicator Data'!N138))/(LOG(AX$194)-LOG(AX$195))*10)))</f>
        <v>2.2804062318296525</v>
      </c>
      <c r="AY136" s="193">
        <f t="shared" si="90"/>
        <v>2.4864758481852167</v>
      </c>
      <c r="AZ136" s="196">
        <f>'Indicator Data'!O138</f>
        <v>0</v>
      </c>
      <c r="BA136" s="196">
        <f>'Indicator Data'!P138</f>
        <v>3</v>
      </c>
      <c r="BB136" s="193">
        <f t="shared" si="91"/>
        <v>0</v>
      </c>
      <c r="BC136" s="191">
        <f t="shared" si="92"/>
        <v>1.7405330937296517</v>
      </c>
      <c r="BD136" s="68"/>
    </row>
    <row r="137" spans="1:56" s="43" customFormat="1" x14ac:dyDescent="0.2">
      <c r="A137" s="65" t="s">
        <v>251</v>
      </c>
      <c r="B137" s="69" t="s">
        <v>250</v>
      </c>
      <c r="C137" s="196">
        <f>IF('Indicator Data'!C139=0,0,IF(LOG('Indicator Data'!C139)&gt;C$194,10,IF(LOG('Indicator Data'!C139)&lt;C$195,0,10-(C$194-LOG('Indicator Data'!C139))/(C$194-C$195)*10)))</f>
        <v>9.4929391580735469</v>
      </c>
      <c r="D137" s="196">
        <f>IF('Indicator Data'!D139=0,0,IF(LOG('Indicator Data'!D139)&gt;D$194,10,IF(LOG('Indicator Data'!D139)&lt;D$195,0,10-(D$194-LOG('Indicator Data'!D139))/(D$194-D$195)*10)))</f>
        <v>10</v>
      </c>
      <c r="E137" s="196">
        <f t="shared" si="62"/>
        <v>9.770227508143126</v>
      </c>
      <c r="F137" s="196">
        <f>IF('Indicator Data'!E139=0,0,IF(LOG('Indicator Data'!E139)&gt;F$194,10,IF(LOG('Indicator Data'!E139)&lt;F$195,0,10-(F$194-LOG('Indicator Data'!E139))/(F$194-F$195)*10)))</f>
        <v>8.6006192395039172</v>
      </c>
      <c r="G137" s="196">
        <f>IF('Indicator Data'!F139=0,0,IF(LOG('Indicator Data'!F139)&gt;G$194,10,IF(LOG('Indicator Data'!F139)&lt;G$195,0,10-(G$194-LOG('Indicator Data'!F139))/(G$194-G$195)*10)))</f>
        <v>10</v>
      </c>
      <c r="H137" s="196">
        <f>IF('Indicator Data'!G139=0,0,IF(LOG('Indicator Data'!G139)&gt;H$194,10,IF(LOG('Indicator Data'!G139)&lt;H$195,0,10-(H$194-LOG('Indicator Data'!G139))/(H$194-H$195)*10)))</f>
        <v>0</v>
      </c>
      <c r="I137" s="196">
        <f>IF('Indicator Data'!H139=0,0,IF(LOG('Indicator Data'!H139)&gt;I$194,10,IF(LOG('Indicator Data'!H139)&lt;I$195,0,10-(I$194-LOG('Indicator Data'!H139))/(I$194-I$195)*10)))</f>
        <v>0</v>
      </c>
      <c r="J137" s="196">
        <f t="shared" si="63"/>
        <v>0</v>
      </c>
      <c r="K137" s="196">
        <f>IF('Indicator Data'!I139=0,0,IF(LOG('Indicator Data'!I139)&gt;K$194,10,IF(LOG('Indicator Data'!I139)&lt;K$195,0,10-(K$194-LOG('Indicator Data'!I139))/(K$194-K$195)*10)))</f>
        <v>0</v>
      </c>
      <c r="L137" s="196">
        <f t="shared" si="64"/>
        <v>0</v>
      </c>
      <c r="M137" s="196">
        <f>IF('Indicator Data'!J139=0,0,IF(LOG('Indicator Data'!J139)&gt;M$194,10,IF(LOG('Indicator Data'!J139)&lt;M$195,0,10-(M$194-LOG('Indicator Data'!J139))/(M$194-M$195)*10)))</f>
        <v>10</v>
      </c>
      <c r="N137" s="199">
        <f>'Indicator Data'!C139/'Indicator Data'!$AX139</f>
        <v>2.0637199150286912E-3</v>
      </c>
      <c r="O137" s="199">
        <f>'Indicator Data'!D139/'Indicator Data'!$AX139</f>
        <v>1.1521711926786146E-3</v>
      </c>
      <c r="P137" s="199">
        <f>'Indicator Data'!E139/'Indicator Data'!$AX139</f>
        <v>9.0724124884039342E-4</v>
      </c>
      <c r="Q137" s="199">
        <f>'Indicator Data'!F139/'Indicator Data'!$AX139</f>
        <v>1.7791679724020622E-2</v>
      </c>
      <c r="R137" s="199">
        <f>'Indicator Data'!G139/'Indicator Data'!$AX139</f>
        <v>0</v>
      </c>
      <c r="S137" s="199">
        <f>'Indicator Data'!H139/'Indicator Data'!$AX139</f>
        <v>0</v>
      </c>
      <c r="T137" s="199">
        <f>'Indicator Data'!I139/'Indicator Data'!$AX139</f>
        <v>0</v>
      </c>
      <c r="U137" s="199">
        <f>'Indicator Data'!J139/'Indicator Data'!$AX139</f>
        <v>4.7542444993852748E-3</v>
      </c>
      <c r="V137" s="196">
        <f t="shared" si="65"/>
        <v>10</v>
      </c>
      <c r="W137" s="196">
        <f t="shared" si="66"/>
        <v>10</v>
      </c>
      <c r="X137" s="196">
        <f t="shared" si="67"/>
        <v>10</v>
      </c>
      <c r="Y137" s="196">
        <f t="shared" si="68"/>
        <v>1.2960589269148475</v>
      </c>
      <c r="Z137" s="196">
        <f t="shared" si="69"/>
        <v>10</v>
      </c>
      <c r="AA137" s="196">
        <f t="shared" si="70"/>
        <v>0</v>
      </c>
      <c r="AB137" s="196">
        <f t="shared" si="71"/>
        <v>0</v>
      </c>
      <c r="AC137" s="196">
        <f t="shared" si="72"/>
        <v>0</v>
      </c>
      <c r="AD137" s="196">
        <f t="shared" si="73"/>
        <v>0</v>
      </c>
      <c r="AE137" s="196">
        <f t="shared" si="74"/>
        <v>0</v>
      </c>
      <c r="AF137" s="196">
        <f t="shared" si="75"/>
        <v>1.5847481664617575</v>
      </c>
      <c r="AG137" s="196">
        <f>IF('Indicator Data'!K139=0,0,IF('Indicator Data'!K139&gt;AG$194,10,IF('Indicator Data'!K139&lt;AG$195,0,10-(AG$194-'Indicator Data'!K139)/(AG$194-AG$195)*10)))</f>
        <v>7.2463768115942031</v>
      </c>
      <c r="AH137" s="196">
        <f t="shared" si="76"/>
        <v>9.7464695790367735</v>
      </c>
      <c r="AI137" s="196">
        <f t="shared" si="77"/>
        <v>10</v>
      </c>
      <c r="AJ137" s="196">
        <f t="shared" si="78"/>
        <v>0</v>
      </c>
      <c r="AK137" s="196">
        <f t="shared" si="79"/>
        <v>0</v>
      </c>
      <c r="AL137" s="196">
        <f t="shared" si="80"/>
        <v>0</v>
      </c>
      <c r="AM137" s="196">
        <f t="shared" si="81"/>
        <v>0</v>
      </c>
      <c r="AN137" s="196">
        <f t="shared" si="82"/>
        <v>7.8576748175474798</v>
      </c>
      <c r="AO137" s="193">
        <f t="shared" si="83"/>
        <v>9.8905085263340577</v>
      </c>
      <c r="AP137" s="193">
        <f t="shared" si="84"/>
        <v>6.1471803372359197</v>
      </c>
      <c r="AQ137" s="193">
        <f t="shared" si="85"/>
        <v>10</v>
      </c>
      <c r="AR137" s="193">
        <f t="shared" si="86"/>
        <v>0</v>
      </c>
      <c r="AS137" s="196">
        <f t="shared" si="87"/>
        <v>7.5520258145708414</v>
      </c>
      <c r="AT137" s="196">
        <f>IF('Indicator Data'!AY139&lt;1000,"x",IF('Indicator Data'!L139&gt;AT$194,10,IF('Indicator Data'!L139&lt;AT$195,0,10-(AT$194-'Indicator Data'!L139)/(AT$194-AT$195)*10)))</f>
        <v>2.2222222222222223</v>
      </c>
      <c r="AU137" s="193">
        <f t="shared" si="88"/>
        <v>4.8871240183965323</v>
      </c>
      <c r="AV137" s="191">
        <f t="shared" si="89"/>
        <v>7.6944906831284197</v>
      </c>
      <c r="AW137" s="196">
        <f>IF('Indicator Data'!M139=0,0,IF('Indicator Data'!M139&gt;AW$194,10,IF('Indicator Data'!M139&lt;AW$195,0,10-(AW$194-'Indicator Data'!M139)/(AW$194-AW$195)*10)))</f>
        <v>6.2583632317679081</v>
      </c>
      <c r="AX137" s="196">
        <f>IF('Indicator Data'!N139=0,0,IF(LOG('Indicator Data'!N139)&gt;LOG(AX$194),10,IF(LOG('Indicator Data'!N139)&lt;LOG(AX$195),0,10-(LOG(AX$194)-LOG('Indicator Data'!N139))/(LOG(AX$194)-LOG(AX$195))*10)))</f>
        <v>4.9301875273996849</v>
      </c>
      <c r="AY137" s="193">
        <f t="shared" si="90"/>
        <v>5.6343909417727129</v>
      </c>
      <c r="AZ137" s="196">
        <f>'Indicator Data'!O139</f>
        <v>0</v>
      </c>
      <c r="BA137" s="196">
        <f>'Indicator Data'!P139</f>
        <v>3</v>
      </c>
      <c r="BB137" s="193">
        <f t="shared" si="91"/>
        <v>0</v>
      </c>
      <c r="BC137" s="191">
        <f t="shared" si="92"/>
        <v>3.9440736592408996</v>
      </c>
      <c r="BD137" s="68"/>
    </row>
    <row r="138" spans="1:56" s="43" customFormat="1" x14ac:dyDescent="0.2">
      <c r="A138" s="65" t="s">
        <v>253</v>
      </c>
      <c r="B138" s="67" t="s">
        <v>252</v>
      </c>
      <c r="C138" s="196">
        <f>IF('Indicator Data'!C140=0,0,IF(LOG('Indicator Data'!C140)&gt;C$194,10,IF(LOG('Indicator Data'!C140)&lt;C$195,0,10-(C$194-LOG('Indicator Data'!C140))/(C$194-C$195)*10)))</f>
        <v>10</v>
      </c>
      <c r="D138" s="196">
        <f>IF('Indicator Data'!D140=0,0,IF(LOG('Indicator Data'!D140)&gt;D$194,10,IF(LOG('Indicator Data'!D140)&lt;D$195,0,10-(D$194-LOG('Indicator Data'!D140))/(D$194-D$195)*10)))</f>
        <v>10</v>
      </c>
      <c r="E138" s="196">
        <f t="shared" si="62"/>
        <v>10</v>
      </c>
      <c r="F138" s="196">
        <f>IF('Indicator Data'!E140=0,0,IF(LOG('Indicator Data'!E140)&gt;F$194,10,IF(LOG('Indicator Data'!E140)&lt;F$195,0,10-(F$194-LOG('Indicator Data'!E140))/(F$194-F$195)*10)))</f>
        <v>10</v>
      </c>
      <c r="G138" s="196">
        <f>IF('Indicator Data'!F140=0,0,IF(LOG('Indicator Data'!F140)&gt;G$194,10,IF(LOG('Indicator Data'!F140)&lt;G$195,0,10-(G$194-LOG('Indicator Data'!F140))/(G$194-G$195)*10)))</f>
        <v>10</v>
      </c>
      <c r="H138" s="196">
        <f>IF('Indicator Data'!G140=0,0,IF(LOG('Indicator Data'!G140)&gt;H$194,10,IF(LOG('Indicator Data'!G140)&lt;H$195,0,10-(H$194-LOG('Indicator Data'!G140))/(H$194-H$195)*10)))</f>
        <v>10</v>
      </c>
      <c r="I138" s="196">
        <f>IF('Indicator Data'!H140=0,0,IF(LOG('Indicator Data'!H140)&gt;I$194,10,IF(LOG('Indicator Data'!H140)&lt;I$195,0,10-(I$194-LOG('Indicator Data'!H140))/(I$194-I$195)*10)))</f>
        <v>10</v>
      </c>
      <c r="J138" s="196">
        <f t="shared" si="63"/>
        <v>10</v>
      </c>
      <c r="K138" s="196">
        <f>IF('Indicator Data'!I140=0,0,IF(LOG('Indicator Data'!I140)&gt;K$194,10,IF(LOG('Indicator Data'!I140)&lt;K$195,0,10-(K$194-LOG('Indicator Data'!I140))/(K$194-K$195)*10)))</f>
        <v>10</v>
      </c>
      <c r="L138" s="196">
        <f t="shared" si="64"/>
        <v>10</v>
      </c>
      <c r="M138" s="196">
        <f>IF('Indicator Data'!J140=0,0,IF(LOG('Indicator Data'!J140)&gt;M$194,10,IF(LOG('Indicator Data'!J140)&lt;M$195,0,10-(M$194-LOG('Indicator Data'!J140))/(M$194-M$195)*10)))</f>
        <v>10</v>
      </c>
      <c r="N138" s="199">
        <f>'Indicator Data'!C140/'Indicator Data'!$AX140</f>
        <v>2.0125319416318364E-3</v>
      </c>
      <c r="O138" s="199">
        <f>'Indicator Data'!D140/'Indicator Data'!$AX140</f>
        <v>1.0738292191402876E-3</v>
      </c>
      <c r="P138" s="199">
        <f>'Indicator Data'!E140/'Indicator Data'!$AX140</f>
        <v>6.3545918151118284E-3</v>
      </c>
      <c r="Q138" s="199">
        <f>'Indicator Data'!F140/'Indicator Data'!$AX140</f>
        <v>5.0647311581546979E-3</v>
      </c>
      <c r="R138" s="199">
        <f>'Indicator Data'!G140/'Indicator Data'!$AX140</f>
        <v>0.13015077590331256</v>
      </c>
      <c r="S138" s="199">
        <f>'Indicator Data'!H140/'Indicator Data'!$AX140</f>
        <v>7.2661147566405095E-3</v>
      </c>
      <c r="T138" s="199">
        <f>'Indicator Data'!I140/'Indicator Data'!$AX140</f>
        <v>2.0621265368407087E-4</v>
      </c>
      <c r="U138" s="199">
        <f>'Indicator Data'!J140/'Indicator Data'!$AX140</f>
        <v>1.2612532744394908E-3</v>
      </c>
      <c r="V138" s="196">
        <f t="shared" si="65"/>
        <v>10</v>
      </c>
      <c r="W138" s="196">
        <f t="shared" si="66"/>
        <v>10</v>
      </c>
      <c r="X138" s="196">
        <f t="shared" si="67"/>
        <v>10</v>
      </c>
      <c r="Y138" s="196">
        <f t="shared" si="68"/>
        <v>9.0779883073026113</v>
      </c>
      <c r="Z138" s="196">
        <f t="shared" si="69"/>
        <v>10</v>
      </c>
      <c r="AA138" s="196">
        <f t="shared" si="70"/>
        <v>10</v>
      </c>
      <c r="AB138" s="196">
        <f t="shared" si="71"/>
        <v>10</v>
      </c>
      <c r="AC138" s="196">
        <f t="shared" si="72"/>
        <v>10</v>
      </c>
      <c r="AD138" s="196">
        <f t="shared" si="73"/>
        <v>6.873755122802363</v>
      </c>
      <c r="AE138" s="196">
        <f t="shared" si="74"/>
        <v>8.9412785552803502</v>
      </c>
      <c r="AF138" s="196">
        <f t="shared" si="75"/>
        <v>0.42041775814649718</v>
      </c>
      <c r="AG138" s="196">
        <f>IF('Indicator Data'!K140=0,0,IF('Indicator Data'!K140&gt;AG$194,10,IF('Indicator Data'!K140&lt;AG$195,0,10-(AG$194-'Indicator Data'!K140)/(AG$194-AG$195)*10)))</f>
        <v>5.7971014492753623</v>
      </c>
      <c r="AH138" s="196">
        <f t="shared" si="76"/>
        <v>10</v>
      </c>
      <c r="AI138" s="196">
        <f t="shared" si="77"/>
        <v>10</v>
      </c>
      <c r="AJ138" s="196">
        <f t="shared" si="78"/>
        <v>10</v>
      </c>
      <c r="AK138" s="196">
        <f t="shared" si="79"/>
        <v>10</v>
      </c>
      <c r="AL138" s="196">
        <f t="shared" si="80"/>
        <v>10</v>
      </c>
      <c r="AM138" s="196">
        <f t="shared" si="81"/>
        <v>8.4368775614011824</v>
      </c>
      <c r="AN138" s="196">
        <f t="shared" si="82"/>
        <v>7.6645841389316267</v>
      </c>
      <c r="AO138" s="193">
        <f t="shared" si="83"/>
        <v>10</v>
      </c>
      <c r="AP138" s="193">
        <f t="shared" si="84"/>
        <v>9.6081056761359083</v>
      </c>
      <c r="AQ138" s="193">
        <f t="shared" si="85"/>
        <v>10</v>
      </c>
      <c r="AR138" s="193">
        <f t="shared" si="86"/>
        <v>9.55839572765084</v>
      </c>
      <c r="AS138" s="196">
        <f t="shared" si="87"/>
        <v>6.730842794103495</v>
      </c>
      <c r="AT138" s="196">
        <f>IF('Indicator Data'!AY140&lt;1000,"x",IF('Indicator Data'!L140&gt;AT$194,10,IF('Indicator Data'!L140&lt;AT$195,0,10-(AT$194-'Indicator Data'!L140)/(AT$194-AT$195)*10)))</f>
        <v>0</v>
      </c>
      <c r="AU138" s="193">
        <f t="shared" si="88"/>
        <v>3.3654213970517475</v>
      </c>
      <c r="AV138" s="191">
        <f t="shared" si="89"/>
        <v>9.250200566823672</v>
      </c>
      <c r="AW138" s="196">
        <f>IF('Indicator Data'!M140=0,0,IF('Indicator Data'!M140&gt;AW$194,10,IF('Indicator Data'!M140&lt;AW$195,0,10-(AW$194-'Indicator Data'!M140)/(AW$194-AW$195)*10)))</f>
        <v>8.1306378104198576</v>
      </c>
      <c r="AX138" s="196">
        <f>IF('Indicator Data'!N140=0,0,IF(LOG('Indicator Data'!N140)&gt;LOG(AX$194),10,IF(LOG('Indicator Data'!N140)&lt;LOG(AX$195),0,10-(LOG(AX$194)-LOG('Indicator Data'!N140))/(LOG(AX$194)-LOG(AX$195))*10)))</f>
        <v>8.6557873781045487</v>
      </c>
      <c r="AY138" s="193">
        <f t="shared" si="90"/>
        <v>8.4059259361591945</v>
      </c>
      <c r="AZ138" s="196">
        <f>'Indicator Data'!O140</f>
        <v>0</v>
      </c>
      <c r="BA138" s="196">
        <f>'Indicator Data'!P140</f>
        <v>4</v>
      </c>
      <c r="BB138" s="193">
        <f t="shared" si="91"/>
        <v>7</v>
      </c>
      <c r="BC138" s="191">
        <f t="shared" si="92"/>
        <v>7</v>
      </c>
      <c r="BD138" s="68"/>
    </row>
    <row r="139" spans="1:56" s="43" customFormat="1" x14ac:dyDescent="0.2">
      <c r="A139" s="65" t="s">
        <v>255</v>
      </c>
      <c r="B139" s="69" t="s">
        <v>254</v>
      </c>
      <c r="C139" s="196">
        <f>IF('Indicator Data'!C141=0,0,IF(LOG('Indicator Data'!C141)&gt;C$194,10,IF(LOG('Indicator Data'!C141)&lt;C$195,0,10-(C$194-LOG('Indicator Data'!C141))/(C$194-C$195)*10)))</f>
        <v>6.1189884272980519</v>
      </c>
      <c r="D139" s="196">
        <f>IF('Indicator Data'!D141=0,0,IF(LOG('Indicator Data'!D141)&gt;D$194,10,IF(LOG('Indicator Data'!D141)&lt;D$195,0,10-(D$194-LOG('Indicator Data'!D141))/(D$194-D$195)*10)))</f>
        <v>0</v>
      </c>
      <c r="E139" s="196">
        <f t="shared" si="62"/>
        <v>3.6634249053056402</v>
      </c>
      <c r="F139" s="196">
        <f>IF('Indicator Data'!E141=0,0,IF(LOG('Indicator Data'!E141)&gt;F$194,10,IF(LOG('Indicator Data'!E141)&lt;F$195,0,10-(F$194-LOG('Indicator Data'!E141))/(F$194-F$195)*10)))</f>
        <v>8.9656240971651062</v>
      </c>
      <c r="G139" s="196">
        <f>IF('Indicator Data'!F141=0,0,IF(LOG('Indicator Data'!F141)&gt;G$194,10,IF(LOG('Indicator Data'!F141)&lt;G$195,0,10-(G$194-LOG('Indicator Data'!F141))/(G$194-G$195)*10)))</f>
        <v>0</v>
      </c>
      <c r="H139" s="196">
        <f>IF('Indicator Data'!G141=0,0,IF(LOG('Indicator Data'!G141)&gt;H$194,10,IF(LOG('Indicator Data'!G141)&lt;H$195,0,10-(H$194-LOG('Indicator Data'!G141))/(H$194-H$195)*10)))</f>
        <v>0</v>
      </c>
      <c r="I139" s="196">
        <f>IF('Indicator Data'!H141=0,0,IF(LOG('Indicator Data'!H141)&gt;I$194,10,IF(LOG('Indicator Data'!H141)&lt;I$195,0,10-(I$194-LOG('Indicator Data'!H141))/(I$194-I$195)*10)))</f>
        <v>0</v>
      </c>
      <c r="J139" s="196">
        <f t="shared" si="63"/>
        <v>0</v>
      </c>
      <c r="K139" s="196">
        <f>IF('Indicator Data'!I141=0,0,IF(LOG('Indicator Data'!I141)&gt;K$194,10,IF(LOG('Indicator Data'!I141)&lt;K$195,0,10-(K$194-LOG('Indicator Data'!I141))/(K$194-K$195)*10)))</f>
        <v>0</v>
      </c>
      <c r="L139" s="196">
        <f t="shared" si="64"/>
        <v>0</v>
      </c>
      <c r="M139" s="196">
        <f>IF('Indicator Data'!J141=0,0,IF(LOG('Indicator Data'!J141)&gt;M$194,10,IF(LOG('Indicator Data'!J141)&lt;M$195,0,10-(M$194-LOG('Indicator Data'!J141))/(M$194-M$195)*10)))</f>
        <v>0</v>
      </c>
      <c r="N139" s="199">
        <f>'Indicator Data'!C141/'Indicator Data'!$AX141</f>
        <v>7.2742494532131922E-5</v>
      </c>
      <c r="O139" s="199">
        <f>'Indicator Data'!D141/'Indicator Data'!$AX141</f>
        <v>0</v>
      </c>
      <c r="P139" s="199">
        <f>'Indicator Data'!E141/'Indicator Data'!$AX141</f>
        <v>1.0010193164026891E-3</v>
      </c>
      <c r="Q139" s="199">
        <f>'Indicator Data'!F141/'Indicator Data'!$AX141</f>
        <v>0</v>
      </c>
      <c r="R139" s="199">
        <f>'Indicator Data'!G141/'Indicator Data'!$AX141</f>
        <v>0</v>
      </c>
      <c r="S139" s="199">
        <f>'Indicator Data'!H141/'Indicator Data'!$AX141</f>
        <v>0</v>
      </c>
      <c r="T139" s="199">
        <f>'Indicator Data'!I141/'Indicator Data'!$AX141</f>
        <v>0</v>
      </c>
      <c r="U139" s="199">
        <f>'Indicator Data'!J141/'Indicator Data'!$AX141</f>
        <v>0</v>
      </c>
      <c r="V139" s="196">
        <f t="shared" si="65"/>
        <v>0.36371247266066042</v>
      </c>
      <c r="W139" s="196">
        <f t="shared" si="66"/>
        <v>0</v>
      </c>
      <c r="X139" s="196">
        <f t="shared" si="67"/>
        <v>0.18336933033923783</v>
      </c>
      <c r="Y139" s="196">
        <f t="shared" si="68"/>
        <v>1.4300275948609844</v>
      </c>
      <c r="Z139" s="196">
        <f t="shared" si="69"/>
        <v>0</v>
      </c>
      <c r="AA139" s="196">
        <f t="shared" si="70"/>
        <v>0</v>
      </c>
      <c r="AB139" s="196">
        <f t="shared" si="71"/>
        <v>0</v>
      </c>
      <c r="AC139" s="196">
        <f t="shared" si="72"/>
        <v>0</v>
      </c>
      <c r="AD139" s="196">
        <f t="shared" si="73"/>
        <v>0</v>
      </c>
      <c r="AE139" s="196">
        <f t="shared" si="74"/>
        <v>0</v>
      </c>
      <c r="AF139" s="196">
        <f t="shared" si="75"/>
        <v>0</v>
      </c>
      <c r="AG139" s="196">
        <f>IF('Indicator Data'!K141=0,0,IF('Indicator Data'!K141&gt;AG$194,10,IF('Indicator Data'!K141&lt;AG$195,0,10-(AG$194-'Indicator Data'!K141)/(AG$194-AG$195)*10)))</f>
        <v>0</v>
      </c>
      <c r="AH139" s="196">
        <f t="shared" si="76"/>
        <v>3.2413504499793562</v>
      </c>
      <c r="AI139" s="196">
        <f t="shared" si="77"/>
        <v>0</v>
      </c>
      <c r="AJ139" s="196">
        <f t="shared" si="78"/>
        <v>0</v>
      </c>
      <c r="AK139" s="196">
        <f t="shared" si="79"/>
        <v>0</v>
      </c>
      <c r="AL139" s="196">
        <f t="shared" si="80"/>
        <v>0</v>
      </c>
      <c r="AM139" s="196">
        <f t="shared" si="81"/>
        <v>0</v>
      </c>
      <c r="AN139" s="196">
        <f t="shared" si="82"/>
        <v>0</v>
      </c>
      <c r="AO139" s="193">
        <f t="shared" si="83"/>
        <v>2.0896704433874249</v>
      </c>
      <c r="AP139" s="193">
        <f t="shared" si="84"/>
        <v>6.5536294638588286</v>
      </c>
      <c r="AQ139" s="193">
        <f t="shared" si="85"/>
        <v>0</v>
      </c>
      <c r="AR139" s="193">
        <f t="shared" si="86"/>
        <v>0</v>
      </c>
      <c r="AS139" s="196">
        <f t="shared" si="87"/>
        <v>0</v>
      </c>
      <c r="AT139" s="196">
        <f>IF('Indicator Data'!AY141&lt;1000,"x",IF('Indicator Data'!L141&gt;AT$194,10,IF('Indicator Data'!L141&lt;AT$195,0,10-(AT$194-'Indicator Data'!L141)/(AT$194-AT$195)*10)))</f>
        <v>1.1111111111111107</v>
      </c>
      <c r="AU139" s="193">
        <f t="shared" si="88"/>
        <v>0.55555555555555536</v>
      </c>
      <c r="AV139" s="191">
        <f t="shared" si="89"/>
        <v>2.2843904943254283</v>
      </c>
      <c r="AW139" s="196">
        <f>IF('Indicator Data'!M141=0,0,IF('Indicator Data'!M141&gt;AW$194,10,IF('Indicator Data'!M141&lt;AW$195,0,10-(AW$194-'Indicator Data'!M141)/(AW$194-AW$195)*10)))</f>
        <v>0.38114588149320383</v>
      </c>
      <c r="AX139" s="196">
        <f>IF('Indicator Data'!N141=0,0,IF(LOG('Indicator Data'!N141)&gt;LOG(AX$194),10,IF(LOG('Indicator Data'!N141)&lt;LOG(AX$195),0,10-(LOG(AX$194)-LOG('Indicator Data'!N141))/(LOG(AX$194)-LOG(AX$195))*10)))</f>
        <v>2.9659787708623506</v>
      </c>
      <c r="AY139" s="193">
        <f t="shared" si="90"/>
        <v>1.7624755528328053</v>
      </c>
      <c r="AZ139" s="196">
        <f>'Indicator Data'!O141</f>
        <v>0</v>
      </c>
      <c r="BA139" s="196">
        <f>'Indicator Data'!P141</f>
        <v>0</v>
      </c>
      <c r="BB139" s="193">
        <f t="shared" si="91"/>
        <v>0</v>
      </c>
      <c r="BC139" s="191">
        <f t="shared" si="92"/>
        <v>1.2337328869829638</v>
      </c>
      <c r="BD139" s="68"/>
    </row>
    <row r="140" spans="1:56" s="43" customFormat="1" x14ac:dyDescent="0.2">
      <c r="A140" s="65" t="s">
        <v>257</v>
      </c>
      <c r="B140" s="69" t="s">
        <v>256</v>
      </c>
      <c r="C140" s="196">
        <f>IF('Indicator Data'!C142=0,0,IF(LOG('Indicator Data'!C142)&gt;C$194,10,IF(LOG('Indicator Data'!C142)&lt;C$195,0,10-(C$194-LOG('Indicator Data'!C142))/(C$194-C$195)*10)))</f>
        <v>8.2680473897839519</v>
      </c>
      <c r="D140" s="196">
        <f>IF('Indicator Data'!D142=0,0,IF(LOG('Indicator Data'!D142)&gt;D$194,10,IF(LOG('Indicator Data'!D142)&lt;D$195,0,10-(D$194-LOG('Indicator Data'!D142))/(D$194-D$195)*10)))</f>
        <v>0</v>
      </c>
      <c r="E140" s="196">
        <f t="shared" si="62"/>
        <v>5.490648772154012</v>
      </c>
      <c r="F140" s="196">
        <f>IF('Indicator Data'!E142=0,0,IF(LOG('Indicator Data'!E142)&gt;F$194,10,IF(LOG('Indicator Data'!E142)&lt;F$195,0,10-(F$194-LOG('Indicator Data'!E142))/(F$194-F$195)*10)))</f>
        <v>5.7762022286566879</v>
      </c>
      <c r="G140" s="196">
        <f>IF('Indicator Data'!F142=0,0,IF(LOG('Indicator Data'!F142)&gt;G$194,10,IF(LOG('Indicator Data'!F142)&lt;G$195,0,10-(G$194-LOG('Indicator Data'!F142))/(G$194-G$195)*10)))</f>
        <v>0</v>
      </c>
      <c r="H140" s="196">
        <f>IF('Indicator Data'!G142=0,0,IF(LOG('Indicator Data'!G142)&gt;H$194,10,IF(LOG('Indicator Data'!G142)&lt;H$195,0,10-(H$194-LOG('Indicator Data'!G142))/(H$194-H$195)*10)))</f>
        <v>4.2885255475239816</v>
      </c>
      <c r="I140" s="196">
        <f>IF('Indicator Data'!H142=0,0,IF(LOG('Indicator Data'!H142)&gt;I$194,10,IF(LOG('Indicator Data'!H142)&lt;I$195,0,10-(I$194-LOG('Indicator Data'!H142))/(I$194-I$195)*10)))</f>
        <v>1.4378792138632903</v>
      </c>
      <c r="J140" s="196">
        <f t="shared" si="63"/>
        <v>2.9872910555342069</v>
      </c>
      <c r="K140" s="196">
        <f>IF('Indicator Data'!I142=0,0,IF(LOG('Indicator Data'!I142)&gt;K$194,10,IF(LOG('Indicator Data'!I142)&lt;K$195,0,10-(K$194-LOG('Indicator Data'!I142))/(K$194-K$195)*10)))</f>
        <v>0</v>
      </c>
      <c r="L140" s="196">
        <f t="shared" si="64"/>
        <v>1.6103391801474054</v>
      </c>
      <c r="M140" s="196">
        <f>IF('Indicator Data'!J142=0,0,IF(LOG('Indicator Data'!J142)&gt;M$194,10,IF(LOG('Indicator Data'!J142)&lt;M$195,0,10-(M$194-LOG('Indicator Data'!J142))/(M$194-M$195)*10)))</f>
        <v>0</v>
      </c>
      <c r="N140" s="199">
        <f>'Indicator Data'!C142/'Indicator Data'!$AX142</f>
        <v>1.9395247513748291E-3</v>
      </c>
      <c r="O140" s="199">
        <f>'Indicator Data'!D142/'Indicator Data'!$AX142</f>
        <v>0</v>
      </c>
      <c r="P140" s="199">
        <f>'Indicator Data'!E142/'Indicator Data'!$AX142</f>
        <v>1.9541471419259591E-4</v>
      </c>
      <c r="Q140" s="199">
        <f>'Indicator Data'!F142/'Indicator Data'!$AX142</f>
        <v>0</v>
      </c>
      <c r="R140" s="199">
        <f>'Indicator Data'!G142/'Indicator Data'!$AX142</f>
        <v>1.3327207024680954E-4</v>
      </c>
      <c r="S140" s="199">
        <f>'Indicator Data'!H142/'Indicator Data'!$AX142</f>
        <v>2.5813098254403573E-6</v>
      </c>
      <c r="T140" s="199">
        <f>'Indicator Data'!I142/'Indicator Data'!$AX142</f>
        <v>9.5604067608902125E-7</v>
      </c>
      <c r="U140" s="199">
        <f>'Indicator Data'!J142/'Indicator Data'!$AX142</f>
        <v>0</v>
      </c>
      <c r="V140" s="196">
        <f t="shared" si="65"/>
        <v>9.6976237568741457</v>
      </c>
      <c r="W140" s="196">
        <f t="shared" si="66"/>
        <v>0</v>
      </c>
      <c r="X140" s="196">
        <f t="shared" si="67"/>
        <v>7.1481053014916762</v>
      </c>
      <c r="Y140" s="196">
        <f t="shared" si="68"/>
        <v>0.27916387741799475</v>
      </c>
      <c r="Z140" s="196">
        <f t="shared" si="69"/>
        <v>0</v>
      </c>
      <c r="AA140" s="196">
        <f t="shared" si="70"/>
        <v>2.6654414049362529E-2</v>
      </c>
      <c r="AB140" s="196">
        <f t="shared" si="71"/>
        <v>2.581309825440492E-2</v>
      </c>
      <c r="AC140" s="196">
        <f t="shared" si="72"/>
        <v>2.6233764133617322E-2</v>
      </c>
      <c r="AD140" s="196">
        <f t="shared" si="73"/>
        <v>3.1868022536299279E-2</v>
      </c>
      <c r="AE140" s="196">
        <f t="shared" si="74"/>
        <v>2.9051251400918292E-2</v>
      </c>
      <c r="AF140" s="196">
        <f t="shared" si="75"/>
        <v>0</v>
      </c>
      <c r="AG140" s="196">
        <f>IF('Indicator Data'!K142=0,0,IF('Indicator Data'!K142&gt;AG$194,10,IF('Indicator Data'!K142&lt;AG$195,0,10-(AG$194-'Indicator Data'!K142)/(AG$194-AG$195)*10)))</f>
        <v>2.8985507246376807</v>
      </c>
      <c r="AH140" s="196">
        <f t="shared" si="76"/>
        <v>8.9828355733290479</v>
      </c>
      <c r="AI140" s="196">
        <f t="shared" si="77"/>
        <v>0</v>
      </c>
      <c r="AJ140" s="196">
        <f t="shared" si="78"/>
        <v>2.1575899807866721</v>
      </c>
      <c r="AK140" s="196">
        <f t="shared" si="79"/>
        <v>0.73184615605884762</v>
      </c>
      <c r="AL140" s="196">
        <f t="shared" si="80"/>
        <v>1.4710401522282681</v>
      </c>
      <c r="AM140" s="196">
        <f t="shared" si="81"/>
        <v>1.5934011268149639E-2</v>
      </c>
      <c r="AN140" s="196">
        <f t="shared" si="82"/>
        <v>0</v>
      </c>
      <c r="AO140" s="193">
        <f t="shared" si="83"/>
        <v>6.3915851919075495</v>
      </c>
      <c r="AP140" s="193">
        <f t="shared" si="84"/>
        <v>3.5093053051655905</v>
      </c>
      <c r="AQ140" s="193">
        <f t="shared" si="85"/>
        <v>0</v>
      </c>
      <c r="AR140" s="193">
        <f t="shared" si="86"/>
        <v>0.8501110013560107</v>
      </c>
      <c r="AS140" s="196">
        <f t="shared" si="87"/>
        <v>1.4492753623188404</v>
      </c>
      <c r="AT140" s="196">
        <f>IF('Indicator Data'!AY142&lt;1000,"x",IF('Indicator Data'!L142&gt;AT$194,10,IF('Indicator Data'!L142&lt;AT$195,0,10-(AT$194-'Indicator Data'!L142)/(AT$194-AT$195)*10)))</f>
        <v>2.2222222222222223</v>
      </c>
      <c r="AU140" s="193">
        <f t="shared" si="88"/>
        <v>1.8357487922705313</v>
      </c>
      <c r="AV140" s="191">
        <f t="shared" si="89"/>
        <v>2.873170769279386</v>
      </c>
      <c r="AW140" s="196">
        <f>IF('Indicator Data'!M142=0,0,IF('Indicator Data'!M142&gt;AW$194,10,IF('Indicator Data'!M142&lt;AW$195,0,10-(AW$194-'Indicator Data'!M142)/(AW$194-AW$195)*10)))</f>
        <v>0.14908758280561507</v>
      </c>
      <c r="AX140" s="196">
        <f>IF('Indicator Data'!N142=0,0,IF(LOG('Indicator Data'!N142)&gt;LOG(AX$194),10,IF(LOG('Indicator Data'!N142)&lt;LOG(AX$195),0,10-(LOG(AX$194)-LOG('Indicator Data'!N142))/(LOG(AX$194)-LOG(AX$195))*10)))</f>
        <v>0</v>
      </c>
      <c r="AY140" s="193">
        <f t="shared" si="90"/>
        <v>7.4795538166640474E-2</v>
      </c>
      <c r="AZ140" s="196">
        <f>'Indicator Data'!O142</f>
        <v>0</v>
      </c>
      <c r="BA140" s="196">
        <f>'Indicator Data'!P142</f>
        <v>0</v>
      </c>
      <c r="BB140" s="193">
        <f t="shared" si="91"/>
        <v>0</v>
      </c>
      <c r="BC140" s="191">
        <f t="shared" si="92"/>
        <v>5.2356876716648328E-2</v>
      </c>
      <c r="BD140" s="68"/>
    </row>
    <row r="141" spans="1:56" s="43" customFormat="1" x14ac:dyDescent="0.2">
      <c r="A141" s="65" t="s">
        <v>259</v>
      </c>
      <c r="B141" s="69" t="s">
        <v>258</v>
      </c>
      <c r="C141" s="196">
        <f>IF('Indicator Data'!C143=0,0,IF(LOG('Indicator Data'!C143)&gt;C$194,10,IF(LOG('Indicator Data'!C143)&lt;C$195,0,10-(C$194-LOG('Indicator Data'!C143))/(C$194-C$195)*10)))</f>
        <v>1.1511763387612248</v>
      </c>
      <c r="D141" s="196">
        <f>IF('Indicator Data'!D143=0,0,IF(LOG('Indicator Data'!D143)&gt;D$194,10,IF(LOG('Indicator Data'!D143)&lt;D$195,0,10-(D$194-LOG('Indicator Data'!D143))/(D$194-D$195)*10)))</f>
        <v>0</v>
      </c>
      <c r="E141" s="196">
        <f t="shared" si="62"/>
        <v>0.59132299941424549</v>
      </c>
      <c r="F141" s="196">
        <f>IF('Indicator Data'!E143=0,0,IF(LOG('Indicator Data'!E143)&gt;F$194,10,IF(LOG('Indicator Data'!E143)&lt;F$195,0,10-(F$194-LOG('Indicator Data'!E143))/(F$194-F$195)*10)))</f>
        <v>1.4205043101674875</v>
      </c>
      <c r="G141" s="196">
        <f>IF('Indicator Data'!F143=0,0,IF(LOG('Indicator Data'!F143)&gt;G$194,10,IF(LOG('Indicator Data'!F143)&lt;G$195,0,10-(G$194-LOG('Indicator Data'!F143))/(G$194-G$195)*10)))</f>
        <v>0</v>
      </c>
      <c r="H141" s="196">
        <f>IF('Indicator Data'!G143=0,0,IF(LOG('Indicator Data'!G143)&gt;H$194,10,IF(LOG('Indicator Data'!G143)&lt;H$195,0,10-(H$194-LOG('Indicator Data'!G143))/(H$194-H$195)*10)))</f>
        <v>0</v>
      </c>
      <c r="I141" s="196">
        <f>IF('Indicator Data'!H143=0,0,IF(LOG('Indicator Data'!H143)&gt;I$194,10,IF(LOG('Indicator Data'!H143)&lt;I$195,0,10-(I$194-LOG('Indicator Data'!H143))/(I$194-I$195)*10)))</f>
        <v>0</v>
      </c>
      <c r="J141" s="196">
        <f t="shared" si="63"/>
        <v>0</v>
      </c>
      <c r="K141" s="196">
        <f>IF('Indicator Data'!I143=0,0,IF(LOG('Indicator Data'!I143)&gt;K$194,10,IF(LOG('Indicator Data'!I143)&lt;K$195,0,10-(K$194-LOG('Indicator Data'!I143))/(K$194-K$195)*10)))</f>
        <v>0</v>
      </c>
      <c r="L141" s="196">
        <f t="shared" si="64"/>
        <v>0</v>
      </c>
      <c r="M141" s="196">
        <f>IF('Indicator Data'!J143=0,0,IF(LOG('Indicator Data'!J143)&gt;M$194,10,IF(LOG('Indicator Data'!J143)&lt;M$195,0,10-(M$194-LOG('Indicator Data'!J143))/(M$194-M$195)*10)))</f>
        <v>0</v>
      </c>
      <c r="N141" s="199">
        <f>'Indicator Data'!C143/'Indicator Data'!$AX143</f>
        <v>1.3313016276482633E-5</v>
      </c>
      <c r="O141" s="199">
        <f>'Indicator Data'!D143/'Indicator Data'!$AX143</f>
        <v>0</v>
      </c>
      <c r="P141" s="199">
        <f>'Indicator Data'!E143/'Indicator Data'!$AX143</f>
        <v>1.7061124475658616E-5</v>
      </c>
      <c r="Q141" s="199">
        <f>'Indicator Data'!F143/'Indicator Data'!$AX143</f>
        <v>0</v>
      </c>
      <c r="R141" s="199">
        <f>'Indicator Data'!G143/'Indicator Data'!$AX143</f>
        <v>0</v>
      </c>
      <c r="S141" s="199">
        <f>'Indicator Data'!H143/'Indicator Data'!$AX143</f>
        <v>0</v>
      </c>
      <c r="T141" s="199">
        <f>'Indicator Data'!I143/'Indicator Data'!$AX143</f>
        <v>0</v>
      </c>
      <c r="U141" s="199">
        <f>'Indicator Data'!J143/'Indicator Data'!$AX143</f>
        <v>0</v>
      </c>
      <c r="V141" s="196">
        <f t="shared" si="65"/>
        <v>6.6565081382414348E-2</v>
      </c>
      <c r="W141" s="196">
        <f t="shared" si="66"/>
        <v>0</v>
      </c>
      <c r="X141" s="196">
        <f t="shared" si="67"/>
        <v>3.3332538306153715E-2</v>
      </c>
      <c r="Y141" s="196">
        <f t="shared" si="68"/>
        <v>2.4373034965226026E-2</v>
      </c>
      <c r="Z141" s="196">
        <f t="shared" si="69"/>
        <v>0</v>
      </c>
      <c r="AA141" s="196">
        <f t="shared" si="70"/>
        <v>0</v>
      </c>
      <c r="AB141" s="196">
        <f t="shared" si="71"/>
        <v>0</v>
      </c>
      <c r="AC141" s="196">
        <f t="shared" si="72"/>
        <v>0</v>
      </c>
      <c r="AD141" s="196">
        <f t="shared" si="73"/>
        <v>0</v>
      </c>
      <c r="AE141" s="196">
        <f t="shared" si="74"/>
        <v>0</v>
      </c>
      <c r="AF141" s="196">
        <f t="shared" si="75"/>
        <v>0</v>
      </c>
      <c r="AG141" s="196">
        <f>IF('Indicator Data'!K143=0,0,IF('Indicator Data'!K143&gt;AG$194,10,IF('Indicator Data'!K143&lt;AG$195,0,10-(AG$194-'Indicator Data'!K143)/(AG$194-AG$195)*10)))</f>
        <v>0</v>
      </c>
      <c r="AH141" s="196">
        <f t="shared" si="76"/>
        <v>0.60887071007181959</v>
      </c>
      <c r="AI141" s="196">
        <f t="shared" si="77"/>
        <v>0</v>
      </c>
      <c r="AJ141" s="196">
        <f t="shared" si="78"/>
        <v>0</v>
      </c>
      <c r="AK141" s="196">
        <f t="shared" si="79"/>
        <v>0</v>
      </c>
      <c r="AL141" s="196">
        <f t="shared" si="80"/>
        <v>0</v>
      </c>
      <c r="AM141" s="196">
        <f t="shared" si="81"/>
        <v>0</v>
      </c>
      <c r="AN141" s="196">
        <f t="shared" si="82"/>
        <v>0</v>
      </c>
      <c r="AO141" s="193">
        <f t="shared" si="83"/>
        <v>0.31593240327102895</v>
      </c>
      <c r="AP141" s="193">
        <f t="shared" si="84"/>
        <v>0.74591842592768742</v>
      </c>
      <c r="AQ141" s="193">
        <f t="shared" si="85"/>
        <v>0</v>
      </c>
      <c r="AR141" s="193">
        <f t="shared" si="86"/>
        <v>0</v>
      </c>
      <c r="AS141" s="196">
        <f t="shared" si="87"/>
        <v>0</v>
      </c>
      <c r="AT141" s="196">
        <f>IF('Indicator Data'!AY143&lt;1000,"x",IF('Indicator Data'!L143&gt;AT$194,10,IF('Indicator Data'!L143&lt;AT$195,0,10-(AT$194-'Indicator Data'!L143)/(AT$194-AT$195)*10)))</f>
        <v>6.6666666666666679</v>
      </c>
      <c r="AU141" s="193">
        <f t="shared" si="88"/>
        <v>3.3333333333333339</v>
      </c>
      <c r="AV141" s="191">
        <f t="shared" si="89"/>
        <v>0.96649667497263292</v>
      </c>
      <c r="AW141" s="196">
        <f>IF('Indicator Data'!M143=0,0,IF('Indicator Data'!M143&gt;AW$194,10,IF('Indicator Data'!M143&lt;AW$195,0,10-(AW$194-'Indicator Data'!M143)/(AW$194-AW$195)*10)))</f>
        <v>6.5755563689640084E-2</v>
      </c>
      <c r="AX141" s="196">
        <f>IF('Indicator Data'!N143=0,0,IF(LOG('Indicator Data'!N143)&gt;LOG(AX$194),10,IF(LOG('Indicator Data'!N143)&lt;LOG(AX$195),0,10-(LOG(AX$194)-LOG('Indicator Data'!N143))/(LOG(AX$194)-LOG(AX$195))*10)))</f>
        <v>0</v>
      </c>
      <c r="AY141" s="193">
        <f t="shared" si="90"/>
        <v>3.2926568997388252E-2</v>
      </c>
      <c r="AZ141" s="196">
        <f>'Indicator Data'!O143</f>
        <v>0</v>
      </c>
      <c r="BA141" s="196">
        <f>'Indicator Data'!P143</f>
        <v>0</v>
      </c>
      <c r="BB141" s="193">
        <f t="shared" si="91"/>
        <v>0</v>
      </c>
      <c r="BC141" s="191">
        <f t="shared" si="92"/>
        <v>2.3048598298171775E-2</v>
      </c>
      <c r="BD141" s="68"/>
    </row>
    <row r="142" spans="1:56" s="43" customFormat="1" x14ac:dyDescent="0.2">
      <c r="A142" s="65" t="s">
        <v>261</v>
      </c>
      <c r="B142" s="69" t="s">
        <v>260</v>
      </c>
      <c r="C142" s="196">
        <f>IF('Indicator Data'!C144=0,0,IF(LOG('Indicator Data'!C144)&gt;C$194,10,IF(LOG('Indicator Data'!C144)&lt;C$195,0,10-(C$194-LOG('Indicator Data'!C144))/(C$194-C$195)*10)))</f>
        <v>9.0789831975105955</v>
      </c>
      <c r="D142" s="196">
        <f>IF('Indicator Data'!D144=0,0,IF(LOG('Indicator Data'!D144)&gt;D$194,10,IF(LOG('Indicator Data'!D144)&lt;D$195,0,10-(D$194-LOG('Indicator Data'!D144))/(D$194-D$195)*10)))</f>
        <v>8.0657309536351782</v>
      </c>
      <c r="E142" s="196">
        <f t="shared" si="62"/>
        <v>8.6234210127403408</v>
      </c>
      <c r="F142" s="196">
        <f>IF('Indicator Data'!E144=0,0,IF(LOG('Indicator Data'!E144)&gt;F$194,10,IF(LOG('Indicator Data'!E144)&lt;F$195,0,10-(F$194-LOG('Indicator Data'!E144))/(F$194-F$195)*10)))</f>
        <v>9.4290972927847818</v>
      </c>
      <c r="G142" s="196">
        <f>IF('Indicator Data'!F144=0,0,IF(LOG('Indicator Data'!F144)&gt;G$194,10,IF(LOG('Indicator Data'!F144)&lt;G$195,0,10-(G$194-LOG('Indicator Data'!F144))/(G$194-G$195)*10)))</f>
        <v>0</v>
      </c>
      <c r="H142" s="196">
        <f>IF('Indicator Data'!G144=0,0,IF(LOG('Indicator Data'!G144)&gt;H$194,10,IF(LOG('Indicator Data'!G144)&lt;H$195,0,10-(H$194-LOG('Indicator Data'!G144))/(H$194-H$195)*10)))</f>
        <v>0</v>
      </c>
      <c r="I142" s="196">
        <f>IF('Indicator Data'!H144=0,0,IF(LOG('Indicator Data'!H144)&gt;I$194,10,IF(LOG('Indicator Data'!H144)&lt;I$195,0,10-(I$194-LOG('Indicator Data'!H144))/(I$194-I$195)*10)))</f>
        <v>0</v>
      </c>
      <c r="J142" s="196">
        <f t="shared" si="63"/>
        <v>0</v>
      </c>
      <c r="K142" s="196">
        <f>IF('Indicator Data'!I144=0,0,IF(LOG('Indicator Data'!I144)&gt;K$194,10,IF(LOG('Indicator Data'!I144)&lt;K$195,0,10-(K$194-LOG('Indicator Data'!I144))/(K$194-K$195)*10)))</f>
        <v>0</v>
      </c>
      <c r="L142" s="196">
        <f t="shared" si="64"/>
        <v>0</v>
      </c>
      <c r="M142" s="196">
        <f>IF('Indicator Data'!J144=0,0,IF(LOG('Indicator Data'!J144)&gt;M$194,10,IF(LOG('Indicator Data'!J144)&lt;M$195,0,10-(M$194-LOG('Indicator Data'!J144))/(M$194-M$195)*10)))</f>
        <v>0</v>
      </c>
      <c r="N142" s="199">
        <f>'Indicator Data'!C144/'Indicator Data'!$AX144</f>
        <v>2.1446421281885882E-3</v>
      </c>
      <c r="O142" s="199">
        <f>'Indicator Data'!D144/'Indicator Data'!$AX144</f>
        <v>1.3166818222906158E-4</v>
      </c>
      <c r="P142" s="199">
        <f>'Indicator Data'!E144/'Indicator Data'!$AX144</f>
        <v>2.960741361983103E-3</v>
      </c>
      <c r="Q142" s="199">
        <f>'Indicator Data'!F144/'Indicator Data'!$AX144</f>
        <v>0</v>
      </c>
      <c r="R142" s="199">
        <f>'Indicator Data'!G144/'Indicator Data'!$AX144</f>
        <v>0</v>
      </c>
      <c r="S142" s="199">
        <f>'Indicator Data'!H144/'Indicator Data'!$AX144</f>
        <v>0</v>
      </c>
      <c r="T142" s="199">
        <f>'Indicator Data'!I144/'Indicator Data'!$AX144</f>
        <v>0</v>
      </c>
      <c r="U142" s="199">
        <f>'Indicator Data'!J144/'Indicator Data'!$AX144</f>
        <v>0</v>
      </c>
      <c r="V142" s="196">
        <f t="shared" si="65"/>
        <v>10</v>
      </c>
      <c r="W142" s="196">
        <f t="shared" si="66"/>
        <v>1.3166818222906169</v>
      </c>
      <c r="X142" s="196">
        <f t="shared" si="67"/>
        <v>7.812217476905766</v>
      </c>
      <c r="Y142" s="196">
        <f t="shared" si="68"/>
        <v>4.2296305171187187</v>
      </c>
      <c r="Z142" s="196">
        <f t="shared" si="69"/>
        <v>0</v>
      </c>
      <c r="AA142" s="196">
        <f t="shared" si="70"/>
        <v>0</v>
      </c>
      <c r="AB142" s="196">
        <f t="shared" si="71"/>
        <v>0</v>
      </c>
      <c r="AC142" s="196">
        <f t="shared" si="72"/>
        <v>0</v>
      </c>
      <c r="AD142" s="196">
        <f t="shared" si="73"/>
        <v>0</v>
      </c>
      <c r="AE142" s="196">
        <f t="shared" si="74"/>
        <v>0</v>
      </c>
      <c r="AF142" s="196">
        <f t="shared" si="75"/>
        <v>0</v>
      </c>
      <c r="AG142" s="196">
        <f>IF('Indicator Data'!K144=0,0,IF('Indicator Data'!K144&gt;AG$194,10,IF('Indicator Data'!K144&lt;AG$195,0,10-(AG$194-'Indicator Data'!K144)/(AG$194-AG$195)*10)))</f>
        <v>1.4492753623188417</v>
      </c>
      <c r="AH142" s="196">
        <f t="shared" si="76"/>
        <v>9.5394915987552977</v>
      </c>
      <c r="AI142" s="196">
        <f t="shared" si="77"/>
        <v>4.6912063879628976</v>
      </c>
      <c r="AJ142" s="196">
        <f t="shared" si="78"/>
        <v>0</v>
      </c>
      <c r="AK142" s="196">
        <f t="shared" si="79"/>
        <v>0</v>
      </c>
      <c r="AL142" s="196">
        <f t="shared" si="80"/>
        <v>0</v>
      </c>
      <c r="AM142" s="196">
        <f t="shared" si="81"/>
        <v>0</v>
      </c>
      <c r="AN142" s="196">
        <f t="shared" si="82"/>
        <v>0</v>
      </c>
      <c r="AO142" s="193">
        <f t="shared" si="83"/>
        <v>8.2463903517017396</v>
      </c>
      <c r="AP142" s="193">
        <f t="shared" si="84"/>
        <v>7.7089433536894294</v>
      </c>
      <c r="AQ142" s="193">
        <f t="shared" si="85"/>
        <v>0</v>
      </c>
      <c r="AR142" s="193">
        <f t="shared" si="86"/>
        <v>0</v>
      </c>
      <c r="AS142" s="196">
        <f t="shared" si="87"/>
        <v>0.72463768115942084</v>
      </c>
      <c r="AT142" s="196">
        <f>IF('Indicator Data'!AY144&lt;1000,"x",IF('Indicator Data'!L144&gt;AT$194,10,IF('Indicator Data'!L144&lt;AT$195,0,10-(AT$194-'Indicator Data'!L144)/(AT$194-AT$195)*10)))</f>
        <v>4.4444444444444446</v>
      </c>
      <c r="AU142" s="193">
        <f t="shared" si="88"/>
        <v>2.5845410628019327</v>
      </c>
      <c r="AV142" s="191">
        <f t="shared" si="89"/>
        <v>4.7691222777953444</v>
      </c>
      <c r="AW142" s="196">
        <f>IF('Indicator Data'!M144=0,0,IF('Indicator Data'!M144&gt;AW$194,10,IF('Indicator Data'!M144&lt;AW$195,0,10-(AW$194-'Indicator Data'!M144)/(AW$194-AW$195)*10)))</f>
        <v>1.1971269016735349</v>
      </c>
      <c r="AX142" s="196">
        <f>IF('Indicator Data'!N144=0,0,IF(LOG('Indicator Data'!N144)&gt;LOG(AX$194),10,IF(LOG('Indicator Data'!N144)&lt;LOG(AX$195),0,10-(LOG(AX$194)-LOG('Indicator Data'!N144))/(LOG(AX$194)-LOG(AX$195))*10)))</f>
        <v>5.0891704737953951</v>
      </c>
      <c r="AY142" s="193">
        <f t="shared" si="90"/>
        <v>3.3844414282193624</v>
      </c>
      <c r="AZ142" s="196">
        <f>'Indicator Data'!O144</f>
        <v>2</v>
      </c>
      <c r="BA142" s="196">
        <f>'Indicator Data'!P144</f>
        <v>1</v>
      </c>
      <c r="BB142" s="193">
        <f t="shared" si="91"/>
        <v>0</v>
      </c>
      <c r="BC142" s="191">
        <f t="shared" si="92"/>
        <v>2.3691089997535535</v>
      </c>
      <c r="BD142" s="68"/>
    </row>
    <row r="143" spans="1:56" s="43" customFormat="1" x14ac:dyDescent="0.2">
      <c r="A143" s="65" t="s">
        <v>378</v>
      </c>
      <c r="B143" s="69" t="s">
        <v>262</v>
      </c>
      <c r="C143" s="196">
        <f>IF('Indicator Data'!C145=0,0,IF(LOG('Indicator Data'!C145)&gt;C$194,10,IF(LOG('Indicator Data'!C145)&lt;C$195,0,10-(C$194-LOG('Indicator Data'!C145))/(C$194-C$195)*10)))</f>
        <v>8.8660709010401035</v>
      </c>
      <c r="D143" s="196">
        <f>IF('Indicator Data'!D145=0,0,IF(LOG('Indicator Data'!D145)&gt;D$194,10,IF(LOG('Indicator Data'!D145)&lt;D$195,0,10-(D$194-LOG('Indicator Data'!D145))/(D$194-D$195)*10)))</f>
        <v>9.8026824353146509</v>
      </c>
      <c r="E143" s="196">
        <f t="shared" si="62"/>
        <v>9.3972047574345119</v>
      </c>
      <c r="F143" s="196">
        <f>IF('Indicator Data'!E145=0,0,IF(LOG('Indicator Data'!E145)&gt;F$194,10,IF(LOG('Indicator Data'!E145)&lt;F$195,0,10-(F$194-LOG('Indicator Data'!E145))/(F$194-F$195)*10)))</f>
        <v>10</v>
      </c>
      <c r="G143" s="196">
        <f>IF('Indicator Data'!F145=0,0,IF(LOG('Indicator Data'!F145)&gt;G$194,10,IF(LOG('Indicator Data'!F145)&lt;G$195,0,10-(G$194-LOG('Indicator Data'!F145))/(G$194-G$195)*10)))</f>
        <v>0</v>
      </c>
      <c r="H143" s="196">
        <f>IF('Indicator Data'!G145=0,0,IF(LOG('Indicator Data'!G145)&gt;H$194,10,IF(LOG('Indicator Data'!G145)&lt;H$195,0,10-(H$194-LOG('Indicator Data'!G145))/(H$194-H$195)*10)))</f>
        <v>6.3176895472699748</v>
      </c>
      <c r="I143" s="196">
        <f>IF('Indicator Data'!H145=0,0,IF(LOG('Indicator Data'!H145)&gt;I$194,10,IF(LOG('Indicator Data'!H145)&lt;I$195,0,10-(I$194-LOG('Indicator Data'!H145))/(I$194-I$195)*10)))</f>
        <v>0.13797561719408513</v>
      </c>
      <c r="J143" s="196">
        <f t="shared" si="63"/>
        <v>3.8586036619944659</v>
      </c>
      <c r="K143" s="196">
        <f>IF('Indicator Data'!I145=0,0,IF(LOG('Indicator Data'!I145)&gt;K$194,10,IF(LOG('Indicator Data'!I145)&lt;K$195,0,10-(K$194-LOG('Indicator Data'!I145))/(K$194-K$195)*10)))</f>
        <v>0</v>
      </c>
      <c r="L143" s="196">
        <f t="shared" si="64"/>
        <v>2.1342844946894681</v>
      </c>
      <c r="M143" s="196">
        <f>IF('Indicator Data'!J145=0,0,IF(LOG('Indicator Data'!J145)&gt;M$194,10,IF(LOG('Indicator Data'!J145)&lt;M$195,0,10-(M$194-LOG('Indicator Data'!J145))/(M$194-M$195)*10)))</f>
        <v>9.0956804099560173</v>
      </c>
      <c r="N143" s="199">
        <f>'Indicator Data'!C145/'Indicator Data'!$AX145</f>
        <v>2.4523185316608259E-4</v>
      </c>
      <c r="O143" s="199">
        <f>'Indicator Data'!D145/'Indicator Data'!$AX145</f>
        <v>6.0806954187113884E-5</v>
      </c>
      <c r="P143" s="199">
        <f>'Indicator Data'!E145/'Indicator Data'!$AX145</f>
        <v>1.1551300387670758E-3</v>
      </c>
      <c r="Q143" s="199">
        <f>'Indicator Data'!F145/'Indicator Data'!$AX145</f>
        <v>0</v>
      </c>
      <c r="R143" s="199">
        <f>'Indicator Data'!G145/'Indicator Data'!$AX145</f>
        <v>1.0046002762330201E-4</v>
      </c>
      <c r="S143" s="199">
        <f>'Indicator Data'!H145/'Indicator Data'!$AX145</f>
        <v>7.6655126516115585E-8</v>
      </c>
      <c r="T143" s="199">
        <f>'Indicator Data'!I145/'Indicator Data'!$AX145</f>
        <v>0</v>
      </c>
      <c r="U143" s="199">
        <f>'Indicator Data'!J145/'Indicator Data'!$AX145</f>
        <v>3.029846897870181E-4</v>
      </c>
      <c r="V143" s="196">
        <f t="shared" si="65"/>
        <v>1.2261592658304128</v>
      </c>
      <c r="W143" s="196">
        <f t="shared" si="66"/>
        <v>0.6080695418711386</v>
      </c>
      <c r="X143" s="196">
        <f t="shared" si="67"/>
        <v>0.92180003818186484</v>
      </c>
      <c r="Y143" s="196">
        <f t="shared" si="68"/>
        <v>1.6501857696672513</v>
      </c>
      <c r="Z143" s="196">
        <f t="shared" si="69"/>
        <v>0</v>
      </c>
      <c r="AA143" s="196">
        <f t="shared" si="70"/>
        <v>2.0092005524659839E-2</v>
      </c>
      <c r="AB143" s="196">
        <f t="shared" si="71"/>
        <v>7.6655126516200767E-4</v>
      </c>
      <c r="AC143" s="196">
        <f t="shared" si="72"/>
        <v>1.0433483916458325E-2</v>
      </c>
      <c r="AD143" s="196">
        <f t="shared" si="73"/>
        <v>0</v>
      </c>
      <c r="AE143" s="196">
        <f t="shared" si="74"/>
        <v>5.2179671813965293E-3</v>
      </c>
      <c r="AF143" s="196">
        <f t="shared" si="75"/>
        <v>0.1009948965956724</v>
      </c>
      <c r="AG143" s="196">
        <f>IF('Indicator Data'!K145=0,0,IF('Indicator Data'!K145&gt;AG$194,10,IF('Indicator Data'!K145&lt;AG$195,0,10-(AG$194-'Indicator Data'!K145)/(AG$194-AG$195)*10)))</f>
        <v>7.2463768115942031</v>
      </c>
      <c r="AH143" s="196">
        <f t="shared" si="76"/>
        <v>5.0461150834352582</v>
      </c>
      <c r="AI143" s="196">
        <f t="shared" si="77"/>
        <v>5.2053759885928947</v>
      </c>
      <c r="AJ143" s="196">
        <f t="shared" si="78"/>
        <v>3.1688907763973173</v>
      </c>
      <c r="AK143" s="196">
        <f t="shared" si="79"/>
        <v>6.937108422962357E-2</v>
      </c>
      <c r="AL143" s="196">
        <f t="shared" si="80"/>
        <v>1.7465004853498143</v>
      </c>
      <c r="AM143" s="196">
        <f t="shared" si="81"/>
        <v>0</v>
      </c>
      <c r="AN143" s="196">
        <f t="shared" si="82"/>
        <v>6.4004714260980533</v>
      </c>
      <c r="AO143" s="193">
        <f t="shared" si="83"/>
        <v>6.9321728503227611</v>
      </c>
      <c r="AP143" s="193">
        <f t="shared" si="84"/>
        <v>7.8688681732252164</v>
      </c>
      <c r="AQ143" s="193">
        <f t="shared" si="85"/>
        <v>0</v>
      </c>
      <c r="AR143" s="193">
        <f t="shared" si="86"/>
        <v>1.1263388466294169</v>
      </c>
      <c r="AS143" s="196">
        <f t="shared" si="87"/>
        <v>6.8234241188461286</v>
      </c>
      <c r="AT143" s="196">
        <f>IF('Indicator Data'!AY145&lt;1000,"x",IF('Indicator Data'!L145&gt;AT$194,10,IF('Indicator Data'!L145&lt;AT$195,0,10-(AT$194-'Indicator Data'!L145)/(AT$194-AT$195)*10)))</f>
        <v>1.1111111111111107</v>
      </c>
      <c r="AU143" s="193">
        <f t="shared" si="88"/>
        <v>3.9672676149786197</v>
      </c>
      <c r="AV143" s="191">
        <f t="shared" si="89"/>
        <v>4.7109955046642451</v>
      </c>
      <c r="AW143" s="196">
        <f>IF('Indicator Data'!M145=0,0,IF('Indicator Data'!M145&gt;AW$194,10,IF('Indicator Data'!M145&lt;AW$195,0,10-(AW$194-'Indicator Data'!M145)/(AW$194-AW$195)*10)))</f>
        <v>8.7199084068879955</v>
      </c>
      <c r="AX143" s="196">
        <f>IF('Indicator Data'!N145=0,0,IF(LOG('Indicator Data'!N145)&gt;LOG(AX$194),10,IF(LOG('Indicator Data'!N145)&lt;LOG(AX$195),0,10-(LOG(AX$194)-LOG('Indicator Data'!N145))/(LOG(AX$194)-LOG(AX$195))*10)))</f>
        <v>9.7100218226400212</v>
      </c>
      <c r="AY143" s="193">
        <f t="shared" si="90"/>
        <v>9.2807317800843112</v>
      </c>
      <c r="AZ143" s="196">
        <f>'Indicator Data'!O145</f>
        <v>2</v>
      </c>
      <c r="BA143" s="196">
        <f>'Indicator Data'!P145</f>
        <v>4</v>
      </c>
      <c r="BB143" s="193">
        <f t="shared" si="91"/>
        <v>7</v>
      </c>
      <c r="BC143" s="191">
        <f t="shared" si="92"/>
        <v>7</v>
      </c>
      <c r="BD143" s="68"/>
    </row>
    <row r="144" spans="1:56" s="43" customFormat="1" x14ac:dyDescent="0.2">
      <c r="A144" s="65" t="s">
        <v>264</v>
      </c>
      <c r="B144" s="69" t="s">
        <v>263</v>
      </c>
      <c r="C144" s="196">
        <f>IF('Indicator Data'!C146=0,0,IF(LOG('Indicator Data'!C146)&gt;C$194,10,IF(LOG('Indicator Data'!C146)&lt;C$195,0,10-(C$194-LOG('Indicator Data'!C146))/(C$194-C$195)*10)))</f>
        <v>7.7614046482716104</v>
      </c>
      <c r="D144" s="196">
        <f>IF('Indicator Data'!D146=0,0,IF(LOG('Indicator Data'!D146)&gt;D$194,10,IF(LOG('Indicator Data'!D146)&lt;D$195,0,10-(D$194-LOG('Indicator Data'!D146))/(D$194-D$195)*10)))</f>
        <v>0</v>
      </c>
      <c r="E144" s="196">
        <f t="shared" si="62"/>
        <v>5.0103766718639253</v>
      </c>
      <c r="F144" s="196">
        <f>IF('Indicator Data'!E146=0,0,IF(LOG('Indicator Data'!E146)&gt;F$194,10,IF(LOG('Indicator Data'!E146)&lt;F$195,0,10-(F$194-LOG('Indicator Data'!E146))/(F$194-F$195)*10)))</f>
        <v>7.1798075797059333</v>
      </c>
      <c r="G144" s="196">
        <f>IF('Indicator Data'!F146=0,0,IF(LOG('Indicator Data'!F146)&gt;G$194,10,IF(LOG('Indicator Data'!F146)&lt;G$195,0,10-(G$194-LOG('Indicator Data'!F146))/(G$194-G$195)*10)))</f>
        <v>0</v>
      </c>
      <c r="H144" s="196">
        <f>IF('Indicator Data'!G146=0,0,IF(LOG('Indicator Data'!G146)&gt;H$194,10,IF(LOG('Indicator Data'!G146)&lt;H$195,0,10-(H$194-LOG('Indicator Data'!G146))/(H$194-H$195)*10)))</f>
        <v>0</v>
      </c>
      <c r="I144" s="196">
        <f>IF('Indicator Data'!H146=0,0,IF(LOG('Indicator Data'!H146)&gt;I$194,10,IF(LOG('Indicator Data'!H146)&lt;I$195,0,10-(I$194-LOG('Indicator Data'!H146))/(I$194-I$195)*10)))</f>
        <v>0</v>
      </c>
      <c r="J144" s="196">
        <f t="shared" si="63"/>
        <v>0</v>
      </c>
      <c r="K144" s="196">
        <f>IF('Indicator Data'!I146=0,0,IF(LOG('Indicator Data'!I146)&gt;K$194,10,IF(LOG('Indicator Data'!I146)&lt;K$195,0,10-(K$194-LOG('Indicator Data'!I146))/(K$194-K$195)*10)))</f>
        <v>0</v>
      </c>
      <c r="L144" s="196">
        <f t="shared" si="64"/>
        <v>0</v>
      </c>
      <c r="M144" s="196">
        <f>IF('Indicator Data'!J146=0,0,IF(LOG('Indicator Data'!J146)&gt;M$194,10,IF(LOG('Indicator Data'!J146)&lt;M$195,0,10-(M$194-LOG('Indicator Data'!J146))/(M$194-M$195)*10)))</f>
        <v>9.8354471758910496</v>
      </c>
      <c r="N144" s="199">
        <f>'Indicator Data'!C146/'Indicator Data'!$AX146</f>
        <v>1.08030108326416E-3</v>
      </c>
      <c r="O144" s="199">
        <f>'Indicator Data'!D146/'Indicator Data'!$AX146</f>
        <v>0</v>
      </c>
      <c r="P144" s="199">
        <f>'Indicator Data'!E146/'Indicator Data'!$AX146</f>
        <v>6.3227496199641964E-4</v>
      </c>
      <c r="Q144" s="199">
        <f>'Indicator Data'!F146/'Indicator Data'!$AX146</f>
        <v>0</v>
      </c>
      <c r="R144" s="199">
        <f>'Indicator Data'!G146/'Indicator Data'!$AX146</f>
        <v>0</v>
      </c>
      <c r="S144" s="199">
        <f>'Indicator Data'!H146/'Indicator Data'!$AX146</f>
        <v>0</v>
      </c>
      <c r="T144" s="199">
        <f>'Indicator Data'!I146/'Indicator Data'!$AX146</f>
        <v>0</v>
      </c>
      <c r="U144" s="199">
        <f>'Indicator Data'!J146/'Indicator Data'!$AX146</f>
        <v>7.2972936432704654E-3</v>
      </c>
      <c r="V144" s="196">
        <f t="shared" si="65"/>
        <v>5.4015054163208003</v>
      </c>
      <c r="W144" s="196">
        <f t="shared" si="66"/>
        <v>0</v>
      </c>
      <c r="X144" s="196">
        <f t="shared" si="67"/>
        <v>3.1461840382843991</v>
      </c>
      <c r="Y144" s="196">
        <f t="shared" si="68"/>
        <v>0.90324994570917028</v>
      </c>
      <c r="Z144" s="196">
        <f t="shared" si="69"/>
        <v>0</v>
      </c>
      <c r="AA144" s="196">
        <f t="shared" si="70"/>
        <v>0</v>
      </c>
      <c r="AB144" s="196">
        <f t="shared" si="71"/>
        <v>0</v>
      </c>
      <c r="AC144" s="196">
        <f t="shared" si="72"/>
        <v>0</v>
      </c>
      <c r="AD144" s="196">
        <f t="shared" si="73"/>
        <v>0</v>
      </c>
      <c r="AE144" s="196">
        <f t="shared" si="74"/>
        <v>0</v>
      </c>
      <c r="AF144" s="196">
        <f t="shared" si="75"/>
        <v>2.4324312144234881</v>
      </c>
      <c r="AG144" s="196">
        <f>IF('Indicator Data'!K146=0,0,IF('Indicator Data'!K146&gt;AG$194,10,IF('Indicator Data'!K146&lt;AG$195,0,10-(AG$194-'Indicator Data'!K146)/(AG$194-AG$195)*10)))</f>
        <v>4.3478260869565224</v>
      </c>
      <c r="AH144" s="196">
        <f t="shared" si="76"/>
        <v>6.5814550322962049</v>
      </c>
      <c r="AI144" s="196">
        <f t="shared" si="77"/>
        <v>0</v>
      </c>
      <c r="AJ144" s="196">
        <f t="shared" si="78"/>
        <v>0</v>
      </c>
      <c r="AK144" s="196">
        <f t="shared" si="79"/>
        <v>0</v>
      </c>
      <c r="AL144" s="196">
        <f t="shared" si="80"/>
        <v>0</v>
      </c>
      <c r="AM144" s="196">
        <f t="shared" si="81"/>
        <v>0</v>
      </c>
      <c r="AN144" s="196">
        <f t="shared" si="82"/>
        <v>7.7837880204684593</v>
      </c>
      <c r="AO144" s="193">
        <f t="shared" si="83"/>
        <v>4.1403217082323964</v>
      </c>
      <c r="AP144" s="193">
        <f t="shared" si="84"/>
        <v>4.776270888371597</v>
      </c>
      <c r="AQ144" s="193">
        <f t="shared" si="85"/>
        <v>0</v>
      </c>
      <c r="AR144" s="193">
        <f t="shared" si="86"/>
        <v>0</v>
      </c>
      <c r="AS144" s="196">
        <f t="shared" si="87"/>
        <v>6.0658070537124908</v>
      </c>
      <c r="AT144" s="196">
        <f>IF('Indicator Data'!AY146&lt;1000,"x",IF('Indicator Data'!L146&gt;AT$194,10,IF('Indicator Data'!L146&lt;AT$195,0,10-(AT$194-'Indicator Data'!L146)/(AT$194-AT$195)*10)))</f>
        <v>2.2222222222222223</v>
      </c>
      <c r="AU144" s="193">
        <f t="shared" si="88"/>
        <v>4.1440146379673566</v>
      </c>
      <c r="AV144" s="191">
        <f t="shared" si="89"/>
        <v>2.8713070090192478</v>
      </c>
      <c r="AW144" s="196">
        <f>IF('Indicator Data'!M146=0,0,IF('Indicator Data'!M146&gt;AW$194,10,IF('Indicator Data'!M146&lt;AW$195,0,10-(AW$194-'Indicator Data'!M146)/(AW$194-AW$195)*10)))</f>
        <v>1.5984932992440566</v>
      </c>
      <c r="AX144" s="196">
        <f>IF('Indicator Data'!N146=0,0,IF(LOG('Indicator Data'!N146)&gt;LOG(AX$194),10,IF(LOG('Indicator Data'!N146)&lt;LOG(AX$195),0,10-(LOG(AX$194)-LOG('Indicator Data'!N146))/(LOG(AX$194)-LOG(AX$195))*10)))</f>
        <v>3.0319500688266432</v>
      </c>
      <c r="AY144" s="193">
        <f t="shared" si="90"/>
        <v>2.3444714335734504</v>
      </c>
      <c r="AZ144" s="196">
        <f>'Indicator Data'!O146</f>
        <v>3</v>
      </c>
      <c r="BA144" s="196">
        <f>'Indicator Data'!P146</f>
        <v>0</v>
      </c>
      <c r="BB144" s="193">
        <f t="shared" si="91"/>
        <v>0</v>
      </c>
      <c r="BC144" s="191">
        <f t="shared" si="92"/>
        <v>1.6411300035014154</v>
      </c>
      <c r="BD144" s="68"/>
    </row>
    <row r="145" spans="1:57" s="43" customFormat="1" x14ac:dyDescent="0.2">
      <c r="A145" s="65" t="s">
        <v>266</v>
      </c>
      <c r="B145" s="69" t="s">
        <v>265</v>
      </c>
      <c r="C145" s="196">
        <f>IF('Indicator Data'!C147=0,0,IF(LOG('Indicator Data'!C147)&gt;C$194,10,IF(LOG('Indicator Data'!C147)&lt;C$195,0,10-(C$194-LOG('Indicator Data'!C147))/(C$194-C$195)*10)))</f>
        <v>2.2069851804322465</v>
      </c>
      <c r="D145" s="196">
        <f>IF('Indicator Data'!D147=0,0,IF(LOG('Indicator Data'!D147)&gt;D$194,10,IF(LOG('Indicator Data'!D147)&lt;D$195,0,10-(D$194-LOG('Indicator Data'!D147))/(D$194-D$195)*10)))</f>
        <v>0</v>
      </c>
      <c r="E145" s="196">
        <f t="shared" si="62"/>
        <v>1.1645170929007322</v>
      </c>
      <c r="F145" s="196">
        <f>IF('Indicator Data'!E147=0,0,IF(LOG('Indicator Data'!E147)&gt;F$194,10,IF(LOG('Indicator Data'!E147)&lt;F$195,0,10-(F$194-LOG('Indicator Data'!E147))/(F$194-F$195)*10)))</f>
        <v>0</v>
      </c>
      <c r="G145" s="196">
        <f>IF('Indicator Data'!F147=0,0,IF(LOG('Indicator Data'!F147)&gt;G$194,10,IF(LOG('Indicator Data'!F147)&lt;G$195,0,10-(G$194-LOG('Indicator Data'!F147))/(G$194-G$195)*10)))</f>
        <v>4.4525923465528292</v>
      </c>
      <c r="H145" s="196">
        <f>IF('Indicator Data'!G147=0,0,IF(LOG('Indicator Data'!G147)&gt;H$194,10,IF(LOG('Indicator Data'!G147)&lt;H$195,0,10-(H$194-LOG('Indicator Data'!G147))/(H$194-H$195)*10)))</f>
        <v>5.3137289830978345</v>
      </c>
      <c r="I145" s="196">
        <f>IF('Indicator Data'!H147=0,0,IF(LOG('Indicator Data'!H147)&gt;I$194,10,IF(LOG('Indicator Data'!H147)&lt;I$195,0,10-(I$194-LOG('Indicator Data'!H147))/(I$194-I$195)*10)))</f>
        <v>6.8499862050971387</v>
      </c>
      <c r="J145" s="196">
        <f t="shared" si="63"/>
        <v>6.1408626892153153</v>
      </c>
      <c r="K145" s="196">
        <f>IF('Indicator Data'!I147=0,0,IF(LOG('Indicator Data'!I147)&gt;K$194,10,IF(LOG('Indicator Data'!I147)&lt;K$195,0,10-(K$194-LOG('Indicator Data'!I147))/(K$194-K$195)*10)))</f>
        <v>4.212313773933678</v>
      </c>
      <c r="L145" s="196">
        <f t="shared" si="64"/>
        <v>5.2554526017643566</v>
      </c>
      <c r="M145" s="196">
        <f>IF('Indicator Data'!J147=0,0,IF(LOG('Indicator Data'!J147)&gt;M$194,10,IF(LOG('Indicator Data'!J147)&lt;M$195,0,10-(M$194-LOG('Indicator Data'!J147))/(M$194-M$195)*10)))</f>
        <v>0</v>
      </c>
      <c r="N145" s="199">
        <f>'Indicator Data'!C147/'Indicator Data'!$AX147</f>
        <v>1.4088569766391584E-3</v>
      </c>
      <c r="O145" s="199">
        <f>'Indicator Data'!D147/'Indicator Data'!$AX147</f>
        <v>0</v>
      </c>
      <c r="P145" s="199">
        <f>'Indicator Data'!E147/'Indicator Data'!$AX147</f>
        <v>0</v>
      </c>
      <c r="Q145" s="199">
        <f>'Indicator Data'!F147/'Indicator Data'!$AX147</f>
        <v>1.1145762211437324E-2</v>
      </c>
      <c r="R145" s="199">
        <f>'Indicator Data'!G147/'Indicator Data'!$AX147</f>
        <v>8.3740842575335386E-2</v>
      </c>
      <c r="S145" s="199">
        <f>'Indicator Data'!H147/'Indicator Data'!$AX147</f>
        <v>2.0944437268181064E-2</v>
      </c>
      <c r="T145" s="199">
        <f>'Indicator Data'!I147/'Indicator Data'!$AX147</f>
        <v>2.0852171024708902E-3</v>
      </c>
      <c r="U145" s="199">
        <f>'Indicator Data'!J147/'Indicator Data'!$AX147</f>
        <v>0</v>
      </c>
      <c r="V145" s="196">
        <f t="shared" si="65"/>
        <v>7.0442848831957923</v>
      </c>
      <c r="W145" s="196">
        <f t="shared" si="66"/>
        <v>0</v>
      </c>
      <c r="X145" s="196">
        <f t="shared" si="67"/>
        <v>4.3889865892097211</v>
      </c>
      <c r="Y145" s="196">
        <f t="shared" si="68"/>
        <v>0</v>
      </c>
      <c r="Z145" s="196">
        <f t="shared" si="69"/>
        <v>10</v>
      </c>
      <c r="AA145" s="196">
        <f t="shared" si="70"/>
        <v>10</v>
      </c>
      <c r="AB145" s="196">
        <f t="shared" si="71"/>
        <v>10</v>
      </c>
      <c r="AC145" s="196">
        <f t="shared" si="72"/>
        <v>10</v>
      </c>
      <c r="AD145" s="196">
        <f t="shared" si="73"/>
        <v>10</v>
      </c>
      <c r="AE145" s="196">
        <f t="shared" si="74"/>
        <v>10</v>
      </c>
      <c r="AF145" s="196">
        <f t="shared" si="75"/>
        <v>0</v>
      </c>
      <c r="AG145" s="196">
        <f>IF('Indicator Data'!K147=0,0,IF('Indicator Data'!K147&gt;AG$194,10,IF('Indicator Data'!K147&lt;AG$195,0,10-(AG$194-'Indicator Data'!K147)/(AG$194-AG$195)*10)))</f>
        <v>0</v>
      </c>
      <c r="AH145" s="196">
        <f t="shared" si="76"/>
        <v>4.6256350318140189</v>
      </c>
      <c r="AI145" s="196">
        <f t="shared" si="77"/>
        <v>0</v>
      </c>
      <c r="AJ145" s="196">
        <f t="shared" si="78"/>
        <v>7.6568644915489177</v>
      </c>
      <c r="AK145" s="196">
        <f t="shared" si="79"/>
        <v>8.4249931025485694</v>
      </c>
      <c r="AL145" s="196">
        <f t="shared" si="80"/>
        <v>8.0650457718870356</v>
      </c>
      <c r="AM145" s="196">
        <f t="shared" si="81"/>
        <v>7.106156886966839</v>
      </c>
      <c r="AN145" s="196">
        <f t="shared" si="82"/>
        <v>0</v>
      </c>
      <c r="AO145" s="193">
        <f t="shared" si="83"/>
        <v>2.9341774829587051</v>
      </c>
      <c r="AP145" s="193">
        <f t="shared" si="84"/>
        <v>0</v>
      </c>
      <c r="AQ145" s="193">
        <f t="shared" si="85"/>
        <v>8.3911195333957433</v>
      </c>
      <c r="AR145" s="193">
        <f t="shared" si="86"/>
        <v>8.5603686245775314</v>
      </c>
      <c r="AS145" s="196">
        <f t="shared" si="87"/>
        <v>0</v>
      </c>
      <c r="AT145" s="196" t="str">
        <f>IF('Indicator Data'!AY147&lt;1000,"x",IF('Indicator Data'!L147&gt;AT$194,10,IF('Indicator Data'!L147&lt;AT$195,0,10-(AT$194-'Indicator Data'!L147)/(AT$194-AT$195)*10)))</f>
        <v>x</v>
      </c>
      <c r="AU145" s="193">
        <f t="shared" si="88"/>
        <v>0</v>
      </c>
      <c r="AV145" s="191">
        <f t="shared" si="89"/>
        <v>5.2352986514105773</v>
      </c>
      <c r="AW145" s="196">
        <f>IF('Indicator Data'!M147=0,0,IF('Indicator Data'!M147&gt;AW$194,10,IF('Indicator Data'!M147&lt;AW$195,0,10-(AW$194-'Indicator Data'!M147)/(AW$194-AW$195)*10)))</f>
        <v>1.1627122277216628E-2</v>
      </c>
      <c r="AX145" s="196">
        <f>IF('Indicator Data'!N147=0,0,IF(LOG('Indicator Data'!N147)&gt;LOG(AX$194),10,IF(LOG('Indicator Data'!N147)&lt;LOG(AX$195),0,10-(LOG(AX$194)-LOG('Indicator Data'!N147))/(LOG(AX$194)-LOG(AX$195))*10)))</f>
        <v>0</v>
      </c>
      <c r="AY145" s="193">
        <f t="shared" si="90"/>
        <v>5.8150828220782103E-3</v>
      </c>
      <c r="AZ145" s="196">
        <f>'Indicator Data'!O147</f>
        <v>0</v>
      </c>
      <c r="BA145" s="196">
        <f>'Indicator Data'!P147</f>
        <v>0</v>
      </c>
      <c r="BB145" s="193">
        <f t="shared" si="91"/>
        <v>0</v>
      </c>
      <c r="BC145" s="191">
        <f t="shared" si="92"/>
        <v>4.0705579754547472E-3</v>
      </c>
      <c r="BD145" s="68"/>
    </row>
    <row r="146" spans="1:57" s="43" customFormat="1" x14ac:dyDescent="0.2">
      <c r="A146" s="65" t="s">
        <v>268</v>
      </c>
      <c r="B146" s="69" t="s">
        <v>267</v>
      </c>
      <c r="C146" s="196">
        <f>IF('Indicator Data'!C148=0,0,IF(LOG('Indicator Data'!C148)&gt;C$194,10,IF(LOG('Indicator Data'!C148)&lt;C$195,0,10-(C$194-LOG('Indicator Data'!C148))/(C$194-C$195)*10)))</f>
        <v>3.7655787738185591</v>
      </c>
      <c r="D146" s="196">
        <f>IF('Indicator Data'!D148=0,0,IF(LOG('Indicator Data'!D148)&gt;D$194,10,IF(LOG('Indicator Data'!D148)&lt;D$195,0,10-(D$194-LOG('Indicator Data'!D148))/(D$194-D$195)*10)))</f>
        <v>0</v>
      </c>
      <c r="E146" s="196">
        <f t="shared" si="62"/>
        <v>2.0768969244805309</v>
      </c>
      <c r="F146" s="196">
        <f>IF('Indicator Data'!E148=0,0,IF(LOG('Indicator Data'!E148)&gt;F$194,10,IF(LOG('Indicator Data'!E148)&lt;F$195,0,10-(F$194-LOG('Indicator Data'!E148))/(F$194-F$195)*10)))</f>
        <v>0</v>
      </c>
      <c r="G146" s="196">
        <f>IF('Indicator Data'!F148=0,0,IF(LOG('Indicator Data'!F148)&gt;G$194,10,IF(LOG('Indicator Data'!F148)&lt;G$195,0,10-(G$194-LOG('Indicator Data'!F148))/(G$194-G$195)*10)))</f>
        <v>4.5439134238994514</v>
      </c>
      <c r="H146" s="196">
        <f>IF('Indicator Data'!G148=0,0,IF(LOG('Indicator Data'!G148)&gt;H$194,10,IF(LOG('Indicator Data'!G148)&lt;H$195,0,10-(H$194-LOG('Indicator Data'!G148))/(H$194-H$195)*10)))</f>
        <v>5.804767368864943</v>
      </c>
      <c r="I146" s="196">
        <f>IF('Indicator Data'!H148=0,0,IF(LOG('Indicator Data'!H148)&gt;I$194,10,IF(LOG('Indicator Data'!H148)&lt;I$195,0,10-(I$194-LOG('Indicator Data'!H148))/(I$194-I$195)*10)))</f>
        <v>8.2376390368631291</v>
      </c>
      <c r="J146" s="196">
        <f t="shared" si="63"/>
        <v>7.206289660685381</v>
      </c>
      <c r="K146" s="196">
        <f>IF('Indicator Data'!I148=0,0,IF(LOG('Indicator Data'!I148)&gt;K$194,10,IF(LOG('Indicator Data'!I148)&lt;K$195,0,10-(K$194-LOG('Indicator Data'!I148))/(K$194-K$195)*10)))</f>
        <v>4.3167249841904987</v>
      </c>
      <c r="L146" s="196">
        <f t="shared" si="64"/>
        <v>5.9602990692215405</v>
      </c>
      <c r="M146" s="196">
        <f>IF('Indicator Data'!J148=0,0,IF(LOG('Indicator Data'!J148)&gt;M$194,10,IF(LOG('Indicator Data'!J148)&lt;M$195,0,10-(M$194-LOG('Indicator Data'!J148))/(M$194-M$195)*10)))</f>
        <v>0</v>
      </c>
      <c r="N146" s="199">
        <f>'Indicator Data'!C148/'Indicator Data'!$AX148</f>
        <v>1.7599858165325754E-3</v>
      </c>
      <c r="O146" s="199">
        <f>'Indicator Data'!D148/'Indicator Data'!$AX148</f>
        <v>0</v>
      </c>
      <c r="P146" s="199">
        <f>'Indicator Data'!E148/'Indicator Data'!$AX148</f>
        <v>0</v>
      </c>
      <c r="Q146" s="199">
        <f>'Indicator Data'!F148/'Indicator Data'!$AX148</f>
        <v>3.6044833848128907E-3</v>
      </c>
      <c r="R146" s="199">
        <f>'Indicator Data'!G148/'Indicator Data'!$AX148</f>
        <v>4.3818887054034333E-2</v>
      </c>
      <c r="S146" s="199">
        <f>'Indicator Data'!H148/'Indicator Data'!$AX148</f>
        <v>1.6239377197939355E-2</v>
      </c>
      <c r="T146" s="199">
        <f>'Indicator Data'!I148/'Indicator Data'!$AX148</f>
        <v>6.5835312964619003E-4</v>
      </c>
      <c r="U146" s="199">
        <f>'Indicator Data'!J148/'Indicator Data'!$AX148</f>
        <v>0</v>
      </c>
      <c r="V146" s="196">
        <f t="shared" si="65"/>
        <v>8.7999290826628762</v>
      </c>
      <c r="W146" s="196">
        <f t="shared" si="66"/>
        <v>0</v>
      </c>
      <c r="X146" s="196">
        <f t="shared" si="67"/>
        <v>6.0435870296595482</v>
      </c>
      <c r="Y146" s="196">
        <f t="shared" si="68"/>
        <v>0</v>
      </c>
      <c r="Z146" s="196">
        <f t="shared" si="69"/>
        <v>7.208966769625782</v>
      </c>
      <c r="AA146" s="196">
        <f t="shared" si="70"/>
        <v>8.7637774108068669</v>
      </c>
      <c r="AB146" s="196">
        <f t="shared" si="71"/>
        <v>10</v>
      </c>
      <c r="AC146" s="196">
        <f t="shared" si="72"/>
        <v>9.4961347781905303</v>
      </c>
      <c r="AD146" s="196">
        <f t="shared" si="73"/>
        <v>10</v>
      </c>
      <c r="AE146" s="196">
        <f t="shared" si="74"/>
        <v>9.7715521733672226</v>
      </c>
      <c r="AF146" s="196">
        <f t="shared" si="75"/>
        <v>0</v>
      </c>
      <c r="AG146" s="196">
        <f>IF('Indicator Data'!K148=0,0,IF('Indicator Data'!K148&gt;AG$194,10,IF('Indicator Data'!K148&lt;AG$195,0,10-(AG$194-'Indicator Data'!K148)/(AG$194-AG$195)*10)))</f>
        <v>1.4492753623188417</v>
      </c>
      <c r="AH146" s="196">
        <f t="shared" si="76"/>
        <v>6.2827539282407177</v>
      </c>
      <c r="AI146" s="196">
        <f t="shared" si="77"/>
        <v>0</v>
      </c>
      <c r="AJ146" s="196">
        <f t="shared" si="78"/>
        <v>7.2842723898359054</v>
      </c>
      <c r="AK146" s="196">
        <f t="shared" si="79"/>
        <v>9.1188195184315646</v>
      </c>
      <c r="AL146" s="196">
        <f t="shared" si="80"/>
        <v>8.3499195909631254</v>
      </c>
      <c r="AM146" s="196">
        <f t="shared" si="81"/>
        <v>7.1583624920952493</v>
      </c>
      <c r="AN146" s="196">
        <f t="shared" si="82"/>
        <v>0</v>
      </c>
      <c r="AO146" s="193">
        <f t="shared" si="83"/>
        <v>4.3449380459477744</v>
      </c>
      <c r="AP146" s="193">
        <f t="shared" si="84"/>
        <v>0</v>
      </c>
      <c r="AQ146" s="193">
        <f t="shared" si="85"/>
        <v>6.0488830152457629</v>
      </c>
      <c r="AR146" s="193">
        <f t="shared" si="86"/>
        <v>8.4843609693290603</v>
      </c>
      <c r="AS146" s="196">
        <f t="shared" si="87"/>
        <v>0.72463768115942084</v>
      </c>
      <c r="AT146" s="196" t="str">
        <f>IF('Indicator Data'!AY148&lt;1000,"x",IF('Indicator Data'!L148&gt;AT$194,10,IF('Indicator Data'!L148&lt;AT$195,0,10-(AT$194-'Indicator Data'!L148)/(AT$194-AT$195)*10)))</f>
        <v>x</v>
      </c>
      <c r="AU146" s="193">
        <f t="shared" si="88"/>
        <v>0.72463768115942084</v>
      </c>
      <c r="AV146" s="191">
        <f t="shared" si="89"/>
        <v>4.7539116742521186</v>
      </c>
      <c r="AW146" s="196">
        <f>IF('Indicator Data'!M148=0,0,IF('Indicator Data'!M148&gt;AW$194,10,IF('Indicator Data'!M148&lt;AW$195,0,10-(AW$194-'Indicator Data'!M148)/(AW$194-AW$195)*10)))</f>
        <v>2.0028765319793251E-2</v>
      </c>
      <c r="AX146" s="196">
        <f>IF('Indicator Data'!N148=0,0,IF(LOG('Indicator Data'!N148)&gt;LOG(AX$194),10,IF(LOG('Indicator Data'!N148)&lt;LOG(AX$195),0,10-(LOG(AX$194)-LOG('Indicator Data'!N148))/(LOG(AX$194)-LOG(AX$195))*10)))</f>
        <v>0</v>
      </c>
      <c r="AY146" s="193">
        <f t="shared" si="90"/>
        <v>1.0018899685686478E-2</v>
      </c>
      <c r="AZ146" s="196">
        <f>'Indicator Data'!O148</f>
        <v>0</v>
      </c>
      <c r="BA146" s="196">
        <f>'Indicator Data'!P148</f>
        <v>0</v>
      </c>
      <c r="BB146" s="193">
        <f t="shared" si="91"/>
        <v>0</v>
      </c>
      <c r="BC146" s="191">
        <f t="shared" si="92"/>
        <v>7.0132297799805343E-3</v>
      </c>
      <c r="BD146" s="68"/>
    </row>
    <row r="147" spans="1:57" s="43" customFormat="1" x14ac:dyDescent="0.2">
      <c r="A147" s="65" t="s">
        <v>270</v>
      </c>
      <c r="B147" s="69" t="s">
        <v>269</v>
      </c>
      <c r="C147" s="196">
        <f>IF('Indicator Data'!C149=0,0,IF(LOG('Indicator Data'!C149)&gt;C$194,10,IF(LOG('Indicator Data'!C149)&lt;C$195,0,10-(C$194-LOG('Indicator Data'!C149))/(C$194-C$195)*10)))</f>
        <v>2.7543315171680902</v>
      </c>
      <c r="D147" s="196">
        <f>IF('Indicator Data'!D149=0,0,IF(LOG('Indicator Data'!D149)&gt;D$194,10,IF(LOG('Indicator Data'!D149)&lt;D$195,0,10-(D$194-LOG('Indicator Data'!D149))/(D$194-D$195)*10)))</f>
        <v>0</v>
      </c>
      <c r="E147" s="196">
        <f t="shared" si="62"/>
        <v>1.4750794279249824</v>
      </c>
      <c r="F147" s="196">
        <f>IF('Indicator Data'!E149=0,0,IF(LOG('Indicator Data'!E149)&gt;F$194,10,IF(LOG('Indicator Data'!E149)&lt;F$195,0,10-(F$194-LOG('Indicator Data'!E149))/(F$194-F$195)*10)))</f>
        <v>0</v>
      </c>
      <c r="G147" s="196">
        <f>IF('Indicator Data'!F149=0,0,IF(LOG('Indicator Data'!F149)&gt;G$194,10,IF(LOG('Indicator Data'!F149)&lt;G$195,0,10-(G$194-LOG('Indicator Data'!F149))/(G$194-G$195)*10)))</f>
        <v>0</v>
      </c>
      <c r="H147" s="196">
        <f>IF('Indicator Data'!G149=0,0,IF(LOG('Indicator Data'!G149)&gt;H$194,10,IF(LOG('Indicator Data'!G149)&lt;H$195,0,10-(H$194-LOG('Indicator Data'!G149))/(H$194-H$195)*10)))</f>
        <v>4.6423680546046286</v>
      </c>
      <c r="I147" s="196">
        <f>IF('Indicator Data'!H149=0,0,IF(LOG('Indicator Data'!H149)&gt;I$194,10,IF(LOG('Indicator Data'!H149)&lt;I$195,0,10-(I$194-LOG('Indicator Data'!H149))/(I$194-I$195)*10)))</f>
        <v>1.6838332610663542</v>
      </c>
      <c r="J147" s="196">
        <f t="shared" si="63"/>
        <v>3.3019729938644726</v>
      </c>
      <c r="K147" s="196">
        <f>IF('Indicator Data'!I149=0,0,IF(LOG('Indicator Data'!I149)&gt;K$194,10,IF(LOG('Indicator Data'!I149)&lt;K$195,0,10-(K$194-LOG('Indicator Data'!I149))/(K$194-K$195)*10)))</f>
        <v>1.7254550566359494</v>
      </c>
      <c r="L147" s="196">
        <f t="shared" si="64"/>
        <v>2.5499263537093264</v>
      </c>
      <c r="M147" s="196">
        <f>IF('Indicator Data'!J149=0,0,IF(LOG('Indicator Data'!J149)&gt;M$194,10,IF(LOG('Indicator Data'!J149)&lt;M$195,0,10-(M$194-LOG('Indicator Data'!J149))/(M$194-M$195)*10)))</f>
        <v>0</v>
      </c>
      <c r="N147" s="199">
        <f>'Indicator Data'!C149/'Indicator Data'!$AX149</f>
        <v>1.1556397783153449E-3</v>
      </c>
      <c r="O147" s="199">
        <f>'Indicator Data'!D149/'Indicator Data'!$AX149</f>
        <v>0</v>
      </c>
      <c r="P147" s="199">
        <f>'Indicator Data'!E149/'Indicator Data'!$AX149</f>
        <v>0</v>
      </c>
      <c r="Q147" s="199">
        <f>'Indicator Data'!F149/'Indicator Data'!$AX149</f>
        <v>0</v>
      </c>
      <c r="R147" s="199">
        <f>'Indicator Data'!G149/'Indicator Data'!$AX149</f>
        <v>1.9154635970486316E-2</v>
      </c>
      <c r="S147" s="199">
        <f>'Indicator Data'!H149/'Indicator Data'!$AX149</f>
        <v>2.9257677854680771E-4</v>
      </c>
      <c r="T147" s="199">
        <f>'Indicator Data'!I149/'Indicator Data'!$AX149</f>
        <v>2.4686165689886903E-4</v>
      </c>
      <c r="U147" s="199">
        <f>'Indicator Data'!J149/'Indicator Data'!$AX149</f>
        <v>0</v>
      </c>
      <c r="V147" s="196">
        <f t="shared" si="65"/>
        <v>5.7781988915767242</v>
      </c>
      <c r="W147" s="196">
        <f t="shared" si="66"/>
        <v>0</v>
      </c>
      <c r="X147" s="196">
        <f t="shared" si="67"/>
        <v>3.4134114406219633</v>
      </c>
      <c r="Y147" s="196">
        <f t="shared" si="68"/>
        <v>0</v>
      </c>
      <c r="Z147" s="196">
        <f t="shared" si="69"/>
        <v>0</v>
      </c>
      <c r="AA147" s="196">
        <f t="shared" si="70"/>
        <v>3.8309271940972636</v>
      </c>
      <c r="AB147" s="196">
        <f t="shared" si="71"/>
        <v>2.9257677854680768</v>
      </c>
      <c r="AC147" s="196">
        <f t="shared" si="72"/>
        <v>3.3916030416430143</v>
      </c>
      <c r="AD147" s="196">
        <f t="shared" si="73"/>
        <v>8.2287218966289686</v>
      </c>
      <c r="AE147" s="196">
        <f t="shared" si="74"/>
        <v>6.3940541048260791</v>
      </c>
      <c r="AF147" s="196">
        <f t="shared" si="75"/>
        <v>0</v>
      </c>
      <c r="AG147" s="196">
        <f>IF('Indicator Data'!K149=0,0,IF('Indicator Data'!K149&gt;AG$194,10,IF('Indicator Data'!K149&lt;AG$195,0,10-(AG$194-'Indicator Data'!K149)/(AG$194-AG$195)*10)))</f>
        <v>0</v>
      </c>
      <c r="AH147" s="196">
        <f t="shared" si="76"/>
        <v>4.2662652043724076</v>
      </c>
      <c r="AI147" s="196">
        <f t="shared" si="77"/>
        <v>0</v>
      </c>
      <c r="AJ147" s="196">
        <f t="shared" si="78"/>
        <v>4.2366476243509457</v>
      </c>
      <c r="AK147" s="196">
        <f t="shared" si="79"/>
        <v>2.3048005232672155</v>
      </c>
      <c r="AL147" s="196">
        <f t="shared" si="80"/>
        <v>3.3304517181546052</v>
      </c>
      <c r="AM147" s="196">
        <f t="shared" si="81"/>
        <v>4.977088476632459</v>
      </c>
      <c r="AN147" s="196">
        <f t="shared" si="82"/>
        <v>0</v>
      </c>
      <c r="AO147" s="193">
        <f t="shared" si="83"/>
        <v>2.4986040479799096</v>
      </c>
      <c r="AP147" s="193">
        <f t="shared" si="84"/>
        <v>0</v>
      </c>
      <c r="AQ147" s="193">
        <f t="shared" si="85"/>
        <v>0</v>
      </c>
      <c r="AR147" s="193">
        <f t="shared" si="86"/>
        <v>4.7563021807023684</v>
      </c>
      <c r="AS147" s="196">
        <f t="shared" si="87"/>
        <v>0</v>
      </c>
      <c r="AT147" s="196" t="str">
        <f>IF('Indicator Data'!AY149&lt;1000,"x",IF('Indicator Data'!L149&gt;AT$194,10,IF('Indicator Data'!L149&lt;AT$195,0,10-(AT$194-'Indicator Data'!L149)/(AT$194-AT$195)*10)))</f>
        <v>x</v>
      </c>
      <c r="AU147" s="193">
        <f t="shared" si="88"/>
        <v>0</v>
      </c>
      <c r="AV147" s="191">
        <f t="shared" si="89"/>
        <v>1.668308488226836</v>
      </c>
      <c r="AW147" s="196">
        <f>IF('Indicator Data'!M149=0,0,IF('Indicator Data'!M149&gt;AW$194,10,IF('Indicator Data'!M149&lt;AW$195,0,10-(AW$194-'Indicator Data'!M149)/(AW$194-AW$195)*10)))</f>
        <v>9.9027839464582712E-3</v>
      </c>
      <c r="AX147" s="196">
        <f>IF('Indicator Data'!N149=0,0,IF(LOG('Indicator Data'!N149)&gt;LOG(AX$194),10,IF(LOG('Indicator Data'!N149)&lt;LOG(AX$195),0,10-(LOG(AX$194)-LOG('Indicator Data'!N149))/(LOG(AX$194)-LOG(AX$195))*10)))</f>
        <v>0</v>
      </c>
      <c r="AY147" s="193">
        <f t="shared" si="90"/>
        <v>4.9524956978430623E-3</v>
      </c>
      <c r="AZ147" s="196">
        <f>'Indicator Data'!O149</f>
        <v>0</v>
      </c>
      <c r="BA147" s="196">
        <f>'Indicator Data'!P149</f>
        <v>0</v>
      </c>
      <c r="BB147" s="193">
        <f t="shared" si="91"/>
        <v>0</v>
      </c>
      <c r="BC147" s="191">
        <f t="shared" si="92"/>
        <v>3.4667469884901436E-3</v>
      </c>
      <c r="BD147" s="68"/>
    </row>
    <row r="148" spans="1:57" s="43" customFormat="1" x14ac:dyDescent="0.2">
      <c r="A148" s="65" t="s">
        <v>272</v>
      </c>
      <c r="B148" s="69" t="s">
        <v>271</v>
      </c>
      <c r="C148" s="196">
        <f>IF('Indicator Data'!C150=0,0,IF(LOG('Indicator Data'!C150)&gt;C$194,10,IF(LOG('Indicator Data'!C150)&lt;C$195,0,10-(C$194-LOG('Indicator Data'!C150))/(C$194-C$195)*10)))</f>
        <v>0</v>
      </c>
      <c r="D148" s="196">
        <f>IF('Indicator Data'!D150=0,0,IF(LOG('Indicator Data'!D150)&gt;D$194,10,IF(LOG('Indicator Data'!D150)&lt;D$195,0,10-(D$194-LOG('Indicator Data'!D150))/(D$194-D$195)*10)))</f>
        <v>0</v>
      </c>
      <c r="E148" s="196">
        <f t="shared" si="62"/>
        <v>0</v>
      </c>
      <c r="F148" s="196">
        <f>IF('Indicator Data'!E150=0,0,IF(LOG('Indicator Data'!E150)&gt;F$194,10,IF(LOG('Indicator Data'!E150)&lt;F$195,0,10-(F$194-LOG('Indicator Data'!E150))/(F$194-F$195)*10)))</f>
        <v>0</v>
      </c>
      <c r="G148" s="196">
        <f>IF('Indicator Data'!F150=0,0,IF(LOG('Indicator Data'!F150)&gt;G$194,10,IF(LOG('Indicator Data'!F150)&lt;G$195,0,10-(G$194-LOG('Indicator Data'!F150))/(G$194-G$195)*10)))</f>
        <v>0</v>
      </c>
      <c r="H148" s="196">
        <f>IF('Indicator Data'!G150=0,0,IF(LOG('Indicator Data'!G150)&gt;H$194,10,IF(LOG('Indicator Data'!G150)&lt;H$195,0,10-(H$194-LOG('Indicator Data'!G150))/(H$194-H$195)*10)))</f>
        <v>6.7247764331773965</v>
      </c>
      <c r="I148" s="196">
        <f>IF('Indicator Data'!H150=0,0,IF(LOG('Indicator Data'!H150)&gt;I$194,10,IF(LOG('Indicator Data'!H150)&lt;I$195,0,10-(I$194-LOG('Indicator Data'!H150))/(I$194-I$195)*10)))</f>
        <v>0</v>
      </c>
      <c r="J148" s="196">
        <f t="shared" si="63"/>
        <v>4.1299183779858266</v>
      </c>
      <c r="K148" s="196">
        <f>IF('Indicator Data'!I150=0,0,IF(LOG('Indicator Data'!I150)&gt;K$194,10,IF(LOG('Indicator Data'!I150)&lt;K$195,0,10-(K$194-LOG('Indicator Data'!I150))/(K$194-K$195)*10)))</f>
        <v>5.400992073336651</v>
      </c>
      <c r="L148" s="196">
        <f t="shared" si="64"/>
        <v>4.7973609155623986</v>
      </c>
      <c r="M148" s="196">
        <f>IF('Indicator Data'!J150=0,0,IF(LOG('Indicator Data'!J150)&gt;M$194,10,IF(LOG('Indicator Data'!J150)&lt;M$195,0,10-(M$194-LOG('Indicator Data'!J150))/(M$194-M$195)*10)))</f>
        <v>0</v>
      </c>
      <c r="N148" s="199">
        <f>'Indicator Data'!C150/'Indicator Data'!$AX150</f>
        <v>0</v>
      </c>
      <c r="O148" s="199">
        <f>'Indicator Data'!D150/'Indicator Data'!$AX150</f>
        <v>0</v>
      </c>
      <c r="P148" s="199">
        <f>'Indicator Data'!E150/'Indicator Data'!$AX150</f>
        <v>0</v>
      </c>
      <c r="Q148" s="199">
        <f>'Indicator Data'!F150/'Indicator Data'!$AX150</f>
        <v>0</v>
      </c>
      <c r="R148" s="199">
        <f>'Indicator Data'!G150/'Indicator Data'!$AX150</f>
        <v>0.12099993696552014</v>
      </c>
      <c r="S148" s="199">
        <f>'Indicator Data'!H150/'Indicator Data'!$AX150</f>
        <v>1.0505746643413947E-5</v>
      </c>
      <c r="T148" s="199">
        <f>'Indicator Data'!I150/'Indicator Data'!$AX150</f>
        <v>1.1766436240623621E-3</v>
      </c>
      <c r="U148" s="199">
        <f>'Indicator Data'!J150/'Indicator Data'!$AX150</f>
        <v>0</v>
      </c>
      <c r="V148" s="196">
        <f t="shared" si="65"/>
        <v>0</v>
      </c>
      <c r="W148" s="196">
        <f t="shared" si="66"/>
        <v>0</v>
      </c>
      <c r="X148" s="196">
        <f t="shared" si="67"/>
        <v>0</v>
      </c>
      <c r="Y148" s="196">
        <f t="shared" si="68"/>
        <v>0</v>
      </c>
      <c r="Z148" s="196">
        <f t="shared" si="69"/>
        <v>0</v>
      </c>
      <c r="AA148" s="196">
        <f t="shared" si="70"/>
        <v>10</v>
      </c>
      <c r="AB148" s="196">
        <f t="shared" si="71"/>
        <v>0.10505746643414149</v>
      </c>
      <c r="AC148" s="196">
        <f t="shared" si="72"/>
        <v>7.614119762239123</v>
      </c>
      <c r="AD148" s="196">
        <f t="shared" si="73"/>
        <v>10</v>
      </c>
      <c r="AE148" s="196">
        <f t="shared" si="74"/>
        <v>9.1399322904073426</v>
      </c>
      <c r="AF148" s="196">
        <f t="shared" si="75"/>
        <v>0</v>
      </c>
      <c r="AG148" s="196">
        <f>IF('Indicator Data'!K150=0,0,IF('Indicator Data'!K150&gt;AG$194,10,IF('Indicator Data'!K150&lt;AG$195,0,10-(AG$194-'Indicator Data'!K150)/(AG$194-AG$195)*10)))</f>
        <v>0</v>
      </c>
      <c r="AH148" s="196">
        <f t="shared" si="76"/>
        <v>0</v>
      </c>
      <c r="AI148" s="196">
        <f t="shared" si="77"/>
        <v>0</v>
      </c>
      <c r="AJ148" s="196">
        <f t="shared" si="78"/>
        <v>8.3623882165886982</v>
      </c>
      <c r="AK148" s="196">
        <f t="shared" si="79"/>
        <v>5.2528733217070744E-2</v>
      </c>
      <c r="AL148" s="196">
        <f t="shared" si="80"/>
        <v>5.5977656146743557</v>
      </c>
      <c r="AM148" s="196">
        <f t="shared" si="81"/>
        <v>7.7004960366683255</v>
      </c>
      <c r="AN148" s="196">
        <f t="shared" si="82"/>
        <v>0</v>
      </c>
      <c r="AO148" s="193">
        <f t="shared" si="83"/>
        <v>0</v>
      </c>
      <c r="AP148" s="193">
        <f t="shared" si="84"/>
        <v>0</v>
      </c>
      <c r="AQ148" s="193">
        <f t="shared" si="85"/>
        <v>0</v>
      </c>
      <c r="AR148" s="193">
        <f t="shared" si="86"/>
        <v>7.5832887424706632</v>
      </c>
      <c r="AS148" s="196">
        <f t="shared" si="87"/>
        <v>0</v>
      </c>
      <c r="AT148" s="196">
        <f>IF('Indicator Data'!AY150&lt;1000,"x",IF('Indicator Data'!L150&gt;AT$194,10,IF('Indicator Data'!L150&lt;AT$195,0,10-(AT$194-'Indicator Data'!L150)/(AT$194-AT$195)*10)))</f>
        <v>0</v>
      </c>
      <c r="AU148" s="193">
        <f t="shared" si="88"/>
        <v>0</v>
      </c>
      <c r="AV148" s="191">
        <f t="shared" si="89"/>
        <v>2.2781293359656076</v>
      </c>
      <c r="AW148" s="196">
        <f>IF('Indicator Data'!M150=0,0,IF('Indicator Data'!M150&gt;AW$194,10,IF('Indicator Data'!M150&lt;AW$195,0,10-(AW$194-'Indicator Data'!M150)/(AW$194-AW$195)*10)))</f>
        <v>7.2137520374457864E-3</v>
      </c>
      <c r="AX148" s="196">
        <f>IF('Indicator Data'!N150=0,0,IF(LOG('Indicator Data'!N150)&gt;LOG(AX$194),10,IF(LOG('Indicator Data'!N150)&lt;LOG(AX$195),0,10-(LOG(AX$194)-LOG('Indicator Data'!N150))/(LOG(AX$194)-LOG(AX$195))*10)))</f>
        <v>0</v>
      </c>
      <c r="AY148" s="193">
        <f t="shared" si="90"/>
        <v>3.6074616388010522E-3</v>
      </c>
      <c r="AZ148" s="196">
        <f>'Indicator Data'!O150</f>
        <v>0</v>
      </c>
      <c r="BA148" s="196">
        <f>'Indicator Data'!P150</f>
        <v>1</v>
      </c>
      <c r="BB148" s="193">
        <f t="shared" si="91"/>
        <v>0</v>
      </c>
      <c r="BC148" s="191">
        <f t="shared" si="92"/>
        <v>2.5252231471607368E-3</v>
      </c>
      <c r="BD148" s="68"/>
    </row>
    <row r="149" spans="1:57" s="43" customFormat="1" x14ac:dyDescent="0.2">
      <c r="A149" s="65" t="s">
        <v>274</v>
      </c>
      <c r="B149" s="69" t="s">
        <v>273</v>
      </c>
      <c r="C149" s="196">
        <f>IF('Indicator Data'!C151=0,0,IF(LOG('Indicator Data'!C151)&gt;C$194,10,IF(LOG('Indicator Data'!C151)&lt;C$195,0,10-(C$194-LOG('Indicator Data'!C151))/(C$194-C$195)*10)))</f>
        <v>0</v>
      </c>
      <c r="D149" s="196">
        <f>IF('Indicator Data'!D151=0,0,IF(LOG('Indicator Data'!D151)&gt;D$194,10,IF(LOG('Indicator Data'!D151)&lt;D$195,0,10-(D$194-LOG('Indicator Data'!D151))/(D$194-D$195)*10)))</f>
        <v>0</v>
      </c>
      <c r="E149" s="196">
        <f t="shared" si="62"/>
        <v>0</v>
      </c>
      <c r="F149" s="196">
        <f>IF('Indicator Data'!E151=0,0,IF(LOG('Indicator Data'!E151)&gt;F$194,10,IF(LOG('Indicator Data'!E151)&lt;F$195,0,10-(F$194-LOG('Indicator Data'!E151))/(F$194-F$195)*10)))</f>
        <v>0</v>
      </c>
      <c r="G149" s="196">
        <f>IF('Indicator Data'!F151=0,0,IF(LOG('Indicator Data'!F151)&gt;G$194,10,IF(LOG('Indicator Data'!F151)&lt;G$195,0,10-(G$194-LOG('Indicator Data'!F151))/(G$194-G$195)*10)))</f>
        <v>0</v>
      </c>
      <c r="H149" s="196">
        <f>IF('Indicator Data'!G151=0,0,IF(LOG('Indicator Data'!G151)&gt;H$194,10,IF(LOG('Indicator Data'!G151)&lt;H$195,0,10-(H$194-LOG('Indicator Data'!G151))/(H$194-H$195)*10)))</f>
        <v>0</v>
      </c>
      <c r="I149" s="196">
        <f>IF('Indicator Data'!H151=0,0,IF(LOG('Indicator Data'!H151)&gt;I$194,10,IF(LOG('Indicator Data'!H151)&lt;I$195,0,10-(I$194-LOG('Indicator Data'!H151))/(I$194-I$195)*10)))</f>
        <v>0</v>
      </c>
      <c r="J149" s="196">
        <f t="shared" si="63"/>
        <v>0</v>
      </c>
      <c r="K149" s="196">
        <f>IF('Indicator Data'!I151=0,0,IF(LOG('Indicator Data'!I151)&gt;K$194,10,IF(LOG('Indicator Data'!I151)&lt;K$195,0,10-(K$194-LOG('Indicator Data'!I151))/(K$194-K$195)*10)))</f>
        <v>0</v>
      </c>
      <c r="L149" s="196">
        <f t="shared" si="64"/>
        <v>0</v>
      </c>
      <c r="M149" s="196">
        <f>IF('Indicator Data'!J151=0,0,IF(LOG('Indicator Data'!J151)&gt;M$194,10,IF(LOG('Indicator Data'!J151)&lt;M$195,0,10-(M$194-LOG('Indicator Data'!J151))/(M$194-M$195)*10)))</f>
        <v>0</v>
      </c>
      <c r="N149" s="199">
        <f>'Indicator Data'!C151/'Indicator Data'!$AX151</f>
        <v>0</v>
      </c>
      <c r="O149" s="199">
        <f>'Indicator Data'!D151/'Indicator Data'!$AX151</f>
        <v>0</v>
      </c>
      <c r="P149" s="199">
        <f>'Indicator Data'!E151/'Indicator Data'!$AX151</f>
        <v>0</v>
      </c>
      <c r="Q149" s="199">
        <f>'Indicator Data'!F151/'Indicator Data'!$AX151</f>
        <v>0</v>
      </c>
      <c r="R149" s="199">
        <f>'Indicator Data'!G151/'Indicator Data'!$AX151</f>
        <v>0</v>
      </c>
      <c r="S149" s="199">
        <f>'Indicator Data'!H151/'Indicator Data'!$AX151</f>
        <v>0</v>
      </c>
      <c r="T149" s="199">
        <f>'Indicator Data'!I151/'Indicator Data'!$AX151</f>
        <v>0</v>
      </c>
      <c r="U149" s="199">
        <f>'Indicator Data'!J151/'Indicator Data'!$AX151</f>
        <v>0</v>
      </c>
      <c r="V149" s="196">
        <f t="shared" si="65"/>
        <v>0</v>
      </c>
      <c r="W149" s="196">
        <f t="shared" si="66"/>
        <v>0</v>
      </c>
      <c r="X149" s="196">
        <f t="shared" si="67"/>
        <v>0</v>
      </c>
      <c r="Y149" s="196">
        <f t="shared" si="68"/>
        <v>0</v>
      </c>
      <c r="Z149" s="196">
        <f t="shared" si="69"/>
        <v>0</v>
      </c>
      <c r="AA149" s="196">
        <f t="shared" si="70"/>
        <v>0</v>
      </c>
      <c r="AB149" s="196">
        <f t="shared" si="71"/>
        <v>0</v>
      </c>
      <c r="AC149" s="196">
        <f t="shared" si="72"/>
        <v>0</v>
      </c>
      <c r="AD149" s="196">
        <f t="shared" si="73"/>
        <v>0</v>
      </c>
      <c r="AE149" s="196">
        <f t="shared" si="74"/>
        <v>0</v>
      </c>
      <c r="AF149" s="196">
        <f t="shared" si="75"/>
        <v>0</v>
      </c>
      <c r="AG149" s="196">
        <f>IF('Indicator Data'!K151=0,0,IF('Indicator Data'!K151&gt;AG$194,10,IF('Indicator Data'!K151&lt;AG$195,0,10-(AG$194-'Indicator Data'!K151)/(AG$194-AG$195)*10)))</f>
        <v>0</v>
      </c>
      <c r="AH149" s="196">
        <f t="shared" si="76"/>
        <v>0</v>
      </c>
      <c r="AI149" s="196">
        <f t="shared" si="77"/>
        <v>0</v>
      </c>
      <c r="AJ149" s="196">
        <f t="shared" si="78"/>
        <v>0</v>
      </c>
      <c r="AK149" s="196">
        <f t="shared" si="79"/>
        <v>0</v>
      </c>
      <c r="AL149" s="196">
        <f t="shared" si="80"/>
        <v>0</v>
      </c>
      <c r="AM149" s="196">
        <f t="shared" si="81"/>
        <v>0</v>
      </c>
      <c r="AN149" s="196">
        <f t="shared" si="82"/>
        <v>0</v>
      </c>
      <c r="AO149" s="193">
        <f t="shared" si="83"/>
        <v>0</v>
      </c>
      <c r="AP149" s="193">
        <f t="shared" si="84"/>
        <v>0</v>
      </c>
      <c r="AQ149" s="193">
        <f t="shared" si="85"/>
        <v>0</v>
      </c>
      <c r="AR149" s="193">
        <f t="shared" si="86"/>
        <v>0</v>
      </c>
      <c r="AS149" s="196">
        <f t="shared" si="87"/>
        <v>0</v>
      </c>
      <c r="AT149" s="196" t="str">
        <f>IF('Indicator Data'!AY151&lt;1000,"x",IF('Indicator Data'!L151&gt;AT$194,10,IF('Indicator Data'!L151&lt;AT$195,0,10-(AT$194-'Indicator Data'!L151)/(AT$194-AT$195)*10)))</f>
        <v>x</v>
      </c>
      <c r="AU149" s="193">
        <f t="shared" si="88"/>
        <v>0</v>
      </c>
      <c r="AV149" s="191">
        <f t="shared" si="89"/>
        <v>0</v>
      </c>
      <c r="AW149" s="196">
        <f>IF('Indicator Data'!M151=0,0,IF('Indicator Data'!M151&gt;AW$194,10,IF('Indicator Data'!M151&lt;AW$195,0,10-(AW$194-'Indicator Data'!M151)/(AW$194-AW$195)*10)))</f>
        <v>1.0043400461688279E-2</v>
      </c>
      <c r="AX149" s="196">
        <f>IF('Indicator Data'!N151=0,0,IF(LOG('Indicator Data'!N151)&gt;LOG(AX$194),10,IF(LOG('Indicator Data'!N151)&lt;LOG(AX$195),0,10-(LOG(AX$194)-LOG('Indicator Data'!N151))/(LOG(AX$194)-LOG(AX$195))*10)))</f>
        <v>0</v>
      </c>
      <c r="AY149" s="193">
        <f t="shared" si="90"/>
        <v>5.0228355302984872E-3</v>
      </c>
      <c r="AZ149" s="196">
        <f>'Indicator Data'!O151</f>
        <v>0</v>
      </c>
      <c r="BA149" s="196">
        <f>'Indicator Data'!P151</f>
        <v>0</v>
      </c>
      <c r="BB149" s="193">
        <f t="shared" si="91"/>
        <v>0</v>
      </c>
      <c r="BC149" s="191">
        <f t="shared" si="92"/>
        <v>3.5159848712089416E-3</v>
      </c>
      <c r="BD149" s="68"/>
    </row>
    <row r="150" spans="1:57" s="43" customFormat="1" x14ac:dyDescent="0.2">
      <c r="A150" s="65" t="s">
        <v>276</v>
      </c>
      <c r="B150" s="69" t="s">
        <v>275</v>
      </c>
      <c r="C150" s="196">
        <f>IF('Indicator Data'!C152=0,0,IF(LOG('Indicator Data'!C152)&gt;C$194,10,IF(LOG('Indicator Data'!C152)&lt;C$195,0,10-(C$194-LOG('Indicator Data'!C152))/(C$194-C$195)*10)))</f>
        <v>7.2170695454796956</v>
      </c>
      <c r="D150" s="196">
        <f>IF('Indicator Data'!D152=0,0,IF(LOG('Indicator Data'!D152)&gt;D$194,10,IF(LOG('Indicator Data'!D152)&lt;D$195,0,10-(D$194-LOG('Indicator Data'!D152))/(D$194-D$195)*10)))</f>
        <v>0</v>
      </c>
      <c r="E150" s="196">
        <f t="shared" si="62"/>
        <v>4.5333357647637058</v>
      </c>
      <c r="F150" s="196">
        <f>IF('Indicator Data'!E152=0,0,IF(LOG('Indicator Data'!E152)&gt;F$194,10,IF(LOG('Indicator Data'!E152)&lt;F$195,0,10-(F$194-LOG('Indicator Data'!E152))/(F$194-F$195)*10)))</f>
        <v>4.0987162231714649</v>
      </c>
      <c r="G150" s="196">
        <f>IF('Indicator Data'!F152=0,0,IF(LOG('Indicator Data'!F152)&gt;G$194,10,IF(LOG('Indicator Data'!F152)&lt;G$195,0,10-(G$194-LOG('Indicator Data'!F152))/(G$194-G$195)*10)))</f>
        <v>0</v>
      </c>
      <c r="H150" s="196">
        <f>IF('Indicator Data'!G152=0,0,IF(LOG('Indicator Data'!G152)&gt;H$194,10,IF(LOG('Indicator Data'!G152)&lt;H$195,0,10-(H$194-LOG('Indicator Data'!G152))/(H$194-H$195)*10)))</f>
        <v>0</v>
      </c>
      <c r="I150" s="196">
        <f>IF('Indicator Data'!H152=0,0,IF(LOG('Indicator Data'!H152)&gt;I$194,10,IF(LOG('Indicator Data'!H152)&lt;I$195,0,10-(I$194-LOG('Indicator Data'!H152))/(I$194-I$195)*10)))</f>
        <v>0</v>
      </c>
      <c r="J150" s="196">
        <f t="shared" si="63"/>
        <v>0</v>
      </c>
      <c r="K150" s="196">
        <f>IF('Indicator Data'!I152=0,0,IF(LOG('Indicator Data'!I152)&gt;K$194,10,IF(LOG('Indicator Data'!I152)&lt;K$195,0,10-(K$194-LOG('Indicator Data'!I152))/(K$194-K$195)*10)))</f>
        <v>0</v>
      </c>
      <c r="L150" s="196">
        <f t="shared" si="64"/>
        <v>0</v>
      </c>
      <c r="M150" s="196">
        <f>IF('Indicator Data'!J152=0,0,IF(LOG('Indicator Data'!J152)&gt;M$194,10,IF(LOG('Indicator Data'!J152)&lt;M$195,0,10-(M$194-LOG('Indicator Data'!J152))/(M$194-M$195)*10)))</f>
        <v>0</v>
      </c>
      <c r="N150" s="199">
        <f>'Indicator Data'!C152/'Indicator Data'!$AX152</f>
        <v>2.6730076299793994E-4</v>
      </c>
      <c r="O150" s="199">
        <f>'Indicator Data'!D152/'Indicator Data'!$AX152</f>
        <v>0</v>
      </c>
      <c r="P150" s="199">
        <f>'Indicator Data'!E152/'Indicator Data'!$AX152</f>
        <v>1.5123728401425377E-5</v>
      </c>
      <c r="Q150" s="199">
        <f>'Indicator Data'!F152/'Indicator Data'!$AX152</f>
        <v>0</v>
      </c>
      <c r="R150" s="199">
        <f>'Indicator Data'!G152/'Indicator Data'!$AX152</f>
        <v>0</v>
      </c>
      <c r="S150" s="199">
        <f>'Indicator Data'!H152/'Indicator Data'!$AX152</f>
        <v>0</v>
      </c>
      <c r="T150" s="199">
        <f>'Indicator Data'!I152/'Indicator Data'!$AX152</f>
        <v>0</v>
      </c>
      <c r="U150" s="199">
        <f>'Indicator Data'!J152/'Indicator Data'!$AX152</f>
        <v>0</v>
      </c>
      <c r="V150" s="196">
        <f t="shared" si="65"/>
        <v>1.3365038149896993</v>
      </c>
      <c r="W150" s="196">
        <f t="shared" si="66"/>
        <v>0</v>
      </c>
      <c r="X150" s="196">
        <f t="shared" si="67"/>
        <v>0.68965498758008326</v>
      </c>
      <c r="Y150" s="196">
        <f t="shared" si="68"/>
        <v>2.1605326287751581E-2</v>
      </c>
      <c r="Z150" s="196">
        <f t="shared" si="69"/>
        <v>0</v>
      </c>
      <c r="AA150" s="196">
        <f t="shared" si="70"/>
        <v>0</v>
      </c>
      <c r="AB150" s="196">
        <f t="shared" si="71"/>
        <v>0</v>
      </c>
      <c r="AC150" s="196">
        <f t="shared" si="72"/>
        <v>0</v>
      </c>
      <c r="AD150" s="196">
        <f t="shared" si="73"/>
        <v>0</v>
      </c>
      <c r="AE150" s="196">
        <f t="shared" si="74"/>
        <v>0</v>
      </c>
      <c r="AF150" s="196">
        <f t="shared" si="75"/>
        <v>0</v>
      </c>
      <c r="AG150" s="196">
        <f>IF('Indicator Data'!K152=0,0,IF('Indicator Data'!K152&gt;AG$194,10,IF('Indicator Data'!K152&lt;AG$195,0,10-(AG$194-'Indicator Data'!K152)/(AG$194-AG$195)*10)))</f>
        <v>0</v>
      </c>
      <c r="AH150" s="196">
        <f t="shared" si="76"/>
        <v>4.2767866802346974</v>
      </c>
      <c r="AI150" s="196">
        <f t="shared" si="77"/>
        <v>0</v>
      </c>
      <c r="AJ150" s="196">
        <f t="shared" si="78"/>
        <v>0</v>
      </c>
      <c r="AK150" s="196">
        <f t="shared" si="79"/>
        <v>0</v>
      </c>
      <c r="AL150" s="196">
        <f t="shared" si="80"/>
        <v>0</v>
      </c>
      <c r="AM150" s="196">
        <f t="shared" si="81"/>
        <v>0</v>
      </c>
      <c r="AN150" s="196">
        <f t="shared" si="82"/>
        <v>0</v>
      </c>
      <c r="AO150" s="193">
        <f t="shared" si="83"/>
        <v>2.8316185443891873</v>
      </c>
      <c r="AP150" s="193">
        <f t="shared" si="84"/>
        <v>2.2927215940126247</v>
      </c>
      <c r="AQ150" s="193">
        <f t="shared" si="85"/>
        <v>0</v>
      </c>
      <c r="AR150" s="193">
        <f t="shared" si="86"/>
        <v>0</v>
      </c>
      <c r="AS150" s="196">
        <f t="shared" si="87"/>
        <v>0</v>
      </c>
      <c r="AT150" s="196">
        <f>IF('Indicator Data'!AY152&lt;1000,"x",IF('Indicator Data'!L152&gt;AT$194,10,IF('Indicator Data'!L152&lt;AT$195,0,10-(AT$194-'Indicator Data'!L152)/(AT$194-AT$195)*10)))</f>
        <v>7.7777777777777786</v>
      </c>
      <c r="AU150" s="193">
        <f t="shared" si="88"/>
        <v>3.8888888888888893</v>
      </c>
      <c r="AV150" s="191">
        <f t="shared" si="89"/>
        <v>1.9337934310958105</v>
      </c>
      <c r="AW150" s="196">
        <f>IF('Indicator Data'!M152=0,0,IF('Indicator Data'!M152&gt;AW$194,10,IF('Indicator Data'!M152&lt;AW$195,0,10-(AW$194-'Indicator Data'!M152)/(AW$194-AW$195)*10)))</f>
        <v>3.9858045549106826</v>
      </c>
      <c r="AX150" s="196">
        <f>IF('Indicator Data'!N152=0,0,IF(LOG('Indicator Data'!N152)&gt;LOG(AX$194),10,IF(LOG('Indicator Data'!N152)&lt;LOG(AX$195),0,10-(LOG(AX$194)-LOG('Indicator Data'!N152))/(LOG(AX$194)-LOG(AX$195))*10)))</f>
        <v>5.6547253318615684</v>
      </c>
      <c r="AY150" s="193">
        <f t="shared" si="90"/>
        <v>4.875854791917364</v>
      </c>
      <c r="AZ150" s="196">
        <f>'Indicator Data'!O152</f>
        <v>3</v>
      </c>
      <c r="BA150" s="196">
        <f>'Indicator Data'!P152</f>
        <v>1</v>
      </c>
      <c r="BB150" s="193">
        <f t="shared" si="91"/>
        <v>0</v>
      </c>
      <c r="BC150" s="191">
        <f t="shared" si="92"/>
        <v>3.4130983543421549</v>
      </c>
      <c r="BD150" s="68"/>
    </row>
    <row r="151" spans="1:57" s="43" customFormat="1" x14ac:dyDescent="0.2">
      <c r="A151" s="65" t="s">
        <v>278</v>
      </c>
      <c r="B151" s="69" t="s">
        <v>277</v>
      </c>
      <c r="C151" s="196">
        <f>IF('Indicator Data'!C153=0,0,IF(LOG('Indicator Data'!C153)&gt;C$194,10,IF(LOG('Indicator Data'!C153)&lt;C$195,0,10-(C$194-LOG('Indicator Data'!C153))/(C$194-C$195)*10)))</f>
        <v>0</v>
      </c>
      <c r="D151" s="196">
        <f>IF('Indicator Data'!D153=0,0,IF(LOG('Indicator Data'!D153)&gt;D$194,10,IF(LOG('Indicator Data'!D153)&lt;D$195,0,10-(D$194-LOG('Indicator Data'!D153))/(D$194-D$195)*10)))</f>
        <v>0</v>
      </c>
      <c r="E151" s="196">
        <f t="shared" si="62"/>
        <v>0</v>
      </c>
      <c r="F151" s="196">
        <f>IF('Indicator Data'!E153=0,0,IF(LOG('Indicator Data'!E153)&gt;F$194,10,IF(LOG('Indicator Data'!E153)&lt;F$195,0,10-(F$194-LOG('Indicator Data'!E153))/(F$194-F$195)*10)))</f>
        <v>8.0255955904043184</v>
      </c>
      <c r="G151" s="196">
        <f>IF('Indicator Data'!F153=0,0,IF(LOG('Indicator Data'!F153)&gt;G$194,10,IF(LOG('Indicator Data'!F153)&lt;G$195,0,10-(G$194-LOG('Indicator Data'!F153))/(G$194-G$195)*10)))</f>
        <v>0</v>
      </c>
      <c r="H151" s="196">
        <f>IF('Indicator Data'!G153=0,0,IF(LOG('Indicator Data'!G153)&gt;H$194,10,IF(LOG('Indicator Data'!G153)&lt;H$195,0,10-(H$194-LOG('Indicator Data'!G153))/(H$194-H$195)*10)))</f>
        <v>0</v>
      </c>
      <c r="I151" s="196">
        <f>IF('Indicator Data'!H153=0,0,IF(LOG('Indicator Data'!H153)&gt;I$194,10,IF(LOG('Indicator Data'!H153)&lt;I$195,0,10-(I$194-LOG('Indicator Data'!H153))/(I$194-I$195)*10)))</f>
        <v>0</v>
      </c>
      <c r="J151" s="196">
        <f t="shared" si="63"/>
        <v>0</v>
      </c>
      <c r="K151" s="196">
        <f>IF('Indicator Data'!I153=0,0,IF(LOG('Indicator Data'!I153)&gt;K$194,10,IF(LOG('Indicator Data'!I153)&lt;K$195,0,10-(K$194-LOG('Indicator Data'!I153))/(K$194-K$195)*10)))</f>
        <v>0</v>
      </c>
      <c r="L151" s="196">
        <f t="shared" si="64"/>
        <v>0</v>
      </c>
      <c r="M151" s="196">
        <f>IF('Indicator Data'!J153=0,0,IF(LOG('Indicator Data'!J153)&gt;M$194,10,IF(LOG('Indicator Data'!J153)&lt;M$195,0,10-(M$194-LOG('Indicator Data'!J153))/(M$194-M$195)*10)))</f>
        <v>9.232213046348237</v>
      </c>
      <c r="N151" s="199">
        <f>'Indicator Data'!C153/'Indicator Data'!$AX153</f>
        <v>0</v>
      </c>
      <c r="O151" s="199">
        <f>'Indicator Data'!D153/'Indicator Data'!$AX153</f>
        <v>0</v>
      </c>
      <c r="P151" s="199">
        <f>'Indicator Data'!E153/'Indicator Data'!$AX153</f>
        <v>1.1481411250608494E-3</v>
      </c>
      <c r="Q151" s="199">
        <f>'Indicator Data'!F153/'Indicator Data'!$AX153</f>
        <v>0</v>
      </c>
      <c r="R151" s="199">
        <f>'Indicator Data'!G153/'Indicator Data'!$AX153</f>
        <v>0</v>
      </c>
      <c r="S151" s="199">
        <f>'Indicator Data'!H153/'Indicator Data'!$AX153</f>
        <v>0</v>
      </c>
      <c r="T151" s="199">
        <f>'Indicator Data'!I153/'Indicator Data'!$AX153</f>
        <v>0</v>
      </c>
      <c r="U151" s="199">
        <f>'Indicator Data'!J153/'Indicator Data'!$AX153</f>
        <v>3.4885283406319665E-3</v>
      </c>
      <c r="V151" s="196">
        <f t="shared" si="65"/>
        <v>0</v>
      </c>
      <c r="W151" s="196">
        <f t="shared" si="66"/>
        <v>0</v>
      </c>
      <c r="X151" s="196">
        <f t="shared" si="67"/>
        <v>0</v>
      </c>
      <c r="Y151" s="196">
        <f t="shared" si="68"/>
        <v>1.6402016072297858</v>
      </c>
      <c r="Z151" s="196">
        <f t="shared" si="69"/>
        <v>0</v>
      </c>
      <c r="AA151" s="196">
        <f t="shared" si="70"/>
        <v>0</v>
      </c>
      <c r="AB151" s="196">
        <f t="shared" si="71"/>
        <v>0</v>
      </c>
      <c r="AC151" s="196">
        <f t="shared" si="72"/>
        <v>0</v>
      </c>
      <c r="AD151" s="196">
        <f t="shared" si="73"/>
        <v>0</v>
      </c>
      <c r="AE151" s="196">
        <f t="shared" si="74"/>
        <v>0</v>
      </c>
      <c r="AF151" s="196">
        <f t="shared" si="75"/>
        <v>1.1628427802106547</v>
      </c>
      <c r="AG151" s="196">
        <f>IF('Indicator Data'!K153=0,0,IF('Indicator Data'!K153&gt;AG$194,10,IF('Indicator Data'!K153&lt;AG$195,0,10-(AG$194-'Indicator Data'!K153)/(AG$194-AG$195)*10)))</f>
        <v>2.8985507246376807</v>
      </c>
      <c r="AH151" s="196">
        <f t="shared" si="76"/>
        <v>0</v>
      </c>
      <c r="AI151" s="196">
        <f t="shared" si="77"/>
        <v>0</v>
      </c>
      <c r="AJ151" s="196">
        <f t="shared" si="78"/>
        <v>0</v>
      </c>
      <c r="AK151" s="196">
        <f t="shared" si="79"/>
        <v>0</v>
      </c>
      <c r="AL151" s="196">
        <f t="shared" si="80"/>
        <v>0</v>
      </c>
      <c r="AM151" s="196">
        <f t="shared" si="81"/>
        <v>0</v>
      </c>
      <c r="AN151" s="196">
        <f t="shared" si="82"/>
        <v>6.7877117408619716</v>
      </c>
      <c r="AO151" s="193">
        <f t="shared" si="83"/>
        <v>0</v>
      </c>
      <c r="AP151" s="193">
        <f t="shared" si="84"/>
        <v>5.7053143826505126</v>
      </c>
      <c r="AQ151" s="193">
        <f t="shared" si="85"/>
        <v>0</v>
      </c>
      <c r="AR151" s="193">
        <f t="shared" si="86"/>
        <v>0</v>
      </c>
      <c r="AS151" s="196">
        <f t="shared" si="87"/>
        <v>4.8431312327498262</v>
      </c>
      <c r="AT151" s="196">
        <f>IF('Indicator Data'!AY153&lt;1000,"x",IF('Indicator Data'!L153&gt;AT$194,10,IF('Indicator Data'!L153&lt;AT$195,0,10-(AT$194-'Indicator Data'!L153)/(AT$194-AT$195)*10)))</f>
        <v>6.6666666666666679</v>
      </c>
      <c r="AU151" s="193">
        <f t="shared" si="88"/>
        <v>5.754898949708247</v>
      </c>
      <c r="AV151" s="191">
        <f t="shared" si="89"/>
        <v>2.7973413944000902</v>
      </c>
      <c r="AW151" s="196">
        <f>IF('Indicator Data'!M153=0,0,IF('Indicator Data'!M153&gt;AW$194,10,IF('Indicator Data'!M153&lt;AW$195,0,10-(AW$194-'Indicator Data'!M153)/(AW$194-AW$195)*10)))</f>
        <v>6.2857467168197241</v>
      </c>
      <c r="AX151" s="196">
        <f>IF('Indicator Data'!N153=0,0,IF(LOG('Indicator Data'!N153)&gt;LOG(AX$194),10,IF(LOG('Indicator Data'!N153)&lt;LOG(AX$195),0,10-(LOG(AX$194)-LOG('Indicator Data'!N153))/(LOG(AX$194)-LOG(AX$195))*10)))</f>
        <v>5.1943959272181859</v>
      </c>
      <c r="AY151" s="193">
        <f t="shared" si="90"/>
        <v>5.7678624008674886</v>
      </c>
      <c r="AZ151" s="196">
        <f>'Indicator Data'!O153</f>
        <v>1</v>
      </c>
      <c r="BA151" s="196">
        <f>'Indicator Data'!P153</f>
        <v>3</v>
      </c>
      <c r="BB151" s="193">
        <f t="shared" si="91"/>
        <v>0</v>
      </c>
      <c r="BC151" s="191">
        <f t="shared" si="92"/>
        <v>4.0375036806072417</v>
      </c>
      <c r="BD151" s="68"/>
    </row>
    <row r="152" spans="1:57" s="43" customFormat="1" x14ac:dyDescent="0.2">
      <c r="A152" s="65" t="s">
        <v>280</v>
      </c>
      <c r="B152" s="69" t="s">
        <v>279</v>
      </c>
      <c r="C152" s="196">
        <f>IF('Indicator Data'!C154=0,0,IF(LOG('Indicator Data'!C154)&gt;C$194,10,IF(LOG('Indicator Data'!C154)&lt;C$195,0,10-(C$194-LOG('Indicator Data'!C154))/(C$194-C$195)*10)))</f>
        <v>7.9455894735019106</v>
      </c>
      <c r="D152" s="196">
        <f>IF('Indicator Data'!D154=0,0,IF(LOG('Indicator Data'!D154)&gt;D$194,10,IF(LOG('Indicator Data'!D154)&lt;D$195,0,10-(D$194-LOG('Indicator Data'!D154))/(D$194-D$195)*10)))</f>
        <v>0</v>
      </c>
      <c r="E152" s="196">
        <f t="shared" si="62"/>
        <v>5.1804734860237192</v>
      </c>
      <c r="F152" s="196">
        <f>IF('Indicator Data'!E154=0,0,IF(LOG('Indicator Data'!E154)&gt;F$194,10,IF(LOG('Indicator Data'!E154)&lt;F$195,0,10-(F$194-LOG('Indicator Data'!E154))/(F$194-F$195)*10)))</f>
        <v>9.074899411529703</v>
      </c>
      <c r="G152" s="196">
        <f>IF('Indicator Data'!F154=0,0,IF(LOG('Indicator Data'!F154)&gt;G$194,10,IF(LOG('Indicator Data'!F154)&lt;G$195,0,10-(G$194-LOG('Indicator Data'!F154))/(G$194-G$195)*10)))</f>
        <v>0</v>
      </c>
      <c r="H152" s="196">
        <f>IF('Indicator Data'!G154=0,0,IF(LOG('Indicator Data'!G154)&gt;H$194,10,IF(LOG('Indicator Data'!G154)&lt;H$195,0,10-(H$194-LOG('Indicator Data'!G154))/(H$194-H$195)*10)))</f>
        <v>0</v>
      </c>
      <c r="I152" s="196">
        <f>IF('Indicator Data'!H154=0,0,IF(LOG('Indicator Data'!H154)&gt;I$194,10,IF(LOG('Indicator Data'!H154)&lt;I$195,0,10-(I$194-LOG('Indicator Data'!H154))/(I$194-I$195)*10)))</f>
        <v>0</v>
      </c>
      <c r="J152" s="196">
        <f t="shared" si="63"/>
        <v>0</v>
      </c>
      <c r="K152" s="196">
        <f>IF('Indicator Data'!I154=0,0,IF(LOG('Indicator Data'!I154)&gt;K$194,10,IF(LOG('Indicator Data'!I154)&lt;K$195,0,10-(K$194-LOG('Indicator Data'!I154))/(K$194-K$195)*10)))</f>
        <v>0</v>
      </c>
      <c r="L152" s="196">
        <f t="shared" si="64"/>
        <v>0</v>
      </c>
      <c r="M152" s="196">
        <f>IF('Indicator Data'!J154=0,0,IF(LOG('Indicator Data'!J154)&gt;M$194,10,IF(LOG('Indicator Data'!J154)&lt;M$195,0,10-(M$194-LOG('Indicator Data'!J154))/(M$194-M$195)*10)))</f>
        <v>0</v>
      </c>
      <c r="N152" s="199">
        <f>'Indicator Data'!C154/'Indicator Data'!$AX154</f>
        <v>2.1041740831598188E-3</v>
      </c>
      <c r="O152" s="199">
        <f>'Indicator Data'!D154/'Indicator Data'!$AX154</f>
        <v>0</v>
      </c>
      <c r="P152" s="199">
        <f>'Indicator Data'!E154/'Indicator Data'!$AX154</f>
        <v>5.9539562946609535E-3</v>
      </c>
      <c r="Q152" s="199">
        <f>'Indicator Data'!F154/'Indicator Data'!$AX154</f>
        <v>0</v>
      </c>
      <c r="R152" s="199">
        <f>'Indicator Data'!G154/'Indicator Data'!$AX154</f>
        <v>0</v>
      </c>
      <c r="S152" s="199">
        <f>'Indicator Data'!H154/'Indicator Data'!$AX154</f>
        <v>0</v>
      </c>
      <c r="T152" s="199">
        <f>'Indicator Data'!I154/'Indicator Data'!$AX154</f>
        <v>0</v>
      </c>
      <c r="U152" s="199">
        <f>'Indicator Data'!J154/'Indicator Data'!$AX154</f>
        <v>0</v>
      </c>
      <c r="V152" s="196">
        <f t="shared" si="65"/>
        <v>10</v>
      </c>
      <c r="W152" s="196">
        <f t="shared" si="66"/>
        <v>0</v>
      </c>
      <c r="X152" s="196">
        <f t="shared" si="67"/>
        <v>7.5974692664795773</v>
      </c>
      <c r="Y152" s="196">
        <f t="shared" si="68"/>
        <v>8.5056518495156475</v>
      </c>
      <c r="Z152" s="196">
        <f t="shared" si="69"/>
        <v>0</v>
      </c>
      <c r="AA152" s="196">
        <f t="shared" si="70"/>
        <v>0</v>
      </c>
      <c r="AB152" s="196">
        <f t="shared" si="71"/>
        <v>0</v>
      </c>
      <c r="AC152" s="196">
        <f t="shared" si="72"/>
        <v>0</v>
      </c>
      <c r="AD152" s="196">
        <f t="shared" si="73"/>
        <v>0</v>
      </c>
      <c r="AE152" s="196">
        <f t="shared" si="74"/>
        <v>0</v>
      </c>
      <c r="AF152" s="196">
        <f t="shared" si="75"/>
        <v>0</v>
      </c>
      <c r="AG152" s="196">
        <f>IF('Indicator Data'!K154=0,0,IF('Indicator Data'!K154&gt;AG$194,10,IF('Indicator Data'!K154&lt;AG$195,0,10-(AG$194-'Indicator Data'!K154)/(AG$194-AG$195)*10)))</f>
        <v>0</v>
      </c>
      <c r="AH152" s="196">
        <f t="shared" si="76"/>
        <v>8.9727947367509557</v>
      </c>
      <c r="AI152" s="196">
        <f t="shared" si="77"/>
        <v>0</v>
      </c>
      <c r="AJ152" s="196">
        <f t="shared" si="78"/>
        <v>0</v>
      </c>
      <c r="AK152" s="196">
        <f t="shared" si="79"/>
        <v>0</v>
      </c>
      <c r="AL152" s="196">
        <f t="shared" si="80"/>
        <v>0</v>
      </c>
      <c r="AM152" s="196">
        <f t="shared" si="81"/>
        <v>0</v>
      </c>
      <c r="AN152" s="196">
        <f t="shared" si="82"/>
        <v>0</v>
      </c>
      <c r="AO152" s="193">
        <f t="shared" si="83"/>
        <v>6.5462303322896931</v>
      </c>
      <c r="AP152" s="193">
        <f t="shared" si="84"/>
        <v>8.8077946692726421</v>
      </c>
      <c r="AQ152" s="193">
        <f t="shared" si="85"/>
        <v>0</v>
      </c>
      <c r="AR152" s="193">
        <f t="shared" si="86"/>
        <v>0</v>
      </c>
      <c r="AS152" s="196">
        <f t="shared" si="87"/>
        <v>0</v>
      </c>
      <c r="AT152" s="196">
        <f>IF('Indicator Data'!AY154&lt;1000,"x",IF('Indicator Data'!L154&gt;AT$194,10,IF('Indicator Data'!L154&lt;AT$195,0,10-(AT$194-'Indicator Data'!L154)/(AT$194-AT$195)*10)))</f>
        <v>1.1111111111111107</v>
      </c>
      <c r="AU152" s="193">
        <f t="shared" si="88"/>
        <v>0.55555555555555536</v>
      </c>
      <c r="AV152" s="191">
        <f t="shared" si="89"/>
        <v>4.3913191969573973</v>
      </c>
      <c r="AW152" s="196">
        <f>IF('Indicator Data'!M154=0,0,IF('Indicator Data'!M154&gt;AW$194,10,IF('Indicator Data'!M154&lt;AW$195,0,10-(AW$194-'Indicator Data'!M154)/(AW$194-AW$195)*10)))</f>
        <v>1.4085777743085224</v>
      </c>
      <c r="AX152" s="196">
        <f>IF('Indicator Data'!N154=0,0,IF(LOG('Indicator Data'!N154)&gt;LOG(AX$194),10,IF(LOG('Indicator Data'!N154)&lt;LOG(AX$195),0,10-(LOG(AX$194)-LOG('Indicator Data'!N154))/(LOG(AX$194)-LOG(AX$195))*10)))</f>
        <v>3.8383418170489989</v>
      </c>
      <c r="AY152" s="193">
        <f t="shared" si="90"/>
        <v>2.7108559645984847</v>
      </c>
      <c r="AZ152" s="196">
        <f>'Indicator Data'!O154</f>
        <v>0</v>
      </c>
      <c r="BA152" s="196">
        <f>'Indicator Data'!P154</f>
        <v>3</v>
      </c>
      <c r="BB152" s="193">
        <f t="shared" si="91"/>
        <v>0</v>
      </c>
      <c r="BC152" s="191">
        <f t="shared" si="92"/>
        <v>1.8975991752189394</v>
      </c>
      <c r="BD152" s="68"/>
    </row>
    <row r="153" spans="1:57" s="43" customFormat="1" x14ac:dyDescent="0.2">
      <c r="A153" s="65" t="s">
        <v>282</v>
      </c>
      <c r="B153" s="69" t="s">
        <v>281</v>
      </c>
      <c r="C153" s="196">
        <f>IF('Indicator Data'!C155=0,0,IF(LOG('Indicator Data'!C155)&gt;C$194,10,IF(LOG('Indicator Data'!C155)&lt;C$195,0,10-(C$194-LOG('Indicator Data'!C155))/(C$194-C$195)*10)))</f>
        <v>0</v>
      </c>
      <c r="D153" s="196">
        <f>IF('Indicator Data'!D155=0,0,IF(LOG('Indicator Data'!D155)&gt;D$194,10,IF(LOG('Indicator Data'!D155)&lt;D$195,0,10-(D$194-LOG('Indicator Data'!D155))/(D$194-D$195)*10)))</f>
        <v>0</v>
      </c>
      <c r="E153" s="196">
        <f t="shared" si="62"/>
        <v>0</v>
      </c>
      <c r="F153" s="196">
        <f>IF('Indicator Data'!E155=0,0,IF(LOG('Indicator Data'!E155)&gt;F$194,10,IF(LOG('Indicator Data'!E155)&lt;F$195,0,10-(F$194-LOG('Indicator Data'!E155))/(F$194-F$195)*10)))</f>
        <v>0</v>
      </c>
      <c r="G153" s="196">
        <f>IF('Indicator Data'!F155=0,0,IF(LOG('Indicator Data'!F155)&gt;G$194,10,IF(LOG('Indicator Data'!F155)&lt;G$195,0,10-(G$194-LOG('Indicator Data'!F155))/(G$194-G$195)*10)))</f>
        <v>6.2992419178996331</v>
      </c>
      <c r="H153" s="196">
        <f>IF('Indicator Data'!G155=0,0,IF(LOG('Indicator Data'!G155)&gt;H$194,10,IF(LOG('Indicator Data'!G155)&lt;H$195,0,10-(H$194-LOG('Indicator Data'!G155))/(H$194-H$195)*10)))</f>
        <v>0</v>
      </c>
      <c r="I153" s="196">
        <f>IF('Indicator Data'!H155=0,0,IF(LOG('Indicator Data'!H155)&gt;I$194,10,IF(LOG('Indicator Data'!H155)&lt;I$195,0,10-(I$194-LOG('Indicator Data'!H155))/(I$194-I$195)*10)))</f>
        <v>0</v>
      </c>
      <c r="J153" s="196">
        <f t="shared" si="63"/>
        <v>0</v>
      </c>
      <c r="K153" s="196">
        <f>IF('Indicator Data'!I155=0,0,IF(LOG('Indicator Data'!I155)&gt;K$194,10,IF(LOG('Indicator Data'!I155)&lt;K$195,0,10-(K$194-LOG('Indicator Data'!I155))/(K$194-K$195)*10)))</f>
        <v>0</v>
      </c>
      <c r="L153" s="196">
        <f t="shared" si="64"/>
        <v>0</v>
      </c>
      <c r="M153" s="196">
        <f>IF('Indicator Data'!J155=0,0,IF(LOG('Indicator Data'!J155)&gt;M$194,10,IF(LOG('Indicator Data'!J155)&lt;M$195,0,10-(M$194-LOG('Indicator Data'!J155))/(M$194-M$195)*10)))</f>
        <v>0</v>
      </c>
      <c r="N153" s="199">
        <f>'Indicator Data'!C155/'Indicator Data'!$AX155</f>
        <v>0</v>
      </c>
      <c r="O153" s="199">
        <f>'Indicator Data'!D155/'Indicator Data'!$AX155</f>
        <v>0</v>
      </c>
      <c r="P153" s="199">
        <f>'Indicator Data'!E155/'Indicator Data'!$AX155</f>
        <v>0</v>
      </c>
      <c r="Q153" s="199">
        <f>'Indicator Data'!F155/'Indicator Data'!$AX155</f>
        <v>3.7107644690657485E-2</v>
      </c>
      <c r="R153" s="199">
        <f>'Indicator Data'!G155/'Indicator Data'!$AX155</f>
        <v>0</v>
      </c>
      <c r="S153" s="199">
        <f>'Indicator Data'!H155/'Indicator Data'!$AX155</f>
        <v>0</v>
      </c>
      <c r="T153" s="199">
        <f>'Indicator Data'!I155/'Indicator Data'!$AX155</f>
        <v>0</v>
      </c>
      <c r="U153" s="199">
        <f>'Indicator Data'!J155/'Indicator Data'!$AX155</f>
        <v>0</v>
      </c>
      <c r="V153" s="196">
        <f t="shared" si="65"/>
        <v>0</v>
      </c>
      <c r="W153" s="196">
        <f t="shared" si="66"/>
        <v>0</v>
      </c>
      <c r="X153" s="196">
        <f t="shared" si="67"/>
        <v>0</v>
      </c>
      <c r="Y153" s="196">
        <f t="shared" si="68"/>
        <v>0</v>
      </c>
      <c r="Z153" s="196">
        <f t="shared" si="69"/>
        <v>10</v>
      </c>
      <c r="AA153" s="196">
        <f t="shared" si="70"/>
        <v>0</v>
      </c>
      <c r="AB153" s="196">
        <f t="shared" si="71"/>
        <v>0</v>
      </c>
      <c r="AC153" s="196">
        <f t="shared" si="72"/>
        <v>0</v>
      </c>
      <c r="AD153" s="196">
        <f t="shared" si="73"/>
        <v>0</v>
      </c>
      <c r="AE153" s="196">
        <f t="shared" si="74"/>
        <v>0</v>
      </c>
      <c r="AF153" s="196">
        <f t="shared" si="75"/>
        <v>0</v>
      </c>
      <c r="AG153" s="196">
        <f>IF('Indicator Data'!K155=0,0,IF('Indicator Data'!K155&gt;AG$194,10,IF('Indicator Data'!K155&lt;AG$195,0,10-(AG$194-'Indicator Data'!K155)/(AG$194-AG$195)*10)))</f>
        <v>0</v>
      </c>
      <c r="AH153" s="196">
        <f t="shared" si="76"/>
        <v>0</v>
      </c>
      <c r="AI153" s="196">
        <f t="shared" si="77"/>
        <v>0</v>
      </c>
      <c r="AJ153" s="196">
        <f t="shared" si="78"/>
        <v>0</v>
      </c>
      <c r="AK153" s="196">
        <f t="shared" si="79"/>
        <v>0</v>
      </c>
      <c r="AL153" s="196">
        <f t="shared" si="80"/>
        <v>0</v>
      </c>
      <c r="AM153" s="196">
        <f t="shared" si="81"/>
        <v>0</v>
      </c>
      <c r="AN153" s="196">
        <f t="shared" si="82"/>
        <v>0</v>
      </c>
      <c r="AO153" s="193">
        <f t="shared" si="83"/>
        <v>0</v>
      </c>
      <c r="AP153" s="193">
        <f t="shared" si="84"/>
        <v>0</v>
      </c>
      <c r="AQ153" s="193">
        <f t="shared" si="85"/>
        <v>8.7988565131503833</v>
      </c>
      <c r="AR153" s="193">
        <f t="shared" si="86"/>
        <v>0</v>
      </c>
      <c r="AS153" s="196">
        <f t="shared" si="87"/>
        <v>0</v>
      </c>
      <c r="AT153" s="196" t="str">
        <f>IF('Indicator Data'!AY155&lt;1000,"x",IF('Indicator Data'!L155&gt;AT$194,10,IF('Indicator Data'!L155&lt;AT$195,0,10-(AT$194-'Indicator Data'!L155)/(AT$194-AT$195)*10)))</f>
        <v>x</v>
      </c>
      <c r="AU153" s="193">
        <f t="shared" si="88"/>
        <v>0</v>
      </c>
      <c r="AV153" s="191">
        <f t="shared" si="89"/>
        <v>2.9937825921274097</v>
      </c>
      <c r="AW153" s="196">
        <f>IF('Indicator Data'!M155=0,0,IF('Indicator Data'!M155&gt;AW$194,10,IF('Indicator Data'!M155&lt;AW$195,0,10-(AW$194-'Indicator Data'!M155)/(AW$194-AW$195)*10)))</f>
        <v>5.4819439430602301E-3</v>
      </c>
      <c r="AX153" s="196">
        <f>IF('Indicator Data'!N155=0,0,IF(LOG('Indicator Data'!N155)&gt;LOG(AX$194),10,IF(LOG('Indicator Data'!N155)&lt;LOG(AX$195),0,10-(LOG(AX$194)-LOG('Indicator Data'!N155))/(LOG(AX$194)-LOG(AX$195))*10)))</f>
        <v>0</v>
      </c>
      <c r="AY153" s="193">
        <f t="shared" si="90"/>
        <v>2.7413101366866341E-3</v>
      </c>
      <c r="AZ153" s="196">
        <f>'Indicator Data'!O155</f>
        <v>0</v>
      </c>
      <c r="BA153" s="196">
        <f>'Indicator Data'!P155</f>
        <v>0</v>
      </c>
      <c r="BB153" s="193">
        <f t="shared" si="91"/>
        <v>0</v>
      </c>
      <c r="BC153" s="191">
        <f t="shared" si="92"/>
        <v>1.918917095680644E-3</v>
      </c>
      <c r="BD153" s="68"/>
    </row>
    <row r="154" spans="1:57" s="43" customFormat="1" x14ac:dyDescent="0.2">
      <c r="A154" s="65" t="s">
        <v>284</v>
      </c>
      <c r="B154" s="69" t="s">
        <v>283</v>
      </c>
      <c r="C154" s="196">
        <f>IF('Indicator Data'!C156=0,0,IF(LOG('Indicator Data'!C156)&gt;C$194,10,IF(LOG('Indicator Data'!C156)&lt;C$195,0,10-(C$194-LOG('Indicator Data'!C156))/(C$194-C$195)*10)))</f>
        <v>0</v>
      </c>
      <c r="D154" s="196">
        <f>IF('Indicator Data'!D156=0,0,IF(LOG('Indicator Data'!D156)&gt;D$194,10,IF(LOG('Indicator Data'!D156)&lt;D$195,0,10-(D$194-LOG('Indicator Data'!D156))/(D$194-D$195)*10)))</f>
        <v>0</v>
      </c>
      <c r="E154" s="196">
        <f t="shared" si="62"/>
        <v>0</v>
      </c>
      <c r="F154" s="196">
        <f>IF('Indicator Data'!E156=0,0,IF(LOG('Indicator Data'!E156)&gt;F$194,10,IF(LOG('Indicator Data'!E156)&lt;F$195,0,10-(F$194-LOG('Indicator Data'!E156))/(F$194-F$195)*10)))</f>
        <v>6.8172253518545549</v>
      </c>
      <c r="G154" s="196">
        <f>IF('Indicator Data'!F156=0,0,IF(LOG('Indicator Data'!F156)&gt;G$194,10,IF(LOG('Indicator Data'!F156)&lt;G$195,0,10-(G$194-LOG('Indicator Data'!F156))/(G$194-G$195)*10)))</f>
        <v>0</v>
      </c>
      <c r="H154" s="196">
        <f>IF('Indicator Data'!G156=0,0,IF(LOG('Indicator Data'!G156)&gt;H$194,10,IF(LOG('Indicator Data'!G156)&lt;H$195,0,10-(H$194-LOG('Indicator Data'!G156))/(H$194-H$195)*10)))</f>
        <v>0</v>
      </c>
      <c r="I154" s="196">
        <f>IF('Indicator Data'!H156=0,0,IF(LOG('Indicator Data'!H156)&gt;I$194,10,IF(LOG('Indicator Data'!H156)&lt;I$195,0,10-(I$194-LOG('Indicator Data'!H156))/(I$194-I$195)*10)))</f>
        <v>0</v>
      </c>
      <c r="J154" s="196">
        <f t="shared" si="63"/>
        <v>0</v>
      </c>
      <c r="K154" s="196">
        <f>IF('Indicator Data'!I156=0,0,IF(LOG('Indicator Data'!I156)&gt;K$194,10,IF(LOG('Indicator Data'!I156)&lt;K$195,0,10-(K$194-LOG('Indicator Data'!I156))/(K$194-K$195)*10)))</f>
        <v>0</v>
      </c>
      <c r="L154" s="196">
        <f t="shared" si="64"/>
        <v>0</v>
      </c>
      <c r="M154" s="196">
        <f>IF('Indicator Data'!J156=0,0,IF(LOG('Indicator Data'!J156)&gt;M$194,10,IF(LOG('Indicator Data'!J156)&lt;M$195,0,10-(M$194-LOG('Indicator Data'!J156))/(M$194-M$195)*10)))</f>
        <v>0</v>
      </c>
      <c r="N154" s="199">
        <f>'Indicator Data'!C156/'Indicator Data'!$AX156</f>
        <v>0</v>
      </c>
      <c r="O154" s="199">
        <f>'Indicator Data'!D156/'Indicator Data'!$AX156</f>
        <v>0</v>
      </c>
      <c r="P154" s="199">
        <f>'Indicator Data'!E156/'Indicator Data'!$AX156</f>
        <v>8.7523544933376554E-4</v>
      </c>
      <c r="Q154" s="199">
        <f>'Indicator Data'!F156/'Indicator Data'!$AX156</f>
        <v>0</v>
      </c>
      <c r="R154" s="199">
        <f>'Indicator Data'!G156/'Indicator Data'!$AX156</f>
        <v>0</v>
      </c>
      <c r="S154" s="199">
        <f>'Indicator Data'!H156/'Indicator Data'!$AX156</f>
        <v>0</v>
      </c>
      <c r="T154" s="199">
        <f>'Indicator Data'!I156/'Indicator Data'!$AX156</f>
        <v>0</v>
      </c>
      <c r="U154" s="199">
        <f>'Indicator Data'!J156/'Indicator Data'!$AX156</f>
        <v>0</v>
      </c>
      <c r="V154" s="196">
        <f t="shared" si="65"/>
        <v>0</v>
      </c>
      <c r="W154" s="196">
        <f t="shared" si="66"/>
        <v>0</v>
      </c>
      <c r="X154" s="196">
        <f t="shared" si="67"/>
        <v>0</v>
      </c>
      <c r="Y154" s="196">
        <f t="shared" si="68"/>
        <v>1.2503363561910934</v>
      </c>
      <c r="Z154" s="196">
        <f t="shared" si="69"/>
        <v>0</v>
      </c>
      <c r="AA154" s="196">
        <f t="shared" si="70"/>
        <v>0</v>
      </c>
      <c r="AB154" s="196">
        <f t="shared" si="71"/>
        <v>0</v>
      </c>
      <c r="AC154" s="196">
        <f t="shared" si="72"/>
        <v>0</v>
      </c>
      <c r="AD154" s="196">
        <f t="shared" si="73"/>
        <v>0</v>
      </c>
      <c r="AE154" s="196">
        <f t="shared" si="74"/>
        <v>0</v>
      </c>
      <c r="AF154" s="196">
        <f t="shared" si="75"/>
        <v>0</v>
      </c>
      <c r="AG154" s="196">
        <f>IF('Indicator Data'!K156=0,0,IF('Indicator Data'!K156&gt;AG$194,10,IF('Indicator Data'!K156&lt;AG$195,0,10-(AG$194-'Indicator Data'!K156)/(AG$194-AG$195)*10)))</f>
        <v>0</v>
      </c>
      <c r="AH154" s="196">
        <f t="shared" si="76"/>
        <v>0</v>
      </c>
      <c r="AI154" s="196">
        <f t="shared" si="77"/>
        <v>0</v>
      </c>
      <c r="AJ154" s="196">
        <f t="shared" si="78"/>
        <v>0</v>
      </c>
      <c r="AK154" s="196">
        <f t="shared" si="79"/>
        <v>0</v>
      </c>
      <c r="AL154" s="196">
        <f t="shared" si="80"/>
        <v>0</v>
      </c>
      <c r="AM154" s="196">
        <f t="shared" si="81"/>
        <v>0</v>
      </c>
      <c r="AN154" s="196">
        <f t="shared" si="82"/>
        <v>0</v>
      </c>
      <c r="AO154" s="193">
        <f t="shared" si="83"/>
        <v>0</v>
      </c>
      <c r="AP154" s="193">
        <f t="shared" si="84"/>
        <v>4.6041117799763969</v>
      </c>
      <c r="AQ154" s="193">
        <f t="shared" si="85"/>
        <v>0</v>
      </c>
      <c r="AR154" s="193">
        <f t="shared" si="86"/>
        <v>0</v>
      </c>
      <c r="AS154" s="196">
        <f t="shared" si="87"/>
        <v>0</v>
      </c>
      <c r="AT154" s="196">
        <f>IF('Indicator Data'!AY156&lt;1000,"x",IF('Indicator Data'!L156&gt;AT$194,10,IF('Indicator Data'!L156&lt;AT$195,0,10-(AT$194-'Indicator Data'!L156)/(AT$194-AT$195)*10)))</f>
        <v>1.1111111111111107</v>
      </c>
      <c r="AU154" s="193">
        <f t="shared" si="88"/>
        <v>0.55555555555555536</v>
      </c>
      <c r="AV154" s="191">
        <f t="shared" si="89"/>
        <v>1.2295203047496963</v>
      </c>
      <c r="AW154" s="196">
        <f>IF('Indicator Data'!M156=0,0,IF('Indicator Data'!M156&gt;AW$194,10,IF('Indicator Data'!M156&lt;AW$195,0,10-(AW$194-'Indicator Data'!M156)/(AW$194-AW$195)*10)))</f>
        <v>3.6257057995054796</v>
      </c>
      <c r="AX154" s="196">
        <f>IF('Indicator Data'!N156=0,0,IF(LOG('Indicator Data'!N156)&gt;LOG(AX$194),10,IF(LOG('Indicator Data'!N156)&lt;LOG(AX$195),0,10-(LOG(AX$194)-LOG('Indicator Data'!N156))/(LOG(AX$194)-LOG(AX$195))*10)))</f>
        <v>3.7628235254129097</v>
      </c>
      <c r="AY154" s="193">
        <f t="shared" si="90"/>
        <v>3.6945815368971009</v>
      </c>
      <c r="AZ154" s="196">
        <f>'Indicator Data'!O156</f>
        <v>1</v>
      </c>
      <c r="BA154" s="196">
        <f>'Indicator Data'!P156</f>
        <v>0</v>
      </c>
      <c r="BB154" s="193">
        <f t="shared" si="91"/>
        <v>0</v>
      </c>
      <c r="BC154" s="191">
        <f t="shared" si="92"/>
        <v>2.5862070758279705</v>
      </c>
      <c r="BD154" s="68"/>
    </row>
    <row r="155" spans="1:57" s="43" customFormat="1" x14ac:dyDescent="0.2">
      <c r="A155" s="65" t="s">
        <v>286</v>
      </c>
      <c r="B155" s="69" t="s">
        <v>285</v>
      </c>
      <c r="C155" s="196">
        <f>IF('Indicator Data'!C157=0,0,IF(LOG('Indicator Data'!C157)&gt;C$194,10,IF(LOG('Indicator Data'!C157)&lt;C$195,0,10-(C$194-LOG('Indicator Data'!C157))/(C$194-C$195)*10)))</f>
        <v>0</v>
      </c>
      <c r="D155" s="196">
        <f>IF('Indicator Data'!D157=0,0,IF(LOG('Indicator Data'!D157)&gt;D$194,10,IF(LOG('Indicator Data'!D157)&lt;D$195,0,10-(D$194-LOG('Indicator Data'!D157))/(D$194-D$195)*10)))</f>
        <v>0</v>
      </c>
      <c r="E155" s="196">
        <f t="shared" si="62"/>
        <v>0</v>
      </c>
      <c r="F155" s="196">
        <f>IF('Indicator Data'!E157=0,0,IF(LOG('Indicator Data'!E157)&gt;F$194,10,IF(LOG('Indicator Data'!E157)&lt;F$195,0,10-(F$194-LOG('Indicator Data'!E157))/(F$194-F$195)*10)))</f>
        <v>0</v>
      </c>
      <c r="G155" s="196">
        <f>IF('Indicator Data'!F157=0,0,IF(LOG('Indicator Data'!F157)&gt;G$194,10,IF(LOG('Indicator Data'!F157)&lt;G$195,0,10-(G$194-LOG('Indicator Data'!F157))/(G$194-G$195)*10)))</f>
        <v>0</v>
      </c>
      <c r="H155" s="196">
        <f>IF('Indicator Data'!G157=0,0,IF(LOG('Indicator Data'!G157)&gt;H$194,10,IF(LOG('Indicator Data'!G157)&lt;H$195,0,10-(H$194-LOG('Indicator Data'!G157))/(H$194-H$195)*10)))</f>
        <v>0</v>
      </c>
      <c r="I155" s="196">
        <f>IF('Indicator Data'!H157=0,0,IF(LOG('Indicator Data'!H157)&gt;I$194,10,IF(LOG('Indicator Data'!H157)&lt;I$195,0,10-(I$194-LOG('Indicator Data'!H157))/(I$194-I$195)*10)))</f>
        <v>0</v>
      </c>
      <c r="J155" s="196">
        <f t="shared" si="63"/>
        <v>0</v>
      </c>
      <c r="K155" s="196">
        <f>IF('Indicator Data'!I157=0,0,IF(LOG('Indicator Data'!I157)&gt;K$194,10,IF(LOG('Indicator Data'!I157)&lt;K$195,0,10-(K$194-LOG('Indicator Data'!I157))/(K$194-K$195)*10)))</f>
        <v>0</v>
      </c>
      <c r="L155" s="196">
        <f t="shared" si="64"/>
        <v>0</v>
      </c>
      <c r="M155" s="196">
        <f>IF('Indicator Data'!J157=0,0,IF(LOG('Indicator Data'!J157)&gt;M$194,10,IF(LOG('Indicator Data'!J157)&lt;M$195,0,10-(M$194-LOG('Indicator Data'!J157))/(M$194-M$195)*10)))</f>
        <v>0</v>
      </c>
      <c r="N155" s="199">
        <f>'Indicator Data'!C157/'Indicator Data'!$AX157</f>
        <v>0</v>
      </c>
      <c r="O155" s="199">
        <f>'Indicator Data'!D157/'Indicator Data'!$AX157</f>
        <v>0</v>
      </c>
      <c r="P155" s="199">
        <f>'Indicator Data'!E157/'Indicator Data'!$AX157</f>
        <v>0</v>
      </c>
      <c r="Q155" s="199">
        <f>'Indicator Data'!F157/'Indicator Data'!$AX157</f>
        <v>0</v>
      </c>
      <c r="R155" s="199">
        <f>'Indicator Data'!G157/'Indicator Data'!$AX157</f>
        <v>0</v>
      </c>
      <c r="S155" s="199">
        <f>'Indicator Data'!H157/'Indicator Data'!$AX157</f>
        <v>0</v>
      </c>
      <c r="T155" s="199">
        <f>'Indicator Data'!I157/'Indicator Data'!$AX157</f>
        <v>0</v>
      </c>
      <c r="U155" s="199">
        <f>'Indicator Data'!J157/'Indicator Data'!$AX157</f>
        <v>0</v>
      </c>
      <c r="V155" s="196">
        <f t="shared" si="65"/>
        <v>0</v>
      </c>
      <c r="W155" s="196">
        <f t="shared" si="66"/>
        <v>0</v>
      </c>
      <c r="X155" s="196">
        <f t="shared" si="67"/>
        <v>0</v>
      </c>
      <c r="Y155" s="196">
        <f t="shared" si="68"/>
        <v>0</v>
      </c>
      <c r="Z155" s="196">
        <f t="shared" si="69"/>
        <v>0</v>
      </c>
      <c r="AA155" s="196">
        <f t="shared" si="70"/>
        <v>0</v>
      </c>
      <c r="AB155" s="196">
        <f t="shared" si="71"/>
        <v>0</v>
      </c>
      <c r="AC155" s="196">
        <f t="shared" si="72"/>
        <v>0</v>
      </c>
      <c r="AD155" s="196">
        <f t="shared" si="73"/>
        <v>0</v>
      </c>
      <c r="AE155" s="196">
        <f t="shared" si="74"/>
        <v>0</v>
      </c>
      <c r="AF155" s="196">
        <f t="shared" si="75"/>
        <v>0</v>
      </c>
      <c r="AG155" s="196">
        <f>IF('Indicator Data'!K157=0,0,IF('Indicator Data'!K157&gt;AG$194,10,IF('Indicator Data'!K157&lt;AG$195,0,10-(AG$194-'Indicator Data'!K157)/(AG$194-AG$195)*10)))</f>
        <v>0</v>
      </c>
      <c r="AH155" s="196">
        <f t="shared" si="76"/>
        <v>0</v>
      </c>
      <c r="AI155" s="196">
        <f t="shared" si="77"/>
        <v>0</v>
      </c>
      <c r="AJ155" s="196">
        <f t="shared" si="78"/>
        <v>0</v>
      </c>
      <c r="AK155" s="196">
        <f t="shared" si="79"/>
        <v>0</v>
      </c>
      <c r="AL155" s="196">
        <f t="shared" si="80"/>
        <v>0</v>
      </c>
      <c r="AM155" s="196">
        <f t="shared" si="81"/>
        <v>0</v>
      </c>
      <c r="AN155" s="196">
        <f t="shared" si="82"/>
        <v>0</v>
      </c>
      <c r="AO155" s="193">
        <f t="shared" si="83"/>
        <v>0</v>
      </c>
      <c r="AP155" s="193">
        <f t="shared" si="84"/>
        <v>0</v>
      </c>
      <c r="AQ155" s="193">
        <f t="shared" si="85"/>
        <v>0</v>
      </c>
      <c r="AR155" s="193">
        <f t="shared" si="86"/>
        <v>0</v>
      </c>
      <c r="AS155" s="196">
        <f t="shared" si="87"/>
        <v>0</v>
      </c>
      <c r="AT155" s="196" t="str">
        <f>IF('Indicator Data'!AY157&lt;1000,"x",IF('Indicator Data'!L157&gt;AT$194,10,IF('Indicator Data'!L157&lt;AT$195,0,10-(AT$194-'Indicator Data'!L157)/(AT$194-AT$195)*10)))</f>
        <v>x</v>
      </c>
      <c r="AU155" s="193">
        <f t="shared" si="88"/>
        <v>0</v>
      </c>
      <c r="AV155" s="191">
        <f t="shared" si="89"/>
        <v>0</v>
      </c>
      <c r="AW155" s="196">
        <f>IF('Indicator Data'!M157=0,0,IF('Indicator Data'!M157&gt;AW$194,10,IF('Indicator Data'!M157&lt;AW$195,0,10-(AW$194-'Indicator Data'!M157)/(AW$194-AW$195)*10)))</f>
        <v>0.11164841483129884</v>
      </c>
      <c r="AX155" s="196">
        <f>IF('Indicator Data'!N157=0,0,IF(LOG('Indicator Data'!N157)&gt;LOG(AX$194),10,IF(LOG('Indicator Data'!N157)&lt;LOG(AX$195),0,10-(LOG(AX$194)-LOG('Indicator Data'!N157))/(LOG(AX$194)-LOG(AX$195))*10)))</f>
        <v>0</v>
      </c>
      <c r="AY155" s="193">
        <f t="shared" si="90"/>
        <v>5.5965151835548864E-2</v>
      </c>
      <c r="AZ155" s="196">
        <f>'Indicator Data'!O157</f>
        <v>0</v>
      </c>
      <c r="BA155" s="196">
        <f>'Indicator Data'!P157</f>
        <v>0</v>
      </c>
      <c r="BB155" s="193">
        <f t="shared" si="91"/>
        <v>0</v>
      </c>
      <c r="BC155" s="191">
        <f t="shared" si="92"/>
        <v>3.9175606284884201E-2</v>
      </c>
      <c r="BD155" s="68"/>
    </row>
    <row r="156" spans="1:57" s="43" customFormat="1" x14ac:dyDescent="0.2">
      <c r="A156" s="65" t="s">
        <v>288</v>
      </c>
      <c r="B156" s="69" t="s">
        <v>287</v>
      </c>
      <c r="C156" s="196">
        <f>IF('Indicator Data'!C158=0,0,IF(LOG('Indicator Data'!C158)&gt;C$194,10,IF(LOG('Indicator Data'!C158)&lt;C$195,0,10-(C$194-LOG('Indicator Data'!C158))/(C$194-C$195)*10)))</f>
        <v>7.3424636335268714</v>
      </c>
      <c r="D156" s="196">
        <f>IF('Indicator Data'!D158=0,0,IF(LOG('Indicator Data'!D158)&gt;D$194,10,IF(LOG('Indicator Data'!D158)&lt;D$195,0,10-(D$194-LOG('Indicator Data'!D158))/(D$194-D$195)*10)))</f>
        <v>0</v>
      </c>
      <c r="E156" s="196">
        <f t="shared" si="62"/>
        <v>4.6401095764144067</v>
      </c>
      <c r="F156" s="196">
        <f>IF('Indicator Data'!E158=0,0,IF(LOG('Indicator Data'!E158)&gt;F$194,10,IF(LOG('Indicator Data'!E158)&lt;F$195,0,10-(F$194-LOG('Indicator Data'!E158))/(F$194-F$195)*10)))</f>
        <v>7.5042261355803834</v>
      </c>
      <c r="G156" s="196">
        <f>IF('Indicator Data'!F158=0,0,IF(LOG('Indicator Data'!F158)&gt;G$194,10,IF(LOG('Indicator Data'!F158)&lt;G$195,0,10-(G$194-LOG('Indicator Data'!F158))/(G$194-G$195)*10)))</f>
        <v>0</v>
      </c>
      <c r="H156" s="196">
        <f>IF('Indicator Data'!G158=0,0,IF(LOG('Indicator Data'!G158)&gt;H$194,10,IF(LOG('Indicator Data'!G158)&lt;H$195,0,10-(H$194-LOG('Indicator Data'!G158))/(H$194-H$195)*10)))</f>
        <v>0</v>
      </c>
      <c r="I156" s="196">
        <f>IF('Indicator Data'!H158=0,0,IF(LOG('Indicator Data'!H158)&gt;I$194,10,IF(LOG('Indicator Data'!H158)&lt;I$195,0,10-(I$194-LOG('Indicator Data'!H158))/(I$194-I$195)*10)))</f>
        <v>0</v>
      </c>
      <c r="J156" s="196">
        <f t="shared" si="63"/>
        <v>0</v>
      </c>
      <c r="K156" s="196">
        <f>IF('Indicator Data'!I158=0,0,IF(LOG('Indicator Data'!I158)&gt;K$194,10,IF(LOG('Indicator Data'!I158)&lt;K$195,0,10-(K$194-LOG('Indicator Data'!I158))/(K$194-K$195)*10)))</f>
        <v>0</v>
      </c>
      <c r="L156" s="196">
        <f t="shared" si="64"/>
        <v>0</v>
      </c>
      <c r="M156" s="196">
        <f>IF('Indicator Data'!J158=0,0,IF(LOG('Indicator Data'!J158)&gt;M$194,10,IF(LOG('Indicator Data'!J158)&lt;M$195,0,10-(M$194-LOG('Indicator Data'!J158))/(M$194-M$195)*10)))</f>
        <v>0</v>
      </c>
      <c r="N156" s="199">
        <f>'Indicator Data'!C158/'Indicator Data'!$AX158</f>
        <v>1.5975688409021656E-3</v>
      </c>
      <c r="O156" s="199">
        <f>'Indicator Data'!D158/'Indicator Data'!$AX158</f>
        <v>0</v>
      </c>
      <c r="P156" s="199">
        <f>'Indicator Data'!E158/'Indicator Data'!$AX158</f>
        <v>1.8542341794889081E-3</v>
      </c>
      <c r="Q156" s="199">
        <f>'Indicator Data'!F158/'Indicator Data'!$AX158</f>
        <v>0</v>
      </c>
      <c r="R156" s="199">
        <f>'Indicator Data'!G158/'Indicator Data'!$AX158</f>
        <v>0</v>
      </c>
      <c r="S156" s="199">
        <f>'Indicator Data'!H158/'Indicator Data'!$AX158</f>
        <v>0</v>
      </c>
      <c r="T156" s="199">
        <f>'Indicator Data'!I158/'Indicator Data'!$AX158</f>
        <v>0</v>
      </c>
      <c r="U156" s="199">
        <f>'Indicator Data'!J158/'Indicator Data'!$AX158</f>
        <v>0</v>
      </c>
      <c r="V156" s="196">
        <f t="shared" si="65"/>
        <v>7.9878442045108269</v>
      </c>
      <c r="W156" s="196">
        <f t="shared" si="66"/>
        <v>0</v>
      </c>
      <c r="X156" s="196">
        <f t="shared" si="67"/>
        <v>5.2201888039598749</v>
      </c>
      <c r="Y156" s="196">
        <f t="shared" si="68"/>
        <v>2.6489059706984399</v>
      </c>
      <c r="Z156" s="196">
        <f t="shared" si="69"/>
        <v>0</v>
      </c>
      <c r="AA156" s="196">
        <f t="shared" si="70"/>
        <v>0</v>
      </c>
      <c r="AB156" s="196">
        <f t="shared" si="71"/>
        <v>0</v>
      </c>
      <c r="AC156" s="196">
        <f t="shared" si="72"/>
        <v>0</v>
      </c>
      <c r="AD156" s="196">
        <f t="shared" si="73"/>
        <v>0</v>
      </c>
      <c r="AE156" s="196">
        <f t="shared" si="74"/>
        <v>0</v>
      </c>
      <c r="AF156" s="196">
        <f t="shared" si="75"/>
        <v>0</v>
      </c>
      <c r="AG156" s="196">
        <f>IF('Indicator Data'!K158=0,0,IF('Indicator Data'!K158&gt;AG$194,10,IF('Indicator Data'!K158&lt;AG$195,0,10-(AG$194-'Indicator Data'!K158)/(AG$194-AG$195)*10)))</f>
        <v>0</v>
      </c>
      <c r="AH156" s="196">
        <f t="shared" si="76"/>
        <v>7.6651539190188487</v>
      </c>
      <c r="AI156" s="196">
        <f t="shared" si="77"/>
        <v>0</v>
      </c>
      <c r="AJ156" s="196">
        <f t="shared" si="78"/>
        <v>0</v>
      </c>
      <c r="AK156" s="196">
        <f t="shared" si="79"/>
        <v>0</v>
      </c>
      <c r="AL156" s="196">
        <f t="shared" si="80"/>
        <v>0</v>
      </c>
      <c r="AM156" s="196">
        <f t="shared" si="81"/>
        <v>0</v>
      </c>
      <c r="AN156" s="196">
        <f t="shared" si="82"/>
        <v>0</v>
      </c>
      <c r="AO156" s="193">
        <f t="shared" si="83"/>
        <v>4.9369579472873708</v>
      </c>
      <c r="AP156" s="193">
        <f t="shared" si="84"/>
        <v>5.5864210219917805</v>
      </c>
      <c r="AQ156" s="193">
        <f t="shared" si="85"/>
        <v>0</v>
      </c>
      <c r="AR156" s="193">
        <f t="shared" si="86"/>
        <v>0</v>
      </c>
      <c r="AS156" s="196">
        <f t="shared" si="87"/>
        <v>0</v>
      </c>
      <c r="AT156" s="196">
        <f>IF('Indicator Data'!AY158&lt;1000,"x",IF('Indicator Data'!L158&gt;AT$194,10,IF('Indicator Data'!L158&lt;AT$195,0,10-(AT$194-'Indicator Data'!L158)/(AT$194-AT$195)*10)))</f>
        <v>2.2222222222222223</v>
      </c>
      <c r="AU156" s="193">
        <f t="shared" si="88"/>
        <v>1.1111111111111112</v>
      </c>
      <c r="AV156" s="191">
        <f t="shared" si="89"/>
        <v>2.6994830678884552</v>
      </c>
      <c r="AW156" s="196">
        <f>IF('Indicator Data'!M158=0,0,IF('Indicator Data'!M158&gt;AW$194,10,IF('Indicator Data'!M158&lt;AW$195,0,10-(AW$194-'Indicator Data'!M158)/(AW$194-AW$195)*10)))</f>
        <v>0.86986557616489435</v>
      </c>
      <c r="AX156" s="196">
        <f>IF('Indicator Data'!N158=0,0,IF(LOG('Indicator Data'!N158)&gt;LOG(AX$194),10,IF(LOG('Indicator Data'!N158)&lt;LOG(AX$195),0,10-(LOG(AX$194)-LOG('Indicator Data'!N158))/(LOG(AX$194)-LOG(AX$195))*10)))</f>
        <v>4.9421181084003285</v>
      </c>
      <c r="AY156" s="193">
        <f t="shared" si="90"/>
        <v>3.1626413184952868</v>
      </c>
      <c r="AZ156" s="196">
        <f>'Indicator Data'!O158</f>
        <v>0</v>
      </c>
      <c r="BA156" s="196">
        <f>'Indicator Data'!P158</f>
        <v>1</v>
      </c>
      <c r="BB156" s="193">
        <f t="shared" si="91"/>
        <v>0</v>
      </c>
      <c r="BC156" s="191">
        <f t="shared" si="92"/>
        <v>2.2138489229467009</v>
      </c>
      <c r="BD156" s="68"/>
    </row>
    <row r="157" spans="1:57" s="43" customFormat="1" x14ac:dyDescent="0.2">
      <c r="A157" s="70" t="s">
        <v>290</v>
      </c>
      <c r="B157" s="69" t="s">
        <v>289</v>
      </c>
      <c r="C157" s="196">
        <f>IF('Indicator Data'!C159=0,0,IF(LOG('Indicator Data'!C159)&gt;C$194,10,IF(LOG('Indicator Data'!C159)&lt;C$195,0,10-(C$194-LOG('Indicator Data'!C159))/(C$194-C$195)*10)))</f>
        <v>6.5615356140048844</v>
      </c>
      <c r="D157" s="196">
        <f>IF('Indicator Data'!D159=0,0,IF(LOG('Indicator Data'!D159)&gt;D$194,10,IF(LOG('Indicator Data'!D159)&lt;D$195,0,10-(D$194-LOG('Indicator Data'!D159))/(D$194-D$195)*10)))</f>
        <v>1.4405857316378832</v>
      </c>
      <c r="E157" s="196">
        <f t="shared" si="62"/>
        <v>4.4781038511576527</v>
      </c>
      <c r="F157" s="196">
        <f>IF('Indicator Data'!E159=0,0,IF(LOG('Indicator Data'!E159)&gt;F$194,10,IF(LOG('Indicator Data'!E159)&lt;F$195,0,10-(F$194-LOG('Indicator Data'!E159))/(F$194-F$195)*10)))</f>
        <v>6.2364299605754967</v>
      </c>
      <c r="G157" s="196">
        <f>IF('Indicator Data'!F159=0,0,IF(LOG('Indicator Data'!F159)&gt;G$194,10,IF(LOG('Indicator Data'!F159)&lt;G$195,0,10-(G$194-LOG('Indicator Data'!F159))/(G$194-G$195)*10)))</f>
        <v>0</v>
      </c>
      <c r="H157" s="196">
        <f>IF('Indicator Data'!G159=0,0,IF(LOG('Indicator Data'!G159)&gt;H$194,10,IF(LOG('Indicator Data'!G159)&lt;H$195,0,10-(H$194-LOG('Indicator Data'!G159))/(H$194-H$195)*10)))</f>
        <v>0</v>
      </c>
      <c r="I157" s="196">
        <f>IF('Indicator Data'!H159=0,0,IF(LOG('Indicator Data'!H159)&gt;I$194,10,IF(LOG('Indicator Data'!H159)&lt;I$195,0,10-(I$194-LOG('Indicator Data'!H159))/(I$194-I$195)*10)))</f>
        <v>0</v>
      </c>
      <c r="J157" s="196">
        <f t="shared" si="63"/>
        <v>0</v>
      </c>
      <c r="K157" s="196">
        <f>IF('Indicator Data'!I159=0,0,IF(LOG('Indicator Data'!I159)&gt;K$194,10,IF(LOG('Indicator Data'!I159)&lt;K$195,0,10-(K$194-LOG('Indicator Data'!I159))/(K$194-K$195)*10)))</f>
        <v>0</v>
      </c>
      <c r="L157" s="196">
        <f t="shared" si="64"/>
        <v>0</v>
      </c>
      <c r="M157" s="196">
        <f>IF('Indicator Data'!J159=0,0,IF(LOG('Indicator Data'!J159)&gt;M$194,10,IF(LOG('Indicator Data'!J159)&lt;M$195,0,10-(M$194-LOG('Indicator Data'!J159))/(M$194-M$195)*10)))</f>
        <v>0</v>
      </c>
      <c r="N157" s="199">
        <f>'Indicator Data'!C159/'Indicator Data'!$AX159</f>
        <v>2.044772515890237E-3</v>
      </c>
      <c r="O157" s="199">
        <f>'Indicator Data'!D159/'Indicator Data'!$AX159</f>
        <v>1.3128238955405368E-5</v>
      </c>
      <c r="P157" s="199">
        <f>'Indicator Data'!E159/'Indicator Data'!$AX159</f>
        <v>1.5156633101737261E-3</v>
      </c>
      <c r="Q157" s="199">
        <f>'Indicator Data'!F159/'Indicator Data'!$AX159</f>
        <v>0</v>
      </c>
      <c r="R157" s="199">
        <f>'Indicator Data'!G159/'Indicator Data'!$AX159</f>
        <v>0</v>
      </c>
      <c r="S157" s="199">
        <f>'Indicator Data'!H159/'Indicator Data'!$AX159</f>
        <v>0</v>
      </c>
      <c r="T157" s="199">
        <f>'Indicator Data'!I159/'Indicator Data'!$AX159</f>
        <v>0</v>
      </c>
      <c r="U157" s="199">
        <f>'Indicator Data'!J159/'Indicator Data'!$AX159</f>
        <v>0</v>
      </c>
      <c r="V157" s="196">
        <f t="shared" si="65"/>
        <v>10</v>
      </c>
      <c r="W157" s="196">
        <f t="shared" si="66"/>
        <v>0.13128238955405358</v>
      </c>
      <c r="X157" s="196">
        <f t="shared" si="67"/>
        <v>7.6182885146114057</v>
      </c>
      <c r="Y157" s="196">
        <f t="shared" si="68"/>
        <v>2.1652333002481807</v>
      </c>
      <c r="Z157" s="196">
        <f t="shared" si="69"/>
        <v>0</v>
      </c>
      <c r="AA157" s="196">
        <f t="shared" si="70"/>
        <v>0</v>
      </c>
      <c r="AB157" s="196">
        <f t="shared" si="71"/>
        <v>0</v>
      </c>
      <c r="AC157" s="196">
        <f t="shared" si="72"/>
        <v>0</v>
      </c>
      <c r="AD157" s="196">
        <f t="shared" si="73"/>
        <v>0</v>
      </c>
      <c r="AE157" s="196">
        <f t="shared" si="74"/>
        <v>0</v>
      </c>
      <c r="AF157" s="196">
        <f t="shared" si="75"/>
        <v>0</v>
      </c>
      <c r="AG157" s="196">
        <f>IF('Indicator Data'!K159=0,0,IF('Indicator Data'!K159&gt;AG$194,10,IF('Indicator Data'!K159&lt;AG$195,0,10-(AG$194-'Indicator Data'!K159)/(AG$194-AG$195)*10)))</f>
        <v>0</v>
      </c>
      <c r="AH157" s="196">
        <f t="shared" si="76"/>
        <v>8.2807678070024426</v>
      </c>
      <c r="AI157" s="196">
        <f t="shared" si="77"/>
        <v>0.78593406059596838</v>
      </c>
      <c r="AJ157" s="196">
        <f t="shared" si="78"/>
        <v>0</v>
      </c>
      <c r="AK157" s="196">
        <f t="shared" si="79"/>
        <v>0</v>
      </c>
      <c r="AL157" s="196">
        <f t="shared" si="80"/>
        <v>0</v>
      </c>
      <c r="AM157" s="196">
        <f t="shared" si="81"/>
        <v>0</v>
      </c>
      <c r="AN157" s="196">
        <f t="shared" si="82"/>
        <v>0</v>
      </c>
      <c r="AO157" s="193">
        <f t="shared" si="83"/>
        <v>6.2978048004435641</v>
      </c>
      <c r="AP157" s="193">
        <f t="shared" si="84"/>
        <v>4.5074528870955515</v>
      </c>
      <c r="AQ157" s="193">
        <f t="shared" si="85"/>
        <v>0</v>
      </c>
      <c r="AR157" s="193">
        <f t="shared" si="86"/>
        <v>0</v>
      </c>
      <c r="AS157" s="196">
        <f t="shared" si="87"/>
        <v>0</v>
      </c>
      <c r="AT157" s="196">
        <f>IF('Indicator Data'!AY159&lt;1000,"x",IF('Indicator Data'!L159&gt;AT$194,10,IF('Indicator Data'!L159&lt;AT$195,0,10-(AT$194-'Indicator Data'!L159)/(AT$194-AT$195)*10)))</f>
        <v>1.1111111111111107</v>
      </c>
      <c r="AU157" s="193">
        <f t="shared" si="88"/>
        <v>0.55555555555555536</v>
      </c>
      <c r="AV157" s="191">
        <f t="shared" si="89"/>
        <v>2.7272353674888246</v>
      </c>
      <c r="AW157" s="196">
        <f>IF('Indicator Data'!M159=0,0,IF('Indicator Data'!M159&gt;AW$194,10,IF('Indicator Data'!M159&lt;AW$195,0,10-(AW$194-'Indicator Data'!M159)/(AW$194-AW$195)*10)))</f>
        <v>6.4649887685808594E-2</v>
      </c>
      <c r="AX157" s="196">
        <f>IF('Indicator Data'!N159=0,0,IF(LOG('Indicator Data'!N159)&gt;LOG(AX$194),10,IF(LOG('Indicator Data'!N159)&lt;LOG(AX$195),0,10-(LOG(AX$194)-LOG('Indicator Data'!N159))/(LOG(AX$194)-LOG(AX$195))*10)))</f>
        <v>0</v>
      </c>
      <c r="AY157" s="193">
        <f t="shared" si="90"/>
        <v>3.237210172656349E-2</v>
      </c>
      <c r="AZ157" s="196">
        <f>'Indicator Data'!O159</f>
        <v>0</v>
      </c>
      <c r="BA157" s="196">
        <f>'Indicator Data'!P159</f>
        <v>0</v>
      </c>
      <c r="BB157" s="193">
        <f t="shared" si="91"/>
        <v>0</v>
      </c>
      <c r="BC157" s="191">
        <f t="shared" si="92"/>
        <v>2.2660471208594445E-2</v>
      </c>
      <c r="BD157" s="68"/>
    </row>
    <row r="158" spans="1:57" x14ac:dyDescent="0.2">
      <c r="A158" s="70" t="s">
        <v>292</v>
      </c>
      <c r="B158" s="69" t="s">
        <v>291</v>
      </c>
      <c r="C158" s="196">
        <f>IF('Indicator Data'!C160=0,0,IF(LOG('Indicator Data'!C160)&gt;C$194,10,IF(LOG('Indicator Data'!C160)&lt;C$195,0,10-(C$194-LOG('Indicator Data'!C160))/(C$194-C$195)*10)))</f>
        <v>4.6382781288664248</v>
      </c>
      <c r="D158" s="196">
        <f>IF('Indicator Data'!D160=0,0,IF(LOG('Indicator Data'!D160)&gt;D$194,10,IF(LOG('Indicator Data'!D160)&lt;D$195,0,10-(D$194-LOG('Indicator Data'!D160))/(D$194-D$195)*10)))</f>
        <v>4.944174577967142</v>
      </c>
      <c r="E158" s="196">
        <f t="shared" si="62"/>
        <v>4.7930773828738218</v>
      </c>
      <c r="F158" s="196">
        <f>IF('Indicator Data'!E160=0,0,IF(LOG('Indicator Data'!E160)&gt;F$194,10,IF(LOG('Indicator Data'!E160)&lt;F$195,0,10-(F$194-LOG('Indicator Data'!E160))/(F$194-F$195)*10)))</f>
        <v>0</v>
      </c>
      <c r="G158" s="196">
        <f>IF('Indicator Data'!F160=0,0,IF(LOG('Indicator Data'!F160)&gt;G$194,10,IF(LOG('Indicator Data'!F160)&lt;G$195,0,10-(G$194-LOG('Indicator Data'!F160))/(G$194-G$195)*10)))</f>
        <v>7.5825536117072767</v>
      </c>
      <c r="H158" s="196">
        <f>IF('Indicator Data'!G160=0,0,IF(LOG('Indicator Data'!G160)&gt;H$194,10,IF(LOG('Indicator Data'!G160)&lt;H$195,0,10-(H$194-LOG('Indicator Data'!G160))/(H$194-H$195)*10)))</f>
        <v>4.7324722474365863</v>
      </c>
      <c r="I158" s="196">
        <f>IF('Indicator Data'!H160=0,0,IF(LOG('Indicator Data'!H160)&gt;I$194,10,IF(LOG('Indicator Data'!H160)&lt;I$195,0,10-(I$194-LOG('Indicator Data'!H160))/(I$194-I$195)*10)))</f>
        <v>0</v>
      </c>
      <c r="J158" s="196">
        <f t="shared" si="63"/>
        <v>2.6924553305283725</v>
      </c>
      <c r="K158" s="196">
        <f>IF('Indicator Data'!I160=0,0,IF(LOG('Indicator Data'!I160)&gt;K$194,10,IF(LOG('Indicator Data'!I160)&lt;K$195,0,10-(K$194-LOG('Indicator Data'!I160))/(K$194-K$195)*10)))</f>
        <v>0</v>
      </c>
      <c r="L158" s="196">
        <f t="shared" si="64"/>
        <v>1.4394711372363251</v>
      </c>
      <c r="M158" s="196">
        <f>IF('Indicator Data'!J160=0,0,IF(LOG('Indicator Data'!J160)&gt;M$194,10,IF(LOG('Indicator Data'!J160)&lt;M$195,0,10-(M$194-LOG('Indicator Data'!J160))/(M$194-M$195)*10)))</f>
        <v>0.54513940149804263</v>
      </c>
      <c r="N158" s="199">
        <f>'Indicator Data'!C160/'Indicator Data'!$AX160</f>
        <v>1.2769373789139646E-3</v>
      </c>
      <c r="O158" s="199">
        <f>'Indicator Data'!D160/'Indicator Data'!$AX160</f>
        <v>5.4213908917699627E-4</v>
      </c>
      <c r="P158" s="199">
        <f>'Indicator Data'!E160/'Indicator Data'!$AX160</f>
        <v>0</v>
      </c>
      <c r="Q158" s="199">
        <f>'Indicator Data'!F160/'Indicator Data'!$AX160</f>
        <v>1.9225595164914268E-2</v>
      </c>
      <c r="R158" s="199">
        <f>'Indicator Data'!G160/'Indicator Data'!$AX160</f>
        <v>4.1408974201353806E-3</v>
      </c>
      <c r="S158" s="199">
        <f>'Indicator Data'!H160/'Indicator Data'!$AX160</f>
        <v>0</v>
      </c>
      <c r="T158" s="199">
        <f>'Indicator Data'!I160/'Indicator Data'!$AX160</f>
        <v>5.3453925389010943E-6</v>
      </c>
      <c r="U158" s="199">
        <f>'Indicator Data'!J160/'Indicator Data'!$AX160</f>
        <v>2.9438393692498776E-5</v>
      </c>
      <c r="V158" s="196">
        <f t="shared" si="65"/>
        <v>6.384686894569823</v>
      </c>
      <c r="W158" s="196">
        <f t="shared" si="66"/>
        <v>5.4213908917699625</v>
      </c>
      <c r="X158" s="196">
        <f t="shared" si="67"/>
        <v>5.9253583759685444</v>
      </c>
      <c r="Y158" s="196">
        <f t="shared" si="68"/>
        <v>0</v>
      </c>
      <c r="Z158" s="196">
        <f t="shared" si="69"/>
        <v>10</v>
      </c>
      <c r="AA158" s="196">
        <f t="shared" si="70"/>
        <v>0.82817948402707664</v>
      </c>
      <c r="AB158" s="196">
        <f t="shared" si="71"/>
        <v>0</v>
      </c>
      <c r="AC158" s="196">
        <f t="shared" si="72"/>
        <v>0.42210760954515558</v>
      </c>
      <c r="AD158" s="196">
        <f t="shared" si="73"/>
        <v>0.17817975129670316</v>
      </c>
      <c r="AE158" s="196">
        <f t="shared" si="74"/>
        <v>0.30083167034564756</v>
      </c>
      <c r="AF158" s="196">
        <f t="shared" si="75"/>
        <v>9.8127978974993368E-3</v>
      </c>
      <c r="AG158" s="196">
        <f>IF('Indicator Data'!K160=0,0,IF('Indicator Data'!K160&gt;AG$194,10,IF('Indicator Data'!K160&lt;AG$195,0,10-(AG$194-'Indicator Data'!K160)/(AG$194-AG$195)*10)))</f>
        <v>2.8985507246376807</v>
      </c>
      <c r="AH158" s="196">
        <f t="shared" si="76"/>
        <v>5.5114825117181239</v>
      </c>
      <c r="AI158" s="196">
        <f t="shared" si="77"/>
        <v>5.1827827348685522</v>
      </c>
      <c r="AJ158" s="196">
        <f t="shared" si="78"/>
        <v>2.7803258657318315</v>
      </c>
      <c r="AK158" s="196">
        <f t="shared" si="79"/>
        <v>0</v>
      </c>
      <c r="AL158" s="196">
        <f t="shared" si="80"/>
        <v>1.4900778763585047</v>
      </c>
      <c r="AM158" s="196">
        <f t="shared" si="81"/>
        <v>8.908987564835158E-2</v>
      </c>
      <c r="AN158" s="196">
        <f t="shared" si="82"/>
        <v>0.2807831420517104</v>
      </c>
      <c r="AO158" s="193">
        <f t="shared" si="83"/>
        <v>5.3871473894467687</v>
      </c>
      <c r="AP158" s="193">
        <f t="shared" si="84"/>
        <v>0</v>
      </c>
      <c r="AQ158" s="193">
        <f t="shared" si="85"/>
        <v>9.131055696790078</v>
      </c>
      <c r="AR158" s="193">
        <f t="shared" si="86"/>
        <v>0.88598858039960748</v>
      </c>
      <c r="AS158" s="196">
        <f t="shared" si="87"/>
        <v>1.5896669333446956</v>
      </c>
      <c r="AT158" s="196">
        <f>IF('Indicator Data'!AY160&lt;1000,"x",IF('Indicator Data'!L160&gt;AT$194,10,IF('Indicator Data'!L160&lt;AT$195,0,10-(AT$194-'Indicator Data'!L160)/(AT$194-AT$195)*10)))</f>
        <v>3.3333333333333339</v>
      </c>
      <c r="AU158" s="193">
        <f t="shared" si="88"/>
        <v>2.4615001333390145</v>
      </c>
      <c r="AV158" s="191">
        <f t="shared" si="89"/>
        <v>4.664086014618837</v>
      </c>
      <c r="AW158" s="196">
        <f>IF('Indicator Data'!M160=0,0,IF('Indicator Data'!M160&gt;AW$194,10,IF('Indicator Data'!M160&lt;AW$195,0,10-(AW$194-'Indicator Data'!M160)/(AW$194-AW$195)*10)))</f>
        <v>1.3958409659348803E-2</v>
      </c>
      <c r="AX158" s="196">
        <f>IF('Indicator Data'!N160=0,0,IF(LOG('Indicator Data'!N160)&gt;LOG(AX$194),10,IF(LOG('Indicator Data'!N160)&lt;LOG(AX$195),0,10-(LOG(AX$194)-LOG('Indicator Data'!N160))/(LOG(AX$194)-LOG(AX$195))*10)))</f>
        <v>0</v>
      </c>
      <c r="AY158" s="193">
        <f t="shared" si="90"/>
        <v>6.9813981260659196E-3</v>
      </c>
      <c r="AZ158" s="196">
        <f>'Indicator Data'!O160</f>
        <v>0</v>
      </c>
      <c r="BA158" s="196">
        <f>'Indicator Data'!P160</f>
        <v>0</v>
      </c>
      <c r="BB158" s="193">
        <f t="shared" si="91"/>
        <v>0</v>
      </c>
      <c r="BC158" s="191">
        <f t="shared" si="92"/>
        <v>4.8869786882461443E-3</v>
      </c>
      <c r="BD158" s="68"/>
      <c r="BE158" s="43"/>
    </row>
    <row r="159" spans="1:57" x14ac:dyDescent="0.2">
      <c r="A159" s="70" t="s">
        <v>294</v>
      </c>
      <c r="B159" s="69" t="s">
        <v>293</v>
      </c>
      <c r="C159" s="196">
        <f>IF('Indicator Data'!C161=0,0,IF(LOG('Indicator Data'!C161)&gt;C$194,10,IF(LOG('Indicator Data'!C161)&lt;C$195,0,10-(C$194-LOG('Indicator Data'!C161))/(C$194-C$195)*10)))</f>
        <v>0</v>
      </c>
      <c r="D159" s="196">
        <f>IF('Indicator Data'!D161=0,0,IF(LOG('Indicator Data'!D161)&gt;D$194,10,IF(LOG('Indicator Data'!D161)&lt;D$195,0,10-(D$194-LOG('Indicator Data'!D161))/(D$194-D$195)*10)))</f>
        <v>0</v>
      </c>
      <c r="E159" s="196">
        <f t="shared" si="62"/>
        <v>0</v>
      </c>
      <c r="F159" s="196">
        <f>IF('Indicator Data'!E161=0,0,IF(LOG('Indicator Data'!E161)&gt;F$194,10,IF(LOG('Indicator Data'!E161)&lt;F$195,0,10-(F$194-LOG('Indicator Data'!E161))/(F$194-F$195)*10)))</f>
        <v>8.5591384814334468</v>
      </c>
      <c r="G159" s="196">
        <f>IF('Indicator Data'!F161=0,0,IF(LOG('Indicator Data'!F161)&gt;G$194,10,IF(LOG('Indicator Data'!F161)&lt;G$195,0,10-(G$194-LOG('Indicator Data'!F161))/(G$194-G$195)*10)))</f>
        <v>8.1021840000514533</v>
      </c>
      <c r="H159" s="196">
        <f>IF('Indicator Data'!G161=0,0,IF(LOG('Indicator Data'!G161)&gt;H$194,10,IF(LOG('Indicator Data'!G161)&lt;H$195,0,10-(H$194-LOG('Indicator Data'!G161))/(H$194-H$195)*10)))</f>
        <v>0</v>
      </c>
      <c r="I159" s="196">
        <f>IF('Indicator Data'!H161=0,0,IF(LOG('Indicator Data'!H161)&gt;I$194,10,IF(LOG('Indicator Data'!H161)&lt;I$195,0,10-(I$194-LOG('Indicator Data'!H161))/(I$194-I$195)*10)))</f>
        <v>0</v>
      </c>
      <c r="J159" s="196">
        <f t="shared" si="63"/>
        <v>0</v>
      </c>
      <c r="K159" s="196">
        <f>IF('Indicator Data'!I161=0,0,IF(LOG('Indicator Data'!I161)&gt;K$194,10,IF(LOG('Indicator Data'!I161)&lt;K$195,0,10-(K$194-LOG('Indicator Data'!I161))/(K$194-K$195)*10)))</f>
        <v>0</v>
      </c>
      <c r="L159" s="196">
        <f t="shared" si="64"/>
        <v>0</v>
      </c>
      <c r="M159" s="196">
        <f>IF('Indicator Data'!J161=0,0,IF(LOG('Indicator Data'!J161)&gt;M$194,10,IF(LOG('Indicator Data'!J161)&lt;M$195,0,10-(M$194-LOG('Indicator Data'!J161))/(M$194-M$195)*10)))</f>
        <v>10</v>
      </c>
      <c r="N159" s="199">
        <f>'Indicator Data'!C161/'Indicator Data'!$AX161</f>
        <v>0</v>
      </c>
      <c r="O159" s="199">
        <f>'Indicator Data'!D161/'Indicator Data'!$AX161</f>
        <v>0</v>
      </c>
      <c r="P159" s="199">
        <f>'Indicator Data'!E161/'Indicator Data'!$AX161</f>
        <v>2.5272536075413819E-3</v>
      </c>
      <c r="Q159" s="199">
        <f>'Indicator Data'!F161/'Indicator Data'!$AX161</f>
        <v>1.6590788715595884E-3</v>
      </c>
      <c r="R159" s="199">
        <f>'Indicator Data'!G161/'Indicator Data'!$AX161</f>
        <v>0</v>
      </c>
      <c r="S159" s="199">
        <f>'Indicator Data'!H161/'Indicator Data'!$AX161</f>
        <v>0</v>
      </c>
      <c r="T159" s="199">
        <f>'Indicator Data'!I161/'Indicator Data'!$AX161</f>
        <v>0</v>
      </c>
      <c r="U159" s="199">
        <f>'Indicator Data'!J161/'Indicator Data'!$AX161</f>
        <v>4.8467593670014616E-2</v>
      </c>
      <c r="V159" s="196">
        <f t="shared" si="65"/>
        <v>0</v>
      </c>
      <c r="W159" s="196">
        <f t="shared" si="66"/>
        <v>0</v>
      </c>
      <c r="X159" s="196">
        <f t="shared" si="67"/>
        <v>0</v>
      </c>
      <c r="Y159" s="196">
        <f t="shared" si="68"/>
        <v>3.610362296487688</v>
      </c>
      <c r="Z159" s="196">
        <f t="shared" si="69"/>
        <v>3.3181577431191762</v>
      </c>
      <c r="AA159" s="196">
        <f t="shared" si="70"/>
        <v>0</v>
      </c>
      <c r="AB159" s="196">
        <f t="shared" si="71"/>
        <v>0</v>
      </c>
      <c r="AC159" s="196">
        <f t="shared" si="72"/>
        <v>0</v>
      </c>
      <c r="AD159" s="196">
        <f t="shared" si="73"/>
        <v>0</v>
      </c>
      <c r="AE159" s="196">
        <f t="shared" si="74"/>
        <v>0</v>
      </c>
      <c r="AF159" s="196">
        <f t="shared" si="75"/>
        <v>10</v>
      </c>
      <c r="AG159" s="196">
        <f>IF('Indicator Data'!K161=0,0,IF('Indicator Data'!K161&gt;AG$194,10,IF('Indicator Data'!K161&lt;AG$195,0,10-(AG$194-'Indicator Data'!K161)/(AG$194-AG$195)*10)))</f>
        <v>8.695652173913043</v>
      </c>
      <c r="AH159" s="196">
        <f t="shared" si="76"/>
        <v>0</v>
      </c>
      <c r="AI159" s="196">
        <f t="shared" si="77"/>
        <v>0</v>
      </c>
      <c r="AJ159" s="196">
        <f t="shared" si="78"/>
        <v>0</v>
      </c>
      <c r="AK159" s="196">
        <f t="shared" si="79"/>
        <v>0</v>
      </c>
      <c r="AL159" s="196">
        <f t="shared" si="80"/>
        <v>0</v>
      </c>
      <c r="AM159" s="196">
        <f t="shared" si="81"/>
        <v>0</v>
      </c>
      <c r="AN159" s="196">
        <f t="shared" si="82"/>
        <v>10</v>
      </c>
      <c r="AO159" s="193">
        <f t="shared" si="83"/>
        <v>0</v>
      </c>
      <c r="AP159" s="193">
        <f t="shared" si="84"/>
        <v>6.7359876069107827</v>
      </c>
      <c r="AQ159" s="193">
        <f t="shared" si="85"/>
        <v>6.2687533523148229</v>
      </c>
      <c r="AR159" s="193">
        <f t="shared" si="86"/>
        <v>0</v>
      </c>
      <c r="AS159" s="196">
        <f t="shared" si="87"/>
        <v>9.3478260869565215</v>
      </c>
      <c r="AT159" s="196">
        <f>IF('Indicator Data'!AY161&lt;1000,"x",IF('Indicator Data'!L161&gt;AT$194,10,IF('Indicator Data'!L161&lt;AT$195,0,10-(AT$194-'Indicator Data'!L161)/(AT$194-AT$195)*10)))</f>
        <v>8.8888888888888893</v>
      </c>
      <c r="AU159" s="193">
        <f t="shared" si="88"/>
        <v>9.1183574879227045</v>
      </c>
      <c r="AV159" s="191">
        <f t="shared" si="89"/>
        <v>5.5724708842161963</v>
      </c>
      <c r="AW159" s="196">
        <f>IF('Indicator Data'!M161=0,0,IF('Indicator Data'!M161&gt;AW$194,10,IF('Indicator Data'!M161&lt;AW$195,0,10-(AW$194-'Indicator Data'!M161)/(AW$194-AW$195)*10)))</f>
        <v>10</v>
      </c>
      <c r="AX159" s="196">
        <f>IF('Indicator Data'!N161=0,0,IF(LOG('Indicator Data'!N161)&gt;LOG(AX$194),10,IF(LOG('Indicator Data'!N161)&lt;LOG(AX$195),0,10-(LOG(AX$194)-LOG('Indicator Data'!N161))/(LOG(AX$194)-LOG(AX$195))*10)))</f>
        <v>9.7136648924999811</v>
      </c>
      <c r="AY159" s="193">
        <f t="shared" si="90"/>
        <v>9.8650300460599514</v>
      </c>
      <c r="AZ159" s="196">
        <f>'Indicator Data'!O161</f>
        <v>5</v>
      </c>
      <c r="BA159" s="196">
        <f>'Indicator Data'!P161</f>
        <v>3</v>
      </c>
      <c r="BB159" s="193">
        <f t="shared" si="91"/>
        <v>10</v>
      </c>
      <c r="BC159" s="191">
        <f t="shared" si="92"/>
        <v>10</v>
      </c>
      <c r="BD159" s="68"/>
      <c r="BE159" s="43"/>
    </row>
    <row r="160" spans="1:57" x14ac:dyDescent="0.2">
      <c r="A160" s="70" t="s">
        <v>296</v>
      </c>
      <c r="B160" s="69" t="s">
        <v>295</v>
      </c>
      <c r="C160" s="196">
        <f>IF('Indicator Data'!C162=0,0,IF(LOG('Indicator Data'!C162)&gt;C$194,10,IF(LOG('Indicator Data'!C162)&lt;C$195,0,10-(C$194-LOG('Indicator Data'!C162))/(C$194-C$195)*10)))</f>
        <v>1.2157219024014161</v>
      </c>
      <c r="D160" s="196">
        <f>IF('Indicator Data'!D162=0,0,IF(LOG('Indicator Data'!D162)&gt;D$194,10,IF(LOG('Indicator Data'!D162)&lt;D$195,0,10-(D$194-LOG('Indicator Data'!D162))/(D$194-D$195)*10)))</f>
        <v>0</v>
      </c>
      <c r="E160" s="196">
        <f t="shared" si="62"/>
        <v>0.62546525662683661</v>
      </c>
      <c r="F160" s="196">
        <f>IF('Indicator Data'!E162=0,0,IF(LOG('Indicator Data'!E162)&gt;F$194,10,IF(LOG('Indicator Data'!E162)&lt;F$195,0,10-(F$194-LOG('Indicator Data'!E162))/(F$194-F$195)*10)))</f>
        <v>7.9394316490038381</v>
      </c>
      <c r="G160" s="196">
        <f>IF('Indicator Data'!F162=0,0,IF(LOG('Indicator Data'!F162)&gt;G$194,10,IF(LOG('Indicator Data'!F162)&lt;G$195,0,10-(G$194-LOG('Indicator Data'!F162))/(G$194-G$195)*10)))</f>
        <v>7.6058480114088756</v>
      </c>
      <c r="H160" s="196">
        <f>IF('Indicator Data'!G162=0,0,IF(LOG('Indicator Data'!G162)&gt;H$194,10,IF(LOG('Indicator Data'!G162)&lt;H$195,0,10-(H$194-LOG('Indicator Data'!G162))/(H$194-H$195)*10)))</f>
        <v>0</v>
      </c>
      <c r="I160" s="196">
        <f>IF('Indicator Data'!H162=0,0,IF(LOG('Indicator Data'!H162)&gt;I$194,10,IF(LOG('Indicator Data'!H162)&lt;I$195,0,10-(I$194-LOG('Indicator Data'!H162))/(I$194-I$195)*10)))</f>
        <v>0</v>
      </c>
      <c r="J160" s="196">
        <f t="shared" si="63"/>
        <v>0</v>
      </c>
      <c r="K160" s="196">
        <f>IF('Indicator Data'!I162=0,0,IF(LOG('Indicator Data'!I162)&gt;K$194,10,IF(LOG('Indicator Data'!I162)&lt;K$195,0,10-(K$194-LOG('Indicator Data'!I162))/(K$194-K$195)*10)))</f>
        <v>0</v>
      </c>
      <c r="L160" s="196">
        <f t="shared" si="64"/>
        <v>0</v>
      </c>
      <c r="M160" s="196">
        <f>IF('Indicator Data'!J162=0,0,IF(LOG('Indicator Data'!J162)&gt;M$194,10,IF(LOG('Indicator Data'!J162)&lt;M$195,0,10-(M$194-LOG('Indicator Data'!J162))/(M$194-M$195)*10)))</f>
        <v>10</v>
      </c>
      <c r="N160" s="199">
        <f>'Indicator Data'!C162/'Indicator Data'!$AX162</f>
        <v>5.7830971282298548E-7</v>
      </c>
      <c r="O160" s="199">
        <f>'Indicator Data'!D162/'Indicator Data'!$AX162</f>
        <v>0</v>
      </c>
      <c r="P160" s="199">
        <f>'Indicator Data'!E162/'Indicator Data'!$AX162</f>
        <v>2.8290745057127055E-4</v>
      </c>
      <c r="Q160" s="199">
        <f>'Indicator Data'!F162/'Indicator Data'!$AX162</f>
        <v>2.080707008538052E-4</v>
      </c>
      <c r="R160" s="199">
        <f>'Indicator Data'!G162/'Indicator Data'!$AX162</f>
        <v>0</v>
      </c>
      <c r="S160" s="199">
        <f>'Indicator Data'!H162/'Indicator Data'!$AX162</f>
        <v>0</v>
      </c>
      <c r="T160" s="199">
        <f>'Indicator Data'!I162/'Indicator Data'!$AX162</f>
        <v>0</v>
      </c>
      <c r="U160" s="199">
        <f>'Indicator Data'!J162/'Indicator Data'!$AX162</f>
        <v>1.2555537811033711E-2</v>
      </c>
      <c r="V160" s="196">
        <f t="shared" si="65"/>
        <v>2.8915485641149985E-3</v>
      </c>
      <c r="W160" s="196">
        <f t="shared" si="66"/>
        <v>0</v>
      </c>
      <c r="X160" s="196">
        <f t="shared" si="67"/>
        <v>1.445868356145673E-3</v>
      </c>
      <c r="Y160" s="196">
        <f t="shared" si="68"/>
        <v>0.40415350081610057</v>
      </c>
      <c r="Z160" s="196">
        <f t="shared" si="69"/>
        <v>0.41614140170761083</v>
      </c>
      <c r="AA160" s="196">
        <f t="shared" si="70"/>
        <v>0</v>
      </c>
      <c r="AB160" s="196">
        <f t="shared" si="71"/>
        <v>0</v>
      </c>
      <c r="AC160" s="196">
        <f t="shared" si="72"/>
        <v>0</v>
      </c>
      <c r="AD160" s="196">
        <f t="shared" si="73"/>
        <v>0</v>
      </c>
      <c r="AE160" s="196">
        <f t="shared" si="74"/>
        <v>0</v>
      </c>
      <c r="AF160" s="196">
        <f t="shared" si="75"/>
        <v>4.1851792703445696</v>
      </c>
      <c r="AG160" s="196">
        <f>IF('Indicator Data'!K162=0,0,IF('Indicator Data'!K162&gt;AG$194,10,IF('Indicator Data'!K162&lt;AG$195,0,10-(AG$194-'Indicator Data'!K162)/(AG$194-AG$195)*10)))</f>
        <v>4.3478260869565224</v>
      </c>
      <c r="AH160" s="196">
        <f t="shared" si="76"/>
        <v>0.60930672548276554</v>
      </c>
      <c r="AI160" s="196">
        <f t="shared" si="77"/>
        <v>0</v>
      </c>
      <c r="AJ160" s="196">
        <f t="shared" si="78"/>
        <v>0</v>
      </c>
      <c r="AK160" s="196">
        <f t="shared" si="79"/>
        <v>0</v>
      </c>
      <c r="AL160" s="196">
        <f t="shared" si="80"/>
        <v>0</v>
      </c>
      <c r="AM160" s="196">
        <f t="shared" si="81"/>
        <v>0</v>
      </c>
      <c r="AN160" s="196">
        <f t="shared" si="82"/>
        <v>8.3370383249221938</v>
      </c>
      <c r="AO160" s="193">
        <f t="shared" si="83"/>
        <v>0.31796442919292289</v>
      </c>
      <c r="AP160" s="193">
        <f t="shared" si="84"/>
        <v>5.283672775596453</v>
      </c>
      <c r="AQ160" s="193">
        <f t="shared" si="85"/>
        <v>4.9883108796152946</v>
      </c>
      <c r="AR160" s="193">
        <f t="shared" si="86"/>
        <v>0</v>
      </c>
      <c r="AS160" s="196">
        <f t="shared" si="87"/>
        <v>6.3424322059393585</v>
      </c>
      <c r="AT160" s="196">
        <f>IF('Indicator Data'!AY162&lt;1000,"x",IF('Indicator Data'!L162&gt;AT$194,10,IF('Indicator Data'!L162&lt;AT$195,0,10-(AT$194-'Indicator Data'!L162)/(AT$194-AT$195)*10)))</f>
        <v>3.3333333333333339</v>
      </c>
      <c r="AU160" s="193">
        <f t="shared" si="88"/>
        <v>4.8378827696363462</v>
      </c>
      <c r="AV160" s="191">
        <f t="shared" si="89"/>
        <v>3.423969379283311</v>
      </c>
      <c r="AW160" s="196">
        <f>IF('Indicator Data'!M162=0,0,IF('Indicator Data'!M162&gt;AW$194,10,IF('Indicator Data'!M162&lt;AW$195,0,10-(AW$194-'Indicator Data'!M162)/(AW$194-AW$195)*10)))</f>
        <v>8.3025457230199944</v>
      </c>
      <c r="AX160" s="196">
        <f>IF('Indicator Data'!N162=0,0,IF(LOG('Indicator Data'!N162)&gt;LOG(AX$194),10,IF(LOG('Indicator Data'!N162)&lt;LOG(AX$195),0,10-(LOG(AX$194)-LOG('Indicator Data'!N162))/(LOG(AX$194)-LOG(AX$195))*10)))</f>
        <v>5.4625497182723199</v>
      </c>
      <c r="AY160" s="193">
        <f t="shared" si="90"/>
        <v>7.1281029488755898</v>
      </c>
      <c r="AZ160" s="196">
        <f>'Indicator Data'!O162</f>
        <v>0</v>
      </c>
      <c r="BA160" s="196">
        <f>'Indicator Data'!P162</f>
        <v>0</v>
      </c>
      <c r="BB160" s="193">
        <f t="shared" si="91"/>
        <v>0</v>
      </c>
      <c r="BC160" s="191">
        <f t="shared" si="92"/>
        <v>4.9896720642129129</v>
      </c>
      <c r="BD160" s="68"/>
      <c r="BE160" s="43"/>
    </row>
    <row r="161" spans="1:57" x14ac:dyDescent="0.2">
      <c r="A161" s="70" t="s">
        <v>299</v>
      </c>
      <c r="B161" s="69" t="s">
        <v>298</v>
      </c>
      <c r="C161" s="196">
        <f>IF('Indicator Data'!C163=0,0,IF(LOG('Indicator Data'!C163)&gt;C$194,10,IF(LOG('Indicator Data'!C163)&lt;C$195,0,10-(C$194-LOG('Indicator Data'!C163))/(C$194-C$195)*10)))</f>
        <v>6.1083510202950828</v>
      </c>
      <c r="D161" s="196">
        <f>IF('Indicator Data'!D163=0,0,IF(LOG('Indicator Data'!D163)&gt;D$194,10,IF(LOG('Indicator Data'!D163)&lt;D$195,0,10-(D$194-LOG('Indicator Data'!D163))/(D$194-D$195)*10)))</f>
        <v>0</v>
      </c>
      <c r="E161" s="196">
        <f t="shared" si="62"/>
        <v>3.6554942197137792</v>
      </c>
      <c r="F161" s="196">
        <f>IF('Indicator Data'!E163=0,0,IF(LOG('Indicator Data'!E163)&gt;F$194,10,IF(LOG('Indicator Data'!E163)&lt;F$195,0,10-(F$194-LOG('Indicator Data'!E163))/(F$194-F$195)*10)))</f>
        <v>7.728727735669878</v>
      </c>
      <c r="G161" s="196">
        <f>IF('Indicator Data'!F163=0,0,IF(LOG('Indicator Data'!F163)&gt;G$194,10,IF(LOG('Indicator Data'!F163)&lt;G$195,0,10-(G$194-LOG('Indicator Data'!F163))/(G$194-G$195)*10)))</f>
        <v>0</v>
      </c>
      <c r="H161" s="196">
        <f>IF('Indicator Data'!G163=0,0,IF(LOG('Indicator Data'!G163)&gt;H$194,10,IF(LOG('Indicator Data'!G163)&lt;H$195,0,10-(H$194-LOG('Indicator Data'!G163))/(H$194-H$195)*10)))</f>
        <v>0</v>
      </c>
      <c r="I161" s="196">
        <f>IF('Indicator Data'!H163=0,0,IF(LOG('Indicator Data'!H163)&gt;I$194,10,IF(LOG('Indicator Data'!H163)&lt;I$195,0,10-(I$194-LOG('Indicator Data'!H163))/(I$194-I$195)*10)))</f>
        <v>0</v>
      </c>
      <c r="J161" s="196">
        <f t="shared" si="63"/>
        <v>0</v>
      </c>
      <c r="K161" s="196">
        <f>IF('Indicator Data'!I163=0,0,IF(LOG('Indicator Data'!I163)&gt;K$194,10,IF(LOG('Indicator Data'!I163)&lt;K$195,0,10-(K$194-LOG('Indicator Data'!I163))/(K$194-K$195)*10)))</f>
        <v>0</v>
      </c>
      <c r="L161" s="196">
        <f t="shared" si="64"/>
        <v>0</v>
      </c>
      <c r="M161" s="196">
        <f>IF('Indicator Data'!J163=0,0,IF(LOG('Indicator Data'!J163)&gt;M$194,10,IF(LOG('Indicator Data'!J163)&lt;M$195,0,10-(M$194-LOG('Indicator Data'!J163))/(M$194-M$195)*10)))</f>
        <v>10</v>
      </c>
      <c r="N161" s="199">
        <f>'Indicator Data'!C163/'Indicator Data'!$AX163</f>
        <v>2.4570221586037194E-4</v>
      </c>
      <c r="O161" s="199">
        <f>'Indicator Data'!D163/'Indicator Data'!$AX163</f>
        <v>0</v>
      </c>
      <c r="P161" s="199">
        <f>'Indicator Data'!E163/'Indicator Data'!$AX163</f>
        <v>1.0928479937408891E-3</v>
      </c>
      <c r="Q161" s="199">
        <f>'Indicator Data'!F163/'Indicator Data'!$AX163</f>
        <v>0</v>
      </c>
      <c r="R161" s="199">
        <f>'Indicator Data'!G163/'Indicator Data'!$AX163</f>
        <v>0</v>
      </c>
      <c r="S161" s="199">
        <f>'Indicator Data'!H163/'Indicator Data'!$AX163</f>
        <v>0</v>
      </c>
      <c r="T161" s="199">
        <f>'Indicator Data'!I163/'Indicator Data'!$AX163</f>
        <v>0</v>
      </c>
      <c r="U161" s="199">
        <f>'Indicator Data'!J163/'Indicator Data'!$AX163</f>
        <v>7.2590956246863431E-2</v>
      </c>
      <c r="V161" s="196">
        <f t="shared" si="65"/>
        <v>1.2285110793018603</v>
      </c>
      <c r="W161" s="196">
        <f t="shared" si="66"/>
        <v>0</v>
      </c>
      <c r="X161" s="196">
        <f t="shared" si="67"/>
        <v>0.63224347094584521</v>
      </c>
      <c r="Y161" s="196">
        <f t="shared" si="68"/>
        <v>1.5612114196298421</v>
      </c>
      <c r="Z161" s="196">
        <f t="shared" si="69"/>
        <v>0</v>
      </c>
      <c r="AA161" s="196">
        <f t="shared" si="70"/>
        <v>0</v>
      </c>
      <c r="AB161" s="196">
        <f t="shared" si="71"/>
        <v>0</v>
      </c>
      <c r="AC161" s="196">
        <f t="shared" si="72"/>
        <v>0</v>
      </c>
      <c r="AD161" s="196">
        <f t="shared" si="73"/>
        <v>0</v>
      </c>
      <c r="AE161" s="196">
        <f t="shared" si="74"/>
        <v>0</v>
      </c>
      <c r="AF161" s="196">
        <f t="shared" si="75"/>
        <v>10</v>
      </c>
      <c r="AG161" s="196">
        <f>IF('Indicator Data'!K163=0,0,IF('Indicator Data'!K163&gt;AG$194,10,IF('Indicator Data'!K163&lt;AG$195,0,10-(AG$194-'Indicator Data'!K163)/(AG$194-AG$195)*10)))</f>
        <v>8.695652173913043</v>
      </c>
      <c r="AH161" s="196">
        <f t="shared" si="76"/>
        <v>3.6684310497984716</v>
      </c>
      <c r="AI161" s="196">
        <f t="shared" si="77"/>
        <v>0</v>
      </c>
      <c r="AJ161" s="196">
        <f t="shared" si="78"/>
        <v>0</v>
      </c>
      <c r="AK161" s="196">
        <f t="shared" si="79"/>
        <v>0</v>
      </c>
      <c r="AL161" s="196">
        <f t="shared" si="80"/>
        <v>0</v>
      </c>
      <c r="AM161" s="196">
        <f t="shared" si="81"/>
        <v>0</v>
      </c>
      <c r="AN161" s="196">
        <f t="shared" si="82"/>
        <v>10</v>
      </c>
      <c r="AO161" s="193">
        <f t="shared" si="83"/>
        <v>2.2721958733269481</v>
      </c>
      <c r="AP161" s="193">
        <f t="shared" si="84"/>
        <v>5.4276771180398793</v>
      </c>
      <c r="AQ161" s="193">
        <f t="shared" si="85"/>
        <v>0</v>
      </c>
      <c r="AR161" s="193">
        <f t="shared" si="86"/>
        <v>0</v>
      </c>
      <c r="AS161" s="196">
        <f t="shared" si="87"/>
        <v>9.3478260869565215</v>
      </c>
      <c r="AT161" s="196">
        <f>IF('Indicator Data'!AY163&lt;1000,"x",IF('Indicator Data'!L163&gt;AT$194,10,IF('Indicator Data'!L163&lt;AT$195,0,10-(AT$194-'Indicator Data'!L163)/(AT$194-AT$195)*10)))</f>
        <v>1.1111111111111107</v>
      </c>
      <c r="AU161" s="193">
        <f t="shared" si="88"/>
        <v>5.2294685990338161</v>
      </c>
      <c r="AV161" s="191">
        <f t="shared" si="89"/>
        <v>2.9376748719975647</v>
      </c>
      <c r="AW161" s="196">
        <f>IF('Indicator Data'!M163=0,0,IF('Indicator Data'!M163&gt;AW$194,10,IF('Indicator Data'!M163&lt;AW$195,0,10-(AW$194-'Indicator Data'!M163)/(AW$194-AW$195)*10)))</f>
        <v>9.8498970558918106</v>
      </c>
      <c r="AX161" s="196">
        <f>IF('Indicator Data'!N163=0,0,IF(LOG('Indicator Data'!N163)&gt;LOG(AX$194),10,IF(LOG('Indicator Data'!N163)&lt;LOG(AX$195),0,10-(LOG(AX$194)-LOG('Indicator Data'!N163))/(LOG(AX$194)-LOG(AX$195))*10)))</f>
        <v>9.8616376837468316</v>
      </c>
      <c r="AY161" s="193">
        <f t="shared" si="90"/>
        <v>9.8557810954519383</v>
      </c>
      <c r="AZ161" s="196">
        <f>'Indicator Data'!O163</f>
        <v>0</v>
      </c>
      <c r="BA161" s="196">
        <f>'Indicator Data'!P163</f>
        <v>5</v>
      </c>
      <c r="BB161" s="193">
        <f t="shared" si="91"/>
        <v>9</v>
      </c>
      <c r="BC161" s="191">
        <f t="shared" si="92"/>
        <v>9</v>
      </c>
      <c r="BD161" s="68"/>
      <c r="BE161" s="43"/>
    </row>
    <row r="162" spans="1:57" x14ac:dyDescent="0.2">
      <c r="A162" s="70" t="s">
        <v>301</v>
      </c>
      <c r="B162" s="69" t="s">
        <v>300</v>
      </c>
      <c r="C162" s="196">
        <f>IF('Indicator Data'!C164=0,0,IF(LOG('Indicator Data'!C164)&gt;C$194,10,IF(LOG('Indicator Data'!C164)&lt;C$195,0,10-(C$194-LOG('Indicator Data'!C164))/(C$194-C$195)*10)))</f>
        <v>9.0304030944752718</v>
      </c>
      <c r="D162" s="196">
        <f>IF('Indicator Data'!D164=0,0,IF(LOG('Indicator Data'!D164)&gt;D$194,10,IF(LOG('Indicator Data'!D164)&lt;D$195,0,10-(D$194-LOG('Indicator Data'!D164))/(D$194-D$195)*10)))</f>
        <v>0</v>
      </c>
      <c r="E162" s="196">
        <f t="shared" si="62"/>
        <v>6.3028912780938606</v>
      </c>
      <c r="F162" s="196">
        <f>IF('Indicator Data'!E164=0,0,IF(LOG('Indicator Data'!E164)&gt;F$194,10,IF(LOG('Indicator Data'!E164)&lt;F$195,0,10-(F$194-LOG('Indicator Data'!E164))/(F$194-F$195)*10)))</f>
        <v>8.3731452387819729</v>
      </c>
      <c r="G162" s="196">
        <f>IF('Indicator Data'!F164=0,0,IF(LOG('Indicator Data'!F164)&gt;G$194,10,IF(LOG('Indicator Data'!F164)&lt;G$195,0,10-(G$194-LOG('Indicator Data'!F164))/(G$194-G$195)*10)))</f>
        <v>7.6985862765843578</v>
      </c>
      <c r="H162" s="196">
        <f>IF('Indicator Data'!G164=0,0,IF(LOG('Indicator Data'!G164)&gt;H$194,10,IF(LOG('Indicator Data'!G164)&lt;H$195,0,10-(H$194-LOG('Indicator Data'!G164))/(H$194-H$195)*10)))</f>
        <v>0</v>
      </c>
      <c r="I162" s="196">
        <f>IF('Indicator Data'!H164=0,0,IF(LOG('Indicator Data'!H164)&gt;I$194,10,IF(LOG('Indicator Data'!H164)&lt;I$195,0,10-(I$194-LOG('Indicator Data'!H164))/(I$194-I$195)*10)))</f>
        <v>0</v>
      </c>
      <c r="J162" s="196">
        <f t="shared" si="63"/>
        <v>0</v>
      </c>
      <c r="K162" s="196">
        <f>IF('Indicator Data'!I164=0,0,IF(LOG('Indicator Data'!I164)&gt;K$194,10,IF(LOG('Indicator Data'!I164)&lt;K$195,0,10-(K$194-LOG('Indicator Data'!I164))/(K$194-K$195)*10)))</f>
        <v>0</v>
      </c>
      <c r="L162" s="196">
        <f t="shared" si="64"/>
        <v>0</v>
      </c>
      <c r="M162" s="196">
        <f>IF('Indicator Data'!J164=0,0,IF(LOG('Indicator Data'!J164)&gt;M$194,10,IF(LOG('Indicator Data'!J164)&lt;M$195,0,10-(M$194-LOG('Indicator Data'!J164))/(M$194-M$195)*10)))</f>
        <v>10</v>
      </c>
      <c r="N162" s="199">
        <f>'Indicator Data'!C164/'Indicator Data'!$AX164</f>
        <v>8.776747412872995E-4</v>
      </c>
      <c r="O162" s="199">
        <f>'Indicator Data'!D164/'Indicator Data'!$AX164</f>
        <v>0</v>
      </c>
      <c r="P162" s="199">
        <f>'Indicator Data'!E164/'Indicator Data'!$AX164</f>
        <v>4.791047290695878E-4</v>
      </c>
      <c r="Q162" s="199">
        <f>'Indicator Data'!F164/'Indicator Data'!$AX164</f>
        <v>2.5739901033328296E-4</v>
      </c>
      <c r="R162" s="199">
        <f>'Indicator Data'!G164/'Indicator Data'!$AX164</f>
        <v>0</v>
      </c>
      <c r="S162" s="199">
        <f>'Indicator Data'!H164/'Indicator Data'!$AX164</f>
        <v>0</v>
      </c>
      <c r="T162" s="199">
        <f>'Indicator Data'!I164/'Indicator Data'!$AX164</f>
        <v>0</v>
      </c>
      <c r="U162" s="199">
        <f>'Indicator Data'!J164/'Indicator Data'!$AX164</f>
        <v>5.5923684444932403E-3</v>
      </c>
      <c r="V162" s="196">
        <f t="shared" si="65"/>
        <v>4.3883737064364965</v>
      </c>
      <c r="W162" s="196">
        <f t="shared" si="66"/>
        <v>0</v>
      </c>
      <c r="X162" s="196">
        <f t="shared" si="67"/>
        <v>2.4683637311304611</v>
      </c>
      <c r="Y162" s="196">
        <f t="shared" si="68"/>
        <v>0.68443532724226941</v>
      </c>
      <c r="Z162" s="196">
        <f t="shared" si="69"/>
        <v>0.5147980206665661</v>
      </c>
      <c r="AA162" s="196">
        <f t="shared" si="70"/>
        <v>0</v>
      </c>
      <c r="AB162" s="196">
        <f t="shared" si="71"/>
        <v>0</v>
      </c>
      <c r="AC162" s="196">
        <f t="shared" si="72"/>
        <v>0</v>
      </c>
      <c r="AD162" s="196">
        <f t="shared" si="73"/>
        <v>0</v>
      </c>
      <c r="AE162" s="196">
        <f t="shared" si="74"/>
        <v>0</v>
      </c>
      <c r="AF162" s="196">
        <f t="shared" si="75"/>
        <v>1.8641228148310809</v>
      </c>
      <c r="AG162" s="196">
        <f>IF('Indicator Data'!K164=0,0,IF('Indicator Data'!K164&gt;AG$194,10,IF('Indicator Data'!K164&lt;AG$195,0,10-(AG$194-'Indicator Data'!K164)/(AG$194-AG$195)*10)))</f>
        <v>2.8985507246376807</v>
      </c>
      <c r="AH162" s="196">
        <f t="shared" si="76"/>
        <v>6.7093884004558841</v>
      </c>
      <c r="AI162" s="196">
        <f t="shared" si="77"/>
        <v>0</v>
      </c>
      <c r="AJ162" s="196">
        <f t="shared" si="78"/>
        <v>0</v>
      </c>
      <c r="AK162" s="196">
        <f t="shared" si="79"/>
        <v>0</v>
      </c>
      <c r="AL162" s="196">
        <f t="shared" si="80"/>
        <v>0</v>
      </c>
      <c r="AM162" s="196">
        <f t="shared" si="81"/>
        <v>0</v>
      </c>
      <c r="AN162" s="196">
        <f t="shared" si="82"/>
        <v>7.9057357133907216</v>
      </c>
      <c r="AO162" s="193">
        <f t="shared" si="83"/>
        <v>4.6646989799965608</v>
      </c>
      <c r="AP162" s="193">
        <f t="shared" si="84"/>
        <v>5.7680892640592436</v>
      </c>
      <c r="AQ162" s="193">
        <f t="shared" si="85"/>
        <v>5.0977774619974223</v>
      </c>
      <c r="AR162" s="193">
        <f t="shared" si="86"/>
        <v>0</v>
      </c>
      <c r="AS162" s="196">
        <f t="shared" si="87"/>
        <v>5.4021432190142011</v>
      </c>
      <c r="AT162" s="196">
        <f>IF('Indicator Data'!AY164&lt;1000,"x",IF('Indicator Data'!L164&gt;AT$194,10,IF('Indicator Data'!L164&lt;AT$195,0,10-(AT$194-'Indicator Data'!L164)/(AT$194-AT$195)*10)))</f>
        <v>2.2222222222222223</v>
      </c>
      <c r="AU162" s="193">
        <f t="shared" si="88"/>
        <v>3.8121827206182117</v>
      </c>
      <c r="AV162" s="191">
        <f t="shared" si="89"/>
        <v>4.1119275678729741</v>
      </c>
      <c r="AW162" s="196">
        <f>IF('Indicator Data'!M164=0,0,IF('Indicator Data'!M164&gt;AW$194,10,IF('Indicator Data'!M164&lt;AW$195,0,10-(AW$194-'Indicator Data'!M164)/(AW$194-AW$195)*10)))</f>
        <v>1.9974216334957937</v>
      </c>
      <c r="AX162" s="196">
        <f>IF('Indicator Data'!N164=0,0,IF(LOG('Indicator Data'!N164)&gt;LOG(AX$194),10,IF(LOG('Indicator Data'!N164)&lt;LOG(AX$195),0,10-(LOG(AX$194)-LOG('Indicator Data'!N164))/(LOG(AX$194)-LOG(AX$195))*10)))</f>
        <v>3.732942793211242</v>
      </c>
      <c r="AY162" s="193">
        <f t="shared" si="90"/>
        <v>2.9109687365593895</v>
      </c>
      <c r="AZ162" s="196">
        <f>'Indicator Data'!O164</f>
        <v>0</v>
      </c>
      <c r="BA162" s="196">
        <f>'Indicator Data'!P164</f>
        <v>1</v>
      </c>
      <c r="BB162" s="193">
        <f t="shared" si="91"/>
        <v>0</v>
      </c>
      <c r="BC162" s="191">
        <f t="shared" si="92"/>
        <v>2.0376781155915724</v>
      </c>
      <c r="BD162" s="68"/>
      <c r="BE162" s="43"/>
    </row>
    <row r="163" spans="1:57" x14ac:dyDescent="0.2">
      <c r="A163" s="70" t="s">
        <v>303</v>
      </c>
      <c r="B163" s="69" t="s">
        <v>302</v>
      </c>
      <c r="C163" s="196">
        <f>IF('Indicator Data'!C165=0,0,IF(LOG('Indicator Data'!C165)&gt;C$194,10,IF(LOG('Indicator Data'!C165)&lt;C$195,0,10-(C$194-LOG('Indicator Data'!C165))/(C$194-C$195)*10)))</f>
        <v>0</v>
      </c>
      <c r="D163" s="196">
        <f>IF('Indicator Data'!D165=0,0,IF(LOG('Indicator Data'!D165)&gt;D$194,10,IF(LOG('Indicator Data'!D165)&lt;D$195,0,10-(D$194-LOG('Indicator Data'!D165))/(D$194-D$195)*10)))</f>
        <v>0</v>
      </c>
      <c r="E163" s="196">
        <f t="shared" si="62"/>
        <v>0</v>
      </c>
      <c r="F163" s="196">
        <f>IF('Indicator Data'!E165=0,0,IF(LOG('Indicator Data'!E165)&gt;F$194,10,IF(LOG('Indicator Data'!E165)&lt;F$195,0,10-(F$194-LOG('Indicator Data'!E165))/(F$194-F$195)*10)))</f>
        <v>9.7130778460066054</v>
      </c>
      <c r="G163" s="196">
        <f>IF('Indicator Data'!F165=0,0,IF(LOG('Indicator Data'!F165)&gt;G$194,10,IF(LOG('Indicator Data'!F165)&lt;G$195,0,10-(G$194-LOG('Indicator Data'!F165))/(G$194-G$195)*10)))</f>
        <v>10</v>
      </c>
      <c r="H163" s="196">
        <f>IF('Indicator Data'!G165=0,0,IF(LOG('Indicator Data'!G165)&gt;H$194,10,IF(LOG('Indicator Data'!G165)&lt;H$195,0,10-(H$194-LOG('Indicator Data'!G165))/(H$194-H$195)*10)))</f>
        <v>6.5680037357354291</v>
      </c>
      <c r="I163" s="196">
        <f>IF('Indicator Data'!H165=0,0,IF(LOG('Indicator Data'!H165)&gt;I$194,10,IF(LOG('Indicator Data'!H165)&lt;I$195,0,10-(I$194-LOG('Indicator Data'!H165))/(I$194-I$195)*10)))</f>
        <v>0</v>
      </c>
      <c r="J163" s="196">
        <f t="shared" si="63"/>
        <v>4.0062556701110914</v>
      </c>
      <c r="K163" s="196">
        <f>IF('Indicator Data'!I165=0,0,IF(LOG('Indicator Data'!I165)&gt;K$194,10,IF(LOG('Indicator Data'!I165)&lt;K$195,0,10-(K$194-LOG('Indicator Data'!I165))/(K$194-K$195)*10)))</f>
        <v>6.2821717595275892</v>
      </c>
      <c r="L163" s="196">
        <f t="shared" si="64"/>
        <v>5.2537297827052765</v>
      </c>
      <c r="M163" s="196">
        <f>IF('Indicator Data'!J165=0,0,IF(LOG('Indicator Data'!J165)&gt;M$194,10,IF(LOG('Indicator Data'!J165)&lt;M$195,0,10-(M$194-LOG('Indicator Data'!J165))/(M$194-M$195)*10)))</f>
        <v>10</v>
      </c>
      <c r="N163" s="199">
        <f>'Indicator Data'!C165/'Indicator Data'!$AX165</f>
        <v>0</v>
      </c>
      <c r="O163" s="199">
        <f>'Indicator Data'!D165/'Indicator Data'!$AX165</f>
        <v>0</v>
      </c>
      <c r="P163" s="199">
        <f>'Indicator Data'!E165/'Indicator Data'!$AX165</f>
        <v>3.7483278816579603E-3</v>
      </c>
      <c r="Q163" s="199">
        <f>'Indicator Data'!F165/'Indicator Data'!$AX165</f>
        <v>7.8972806717765957E-3</v>
      </c>
      <c r="R163" s="199">
        <f>'Indicator Data'!G165/'Indicator Data'!$AX165</f>
        <v>9.3887614119025529E-4</v>
      </c>
      <c r="S163" s="199">
        <f>'Indicator Data'!H165/'Indicator Data'!$AX165</f>
        <v>0</v>
      </c>
      <c r="T163" s="199">
        <f>'Indicator Data'!I165/'Indicator Data'!$AX165</f>
        <v>1.8161402138358638E-5</v>
      </c>
      <c r="U163" s="199">
        <f>'Indicator Data'!J165/'Indicator Data'!$AX165</f>
        <v>5.943422859677909E-3</v>
      </c>
      <c r="V163" s="196">
        <f t="shared" si="65"/>
        <v>0</v>
      </c>
      <c r="W163" s="196">
        <f t="shared" si="66"/>
        <v>0</v>
      </c>
      <c r="X163" s="196">
        <f t="shared" si="67"/>
        <v>0</v>
      </c>
      <c r="Y163" s="196">
        <f t="shared" si="68"/>
        <v>5.3547541166542292</v>
      </c>
      <c r="Z163" s="196">
        <f t="shared" si="69"/>
        <v>10</v>
      </c>
      <c r="AA163" s="196">
        <f t="shared" si="70"/>
        <v>0.18777522823805093</v>
      </c>
      <c r="AB163" s="196">
        <f t="shared" si="71"/>
        <v>0</v>
      </c>
      <c r="AC163" s="196">
        <f t="shared" si="72"/>
        <v>9.4287671544260751E-2</v>
      </c>
      <c r="AD163" s="196">
        <f t="shared" si="73"/>
        <v>0.60538007127862059</v>
      </c>
      <c r="AE163" s="196">
        <f t="shared" si="74"/>
        <v>0.35286850511771484</v>
      </c>
      <c r="AF163" s="196">
        <f t="shared" si="75"/>
        <v>1.9811409532259692</v>
      </c>
      <c r="AG163" s="196">
        <f>IF('Indicator Data'!K165=0,0,IF('Indicator Data'!K165&gt;AG$194,10,IF('Indicator Data'!K165&lt;AG$195,0,10-(AG$194-'Indicator Data'!K165)/(AG$194-AG$195)*10)))</f>
        <v>2.8985507246376807</v>
      </c>
      <c r="AH163" s="196">
        <f t="shared" si="76"/>
        <v>0</v>
      </c>
      <c r="AI163" s="196">
        <f t="shared" si="77"/>
        <v>0</v>
      </c>
      <c r="AJ163" s="196">
        <f t="shared" si="78"/>
        <v>3.37788948198674</v>
      </c>
      <c r="AK163" s="196">
        <f t="shared" si="79"/>
        <v>0</v>
      </c>
      <c r="AL163" s="196">
        <f t="shared" si="80"/>
        <v>1.841554230221466</v>
      </c>
      <c r="AM163" s="196">
        <f t="shared" si="81"/>
        <v>3.4437759154031049</v>
      </c>
      <c r="AN163" s="196">
        <f t="shared" si="82"/>
        <v>7.9260818668907307</v>
      </c>
      <c r="AO163" s="193">
        <f t="shared" si="83"/>
        <v>0</v>
      </c>
      <c r="AP163" s="193">
        <f t="shared" si="84"/>
        <v>8.2742856733959673</v>
      </c>
      <c r="AQ163" s="193">
        <f t="shared" si="85"/>
        <v>10</v>
      </c>
      <c r="AR163" s="193">
        <f t="shared" si="86"/>
        <v>3.1729041746042381</v>
      </c>
      <c r="AS163" s="196">
        <f t="shared" si="87"/>
        <v>5.4123162957642057</v>
      </c>
      <c r="AT163" s="196">
        <f>IF('Indicator Data'!AY165&lt;1000,"x",IF('Indicator Data'!L165&gt;AT$194,10,IF('Indicator Data'!L165&lt;AT$195,0,10-(AT$194-'Indicator Data'!L165)/(AT$194-AT$195)*10)))</f>
        <v>0</v>
      </c>
      <c r="AU163" s="193">
        <f t="shared" si="88"/>
        <v>2.7061581478821028</v>
      </c>
      <c r="AV163" s="191">
        <f t="shared" si="89"/>
        <v>6.3935117123101435</v>
      </c>
      <c r="AW163" s="196">
        <f>IF('Indicator Data'!M165=0,0,IF('Indicator Data'!M165&gt;AW$194,10,IF('Indicator Data'!M165&lt;AW$195,0,10-(AW$194-'Indicator Data'!M165)/(AW$194-AW$195)*10)))</f>
        <v>6.3662572961570341</v>
      </c>
      <c r="AX163" s="196">
        <f>IF('Indicator Data'!N165=0,0,IF(LOG('Indicator Data'!N165)&gt;LOG(AX$194),10,IF(LOG('Indicator Data'!N165)&lt;LOG(AX$195),0,10-(LOG(AX$194)-LOG('Indicator Data'!N165))/(LOG(AX$194)-LOG(AX$195))*10)))</f>
        <v>8.2164333823606999</v>
      </c>
      <c r="AY163" s="193">
        <f t="shared" si="90"/>
        <v>7.4050589441382844</v>
      </c>
      <c r="AZ163" s="196">
        <f>'Indicator Data'!O165</f>
        <v>0</v>
      </c>
      <c r="BA163" s="196">
        <f>'Indicator Data'!P165</f>
        <v>3</v>
      </c>
      <c r="BB163" s="193">
        <f t="shared" si="91"/>
        <v>0</v>
      </c>
      <c r="BC163" s="191">
        <f t="shared" si="92"/>
        <v>5.1835412608967992</v>
      </c>
      <c r="BD163" s="68"/>
      <c r="BE163" s="43"/>
    </row>
    <row r="164" spans="1:57" x14ac:dyDescent="0.2">
      <c r="A164" s="70" t="s">
        <v>305</v>
      </c>
      <c r="B164" s="69" t="s">
        <v>304</v>
      </c>
      <c r="C164" s="196">
        <f>IF('Indicator Data'!C166=0,0,IF(LOG('Indicator Data'!C166)&gt;C$194,10,IF(LOG('Indicator Data'!C166)&lt;C$195,0,10-(C$194-LOG('Indicator Data'!C166))/(C$194-C$195)*10)))</f>
        <v>0</v>
      </c>
      <c r="D164" s="196">
        <f>IF('Indicator Data'!D166=0,0,IF(LOG('Indicator Data'!D166)&gt;D$194,10,IF(LOG('Indicator Data'!D166)&lt;D$195,0,10-(D$194-LOG('Indicator Data'!D166))/(D$194-D$195)*10)))</f>
        <v>0</v>
      </c>
      <c r="E164" s="196">
        <f t="shared" si="62"/>
        <v>0</v>
      </c>
      <c r="F164" s="196">
        <f>IF('Indicator Data'!E166=0,0,IF(LOG('Indicator Data'!E166)&gt;F$194,10,IF(LOG('Indicator Data'!E166)&lt;F$195,0,10-(F$194-LOG('Indicator Data'!E166))/(F$194-F$195)*10)))</f>
        <v>10</v>
      </c>
      <c r="G164" s="196">
        <f>IF('Indicator Data'!F166=0,0,IF(LOG('Indicator Data'!F166)&gt;G$194,10,IF(LOG('Indicator Data'!F166)&lt;G$195,0,10-(G$194-LOG('Indicator Data'!F166))/(G$194-G$195)*10)))</f>
        <v>0</v>
      </c>
      <c r="H164" s="196">
        <f>IF('Indicator Data'!G166=0,0,IF(LOG('Indicator Data'!G166)&gt;H$194,10,IF(LOG('Indicator Data'!G166)&lt;H$195,0,10-(H$194-LOG('Indicator Data'!G166))/(H$194-H$195)*10)))</f>
        <v>0</v>
      </c>
      <c r="I164" s="196">
        <f>IF('Indicator Data'!H166=0,0,IF(LOG('Indicator Data'!H166)&gt;I$194,10,IF(LOG('Indicator Data'!H166)&lt;I$195,0,10-(I$194-LOG('Indicator Data'!H166))/(I$194-I$195)*10)))</f>
        <v>0</v>
      </c>
      <c r="J164" s="196">
        <f t="shared" si="63"/>
        <v>0</v>
      </c>
      <c r="K164" s="196">
        <f>IF('Indicator Data'!I166=0,0,IF(LOG('Indicator Data'!I166)&gt;K$194,10,IF(LOG('Indicator Data'!I166)&lt;K$195,0,10-(K$194-LOG('Indicator Data'!I166))/(K$194-K$195)*10)))</f>
        <v>0</v>
      </c>
      <c r="L164" s="196">
        <f t="shared" si="64"/>
        <v>0</v>
      </c>
      <c r="M164" s="196">
        <f>IF('Indicator Data'!J166=0,0,IF(LOG('Indicator Data'!J166)&gt;M$194,10,IF(LOG('Indicator Data'!J166)&lt;M$195,0,10-(M$194-LOG('Indicator Data'!J166))/(M$194-M$195)*10)))</f>
        <v>10</v>
      </c>
      <c r="N164" s="199">
        <f>'Indicator Data'!C166/'Indicator Data'!$AX166</f>
        <v>0</v>
      </c>
      <c r="O164" s="199">
        <f>'Indicator Data'!D166/'Indicator Data'!$AX166</f>
        <v>0</v>
      </c>
      <c r="P164" s="199">
        <f>'Indicator Data'!E166/'Indicator Data'!$AX166</f>
        <v>3.4679680434563983E-3</v>
      </c>
      <c r="Q164" s="199">
        <f>'Indicator Data'!F166/'Indicator Data'!$AX166</f>
        <v>0</v>
      </c>
      <c r="R164" s="199">
        <f>'Indicator Data'!G166/'Indicator Data'!$AX166</f>
        <v>0</v>
      </c>
      <c r="S164" s="199">
        <f>'Indicator Data'!H166/'Indicator Data'!$AX166</f>
        <v>0</v>
      </c>
      <c r="T164" s="199">
        <f>'Indicator Data'!I166/'Indicator Data'!$AX166</f>
        <v>0</v>
      </c>
      <c r="U164" s="199">
        <f>'Indicator Data'!J166/'Indicator Data'!$AX166</f>
        <v>2.1599235871715923E-2</v>
      </c>
      <c r="V164" s="196">
        <f t="shared" si="65"/>
        <v>0</v>
      </c>
      <c r="W164" s="196">
        <f t="shared" si="66"/>
        <v>0</v>
      </c>
      <c r="X164" s="196">
        <f t="shared" si="67"/>
        <v>0</v>
      </c>
      <c r="Y164" s="196">
        <f t="shared" si="68"/>
        <v>4.9542400620805696</v>
      </c>
      <c r="Z164" s="196">
        <f t="shared" si="69"/>
        <v>0</v>
      </c>
      <c r="AA164" s="196">
        <f t="shared" si="70"/>
        <v>0</v>
      </c>
      <c r="AB164" s="196">
        <f t="shared" si="71"/>
        <v>0</v>
      </c>
      <c r="AC164" s="196">
        <f t="shared" si="72"/>
        <v>0</v>
      </c>
      <c r="AD164" s="196">
        <f t="shared" si="73"/>
        <v>0</v>
      </c>
      <c r="AE164" s="196">
        <f t="shared" si="74"/>
        <v>0</v>
      </c>
      <c r="AF164" s="196">
        <f t="shared" si="75"/>
        <v>7.1997452905719745</v>
      </c>
      <c r="AG164" s="196">
        <f>IF('Indicator Data'!K166=0,0,IF('Indicator Data'!K166&gt;AG$194,10,IF('Indicator Data'!K166&lt;AG$195,0,10-(AG$194-'Indicator Data'!K166)/(AG$194-AG$195)*10)))</f>
        <v>8.695652173913043</v>
      </c>
      <c r="AH164" s="196">
        <f t="shared" si="76"/>
        <v>0</v>
      </c>
      <c r="AI164" s="196">
        <f t="shared" si="77"/>
        <v>0</v>
      </c>
      <c r="AJ164" s="196">
        <f t="shared" si="78"/>
        <v>0</v>
      </c>
      <c r="AK164" s="196">
        <f t="shared" si="79"/>
        <v>0</v>
      </c>
      <c r="AL164" s="196">
        <f t="shared" si="80"/>
        <v>0</v>
      </c>
      <c r="AM164" s="196">
        <f t="shared" si="81"/>
        <v>0</v>
      </c>
      <c r="AN164" s="196">
        <f t="shared" si="82"/>
        <v>9.026414005337406</v>
      </c>
      <c r="AO164" s="193">
        <f t="shared" si="83"/>
        <v>0</v>
      </c>
      <c r="AP164" s="193">
        <f t="shared" si="84"/>
        <v>8.4955867215753997</v>
      </c>
      <c r="AQ164" s="193">
        <f t="shared" si="85"/>
        <v>0</v>
      </c>
      <c r="AR164" s="193">
        <f t="shared" si="86"/>
        <v>0</v>
      </c>
      <c r="AS164" s="196">
        <f t="shared" si="87"/>
        <v>8.8610330896252236</v>
      </c>
      <c r="AT164" s="196">
        <f>IF('Indicator Data'!AY166&lt;1000,"x",IF('Indicator Data'!L166&gt;AT$194,10,IF('Indicator Data'!L166&lt;AT$195,0,10-(AT$194-'Indicator Data'!L166)/(AT$194-AT$195)*10)))</f>
        <v>4.4444444444444446</v>
      </c>
      <c r="AU164" s="193">
        <f t="shared" si="88"/>
        <v>6.6527387670348341</v>
      </c>
      <c r="AV164" s="191">
        <f t="shared" si="89"/>
        <v>4.1800214591419378</v>
      </c>
      <c r="AW164" s="196">
        <f>IF('Indicator Data'!M166=0,0,IF('Indicator Data'!M166&gt;AW$194,10,IF('Indicator Data'!M166&lt;AW$195,0,10-(AW$194-'Indicator Data'!M166)/(AW$194-AW$195)*10)))</f>
        <v>10</v>
      </c>
      <c r="AX164" s="196">
        <f>IF('Indicator Data'!N166=0,0,IF(LOG('Indicator Data'!N166)&gt;LOG(AX$194),10,IF(LOG('Indicator Data'!N166)&lt;LOG(AX$195),0,10-(LOG(AX$194)-LOG('Indicator Data'!N166))/(LOG(AX$194)-LOG(AX$195))*10)))</f>
        <v>10</v>
      </c>
      <c r="AY164" s="193">
        <f t="shared" si="90"/>
        <v>10</v>
      </c>
      <c r="AZ164" s="196">
        <f>'Indicator Data'!O166</f>
        <v>0</v>
      </c>
      <c r="BA164" s="196">
        <f>'Indicator Data'!P166</f>
        <v>5</v>
      </c>
      <c r="BB164" s="193">
        <f t="shared" si="91"/>
        <v>9</v>
      </c>
      <c r="BC164" s="191">
        <f t="shared" si="92"/>
        <v>9</v>
      </c>
      <c r="BD164" s="68"/>
      <c r="BE164" s="43"/>
    </row>
    <row r="165" spans="1:57" x14ac:dyDescent="0.2">
      <c r="A165" s="70" t="s">
        <v>307</v>
      </c>
      <c r="B165" s="69" t="s">
        <v>306</v>
      </c>
      <c r="C165" s="196">
        <f>IF('Indicator Data'!C167=0,0,IF(LOG('Indicator Data'!C167)&gt;C$194,10,IF(LOG('Indicator Data'!C167)&lt;C$195,0,10-(C$194-LOG('Indicator Data'!C167))/(C$194-C$195)*10)))</f>
        <v>0</v>
      </c>
      <c r="D165" s="196">
        <f>IF('Indicator Data'!D167=0,0,IF(LOG('Indicator Data'!D167)&gt;D$194,10,IF(LOG('Indicator Data'!D167)&lt;D$195,0,10-(D$194-LOG('Indicator Data'!D167))/(D$194-D$195)*10)))</f>
        <v>0</v>
      </c>
      <c r="E165" s="196">
        <f t="shared" si="62"/>
        <v>0</v>
      </c>
      <c r="F165" s="196">
        <f>IF('Indicator Data'!E167=0,0,IF(LOG('Indicator Data'!E167)&gt;F$194,10,IF(LOG('Indicator Data'!E167)&lt;F$195,0,10-(F$194-LOG('Indicator Data'!E167))/(F$194-F$195)*10)))</f>
        <v>5.1564549605704082</v>
      </c>
      <c r="G165" s="196">
        <f>IF('Indicator Data'!F167=0,0,IF(LOG('Indicator Data'!F167)&gt;G$194,10,IF(LOG('Indicator Data'!F167)&lt;G$195,0,10-(G$194-LOG('Indicator Data'!F167))/(G$194-G$195)*10)))</f>
        <v>0</v>
      </c>
      <c r="H165" s="196">
        <f>IF('Indicator Data'!G167=0,0,IF(LOG('Indicator Data'!G167)&gt;H$194,10,IF(LOG('Indicator Data'!G167)&lt;H$195,0,10-(H$194-LOG('Indicator Data'!G167))/(H$194-H$195)*10)))</f>
        <v>0</v>
      </c>
      <c r="I165" s="196">
        <f>IF('Indicator Data'!H167=0,0,IF(LOG('Indicator Data'!H167)&gt;I$194,10,IF(LOG('Indicator Data'!H167)&lt;I$195,0,10-(I$194-LOG('Indicator Data'!H167))/(I$194-I$195)*10)))</f>
        <v>0</v>
      </c>
      <c r="J165" s="196">
        <f t="shared" si="63"/>
        <v>0</v>
      </c>
      <c r="K165" s="196">
        <f>IF('Indicator Data'!I167=0,0,IF(LOG('Indicator Data'!I167)&gt;K$194,10,IF(LOG('Indicator Data'!I167)&lt;K$195,0,10-(K$194-LOG('Indicator Data'!I167))/(K$194-K$195)*10)))</f>
        <v>0</v>
      </c>
      <c r="L165" s="196">
        <f t="shared" si="64"/>
        <v>0</v>
      </c>
      <c r="M165" s="196">
        <f>IF('Indicator Data'!J167=0,0,IF(LOG('Indicator Data'!J167)&gt;M$194,10,IF(LOG('Indicator Data'!J167)&lt;M$195,0,10-(M$194-LOG('Indicator Data'!J167))/(M$194-M$195)*10)))</f>
        <v>0</v>
      </c>
      <c r="N165" s="199">
        <f>'Indicator Data'!C167/'Indicator Data'!$AX167</f>
        <v>0</v>
      </c>
      <c r="O165" s="199">
        <f>'Indicator Data'!D167/'Indicator Data'!$AX167</f>
        <v>0</v>
      </c>
      <c r="P165" s="199">
        <f>'Indicator Data'!E167/'Indicator Data'!$AX167</f>
        <v>2.141760434360142E-3</v>
      </c>
      <c r="Q165" s="199">
        <f>'Indicator Data'!F167/'Indicator Data'!$AX167</f>
        <v>0</v>
      </c>
      <c r="R165" s="199">
        <f>'Indicator Data'!G167/'Indicator Data'!$AX167</f>
        <v>0</v>
      </c>
      <c r="S165" s="199">
        <f>'Indicator Data'!H167/'Indicator Data'!$AX167</f>
        <v>0</v>
      </c>
      <c r="T165" s="199">
        <f>'Indicator Data'!I167/'Indicator Data'!$AX167</f>
        <v>0</v>
      </c>
      <c r="U165" s="199">
        <f>'Indicator Data'!J167/'Indicator Data'!$AX167</f>
        <v>0</v>
      </c>
      <c r="V165" s="196">
        <f t="shared" si="65"/>
        <v>0</v>
      </c>
      <c r="W165" s="196">
        <f t="shared" si="66"/>
        <v>0</v>
      </c>
      <c r="X165" s="196">
        <f t="shared" si="67"/>
        <v>0</v>
      </c>
      <c r="Y165" s="196">
        <f t="shared" si="68"/>
        <v>3.0596577633716313</v>
      </c>
      <c r="Z165" s="196">
        <f t="shared" si="69"/>
        <v>0</v>
      </c>
      <c r="AA165" s="196">
        <f t="shared" si="70"/>
        <v>0</v>
      </c>
      <c r="AB165" s="196">
        <f t="shared" si="71"/>
        <v>0</v>
      </c>
      <c r="AC165" s="196">
        <f t="shared" si="72"/>
        <v>0</v>
      </c>
      <c r="AD165" s="196">
        <f t="shared" si="73"/>
        <v>0</v>
      </c>
      <c r="AE165" s="196">
        <f t="shared" si="74"/>
        <v>0</v>
      </c>
      <c r="AF165" s="196">
        <f t="shared" si="75"/>
        <v>0</v>
      </c>
      <c r="AG165" s="196">
        <f>IF('Indicator Data'!K167=0,0,IF('Indicator Data'!K167&gt;AG$194,10,IF('Indicator Data'!K167&lt;AG$195,0,10-(AG$194-'Indicator Data'!K167)/(AG$194-AG$195)*10)))</f>
        <v>0</v>
      </c>
      <c r="AH165" s="196">
        <f t="shared" si="76"/>
        <v>0</v>
      </c>
      <c r="AI165" s="196">
        <f t="shared" si="77"/>
        <v>0</v>
      </c>
      <c r="AJ165" s="196">
        <f t="shared" si="78"/>
        <v>0</v>
      </c>
      <c r="AK165" s="196">
        <f t="shared" si="79"/>
        <v>0</v>
      </c>
      <c r="AL165" s="196">
        <f t="shared" si="80"/>
        <v>0</v>
      </c>
      <c r="AM165" s="196">
        <f t="shared" si="81"/>
        <v>0</v>
      </c>
      <c r="AN165" s="196">
        <f t="shared" si="82"/>
        <v>0</v>
      </c>
      <c r="AO165" s="193">
        <f t="shared" si="83"/>
        <v>0</v>
      </c>
      <c r="AP165" s="193">
        <f t="shared" si="84"/>
        <v>4.1869767826980322</v>
      </c>
      <c r="AQ165" s="193">
        <f t="shared" si="85"/>
        <v>0</v>
      </c>
      <c r="AR165" s="193">
        <f t="shared" si="86"/>
        <v>0</v>
      </c>
      <c r="AS165" s="196">
        <f t="shared" si="87"/>
        <v>0</v>
      </c>
      <c r="AT165" s="196">
        <f>IF('Indicator Data'!AY167&lt;1000,"x",IF('Indicator Data'!L167&gt;AT$194,10,IF('Indicator Data'!L167&lt;AT$195,0,10-(AT$194-'Indicator Data'!L167)/(AT$194-AT$195)*10)))</f>
        <v>1.1111111111111107</v>
      </c>
      <c r="AU165" s="193">
        <f t="shared" si="88"/>
        <v>0.55555555555555536</v>
      </c>
      <c r="AV165" s="191">
        <f t="shared" si="89"/>
        <v>1.1059563574296918</v>
      </c>
      <c r="AW165" s="196">
        <f>IF('Indicator Data'!M167=0,0,IF('Indicator Data'!M167&gt;AW$194,10,IF('Indicator Data'!M167&lt;AW$195,0,10-(AW$194-'Indicator Data'!M167)/(AW$194-AW$195)*10)))</f>
        <v>4.4238480450362161E-2</v>
      </c>
      <c r="AX165" s="196">
        <f>IF('Indicator Data'!N167=0,0,IF(LOG('Indicator Data'!N167)&gt;LOG(AX$194),10,IF(LOG('Indicator Data'!N167)&lt;LOG(AX$195),0,10-(LOG(AX$194)-LOG('Indicator Data'!N167))/(LOG(AX$194)-LOG(AX$195))*10)))</f>
        <v>0</v>
      </c>
      <c r="AY165" s="193">
        <f t="shared" si="90"/>
        <v>2.2141300899429537E-2</v>
      </c>
      <c r="AZ165" s="196">
        <f>'Indicator Data'!O167</f>
        <v>0</v>
      </c>
      <c r="BA165" s="196">
        <f>'Indicator Data'!P167</f>
        <v>0</v>
      </c>
      <c r="BB165" s="193">
        <f t="shared" si="91"/>
        <v>0</v>
      </c>
      <c r="BC165" s="191">
        <f t="shared" si="92"/>
        <v>1.5498910629600675E-2</v>
      </c>
      <c r="BD165" s="68"/>
      <c r="BE165" s="43"/>
    </row>
    <row r="166" spans="1:57" x14ac:dyDescent="0.2">
      <c r="A166" s="70" t="s">
        <v>309</v>
      </c>
      <c r="B166" s="69" t="s">
        <v>308</v>
      </c>
      <c r="C166" s="196">
        <f>IF('Indicator Data'!C168=0,0,IF(LOG('Indicator Data'!C168)&gt;C$194,10,IF(LOG('Indicator Data'!C168)&lt;C$195,0,10-(C$194-LOG('Indicator Data'!C168))/(C$194-C$195)*10)))</f>
        <v>0</v>
      </c>
      <c r="D166" s="196">
        <f>IF('Indicator Data'!D168=0,0,IF(LOG('Indicator Data'!D168)&gt;D$194,10,IF(LOG('Indicator Data'!D168)&lt;D$195,0,10-(D$194-LOG('Indicator Data'!D168))/(D$194-D$195)*10)))</f>
        <v>0</v>
      </c>
      <c r="E166" s="196">
        <f t="shared" si="62"/>
        <v>0</v>
      </c>
      <c r="F166" s="196">
        <f>IF('Indicator Data'!E168=0,0,IF(LOG('Indicator Data'!E168)&gt;F$194,10,IF(LOG('Indicator Data'!E168)&lt;F$195,0,10-(F$194-LOG('Indicator Data'!E168))/(F$194-F$195)*10)))</f>
        <v>4.5137521453960003</v>
      </c>
      <c r="G166" s="196">
        <f>IF('Indicator Data'!F168=0,0,IF(LOG('Indicator Data'!F168)&gt;G$194,10,IF(LOG('Indicator Data'!F168)&lt;G$195,0,10-(G$194-LOG('Indicator Data'!F168))/(G$194-G$195)*10)))</f>
        <v>0</v>
      </c>
      <c r="H166" s="196">
        <f>IF('Indicator Data'!G168=0,0,IF(LOG('Indicator Data'!G168)&gt;H$194,10,IF(LOG('Indicator Data'!G168)&lt;H$195,0,10-(H$194-LOG('Indicator Data'!G168))/(H$194-H$195)*10)))</f>
        <v>0</v>
      </c>
      <c r="I166" s="196">
        <f>IF('Indicator Data'!H168=0,0,IF(LOG('Indicator Data'!H168)&gt;I$194,10,IF(LOG('Indicator Data'!H168)&lt;I$195,0,10-(I$194-LOG('Indicator Data'!H168))/(I$194-I$195)*10)))</f>
        <v>0</v>
      </c>
      <c r="J166" s="196">
        <f t="shared" si="63"/>
        <v>0</v>
      </c>
      <c r="K166" s="196">
        <f>IF('Indicator Data'!I168=0,0,IF(LOG('Indicator Data'!I168)&gt;K$194,10,IF(LOG('Indicator Data'!I168)&lt;K$195,0,10-(K$194-LOG('Indicator Data'!I168))/(K$194-K$195)*10)))</f>
        <v>0</v>
      </c>
      <c r="L166" s="196">
        <f t="shared" si="64"/>
        <v>0</v>
      </c>
      <c r="M166" s="196">
        <f>IF('Indicator Data'!J168=0,0,IF(LOG('Indicator Data'!J168)&gt;M$194,10,IF(LOG('Indicator Data'!J168)&lt;M$195,0,10-(M$194-LOG('Indicator Data'!J168))/(M$194-M$195)*10)))</f>
        <v>9.6261494209659126</v>
      </c>
      <c r="N166" s="199">
        <f>'Indicator Data'!C168/'Indicator Data'!$AX168</f>
        <v>0</v>
      </c>
      <c r="O166" s="199">
        <f>'Indicator Data'!D168/'Indicator Data'!$AX168</f>
        <v>0</v>
      </c>
      <c r="P166" s="199">
        <f>'Indicator Data'!E168/'Indicator Data'!$AX168</f>
        <v>5.1139883186582941E-4</v>
      </c>
      <c r="Q166" s="199">
        <f>'Indicator Data'!F168/'Indicator Data'!$AX168</f>
        <v>0</v>
      </c>
      <c r="R166" s="199">
        <f>'Indicator Data'!G168/'Indicator Data'!$AX168</f>
        <v>0</v>
      </c>
      <c r="S166" s="199">
        <f>'Indicator Data'!H168/'Indicator Data'!$AX168</f>
        <v>0</v>
      </c>
      <c r="T166" s="199">
        <f>'Indicator Data'!I168/'Indicator Data'!$AX168</f>
        <v>0</v>
      </c>
      <c r="U166" s="199">
        <f>'Indicator Data'!J168/'Indicator Data'!$AX168</f>
        <v>5.671770401723495E-2</v>
      </c>
      <c r="V166" s="196">
        <f t="shared" si="65"/>
        <v>0</v>
      </c>
      <c r="W166" s="196">
        <f t="shared" si="66"/>
        <v>0</v>
      </c>
      <c r="X166" s="196">
        <f t="shared" si="67"/>
        <v>0</v>
      </c>
      <c r="Y166" s="196">
        <f t="shared" si="68"/>
        <v>0.73056975980832739</v>
      </c>
      <c r="Z166" s="196">
        <f t="shared" si="69"/>
        <v>0</v>
      </c>
      <c r="AA166" s="196">
        <f t="shared" si="70"/>
        <v>0</v>
      </c>
      <c r="AB166" s="196">
        <f t="shared" si="71"/>
        <v>0</v>
      </c>
      <c r="AC166" s="196">
        <f t="shared" si="72"/>
        <v>0</v>
      </c>
      <c r="AD166" s="196">
        <f t="shared" si="73"/>
        <v>0</v>
      </c>
      <c r="AE166" s="196">
        <f t="shared" si="74"/>
        <v>0</v>
      </c>
      <c r="AF166" s="196">
        <f t="shared" si="75"/>
        <v>10</v>
      </c>
      <c r="AG166" s="196">
        <f>IF('Indicator Data'!K168=0,0,IF('Indicator Data'!K168&gt;AG$194,10,IF('Indicator Data'!K168&lt;AG$195,0,10-(AG$194-'Indicator Data'!K168)/(AG$194-AG$195)*10)))</f>
        <v>4.3478260869565224</v>
      </c>
      <c r="AH166" s="196">
        <f t="shared" si="76"/>
        <v>0</v>
      </c>
      <c r="AI166" s="196">
        <f t="shared" si="77"/>
        <v>0</v>
      </c>
      <c r="AJ166" s="196">
        <f t="shared" si="78"/>
        <v>0</v>
      </c>
      <c r="AK166" s="196">
        <f t="shared" si="79"/>
        <v>0</v>
      </c>
      <c r="AL166" s="196">
        <f t="shared" si="80"/>
        <v>0</v>
      </c>
      <c r="AM166" s="196">
        <f t="shared" si="81"/>
        <v>0</v>
      </c>
      <c r="AN166" s="196">
        <f t="shared" si="82"/>
        <v>9.826604422341191</v>
      </c>
      <c r="AO166" s="193">
        <f t="shared" si="83"/>
        <v>0</v>
      </c>
      <c r="AP166" s="193">
        <f t="shared" si="84"/>
        <v>2.8355955650563596</v>
      </c>
      <c r="AQ166" s="193">
        <f t="shared" si="85"/>
        <v>0</v>
      </c>
      <c r="AR166" s="193">
        <f t="shared" si="86"/>
        <v>0</v>
      </c>
      <c r="AS166" s="196">
        <f t="shared" si="87"/>
        <v>7.0872152546488572</v>
      </c>
      <c r="AT166" s="196">
        <f>IF('Indicator Data'!AY168&lt;1000,"x",IF('Indicator Data'!L168&gt;AT$194,10,IF('Indicator Data'!L168&lt;AT$195,0,10-(AT$194-'Indicator Data'!L168)/(AT$194-AT$195)*10)))</f>
        <v>2.2222222222222223</v>
      </c>
      <c r="AU166" s="193">
        <f t="shared" si="88"/>
        <v>4.6547187384355393</v>
      </c>
      <c r="AV166" s="191">
        <f t="shared" si="89"/>
        <v>1.7136293982661301</v>
      </c>
      <c r="AW166" s="196">
        <f>IF('Indicator Data'!M168=0,0,IF('Indicator Data'!M168&gt;AW$194,10,IF('Indicator Data'!M168&lt;AW$195,0,10-(AW$194-'Indicator Data'!M168)/(AW$194-AW$195)*10)))</f>
        <v>3.1349910199043576</v>
      </c>
      <c r="AX166" s="196">
        <f>IF('Indicator Data'!N168=0,0,IF(LOG('Indicator Data'!N168)&gt;LOG(AX$194),10,IF(LOG('Indicator Data'!N168)&lt;LOG(AX$195),0,10-(LOG(AX$194)-LOG('Indicator Data'!N168))/(LOG(AX$194)-LOG(AX$195))*10)))</f>
        <v>4.0644292416437953</v>
      </c>
      <c r="AY166" s="193">
        <f t="shared" si="90"/>
        <v>3.6140996508423848</v>
      </c>
      <c r="AZ166" s="196">
        <f>'Indicator Data'!O168</f>
        <v>3</v>
      </c>
      <c r="BA166" s="196">
        <f>'Indicator Data'!P168</f>
        <v>0</v>
      </c>
      <c r="BB166" s="193">
        <f t="shared" si="91"/>
        <v>0</v>
      </c>
      <c r="BC166" s="191">
        <f t="shared" si="92"/>
        <v>2.5298697555896696</v>
      </c>
      <c r="BD166" s="68"/>
      <c r="BE166" s="43"/>
    </row>
    <row r="167" spans="1:57" x14ac:dyDescent="0.2">
      <c r="A167" s="70" t="s">
        <v>311</v>
      </c>
      <c r="B167" s="69" t="s">
        <v>310</v>
      </c>
      <c r="C167" s="196">
        <f>IF('Indicator Data'!C169=0,0,IF(LOG('Indicator Data'!C169)&gt;C$194,10,IF(LOG('Indicator Data'!C169)&lt;C$195,0,10-(C$194-LOG('Indicator Data'!C169))/(C$194-C$195)*10)))</f>
        <v>0</v>
      </c>
      <c r="D167" s="196">
        <f>IF('Indicator Data'!D169=0,0,IF(LOG('Indicator Data'!D169)&gt;D$194,10,IF(LOG('Indicator Data'!D169)&lt;D$195,0,10-(D$194-LOG('Indicator Data'!D169))/(D$194-D$195)*10)))</f>
        <v>0</v>
      </c>
      <c r="E167" s="196">
        <f t="shared" si="62"/>
        <v>0</v>
      </c>
      <c r="F167" s="196">
        <f>IF('Indicator Data'!E169=0,0,IF(LOG('Indicator Data'!E169)&gt;F$194,10,IF(LOG('Indicator Data'!E169)&lt;F$195,0,10-(F$194-LOG('Indicator Data'!E169))/(F$194-F$195)*10)))</f>
        <v>6.1597324724647686</v>
      </c>
      <c r="G167" s="196">
        <f>IF('Indicator Data'!F169=0,0,IF(LOG('Indicator Data'!F169)&gt;G$194,10,IF(LOG('Indicator Data'!F169)&lt;G$195,0,10-(G$194-LOG('Indicator Data'!F169))/(G$194-G$195)*10)))</f>
        <v>0</v>
      </c>
      <c r="H167" s="196">
        <f>IF('Indicator Data'!G169=0,0,IF(LOG('Indicator Data'!G169)&gt;H$194,10,IF(LOG('Indicator Data'!G169)&lt;H$195,0,10-(H$194-LOG('Indicator Data'!G169))/(H$194-H$195)*10)))</f>
        <v>0</v>
      </c>
      <c r="I167" s="196">
        <f>IF('Indicator Data'!H169=0,0,IF(LOG('Indicator Data'!H169)&gt;I$194,10,IF(LOG('Indicator Data'!H169)&lt;I$195,0,10-(I$194-LOG('Indicator Data'!H169))/(I$194-I$195)*10)))</f>
        <v>0</v>
      </c>
      <c r="J167" s="196">
        <f t="shared" si="63"/>
        <v>0</v>
      </c>
      <c r="K167" s="196">
        <f>IF('Indicator Data'!I169=0,0,IF(LOG('Indicator Data'!I169)&gt;K$194,10,IF(LOG('Indicator Data'!I169)&lt;K$195,0,10-(K$194-LOG('Indicator Data'!I169))/(K$194-K$195)*10)))</f>
        <v>0</v>
      </c>
      <c r="L167" s="196">
        <f t="shared" si="64"/>
        <v>0</v>
      </c>
      <c r="M167" s="196">
        <f>IF('Indicator Data'!J169=0,0,IF(LOG('Indicator Data'!J169)&gt;M$194,10,IF(LOG('Indicator Data'!J169)&lt;M$195,0,10-(M$194-LOG('Indicator Data'!J169))/(M$194-M$195)*10)))</f>
        <v>0</v>
      </c>
      <c r="N167" s="199">
        <f>'Indicator Data'!C169/'Indicator Data'!$AX169</f>
        <v>0</v>
      </c>
      <c r="O167" s="199">
        <f>'Indicator Data'!D169/'Indicator Data'!$AX169</f>
        <v>0</v>
      </c>
      <c r="P167" s="199">
        <f>'Indicator Data'!E169/'Indicator Data'!$AX169</f>
        <v>3.0336035707703224E-4</v>
      </c>
      <c r="Q167" s="199">
        <f>'Indicator Data'!F169/'Indicator Data'!$AX169</f>
        <v>0</v>
      </c>
      <c r="R167" s="199">
        <f>'Indicator Data'!G169/'Indicator Data'!$AX169</f>
        <v>0</v>
      </c>
      <c r="S167" s="199">
        <f>'Indicator Data'!H169/'Indicator Data'!$AX169</f>
        <v>0</v>
      </c>
      <c r="T167" s="199">
        <f>'Indicator Data'!I169/'Indicator Data'!$AX169</f>
        <v>0</v>
      </c>
      <c r="U167" s="199">
        <f>'Indicator Data'!J169/'Indicator Data'!$AX169</f>
        <v>0</v>
      </c>
      <c r="V167" s="196">
        <f t="shared" si="65"/>
        <v>0</v>
      </c>
      <c r="W167" s="196">
        <f t="shared" si="66"/>
        <v>0</v>
      </c>
      <c r="X167" s="196">
        <f t="shared" si="67"/>
        <v>0</v>
      </c>
      <c r="Y167" s="196">
        <f t="shared" si="68"/>
        <v>0.43337193868147317</v>
      </c>
      <c r="Z167" s="196">
        <f t="shared" si="69"/>
        <v>0</v>
      </c>
      <c r="AA167" s="196">
        <f t="shared" si="70"/>
        <v>0</v>
      </c>
      <c r="AB167" s="196">
        <f t="shared" si="71"/>
        <v>0</v>
      </c>
      <c r="AC167" s="196">
        <f t="shared" si="72"/>
        <v>0</v>
      </c>
      <c r="AD167" s="196">
        <f t="shared" si="73"/>
        <v>0</v>
      </c>
      <c r="AE167" s="196">
        <f t="shared" si="74"/>
        <v>0</v>
      </c>
      <c r="AF167" s="196">
        <f t="shared" si="75"/>
        <v>0</v>
      </c>
      <c r="AG167" s="196">
        <f>IF('Indicator Data'!K169=0,0,IF('Indicator Data'!K169&gt;AG$194,10,IF('Indicator Data'!K169&lt;AG$195,0,10-(AG$194-'Indicator Data'!K169)/(AG$194-AG$195)*10)))</f>
        <v>0</v>
      </c>
      <c r="AH167" s="196">
        <f t="shared" si="76"/>
        <v>0</v>
      </c>
      <c r="AI167" s="196">
        <f t="shared" si="77"/>
        <v>0</v>
      </c>
      <c r="AJ167" s="196">
        <f t="shared" si="78"/>
        <v>0</v>
      </c>
      <c r="AK167" s="196">
        <f t="shared" si="79"/>
        <v>0</v>
      </c>
      <c r="AL167" s="196">
        <f t="shared" si="80"/>
        <v>0</v>
      </c>
      <c r="AM167" s="196">
        <f t="shared" si="81"/>
        <v>0</v>
      </c>
      <c r="AN167" s="196">
        <f t="shared" si="82"/>
        <v>0</v>
      </c>
      <c r="AO167" s="193">
        <f t="shared" si="83"/>
        <v>0</v>
      </c>
      <c r="AP167" s="193">
        <f t="shared" si="84"/>
        <v>3.839967483908759</v>
      </c>
      <c r="AQ167" s="193">
        <f t="shared" si="85"/>
        <v>0</v>
      </c>
      <c r="AR167" s="193">
        <f t="shared" si="86"/>
        <v>0</v>
      </c>
      <c r="AS167" s="196">
        <f t="shared" si="87"/>
        <v>0</v>
      </c>
      <c r="AT167" s="196">
        <f>IF('Indicator Data'!AY169&lt;1000,"x",IF('Indicator Data'!L169&gt;AT$194,10,IF('Indicator Data'!L169&lt;AT$195,0,10-(AT$194-'Indicator Data'!L169)/(AT$194-AT$195)*10)))</f>
        <v>0</v>
      </c>
      <c r="AU167" s="193">
        <f t="shared" si="88"/>
        <v>0</v>
      </c>
      <c r="AV167" s="191">
        <f t="shared" si="89"/>
        <v>0.90344309335126383</v>
      </c>
      <c r="AW167" s="196">
        <f>IF('Indicator Data'!M169=0,0,IF('Indicator Data'!M169&gt;AW$194,10,IF('Indicator Data'!M169&lt;AW$195,0,10-(AW$194-'Indicator Data'!M169)/(AW$194-AW$195)*10)))</f>
        <v>6.1301613957416734E-2</v>
      </c>
      <c r="AX167" s="196">
        <f>IF('Indicator Data'!N169=0,0,IF(LOG('Indicator Data'!N169)&gt;LOG(AX$194),10,IF(LOG('Indicator Data'!N169)&lt;LOG(AX$195),0,10-(LOG(AX$194)-LOG('Indicator Data'!N169))/(LOG(AX$194)-LOG(AX$195))*10)))</f>
        <v>0</v>
      </c>
      <c r="AY167" s="193">
        <f t="shared" si="90"/>
        <v>3.0693200243061054E-2</v>
      </c>
      <c r="AZ167" s="196">
        <f>'Indicator Data'!O169</f>
        <v>0</v>
      </c>
      <c r="BA167" s="196">
        <f>'Indicator Data'!P169</f>
        <v>0</v>
      </c>
      <c r="BB167" s="193">
        <f t="shared" si="91"/>
        <v>0</v>
      </c>
      <c r="BC167" s="191">
        <f t="shared" si="92"/>
        <v>2.1485240170142736E-2</v>
      </c>
      <c r="BD167" s="68"/>
      <c r="BE167" s="43"/>
    </row>
    <row r="168" spans="1:57" x14ac:dyDescent="0.2">
      <c r="A168" s="70" t="s">
        <v>313</v>
      </c>
      <c r="B168" s="69" t="s">
        <v>312</v>
      </c>
      <c r="C168" s="196">
        <f>IF('Indicator Data'!C170=0,0,IF(LOG('Indicator Data'!C170)&gt;C$194,10,IF(LOG('Indicator Data'!C170)&lt;C$195,0,10-(C$194-LOG('Indicator Data'!C170))/(C$194-C$195)*10)))</f>
        <v>6.8184849614308707</v>
      </c>
      <c r="D168" s="196">
        <f>IF('Indicator Data'!D170=0,0,IF(LOG('Indicator Data'!D170)&gt;D$194,10,IF(LOG('Indicator Data'!D170)&lt;D$195,0,10-(D$194-LOG('Indicator Data'!D170))/(D$194-D$195)*10)))</f>
        <v>0</v>
      </c>
      <c r="E168" s="196">
        <f t="shared" si="62"/>
        <v>4.2048931803216236</v>
      </c>
      <c r="F168" s="196">
        <f>IF('Indicator Data'!E170=0,0,IF(LOG('Indicator Data'!E170)&gt;F$194,10,IF(LOG('Indicator Data'!E170)&lt;F$195,0,10-(F$194-LOG('Indicator Data'!E170))/(F$194-F$195)*10)))</f>
        <v>7.724144704053824</v>
      </c>
      <c r="G168" s="196">
        <f>IF('Indicator Data'!F170=0,0,IF(LOG('Indicator Data'!F170)&gt;G$194,10,IF(LOG('Indicator Data'!F170)&lt;G$195,0,10-(G$194-LOG('Indicator Data'!F170))/(G$194-G$195)*10)))</f>
        <v>0</v>
      </c>
      <c r="H168" s="196">
        <f>IF('Indicator Data'!G170=0,0,IF(LOG('Indicator Data'!G170)&gt;H$194,10,IF(LOG('Indicator Data'!G170)&lt;H$195,0,10-(H$194-LOG('Indicator Data'!G170))/(H$194-H$195)*10)))</f>
        <v>0</v>
      </c>
      <c r="I168" s="196">
        <f>IF('Indicator Data'!H170=0,0,IF(LOG('Indicator Data'!H170)&gt;I$194,10,IF(LOG('Indicator Data'!H170)&lt;I$195,0,10-(I$194-LOG('Indicator Data'!H170))/(I$194-I$195)*10)))</f>
        <v>0</v>
      </c>
      <c r="J168" s="196">
        <f t="shared" si="63"/>
        <v>0</v>
      </c>
      <c r="K168" s="196">
        <f>IF('Indicator Data'!I170=0,0,IF(LOG('Indicator Data'!I170)&gt;K$194,10,IF(LOG('Indicator Data'!I170)&lt;K$195,0,10-(K$194-LOG('Indicator Data'!I170))/(K$194-K$195)*10)))</f>
        <v>0</v>
      </c>
      <c r="L168" s="196">
        <f t="shared" si="64"/>
        <v>0</v>
      </c>
      <c r="M168" s="196">
        <f>IF('Indicator Data'!J170=0,0,IF(LOG('Indicator Data'!J170)&gt;M$194,10,IF(LOG('Indicator Data'!J170)&lt;M$195,0,10-(M$194-LOG('Indicator Data'!J170))/(M$194-M$195)*10)))</f>
        <v>0</v>
      </c>
      <c r="N168" s="199">
        <f>'Indicator Data'!C170/'Indicator Data'!$AX170</f>
        <v>6.6054585949510379E-4</v>
      </c>
      <c r="O168" s="199">
        <f>'Indicator Data'!D170/'Indicator Data'!$AX170</f>
        <v>0</v>
      </c>
      <c r="P168" s="199">
        <f>'Indicator Data'!E170/'Indicator Data'!$AX170</f>
        <v>1.5211318914030868E-3</v>
      </c>
      <c r="Q168" s="199">
        <f>'Indicator Data'!F170/'Indicator Data'!$AX170</f>
        <v>0</v>
      </c>
      <c r="R168" s="199">
        <f>'Indicator Data'!G170/'Indicator Data'!$AX170</f>
        <v>0</v>
      </c>
      <c r="S168" s="199">
        <f>'Indicator Data'!H170/'Indicator Data'!$AX170</f>
        <v>0</v>
      </c>
      <c r="T168" s="199">
        <f>'Indicator Data'!I170/'Indicator Data'!$AX170</f>
        <v>0</v>
      </c>
      <c r="U168" s="199">
        <f>'Indicator Data'!J170/'Indicator Data'!$AX170</f>
        <v>0</v>
      </c>
      <c r="V168" s="196">
        <f t="shared" si="65"/>
        <v>3.3027292974755182</v>
      </c>
      <c r="W168" s="196">
        <f t="shared" si="66"/>
        <v>0</v>
      </c>
      <c r="X168" s="196">
        <f t="shared" si="67"/>
        <v>1.7966171404606199</v>
      </c>
      <c r="Y168" s="196">
        <f t="shared" si="68"/>
        <v>2.1730455591472673</v>
      </c>
      <c r="Z168" s="196">
        <f t="shared" si="69"/>
        <v>0</v>
      </c>
      <c r="AA168" s="196">
        <f t="shared" si="70"/>
        <v>0</v>
      </c>
      <c r="AB168" s="196">
        <f t="shared" si="71"/>
        <v>0</v>
      </c>
      <c r="AC168" s="196">
        <f t="shared" si="72"/>
        <v>0</v>
      </c>
      <c r="AD168" s="196">
        <f t="shared" si="73"/>
        <v>0</v>
      </c>
      <c r="AE168" s="196">
        <f t="shared" si="74"/>
        <v>0</v>
      </c>
      <c r="AF168" s="196">
        <f t="shared" si="75"/>
        <v>0</v>
      </c>
      <c r="AG168" s="196">
        <f>IF('Indicator Data'!K170=0,0,IF('Indicator Data'!K170&gt;AG$194,10,IF('Indicator Data'!K170&lt;AG$195,0,10-(AG$194-'Indicator Data'!K170)/(AG$194-AG$195)*10)))</f>
        <v>0</v>
      </c>
      <c r="AH168" s="196">
        <f t="shared" si="76"/>
        <v>5.060607129453194</v>
      </c>
      <c r="AI168" s="196">
        <f t="shared" si="77"/>
        <v>0</v>
      </c>
      <c r="AJ168" s="196">
        <f t="shared" si="78"/>
        <v>0</v>
      </c>
      <c r="AK168" s="196">
        <f t="shared" si="79"/>
        <v>0</v>
      </c>
      <c r="AL168" s="196">
        <f t="shared" si="80"/>
        <v>0</v>
      </c>
      <c r="AM168" s="196">
        <f t="shared" si="81"/>
        <v>0</v>
      </c>
      <c r="AN168" s="196">
        <f t="shared" si="82"/>
        <v>0</v>
      </c>
      <c r="AO168" s="193">
        <f t="shared" si="83"/>
        <v>3.090641967953899</v>
      </c>
      <c r="AP168" s="193">
        <f t="shared" si="84"/>
        <v>5.6090271633166502</v>
      </c>
      <c r="AQ168" s="193">
        <f t="shared" si="85"/>
        <v>0</v>
      </c>
      <c r="AR168" s="193">
        <f t="shared" si="86"/>
        <v>0</v>
      </c>
      <c r="AS168" s="196">
        <f t="shared" si="87"/>
        <v>0</v>
      </c>
      <c r="AT168" s="196">
        <f>IF('Indicator Data'!AY170&lt;1000,"x",IF('Indicator Data'!L170&gt;AT$194,10,IF('Indicator Data'!L170&lt;AT$195,0,10-(AT$194-'Indicator Data'!L170)/(AT$194-AT$195)*10)))</f>
        <v>1.1111111111111107</v>
      </c>
      <c r="AU168" s="193">
        <f t="shared" si="88"/>
        <v>0.55555555555555536</v>
      </c>
      <c r="AV168" s="191">
        <f t="shared" si="89"/>
        <v>2.1586052848052342</v>
      </c>
      <c r="AW168" s="196">
        <f>IF('Indicator Data'!M170=0,0,IF('Indicator Data'!M170&gt;AW$194,10,IF('Indicator Data'!M170&lt;AW$195,0,10-(AW$194-'Indicator Data'!M170)/(AW$194-AW$195)*10)))</f>
        <v>0.2921256053465946</v>
      </c>
      <c r="AX168" s="196">
        <f>IF('Indicator Data'!N170=0,0,IF(LOG('Indicator Data'!N170)&gt;LOG(AX$194),10,IF(LOG('Indicator Data'!N170)&lt;LOG(AX$195),0,10-(LOG(AX$194)-LOG('Indicator Data'!N170))/(LOG(AX$194)-LOG(AX$195))*10)))</f>
        <v>0</v>
      </c>
      <c r="AY168" s="193">
        <f t="shared" si="90"/>
        <v>0.14703567977399443</v>
      </c>
      <c r="AZ168" s="196">
        <f>'Indicator Data'!O170</f>
        <v>0</v>
      </c>
      <c r="BA168" s="196">
        <f>'Indicator Data'!P170</f>
        <v>0</v>
      </c>
      <c r="BB168" s="193">
        <f t="shared" si="91"/>
        <v>0</v>
      </c>
      <c r="BC168" s="191">
        <f t="shared" si="92"/>
        <v>0.10292497584179611</v>
      </c>
      <c r="BD168" s="68"/>
      <c r="BE168" s="43"/>
    </row>
    <row r="169" spans="1:57" x14ac:dyDescent="0.2">
      <c r="A169" s="70" t="s">
        <v>885</v>
      </c>
      <c r="B169" s="69" t="s">
        <v>314</v>
      </c>
      <c r="C169" s="196">
        <f>IF('Indicator Data'!C171=0,0,IF(LOG('Indicator Data'!C171)&gt;C$194,10,IF(LOG('Indicator Data'!C171)&lt;C$195,0,10-(C$194-LOG('Indicator Data'!C171))/(C$194-C$195)*10)))</f>
        <v>8.9567249970381049</v>
      </c>
      <c r="D169" s="196">
        <f>IF('Indicator Data'!D171=0,0,IF(LOG('Indicator Data'!D171)&gt;D$194,10,IF(LOG('Indicator Data'!D171)&lt;D$195,0,10-(D$194-LOG('Indicator Data'!D171))/(D$194-D$195)*10)))</f>
        <v>2.2674986998508775</v>
      </c>
      <c r="E169" s="196">
        <f t="shared" si="62"/>
        <v>6.7461877696235719</v>
      </c>
      <c r="F169" s="196">
        <f>IF('Indicator Data'!E171=0,0,IF(LOG('Indicator Data'!E171)&gt;F$194,10,IF(LOG('Indicator Data'!E171)&lt;F$195,0,10-(F$194-LOG('Indicator Data'!E171))/(F$194-F$195)*10)))</f>
        <v>8.4231324375260783</v>
      </c>
      <c r="G169" s="196">
        <f>IF('Indicator Data'!F171=0,0,IF(LOG('Indicator Data'!F171)&gt;G$194,10,IF(LOG('Indicator Data'!F171)&lt;G$195,0,10-(G$194-LOG('Indicator Data'!F171))/(G$194-G$195)*10)))</f>
        <v>5.8614718564467854</v>
      </c>
      <c r="H169" s="196">
        <f>IF('Indicator Data'!G171=0,0,IF(LOG('Indicator Data'!G171)&gt;H$194,10,IF(LOG('Indicator Data'!G171)&lt;H$195,0,10-(H$194-LOG('Indicator Data'!G171))/(H$194-H$195)*10)))</f>
        <v>0</v>
      </c>
      <c r="I169" s="196">
        <f>IF('Indicator Data'!H171=0,0,IF(LOG('Indicator Data'!H171)&gt;I$194,10,IF(LOG('Indicator Data'!H171)&lt;I$195,0,10-(I$194-LOG('Indicator Data'!H171))/(I$194-I$195)*10)))</f>
        <v>0</v>
      </c>
      <c r="J169" s="196">
        <f t="shared" si="63"/>
        <v>0</v>
      </c>
      <c r="K169" s="196">
        <f>IF('Indicator Data'!I171=0,0,IF(LOG('Indicator Data'!I171)&gt;K$194,10,IF(LOG('Indicator Data'!I171)&lt;K$195,0,10-(K$194-LOG('Indicator Data'!I171))/(K$194-K$195)*10)))</f>
        <v>0</v>
      </c>
      <c r="L169" s="196">
        <f t="shared" si="64"/>
        <v>0</v>
      </c>
      <c r="M169" s="196">
        <f>IF('Indicator Data'!J171=0,0,IF(LOG('Indicator Data'!J171)&gt;M$194,10,IF(LOG('Indicator Data'!J171)&lt;M$195,0,10-(M$194-LOG('Indicator Data'!J171))/(M$194-M$195)*10)))</f>
        <v>9.6254831207272922</v>
      </c>
      <c r="N169" s="199">
        <f>'Indicator Data'!C171/'Indicator Data'!$AX171</f>
        <v>1.6745124496778078E-3</v>
      </c>
      <c r="O169" s="199">
        <f>'Indicator Data'!D171/'Indicator Data'!$AX171</f>
        <v>2.0962737301482989E-6</v>
      </c>
      <c r="P169" s="199">
        <f>'Indicator Data'!E171/'Indicator Data'!$AX171</f>
        <v>1.0243570410867762E-3</v>
      </c>
      <c r="Q169" s="199">
        <f>'Indicator Data'!F171/'Indicator Data'!$AX171</f>
        <v>9.6780335776551669E-5</v>
      </c>
      <c r="R169" s="199">
        <f>'Indicator Data'!G171/'Indicator Data'!$AX171</f>
        <v>0</v>
      </c>
      <c r="S169" s="199">
        <f>'Indicator Data'!H171/'Indicator Data'!$AX171</f>
        <v>0</v>
      </c>
      <c r="T169" s="199">
        <f>'Indicator Data'!I171/'Indicator Data'!$AX171</f>
        <v>0</v>
      </c>
      <c r="U169" s="199">
        <f>'Indicator Data'!J171/'Indicator Data'!$AX171</f>
        <v>3.1002136939807423E-3</v>
      </c>
      <c r="V169" s="196">
        <f t="shared" si="65"/>
        <v>8.3725622483890376</v>
      </c>
      <c r="W169" s="196">
        <f t="shared" si="66"/>
        <v>2.096273730148468E-2</v>
      </c>
      <c r="X169" s="196">
        <f t="shared" si="67"/>
        <v>5.6001299628476362</v>
      </c>
      <c r="Y169" s="196">
        <f t="shared" si="68"/>
        <v>1.4633672015525381</v>
      </c>
      <c r="Z169" s="196">
        <f t="shared" si="69"/>
        <v>0.19356067155310441</v>
      </c>
      <c r="AA169" s="196">
        <f t="shared" si="70"/>
        <v>0</v>
      </c>
      <c r="AB169" s="196">
        <f t="shared" si="71"/>
        <v>0</v>
      </c>
      <c r="AC169" s="196">
        <f t="shared" si="72"/>
        <v>0</v>
      </c>
      <c r="AD169" s="196">
        <f t="shared" si="73"/>
        <v>0</v>
      </c>
      <c r="AE169" s="196">
        <f t="shared" si="74"/>
        <v>0</v>
      </c>
      <c r="AF169" s="196">
        <f t="shared" si="75"/>
        <v>1.0334045646602483</v>
      </c>
      <c r="AG169" s="196">
        <f>IF('Indicator Data'!K171=0,0,IF('Indicator Data'!K171&gt;AG$194,10,IF('Indicator Data'!K171&lt;AG$195,0,10-(AG$194-'Indicator Data'!K171)/(AG$194-AG$195)*10)))</f>
        <v>2.8985507246376807</v>
      </c>
      <c r="AH169" s="196">
        <f t="shared" si="76"/>
        <v>8.6646436227135712</v>
      </c>
      <c r="AI169" s="196">
        <f t="shared" si="77"/>
        <v>1.1442307185761811</v>
      </c>
      <c r="AJ169" s="196">
        <f t="shared" si="78"/>
        <v>0</v>
      </c>
      <c r="AK169" s="196">
        <f t="shared" si="79"/>
        <v>0</v>
      </c>
      <c r="AL169" s="196">
        <f t="shared" si="80"/>
        <v>0</v>
      </c>
      <c r="AM169" s="196">
        <f t="shared" si="81"/>
        <v>0</v>
      </c>
      <c r="AN169" s="196">
        <f t="shared" si="82"/>
        <v>7.2417800417553702</v>
      </c>
      <c r="AO169" s="193">
        <f t="shared" si="83"/>
        <v>6.2065203790975785</v>
      </c>
      <c r="AP169" s="193">
        <f t="shared" si="84"/>
        <v>6.0186726110304933</v>
      </c>
      <c r="AQ169" s="193">
        <f t="shared" si="85"/>
        <v>3.5405628250038568</v>
      </c>
      <c r="AR169" s="193">
        <f t="shared" si="86"/>
        <v>0</v>
      </c>
      <c r="AS169" s="196">
        <f t="shared" si="87"/>
        <v>5.0701653831965254</v>
      </c>
      <c r="AT169" s="196">
        <f>IF('Indicator Data'!AY171&lt;1000,"x",IF('Indicator Data'!L171&gt;AT$194,10,IF('Indicator Data'!L171&lt;AT$195,0,10-(AT$194-'Indicator Data'!L171)/(AT$194-AT$195)*10)))</f>
        <v>4.4444444444444446</v>
      </c>
      <c r="AU169" s="193">
        <f t="shared" si="88"/>
        <v>4.7573049138204855</v>
      </c>
      <c r="AV169" s="191">
        <f t="shared" si="89"/>
        <v>4.426294909875657</v>
      </c>
      <c r="AW169" s="196">
        <f>IF('Indicator Data'!M171=0,0,IF('Indicator Data'!M171&gt;AW$194,10,IF('Indicator Data'!M171&lt;AW$195,0,10-(AW$194-'Indicator Data'!M171)/(AW$194-AW$195)*10)))</f>
        <v>9.0397728822907784</v>
      </c>
      <c r="AX169" s="196">
        <f>IF('Indicator Data'!N171=0,0,IF(LOG('Indicator Data'!N171)&gt;LOG(AX$194),10,IF(LOG('Indicator Data'!N171)&lt;LOG(AX$195),0,10-(LOG(AX$194)-LOG('Indicator Data'!N171))/(LOG(AX$194)-LOG(AX$195))*10)))</f>
        <v>9.1886047883025199</v>
      </c>
      <c r="AY169" s="193">
        <f t="shared" si="90"/>
        <v>9.1155758842653807</v>
      </c>
      <c r="AZ169" s="196">
        <f>'Indicator Data'!O171</f>
        <v>5</v>
      </c>
      <c r="BA169" s="196">
        <f>'Indicator Data'!P171</f>
        <v>5</v>
      </c>
      <c r="BB169" s="193">
        <f t="shared" si="91"/>
        <v>10</v>
      </c>
      <c r="BC169" s="191">
        <f t="shared" si="92"/>
        <v>10</v>
      </c>
      <c r="BD169" s="68"/>
      <c r="BE169" s="43"/>
    </row>
    <row r="170" spans="1:57" x14ac:dyDescent="0.2">
      <c r="A170" s="70" t="s">
        <v>317</v>
      </c>
      <c r="B170" s="69" t="s">
        <v>316</v>
      </c>
      <c r="C170" s="196">
        <f>IF('Indicator Data'!C172=0,0,IF(LOG('Indicator Data'!C172)&gt;C$194,10,IF(LOG('Indicator Data'!C172)&lt;C$195,0,10-(C$194-LOG('Indicator Data'!C172))/(C$194-C$195)*10)))</f>
        <v>7.9982285708008121</v>
      </c>
      <c r="D170" s="196">
        <f>IF('Indicator Data'!D172=0,0,IF(LOG('Indicator Data'!D172)&gt;D$194,10,IF(LOG('Indicator Data'!D172)&lt;D$195,0,10-(D$194-LOG('Indicator Data'!D172))/(D$194-D$195)*10)))</f>
        <v>9.9282967368287984</v>
      </c>
      <c r="E170" s="196">
        <f t="shared" si="62"/>
        <v>9.1922671325314393</v>
      </c>
      <c r="F170" s="196">
        <f>IF('Indicator Data'!E172=0,0,IF(LOG('Indicator Data'!E172)&gt;F$194,10,IF(LOG('Indicator Data'!E172)&lt;F$195,0,10-(F$194-LOG('Indicator Data'!E172))/(F$194-F$195)*10)))</f>
        <v>7.9766694901766222</v>
      </c>
      <c r="G170" s="196">
        <f>IF('Indicator Data'!F172=0,0,IF(LOG('Indicator Data'!F172)&gt;G$194,10,IF(LOG('Indicator Data'!F172)&lt;G$195,0,10-(G$194-LOG('Indicator Data'!F172))/(G$194-G$195)*10)))</f>
        <v>0</v>
      </c>
      <c r="H170" s="196">
        <f>IF('Indicator Data'!G172=0,0,IF(LOG('Indicator Data'!G172)&gt;H$194,10,IF(LOG('Indicator Data'!G172)&lt;H$195,0,10-(H$194-LOG('Indicator Data'!G172))/(H$194-H$195)*10)))</f>
        <v>0</v>
      </c>
      <c r="I170" s="196">
        <f>IF('Indicator Data'!H172=0,0,IF(LOG('Indicator Data'!H172)&gt;I$194,10,IF(LOG('Indicator Data'!H172)&lt;I$195,0,10-(I$194-LOG('Indicator Data'!H172))/(I$194-I$195)*10)))</f>
        <v>0</v>
      </c>
      <c r="J170" s="196">
        <f t="shared" si="63"/>
        <v>0</v>
      </c>
      <c r="K170" s="196">
        <f>IF('Indicator Data'!I172=0,0,IF(LOG('Indicator Data'!I172)&gt;K$194,10,IF(LOG('Indicator Data'!I172)&lt;K$195,0,10-(K$194-LOG('Indicator Data'!I172))/(K$194-K$195)*10)))</f>
        <v>0</v>
      </c>
      <c r="L170" s="196">
        <f t="shared" si="64"/>
        <v>0</v>
      </c>
      <c r="M170" s="196">
        <f>IF('Indicator Data'!J172=0,0,IF(LOG('Indicator Data'!J172)&gt;M$194,10,IF(LOG('Indicator Data'!J172)&lt;M$195,0,10-(M$194-LOG('Indicator Data'!J172))/(M$194-M$195)*10)))</f>
        <v>10</v>
      </c>
      <c r="N170" s="199">
        <f>'Indicator Data'!C172/'Indicator Data'!$AX172</f>
        <v>1.9278039415565795E-3</v>
      </c>
      <c r="O170" s="199">
        <f>'Indicator Data'!D172/'Indicator Data'!$AX172</f>
        <v>1.1594725106205659E-3</v>
      </c>
      <c r="P170" s="199">
        <f>'Indicator Data'!E172/'Indicator Data'!$AX172</f>
        <v>1.8899017694558636E-3</v>
      </c>
      <c r="Q170" s="199">
        <f>'Indicator Data'!F172/'Indicator Data'!$AX172</f>
        <v>0</v>
      </c>
      <c r="R170" s="199">
        <f>'Indicator Data'!G172/'Indicator Data'!$AX172</f>
        <v>0</v>
      </c>
      <c r="S170" s="199">
        <f>'Indicator Data'!H172/'Indicator Data'!$AX172</f>
        <v>0</v>
      </c>
      <c r="T170" s="199">
        <f>'Indicator Data'!I172/'Indicator Data'!$AX172</f>
        <v>0</v>
      </c>
      <c r="U170" s="199">
        <f>'Indicator Data'!J172/'Indicator Data'!$AX172</f>
        <v>2.012923157368288E-2</v>
      </c>
      <c r="V170" s="196">
        <f t="shared" si="65"/>
        <v>9.6390197077828965</v>
      </c>
      <c r="W170" s="196">
        <f t="shared" si="66"/>
        <v>10</v>
      </c>
      <c r="X170" s="196">
        <f t="shared" si="67"/>
        <v>9.8321829994452816</v>
      </c>
      <c r="Y170" s="196">
        <f t="shared" si="68"/>
        <v>2.6998596706512341</v>
      </c>
      <c r="Z170" s="196">
        <f t="shared" si="69"/>
        <v>0</v>
      </c>
      <c r="AA170" s="196">
        <f t="shared" si="70"/>
        <v>0</v>
      </c>
      <c r="AB170" s="196">
        <f t="shared" si="71"/>
        <v>0</v>
      </c>
      <c r="AC170" s="196">
        <f t="shared" si="72"/>
        <v>0</v>
      </c>
      <c r="AD170" s="196">
        <f t="shared" si="73"/>
        <v>0</v>
      </c>
      <c r="AE170" s="196">
        <f t="shared" si="74"/>
        <v>0</v>
      </c>
      <c r="AF170" s="196">
        <f t="shared" si="75"/>
        <v>6.7097438578942938</v>
      </c>
      <c r="AG170" s="196">
        <f>IF('Indicator Data'!K172=0,0,IF('Indicator Data'!K172&gt;AG$194,10,IF('Indicator Data'!K172&lt;AG$195,0,10-(AG$194-'Indicator Data'!K172)/(AG$194-AG$195)*10)))</f>
        <v>2.8985507246376807</v>
      </c>
      <c r="AH170" s="196">
        <f t="shared" si="76"/>
        <v>8.8186241392918543</v>
      </c>
      <c r="AI170" s="196">
        <f t="shared" si="77"/>
        <v>9.9641483684143992</v>
      </c>
      <c r="AJ170" s="196">
        <f t="shared" si="78"/>
        <v>0</v>
      </c>
      <c r="AK170" s="196">
        <f t="shared" si="79"/>
        <v>0</v>
      </c>
      <c r="AL170" s="196">
        <f t="shared" si="80"/>
        <v>0</v>
      </c>
      <c r="AM170" s="196">
        <f t="shared" si="81"/>
        <v>0</v>
      </c>
      <c r="AN170" s="196">
        <f t="shared" si="82"/>
        <v>8.8996844089277012</v>
      </c>
      <c r="AO170" s="193">
        <f t="shared" si="83"/>
        <v>9.54456602522745</v>
      </c>
      <c r="AP170" s="193">
        <f t="shared" si="84"/>
        <v>5.9764663717817568</v>
      </c>
      <c r="AQ170" s="193">
        <f t="shared" si="85"/>
        <v>0</v>
      </c>
      <c r="AR170" s="193">
        <f t="shared" si="86"/>
        <v>0</v>
      </c>
      <c r="AS170" s="196">
        <f t="shared" si="87"/>
        <v>5.8991175667826905</v>
      </c>
      <c r="AT170" s="196">
        <f>IF('Indicator Data'!AY172&lt;1000,"x",IF('Indicator Data'!L172&gt;AT$194,10,IF('Indicator Data'!L172&lt;AT$195,0,10-(AT$194-'Indicator Data'!L172)/(AT$194-AT$195)*10)))</f>
        <v>5.5555555555555554</v>
      </c>
      <c r="AU170" s="193">
        <f t="shared" si="88"/>
        <v>5.7273365611691229</v>
      </c>
      <c r="AV170" s="191">
        <f t="shared" si="89"/>
        <v>5.5442417583976926</v>
      </c>
      <c r="AW170" s="196">
        <f>IF('Indicator Data'!M172=0,0,IF('Indicator Data'!M172&gt;AW$194,10,IF('Indicator Data'!M172&lt;AW$195,0,10-(AW$194-'Indicator Data'!M172)/(AW$194-AW$195)*10)))</f>
        <v>7.6138261105468539</v>
      </c>
      <c r="AX170" s="196">
        <f>IF('Indicator Data'!N172=0,0,IF(LOG('Indicator Data'!N172)&gt;LOG(AX$194),10,IF(LOG('Indicator Data'!N172)&lt;LOG(AX$195),0,10-(LOG(AX$194)-LOG('Indicator Data'!N172))/(LOG(AX$194)-LOG(AX$195))*10)))</f>
        <v>6.7574074914330593</v>
      </c>
      <c r="AY170" s="193">
        <f t="shared" si="90"/>
        <v>7.2090421258159552</v>
      </c>
      <c r="AZ170" s="196">
        <f>'Indicator Data'!O172</f>
        <v>3</v>
      </c>
      <c r="BA170" s="196">
        <f>'Indicator Data'!P172</f>
        <v>3</v>
      </c>
      <c r="BB170" s="193">
        <f t="shared" si="91"/>
        <v>0</v>
      </c>
      <c r="BC170" s="191">
        <f t="shared" si="92"/>
        <v>5.0463294880711684</v>
      </c>
      <c r="BD170" s="68"/>
      <c r="BE170" s="43"/>
    </row>
    <row r="171" spans="1:57" x14ac:dyDescent="0.2">
      <c r="A171" s="65" t="s">
        <v>886</v>
      </c>
      <c r="B171" s="69" t="s">
        <v>318</v>
      </c>
      <c r="C171" s="196">
        <f>IF('Indicator Data'!C173=0,0,IF(LOG('Indicator Data'!C173)&gt;C$194,10,IF(LOG('Indicator Data'!C173)&lt;C$195,0,10-(C$194-LOG('Indicator Data'!C173))/(C$194-C$195)*10)))</f>
        <v>8.8955963391744177</v>
      </c>
      <c r="D171" s="196">
        <f>IF('Indicator Data'!D173=0,0,IF(LOG('Indicator Data'!D173)&gt;D$194,10,IF(LOG('Indicator Data'!D173)&lt;D$195,0,10-(D$194-LOG('Indicator Data'!D173))/(D$194-D$195)*10)))</f>
        <v>0</v>
      </c>
      <c r="E171" s="196">
        <f t="shared" si="62"/>
        <v>6.1495759858402446</v>
      </c>
      <c r="F171" s="196">
        <f>IF('Indicator Data'!E173=0,0,IF(LOG('Indicator Data'!E173)&gt;F$194,10,IF(LOG('Indicator Data'!E173)&lt;F$195,0,10-(F$194-LOG('Indicator Data'!E173))/(F$194-F$195)*10)))</f>
        <v>8.1722051468314199</v>
      </c>
      <c r="G171" s="196">
        <f>IF('Indicator Data'!F173=0,0,IF(LOG('Indicator Data'!F173)&gt;G$194,10,IF(LOG('Indicator Data'!F173)&lt;G$195,0,10-(G$194-LOG('Indicator Data'!F173))/(G$194-G$195)*10)))</f>
        <v>7.3342242723947368</v>
      </c>
      <c r="H171" s="196">
        <f>IF('Indicator Data'!G173=0,0,IF(LOG('Indicator Data'!G173)&gt;H$194,10,IF(LOG('Indicator Data'!G173)&lt;H$195,0,10-(H$194-LOG('Indicator Data'!G173))/(H$194-H$195)*10)))</f>
        <v>0</v>
      </c>
      <c r="I171" s="196">
        <f>IF('Indicator Data'!H173=0,0,IF(LOG('Indicator Data'!H173)&gt;I$194,10,IF(LOG('Indicator Data'!H173)&lt;I$195,0,10-(I$194-LOG('Indicator Data'!H173))/(I$194-I$195)*10)))</f>
        <v>0</v>
      </c>
      <c r="J171" s="196">
        <f t="shared" si="63"/>
        <v>0</v>
      </c>
      <c r="K171" s="196">
        <f>IF('Indicator Data'!I173=0,0,IF(LOG('Indicator Data'!I173)&gt;K$194,10,IF(LOG('Indicator Data'!I173)&lt;K$195,0,10-(K$194-LOG('Indicator Data'!I173))/(K$194-K$195)*10)))</f>
        <v>0</v>
      </c>
      <c r="L171" s="196">
        <f t="shared" si="64"/>
        <v>0</v>
      </c>
      <c r="M171" s="196">
        <f>IF('Indicator Data'!J173=0,0,IF(LOG('Indicator Data'!J173)&gt;M$194,10,IF(LOG('Indicator Data'!J173)&lt;M$195,0,10-(M$194-LOG('Indicator Data'!J173))/(M$194-M$195)*10)))</f>
        <v>10</v>
      </c>
      <c r="N171" s="199">
        <f>'Indicator Data'!C173/'Indicator Data'!$AX173</f>
        <v>7.3418369638636048E-4</v>
      </c>
      <c r="O171" s="199">
        <f>'Indicator Data'!D173/'Indicator Data'!$AX173</f>
        <v>0</v>
      </c>
      <c r="P171" s="199">
        <f>'Indicator Data'!E173/'Indicator Data'!$AX173</f>
        <v>3.7709281640316598E-4</v>
      </c>
      <c r="Q171" s="199">
        <f>'Indicator Data'!F173/'Indicator Data'!$AX173</f>
        <v>1.7428335411644736E-4</v>
      </c>
      <c r="R171" s="199">
        <f>'Indicator Data'!G173/'Indicator Data'!$AX173</f>
        <v>0</v>
      </c>
      <c r="S171" s="199">
        <f>'Indicator Data'!H173/'Indicator Data'!$AX173</f>
        <v>0</v>
      </c>
      <c r="T171" s="199">
        <f>'Indicator Data'!I173/'Indicator Data'!$AX173</f>
        <v>0</v>
      </c>
      <c r="U171" s="199">
        <f>'Indicator Data'!J173/'Indicator Data'!$AX173</f>
        <v>9.4048323207819914E-3</v>
      </c>
      <c r="V171" s="196">
        <f t="shared" si="65"/>
        <v>3.6709184819318015</v>
      </c>
      <c r="W171" s="196">
        <f t="shared" si="66"/>
        <v>0</v>
      </c>
      <c r="X171" s="196">
        <f t="shared" si="67"/>
        <v>2.0188722784098267</v>
      </c>
      <c r="Y171" s="196">
        <f t="shared" si="68"/>
        <v>0.53870402343309465</v>
      </c>
      <c r="Z171" s="196">
        <f t="shared" si="69"/>
        <v>0.34856670823289448</v>
      </c>
      <c r="AA171" s="196">
        <f t="shared" si="70"/>
        <v>0</v>
      </c>
      <c r="AB171" s="196">
        <f t="shared" si="71"/>
        <v>0</v>
      </c>
      <c r="AC171" s="196">
        <f t="shared" si="72"/>
        <v>0</v>
      </c>
      <c r="AD171" s="196">
        <f t="shared" si="73"/>
        <v>0</v>
      </c>
      <c r="AE171" s="196">
        <f t="shared" si="74"/>
        <v>0</v>
      </c>
      <c r="AF171" s="196">
        <f t="shared" si="75"/>
        <v>3.1349441069273309</v>
      </c>
      <c r="AG171" s="196">
        <f>IF('Indicator Data'!K173=0,0,IF('Indicator Data'!K173&gt;AG$194,10,IF('Indicator Data'!K173&lt;AG$195,0,10-(AG$194-'Indicator Data'!K173)/(AG$194-AG$195)*10)))</f>
        <v>8.695652173913043</v>
      </c>
      <c r="AH171" s="196">
        <f t="shared" si="76"/>
        <v>6.2832574105531096</v>
      </c>
      <c r="AI171" s="196">
        <f t="shared" si="77"/>
        <v>0</v>
      </c>
      <c r="AJ171" s="196">
        <f t="shared" si="78"/>
        <v>0</v>
      </c>
      <c r="AK171" s="196">
        <f t="shared" si="79"/>
        <v>0</v>
      </c>
      <c r="AL171" s="196">
        <f t="shared" si="80"/>
        <v>0</v>
      </c>
      <c r="AM171" s="196">
        <f t="shared" si="81"/>
        <v>0</v>
      </c>
      <c r="AN171" s="196">
        <f t="shared" si="82"/>
        <v>8.1341314701954364</v>
      </c>
      <c r="AO171" s="193">
        <f t="shared" si="83"/>
        <v>4.3946044048091517</v>
      </c>
      <c r="AP171" s="193">
        <f t="shared" si="84"/>
        <v>5.5369465775895357</v>
      </c>
      <c r="AQ171" s="193">
        <f t="shared" si="85"/>
        <v>4.7354611594331404</v>
      </c>
      <c r="AR171" s="193">
        <f t="shared" si="86"/>
        <v>0</v>
      </c>
      <c r="AS171" s="196">
        <f t="shared" si="87"/>
        <v>8.4148918220542406</v>
      </c>
      <c r="AT171" s="196">
        <f>IF('Indicator Data'!AY173&lt;1000,"x",IF('Indicator Data'!L173&gt;AT$194,10,IF('Indicator Data'!L173&lt;AT$195,0,10-(AT$194-'Indicator Data'!L173)/(AT$194-AT$195)*10)))</f>
        <v>1.1111111111111107</v>
      </c>
      <c r="AU171" s="193">
        <f t="shared" si="88"/>
        <v>4.7630014665826756</v>
      </c>
      <c r="AV171" s="191">
        <f t="shared" si="89"/>
        <v>4.1086626319366122</v>
      </c>
      <c r="AW171" s="196">
        <f>IF('Indicator Data'!M173=0,0,IF('Indicator Data'!M173&gt;AW$194,10,IF('Indicator Data'!M173&lt;AW$195,0,10-(AW$194-'Indicator Data'!M173)/(AW$194-AW$195)*10)))</f>
        <v>6.0210610924489849</v>
      </c>
      <c r="AX171" s="196">
        <f>IF('Indicator Data'!N173=0,0,IF(LOG('Indicator Data'!N173)&gt;LOG(AX$194),10,IF(LOG('Indicator Data'!N173)&lt;LOG(AX$195),0,10-(LOG(AX$194)-LOG('Indicator Data'!N173))/(LOG(AX$194)-LOG(AX$195))*10)))</f>
        <v>4.9575122297247978</v>
      </c>
      <c r="AY171" s="193">
        <f t="shared" si="90"/>
        <v>5.5144937308500985</v>
      </c>
      <c r="AZ171" s="196">
        <f>'Indicator Data'!O173</f>
        <v>3</v>
      </c>
      <c r="BA171" s="196">
        <f>'Indicator Data'!P173</f>
        <v>3</v>
      </c>
      <c r="BB171" s="193">
        <f t="shared" si="91"/>
        <v>0</v>
      </c>
      <c r="BC171" s="191">
        <f t="shared" si="92"/>
        <v>3.860145611595069</v>
      </c>
      <c r="BD171" s="68"/>
      <c r="BE171" s="43"/>
    </row>
    <row r="172" spans="1:57" x14ac:dyDescent="0.2">
      <c r="A172" s="70" t="s">
        <v>320</v>
      </c>
      <c r="B172" s="69" t="s">
        <v>319</v>
      </c>
      <c r="C172" s="196">
        <f>IF('Indicator Data'!C174=0,0,IF(LOG('Indicator Data'!C174)&gt;C$194,10,IF(LOG('Indicator Data'!C174)&lt;C$195,0,10-(C$194-LOG('Indicator Data'!C174))/(C$194-C$195)*10)))</f>
        <v>8.1416374132381382</v>
      </c>
      <c r="D172" s="196">
        <f>IF('Indicator Data'!D174=0,0,IF(LOG('Indicator Data'!D174)&gt;D$194,10,IF(LOG('Indicator Data'!D174)&lt;D$195,0,10-(D$194-LOG('Indicator Data'!D174))/(D$194-D$195)*10)))</f>
        <v>0</v>
      </c>
      <c r="E172" s="196">
        <f t="shared" si="62"/>
        <v>5.3670574729050236</v>
      </c>
      <c r="F172" s="196">
        <f>IF('Indicator Data'!E174=0,0,IF(LOG('Indicator Data'!E174)&gt;F$194,10,IF(LOG('Indicator Data'!E174)&lt;F$195,0,10-(F$194-LOG('Indicator Data'!E174))/(F$194-F$195)*10)))</f>
        <v>10</v>
      </c>
      <c r="G172" s="196">
        <f>IF('Indicator Data'!F174=0,0,IF(LOG('Indicator Data'!F174)&gt;G$194,10,IF(LOG('Indicator Data'!F174)&lt;G$195,0,10-(G$194-LOG('Indicator Data'!F174))/(G$194-G$195)*10)))</f>
        <v>5.7972442865687164</v>
      </c>
      <c r="H172" s="196">
        <f>IF('Indicator Data'!G174=0,0,IF(LOG('Indicator Data'!G174)&gt;H$194,10,IF(LOG('Indicator Data'!G174)&lt;H$195,0,10-(H$194-LOG('Indicator Data'!G174))/(H$194-H$195)*10)))</f>
        <v>5.3784400745276715</v>
      </c>
      <c r="I172" s="196">
        <f>IF('Indicator Data'!H174=0,0,IF(LOG('Indicator Data'!H174)&gt;I$194,10,IF(LOG('Indicator Data'!H174)&lt;I$195,0,10-(I$194-LOG('Indicator Data'!H174))/(I$194-I$195)*10)))</f>
        <v>0</v>
      </c>
      <c r="J172" s="196">
        <f t="shared" si="63"/>
        <v>3.1301121228310653</v>
      </c>
      <c r="K172" s="196">
        <f>IF('Indicator Data'!I174=0,0,IF(LOG('Indicator Data'!I174)&gt;K$194,10,IF(LOG('Indicator Data'!I174)&lt;K$195,0,10-(K$194-LOG('Indicator Data'!I174))/(K$194-K$195)*10)))</f>
        <v>1.7254550566359494</v>
      </c>
      <c r="L172" s="196">
        <f t="shared" si="64"/>
        <v>2.4562332104639415</v>
      </c>
      <c r="M172" s="196">
        <f>IF('Indicator Data'!J174=0,0,IF(LOG('Indicator Data'!J174)&gt;M$194,10,IF(LOG('Indicator Data'!J174)&lt;M$195,0,10-(M$194-LOG('Indicator Data'!J174))/(M$194-M$195)*10)))</f>
        <v>10</v>
      </c>
      <c r="N172" s="199">
        <f>'Indicator Data'!C174/'Indicator Data'!$AX174</f>
        <v>2.694710371470462E-4</v>
      </c>
      <c r="O172" s="199">
        <f>'Indicator Data'!D174/'Indicator Data'!$AX174</f>
        <v>0</v>
      </c>
      <c r="P172" s="199">
        <f>'Indicator Data'!E174/'Indicator Data'!$AX174</f>
        <v>1.1685511623237803E-2</v>
      </c>
      <c r="Q172" s="199">
        <f>'Indicator Data'!F174/'Indicator Data'!$AX174</f>
        <v>3.1099602865234467E-5</v>
      </c>
      <c r="R172" s="199">
        <f>'Indicator Data'!G174/'Indicator Data'!$AX174</f>
        <v>7.2958713247663773E-5</v>
      </c>
      <c r="S172" s="199">
        <f>'Indicator Data'!H174/'Indicator Data'!$AX174</f>
        <v>0</v>
      </c>
      <c r="T172" s="199">
        <f>'Indicator Data'!I174/'Indicator Data'!$AX174</f>
        <v>4.0292191811964042E-7</v>
      </c>
      <c r="U172" s="199">
        <f>'Indicator Data'!J174/'Indicator Data'!$AX174</f>
        <v>1.9453538660318466E-2</v>
      </c>
      <c r="V172" s="196">
        <f t="shared" si="65"/>
        <v>1.3473551857352302</v>
      </c>
      <c r="W172" s="196">
        <f t="shared" si="66"/>
        <v>0</v>
      </c>
      <c r="X172" s="196">
        <f t="shared" si="67"/>
        <v>0.69544133194564028</v>
      </c>
      <c r="Y172" s="196">
        <f t="shared" si="68"/>
        <v>10</v>
      </c>
      <c r="Z172" s="196">
        <f t="shared" si="69"/>
        <v>6.2199205730470553E-2</v>
      </c>
      <c r="AA172" s="196">
        <f t="shared" si="70"/>
        <v>1.4591742649534112E-2</v>
      </c>
      <c r="AB172" s="196">
        <f t="shared" si="71"/>
        <v>0</v>
      </c>
      <c r="AC172" s="196">
        <f t="shared" si="72"/>
        <v>7.2982682371345057E-3</v>
      </c>
      <c r="AD172" s="196">
        <f t="shared" si="73"/>
        <v>1.3430730603987584E-2</v>
      </c>
      <c r="AE172" s="196">
        <f t="shared" si="74"/>
        <v>1.0364922895404288E-2</v>
      </c>
      <c r="AF172" s="196">
        <f t="shared" si="75"/>
        <v>6.4845128867728228</v>
      </c>
      <c r="AG172" s="196">
        <f>IF('Indicator Data'!K174=0,0,IF('Indicator Data'!K174&gt;AG$194,10,IF('Indicator Data'!K174&lt;AG$195,0,10-(AG$194-'Indicator Data'!K174)/(AG$194-AG$195)*10)))</f>
        <v>10</v>
      </c>
      <c r="AH172" s="196">
        <f t="shared" si="76"/>
        <v>4.7444962994866842</v>
      </c>
      <c r="AI172" s="196">
        <f t="shared" si="77"/>
        <v>0</v>
      </c>
      <c r="AJ172" s="196">
        <f t="shared" si="78"/>
        <v>2.6965159085886028</v>
      </c>
      <c r="AK172" s="196">
        <f t="shared" si="79"/>
        <v>0</v>
      </c>
      <c r="AL172" s="196">
        <f t="shared" si="80"/>
        <v>1.4418038841040963</v>
      </c>
      <c r="AM172" s="196">
        <f t="shared" si="81"/>
        <v>0.86944289361996852</v>
      </c>
      <c r="AN172" s="196">
        <f t="shared" si="82"/>
        <v>8.8438077141857665</v>
      </c>
      <c r="AO172" s="193">
        <f t="shared" si="83"/>
        <v>3.3762442157231485</v>
      </c>
      <c r="AP172" s="193">
        <f t="shared" si="84"/>
        <v>10</v>
      </c>
      <c r="AQ172" s="193">
        <f t="shared" si="85"/>
        <v>3.4487063696938525</v>
      </c>
      <c r="AR172" s="193">
        <f t="shared" si="86"/>
        <v>1.3092948067172452</v>
      </c>
      <c r="AS172" s="196">
        <f t="shared" si="87"/>
        <v>9.4219038570928824</v>
      </c>
      <c r="AT172" s="196">
        <f>IF('Indicator Data'!AY174&lt;1000,"x",IF('Indicator Data'!L174&gt;AT$194,10,IF('Indicator Data'!L174&lt;AT$195,0,10-(AT$194-'Indicator Data'!L174)/(AT$194-AT$195)*10)))</f>
        <v>1.1111111111111107</v>
      </c>
      <c r="AU172" s="193">
        <f t="shared" si="88"/>
        <v>5.2665074841019965</v>
      </c>
      <c r="AV172" s="191">
        <f t="shared" si="89"/>
        <v>5.9191980783441567</v>
      </c>
      <c r="AW172" s="196">
        <f>IF('Indicator Data'!M174=0,0,IF('Indicator Data'!M174&gt;AW$194,10,IF('Indicator Data'!M174&lt;AW$195,0,10-(AW$194-'Indicator Data'!M174)/(AW$194-AW$195)*10)))</f>
        <v>7.1115550342290472</v>
      </c>
      <c r="AX172" s="196">
        <f>IF('Indicator Data'!N174=0,0,IF(LOG('Indicator Data'!N174)&gt;LOG(AX$194),10,IF(LOG('Indicator Data'!N174)&lt;LOG(AX$195),0,10-(LOG(AX$194)-LOG('Indicator Data'!N174))/(LOG(AX$194)-LOG(AX$195))*10)))</f>
        <v>7.6802728528577671</v>
      </c>
      <c r="AY172" s="193">
        <f t="shared" si="90"/>
        <v>7.406812256456341</v>
      </c>
      <c r="AZ172" s="196">
        <f>'Indicator Data'!O174</f>
        <v>3</v>
      </c>
      <c r="BA172" s="196">
        <f>'Indicator Data'!P174</f>
        <v>3</v>
      </c>
      <c r="BB172" s="193">
        <f t="shared" si="91"/>
        <v>0</v>
      </c>
      <c r="BC172" s="191">
        <f t="shared" si="92"/>
        <v>5.1847685795194387</v>
      </c>
      <c r="BD172" s="68"/>
      <c r="BE172" s="43"/>
    </row>
    <row r="173" spans="1:57" x14ac:dyDescent="0.2">
      <c r="A173" s="70" t="s">
        <v>374</v>
      </c>
      <c r="B173" s="69" t="s">
        <v>91</v>
      </c>
      <c r="C173" s="196">
        <f>IF('Indicator Data'!C175=0,0,IF(LOG('Indicator Data'!C175)&gt;C$194,10,IF(LOG('Indicator Data'!C175)&lt;C$195,0,10-(C$194-LOG('Indicator Data'!C175))/(C$194-C$195)*10)))</f>
        <v>5.9580734069006684</v>
      </c>
      <c r="D173" s="196">
        <f>IF('Indicator Data'!D175=0,0,IF(LOG('Indicator Data'!D175)&gt;D$194,10,IF(LOG('Indicator Data'!D175)&lt;D$195,0,10-(D$194-LOG('Indicator Data'!D175))/(D$194-D$195)*10)))</f>
        <v>0</v>
      </c>
      <c r="E173" s="196">
        <f t="shared" si="62"/>
        <v>3.5443433407069511</v>
      </c>
      <c r="F173" s="196">
        <f>IF('Indicator Data'!E175=0,0,IF(LOG('Indicator Data'!E175)&gt;F$194,10,IF(LOG('Indicator Data'!E175)&lt;F$195,0,10-(F$194-LOG('Indicator Data'!E175))/(F$194-F$195)*10)))</f>
        <v>5.0278684019394939</v>
      </c>
      <c r="G173" s="196">
        <f>IF('Indicator Data'!F175=0,0,IF(LOG('Indicator Data'!F175)&gt;G$194,10,IF(LOG('Indicator Data'!F175)&lt;G$195,0,10-(G$194-LOG('Indicator Data'!F175))/(G$194-G$195)*10)))</f>
        <v>7.5525595550789637</v>
      </c>
      <c r="H173" s="196">
        <f>IF('Indicator Data'!G175=0,0,IF(LOG('Indicator Data'!G175)&gt;H$194,10,IF(LOG('Indicator Data'!G175)&lt;H$195,0,10-(H$194-LOG('Indicator Data'!G175))/(H$194-H$195)*10)))</f>
        <v>0</v>
      </c>
      <c r="I173" s="196">
        <f>IF('Indicator Data'!H175=0,0,IF(LOG('Indicator Data'!H175)&gt;I$194,10,IF(LOG('Indicator Data'!H175)&lt;I$195,0,10-(I$194-LOG('Indicator Data'!H175))/(I$194-I$195)*10)))</f>
        <v>0</v>
      </c>
      <c r="J173" s="196">
        <f t="shared" si="63"/>
        <v>0</v>
      </c>
      <c r="K173" s="196">
        <f>IF('Indicator Data'!I175=0,0,IF(LOG('Indicator Data'!I175)&gt;K$194,10,IF(LOG('Indicator Data'!I175)&lt;K$195,0,10-(K$194-LOG('Indicator Data'!I175))/(K$194-K$195)*10)))</f>
        <v>0</v>
      </c>
      <c r="L173" s="196">
        <f t="shared" si="64"/>
        <v>0</v>
      </c>
      <c r="M173" s="196">
        <f>IF('Indicator Data'!J175=0,0,IF(LOG('Indicator Data'!J175)&gt;M$194,10,IF(LOG('Indicator Data'!J175)&lt;M$195,0,10-(M$194-LOG('Indicator Data'!J175))/(M$194-M$195)*10)))</f>
        <v>0</v>
      </c>
      <c r="N173" s="199">
        <f>'Indicator Data'!C175/'Indicator Data'!$AX175</f>
        <v>2.0511205091145726E-3</v>
      </c>
      <c r="O173" s="199">
        <f>'Indicator Data'!D175/'Indicator Data'!$AX175</f>
        <v>0</v>
      </c>
      <c r="P173" s="199">
        <f>'Indicator Data'!E175/'Indicator Data'!$AX175</f>
        <v>8.7078146270916574E-4</v>
      </c>
      <c r="Q173" s="199">
        <f>'Indicator Data'!F175/'Indicator Data'!$AX175</f>
        <v>8.9081113378122849E-3</v>
      </c>
      <c r="R173" s="199">
        <f>'Indicator Data'!G175/'Indicator Data'!$AX175</f>
        <v>0</v>
      </c>
      <c r="S173" s="199">
        <f>'Indicator Data'!H175/'Indicator Data'!$AX175</f>
        <v>0</v>
      </c>
      <c r="T173" s="199">
        <f>'Indicator Data'!I175/'Indicator Data'!$AX175</f>
        <v>0</v>
      </c>
      <c r="U173" s="199">
        <f>'Indicator Data'!J175/'Indicator Data'!$AX175</f>
        <v>0</v>
      </c>
      <c r="V173" s="196">
        <f t="shared" si="65"/>
        <v>10</v>
      </c>
      <c r="W173" s="196">
        <f t="shared" si="66"/>
        <v>0</v>
      </c>
      <c r="X173" s="196">
        <f t="shared" si="67"/>
        <v>7.5974692664795773</v>
      </c>
      <c r="Y173" s="196">
        <f t="shared" si="68"/>
        <v>1.2439735181559506</v>
      </c>
      <c r="Z173" s="196">
        <f t="shared" si="69"/>
        <v>10</v>
      </c>
      <c r="AA173" s="196">
        <f t="shared" si="70"/>
        <v>0</v>
      </c>
      <c r="AB173" s="196">
        <f t="shared" si="71"/>
        <v>0</v>
      </c>
      <c r="AC173" s="196">
        <f t="shared" si="72"/>
        <v>0</v>
      </c>
      <c r="AD173" s="196">
        <f t="shared" si="73"/>
        <v>0</v>
      </c>
      <c r="AE173" s="196">
        <f t="shared" si="74"/>
        <v>0</v>
      </c>
      <c r="AF173" s="196">
        <f t="shared" si="75"/>
        <v>0</v>
      </c>
      <c r="AG173" s="196">
        <f>IF('Indicator Data'!K175=0,0,IF('Indicator Data'!K175&gt;AG$194,10,IF('Indicator Data'!K175&lt;AG$195,0,10-(AG$194-'Indicator Data'!K175)/(AG$194-AG$195)*10)))</f>
        <v>1.4492753623188417</v>
      </c>
      <c r="AH173" s="196">
        <f t="shared" si="76"/>
        <v>7.9790367034503342</v>
      </c>
      <c r="AI173" s="196">
        <f t="shared" si="77"/>
        <v>0</v>
      </c>
      <c r="AJ173" s="196">
        <f t="shared" si="78"/>
        <v>0</v>
      </c>
      <c r="AK173" s="196">
        <f t="shared" si="79"/>
        <v>0</v>
      </c>
      <c r="AL173" s="196">
        <f t="shared" si="80"/>
        <v>0</v>
      </c>
      <c r="AM173" s="196">
        <f t="shared" si="81"/>
        <v>0</v>
      </c>
      <c r="AN173" s="196">
        <f t="shared" si="82"/>
        <v>0</v>
      </c>
      <c r="AO173" s="193">
        <f t="shared" si="83"/>
        <v>5.9548613240370489</v>
      </c>
      <c r="AP173" s="193">
        <f t="shared" si="84"/>
        <v>3.3635829360905349</v>
      </c>
      <c r="AQ173" s="193">
        <f t="shared" si="85"/>
        <v>9.1226578998514007</v>
      </c>
      <c r="AR173" s="193">
        <f t="shared" si="86"/>
        <v>0</v>
      </c>
      <c r="AS173" s="196">
        <f t="shared" si="87"/>
        <v>0.72463768115942084</v>
      </c>
      <c r="AT173" s="196">
        <f>IF('Indicator Data'!AY175&lt;1000,"x",IF('Indicator Data'!L175&gt;AT$194,10,IF('Indicator Data'!L175&lt;AT$195,0,10-(AT$194-'Indicator Data'!L175)/(AT$194-AT$195)*10)))</f>
        <v>0</v>
      </c>
      <c r="AU173" s="193">
        <f t="shared" si="88"/>
        <v>0.36231884057971042</v>
      </c>
      <c r="AV173" s="191">
        <f t="shared" si="89"/>
        <v>4.8676425408315929</v>
      </c>
      <c r="AW173" s="196">
        <f>IF('Indicator Data'!M175=0,0,IF('Indicator Data'!M175&gt;AW$194,10,IF('Indicator Data'!M175&lt;AW$195,0,10-(AW$194-'Indicator Data'!M175)/(AW$194-AW$195)*10)))</f>
        <v>1.5061325340244949</v>
      </c>
      <c r="AX173" s="196">
        <f>IF('Indicator Data'!N175=0,0,IF(LOG('Indicator Data'!N175)&gt;LOG(AX$194),10,IF(LOG('Indicator Data'!N175)&lt;LOG(AX$195),0,10-(LOG(AX$194)-LOG('Indicator Data'!N175))/(LOG(AX$194)-LOG(AX$195))*10)))</f>
        <v>0</v>
      </c>
      <c r="AY173" s="193">
        <f t="shared" si="90"/>
        <v>0.78047782026919421</v>
      </c>
      <c r="AZ173" s="196">
        <f>'Indicator Data'!O175</f>
        <v>1</v>
      </c>
      <c r="BA173" s="196">
        <f>'Indicator Data'!P175</f>
        <v>1</v>
      </c>
      <c r="BB173" s="193">
        <f t="shared" si="91"/>
        <v>0</v>
      </c>
      <c r="BC173" s="191">
        <f t="shared" si="92"/>
        <v>0.54633447418843595</v>
      </c>
      <c r="BD173" s="68"/>
      <c r="BE173" s="43"/>
    </row>
    <row r="174" spans="1:57" x14ac:dyDescent="0.2">
      <c r="A174" s="70" t="s">
        <v>322</v>
      </c>
      <c r="B174" s="69" t="s">
        <v>321</v>
      </c>
      <c r="C174" s="196">
        <f>IF('Indicator Data'!C176=0,0,IF(LOG('Indicator Data'!C176)&gt;C$194,10,IF(LOG('Indicator Data'!C176)&lt;C$195,0,10-(C$194-LOG('Indicator Data'!C176))/(C$194-C$195)*10)))</f>
        <v>0</v>
      </c>
      <c r="D174" s="196">
        <f>IF('Indicator Data'!D176=0,0,IF(LOG('Indicator Data'!D176)&gt;D$194,10,IF(LOG('Indicator Data'!D176)&lt;D$195,0,10-(D$194-LOG('Indicator Data'!D176))/(D$194-D$195)*10)))</f>
        <v>0</v>
      </c>
      <c r="E174" s="196">
        <f t="shared" si="62"/>
        <v>0</v>
      </c>
      <c r="F174" s="196">
        <f>IF('Indicator Data'!E176=0,0,IF(LOG('Indicator Data'!E176)&gt;F$194,10,IF(LOG('Indicator Data'!E176)&lt;F$195,0,10-(F$194-LOG('Indicator Data'!E176))/(F$194-F$195)*10)))</f>
        <v>7.0612908200180229</v>
      </c>
      <c r="G174" s="196">
        <f>IF('Indicator Data'!F176=0,0,IF(LOG('Indicator Data'!F176)&gt;G$194,10,IF(LOG('Indicator Data'!F176)&lt;G$195,0,10-(G$194-LOG('Indicator Data'!F176))/(G$194-G$195)*10)))</f>
        <v>0</v>
      </c>
      <c r="H174" s="196">
        <f>IF('Indicator Data'!G176=0,0,IF(LOG('Indicator Data'!G176)&gt;H$194,10,IF(LOG('Indicator Data'!G176)&lt;H$195,0,10-(H$194-LOG('Indicator Data'!G176))/(H$194-H$195)*10)))</f>
        <v>0</v>
      </c>
      <c r="I174" s="196">
        <f>IF('Indicator Data'!H176=0,0,IF(LOG('Indicator Data'!H176)&gt;I$194,10,IF(LOG('Indicator Data'!H176)&lt;I$195,0,10-(I$194-LOG('Indicator Data'!H176))/(I$194-I$195)*10)))</f>
        <v>0</v>
      </c>
      <c r="J174" s="196">
        <f t="shared" si="63"/>
        <v>0</v>
      </c>
      <c r="K174" s="196">
        <f>IF('Indicator Data'!I176=0,0,IF(LOG('Indicator Data'!I176)&gt;K$194,10,IF(LOG('Indicator Data'!I176)&lt;K$195,0,10-(K$194-LOG('Indicator Data'!I176))/(K$194-K$195)*10)))</f>
        <v>0</v>
      </c>
      <c r="L174" s="196">
        <f t="shared" si="64"/>
        <v>0</v>
      </c>
      <c r="M174" s="196">
        <f>IF('Indicator Data'!J176=0,0,IF(LOG('Indicator Data'!J176)&gt;M$194,10,IF(LOG('Indicator Data'!J176)&lt;M$195,0,10-(M$194-LOG('Indicator Data'!J176))/(M$194-M$195)*10)))</f>
        <v>0</v>
      </c>
      <c r="N174" s="199">
        <f>'Indicator Data'!C176/'Indicator Data'!$AX176</f>
        <v>0</v>
      </c>
      <c r="O174" s="199">
        <f>'Indicator Data'!D176/'Indicator Data'!$AX176</f>
        <v>0</v>
      </c>
      <c r="P174" s="199">
        <f>'Indicator Data'!E176/'Indicator Data'!$AX176</f>
        <v>9.7931900069561564E-4</v>
      </c>
      <c r="Q174" s="199">
        <f>'Indicator Data'!F176/'Indicator Data'!$AX176</f>
        <v>0</v>
      </c>
      <c r="R174" s="199">
        <f>'Indicator Data'!G176/'Indicator Data'!$AX176</f>
        <v>0</v>
      </c>
      <c r="S174" s="199">
        <f>'Indicator Data'!H176/'Indicator Data'!$AX176</f>
        <v>0</v>
      </c>
      <c r="T174" s="199">
        <f>'Indicator Data'!I176/'Indicator Data'!$AX176</f>
        <v>0</v>
      </c>
      <c r="U174" s="199">
        <f>'Indicator Data'!J176/'Indicator Data'!$AX176</f>
        <v>0</v>
      </c>
      <c r="V174" s="196">
        <f t="shared" si="65"/>
        <v>0</v>
      </c>
      <c r="W174" s="196">
        <f t="shared" si="66"/>
        <v>0</v>
      </c>
      <c r="X174" s="196">
        <f t="shared" si="67"/>
        <v>0</v>
      </c>
      <c r="Y174" s="196">
        <f t="shared" si="68"/>
        <v>1.3990271438508799</v>
      </c>
      <c r="Z174" s="196">
        <f t="shared" si="69"/>
        <v>0</v>
      </c>
      <c r="AA174" s="196">
        <f t="shared" si="70"/>
        <v>0</v>
      </c>
      <c r="AB174" s="196">
        <f t="shared" si="71"/>
        <v>0</v>
      </c>
      <c r="AC174" s="196">
        <f t="shared" si="72"/>
        <v>0</v>
      </c>
      <c r="AD174" s="196">
        <f t="shared" si="73"/>
        <v>0</v>
      </c>
      <c r="AE174" s="196">
        <f t="shared" si="74"/>
        <v>0</v>
      </c>
      <c r="AF174" s="196">
        <f t="shared" si="75"/>
        <v>0</v>
      </c>
      <c r="AG174" s="196">
        <f>IF('Indicator Data'!K176=0,0,IF('Indicator Data'!K176&gt;AG$194,10,IF('Indicator Data'!K176&lt;AG$195,0,10-(AG$194-'Indicator Data'!K176)/(AG$194-AG$195)*10)))</f>
        <v>0</v>
      </c>
      <c r="AH174" s="196">
        <f t="shared" si="76"/>
        <v>0</v>
      </c>
      <c r="AI174" s="196">
        <f t="shared" si="77"/>
        <v>0</v>
      </c>
      <c r="AJ174" s="196">
        <f t="shared" si="78"/>
        <v>0</v>
      </c>
      <c r="AK174" s="196">
        <f t="shared" si="79"/>
        <v>0</v>
      </c>
      <c r="AL174" s="196">
        <f t="shared" si="80"/>
        <v>0</v>
      </c>
      <c r="AM174" s="196">
        <f t="shared" si="81"/>
        <v>0</v>
      </c>
      <c r="AN174" s="196">
        <f t="shared" si="82"/>
        <v>0</v>
      </c>
      <c r="AO174" s="193">
        <f t="shared" si="83"/>
        <v>0</v>
      </c>
      <c r="AP174" s="193">
        <f t="shared" si="84"/>
        <v>4.8395726459966424</v>
      </c>
      <c r="AQ174" s="193">
        <f t="shared" si="85"/>
        <v>0</v>
      </c>
      <c r="AR174" s="193">
        <f t="shared" si="86"/>
        <v>0</v>
      </c>
      <c r="AS174" s="196">
        <f t="shared" si="87"/>
        <v>0</v>
      </c>
      <c r="AT174" s="196">
        <f>IF('Indicator Data'!AY176&lt;1000,"x",IF('Indicator Data'!L176&gt;AT$194,10,IF('Indicator Data'!L176&lt;AT$195,0,10-(AT$194-'Indicator Data'!L176)/(AT$194-AT$195)*10)))</f>
        <v>0</v>
      </c>
      <c r="AU174" s="193">
        <f t="shared" si="88"/>
        <v>0</v>
      </c>
      <c r="AV174" s="191">
        <f t="shared" si="89"/>
        <v>1.2009478193631078</v>
      </c>
      <c r="AW174" s="196">
        <f>IF('Indicator Data'!M176=0,0,IF('Indicator Data'!M176&gt;AW$194,10,IF('Indicator Data'!M176&lt;AW$195,0,10-(AW$194-'Indicator Data'!M176)/(AW$194-AW$195)*10)))</f>
        <v>4.9729547625342976</v>
      </c>
      <c r="AX174" s="196">
        <f>IF('Indicator Data'!N176=0,0,IF(LOG('Indicator Data'!N176)&gt;LOG(AX$194),10,IF(LOG('Indicator Data'!N176)&lt;LOG(AX$195),0,10-(LOG(AX$194)-LOG('Indicator Data'!N176))/(LOG(AX$194)-LOG(AX$195))*10)))</f>
        <v>3.3601413802501678</v>
      </c>
      <c r="AY174" s="193">
        <f t="shared" si="90"/>
        <v>4.2135271818565476</v>
      </c>
      <c r="AZ174" s="196">
        <f>'Indicator Data'!O176</f>
        <v>3</v>
      </c>
      <c r="BA174" s="196">
        <f>'Indicator Data'!P176</f>
        <v>0</v>
      </c>
      <c r="BB174" s="193">
        <f t="shared" si="91"/>
        <v>0</v>
      </c>
      <c r="BC174" s="191">
        <f t="shared" si="92"/>
        <v>2.9494690272995836</v>
      </c>
      <c r="BD174" s="68"/>
      <c r="BE174" s="43"/>
    </row>
    <row r="175" spans="1:57" x14ac:dyDescent="0.2">
      <c r="A175" s="70" t="s">
        <v>324</v>
      </c>
      <c r="B175" s="69" t="s">
        <v>323</v>
      </c>
      <c r="C175" s="196">
        <f>IF('Indicator Data'!C177=0,0,IF(LOG('Indicator Data'!C177)&gt;C$194,10,IF(LOG('Indicator Data'!C177)&lt;C$195,0,10-(C$194-LOG('Indicator Data'!C177))/(C$194-C$195)*10)))</f>
        <v>0</v>
      </c>
      <c r="D175" s="196">
        <f>IF('Indicator Data'!D177=0,0,IF(LOG('Indicator Data'!D177)&gt;D$194,10,IF(LOG('Indicator Data'!D177)&lt;D$195,0,10-(D$194-LOG('Indicator Data'!D177))/(D$194-D$195)*10)))</f>
        <v>0</v>
      </c>
      <c r="E175" s="196">
        <f t="shared" si="62"/>
        <v>0</v>
      </c>
      <c r="F175" s="196">
        <f>IF('Indicator Data'!E177=0,0,IF(LOG('Indicator Data'!E177)&gt;F$194,10,IF(LOG('Indicator Data'!E177)&lt;F$195,0,10-(F$194-LOG('Indicator Data'!E177))/(F$194-F$195)*10)))</f>
        <v>0</v>
      </c>
      <c r="G175" s="196">
        <f>IF('Indicator Data'!F177=0,0,IF(LOG('Indicator Data'!F177)&gt;G$194,10,IF(LOG('Indicator Data'!F177)&lt;G$195,0,10-(G$194-LOG('Indicator Data'!F177))/(G$194-G$195)*10)))</f>
        <v>0</v>
      </c>
      <c r="H175" s="196">
        <f>IF('Indicator Data'!G177=0,0,IF(LOG('Indicator Data'!G177)&gt;H$194,10,IF(LOG('Indicator Data'!G177)&lt;H$195,0,10-(H$194-LOG('Indicator Data'!G177))/(H$194-H$195)*10)))</f>
        <v>5.8472132860349184</v>
      </c>
      <c r="I175" s="196">
        <f>IF('Indicator Data'!H177=0,0,IF(LOG('Indicator Data'!H177)&gt;I$194,10,IF(LOG('Indicator Data'!H177)&lt;I$195,0,10-(I$194-LOG('Indicator Data'!H177))/(I$194-I$195)*10)))</f>
        <v>7.9549965518355101</v>
      </c>
      <c r="J175" s="196">
        <f t="shared" si="63"/>
        <v>7.0351493148890043</v>
      </c>
      <c r="K175" s="196">
        <f>IF('Indicator Data'!I177=0,0,IF(LOG('Indicator Data'!I177)&gt;K$194,10,IF(LOG('Indicator Data'!I177)&lt;K$195,0,10-(K$194-LOG('Indicator Data'!I177))/(K$194-K$195)*10)))</f>
        <v>2.1259156681690206</v>
      </c>
      <c r="L175" s="196">
        <f t="shared" si="64"/>
        <v>5.0593912434188759</v>
      </c>
      <c r="M175" s="196">
        <f>IF('Indicator Data'!J177=0,0,IF(LOG('Indicator Data'!J177)&gt;M$194,10,IF(LOG('Indicator Data'!J177)&lt;M$195,0,10-(M$194-LOG('Indicator Data'!J177))/(M$194-M$195)*10)))</f>
        <v>0</v>
      </c>
      <c r="N175" s="199">
        <f>'Indicator Data'!C177/'Indicator Data'!$AX177</f>
        <v>0</v>
      </c>
      <c r="O175" s="199">
        <f>'Indicator Data'!D177/'Indicator Data'!$AX177</f>
        <v>0</v>
      </c>
      <c r="P175" s="199">
        <f>'Indicator Data'!E177/'Indicator Data'!$AX177</f>
        <v>0</v>
      </c>
      <c r="Q175" s="199">
        <f>'Indicator Data'!F177/'Indicator Data'!$AX177</f>
        <v>0</v>
      </c>
      <c r="R175" s="199">
        <f>'Indicator Data'!G177/'Indicator Data'!$AX177</f>
        <v>7.963122964594628E-2</v>
      </c>
      <c r="S175" s="199">
        <f>'Indicator Data'!H177/'Indicator Data'!$AX177</f>
        <v>2.3119356645746894E-2</v>
      </c>
      <c r="T175" s="199">
        <f>'Indicator Data'!I177/'Indicator Data'!$AX177</f>
        <v>3.2281647883178414E-4</v>
      </c>
      <c r="U175" s="199">
        <f>'Indicator Data'!J177/'Indicator Data'!$AX177</f>
        <v>0</v>
      </c>
      <c r="V175" s="196">
        <f t="shared" si="65"/>
        <v>0</v>
      </c>
      <c r="W175" s="196">
        <f t="shared" si="66"/>
        <v>0</v>
      </c>
      <c r="X175" s="196">
        <f t="shared" si="67"/>
        <v>0</v>
      </c>
      <c r="Y175" s="196">
        <f t="shared" si="68"/>
        <v>0</v>
      </c>
      <c r="Z175" s="196">
        <f t="shared" si="69"/>
        <v>0</v>
      </c>
      <c r="AA175" s="196">
        <f t="shared" si="70"/>
        <v>10</v>
      </c>
      <c r="AB175" s="196">
        <f t="shared" si="71"/>
        <v>10</v>
      </c>
      <c r="AC175" s="196">
        <f t="shared" si="72"/>
        <v>10</v>
      </c>
      <c r="AD175" s="196">
        <f t="shared" si="73"/>
        <v>10</v>
      </c>
      <c r="AE175" s="196">
        <f t="shared" si="74"/>
        <v>10</v>
      </c>
      <c r="AF175" s="196">
        <f t="shared" si="75"/>
        <v>0</v>
      </c>
      <c r="AG175" s="196">
        <f>IF('Indicator Data'!K177=0,0,IF('Indicator Data'!K177&gt;AG$194,10,IF('Indicator Data'!K177&lt;AG$195,0,10-(AG$194-'Indicator Data'!K177)/(AG$194-AG$195)*10)))</f>
        <v>0</v>
      </c>
      <c r="AH175" s="196">
        <f t="shared" si="76"/>
        <v>0</v>
      </c>
      <c r="AI175" s="196">
        <f t="shared" si="77"/>
        <v>0</v>
      </c>
      <c r="AJ175" s="196">
        <f t="shared" si="78"/>
        <v>7.9236066430174592</v>
      </c>
      <c r="AK175" s="196">
        <f t="shared" si="79"/>
        <v>8.9774982759177551</v>
      </c>
      <c r="AL175" s="196">
        <f t="shared" si="80"/>
        <v>8.5032575022287435</v>
      </c>
      <c r="AM175" s="196">
        <f t="shared" si="81"/>
        <v>6.0629578340845107</v>
      </c>
      <c r="AN175" s="196">
        <f t="shared" si="82"/>
        <v>0</v>
      </c>
      <c r="AO175" s="193">
        <f t="shared" si="83"/>
        <v>0</v>
      </c>
      <c r="AP175" s="193">
        <f t="shared" si="84"/>
        <v>0</v>
      </c>
      <c r="AQ175" s="193">
        <f t="shared" si="85"/>
        <v>0</v>
      </c>
      <c r="AR175" s="193">
        <f t="shared" si="86"/>
        <v>8.5180177486722073</v>
      </c>
      <c r="AS175" s="196">
        <f t="shared" si="87"/>
        <v>0</v>
      </c>
      <c r="AT175" s="196" t="str">
        <f>IF('Indicator Data'!AY177&lt;1000,"x",IF('Indicator Data'!L177&gt;AT$194,10,IF('Indicator Data'!L177&lt;AT$195,0,10-(AT$194-'Indicator Data'!L177)/(AT$194-AT$195)*10)))</f>
        <v>x</v>
      </c>
      <c r="AU175" s="193">
        <f t="shared" si="88"/>
        <v>0</v>
      </c>
      <c r="AV175" s="191">
        <f t="shared" si="89"/>
        <v>2.805537663025182</v>
      </c>
      <c r="AW175" s="196">
        <f>IF('Indicator Data'!M177=0,0,IF('Indicator Data'!M177&gt;AW$194,10,IF('Indicator Data'!M177&lt;AW$195,0,10-(AW$194-'Indicator Data'!M177)/(AW$194-AW$195)*10)))</f>
        <v>4.4336088396885742E-3</v>
      </c>
      <c r="AX175" s="196">
        <f>IF('Indicator Data'!N177=0,0,IF(LOG('Indicator Data'!N177)&gt;LOG(AX$194),10,IF(LOG('Indicator Data'!N177)&lt;LOG(AX$195),0,10-(LOG(AX$194)-LOG('Indicator Data'!N177))/(LOG(AX$194)-LOG(AX$195))*10)))</f>
        <v>0</v>
      </c>
      <c r="AY175" s="193">
        <f t="shared" si="90"/>
        <v>2.217025603958373E-3</v>
      </c>
      <c r="AZ175" s="196">
        <f>'Indicator Data'!O177</f>
        <v>0</v>
      </c>
      <c r="BA175" s="196">
        <f>'Indicator Data'!P177</f>
        <v>0</v>
      </c>
      <c r="BB175" s="193">
        <f t="shared" si="91"/>
        <v>0</v>
      </c>
      <c r="BC175" s="191">
        <f t="shared" si="92"/>
        <v>1.5519179227708611E-3</v>
      </c>
      <c r="BD175" s="68"/>
      <c r="BE175" s="43"/>
    </row>
    <row r="176" spans="1:57" x14ac:dyDescent="0.2">
      <c r="A176" s="70" t="s">
        <v>326</v>
      </c>
      <c r="B176" s="69" t="s">
        <v>325</v>
      </c>
      <c r="C176" s="196">
        <f>IF('Indicator Data'!C178=0,0,IF(LOG('Indicator Data'!C178)&gt;C$194,10,IF(LOG('Indicator Data'!C178)&lt;C$195,0,10-(C$194-LOG('Indicator Data'!C178))/(C$194-C$195)*10)))</f>
        <v>6.0037099529051998</v>
      </c>
      <c r="D176" s="196">
        <f>IF('Indicator Data'!D178=0,0,IF(LOG('Indicator Data'!D178)&gt;D$194,10,IF(LOG('Indicator Data'!D178)&lt;D$195,0,10-(D$194-LOG('Indicator Data'!D178))/(D$194-D$195)*10)))</f>
        <v>0</v>
      </c>
      <c r="E176" s="196">
        <f t="shared" si="62"/>
        <v>3.5779244176962015</v>
      </c>
      <c r="F176" s="196">
        <f>IF('Indicator Data'!E178=0,0,IF(LOG('Indicator Data'!E178)&gt;F$194,10,IF(LOG('Indicator Data'!E178)&lt;F$195,0,10-(F$194-LOG('Indicator Data'!E178))/(F$194-F$195)*10)))</f>
        <v>0</v>
      </c>
      <c r="G176" s="196">
        <f>IF('Indicator Data'!F178=0,0,IF(LOG('Indicator Data'!F178)&gt;G$194,10,IF(LOG('Indicator Data'!F178)&lt;G$195,0,10-(G$194-LOG('Indicator Data'!F178))/(G$194-G$195)*10)))</f>
        <v>4.4453781259591088</v>
      </c>
      <c r="H176" s="196">
        <f>IF('Indicator Data'!G178=0,0,IF(LOG('Indicator Data'!G178)&gt;H$194,10,IF(LOG('Indicator Data'!G178)&lt;H$195,0,10-(H$194-LOG('Indicator Data'!G178))/(H$194-H$195)*10)))</f>
        <v>4.3693828616351986</v>
      </c>
      <c r="I176" s="196">
        <f>IF('Indicator Data'!H178=0,0,IF(LOG('Indicator Data'!H178)&gt;I$194,10,IF(LOG('Indicator Data'!H178)&lt;I$195,0,10-(I$194-LOG('Indicator Data'!H178))/(I$194-I$195)*10)))</f>
        <v>0</v>
      </c>
      <c r="J176" s="196">
        <f t="shared" si="63"/>
        <v>2.4561650303522322</v>
      </c>
      <c r="K176" s="196">
        <f>IF('Indicator Data'!I178=0,0,IF(LOG('Indicator Data'!I178)&gt;K$194,10,IF(LOG('Indicator Data'!I178)&lt;K$195,0,10-(K$194-LOG('Indicator Data'!I178))/(K$194-K$195)*10)))</f>
        <v>0.31672498419050044</v>
      </c>
      <c r="L176" s="196">
        <f t="shared" si="64"/>
        <v>1.4454590429167682</v>
      </c>
      <c r="M176" s="196">
        <f>IF('Indicator Data'!J178=0,0,IF(LOG('Indicator Data'!J178)&gt;M$194,10,IF(LOG('Indicator Data'!J178)&lt;M$195,0,10-(M$194-LOG('Indicator Data'!J178))/(M$194-M$195)*10)))</f>
        <v>0</v>
      </c>
      <c r="N176" s="199">
        <f>'Indicator Data'!C178/'Indicator Data'!$AX178</f>
        <v>1.8793440936377154E-3</v>
      </c>
      <c r="O176" s="199">
        <f>'Indicator Data'!D178/'Indicator Data'!$AX178</f>
        <v>0</v>
      </c>
      <c r="P176" s="199">
        <f>'Indicator Data'!E178/'Indicator Data'!$AX178</f>
        <v>0</v>
      </c>
      <c r="Q176" s="199">
        <f>'Indicator Data'!F178/'Indicator Data'!$AX178</f>
        <v>4.4737691728970115E-4</v>
      </c>
      <c r="R176" s="199">
        <f>'Indicator Data'!G178/'Indicator Data'!$AX178</f>
        <v>1.140811139088738E-3</v>
      </c>
      <c r="S176" s="199">
        <f>'Indicator Data'!H178/'Indicator Data'!$AX178</f>
        <v>0</v>
      </c>
      <c r="T176" s="199">
        <f>'Indicator Data'!I178/'Indicator Data'!$AX178</f>
        <v>8.9475383457940239E-6</v>
      </c>
      <c r="U176" s="199">
        <f>'Indicator Data'!J178/'Indicator Data'!$AX178</f>
        <v>0</v>
      </c>
      <c r="V176" s="196">
        <f t="shared" si="65"/>
        <v>9.3967204681885761</v>
      </c>
      <c r="W176" s="196">
        <f t="shared" si="66"/>
        <v>0</v>
      </c>
      <c r="X176" s="196">
        <f t="shared" si="67"/>
        <v>6.7466197408181774</v>
      </c>
      <c r="Y176" s="196">
        <f t="shared" si="68"/>
        <v>0</v>
      </c>
      <c r="Z176" s="196">
        <f t="shared" si="69"/>
        <v>0.89475383457940083</v>
      </c>
      <c r="AA176" s="196">
        <f t="shared" si="70"/>
        <v>0.22816222781774798</v>
      </c>
      <c r="AB176" s="196">
        <f t="shared" si="71"/>
        <v>0</v>
      </c>
      <c r="AC176" s="196">
        <f t="shared" si="72"/>
        <v>0.11467285780312667</v>
      </c>
      <c r="AD176" s="196">
        <f t="shared" si="73"/>
        <v>0.29825127819313479</v>
      </c>
      <c r="AE176" s="196">
        <f t="shared" si="74"/>
        <v>0.20684838984670623</v>
      </c>
      <c r="AF176" s="196">
        <f t="shared" si="75"/>
        <v>0</v>
      </c>
      <c r="AG176" s="196">
        <f>IF('Indicator Data'!K178=0,0,IF('Indicator Data'!K178&gt;AG$194,10,IF('Indicator Data'!K178&lt;AG$195,0,10-(AG$194-'Indicator Data'!K178)/(AG$194-AG$195)*10)))</f>
        <v>1.4492753623188417</v>
      </c>
      <c r="AH176" s="196">
        <f t="shared" si="76"/>
        <v>7.7002152105468884</v>
      </c>
      <c r="AI176" s="196">
        <f t="shared" si="77"/>
        <v>0</v>
      </c>
      <c r="AJ176" s="196">
        <f t="shared" si="78"/>
        <v>2.2987725447264733</v>
      </c>
      <c r="AK176" s="196">
        <f t="shared" si="79"/>
        <v>0</v>
      </c>
      <c r="AL176" s="196">
        <f t="shared" si="80"/>
        <v>1.215916673414128</v>
      </c>
      <c r="AM176" s="196">
        <f t="shared" si="81"/>
        <v>0.30748813119181762</v>
      </c>
      <c r="AN176" s="196">
        <f t="shared" si="82"/>
        <v>0</v>
      </c>
      <c r="AO176" s="193">
        <f t="shared" si="83"/>
        <v>5.3771309651553425</v>
      </c>
      <c r="AP176" s="193">
        <f t="shared" si="84"/>
        <v>0</v>
      </c>
      <c r="AQ176" s="193">
        <f t="shared" si="85"/>
        <v>2.8588684046539674</v>
      </c>
      <c r="AR176" s="193">
        <f t="shared" si="86"/>
        <v>0.84481628172286782</v>
      </c>
      <c r="AS176" s="196">
        <f t="shared" si="87"/>
        <v>0.72463768115942084</v>
      </c>
      <c r="AT176" s="196">
        <f>IF('Indicator Data'!AY178&lt;1000,"x",IF('Indicator Data'!L178&gt;AT$194,10,IF('Indicator Data'!L178&lt;AT$195,0,10-(AT$194-'Indicator Data'!L178)/(AT$194-AT$195)*10)))</f>
        <v>3.3333333333333339</v>
      </c>
      <c r="AU176" s="193">
        <f t="shared" si="88"/>
        <v>2.0289855072463774</v>
      </c>
      <c r="AV176" s="191">
        <f t="shared" si="89"/>
        <v>2.439947499021037</v>
      </c>
      <c r="AW176" s="196">
        <f>IF('Indicator Data'!M178=0,0,IF('Indicator Data'!M178&gt;AW$194,10,IF('Indicator Data'!M178&lt;AW$195,0,10-(AW$194-'Indicator Data'!M178)/(AW$194-AW$195)*10)))</f>
        <v>0.21404930713194226</v>
      </c>
      <c r="AX176" s="196">
        <f>IF('Indicator Data'!N178=0,0,IF(LOG('Indicator Data'!N178)&gt;LOG(AX$194),10,IF(LOG('Indicator Data'!N178)&lt;LOG(AX$195),0,10-(LOG(AX$194)-LOG('Indicator Data'!N178))/(LOG(AX$194)-LOG(AX$195))*10)))</f>
        <v>0</v>
      </c>
      <c r="AY176" s="193">
        <f t="shared" si="90"/>
        <v>0.10754512145769132</v>
      </c>
      <c r="AZ176" s="196">
        <f>'Indicator Data'!O178</f>
        <v>0</v>
      </c>
      <c r="BA176" s="196">
        <f>'Indicator Data'!P178</f>
        <v>0</v>
      </c>
      <c r="BB176" s="193">
        <f t="shared" si="91"/>
        <v>0</v>
      </c>
      <c r="BC176" s="191">
        <f t="shared" si="92"/>
        <v>7.5281585020383929E-2</v>
      </c>
      <c r="BD176" s="68"/>
      <c r="BE176" s="43"/>
    </row>
    <row r="177" spans="1:57" x14ac:dyDescent="0.2">
      <c r="A177" s="70" t="s">
        <v>328</v>
      </c>
      <c r="B177" s="69" t="s">
        <v>327</v>
      </c>
      <c r="C177" s="196">
        <f>IF('Indicator Data'!C179=0,0,IF(LOG('Indicator Data'!C179)&gt;C$194,10,IF(LOG('Indicator Data'!C179)&lt;C$195,0,10-(C$194-LOG('Indicator Data'!C179))/(C$194-C$195)*10)))</f>
        <v>7.6218811442487233</v>
      </c>
      <c r="D177" s="196">
        <f>IF('Indicator Data'!D179=0,0,IF(LOG('Indicator Data'!D179)&gt;D$194,10,IF(LOG('Indicator Data'!D179)&lt;D$195,0,10-(D$194-LOG('Indicator Data'!D179))/(D$194-D$195)*10)))</f>
        <v>0</v>
      </c>
      <c r="E177" s="196">
        <f t="shared" si="62"/>
        <v>4.8846175670667158</v>
      </c>
      <c r="F177" s="196">
        <f>IF('Indicator Data'!E179=0,0,IF(LOG('Indicator Data'!E179)&gt;F$194,10,IF(LOG('Indicator Data'!E179)&lt;F$195,0,10-(F$194-LOG('Indicator Data'!E179))/(F$194-F$195)*10)))</f>
        <v>6.2926596837066366</v>
      </c>
      <c r="G177" s="196">
        <f>IF('Indicator Data'!F179=0,0,IF(LOG('Indicator Data'!F179)&gt;G$194,10,IF(LOG('Indicator Data'!F179)&lt;G$195,0,10-(G$194-LOG('Indicator Data'!F179))/(G$194-G$195)*10)))</f>
        <v>0</v>
      </c>
      <c r="H177" s="196">
        <f>IF('Indicator Data'!G179=0,0,IF(LOG('Indicator Data'!G179)&gt;H$194,10,IF(LOG('Indicator Data'!G179)&lt;H$195,0,10-(H$194-LOG('Indicator Data'!G179))/(H$194-H$195)*10)))</f>
        <v>0</v>
      </c>
      <c r="I177" s="196">
        <f>IF('Indicator Data'!H179=0,0,IF(LOG('Indicator Data'!H179)&gt;I$194,10,IF(LOG('Indicator Data'!H179)&lt;I$195,0,10-(I$194-LOG('Indicator Data'!H179))/(I$194-I$195)*10)))</f>
        <v>0</v>
      </c>
      <c r="J177" s="196">
        <f t="shared" si="63"/>
        <v>0</v>
      </c>
      <c r="K177" s="196">
        <f>IF('Indicator Data'!I179=0,0,IF(LOG('Indicator Data'!I179)&gt;K$194,10,IF(LOG('Indicator Data'!I179)&lt;K$195,0,10-(K$194-LOG('Indicator Data'!I179))/(K$194-K$195)*10)))</f>
        <v>0</v>
      </c>
      <c r="L177" s="196">
        <f t="shared" si="64"/>
        <v>0</v>
      </c>
      <c r="M177" s="196">
        <f>IF('Indicator Data'!J179=0,0,IF(LOG('Indicator Data'!J179)&gt;M$194,10,IF(LOG('Indicator Data'!J179)&lt;M$195,0,10-(M$194-LOG('Indicator Data'!J179))/(M$194-M$195)*10)))</f>
        <v>0</v>
      </c>
      <c r="N177" s="199">
        <f>'Indicator Data'!C179/'Indicator Data'!$AX179</f>
        <v>1.0276948514214854E-3</v>
      </c>
      <c r="O177" s="199">
        <f>'Indicator Data'!D179/'Indicator Data'!$AX179</f>
        <v>0</v>
      </c>
      <c r="P177" s="199">
        <f>'Indicator Data'!E179/'Indicator Data'!$AX179</f>
        <v>3.021173012446608E-4</v>
      </c>
      <c r="Q177" s="199">
        <f>'Indicator Data'!F179/'Indicator Data'!$AX179</f>
        <v>0</v>
      </c>
      <c r="R177" s="199">
        <f>'Indicator Data'!G179/'Indicator Data'!$AX179</f>
        <v>0</v>
      </c>
      <c r="S177" s="199">
        <f>'Indicator Data'!H179/'Indicator Data'!$AX179</f>
        <v>0</v>
      </c>
      <c r="T177" s="199">
        <f>'Indicator Data'!I179/'Indicator Data'!$AX179</f>
        <v>0</v>
      </c>
      <c r="U177" s="199">
        <f>'Indicator Data'!J179/'Indicator Data'!$AX179</f>
        <v>0</v>
      </c>
      <c r="V177" s="196">
        <f t="shared" si="65"/>
        <v>5.1384742571074273</v>
      </c>
      <c r="W177" s="196">
        <f t="shared" si="66"/>
        <v>0</v>
      </c>
      <c r="X177" s="196">
        <f t="shared" si="67"/>
        <v>2.9647848402604255</v>
      </c>
      <c r="Y177" s="196">
        <f t="shared" si="68"/>
        <v>0.431596144635229</v>
      </c>
      <c r="Z177" s="196">
        <f t="shared" si="69"/>
        <v>0</v>
      </c>
      <c r="AA177" s="196">
        <f t="shared" si="70"/>
        <v>0</v>
      </c>
      <c r="AB177" s="196">
        <f t="shared" si="71"/>
        <v>0</v>
      </c>
      <c r="AC177" s="196">
        <f t="shared" si="72"/>
        <v>0</v>
      </c>
      <c r="AD177" s="196">
        <f t="shared" si="73"/>
        <v>0</v>
      </c>
      <c r="AE177" s="196">
        <f t="shared" si="74"/>
        <v>0</v>
      </c>
      <c r="AF177" s="196">
        <f t="shared" si="75"/>
        <v>0</v>
      </c>
      <c r="AG177" s="196">
        <f>IF('Indicator Data'!K179=0,0,IF('Indicator Data'!K179&gt;AG$194,10,IF('Indicator Data'!K179&lt;AG$195,0,10-(AG$194-'Indicator Data'!K179)/(AG$194-AG$195)*10)))</f>
        <v>0</v>
      </c>
      <c r="AH177" s="196">
        <f t="shared" si="76"/>
        <v>6.3801777006780753</v>
      </c>
      <c r="AI177" s="196">
        <f t="shared" si="77"/>
        <v>0</v>
      </c>
      <c r="AJ177" s="196">
        <f t="shared" si="78"/>
        <v>0</v>
      </c>
      <c r="AK177" s="196">
        <f t="shared" si="79"/>
        <v>0</v>
      </c>
      <c r="AL177" s="196">
        <f t="shared" si="80"/>
        <v>0</v>
      </c>
      <c r="AM177" s="196">
        <f t="shared" si="81"/>
        <v>0</v>
      </c>
      <c r="AN177" s="196">
        <f t="shared" si="82"/>
        <v>0</v>
      </c>
      <c r="AO177" s="193">
        <f t="shared" si="83"/>
        <v>3.9890996021951759</v>
      </c>
      <c r="AP177" s="193">
        <f t="shared" si="84"/>
        <v>3.9376374662021698</v>
      </c>
      <c r="AQ177" s="193">
        <f t="shared" si="85"/>
        <v>0</v>
      </c>
      <c r="AR177" s="193">
        <f t="shared" si="86"/>
        <v>0</v>
      </c>
      <c r="AS177" s="196">
        <f t="shared" si="87"/>
        <v>0</v>
      </c>
      <c r="AT177" s="196">
        <f>IF('Indicator Data'!AY179&lt;1000,"x",IF('Indicator Data'!L179&gt;AT$194,10,IF('Indicator Data'!L179&lt;AT$195,0,10-(AT$194-'Indicator Data'!L179)/(AT$194-AT$195)*10)))</f>
        <v>6.6666666666666679</v>
      </c>
      <c r="AU177" s="193">
        <f t="shared" si="88"/>
        <v>3.3333333333333339</v>
      </c>
      <c r="AV177" s="191">
        <f t="shared" si="89"/>
        <v>2.4386864052085588</v>
      </c>
      <c r="AW177" s="196">
        <f>IF('Indicator Data'!M179=0,0,IF('Indicator Data'!M179&gt;AW$194,10,IF('Indicator Data'!M179&lt;AW$195,0,10-(AW$194-'Indicator Data'!M179)/(AW$194-AW$195)*10)))</f>
        <v>2.0779652894067464</v>
      </c>
      <c r="AX177" s="196">
        <f>IF('Indicator Data'!N179=0,0,IF(LOG('Indicator Data'!N179)&gt;LOG(AX$194),10,IF(LOG('Indicator Data'!N179)&lt;LOG(AX$195),0,10-(LOG(AX$194)-LOG('Indicator Data'!N179))/(LOG(AX$194)-LOG(AX$195))*10)))</f>
        <v>4.1189098106246869</v>
      </c>
      <c r="AY177" s="193">
        <f t="shared" si="90"/>
        <v>3.1636854925850235</v>
      </c>
      <c r="AZ177" s="196">
        <f>'Indicator Data'!O179</f>
        <v>3</v>
      </c>
      <c r="BA177" s="196">
        <f>'Indicator Data'!P179</f>
        <v>0</v>
      </c>
      <c r="BB177" s="193">
        <f t="shared" si="91"/>
        <v>0</v>
      </c>
      <c r="BC177" s="191">
        <f t="shared" si="92"/>
        <v>2.2145798448095162</v>
      </c>
      <c r="BD177" s="68"/>
      <c r="BE177" s="43"/>
    </row>
    <row r="178" spans="1:57" x14ac:dyDescent="0.2">
      <c r="A178" s="70" t="s">
        <v>330</v>
      </c>
      <c r="B178" s="69" t="s">
        <v>329</v>
      </c>
      <c r="C178" s="196">
        <f>IF('Indicator Data'!C180=0,0,IF(LOG('Indicator Data'!C180)&gt;C$194,10,IF(LOG('Indicator Data'!C180)&lt;C$195,0,10-(C$194-LOG('Indicator Data'!C180))/(C$194-C$195)*10)))</f>
        <v>10</v>
      </c>
      <c r="D178" s="196">
        <f>IF('Indicator Data'!D180=0,0,IF(LOG('Indicator Data'!D180)&gt;D$194,10,IF(LOG('Indicator Data'!D180)&lt;D$195,0,10-(D$194-LOG('Indicator Data'!D180))/(D$194-D$195)*10)))</f>
        <v>10</v>
      </c>
      <c r="E178" s="196">
        <f t="shared" si="62"/>
        <v>10</v>
      </c>
      <c r="F178" s="196">
        <f>IF('Indicator Data'!E180=0,0,IF(LOG('Indicator Data'!E180)&gt;F$194,10,IF(LOG('Indicator Data'!E180)&lt;F$195,0,10-(F$194-LOG('Indicator Data'!E180))/(F$194-F$195)*10)))</f>
        <v>9.5756213533194945</v>
      </c>
      <c r="G178" s="196">
        <f>IF('Indicator Data'!F180=0,0,IF(LOG('Indicator Data'!F180)&gt;G$194,10,IF(LOG('Indicator Data'!F180)&lt;G$195,0,10-(G$194-LOG('Indicator Data'!F180))/(G$194-G$195)*10)))</f>
        <v>9.8700048806128553</v>
      </c>
      <c r="H178" s="196">
        <f>IF('Indicator Data'!G180=0,0,IF(LOG('Indicator Data'!G180)&gt;H$194,10,IF(LOG('Indicator Data'!G180)&lt;H$195,0,10-(H$194-LOG('Indicator Data'!G180))/(H$194-H$195)*10)))</f>
        <v>0</v>
      </c>
      <c r="I178" s="196">
        <f>IF('Indicator Data'!H180=0,0,IF(LOG('Indicator Data'!H180)&gt;I$194,10,IF(LOG('Indicator Data'!H180)&lt;I$195,0,10-(I$194-LOG('Indicator Data'!H180))/(I$194-I$195)*10)))</f>
        <v>0</v>
      </c>
      <c r="J178" s="196">
        <f t="shared" si="63"/>
        <v>0</v>
      </c>
      <c r="K178" s="196">
        <f>IF('Indicator Data'!I180=0,0,IF(LOG('Indicator Data'!I180)&gt;K$194,10,IF(LOG('Indicator Data'!I180)&lt;K$195,0,10-(K$194-LOG('Indicator Data'!I180))/(K$194-K$195)*10)))</f>
        <v>0</v>
      </c>
      <c r="L178" s="196">
        <f t="shared" si="64"/>
        <v>0</v>
      </c>
      <c r="M178" s="196">
        <f>IF('Indicator Data'!J180=0,0,IF(LOG('Indicator Data'!J180)&gt;M$194,10,IF(LOG('Indicator Data'!J180)&lt;M$195,0,10-(M$194-LOG('Indicator Data'!J180))/(M$194-M$195)*10)))</f>
        <v>0</v>
      </c>
      <c r="N178" s="199">
        <f>'Indicator Data'!C180/'Indicator Data'!$AX180</f>
        <v>2.1110018979368554E-3</v>
      </c>
      <c r="O178" s="199">
        <f>'Indicator Data'!D180/'Indicator Data'!$AX180</f>
        <v>9.5342049654267066E-4</v>
      </c>
      <c r="P178" s="199">
        <f>'Indicator Data'!E180/'Indicator Data'!$AX180</f>
        <v>9.027707965077596E-4</v>
      </c>
      <c r="Q178" s="199">
        <f>'Indicator Data'!F180/'Indicator Data'!$AX180</f>
        <v>1.1839433231774121E-3</v>
      </c>
      <c r="R178" s="199">
        <f>'Indicator Data'!G180/'Indicator Data'!$AX180</f>
        <v>0</v>
      </c>
      <c r="S178" s="199">
        <f>'Indicator Data'!H180/'Indicator Data'!$AX180</f>
        <v>0</v>
      </c>
      <c r="T178" s="199">
        <f>'Indicator Data'!I180/'Indicator Data'!$AX180</f>
        <v>0</v>
      </c>
      <c r="U178" s="199">
        <f>'Indicator Data'!J180/'Indicator Data'!$AX180</f>
        <v>0</v>
      </c>
      <c r="V178" s="196">
        <f t="shared" si="65"/>
        <v>10</v>
      </c>
      <c r="W178" s="196">
        <f t="shared" si="66"/>
        <v>9.5342049654267065</v>
      </c>
      <c r="X178" s="196">
        <f t="shared" si="67"/>
        <v>9.7874351916922606</v>
      </c>
      <c r="Y178" s="196">
        <f t="shared" si="68"/>
        <v>1.2896725664396573</v>
      </c>
      <c r="Z178" s="196">
        <f t="shared" si="69"/>
        <v>2.3678866463548243</v>
      </c>
      <c r="AA178" s="196">
        <f t="shared" si="70"/>
        <v>0</v>
      </c>
      <c r="AB178" s="196">
        <f t="shared" si="71"/>
        <v>0</v>
      </c>
      <c r="AC178" s="196">
        <f t="shared" si="72"/>
        <v>0</v>
      </c>
      <c r="AD178" s="196">
        <f t="shared" si="73"/>
        <v>0</v>
      </c>
      <c r="AE178" s="196">
        <f t="shared" si="74"/>
        <v>0</v>
      </c>
      <c r="AF178" s="196">
        <f t="shared" si="75"/>
        <v>0</v>
      </c>
      <c r="AG178" s="196">
        <f>IF('Indicator Data'!K180=0,0,IF('Indicator Data'!K180&gt;AG$194,10,IF('Indicator Data'!K180&lt;AG$195,0,10-(AG$194-'Indicator Data'!K180)/(AG$194-AG$195)*10)))</f>
        <v>0</v>
      </c>
      <c r="AH178" s="196">
        <f t="shared" si="76"/>
        <v>10</v>
      </c>
      <c r="AI178" s="196">
        <f t="shared" si="77"/>
        <v>9.7671024827133532</v>
      </c>
      <c r="AJ178" s="196">
        <f t="shared" si="78"/>
        <v>0</v>
      </c>
      <c r="AK178" s="196">
        <f t="shared" si="79"/>
        <v>0</v>
      </c>
      <c r="AL178" s="196">
        <f t="shared" si="80"/>
        <v>0</v>
      </c>
      <c r="AM178" s="196">
        <f t="shared" si="81"/>
        <v>0</v>
      </c>
      <c r="AN178" s="196">
        <f t="shared" si="82"/>
        <v>0</v>
      </c>
      <c r="AO178" s="193">
        <f t="shared" si="83"/>
        <v>9.8983658692830918</v>
      </c>
      <c r="AP178" s="193">
        <f t="shared" si="84"/>
        <v>7.2277210596067798</v>
      </c>
      <c r="AQ178" s="193">
        <f t="shared" si="85"/>
        <v>7.8169844654197522</v>
      </c>
      <c r="AR178" s="193">
        <f t="shared" si="86"/>
        <v>0</v>
      </c>
      <c r="AS178" s="196">
        <f t="shared" si="87"/>
        <v>0</v>
      </c>
      <c r="AT178" s="196">
        <f>IF('Indicator Data'!AY180&lt;1000,"x",IF('Indicator Data'!L180&gt;AT$194,10,IF('Indicator Data'!L180&lt;AT$195,0,10-(AT$194-'Indicator Data'!L180)/(AT$194-AT$195)*10)))</f>
        <v>2.2222222222222223</v>
      </c>
      <c r="AU178" s="193">
        <f t="shared" si="88"/>
        <v>1.1111111111111112</v>
      </c>
      <c r="AV178" s="191">
        <f t="shared" si="89"/>
        <v>6.6720034798211199</v>
      </c>
      <c r="AW178" s="196">
        <f>IF('Indicator Data'!M180=0,0,IF('Indicator Data'!M180&gt;AW$194,10,IF('Indicator Data'!M180&lt;AW$195,0,10-(AW$194-'Indicator Data'!M180)/(AW$194-AW$195)*10)))</f>
        <v>7.5711755200436475</v>
      </c>
      <c r="AX178" s="196">
        <f>IF('Indicator Data'!N180=0,0,IF(LOG('Indicator Data'!N180)&gt;LOG(AX$194),10,IF(LOG('Indicator Data'!N180)&lt;LOG(AX$195),0,10-(LOG(AX$194)-LOG('Indicator Data'!N180))/(LOG(AX$194)-LOG(AX$195))*10)))</f>
        <v>8.2450861578606514</v>
      </c>
      <c r="AY178" s="193">
        <f t="shared" si="90"/>
        <v>7.9259040947778292</v>
      </c>
      <c r="AZ178" s="196">
        <f>'Indicator Data'!O180</f>
        <v>0</v>
      </c>
      <c r="BA178" s="196">
        <f>'Indicator Data'!P180</f>
        <v>3</v>
      </c>
      <c r="BB178" s="193">
        <f t="shared" si="91"/>
        <v>0</v>
      </c>
      <c r="BC178" s="191">
        <f t="shared" si="92"/>
        <v>5.5481328663444804</v>
      </c>
      <c r="BD178" s="68"/>
      <c r="BE178" s="43"/>
    </row>
    <row r="179" spans="1:57" x14ac:dyDescent="0.2">
      <c r="A179" s="70" t="s">
        <v>332</v>
      </c>
      <c r="B179" s="69" t="s">
        <v>331</v>
      </c>
      <c r="C179" s="196">
        <f>IF('Indicator Data'!C181=0,0,IF(LOG('Indicator Data'!C181)&gt;C$194,10,IF(LOG('Indicator Data'!C181)&lt;C$195,0,10-(C$194-LOG('Indicator Data'!C181))/(C$194-C$195)*10)))</f>
        <v>7.4592484683214071</v>
      </c>
      <c r="D179" s="196">
        <f>IF('Indicator Data'!D181=0,0,IF(LOG('Indicator Data'!D181)&gt;D$194,10,IF(LOG('Indicator Data'!D181)&lt;D$195,0,10-(D$194-LOG('Indicator Data'!D181))/(D$194-D$195)*10)))</f>
        <v>8.1757411527333321</v>
      </c>
      <c r="E179" s="196">
        <f t="shared" si="62"/>
        <v>7.8370359907500973</v>
      </c>
      <c r="F179" s="196">
        <f>IF('Indicator Data'!E181=0,0,IF(LOG('Indicator Data'!E181)&gt;F$194,10,IF(LOG('Indicator Data'!E181)&lt;F$195,0,10-(F$194-LOG('Indicator Data'!E181))/(F$194-F$195)*10)))</f>
        <v>7.2031762598233939</v>
      </c>
      <c r="G179" s="196">
        <f>IF('Indicator Data'!F181=0,0,IF(LOG('Indicator Data'!F181)&gt;G$194,10,IF(LOG('Indicator Data'!F181)&lt;G$195,0,10-(G$194-LOG('Indicator Data'!F181))/(G$194-G$195)*10)))</f>
        <v>0</v>
      </c>
      <c r="H179" s="196">
        <f>IF('Indicator Data'!G181=0,0,IF(LOG('Indicator Data'!G181)&gt;H$194,10,IF(LOG('Indicator Data'!G181)&lt;H$195,0,10-(H$194-LOG('Indicator Data'!G181))/(H$194-H$195)*10)))</f>
        <v>0</v>
      </c>
      <c r="I179" s="196">
        <f>IF('Indicator Data'!H181=0,0,IF(LOG('Indicator Data'!H181)&gt;I$194,10,IF(LOG('Indicator Data'!H181)&lt;I$195,0,10-(I$194-LOG('Indicator Data'!H181))/(I$194-I$195)*10)))</f>
        <v>0</v>
      </c>
      <c r="J179" s="196">
        <f t="shared" si="63"/>
        <v>0</v>
      </c>
      <c r="K179" s="196">
        <f>IF('Indicator Data'!I181=0,0,IF(LOG('Indicator Data'!I181)&gt;K$194,10,IF(LOG('Indicator Data'!I181)&lt;K$195,0,10-(K$194-LOG('Indicator Data'!I181))/(K$194-K$195)*10)))</f>
        <v>0</v>
      </c>
      <c r="L179" s="196">
        <f t="shared" si="64"/>
        <v>0</v>
      </c>
      <c r="M179" s="196">
        <f>IF('Indicator Data'!J181=0,0,IF(LOG('Indicator Data'!J181)&gt;M$194,10,IF(LOG('Indicator Data'!J181)&lt;M$195,0,10-(M$194-LOG('Indicator Data'!J181))/(M$194-M$195)*10)))</f>
        <v>0</v>
      </c>
      <c r="N179" s="199">
        <f>'Indicator Data'!C181/'Indicator Data'!$AX181</f>
        <v>1.8380703648025406E-3</v>
      </c>
      <c r="O179" s="199">
        <f>'Indicator Data'!D181/'Indicator Data'!$AX181</f>
        <v>5.4123402563130711E-4</v>
      </c>
      <c r="P179" s="199">
        <f>'Indicator Data'!E181/'Indicator Data'!$AX181</f>
        <v>1.4518884473343114E-3</v>
      </c>
      <c r="Q179" s="199">
        <f>'Indicator Data'!F181/'Indicator Data'!$AX181</f>
        <v>0</v>
      </c>
      <c r="R179" s="199">
        <f>'Indicator Data'!G181/'Indicator Data'!$AX181</f>
        <v>0</v>
      </c>
      <c r="S179" s="199">
        <f>'Indicator Data'!H181/'Indicator Data'!$AX181</f>
        <v>0</v>
      </c>
      <c r="T179" s="199">
        <f>'Indicator Data'!I181/'Indicator Data'!$AX181</f>
        <v>0</v>
      </c>
      <c r="U179" s="199">
        <f>'Indicator Data'!J181/'Indicator Data'!$AX181</f>
        <v>0</v>
      </c>
      <c r="V179" s="196">
        <f t="shared" si="65"/>
        <v>9.1903518240127031</v>
      </c>
      <c r="W179" s="196">
        <f t="shared" si="66"/>
        <v>5.4123402563130716</v>
      </c>
      <c r="X179" s="196">
        <f t="shared" si="67"/>
        <v>7.802642123135092</v>
      </c>
      <c r="Y179" s="196">
        <f t="shared" si="68"/>
        <v>2.0741263533347301</v>
      </c>
      <c r="Z179" s="196">
        <f t="shared" si="69"/>
        <v>0</v>
      </c>
      <c r="AA179" s="196">
        <f t="shared" si="70"/>
        <v>0</v>
      </c>
      <c r="AB179" s="196">
        <f t="shared" si="71"/>
        <v>0</v>
      </c>
      <c r="AC179" s="196">
        <f t="shared" si="72"/>
        <v>0</v>
      </c>
      <c r="AD179" s="196">
        <f t="shared" si="73"/>
        <v>0</v>
      </c>
      <c r="AE179" s="196">
        <f t="shared" si="74"/>
        <v>0</v>
      </c>
      <c r="AF179" s="196">
        <f t="shared" si="75"/>
        <v>0</v>
      </c>
      <c r="AG179" s="196">
        <f>IF('Indicator Data'!K181=0,0,IF('Indicator Data'!K181&gt;AG$194,10,IF('Indicator Data'!K181&lt;AG$195,0,10-(AG$194-'Indicator Data'!K181)/(AG$194-AG$195)*10)))</f>
        <v>0</v>
      </c>
      <c r="AH179" s="196">
        <f t="shared" si="76"/>
        <v>8.3248001461670551</v>
      </c>
      <c r="AI179" s="196">
        <f t="shared" si="77"/>
        <v>6.7940407045232014</v>
      </c>
      <c r="AJ179" s="196">
        <f t="shared" si="78"/>
        <v>0</v>
      </c>
      <c r="AK179" s="196">
        <f t="shared" si="79"/>
        <v>0</v>
      </c>
      <c r="AL179" s="196">
        <f t="shared" si="80"/>
        <v>0</v>
      </c>
      <c r="AM179" s="196">
        <f t="shared" si="81"/>
        <v>0</v>
      </c>
      <c r="AN179" s="196">
        <f t="shared" si="82"/>
        <v>0</v>
      </c>
      <c r="AO179" s="193">
        <f t="shared" si="83"/>
        <v>7.8198839843363164</v>
      </c>
      <c r="AP179" s="193">
        <f t="shared" si="84"/>
        <v>5.1683888657533315</v>
      </c>
      <c r="AQ179" s="193">
        <f t="shared" si="85"/>
        <v>0</v>
      </c>
      <c r="AR179" s="193">
        <f t="shared" si="86"/>
        <v>0</v>
      </c>
      <c r="AS179" s="196">
        <f t="shared" si="87"/>
        <v>0</v>
      </c>
      <c r="AT179" s="196">
        <f>IF('Indicator Data'!AY181&lt;1000,"x",IF('Indicator Data'!L181&gt;AT$194,10,IF('Indicator Data'!L181&lt;AT$195,0,10-(AT$194-'Indicator Data'!L181)/(AT$194-AT$195)*10)))</f>
        <v>6.6666666666666679</v>
      </c>
      <c r="AU179" s="193">
        <f t="shared" si="88"/>
        <v>3.3333333333333339</v>
      </c>
      <c r="AV179" s="191">
        <f t="shared" si="89"/>
        <v>3.9539175986927448</v>
      </c>
      <c r="AW179" s="196">
        <f>IF('Indicator Data'!M181=0,0,IF('Indicator Data'!M181&gt;AW$194,10,IF('Indicator Data'!M181&lt;AW$195,0,10-(AW$194-'Indicator Data'!M181)/(AW$194-AW$195)*10)))</f>
        <v>2.2036215217027735</v>
      </c>
      <c r="AX179" s="196">
        <f>IF('Indicator Data'!N181=0,0,IF(LOG('Indicator Data'!N181)&gt;LOG(AX$194),10,IF(LOG('Indicator Data'!N181)&lt;LOG(AX$195),0,10-(LOG(AX$194)-LOG('Indicator Data'!N181))/(LOG(AX$194)-LOG(AX$195))*10)))</f>
        <v>0.35411033149552118</v>
      </c>
      <c r="AY179" s="193">
        <f t="shared" si="90"/>
        <v>1.3224507095197247</v>
      </c>
      <c r="AZ179" s="196">
        <f>'Indicator Data'!O181</f>
        <v>0</v>
      </c>
      <c r="BA179" s="196">
        <f>'Indicator Data'!P181</f>
        <v>0</v>
      </c>
      <c r="BB179" s="193">
        <f t="shared" si="91"/>
        <v>0</v>
      </c>
      <c r="BC179" s="191">
        <f t="shared" si="92"/>
        <v>0.92571549666380726</v>
      </c>
      <c r="BD179" s="68"/>
      <c r="BE179" s="43"/>
    </row>
    <row r="180" spans="1:57" x14ac:dyDescent="0.2">
      <c r="A180" s="70" t="s">
        <v>334</v>
      </c>
      <c r="B180" s="69" t="s">
        <v>333</v>
      </c>
      <c r="C180" s="196">
        <f>IF('Indicator Data'!C182=0,0,IF(LOG('Indicator Data'!C182)&gt;C$194,10,IF(LOG('Indicator Data'!C182)&lt;C$195,0,10-(C$194-LOG('Indicator Data'!C182))/(C$194-C$195)*10)))</f>
        <v>0</v>
      </c>
      <c r="D180" s="196">
        <f>IF('Indicator Data'!D182=0,0,IF(LOG('Indicator Data'!D182)&gt;D$194,10,IF(LOG('Indicator Data'!D182)&lt;D$195,0,10-(D$194-LOG('Indicator Data'!D182))/(D$194-D$195)*10)))</f>
        <v>0</v>
      </c>
      <c r="E180" s="196">
        <f t="shared" si="62"/>
        <v>0</v>
      </c>
      <c r="F180" s="196">
        <f>IF('Indicator Data'!E182=0,0,IF(LOG('Indicator Data'!E182)&gt;F$194,10,IF(LOG('Indicator Data'!E182)&lt;F$195,0,10-(F$194-LOG('Indicator Data'!E182))/(F$194-F$195)*10)))</f>
        <v>0</v>
      </c>
      <c r="G180" s="196">
        <f>IF('Indicator Data'!F182=0,0,IF(LOG('Indicator Data'!F182)&gt;G$194,10,IF(LOG('Indicator Data'!F182)&lt;G$195,0,10-(G$194-LOG('Indicator Data'!F182))/(G$194-G$195)*10)))</f>
        <v>0</v>
      </c>
      <c r="H180" s="196">
        <f>IF('Indicator Data'!G182=0,0,IF(LOG('Indicator Data'!G182)&gt;H$194,10,IF(LOG('Indicator Data'!G182)&lt;H$195,0,10-(H$194-LOG('Indicator Data'!G182))/(H$194-H$195)*10)))</f>
        <v>0</v>
      </c>
      <c r="I180" s="196">
        <f>IF('Indicator Data'!H182=0,0,IF(LOG('Indicator Data'!H182)&gt;I$194,10,IF(LOG('Indicator Data'!H182)&lt;I$195,0,10-(I$194-LOG('Indicator Data'!H182))/(I$194-I$195)*10)))</f>
        <v>0</v>
      </c>
      <c r="J180" s="196">
        <f t="shared" si="63"/>
        <v>0</v>
      </c>
      <c r="K180" s="196">
        <f>IF('Indicator Data'!I182=0,0,IF(LOG('Indicator Data'!I182)&gt;K$194,10,IF(LOG('Indicator Data'!I182)&lt;K$195,0,10-(K$194-LOG('Indicator Data'!I182))/(K$194-K$195)*10)))</f>
        <v>0</v>
      </c>
      <c r="L180" s="196">
        <f t="shared" si="64"/>
        <v>0</v>
      </c>
      <c r="M180" s="196">
        <f>IF('Indicator Data'!J182=0,0,IF(LOG('Indicator Data'!J182)&gt;M$194,10,IF(LOG('Indicator Data'!J182)&lt;M$195,0,10-(M$194-LOG('Indicator Data'!J182))/(M$194-M$195)*10)))</f>
        <v>0</v>
      </c>
      <c r="N180" s="199">
        <f>'Indicator Data'!C182/'Indicator Data'!$AX182</f>
        <v>1.6925667753831723E-4</v>
      </c>
      <c r="O180" s="199">
        <f>'Indicator Data'!D182/'Indicator Data'!$AX182</f>
        <v>0</v>
      </c>
      <c r="P180" s="199">
        <f>'Indicator Data'!E182/'Indicator Data'!$AX182</f>
        <v>0</v>
      </c>
      <c r="Q180" s="199">
        <f>'Indicator Data'!F182/'Indicator Data'!$AX182</f>
        <v>3.0376670716889426E-4</v>
      </c>
      <c r="R180" s="199">
        <f>'Indicator Data'!G182/'Indicator Data'!$AX182</f>
        <v>0</v>
      </c>
      <c r="S180" s="199">
        <f>'Indicator Data'!H182/'Indicator Data'!$AX182</f>
        <v>0</v>
      </c>
      <c r="T180" s="199">
        <f>'Indicator Data'!I182/'Indicator Data'!$AX182</f>
        <v>0</v>
      </c>
      <c r="U180" s="199">
        <f>'Indicator Data'!J182/'Indicator Data'!$AX182</f>
        <v>0</v>
      </c>
      <c r="V180" s="196">
        <f t="shared" si="65"/>
        <v>0.84628338769158518</v>
      </c>
      <c r="W180" s="196">
        <f t="shared" si="66"/>
        <v>0</v>
      </c>
      <c r="X180" s="196">
        <f t="shared" si="67"/>
        <v>0.43152116714191086</v>
      </c>
      <c r="Y180" s="196">
        <f t="shared" si="68"/>
        <v>0</v>
      </c>
      <c r="Z180" s="196">
        <f t="shared" si="69"/>
        <v>0.60753341433778907</v>
      </c>
      <c r="AA180" s="196">
        <f t="shared" si="70"/>
        <v>0</v>
      </c>
      <c r="AB180" s="196">
        <f t="shared" si="71"/>
        <v>0</v>
      </c>
      <c r="AC180" s="196">
        <f t="shared" si="72"/>
        <v>0</v>
      </c>
      <c r="AD180" s="196">
        <f t="shared" si="73"/>
        <v>0</v>
      </c>
      <c r="AE180" s="196">
        <f t="shared" si="74"/>
        <v>0</v>
      </c>
      <c r="AF180" s="196">
        <f t="shared" si="75"/>
        <v>0</v>
      </c>
      <c r="AG180" s="196">
        <f>IF('Indicator Data'!K182=0,0,IF('Indicator Data'!K182&gt;AG$194,10,IF('Indicator Data'!K182&lt;AG$195,0,10-(AG$194-'Indicator Data'!K182)/(AG$194-AG$195)*10)))</f>
        <v>1.4492753623188417</v>
      </c>
      <c r="AH180" s="196">
        <f t="shared" si="76"/>
        <v>0.42314169384579259</v>
      </c>
      <c r="AI180" s="196">
        <f t="shared" si="77"/>
        <v>0</v>
      </c>
      <c r="AJ180" s="196">
        <f t="shared" si="78"/>
        <v>0</v>
      </c>
      <c r="AK180" s="196">
        <f t="shared" si="79"/>
        <v>0</v>
      </c>
      <c r="AL180" s="196">
        <f t="shared" si="80"/>
        <v>0</v>
      </c>
      <c r="AM180" s="196">
        <f t="shared" si="81"/>
        <v>0</v>
      </c>
      <c r="AN180" s="196">
        <f t="shared" si="82"/>
        <v>0</v>
      </c>
      <c r="AO180" s="193">
        <f t="shared" si="83"/>
        <v>0.21789714605255819</v>
      </c>
      <c r="AP180" s="193">
        <f t="shared" si="84"/>
        <v>0</v>
      </c>
      <c r="AQ180" s="193">
        <f t="shared" si="85"/>
        <v>0.30803660183196396</v>
      </c>
      <c r="AR180" s="193">
        <f t="shared" si="86"/>
        <v>0</v>
      </c>
      <c r="AS180" s="196">
        <f t="shared" si="87"/>
        <v>0.72463768115942084</v>
      </c>
      <c r="AT180" s="196" t="str">
        <f>IF('Indicator Data'!AY182&lt;1000,"x",IF('Indicator Data'!L182&gt;AT$194,10,IF('Indicator Data'!L182&lt;AT$195,0,10-(AT$194-'Indicator Data'!L182)/(AT$194-AT$195)*10)))</f>
        <v>x</v>
      </c>
      <c r="AU180" s="193">
        <f t="shared" si="88"/>
        <v>0.72463768115942084</v>
      </c>
      <c r="AV180" s="191">
        <f t="shared" si="89"/>
        <v>0.2534245520952183</v>
      </c>
      <c r="AW180" s="196">
        <f>IF('Indicator Data'!M182=0,0,IF('Indicator Data'!M182&gt;AW$194,10,IF('Indicator Data'!M182&lt;AW$195,0,10-(AW$194-'Indicator Data'!M182)/(AW$194-AW$195)*10)))</f>
        <v>1.1374410629894527E-2</v>
      </c>
      <c r="AX180" s="196">
        <f>IF('Indicator Data'!N182=0,0,IF(LOG('Indicator Data'!N182)&gt;LOG(AX$194),10,IF(LOG('Indicator Data'!N182)&lt;LOG(AX$195),0,10-(LOG(AX$194)-LOG('Indicator Data'!N182))/(LOG(AX$194)-LOG(AX$195))*10)))</f>
        <v>0</v>
      </c>
      <c r="AY180" s="193">
        <f t="shared" si="90"/>
        <v>5.6886615541095076E-3</v>
      </c>
      <c r="AZ180" s="196">
        <f>'Indicator Data'!O182</f>
        <v>0</v>
      </c>
      <c r="BA180" s="196">
        <f>'Indicator Data'!P182</f>
        <v>0</v>
      </c>
      <c r="BB180" s="193">
        <f t="shared" si="91"/>
        <v>0</v>
      </c>
      <c r="BC180" s="191">
        <f t="shared" si="92"/>
        <v>3.9820630878766548E-3</v>
      </c>
      <c r="BD180" s="68"/>
      <c r="BE180" s="43"/>
    </row>
    <row r="181" spans="1:57" x14ac:dyDescent="0.2">
      <c r="A181" s="70" t="s">
        <v>336</v>
      </c>
      <c r="B181" s="69" t="s">
        <v>335</v>
      </c>
      <c r="C181" s="196">
        <f>IF('Indicator Data'!C183=0,0,IF(LOG('Indicator Data'!C183)&gt;C$194,10,IF(LOG('Indicator Data'!C183)&lt;C$195,0,10-(C$194-LOG('Indicator Data'!C183))/(C$194-C$195)*10)))</f>
        <v>8.7175033928716932</v>
      </c>
      <c r="D181" s="196">
        <f>IF('Indicator Data'!D183=0,0,IF(LOG('Indicator Data'!D183)&gt;D$194,10,IF(LOG('Indicator Data'!D183)&lt;D$195,0,10-(D$194-LOG('Indicator Data'!D183))/(D$194-D$195)*10)))</f>
        <v>0</v>
      </c>
      <c r="E181" s="196">
        <f t="shared" si="62"/>
        <v>5.9540149016370902</v>
      </c>
      <c r="F181" s="196">
        <f>IF('Indicator Data'!E183=0,0,IF(LOG('Indicator Data'!E183)&gt;F$194,10,IF(LOG('Indicator Data'!E183)&lt;F$195,0,10-(F$194-LOG('Indicator Data'!E183))/(F$194-F$195)*10)))</f>
        <v>7.4967378957791393</v>
      </c>
      <c r="G181" s="196">
        <f>IF('Indicator Data'!F183=0,0,IF(LOG('Indicator Data'!F183)&gt;G$194,10,IF(LOG('Indicator Data'!F183)&lt;G$195,0,10-(G$194-LOG('Indicator Data'!F183))/(G$194-G$195)*10)))</f>
        <v>0</v>
      </c>
      <c r="H181" s="196">
        <f>IF('Indicator Data'!G183=0,0,IF(LOG('Indicator Data'!G183)&gt;H$194,10,IF(LOG('Indicator Data'!G183)&lt;H$195,0,10-(H$194-LOG('Indicator Data'!G183))/(H$194-H$195)*10)))</f>
        <v>0</v>
      </c>
      <c r="I181" s="196">
        <f>IF('Indicator Data'!H183=0,0,IF(LOG('Indicator Data'!H183)&gt;I$194,10,IF(LOG('Indicator Data'!H183)&lt;I$195,0,10-(I$194-LOG('Indicator Data'!H183))/(I$194-I$195)*10)))</f>
        <v>0</v>
      </c>
      <c r="J181" s="196">
        <f t="shared" si="63"/>
        <v>0</v>
      </c>
      <c r="K181" s="196">
        <f>IF('Indicator Data'!I183=0,0,IF(LOG('Indicator Data'!I183)&gt;K$194,10,IF(LOG('Indicator Data'!I183)&lt;K$195,0,10-(K$194-LOG('Indicator Data'!I183))/(K$194-K$195)*10)))</f>
        <v>0</v>
      </c>
      <c r="L181" s="196">
        <f t="shared" si="64"/>
        <v>0</v>
      </c>
      <c r="M181" s="196">
        <f>IF('Indicator Data'!J183=0,0,IF(LOG('Indicator Data'!J183)&gt;M$194,10,IF(LOG('Indicator Data'!J183)&lt;M$195,0,10-(M$194-LOG('Indicator Data'!J183))/(M$194-M$195)*10)))</f>
        <v>10</v>
      </c>
      <c r="N181" s="199">
        <f>'Indicator Data'!C183/'Indicator Data'!$AX183</f>
        <v>8.166906266561481E-4</v>
      </c>
      <c r="O181" s="199">
        <f>'Indicator Data'!D183/'Indicator Data'!$AX183</f>
        <v>0</v>
      </c>
      <c r="P181" s="199">
        <f>'Indicator Data'!E183/'Indicator Data'!$AX183</f>
        <v>2.6530862711274283E-4</v>
      </c>
      <c r="Q181" s="199">
        <f>'Indicator Data'!F183/'Indicator Data'!$AX183</f>
        <v>0</v>
      </c>
      <c r="R181" s="199">
        <f>'Indicator Data'!G183/'Indicator Data'!$AX183</f>
        <v>0</v>
      </c>
      <c r="S181" s="199">
        <f>'Indicator Data'!H183/'Indicator Data'!$AX183</f>
        <v>0</v>
      </c>
      <c r="T181" s="199">
        <f>'Indicator Data'!I183/'Indicator Data'!$AX183</f>
        <v>0</v>
      </c>
      <c r="U181" s="199">
        <f>'Indicator Data'!J183/'Indicator Data'!$AX183</f>
        <v>4.4543989114476466E-3</v>
      </c>
      <c r="V181" s="196">
        <f t="shared" si="65"/>
        <v>4.0834531332807398</v>
      </c>
      <c r="W181" s="196">
        <f t="shared" si="66"/>
        <v>0</v>
      </c>
      <c r="X181" s="196">
        <f t="shared" si="67"/>
        <v>2.2745343620210159</v>
      </c>
      <c r="Y181" s="196">
        <f t="shared" si="68"/>
        <v>0.37901232444677468</v>
      </c>
      <c r="Z181" s="196">
        <f t="shared" si="69"/>
        <v>0</v>
      </c>
      <c r="AA181" s="196">
        <f t="shared" si="70"/>
        <v>0</v>
      </c>
      <c r="AB181" s="196">
        <f t="shared" si="71"/>
        <v>0</v>
      </c>
      <c r="AC181" s="196">
        <f t="shared" si="72"/>
        <v>0</v>
      </c>
      <c r="AD181" s="196">
        <f t="shared" si="73"/>
        <v>0</v>
      </c>
      <c r="AE181" s="196">
        <f t="shared" si="74"/>
        <v>0</v>
      </c>
      <c r="AF181" s="196">
        <f t="shared" si="75"/>
        <v>1.484799637149214</v>
      </c>
      <c r="AG181" s="196">
        <f>IF('Indicator Data'!K183=0,0,IF('Indicator Data'!K183&gt;AG$194,10,IF('Indicator Data'!K183&lt;AG$195,0,10-(AG$194-'Indicator Data'!K183)/(AG$194-AG$195)*10)))</f>
        <v>8.695652173913043</v>
      </c>
      <c r="AH181" s="196">
        <f t="shared" si="76"/>
        <v>6.4004782630762165</v>
      </c>
      <c r="AI181" s="196">
        <f t="shared" si="77"/>
        <v>0</v>
      </c>
      <c r="AJ181" s="196">
        <f t="shared" si="78"/>
        <v>0</v>
      </c>
      <c r="AK181" s="196">
        <f t="shared" si="79"/>
        <v>0</v>
      </c>
      <c r="AL181" s="196">
        <f t="shared" si="80"/>
        <v>0</v>
      </c>
      <c r="AM181" s="196">
        <f t="shared" si="81"/>
        <v>0</v>
      </c>
      <c r="AN181" s="196">
        <f t="shared" si="82"/>
        <v>7.8406521773014486</v>
      </c>
      <c r="AO181" s="193">
        <f t="shared" si="83"/>
        <v>4.3604758478593038</v>
      </c>
      <c r="AP181" s="193">
        <f t="shared" si="84"/>
        <v>4.8829644848011355</v>
      </c>
      <c r="AQ181" s="193">
        <f t="shared" si="85"/>
        <v>0</v>
      </c>
      <c r="AR181" s="193">
        <f t="shared" si="86"/>
        <v>0</v>
      </c>
      <c r="AS181" s="196">
        <f t="shared" si="87"/>
        <v>8.2681521756072449</v>
      </c>
      <c r="AT181" s="196">
        <f>IF('Indicator Data'!AY183&lt;1000,"x",IF('Indicator Data'!L183&gt;AT$194,10,IF('Indicator Data'!L183&lt;AT$195,0,10-(AT$194-'Indicator Data'!L183)/(AT$194-AT$195)*10)))</f>
        <v>2.2222222222222223</v>
      </c>
      <c r="AU181" s="193">
        <f t="shared" si="88"/>
        <v>5.2451871989147332</v>
      </c>
      <c r="AV181" s="191">
        <f t="shared" si="89"/>
        <v>3.2277580761268965</v>
      </c>
      <c r="AW181" s="196">
        <f>IF('Indicator Data'!M183=0,0,IF('Indicator Data'!M183&gt;AW$194,10,IF('Indicator Data'!M183&lt;AW$195,0,10-(AW$194-'Indicator Data'!M183)/(AW$194-AW$195)*10)))</f>
        <v>6.7298103858742149</v>
      </c>
      <c r="AX181" s="196">
        <f>IF('Indicator Data'!N183=0,0,IF(LOG('Indicator Data'!N183)&gt;LOG(AX$194),10,IF(LOG('Indicator Data'!N183)&lt;LOG(AX$195),0,10-(LOG(AX$194)-LOG('Indicator Data'!N183))/(LOG(AX$194)-LOG(AX$195))*10)))</f>
        <v>7.5021944144221067</v>
      </c>
      <c r="AY181" s="193">
        <f t="shared" si="90"/>
        <v>7.1347120691985566</v>
      </c>
      <c r="AZ181" s="196">
        <f>'Indicator Data'!O183</f>
        <v>4</v>
      </c>
      <c r="BA181" s="196">
        <f>'Indicator Data'!P183</f>
        <v>3</v>
      </c>
      <c r="BB181" s="193">
        <f t="shared" si="91"/>
        <v>8</v>
      </c>
      <c r="BC181" s="191">
        <f t="shared" si="92"/>
        <v>8</v>
      </c>
      <c r="BD181" s="68"/>
      <c r="BE181" s="43"/>
    </row>
    <row r="182" spans="1:57" x14ac:dyDescent="0.2">
      <c r="A182" s="70" t="s">
        <v>338</v>
      </c>
      <c r="B182" s="69" t="s">
        <v>337</v>
      </c>
      <c r="C182" s="196">
        <f>IF('Indicator Data'!C184=0,0,IF(LOG('Indicator Data'!C184)&gt;C$194,10,IF(LOG('Indicator Data'!C184)&lt;C$195,0,10-(C$194-LOG('Indicator Data'!C184))/(C$194-C$195)*10)))</f>
        <v>7.314943053521759</v>
      </c>
      <c r="D182" s="196">
        <f>IF('Indicator Data'!D184=0,0,IF(LOG('Indicator Data'!D184)&gt;D$194,10,IF(LOG('Indicator Data'!D184)&lt;D$195,0,10-(D$194-LOG('Indicator Data'!D184))/(D$194-D$195)*10)))</f>
        <v>0</v>
      </c>
      <c r="E182" s="196">
        <f t="shared" si="62"/>
        <v>4.6165252825669896</v>
      </c>
      <c r="F182" s="196">
        <f>IF('Indicator Data'!E184=0,0,IF(LOG('Indicator Data'!E184)&gt;F$194,10,IF(LOG('Indicator Data'!E184)&lt;F$195,0,10-(F$194-LOG('Indicator Data'!E184))/(F$194-F$195)*10)))</f>
        <v>9.6807112546274823</v>
      </c>
      <c r="G182" s="196">
        <f>IF('Indicator Data'!F184=0,0,IF(LOG('Indicator Data'!F184)&gt;G$194,10,IF(LOG('Indicator Data'!F184)&lt;G$195,0,10-(G$194-LOG('Indicator Data'!F184))/(G$194-G$195)*10)))</f>
        <v>0</v>
      </c>
      <c r="H182" s="196">
        <f>IF('Indicator Data'!G184=0,0,IF(LOG('Indicator Data'!G184)&gt;H$194,10,IF(LOG('Indicator Data'!G184)&lt;H$195,0,10-(H$194-LOG('Indicator Data'!G184))/(H$194-H$195)*10)))</f>
        <v>0</v>
      </c>
      <c r="I182" s="196">
        <f>IF('Indicator Data'!H184=0,0,IF(LOG('Indicator Data'!H184)&gt;I$194,10,IF(LOG('Indicator Data'!H184)&lt;I$195,0,10-(I$194-LOG('Indicator Data'!H184))/(I$194-I$195)*10)))</f>
        <v>0</v>
      </c>
      <c r="J182" s="196">
        <f t="shared" si="63"/>
        <v>0</v>
      </c>
      <c r="K182" s="196">
        <f>IF('Indicator Data'!I184=0,0,IF(LOG('Indicator Data'!I184)&gt;K$194,10,IF(LOG('Indicator Data'!I184)&lt;K$195,0,10-(K$194-LOG('Indicator Data'!I184))/(K$194-K$195)*10)))</f>
        <v>0</v>
      </c>
      <c r="L182" s="196">
        <f t="shared" si="64"/>
        <v>0</v>
      </c>
      <c r="M182" s="196">
        <f>IF('Indicator Data'!J184=0,0,IF(LOG('Indicator Data'!J184)&gt;M$194,10,IF(LOG('Indicator Data'!J184)&lt;M$195,0,10-(M$194-LOG('Indicator Data'!J184))/(M$194-M$195)*10)))</f>
        <v>0</v>
      </c>
      <c r="N182" s="199">
        <f>'Indicator Data'!C184/'Indicator Data'!$AX184</f>
        <v>1.8538095000083304E-4</v>
      </c>
      <c r="O182" s="199">
        <f>'Indicator Data'!D184/'Indicator Data'!$AX184</f>
        <v>0</v>
      </c>
      <c r="P182" s="199">
        <f>'Indicator Data'!E184/'Indicator Data'!$AX184</f>
        <v>1.638220604269987E-3</v>
      </c>
      <c r="Q182" s="199">
        <f>'Indicator Data'!F184/'Indicator Data'!$AX184</f>
        <v>0</v>
      </c>
      <c r="R182" s="199">
        <f>'Indicator Data'!G184/'Indicator Data'!$AX184</f>
        <v>0</v>
      </c>
      <c r="S182" s="199">
        <f>'Indicator Data'!H184/'Indicator Data'!$AX184</f>
        <v>0</v>
      </c>
      <c r="T182" s="199">
        <f>'Indicator Data'!I184/'Indicator Data'!$AX184</f>
        <v>0</v>
      </c>
      <c r="U182" s="199">
        <f>'Indicator Data'!J184/'Indicator Data'!$AX184</f>
        <v>0</v>
      </c>
      <c r="V182" s="196">
        <f t="shared" si="65"/>
        <v>0.92690475000416583</v>
      </c>
      <c r="W182" s="196">
        <f t="shared" si="66"/>
        <v>0</v>
      </c>
      <c r="X182" s="196">
        <f t="shared" si="67"/>
        <v>0.47354332252598519</v>
      </c>
      <c r="Y182" s="196">
        <f t="shared" si="68"/>
        <v>2.3403151489571243</v>
      </c>
      <c r="Z182" s="196">
        <f t="shared" si="69"/>
        <v>0</v>
      </c>
      <c r="AA182" s="196">
        <f t="shared" si="70"/>
        <v>0</v>
      </c>
      <c r="AB182" s="196">
        <f t="shared" si="71"/>
        <v>0</v>
      </c>
      <c r="AC182" s="196">
        <f t="shared" si="72"/>
        <v>0</v>
      </c>
      <c r="AD182" s="196">
        <f t="shared" si="73"/>
        <v>0</v>
      </c>
      <c r="AE182" s="196">
        <f t="shared" si="74"/>
        <v>0</v>
      </c>
      <c r="AF182" s="196">
        <f t="shared" si="75"/>
        <v>0</v>
      </c>
      <c r="AG182" s="196">
        <f>IF('Indicator Data'!K184=0,0,IF('Indicator Data'!K184&gt;AG$194,10,IF('Indicator Data'!K184&lt;AG$195,0,10-(AG$194-'Indicator Data'!K184)/(AG$194-AG$195)*10)))</f>
        <v>1.4492753623188417</v>
      </c>
      <c r="AH182" s="196">
        <f t="shared" si="76"/>
        <v>4.1209239017629624</v>
      </c>
      <c r="AI182" s="196">
        <f t="shared" si="77"/>
        <v>0</v>
      </c>
      <c r="AJ182" s="196">
        <f t="shared" si="78"/>
        <v>0</v>
      </c>
      <c r="AK182" s="196">
        <f t="shared" si="79"/>
        <v>0</v>
      </c>
      <c r="AL182" s="196">
        <f t="shared" si="80"/>
        <v>0</v>
      </c>
      <c r="AM182" s="196">
        <f t="shared" si="81"/>
        <v>0</v>
      </c>
      <c r="AN182" s="196">
        <f t="shared" si="82"/>
        <v>0</v>
      </c>
      <c r="AO182" s="193">
        <f t="shared" si="83"/>
        <v>2.7992763551789173</v>
      </c>
      <c r="AP182" s="193">
        <f t="shared" si="84"/>
        <v>7.5691137529087849</v>
      </c>
      <c r="AQ182" s="193">
        <f t="shared" si="85"/>
        <v>0</v>
      </c>
      <c r="AR182" s="193">
        <f t="shared" si="86"/>
        <v>0</v>
      </c>
      <c r="AS182" s="196">
        <f t="shared" si="87"/>
        <v>0.72463768115942084</v>
      </c>
      <c r="AT182" s="196">
        <f>IF('Indicator Data'!AY184&lt;1000,"x",IF('Indicator Data'!L184&gt;AT$194,10,IF('Indicator Data'!L184&lt;AT$195,0,10-(AT$194-'Indicator Data'!L184)/(AT$194-AT$195)*10)))</f>
        <v>2.2222222222222223</v>
      </c>
      <c r="AU182" s="193">
        <f t="shared" si="88"/>
        <v>1.4734299516908216</v>
      </c>
      <c r="AV182" s="191">
        <f t="shared" si="89"/>
        <v>3.0036190170632553</v>
      </c>
      <c r="AW182" s="196">
        <f>IF('Indicator Data'!M184=0,0,IF('Indicator Data'!M184&gt;AW$194,10,IF('Indicator Data'!M184&lt;AW$195,0,10-(AW$194-'Indicator Data'!M184)/(AW$194-AW$195)*10)))</f>
        <v>6.0231455910334182</v>
      </c>
      <c r="AX182" s="196">
        <f>IF('Indicator Data'!N184=0,0,IF(LOG('Indicator Data'!N184)&gt;LOG(AX$194),10,IF(LOG('Indicator Data'!N184)&lt;LOG(AX$195),0,10-(LOG(AX$194)-LOG('Indicator Data'!N184))/(LOG(AX$194)-LOG(AX$195))*10)))</f>
        <v>8.6171220629645973</v>
      </c>
      <c r="AY182" s="193">
        <f t="shared" si="90"/>
        <v>7.548902486616913</v>
      </c>
      <c r="AZ182" s="196">
        <f>'Indicator Data'!O184</f>
        <v>4</v>
      </c>
      <c r="BA182" s="196">
        <f>'Indicator Data'!P184</f>
        <v>5</v>
      </c>
      <c r="BB182" s="193">
        <f t="shared" si="91"/>
        <v>9</v>
      </c>
      <c r="BC182" s="191">
        <f t="shared" si="92"/>
        <v>9</v>
      </c>
      <c r="BD182" s="68"/>
      <c r="BE182" s="43"/>
    </row>
    <row r="183" spans="1:57" x14ac:dyDescent="0.2">
      <c r="A183" s="70" t="s">
        <v>340</v>
      </c>
      <c r="B183" s="69" t="s">
        <v>339</v>
      </c>
      <c r="C183" s="196">
        <f>IF('Indicator Data'!C185=0,0,IF(LOG('Indicator Data'!C185)&gt;C$194,10,IF(LOG('Indicator Data'!C185)&lt;C$195,0,10-(C$194-LOG('Indicator Data'!C185))/(C$194-C$195)*10)))</f>
        <v>7.4227964090671907</v>
      </c>
      <c r="D183" s="196">
        <f>IF('Indicator Data'!D185=0,0,IF(LOG('Indicator Data'!D185)&gt;D$194,10,IF(LOG('Indicator Data'!D185)&lt;D$195,0,10-(D$194-LOG('Indicator Data'!D185))/(D$194-D$195)*10)))</f>
        <v>7.8899301617889037</v>
      </c>
      <c r="E183" s="196">
        <f t="shared" si="62"/>
        <v>7.6642677648986837</v>
      </c>
      <c r="F183" s="196">
        <f>IF('Indicator Data'!E185=0,0,IF(LOG('Indicator Data'!E185)&gt;F$194,10,IF(LOG('Indicator Data'!E185)&lt;F$195,0,10-(F$194-LOG('Indicator Data'!E185))/(F$194-F$195)*10)))</f>
        <v>4.8337182196217636</v>
      </c>
      <c r="G183" s="196">
        <f>IF('Indicator Data'!F185=0,0,IF(LOG('Indicator Data'!F185)&gt;G$194,10,IF(LOG('Indicator Data'!F185)&lt;G$195,0,10-(G$194-LOG('Indicator Data'!F185))/(G$194-G$195)*10)))</f>
        <v>0</v>
      </c>
      <c r="H183" s="196">
        <f>IF('Indicator Data'!G185=0,0,IF(LOG('Indicator Data'!G185)&gt;H$194,10,IF(LOG('Indicator Data'!G185)&lt;H$195,0,10-(H$194-LOG('Indicator Data'!G185))/(H$194-H$195)*10)))</f>
        <v>0</v>
      </c>
      <c r="I183" s="196">
        <f>IF('Indicator Data'!H185=0,0,IF(LOG('Indicator Data'!H185)&gt;I$194,10,IF(LOG('Indicator Data'!H185)&lt;I$195,0,10-(I$194-LOG('Indicator Data'!H185))/(I$194-I$195)*10)))</f>
        <v>0</v>
      </c>
      <c r="J183" s="196">
        <f t="shared" si="63"/>
        <v>0</v>
      </c>
      <c r="K183" s="196">
        <f>IF('Indicator Data'!I185=0,0,IF(LOG('Indicator Data'!I185)&gt;K$194,10,IF(LOG('Indicator Data'!I185)&lt;K$195,0,10-(K$194-LOG('Indicator Data'!I185))/(K$194-K$195)*10)))</f>
        <v>0</v>
      </c>
      <c r="L183" s="196">
        <f t="shared" si="64"/>
        <v>0</v>
      </c>
      <c r="M183" s="196">
        <f>IF('Indicator Data'!J185=0,0,IF(LOG('Indicator Data'!J185)&gt;M$194,10,IF(LOG('Indicator Data'!J185)&lt;M$195,0,10-(M$194-LOG('Indicator Data'!J185))/(M$194-M$195)*10)))</f>
        <v>0</v>
      </c>
      <c r="N183" s="199">
        <f>'Indicator Data'!C185/'Indicator Data'!$AX185</f>
        <v>9.9652177416249864E-4</v>
      </c>
      <c r="O183" s="199">
        <f>'Indicator Data'!D185/'Indicator Data'!$AX185</f>
        <v>2.4908482938427459E-4</v>
      </c>
      <c r="P183" s="199">
        <f>'Indicator Data'!E185/'Indicator Data'!$AX185</f>
        <v>9.1802713187459745E-5</v>
      </c>
      <c r="Q183" s="199">
        <f>'Indicator Data'!F185/'Indicator Data'!$AX185</f>
        <v>0</v>
      </c>
      <c r="R183" s="199">
        <f>'Indicator Data'!G185/'Indicator Data'!$AX185</f>
        <v>0</v>
      </c>
      <c r="S183" s="199">
        <f>'Indicator Data'!H185/'Indicator Data'!$AX185</f>
        <v>0</v>
      </c>
      <c r="T183" s="199">
        <f>'Indicator Data'!I185/'Indicator Data'!$AX185</f>
        <v>0</v>
      </c>
      <c r="U183" s="199">
        <f>'Indicator Data'!J185/'Indicator Data'!$AX185</f>
        <v>0</v>
      </c>
      <c r="V183" s="196">
        <f t="shared" si="65"/>
        <v>4.9826088708124932</v>
      </c>
      <c r="W183" s="196">
        <f t="shared" si="66"/>
        <v>2.4908482938427454</v>
      </c>
      <c r="X183" s="196">
        <f t="shared" si="67"/>
        <v>3.8427344018594463</v>
      </c>
      <c r="Y183" s="196">
        <f t="shared" si="68"/>
        <v>0.13114673312494318</v>
      </c>
      <c r="Z183" s="196">
        <f t="shared" si="69"/>
        <v>0</v>
      </c>
      <c r="AA183" s="196">
        <f t="shared" si="70"/>
        <v>0</v>
      </c>
      <c r="AB183" s="196">
        <f t="shared" si="71"/>
        <v>0</v>
      </c>
      <c r="AC183" s="196">
        <f t="shared" si="72"/>
        <v>0</v>
      </c>
      <c r="AD183" s="196">
        <f t="shared" si="73"/>
        <v>0</v>
      </c>
      <c r="AE183" s="196">
        <f t="shared" si="74"/>
        <v>0</v>
      </c>
      <c r="AF183" s="196">
        <f t="shared" si="75"/>
        <v>0</v>
      </c>
      <c r="AG183" s="196">
        <f>IF('Indicator Data'!K185=0,0,IF('Indicator Data'!K185&gt;AG$194,10,IF('Indicator Data'!K185&lt;AG$195,0,10-(AG$194-'Indicator Data'!K185)/(AG$194-AG$195)*10)))</f>
        <v>0</v>
      </c>
      <c r="AH183" s="196">
        <f t="shared" si="76"/>
        <v>6.2027026399398419</v>
      </c>
      <c r="AI183" s="196">
        <f t="shared" si="77"/>
        <v>5.1903892278158246</v>
      </c>
      <c r="AJ183" s="196">
        <f t="shared" si="78"/>
        <v>0</v>
      </c>
      <c r="AK183" s="196">
        <f t="shared" si="79"/>
        <v>0</v>
      </c>
      <c r="AL183" s="196">
        <f t="shared" si="80"/>
        <v>0</v>
      </c>
      <c r="AM183" s="196">
        <f t="shared" si="81"/>
        <v>0</v>
      </c>
      <c r="AN183" s="196">
        <f t="shared" si="82"/>
        <v>0</v>
      </c>
      <c r="AO183" s="193">
        <f t="shared" si="83"/>
        <v>6.1058183226671146</v>
      </c>
      <c r="AP183" s="193">
        <f t="shared" si="84"/>
        <v>2.8089698008721293</v>
      </c>
      <c r="AQ183" s="193">
        <f t="shared" si="85"/>
        <v>0</v>
      </c>
      <c r="AR183" s="193">
        <f t="shared" si="86"/>
        <v>0</v>
      </c>
      <c r="AS183" s="196">
        <f t="shared" si="87"/>
        <v>0</v>
      </c>
      <c r="AT183" s="196">
        <f>IF('Indicator Data'!AY185&lt;1000,"x",IF('Indicator Data'!L185&gt;AT$194,10,IF('Indicator Data'!L185&lt;AT$195,0,10-(AT$194-'Indicator Data'!L185)/(AT$194-AT$195)*10)))</f>
        <v>7.7777777777777786</v>
      </c>
      <c r="AU183" s="193">
        <f t="shared" si="88"/>
        <v>3.8888888888888893</v>
      </c>
      <c r="AV183" s="191">
        <f t="shared" si="89"/>
        <v>2.9121073186574935</v>
      </c>
      <c r="AW183" s="196">
        <f>IF('Indicator Data'!M185=0,0,IF('Indicator Data'!M185&gt;AW$194,10,IF('Indicator Data'!M185&lt;AW$195,0,10-(AW$194-'Indicator Data'!M185)/(AW$194-AW$195)*10)))</f>
        <v>0.14069802429699507</v>
      </c>
      <c r="AX183" s="196">
        <f>IF('Indicator Data'!N185=0,0,IF(LOG('Indicator Data'!N185)&gt;LOG(AX$194),10,IF(LOG('Indicator Data'!N185)&lt;LOG(AX$195),0,10-(LOG(AX$194)-LOG('Indicator Data'!N185))/(LOG(AX$194)-LOG(AX$195))*10)))</f>
        <v>0</v>
      </c>
      <c r="AY183" s="193">
        <f t="shared" si="90"/>
        <v>7.057313769790044E-2</v>
      </c>
      <c r="AZ183" s="196">
        <f>'Indicator Data'!O185</f>
        <v>0</v>
      </c>
      <c r="BA183" s="196">
        <f>'Indicator Data'!P185</f>
        <v>0</v>
      </c>
      <c r="BB183" s="193">
        <f t="shared" si="91"/>
        <v>0</v>
      </c>
      <c r="BC183" s="191">
        <f t="shared" si="92"/>
        <v>4.9401196388530307E-2</v>
      </c>
      <c r="BD183" s="68"/>
      <c r="BE183" s="43"/>
    </row>
    <row r="184" spans="1:57" x14ac:dyDescent="0.2">
      <c r="A184" s="70" t="s">
        <v>887</v>
      </c>
      <c r="B184" s="69" t="s">
        <v>341</v>
      </c>
      <c r="C184" s="196">
        <f>IF('Indicator Data'!C186=0,0,IF(LOG('Indicator Data'!C186)&gt;C$194,10,IF(LOG('Indicator Data'!C186)&lt;C$195,0,10-(C$194-LOG('Indicator Data'!C186))/(C$194-C$195)*10)))</f>
        <v>0</v>
      </c>
      <c r="D184" s="196">
        <f>IF('Indicator Data'!D186=0,0,IF(LOG('Indicator Data'!D186)&gt;D$194,10,IF(LOG('Indicator Data'!D186)&lt;D$195,0,10-(D$194-LOG('Indicator Data'!D186))/(D$194-D$195)*10)))</f>
        <v>0</v>
      </c>
      <c r="E184" s="196">
        <f t="shared" si="62"/>
        <v>0</v>
      </c>
      <c r="F184" s="196">
        <f>IF('Indicator Data'!E186=0,0,IF(LOG('Indicator Data'!E186)&gt;F$194,10,IF(LOG('Indicator Data'!E186)&lt;F$195,0,10-(F$194-LOG('Indicator Data'!E186))/(F$194-F$195)*10)))</f>
        <v>8.3477835369285014</v>
      </c>
      <c r="G184" s="196">
        <f>IF('Indicator Data'!F186=0,0,IF(LOG('Indicator Data'!F186)&gt;G$194,10,IF(LOG('Indicator Data'!F186)&lt;G$195,0,10-(G$194-LOG('Indicator Data'!F186))/(G$194-G$195)*10)))</f>
        <v>0</v>
      </c>
      <c r="H184" s="196">
        <f>IF('Indicator Data'!G186=0,0,IF(LOG('Indicator Data'!G186)&gt;H$194,10,IF(LOG('Indicator Data'!G186)&lt;H$195,0,10-(H$194-LOG('Indicator Data'!G186))/(H$194-H$195)*10)))</f>
        <v>8.3161276239117488</v>
      </c>
      <c r="I184" s="196">
        <f>IF('Indicator Data'!H186=0,0,IF(LOG('Indicator Data'!H186)&gt;I$194,10,IF(LOG('Indicator Data'!H186)&lt;I$195,0,10-(I$194-LOG('Indicator Data'!H186))/(I$194-I$195)*10)))</f>
        <v>3.8910577824939194</v>
      </c>
      <c r="J184" s="196">
        <f t="shared" si="63"/>
        <v>6.6189034322316225</v>
      </c>
      <c r="K184" s="196">
        <f>IF('Indicator Data'!I186=0,0,IF(LOG('Indicator Data'!I186)&gt;K$194,10,IF(LOG('Indicator Data'!I186)&lt;K$195,0,10-(K$194-LOG('Indicator Data'!I186))/(K$194-K$195)*10)))</f>
        <v>3.3803921600570277</v>
      </c>
      <c r="L184" s="196">
        <f t="shared" si="64"/>
        <v>5.2180647821582893</v>
      </c>
      <c r="M184" s="196">
        <f>IF('Indicator Data'!J186=0,0,IF(LOG('Indicator Data'!J186)&gt;M$194,10,IF(LOG('Indicator Data'!J186)&lt;M$195,0,10-(M$194-LOG('Indicator Data'!J186))/(M$194-M$195)*10)))</f>
        <v>0</v>
      </c>
      <c r="N184" s="199">
        <f>'Indicator Data'!C186/'Indicator Data'!$AX186</f>
        <v>0</v>
      </c>
      <c r="O184" s="199">
        <f>'Indicator Data'!D186/'Indicator Data'!$AX186</f>
        <v>0</v>
      </c>
      <c r="P184" s="199">
        <f>'Indicator Data'!E186/'Indicator Data'!$AX186</f>
        <v>3.4062391448846696E-4</v>
      </c>
      <c r="Q184" s="199">
        <f>'Indicator Data'!F186/'Indicator Data'!$AX186</f>
        <v>0</v>
      </c>
      <c r="R184" s="199">
        <f>'Indicator Data'!G186/'Indicator Data'!$AX186</f>
        <v>2.2450474931894329E-3</v>
      </c>
      <c r="S184" s="199">
        <f>'Indicator Data'!H186/'Indicator Data'!$AX186</f>
        <v>2.2933960257319036E-6</v>
      </c>
      <c r="T184" s="199">
        <f>'Indicator Data'!I186/'Indicator Data'!$AX186</f>
        <v>1.0920933455866207E-6</v>
      </c>
      <c r="U184" s="199">
        <f>'Indicator Data'!J186/'Indicator Data'!$AX186</f>
        <v>0</v>
      </c>
      <c r="V184" s="196">
        <f t="shared" si="65"/>
        <v>0</v>
      </c>
      <c r="W184" s="196">
        <f t="shared" si="66"/>
        <v>0</v>
      </c>
      <c r="X184" s="196">
        <f t="shared" si="67"/>
        <v>0</v>
      </c>
      <c r="Y184" s="196">
        <f t="shared" si="68"/>
        <v>0.48660559212638077</v>
      </c>
      <c r="Z184" s="196">
        <f t="shared" si="69"/>
        <v>0</v>
      </c>
      <c r="AA184" s="196">
        <f t="shared" si="70"/>
        <v>0.44900949863788675</v>
      </c>
      <c r="AB184" s="196">
        <f t="shared" si="71"/>
        <v>2.2933960257319086E-2</v>
      </c>
      <c r="AC184" s="196">
        <f t="shared" si="72"/>
        <v>0.23805857378255307</v>
      </c>
      <c r="AD184" s="196">
        <f t="shared" si="73"/>
        <v>3.6403111519554443E-2</v>
      </c>
      <c r="AE184" s="196">
        <f t="shared" si="74"/>
        <v>0.13769405373413968</v>
      </c>
      <c r="AF184" s="196">
        <f t="shared" si="75"/>
        <v>0</v>
      </c>
      <c r="AG184" s="196">
        <f>IF('Indicator Data'!K186=0,0,IF('Indicator Data'!K186&gt;AG$194,10,IF('Indicator Data'!K186&lt;AG$195,0,10-(AG$194-'Indicator Data'!K186)/(AG$194-AG$195)*10)))</f>
        <v>0</v>
      </c>
      <c r="AH184" s="196">
        <f t="shared" si="76"/>
        <v>0</v>
      </c>
      <c r="AI184" s="196">
        <f t="shared" si="77"/>
        <v>0</v>
      </c>
      <c r="AJ184" s="196">
        <f t="shared" si="78"/>
        <v>4.3825685612748178</v>
      </c>
      <c r="AK184" s="196">
        <f t="shared" si="79"/>
        <v>1.9569958713756193</v>
      </c>
      <c r="AL184" s="196">
        <f t="shared" si="80"/>
        <v>3.2629359157765214</v>
      </c>
      <c r="AM184" s="196">
        <f t="shared" si="81"/>
        <v>1.7083976357882911</v>
      </c>
      <c r="AN184" s="196">
        <f t="shared" si="82"/>
        <v>0</v>
      </c>
      <c r="AO184" s="193">
        <f t="shared" si="83"/>
        <v>0</v>
      </c>
      <c r="AP184" s="193">
        <f t="shared" si="84"/>
        <v>5.6927175242012584</v>
      </c>
      <c r="AQ184" s="193">
        <f t="shared" si="85"/>
        <v>0</v>
      </c>
      <c r="AR184" s="193">
        <f t="shared" si="86"/>
        <v>3.0695406733145463</v>
      </c>
      <c r="AS184" s="196">
        <f t="shared" si="87"/>
        <v>0</v>
      </c>
      <c r="AT184" s="196">
        <f>IF('Indicator Data'!AY186&lt;1000,"x",IF('Indicator Data'!L186&gt;AT$194,10,IF('Indicator Data'!L186&lt;AT$195,0,10-(AT$194-'Indicator Data'!L186)/(AT$194-AT$195)*10)))</f>
        <v>0</v>
      </c>
      <c r="AU184" s="193">
        <f t="shared" si="88"/>
        <v>0</v>
      </c>
      <c r="AV184" s="191">
        <f t="shared" si="89"/>
        <v>2.0892366810188276</v>
      </c>
      <c r="AW184" s="196">
        <f>IF('Indicator Data'!M186=0,0,IF('Indicator Data'!M186&gt;AW$194,10,IF('Indicator Data'!M186&lt;AW$195,0,10-(AW$194-'Indicator Data'!M186)/(AW$194-AW$195)*10)))</f>
        <v>4.3820326058111894</v>
      </c>
      <c r="AX184" s="196">
        <f>IF('Indicator Data'!N186=0,0,IF(LOG('Indicator Data'!N186)&gt;LOG(AX$194),10,IF(LOG('Indicator Data'!N186)&lt;LOG(AX$195),0,10-(LOG(AX$194)-LOG('Indicator Data'!N186))/(LOG(AX$194)-LOG(AX$195))*10)))</f>
        <v>5.6470154799209062</v>
      </c>
      <c r="AY184" s="193">
        <f t="shared" si="90"/>
        <v>5.0474217669292045</v>
      </c>
      <c r="AZ184" s="196">
        <f>'Indicator Data'!O186</f>
        <v>0</v>
      </c>
      <c r="BA184" s="196">
        <f>'Indicator Data'!P186</f>
        <v>3</v>
      </c>
      <c r="BB184" s="193">
        <f t="shared" si="91"/>
        <v>0</v>
      </c>
      <c r="BC184" s="191">
        <f t="shared" si="92"/>
        <v>3.5331952368504429</v>
      </c>
      <c r="BD184" s="68"/>
      <c r="BE184" s="43"/>
    </row>
    <row r="185" spans="1:57" x14ac:dyDescent="0.2">
      <c r="A185" s="70" t="s">
        <v>343</v>
      </c>
      <c r="B185" s="69" t="s">
        <v>342</v>
      </c>
      <c r="C185" s="196">
        <f>IF('Indicator Data'!C187=0,0,IF(LOG('Indicator Data'!C187)&gt;C$194,10,IF(LOG('Indicator Data'!C187)&lt;C$195,0,10-(C$194-LOG('Indicator Data'!C187))/(C$194-C$195)*10)))</f>
        <v>10</v>
      </c>
      <c r="D185" s="196">
        <f>IF('Indicator Data'!D187=0,0,IF(LOG('Indicator Data'!D187)&gt;D$194,10,IF(LOG('Indicator Data'!D187)&lt;D$195,0,10-(D$194-LOG('Indicator Data'!D187))/(D$194-D$195)*10)))</f>
        <v>10</v>
      </c>
      <c r="E185" s="196">
        <f t="shared" si="62"/>
        <v>10</v>
      </c>
      <c r="F185" s="196">
        <f>IF('Indicator Data'!E187=0,0,IF(LOG('Indicator Data'!E187)&gt;F$194,10,IF(LOG('Indicator Data'!E187)&lt;F$195,0,10-(F$194-LOG('Indicator Data'!E187))/(F$194-F$195)*10)))</f>
        <v>10</v>
      </c>
      <c r="G185" s="196">
        <f>IF('Indicator Data'!F187=0,0,IF(LOG('Indicator Data'!F187)&gt;G$194,10,IF(LOG('Indicator Data'!F187)&lt;G$195,0,10-(G$194-LOG('Indicator Data'!F187))/(G$194-G$195)*10)))</f>
        <v>10</v>
      </c>
      <c r="H185" s="196">
        <f>IF('Indicator Data'!G187=0,0,IF(LOG('Indicator Data'!G187)&gt;H$194,10,IF(LOG('Indicator Data'!G187)&lt;H$195,0,10-(H$194-LOG('Indicator Data'!G187))/(H$194-H$195)*10)))</f>
        <v>10</v>
      </c>
      <c r="I185" s="196">
        <f>IF('Indicator Data'!H187=0,0,IF(LOG('Indicator Data'!H187)&gt;I$194,10,IF(LOG('Indicator Data'!H187)&lt;I$195,0,10-(I$194-LOG('Indicator Data'!H187))/(I$194-I$195)*10)))</f>
        <v>10</v>
      </c>
      <c r="J185" s="196">
        <f t="shared" si="63"/>
        <v>10</v>
      </c>
      <c r="K185" s="196">
        <f>IF('Indicator Data'!I187=0,0,IF(LOG('Indicator Data'!I187)&gt;K$194,10,IF(LOG('Indicator Data'!I187)&lt;K$195,0,10-(K$194-LOG('Indicator Data'!I187))/(K$194-K$195)*10)))</f>
        <v>10</v>
      </c>
      <c r="L185" s="196">
        <f t="shared" si="64"/>
        <v>10</v>
      </c>
      <c r="M185" s="196">
        <f>IF('Indicator Data'!J187=0,0,IF(LOG('Indicator Data'!J187)&gt;M$194,10,IF(LOG('Indicator Data'!J187)&lt;M$195,0,10-(M$194-LOG('Indicator Data'!J187))/(M$194-M$195)*10)))</f>
        <v>0</v>
      </c>
      <c r="N185" s="199">
        <f>'Indicator Data'!C187/'Indicator Data'!$AX187</f>
        <v>4.1778102876260318E-4</v>
      </c>
      <c r="O185" s="199">
        <f>'Indicator Data'!D187/'Indicator Data'!$AX187</f>
        <v>1.7798139774137766E-4</v>
      </c>
      <c r="P185" s="199">
        <f>'Indicator Data'!E187/'Indicator Data'!$AX187</f>
        <v>3.9705646722094847E-4</v>
      </c>
      <c r="Q185" s="199">
        <f>'Indicator Data'!F187/'Indicator Data'!$AX187</f>
        <v>1.384457683090406E-3</v>
      </c>
      <c r="R185" s="199">
        <f>'Indicator Data'!G187/'Indicator Data'!$AX187</f>
        <v>1.0849215816086935E-2</v>
      </c>
      <c r="S185" s="199">
        <f>'Indicator Data'!H187/'Indicator Data'!$AX187</f>
        <v>1.3557447063537282E-3</v>
      </c>
      <c r="T185" s="199">
        <f>'Indicator Data'!I187/'Indicator Data'!$AX187</f>
        <v>1.5762876983203673E-4</v>
      </c>
      <c r="U185" s="199">
        <f>'Indicator Data'!J187/'Indicator Data'!$AX187</f>
        <v>0</v>
      </c>
      <c r="V185" s="196">
        <f t="shared" si="65"/>
        <v>2.0889051438130171</v>
      </c>
      <c r="W185" s="196">
        <f t="shared" si="66"/>
        <v>1.7798139774137756</v>
      </c>
      <c r="X185" s="196">
        <f t="shared" si="67"/>
        <v>1.9356610032267183</v>
      </c>
      <c r="Y185" s="196">
        <f t="shared" si="68"/>
        <v>0.56722352460135461</v>
      </c>
      <c r="Z185" s="196">
        <f t="shared" si="69"/>
        <v>2.7689153661808117</v>
      </c>
      <c r="AA185" s="196">
        <f t="shared" si="70"/>
        <v>2.1698431632173873</v>
      </c>
      <c r="AB185" s="196">
        <f t="shared" si="71"/>
        <v>10</v>
      </c>
      <c r="AC185" s="196">
        <f t="shared" si="72"/>
        <v>7.959168509424595</v>
      </c>
      <c r="AD185" s="196">
        <f t="shared" si="73"/>
        <v>5.2542923277345581</v>
      </c>
      <c r="AE185" s="196">
        <f t="shared" si="74"/>
        <v>6.8145593968078435</v>
      </c>
      <c r="AF185" s="196">
        <f t="shared" si="75"/>
        <v>0</v>
      </c>
      <c r="AG185" s="196">
        <f>IF('Indicator Data'!K187=0,0,IF('Indicator Data'!K187&gt;AG$194,10,IF('Indicator Data'!K187&lt;AG$195,0,10-(AG$194-'Indicator Data'!K187)/(AG$194-AG$195)*10)))</f>
        <v>10</v>
      </c>
      <c r="AH185" s="196">
        <f t="shared" si="76"/>
        <v>6.0444525719065085</v>
      </c>
      <c r="AI185" s="196">
        <f t="shared" si="77"/>
        <v>5.8899069887068878</v>
      </c>
      <c r="AJ185" s="196">
        <f t="shared" si="78"/>
        <v>6.0849215816086932</v>
      </c>
      <c r="AK185" s="196">
        <f t="shared" si="79"/>
        <v>10</v>
      </c>
      <c r="AL185" s="196">
        <f t="shared" si="80"/>
        <v>8.7479236380611063</v>
      </c>
      <c r="AM185" s="196">
        <f t="shared" si="81"/>
        <v>7.6271461638672786</v>
      </c>
      <c r="AN185" s="196">
        <f t="shared" si="82"/>
        <v>0</v>
      </c>
      <c r="AO185" s="193">
        <f t="shared" si="83"/>
        <v>7.9181587838259082</v>
      </c>
      <c r="AP185" s="193">
        <f t="shared" si="84"/>
        <v>7.6883299828942464</v>
      </c>
      <c r="AQ185" s="193">
        <f t="shared" si="85"/>
        <v>8.0665903962438463</v>
      </c>
      <c r="AR185" s="193">
        <f t="shared" si="86"/>
        <v>8.9261748765207631</v>
      </c>
      <c r="AS185" s="196">
        <f t="shared" si="87"/>
        <v>5</v>
      </c>
      <c r="AT185" s="196">
        <f>IF('Indicator Data'!AY187&lt;1000,"x",IF('Indicator Data'!L187&gt;AT$194,10,IF('Indicator Data'!L187&lt;AT$195,0,10-(AT$194-'Indicator Data'!L187)/(AT$194-AT$195)*10)))</f>
        <v>2.2222222222222223</v>
      </c>
      <c r="AU185" s="193">
        <f t="shared" si="88"/>
        <v>3.6111111111111112</v>
      </c>
      <c r="AV185" s="191">
        <f t="shared" si="89"/>
        <v>7.5848204630558227</v>
      </c>
      <c r="AW185" s="196">
        <f>IF('Indicator Data'!M187=0,0,IF('Indicator Data'!M187&gt;AW$194,10,IF('Indicator Data'!M187&lt;AW$195,0,10-(AW$194-'Indicator Data'!M187)/(AW$194-AW$195)*10)))</f>
        <v>3.1075603602484865</v>
      </c>
      <c r="AX185" s="196">
        <f>IF('Indicator Data'!N187=0,0,IF(LOG('Indicator Data'!N187)&gt;LOG(AX$194),10,IF(LOG('Indicator Data'!N187)&lt;LOG(AX$195),0,10-(LOG(AX$194)-LOG('Indicator Data'!N187))/(LOG(AX$194)-LOG(AX$195))*10)))</f>
        <v>4.8694499295603748</v>
      </c>
      <c r="AY185" s="193">
        <f t="shared" si="90"/>
        <v>4.0431940179194754</v>
      </c>
      <c r="AZ185" s="196">
        <f>'Indicator Data'!O187</f>
        <v>0</v>
      </c>
      <c r="BA185" s="196">
        <f>'Indicator Data'!P187</f>
        <v>0</v>
      </c>
      <c r="BB185" s="193">
        <f t="shared" si="91"/>
        <v>0</v>
      </c>
      <c r="BC185" s="191">
        <f t="shared" si="92"/>
        <v>2.8302358125436329</v>
      </c>
      <c r="BD185" s="68"/>
      <c r="BE185" s="43"/>
    </row>
    <row r="186" spans="1:57" x14ac:dyDescent="0.2">
      <c r="A186" s="70" t="s">
        <v>345</v>
      </c>
      <c r="B186" s="69" t="s">
        <v>344</v>
      </c>
      <c r="C186" s="196">
        <f>IF('Indicator Data'!C188=0,0,IF(LOG('Indicator Data'!C188)&gt;C$194,10,IF(LOG('Indicator Data'!C188)&lt;C$195,0,10-(C$194-LOG('Indicator Data'!C188))/(C$194-C$195)*10)))</f>
        <v>0</v>
      </c>
      <c r="D186" s="196">
        <f>IF('Indicator Data'!D188=0,0,IF(LOG('Indicator Data'!D188)&gt;D$194,10,IF(LOG('Indicator Data'!D188)&lt;D$195,0,10-(D$194-LOG('Indicator Data'!D188))/(D$194-D$195)*10)))</f>
        <v>0</v>
      </c>
      <c r="E186" s="196">
        <f t="shared" si="62"/>
        <v>0</v>
      </c>
      <c r="F186" s="196">
        <f>IF('Indicator Data'!E188=0,0,IF(LOG('Indicator Data'!E188)&gt;F$194,10,IF(LOG('Indicator Data'!E188)&lt;F$195,0,10-(F$194-LOG('Indicator Data'!E188))/(F$194-F$195)*10)))</f>
        <v>7.4181677288994639</v>
      </c>
      <c r="G186" s="196">
        <f>IF('Indicator Data'!F188=0,0,IF(LOG('Indicator Data'!F188)&gt;G$194,10,IF(LOG('Indicator Data'!F188)&lt;G$195,0,10-(G$194-LOG('Indicator Data'!F188))/(G$194-G$195)*10)))</f>
        <v>0</v>
      </c>
      <c r="H186" s="196">
        <f>IF('Indicator Data'!G188=0,0,IF(LOG('Indicator Data'!G188)&gt;H$194,10,IF(LOG('Indicator Data'!G188)&lt;H$195,0,10-(H$194-LOG('Indicator Data'!G188))/(H$194-H$195)*10)))</f>
        <v>0</v>
      </c>
      <c r="I186" s="196">
        <f>IF('Indicator Data'!H188=0,0,IF(LOG('Indicator Data'!H188)&gt;I$194,10,IF(LOG('Indicator Data'!H188)&lt;I$195,0,10-(I$194-LOG('Indicator Data'!H188))/(I$194-I$195)*10)))</f>
        <v>0</v>
      </c>
      <c r="J186" s="196">
        <f t="shared" si="63"/>
        <v>0</v>
      </c>
      <c r="K186" s="196">
        <f>IF('Indicator Data'!I188=0,0,IF(LOG('Indicator Data'!I188)&gt;K$194,10,IF(LOG('Indicator Data'!I188)&lt;K$195,0,10-(K$194-LOG('Indicator Data'!I188))/(K$194-K$195)*10)))</f>
        <v>0</v>
      </c>
      <c r="L186" s="196">
        <f t="shared" si="64"/>
        <v>0</v>
      </c>
      <c r="M186" s="196">
        <f>IF('Indicator Data'!J188=0,0,IF(LOG('Indicator Data'!J188)&gt;M$194,10,IF(LOG('Indicator Data'!J188)&lt;M$195,0,10-(M$194-LOG('Indicator Data'!J188))/(M$194-M$195)*10)))</f>
        <v>0</v>
      </c>
      <c r="N186" s="199">
        <f>'Indicator Data'!C188/'Indicator Data'!$AX188</f>
        <v>0</v>
      </c>
      <c r="O186" s="199">
        <f>'Indicator Data'!D188/'Indicator Data'!$AX188</f>
        <v>0</v>
      </c>
      <c r="P186" s="199">
        <f>'Indicator Data'!E188/'Indicator Data'!$AX188</f>
        <v>2.7219933185835773E-3</v>
      </c>
      <c r="Q186" s="199">
        <f>'Indicator Data'!F188/'Indicator Data'!$AX188</f>
        <v>0</v>
      </c>
      <c r="R186" s="199">
        <f>'Indicator Data'!G188/'Indicator Data'!$AX188</f>
        <v>0</v>
      </c>
      <c r="S186" s="199">
        <f>'Indicator Data'!H188/'Indicator Data'!$AX188</f>
        <v>0</v>
      </c>
      <c r="T186" s="199">
        <f>'Indicator Data'!I188/'Indicator Data'!$AX188</f>
        <v>0</v>
      </c>
      <c r="U186" s="199">
        <f>'Indicator Data'!J188/'Indicator Data'!$AX188</f>
        <v>0</v>
      </c>
      <c r="V186" s="196">
        <f t="shared" si="65"/>
        <v>0</v>
      </c>
      <c r="W186" s="196">
        <f t="shared" si="66"/>
        <v>0</v>
      </c>
      <c r="X186" s="196">
        <f t="shared" si="67"/>
        <v>0</v>
      </c>
      <c r="Y186" s="196">
        <f t="shared" si="68"/>
        <v>3.8885618836908256</v>
      </c>
      <c r="Z186" s="196">
        <f t="shared" si="69"/>
        <v>0</v>
      </c>
      <c r="AA186" s="196">
        <f t="shared" si="70"/>
        <v>0</v>
      </c>
      <c r="AB186" s="196">
        <f t="shared" si="71"/>
        <v>0</v>
      </c>
      <c r="AC186" s="196">
        <f t="shared" si="72"/>
        <v>0</v>
      </c>
      <c r="AD186" s="196">
        <f t="shared" si="73"/>
        <v>0</v>
      </c>
      <c r="AE186" s="196">
        <f t="shared" si="74"/>
        <v>0</v>
      </c>
      <c r="AF186" s="196">
        <f t="shared" si="75"/>
        <v>0</v>
      </c>
      <c r="AG186" s="196">
        <f>IF('Indicator Data'!K188=0,0,IF('Indicator Data'!K188&gt;AG$194,10,IF('Indicator Data'!K188&lt;AG$195,0,10-(AG$194-'Indicator Data'!K188)/(AG$194-AG$195)*10)))</f>
        <v>1.4492753623188417</v>
      </c>
      <c r="AH186" s="196">
        <f t="shared" si="76"/>
        <v>0</v>
      </c>
      <c r="AI186" s="196">
        <f t="shared" si="77"/>
        <v>0</v>
      </c>
      <c r="AJ186" s="196">
        <f t="shared" si="78"/>
        <v>0</v>
      </c>
      <c r="AK186" s="196">
        <f t="shared" si="79"/>
        <v>0</v>
      </c>
      <c r="AL186" s="196">
        <f t="shared" si="80"/>
        <v>0</v>
      </c>
      <c r="AM186" s="196">
        <f t="shared" si="81"/>
        <v>0</v>
      </c>
      <c r="AN186" s="196">
        <f t="shared" si="82"/>
        <v>0</v>
      </c>
      <c r="AO186" s="193">
        <f t="shared" si="83"/>
        <v>0</v>
      </c>
      <c r="AP186" s="193">
        <f t="shared" si="84"/>
        <v>5.9465718894477115</v>
      </c>
      <c r="AQ186" s="193">
        <f t="shared" si="85"/>
        <v>0</v>
      </c>
      <c r="AR186" s="193">
        <f t="shared" si="86"/>
        <v>0</v>
      </c>
      <c r="AS186" s="196">
        <f t="shared" si="87"/>
        <v>0.72463768115942084</v>
      </c>
      <c r="AT186" s="196">
        <f>IF('Indicator Data'!AY188&lt;1000,"x",IF('Indicator Data'!L188&gt;AT$194,10,IF('Indicator Data'!L188&lt;AT$195,0,10-(AT$194-'Indicator Data'!L188)/(AT$194-AT$195)*10)))</f>
        <v>1.1111111111111107</v>
      </c>
      <c r="AU186" s="193">
        <f t="shared" si="88"/>
        <v>0.91787439613526578</v>
      </c>
      <c r="AV186" s="191">
        <f t="shared" si="89"/>
        <v>1.7414640445934935</v>
      </c>
      <c r="AW186" s="196">
        <f>IF('Indicator Data'!M188=0,0,IF('Indicator Data'!M188&gt;AW$194,10,IF('Indicator Data'!M188&lt;AW$195,0,10-(AW$194-'Indicator Data'!M188)/(AW$194-AW$195)*10)))</f>
        <v>6.7967428277881936E-2</v>
      </c>
      <c r="AX186" s="196">
        <f>IF('Indicator Data'!N188=0,0,IF(LOG('Indicator Data'!N188)&gt;LOG(AX$194),10,IF(LOG('Indicator Data'!N188)&lt;LOG(AX$195),0,10-(LOG(AX$194)-LOG('Indicator Data'!N188))/(LOG(AX$194)-LOG(AX$195))*10)))</f>
        <v>0</v>
      </c>
      <c r="AY186" s="193">
        <f t="shared" si="90"/>
        <v>3.4035843879025092E-2</v>
      </c>
      <c r="AZ186" s="196">
        <f>'Indicator Data'!O188</f>
        <v>0</v>
      </c>
      <c r="BA186" s="196">
        <f>'Indicator Data'!P188</f>
        <v>0</v>
      </c>
      <c r="BB186" s="193">
        <f t="shared" si="91"/>
        <v>0</v>
      </c>
      <c r="BC186" s="191">
        <f t="shared" si="92"/>
        <v>2.3825090715317562E-2</v>
      </c>
      <c r="BD186" s="68"/>
      <c r="BE186" s="43"/>
    </row>
    <row r="187" spans="1:57" x14ac:dyDescent="0.2">
      <c r="A187" s="70" t="s">
        <v>347</v>
      </c>
      <c r="B187" s="69" t="s">
        <v>346</v>
      </c>
      <c r="C187" s="196">
        <f>IF('Indicator Data'!C189=0,0,IF(LOG('Indicator Data'!C189)&gt;C$194,10,IF(LOG('Indicator Data'!C189)&lt;C$195,0,10-(C$194-LOG('Indicator Data'!C189))/(C$194-C$195)*10)))</f>
        <v>9.4120167933868597</v>
      </c>
      <c r="D187" s="196">
        <f>IF('Indicator Data'!D189=0,0,IF(LOG('Indicator Data'!D189)&gt;D$194,10,IF(LOG('Indicator Data'!D189)&lt;D$195,0,10-(D$194-LOG('Indicator Data'!D189))/(D$194-D$195)*10)))</f>
        <v>10</v>
      </c>
      <c r="E187" s="196">
        <f t="shared" si="62"/>
        <v>9.7371087183733227</v>
      </c>
      <c r="F187" s="196">
        <f>IF('Indicator Data'!E189=0,0,IF(LOG('Indicator Data'!E189)&gt;F$194,10,IF(LOG('Indicator Data'!E189)&lt;F$195,0,10-(F$194-LOG('Indicator Data'!E189))/(F$194-F$195)*10)))</f>
        <v>9.0096734906996367</v>
      </c>
      <c r="G187" s="196">
        <f>IF('Indicator Data'!F189=0,0,IF(LOG('Indicator Data'!F189)&gt;G$194,10,IF(LOG('Indicator Data'!F189)&lt;G$195,0,10-(G$194-LOG('Indicator Data'!F189))/(G$194-G$195)*10)))</f>
        <v>0</v>
      </c>
      <c r="H187" s="196">
        <f>IF('Indicator Data'!G189=0,0,IF(LOG('Indicator Data'!G189)&gt;H$194,10,IF(LOG('Indicator Data'!G189)&lt;H$195,0,10-(H$194-LOG('Indicator Data'!G189))/(H$194-H$195)*10)))</f>
        <v>0</v>
      </c>
      <c r="I187" s="196">
        <f>IF('Indicator Data'!H189=0,0,IF(LOG('Indicator Data'!H189)&gt;I$194,10,IF(LOG('Indicator Data'!H189)&lt;I$195,0,10-(I$194-LOG('Indicator Data'!H189))/(I$194-I$195)*10)))</f>
        <v>0</v>
      </c>
      <c r="J187" s="196">
        <f t="shared" si="63"/>
        <v>0</v>
      </c>
      <c r="K187" s="196">
        <f>IF('Indicator Data'!I189=0,0,IF(LOG('Indicator Data'!I189)&gt;K$194,10,IF(LOG('Indicator Data'!I189)&lt;K$195,0,10-(K$194-LOG('Indicator Data'!I189))/(K$194-K$195)*10)))</f>
        <v>0</v>
      </c>
      <c r="L187" s="196">
        <f t="shared" si="64"/>
        <v>0</v>
      </c>
      <c r="M187" s="196">
        <f>IF('Indicator Data'!J189=0,0,IF(LOG('Indicator Data'!J189)&gt;M$194,10,IF(LOG('Indicator Data'!J189)&lt;M$195,0,10-(M$194-LOG('Indicator Data'!J189))/(M$194-M$195)*10)))</f>
        <v>8.541058535915127</v>
      </c>
      <c r="N187" s="199">
        <f>'Indicator Data'!C189/'Indicator Data'!$AX189</f>
        <v>1.9240180103445835E-3</v>
      </c>
      <c r="O187" s="199">
        <f>'Indicator Data'!D189/'Indicator Data'!$AX189</f>
        <v>1.1954034671183816E-3</v>
      </c>
      <c r="P187" s="199">
        <f>'Indicator Data'!E189/'Indicator Data'!$AX189</f>
        <v>1.3282254944429932E-3</v>
      </c>
      <c r="Q187" s="199">
        <f>'Indicator Data'!F189/'Indicator Data'!$AX189</f>
        <v>0</v>
      </c>
      <c r="R187" s="199">
        <f>'Indicator Data'!G189/'Indicator Data'!$AX189</f>
        <v>0</v>
      </c>
      <c r="S187" s="199">
        <f>'Indicator Data'!H189/'Indicator Data'!$AX189</f>
        <v>0</v>
      </c>
      <c r="T187" s="199">
        <f>'Indicator Data'!I189/'Indicator Data'!$AX189</f>
        <v>0</v>
      </c>
      <c r="U187" s="199">
        <f>'Indicator Data'!J189/'Indicator Data'!$AX189</f>
        <v>8.6263252731346189E-4</v>
      </c>
      <c r="V187" s="196">
        <f t="shared" si="65"/>
        <v>9.6200900517229169</v>
      </c>
      <c r="W187" s="196">
        <f t="shared" si="66"/>
        <v>10</v>
      </c>
      <c r="X187" s="196">
        <f t="shared" si="67"/>
        <v>9.8239863828944234</v>
      </c>
      <c r="Y187" s="196">
        <f t="shared" si="68"/>
        <v>1.8974649920614191</v>
      </c>
      <c r="Z187" s="196">
        <f t="shared" si="69"/>
        <v>0</v>
      </c>
      <c r="AA187" s="196">
        <f t="shared" si="70"/>
        <v>0</v>
      </c>
      <c r="AB187" s="196">
        <f t="shared" si="71"/>
        <v>0</v>
      </c>
      <c r="AC187" s="196">
        <f t="shared" si="72"/>
        <v>0</v>
      </c>
      <c r="AD187" s="196">
        <f t="shared" si="73"/>
        <v>0</v>
      </c>
      <c r="AE187" s="196">
        <f t="shared" si="74"/>
        <v>0</v>
      </c>
      <c r="AF187" s="196">
        <f t="shared" si="75"/>
        <v>0.28754417577115454</v>
      </c>
      <c r="AG187" s="196">
        <f>IF('Indicator Data'!K189=0,0,IF('Indicator Data'!K189&gt;AG$194,10,IF('Indicator Data'!K189&lt;AG$195,0,10-(AG$194-'Indicator Data'!K189)/(AG$194-AG$195)*10)))</f>
        <v>1.4492753623188417</v>
      </c>
      <c r="AH187" s="196">
        <f t="shared" si="76"/>
        <v>9.5160534225548883</v>
      </c>
      <c r="AI187" s="196">
        <f t="shared" si="77"/>
        <v>10</v>
      </c>
      <c r="AJ187" s="196">
        <f t="shared" si="78"/>
        <v>0</v>
      </c>
      <c r="AK187" s="196">
        <f t="shared" si="79"/>
        <v>0</v>
      </c>
      <c r="AL187" s="196">
        <f t="shared" si="80"/>
        <v>0</v>
      </c>
      <c r="AM187" s="196">
        <f t="shared" si="81"/>
        <v>0</v>
      </c>
      <c r="AN187" s="196">
        <f t="shared" si="82"/>
        <v>5.8369158099323082</v>
      </c>
      <c r="AO187" s="193">
        <f t="shared" si="83"/>
        <v>9.781256812204008</v>
      </c>
      <c r="AP187" s="193">
        <f t="shared" si="84"/>
        <v>6.7108949146351708</v>
      </c>
      <c r="AQ187" s="193">
        <f t="shared" si="85"/>
        <v>0</v>
      </c>
      <c r="AR187" s="193">
        <f t="shared" si="86"/>
        <v>0</v>
      </c>
      <c r="AS187" s="196">
        <f t="shared" si="87"/>
        <v>3.6430955861255749</v>
      </c>
      <c r="AT187" s="196">
        <f>IF('Indicator Data'!AY189&lt;1000,"x",IF('Indicator Data'!L189&gt;AT$194,10,IF('Indicator Data'!L189&lt;AT$195,0,10-(AT$194-'Indicator Data'!L189)/(AT$194-AT$195)*10)))</f>
        <v>7.7777777777777786</v>
      </c>
      <c r="AU187" s="193">
        <f t="shared" si="88"/>
        <v>5.710436681951677</v>
      </c>
      <c r="AV187" s="191">
        <f t="shared" si="89"/>
        <v>5.8841627321554473</v>
      </c>
      <c r="AW187" s="196">
        <f>IF('Indicator Data'!M189=0,0,IF('Indicator Data'!M189&gt;AW$194,10,IF('Indicator Data'!M189&lt;AW$195,0,10-(AW$194-'Indicator Data'!M189)/(AW$194-AW$195)*10)))</f>
        <v>4.8779101172822639</v>
      </c>
      <c r="AX187" s="196">
        <f>IF('Indicator Data'!N189=0,0,IF(LOG('Indicator Data'!N189)&gt;LOG(AX$194),10,IF(LOG('Indicator Data'!N189)&lt;LOG(AX$195),0,10-(LOG(AX$194)-LOG('Indicator Data'!N189))/(LOG(AX$194)-LOG(AX$195))*10)))</f>
        <v>3.0181400317561833</v>
      </c>
      <c r="AY187" s="193">
        <f t="shared" si="90"/>
        <v>4.0086386278935056</v>
      </c>
      <c r="AZ187" s="196">
        <f>'Indicator Data'!O189</f>
        <v>2</v>
      </c>
      <c r="BA187" s="196">
        <f>'Indicator Data'!P189</f>
        <v>0</v>
      </c>
      <c r="BB187" s="193">
        <f t="shared" si="91"/>
        <v>0</v>
      </c>
      <c r="BC187" s="191">
        <f t="shared" si="92"/>
        <v>2.806047039525454</v>
      </c>
      <c r="BD187" s="68"/>
      <c r="BE187" s="43"/>
    </row>
    <row r="188" spans="1:57" x14ac:dyDescent="0.2">
      <c r="A188" s="70" t="s">
        <v>349</v>
      </c>
      <c r="B188" s="69" t="s">
        <v>348</v>
      </c>
      <c r="C188" s="196">
        <f>IF('Indicator Data'!C190=0,0,IF(LOG('Indicator Data'!C190)&gt;C$194,10,IF(LOG('Indicator Data'!C190)&lt;C$195,0,10-(C$194-LOG('Indicator Data'!C190))/(C$194-C$195)*10)))</f>
        <v>3.8882199072195416</v>
      </c>
      <c r="D188" s="196">
        <f>IF('Indicator Data'!D190=0,0,IF(LOG('Indicator Data'!D190)&gt;D$194,10,IF(LOG('Indicator Data'!D190)&lt;D$195,0,10-(D$194-LOG('Indicator Data'!D190))/(D$194-D$195)*10)))</f>
        <v>4.6381713969887581</v>
      </c>
      <c r="E188" s="196">
        <f t="shared" si="62"/>
        <v>4.2734697542940729</v>
      </c>
      <c r="F188" s="196">
        <f>IF('Indicator Data'!E190=0,0,IF(LOG('Indicator Data'!E190)&gt;F$194,10,IF(LOG('Indicator Data'!E190)&lt;F$195,0,10-(F$194-LOG('Indicator Data'!E190))/(F$194-F$195)*10)))</f>
        <v>0</v>
      </c>
      <c r="G188" s="196">
        <f>IF('Indicator Data'!F190=0,0,IF(LOG('Indicator Data'!F190)&gt;G$194,10,IF(LOG('Indicator Data'!F190)&lt;G$195,0,10-(G$194-LOG('Indicator Data'!F190))/(G$194-G$195)*10)))</f>
        <v>4.7792253968846534</v>
      </c>
      <c r="H188" s="196">
        <f>IF('Indicator Data'!G190=0,0,IF(LOG('Indicator Data'!G190)&gt;H$194,10,IF(LOG('Indicator Data'!G190)&lt;H$195,0,10-(H$194-LOG('Indicator Data'!G190))/(H$194-H$195)*10)))</f>
        <v>6.6257504444780917</v>
      </c>
      <c r="I188" s="196">
        <f>IF('Indicator Data'!H190=0,0,IF(LOG('Indicator Data'!H190)&gt;I$194,10,IF(LOG('Indicator Data'!H190)&lt;I$195,0,10-(I$194-LOG('Indicator Data'!H190))/(I$194-I$195)*10)))</f>
        <v>5.3829907201104481</v>
      </c>
      <c r="J188" s="196">
        <f t="shared" si="63"/>
        <v>6.0423158010267786</v>
      </c>
      <c r="K188" s="196">
        <f>IF('Indicator Data'!I190=0,0,IF(LOG('Indicator Data'!I190)&gt;K$194,10,IF(LOG('Indicator Data'!I190)&lt;K$195,0,10-(K$194-LOG('Indicator Data'!I190))/(K$194-K$195)*10)))</f>
        <v>4.4557734092273478</v>
      </c>
      <c r="L188" s="196">
        <f t="shared" si="64"/>
        <v>5.3029664391581255</v>
      </c>
      <c r="M188" s="196">
        <f>IF('Indicator Data'!J190=0,0,IF(LOG('Indicator Data'!J190)&gt;M$194,10,IF(LOG('Indicator Data'!J190)&lt;M$195,0,10-(M$194-LOG('Indicator Data'!J190))/(M$194-M$195)*10)))</f>
        <v>0</v>
      </c>
      <c r="N188" s="199">
        <f>'Indicator Data'!C190/'Indicator Data'!$AX190</f>
        <v>1.4209358173466846E-3</v>
      </c>
      <c r="O188" s="199">
        <f>'Indicator Data'!D190/'Indicator Data'!$AX190</f>
        <v>9.7440144158340966E-4</v>
      </c>
      <c r="P188" s="199">
        <f>'Indicator Data'!E190/'Indicator Data'!$AX190</f>
        <v>0</v>
      </c>
      <c r="Q188" s="199">
        <f>'Indicator Data'!F190/'Indicator Data'!$AX190</f>
        <v>3.2283206007208336E-3</v>
      </c>
      <c r="R188" s="199">
        <f>'Indicator Data'!G190/'Indicator Data'!$AX190</f>
        <v>8.1313325130655992E-2</v>
      </c>
      <c r="S188" s="199">
        <f>'Indicator Data'!H190/'Indicator Data'!$AX190</f>
        <v>1.6299854013443423E-3</v>
      </c>
      <c r="T188" s="199">
        <f>'Indicator Data'!I190/'Indicator Data'!$AX190</f>
        <v>5.143157819775837E-4</v>
      </c>
      <c r="U188" s="199">
        <f>'Indicator Data'!J190/'Indicator Data'!$AX190</f>
        <v>0</v>
      </c>
      <c r="V188" s="196">
        <f t="shared" si="65"/>
        <v>7.1046790867334231</v>
      </c>
      <c r="W188" s="196">
        <f t="shared" si="66"/>
        <v>9.744014415834096</v>
      </c>
      <c r="X188" s="196">
        <f t="shared" si="67"/>
        <v>8.7707735328163174</v>
      </c>
      <c r="Y188" s="196">
        <f t="shared" si="68"/>
        <v>0</v>
      </c>
      <c r="Z188" s="196">
        <f t="shared" si="69"/>
        <v>6.4566412014416663</v>
      </c>
      <c r="AA188" s="196">
        <f t="shared" si="70"/>
        <v>10</v>
      </c>
      <c r="AB188" s="196">
        <f t="shared" si="71"/>
        <v>10</v>
      </c>
      <c r="AC188" s="196">
        <f t="shared" si="72"/>
        <v>10</v>
      </c>
      <c r="AD188" s="196">
        <f t="shared" si="73"/>
        <v>10</v>
      </c>
      <c r="AE188" s="196">
        <f t="shared" si="74"/>
        <v>10</v>
      </c>
      <c r="AF188" s="196">
        <f t="shared" si="75"/>
        <v>0</v>
      </c>
      <c r="AG188" s="196">
        <f>IF('Indicator Data'!K190=0,0,IF('Indicator Data'!K190&gt;AG$194,10,IF('Indicator Data'!K190&lt;AG$195,0,10-(AG$194-'Indicator Data'!K190)/(AG$194-AG$195)*10)))</f>
        <v>0</v>
      </c>
      <c r="AH188" s="196">
        <f t="shared" si="76"/>
        <v>5.4964494969764823</v>
      </c>
      <c r="AI188" s="196">
        <f t="shared" si="77"/>
        <v>7.1910929064114271</v>
      </c>
      <c r="AJ188" s="196">
        <f t="shared" si="78"/>
        <v>8.3128752222390467</v>
      </c>
      <c r="AK188" s="196">
        <f t="shared" si="79"/>
        <v>7.6914953600552245</v>
      </c>
      <c r="AL188" s="196">
        <f t="shared" si="80"/>
        <v>8.0177486168733623</v>
      </c>
      <c r="AM188" s="196">
        <f t="shared" si="81"/>
        <v>7.2278867046136739</v>
      </c>
      <c r="AN188" s="196">
        <f t="shared" si="82"/>
        <v>0</v>
      </c>
      <c r="AO188" s="193">
        <f t="shared" si="83"/>
        <v>7.1108124954748337</v>
      </c>
      <c r="AP188" s="193">
        <f t="shared" si="84"/>
        <v>0</v>
      </c>
      <c r="AQ188" s="193">
        <f t="shared" si="85"/>
        <v>5.6823385492576612</v>
      </c>
      <c r="AR188" s="193">
        <f t="shared" si="86"/>
        <v>8.5707382880893093</v>
      </c>
      <c r="AS188" s="196">
        <f t="shared" si="87"/>
        <v>0</v>
      </c>
      <c r="AT188" s="196">
        <f>IF('Indicator Data'!AY190&lt;1000,"x",IF('Indicator Data'!L190&gt;AT$194,10,IF('Indicator Data'!L190&lt;AT$195,0,10-(AT$194-'Indicator Data'!L190)/(AT$194-AT$195)*10)))</f>
        <v>2.2222222222222223</v>
      </c>
      <c r="AU188" s="193">
        <f t="shared" si="88"/>
        <v>1.1111111111111112</v>
      </c>
      <c r="AV188" s="191">
        <f t="shared" si="89"/>
        <v>5.3898759167844368</v>
      </c>
      <c r="AW188" s="196">
        <f>IF('Indicator Data'!M190=0,0,IF('Indicator Data'!M190&gt;AW$194,10,IF('Indicator Data'!M190&lt;AW$195,0,10-(AW$194-'Indicator Data'!M190)/(AW$194-AW$195)*10)))</f>
        <v>7.3667086214470601E-3</v>
      </c>
      <c r="AX188" s="196">
        <f>IF('Indicator Data'!N190=0,0,IF(LOG('Indicator Data'!N190)&gt;LOG(AX$194),10,IF(LOG('Indicator Data'!N190)&lt;LOG(AX$195),0,10-(LOG(AX$194)-LOG('Indicator Data'!N190))/(LOG(AX$194)-LOG(AX$195))*10)))</f>
        <v>0</v>
      </c>
      <c r="AY188" s="193">
        <f t="shared" si="90"/>
        <v>3.6839650326491043E-3</v>
      </c>
      <c r="AZ188" s="196">
        <f>'Indicator Data'!O190</f>
        <v>0</v>
      </c>
      <c r="BA188" s="196">
        <f>'Indicator Data'!P190</f>
        <v>0</v>
      </c>
      <c r="BB188" s="193">
        <f t="shared" si="91"/>
        <v>0</v>
      </c>
      <c r="BC188" s="191">
        <f t="shared" si="92"/>
        <v>2.5787755228543728E-3</v>
      </c>
      <c r="BD188" s="68"/>
      <c r="BE188" s="43"/>
    </row>
    <row r="189" spans="1:57" x14ac:dyDescent="0.2">
      <c r="A189" s="70" t="s">
        <v>888</v>
      </c>
      <c r="B189" s="69" t="s">
        <v>350</v>
      </c>
      <c r="C189" s="196">
        <f>IF('Indicator Data'!C191=0,0,IF(LOG('Indicator Data'!C191)&gt;C$194,10,IF(LOG('Indicator Data'!C191)&lt;C$195,0,10-(C$194-LOG('Indicator Data'!C191))/(C$194-C$195)*10)))</f>
        <v>9.3694695865083144</v>
      </c>
      <c r="D189" s="196">
        <f>IF('Indicator Data'!D191=0,0,IF(LOG('Indicator Data'!D191)&gt;D$194,10,IF(LOG('Indicator Data'!D191)&lt;D$195,0,10-(D$194-LOG('Indicator Data'!D191))/(D$194-D$195)*10)))</f>
        <v>8.220664403743454</v>
      </c>
      <c r="E189" s="196">
        <f t="shared" si="62"/>
        <v>8.867426193346823</v>
      </c>
      <c r="F189" s="196">
        <f>IF('Indicator Data'!E191=0,0,IF(LOG('Indicator Data'!E191)&gt;F$194,10,IF(LOG('Indicator Data'!E191)&lt;F$195,0,10-(F$194-LOG('Indicator Data'!E191))/(F$194-F$195)*10)))</f>
        <v>8.7473263293550048</v>
      </c>
      <c r="G189" s="196">
        <f>IF('Indicator Data'!F191=0,0,IF(LOG('Indicator Data'!F191)&gt;G$194,10,IF(LOG('Indicator Data'!F191)&lt;G$195,0,10-(G$194-LOG('Indicator Data'!F191))/(G$194-G$195)*10)))</f>
        <v>1.0374333699270455</v>
      </c>
      <c r="H189" s="196">
        <f>IF('Indicator Data'!G191=0,0,IF(LOG('Indicator Data'!G191)&gt;H$194,10,IF(LOG('Indicator Data'!G191)&lt;H$195,0,10-(H$194-LOG('Indicator Data'!G191))/(H$194-H$195)*10)))</f>
        <v>4.5501617969137174</v>
      </c>
      <c r="I189" s="196">
        <f>IF('Indicator Data'!H191=0,0,IF(LOG('Indicator Data'!H191)&gt;I$194,10,IF(LOG('Indicator Data'!H191)&lt;I$195,0,10-(I$194-LOG('Indicator Data'!H191))/(I$194-I$195)*10)))</f>
        <v>0</v>
      </c>
      <c r="J189" s="196">
        <f t="shared" si="63"/>
        <v>2.5729944086751759</v>
      </c>
      <c r="K189" s="196">
        <f>IF('Indicator Data'!I191=0,0,IF(LOG('Indicator Data'!I191)&gt;K$194,10,IF(LOG('Indicator Data'!I191)&lt;K$195,0,10-(K$194-LOG('Indicator Data'!I191))/(K$194-K$195)*10)))</f>
        <v>0</v>
      </c>
      <c r="L189" s="196">
        <f t="shared" si="64"/>
        <v>1.3710924581310615</v>
      </c>
      <c r="M189" s="196">
        <f>IF('Indicator Data'!J191=0,0,IF(LOG('Indicator Data'!J191)&gt;M$194,10,IF(LOG('Indicator Data'!J191)&lt;M$195,0,10-(M$194-LOG('Indicator Data'!J191))/(M$194-M$195)*10)))</f>
        <v>0</v>
      </c>
      <c r="N189" s="199">
        <f>'Indicator Data'!C191/'Indicator Data'!$AX191</f>
        <v>1.8400934107316415E-3</v>
      </c>
      <c r="O189" s="199">
        <f>'Indicator Data'!D191/'Indicator Data'!$AX191</f>
        <v>9.6216899192368773E-5</v>
      </c>
      <c r="P189" s="199">
        <f>'Indicator Data'!E191/'Indicator Data'!$AX191</f>
        <v>1.0374867699470029E-3</v>
      </c>
      <c r="Q189" s="199">
        <f>'Indicator Data'!F191/'Indicator Data'!$AX191</f>
        <v>8.5511669103255895E-7</v>
      </c>
      <c r="R189" s="199">
        <f>'Indicator Data'!G191/'Indicator Data'!$AX191</f>
        <v>6.196307099635928E-5</v>
      </c>
      <c r="S189" s="199">
        <f>'Indicator Data'!H191/'Indicator Data'!$AX191</f>
        <v>0</v>
      </c>
      <c r="T189" s="199">
        <f>'Indicator Data'!I191/'Indicator Data'!$AX191</f>
        <v>0</v>
      </c>
      <c r="U189" s="199">
        <f>'Indicator Data'!J191/'Indicator Data'!$AX191</f>
        <v>0</v>
      </c>
      <c r="V189" s="196">
        <f t="shared" si="65"/>
        <v>9.2004670536582083</v>
      </c>
      <c r="W189" s="196">
        <f t="shared" si="66"/>
        <v>0.96216899192368821</v>
      </c>
      <c r="X189" s="196">
        <f t="shared" si="67"/>
        <v>6.7075879819043482</v>
      </c>
      <c r="Y189" s="196">
        <f t="shared" si="68"/>
        <v>1.4821239570671469</v>
      </c>
      <c r="Z189" s="196">
        <f t="shared" si="69"/>
        <v>1.7102333820666615E-3</v>
      </c>
      <c r="AA189" s="196">
        <f t="shared" si="70"/>
        <v>1.2392614199271179E-2</v>
      </c>
      <c r="AB189" s="196">
        <f t="shared" si="71"/>
        <v>0</v>
      </c>
      <c r="AC189" s="196">
        <f t="shared" si="72"/>
        <v>6.1980358037870709E-3</v>
      </c>
      <c r="AD189" s="196">
        <f t="shared" si="73"/>
        <v>0</v>
      </c>
      <c r="AE189" s="196">
        <f t="shared" si="74"/>
        <v>3.0994501985147512E-3</v>
      </c>
      <c r="AF189" s="196">
        <f t="shared" si="75"/>
        <v>0</v>
      </c>
      <c r="AG189" s="196">
        <f>IF('Indicator Data'!K191=0,0,IF('Indicator Data'!K191&gt;AG$194,10,IF('Indicator Data'!K191&lt;AG$195,0,10-(AG$194-'Indicator Data'!K191)/(AG$194-AG$195)*10)))</f>
        <v>1.4492753623188417</v>
      </c>
      <c r="AH189" s="196">
        <f t="shared" si="76"/>
        <v>9.2849683200832622</v>
      </c>
      <c r="AI189" s="196">
        <f t="shared" si="77"/>
        <v>4.5914166978335711</v>
      </c>
      <c r="AJ189" s="196">
        <f t="shared" si="78"/>
        <v>2.2812772055564943</v>
      </c>
      <c r="AK189" s="196">
        <f t="shared" si="79"/>
        <v>0</v>
      </c>
      <c r="AL189" s="196">
        <f t="shared" si="80"/>
        <v>1.2060989648654779</v>
      </c>
      <c r="AM189" s="196">
        <f t="shared" si="81"/>
        <v>0</v>
      </c>
      <c r="AN189" s="196">
        <f t="shared" si="82"/>
        <v>0</v>
      </c>
      <c r="AO189" s="193">
        <f t="shared" si="83"/>
        <v>7.9678455432617419</v>
      </c>
      <c r="AP189" s="193">
        <f t="shared" si="84"/>
        <v>6.3402775048684701</v>
      </c>
      <c r="AQ189" s="193">
        <f t="shared" si="85"/>
        <v>0.53223951061090347</v>
      </c>
      <c r="AR189" s="193">
        <f t="shared" si="86"/>
        <v>0.70956118935384505</v>
      </c>
      <c r="AS189" s="196">
        <f t="shared" si="87"/>
        <v>0.72463768115942084</v>
      </c>
      <c r="AT189" s="196">
        <f>IF('Indicator Data'!AY191&lt;1000,"x",IF('Indicator Data'!L191&gt;AT$194,10,IF('Indicator Data'!L191&lt;AT$195,0,10-(AT$194-'Indicator Data'!L191)/(AT$194-AT$195)*10)))</f>
        <v>1.1111111111111107</v>
      </c>
      <c r="AU189" s="193">
        <f t="shared" si="88"/>
        <v>0.91787439613526578</v>
      </c>
      <c r="AV189" s="191">
        <f t="shared" si="89"/>
        <v>4.1100322163238907</v>
      </c>
      <c r="AW189" s="196">
        <f>IF('Indicator Data'!M191=0,0,IF('Indicator Data'!M191&gt;AW$194,10,IF('Indicator Data'!M191&lt;AW$195,0,10-(AW$194-'Indicator Data'!M191)/(AW$194-AW$195)*10)))</f>
        <v>5.5744266135097895</v>
      </c>
      <c r="AX189" s="196">
        <f>IF('Indicator Data'!N191=0,0,IF(LOG('Indicator Data'!N191)&gt;LOG(AX$194),10,IF(LOG('Indicator Data'!N191)&lt;LOG(AX$195),0,10-(LOG(AX$194)-LOG('Indicator Data'!N191))/(LOG(AX$194)-LOG(AX$195))*10)))</f>
        <v>6.489231375984974</v>
      </c>
      <c r="AY189" s="193">
        <f t="shared" si="90"/>
        <v>6.0524660475342458</v>
      </c>
      <c r="AZ189" s="196">
        <f>'Indicator Data'!O191</f>
        <v>3</v>
      </c>
      <c r="BA189" s="196">
        <f>'Indicator Data'!P191</f>
        <v>0</v>
      </c>
      <c r="BB189" s="193">
        <f t="shared" si="91"/>
        <v>0</v>
      </c>
      <c r="BC189" s="191">
        <f t="shared" si="92"/>
        <v>4.2367262332739726</v>
      </c>
      <c r="BD189" s="68"/>
      <c r="BE189" s="43"/>
    </row>
    <row r="190" spans="1:57" x14ac:dyDescent="0.2">
      <c r="A190" s="70" t="s">
        <v>376</v>
      </c>
      <c r="B190" s="69" t="s">
        <v>351</v>
      </c>
      <c r="C190" s="196">
        <f>IF('Indicator Data'!C192=0,0,IF(LOG('Indicator Data'!C192)&gt;C$194,10,IF(LOG('Indicator Data'!C192)&lt;C$195,0,10-(C$194-LOG('Indicator Data'!C192))/(C$194-C$195)*10)))</f>
        <v>7.8279623247563794</v>
      </c>
      <c r="D190" s="196">
        <f>IF('Indicator Data'!D192=0,0,IF(LOG('Indicator Data'!D192)&gt;D$194,10,IF(LOG('Indicator Data'!D192)&lt;D$195,0,10-(D$194-LOG('Indicator Data'!D192))/(D$194-D$195)*10)))</f>
        <v>0</v>
      </c>
      <c r="E190" s="196">
        <f t="shared" si="62"/>
        <v>5.0712906701131324</v>
      </c>
      <c r="F190" s="196">
        <f>IF('Indicator Data'!E192=0,0,IF(LOG('Indicator Data'!E192)&gt;F$194,10,IF(LOG('Indicator Data'!E192)&lt;F$195,0,10-(F$194-LOG('Indicator Data'!E192))/(F$194-F$195)*10)))</f>
        <v>10</v>
      </c>
      <c r="G190" s="196">
        <f>IF('Indicator Data'!F192=0,0,IF(LOG('Indicator Data'!F192)&gt;G$194,10,IF(LOG('Indicator Data'!F192)&lt;G$195,0,10-(G$194-LOG('Indicator Data'!F192))/(G$194-G$195)*10)))</f>
        <v>10</v>
      </c>
      <c r="H190" s="196">
        <f>IF('Indicator Data'!G192=0,0,IF(LOG('Indicator Data'!G192)&gt;H$194,10,IF(LOG('Indicator Data'!G192)&lt;H$195,0,10-(H$194-LOG('Indicator Data'!G192))/(H$194-H$195)*10)))</f>
        <v>9.8501619129120428</v>
      </c>
      <c r="I190" s="196">
        <f>IF('Indicator Data'!H192=0,0,IF(LOG('Indicator Data'!H192)&gt;I$194,10,IF(LOG('Indicator Data'!H192)&lt;I$195,0,10-(I$194-LOG('Indicator Data'!H192))/(I$194-I$195)*10)))</f>
        <v>0</v>
      </c>
      <c r="J190" s="196">
        <f t="shared" si="63"/>
        <v>7.3680446347235602</v>
      </c>
      <c r="K190" s="196">
        <f>IF('Indicator Data'!I192=0,0,IF(LOG('Indicator Data'!I192)&gt;K$194,10,IF(LOG('Indicator Data'!I192)&lt;K$195,0,10-(K$194-LOG('Indicator Data'!I192))/(K$194-K$195)*10)))</f>
        <v>10</v>
      </c>
      <c r="L190" s="196">
        <f t="shared" si="64"/>
        <v>9.0717575979747238</v>
      </c>
      <c r="M190" s="196">
        <f>IF('Indicator Data'!J192=0,0,IF(LOG('Indicator Data'!J192)&gt;M$194,10,IF(LOG('Indicator Data'!J192)&lt;M$195,0,10-(M$194-LOG('Indicator Data'!J192))/(M$194-M$195)*10)))</f>
        <v>10</v>
      </c>
      <c r="N190" s="199">
        <f>'Indicator Data'!C192/'Indicator Data'!$AX192</f>
        <v>1.5078196489452347E-4</v>
      </c>
      <c r="O190" s="199">
        <f>'Indicator Data'!D192/'Indicator Data'!$AX192</f>
        <v>0</v>
      </c>
      <c r="P190" s="199">
        <f>'Indicator Data'!E192/'Indicator Data'!$AX192</f>
        <v>3.6396388764102561E-2</v>
      </c>
      <c r="Q190" s="199">
        <f>'Indicator Data'!F192/'Indicator Data'!$AX192</f>
        <v>2.2756939389514306E-3</v>
      </c>
      <c r="R190" s="199">
        <f>'Indicator Data'!G192/'Indicator Data'!$AX192</f>
        <v>9.3809198418440091E-3</v>
      </c>
      <c r="S190" s="199">
        <f>'Indicator Data'!H192/'Indicator Data'!$AX192</f>
        <v>0</v>
      </c>
      <c r="T190" s="199">
        <f>'Indicator Data'!I192/'Indicator Data'!$AX192</f>
        <v>3.136143682510877E-4</v>
      </c>
      <c r="U190" s="199">
        <f>'Indicator Data'!J192/'Indicator Data'!$AX192</f>
        <v>2.9612688809364895E-3</v>
      </c>
      <c r="V190" s="196">
        <f t="shared" si="65"/>
        <v>0.75390982447261656</v>
      </c>
      <c r="W190" s="196">
        <f t="shared" si="66"/>
        <v>0</v>
      </c>
      <c r="X190" s="196">
        <f t="shared" si="67"/>
        <v>0.38357577926609016</v>
      </c>
      <c r="Y190" s="196">
        <f t="shared" si="68"/>
        <v>10</v>
      </c>
      <c r="Z190" s="196">
        <f t="shared" si="69"/>
        <v>4.5513878779028616</v>
      </c>
      <c r="AA190" s="196">
        <f t="shared" si="70"/>
        <v>1.8761839683688013</v>
      </c>
      <c r="AB190" s="196">
        <f t="shared" si="71"/>
        <v>0</v>
      </c>
      <c r="AC190" s="196">
        <f t="shared" si="72"/>
        <v>0.98143680311750958</v>
      </c>
      <c r="AD190" s="196">
        <f t="shared" si="73"/>
        <v>10</v>
      </c>
      <c r="AE190" s="196">
        <f t="shared" si="74"/>
        <v>7.7562350067596473</v>
      </c>
      <c r="AF190" s="196">
        <f t="shared" si="75"/>
        <v>0.98708962697882896</v>
      </c>
      <c r="AG190" s="196">
        <f>IF('Indicator Data'!K192=0,0,IF('Indicator Data'!K192&gt;AG$194,10,IF('Indicator Data'!K192&lt;AG$195,0,10-(AG$194-'Indicator Data'!K192)/(AG$194-AG$195)*10)))</f>
        <v>5.7971014492753623</v>
      </c>
      <c r="AH190" s="196">
        <f t="shared" si="76"/>
        <v>4.290936074614498</v>
      </c>
      <c r="AI190" s="196">
        <f t="shared" si="77"/>
        <v>0</v>
      </c>
      <c r="AJ190" s="196">
        <f t="shared" si="78"/>
        <v>5.863172940640422</v>
      </c>
      <c r="AK190" s="196">
        <f t="shared" si="79"/>
        <v>0</v>
      </c>
      <c r="AL190" s="196">
        <f t="shared" si="80"/>
        <v>3.4749848604300118</v>
      </c>
      <c r="AM190" s="196">
        <f t="shared" si="81"/>
        <v>10</v>
      </c>
      <c r="AN190" s="196">
        <f t="shared" si="82"/>
        <v>7.7571712249254654</v>
      </c>
      <c r="AO190" s="193">
        <f t="shared" si="83"/>
        <v>3.0617392611587428</v>
      </c>
      <c r="AP190" s="193">
        <f t="shared" si="84"/>
        <v>10</v>
      </c>
      <c r="AQ190" s="193">
        <f t="shared" si="85"/>
        <v>8.4113738331095291</v>
      </c>
      <c r="AR190" s="193">
        <f t="shared" si="86"/>
        <v>8.4954317787871982</v>
      </c>
      <c r="AS190" s="196">
        <f t="shared" si="87"/>
        <v>6.7771363371004139</v>
      </c>
      <c r="AT190" s="196">
        <f>IF('Indicator Data'!AY192&lt;1000,"x",IF('Indicator Data'!L192&gt;AT$194,10,IF('Indicator Data'!L192&lt;AT$195,0,10-(AT$194-'Indicator Data'!L192)/(AT$194-AT$195)*10)))</f>
        <v>0</v>
      </c>
      <c r="AU190" s="193">
        <f t="shared" si="88"/>
        <v>3.3885681685502069</v>
      </c>
      <c r="AV190" s="191">
        <f t="shared" si="89"/>
        <v>7.6625560584281516</v>
      </c>
      <c r="AW190" s="196">
        <f>IF('Indicator Data'!M192=0,0,IF('Indicator Data'!M192&gt;AW$194,10,IF('Indicator Data'!M192&lt;AW$195,0,10-(AW$194-'Indicator Data'!M192)/(AW$194-AW$195)*10)))</f>
        <v>1.3440785008169449</v>
      </c>
      <c r="AX190" s="196">
        <f>IF('Indicator Data'!N192=0,0,IF(LOG('Indicator Data'!N192)&gt;LOG(AX$194),10,IF(LOG('Indicator Data'!N192)&lt;LOG(AX$195),0,10-(LOG(AX$194)-LOG('Indicator Data'!N192))/(LOG(AX$194)-LOG(AX$195))*10)))</f>
        <v>2.0140438610423397</v>
      </c>
      <c r="AY190" s="193">
        <f t="shared" si="90"/>
        <v>1.6850115736852109</v>
      </c>
      <c r="AZ190" s="196">
        <f>'Indicator Data'!O192</f>
        <v>0</v>
      </c>
      <c r="BA190" s="196">
        <f>'Indicator Data'!P192</f>
        <v>2</v>
      </c>
      <c r="BB190" s="193">
        <f t="shared" si="91"/>
        <v>0</v>
      </c>
      <c r="BC190" s="191">
        <f t="shared" si="92"/>
        <v>1.1795081015796476</v>
      </c>
      <c r="BD190" s="68"/>
      <c r="BE190" s="43"/>
    </row>
    <row r="191" spans="1:57" x14ac:dyDescent="0.2">
      <c r="A191" s="70" t="s">
        <v>353</v>
      </c>
      <c r="B191" s="69" t="s">
        <v>352</v>
      </c>
      <c r="C191" s="196">
        <f>IF('Indicator Data'!C193=0,0,IF(LOG('Indicator Data'!C193)&gt;C$194,10,IF(LOG('Indicator Data'!C193)&lt;C$195,0,10-(C$194-LOG('Indicator Data'!C193))/(C$194-C$195)*10)))</f>
        <v>0.73575938986904532</v>
      </c>
      <c r="D191" s="196">
        <f>IF('Indicator Data'!D193=0,0,IF(LOG('Indicator Data'!D193)&gt;D$194,10,IF(LOG('Indicator Data'!D193)&lt;D$195,0,10-(D$194-LOG('Indicator Data'!D193))/(D$194-D$195)*10)))</f>
        <v>0</v>
      </c>
      <c r="E191" s="196">
        <f t="shared" si="62"/>
        <v>0.37418018129794978</v>
      </c>
      <c r="F191" s="196">
        <f>IF('Indicator Data'!E193=0,0,IF(LOG('Indicator Data'!E193)&gt;F$194,10,IF(LOG('Indicator Data'!E193)&lt;F$195,0,10-(F$194-LOG('Indicator Data'!E193))/(F$194-F$195)*10)))</f>
        <v>0</v>
      </c>
      <c r="G191" s="196">
        <f>IF('Indicator Data'!F193=0,0,IF(LOG('Indicator Data'!F193)&gt;G$194,10,IF(LOG('Indicator Data'!F193)&lt;G$195,0,10-(G$194-LOG('Indicator Data'!F193))/(G$194-G$195)*10)))</f>
        <v>8.1782096631469194</v>
      </c>
      <c r="H191" s="196">
        <f>IF('Indicator Data'!G193=0,0,IF(LOG('Indicator Data'!G193)&gt;H$194,10,IF(LOG('Indicator Data'!G193)&lt;H$195,0,10-(H$194-LOG('Indicator Data'!G193))/(H$194-H$195)*10)))</f>
        <v>0</v>
      </c>
      <c r="I191" s="196">
        <f>IF('Indicator Data'!H193=0,0,IF(LOG('Indicator Data'!H193)&gt;I$194,10,IF(LOG('Indicator Data'!H193)&lt;I$195,0,10-(I$194-LOG('Indicator Data'!H193))/(I$194-I$195)*10)))</f>
        <v>0</v>
      </c>
      <c r="J191" s="196">
        <f t="shared" si="63"/>
        <v>0</v>
      </c>
      <c r="K191" s="196">
        <f>IF('Indicator Data'!I193=0,0,IF(LOG('Indicator Data'!I193)&gt;K$194,10,IF(LOG('Indicator Data'!I193)&lt;K$195,0,10-(K$194-LOG('Indicator Data'!I193))/(K$194-K$195)*10)))</f>
        <v>0</v>
      </c>
      <c r="L191" s="196">
        <f t="shared" si="64"/>
        <v>0</v>
      </c>
      <c r="M191" s="196">
        <f>IF('Indicator Data'!J193=0,0,IF(LOG('Indicator Data'!J193)&gt;M$194,10,IF(LOG('Indicator Data'!J193)&lt;M$195,0,10-(M$194-LOG('Indicator Data'!J193))/(M$194-M$195)*10)))</f>
        <v>0</v>
      </c>
      <c r="N191" s="199">
        <f>'Indicator Data'!C193/'Indicator Data'!$AX193</f>
        <v>8.0683099833396164E-7</v>
      </c>
      <c r="O191" s="199">
        <f>'Indicator Data'!D193/'Indicator Data'!$AX193</f>
        <v>0</v>
      </c>
      <c r="P191" s="199">
        <f>'Indicator Data'!E193/'Indicator Data'!$AX193</f>
        <v>0</v>
      </c>
      <c r="Q191" s="199">
        <f>'Indicator Data'!F193/'Indicator Data'!$AX193</f>
        <v>7.6517836960876713E-4</v>
      </c>
      <c r="R191" s="199">
        <f>'Indicator Data'!G193/'Indicator Data'!$AX193</f>
        <v>0</v>
      </c>
      <c r="S191" s="199">
        <f>'Indicator Data'!H193/'Indicator Data'!$AX193</f>
        <v>0</v>
      </c>
      <c r="T191" s="199">
        <f>'Indicator Data'!I193/'Indicator Data'!$AX193</f>
        <v>0</v>
      </c>
      <c r="U191" s="199">
        <f>'Indicator Data'!J193/'Indicator Data'!$AX193</f>
        <v>0</v>
      </c>
      <c r="V191" s="196">
        <f t="shared" si="65"/>
        <v>4.0341549916682595E-3</v>
      </c>
      <c r="W191" s="196">
        <f t="shared" si="66"/>
        <v>0</v>
      </c>
      <c r="X191" s="196">
        <f t="shared" si="67"/>
        <v>2.0172606161514592E-3</v>
      </c>
      <c r="Y191" s="196">
        <f t="shared" si="68"/>
        <v>0</v>
      </c>
      <c r="Z191" s="196">
        <f t="shared" si="69"/>
        <v>1.5303567392175346</v>
      </c>
      <c r="AA191" s="196">
        <f t="shared" si="70"/>
        <v>0</v>
      </c>
      <c r="AB191" s="196">
        <f t="shared" si="71"/>
        <v>0</v>
      </c>
      <c r="AC191" s="196">
        <f t="shared" si="72"/>
        <v>0</v>
      </c>
      <c r="AD191" s="196">
        <f t="shared" si="73"/>
        <v>0</v>
      </c>
      <c r="AE191" s="196">
        <f t="shared" si="74"/>
        <v>0</v>
      </c>
      <c r="AF191" s="196">
        <f t="shared" si="75"/>
        <v>0</v>
      </c>
      <c r="AG191" s="196">
        <f>IF('Indicator Data'!K193=0,0,IF('Indicator Data'!K193&gt;AG$194,10,IF('Indicator Data'!K193&lt;AG$195,0,10-(AG$194-'Indicator Data'!K193)/(AG$194-AG$195)*10)))</f>
        <v>0</v>
      </c>
      <c r="AH191" s="196">
        <f t="shared" si="76"/>
        <v>0.36989677243035679</v>
      </c>
      <c r="AI191" s="196">
        <f t="shared" si="77"/>
        <v>0</v>
      </c>
      <c r="AJ191" s="196">
        <f t="shared" si="78"/>
        <v>0</v>
      </c>
      <c r="AK191" s="196">
        <f t="shared" si="79"/>
        <v>0</v>
      </c>
      <c r="AL191" s="196">
        <f t="shared" si="80"/>
        <v>0</v>
      </c>
      <c r="AM191" s="196">
        <f t="shared" si="81"/>
        <v>0</v>
      </c>
      <c r="AN191" s="196">
        <f t="shared" si="82"/>
        <v>0</v>
      </c>
      <c r="AO191" s="193">
        <f t="shared" si="83"/>
        <v>0.18968385247973174</v>
      </c>
      <c r="AP191" s="193">
        <f t="shared" si="84"/>
        <v>0</v>
      </c>
      <c r="AQ191" s="193">
        <f t="shared" si="85"/>
        <v>5.810223603352064</v>
      </c>
      <c r="AR191" s="193">
        <f t="shared" si="86"/>
        <v>0</v>
      </c>
      <c r="AS191" s="196">
        <f t="shared" si="87"/>
        <v>0</v>
      </c>
      <c r="AT191" s="196">
        <f>IF('Indicator Data'!AY193&lt;1000,"x",IF('Indicator Data'!L193&gt;AT$194,10,IF('Indicator Data'!L193&lt;AT$195,0,10-(AT$194-'Indicator Data'!L193)/(AT$194-AT$195)*10)))</f>
        <v>5.5555555555555554</v>
      </c>
      <c r="AU191" s="193">
        <f t="shared" si="88"/>
        <v>2.7777777777777777</v>
      </c>
      <c r="AV191" s="191">
        <f t="shared" si="89"/>
        <v>2.0955586654840532</v>
      </c>
      <c r="AW191" s="196">
        <f>IF('Indicator Data'!M193=0,0,IF('Indicator Data'!M193&gt;AW$194,10,IF('Indicator Data'!M193&lt;AW$195,0,10-(AW$194-'Indicator Data'!M193)/(AW$194-AW$195)*10)))</f>
        <v>10</v>
      </c>
      <c r="AX191" s="196">
        <f>IF('Indicator Data'!N193=0,0,IF(LOG('Indicator Data'!N193)&gt;LOG(AX$194),10,IF(LOG('Indicator Data'!N193)&lt;LOG(AX$195),0,10-(LOG(AX$194)-LOG('Indicator Data'!N193))/(LOG(AX$194)-LOG(AX$195))*10)))</f>
        <v>9.7536635409695407</v>
      </c>
      <c r="AY191" s="193">
        <f t="shared" si="90"/>
        <v>9.8829925997551928</v>
      </c>
      <c r="AZ191" s="196">
        <f>'Indicator Data'!O193</f>
        <v>5</v>
      </c>
      <c r="BA191" s="196">
        <f>'Indicator Data'!P193</f>
        <v>0</v>
      </c>
      <c r="BB191" s="193">
        <f t="shared" si="91"/>
        <v>10</v>
      </c>
      <c r="BC191" s="191">
        <f t="shared" si="92"/>
        <v>10</v>
      </c>
      <c r="BD191" s="68"/>
      <c r="BE191" s="43"/>
    </row>
    <row r="192" spans="1:57" x14ac:dyDescent="0.2">
      <c r="A192" s="70" t="s">
        <v>355</v>
      </c>
      <c r="B192" s="69" t="s">
        <v>354</v>
      </c>
      <c r="C192" s="196">
        <f>IF('Indicator Data'!C194=0,0,IF(LOG('Indicator Data'!C194)&gt;C$194,10,IF(LOG('Indicator Data'!C194)&lt;C$195,0,10-(C$194-LOG('Indicator Data'!C194))/(C$194-C$195)*10)))</f>
        <v>4.2398925047923015</v>
      </c>
      <c r="D192" s="196">
        <f>IF('Indicator Data'!D194=0,0,IF(LOG('Indicator Data'!D194)&gt;D$194,10,IF(LOG('Indicator Data'!D194)&lt;D$195,0,10-(D$194-LOG('Indicator Data'!D194))/(D$194-D$195)*10)))</f>
        <v>0</v>
      </c>
      <c r="E192" s="196">
        <f t="shared" si="62"/>
        <v>2.3734413185667433</v>
      </c>
      <c r="F192" s="196">
        <f>IF('Indicator Data'!E194=0,0,IF(LOG('Indicator Data'!E194)&gt;F$194,10,IF(LOG('Indicator Data'!E194)&lt;F$195,0,10-(F$194-LOG('Indicator Data'!E194))/(F$194-F$195)*10)))</f>
        <v>6.6990239294493907</v>
      </c>
      <c r="G192" s="196">
        <f>IF('Indicator Data'!F194=0,0,IF(LOG('Indicator Data'!F194)&gt;G$194,10,IF(LOG('Indicator Data'!F194)&lt;G$195,0,10-(G$194-LOG('Indicator Data'!F194))/(G$194-G$195)*10)))</f>
        <v>0</v>
      </c>
      <c r="H192" s="196">
        <f>IF('Indicator Data'!G194=0,0,IF(LOG('Indicator Data'!G194)&gt;H$194,10,IF(LOG('Indicator Data'!G194)&lt;H$195,0,10-(H$194-LOG('Indicator Data'!G194))/(H$194-H$195)*10)))</f>
        <v>0</v>
      </c>
      <c r="I192" s="196">
        <f>IF('Indicator Data'!H194=0,0,IF(LOG('Indicator Data'!H194)&gt;I$194,10,IF(LOG('Indicator Data'!H194)&lt;I$195,0,10-(I$194-LOG('Indicator Data'!H194))/(I$194-I$195)*10)))</f>
        <v>0</v>
      </c>
      <c r="J192" s="196">
        <f t="shared" si="63"/>
        <v>0</v>
      </c>
      <c r="K192" s="196">
        <f>IF('Indicator Data'!I194=0,0,IF(LOG('Indicator Data'!I194)&gt;K$194,10,IF(LOG('Indicator Data'!I194)&lt;K$195,0,10-(K$194-LOG('Indicator Data'!I194))/(K$194-K$195)*10)))</f>
        <v>0</v>
      </c>
      <c r="L192" s="196">
        <f t="shared" si="64"/>
        <v>0</v>
      </c>
      <c r="M192" s="196">
        <f>IF('Indicator Data'!J194=0,0,IF(LOG('Indicator Data'!J194)&gt;M$194,10,IF(LOG('Indicator Data'!J194)&lt;M$195,0,10-(M$194-LOG('Indicator Data'!J194))/(M$194-M$195)*10)))</f>
        <v>10</v>
      </c>
      <c r="N192" s="199">
        <f>'Indicator Data'!C194/'Indicator Data'!$AX194</f>
        <v>3.4153342946433563E-5</v>
      </c>
      <c r="O192" s="199">
        <f>'Indicator Data'!D194/'Indicator Data'!$AX194</f>
        <v>0</v>
      </c>
      <c r="P192" s="199">
        <f>'Indicator Data'!E194/'Indicator Data'!$AX194</f>
        <v>3.2891659742589403E-4</v>
      </c>
      <c r="Q192" s="199">
        <f>'Indicator Data'!F194/'Indicator Data'!$AX194</f>
        <v>0</v>
      </c>
      <c r="R192" s="199">
        <f>'Indicator Data'!G194/'Indicator Data'!$AX194</f>
        <v>0</v>
      </c>
      <c r="S192" s="199">
        <f>'Indicator Data'!H194/'Indicator Data'!$AX194</f>
        <v>0</v>
      </c>
      <c r="T192" s="199">
        <f>'Indicator Data'!I194/'Indicator Data'!$AX194</f>
        <v>0</v>
      </c>
      <c r="U192" s="199">
        <f>'Indicator Data'!J194/'Indicator Data'!$AX194</f>
        <v>1.2480098012875555E-2</v>
      </c>
      <c r="V192" s="196">
        <f t="shared" si="65"/>
        <v>0.17076671473216898</v>
      </c>
      <c r="W192" s="196">
        <f t="shared" si="66"/>
        <v>0</v>
      </c>
      <c r="X192" s="196">
        <f t="shared" si="67"/>
        <v>8.5713967153518117E-2</v>
      </c>
      <c r="Y192" s="196">
        <f t="shared" si="68"/>
        <v>0.46988085346556296</v>
      </c>
      <c r="Z192" s="196">
        <f t="shared" si="69"/>
        <v>0</v>
      </c>
      <c r="AA192" s="196">
        <f t="shared" si="70"/>
        <v>0</v>
      </c>
      <c r="AB192" s="196">
        <f t="shared" si="71"/>
        <v>0</v>
      </c>
      <c r="AC192" s="196">
        <f t="shared" si="72"/>
        <v>0</v>
      </c>
      <c r="AD192" s="196">
        <f t="shared" si="73"/>
        <v>0</v>
      </c>
      <c r="AE192" s="196">
        <f t="shared" si="74"/>
        <v>0</v>
      </c>
      <c r="AF192" s="196">
        <f t="shared" si="75"/>
        <v>4.1600326709585191</v>
      </c>
      <c r="AG192" s="196">
        <f>IF('Indicator Data'!K194=0,0,IF('Indicator Data'!K194&gt;AG$194,10,IF('Indicator Data'!K194&lt;AG$195,0,10-(AG$194-'Indicator Data'!K194)/(AG$194-AG$195)*10)))</f>
        <v>4.3478260869565224</v>
      </c>
      <c r="AH192" s="196">
        <f t="shared" si="76"/>
        <v>2.2053296097622352</v>
      </c>
      <c r="AI192" s="196">
        <f t="shared" si="77"/>
        <v>0</v>
      </c>
      <c r="AJ192" s="196">
        <f t="shared" si="78"/>
        <v>0</v>
      </c>
      <c r="AK192" s="196">
        <f t="shared" si="79"/>
        <v>0</v>
      </c>
      <c r="AL192" s="196">
        <f t="shared" si="80"/>
        <v>0</v>
      </c>
      <c r="AM192" s="196">
        <f t="shared" si="81"/>
        <v>0</v>
      </c>
      <c r="AN192" s="196">
        <f t="shared" si="82"/>
        <v>8.3320068509117142</v>
      </c>
      <c r="AO192" s="193">
        <f t="shared" si="83"/>
        <v>1.2960064465869869</v>
      </c>
      <c r="AP192" s="193">
        <f t="shared" si="84"/>
        <v>4.2591015068512936</v>
      </c>
      <c r="AQ192" s="193">
        <f t="shared" si="85"/>
        <v>0</v>
      </c>
      <c r="AR192" s="193">
        <f t="shared" si="86"/>
        <v>0</v>
      </c>
      <c r="AS192" s="196">
        <f t="shared" si="87"/>
        <v>6.3399164689341188</v>
      </c>
      <c r="AT192" s="196">
        <f>IF('Indicator Data'!AY194&lt;1000,"x",IF('Indicator Data'!L194&gt;AT$194,10,IF('Indicator Data'!L194&lt;AT$195,0,10-(AT$194-'Indicator Data'!L194)/(AT$194-AT$195)*10)))</f>
        <v>1.1111111111111107</v>
      </c>
      <c r="AU192" s="193">
        <f t="shared" si="88"/>
        <v>3.7255137900226147</v>
      </c>
      <c r="AV192" s="191">
        <f t="shared" si="89"/>
        <v>2.0428774740841544</v>
      </c>
      <c r="AW192" s="196">
        <f>IF('Indicator Data'!M194=0,0,IF('Indicator Data'!M194&gt;AW$194,10,IF('Indicator Data'!M194&lt;AW$195,0,10-(AW$194-'Indicator Data'!M194)/(AW$194-AW$195)*10)))</f>
        <v>4.737342082412896</v>
      </c>
      <c r="AX192" s="196">
        <f>IF('Indicator Data'!N194=0,0,IF(LOG('Indicator Data'!N194)&gt;LOG(AX$194),10,IF(LOG('Indicator Data'!N194)&lt;LOG(AX$195),0,10-(LOG(AX$194)-LOG('Indicator Data'!N194))/(LOG(AX$194)-LOG(AX$195))*10)))</f>
        <v>0.44186482304173325</v>
      </c>
      <c r="AY192" s="193">
        <f t="shared" si="90"/>
        <v>2.8646990700807824</v>
      </c>
      <c r="AZ192" s="196">
        <f>'Indicator Data'!O194</f>
        <v>0</v>
      </c>
      <c r="BA192" s="196">
        <f>'Indicator Data'!P194</f>
        <v>0</v>
      </c>
      <c r="BB192" s="193">
        <f t="shared" si="91"/>
        <v>0</v>
      </c>
      <c r="BC192" s="191">
        <f t="shared" si="92"/>
        <v>2.0052893490565475</v>
      </c>
      <c r="BD192" s="68"/>
      <c r="BE192" s="43"/>
    </row>
    <row r="193" spans="1:57" x14ac:dyDescent="0.2">
      <c r="A193" s="70" t="s">
        <v>357</v>
      </c>
      <c r="B193" s="69" t="s">
        <v>356</v>
      </c>
      <c r="C193" s="196">
        <f>IF('Indicator Data'!C195=0,0,IF(LOG('Indicator Data'!C195)&gt;C$194,10,IF(LOG('Indicator Data'!C195)&lt;C$195,0,10-(C$194-LOG('Indicator Data'!C195))/(C$194-C$195)*10)))</f>
        <v>0.54834075692840045</v>
      </c>
      <c r="D193" s="196">
        <f>IF('Indicator Data'!D195=0,0,IF(LOG('Indicator Data'!D195)&gt;D$194,10,IF(LOG('Indicator Data'!D195)&lt;D$195,0,10-(D$194-LOG('Indicator Data'!D195))/(D$194-D$195)*10)))</f>
        <v>0</v>
      </c>
      <c r="E193" s="196">
        <f t="shared" si="62"/>
        <v>0.27763913549431074</v>
      </c>
      <c r="F193" s="196">
        <f>IF('Indicator Data'!E195=0,0,IF(LOG('Indicator Data'!E195)&gt;F$194,10,IF(LOG('Indicator Data'!E195)&lt;F$195,0,10-(F$194-LOG('Indicator Data'!E195))/(F$194-F$195)*10)))</f>
        <v>5.5014423168871209</v>
      </c>
      <c r="G193" s="196">
        <f>IF('Indicator Data'!F195=0,0,IF(LOG('Indicator Data'!F195)&gt;G$194,10,IF(LOG('Indicator Data'!F195)&lt;G$195,0,10-(G$194-LOG('Indicator Data'!F195))/(G$194-G$195)*10)))</f>
        <v>0</v>
      </c>
      <c r="H193" s="196">
        <f>IF('Indicator Data'!G195=0,0,IF(LOG('Indicator Data'!G195)&gt;H$194,10,IF(LOG('Indicator Data'!G195)&lt;H$195,0,10-(H$194-LOG('Indicator Data'!G195))/(H$194-H$195)*10)))</f>
        <v>1.7616271845615827</v>
      </c>
      <c r="I193" s="196">
        <f>IF('Indicator Data'!H195=0,0,IF(LOG('Indicator Data'!H195)&gt;I$194,10,IF(LOG('Indicator Data'!H195)&lt;I$195,0,10-(I$194-LOG('Indicator Data'!H195))/(I$194-I$195)*10)))</f>
        <v>0</v>
      </c>
      <c r="J193" s="196">
        <f t="shared" si="63"/>
        <v>0.91880250415462716</v>
      </c>
      <c r="K193" s="196">
        <f>IF('Indicator Data'!I195=0,0,IF(LOG('Indicator Data'!I195)&gt;K$194,10,IF(LOG('Indicator Data'!I195)&lt;K$195,0,10-(K$194-LOG('Indicator Data'!I195))/(K$194-K$195)*10)))</f>
        <v>0</v>
      </c>
      <c r="L193" s="196">
        <f t="shared" si="64"/>
        <v>0.46931270056848323</v>
      </c>
      <c r="M193" s="196">
        <f>IF('Indicator Data'!J195=0,0,IF(LOG('Indicator Data'!J195)&gt;M$194,10,IF(LOG('Indicator Data'!J195)&lt;M$195,0,10-(M$194-LOG('Indicator Data'!J195))/(M$194-M$195)*10)))</f>
        <v>10</v>
      </c>
      <c r="N193" s="199">
        <f>'Indicator Data'!C195/'Indicator Data'!$AX195</f>
        <v>1.1710910628864741E-6</v>
      </c>
      <c r="O193" s="199">
        <f>'Indicator Data'!D195/'Indicator Data'!$AX195</f>
        <v>0</v>
      </c>
      <c r="P193" s="199">
        <f>'Indicator Data'!E195/'Indicator Data'!$AX195</f>
        <v>1.1215826711731628E-4</v>
      </c>
      <c r="Q193" s="199">
        <f>'Indicator Data'!F195/'Indicator Data'!$AX195</f>
        <v>0</v>
      </c>
      <c r="R193" s="199">
        <f>'Indicator Data'!G195/'Indicator Data'!$AX195</f>
        <v>5.3711583496635393E-6</v>
      </c>
      <c r="S193" s="199">
        <f>'Indicator Data'!H195/'Indicator Data'!$AX195</f>
        <v>0</v>
      </c>
      <c r="T193" s="199">
        <f>'Indicator Data'!I195/'Indicator Data'!$AX195</f>
        <v>0</v>
      </c>
      <c r="U193" s="199">
        <f>'Indicator Data'!J195/'Indicator Data'!$AX195</f>
        <v>4.5546126106735169E-2</v>
      </c>
      <c r="V193" s="196">
        <f t="shared" si="65"/>
        <v>5.8554553144318788E-3</v>
      </c>
      <c r="W193" s="196">
        <f t="shared" si="66"/>
        <v>0</v>
      </c>
      <c r="X193" s="196">
        <f t="shared" si="67"/>
        <v>2.9281134804016854E-3</v>
      </c>
      <c r="Y193" s="196">
        <f t="shared" si="68"/>
        <v>0.16022609588187997</v>
      </c>
      <c r="Z193" s="196">
        <f t="shared" si="69"/>
        <v>0</v>
      </c>
      <c r="AA193" s="196">
        <f t="shared" si="70"/>
        <v>1.0742316699321464E-3</v>
      </c>
      <c r="AB193" s="196">
        <f t="shared" si="71"/>
        <v>0</v>
      </c>
      <c r="AC193" s="196">
        <f t="shared" si="72"/>
        <v>5.371288177968836E-4</v>
      </c>
      <c r="AD193" s="196">
        <f t="shared" si="73"/>
        <v>0</v>
      </c>
      <c r="AE193" s="196">
        <f t="shared" si="74"/>
        <v>2.6856765468529094E-4</v>
      </c>
      <c r="AF193" s="196">
        <f t="shared" si="75"/>
        <v>10</v>
      </c>
      <c r="AG193" s="196">
        <f>IF('Indicator Data'!K195=0,0,IF('Indicator Data'!K195&gt;AG$194,10,IF('Indicator Data'!K195&lt;AG$195,0,10-(AG$194-'Indicator Data'!K195)/(AG$194-AG$195)*10)))</f>
        <v>7.2463768115942031</v>
      </c>
      <c r="AH193" s="196">
        <f t="shared" si="76"/>
        <v>0.27709810612141617</v>
      </c>
      <c r="AI193" s="196">
        <f t="shared" si="77"/>
        <v>0</v>
      </c>
      <c r="AJ193" s="196">
        <f t="shared" si="78"/>
        <v>0.88135070811575744</v>
      </c>
      <c r="AK193" s="196">
        <f t="shared" si="79"/>
        <v>0</v>
      </c>
      <c r="AL193" s="196">
        <f t="shared" si="80"/>
        <v>0.44977890177975943</v>
      </c>
      <c r="AM193" s="196">
        <f t="shared" si="81"/>
        <v>0</v>
      </c>
      <c r="AN193" s="196">
        <f t="shared" si="82"/>
        <v>10</v>
      </c>
      <c r="AO193" s="193">
        <f t="shared" si="83"/>
        <v>0.14114350838523354</v>
      </c>
      <c r="AP193" s="193">
        <f t="shared" si="84"/>
        <v>3.2733283928248658</v>
      </c>
      <c r="AQ193" s="193">
        <f t="shared" si="85"/>
        <v>0</v>
      </c>
      <c r="AR193" s="193">
        <f t="shared" si="86"/>
        <v>0.2373193842688141</v>
      </c>
      <c r="AS193" s="196">
        <f t="shared" si="87"/>
        <v>8.6231884057971016</v>
      </c>
      <c r="AT193" s="196">
        <f>IF('Indicator Data'!AY195&lt;1000,"x",IF('Indicator Data'!L195&gt;AT$194,10,IF('Indicator Data'!L195&lt;AT$195,0,10-(AT$194-'Indicator Data'!L195)/(AT$194-AT$195)*10)))</f>
        <v>3.3333333333333339</v>
      </c>
      <c r="AU193" s="193">
        <f t="shared" si="88"/>
        <v>5.9782608695652177</v>
      </c>
      <c r="AV193" s="191">
        <f t="shared" si="89"/>
        <v>2.2929276144356572</v>
      </c>
      <c r="AW193" s="196">
        <f>IF('Indicator Data'!M195=0,0,IF('Indicator Data'!M195&gt;AW$194,10,IF('Indicator Data'!M195&lt;AW$195,0,10-(AW$194-'Indicator Data'!M195)/(AW$194-AW$195)*10)))</f>
        <v>6.8591921033076053</v>
      </c>
      <c r="AX193" s="196">
        <f>IF('Indicator Data'!N195=0,0,IF(LOG('Indicator Data'!N195)&gt;LOG(AX$194),10,IF(LOG('Indicator Data'!N195)&lt;LOG(AX$195),0,10-(LOG(AX$194)-LOG('Indicator Data'!N195))/(LOG(AX$194)-LOG(AX$195))*10)))</f>
        <v>5.8103020556826168</v>
      </c>
      <c r="AY193" s="193">
        <f t="shared" si="90"/>
        <v>6.3636264318821869</v>
      </c>
      <c r="AZ193" s="196">
        <f>'Indicator Data'!O195</f>
        <v>3</v>
      </c>
      <c r="BA193" s="196">
        <f>'Indicator Data'!P195</f>
        <v>0</v>
      </c>
      <c r="BB193" s="193">
        <f t="shared" si="91"/>
        <v>0</v>
      </c>
      <c r="BC193" s="191">
        <f t="shared" si="92"/>
        <v>4.454538502317531</v>
      </c>
      <c r="BD193" s="68"/>
      <c r="BE193" s="43"/>
    </row>
    <row r="194" spans="1:57" s="78" customFormat="1" ht="15" customHeight="1" x14ac:dyDescent="0.2">
      <c r="A194" s="71"/>
      <c r="B194" s="72" t="s">
        <v>391</v>
      </c>
      <c r="C194" s="73">
        <v>5</v>
      </c>
      <c r="D194" s="73">
        <v>4</v>
      </c>
      <c r="E194" s="73"/>
      <c r="F194" s="73">
        <v>5</v>
      </c>
      <c r="G194" s="73">
        <v>5</v>
      </c>
      <c r="H194" s="73">
        <v>6</v>
      </c>
      <c r="I194" s="73">
        <v>4</v>
      </c>
      <c r="J194" s="73"/>
      <c r="K194" s="73">
        <v>3.5</v>
      </c>
      <c r="L194" s="73"/>
      <c r="M194" s="73">
        <v>5</v>
      </c>
      <c r="N194" s="74"/>
      <c r="O194" s="74"/>
      <c r="P194" s="74"/>
      <c r="Q194" s="74"/>
      <c r="R194" s="74"/>
      <c r="S194" s="74"/>
      <c r="T194" s="74"/>
      <c r="U194" s="72"/>
      <c r="V194" s="75">
        <v>2E-3</v>
      </c>
      <c r="W194" s="75">
        <v>1E-3</v>
      </c>
      <c r="X194" s="76"/>
      <c r="Y194" s="75">
        <v>7.0000000000000001E-3</v>
      </c>
      <c r="Z194" s="75">
        <v>5.0000000000000001E-3</v>
      </c>
      <c r="AA194" s="75">
        <v>0.05</v>
      </c>
      <c r="AB194" s="75">
        <v>1E-3</v>
      </c>
      <c r="AC194" s="75"/>
      <c r="AD194" s="75">
        <v>2.9999999999999997E-4</v>
      </c>
      <c r="AE194" s="75"/>
      <c r="AF194" s="75">
        <v>0.03</v>
      </c>
      <c r="AG194" s="77">
        <v>0.3</v>
      </c>
      <c r="AH194" s="76"/>
      <c r="AI194" s="76"/>
      <c r="AJ194" s="76"/>
      <c r="AK194" s="76"/>
      <c r="AL194" s="76"/>
      <c r="AM194" s="76"/>
      <c r="AN194" s="76"/>
      <c r="AO194" s="76"/>
      <c r="AP194" s="76"/>
      <c r="AQ194" s="76"/>
      <c r="AR194" s="76"/>
      <c r="AS194" s="76"/>
      <c r="AT194" s="77">
        <v>0.3</v>
      </c>
      <c r="AU194" s="77"/>
      <c r="AV194" s="71"/>
      <c r="AW194" s="71">
        <v>0.95</v>
      </c>
      <c r="AX194" s="71">
        <v>0.95</v>
      </c>
      <c r="AY194" s="71"/>
      <c r="AZ194" s="71"/>
      <c r="BA194" s="71"/>
      <c r="BB194" s="71"/>
      <c r="BC194" s="71"/>
      <c r="BD194" s="68"/>
      <c r="BE194" s="43"/>
    </row>
    <row r="195" spans="1:57" s="78" customFormat="1" x14ac:dyDescent="0.2">
      <c r="A195" s="71"/>
      <c r="B195" s="72" t="s">
        <v>390</v>
      </c>
      <c r="C195" s="73">
        <v>1</v>
      </c>
      <c r="D195" s="73">
        <v>1</v>
      </c>
      <c r="E195" s="73"/>
      <c r="F195" s="73">
        <v>1</v>
      </c>
      <c r="G195" s="73">
        <v>1</v>
      </c>
      <c r="H195" s="73">
        <v>1</v>
      </c>
      <c r="I195" s="73">
        <v>1</v>
      </c>
      <c r="J195" s="73"/>
      <c r="K195" s="73">
        <v>1</v>
      </c>
      <c r="L195" s="73"/>
      <c r="M195" s="73">
        <v>1</v>
      </c>
      <c r="N195" s="74"/>
      <c r="O195" s="74"/>
      <c r="P195" s="74"/>
      <c r="Q195" s="74"/>
      <c r="R195" s="74"/>
      <c r="S195" s="74"/>
      <c r="T195" s="74"/>
      <c r="U195" s="72"/>
      <c r="V195" s="75">
        <v>0</v>
      </c>
      <c r="W195" s="75">
        <v>0</v>
      </c>
      <c r="X195" s="76"/>
      <c r="Y195" s="75">
        <v>0</v>
      </c>
      <c r="Z195" s="75">
        <v>0</v>
      </c>
      <c r="AA195" s="75">
        <v>0</v>
      </c>
      <c r="AB195" s="75">
        <v>0</v>
      </c>
      <c r="AC195" s="75"/>
      <c r="AD195" s="75">
        <v>0</v>
      </c>
      <c r="AE195" s="75"/>
      <c r="AF195" s="75">
        <v>0</v>
      </c>
      <c r="AG195" s="77">
        <v>0</v>
      </c>
      <c r="AH195" s="76"/>
      <c r="AI195" s="76"/>
      <c r="AJ195" s="76"/>
      <c r="AK195" s="76"/>
      <c r="AL195" s="76"/>
      <c r="AM195" s="76"/>
      <c r="AN195" s="76"/>
      <c r="AO195" s="76"/>
      <c r="AP195" s="76"/>
      <c r="AQ195" s="76"/>
      <c r="AR195" s="76"/>
      <c r="AS195" s="76"/>
      <c r="AT195" s="77">
        <v>0</v>
      </c>
      <c r="AU195" s="77"/>
      <c r="AV195" s="71"/>
      <c r="AW195" s="71">
        <v>0</v>
      </c>
      <c r="AX195" s="71">
        <v>0.01</v>
      </c>
      <c r="AY195" s="71"/>
      <c r="AZ195" s="71"/>
      <c r="BA195" s="71"/>
      <c r="BB195" s="71"/>
      <c r="BC195" s="71"/>
      <c r="BD195" s="68"/>
      <c r="BE195" s="43"/>
    </row>
  </sheetData>
  <sortState ref="A3:BC193">
    <sortCondition ref="A3:A193"/>
  </sortState>
  <mergeCells count="1">
    <mergeCell ref="A1:BC1"/>
  </mergeCells>
  <pageMargins left="0.7" right="0.7" top="0.75" bottom="0.75" header="0.3" footer="0.3"/>
  <pageSetup paperSize="9" orientation="portrait" r:id="rId1"/>
  <ignoredErrors>
    <ignoredError sqref="AD3:AD195 AL3:AL193 K3:K193" formula="1"/>
  </ignoredError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01"/>
  <sheetViews>
    <sheetView showGridLines="0" workbookViewId="0">
      <pane xSplit="2" ySplit="2" topLeftCell="C105" activePane="bottomRight" state="frozen"/>
      <selection pane="topRight" activeCell="B1" sqref="B1"/>
      <selection pane="bottomLeft" activeCell="A8" sqref="A8"/>
      <selection pane="bottomRight" activeCell="AK3" sqref="AK3"/>
    </sheetView>
  </sheetViews>
  <sheetFormatPr defaultColWidth="8.85546875" defaultRowHeight="12.75" x14ac:dyDescent="0.2"/>
  <cols>
    <col min="1" max="1" width="25.7109375" style="102" customWidth="1"/>
    <col min="2" max="2" width="9.140625" style="102" customWidth="1"/>
    <col min="3" max="5" width="7.85546875" style="102" customWidth="1"/>
    <col min="6" max="6" width="7.85546875" style="105" customWidth="1"/>
    <col min="7" max="7" width="7.85546875" style="106" customWidth="1"/>
    <col min="8" max="8" width="7.85546875" style="107" customWidth="1"/>
    <col min="9" max="12" width="7.85546875" style="102" customWidth="1"/>
    <col min="13" max="14" width="7.85546875" style="107" customWidth="1"/>
    <col min="15" max="18" width="7.85546875" style="105" customWidth="1"/>
    <col min="19" max="19" width="7.85546875" style="107" customWidth="1"/>
    <col min="20" max="22" width="7.85546875" style="105" customWidth="1"/>
    <col min="23" max="23" width="7.85546875" style="107" customWidth="1"/>
    <col min="24" max="25" width="7.85546875" style="105" hidden="1" customWidth="1"/>
    <col min="26" max="26" width="7.85546875" style="107" hidden="1" customWidth="1"/>
    <col min="27" max="29" width="7.85546875" style="102" customWidth="1"/>
    <col min="30" max="36" width="7.85546875" style="107" customWidth="1"/>
    <col min="37" max="37" width="7.85546875" style="108" customWidth="1"/>
    <col min="38" max="16384" width="8.85546875" style="102"/>
  </cols>
  <sheetData>
    <row r="1" spans="1:37" x14ac:dyDescent="0.2">
      <c r="A1" s="217"/>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row>
    <row r="2" spans="1:37" s="103" customFormat="1" ht="114.75" customHeight="1" thickBot="1" x14ac:dyDescent="0.25">
      <c r="A2" s="65" t="s">
        <v>381</v>
      </c>
      <c r="B2" s="66" t="s">
        <v>358</v>
      </c>
      <c r="C2" s="170" t="s">
        <v>387</v>
      </c>
      <c r="D2" s="170" t="s">
        <v>1009</v>
      </c>
      <c r="E2" s="168" t="s">
        <v>420</v>
      </c>
      <c r="F2" s="170" t="s">
        <v>386</v>
      </c>
      <c r="G2" s="170" t="s">
        <v>400</v>
      </c>
      <c r="H2" s="168" t="s">
        <v>397</v>
      </c>
      <c r="I2" s="172" t="s">
        <v>809</v>
      </c>
      <c r="J2" s="173" t="s">
        <v>808</v>
      </c>
      <c r="K2" s="170" t="s">
        <v>808</v>
      </c>
      <c r="L2" s="170" t="s">
        <v>394</v>
      </c>
      <c r="M2" s="168" t="s">
        <v>395</v>
      </c>
      <c r="N2" s="160" t="s">
        <v>499</v>
      </c>
      <c r="O2" s="172" t="s">
        <v>810</v>
      </c>
      <c r="P2" s="170" t="s">
        <v>475</v>
      </c>
      <c r="Q2" s="172" t="s">
        <v>385</v>
      </c>
      <c r="R2" s="170" t="s">
        <v>958</v>
      </c>
      <c r="S2" s="164" t="s">
        <v>396</v>
      </c>
      <c r="T2" s="170" t="s">
        <v>1048</v>
      </c>
      <c r="U2" s="170" t="s">
        <v>1014</v>
      </c>
      <c r="V2" s="170" t="s">
        <v>403</v>
      </c>
      <c r="W2" s="168" t="s">
        <v>476</v>
      </c>
      <c r="X2" s="82" t="s">
        <v>359</v>
      </c>
      <c r="Y2" s="82" t="s">
        <v>399</v>
      </c>
      <c r="Z2" s="83" t="s">
        <v>398</v>
      </c>
      <c r="AA2" s="172" t="s">
        <v>811</v>
      </c>
      <c r="AB2" s="172" t="s">
        <v>419</v>
      </c>
      <c r="AC2" s="168" t="s">
        <v>405</v>
      </c>
      <c r="AD2" s="170" t="s">
        <v>829</v>
      </c>
      <c r="AE2" s="170" t="s">
        <v>830</v>
      </c>
      <c r="AF2" s="172" t="s">
        <v>414</v>
      </c>
      <c r="AG2" s="172" t="s">
        <v>415</v>
      </c>
      <c r="AH2" s="170" t="s">
        <v>416</v>
      </c>
      <c r="AI2" s="168" t="s">
        <v>406</v>
      </c>
      <c r="AJ2" s="166" t="s">
        <v>418</v>
      </c>
      <c r="AK2" s="162" t="s">
        <v>407</v>
      </c>
    </row>
    <row r="3" spans="1:37" s="104" customFormat="1" x14ac:dyDescent="0.2">
      <c r="A3" s="65" t="s">
        <v>1</v>
      </c>
      <c r="B3" s="69" t="s">
        <v>0</v>
      </c>
      <c r="C3" s="171">
        <f>IF('Indicator Data'!Q5="No data",IF((0.1284*LN('Indicator Data'!AW5)-0.4735)&gt;C$195,0,IF((0.1284*LN('Indicator Data'!AW5)-0.4735)&lt;C$194,10,(C$195-(0.1284*LN('Indicator Data'!AW5)-0.4735))/(C$195-C$194)*10)),IF('Indicator Data'!Q5&gt;C$195,0,IF('Indicator Data'!Q5&lt;C$194,10,(C$195-'Indicator Data'!Q5)/(C$195-C$194)*10)))</f>
        <v>10</v>
      </c>
      <c r="D3" s="171">
        <f>IF('Indicator Data'!R5="No data","x",IF('Indicator Data'!R5&gt;D$195,10,IF('Indicator Data'!R5&lt;D$194,0,10-(D$195-'Indicator Data'!R5)/(D$195-D$194)*10)))</f>
        <v>10</v>
      </c>
      <c r="E3" s="169">
        <f>IF(D3="x",C3,(10-GEOMEAN(((10-C3)/10*9+1),((10-D3)/10*9+1)))/9*10)</f>
        <v>10</v>
      </c>
      <c r="F3" s="171">
        <f>IF('Indicator Data'!AC5="No data","x",IF('Indicator Data'!AC5&gt;F$195,10,IF('Indicator Data'!AC5&lt;F$194,0,10-(F$195-'Indicator Data'!AC5)/(F$195-F$194)*10)))</f>
        <v>10</v>
      </c>
      <c r="G3" s="171">
        <f>IF('Indicator Data'!AD5="No data","x",IF('Indicator Data'!AD5&gt;G$195,10,IF('Indicator Data'!AD5&lt;G$194,0,10-(G$195-'Indicator Data'!AD5)/(G$195-G$194)*10)))</f>
        <v>0.70500000000000007</v>
      </c>
      <c r="H3" s="169">
        <f>IF(AND(F3="x",G3="x"),"x",AVERAGE(F3,G3))</f>
        <v>5.3525</v>
      </c>
      <c r="I3" s="174">
        <f>SUM(IF('Indicator Data'!S5="No data",0,'Indicator Data'!S5/1000000),SUM('Indicator Data'!T5:U5))</f>
        <v>14821.297957999999</v>
      </c>
      <c r="J3" s="174">
        <f>I3/'Indicator Data'!AX5*1000000</f>
        <v>485.12228685079577</v>
      </c>
      <c r="K3" s="171">
        <f>IF(J3="x","x",IF(J3&gt;K$195,10,IF(J3&lt;K$194,0,10-(K$195-J3)/(K$195-K$194)*10)))</f>
        <v>9.7024457370159158</v>
      </c>
      <c r="L3" s="171">
        <f>IF('Indicator Data'!V5="No data","x",IF('Indicator Data'!V5&gt;L$195,10,IF('Indicator Data'!V5&lt;L$194,0,10-(L$195-'Indicator Data'!V5)/(L$195-L$194)*10)))</f>
        <v>10</v>
      </c>
      <c r="M3" s="169">
        <f>AVERAGE(K3,L3)</f>
        <v>9.851222868507957</v>
      </c>
      <c r="N3" s="161">
        <f>AVERAGE(E3,E3,H3,M3)</f>
        <v>8.8009307171269882</v>
      </c>
      <c r="O3" s="175">
        <f>IF('Indicator Data'!AH5="No data",0,('Indicator Data'!AH5)/1000)</f>
        <v>29.555910000000001</v>
      </c>
      <c r="P3" s="171">
        <f>IF(O3=0,0,IF(LOG(O3*1000)&gt;$P$195,10,IF(LOG(O3*1000)&lt;P$194,0,10-(P$195-LOG(O3*1000))/(P$195-P$194)*10)))</f>
        <v>4.902147784763077</v>
      </c>
      <c r="Q3" s="176">
        <f>O3*1000/'Indicator Data'!AZ5</f>
        <v>2.4977296754614804E-2</v>
      </c>
      <c r="R3" s="171">
        <f>IF(Q3="x","x",IF(Q3&gt;$R$195,10,IF(Q3&lt;$R$194,0,((Q3*100)/0.0052)^(1/4.0545)/6.5*10)))</f>
        <v>7.0544139626159996</v>
      </c>
      <c r="S3" s="165">
        <f>AVERAGE(P3,R3)</f>
        <v>5.9782808736895383</v>
      </c>
      <c r="T3" s="171">
        <f>IF('Indicator Data'!Z5="No data","x",IF('Indicator Data'!Z5&gt;T$195,10,IF('Indicator Data'!Z5&lt;T$194,0,10-(T$195-'Indicator Data'!Z5)/(T$195-T$194)*10)))</f>
        <v>4.1717207290702163E-2</v>
      </c>
      <c r="U3" s="171">
        <f>IF('Indicator Data'!Y5="No data","x",IF('Indicator Data'!Y5&gt;U$195,10,IF('Indicator Data'!Y5&lt;U$194,0,10-(U$195-'Indicator Data'!Y5)/(U$195-U$194)*10)))</f>
        <v>7.5104411764705885</v>
      </c>
      <c r="V3" s="171">
        <f>IF('Indicator Data'!AB5="No data","x",IF('Indicator Data'!AB5&gt;V$195,10,IF('Indicator Data'!AB5&lt;V$194,0,10-(V$195-'Indicator Data'!AB5)/(V$195-V$194)*10)))</f>
        <v>0.26423398590446467</v>
      </c>
      <c r="W3" s="169">
        <f>IF(AND(T3="x",U3="x",V3="x"),"x",AVERAGE(T3,U3,V3))</f>
        <v>2.6054641232219184</v>
      </c>
      <c r="X3" s="84" t="s">
        <v>943</v>
      </c>
      <c r="Y3" s="84" t="s">
        <v>944</v>
      </c>
      <c r="Z3" s="85" t="s">
        <v>945</v>
      </c>
      <c r="AA3" s="175">
        <f>('Indicator Data'!AG5+'Indicator Data'!AF5*0.5+'Indicator Data'!AE5*0.25)/1000</f>
        <v>143.00125</v>
      </c>
      <c r="AB3" s="177">
        <f>AA3*1000/'Indicator Data'!AX5</f>
        <v>4.6806355029842227E-3</v>
      </c>
      <c r="AC3" s="169">
        <f>IF(AB3="x","x",IF(AB3&gt;AC$195,10,IF(AB3&lt;AC$194,0,10-(AC$195-AB3)/(AC$195-AC$194)*10)))</f>
        <v>0.46806355029842273</v>
      </c>
      <c r="AD3" s="171">
        <f>IF('Indicator Data'!AI5="No data","x",IF('Indicator Data'!AI5&lt;$AD$194,10,IF('Indicator Data'!AI5&gt;$AD$195,0,($AD$195-'Indicator Data'!AI5)/($AD$195-$AD$194)*10)))</f>
        <v>6.5333333333333332</v>
      </c>
      <c r="AE3" s="171">
        <f>IF('Indicator Data'!AJ5="No data","x",IF('Indicator Data'!AJ5&gt;$AE$195,10,IF('Indicator Data'!AJ5&lt;$AE$194,0,10-($AE$195-'Indicator Data'!AJ5)/($AE$195-$AE$194)*10)))</f>
        <v>6.5666666666666664</v>
      </c>
      <c r="AF3" s="178" t="str">
        <f>IF('Indicator Data'!AK5="No data","x",IF('Indicator Data'!AK5&gt;$AF$195,10,IF('Indicator Data'!AK5&lt;$AF$194,0,10-($AF$195-'Indicator Data'!AK5)/($AF$195-$AF$194)*10)))</f>
        <v>x</v>
      </c>
      <c r="AG3" s="178" t="str">
        <f>IF('Indicator Data'!AL5="No data","x",IF('Indicator Data'!AL5&gt;$AG$195,10,IF('Indicator Data'!AL5&lt;$AG$194,0,10-($AG$195-'Indicator Data'!AL5)/($AG$195-$AG$194)*10)))</f>
        <v>x</v>
      </c>
      <c r="AH3" s="171" t="str">
        <f>IF(AF3="x","x",IF(AG3="x",AF3,SUM(AF3*0.8,AG3*0.2)))</f>
        <v>x</v>
      </c>
      <c r="AI3" s="169">
        <f>AVERAGE(AE3,AH3,AD3)</f>
        <v>6.55</v>
      </c>
      <c r="AJ3" s="167">
        <f>IF(AND(W3="x",AI3="x"),AC3,IF((W3="x"),(10-GEOMEAN(((10-AI3)/10*9+1),((10-AC3)/10*9+1)))/9*10,IF(AI3="x",(10-GEOMEAN(((10-W3)/10*9+1),((10-AC3)/10*9+1)))/9*10,(10-GEOMEAN(((10-W3)/10*9+1),((10-AC3)/10*9+1),((10-AI3)/10*9+1)))/9*10)))</f>
        <v>3.6646829676281278</v>
      </c>
      <c r="AK3" s="163">
        <f>(10-GEOMEAN(((10-S3)/10*9+1),((10-AJ3)/10*9+1)))/9*10</f>
        <v>4.9287772851472909</v>
      </c>
    </row>
    <row r="4" spans="1:37" s="104" customFormat="1" x14ac:dyDescent="0.2">
      <c r="A4" s="65" t="s">
        <v>3</v>
      </c>
      <c r="B4" s="69" t="s">
        <v>2</v>
      </c>
      <c r="C4" s="171">
        <f>IF('Indicator Data'!Q6="No data",IF((0.1284*LN('Indicator Data'!AW6)-0.4735)&gt;C$195,0,IF((0.1284*LN('Indicator Data'!AW6)-0.4735)&lt;C$194,10,(C$195-(0.1284*LN('Indicator Data'!AW6)-0.4735))/(C$195-C$194)*10)),IF('Indicator Data'!Q6&gt;C$195,0,IF('Indicator Data'!Q6&lt;C$194,10,(C$195-'Indicator Data'!Q6)/(C$195-C$194)*10)))</f>
        <v>6.396519217363644</v>
      </c>
      <c r="D4" s="171">
        <f>IF('Indicator Data'!R6="No data","x",IF('Indicator Data'!R6&gt;D$195,10,IF('Indicator Data'!R6&lt;D$194,0,10-(D$195-'Indicator Data'!R6)/(D$195-D$194)*10)))</f>
        <v>3.1090806682518011</v>
      </c>
      <c r="E4" s="169">
        <f t="shared" ref="E4:E67" si="0">IF(D4="x",C4,(10-GEOMEAN(((10-C4)/10*9+1),((10-D4)/10*9+1)))/9*10)</f>
        <v>4.9689365890525785</v>
      </c>
      <c r="F4" s="171">
        <f>IF('Indicator Data'!AC6="No data","x",IF('Indicator Data'!AC6&gt;F$195,10,IF('Indicator Data'!AC6&lt;F$194,0,10-(F$195-'Indicator Data'!AC6)/(F$195-F$194)*10)))</f>
        <v>3.2471659379066109</v>
      </c>
      <c r="G4" s="171">
        <f>IF('Indicator Data'!AD6="No data","x",IF('Indicator Data'!AD6&gt;G$195,10,IF('Indicator Data'!AD6&lt;G$194,0,10-(G$195-'Indicator Data'!AD6)/(G$195-G$194)*10)))</f>
        <v>2.3774999999999995</v>
      </c>
      <c r="H4" s="169">
        <f t="shared" ref="H4:H67" si="1">IF(AND(F4="x",G4="x"),"x",AVERAGE(F4,G4))</f>
        <v>2.8123329689533052</v>
      </c>
      <c r="I4" s="174">
        <f>SUM(IF('Indicator Data'!S6="No data",0,'Indicator Data'!S6/1000000),SUM('Indicator Data'!T6:U6))</f>
        <v>690.93206699999996</v>
      </c>
      <c r="J4" s="174">
        <f>I4/'Indicator Data'!AX6*1000000</f>
        <v>249.1084095874705</v>
      </c>
      <c r="K4" s="171">
        <f t="shared" ref="K4:K67" si="2">IF(J4="x","x",IF(J4&gt;K$195,10,IF(J4&lt;K$194,0,10-(K$195-J4)/(K$195-K$194)*10)))</f>
        <v>4.9821681917494098</v>
      </c>
      <c r="L4" s="171">
        <f>IF('Indicator Data'!V6="No data","x",IF('Indicator Data'!V6&gt;L$195,10,IF('Indicator Data'!V6&lt;L$194,0,10-(L$195-'Indicator Data'!V6)/(L$195-L$194)*10)))</f>
        <v>1.8587364569273497</v>
      </c>
      <c r="M4" s="169">
        <f t="shared" ref="M4:M67" si="3">AVERAGE(K4,L4)</f>
        <v>3.4204523243383798</v>
      </c>
      <c r="N4" s="161">
        <f t="shared" ref="N4:N67" si="4">AVERAGE(E4,E4,H4,M4)</f>
        <v>4.0426646178492103</v>
      </c>
      <c r="O4" s="175">
        <f>IF('Indicator Data'!AH6="No data",0,('Indicator Data'!AH6)/1000)</f>
        <v>0.62112000000000001</v>
      </c>
      <c r="P4" s="171">
        <f t="shared" ref="P4:P67" si="5">IF(O4=0,0,IF(LOG(O4*1000)&gt;$P$195,10,IF(LOG(O4*1000)&lt;P$194,0,10-(P$195-LOG(O4*1000))/(P$195-P$194)*10)))</f>
        <v>0</v>
      </c>
      <c r="Q4" s="176">
        <f>O4*1000/'Indicator Data'!AZ6</f>
        <v>1.2804485858002805E-3</v>
      </c>
      <c r="R4" s="171">
        <f t="shared" ref="R4:R67" si="6">IF(Q4="x","x",IF(Q4&gt;$R$195,10,IF(Q4&lt;$R$194,0,((Q4*100)/0.0052)^(1/4.0545)/6.5*10)))</f>
        <v>3.3903983884185775</v>
      </c>
      <c r="S4" s="165">
        <f t="shared" ref="S4:S67" si="7">AVERAGE(P4,R4)</f>
        <v>1.6951991942092888</v>
      </c>
      <c r="T4" s="171">
        <f>IF('Indicator Data'!Z6="No data","x",IF('Indicator Data'!Z6&gt;T$195,10,IF('Indicator Data'!Z6&lt;T$194,0,10-(T$195-'Indicator Data'!Z6)/(T$195-T$194)*10)))</f>
        <v>3.893957367933254E-2</v>
      </c>
      <c r="U4" s="171">
        <f>IF('Indicator Data'!Y6="No data","x",IF('Indicator Data'!Y6&gt;U$195,10,IF('Indicator Data'!Y6&lt;U$194,0,10-(U$195-'Indicator Data'!Y6)/(U$195-U$194)*10)))</f>
        <v>0.18992369281045818</v>
      </c>
      <c r="V4" s="171">
        <f>IF('Indicator Data'!AB6="No data","x",IF('Indicator Data'!AB6&gt;V$195,10,IF('Indicator Data'!AB6&lt;V$194,0,10-(V$195-'Indicator Data'!AB6)/(V$195-V$194)*10)))</f>
        <v>0</v>
      </c>
      <c r="W4" s="169">
        <f t="shared" ref="W4:W67" si="8">IF(AND(T4="x",U4="x",V4="x"),"x",AVERAGE(T4,U4,V4))</f>
        <v>7.6287755496596901E-2</v>
      </c>
      <c r="X4" s="84" t="s">
        <v>943</v>
      </c>
      <c r="Y4" s="84" t="s">
        <v>944</v>
      </c>
      <c r="Z4" s="85" t="s">
        <v>945</v>
      </c>
      <c r="AA4" s="175">
        <f>('Indicator Data'!AG6+'Indicator Data'!AF6*0.5+'Indicator Data'!AE6*0.25)/1000</f>
        <v>57.5</v>
      </c>
      <c r="AB4" s="177">
        <f>AA4*1000/'Indicator Data'!AX6</f>
        <v>2.0731030206012361E-2</v>
      </c>
      <c r="AC4" s="169">
        <f t="shared" ref="AC4:AC67" si="9">IF(AB4="x","x",IF(AB4&gt;AC$195,10,IF(AB4&lt;AC$194,0,10-(AC$195-AB4)/(AC$195-AC$194)*10)))</f>
        <v>2.073103020601236</v>
      </c>
      <c r="AD4" s="171">
        <f>IF('Indicator Data'!AI6="No data","x",IF('Indicator Data'!AI6&lt;$AD$194,10,IF('Indicator Data'!AI6&gt;$AD$195,0,($AD$195-'Indicator Data'!AI6)/($AD$195-$AD$194)*10)))</f>
        <v>3.8666666666666667</v>
      </c>
      <c r="AE4" s="171">
        <f>IF('Indicator Data'!AJ6="No data","x",IF('Indicator Data'!AJ6&gt;$AE$195,10,IF('Indicator Data'!AJ6&lt;$AE$194,0,10-($AE$195-'Indicator Data'!AJ6)/($AE$195-$AE$194)*10)))</f>
        <v>0</v>
      </c>
      <c r="AF4" s="178">
        <f>IF('Indicator Data'!AK6="No data","x",IF('Indicator Data'!AK6&gt;$AF$195,10,IF('Indicator Data'!AK6&lt;$AF$194,0,10-($AF$195-'Indicator Data'!AK6)/($AF$195-$AF$194)*10)))</f>
        <v>5</v>
      </c>
      <c r="AG4" s="178">
        <f>IF('Indicator Data'!AL6="No data","x",IF('Indicator Data'!AL6&gt;$AG$195,10,IF('Indicator Data'!AL6&lt;$AG$194,0,10-($AG$195-'Indicator Data'!AL6)/($AG$195-$AG$194)*10)))</f>
        <v>1.0400000000000009</v>
      </c>
      <c r="AH4" s="171">
        <f t="shared" ref="AH4:AH67" si="10">IF(AF4="x","x",IF(AG4="x",AF4,SUM(AF4*0.8,AG4*0.2)))</f>
        <v>4.2080000000000002</v>
      </c>
      <c r="AI4" s="169">
        <f t="shared" ref="AI4:AI67" si="11">AVERAGE(AE4,AH4,AD4)</f>
        <v>2.6915555555555559</v>
      </c>
      <c r="AJ4" s="167">
        <f t="shared" ref="AJ4:AJ67" si="12">IF(AND(W4="x",AI4="x"),AC4,IF((W4="x"),(10-GEOMEAN(((10-AI4)/10*9+1),((10-AC4)/10*9+1)))/9*10,IF(AI4="x",(10-GEOMEAN(((10-W4)/10*9+1),((10-AC4)/10*9+1)))/9*10,(10-GEOMEAN(((10-W4)/10*9+1),((10-AC4)/10*9+1),((10-AI4)/10*9+1)))/9*10)))</f>
        <v>1.6768239169520172</v>
      </c>
      <c r="AK4" s="163">
        <f t="shared" ref="AK4:AK67" si="13">(10-GEOMEAN(((10-S4)/10*9+1),((10-AJ4)/10*9+1)))/9*10</f>
        <v>1.6860160336619245</v>
      </c>
    </row>
    <row r="5" spans="1:37" s="104" customFormat="1" x14ac:dyDescent="0.2">
      <c r="A5" s="65" t="s">
        <v>5</v>
      </c>
      <c r="B5" s="69" t="s">
        <v>4</v>
      </c>
      <c r="C5" s="171">
        <f>IF('Indicator Data'!Q7="No data",IF((0.1284*LN('Indicator Data'!AW7)-0.4735)&gt;C$195,0,IF((0.1284*LN('Indicator Data'!AW7)-0.4735)&lt;C$194,10,(C$195-(0.1284*LN('Indicator Data'!AW7)-0.4735))/(C$195-C$194)*10)),IF('Indicator Data'!Q7&gt;C$195,0,IF('Indicator Data'!Q7&lt;C$194,10,(C$195-'Indicator Data'!Q7)/(C$195-C$194)*10)))</f>
        <v>9.7553463574189134</v>
      </c>
      <c r="D5" s="171" t="str">
        <f>IF('Indicator Data'!R7="No data","x",IF('Indicator Data'!R7&gt;D$195,10,IF('Indicator Data'!R7&lt;D$194,0,10-(D$195-'Indicator Data'!R7)/(D$195-D$194)*10)))</f>
        <v>x</v>
      </c>
      <c r="E5" s="169">
        <f t="shared" si="0"/>
        <v>9.7553463574189134</v>
      </c>
      <c r="F5" s="171">
        <f>IF('Indicator Data'!AC7="No data","x",IF('Indicator Data'!AC7&gt;F$195,10,IF('Indicator Data'!AC7&lt;F$194,0,10-(F$195-'Indicator Data'!AC7)/(F$195-F$194)*10)))</f>
        <v>9.8611843921776163</v>
      </c>
      <c r="G5" s="171" t="str">
        <f>IF('Indicator Data'!AD7="No data","x",IF('Indicator Data'!AD7&gt;G$195,10,IF('Indicator Data'!AD7&lt;G$194,0,10-(G$195-'Indicator Data'!AD7)/(G$195-G$194)*10)))</f>
        <v>x</v>
      </c>
      <c r="H5" s="169">
        <f t="shared" si="1"/>
        <v>9.8611843921776163</v>
      </c>
      <c r="I5" s="174">
        <f>SUM(IF('Indicator Data'!S7="No data",0,'Indicator Data'!S7/1000000),SUM('Indicator Data'!T7:U7))</f>
        <v>412.686331</v>
      </c>
      <c r="J5" s="174">
        <f>I5/'Indicator Data'!AX7*1000000</f>
        <v>10.525512371215058</v>
      </c>
      <c r="K5" s="171">
        <f t="shared" si="2"/>
        <v>0.2105102474243008</v>
      </c>
      <c r="L5" s="171">
        <f>IF('Indicator Data'!V7="No data","x",IF('Indicator Data'!V7&gt;L$195,10,IF('Indicator Data'!V7&lt;L$194,0,10-(L$195-'Indicator Data'!V7)/(L$195-L$194)*10)))</f>
        <v>4.8063085556679042E-2</v>
      </c>
      <c r="M5" s="169">
        <f t="shared" si="3"/>
        <v>0.12928666649048992</v>
      </c>
      <c r="N5" s="161">
        <f t="shared" si="4"/>
        <v>7.3752909433764833</v>
      </c>
      <c r="O5" s="175">
        <f>IF('Indicator Data'!AH7="No data",0,('Indicator Data'!AH7)/1000)</f>
        <v>1.9193199999999999</v>
      </c>
      <c r="P5" s="171">
        <f t="shared" si="5"/>
        <v>0.94382462943485379</v>
      </c>
      <c r="Q5" s="176">
        <f>O5*1000/'Indicator Data'!AZ7</f>
        <v>6.6336777731425441E-4</v>
      </c>
      <c r="R5" s="171">
        <f t="shared" si="6"/>
        <v>2.8827605108824623</v>
      </c>
      <c r="S5" s="165">
        <f t="shared" si="7"/>
        <v>1.9132925701586581</v>
      </c>
      <c r="T5" s="171">
        <f>IF('Indicator Data'!Z7="No data","x",IF('Indicator Data'!Z7&gt;T$195,10,IF('Indicator Data'!Z7&lt;T$194,0,10-(T$195-'Indicator Data'!Z7)/(T$195-T$194)*10)))</f>
        <v>2.416178714859285E-2</v>
      </c>
      <c r="U5" s="171">
        <f>IF('Indicator Data'!Y7="No data","x",IF('Indicator Data'!Y7&gt;U$195,10,IF('Indicator Data'!Y7&lt;U$194,0,10-(U$195-'Indicator Data'!Y7)/(U$195-U$194)*10)))</f>
        <v>1.739573529411766</v>
      </c>
      <c r="V5" s="171">
        <f>IF('Indicator Data'!AB7="No data","x",IF('Indicator Data'!AB7&gt;V$195,10,IF('Indicator Data'!AB7&lt;V$194,0,10-(V$195-'Indicator Data'!AB7)/(V$195-V$194)*10)))</f>
        <v>0</v>
      </c>
      <c r="W5" s="169">
        <f t="shared" si="8"/>
        <v>0.58791177218678625</v>
      </c>
      <c r="X5" s="84" t="s">
        <v>943</v>
      </c>
      <c r="Y5" s="84" t="s">
        <v>944</v>
      </c>
      <c r="Z5" s="85" t="s">
        <v>945</v>
      </c>
      <c r="AA5" s="175">
        <f>('Indicator Data'!AG7+'Indicator Data'!AF7*0.5+'Indicator Data'!AE7*0.25)/1000</f>
        <v>2.5250000000000002E-2</v>
      </c>
      <c r="AB5" s="177">
        <f>AA5*1000/'Indicator Data'!AX7</f>
        <v>6.4399803775710756E-7</v>
      </c>
      <c r="AC5" s="169">
        <f t="shared" si="9"/>
        <v>6.4399803775927467E-5</v>
      </c>
      <c r="AD5" s="171">
        <f>IF('Indicator Data'!AI7="No data","x",IF('Indicator Data'!AI7&lt;$AD$194,10,IF('Indicator Data'!AI7&gt;$AD$195,0,($AD$195-'Indicator Data'!AI7)/($AD$195-$AD$194)*10)))</f>
        <v>1.2</v>
      </c>
      <c r="AE5" s="171">
        <f>IF('Indicator Data'!AJ7="No data","x",IF('Indicator Data'!AJ7&gt;$AE$195,10,IF('Indicator Data'!AJ7&lt;$AE$194,0,10-($AE$195-'Indicator Data'!AJ7)/($AE$195-$AE$194)*10)))</f>
        <v>0</v>
      </c>
      <c r="AF5" s="178" t="str">
        <f>IF('Indicator Data'!AK7="No data","x",IF('Indicator Data'!AK7&gt;$AF$195,10,IF('Indicator Data'!AK7&lt;$AF$194,0,10-($AF$195-'Indicator Data'!AK7)/($AF$195-$AF$194)*10)))</f>
        <v>x</v>
      </c>
      <c r="AG5" s="178" t="str">
        <f>IF('Indicator Data'!AL7="No data","x",IF('Indicator Data'!AL7&gt;$AG$195,10,IF('Indicator Data'!AL7&lt;$AG$194,0,10-($AG$195-'Indicator Data'!AL7)/($AG$195-$AG$194)*10)))</f>
        <v>x</v>
      </c>
      <c r="AH5" s="171" t="str">
        <f t="shared" si="10"/>
        <v>x</v>
      </c>
      <c r="AI5" s="169">
        <f t="shared" si="11"/>
        <v>0.6</v>
      </c>
      <c r="AJ5" s="167">
        <f t="shared" si="12"/>
        <v>0.39960682617783994</v>
      </c>
      <c r="AK5" s="163">
        <f t="shared" si="13"/>
        <v>1.1852623960917816</v>
      </c>
    </row>
    <row r="6" spans="1:37" s="104" customFormat="1" x14ac:dyDescent="0.2">
      <c r="A6" s="65" t="s">
        <v>7</v>
      </c>
      <c r="B6" s="69" t="s">
        <v>6</v>
      </c>
      <c r="C6" s="171">
        <f>IF('Indicator Data'!Q8="No data",IF((0.1284*LN('Indicator Data'!AW8)-0.4735)&gt;C$195,0,IF((0.1284*LN('Indicator Data'!AW8)-0.4735)&lt;C$194,10,(C$195-(0.1284*LN('Indicator Data'!AW8)-0.4735))/(C$195-C$194)*10)),IF('Indicator Data'!Q8&gt;C$195,0,IF('Indicator Data'!Q8&lt;C$194,10,(C$195-'Indicator Data'!Q8)/(C$195-C$194)*10)))</f>
        <v>4.7403424492719051</v>
      </c>
      <c r="D6" s="171" t="str">
        <f>IF('Indicator Data'!R8="No data","x",IF('Indicator Data'!R8&gt;D$195,10,IF('Indicator Data'!R8&lt;D$194,0,10-(D$195-'Indicator Data'!R8)/(D$195-D$194)*10)))</f>
        <v>x</v>
      </c>
      <c r="E6" s="169">
        <f t="shared" si="0"/>
        <v>4.7403424492719051</v>
      </c>
      <c r="F6" s="171" t="str">
        <f>IF('Indicator Data'!AC8="No data","x",IF('Indicator Data'!AC8&gt;F$195,10,IF('Indicator Data'!AC8&lt;F$194,0,10-(F$195-'Indicator Data'!AC8)/(F$195-F$194)*10)))</f>
        <v>x</v>
      </c>
      <c r="G6" s="171">
        <f>IF('Indicator Data'!AD8="No data","x",IF('Indicator Data'!AD8&gt;G$195,10,IF('Indicator Data'!AD8&lt;G$194,0,10-(G$195-'Indicator Data'!AD8)/(G$195-G$194)*10)))</f>
        <v>4.4149999999999991</v>
      </c>
      <c r="H6" s="169">
        <f t="shared" si="1"/>
        <v>4.4149999999999991</v>
      </c>
      <c r="I6" s="174">
        <f>SUM(IF('Indicator Data'!S8="No data",0,'Indicator Data'!S8/1000000),SUM('Indicator Data'!T8:U8))</f>
        <v>475.48629999999997</v>
      </c>
      <c r="J6" s="174">
        <f>I6/'Indicator Data'!AX8*1000000</f>
        <v>22.144875155658969</v>
      </c>
      <c r="K6" s="171">
        <f t="shared" si="2"/>
        <v>0.4428975031131781</v>
      </c>
      <c r="L6" s="171">
        <f>IF('Indicator Data'!V8="No data","x",IF('Indicator Data'!V8&gt;L$195,10,IF('Indicator Data'!V8&lt;L$194,0,10-(L$195-'Indicator Data'!V8)/(L$195-L$194)*10)))</f>
        <v>0.15723448344078861</v>
      </c>
      <c r="M6" s="169">
        <f t="shared" si="3"/>
        <v>0.30006599327698336</v>
      </c>
      <c r="N6" s="161">
        <f t="shared" si="4"/>
        <v>3.5489377229551984</v>
      </c>
      <c r="O6" s="175">
        <f>IF('Indicator Data'!AH8="No data",0,('Indicator Data'!AH8)/1000)</f>
        <v>0.45488000000000001</v>
      </c>
      <c r="P6" s="171">
        <f t="shared" si="5"/>
        <v>0</v>
      </c>
      <c r="Q6" s="176">
        <f>O6*1000/'Indicator Data'!AZ8</f>
        <v>5.4849888703730051E-4</v>
      </c>
      <c r="R6" s="171">
        <f t="shared" si="6"/>
        <v>2.7506884977021215</v>
      </c>
      <c r="S6" s="165">
        <f t="shared" si="7"/>
        <v>1.3753442488510608</v>
      </c>
      <c r="T6" s="171">
        <f>IF('Indicator Data'!Z8="No data","x",IF('Indicator Data'!Z8&gt;T$195,10,IF('Indicator Data'!Z8&lt;T$194,0,10-(T$195-'Indicator Data'!Z8)/(T$195-T$194)*10)))</f>
        <v>1.2289843991350011</v>
      </c>
      <c r="U6" s="171">
        <f>IF('Indicator Data'!Y8="No data","x",IF('Indicator Data'!Y8&gt;U$195,10,IF('Indicator Data'!Y8&lt;U$194,0,10-(U$195-'Indicator Data'!Y8)/(U$195-U$194)*10)))</f>
        <v>8.430245098039217</v>
      </c>
      <c r="V6" s="171">
        <f>IF('Indicator Data'!AB8="No data","x",IF('Indicator Data'!AB8&gt;V$195,10,IF('Indicator Data'!AB8&lt;V$194,0,10-(V$195-'Indicator Data'!AB8)/(V$195-V$194)*10)))</f>
        <v>7.8704306969459665</v>
      </c>
      <c r="W6" s="169">
        <f t="shared" si="8"/>
        <v>5.8432200647067276</v>
      </c>
      <c r="X6" s="84" t="s">
        <v>943</v>
      </c>
      <c r="Y6" s="84" t="s">
        <v>944</v>
      </c>
      <c r="Z6" s="85" t="s">
        <v>945</v>
      </c>
      <c r="AA6" s="175">
        <f>('Indicator Data'!AG8+'Indicator Data'!AF8*0.5+'Indicator Data'!AE8*0.25)/1000</f>
        <v>460.35</v>
      </c>
      <c r="AB6" s="177">
        <f>AA6*1000/'Indicator Data'!AX8</f>
        <v>2.1439930609793822E-2</v>
      </c>
      <c r="AC6" s="169">
        <f t="shared" si="9"/>
        <v>2.1439930609793825</v>
      </c>
      <c r="AD6" s="171">
        <f>IF('Indicator Data'!AI8="No data","x",IF('Indicator Data'!AI8&lt;$AD$194,10,IF('Indicator Data'!AI8&gt;$AD$195,0,($AD$195-'Indicator Data'!AI8)/($AD$195-$AD$194)*10)))</f>
        <v>4.666666666666667</v>
      </c>
      <c r="AE6" s="171">
        <f>IF('Indicator Data'!AJ8="No data","x",IF('Indicator Data'!AJ8&gt;$AE$195,10,IF('Indicator Data'!AJ8&lt;$AE$194,0,10-($AE$195-'Indicator Data'!AJ8)/($AE$195-$AE$194)*10)))</f>
        <v>4.3333333333333339</v>
      </c>
      <c r="AF6" s="178">
        <f>IF('Indicator Data'!AK8="No data","x",IF('Indicator Data'!AK8&gt;$AF$195,10,IF('Indicator Data'!AK8&lt;$AF$194,0,10-($AF$195-'Indicator Data'!AK8)/($AF$195-$AF$194)*10)))</f>
        <v>10</v>
      </c>
      <c r="AG6" s="178">
        <f>IF('Indicator Data'!AL8="No data","x",IF('Indicator Data'!AL8&gt;$AG$195,10,IF('Indicator Data'!AL8&lt;$AG$194,0,10-($AG$195-'Indicator Data'!AL8)/($AG$195-$AG$194)*10)))</f>
        <v>1.370000000000001</v>
      </c>
      <c r="AH6" s="171">
        <f t="shared" si="10"/>
        <v>8.2740000000000009</v>
      </c>
      <c r="AI6" s="169">
        <f t="shared" si="11"/>
        <v>5.758</v>
      </c>
      <c r="AJ6" s="167">
        <f t="shared" si="12"/>
        <v>4.7874977311678899</v>
      </c>
      <c r="AK6" s="163">
        <f t="shared" si="13"/>
        <v>3.2647600104914423</v>
      </c>
    </row>
    <row r="7" spans="1:37" s="104" customFormat="1" x14ac:dyDescent="0.2">
      <c r="A7" s="65" t="s">
        <v>9</v>
      </c>
      <c r="B7" s="69" t="s">
        <v>8</v>
      </c>
      <c r="C7" s="171">
        <f>IF('Indicator Data'!Q9="No data",IF((0.1284*LN('Indicator Data'!AW9)-0.4735)&gt;C$195,0,IF((0.1284*LN('Indicator Data'!AW9)-0.4735)&lt;C$194,10,(C$195-(0.1284*LN('Indicator Data'!AW9)-0.4735))/(C$195-C$194)*10)),IF('Indicator Data'!Q9&gt;C$195,0,IF('Indicator Data'!Q9&lt;C$194,10,(C$195-'Indicator Data'!Q9)/(C$195-C$194)*10)))</f>
        <v>2.6498245825557891</v>
      </c>
      <c r="D7" s="171" t="str">
        <f>IF('Indicator Data'!R9="No data","x",IF('Indicator Data'!R9&gt;D$195,10,IF('Indicator Data'!R9&lt;D$194,0,10-(D$195-'Indicator Data'!R9)/(D$195-D$194)*10)))</f>
        <v>x</v>
      </c>
      <c r="E7" s="169">
        <f t="shared" si="0"/>
        <v>2.6498245825557891</v>
      </c>
      <c r="F7" s="171" t="str">
        <f>IF('Indicator Data'!AC9="No data","x",IF('Indicator Data'!AC9&gt;F$195,10,IF('Indicator Data'!AC9&lt;F$194,0,10-(F$195-'Indicator Data'!AC9)/(F$195-F$194)*10)))</f>
        <v>x</v>
      </c>
      <c r="G7" s="171" t="str">
        <f>IF('Indicator Data'!AD9="No data","x",IF('Indicator Data'!AD9&gt;G$195,10,IF('Indicator Data'!AD9&lt;G$194,0,10-(G$195-'Indicator Data'!AD9)/(G$195-G$194)*10)))</f>
        <v>x</v>
      </c>
      <c r="H7" s="169" t="str">
        <f t="shared" si="1"/>
        <v>x</v>
      </c>
      <c r="I7" s="174">
        <f>SUM(IF('Indicator Data'!S9="No data",0,'Indicator Data'!S9/1000000),SUM('Indicator Data'!T9:U9))</f>
        <v>17.780014000000001</v>
      </c>
      <c r="J7" s="174">
        <f>I7/'Indicator Data'!AX9*1000000</f>
        <v>197.58864255153637</v>
      </c>
      <c r="K7" s="171">
        <f t="shared" si="2"/>
        <v>3.9517728510307286</v>
      </c>
      <c r="L7" s="171">
        <f>IF('Indicator Data'!V9="No data","x",IF('Indicator Data'!V9&gt;L$195,10,IF('Indicator Data'!V9&lt;L$194,0,10-(L$195-'Indicator Data'!V9)/(L$195-L$194)*10)))</f>
        <v>0.13711507293354863</v>
      </c>
      <c r="M7" s="169">
        <f t="shared" si="3"/>
        <v>2.0444439619821386</v>
      </c>
      <c r="N7" s="161">
        <f t="shared" si="4"/>
        <v>2.4480310423645721</v>
      </c>
      <c r="O7" s="175">
        <f>IF('Indicator Data'!AH9="No data",0,('Indicator Data'!AH9)/1000)</f>
        <v>0</v>
      </c>
      <c r="P7" s="171">
        <f t="shared" si="5"/>
        <v>0</v>
      </c>
      <c r="Q7" s="176">
        <f>O7*1000/'Indicator Data'!AZ9</f>
        <v>0</v>
      </c>
      <c r="R7" s="171">
        <f t="shared" si="6"/>
        <v>0</v>
      </c>
      <c r="S7" s="165">
        <f t="shared" si="7"/>
        <v>0</v>
      </c>
      <c r="T7" s="171">
        <f>IF('Indicator Data'!Z9="No data","x",IF('Indicator Data'!Z9&gt;T$195,10,IF('Indicator Data'!Z9&lt;T$194,0,10-(T$195-'Indicator Data'!Z9)/(T$195-T$194)*10)))</f>
        <v>0.27678745752239742</v>
      </c>
      <c r="U7" s="171">
        <f>IF('Indicator Data'!Y9="No data","x",IF('Indicator Data'!Y9&gt;U$195,10,IF('Indicator Data'!Y9&lt;U$194,0,10-(U$195-'Indicator Data'!Y9)/(U$195-U$194)*10)))</f>
        <v>0.33242279411764741</v>
      </c>
      <c r="V7" s="171">
        <f>IF('Indicator Data'!AB9="No data","x",IF('Indicator Data'!AB9&gt;V$195,10,IF('Indicator Data'!AB9&lt;V$194,0,10-(V$195-'Indicator Data'!AB9)/(V$195-V$194)*10)))</f>
        <v>0</v>
      </c>
      <c r="W7" s="169">
        <f t="shared" si="8"/>
        <v>0.20307008388001493</v>
      </c>
      <c r="X7" s="84" t="s">
        <v>943</v>
      </c>
      <c r="Y7" s="84" t="s">
        <v>944</v>
      </c>
      <c r="Z7" s="85" t="s">
        <v>945</v>
      </c>
      <c r="AA7" s="175">
        <f>('Indicator Data'!AG9+'Indicator Data'!AF9*0.5+'Indicator Data'!AE9*0.25)/1000</f>
        <v>0</v>
      </c>
      <c r="AB7" s="177">
        <f>AA7*1000/'Indicator Data'!AX9</f>
        <v>0</v>
      </c>
      <c r="AC7" s="169">
        <f t="shared" si="9"/>
        <v>0</v>
      </c>
      <c r="AD7" s="171">
        <f>IF('Indicator Data'!AI9="No data","x",IF('Indicator Data'!AI9&lt;$AD$194,10,IF('Indicator Data'!AI9&gt;$AD$195,0,($AD$195-'Indicator Data'!AI9)/($AD$195-$AD$194)*10)))</f>
        <v>5.4666666666666668</v>
      </c>
      <c r="AE7" s="171">
        <f>IF('Indicator Data'!AJ9="No data","x",IF('Indicator Data'!AJ9&gt;$AE$195,10,IF('Indicator Data'!AJ9&lt;$AE$194,0,10-($AE$195-'Indicator Data'!AJ9)/($AE$195-$AE$194)*10)))</f>
        <v>3</v>
      </c>
      <c r="AF7" s="178" t="str">
        <f>IF('Indicator Data'!AK9="No data","x",IF('Indicator Data'!AK9&gt;$AF$195,10,IF('Indicator Data'!AK9&lt;$AF$194,0,10-($AF$195-'Indicator Data'!AK9)/($AF$195-$AF$194)*10)))</f>
        <v>x</v>
      </c>
      <c r="AG7" s="178" t="str">
        <f>IF('Indicator Data'!AL9="No data","x",IF('Indicator Data'!AL9&gt;$AG$195,10,IF('Indicator Data'!AL9&lt;$AG$194,0,10-($AG$195-'Indicator Data'!AL9)/($AG$195-$AG$194)*10)))</f>
        <v>x</v>
      </c>
      <c r="AH7" s="171" t="str">
        <f t="shared" si="10"/>
        <v>x</v>
      </c>
      <c r="AI7" s="169">
        <f t="shared" si="11"/>
        <v>4.2333333333333334</v>
      </c>
      <c r="AJ7" s="167">
        <f t="shared" si="12"/>
        <v>1.6997855364576551</v>
      </c>
      <c r="AK7" s="163">
        <f t="shared" si="13"/>
        <v>0.88514982804260078</v>
      </c>
    </row>
    <row r="8" spans="1:37" s="104" customFormat="1" x14ac:dyDescent="0.2">
      <c r="A8" s="65" t="s">
        <v>11</v>
      </c>
      <c r="B8" s="69" t="s">
        <v>10</v>
      </c>
      <c r="C8" s="171">
        <f>IF('Indicator Data'!Q10="No data",IF((0.1284*LN('Indicator Data'!AW10)-0.4735)&gt;C$195,0,IF((0.1284*LN('Indicator Data'!AW10)-0.4735)&lt;C$194,10,(C$195-(0.1284*LN('Indicator Data'!AW10)-0.4735))/(C$195-C$194)*10)),IF('Indicator Data'!Q10&gt;C$195,0,IF('Indicator Data'!Q10&lt;C$194,10,(C$195-'Indicator Data'!Q10)/(C$195-C$194)*10)))</f>
        <v>4.7617662252057267</v>
      </c>
      <c r="D8" s="171">
        <f>IF('Indicator Data'!R10="No data","x",IF('Indicator Data'!R10&gt;D$195,10,IF('Indicator Data'!R10&lt;D$194,0,10-(D$195-'Indicator Data'!R10)/(D$195-D$194)*10)))</f>
        <v>2.3975904557283823</v>
      </c>
      <c r="E8" s="169">
        <f t="shared" si="0"/>
        <v>3.6730234663273214</v>
      </c>
      <c r="F8" s="171">
        <f>IF('Indicator Data'!AC10="No data","x",IF('Indicator Data'!AC10&gt;F$195,10,IF('Indicator Data'!AC10&lt;F$194,0,10-(F$195-'Indicator Data'!AC10)/(F$195-F$194)*10)))</f>
        <v>3.7422586531306337</v>
      </c>
      <c r="G8" s="171">
        <f>IF('Indicator Data'!AD10="No data","x",IF('Indicator Data'!AD10&gt;G$195,10,IF('Indicator Data'!AD10&lt;G$194,0,10-(G$195-'Indicator Data'!AD10)/(G$195-G$194)*10)))</f>
        <v>4.8725000000000005</v>
      </c>
      <c r="H8" s="169">
        <f t="shared" si="1"/>
        <v>4.3073793265653171</v>
      </c>
      <c r="I8" s="174">
        <f>SUM(IF('Indicator Data'!S10="No data",0,'Indicator Data'!S10/1000000),SUM('Indicator Data'!T10:U10))</f>
        <v>267.07094799999999</v>
      </c>
      <c r="J8" s="174">
        <f>I8/'Indicator Data'!AX10*1000000</f>
        <v>6.4437910251268589</v>
      </c>
      <c r="K8" s="171">
        <f t="shared" si="2"/>
        <v>0.12887582050253776</v>
      </c>
      <c r="L8" s="171">
        <f>IF('Indicator Data'!V10="No data","x",IF('Indicator Data'!V10&gt;L$195,10,IF('Indicator Data'!V10&lt;L$194,0,10-(L$195-'Indicator Data'!V10)/(L$195-L$194)*10)))</f>
        <v>2.5625834146405069E-2</v>
      </c>
      <c r="M8" s="169">
        <f t="shared" si="3"/>
        <v>7.7250827324471416E-2</v>
      </c>
      <c r="N8" s="161">
        <f t="shared" si="4"/>
        <v>2.9326692716361076</v>
      </c>
      <c r="O8" s="175">
        <f>IF('Indicator Data'!AH10="No data",0,('Indicator Data'!AH10)/1000)</f>
        <v>0.89837999999999996</v>
      </c>
      <c r="P8" s="171">
        <f t="shared" si="5"/>
        <v>0</v>
      </c>
      <c r="Q8" s="176">
        <f>O8*1000/'Indicator Data'!AZ10</f>
        <v>1.4318419150132543E-4</v>
      </c>
      <c r="R8" s="171">
        <f t="shared" si="6"/>
        <v>1.9750647371631351</v>
      </c>
      <c r="S8" s="165">
        <f t="shared" si="7"/>
        <v>0.98753236858156757</v>
      </c>
      <c r="T8" s="171">
        <f>IF('Indicator Data'!Z10="No data","x",IF('Indicator Data'!Z10&gt;T$195,10,IF('Indicator Data'!Z10&lt;T$194,0,10-(T$195-'Indicator Data'!Z10)/(T$195-T$194)*10)))</f>
        <v>0.14970481927710821</v>
      </c>
      <c r="U8" s="171">
        <f>IF('Indicator Data'!Y10="No data","x",IF('Indicator Data'!Y10&gt;U$195,10,IF('Indicator Data'!Y10&lt;U$194,0,10-(U$195-'Indicator Data'!Y10)/(U$195-U$194)*10)))</f>
        <v>0.35946192810457589</v>
      </c>
      <c r="V8" s="171">
        <f>IF('Indicator Data'!AB10="No data","x",IF('Indicator Data'!AB10&gt;V$195,10,IF('Indicator Data'!AB10&lt;V$194,0,10-(V$195-'Indicator Data'!AB10)/(V$195-V$194)*10)))</f>
        <v>2.5115086139315679E-4</v>
      </c>
      <c r="W8" s="169">
        <f t="shared" si="8"/>
        <v>0.16980596608102574</v>
      </c>
      <c r="X8" s="84" t="s">
        <v>943</v>
      </c>
      <c r="Y8" s="84" t="s">
        <v>944</v>
      </c>
      <c r="Z8" s="85" t="s">
        <v>945</v>
      </c>
      <c r="AA8" s="175">
        <f>('Indicator Data'!AG10+'Indicator Data'!AF10*0.5+'Indicator Data'!AE10*0.25)/1000</f>
        <v>6.7324999999999999</v>
      </c>
      <c r="AB8" s="177">
        <f>AA8*1000/'Indicator Data'!AX10</f>
        <v>1.6243931959483135E-4</v>
      </c>
      <c r="AC8" s="169">
        <f t="shared" si="9"/>
        <v>1.6243931959483149E-2</v>
      </c>
      <c r="AD8" s="171">
        <f>IF('Indicator Data'!AI10="No data","x",IF('Indicator Data'!AI10&lt;$AD$194,10,IF('Indicator Data'!AI10&gt;$AD$195,0,($AD$195-'Indicator Data'!AI10)/($AD$195-$AD$194)*10)))</f>
        <v>1.4666666666666668</v>
      </c>
      <c r="AE8" s="171">
        <f>IF('Indicator Data'!AJ10="No data","x",IF('Indicator Data'!AJ10&gt;$AE$195,10,IF('Indicator Data'!AJ10&lt;$AE$194,0,10-($AE$195-'Indicator Data'!AJ10)/($AE$195-$AE$194)*10)))</f>
        <v>0</v>
      </c>
      <c r="AF8" s="178">
        <f>IF('Indicator Data'!AK10="No data","x",IF('Indicator Data'!AK10&gt;$AF$195,10,IF('Indicator Data'!AK10&lt;$AF$194,0,10-($AF$195-'Indicator Data'!AK10)/($AF$195-$AF$194)*10)))</f>
        <v>2.2000000000000011</v>
      </c>
      <c r="AG8" s="178">
        <f>IF('Indicator Data'!AL10="No data","x",IF('Indicator Data'!AL10&gt;$AG$195,10,IF('Indicator Data'!AL10&lt;$AG$194,0,10-($AG$195-'Indicator Data'!AL10)/($AG$195-$AG$194)*10)))</f>
        <v>0.26999999999999957</v>
      </c>
      <c r="AH8" s="171">
        <f t="shared" si="10"/>
        <v>1.8140000000000007</v>
      </c>
      <c r="AI8" s="169">
        <f t="shared" si="11"/>
        <v>1.0935555555555558</v>
      </c>
      <c r="AJ8" s="167">
        <f t="shared" si="12"/>
        <v>0.43734539977568054</v>
      </c>
      <c r="AK8" s="163">
        <f t="shared" si="13"/>
        <v>0.71607827527956081</v>
      </c>
    </row>
    <row r="9" spans="1:37" s="104" customFormat="1" x14ac:dyDescent="0.2">
      <c r="A9" s="65" t="s">
        <v>13</v>
      </c>
      <c r="B9" s="69" t="s">
        <v>12</v>
      </c>
      <c r="C9" s="171">
        <f>IF('Indicator Data'!Q11="No data",IF((0.1284*LN('Indicator Data'!AW11)-0.4735)&gt;C$195,0,IF((0.1284*LN('Indicator Data'!AW11)-0.4735)&lt;C$194,10,(C$195-(0.1284*LN('Indicator Data'!AW11)-0.4735))/(C$195-C$194)*10)),IF('Indicator Data'!Q11&gt;C$195,0,IF('Indicator Data'!Q11&lt;C$194,10,(C$195-'Indicator Data'!Q11)/(C$195-C$194)*10)))</f>
        <v>6.1337296826741738</v>
      </c>
      <c r="D9" s="171">
        <f>IF('Indicator Data'!R11="No data","x",IF('Indicator Data'!R11&gt;D$195,10,IF('Indicator Data'!R11&lt;D$194,0,10-(D$195-'Indicator Data'!R11)/(D$195-D$194)*10)))</f>
        <v>0.98171604064006779</v>
      </c>
      <c r="E9" s="169">
        <f t="shared" si="0"/>
        <v>4.0105574069931542</v>
      </c>
      <c r="F9" s="171">
        <f>IF('Indicator Data'!AC11="No data","x",IF('Indicator Data'!AC11&gt;F$195,10,IF('Indicator Data'!AC11&lt;F$194,0,10-(F$195-'Indicator Data'!AC11)/(F$195-F$194)*10)))</f>
        <v>0.94303439696237312</v>
      </c>
      <c r="G9" s="171">
        <f>IF('Indicator Data'!AD11="No data","x",IF('Indicator Data'!AD11&gt;G$195,10,IF('Indicator Data'!AD11&lt;G$194,0,10-(G$195-'Indicator Data'!AD11)/(G$195-G$194)*10)))</f>
        <v>1.5749999999999993</v>
      </c>
      <c r="H9" s="169">
        <f t="shared" si="1"/>
        <v>1.2590171984811862</v>
      </c>
      <c r="I9" s="174">
        <f>SUM(IF('Indicator Data'!S11="No data",0,'Indicator Data'!S11/1000000),SUM('Indicator Data'!T11:U11))</f>
        <v>660.85511400000007</v>
      </c>
      <c r="J9" s="174">
        <f>I9/'Indicator Data'!AX11*1000000</f>
        <v>222.01930479619804</v>
      </c>
      <c r="K9" s="171">
        <f t="shared" si="2"/>
        <v>4.4403860959239614</v>
      </c>
      <c r="L9" s="171">
        <f>IF('Indicator Data'!V11="No data","x",IF('Indicator Data'!V11&gt;L$195,10,IF('Indicator Data'!V11&lt;L$194,0,10-(L$195-'Indicator Data'!V11)/(L$195-L$194)*10)))</f>
        <v>1.7176790614645014</v>
      </c>
      <c r="M9" s="169">
        <f t="shared" si="3"/>
        <v>3.0790325786942314</v>
      </c>
      <c r="N9" s="161">
        <f t="shared" si="4"/>
        <v>3.0897911477904314</v>
      </c>
      <c r="O9" s="175">
        <f>IF('Indicator Data'!AH11="No data",0,('Indicator Data'!AH11)/1000)</f>
        <v>2.9376899999999999</v>
      </c>
      <c r="P9" s="171">
        <f t="shared" si="5"/>
        <v>1.5600198830269125</v>
      </c>
      <c r="Q9" s="176">
        <f>O9*1000/'Indicator Data'!AZ11</f>
        <v>6.8724807407528708E-3</v>
      </c>
      <c r="R9" s="171">
        <f t="shared" si="6"/>
        <v>5.1314048054559365</v>
      </c>
      <c r="S9" s="165">
        <f t="shared" si="7"/>
        <v>3.3457123442414245</v>
      </c>
      <c r="T9" s="171">
        <f>IF('Indicator Data'!Z11="No data","x",IF('Indicator Data'!Z11&gt;T$195,10,IF('Indicator Data'!Z11&lt;T$194,0,10-(T$195-'Indicator Data'!Z11)/(T$195-T$194)*10)))</f>
        <v>0.11694978375038545</v>
      </c>
      <c r="U9" s="171">
        <f>IF('Indicator Data'!Y11="No data","x",IF('Indicator Data'!Y11&gt;U$195,10,IF('Indicator Data'!Y11&lt;U$194,0,10-(U$195-'Indicator Data'!Y11)/(U$195-U$194)*10)))</f>
        <v>0.27617140522875872</v>
      </c>
      <c r="V9" s="171">
        <f>IF('Indicator Data'!AB11="No data","x",IF('Indicator Data'!AB11&gt;V$195,10,IF('Indicator Data'!AB11&lt;V$194,0,10-(V$195-'Indicator Data'!AB11)/(V$195-V$194)*10)))</f>
        <v>0</v>
      </c>
      <c r="W9" s="169">
        <f t="shared" si="8"/>
        <v>0.1310403963263814</v>
      </c>
      <c r="X9" s="84" t="s">
        <v>943</v>
      </c>
      <c r="Y9" s="84" t="s">
        <v>944</v>
      </c>
      <c r="Z9" s="85" t="s">
        <v>945</v>
      </c>
      <c r="AA9" s="175">
        <f>('Indicator Data'!AG11+'Indicator Data'!AF11*0.5+'Indicator Data'!AE11*0.25)/1000</f>
        <v>32</v>
      </c>
      <c r="AB9" s="177">
        <f>AA9*1000/'Indicator Data'!AX11</f>
        <v>1.0750643526802363E-2</v>
      </c>
      <c r="AC9" s="169">
        <f t="shared" si="9"/>
        <v>1.0750643526802346</v>
      </c>
      <c r="AD9" s="171">
        <f>IF('Indicator Data'!AI11="No data","x",IF('Indicator Data'!AI11&lt;$AD$194,10,IF('Indicator Data'!AI11&gt;$AD$195,0,($AD$195-'Indicator Data'!AI11)/($AD$195-$AD$194)*10)))</f>
        <v>4</v>
      </c>
      <c r="AE9" s="171">
        <f>IF('Indicator Data'!AJ11="No data","x",IF('Indicator Data'!AJ11&gt;$AE$195,10,IF('Indicator Data'!AJ11&lt;$AE$194,0,10-($AE$195-'Indicator Data'!AJ11)/($AE$195-$AE$194)*10)))</f>
        <v>0.2333333333333325</v>
      </c>
      <c r="AF9" s="178">
        <f>IF('Indicator Data'!AK11="No data","x",IF('Indicator Data'!AK11&gt;$AF$195,10,IF('Indicator Data'!AK11&lt;$AF$194,0,10-($AF$195-'Indicator Data'!AK11)/($AF$195-$AF$194)*10)))</f>
        <v>5.7333333333333343</v>
      </c>
      <c r="AG9" s="178">
        <f>IF('Indicator Data'!AL11="No data","x",IF('Indicator Data'!AL11&gt;$AG$195,10,IF('Indicator Data'!AL11&lt;$AG$194,0,10-($AG$195-'Indicator Data'!AL11)/($AG$195-$AG$194)*10)))</f>
        <v>1.0700000000000003</v>
      </c>
      <c r="AH9" s="171">
        <f t="shared" si="10"/>
        <v>4.8006666666666682</v>
      </c>
      <c r="AI9" s="169">
        <f t="shared" si="11"/>
        <v>3.0113333333333334</v>
      </c>
      <c r="AJ9" s="167">
        <f t="shared" si="12"/>
        <v>1.4828696678568281</v>
      </c>
      <c r="AK9" s="163">
        <f t="shared" si="13"/>
        <v>2.4643120368541855</v>
      </c>
    </row>
    <row r="10" spans="1:37" s="104" customFormat="1" x14ac:dyDescent="0.2">
      <c r="A10" s="65" t="s">
        <v>15</v>
      </c>
      <c r="B10" s="69" t="s">
        <v>14</v>
      </c>
      <c r="C10" s="171">
        <f>IF('Indicator Data'!Q12="No data",IF((0.1284*LN('Indicator Data'!AW12)-0.4735)&gt;C$195,0,IF((0.1284*LN('Indicator Data'!AW12)-0.4735)&lt;C$194,10,(C$195-(0.1284*LN('Indicator Data'!AW12)-0.4735))/(C$195-C$194)*10)),IF('Indicator Data'!Q12&gt;C$195,0,IF('Indicator Data'!Q12&lt;C$194,10,(C$195-'Indicator Data'!Q12)/(C$195-C$194)*10)))</f>
        <v>2.1831861536767505</v>
      </c>
      <c r="D10" s="171">
        <f>IF('Indicator Data'!R12="No data","x",IF('Indicator Data'!R12&gt;D$195,10,IF('Indicator Data'!R12&lt;D$194,0,10-(D$195-'Indicator Data'!R12)/(D$195-D$194)*10)))</f>
        <v>7.790952191100506</v>
      </c>
      <c r="E10" s="169">
        <f t="shared" si="0"/>
        <v>5.6666524893002146</v>
      </c>
      <c r="F10" s="171">
        <f>IF('Indicator Data'!AC12="No data","x",IF('Indicator Data'!AC12&gt;F$195,10,IF('Indicator Data'!AC12&lt;F$194,0,10-(F$195-'Indicator Data'!AC12)/(F$195-F$194)*10)))</f>
        <v>1.2030473757427771</v>
      </c>
      <c r="G10" s="171" t="str">
        <f>IF('Indicator Data'!AD12="No data","x",IF('Indicator Data'!AD12&gt;G$195,10,IF('Indicator Data'!AD12&lt;G$194,0,10-(G$195-'Indicator Data'!AD12)/(G$195-G$194)*10)))</f>
        <v>x</v>
      </c>
      <c r="H10" s="169">
        <f t="shared" si="1"/>
        <v>1.2030473757427771</v>
      </c>
      <c r="I10" s="174">
        <f>SUM(IF('Indicator Data'!S12="No data",0,'Indicator Data'!S12/1000000),SUM('Indicator Data'!T12:U12))</f>
        <v>0</v>
      </c>
      <c r="J10" s="174">
        <f>I10/'Indicator Data'!AX12*1000000</f>
        <v>0</v>
      </c>
      <c r="K10" s="171">
        <f t="shared" si="2"/>
        <v>0</v>
      </c>
      <c r="L10" s="171">
        <f>IF('Indicator Data'!V12="No data","x",IF('Indicator Data'!V12&gt;L$195,10,IF('Indicator Data'!V12&lt;L$194,0,10-(L$195-'Indicator Data'!V12)/(L$195-L$194)*10)))</f>
        <v>0</v>
      </c>
      <c r="M10" s="169">
        <f t="shared" si="3"/>
        <v>0</v>
      </c>
      <c r="N10" s="161">
        <f t="shared" si="4"/>
        <v>3.1340880885858016</v>
      </c>
      <c r="O10" s="175">
        <f>IF('Indicator Data'!AH12="No data",0,('Indicator Data'!AH12)/1000)</f>
        <v>0</v>
      </c>
      <c r="P10" s="171">
        <f t="shared" si="5"/>
        <v>0</v>
      </c>
      <c r="Q10" s="176">
        <f>O10*1000/'Indicator Data'!AZ12</f>
        <v>0</v>
      </c>
      <c r="R10" s="171">
        <f t="shared" si="6"/>
        <v>0</v>
      </c>
      <c r="S10" s="165">
        <f t="shared" si="7"/>
        <v>0</v>
      </c>
      <c r="T10" s="171">
        <f>IF('Indicator Data'!Z12="No data","x",IF('Indicator Data'!Z12&gt;T$195,10,IF('Indicator Data'!Z12&lt;T$194,0,10-(T$195-'Indicator Data'!Z12)/(T$195-T$194)*10)))</f>
        <v>5.8004942848317143E-2</v>
      </c>
      <c r="U10" s="171">
        <f>IF('Indicator Data'!Y12="No data","x",IF('Indicator Data'!Y12&gt;U$195,10,IF('Indicator Data'!Y12&lt;U$194,0,10-(U$195-'Indicator Data'!Y12)/(U$195-U$194)*10)))</f>
        <v>6.78499591503261E-2</v>
      </c>
      <c r="V10" s="171">
        <f>IF('Indicator Data'!AB12="No data","x",IF('Indicator Data'!AB12&gt;V$195,10,IF('Indicator Data'!AB12&lt;V$194,0,10-(V$195-'Indicator Data'!AB12)/(V$195-V$194)*10)))</f>
        <v>0</v>
      </c>
      <c r="W10" s="169">
        <f t="shared" si="8"/>
        <v>4.1951633999547745E-2</v>
      </c>
      <c r="X10" s="84" t="s">
        <v>943</v>
      </c>
      <c r="Y10" s="84" t="s">
        <v>944</v>
      </c>
      <c r="Z10" s="85" t="s">
        <v>945</v>
      </c>
      <c r="AA10" s="175">
        <f>('Indicator Data'!AG12+'Indicator Data'!AF12*0.5+'Indicator Data'!AE12*0.25)/1000</f>
        <v>9.7929999999999993</v>
      </c>
      <c r="AB10" s="177">
        <f>AA10*1000/'Indicator Data'!AX12</f>
        <v>4.2337306373725191E-4</v>
      </c>
      <c r="AC10" s="169">
        <f t="shared" si="9"/>
        <v>4.2337306373724459E-2</v>
      </c>
      <c r="AD10" s="171">
        <f>IF('Indicator Data'!AI12="No data","x",IF('Indicator Data'!AI12&lt;$AD$194,10,IF('Indicator Data'!AI12&gt;$AD$195,0,($AD$195-'Indicator Data'!AI12)/($AD$195-$AD$194)*10)))</f>
        <v>2.4</v>
      </c>
      <c r="AE10" s="171">
        <f>IF('Indicator Data'!AJ12="No data","x",IF('Indicator Data'!AJ12&gt;$AE$195,10,IF('Indicator Data'!AJ12&lt;$AE$194,0,10-($AE$195-'Indicator Data'!AJ12)/($AE$195-$AE$194)*10)))</f>
        <v>0</v>
      </c>
      <c r="AF10" s="178">
        <f>IF('Indicator Data'!AK12="No data","x",IF('Indicator Data'!AK12&gt;$AF$195,10,IF('Indicator Data'!AK12&lt;$AF$194,0,10-($AF$195-'Indicator Data'!AK12)/($AF$195-$AF$194)*10)))</f>
        <v>1</v>
      </c>
      <c r="AG10" s="178" t="str">
        <f>IF('Indicator Data'!AL12="No data","x",IF('Indicator Data'!AL12&gt;$AG$195,10,IF('Indicator Data'!AL12&lt;$AG$194,0,10-($AG$195-'Indicator Data'!AL12)/($AG$195-$AG$194)*10)))</f>
        <v>x</v>
      </c>
      <c r="AH10" s="171">
        <f t="shared" si="10"/>
        <v>1</v>
      </c>
      <c r="AI10" s="169">
        <f t="shared" si="11"/>
        <v>1.1333333333333333</v>
      </c>
      <c r="AJ10" s="167">
        <f t="shared" si="12"/>
        <v>0.41852733992192109</v>
      </c>
      <c r="AK10" s="163">
        <f t="shared" si="13"/>
        <v>0.21127228906669712</v>
      </c>
    </row>
    <row r="11" spans="1:37" s="104" customFormat="1" x14ac:dyDescent="0.2">
      <c r="A11" s="65" t="s">
        <v>17</v>
      </c>
      <c r="B11" s="69" t="s">
        <v>16</v>
      </c>
      <c r="C11" s="171">
        <f>IF('Indicator Data'!Q13="No data",IF((0.1284*LN('Indicator Data'!AW13)-0.4735)&gt;C$195,0,IF((0.1284*LN('Indicator Data'!AW13)-0.4735)&lt;C$194,10,(C$195-(0.1284*LN('Indicator Data'!AW13)-0.4735))/(C$195-C$194)*10)),IF('Indicator Data'!Q13&gt;C$195,0,IF('Indicator Data'!Q13&lt;C$194,10,(C$195-'Indicator Data'!Q13)/(C$195-C$194)*10)))</f>
        <v>3.2594266706299475</v>
      </c>
      <c r="D11" s="171">
        <f>IF('Indicator Data'!R13="No data","x",IF('Indicator Data'!R13&gt;D$195,10,IF('Indicator Data'!R13&lt;D$194,0,10-(D$195-'Indicator Data'!R13)/(D$195-D$194)*10)))</f>
        <v>1.2534836218358603</v>
      </c>
      <c r="E11" s="169">
        <f t="shared" si="0"/>
        <v>2.3134420801915074</v>
      </c>
      <c r="F11" s="171">
        <f>IF('Indicator Data'!AC13="No data","x",IF('Indicator Data'!AC13&gt;F$195,10,IF('Indicator Data'!AC13&lt;F$194,0,10-(F$195-'Indicator Data'!AC13)/(F$195-F$194)*10)))</f>
        <v>2.4363248624955478</v>
      </c>
      <c r="G11" s="171">
        <f>IF('Indicator Data'!AD13="No data","x",IF('Indicator Data'!AD13&gt;G$195,10,IF('Indicator Data'!AD13&lt;G$194,0,10-(G$195-'Indicator Data'!AD13)/(G$195-G$194)*10)))</f>
        <v>1.0374999999999996</v>
      </c>
      <c r="H11" s="169">
        <f t="shared" si="1"/>
        <v>1.7369124312477737</v>
      </c>
      <c r="I11" s="174">
        <f>SUM(IF('Indicator Data'!S13="No data",0,'Indicator Data'!S13/1000000),SUM('Indicator Data'!T13:U13))</f>
        <v>0</v>
      </c>
      <c r="J11" s="174">
        <f>I11/'Indicator Data'!AX13*1000000</f>
        <v>0</v>
      </c>
      <c r="K11" s="171">
        <f t="shared" si="2"/>
        <v>0</v>
      </c>
      <c r="L11" s="171">
        <f>IF('Indicator Data'!V13="No data","x",IF('Indicator Data'!V13&gt;L$195,10,IF('Indicator Data'!V13&lt;L$194,0,10-(L$195-'Indicator Data'!V13)/(L$195-L$194)*10)))</f>
        <v>0</v>
      </c>
      <c r="M11" s="169">
        <f t="shared" si="3"/>
        <v>0</v>
      </c>
      <c r="N11" s="161">
        <f t="shared" si="4"/>
        <v>1.5909491479076971</v>
      </c>
      <c r="O11" s="175">
        <f>IF('Indicator Data'!AH13="No data",0,('Indicator Data'!AH13)/1000)</f>
        <v>0</v>
      </c>
      <c r="P11" s="171">
        <f t="shared" si="5"/>
        <v>0</v>
      </c>
      <c r="Q11" s="176">
        <f>O11*1000/'Indicator Data'!AZ13</f>
        <v>0</v>
      </c>
      <c r="R11" s="171">
        <f t="shared" si="6"/>
        <v>0</v>
      </c>
      <c r="S11" s="165">
        <f t="shared" si="7"/>
        <v>0</v>
      </c>
      <c r="T11" s="171">
        <f>IF('Indicator Data'!Z13="No data","x",IF('Indicator Data'!Z13&gt;T$195,10,IF('Indicator Data'!Z13&lt;T$194,0,10-(T$195-'Indicator Data'!Z13)/(T$195-T$194)*10)))</f>
        <v>2.9903753475439387E-2</v>
      </c>
      <c r="U11" s="171">
        <f>IF('Indicator Data'!Y13="No data","x",IF('Indicator Data'!Y13&gt;U$195,10,IF('Indicator Data'!Y13&lt;U$194,0,10-(U$195-'Indicator Data'!Y13)/(U$195-U$194)*10)))</f>
        <v>0.10731305555555615</v>
      </c>
      <c r="V11" s="171">
        <f>IF('Indicator Data'!AB13="No data","x",IF('Indicator Data'!AB13&gt;V$195,10,IF('Indicator Data'!AB13&lt;V$194,0,10-(V$195-'Indicator Data'!AB13)/(V$195-V$194)*10)))</f>
        <v>0</v>
      </c>
      <c r="W11" s="169">
        <f t="shared" si="8"/>
        <v>4.5738936343665181E-2</v>
      </c>
      <c r="X11" s="84" t="s">
        <v>943</v>
      </c>
      <c r="Y11" s="84" t="s">
        <v>944</v>
      </c>
      <c r="Z11" s="85" t="s">
        <v>945</v>
      </c>
      <c r="AA11" s="175">
        <f>('Indicator Data'!AG13+'Indicator Data'!AF13*0.5+'Indicator Data'!AE13*0.25)/1000</f>
        <v>0.1</v>
      </c>
      <c r="AB11" s="177">
        <f>AA11*1000/'Indicator Data'!AX13</f>
        <v>1.1801100476221609E-5</v>
      </c>
      <c r="AC11" s="169">
        <f t="shared" si="9"/>
        <v>1.180110047622307E-3</v>
      </c>
      <c r="AD11" s="171">
        <f>IF('Indicator Data'!AI13="No data","x",IF('Indicator Data'!AI13&lt;$AD$194,10,IF('Indicator Data'!AI13&gt;$AD$195,0,($AD$195-'Indicator Data'!AI13)/($AD$195-$AD$194)*10)))</f>
        <v>0</v>
      </c>
      <c r="AE11" s="171">
        <f>IF('Indicator Data'!AJ13="No data","x",IF('Indicator Data'!AJ13&gt;$AE$195,10,IF('Indicator Data'!AJ13&lt;$AE$194,0,10-($AE$195-'Indicator Data'!AJ13)/($AE$195-$AE$194)*10)))</f>
        <v>0</v>
      </c>
      <c r="AF11" s="178">
        <f>IF('Indicator Data'!AK13="No data","x",IF('Indicator Data'!AK13&gt;$AF$195,10,IF('Indicator Data'!AK13&lt;$AF$194,0,10-($AF$195-'Indicator Data'!AK13)/($AF$195-$AF$194)*10)))</f>
        <v>1.4000000000000004</v>
      </c>
      <c r="AG11" s="178">
        <f>IF('Indicator Data'!AL13="No data","x",IF('Indicator Data'!AL13&gt;$AG$195,10,IF('Indicator Data'!AL13&lt;$AG$194,0,10-($AG$195-'Indicator Data'!AL13)/($AG$195-$AG$194)*10)))</f>
        <v>0.62000000000000099</v>
      </c>
      <c r="AH11" s="171">
        <f t="shared" si="10"/>
        <v>1.2440000000000004</v>
      </c>
      <c r="AI11" s="169">
        <f t="shared" si="11"/>
        <v>0.41466666666666679</v>
      </c>
      <c r="AJ11" s="167">
        <f t="shared" si="12"/>
        <v>0.15544110637087863</v>
      </c>
      <c r="AK11" s="163">
        <f t="shared" si="13"/>
        <v>7.799429312464036E-2</v>
      </c>
    </row>
    <row r="12" spans="1:37" s="104" customFormat="1" x14ac:dyDescent="0.2">
      <c r="A12" s="65" t="s">
        <v>19</v>
      </c>
      <c r="B12" s="69" t="s">
        <v>18</v>
      </c>
      <c r="C12" s="171">
        <f>IF('Indicator Data'!Q14="No data",IF((0.1284*LN('Indicator Data'!AW14)-0.4735)&gt;C$195,0,IF((0.1284*LN('Indicator Data'!AW14)-0.4735)&lt;C$194,10,(C$195-(0.1284*LN('Indicator Data'!AW14)-0.4735))/(C$195-C$194)*10)),IF('Indicator Data'!Q14&gt;C$195,0,IF('Indicator Data'!Q14&lt;C$194,10,(C$195-'Indicator Data'!Q14)/(C$195-C$194)*10)))</f>
        <v>3.6666384696551408</v>
      </c>
      <c r="D12" s="171" t="str">
        <f>IF('Indicator Data'!R14="No data","x",IF('Indicator Data'!R14&gt;D$195,10,IF('Indicator Data'!R14&lt;D$194,0,10-(D$195-'Indicator Data'!R14)/(D$195-D$194)*10)))</f>
        <v>x</v>
      </c>
      <c r="E12" s="169">
        <f t="shared" si="0"/>
        <v>3.6666384696551408</v>
      </c>
      <c r="F12" s="171" t="str">
        <f>IF('Indicator Data'!AC14="No data","x",IF('Indicator Data'!AC14&gt;F$195,10,IF('Indicator Data'!AC14&lt;F$194,0,10-(F$195-'Indicator Data'!AC14)/(F$195-F$194)*10)))</f>
        <v>x</v>
      </c>
      <c r="G12" s="171">
        <f>IF('Indicator Data'!AD14="No data","x",IF('Indicator Data'!AD14&gt;G$195,10,IF('Indicator Data'!AD14&lt;G$194,0,10-(G$195-'Indicator Data'!AD14)/(G$195-G$194)*10)))</f>
        <v>2.1775000000000002</v>
      </c>
      <c r="H12" s="169">
        <f t="shared" si="1"/>
        <v>2.1775000000000002</v>
      </c>
      <c r="I12" s="174">
        <f>SUM(IF('Indicator Data'!S14="No data",0,'Indicator Data'!S14/1000000),SUM('Indicator Data'!T14:U14))</f>
        <v>632.78111200000001</v>
      </c>
      <c r="J12" s="174">
        <f>I12/'Indicator Data'!AX14*1000000</f>
        <v>67.19848420841582</v>
      </c>
      <c r="K12" s="171">
        <f t="shared" si="2"/>
        <v>1.3439696841683162</v>
      </c>
      <c r="L12" s="171">
        <f>IF('Indicator Data'!V14="No data","x",IF('Indicator Data'!V14&gt;L$195,10,IF('Indicator Data'!V14&lt;L$194,0,10-(L$195-'Indicator Data'!V14)/(L$195-L$194)*10)))</f>
        <v>0.35623624994394731</v>
      </c>
      <c r="M12" s="169">
        <f t="shared" si="3"/>
        <v>0.85010296705613175</v>
      </c>
      <c r="N12" s="161">
        <f t="shared" si="4"/>
        <v>2.5902199765916034</v>
      </c>
      <c r="O12" s="175">
        <f>IF('Indicator Data'!AH14="No data",0,('Indicator Data'!AH14)/1000)</f>
        <v>18.428159999999998</v>
      </c>
      <c r="P12" s="171">
        <f t="shared" si="5"/>
        <v>4.2182732476665077</v>
      </c>
      <c r="Q12" s="176">
        <f>O12*1000/'Indicator Data'!AZ14</f>
        <v>2.2988647987824656E-2</v>
      </c>
      <c r="R12" s="171">
        <f t="shared" si="6"/>
        <v>6.9115272466406532</v>
      </c>
      <c r="S12" s="165">
        <f t="shared" si="7"/>
        <v>5.5649002471535809</v>
      </c>
      <c r="T12" s="171">
        <f>IF('Indicator Data'!Z14="No data","x",IF('Indicator Data'!Z14&gt;T$195,10,IF('Indicator Data'!Z14&lt;T$194,0,10-(T$195-'Indicator Data'!Z14)/(T$195-T$194)*10)))</f>
        <v>6.8684306456594513E-2</v>
      </c>
      <c r="U12" s="171">
        <f>IF('Indicator Data'!Y14="No data","x",IF('Indicator Data'!Y14&gt;U$195,10,IF('Indicator Data'!Y14&lt;U$194,0,10-(U$195-'Indicator Data'!Y14)/(U$195-U$194)*10)))</f>
        <v>0.41372352941176516</v>
      </c>
      <c r="V12" s="171">
        <f>IF('Indicator Data'!AB14="No data","x",IF('Indicator Data'!AB14&gt;V$195,10,IF('Indicator Data'!AB14&lt;V$194,0,10-(V$195-'Indicator Data'!AB14)/(V$195-V$194)*10)))</f>
        <v>2.7220101801184171E-4</v>
      </c>
      <c r="W12" s="169">
        <f t="shared" si="8"/>
        <v>0.16089334562879051</v>
      </c>
      <c r="X12" s="84" t="s">
        <v>943</v>
      </c>
      <c r="Y12" s="84" t="s">
        <v>944</v>
      </c>
      <c r="Z12" s="85" t="s">
        <v>945</v>
      </c>
      <c r="AA12" s="175">
        <f>('Indicator Data'!AG14+'Indicator Data'!AF14*0.5+'Indicator Data'!AE14*0.25)/1000</f>
        <v>5.6247499999999997</v>
      </c>
      <c r="AB12" s="177">
        <f>AA12*1000/'Indicator Data'!AX14</f>
        <v>5.9732293977081744E-4</v>
      </c>
      <c r="AC12" s="169">
        <f t="shared" si="9"/>
        <v>5.9732293977081241E-2</v>
      </c>
      <c r="AD12" s="171">
        <f>IF('Indicator Data'!AI14="No data","x",IF('Indicator Data'!AI14&lt;$AD$194,10,IF('Indicator Data'!AI14&gt;$AD$195,0,($AD$195-'Indicator Data'!AI14)/($AD$195-$AD$194)*10)))</f>
        <v>2.5333333333333337</v>
      </c>
      <c r="AE12" s="171">
        <f>IF('Indicator Data'!AJ14="No data","x",IF('Indicator Data'!AJ14&gt;$AE$195,10,IF('Indicator Data'!AJ14&lt;$AE$194,0,10-($AE$195-'Indicator Data'!AJ14)/($AE$195-$AE$194)*10)))</f>
        <v>0</v>
      </c>
      <c r="AF12" s="178" t="str">
        <f>IF('Indicator Data'!AK14="No data","x",IF('Indicator Data'!AK14&gt;$AF$195,10,IF('Indicator Data'!AK14&lt;$AF$194,0,10-($AF$195-'Indicator Data'!AK14)/($AF$195-$AF$194)*10)))</f>
        <v>x</v>
      </c>
      <c r="AG12" s="178" t="str">
        <f>IF('Indicator Data'!AL14="No data","x",IF('Indicator Data'!AL14&gt;$AG$195,10,IF('Indicator Data'!AL14&lt;$AG$194,0,10-($AG$195-'Indicator Data'!AL14)/($AG$195-$AG$194)*10)))</f>
        <v>x</v>
      </c>
      <c r="AH12" s="171" t="str">
        <f t="shared" si="10"/>
        <v>x</v>
      </c>
      <c r="AI12" s="169">
        <f t="shared" si="11"/>
        <v>1.2666666666666668</v>
      </c>
      <c r="AJ12" s="167">
        <f t="shared" si="12"/>
        <v>0.51019303978944874</v>
      </c>
      <c r="AK12" s="163">
        <f t="shared" si="13"/>
        <v>3.4433261000999189</v>
      </c>
    </row>
    <row r="13" spans="1:37" s="104" customFormat="1" x14ac:dyDescent="0.2">
      <c r="A13" s="65" t="s">
        <v>21</v>
      </c>
      <c r="B13" s="69" t="s">
        <v>20</v>
      </c>
      <c r="C13" s="171">
        <f>IF('Indicator Data'!Q15="No data",IF((0.1284*LN('Indicator Data'!AW15)-0.4735)&gt;C$195,0,IF((0.1284*LN('Indicator Data'!AW15)-0.4735)&lt;C$194,10,(C$195-(0.1284*LN('Indicator Data'!AW15)-0.4735))/(C$195-C$194)*10)),IF('Indicator Data'!Q15&gt;C$195,0,IF('Indicator Data'!Q15&lt;C$194,10,(C$195-'Indicator Data'!Q15)/(C$195-C$194)*10)))</f>
        <v>1.508731396898584</v>
      </c>
      <c r="D13" s="171" t="str">
        <f>IF('Indicator Data'!R15="No data","x",IF('Indicator Data'!R15&gt;D$195,10,IF('Indicator Data'!R15&lt;D$194,0,10-(D$195-'Indicator Data'!R15)/(D$195-D$194)*10)))</f>
        <v>x</v>
      </c>
      <c r="E13" s="169">
        <f t="shared" si="0"/>
        <v>1.508731396898584</v>
      </c>
      <c r="F13" s="171" t="str">
        <f>IF('Indicator Data'!AC15="No data","x",IF('Indicator Data'!AC15&gt;F$195,10,IF('Indicator Data'!AC15&lt;F$194,0,10-(F$195-'Indicator Data'!AC15)/(F$195-F$194)*10)))</f>
        <v>x</v>
      </c>
      <c r="G13" s="171" t="str">
        <f>IF('Indicator Data'!AD15="No data","x",IF('Indicator Data'!AD15&gt;G$195,10,IF('Indicator Data'!AD15&lt;G$194,0,10-(G$195-'Indicator Data'!AD15)/(G$195-G$194)*10)))</f>
        <v>x</v>
      </c>
      <c r="H13" s="169" t="str">
        <f t="shared" si="1"/>
        <v>x</v>
      </c>
      <c r="I13" s="174">
        <f>SUM(IF('Indicator Data'!S15="No data",0,'Indicator Data'!S15/1000000),SUM('Indicator Data'!T15:U15))</f>
        <v>2.8840000000000001E-2</v>
      </c>
      <c r="J13" s="174">
        <f>I13/'Indicator Data'!AX15*1000000</f>
        <v>7.6422859020494269E-2</v>
      </c>
      <c r="K13" s="171">
        <f t="shared" si="2"/>
        <v>1.5284571804095037E-3</v>
      </c>
      <c r="L13" s="171">
        <f>IF('Indicator Data'!V15="No data","x",IF('Indicator Data'!V15&gt;L$195,10,IF('Indicator Data'!V15&lt;L$194,0,10-(L$195-'Indicator Data'!V15)/(L$195-L$194)*10)))</f>
        <v>0</v>
      </c>
      <c r="M13" s="169">
        <f t="shared" si="3"/>
        <v>7.6422859020475187E-4</v>
      </c>
      <c r="N13" s="161">
        <f t="shared" si="4"/>
        <v>1.0060756741291244</v>
      </c>
      <c r="O13" s="175">
        <f>IF('Indicator Data'!AH15="No data",0,('Indicator Data'!AH15)/1000)</f>
        <v>1.08E-3</v>
      </c>
      <c r="P13" s="171">
        <f t="shared" si="5"/>
        <v>0</v>
      </c>
      <c r="Q13" s="176">
        <f>O13*1000/'Indicator Data'!AZ15</f>
        <v>2.4505354873842809E-5</v>
      </c>
      <c r="R13" s="171">
        <f t="shared" si="6"/>
        <v>0</v>
      </c>
      <c r="S13" s="165">
        <f t="shared" si="7"/>
        <v>0</v>
      </c>
      <c r="T13" s="171">
        <f>IF('Indicator Data'!Z15="No data","x",IF('Indicator Data'!Z15&gt;T$195,10,IF('Indicator Data'!Z15&lt;T$194,0,10-(T$195-'Indicator Data'!Z15)/(T$195-T$194)*10)))</f>
        <v>2.0672644423849249</v>
      </c>
      <c r="U13" s="171">
        <f>IF('Indicator Data'!Y15="No data","x",IF('Indicator Data'!Y15&gt;U$195,10,IF('Indicator Data'!Y15&lt;U$194,0,10-(U$195-'Indicator Data'!Y15)/(U$195-U$194)*10)))</f>
        <v>0.35183970588235347</v>
      </c>
      <c r="V13" s="171">
        <f>IF('Indicator Data'!AB15="No data","x",IF('Indicator Data'!AB15&gt;V$195,10,IF('Indicator Data'!AB15&lt;V$194,0,10-(V$195-'Indicator Data'!AB15)/(V$195-V$194)*10)))</f>
        <v>0</v>
      </c>
      <c r="W13" s="169">
        <f t="shared" si="8"/>
        <v>0.80636804942242613</v>
      </c>
      <c r="X13" s="84" t="s">
        <v>943</v>
      </c>
      <c r="Y13" s="84" t="s">
        <v>944</v>
      </c>
      <c r="Z13" s="85" t="s">
        <v>945</v>
      </c>
      <c r="AA13" s="175">
        <f>('Indicator Data'!AG15+'Indicator Data'!AF15*0.5+'Indicator Data'!AE15*0.25)/1000</f>
        <v>0</v>
      </c>
      <c r="AB13" s="177">
        <f>AA13*1000/'Indicator Data'!AX15</f>
        <v>0</v>
      </c>
      <c r="AC13" s="169">
        <f t="shared" si="9"/>
        <v>0</v>
      </c>
      <c r="AD13" s="171">
        <f>IF('Indicator Data'!AI15="No data","x",IF('Indicator Data'!AI15&lt;$AD$194,10,IF('Indicator Data'!AI15&gt;$AD$195,0,($AD$195-'Indicator Data'!AI15)/($AD$195-$AD$194)*10)))</f>
        <v>4.666666666666667</v>
      </c>
      <c r="AE13" s="171">
        <f>IF('Indicator Data'!AJ15="No data","x",IF('Indicator Data'!AJ15&gt;$AE$195,10,IF('Indicator Data'!AJ15&lt;$AE$194,0,10-($AE$195-'Indicator Data'!AJ15)/($AE$195-$AE$194)*10)))</f>
        <v>0.33333333333333393</v>
      </c>
      <c r="AF13" s="178" t="str">
        <f>IF('Indicator Data'!AK15="No data","x",IF('Indicator Data'!AK15&gt;$AF$195,10,IF('Indicator Data'!AK15&lt;$AF$194,0,10-($AF$195-'Indicator Data'!AK15)/($AF$195-$AF$194)*10)))</f>
        <v>x</v>
      </c>
      <c r="AG13" s="178" t="str">
        <f>IF('Indicator Data'!AL15="No data","x",IF('Indicator Data'!AL15&gt;$AG$195,10,IF('Indicator Data'!AL15&lt;$AG$194,0,10-($AG$195-'Indicator Data'!AL15)/($AG$195-$AG$194)*10)))</f>
        <v>x</v>
      </c>
      <c r="AH13" s="171" t="str">
        <f t="shared" si="10"/>
        <v>x</v>
      </c>
      <c r="AI13" s="169">
        <f t="shared" si="11"/>
        <v>2.5000000000000004</v>
      </c>
      <c r="AJ13" s="167">
        <f t="shared" si="12"/>
        <v>1.1581734546791189</v>
      </c>
      <c r="AK13" s="163">
        <f t="shared" si="13"/>
        <v>0.59501886243918867</v>
      </c>
    </row>
    <row r="14" spans="1:37" s="104" customFormat="1" x14ac:dyDescent="0.2">
      <c r="A14" s="65" t="s">
        <v>23</v>
      </c>
      <c r="B14" s="69" t="s">
        <v>22</v>
      </c>
      <c r="C14" s="171">
        <f>IF('Indicator Data'!Q16="No data",IF((0.1284*LN('Indicator Data'!AW16)-0.4735)&gt;C$195,0,IF((0.1284*LN('Indicator Data'!AW16)-0.4735)&lt;C$194,10,(C$195-(0.1284*LN('Indicator Data'!AW16)-0.4735))/(C$195-C$194)*10)),IF('Indicator Data'!Q16&gt;C$195,0,IF('Indicator Data'!Q16&lt;C$194,10,(C$195-'Indicator Data'!Q16)/(C$195-C$194)*10)))</f>
        <v>7.4457568656850137</v>
      </c>
      <c r="D14" s="171" t="str">
        <f>IF('Indicator Data'!R16="No data","x",IF('Indicator Data'!R16&gt;D$195,10,IF('Indicator Data'!R16&lt;D$194,0,10-(D$195-'Indicator Data'!R16)/(D$195-D$194)*10)))</f>
        <v>x</v>
      </c>
      <c r="E14" s="169">
        <f t="shared" si="0"/>
        <v>7.4457568656850137</v>
      </c>
      <c r="F14" s="171">
        <f>IF('Indicator Data'!AC16="No data","x",IF('Indicator Data'!AC16&gt;F$195,10,IF('Indicator Data'!AC16&lt;F$194,0,10-(F$195-'Indicator Data'!AC16)/(F$195-F$194)*10)))</f>
        <v>8.7853502158185623</v>
      </c>
      <c r="G14" s="171" t="str">
        <f>IF('Indicator Data'!AD16="No data","x",IF('Indicator Data'!AD16&gt;G$195,10,IF('Indicator Data'!AD16&lt;G$194,0,10-(G$195-'Indicator Data'!AD16)/(G$195-G$194)*10)))</f>
        <v>x</v>
      </c>
      <c r="H14" s="169">
        <f t="shared" si="1"/>
        <v>8.7853502158185623</v>
      </c>
      <c r="I14" s="174">
        <f>SUM(IF('Indicator Data'!S16="No data",0,'Indicator Data'!S16/1000000),SUM('Indicator Data'!T16:U16))</f>
        <v>0</v>
      </c>
      <c r="J14" s="174">
        <f>I14/'Indicator Data'!AX16*1000000</f>
        <v>0</v>
      </c>
      <c r="K14" s="171">
        <f t="shared" si="2"/>
        <v>0</v>
      </c>
      <c r="L14" s="171">
        <f>IF('Indicator Data'!V16="No data","x",IF('Indicator Data'!V16&gt;L$195,10,IF('Indicator Data'!V16&lt;L$194,0,10-(L$195-'Indicator Data'!V16)/(L$195-L$194)*10)))</f>
        <v>0</v>
      </c>
      <c r="M14" s="169">
        <f t="shared" si="3"/>
        <v>0</v>
      </c>
      <c r="N14" s="161">
        <f t="shared" si="4"/>
        <v>5.9192159867971474</v>
      </c>
      <c r="O14" s="175">
        <f>IF('Indicator Data'!AH16="No data",0,('Indicator Data'!AH16)/1000)</f>
        <v>1.7299999999999999E-2</v>
      </c>
      <c r="P14" s="171">
        <f t="shared" si="5"/>
        <v>0</v>
      </c>
      <c r="Q14" s="176">
        <f>O14*1000/'Indicator Data'!AZ16</f>
        <v>3.5899564224942929E-4</v>
      </c>
      <c r="R14" s="171">
        <f t="shared" si="6"/>
        <v>2.4776410289461142</v>
      </c>
      <c r="S14" s="165">
        <f t="shared" si="7"/>
        <v>1.2388205144730571</v>
      </c>
      <c r="T14" s="171">
        <f>IF('Indicator Data'!Z16="No data","x",IF('Indicator Data'!Z16&gt;T$195,10,IF('Indicator Data'!Z16&lt;T$194,0,10-(T$195-'Indicator Data'!Z16)/(T$195-T$194)*10)))</f>
        <v>2.9339508804449466E-2</v>
      </c>
      <c r="U14" s="171">
        <f>IF('Indicator Data'!Y16="No data","x",IF('Indicator Data'!Y16&gt;U$195,10,IF('Indicator Data'!Y16&lt;U$194,0,10-(U$195-'Indicator Data'!Y16)/(U$195-U$194)*10)))</f>
        <v>0.47847622549019597</v>
      </c>
      <c r="V14" s="171">
        <f>IF('Indicator Data'!AB16="No data","x",IF('Indicator Data'!AB16&gt;V$195,10,IF('Indicator Data'!AB16&lt;V$194,0,10-(V$195-'Indicator Data'!AB16)/(V$195-V$194)*10)))</f>
        <v>0</v>
      </c>
      <c r="W14" s="169">
        <f t="shared" si="8"/>
        <v>0.16927191143154849</v>
      </c>
      <c r="X14" s="84" t="s">
        <v>943</v>
      </c>
      <c r="Y14" s="84" t="s">
        <v>944</v>
      </c>
      <c r="Z14" s="85" t="s">
        <v>945</v>
      </c>
      <c r="AA14" s="175">
        <f>('Indicator Data'!AG16+'Indicator Data'!AF16*0.5+'Indicator Data'!AE16*0.25)/1000</f>
        <v>0</v>
      </c>
      <c r="AB14" s="177">
        <f>AA14*1000/'Indicator Data'!AX16</f>
        <v>0</v>
      </c>
      <c r="AC14" s="169">
        <f t="shared" si="9"/>
        <v>0</v>
      </c>
      <c r="AD14" s="171">
        <f>IF('Indicator Data'!AI16="No data","x",IF('Indicator Data'!AI16&lt;$AD$194,10,IF('Indicator Data'!AI16&gt;$AD$195,0,($AD$195-'Indicator Data'!AI16)/($AD$195-$AD$194)*10)))</f>
        <v>2.6666666666666665</v>
      </c>
      <c r="AE14" s="171">
        <f>IF('Indicator Data'!AJ16="No data","x",IF('Indicator Data'!AJ16&gt;$AE$195,10,IF('Indicator Data'!AJ16&lt;$AE$194,0,10-($AE$195-'Indicator Data'!AJ16)/($AE$195-$AE$194)*10)))</f>
        <v>0</v>
      </c>
      <c r="AF14" s="178">
        <f>IF('Indicator Data'!AK16="No data","x",IF('Indicator Data'!AK16&gt;$AF$195,10,IF('Indicator Data'!AK16&lt;$AF$194,0,10-($AF$195-'Indicator Data'!AK16)/($AF$195-$AF$194)*10)))</f>
        <v>1.4000000000000004</v>
      </c>
      <c r="AG14" s="178">
        <f>IF('Indicator Data'!AL16="No data","x",IF('Indicator Data'!AL16&gt;$AG$195,10,IF('Indicator Data'!AL16&lt;$AG$194,0,10-($AG$195-'Indicator Data'!AL16)/($AG$195-$AG$194)*10)))</f>
        <v>1.6900000000000013</v>
      </c>
      <c r="AH14" s="171">
        <f t="shared" si="10"/>
        <v>1.4580000000000006</v>
      </c>
      <c r="AI14" s="169">
        <f t="shared" si="11"/>
        <v>1.374888888888889</v>
      </c>
      <c r="AJ14" s="167">
        <f t="shared" si="12"/>
        <v>0.53288695817151877</v>
      </c>
      <c r="AK14" s="163">
        <f t="shared" si="13"/>
        <v>0.891947601596495</v>
      </c>
    </row>
    <row r="15" spans="1:37" s="104" customFormat="1" x14ac:dyDescent="0.2">
      <c r="A15" s="65" t="s">
        <v>25</v>
      </c>
      <c r="B15" s="69" t="s">
        <v>24</v>
      </c>
      <c r="C15" s="171">
        <f>IF('Indicator Data'!Q17="No data",IF((0.1284*LN('Indicator Data'!AW17)-0.4735)&gt;C$195,0,IF((0.1284*LN('Indicator Data'!AW17)-0.4735)&lt;C$194,10,(C$195-(0.1284*LN('Indicator Data'!AW17)-0.4735))/(C$195-C$194)*10)),IF('Indicator Data'!Q17&gt;C$195,0,IF('Indicator Data'!Q17&lt;C$194,10,(C$195-'Indicator Data'!Q17)/(C$195-C$194)*10)))</f>
        <v>8.9810952969713078</v>
      </c>
      <c r="D15" s="171">
        <f>IF('Indicator Data'!R17="No data","x",IF('Indicator Data'!R17&gt;D$195,10,IF('Indicator Data'!R17&lt;D$194,0,10-(D$195-'Indicator Data'!R17)/(D$195-D$194)*10)))</f>
        <v>7.9373037314359243</v>
      </c>
      <c r="E15" s="169">
        <f t="shared" si="0"/>
        <v>8.5110611289488922</v>
      </c>
      <c r="F15" s="171">
        <f>IF('Indicator Data'!AC17="No data","x",IF('Indicator Data'!AC17&gt;F$195,10,IF('Indicator Data'!AC17&lt;F$194,0,10-(F$195-'Indicator Data'!AC17)/(F$195-F$194)*10)))</f>
        <v>5.7416359882602208</v>
      </c>
      <c r="G15" s="171">
        <f>IF('Indicator Data'!AD17="No data","x",IF('Indicator Data'!AD17&gt;G$195,10,IF('Indicator Data'!AD17&lt;G$194,0,10-(G$195-'Indicator Data'!AD17)/(G$195-G$194)*10)))</f>
        <v>1.7799999999999994</v>
      </c>
      <c r="H15" s="169">
        <f t="shared" si="1"/>
        <v>3.7608179941301101</v>
      </c>
      <c r="I15" s="174">
        <f>SUM(IF('Indicator Data'!S17="No data",0,'Indicator Data'!S17/1000000),SUM('Indicator Data'!T17:U17))</f>
        <v>3728.9969620000002</v>
      </c>
      <c r="J15" s="174">
        <f>I15/'Indicator Data'!AX17*1000000</f>
        <v>23.813007228163574</v>
      </c>
      <c r="K15" s="171">
        <f t="shared" si="2"/>
        <v>0.47626014456327148</v>
      </c>
      <c r="L15" s="171">
        <f>IF('Indicator Data'!V17="No data","x",IF('Indicator Data'!V17&gt;L$195,10,IF('Indicator Data'!V17&lt;L$194,0,10-(L$195-'Indicator Data'!V17)/(L$195-L$194)*10)))</f>
        <v>1.1268684370092981</v>
      </c>
      <c r="M15" s="169">
        <f t="shared" si="3"/>
        <v>0.80156429078628477</v>
      </c>
      <c r="N15" s="161">
        <f t="shared" si="4"/>
        <v>5.396126135703545</v>
      </c>
      <c r="O15" s="175">
        <f>IF('Indicator Data'!AH17="No data",0,('Indicator Data'!AH17)/1000)</f>
        <v>4.6230799999999999</v>
      </c>
      <c r="P15" s="171">
        <f t="shared" si="5"/>
        <v>2.2164380291457153</v>
      </c>
      <c r="Q15" s="176">
        <f>O15*1000/'Indicator Data'!AZ17</f>
        <v>4.2361849887889193E-4</v>
      </c>
      <c r="R15" s="171">
        <f t="shared" si="6"/>
        <v>2.5808826007451513</v>
      </c>
      <c r="S15" s="165">
        <f t="shared" si="7"/>
        <v>2.3986603149454333</v>
      </c>
      <c r="T15" s="171">
        <f>IF('Indicator Data'!Z17="No data","x",IF('Indicator Data'!Z17&gt;T$195,10,IF('Indicator Data'!Z17&lt;T$194,0,10-(T$195-'Indicator Data'!Z17)/(T$195-T$194)*10)))</f>
        <v>1.1631163113996479E-3</v>
      </c>
      <c r="U15" s="171">
        <f>IF('Indicator Data'!Y17="No data","x",IF('Indicator Data'!Y17&gt;U$195,10,IF('Indicator Data'!Y17&lt;U$194,0,10-(U$195-'Indicator Data'!Y17)/(U$195-U$194)*10)))</f>
        <v>4.5267058823529416</v>
      </c>
      <c r="V15" s="171">
        <f>IF('Indicator Data'!AB17="No data","x",IF('Indicator Data'!AB17&gt;V$195,10,IF('Indicator Data'!AB17&lt;V$194,0,10-(V$195-'Indicator Data'!AB17)/(V$195-V$194)*10)))</f>
        <v>0.2198647220046972</v>
      </c>
      <c r="W15" s="169">
        <f t="shared" si="8"/>
        <v>1.5825779068896795</v>
      </c>
      <c r="X15" s="84" t="s">
        <v>943</v>
      </c>
      <c r="Y15" s="84" t="s">
        <v>944</v>
      </c>
      <c r="Z15" s="85" t="s">
        <v>945</v>
      </c>
      <c r="AA15" s="175">
        <f>('Indicator Data'!AG17+'Indicator Data'!AF17*0.5+'Indicator Data'!AE17*0.25)/1000</f>
        <v>2137.9969999999998</v>
      </c>
      <c r="AB15" s="177">
        <f>AA15*1000/'Indicator Data'!AX17</f>
        <v>1.3653038212046694E-2</v>
      </c>
      <c r="AC15" s="169">
        <f t="shared" si="9"/>
        <v>1.3653038212046695</v>
      </c>
      <c r="AD15" s="171">
        <f>IF('Indicator Data'!AI17="No data","x",IF('Indicator Data'!AI17&lt;$AD$194,10,IF('Indicator Data'!AI17&gt;$AD$195,0,($AD$195-'Indicator Data'!AI17)/($AD$195-$AD$194)*10)))</f>
        <v>5.6000000000000005</v>
      </c>
      <c r="AE15" s="171">
        <f>IF('Indicator Data'!AJ17="No data","x",IF('Indicator Data'!AJ17&gt;$AE$195,10,IF('Indicator Data'!AJ17&lt;$AE$194,0,10-($AE$195-'Indicator Data'!AJ17)/($AE$195-$AE$194)*10)))</f>
        <v>3.9000000000000004</v>
      </c>
      <c r="AF15" s="178">
        <f>IF('Indicator Data'!AK17="No data","x",IF('Indicator Data'!AK17&gt;$AF$195,10,IF('Indicator Data'!AK17&lt;$AF$194,0,10-($AF$195-'Indicator Data'!AK17)/($AF$195-$AF$194)*10)))</f>
        <v>3.666666666666667</v>
      </c>
      <c r="AG15" s="178">
        <f>IF('Indicator Data'!AL17="No data","x",IF('Indicator Data'!AL17&gt;$AG$195,10,IF('Indicator Data'!AL17&lt;$AG$194,0,10-($AG$195-'Indicator Data'!AL17)/($AG$195-$AG$194)*10)))</f>
        <v>1.5300000000000011</v>
      </c>
      <c r="AH15" s="171">
        <f t="shared" si="10"/>
        <v>3.2393333333333336</v>
      </c>
      <c r="AI15" s="169">
        <f t="shared" si="11"/>
        <v>4.2464444444444451</v>
      </c>
      <c r="AJ15" s="167">
        <f t="shared" si="12"/>
        <v>2.5047194069908181</v>
      </c>
      <c r="AK15" s="163">
        <f t="shared" si="13"/>
        <v>2.4518522366648376</v>
      </c>
    </row>
    <row r="16" spans="1:37" s="104" customFormat="1" x14ac:dyDescent="0.2">
      <c r="A16" s="65" t="s">
        <v>27</v>
      </c>
      <c r="B16" s="69" t="s">
        <v>26</v>
      </c>
      <c r="C16" s="171">
        <f>IF('Indicator Data'!Q18="No data",IF((0.1284*LN('Indicator Data'!AW18)-0.4735)&gt;C$195,0,IF((0.1284*LN('Indicator Data'!AW18)-0.4735)&lt;C$194,10,(C$195-(0.1284*LN('Indicator Data'!AW18)-0.4735))/(C$195-C$194)*10)),IF('Indicator Data'!Q18&gt;C$195,0,IF('Indicator Data'!Q18&lt;C$194,10,(C$195-'Indicator Data'!Q18)/(C$195-C$194)*10)))</f>
        <v>4.2074998739820302</v>
      </c>
      <c r="D16" s="171" t="str">
        <f>IF('Indicator Data'!R18="No data","x",IF('Indicator Data'!R18&gt;D$195,10,IF('Indicator Data'!R18&lt;D$194,0,10-(D$195-'Indicator Data'!R18)/(D$195-D$194)*10)))</f>
        <v>x</v>
      </c>
      <c r="E16" s="169">
        <f t="shared" si="0"/>
        <v>4.2074998739820302</v>
      </c>
      <c r="F16" s="171">
        <f>IF('Indicator Data'!AC18="No data","x",IF('Indicator Data'!AC18&gt;F$195,10,IF('Indicator Data'!AC18&lt;F$194,0,10-(F$195-'Indicator Data'!AC18)/(F$195-F$194)*10)))</f>
        <v>1.2837019064032784</v>
      </c>
      <c r="G16" s="171" t="str">
        <f>IF('Indicator Data'!AD18="No data","x",IF('Indicator Data'!AD18&gt;G$195,10,IF('Indicator Data'!AD18&lt;G$194,0,10-(G$195-'Indicator Data'!AD18)/(G$195-G$194)*10)))</f>
        <v>x</v>
      </c>
      <c r="H16" s="169">
        <f t="shared" si="1"/>
        <v>1.2837019064032784</v>
      </c>
      <c r="I16" s="174">
        <f>SUM(IF('Indicator Data'!S18="No data",0,'Indicator Data'!S18/1000000),SUM('Indicator Data'!T18:U18))</f>
        <v>-99</v>
      </c>
      <c r="J16" s="174">
        <f>I16/'Indicator Data'!AX18*1000000</f>
        <v>-347.80286954933183</v>
      </c>
      <c r="K16" s="171">
        <f t="shared" si="2"/>
        <v>0</v>
      </c>
      <c r="L16" s="171">
        <f>IF('Indicator Data'!V18="No data","x",IF('Indicator Data'!V18&gt;L$195,10,IF('Indicator Data'!V18&lt;L$194,0,10-(L$195-'Indicator Data'!V18)/(L$195-L$194)*10)))</f>
        <v>0</v>
      </c>
      <c r="M16" s="169">
        <f t="shared" si="3"/>
        <v>0</v>
      </c>
      <c r="N16" s="161">
        <f t="shared" si="4"/>
        <v>2.4246754135918347</v>
      </c>
      <c r="O16" s="175">
        <f>IF('Indicator Data'!AH18="No data",0,('Indicator Data'!AH18)/1000)</f>
        <v>0</v>
      </c>
      <c r="P16" s="171">
        <f t="shared" si="5"/>
        <v>0</v>
      </c>
      <c r="Q16" s="176">
        <f>O16*1000/'Indicator Data'!AZ18</f>
        <v>0</v>
      </c>
      <c r="R16" s="171">
        <f t="shared" si="6"/>
        <v>0</v>
      </c>
      <c r="S16" s="165">
        <f t="shared" si="7"/>
        <v>0</v>
      </c>
      <c r="T16" s="171">
        <f>IF('Indicator Data'!Z18="No data","x",IF('Indicator Data'!Z18&gt;T$195,10,IF('Indicator Data'!Z18&lt;T$194,0,10-(T$195-'Indicator Data'!Z18)/(T$195-T$194)*10)))</f>
        <v>0.4594408402842145</v>
      </c>
      <c r="U16" s="171">
        <f>IF('Indicator Data'!Y18="No data","x",IF('Indicator Data'!Y18&gt;U$195,10,IF('Indicator Data'!Y18&lt;U$194,0,10-(U$195-'Indicator Data'!Y18)/(U$195-U$194)*10)))</f>
        <v>8.4935457516339241E-2</v>
      </c>
      <c r="V16" s="171">
        <f>IF('Indicator Data'!AB18="No data","x",IF('Indicator Data'!AB18&gt;V$195,10,IF('Indicator Data'!AB18&lt;V$194,0,10-(V$195-'Indicator Data'!AB18)/(V$195-V$194)*10)))</f>
        <v>0</v>
      </c>
      <c r="W16" s="169">
        <f t="shared" si="8"/>
        <v>0.18145876593351792</v>
      </c>
      <c r="X16" s="84" t="s">
        <v>943</v>
      </c>
      <c r="Y16" s="84" t="s">
        <v>944</v>
      </c>
      <c r="Z16" s="85" t="s">
        <v>945</v>
      </c>
      <c r="AA16" s="175">
        <f>('Indicator Data'!AG18+'Indicator Data'!AF18*0.5+'Indicator Data'!AE18*0.25)/1000</f>
        <v>0</v>
      </c>
      <c r="AB16" s="177">
        <f>AA16*1000/'Indicator Data'!AX18</f>
        <v>0</v>
      </c>
      <c r="AC16" s="169">
        <f t="shared" si="9"/>
        <v>0</v>
      </c>
      <c r="AD16" s="171">
        <f>IF('Indicator Data'!AI18="No data","x",IF('Indicator Data'!AI18&lt;$AD$194,10,IF('Indicator Data'!AI18&gt;$AD$195,0,($AD$195-'Indicator Data'!AI18)/($AD$195-$AD$194)*10)))</f>
        <v>3.5999999999999996</v>
      </c>
      <c r="AE16" s="171">
        <f>IF('Indicator Data'!AJ18="No data","x",IF('Indicator Data'!AJ18&gt;$AE$195,10,IF('Indicator Data'!AJ18&lt;$AE$194,0,10-($AE$195-'Indicator Data'!AJ18)/($AE$195-$AE$194)*10)))</f>
        <v>0</v>
      </c>
      <c r="AF16" s="178" t="str">
        <f>IF('Indicator Data'!AK18="No data","x",IF('Indicator Data'!AK18&gt;$AF$195,10,IF('Indicator Data'!AK18&lt;$AF$194,0,10-($AF$195-'Indicator Data'!AK18)/($AF$195-$AF$194)*10)))</f>
        <v>x</v>
      </c>
      <c r="AG16" s="178" t="str">
        <f>IF('Indicator Data'!AL18="No data","x",IF('Indicator Data'!AL18&gt;$AG$195,10,IF('Indicator Data'!AL18&lt;$AG$194,0,10-($AG$195-'Indicator Data'!AL18)/($AG$195-$AG$194)*10)))</f>
        <v>x</v>
      </c>
      <c r="AH16" s="171" t="str">
        <f t="shared" si="10"/>
        <v>x</v>
      </c>
      <c r="AI16" s="169">
        <f t="shared" si="11"/>
        <v>1.7999999999999998</v>
      </c>
      <c r="AJ16" s="167">
        <f t="shared" si="12"/>
        <v>0.69301285111821931</v>
      </c>
      <c r="AK16" s="163">
        <f t="shared" si="13"/>
        <v>0.35208479209625665</v>
      </c>
    </row>
    <row r="17" spans="1:37" s="104" customFormat="1" x14ac:dyDescent="0.2">
      <c r="A17" s="65" t="s">
        <v>29</v>
      </c>
      <c r="B17" s="69" t="s">
        <v>28</v>
      </c>
      <c r="C17" s="171">
        <f>IF('Indicator Data'!Q19="No data",IF((0.1284*LN('Indicator Data'!AW19)-0.4735)&gt;C$195,0,IF((0.1284*LN('Indicator Data'!AW19)-0.4735)&lt;C$194,10,(C$195-(0.1284*LN('Indicator Data'!AW19)-0.4735))/(C$195-C$194)*10)),IF('Indicator Data'!Q19&gt;C$195,0,IF('Indicator Data'!Q19&lt;C$194,10,(C$195-'Indicator Data'!Q19)/(C$195-C$194)*10)))</f>
        <v>2.9014319443556804</v>
      </c>
      <c r="D17" s="171">
        <f>IF('Indicator Data'!R19="No data","x",IF('Indicator Data'!R19&gt;D$195,10,IF('Indicator Data'!R19&lt;D$194,0,10-(D$195-'Indicator Data'!R19)/(D$195-D$194)*10)))</f>
        <v>3.4184631650875188</v>
      </c>
      <c r="E17" s="169">
        <f t="shared" si="0"/>
        <v>3.1641512156760121</v>
      </c>
      <c r="F17" s="171" t="str">
        <f>IF('Indicator Data'!AC19="No data","x",IF('Indicator Data'!AC19&gt;F$195,10,IF('Indicator Data'!AC19&lt;F$194,0,10-(F$195-'Indicator Data'!AC19)/(F$195-F$194)*10)))</f>
        <v>x</v>
      </c>
      <c r="G17" s="171">
        <f>IF('Indicator Data'!AD19="No data","x",IF('Indicator Data'!AD19&gt;G$195,10,IF('Indicator Data'!AD19&lt;G$194,0,10-(G$195-'Indicator Data'!AD19)/(G$195-G$194)*10)))</f>
        <v>0.375</v>
      </c>
      <c r="H17" s="169">
        <f t="shared" si="1"/>
        <v>0.375</v>
      </c>
      <c r="I17" s="174">
        <f>SUM(IF('Indicator Data'!S19="No data",0,'Indicator Data'!S19/1000000),SUM('Indicator Data'!T19:U19))</f>
        <v>229.062667</v>
      </c>
      <c r="J17" s="174">
        <f>I17/'Indicator Data'!AX19*1000000</f>
        <v>24.198464715825057</v>
      </c>
      <c r="K17" s="171">
        <f t="shared" si="2"/>
        <v>0.48396929431650193</v>
      </c>
      <c r="L17" s="171">
        <f>IF('Indicator Data'!V19="No data","x",IF('Indicator Data'!V19&gt;L$195,10,IF('Indicator Data'!V19&lt;L$194,0,10-(L$195-'Indicator Data'!V19)/(L$195-L$194)*10)))</f>
        <v>0.11073016268263203</v>
      </c>
      <c r="M17" s="169">
        <f t="shared" si="3"/>
        <v>0.29734972849956698</v>
      </c>
      <c r="N17" s="161">
        <f t="shared" si="4"/>
        <v>1.7501630399628978</v>
      </c>
      <c r="O17" s="175">
        <f>IF('Indicator Data'!AH19="No data",0,('Indicator Data'!AH19)/1000)</f>
        <v>0.29608000000000001</v>
      </c>
      <c r="P17" s="171">
        <f t="shared" si="5"/>
        <v>0</v>
      </c>
      <c r="Q17" s="176">
        <f>O17*1000/'Indicator Data'!AZ19</f>
        <v>1.6229617736810282E-4</v>
      </c>
      <c r="R17" s="171">
        <f t="shared" si="6"/>
        <v>2.0370504564408343</v>
      </c>
      <c r="S17" s="165">
        <f t="shared" si="7"/>
        <v>1.0185252282204171</v>
      </c>
      <c r="T17" s="171">
        <f>IF('Indicator Data'!Z19="No data","x",IF('Indicator Data'!Z19&gt;T$195,10,IF('Indicator Data'!Z19&lt;T$194,0,10-(T$195-'Indicator Data'!Z19)/(T$195-T$194)*10)))</f>
        <v>5.0202394192153221E-2</v>
      </c>
      <c r="U17" s="171">
        <f>IF('Indicator Data'!Y19="No data","x",IF('Indicator Data'!Y19&gt;U$195,10,IF('Indicator Data'!Y19&lt;U$194,0,10-(U$195-'Indicator Data'!Y19)/(U$195-U$194)*10)))</f>
        <v>0.37051544117647062</v>
      </c>
      <c r="V17" s="171">
        <f>IF('Indicator Data'!AB19="No data","x",IF('Indicator Data'!AB19&gt;V$195,10,IF('Indicator Data'!AB19&lt;V$194,0,10-(V$195-'Indicator Data'!AB19)/(V$195-V$194)*10)))</f>
        <v>0</v>
      </c>
      <c r="W17" s="169">
        <f t="shared" si="8"/>
        <v>0.14023927845620796</v>
      </c>
      <c r="X17" s="84" t="s">
        <v>943</v>
      </c>
      <c r="Y17" s="84" t="s">
        <v>944</v>
      </c>
      <c r="Z17" s="85" t="s">
        <v>945</v>
      </c>
      <c r="AA17" s="175">
        <f>('Indicator Data'!AG19+'Indicator Data'!AF19*0.5+'Indicator Data'!AE19*0.25)/1000</f>
        <v>38.526249999999997</v>
      </c>
      <c r="AB17" s="177">
        <f>AA17*1000/'Indicator Data'!AX19</f>
        <v>4.0699609127403339E-3</v>
      </c>
      <c r="AC17" s="169">
        <f t="shared" si="9"/>
        <v>0.40699609127403313</v>
      </c>
      <c r="AD17" s="171">
        <f>IF('Indicator Data'!AI19="No data","x",IF('Indicator Data'!AI19&lt;$AD$194,10,IF('Indicator Data'!AI19&gt;$AD$195,0,($AD$195-'Indicator Data'!AI19)/($AD$195-$AD$194)*10)))</f>
        <v>2.6666666666666665</v>
      </c>
      <c r="AE17" s="171">
        <f>IF('Indicator Data'!AJ19="No data","x",IF('Indicator Data'!AJ19&gt;$AE$195,10,IF('Indicator Data'!AJ19&lt;$AE$194,0,10-($AE$195-'Indicator Data'!AJ19)/($AE$195-$AE$194)*10)))</f>
        <v>0</v>
      </c>
      <c r="AF17" s="178" t="str">
        <f>IF('Indicator Data'!AK19="No data","x",IF('Indicator Data'!AK19&gt;$AF$195,10,IF('Indicator Data'!AK19&lt;$AF$194,0,10-($AF$195-'Indicator Data'!AK19)/($AF$195-$AF$194)*10)))</f>
        <v>x</v>
      </c>
      <c r="AG17" s="178" t="str">
        <f>IF('Indicator Data'!AL19="No data","x",IF('Indicator Data'!AL19&gt;$AG$195,10,IF('Indicator Data'!AL19&lt;$AG$194,0,10-($AG$195-'Indicator Data'!AL19)/($AG$195-$AG$194)*10)))</f>
        <v>x</v>
      </c>
      <c r="AH17" s="171" t="str">
        <f t="shared" si="10"/>
        <v>x</v>
      </c>
      <c r="AI17" s="169">
        <f t="shared" si="11"/>
        <v>1.3333333333333333</v>
      </c>
      <c r="AJ17" s="167">
        <f t="shared" si="12"/>
        <v>0.63956787045438224</v>
      </c>
      <c r="AK17" s="163">
        <f t="shared" si="13"/>
        <v>0.8307925614390459</v>
      </c>
    </row>
    <row r="18" spans="1:37" s="104" customFormat="1" x14ac:dyDescent="0.2">
      <c r="A18" s="65" t="s">
        <v>31</v>
      </c>
      <c r="B18" s="69" t="s">
        <v>30</v>
      </c>
      <c r="C18" s="171">
        <f>IF('Indicator Data'!Q20="No data",IF((0.1284*LN('Indicator Data'!AW20)-0.4735)&gt;C$195,0,IF((0.1284*LN('Indicator Data'!AW20)-0.4735)&lt;C$194,10,(C$195-(0.1284*LN('Indicator Data'!AW20)-0.4735))/(C$195-C$194)*10)),IF('Indicator Data'!Q20&gt;C$195,0,IF('Indicator Data'!Q20&lt;C$194,10,(C$195-'Indicator Data'!Q20)/(C$195-C$194)*10)))</f>
        <v>3.3688037137819342</v>
      </c>
      <c r="D18" s="171">
        <f>IF('Indicator Data'!R20="No data","x",IF('Indicator Data'!R20&gt;D$195,10,IF('Indicator Data'!R20&lt;D$194,0,10-(D$195-'Indicator Data'!R20)/(D$195-D$194)*10)))</f>
        <v>2.6206528166260536</v>
      </c>
      <c r="E18" s="169">
        <f t="shared" si="0"/>
        <v>3.0033532175805866</v>
      </c>
      <c r="F18" s="171">
        <f>IF('Indicator Data'!AC20="No data","x",IF('Indicator Data'!AC20&gt;F$195,10,IF('Indicator Data'!AC20&lt;F$194,0,10-(F$195-'Indicator Data'!AC20)/(F$195-F$194)*10)))</f>
        <v>2.8398959258981247</v>
      </c>
      <c r="G18" s="171">
        <f>IF('Indicator Data'!AD20="No data","x",IF('Indicator Data'!AD20&gt;G$195,10,IF('Indicator Data'!AD20&lt;G$194,0,10-(G$195-'Indicator Data'!AD20)/(G$195-G$194)*10)))</f>
        <v>1.9924999999999997</v>
      </c>
      <c r="H18" s="169">
        <f t="shared" si="1"/>
        <v>2.4161979629490622</v>
      </c>
      <c r="I18" s="174">
        <f>SUM(IF('Indicator Data'!S20="No data",0,'Indicator Data'!S20/1000000),SUM('Indicator Data'!T20:U20))</f>
        <v>0</v>
      </c>
      <c r="J18" s="174">
        <f>I18/'Indicator Data'!AX20*1000000</f>
        <v>0</v>
      </c>
      <c r="K18" s="171">
        <f t="shared" si="2"/>
        <v>0</v>
      </c>
      <c r="L18" s="171">
        <f>IF('Indicator Data'!V20="No data","x",IF('Indicator Data'!V20&gt;L$195,10,IF('Indicator Data'!V20&lt;L$194,0,10-(L$195-'Indicator Data'!V20)/(L$195-L$194)*10)))</f>
        <v>0</v>
      </c>
      <c r="M18" s="169">
        <f t="shared" si="3"/>
        <v>0</v>
      </c>
      <c r="N18" s="161">
        <f t="shared" si="4"/>
        <v>2.1057260995275588</v>
      </c>
      <c r="O18" s="175">
        <f>IF('Indicator Data'!AH20="No data",0,('Indicator Data'!AH20)/1000)</f>
        <v>0</v>
      </c>
      <c r="P18" s="171">
        <f t="shared" si="5"/>
        <v>0</v>
      </c>
      <c r="Q18" s="176">
        <f>O18*1000/'Indicator Data'!AZ20</f>
        <v>0</v>
      </c>
      <c r="R18" s="171">
        <f t="shared" si="6"/>
        <v>0</v>
      </c>
      <c r="S18" s="165">
        <f t="shared" si="7"/>
        <v>0</v>
      </c>
      <c r="T18" s="171">
        <f>IF('Indicator Data'!Z20="No data","x",IF('Indicator Data'!Z20&gt;T$195,10,IF('Indicator Data'!Z20&lt;T$194,0,10-(T$195-'Indicator Data'!Z20)/(T$195-T$194)*10)))</f>
        <v>6.9585881989496556E-2</v>
      </c>
      <c r="U18" s="171">
        <f>IF('Indicator Data'!Y20="No data","x",IF('Indicator Data'!Y20&gt;U$195,10,IF('Indicator Data'!Y20&lt;U$194,0,10-(U$195-'Indicator Data'!Y20)/(U$195-U$194)*10)))</f>
        <v>0.14886143790849715</v>
      </c>
      <c r="V18" s="171">
        <f>IF('Indicator Data'!AB20="No data","x",IF('Indicator Data'!AB20&gt;V$195,10,IF('Indicator Data'!AB20&lt;V$194,0,10-(V$195-'Indicator Data'!AB20)/(V$195-V$194)*10)))</f>
        <v>0</v>
      </c>
      <c r="W18" s="169">
        <f t="shared" si="8"/>
        <v>7.2815773299331241E-2</v>
      </c>
      <c r="X18" s="84" t="s">
        <v>943</v>
      </c>
      <c r="Y18" s="84" t="s">
        <v>944</v>
      </c>
      <c r="Z18" s="85" t="s">
        <v>945</v>
      </c>
      <c r="AA18" s="175">
        <f>('Indicator Data'!AG20+'Indicator Data'!AF20*0.5+'Indicator Data'!AE20*0.25)/1000</f>
        <v>0</v>
      </c>
      <c r="AB18" s="177">
        <f>AA18*1000/'Indicator Data'!AX20</f>
        <v>0</v>
      </c>
      <c r="AC18" s="169">
        <f t="shared" si="9"/>
        <v>0</v>
      </c>
      <c r="AD18" s="171">
        <f>IF('Indicator Data'!AI20="No data","x",IF('Indicator Data'!AI20&lt;$AD$194,10,IF('Indicator Data'!AI20&gt;$AD$195,0,($AD$195-'Indicator Data'!AI20)/($AD$195-$AD$194)*10)))</f>
        <v>0</v>
      </c>
      <c r="AE18" s="171">
        <f>IF('Indicator Data'!AJ20="No data","x",IF('Indicator Data'!AJ20&gt;$AE$195,10,IF('Indicator Data'!AJ20&lt;$AE$194,0,10-($AE$195-'Indicator Data'!AJ20)/($AE$195-$AE$194)*10)))</f>
        <v>0</v>
      </c>
      <c r="AF18" s="178">
        <f>IF('Indicator Data'!AK20="No data","x",IF('Indicator Data'!AK20&gt;$AF$195,10,IF('Indicator Data'!AK20&lt;$AF$194,0,10-($AF$195-'Indicator Data'!AK20)/($AF$195-$AF$194)*10)))</f>
        <v>0.86666666666666536</v>
      </c>
      <c r="AG18" s="178">
        <f>IF('Indicator Data'!AL20="No data","x",IF('Indicator Data'!AL20&gt;$AG$195,10,IF('Indicator Data'!AL20&lt;$AG$194,0,10-($AG$195-'Indicator Data'!AL20)/($AG$195-$AG$194)*10)))</f>
        <v>0.39000000000000057</v>
      </c>
      <c r="AH18" s="171">
        <f t="shared" si="10"/>
        <v>0.77133333333333254</v>
      </c>
      <c r="AI18" s="169">
        <f t="shared" si="11"/>
        <v>0.25711111111111085</v>
      </c>
      <c r="AJ18" s="167">
        <f t="shared" si="12"/>
        <v>0.11050944225793162</v>
      </c>
      <c r="AK18" s="163">
        <f t="shared" si="13"/>
        <v>5.5392797419232906E-2</v>
      </c>
    </row>
    <row r="19" spans="1:37" s="104" customFormat="1" x14ac:dyDescent="0.2">
      <c r="A19" s="65" t="s">
        <v>33</v>
      </c>
      <c r="B19" s="69" t="s">
        <v>32</v>
      </c>
      <c r="C19" s="171">
        <f>IF('Indicator Data'!Q21="No data",IF((0.1284*LN('Indicator Data'!AW21)-0.4735)&gt;C$195,0,IF((0.1284*LN('Indicator Data'!AW21)-0.4735)&lt;C$194,10,(C$195-(0.1284*LN('Indicator Data'!AW21)-0.4735))/(C$195-C$194)*10)),IF('Indicator Data'!Q21&gt;C$195,0,IF('Indicator Data'!Q21&lt;C$194,10,(C$195-'Indicator Data'!Q21)/(C$195-C$194)*10)))</f>
        <v>4.1261385545606997</v>
      </c>
      <c r="D19" s="171" t="str">
        <f>IF('Indicator Data'!R21="No data","x",IF('Indicator Data'!R21&gt;D$195,10,IF('Indicator Data'!R21&lt;D$194,0,10-(D$195-'Indicator Data'!R21)/(D$195-D$194)*10)))</f>
        <v>x</v>
      </c>
      <c r="E19" s="169">
        <f t="shared" si="0"/>
        <v>4.1261385545606997</v>
      </c>
      <c r="F19" s="171">
        <f>IF('Indicator Data'!AC21="No data","x",IF('Indicator Data'!AC21&gt;F$195,10,IF('Indicator Data'!AC21&lt;F$194,0,10-(F$195-'Indicator Data'!AC21)/(F$195-F$194)*10)))</f>
        <v>2.6646568368815604</v>
      </c>
      <c r="G19" s="171" t="str">
        <f>IF('Indicator Data'!AD21="No data","x",IF('Indicator Data'!AD21&gt;G$195,10,IF('Indicator Data'!AD21&lt;G$194,0,10-(G$195-'Indicator Data'!AD21)/(G$195-G$194)*10)))</f>
        <v>x</v>
      </c>
      <c r="H19" s="169">
        <f t="shared" si="1"/>
        <v>2.6646568368815604</v>
      </c>
      <c r="I19" s="174">
        <f>SUM(IF('Indicator Data'!S21="No data",0,'Indicator Data'!S21/1000000),SUM('Indicator Data'!T21:U21))</f>
        <v>53.519999999999996</v>
      </c>
      <c r="J19" s="174">
        <f>I19/'Indicator Data'!AX21*1000000</f>
        <v>161.25338957517323</v>
      </c>
      <c r="K19" s="171">
        <f t="shared" si="2"/>
        <v>3.2250677915034647</v>
      </c>
      <c r="L19" s="171">
        <f>IF('Indicator Data'!V21="No data","x",IF('Indicator Data'!V21&gt;L$195,10,IF('Indicator Data'!V21&lt;L$194,0,10-(L$195-'Indicator Data'!V21)/(L$195-L$194)*10)))</f>
        <v>1.1047493693100794</v>
      </c>
      <c r="M19" s="169">
        <f t="shared" si="3"/>
        <v>2.164908580406772</v>
      </c>
      <c r="N19" s="161">
        <f t="shared" si="4"/>
        <v>3.2704606316024329</v>
      </c>
      <c r="O19" s="175">
        <f>IF('Indicator Data'!AH21="No data",0,('Indicator Data'!AH21)/1000)</f>
        <v>9.2399999999999999E-3</v>
      </c>
      <c r="P19" s="171">
        <f t="shared" si="5"/>
        <v>0</v>
      </c>
      <c r="Q19" s="176">
        <f>O19*1000/'Indicator Data'!AZ21</f>
        <v>4.777415852334419E-4</v>
      </c>
      <c r="R19" s="171">
        <f t="shared" si="6"/>
        <v>2.6585651349098804</v>
      </c>
      <c r="S19" s="165">
        <f t="shared" si="7"/>
        <v>1.3292825674549402</v>
      </c>
      <c r="T19" s="171">
        <f>IF('Indicator Data'!Z21="No data","x",IF('Indicator Data'!Z21&gt;T$195,10,IF('Indicator Data'!Z21&lt;T$194,0,10-(T$195-'Indicator Data'!Z21)/(T$195-T$194)*10)))</f>
        <v>0.74150231696014934</v>
      </c>
      <c r="U19" s="171">
        <f>IF('Indicator Data'!Y21="No data","x",IF('Indicator Data'!Y21&gt;U$195,10,IF('Indicator Data'!Y21&lt;U$194,0,10-(U$195-'Indicator Data'!Y21)/(U$195-U$194)*10)))</f>
        <v>1.6965130718954242</v>
      </c>
      <c r="V19" s="171">
        <f>IF('Indicator Data'!AB21="No data","x",IF('Indicator Data'!AB21&gt;V$195,10,IF('Indicator Data'!AB21&lt;V$194,0,10-(V$195-'Indicator Data'!AB21)/(V$195-V$194)*10)))</f>
        <v>8.9168167580265134E-2</v>
      </c>
      <c r="W19" s="169">
        <f t="shared" si="8"/>
        <v>0.84239451881194627</v>
      </c>
      <c r="X19" s="84" t="s">
        <v>943</v>
      </c>
      <c r="Y19" s="84" t="s">
        <v>944</v>
      </c>
      <c r="Z19" s="85" t="s">
        <v>945</v>
      </c>
      <c r="AA19" s="175">
        <f>('Indicator Data'!AG21+'Indicator Data'!AF21*0.5+'Indicator Data'!AE21*0.25)/1000</f>
        <v>0</v>
      </c>
      <c r="AB19" s="177">
        <f>AA19*1000/'Indicator Data'!AX21</f>
        <v>0</v>
      </c>
      <c r="AC19" s="169">
        <f t="shared" si="9"/>
        <v>0</v>
      </c>
      <c r="AD19" s="171">
        <f>IF('Indicator Data'!AI21="No data","x",IF('Indicator Data'!AI21&lt;$AD$194,10,IF('Indicator Data'!AI21&gt;$AD$195,0,($AD$195-'Indicator Data'!AI21)/($AD$195-$AD$194)*10)))</f>
        <v>3.7333333333333334</v>
      </c>
      <c r="AE19" s="171">
        <f>IF('Indicator Data'!AJ21="No data","x",IF('Indicator Data'!AJ21&gt;$AE$195,10,IF('Indicator Data'!AJ21&lt;$AE$194,0,10-($AE$195-'Indicator Data'!AJ21)/($AE$195-$AE$194)*10)))</f>
        <v>0.5</v>
      </c>
      <c r="AF19" s="178" t="str">
        <f>IF('Indicator Data'!AK21="No data","x",IF('Indicator Data'!AK21&gt;$AF$195,10,IF('Indicator Data'!AK21&lt;$AF$194,0,10-($AF$195-'Indicator Data'!AK21)/($AF$195-$AF$194)*10)))</f>
        <v>x</v>
      </c>
      <c r="AG19" s="178" t="str">
        <f>IF('Indicator Data'!AL21="No data","x",IF('Indicator Data'!AL21&gt;$AG$195,10,IF('Indicator Data'!AL21&lt;$AG$194,0,10-($AG$195-'Indicator Data'!AL21)/($AG$195-$AG$194)*10)))</f>
        <v>x</v>
      </c>
      <c r="AH19" s="171" t="str">
        <f t="shared" si="10"/>
        <v>x</v>
      </c>
      <c r="AI19" s="169">
        <f t="shared" si="11"/>
        <v>2.1166666666666667</v>
      </c>
      <c r="AJ19" s="167">
        <f t="shared" si="12"/>
        <v>1.0244057726804339</v>
      </c>
      <c r="AK19" s="163">
        <f t="shared" si="13"/>
        <v>1.1780138000549931</v>
      </c>
    </row>
    <row r="20" spans="1:37" s="104" customFormat="1" x14ac:dyDescent="0.2">
      <c r="A20" s="65" t="s">
        <v>35</v>
      </c>
      <c r="B20" s="69" t="s">
        <v>34</v>
      </c>
      <c r="C20" s="171">
        <f>IF('Indicator Data'!Q22="No data",IF((0.1284*LN('Indicator Data'!AW22)-0.4735)&gt;C$195,0,IF((0.1284*LN('Indicator Data'!AW22)-0.4735)&lt;C$194,10,(C$195-(0.1284*LN('Indicator Data'!AW22)-0.4735))/(C$195-C$194)*10)),IF('Indicator Data'!Q22&gt;C$195,0,IF('Indicator Data'!Q22&lt;C$194,10,(C$195-'Indicator Data'!Q22)/(C$195-C$194)*10)))</f>
        <v>10</v>
      </c>
      <c r="D20" s="171" t="str">
        <f>IF('Indicator Data'!R22="No data","x",IF('Indicator Data'!R22&gt;D$195,10,IF('Indicator Data'!R22&lt;D$194,0,10-(D$195-'Indicator Data'!R22)/(D$195-D$194)*10)))</f>
        <v>x</v>
      </c>
      <c r="E20" s="169">
        <f t="shared" si="0"/>
        <v>10</v>
      </c>
      <c r="F20" s="171">
        <f>IF('Indicator Data'!AC22="No data","x",IF('Indicator Data'!AC22&gt;F$195,10,IF('Indicator Data'!AC22&lt;F$194,0,10-(F$195-'Indicator Data'!AC22)/(F$195-F$194)*10)))</f>
        <v>7.8621043814401474</v>
      </c>
      <c r="G20" s="171">
        <f>IF('Indicator Data'!AD22="No data","x",IF('Indicator Data'!AD22&gt;G$195,10,IF('Indicator Data'!AD22&lt;G$194,0,10-(G$195-'Indicator Data'!AD22)/(G$195-G$194)*10)))</f>
        <v>3.4049999999999994</v>
      </c>
      <c r="H20" s="169">
        <f t="shared" si="1"/>
        <v>5.6335521907200734</v>
      </c>
      <c r="I20" s="174">
        <f>SUM(IF('Indicator Data'!S22="No data",0,'Indicator Data'!S22/1000000),SUM('Indicator Data'!T22:U22))</f>
        <v>1187.799581</v>
      </c>
      <c r="J20" s="174">
        <f>I20/'Indicator Data'!AX22*1000000</f>
        <v>115.05812684760963</v>
      </c>
      <c r="K20" s="171">
        <f t="shared" si="2"/>
        <v>2.3011625369521926</v>
      </c>
      <c r="L20" s="171">
        <f>IF('Indicator Data'!V22="No data","x",IF('Indicator Data'!V22&gt;L$195,10,IF('Indicator Data'!V22&lt;L$194,0,10-(L$195-'Indicator Data'!V22)/(L$195-L$194)*10)))</f>
        <v>4.5379302382107891</v>
      </c>
      <c r="M20" s="169">
        <f t="shared" si="3"/>
        <v>3.4195463875814909</v>
      </c>
      <c r="N20" s="161">
        <f t="shared" si="4"/>
        <v>7.2632746445753913</v>
      </c>
      <c r="O20" s="175">
        <f>IF('Indicator Data'!AH22="No data",0,('Indicator Data'!AH22)/1000)</f>
        <v>1.208E-2</v>
      </c>
      <c r="P20" s="171">
        <f t="shared" si="5"/>
        <v>0</v>
      </c>
      <c r="Q20" s="176">
        <f>O20*1000/'Indicator Data'!AZ22</f>
        <v>2.5671103857465873E-5</v>
      </c>
      <c r="R20" s="171">
        <f t="shared" si="6"/>
        <v>0</v>
      </c>
      <c r="S20" s="165">
        <f t="shared" si="7"/>
        <v>0</v>
      </c>
      <c r="T20" s="171">
        <f>IF('Indicator Data'!Z22="No data","x",IF('Indicator Data'!Z22&gt;T$195,10,IF('Indicator Data'!Z22&lt;T$194,0,10-(T$195-'Indicator Data'!Z22)/(T$195-T$194)*10)))</f>
        <v>0.38712310781587789</v>
      </c>
      <c r="U20" s="171">
        <f>IF('Indicator Data'!Y22="No data","x",IF('Indicator Data'!Y22&gt;U$195,10,IF('Indicator Data'!Y22&lt;U$194,0,10-(U$195-'Indicator Data'!Y22)/(U$195-U$194)*10)))</f>
        <v>6.5950702614379075</v>
      </c>
      <c r="V20" s="171">
        <f>IF('Indicator Data'!AB22="No data","x",IF('Indicator Data'!AB22&gt;V$195,10,IF('Indicator Data'!AB22&lt;V$194,0,10-(V$195-'Indicator Data'!AB22)/(V$195-V$194)*10)))</f>
        <v>10</v>
      </c>
      <c r="W20" s="169">
        <f t="shared" si="8"/>
        <v>5.6607311230845951</v>
      </c>
      <c r="X20" s="84" t="s">
        <v>943</v>
      </c>
      <c r="Y20" s="84" t="s">
        <v>944</v>
      </c>
      <c r="Z20" s="85" t="s">
        <v>945</v>
      </c>
      <c r="AA20" s="175">
        <f>('Indicator Data'!AG22+'Indicator Data'!AF22*0.5+'Indicator Data'!AE22*0.25)/1000</f>
        <v>31.497</v>
      </c>
      <c r="AB20" s="177">
        <f>AA20*1000/'Indicator Data'!AX22</f>
        <v>3.0510078293411696E-3</v>
      </c>
      <c r="AC20" s="169">
        <f t="shared" si="9"/>
        <v>0.30510078293411702</v>
      </c>
      <c r="AD20" s="171">
        <f>IF('Indicator Data'!AI22="No data","x",IF('Indicator Data'!AI22&lt;$AD$194,10,IF('Indicator Data'!AI22&gt;$AD$195,0,($AD$195-'Indicator Data'!AI22)/($AD$195-$AD$194)*10)))</f>
        <v>3.2</v>
      </c>
      <c r="AE20" s="171">
        <f>IF('Indicator Data'!AJ22="No data","x",IF('Indicator Data'!AJ22&gt;$AE$195,10,IF('Indicator Data'!AJ22&lt;$AE$194,0,10-($AE$195-'Indicator Data'!AJ22)/($AE$195-$AE$194)*10)))</f>
        <v>1.5666666666666664</v>
      </c>
      <c r="AF20" s="178">
        <f>IF('Indicator Data'!AK22="No data","x",IF('Indicator Data'!AK22&gt;$AF$195,10,IF('Indicator Data'!AK22&lt;$AF$194,0,10-($AF$195-'Indicator Data'!AK22)/($AF$195-$AF$194)*10)))</f>
        <v>8.3999999999999986</v>
      </c>
      <c r="AG20" s="178">
        <f>IF('Indicator Data'!AL22="No data","x",IF('Indicator Data'!AL22&gt;$AG$195,10,IF('Indicator Data'!AL22&lt;$AG$194,0,10-($AG$195-'Indicator Data'!AL22)/($AG$195-$AG$194)*10)))</f>
        <v>2.38</v>
      </c>
      <c r="AH20" s="171">
        <f t="shared" si="10"/>
        <v>7.1959999999999988</v>
      </c>
      <c r="AI20" s="169">
        <f t="shared" si="11"/>
        <v>3.9875555555555544</v>
      </c>
      <c r="AJ20" s="167">
        <f t="shared" si="12"/>
        <v>3.6248841118567396</v>
      </c>
      <c r="AK20" s="163">
        <f t="shared" si="13"/>
        <v>1.9907876523890877</v>
      </c>
    </row>
    <row r="21" spans="1:37" s="104" customFormat="1" x14ac:dyDescent="0.2">
      <c r="A21" s="65" t="s">
        <v>37</v>
      </c>
      <c r="B21" s="69" t="s">
        <v>36</v>
      </c>
      <c r="C21" s="171">
        <f>IF('Indicator Data'!Q23="No data",IF((0.1284*LN('Indicator Data'!AW23)-0.4735)&gt;C$195,0,IF((0.1284*LN('Indicator Data'!AW23)-0.4735)&lt;C$194,10,(C$195-(0.1284*LN('Indicator Data'!AW23)-0.4735))/(C$195-C$194)*10)),IF('Indicator Data'!Q23&gt;C$195,0,IF('Indicator Data'!Q23&lt;C$194,10,(C$195-'Indicator Data'!Q23)/(C$195-C$194)*10)))</f>
        <v>4.7697519531920243</v>
      </c>
      <c r="D21" s="171" t="str">
        <f>IF('Indicator Data'!R23="No data","x",IF('Indicator Data'!R23&gt;D$195,10,IF('Indicator Data'!R23&lt;D$194,0,10-(D$195-'Indicator Data'!R23)/(D$195-D$194)*10)))</f>
        <v>x</v>
      </c>
      <c r="E21" s="169">
        <f t="shared" si="0"/>
        <v>4.7697519531920243</v>
      </c>
      <c r="F21" s="171" t="str">
        <f>IF('Indicator Data'!AC23="No data","x",IF('Indicator Data'!AC23&gt;F$195,10,IF('Indicator Data'!AC23&lt;F$194,0,10-(F$195-'Indicator Data'!AC23)/(F$195-F$194)*10)))</f>
        <v>x</v>
      </c>
      <c r="G21" s="171">
        <f>IF('Indicator Data'!AD23="No data","x",IF('Indicator Data'!AD23&gt;G$195,10,IF('Indicator Data'!AD23&lt;G$194,0,10-(G$195-'Indicator Data'!AD23)/(G$195-G$194)*10)))</f>
        <v>3.4250000000000007</v>
      </c>
      <c r="H21" s="169">
        <f t="shared" si="1"/>
        <v>3.4250000000000007</v>
      </c>
      <c r="I21" s="174">
        <f>SUM(IF('Indicator Data'!S23="No data",0,'Indicator Data'!S23/1000000),SUM('Indicator Data'!T23:U23))</f>
        <v>306.14246400000002</v>
      </c>
      <c r="J21" s="174">
        <f>I21/'Indicator Data'!AX23*1000000</f>
        <v>406.05303025278965</v>
      </c>
      <c r="K21" s="171">
        <f t="shared" si="2"/>
        <v>8.1210606050557939</v>
      </c>
      <c r="L21" s="171">
        <f>IF('Indicator Data'!V23="No data","x",IF('Indicator Data'!V23&gt;L$195,10,IF('Indicator Data'!V23&lt;L$194,0,10-(L$195-'Indicator Data'!V23)/(L$195-L$194)*10)))</f>
        <v>6.0745541344268066</v>
      </c>
      <c r="M21" s="169">
        <f t="shared" si="3"/>
        <v>7.0978073697413002</v>
      </c>
      <c r="N21" s="161">
        <f t="shared" si="4"/>
        <v>5.0155778190313374</v>
      </c>
      <c r="O21" s="175">
        <f>IF('Indicator Data'!AH23="No data",0,('Indicator Data'!AH23)/1000)</f>
        <v>0</v>
      </c>
      <c r="P21" s="171">
        <f t="shared" si="5"/>
        <v>0</v>
      </c>
      <c r="Q21" s="176">
        <f>O21*1000/'Indicator Data'!AZ23</f>
        <v>0</v>
      </c>
      <c r="R21" s="171">
        <f t="shared" si="6"/>
        <v>0</v>
      </c>
      <c r="S21" s="165">
        <f t="shared" si="7"/>
        <v>0</v>
      </c>
      <c r="T21" s="171">
        <f>IF('Indicator Data'!Z23="No data","x",IF('Indicator Data'!Z23&gt;T$195,10,IF('Indicator Data'!Z23&lt;T$194,0,10-(T$195-'Indicator Data'!Z23)/(T$195-T$194)*10)))</f>
        <v>5.7266558541860135E-2</v>
      </c>
      <c r="U21" s="171">
        <f>IF('Indicator Data'!Y23="No data","x",IF('Indicator Data'!Y23&gt;U$195,10,IF('Indicator Data'!Y23&lt;U$194,0,10-(U$195-'Indicator Data'!Y23)/(U$195-U$194)*10)))</f>
        <v>3.2108104575163399</v>
      </c>
      <c r="V21" s="171">
        <f>IF('Indicator Data'!AB23="No data","x",IF('Indicator Data'!AB23&gt;V$195,10,IF('Indicator Data'!AB23&lt;V$194,0,10-(V$195-'Indicator Data'!AB23)/(V$195-V$194)*10)))</f>
        <v>0.15899471417384525</v>
      </c>
      <c r="W21" s="169">
        <f t="shared" si="8"/>
        <v>1.1423572434106817</v>
      </c>
      <c r="X21" s="84" t="s">
        <v>943</v>
      </c>
      <c r="Y21" s="84" t="s">
        <v>944</v>
      </c>
      <c r="Z21" s="85" t="s">
        <v>945</v>
      </c>
      <c r="AA21" s="175">
        <f>('Indicator Data'!AG23+'Indicator Data'!AF23*0.5+'Indicator Data'!AE23*0.25)/1000</f>
        <v>0</v>
      </c>
      <c r="AB21" s="177">
        <f>AA21*1000/'Indicator Data'!AX23</f>
        <v>0</v>
      </c>
      <c r="AC21" s="169">
        <f t="shared" si="9"/>
        <v>0</v>
      </c>
      <c r="AD21" s="171">
        <f>IF('Indicator Data'!AI23="No data","x",IF('Indicator Data'!AI23&lt;$AD$194,10,IF('Indicator Data'!AI23&gt;$AD$195,0,($AD$195-'Indicator Data'!AI23)/($AD$195-$AD$194)*10)))</f>
        <v>4.4000000000000004</v>
      </c>
      <c r="AE21" s="171">
        <f>IF('Indicator Data'!AJ23="No data","x",IF('Indicator Data'!AJ23&gt;$AE$195,10,IF('Indicator Data'!AJ23&lt;$AE$194,0,10-($AE$195-'Indicator Data'!AJ23)/($AE$195-$AE$194)*10)))</f>
        <v>2.666666666666667</v>
      </c>
      <c r="AF21" s="178">
        <f>IF('Indicator Data'!AK23="No data","x",IF('Indicator Data'!AK23&gt;$AF$195,10,IF('Indicator Data'!AK23&lt;$AF$194,0,10-($AF$195-'Indicator Data'!AK23)/($AF$195-$AF$194)*10)))</f>
        <v>5.2666666666666666</v>
      </c>
      <c r="AG21" s="178" t="str">
        <f>IF('Indicator Data'!AL23="No data","x",IF('Indicator Data'!AL23&gt;$AG$195,10,IF('Indicator Data'!AL23&lt;$AG$194,0,10-($AG$195-'Indicator Data'!AL23)/($AG$195-$AG$194)*10)))</f>
        <v>x</v>
      </c>
      <c r="AH21" s="171">
        <f t="shared" si="10"/>
        <v>5.2666666666666666</v>
      </c>
      <c r="AI21" s="169">
        <f t="shared" si="11"/>
        <v>4.1111111111111116</v>
      </c>
      <c r="AJ21" s="167">
        <f t="shared" si="12"/>
        <v>1.9242855956746674</v>
      </c>
      <c r="AK21" s="163">
        <f t="shared" si="13"/>
        <v>1.0078522774275496</v>
      </c>
    </row>
    <row r="22" spans="1:37" s="104" customFormat="1" x14ac:dyDescent="0.2">
      <c r="A22" s="65" t="s">
        <v>876</v>
      </c>
      <c r="B22" s="69" t="s">
        <v>38</v>
      </c>
      <c r="C22" s="171">
        <f>IF('Indicator Data'!Q24="No data",IF((0.1284*LN('Indicator Data'!AW24)-0.4735)&gt;C$195,0,IF((0.1284*LN('Indicator Data'!AW24)-0.4735)&lt;C$194,10,(C$195-(0.1284*LN('Indicator Data'!AW24)-0.4735))/(C$195-C$194)*10)),IF('Indicator Data'!Q24&gt;C$195,0,IF('Indicator Data'!Q24&lt;C$194,10,(C$195-'Indicator Data'!Q24)/(C$195-C$194)*10)))</f>
        <v>7.7221730595926417</v>
      </c>
      <c r="D22" s="171" t="str">
        <f>IF('Indicator Data'!R24="No data","x",IF('Indicator Data'!R24&gt;D$195,10,IF('Indicator Data'!R24&lt;D$194,0,10-(D$195-'Indicator Data'!R24)/(D$195-D$194)*10)))</f>
        <v>x</v>
      </c>
      <c r="E22" s="169">
        <f t="shared" si="0"/>
        <v>7.7221730595926417</v>
      </c>
      <c r="F22" s="171">
        <f>IF('Indicator Data'!AC24="No data","x",IF('Indicator Data'!AC24&gt;F$195,10,IF('Indicator Data'!AC24&lt;F$194,0,10-(F$195-'Indicator Data'!AC24)/(F$195-F$194)*10)))</f>
        <v>4.2168346264717949</v>
      </c>
      <c r="G22" s="171">
        <f>IF('Indicator Data'!AD24="No data","x",IF('Indicator Data'!AD24&gt;G$195,10,IF('Indicator Data'!AD24&lt;G$194,0,10-(G$195-'Indicator Data'!AD24)/(G$195-G$194)*10)))</f>
        <v>7.8224999999999998</v>
      </c>
      <c r="H22" s="169">
        <f t="shared" si="1"/>
        <v>6.0196673132358978</v>
      </c>
      <c r="I22" s="174">
        <f>SUM(IF('Indicator Data'!S24="No data",0,'Indicator Data'!S24/1000000),SUM('Indicator Data'!T24:U24))</f>
        <v>1387.31</v>
      </c>
      <c r="J22" s="174">
        <f>I22/'Indicator Data'!AX24*1000000</f>
        <v>130.00506034935154</v>
      </c>
      <c r="K22" s="171">
        <f t="shared" si="2"/>
        <v>2.6001012069870306</v>
      </c>
      <c r="L22" s="171">
        <f>IF('Indicator Data'!V24="No data","x",IF('Indicator Data'!V24&gt;L$195,10,IF('Indicator Data'!V24&lt;L$194,0,10-(L$195-'Indicator Data'!V24)/(L$195-L$194)*10)))</f>
        <v>1.7282908246819559</v>
      </c>
      <c r="M22" s="169">
        <f t="shared" si="3"/>
        <v>2.1641960158344933</v>
      </c>
      <c r="N22" s="161">
        <f t="shared" si="4"/>
        <v>5.9070523620639186</v>
      </c>
      <c r="O22" s="175">
        <f>IF('Indicator Data'!AH24="No data",0,('Indicator Data'!AH24)/1000)</f>
        <v>2.2620000000000001E-2</v>
      </c>
      <c r="P22" s="171">
        <f t="shared" si="5"/>
        <v>0</v>
      </c>
      <c r="Q22" s="176">
        <f>O22*1000/'Indicator Data'!AZ24</f>
        <v>2.8743373267392156E-5</v>
      </c>
      <c r="R22" s="171">
        <f t="shared" si="6"/>
        <v>0</v>
      </c>
      <c r="S22" s="165">
        <f t="shared" si="7"/>
        <v>0</v>
      </c>
      <c r="T22" s="171">
        <f>IF('Indicator Data'!Z24="No data","x",IF('Indicator Data'!Z24&gt;T$195,10,IF('Indicator Data'!Z24&lt;T$194,0,10-(T$195-'Indicator Data'!Z24)/(T$195-T$194)*10)))</f>
        <v>0.1479469879518085</v>
      </c>
      <c r="U22" s="171">
        <f>IF('Indicator Data'!Y24="No data","x",IF('Indicator Data'!Y24&gt;U$195,10,IF('Indicator Data'!Y24&lt;U$194,0,10-(U$195-'Indicator Data'!Y24)/(U$195-U$194)*10)))</f>
        <v>4.3274093137254894</v>
      </c>
      <c r="V22" s="171">
        <f>IF('Indicator Data'!AB24="No data","x",IF('Indicator Data'!AB24&gt;V$195,10,IF('Indicator Data'!AB24&lt;V$194,0,10-(V$195-'Indicator Data'!AB24)/(V$195-V$194)*10)))</f>
        <v>2.0326754111197332E-2</v>
      </c>
      <c r="W22" s="169">
        <f t="shared" si="8"/>
        <v>1.4985610185961651</v>
      </c>
      <c r="X22" s="84" t="s">
        <v>943</v>
      </c>
      <c r="Y22" s="84" t="s">
        <v>944</v>
      </c>
      <c r="Z22" s="85" t="s">
        <v>945</v>
      </c>
      <c r="AA22" s="175">
        <f>('Indicator Data'!AG24+'Indicator Data'!AF24*0.5+'Indicator Data'!AE24*0.25)/1000</f>
        <v>153.14125000000001</v>
      </c>
      <c r="AB22" s="177">
        <f>AA22*1000/'Indicator Data'!AX24</f>
        <v>1.4350893057950372E-2</v>
      </c>
      <c r="AC22" s="169">
        <f t="shared" si="9"/>
        <v>1.4350893057950369</v>
      </c>
      <c r="AD22" s="171">
        <f>IF('Indicator Data'!AI24="No data","x",IF('Indicator Data'!AI24&lt;$AD$194,10,IF('Indicator Data'!AI24&gt;$AD$195,0,($AD$195-'Indicator Data'!AI24)/($AD$195-$AD$194)*10)))</f>
        <v>6</v>
      </c>
      <c r="AE22" s="171">
        <f>IF('Indicator Data'!AJ24="No data","x",IF('Indicator Data'!AJ24&gt;$AE$195,10,IF('Indicator Data'!AJ24&lt;$AE$194,0,10-($AE$195-'Indicator Data'!AJ24)/($AE$195-$AE$194)*10)))</f>
        <v>4.833333333333333</v>
      </c>
      <c r="AF22" s="178">
        <f>IF('Indicator Data'!AK24="No data","x",IF('Indicator Data'!AK24&gt;$AF$195,10,IF('Indicator Data'!AK24&lt;$AF$194,0,10-($AF$195-'Indicator Data'!AK24)/($AF$195-$AF$194)*10)))</f>
        <v>2.6666666666666661</v>
      </c>
      <c r="AG22" s="178">
        <f>IF('Indicator Data'!AL24="No data","x",IF('Indicator Data'!AL24&gt;$AG$195,10,IF('Indicator Data'!AL24&lt;$AG$194,0,10-($AG$195-'Indicator Data'!AL24)/($AG$195-$AG$194)*10)))</f>
        <v>0.75</v>
      </c>
      <c r="AH22" s="171">
        <f t="shared" si="10"/>
        <v>2.2833333333333328</v>
      </c>
      <c r="AI22" s="169">
        <f t="shared" si="11"/>
        <v>4.3722222222222218</v>
      </c>
      <c r="AJ22" s="167">
        <f t="shared" si="12"/>
        <v>2.5530657639609404</v>
      </c>
      <c r="AK22" s="163">
        <f t="shared" si="13"/>
        <v>1.3597320934483785</v>
      </c>
    </row>
    <row r="23" spans="1:37" s="104" customFormat="1" x14ac:dyDescent="0.2">
      <c r="A23" s="65" t="s">
        <v>40</v>
      </c>
      <c r="B23" s="69" t="s">
        <v>39</v>
      </c>
      <c r="C23" s="171">
        <f>IF('Indicator Data'!Q25="No data",IF((0.1284*LN('Indicator Data'!AW25)-0.4735)&gt;C$195,0,IF((0.1284*LN('Indicator Data'!AW25)-0.4735)&lt;C$194,10,(C$195-(0.1284*LN('Indicator Data'!AW25)-0.4735))/(C$195-C$194)*10)),IF('Indicator Data'!Q25&gt;C$195,0,IF('Indicator Data'!Q25&lt;C$194,10,(C$195-'Indicator Data'!Q25)/(C$195-C$194)*10)))</f>
        <v>4.1185811472633427</v>
      </c>
      <c r="D23" s="171" t="str">
        <f>IF('Indicator Data'!R25="No data","x",IF('Indicator Data'!R25&gt;D$195,10,IF('Indicator Data'!R25&lt;D$194,0,10-(D$195-'Indicator Data'!R25)/(D$195-D$194)*10)))</f>
        <v>x</v>
      </c>
      <c r="E23" s="169">
        <f t="shared" si="0"/>
        <v>4.1185811472633427</v>
      </c>
      <c r="F23" s="171" t="str">
        <f>IF('Indicator Data'!AC25="No data","x",IF('Indicator Data'!AC25&gt;F$195,10,IF('Indicator Data'!AC25&lt;F$194,0,10-(F$195-'Indicator Data'!AC25)/(F$195-F$194)*10)))</f>
        <v>x</v>
      </c>
      <c r="G23" s="171">
        <f>IF('Indicator Data'!AD25="No data","x",IF('Indicator Data'!AD25&gt;G$195,10,IF('Indicator Data'!AD25&lt;G$194,0,10-(G$195-'Indicator Data'!AD25)/(G$195-G$194)*10)))</f>
        <v>2.8025000000000002</v>
      </c>
      <c r="H23" s="169">
        <f t="shared" si="1"/>
        <v>2.8025000000000002</v>
      </c>
      <c r="I23" s="174">
        <f>SUM(IF('Indicator Data'!S25="No data",0,'Indicator Data'!S25/1000000),SUM('Indicator Data'!T25:U25))</f>
        <v>1216.6991839999998</v>
      </c>
      <c r="J23" s="174">
        <f>I23/'Indicator Data'!AX25*1000000</f>
        <v>317.73351784017314</v>
      </c>
      <c r="K23" s="171">
        <f t="shared" si="2"/>
        <v>6.3546703568034628</v>
      </c>
      <c r="L23" s="171">
        <f>IF('Indicator Data'!V25="No data","x",IF('Indicator Data'!V25&gt;L$195,10,IF('Indicator Data'!V25&lt;L$194,0,10-(L$195-'Indicator Data'!V25)/(L$195-L$194)*10)))</f>
        <v>2.2389813953488371</v>
      </c>
      <c r="M23" s="169">
        <f t="shared" si="3"/>
        <v>4.2968258760761504</v>
      </c>
      <c r="N23" s="161">
        <f t="shared" si="4"/>
        <v>3.834122042650709</v>
      </c>
      <c r="O23" s="175">
        <f>IF('Indicator Data'!AH25="No data",0,('Indicator Data'!AH25)/1000)</f>
        <v>27.841919999999998</v>
      </c>
      <c r="P23" s="171">
        <f t="shared" si="5"/>
        <v>4.8156639374978205</v>
      </c>
      <c r="Q23" s="176">
        <f>O23*1000/'Indicator Data'!AZ25</f>
        <v>3.4831484289381633E-2</v>
      </c>
      <c r="R23" s="171">
        <f t="shared" si="6"/>
        <v>7.6574159379764772</v>
      </c>
      <c r="S23" s="165">
        <f t="shared" si="7"/>
        <v>6.2365399377371489</v>
      </c>
      <c r="T23" s="171">
        <f>IF('Indicator Data'!Z25="No data","x",IF('Indicator Data'!Z25&gt;T$195,10,IF('Indicator Data'!Z25&lt;T$194,0,10-(T$195-'Indicator Data'!Z25)/(T$195-T$194)*10)))</f>
        <v>1.23659700339811E-2</v>
      </c>
      <c r="U23" s="171">
        <f>IF('Indicator Data'!Y25="No data","x",IF('Indicator Data'!Y25&gt;U$195,10,IF('Indicator Data'!Y25&lt;U$194,0,10-(U$195-'Indicator Data'!Y25)/(U$195-U$194)*10)))</f>
        <v>0.95234803921568556</v>
      </c>
      <c r="V23" s="171">
        <f>IF('Indicator Data'!AB25="No data","x",IF('Indicator Data'!AB25&gt;V$195,10,IF('Indicator Data'!AB25&lt;V$194,0,10-(V$195-'Indicator Data'!AB25)/(V$195-V$194)*10)))</f>
        <v>0</v>
      </c>
      <c r="W23" s="169">
        <f t="shared" si="8"/>
        <v>0.32157133641655555</v>
      </c>
      <c r="X23" s="84" t="s">
        <v>943</v>
      </c>
      <c r="Y23" s="84" t="s">
        <v>944</v>
      </c>
      <c r="Z23" s="85" t="s">
        <v>945</v>
      </c>
      <c r="AA23" s="175">
        <f>('Indicator Data'!AG25+'Indicator Data'!AF25*0.5+'Indicator Data'!AE25*0.25)/1000</f>
        <v>2.5867499999999999</v>
      </c>
      <c r="AB23" s="177">
        <f>AA23*1000/'Indicator Data'!AX25</f>
        <v>6.7551387235340499E-4</v>
      </c>
      <c r="AC23" s="169">
        <f t="shared" si="9"/>
        <v>6.7551387235338822E-2</v>
      </c>
      <c r="AD23" s="171">
        <f>IF('Indicator Data'!AI25="No data","x",IF('Indicator Data'!AI25&lt;$AD$194,10,IF('Indicator Data'!AI25&gt;$AD$195,0,($AD$195-'Indicator Data'!AI25)/($AD$195-$AD$194)*10)))</f>
        <v>3.4666666666666668</v>
      </c>
      <c r="AE23" s="171">
        <f>IF('Indicator Data'!AJ25="No data","x",IF('Indicator Data'!AJ25&gt;$AE$195,10,IF('Indicator Data'!AJ25&lt;$AE$194,0,10-($AE$195-'Indicator Data'!AJ25)/($AE$195-$AE$194)*10)))</f>
        <v>0</v>
      </c>
      <c r="AF23" s="178" t="str">
        <f>IF('Indicator Data'!AK25="No data","x",IF('Indicator Data'!AK25&gt;$AF$195,10,IF('Indicator Data'!AK25&lt;$AF$194,0,10-($AF$195-'Indicator Data'!AK25)/($AF$195-$AF$194)*10)))</f>
        <v>x</v>
      </c>
      <c r="AG23" s="178" t="str">
        <f>IF('Indicator Data'!AL25="No data","x",IF('Indicator Data'!AL25&gt;$AG$195,10,IF('Indicator Data'!AL25&lt;$AG$194,0,10-($AG$195-'Indicator Data'!AL25)/($AG$195-$AG$194)*10)))</f>
        <v>x</v>
      </c>
      <c r="AH23" s="171" t="str">
        <f t="shared" si="10"/>
        <v>x</v>
      </c>
      <c r="AI23" s="169">
        <f t="shared" si="11"/>
        <v>1.7333333333333334</v>
      </c>
      <c r="AJ23" s="167">
        <f t="shared" si="12"/>
        <v>0.73413905480360708</v>
      </c>
      <c r="AK23" s="163">
        <f t="shared" si="13"/>
        <v>3.9989181404034353</v>
      </c>
    </row>
    <row r="24" spans="1:37" s="104" customFormat="1" x14ac:dyDescent="0.2">
      <c r="A24" s="65" t="s">
        <v>42</v>
      </c>
      <c r="B24" s="69" t="s">
        <v>41</v>
      </c>
      <c r="C24" s="171">
        <f>IF('Indicator Data'!Q26="No data",IF((0.1284*LN('Indicator Data'!AW26)-0.4735)&gt;C$195,0,IF((0.1284*LN('Indicator Data'!AW26)-0.4735)&lt;C$194,10,(C$195-(0.1284*LN('Indicator Data'!AW26)-0.4735))/(C$195-C$194)*10)),IF('Indicator Data'!Q26&gt;C$195,0,IF('Indicator Data'!Q26&lt;C$194,10,(C$195-'Indicator Data'!Q26)/(C$195-C$194)*10)))</f>
        <v>7.5492678836869676</v>
      </c>
      <c r="D24" s="171" t="str">
        <f>IF('Indicator Data'!R26="No data","x",IF('Indicator Data'!R26&gt;D$195,10,IF('Indicator Data'!R26&lt;D$194,0,10-(D$195-'Indicator Data'!R26)/(D$195-D$194)*10)))</f>
        <v>x</v>
      </c>
      <c r="E24" s="169">
        <f t="shared" si="0"/>
        <v>7.5492678836869676</v>
      </c>
      <c r="F24" s="171">
        <f>IF('Indicator Data'!AC26="No data","x",IF('Indicator Data'!AC26&gt;F$195,10,IF('Indicator Data'!AC26&lt;F$194,0,10-(F$195-'Indicator Data'!AC26)/(F$195-F$194)*10)))</f>
        <v>4.6095206965009359</v>
      </c>
      <c r="G24" s="171">
        <f>IF('Indicator Data'!AD26="No data","x",IF('Indicator Data'!AD26&gt;G$195,10,IF('Indicator Data'!AD26&lt;G$194,0,10-(G$195-'Indicator Data'!AD26)/(G$195-G$194)*10)))</f>
        <v>8.8650000000000002</v>
      </c>
      <c r="H24" s="169">
        <f t="shared" si="1"/>
        <v>6.7372603482504676</v>
      </c>
      <c r="I24" s="174">
        <f>SUM(IF('Indicator Data'!S26="No data",0,'Indicator Data'!S26/1000000),SUM('Indicator Data'!T26:U26))</f>
        <v>194.44</v>
      </c>
      <c r="J24" s="174">
        <f>I24/'Indicator Data'!AX26*1000000</f>
        <v>96.202942491974838</v>
      </c>
      <c r="K24" s="171">
        <f t="shared" si="2"/>
        <v>1.924058849839497</v>
      </c>
      <c r="L24" s="171">
        <f>IF('Indicator Data'!V26="No data","x",IF('Indicator Data'!V26&gt;L$195,10,IF('Indicator Data'!V26&lt;L$194,0,10-(L$195-'Indicator Data'!V26)/(L$195-L$194)*10)))</f>
        <v>0.34057130273485825</v>
      </c>
      <c r="M24" s="169">
        <f t="shared" si="3"/>
        <v>1.1323150762871776</v>
      </c>
      <c r="N24" s="161">
        <f t="shared" si="4"/>
        <v>5.7420277979778955</v>
      </c>
      <c r="O24" s="175">
        <f>IF('Indicator Data'!AH26="No data",0,('Indicator Data'!AH26)/1000)</f>
        <v>5.9900000000000002E-2</v>
      </c>
      <c r="P24" s="171">
        <f t="shared" si="5"/>
        <v>0</v>
      </c>
      <c r="Q24" s="176">
        <f>O24*1000/'Indicator Data'!AZ26</f>
        <v>5.0659246792567731E-4</v>
      </c>
      <c r="R24" s="171">
        <f t="shared" si="6"/>
        <v>2.6972931472982395</v>
      </c>
      <c r="S24" s="165">
        <f t="shared" si="7"/>
        <v>1.3486465736491198</v>
      </c>
      <c r="T24" s="171">
        <f>IF('Indicator Data'!Z26="No data","x",IF('Indicator Data'!Z26&gt;T$195,10,IF('Indicator Data'!Z26&lt;T$194,0,10-(T$195-'Indicator Data'!Z26)/(T$195-T$194)*10)))</f>
        <v>1.8095026258881681</v>
      </c>
      <c r="U24" s="171">
        <f>IF('Indicator Data'!Y26="No data","x",IF('Indicator Data'!Y26&gt;U$195,10,IF('Indicator Data'!Y26&lt;U$194,0,10-(U$195-'Indicator Data'!Y26)/(U$195-U$194)*10)))</f>
        <v>5.263528594771242</v>
      </c>
      <c r="V24" s="171">
        <f>IF('Indicator Data'!AB26="No data","x",IF('Indicator Data'!AB26&gt;V$195,10,IF('Indicator Data'!AB26&lt;V$194,0,10-(V$195-'Indicator Data'!AB26)/(V$195-V$194)*10)))</f>
        <v>0.89630227094753323</v>
      </c>
      <c r="W24" s="169">
        <f t="shared" si="8"/>
        <v>2.6564444972023145</v>
      </c>
      <c r="X24" s="84" t="s">
        <v>943</v>
      </c>
      <c r="Y24" s="84" t="s">
        <v>944</v>
      </c>
      <c r="Z24" s="85" t="s">
        <v>945</v>
      </c>
      <c r="AA24" s="175">
        <f>('Indicator Data'!AG26+'Indicator Data'!AF26*0.5+'Indicator Data'!AE26*0.25)/1000</f>
        <v>3.1575000000000002</v>
      </c>
      <c r="AB24" s="177">
        <f>AA24*1000/'Indicator Data'!AX26</f>
        <v>1.562234061501803E-3</v>
      </c>
      <c r="AC24" s="169">
        <f t="shared" si="9"/>
        <v>0.15622340615017904</v>
      </c>
      <c r="AD24" s="171">
        <f>IF('Indicator Data'!AI26="No data","x",IF('Indicator Data'!AI26&lt;$AD$194,10,IF('Indicator Data'!AI26&gt;$AD$195,0,($AD$195-'Indicator Data'!AI26)/($AD$195-$AD$194)*10)))</f>
        <v>7.0666666666666664</v>
      </c>
      <c r="AE24" s="171">
        <f>IF('Indicator Data'!AJ26="No data","x",IF('Indicator Data'!AJ26&gt;$AE$195,10,IF('Indicator Data'!AJ26&lt;$AE$194,0,10-($AE$195-'Indicator Data'!AJ26)/($AE$195-$AE$194)*10)))</f>
        <v>7.2</v>
      </c>
      <c r="AF24" s="178">
        <f>IF('Indicator Data'!AK26="No data","x",IF('Indicator Data'!AK26&gt;$AF$195,10,IF('Indicator Data'!AK26&lt;$AF$194,0,10-($AF$195-'Indicator Data'!AK26)/($AF$195-$AF$194)*10)))</f>
        <v>6.3999999999999995</v>
      </c>
      <c r="AG24" s="178">
        <f>IF('Indicator Data'!AL26="No data","x",IF('Indicator Data'!AL26&gt;$AG$195,10,IF('Indicator Data'!AL26&lt;$AG$194,0,10-($AG$195-'Indicator Data'!AL26)/($AG$195-$AG$194)*10)))</f>
        <v>0.60999999999999943</v>
      </c>
      <c r="AH24" s="171">
        <f t="shared" si="10"/>
        <v>5.242</v>
      </c>
      <c r="AI24" s="169">
        <f t="shared" si="11"/>
        <v>6.5028888888888892</v>
      </c>
      <c r="AJ24" s="167">
        <f t="shared" si="12"/>
        <v>3.5819612115308024</v>
      </c>
      <c r="AK24" s="163">
        <f t="shared" si="13"/>
        <v>2.5377186150283455</v>
      </c>
    </row>
    <row r="25" spans="1:37" s="104" customFormat="1" x14ac:dyDescent="0.2">
      <c r="A25" s="65" t="s">
        <v>44</v>
      </c>
      <c r="B25" s="69" t="s">
        <v>43</v>
      </c>
      <c r="C25" s="171">
        <f>IF('Indicator Data'!Q27="No data",IF((0.1284*LN('Indicator Data'!AW27)-0.4735)&gt;C$195,0,IF((0.1284*LN('Indicator Data'!AW27)-0.4735)&lt;C$194,10,(C$195-(0.1284*LN('Indicator Data'!AW27)-0.4735))/(C$195-C$194)*10)),IF('Indicator Data'!Q27&gt;C$195,0,IF('Indicator Data'!Q27&lt;C$194,10,(C$195-'Indicator Data'!Q27)/(C$195-C$194)*10)))</f>
        <v>6.7691011808103578</v>
      </c>
      <c r="D25" s="171">
        <f>IF('Indicator Data'!R27="No data","x",IF('Indicator Data'!R27&gt;D$195,10,IF('Indicator Data'!R27&lt;D$194,0,10-(D$195-'Indicator Data'!R27)/(D$195-D$194)*10)))</f>
        <v>2.6004151515795995</v>
      </c>
      <c r="E25" s="169">
        <f t="shared" si="0"/>
        <v>5.0321698899726535</v>
      </c>
      <c r="F25" s="171">
        <f>IF('Indicator Data'!AC27="No data","x",IF('Indicator Data'!AC27&gt;F$195,10,IF('Indicator Data'!AC27&lt;F$194,0,10-(F$195-'Indicator Data'!AC27)/(F$195-F$194)*10)))</f>
        <v>4.8285945533727546</v>
      </c>
      <c r="G25" s="171">
        <f>IF('Indicator Data'!AD27="No data","x",IF('Indicator Data'!AD27&gt;G$195,10,IF('Indicator Data'!AD27&lt;G$194,0,10-(G$195-'Indicator Data'!AD27)/(G$195-G$194)*10)))</f>
        <v>7.4224999999999994</v>
      </c>
      <c r="H25" s="169">
        <f t="shared" si="1"/>
        <v>6.125547276686377</v>
      </c>
      <c r="I25" s="174">
        <f>SUM(IF('Indicator Data'!S27="No data",0,'Indicator Data'!S27/1000000),SUM('Indicator Data'!T27:U27))</f>
        <v>2117.1579310000002</v>
      </c>
      <c r="J25" s="174">
        <f>I25/'Indicator Data'!AX27*1000000</f>
        <v>10.566667948513672</v>
      </c>
      <c r="K25" s="171">
        <f t="shared" si="2"/>
        <v>0.21133335897027372</v>
      </c>
      <c r="L25" s="171">
        <f>IF('Indicator Data'!V27="No data","x",IF('Indicator Data'!V27&gt;L$195,10,IF('Indicator Data'!V27&lt;L$194,0,10-(L$195-'Indicator Data'!V27)/(L$195-L$194)*10)))</f>
        <v>3.8798076582493124E-2</v>
      </c>
      <c r="M25" s="169">
        <f t="shared" si="3"/>
        <v>0.12506571777638342</v>
      </c>
      <c r="N25" s="161">
        <f t="shared" si="4"/>
        <v>4.0787381936020166</v>
      </c>
      <c r="O25" s="175">
        <f>IF('Indicator Data'!AH27="No data",0,('Indicator Data'!AH27)/1000)</f>
        <v>0.2215</v>
      </c>
      <c r="P25" s="171">
        <f t="shared" si="5"/>
        <v>0</v>
      </c>
      <c r="Q25" s="176">
        <f>O25*1000/'Indicator Data'!AZ27</f>
        <v>9.9118702723679033E-6</v>
      </c>
      <c r="R25" s="171">
        <f t="shared" si="6"/>
        <v>0</v>
      </c>
      <c r="S25" s="165">
        <f t="shared" si="7"/>
        <v>0</v>
      </c>
      <c r="T25" s="171">
        <f>IF('Indicator Data'!Z27="No data","x",IF('Indicator Data'!Z27&gt;T$195,10,IF('Indicator Data'!Z27&lt;T$194,0,10-(T$195-'Indicator Data'!Z27)/(T$195-T$194)*10)))</f>
        <v>0.20994640098857076</v>
      </c>
      <c r="U25" s="171">
        <f>IF('Indicator Data'!Y27="No data","x",IF('Indicator Data'!Y27&gt;U$195,10,IF('Indicator Data'!Y27&lt;U$194,0,10-(U$195-'Indicator Data'!Y27)/(U$195-U$194)*10)))</f>
        <v>0.62581707516339868</v>
      </c>
      <c r="V25" s="171">
        <f>IF('Indicator Data'!AB27="No data","x",IF('Indicator Data'!AB27&gt;V$195,10,IF('Indicator Data'!AB27&lt;V$194,0,10-(V$195-'Indicator Data'!AB27)/(V$195-V$194)*10)))</f>
        <v>3.6442325763506034E-3</v>
      </c>
      <c r="W25" s="169">
        <f t="shared" si="8"/>
        <v>0.27980256957610666</v>
      </c>
      <c r="X25" s="84" t="s">
        <v>943</v>
      </c>
      <c r="Y25" s="84" t="s">
        <v>944</v>
      </c>
      <c r="Z25" s="85" t="s">
        <v>945</v>
      </c>
      <c r="AA25" s="175">
        <f>('Indicator Data'!AG27+'Indicator Data'!AF27*0.5+'Indicator Data'!AE27*0.25)/1000</f>
        <v>207.36600000000001</v>
      </c>
      <c r="AB25" s="177">
        <f>AA25*1000/'Indicator Data'!AX27</f>
        <v>1.0349571157294481E-3</v>
      </c>
      <c r="AC25" s="169">
        <f t="shared" si="9"/>
        <v>0.10349571157294335</v>
      </c>
      <c r="AD25" s="171">
        <f>IF('Indicator Data'!AI27="No data","x",IF('Indicator Data'!AI27&lt;$AD$194,10,IF('Indicator Data'!AI27&gt;$AD$195,0,($AD$195-'Indicator Data'!AI27)/($AD$195-$AD$194)*10)))</f>
        <v>2.1333333333333333</v>
      </c>
      <c r="AE25" s="171">
        <f>IF('Indicator Data'!AJ27="No data","x",IF('Indicator Data'!AJ27&gt;$AE$195,10,IF('Indicator Data'!AJ27&lt;$AE$194,0,10-($AE$195-'Indicator Data'!AJ27)/($AE$195-$AE$194)*10)))</f>
        <v>0</v>
      </c>
      <c r="AF25" s="178">
        <f>IF('Indicator Data'!AK27="No data","x",IF('Indicator Data'!AK27&gt;$AF$195,10,IF('Indicator Data'!AK27&lt;$AF$194,0,10-($AF$195-'Indicator Data'!AK27)/($AF$195-$AF$194)*10)))</f>
        <v>2.6666666666666661</v>
      </c>
      <c r="AG25" s="178">
        <f>IF('Indicator Data'!AL27="No data","x",IF('Indicator Data'!AL27&gt;$AG$195,10,IF('Indicator Data'!AL27&lt;$AG$194,0,10-($AG$195-'Indicator Data'!AL27)/($AG$195-$AG$194)*10)))</f>
        <v>0.30999999999999872</v>
      </c>
      <c r="AH25" s="171">
        <f t="shared" si="10"/>
        <v>2.1953333333333327</v>
      </c>
      <c r="AI25" s="169">
        <f t="shared" si="11"/>
        <v>1.4428888888888887</v>
      </c>
      <c r="AJ25" s="167">
        <f t="shared" si="12"/>
        <v>0.6259864209906969</v>
      </c>
      <c r="AK25" s="163">
        <f t="shared" si="13"/>
        <v>0.3175303593039342</v>
      </c>
    </row>
    <row r="26" spans="1:37" s="104" customFormat="1" x14ac:dyDescent="0.2">
      <c r="A26" s="65" t="s">
        <v>380</v>
      </c>
      <c r="B26" s="69" t="s">
        <v>45</v>
      </c>
      <c r="C26" s="171">
        <f>IF('Indicator Data'!Q28="No data",IF((0.1284*LN('Indicator Data'!AW28)-0.4735)&gt;C$195,0,IF((0.1284*LN('Indicator Data'!AW28)-0.4735)&lt;C$194,10,(C$195-(0.1284*LN('Indicator Data'!AW28)-0.4735))/(C$195-C$194)*10)),IF('Indicator Data'!Q28&gt;C$195,0,IF('Indicator Data'!Q28&lt;C$194,10,(C$195-'Indicator Data'!Q28)/(C$195-C$194)*10)))</f>
        <v>4.9757113132758448</v>
      </c>
      <c r="D26" s="171" t="str">
        <f>IF('Indicator Data'!R28="No data","x",IF('Indicator Data'!R28&gt;D$195,10,IF('Indicator Data'!R28&lt;D$194,0,10-(D$195-'Indicator Data'!R28)/(D$195-D$194)*10)))</f>
        <v>x</v>
      </c>
      <c r="E26" s="169">
        <f t="shared" si="0"/>
        <v>4.9757113132758448</v>
      </c>
      <c r="F26" s="171">
        <f>IF('Indicator Data'!AC28="No data","x",IF('Indicator Data'!AC28&gt;F$195,10,IF('Indicator Data'!AC28&lt;F$194,0,10-(F$195-'Indicator Data'!AC28)/(F$195-F$194)*10)))</f>
        <v>6.1026960160261812</v>
      </c>
      <c r="G26" s="171" t="str">
        <f>IF('Indicator Data'!AD28="No data","x",IF('Indicator Data'!AD28&gt;G$195,10,IF('Indicator Data'!AD28&lt;G$194,0,10-(G$195-'Indicator Data'!AD28)/(G$195-G$194)*10)))</f>
        <v>x</v>
      </c>
      <c r="H26" s="169">
        <f t="shared" si="1"/>
        <v>6.1026960160261812</v>
      </c>
      <c r="I26" s="174">
        <f>SUM(IF('Indicator Data'!S28="No data",0,'Indicator Data'!S28/1000000),SUM('Indicator Data'!T28:U28))</f>
        <v>0</v>
      </c>
      <c r="J26" s="174">
        <f>I26/'Indicator Data'!AX28*1000000</f>
        <v>0</v>
      </c>
      <c r="K26" s="171">
        <f t="shared" si="2"/>
        <v>0</v>
      </c>
      <c r="L26" s="171">
        <f>IF('Indicator Data'!V28="No data","x",IF('Indicator Data'!V28&gt;L$195,10,IF('Indicator Data'!V28&lt;L$194,0,10-(L$195-'Indicator Data'!V28)/(L$195-L$194)*10)))</f>
        <v>0</v>
      </c>
      <c r="M26" s="169">
        <f t="shared" si="3"/>
        <v>0</v>
      </c>
      <c r="N26" s="161">
        <f t="shared" si="4"/>
        <v>4.0135296606444673</v>
      </c>
      <c r="O26" s="175">
        <f>IF('Indicator Data'!AH28="No data",0,('Indicator Data'!AH28)/1000)</f>
        <v>0</v>
      </c>
      <c r="P26" s="171">
        <f t="shared" si="5"/>
        <v>0</v>
      </c>
      <c r="Q26" s="176">
        <f>O26*1000/'Indicator Data'!AZ28</f>
        <v>0</v>
      </c>
      <c r="R26" s="171">
        <f t="shared" si="6"/>
        <v>0</v>
      </c>
      <c r="S26" s="165">
        <f t="shared" si="7"/>
        <v>0</v>
      </c>
      <c r="T26" s="171">
        <f>IF('Indicator Data'!Z28="No data","x",IF('Indicator Data'!Z28&gt;T$195,10,IF('Indicator Data'!Z28&lt;T$194,0,10-(T$195-'Indicator Data'!Z28)/(T$195-T$194)*10)))</f>
        <v>4.733480074142804E-2</v>
      </c>
      <c r="U26" s="171">
        <f>IF('Indicator Data'!Y28="No data","x",IF('Indicator Data'!Y28&gt;U$195,10,IF('Indicator Data'!Y28&lt;U$194,0,10-(U$195-'Indicator Data'!Y28)/(U$195-U$194)*10)))</f>
        <v>1.6740596405228754</v>
      </c>
      <c r="V26" s="171">
        <f>IF('Indicator Data'!AB28="No data","x",IF('Indicator Data'!AB28&gt;V$195,10,IF('Indicator Data'!AB28&lt;V$194,0,10-(V$195-'Indicator Data'!AB28)/(V$195-V$194)*10)))</f>
        <v>0</v>
      </c>
      <c r="W26" s="169">
        <f t="shared" si="8"/>
        <v>0.57379814708810117</v>
      </c>
      <c r="X26" s="84" t="s">
        <v>943</v>
      </c>
      <c r="Y26" s="84" t="s">
        <v>944</v>
      </c>
      <c r="Z26" s="85" t="s">
        <v>945</v>
      </c>
      <c r="AA26" s="175">
        <f>('Indicator Data'!AG28+'Indicator Data'!AF28*0.5+'Indicator Data'!AE28*0.25)/1000</f>
        <v>0</v>
      </c>
      <c r="AB26" s="177">
        <f>AA26*1000/'Indicator Data'!AX28</f>
        <v>0</v>
      </c>
      <c r="AC26" s="169">
        <f t="shared" si="9"/>
        <v>0</v>
      </c>
      <c r="AD26" s="171">
        <f>IF('Indicator Data'!AI28="No data","x",IF('Indicator Data'!AI28&lt;$AD$194,10,IF('Indicator Data'!AI28&gt;$AD$195,0,($AD$195-'Indicator Data'!AI28)/($AD$195-$AD$194)*10)))</f>
        <v>3.0666666666666664</v>
      </c>
      <c r="AE26" s="171">
        <f>IF('Indicator Data'!AJ28="No data","x",IF('Indicator Data'!AJ28&gt;$AE$195,10,IF('Indicator Data'!AJ28&lt;$AE$194,0,10-($AE$195-'Indicator Data'!AJ28)/($AE$195-$AE$194)*10)))</f>
        <v>0</v>
      </c>
      <c r="AF26" s="178">
        <f>IF('Indicator Data'!AK28="No data","x",IF('Indicator Data'!AK28&gt;$AF$195,10,IF('Indicator Data'!AK28&lt;$AF$194,0,10-($AF$195-'Indicator Data'!AK28)/($AF$195-$AF$194)*10)))</f>
        <v>3.8666666666666671</v>
      </c>
      <c r="AG26" s="178">
        <f>IF('Indicator Data'!AL28="No data","x",IF('Indicator Data'!AL28&gt;$AG$195,10,IF('Indicator Data'!AL28&lt;$AG$194,0,10-($AG$195-'Indicator Data'!AL28)/($AG$195-$AG$194)*10)))</f>
        <v>1.370000000000001</v>
      </c>
      <c r="AH26" s="171">
        <f t="shared" si="10"/>
        <v>3.3673333333333337</v>
      </c>
      <c r="AI26" s="169">
        <f t="shared" si="11"/>
        <v>2.1446666666666667</v>
      </c>
      <c r="AJ26" s="167">
        <f t="shared" si="12"/>
        <v>0.94778462192550506</v>
      </c>
      <c r="AK26" s="163">
        <f t="shared" si="13"/>
        <v>0.4844535989937625</v>
      </c>
    </row>
    <row r="27" spans="1:37" s="104" customFormat="1" x14ac:dyDescent="0.2">
      <c r="A27" s="65" t="s">
        <v>47</v>
      </c>
      <c r="B27" s="69" t="s">
        <v>46</v>
      </c>
      <c r="C27" s="171">
        <f>IF('Indicator Data'!Q29="No data",IF((0.1284*LN('Indicator Data'!AW29)-0.4735)&gt;C$195,0,IF((0.1284*LN('Indicator Data'!AW29)-0.4735)&lt;C$194,10,(C$195-(0.1284*LN('Indicator Data'!AW29)-0.4735))/(C$195-C$194)*10)),IF('Indicator Data'!Q29&gt;C$195,0,IF('Indicator Data'!Q29&lt;C$194,10,(C$195-'Indicator Data'!Q29)/(C$195-C$194)*10)))</f>
        <v>4.5255278346394823</v>
      </c>
      <c r="D27" s="171">
        <f>IF('Indicator Data'!R29="No data","x",IF('Indicator Data'!R29&gt;D$195,10,IF('Indicator Data'!R29&lt;D$194,0,10-(D$195-'Indicator Data'!R29)/(D$195-D$194)*10)))</f>
        <v>3.1960188426819913</v>
      </c>
      <c r="E27" s="169">
        <f t="shared" si="0"/>
        <v>3.8913119951594282</v>
      </c>
      <c r="F27" s="171">
        <f>IF('Indicator Data'!AC29="No data","x",IF('Indicator Data'!AC29&gt;F$195,10,IF('Indicator Data'!AC29&lt;F$194,0,10-(F$195-'Indicator Data'!AC29)/(F$195-F$194)*10)))</f>
        <v>1.4346249091290328</v>
      </c>
      <c r="G27" s="171">
        <f>IF('Indicator Data'!AD29="No data","x",IF('Indicator Data'!AD29&gt;G$195,10,IF('Indicator Data'!AD29&lt;G$194,0,10-(G$195-'Indicator Data'!AD29)/(G$195-G$194)*10)))</f>
        <v>0.79749999999999943</v>
      </c>
      <c r="H27" s="169">
        <f t="shared" si="1"/>
        <v>1.1160624545645161</v>
      </c>
      <c r="I27" s="174">
        <f>SUM(IF('Indicator Data'!S29="No data",0,'Indicator Data'!S29/1000000),SUM('Indicator Data'!T29:U29))</f>
        <v>1.475074</v>
      </c>
      <c r="J27" s="174">
        <f>I27/'Indicator Data'!AX29*1000000</f>
        <v>0.20303518939479967</v>
      </c>
      <c r="K27" s="171">
        <f t="shared" si="2"/>
        <v>4.0607037878963581E-3</v>
      </c>
      <c r="L27" s="171">
        <f>IF('Indicator Data'!V29="No data","x",IF('Indicator Data'!V29&gt;L$195,10,IF('Indicator Data'!V29&lt;L$194,0,10-(L$195-'Indicator Data'!V29)/(L$195-L$194)*10)))</f>
        <v>0</v>
      </c>
      <c r="M27" s="169">
        <f t="shared" si="3"/>
        <v>2.0303518939481791E-3</v>
      </c>
      <c r="N27" s="161">
        <f t="shared" si="4"/>
        <v>2.2251791991943302</v>
      </c>
      <c r="O27" s="175">
        <f>IF('Indicator Data'!AH29="No data",0,('Indicator Data'!AH29)/1000)</f>
        <v>8.8800000000000004E-2</v>
      </c>
      <c r="P27" s="171">
        <f t="shared" si="5"/>
        <v>0</v>
      </c>
      <c r="Q27" s="176">
        <f>O27*1000/'Indicator Data'!AZ29</f>
        <v>4.6614393453827337E-5</v>
      </c>
      <c r="R27" s="171">
        <f t="shared" si="6"/>
        <v>0</v>
      </c>
      <c r="S27" s="165">
        <f t="shared" si="7"/>
        <v>0</v>
      </c>
      <c r="T27" s="171">
        <f>IF('Indicator Data'!Z29="No data","x",IF('Indicator Data'!Z29&gt;T$195,10,IF('Indicator Data'!Z29&lt;T$194,0,10-(T$195-'Indicator Data'!Z29)/(T$195-T$194)*10)))</f>
        <v>8.0282097621253712E-3</v>
      </c>
      <c r="U27" s="171">
        <f>IF('Indicator Data'!Y29="No data","x",IF('Indicator Data'!Y29&gt;U$195,10,IF('Indicator Data'!Y29&lt;U$194,0,10-(U$195-'Indicator Data'!Y29)/(U$195-U$194)*10)))</f>
        <v>0.28791683006535962</v>
      </c>
      <c r="V27" s="171">
        <f>IF('Indicator Data'!AB29="No data","x",IF('Indicator Data'!AB29&gt;V$195,10,IF('Indicator Data'!AB29&lt;V$194,0,10-(V$195-'Indicator Data'!AB29)/(V$195-V$194)*10)))</f>
        <v>0</v>
      </c>
      <c r="W27" s="169">
        <f t="shared" si="8"/>
        <v>9.8648346609161663E-2</v>
      </c>
      <c r="X27" s="84" t="s">
        <v>943</v>
      </c>
      <c r="Y27" s="84" t="s">
        <v>944</v>
      </c>
      <c r="Z27" s="85" t="s">
        <v>945</v>
      </c>
      <c r="AA27" s="175">
        <f>('Indicator Data'!AG29+'Indicator Data'!AF29*0.5+'Indicator Data'!AE29*0.25)/1000</f>
        <v>9.5399999999999991</v>
      </c>
      <c r="AB27" s="177">
        <f>AA27*1000/'Indicator Data'!AX29</f>
        <v>1.3131244309277966E-3</v>
      </c>
      <c r="AC27" s="169">
        <f t="shared" si="9"/>
        <v>0.13131244309277967</v>
      </c>
      <c r="AD27" s="171">
        <f>IF('Indicator Data'!AI29="No data","x",IF('Indicator Data'!AI29&lt;$AD$194,10,IF('Indicator Data'!AI29&gt;$AD$195,0,($AD$195-'Indicator Data'!AI29)/($AD$195-$AD$194)*10)))</f>
        <v>4.5333333333333332</v>
      </c>
      <c r="AE27" s="171">
        <f>IF('Indicator Data'!AJ29="No data","x",IF('Indicator Data'!AJ29&gt;$AE$195,10,IF('Indicator Data'!AJ29&lt;$AE$194,0,10-($AE$195-'Indicator Data'!AJ29)/($AE$195-$AE$194)*10)))</f>
        <v>0</v>
      </c>
      <c r="AF27" s="178">
        <f>IF('Indicator Data'!AK29="No data","x",IF('Indicator Data'!AK29&gt;$AF$195,10,IF('Indicator Data'!AK29&lt;$AF$194,0,10-($AF$195-'Indicator Data'!AK29)/($AF$195-$AF$194)*10)))</f>
        <v>4.1333333333333346</v>
      </c>
      <c r="AG27" s="178">
        <f>IF('Indicator Data'!AL29="No data","x",IF('Indicator Data'!AL29&gt;$AG$195,10,IF('Indicator Data'!AL29&lt;$AG$194,0,10-($AG$195-'Indicator Data'!AL29)/($AG$195-$AG$194)*10)))</f>
        <v>0.64999999999999858</v>
      </c>
      <c r="AH27" s="171">
        <f t="shared" si="10"/>
        <v>3.4366666666666679</v>
      </c>
      <c r="AI27" s="169">
        <f t="shared" si="11"/>
        <v>2.6566666666666667</v>
      </c>
      <c r="AJ27" s="167">
        <f t="shared" si="12"/>
        <v>1.03743535234934</v>
      </c>
      <c r="AK27" s="163">
        <f t="shared" si="13"/>
        <v>0.53142630234159127</v>
      </c>
    </row>
    <row r="28" spans="1:37" s="104" customFormat="1" x14ac:dyDescent="0.2">
      <c r="A28" s="65" t="s">
        <v>49</v>
      </c>
      <c r="B28" s="69" t="s">
        <v>48</v>
      </c>
      <c r="C28" s="171">
        <f>IF('Indicator Data'!Q30="No data",IF((0.1284*LN('Indicator Data'!AW30)-0.4735)&gt;C$195,0,IF((0.1284*LN('Indicator Data'!AW30)-0.4735)&lt;C$194,10,(C$195-(0.1284*LN('Indicator Data'!AW30)-0.4735))/(C$195-C$194)*10)),IF('Indicator Data'!Q30&gt;C$195,0,IF('Indicator Data'!Q30&lt;C$194,10,(C$195-'Indicator Data'!Q30)/(C$195-C$194)*10)))</f>
        <v>7.7328189472710758</v>
      </c>
      <c r="D28" s="171" t="str">
        <f>IF('Indicator Data'!R30="No data","x",IF('Indicator Data'!R30&gt;D$195,10,IF('Indicator Data'!R30&lt;D$194,0,10-(D$195-'Indicator Data'!R30)/(D$195-D$194)*10)))</f>
        <v>x</v>
      </c>
      <c r="E28" s="169">
        <f t="shared" si="0"/>
        <v>7.7328189472710758</v>
      </c>
      <c r="F28" s="171" t="str">
        <f>IF('Indicator Data'!AC30="No data","x",IF('Indicator Data'!AC30&gt;F$195,10,IF('Indicator Data'!AC30&lt;F$194,0,10-(F$195-'Indicator Data'!AC30)/(F$195-F$194)*10)))</f>
        <v>x</v>
      </c>
      <c r="G28" s="171">
        <f>IF('Indicator Data'!AD30="No data","x",IF('Indicator Data'!AD30&gt;G$195,10,IF('Indicator Data'!AD30&lt;G$194,0,10-(G$195-'Indicator Data'!AD30)/(G$195-G$194)*10)))</f>
        <v>3.6974999999999998</v>
      </c>
      <c r="H28" s="169">
        <f t="shared" si="1"/>
        <v>3.6974999999999998</v>
      </c>
      <c r="I28" s="174">
        <f>SUM(IF('Indicator Data'!S30="No data",0,'Indicator Data'!S30/1000000),SUM('Indicator Data'!T30:U30))</f>
        <v>2459.161658</v>
      </c>
      <c r="J28" s="174">
        <f>I28/'Indicator Data'!AX30*1000000</f>
        <v>145.21317019901991</v>
      </c>
      <c r="K28" s="171">
        <f t="shared" si="2"/>
        <v>2.9042634039803978</v>
      </c>
      <c r="L28" s="171">
        <f>IF('Indicator Data'!V30="No data","x",IF('Indicator Data'!V30&gt;L$195,10,IF('Indicator Data'!V30&lt;L$194,0,10-(L$195-'Indicator Data'!V30)/(L$195-L$194)*10)))</f>
        <v>7.2044789487851153</v>
      </c>
      <c r="M28" s="169">
        <f t="shared" si="3"/>
        <v>5.054371176382757</v>
      </c>
      <c r="N28" s="161">
        <f t="shared" si="4"/>
        <v>6.054377267731228</v>
      </c>
      <c r="O28" s="175">
        <f>IF('Indicator Data'!AH30="No data",0,('Indicator Data'!AH30)/1000)</f>
        <v>1.2010000000000001</v>
      </c>
      <c r="P28" s="171">
        <f t="shared" si="5"/>
        <v>0.26514335800968603</v>
      </c>
      <c r="Q28" s="176">
        <f>O28*1000/'Indicator Data'!AZ30</f>
        <v>1.8340105887006011E-3</v>
      </c>
      <c r="R28" s="171">
        <f t="shared" si="6"/>
        <v>3.7045570790619839</v>
      </c>
      <c r="S28" s="165">
        <f t="shared" si="7"/>
        <v>1.984850218535835</v>
      </c>
      <c r="T28" s="171">
        <f>IF('Indicator Data'!Z30="No data","x",IF('Indicator Data'!Z30&gt;T$195,10,IF('Indicator Data'!Z30&lt;T$194,0,10-(T$195-'Indicator Data'!Z30)/(T$195-T$194)*10)))</f>
        <v>0.51214488724127349</v>
      </c>
      <c r="U28" s="171">
        <f>IF('Indicator Data'!Y30="No data","x",IF('Indicator Data'!Y30&gt;U$195,10,IF('Indicator Data'!Y30&lt;U$194,0,10-(U$195-'Indicator Data'!Y30)/(U$195-U$194)*10)))</f>
        <v>5.5180841503267972</v>
      </c>
      <c r="V28" s="171">
        <f>IF('Indicator Data'!AB30="No data","x",IF('Indicator Data'!AB30&gt;V$195,10,IF('Indicator Data'!AB30&lt;V$194,0,10-(V$195-'Indicator Data'!AB30)/(V$195-V$194)*10)))</f>
        <v>10</v>
      </c>
      <c r="W28" s="169">
        <f t="shared" si="8"/>
        <v>5.3434096791893566</v>
      </c>
      <c r="X28" s="84" t="s">
        <v>943</v>
      </c>
      <c r="Y28" s="84" t="s">
        <v>944</v>
      </c>
      <c r="Z28" s="85" t="s">
        <v>945</v>
      </c>
      <c r="AA28" s="175">
        <f>('Indicator Data'!AG30+'Indicator Data'!AF30*0.5+'Indicator Data'!AE30*0.25)/1000</f>
        <v>717.75</v>
      </c>
      <c r="AB28" s="177">
        <f>AA28*1000/'Indicator Data'!AX30</f>
        <v>4.2383042436954968E-2</v>
      </c>
      <c r="AC28" s="169">
        <f t="shared" si="9"/>
        <v>4.238304243695497</v>
      </c>
      <c r="AD28" s="171">
        <f>IF('Indicator Data'!AI30="No data","x",IF('Indicator Data'!AI30&lt;$AD$194,10,IF('Indicator Data'!AI30&gt;$AD$195,0,($AD$195-'Indicator Data'!AI30)/($AD$195-$AD$194)*10)))</f>
        <v>3.333333333333333</v>
      </c>
      <c r="AE28" s="171">
        <f>IF('Indicator Data'!AJ30="No data","x",IF('Indicator Data'!AJ30&gt;$AE$195,10,IF('Indicator Data'!AJ30&lt;$AE$194,0,10-($AE$195-'Indicator Data'!AJ30)/($AE$195-$AE$194)*10)))</f>
        <v>5.2333333333333334</v>
      </c>
      <c r="AF28" s="178">
        <f>IF('Indicator Data'!AK30="No data","x",IF('Indicator Data'!AK30&gt;$AF$195,10,IF('Indicator Data'!AK30&lt;$AF$194,0,10-($AF$195-'Indicator Data'!AK30)/($AF$195-$AF$194)*10)))</f>
        <v>7.7333333333333343</v>
      </c>
      <c r="AG28" s="178">
        <f>IF('Indicator Data'!AL30="No data","x",IF('Indicator Data'!AL30&gt;$AG$195,10,IF('Indicator Data'!AL30&lt;$AG$194,0,10-($AG$195-'Indicator Data'!AL30)/($AG$195-$AG$194)*10)))</f>
        <v>1.4599999999999991</v>
      </c>
      <c r="AH28" s="171">
        <f t="shared" si="10"/>
        <v>6.4786666666666672</v>
      </c>
      <c r="AI28" s="169">
        <f t="shared" si="11"/>
        <v>5.0151111111111106</v>
      </c>
      <c r="AJ28" s="167">
        <f t="shared" si="12"/>
        <v>4.8824606999267104</v>
      </c>
      <c r="AK28" s="163">
        <f t="shared" si="13"/>
        <v>3.5715959634961729</v>
      </c>
    </row>
    <row r="29" spans="1:37" s="104" customFormat="1" x14ac:dyDescent="0.2">
      <c r="A29" s="65" t="s">
        <v>51</v>
      </c>
      <c r="B29" s="69" t="s">
        <v>50</v>
      </c>
      <c r="C29" s="171">
        <f>IF('Indicator Data'!Q31="No data",IF((0.1284*LN('Indicator Data'!AW31)-0.4735)&gt;C$195,0,IF((0.1284*LN('Indicator Data'!AW31)-0.4735)&lt;C$194,10,(C$195-(0.1284*LN('Indicator Data'!AW31)-0.4735))/(C$195-C$194)*10)),IF('Indicator Data'!Q31&gt;C$195,0,IF('Indicator Data'!Q31&lt;C$194,10,(C$195-'Indicator Data'!Q31)/(C$195-C$194)*10)))</f>
        <v>10</v>
      </c>
      <c r="D29" s="171" t="str">
        <f>IF('Indicator Data'!R31="No data","x",IF('Indicator Data'!R31&gt;D$195,10,IF('Indicator Data'!R31&lt;D$194,0,10-(D$195-'Indicator Data'!R31)/(D$195-D$194)*10)))</f>
        <v>x</v>
      </c>
      <c r="E29" s="169">
        <f t="shared" si="0"/>
        <v>10</v>
      </c>
      <c r="F29" s="171">
        <f>IF('Indicator Data'!AC31="No data","x",IF('Indicator Data'!AC31&gt;F$195,10,IF('Indicator Data'!AC31&lt;F$194,0,10-(F$195-'Indicator Data'!AC31)/(F$195-F$194)*10)))</f>
        <v>8.4226044099475637</v>
      </c>
      <c r="G29" s="171">
        <f>IF('Indicator Data'!AD31="No data","x",IF('Indicator Data'!AD31&gt;G$195,10,IF('Indicator Data'!AD31&lt;G$194,0,10-(G$195-'Indicator Data'!AD31)/(G$195-G$194)*10)))</f>
        <v>2.0675000000000008</v>
      </c>
      <c r="H29" s="169">
        <f t="shared" si="1"/>
        <v>5.2450522049737822</v>
      </c>
      <c r="I29" s="174">
        <f>SUM(IF('Indicator Data'!S31="No data",0,'Indicator Data'!S31/1000000),SUM('Indicator Data'!T31:U31))</f>
        <v>1154.1295890000001</v>
      </c>
      <c r="J29" s="174">
        <f>I29/'Indicator Data'!AX31*1000000</f>
        <v>113.56712962871852</v>
      </c>
      <c r="K29" s="171">
        <f t="shared" si="2"/>
        <v>2.2713425925743707</v>
      </c>
      <c r="L29" s="171">
        <f>IF('Indicator Data'!V31="No data","x",IF('Indicator Data'!V31&gt;L$195,10,IF('Indicator Data'!V31&lt;L$194,0,10-(L$195-'Indicator Data'!V31)/(L$195-L$194)*10)))</f>
        <v>10</v>
      </c>
      <c r="M29" s="169">
        <f t="shared" si="3"/>
        <v>6.1356712962871853</v>
      </c>
      <c r="N29" s="161">
        <f t="shared" si="4"/>
        <v>7.8451808753152417</v>
      </c>
      <c r="O29" s="175">
        <f>IF('Indicator Data'!AH31="No data",0,('Indicator Data'!AH31)/1000)</f>
        <v>5.3749599999999997</v>
      </c>
      <c r="P29" s="171">
        <f t="shared" si="5"/>
        <v>2.4345841220556066</v>
      </c>
      <c r="Q29" s="176">
        <f>O29*1000/'Indicator Data'!AZ31</f>
        <v>1.3534816844236389E-2</v>
      </c>
      <c r="R29" s="171">
        <f t="shared" si="6"/>
        <v>6.0650149325540239</v>
      </c>
      <c r="S29" s="165">
        <f t="shared" si="7"/>
        <v>4.2497995273048152</v>
      </c>
      <c r="T29" s="171">
        <f>IF('Indicator Data'!Z31="No data","x",IF('Indicator Data'!Z31&gt;T$195,10,IF('Indicator Data'!Z31&lt;T$194,0,10-(T$195-'Indicator Data'!Z31)/(T$195-T$194)*10)))</f>
        <v>1.7159932035835652</v>
      </c>
      <c r="U29" s="171">
        <f>IF('Indicator Data'!Y31="No data","x",IF('Indicator Data'!Y31&gt;U$195,10,IF('Indicator Data'!Y31&lt;U$194,0,10-(U$195-'Indicator Data'!Y31)/(U$195-U$194)*10)))</f>
        <v>10</v>
      </c>
      <c r="V29" s="171">
        <f>IF('Indicator Data'!AB31="No data","x",IF('Indicator Data'!AB31&gt;V$195,10,IF('Indicator Data'!AB31&lt;V$194,0,10-(V$195-'Indicator Data'!AB31)/(V$195-V$194)*10)))</f>
        <v>10</v>
      </c>
      <c r="W29" s="169">
        <f t="shared" si="8"/>
        <v>7.238664401194522</v>
      </c>
      <c r="X29" s="84" t="s">
        <v>943</v>
      </c>
      <c r="Y29" s="84" t="s">
        <v>944</v>
      </c>
      <c r="Z29" s="85" t="s">
        <v>945</v>
      </c>
      <c r="AA29" s="175">
        <f>('Indicator Data'!AG31+'Indicator Data'!AF31*0.5+'Indicator Data'!AE31*0.25)/1000</f>
        <v>12.682</v>
      </c>
      <c r="AB29" s="177">
        <f>AA29*1000/'Indicator Data'!AX31</f>
        <v>1.2479173497313464E-3</v>
      </c>
      <c r="AC29" s="169">
        <f t="shared" si="9"/>
        <v>0.12479173497313489</v>
      </c>
      <c r="AD29" s="171">
        <f>IF('Indicator Data'!AI31="No data","x",IF('Indicator Data'!AI31&lt;$AD$194,10,IF('Indicator Data'!AI31&gt;$AD$195,0,($AD$195-'Indicator Data'!AI31)/($AD$195-$AD$194)*10)))</f>
        <v>9.8666666666666671</v>
      </c>
      <c r="AE29" s="171">
        <f>IF('Indicator Data'!AJ31="No data","x",IF('Indicator Data'!AJ31&gt;$AE$195,10,IF('Indicator Data'!AJ31&lt;$AE$194,0,10-($AE$195-'Indicator Data'!AJ31)/($AE$195-$AE$194)*10)))</f>
        <v>10</v>
      </c>
      <c r="AF29" s="178" t="str">
        <f>IF('Indicator Data'!AK31="No data","x",IF('Indicator Data'!AK31&gt;$AF$195,10,IF('Indicator Data'!AK31&lt;$AF$194,0,10-($AF$195-'Indicator Data'!AK31)/($AF$195-$AF$194)*10)))</f>
        <v>x</v>
      </c>
      <c r="AG29" s="178" t="str">
        <f>IF('Indicator Data'!AL31="No data","x",IF('Indicator Data'!AL31&gt;$AG$195,10,IF('Indicator Data'!AL31&lt;$AG$194,0,10-($AG$195-'Indicator Data'!AL31)/($AG$195-$AG$194)*10)))</f>
        <v>x</v>
      </c>
      <c r="AH29" s="171" t="str">
        <f t="shared" si="10"/>
        <v>x</v>
      </c>
      <c r="AI29" s="169">
        <f t="shared" si="11"/>
        <v>9.9333333333333336</v>
      </c>
      <c r="AJ29" s="167">
        <f t="shared" si="12"/>
        <v>7.4244461166522342</v>
      </c>
      <c r="AK29" s="163">
        <f t="shared" si="13"/>
        <v>6.0816621122550867</v>
      </c>
    </row>
    <row r="30" spans="1:37" s="104" customFormat="1" x14ac:dyDescent="0.2">
      <c r="A30" s="65" t="s">
        <v>877</v>
      </c>
      <c r="B30" s="69" t="s">
        <v>58</v>
      </c>
      <c r="C30" s="171">
        <f>IF('Indicator Data'!Q32="No data",IF((0.1284*LN('Indicator Data'!AW32)-0.4735)&gt;C$195,0,IF((0.1284*LN('Indicator Data'!AW32)-0.4735)&lt;C$194,10,(C$195-(0.1284*LN('Indicator Data'!AW32)-0.4735))/(C$195-C$194)*10)),IF('Indicator Data'!Q32&gt;C$195,0,IF('Indicator Data'!Q32&lt;C$194,10,(C$195-'Indicator Data'!Q32)/(C$195-C$194)*10)))</f>
        <v>5.542309642826444</v>
      </c>
      <c r="D30" s="171" t="str">
        <f>IF('Indicator Data'!R32="No data","x",IF('Indicator Data'!R32&gt;D$195,10,IF('Indicator Data'!R32&lt;D$194,0,10-(D$195-'Indicator Data'!R32)/(D$195-D$194)*10)))</f>
        <v>x</v>
      </c>
      <c r="E30" s="169">
        <f t="shared" si="0"/>
        <v>5.542309642826444</v>
      </c>
      <c r="F30" s="171" t="str">
        <f>IF('Indicator Data'!AC32="No data","x",IF('Indicator Data'!AC32&gt;F$195,10,IF('Indicator Data'!AC32&lt;F$194,0,10-(F$195-'Indicator Data'!AC32)/(F$195-F$194)*10)))</f>
        <v>x</v>
      </c>
      <c r="G30" s="171">
        <f>IF('Indicator Data'!AD32="No data","x",IF('Indicator Data'!AD32&gt;G$195,10,IF('Indicator Data'!AD32&lt;G$194,0,10-(G$195-'Indicator Data'!AD32)/(G$195-G$194)*10)))</f>
        <v>6.3800000000000008</v>
      </c>
      <c r="H30" s="169">
        <f t="shared" si="1"/>
        <v>6.3800000000000008</v>
      </c>
      <c r="I30" s="174">
        <f>SUM(IF('Indicator Data'!S32="No data",0,'Indicator Data'!S32/1000000),SUM('Indicator Data'!T32:U32))</f>
        <v>498.66829100000001</v>
      </c>
      <c r="J30" s="174">
        <f>I30/'Indicator Data'!AX32*1000000</f>
        <v>999.54157070497513</v>
      </c>
      <c r="K30" s="171">
        <f t="shared" si="2"/>
        <v>10</v>
      </c>
      <c r="L30" s="171">
        <f>IF('Indicator Data'!V32="No data","x",IF('Indicator Data'!V32&gt;L$195,10,IF('Indicator Data'!V32&lt;L$194,0,10-(L$195-'Indicator Data'!V32)/(L$195-L$194)*10)))</f>
        <v>9.5151169252611307</v>
      </c>
      <c r="M30" s="169">
        <f t="shared" si="3"/>
        <v>9.7575584626305663</v>
      </c>
      <c r="N30" s="161">
        <f t="shared" si="4"/>
        <v>6.8055444370708633</v>
      </c>
      <c r="O30" s="175">
        <f>IF('Indicator Data'!AH32="No data",0,('Indicator Data'!AH32)/1000)</f>
        <v>0</v>
      </c>
      <c r="P30" s="171">
        <f t="shared" si="5"/>
        <v>0</v>
      </c>
      <c r="Q30" s="176">
        <f>O30*1000/'Indicator Data'!AZ32</f>
        <v>0</v>
      </c>
      <c r="R30" s="171">
        <f t="shared" si="6"/>
        <v>0</v>
      </c>
      <c r="S30" s="165">
        <f t="shared" si="7"/>
        <v>0</v>
      </c>
      <c r="T30" s="171">
        <f>IF('Indicator Data'!Z32="No data","x",IF('Indicator Data'!Z32&gt;T$195,10,IF('Indicator Data'!Z32&lt;T$194,0,10-(T$195-'Indicator Data'!Z32)/(T$195-T$194)*10)))</f>
        <v>0.64018118628359666</v>
      </c>
      <c r="U30" s="171">
        <f>IF('Indicator Data'!Y32="No data","x",IF('Indicator Data'!Y32&gt;U$195,10,IF('Indicator Data'!Y32&lt;U$194,0,10-(U$195-'Indicator Data'!Y32)/(U$195-U$194)*10)))</f>
        <v>1.8360473856209154</v>
      </c>
      <c r="V30" s="171">
        <f>IF('Indicator Data'!AB32="No data","x",IF('Indicator Data'!AB32&gt;V$195,10,IF('Indicator Data'!AB32&lt;V$194,0,10-(V$195-'Indicator Data'!AB32)/(V$195-V$194)*10)))</f>
        <v>0</v>
      </c>
      <c r="W30" s="169">
        <f t="shared" si="8"/>
        <v>0.82540952396817069</v>
      </c>
      <c r="X30" s="84" t="s">
        <v>943</v>
      </c>
      <c r="Y30" s="84" t="s">
        <v>944</v>
      </c>
      <c r="Z30" s="85" t="s">
        <v>945</v>
      </c>
      <c r="AA30" s="175">
        <f>('Indicator Data'!AG32+'Indicator Data'!AF32*0.5+'Indicator Data'!AE32*0.25)/1000</f>
        <v>0</v>
      </c>
      <c r="AB30" s="177">
        <f>AA30*1000/'Indicator Data'!AX32</f>
        <v>0</v>
      </c>
      <c r="AC30" s="169">
        <f t="shared" si="9"/>
        <v>0</v>
      </c>
      <c r="AD30" s="171">
        <f>IF('Indicator Data'!AI32="No data","x",IF('Indicator Data'!AI32&lt;$AD$194,10,IF('Indicator Data'!AI32&gt;$AD$195,0,($AD$195-'Indicator Data'!AI32)/($AD$195-$AD$194)*10)))</f>
        <v>4.4000000000000004</v>
      </c>
      <c r="AE30" s="171">
        <f>IF('Indicator Data'!AJ32="No data","x",IF('Indicator Data'!AJ32&gt;$AE$195,10,IF('Indicator Data'!AJ32&lt;$AE$194,0,10-($AE$195-'Indicator Data'!AJ32)/($AE$195-$AE$194)*10)))</f>
        <v>1.6333333333333329</v>
      </c>
      <c r="AF30" s="178">
        <f>IF('Indicator Data'!AK32="No data","x",IF('Indicator Data'!AK32&gt;$AF$195,10,IF('Indicator Data'!AK32&lt;$AF$194,0,10-($AF$195-'Indicator Data'!AK32)/($AF$195-$AF$194)*10)))</f>
        <v>2.9999999999999991</v>
      </c>
      <c r="AG30" s="178">
        <f>IF('Indicator Data'!AL32="No data","x",IF('Indicator Data'!AL32&gt;$AG$195,10,IF('Indicator Data'!AL32&lt;$AG$194,0,10-($AG$195-'Indicator Data'!AL32)/($AG$195-$AG$194)*10)))</f>
        <v>0.54000000000000092</v>
      </c>
      <c r="AH30" s="171">
        <f t="shared" si="10"/>
        <v>2.5079999999999996</v>
      </c>
      <c r="AI30" s="169">
        <f t="shared" si="11"/>
        <v>2.8471111111111109</v>
      </c>
      <c r="AJ30" s="167">
        <f t="shared" si="12"/>
        <v>1.2997956486982274</v>
      </c>
      <c r="AK30" s="163">
        <f t="shared" si="13"/>
        <v>0.67010463428944189</v>
      </c>
    </row>
    <row r="31" spans="1:37" s="104" customFormat="1" x14ac:dyDescent="0.2">
      <c r="A31" s="65" t="s">
        <v>53</v>
      </c>
      <c r="B31" s="69" t="s">
        <v>52</v>
      </c>
      <c r="C31" s="171">
        <f>IF('Indicator Data'!Q33="No data",IF((0.1284*LN('Indicator Data'!AW33)-0.4735)&gt;C$195,0,IF((0.1284*LN('Indicator Data'!AW33)-0.4735)&lt;C$194,10,(C$195-(0.1284*LN('Indicator Data'!AW33)-0.4735))/(C$195-C$194)*10)),IF('Indicator Data'!Q33&gt;C$195,0,IF('Indicator Data'!Q33&lt;C$194,10,(C$195-'Indicator Data'!Q33)/(C$195-C$194)*10)))</f>
        <v>8.4726262975816891</v>
      </c>
      <c r="D31" s="171">
        <f>IF('Indicator Data'!R33="No data","x",IF('Indicator Data'!R33&gt;D$195,10,IF('Indicator Data'!R33&lt;D$194,0,10-(D$195-'Indicator Data'!R33)/(D$195-D$194)*10)))</f>
        <v>10</v>
      </c>
      <c r="E31" s="169">
        <f t="shared" si="0"/>
        <v>9.3989049924412633</v>
      </c>
      <c r="F31" s="171">
        <f>IF('Indicator Data'!AC33="No data","x",IF('Indicator Data'!AC33&gt;F$195,10,IF('Indicator Data'!AC33&lt;F$194,0,10-(F$195-'Indicator Data'!AC33)/(F$195-F$194)*10)))</f>
        <v>8.0533354315498293</v>
      </c>
      <c r="G31" s="171">
        <f>IF('Indicator Data'!AD33="No data","x",IF('Indicator Data'!AD33&gt;G$195,10,IF('Indicator Data'!AD33&lt;G$194,0,10-(G$195-'Indicator Data'!AD33)/(G$195-G$194)*10)))</f>
        <v>3.2125000000000004</v>
      </c>
      <c r="H31" s="169">
        <f t="shared" si="1"/>
        <v>5.6329177157749148</v>
      </c>
      <c r="I31" s="174">
        <f>SUM(IF('Indicator Data'!S33="No data",0,'Indicator Data'!S33/1000000),SUM('Indicator Data'!T33:U33))</f>
        <v>1640.1549149999998</v>
      </c>
      <c r="J31" s="174">
        <f>I31/'Indicator Data'!AX33*1000000</f>
        <v>108.36713584103354</v>
      </c>
      <c r="K31" s="171">
        <f t="shared" si="2"/>
        <v>2.16734271682067</v>
      </c>
      <c r="L31" s="171">
        <f>IF('Indicator Data'!V33="No data","x",IF('Indicator Data'!V33&gt;L$195,10,IF('Indicator Data'!V33&lt;L$194,0,10-(L$195-'Indicator Data'!V33)/(L$195-L$194)*10)))</f>
        <v>4.015933255062869</v>
      </c>
      <c r="M31" s="169">
        <f t="shared" si="3"/>
        <v>3.0916379859417695</v>
      </c>
      <c r="N31" s="161">
        <f t="shared" si="4"/>
        <v>6.880591421649803</v>
      </c>
      <c r="O31" s="175">
        <f>IF('Indicator Data'!AH33="No data",0,('Indicator Data'!AH33)/1000)</f>
        <v>6.4000000000000003E-3</v>
      </c>
      <c r="P31" s="171">
        <f t="shared" si="5"/>
        <v>0</v>
      </c>
      <c r="Q31" s="176">
        <f>O31*1000/'Indicator Data'!AZ33</f>
        <v>5.3581280709818026E-6</v>
      </c>
      <c r="R31" s="171">
        <f t="shared" si="6"/>
        <v>0</v>
      </c>
      <c r="S31" s="165">
        <f t="shared" si="7"/>
        <v>0</v>
      </c>
      <c r="T31" s="171">
        <f>IF('Indicator Data'!Z33="No data","x",IF('Indicator Data'!Z33&gt;T$195,10,IF('Indicator Data'!Z33&lt;T$194,0,10-(T$195-'Indicator Data'!Z33)/(T$195-T$194)*10)))</f>
        <v>0.11144303367315445</v>
      </c>
      <c r="U31" s="171">
        <f>IF('Indicator Data'!Y33="No data","x",IF('Indicator Data'!Y33&gt;U$195,10,IF('Indicator Data'!Y33&lt;U$194,0,10-(U$195-'Indicator Data'!Y33)/(U$195-U$194)*10)))</f>
        <v>7.5250571895424834</v>
      </c>
      <c r="V31" s="171">
        <f>IF('Indicator Data'!AB33="No data","x",IF('Indicator Data'!AB33&gt;V$195,10,IF('Indicator Data'!AB33&lt;V$194,0,10-(V$195-'Indicator Data'!AB33)/(V$195-V$194)*10)))</f>
        <v>0.79774549725920174</v>
      </c>
      <c r="W31" s="169">
        <f t="shared" si="8"/>
        <v>2.8114152401582797</v>
      </c>
      <c r="X31" s="84" t="s">
        <v>943</v>
      </c>
      <c r="Y31" s="84" t="s">
        <v>944</v>
      </c>
      <c r="Z31" s="85" t="s">
        <v>945</v>
      </c>
      <c r="AA31" s="175">
        <f>('Indicator Data'!AG33+'Indicator Data'!AF33*0.5+'Indicator Data'!AE33*0.25)/1000</f>
        <v>31.125</v>
      </c>
      <c r="AB31" s="177">
        <f>AA31*1000/'Indicator Data'!AX33</f>
        <v>2.0564686129371929E-3</v>
      </c>
      <c r="AC31" s="169">
        <f t="shared" si="9"/>
        <v>0.20564686129371879</v>
      </c>
      <c r="AD31" s="171">
        <f>IF('Indicator Data'!AI33="No data","x",IF('Indicator Data'!AI33&lt;$AD$194,10,IF('Indicator Data'!AI33&gt;$AD$195,0,($AD$195-'Indicator Data'!AI33)/($AD$195-$AD$194)*10)))</f>
        <v>5.333333333333333</v>
      </c>
      <c r="AE31" s="171">
        <f>IF('Indicator Data'!AJ33="No data","x",IF('Indicator Data'!AJ33&gt;$AE$195,10,IF('Indicator Data'!AJ33&lt;$AE$194,0,10-($AE$195-'Indicator Data'!AJ33)/($AE$195-$AE$194)*10)))</f>
        <v>3.7</v>
      </c>
      <c r="AF31" s="178">
        <f>IF('Indicator Data'!AK33="No data","x",IF('Indicator Data'!AK33&gt;$AF$195,10,IF('Indicator Data'!AK33&lt;$AF$194,0,10-($AF$195-'Indicator Data'!AK33)/($AF$195-$AF$194)*10)))</f>
        <v>5.9999999999999991</v>
      </c>
      <c r="AG31" s="178">
        <f>IF('Indicator Data'!AL33="No data","x",IF('Indicator Data'!AL33&gt;$AG$195,10,IF('Indicator Data'!AL33&lt;$AG$194,0,10-($AG$195-'Indicator Data'!AL33)/($AG$195-$AG$194)*10)))</f>
        <v>0.62000000000000099</v>
      </c>
      <c r="AH31" s="171">
        <f t="shared" si="10"/>
        <v>4.9240000000000004</v>
      </c>
      <c r="AI31" s="169">
        <f t="shared" si="11"/>
        <v>4.6524444444444448</v>
      </c>
      <c r="AJ31" s="167">
        <f t="shared" si="12"/>
        <v>2.7496327655617008</v>
      </c>
      <c r="AK31" s="163">
        <f t="shared" si="13"/>
        <v>1.4723707914142992</v>
      </c>
    </row>
    <row r="32" spans="1:37" s="104" customFormat="1" x14ac:dyDescent="0.2">
      <c r="A32" s="65" t="s">
        <v>55</v>
      </c>
      <c r="B32" s="69" t="s">
        <v>54</v>
      </c>
      <c r="C32" s="171">
        <f>IF('Indicator Data'!Q34="No data",IF((0.1284*LN('Indicator Data'!AW34)-0.4735)&gt;C$195,0,IF((0.1284*LN('Indicator Data'!AW34)-0.4735)&lt;C$194,10,(C$195-(0.1284*LN('Indicator Data'!AW34)-0.4735))/(C$195-C$194)*10)),IF('Indicator Data'!Q34&gt;C$195,0,IF('Indicator Data'!Q34&lt;C$194,10,(C$195-'Indicator Data'!Q34)/(C$195-C$194)*10)))</f>
        <v>10</v>
      </c>
      <c r="D32" s="171" t="str">
        <f>IF('Indicator Data'!R34="No data","x",IF('Indicator Data'!R34&gt;D$195,10,IF('Indicator Data'!R34&lt;D$194,0,10-(D$195-'Indicator Data'!R34)/(D$195-D$194)*10)))</f>
        <v>x</v>
      </c>
      <c r="E32" s="169">
        <f t="shared" si="0"/>
        <v>10</v>
      </c>
      <c r="F32" s="171">
        <f>IF('Indicator Data'!AC34="No data","x",IF('Indicator Data'!AC34&gt;F$195,10,IF('Indicator Data'!AC34&lt;F$194,0,10-(F$195-'Indicator Data'!AC34)/(F$195-F$194)*10)))</f>
        <v>8.3392617575884529</v>
      </c>
      <c r="G32" s="171">
        <f>IF('Indicator Data'!AD34="No data","x",IF('Indicator Data'!AD34&gt;G$195,10,IF('Indicator Data'!AD34&lt;G$194,0,10-(G$195-'Indicator Data'!AD34)/(G$195-G$194)*10)))</f>
        <v>3.4774999999999991</v>
      </c>
      <c r="H32" s="169">
        <f t="shared" si="1"/>
        <v>5.908380878794226</v>
      </c>
      <c r="I32" s="174">
        <f>SUM(IF('Indicator Data'!S34="No data",0,'Indicator Data'!S34/1000000),SUM('Indicator Data'!T34:U34))</f>
        <v>1304.48876</v>
      </c>
      <c r="J32" s="174">
        <f>I32/'Indicator Data'!AX34*1000000</f>
        <v>58.618278212878884</v>
      </c>
      <c r="K32" s="171">
        <f t="shared" si="2"/>
        <v>1.1723655642575768</v>
      </c>
      <c r="L32" s="171">
        <f>IF('Indicator Data'!V34="No data","x",IF('Indicator Data'!V34&gt;L$195,10,IF('Indicator Data'!V34&lt;L$194,0,10-(L$195-'Indicator Data'!V34)/(L$195-L$194)*10)))</f>
        <v>1.5271998520240775</v>
      </c>
      <c r="M32" s="169">
        <f t="shared" si="3"/>
        <v>1.3497827081408271</v>
      </c>
      <c r="N32" s="161">
        <f t="shared" si="4"/>
        <v>6.8145408967337637</v>
      </c>
      <c r="O32" s="175">
        <f>IF('Indicator Data'!AH34="No data",0,('Indicator Data'!AH34)/1000)</f>
        <v>3.6926999999999999</v>
      </c>
      <c r="P32" s="171">
        <f t="shared" si="5"/>
        <v>1.8911467546874583</v>
      </c>
      <c r="Q32" s="176">
        <f>O32*1000/'Indicator Data'!AZ34</f>
        <v>3.4032188052100297E-3</v>
      </c>
      <c r="R32" s="171">
        <f t="shared" si="6"/>
        <v>4.3147541467871227</v>
      </c>
      <c r="S32" s="165">
        <f t="shared" si="7"/>
        <v>3.1029504507372905</v>
      </c>
      <c r="T32" s="171">
        <f>IF('Indicator Data'!Z34="No data","x",IF('Indicator Data'!Z34&gt;T$195,10,IF('Indicator Data'!Z34&lt;T$194,0,10-(T$195-'Indicator Data'!Z34)/(T$195-T$194)*10)))</f>
        <v>2.220262588816805</v>
      </c>
      <c r="U32" s="171">
        <f>IF('Indicator Data'!Y34="No data","x",IF('Indicator Data'!Y34&gt;U$195,10,IF('Indicator Data'!Y34&lt;U$194,0,10-(U$195-'Indicator Data'!Y34)/(U$195-U$194)*10)))</f>
        <v>5.7016993464052277</v>
      </c>
      <c r="V32" s="171">
        <f>IF('Indicator Data'!AB34="No data","x",IF('Indicator Data'!AB34&gt;V$195,10,IF('Indicator Data'!AB34&lt;V$194,0,10-(V$195-'Indicator Data'!AB34)/(V$195-V$194)*10)))</f>
        <v>8.7264017227877844</v>
      </c>
      <c r="W32" s="169">
        <f t="shared" si="8"/>
        <v>5.549454552669939</v>
      </c>
      <c r="X32" s="84" t="s">
        <v>943</v>
      </c>
      <c r="Y32" s="84" t="s">
        <v>944</v>
      </c>
      <c r="Z32" s="85" t="s">
        <v>945</v>
      </c>
      <c r="AA32" s="175">
        <f>('Indicator Data'!AG34+'Indicator Data'!AF34*0.5+'Indicator Data'!AE34*0.25)/1000</f>
        <v>12.994999999999999</v>
      </c>
      <c r="AB32" s="177">
        <f>AA32*1000/'Indicator Data'!AX34</f>
        <v>5.8394104168161718E-4</v>
      </c>
      <c r="AC32" s="169">
        <f t="shared" si="9"/>
        <v>5.8394104168161931E-2</v>
      </c>
      <c r="AD32" s="171">
        <f>IF('Indicator Data'!AI34="No data","x",IF('Indicator Data'!AI34&lt;$AD$194,10,IF('Indicator Data'!AI34&gt;$AD$195,0,($AD$195-'Indicator Data'!AI34)/($AD$195-$AD$194)*10)))</f>
        <v>4.4000000000000004</v>
      </c>
      <c r="AE32" s="171">
        <f>IF('Indicator Data'!AJ34="No data","x",IF('Indicator Data'!AJ34&gt;$AE$195,10,IF('Indicator Data'!AJ34&lt;$AE$194,0,10-($AE$195-'Indicator Data'!AJ34)/($AE$195-$AE$194)*10)))</f>
        <v>1.8333333333333339</v>
      </c>
      <c r="AF32" s="178" t="str">
        <f>IF('Indicator Data'!AK34="No data","x",IF('Indicator Data'!AK34&gt;$AF$195,10,IF('Indicator Data'!AK34&lt;$AF$194,0,10-($AF$195-'Indicator Data'!AK34)/($AF$195-$AF$194)*10)))</f>
        <v>x</v>
      </c>
      <c r="AG32" s="178" t="str">
        <f>IF('Indicator Data'!AL34="No data","x",IF('Indicator Data'!AL34&gt;$AG$195,10,IF('Indicator Data'!AL34&lt;$AG$194,0,10-($AG$195-'Indicator Data'!AL34)/($AG$195-$AG$194)*10)))</f>
        <v>x</v>
      </c>
      <c r="AH32" s="171" t="str">
        <f t="shared" si="10"/>
        <v>x</v>
      </c>
      <c r="AI32" s="169">
        <f t="shared" si="11"/>
        <v>3.1166666666666671</v>
      </c>
      <c r="AJ32" s="167">
        <f t="shared" si="12"/>
        <v>3.2197151461752265</v>
      </c>
      <c r="AK32" s="163">
        <f t="shared" si="13"/>
        <v>3.1615471783011944</v>
      </c>
    </row>
    <row r="33" spans="1:37" s="104" customFormat="1" x14ac:dyDescent="0.2">
      <c r="A33" s="65" t="s">
        <v>57</v>
      </c>
      <c r="B33" s="69" t="s">
        <v>56</v>
      </c>
      <c r="C33" s="171">
        <f>IF('Indicator Data'!Q35="No data",IF((0.1284*LN('Indicator Data'!AW35)-0.4735)&gt;C$195,0,IF((0.1284*LN('Indicator Data'!AW35)-0.4735)&lt;C$194,10,(C$195-(0.1284*LN('Indicator Data'!AW35)-0.4735))/(C$195-C$194)*10)),IF('Indicator Data'!Q35&gt;C$195,0,IF('Indicator Data'!Q35&lt;C$194,10,(C$195-'Indicator Data'!Q35)/(C$195-C$194)*10)))</f>
        <v>1.8973433596611191</v>
      </c>
      <c r="D33" s="171">
        <f>IF('Indicator Data'!R35="No data","x",IF('Indicator Data'!R35&gt;D$195,10,IF('Indicator Data'!R35&lt;D$194,0,10-(D$195-'Indicator Data'!R35)/(D$195-D$194)*10)))</f>
        <v>1.2462348840593123</v>
      </c>
      <c r="E33" s="169">
        <f t="shared" si="0"/>
        <v>1.5773459339706797</v>
      </c>
      <c r="F33" s="171">
        <f>IF('Indicator Data'!AC35="No data","x",IF('Indicator Data'!AC35&gt;F$195,10,IF('Indicator Data'!AC35&lt;F$194,0,10-(F$195-'Indicator Data'!AC35)/(F$195-F$194)*10)))</f>
        <v>1.2111539018412092</v>
      </c>
      <c r="G33" s="171">
        <f>IF('Indicator Data'!AD35="No data","x",IF('Indicator Data'!AD35&gt;G$195,10,IF('Indicator Data'!AD35&lt;G$194,0,10-(G$195-'Indicator Data'!AD35)/(G$195-G$194)*10)))</f>
        <v>1.8900000000000006</v>
      </c>
      <c r="H33" s="169">
        <f t="shared" si="1"/>
        <v>1.5505769509206049</v>
      </c>
      <c r="I33" s="174">
        <f>SUM(IF('Indicator Data'!S35="No data",0,'Indicator Data'!S35/1000000),SUM('Indicator Data'!T35:U35))</f>
        <v>0</v>
      </c>
      <c r="J33" s="174">
        <f>I33/'Indicator Data'!AX35*1000000</f>
        <v>0</v>
      </c>
      <c r="K33" s="171">
        <f t="shared" si="2"/>
        <v>0</v>
      </c>
      <c r="L33" s="171">
        <f>IF('Indicator Data'!V35="No data","x",IF('Indicator Data'!V35&gt;L$195,10,IF('Indicator Data'!V35&lt;L$194,0,10-(L$195-'Indicator Data'!V35)/(L$195-L$194)*10)))</f>
        <v>0</v>
      </c>
      <c r="M33" s="169">
        <f t="shared" si="3"/>
        <v>0</v>
      </c>
      <c r="N33" s="161">
        <f t="shared" si="4"/>
        <v>1.1763172047154911</v>
      </c>
      <c r="O33" s="175">
        <f>IF('Indicator Data'!AH35="No data",0,('Indicator Data'!AH35)/1000)</f>
        <v>7.2998799999999999</v>
      </c>
      <c r="P33" s="171">
        <f t="shared" si="5"/>
        <v>2.8777190699146802</v>
      </c>
      <c r="Q33" s="176">
        <f>O33*1000/'Indicator Data'!AZ35</f>
        <v>9.7661621268428579E-4</v>
      </c>
      <c r="R33" s="171">
        <f t="shared" si="6"/>
        <v>3.1712939432083558</v>
      </c>
      <c r="S33" s="165">
        <f t="shared" si="7"/>
        <v>3.0245065065615178</v>
      </c>
      <c r="T33" s="171">
        <f>IF('Indicator Data'!Z35="No data","x",IF('Indicator Data'!Z35&gt;T$195,10,IF('Indicator Data'!Z35&lt;T$194,0,10-(T$195-'Indicator Data'!Z35)/(T$195-T$194)*10)))</f>
        <v>7.8919369786840221E-2</v>
      </c>
      <c r="U33" s="171">
        <f>IF('Indicator Data'!Y35="No data","x",IF('Indicator Data'!Y35&gt;U$195,10,IF('Indicator Data'!Y35&lt;U$194,0,10-(U$195-'Indicator Data'!Y35)/(U$195-U$194)*10)))</f>
        <v>9.0794934640522129E-2</v>
      </c>
      <c r="V33" s="171">
        <f>IF('Indicator Data'!AB35="No data","x",IF('Indicator Data'!AB35&gt;V$195,10,IF('Indicator Data'!AB35&lt;V$194,0,10-(V$195-'Indicator Data'!AB35)/(V$195-V$194)*10)))</f>
        <v>0</v>
      </c>
      <c r="W33" s="169">
        <f t="shared" si="8"/>
        <v>5.6571434809120781E-2</v>
      </c>
      <c r="X33" s="84" t="s">
        <v>943</v>
      </c>
      <c r="Y33" s="84" t="s">
        <v>944</v>
      </c>
      <c r="Z33" s="85" t="s">
        <v>945</v>
      </c>
      <c r="AA33" s="175">
        <f>('Indicator Data'!AG35+'Indicator Data'!AF35*0.5+'Indicator Data'!AE35*0.25)/1000</f>
        <v>50.375</v>
      </c>
      <c r="AB33" s="177">
        <f>AA33*1000/'Indicator Data'!AX35</f>
        <v>1.4328051774055996E-3</v>
      </c>
      <c r="AC33" s="169">
        <f t="shared" si="9"/>
        <v>0.14328051774055872</v>
      </c>
      <c r="AD33" s="171">
        <f>IF('Indicator Data'!AI35="No data","x",IF('Indicator Data'!AI35&lt;$AD$194,10,IF('Indicator Data'!AI35&gt;$AD$195,0,($AD$195-'Indicator Data'!AI35)/($AD$195-$AD$194)*10)))</f>
        <v>0.53333333333333333</v>
      </c>
      <c r="AE33" s="171">
        <f>IF('Indicator Data'!AJ35="No data","x",IF('Indicator Data'!AJ35&gt;$AE$195,10,IF('Indicator Data'!AJ35&lt;$AE$194,0,10-($AE$195-'Indicator Data'!AJ35)/($AE$195-$AE$194)*10)))</f>
        <v>0</v>
      </c>
      <c r="AF33" s="178">
        <f>IF('Indicator Data'!AK35="No data","x",IF('Indicator Data'!AK35&gt;$AF$195,10,IF('Indicator Data'!AK35&lt;$AF$194,0,10-($AF$195-'Indicator Data'!AK35)/($AF$195-$AF$194)*10)))</f>
        <v>1.9333333333333336</v>
      </c>
      <c r="AG33" s="178">
        <f>IF('Indicator Data'!AL35="No data","x",IF('Indicator Data'!AL35&gt;$AG$195,10,IF('Indicator Data'!AL35&lt;$AG$194,0,10-($AG$195-'Indicator Data'!AL35)/($AG$195-$AG$194)*10)))</f>
        <v>0.77999999999999936</v>
      </c>
      <c r="AH33" s="171">
        <f t="shared" si="10"/>
        <v>1.7026666666666668</v>
      </c>
      <c r="AI33" s="169">
        <f t="shared" si="11"/>
        <v>0.7453333333333334</v>
      </c>
      <c r="AJ33" s="167">
        <f t="shared" si="12"/>
        <v>0.3194632992203969</v>
      </c>
      <c r="AK33" s="163">
        <f t="shared" si="13"/>
        <v>1.7693880962538935</v>
      </c>
    </row>
    <row r="34" spans="1:37" s="104" customFormat="1" x14ac:dyDescent="0.2">
      <c r="A34" s="65" t="s">
        <v>60</v>
      </c>
      <c r="B34" s="69" t="s">
        <v>59</v>
      </c>
      <c r="C34" s="171">
        <f>IF('Indicator Data'!Q36="No data",IF((0.1284*LN('Indicator Data'!AW36)-0.4735)&gt;C$195,0,IF((0.1284*LN('Indicator Data'!AW36)-0.4735)&lt;C$194,10,(C$195-(0.1284*LN('Indicator Data'!AW36)-0.4735))/(C$195-C$194)*10)),IF('Indicator Data'!Q36&gt;C$195,0,IF('Indicator Data'!Q36&lt;C$194,10,(C$195-'Indicator Data'!Q36)/(C$195-C$194)*10)))</f>
        <v>10</v>
      </c>
      <c r="D34" s="171" t="str">
        <f>IF('Indicator Data'!R36="No data","x",IF('Indicator Data'!R36&gt;D$195,10,IF('Indicator Data'!R36&lt;D$194,0,10-(D$195-'Indicator Data'!R36)/(D$195-D$194)*10)))</f>
        <v>x</v>
      </c>
      <c r="E34" s="169">
        <f t="shared" si="0"/>
        <v>10</v>
      </c>
      <c r="F34" s="171">
        <f>IF('Indicator Data'!AC36="No data","x",IF('Indicator Data'!AC36&gt;F$195,10,IF('Indicator Data'!AC36&lt;F$194,0,10-(F$195-'Indicator Data'!AC36)/(F$195-F$194)*10)))</f>
        <v>9.3074884569278673</v>
      </c>
      <c r="G34" s="171">
        <f>IF('Indicator Data'!AD36="No data","x",IF('Indicator Data'!AD36&gt;G$195,10,IF('Indicator Data'!AD36&lt;G$194,0,10-(G$195-'Indicator Data'!AD36)/(G$195-G$194)*10)))</f>
        <v>7.8249999999999993</v>
      </c>
      <c r="H34" s="169">
        <f t="shared" si="1"/>
        <v>8.5662442284639333</v>
      </c>
      <c r="I34" s="174">
        <f>SUM(IF('Indicator Data'!S36="No data",0,'Indicator Data'!S36/1000000),SUM('Indicator Data'!T36:U36))</f>
        <v>1174.7057730000001</v>
      </c>
      <c r="J34" s="174">
        <f>I34/'Indicator Data'!AX36*1000000</f>
        <v>254.46266509286318</v>
      </c>
      <c r="K34" s="171">
        <f t="shared" si="2"/>
        <v>5.089253301857263</v>
      </c>
      <c r="L34" s="171">
        <f>IF('Indicator Data'!V36="No data","x",IF('Indicator Data'!V36&gt;L$195,10,IF('Indicator Data'!V36&lt;L$194,0,10-(L$195-'Indicator Data'!V36)/(L$195-L$194)*10)))</f>
        <v>6.9859739319735414</v>
      </c>
      <c r="M34" s="169">
        <f t="shared" si="3"/>
        <v>6.0376136169154027</v>
      </c>
      <c r="N34" s="161">
        <f t="shared" si="4"/>
        <v>8.6509644613448344</v>
      </c>
      <c r="O34" s="175">
        <f>IF('Indicator Data'!AH36="No data",0,('Indicator Data'!AH36)/1000)</f>
        <v>36.455199999999998</v>
      </c>
      <c r="P34" s="171">
        <f t="shared" si="5"/>
        <v>5.2058649506603709</v>
      </c>
      <c r="Q34" s="176">
        <f>O34*1000/'Indicator Data'!AZ36</f>
        <v>0.13772218465362809</v>
      </c>
      <c r="R34" s="171">
        <f t="shared" si="6"/>
        <v>10</v>
      </c>
      <c r="S34" s="165">
        <f t="shared" si="7"/>
        <v>7.602932475330185</v>
      </c>
      <c r="T34" s="171">
        <f>IF('Indicator Data'!Z36="No data","x",IF('Indicator Data'!Z36&gt;T$195,10,IF('Indicator Data'!Z36&lt;T$194,0,10-(T$195-'Indicator Data'!Z36)/(T$195-T$194)*10)))</f>
        <v>10</v>
      </c>
      <c r="U34" s="171">
        <f>IF('Indicator Data'!Y36="No data","x",IF('Indicator Data'!Y36&gt;U$195,10,IF('Indicator Data'!Y36&lt;U$194,0,10-(U$195-'Indicator Data'!Y36)/(U$195-U$194)*10)))</f>
        <v>10</v>
      </c>
      <c r="V34" s="171">
        <f>IF('Indicator Data'!AB36="No data","x",IF('Indicator Data'!AB36&gt;V$195,10,IF('Indicator Data'!AB36&lt;V$194,0,10-(V$195-'Indicator Data'!AB36)/(V$195-V$194)*10)))</f>
        <v>10</v>
      </c>
      <c r="W34" s="169">
        <f t="shared" si="8"/>
        <v>10</v>
      </c>
      <c r="X34" s="84" t="s">
        <v>943</v>
      </c>
      <c r="Y34" s="84" t="s">
        <v>944</v>
      </c>
      <c r="Z34" s="85" t="s">
        <v>945</v>
      </c>
      <c r="AA34" s="175">
        <f>('Indicator Data'!AG36+'Indicator Data'!AF36*0.5+'Indicator Data'!AE36*0.25)/1000</f>
        <v>5.3767500000000004</v>
      </c>
      <c r="AB34" s="177">
        <f>AA34*1000/'Indicator Data'!AX36</f>
        <v>1.1647019755797623E-3</v>
      </c>
      <c r="AC34" s="169">
        <f t="shared" si="9"/>
        <v>0.11647019755797672</v>
      </c>
      <c r="AD34" s="171">
        <f>IF('Indicator Data'!AI36="No data","x",IF('Indicator Data'!AI36&lt;$AD$194,10,IF('Indicator Data'!AI36&gt;$AD$195,0,($AD$195-'Indicator Data'!AI36)/($AD$195-$AD$194)*10)))</f>
        <v>7.7333333333333334</v>
      </c>
      <c r="AE34" s="171">
        <f>IF('Indicator Data'!AJ36="No data","x",IF('Indicator Data'!AJ36&gt;$AE$195,10,IF('Indicator Data'!AJ36&lt;$AE$194,0,10-($AE$195-'Indicator Data'!AJ36)/($AE$195-$AE$194)*10)))</f>
        <v>10</v>
      </c>
      <c r="AF34" s="178" t="str">
        <f>IF('Indicator Data'!AK36="No data","x",IF('Indicator Data'!AK36&gt;$AF$195,10,IF('Indicator Data'!AK36&lt;$AF$194,0,10-($AF$195-'Indicator Data'!AK36)/($AF$195-$AF$194)*10)))</f>
        <v>x</v>
      </c>
      <c r="AG34" s="178" t="str">
        <f>IF('Indicator Data'!AL36="No data","x",IF('Indicator Data'!AL36&gt;$AG$195,10,IF('Indicator Data'!AL36&lt;$AG$194,0,10-($AG$195-'Indicator Data'!AL36)/($AG$195-$AG$194)*10)))</f>
        <v>x</v>
      </c>
      <c r="AH34" s="171" t="str">
        <f t="shared" si="10"/>
        <v>x</v>
      </c>
      <c r="AI34" s="169">
        <f t="shared" si="11"/>
        <v>8.8666666666666671</v>
      </c>
      <c r="AJ34" s="167">
        <f t="shared" si="12"/>
        <v>8.0956819288869415</v>
      </c>
      <c r="AK34" s="163">
        <f t="shared" si="13"/>
        <v>7.858625256447147</v>
      </c>
    </row>
    <row r="35" spans="1:37" s="104" customFormat="1" x14ac:dyDescent="0.2">
      <c r="A35" s="65" t="s">
        <v>62</v>
      </c>
      <c r="B35" s="69" t="s">
        <v>61</v>
      </c>
      <c r="C35" s="171">
        <f>IF('Indicator Data'!Q37="No data",IF((0.1284*LN('Indicator Data'!AW37)-0.4735)&gt;C$195,0,IF((0.1284*LN('Indicator Data'!AW37)-0.4735)&lt;C$194,10,(C$195-(0.1284*LN('Indicator Data'!AW37)-0.4735))/(C$195-C$194)*10)),IF('Indicator Data'!Q37&gt;C$195,0,IF('Indicator Data'!Q37&lt;C$194,10,(C$195-'Indicator Data'!Q37)/(C$195-C$194)*10)))</f>
        <v>7.0214310579533104</v>
      </c>
      <c r="D35" s="171" t="str">
        <f>IF('Indicator Data'!R37="No data","x",IF('Indicator Data'!R37&gt;D$195,10,IF('Indicator Data'!R37&lt;D$194,0,10-(D$195-'Indicator Data'!R37)/(D$195-D$194)*10)))</f>
        <v>x</v>
      </c>
      <c r="E35" s="169">
        <f t="shared" si="0"/>
        <v>7.0214310579533104</v>
      </c>
      <c r="F35" s="171" t="str">
        <f>IF('Indicator Data'!AC37="No data","x",IF('Indicator Data'!AC37&gt;F$195,10,IF('Indicator Data'!AC37&lt;F$194,0,10-(F$195-'Indicator Data'!AC37)/(F$195-F$194)*10)))</f>
        <v>x</v>
      </c>
      <c r="G35" s="171">
        <f>IF('Indicator Data'!AD37="No data","x",IF('Indicator Data'!AD37&gt;G$195,10,IF('Indicator Data'!AD37&lt;G$194,0,10-(G$195-'Indicator Data'!AD37)/(G$195-G$194)*10)))</f>
        <v>3.6950000000000003</v>
      </c>
      <c r="H35" s="169">
        <f t="shared" si="1"/>
        <v>3.6950000000000003</v>
      </c>
      <c r="I35" s="174">
        <f>SUM(IF('Indicator Data'!S37="No data",0,'Indicator Data'!S37/1000000),SUM('Indicator Data'!T37:U37))</f>
        <v>1933.4826699999999</v>
      </c>
      <c r="J35" s="174">
        <f>I35/'Indicator Data'!AX37*1000000</f>
        <v>150.75519164676979</v>
      </c>
      <c r="K35" s="171">
        <f t="shared" si="2"/>
        <v>3.0151038329353961</v>
      </c>
      <c r="L35" s="171">
        <f>IF('Indicator Data'!V37="No data","x",IF('Indicator Data'!V37&gt;L$195,10,IF('Indicator Data'!V37&lt;L$194,0,10-(L$195-'Indicator Data'!V37)/(L$195-L$194)*10)))</f>
        <v>2.6091512063290692</v>
      </c>
      <c r="M35" s="169">
        <f t="shared" si="3"/>
        <v>2.8121275196322326</v>
      </c>
      <c r="N35" s="161">
        <f t="shared" si="4"/>
        <v>5.1374974088847143</v>
      </c>
      <c r="O35" s="175">
        <f>IF('Indicator Data'!AH37="No data",0,('Indicator Data'!AH37)/1000)</f>
        <v>13.649010000000001</v>
      </c>
      <c r="P35" s="171">
        <f t="shared" si="5"/>
        <v>3.7836705065112319</v>
      </c>
      <c r="Q35" s="176">
        <f>O35*1000/'Indicator Data'!AZ37</f>
        <v>2.7931620888228578E-2</v>
      </c>
      <c r="R35" s="171">
        <f t="shared" si="6"/>
        <v>7.2516271193981598</v>
      </c>
      <c r="S35" s="165">
        <f t="shared" si="7"/>
        <v>5.5176488129546959</v>
      </c>
      <c r="T35" s="171">
        <f>IF('Indicator Data'!Z37="No data","x",IF('Indicator Data'!Z37&gt;T$195,10,IF('Indicator Data'!Z37&lt;T$194,0,10-(T$195-'Indicator Data'!Z37)/(T$195-T$194)*10)))</f>
        <v>1.0288827618164973</v>
      </c>
      <c r="U35" s="171">
        <f>IF('Indicator Data'!Y37="No data","x",IF('Indicator Data'!Y37&gt;U$195,10,IF('Indicator Data'!Y37&lt;U$194,0,10-(U$195-'Indicator Data'!Y37)/(U$195-U$194)*10)))</f>
        <v>9.2514460784313712</v>
      </c>
      <c r="V35" s="171">
        <f>IF('Indicator Data'!AB37="No data","x",IF('Indicator Data'!AB37&gt;V$195,10,IF('Indicator Data'!AB37&lt;V$194,0,10-(V$195-'Indicator Data'!AB37)/(V$195-V$194)*10)))</f>
        <v>5.9845379796397804</v>
      </c>
      <c r="W35" s="169">
        <f t="shared" si="8"/>
        <v>5.4216222732958839</v>
      </c>
      <c r="X35" s="84" t="s">
        <v>943</v>
      </c>
      <c r="Y35" s="84" t="s">
        <v>944</v>
      </c>
      <c r="Z35" s="85" t="s">
        <v>945</v>
      </c>
      <c r="AA35" s="175">
        <f>('Indicator Data'!AG37+'Indicator Data'!AF37*0.5+'Indicator Data'!AE37*0.25)/1000</f>
        <v>1353.83475</v>
      </c>
      <c r="AB35" s="177">
        <f>AA35*1000/'Indicator Data'!AX37</f>
        <v>0.10555957928203551</v>
      </c>
      <c r="AC35" s="169">
        <f t="shared" si="9"/>
        <v>10</v>
      </c>
      <c r="AD35" s="171">
        <f>IF('Indicator Data'!AI37="No data","x",IF('Indicator Data'!AI37&lt;$AD$194,10,IF('Indicator Data'!AI37&gt;$AD$195,0,($AD$195-'Indicator Data'!AI37)/($AD$195-$AD$194)*10)))</f>
        <v>6.1333333333333329</v>
      </c>
      <c r="AE35" s="171">
        <f>IF('Indicator Data'!AJ37="No data","x",IF('Indicator Data'!AJ37&gt;$AE$195,10,IF('Indicator Data'!AJ37&lt;$AE$194,0,10-($AE$195-'Indicator Data'!AJ37)/($AE$195-$AE$194)*10)))</f>
        <v>9.9333333333333318</v>
      </c>
      <c r="AF35" s="178" t="str">
        <f>IF('Indicator Data'!AK37="No data","x",IF('Indicator Data'!AK37&gt;$AF$195,10,IF('Indicator Data'!AK37&lt;$AF$194,0,10-($AF$195-'Indicator Data'!AK37)/($AF$195-$AF$194)*10)))</f>
        <v>x</v>
      </c>
      <c r="AG35" s="178" t="str">
        <f>IF('Indicator Data'!AL37="No data","x",IF('Indicator Data'!AL37&gt;$AG$195,10,IF('Indicator Data'!AL37&lt;$AG$194,0,10-($AG$195-'Indicator Data'!AL37)/($AG$195-$AG$194)*10)))</f>
        <v>x</v>
      </c>
      <c r="AH35" s="171" t="str">
        <f t="shared" si="10"/>
        <v>x</v>
      </c>
      <c r="AI35" s="169">
        <f t="shared" si="11"/>
        <v>8.0333333333333314</v>
      </c>
      <c r="AJ35" s="167">
        <f t="shared" si="12"/>
        <v>8.4215009718206897</v>
      </c>
      <c r="AK35" s="163">
        <f t="shared" si="13"/>
        <v>7.2324215242970036</v>
      </c>
    </row>
    <row r="36" spans="1:37" s="104" customFormat="1" x14ac:dyDescent="0.2">
      <c r="A36" s="65" t="s">
        <v>64</v>
      </c>
      <c r="B36" s="69" t="s">
        <v>63</v>
      </c>
      <c r="C36" s="171">
        <f>IF('Indicator Data'!Q38="No data",IF((0.1284*LN('Indicator Data'!AW38)-0.4735)&gt;C$195,0,IF((0.1284*LN('Indicator Data'!AW38)-0.4735)&lt;C$194,10,(C$195-(0.1284*LN('Indicator Data'!AW38)-0.4735))/(C$195-C$194)*10)),IF('Indicator Data'!Q38&gt;C$195,0,IF('Indicator Data'!Q38&lt;C$194,10,(C$195-'Indicator Data'!Q38)/(C$195-C$194)*10)))</f>
        <v>4.2043404417613459</v>
      </c>
      <c r="D36" s="171">
        <f>IF('Indicator Data'!R38="No data","x",IF('Indicator Data'!R38&gt;D$195,10,IF('Indicator Data'!R38&lt;D$194,0,10-(D$195-'Indicator Data'!R38)/(D$195-D$194)*10)))</f>
        <v>3.8540894540868207</v>
      </c>
      <c r="E36" s="169">
        <f t="shared" si="0"/>
        <v>4.0313805846312087</v>
      </c>
      <c r="F36" s="171">
        <f>IF('Indicator Data'!AC38="No data","x",IF('Indicator Data'!AC38&gt;F$195,10,IF('Indicator Data'!AC38&lt;F$194,0,10-(F$195-'Indicator Data'!AC38)/(F$195-F$194)*10)))</f>
        <v>3.8277858038070409</v>
      </c>
      <c r="G36" s="171">
        <f>IF('Indicator Data'!AD38="No data","x",IF('Indicator Data'!AD38&gt;G$195,10,IF('Indicator Data'!AD38&lt;G$194,0,10-(G$195-'Indicator Data'!AD38)/(G$195-G$194)*10)))</f>
        <v>6.7650000000000006</v>
      </c>
      <c r="H36" s="169">
        <f t="shared" si="1"/>
        <v>5.2963929019035207</v>
      </c>
      <c r="I36" s="174">
        <f>SUM(IF('Indicator Data'!S38="No data",0,'Indicator Data'!S38/1000000),SUM('Indicator Data'!T38:U38))</f>
        <v>289.14477800000003</v>
      </c>
      <c r="J36" s="174">
        <f>I36/'Indicator Data'!AX38*1000000</f>
        <v>16.410304756469291</v>
      </c>
      <c r="K36" s="171">
        <f t="shared" si="2"/>
        <v>0.32820609512938681</v>
      </c>
      <c r="L36" s="171">
        <f>IF('Indicator Data'!V38="No data","x",IF('Indicator Data'!V38&gt;L$195,10,IF('Indicator Data'!V38&lt;L$194,0,10-(L$195-'Indicator Data'!V38)/(L$195-L$194)*10)))</f>
        <v>3.2844297167702763E-2</v>
      </c>
      <c r="M36" s="169">
        <f t="shared" si="3"/>
        <v>0.18052519614854479</v>
      </c>
      <c r="N36" s="161">
        <f t="shared" si="4"/>
        <v>3.3849198168286208</v>
      </c>
      <c r="O36" s="175">
        <f>IF('Indicator Data'!AH38="No data",0,('Indicator Data'!AH38)/1000)</f>
        <v>0</v>
      </c>
      <c r="P36" s="171">
        <f t="shared" si="5"/>
        <v>0</v>
      </c>
      <c r="Q36" s="176">
        <f>O36*1000/'Indicator Data'!AZ38</f>
        <v>0</v>
      </c>
      <c r="R36" s="171">
        <f t="shared" si="6"/>
        <v>0</v>
      </c>
      <c r="S36" s="165">
        <f t="shared" si="7"/>
        <v>0</v>
      </c>
      <c r="T36" s="171">
        <f>IF('Indicator Data'!Z38="No data","x",IF('Indicator Data'!Z38&gt;T$195,10,IF('Indicator Data'!Z38&lt;T$194,0,10-(T$195-'Indicator Data'!Z38)/(T$195-T$194)*10)))</f>
        <v>0.14128931109051557</v>
      </c>
      <c r="U36" s="171">
        <f>IF('Indicator Data'!Y38="No data","x",IF('Indicator Data'!Y38&gt;U$195,10,IF('Indicator Data'!Y38&lt;U$194,0,10-(U$195-'Indicator Data'!Y38)/(U$195-U$194)*10)))</f>
        <v>0.75100383986928065</v>
      </c>
      <c r="V36" s="171">
        <f>IF('Indicator Data'!AB38="No data","x",IF('Indicator Data'!AB38&gt;V$195,10,IF('Indicator Data'!AB38&lt;V$194,0,10-(V$195-'Indicator Data'!AB38)/(V$195-V$194)*10)))</f>
        <v>0</v>
      </c>
      <c r="W36" s="169">
        <f t="shared" si="8"/>
        <v>0.29743105031993206</v>
      </c>
      <c r="X36" s="84" t="s">
        <v>943</v>
      </c>
      <c r="Y36" s="84" t="s">
        <v>944</v>
      </c>
      <c r="Z36" s="85" t="s">
        <v>945</v>
      </c>
      <c r="AA36" s="175">
        <f>('Indicator Data'!AG38+'Indicator Data'!AF38*0.5+'Indicator Data'!AE38*0.25)/1000</f>
        <v>600.80674999999997</v>
      </c>
      <c r="AB36" s="177">
        <f>AA36*1000/'Indicator Data'!AX38</f>
        <v>3.4098564516506176E-2</v>
      </c>
      <c r="AC36" s="169">
        <f t="shared" si="9"/>
        <v>3.4098564516506169</v>
      </c>
      <c r="AD36" s="171">
        <f>IF('Indicator Data'!AI38="No data","x",IF('Indicator Data'!AI38&lt;$AD$194,10,IF('Indicator Data'!AI38&gt;$AD$195,0,($AD$195-'Indicator Data'!AI38)/($AD$195-$AD$194)*10)))</f>
        <v>3.5999999999999996</v>
      </c>
      <c r="AE36" s="171">
        <f>IF('Indicator Data'!AJ38="No data","x",IF('Indicator Data'!AJ38&gt;$AE$195,10,IF('Indicator Data'!AJ38&lt;$AE$194,0,10-($AE$195-'Indicator Data'!AJ38)/($AE$195-$AE$194)*10)))</f>
        <v>0</v>
      </c>
      <c r="AF36" s="178">
        <f>IF('Indicator Data'!AK38="No data","x",IF('Indicator Data'!AK38&gt;$AF$195,10,IF('Indicator Data'!AK38&lt;$AF$194,0,10-($AF$195-'Indicator Data'!AK38)/($AF$195-$AF$194)*10)))</f>
        <v>4.3999999999999995</v>
      </c>
      <c r="AG36" s="178">
        <f>IF('Indicator Data'!AL38="No data","x",IF('Indicator Data'!AL38&gt;$AG$195,10,IF('Indicator Data'!AL38&lt;$AG$194,0,10-($AG$195-'Indicator Data'!AL38)/($AG$195-$AG$194)*10)))</f>
        <v>0.85999999999999943</v>
      </c>
      <c r="AH36" s="171">
        <f t="shared" si="10"/>
        <v>3.6919999999999993</v>
      </c>
      <c r="AI36" s="169">
        <f t="shared" si="11"/>
        <v>2.4306666666666663</v>
      </c>
      <c r="AJ36" s="167">
        <f t="shared" si="12"/>
        <v>2.1362930302392868</v>
      </c>
      <c r="AK36" s="163">
        <f t="shared" si="13"/>
        <v>1.1251108658389422</v>
      </c>
    </row>
    <row r="37" spans="1:37" s="104" customFormat="1" x14ac:dyDescent="0.2">
      <c r="A37" s="65" t="s">
        <v>377</v>
      </c>
      <c r="B37" s="69" t="s">
        <v>65</v>
      </c>
      <c r="C37" s="171">
        <f>IF('Indicator Data'!Q39="No data",IF((0.1284*LN('Indicator Data'!AW39)-0.4735)&gt;C$195,0,IF((0.1284*LN('Indicator Data'!AW39)-0.4735)&lt;C$194,10,(C$195-(0.1284*LN('Indicator Data'!AW39)-0.4735))/(C$195-C$194)*10)),IF('Indicator Data'!Q39&gt;C$195,0,IF('Indicator Data'!Q39&lt;C$194,10,(C$195-'Indicator Data'!Q39)/(C$195-C$194)*10)))</f>
        <v>7.1705794849068525</v>
      </c>
      <c r="D37" s="171">
        <f>IF('Indicator Data'!R39="No data","x",IF('Indicator Data'!R39&gt;D$195,10,IF('Indicator Data'!R39&lt;D$194,0,10-(D$195-'Indicator Data'!R39)/(D$195-D$194)*10)))</f>
        <v>6.0337314099677819</v>
      </c>
      <c r="E37" s="169">
        <f t="shared" si="0"/>
        <v>6.6381282930575018</v>
      </c>
      <c r="F37" s="171">
        <f>IF('Indicator Data'!AC39="No data","x",IF('Indicator Data'!AC39&gt;F$195,10,IF('Indicator Data'!AC39&lt;F$194,0,10-(F$195-'Indicator Data'!AC39)/(F$195-F$194)*10)))</f>
        <v>4.9573241718197449</v>
      </c>
      <c r="G37" s="171">
        <f>IF('Indicator Data'!AD39="No data","x",IF('Indicator Data'!AD39&gt;G$195,10,IF('Indicator Data'!AD39&lt;G$194,0,10-(G$195-'Indicator Data'!AD39)/(G$195-G$194)*10)))</f>
        <v>4.2650000000000006</v>
      </c>
      <c r="H37" s="169">
        <f t="shared" si="1"/>
        <v>4.6111620859098732</v>
      </c>
      <c r="I37" s="174">
        <f>SUM(IF('Indicator Data'!S39="No data",0,'Indicator Data'!S39/1000000),SUM('Indicator Data'!T39:U39))</f>
        <v>-850.914085</v>
      </c>
      <c r="J37" s="174">
        <f>I37/'Indicator Data'!AX39*1000000</f>
        <v>-0.62687978679514944</v>
      </c>
      <c r="K37" s="171">
        <f t="shared" si="2"/>
        <v>0</v>
      </c>
      <c r="L37" s="171">
        <f>IF('Indicator Data'!V39="No data","x",IF('Indicator Data'!V39&gt;L$195,10,IF('Indicator Data'!V39&lt;L$194,0,10-(L$195-'Indicator Data'!V39)/(L$195-L$194)*10)))</f>
        <v>0</v>
      </c>
      <c r="M37" s="169">
        <f t="shared" si="3"/>
        <v>0</v>
      </c>
      <c r="N37" s="161">
        <f t="shared" si="4"/>
        <v>4.4718546680062197</v>
      </c>
      <c r="O37" s="175">
        <f>IF('Indicator Data'!AH39="No data",0,('Indicator Data'!AH39)/1000)</f>
        <v>6.0285399999999996</v>
      </c>
      <c r="P37" s="171">
        <f t="shared" si="5"/>
        <v>2.600707156156866</v>
      </c>
      <c r="Q37" s="176">
        <f>O37*1000/'Indicator Data'!AZ39</f>
        <v>3.1258696254448001E-5</v>
      </c>
      <c r="R37" s="171">
        <f t="shared" si="6"/>
        <v>0</v>
      </c>
      <c r="S37" s="165">
        <f t="shared" si="7"/>
        <v>1.300353578078433</v>
      </c>
      <c r="T37" s="171">
        <f>IF('Indicator Data'!Z39="No data","x",IF('Indicator Data'!Z39&gt;T$195,10,IF('Indicator Data'!Z39&lt;T$194,0,10-(T$195-'Indicator Data'!Z39)/(T$195-T$194)*10)))</f>
        <v>7.5026104417672101E-2</v>
      </c>
      <c r="U37" s="171">
        <f>IF('Indicator Data'!Y39="No data","x",IF('Indicator Data'!Y39&gt;U$195,10,IF('Indicator Data'!Y39&lt;U$194,0,10-(U$195-'Indicator Data'!Y39)/(U$195-U$194)*10)))</f>
        <v>0.80624910130718952</v>
      </c>
      <c r="V37" s="171">
        <f>IF('Indicator Data'!AB39="No data","x",IF('Indicator Data'!AB39&gt;V$195,10,IF('Indicator Data'!AB39&lt;V$194,0,10-(V$195-'Indicator Data'!AB39)/(V$195-V$194)*10)))</f>
        <v>3.0682129992065654E-4</v>
      </c>
      <c r="W37" s="169">
        <f t="shared" si="8"/>
        <v>0.29386067567492741</v>
      </c>
      <c r="X37" s="84" t="s">
        <v>943</v>
      </c>
      <c r="Y37" s="84" t="s">
        <v>944</v>
      </c>
      <c r="Z37" s="85" t="s">
        <v>945</v>
      </c>
      <c r="AA37" s="175">
        <f>('Indicator Data'!AG39+'Indicator Data'!AF39*0.5+'Indicator Data'!AE39*0.25)/1000</f>
        <v>21692.845249999998</v>
      </c>
      <c r="AB37" s="177">
        <f>AA37*1000/'Indicator Data'!AX39</f>
        <v>1.5981409222178021E-2</v>
      </c>
      <c r="AC37" s="169">
        <f t="shared" si="9"/>
        <v>1.5981409222178016</v>
      </c>
      <c r="AD37" s="171">
        <f>IF('Indicator Data'!AI39="No data","x",IF('Indicator Data'!AI39&lt;$AD$194,10,IF('Indicator Data'!AI39&gt;$AD$195,0,($AD$195-'Indicator Data'!AI39)/($AD$195-$AD$194)*10)))</f>
        <v>3.0666666666666664</v>
      </c>
      <c r="AE37" s="171">
        <f>IF('Indicator Data'!AJ39="No data","x",IF('Indicator Data'!AJ39&gt;$AE$195,10,IF('Indicator Data'!AJ39&lt;$AE$194,0,10-($AE$195-'Indicator Data'!AJ39)/($AE$195-$AE$194)*10)))</f>
        <v>1.8666666666666671</v>
      </c>
      <c r="AF37" s="178">
        <f>IF('Indicator Data'!AK39="No data","x",IF('Indicator Data'!AK39&gt;$AF$195,10,IF('Indicator Data'!AK39&lt;$AF$194,0,10-($AF$195-'Indicator Data'!AK39)/($AF$195-$AF$194)*10)))</f>
        <v>7.3333333333333339</v>
      </c>
      <c r="AG37" s="178">
        <f>IF('Indicator Data'!AL39="No data","x",IF('Indicator Data'!AL39&gt;$AG$195,10,IF('Indicator Data'!AL39&lt;$AG$194,0,10-($AG$195-'Indicator Data'!AL39)/($AG$195-$AG$194)*10)))</f>
        <v>0.74000000000000021</v>
      </c>
      <c r="AH37" s="171">
        <f t="shared" si="10"/>
        <v>6.0146666666666668</v>
      </c>
      <c r="AI37" s="169">
        <f t="shared" si="11"/>
        <v>3.6493333333333333</v>
      </c>
      <c r="AJ37" s="167">
        <f t="shared" si="12"/>
        <v>1.9540008468558905</v>
      </c>
      <c r="AK37" s="163">
        <f t="shared" si="13"/>
        <v>1.6328101818383582</v>
      </c>
    </row>
    <row r="38" spans="1:37" s="104" customFormat="1" x14ac:dyDescent="0.2">
      <c r="A38" s="65" t="s">
        <v>67</v>
      </c>
      <c r="B38" s="69" t="s">
        <v>66</v>
      </c>
      <c r="C38" s="171">
        <f>IF('Indicator Data'!Q40="No data",IF((0.1284*LN('Indicator Data'!AW40)-0.4735)&gt;C$195,0,IF((0.1284*LN('Indicator Data'!AW40)-0.4735)&lt;C$194,10,(C$195-(0.1284*LN('Indicator Data'!AW40)-0.4735))/(C$195-C$194)*10)),IF('Indicator Data'!Q40&gt;C$195,0,IF('Indicator Data'!Q40&lt;C$194,10,(C$195-'Indicator Data'!Q40)/(C$195-C$194)*10)))</f>
        <v>5.2225380150376877</v>
      </c>
      <c r="D38" s="171">
        <f>IF('Indicator Data'!R40="No data","x",IF('Indicator Data'!R40&gt;D$195,10,IF('Indicator Data'!R40&lt;D$194,0,10-(D$195-'Indicator Data'!R40)/(D$195-D$194)*10)))</f>
        <v>10</v>
      </c>
      <c r="E38" s="169">
        <f t="shared" si="0"/>
        <v>8.5532098237981842</v>
      </c>
      <c r="F38" s="171">
        <f>IF('Indicator Data'!AC40="No data","x",IF('Indicator Data'!AC40&gt;F$195,10,IF('Indicator Data'!AC40&lt;F$194,0,10-(F$195-'Indicator Data'!AC40)/(F$195-F$194)*10)))</f>
        <v>4.9865268767942492</v>
      </c>
      <c r="G38" s="171">
        <f>IF('Indicator Data'!AD40="No data","x",IF('Indicator Data'!AD40&gt;G$195,10,IF('Indicator Data'!AD40&lt;G$194,0,10-(G$195-'Indicator Data'!AD40)/(G$195-G$194)*10)))</f>
        <v>7.7274999999999991</v>
      </c>
      <c r="H38" s="169">
        <f t="shared" si="1"/>
        <v>6.3570134383971242</v>
      </c>
      <c r="I38" s="174">
        <f>SUM(IF('Indicator Data'!S40="No data",0,'Indicator Data'!S40/1000000),SUM('Indicator Data'!T40:U40))</f>
        <v>1962.635023</v>
      </c>
      <c r="J38" s="174">
        <f>I38/'Indicator Data'!AX40*1000000</f>
        <v>40.616265669427456</v>
      </c>
      <c r="K38" s="171">
        <f t="shared" si="2"/>
        <v>0.81232531338854841</v>
      </c>
      <c r="L38" s="171">
        <f>IF('Indicator Data'!V40="No data","x",IF('Indicator Data'!V40&gt;L$195,10,IF('Indicator Data'!V40&lt;L$194,0,10-(L$195-'Indicator Data'!V40)/(L$195-L$194)*10)))</f>
        <v>0.14369770240088187</v>
      </c>
      <c r="M38" s="169">
        <f t="shared" si="3"/>
        <v>0.47801150789471514</v>
      </c>
      <c r="N38" s="161">
        <f t="shared" si="4"/>
        <v>5.9853611484720517</v>
      </c>
      <c r="O38" s="175">
        <f>IF('Indicator Data'!AH40="No data",0,('Indicator Data'!AH40)/1000)</f>
        <v>590.53081999999995</v>
      </c>
      <c r="P38" s="171">
        <f t="shared" si="5"/>
        <v>9.2374752283818395</v>
      </c>
      <c r="Q38" s="176">
        <f>O38*1000/'Indicator Data'!AZ40</f>
        <v>0.12850669951740146</v>
      </c>
      <c r="R38" s="171">
        <f t="shared" si="6"/>
        <v>10</v>
      </c>
      <c r="S38" s="165">
        <f t="shared" si="7"/>
        <v>9.6187376141909198</v>
      </c>
      <c r="T38" s="171">
        <f>IF('Indicator Data'!Z40="No data","x",IF('Indicator Data'!Z40&gt;T$195,10,IF('Indicator Data'!Z40&lt;T$194,0,10-(T$195-'Indicator Data'!Z40)/(T$195-T$194)*10)))</f>
        <v>0.62569894964473249</v>
      </c>
      <c r="U38" s="171">
        <f>IF('Indicator Data'!Y40="No data","x",IF('Indicator Data'!Y40&gt;U$195,10,IF('Indicator Data'!Y40&lt;U$194,0,10-(U$195-'Indicator Data'!Y40)/(U$195-U$194)*10)))</f>
        <v>0.91455302287581652</v>
      </c>
      <c r="V38" s="171">
        <f>IF('Indicator Data'!AB40="No data","x",IF('Indicator Data'!AB40&gt;V$195,10,IF('Indicator Data'!AB40&lt;V$194,0,10-(V$195-'Indicator Data'!AB40)/(V$195-V$194)*10)))</f>
        <v>8.2803563038371664E-3</v>
      </c>
      <c r="W38" s="169">
        <f t="shared" si="8"/>
        <v>0.51617744294146206</v>
      </c>
      <c r="X38" s="84" t="s">
        <v>943</v>
      </c>
      <c r="Y38" s="84" t="s">
        <v>944</v>
      </c>
      <c r="Z38" s="85" t="s">
        <v>945</v>
      </c>
      <c r="AA38" s="175">
        <f>('Indicator Data'!AG40+'Indicator Data'!AF40*0.5+'Indicator Data'!AE40*0.25)/1000</f>
        <v>54.465499999999999</v>
      </c>
      <c r="AB38" s="177">
        <f>AA38*1000/'Indicator Data'!AX40</f>
        <v>1.1271505867844695E-3</v>
      </c>
      <c r="AC38" s="169">
        <f t="shared" si="9"/>
        <v>0.11271505867844667</v>
      </c>
      <c r="AD38" s="171">
        <f>IF('Indicator Data'!AI40="No data","x",IF('Indicator Data'!AI40&lt;$AD$194,10,IF('Indicator Data'!AI40&gt;$AD$195,0,($AD$195-'Indicator Data'!AI40)/($AD$195-$AD$194)*10)))</f>
        <v>4.1333333333333329</v>
      </c>
      <c r="AE38" s="171">
        <f>IF('Indicator Data'!AJ40="No data","x",IF('Indicator Data'!AJ40&gt;$AE$195,10,IF('Indicator Data'!AJ40&lt;$AE$194,0,10-($AE$195-'Indicator Data'!AJ40)/($AE$195-$AE$194)*10)))</f>
        <v>2.1333333333333329</v>
      </c>
      <c r="AF38" s="178">
        <f>IF('Indicator Data'!AK40="No data","x",IF('Indicator Data'!AK40&gt;$AF$195,10,IF('Indicator Data'!AK40&lt;$AF$194,0,10-($AF$195-'Indicator Data'!AK40)/($AF$195-$AF$194)*10)))</f>
        <v>4.5333333333333323</v>
      </c>
      <c r="AG38" s="178">
        <f>IF('Indicator Data'!AL40="No data","x",IF('Indicator Data'!AL40&gt;$AG$195,10,IF('Indicator Data'!AL40&lt;$AG$194,0,10-($AG$195-'Indicator Data'!AL40)/($AG$195-$AG$194)*10)))</f>
        <v>0.40000000000000036</v>
      </c>
      <c r="AH38" s="171">
        <f t="shared" si="10"/>
        <v>3.7066666666666661</v>
      </c>
      <c r="AI38" s="169">
        <f t="shared" si="11"/>
        <v>3.3244444444444441</v>
      </c>
      <c r="AJ38" s="167">
        <f t="shared" si="12"/>
        <v>1.4299734984060861</v>
      </c>
      <c r="AK38" s="163">
        <f t="shared" si="13"/>
        <v>7.3100753058024859</v>
      </c>
    </row>
    <row r="39" spans="1:37" s="104" customFormat="1" x14ac:dyDescent="0.2">
      <c r="A39" s="65" t="s">
        <v>69</v>
      </c>
      <c r="B39" s="69" t="s">
        <v>68</v>
      </c>
      <c r="C39" s="171">
        <f>IF('Indicator Data'!Q41="No data",IF((0.1284*LN('Indicator Data'!AW41)-0.4735)&gt;C$195,0,IF((0.1284*LN('Indicator Data'!AW41)-0.4735)&lt;C$194,10,(C$195-(0.1284*LN('Indicator Data'!AW41)-0.4735))/(C$195-C$194)*10)),IF('Indicator Data'!Q41&gt;C$195,0,IF('Indicator Data'!Q41&lt;C$194,10,(C$195-'Indicator Data'!Q41)/(C$195-C$194)*10)))</f>
        <v>7.8429425515833309</v>
      </c>
      <c r="D39" s="171" t="str">
        <f>IF('Indicator Data'!R41="No data","x",IF('Indicator Data'!R41&gt;D$195,10,IF('Indicator Data'!R41&lt;D$194,0,10-(D$195-'Indicator Data'!R41)/(D$195-D$194)*10)))</f>
        <v>x</v>
      </c>
      <c r="E39" s="169">
        <f t="shared" si="0"/>
        <v>7.8429425515833309</v>
      </c>
      <c r="F39" s="171" t="str">
        <f>IF('Indicator Data'!AC41="No data","x",IF('Indicator Data'!AC41&gt;F$195,10,IF('Indicator Data'!AC41&lt;F$194,0,10-(F$195-'Indicator Data'!AC41)/(F$195-F$194)*10)))</f>
        <v>x</v>
      </c>
      <c r="G39" s="171">
        <f>IF('Indicator Data'!AD41="No data","x",IF('Indicator Data'!AD41&gt;G$195,10,IF('Indicator Data'!AD41&lt;G$194,0,10-(G$195-'Indicator Data'!AD41)/(G$195-G$194)*10)))</f>
        <v>9.8249999999999993</v>
      </c>
      <c r="H39" s="169">
        <f t="shared" si="1"/>
        <v>9.8249999999999993</v>
      </c>
      <c r="I39" s="174">
        <f>SUM(IF('Indicator Data'!S41="No data",0,'Indicator Data'!S41/1000000),SUM('Indicator Data'!T41:U41))</f>
        <v>127.39501200000001</v>
      </c>
      <c r="J39" s="174">
        <f>I39/'Indicator Data'!AX41*1000000</f>
        <v>173.34612207909194</v>
      </c>
      <c r="K39" s="171">
        <f t="shared" si="2"/>
        <v>3.4669224415818389</v>
      </c>
      <c r="L39" s="171">
        <f>IF('Indicator Data'!V41="No data","x",IF('Indicator Data'!V41&gt;L$195,10,IF('Indicator Data'!V41&lt;L$194,0,10-(L$195-'Indicator Data'!V41)/(L$195-L$194)*10)))</f>
        <v>7.6958020696588543</v>
      </c>
      <c r="M39" s="169">
        <f t="shared" si="3"/>
        <v>5.5813622556203466</v>
      </c>
      <c r="N39" s="161">
        <f t="shared" si="4"/>
        <v>7.7730618396967515</v>
      </c>
      <c r="O39" s="175">
        <f>IF('Indicator Data'!AH41="No data",0,('Indicator Data'!AH41)/1000)</f>
        <v>0</v>
      </c>
      <c r="P39" s="171">
        <f t="shared" si="5"/>
        <v>0</v>
      </c>
      <c r="Q39" s="176">
        <f>O39*1000/'Indicator Data'!AZ41</f>
        <v>0</v>
      </c>
      <c r="R39" s="171">
        <f t="shared" si="6"/>
        <v>0</v>
      </c>
      <c r="S39" s="165">
        <f t="shared" si="7"/>
        <v>0</v>
      </c>
      <c r="T39" s="171">
        <f>IF('Indicator Data'!Z41="No data","x",IF('Indicator Data'!Z41&gt;T$195,10,IF('Indicator Data'!Z41&lt;T$194,0,10-(T$195-'Indicator Data'!Z41)/(T$195-T$194)*10)))</f>
        <v>3.6473123262226181E-4</v>
      </c>
      <c r="U39" s="171">
        <f>IF('Indicator Data'!Y41="No data","x",IF('Indicator Data'!Y41&gt;U$195,10,IF('Indicator Data'!Y41&lt;U$194,0,10-(U$195-'Indicator Data'!Y41)/(U$195-U$194)*10)))</f>
        <v>10</v>
      </c>
      <c r="V39" s="171">
        <f>IF('Indicator Data'!AB41="No data","x",IF('Indicator Data'!AB41&gt;V$195,10,IF('Indicator Data'!AB41&lt;V$194,0,10-(V$195-'Indicator Data'!AB41)/(V$195-V$194)*10)))</f>
        <v>5.2707204385277988</v>
      </c>
      <c r="W39" s="169">
        <f t="shared" si="8"/>
        <v>5.0903617232534737</v>
      </c>
      <c r="X39" s="84" t="s">
        <v>943</v>
      </c>
      <c r="Y39" s="84" t="s">
        <v>944</v>
      </c>
      <c r="Z39" s="85" t="s">
        <v>945</v>
      </c>
      <c r="AA39" s="175">
        <f>('Indicator Data'!AG41+'Indicator Data'!AF41*0.5+'Indicator Data'!AE41*0.25)/1000</f>
        <v>23.07225</v>
      </c>
      <c r="AB39" s="177">
        <f>AA39*1000/'Indicator Data'!AX41</f>
        <v>3.1394361540146708E-2</v>
      </c>
      <c r="AC39" s="169">
        <f t="shared" si="9"/>
        <v>3.1394361540146711</v>
      </c>
      <c r="AD39" s="171">
        <f>IF('Indicator Data'!AI41="No data","x",IF('Indicator Data'!AI41&lt;$AD$194,10,IF('Indicator Data'!AI41&gt;$AD$195,0,($AD$195-'Indicator Data'!AI41)/($AD$195-$AD$194)*10)))</f>
        <v>9.6</v>
      </c>
      <c r="AE39" s="171">
        <f>IF('Indicator Data'!AJ41="No data","x",IF('Indicator Data'!AJ41&gt;$AE$195,10,IF('Indicator Data'!AJ41&lt;$AE$194,0,10-($AE$195-'Indicator Data'!AJ41)/($AE$195-$AE$194)*10)))</f>
        <v>0</v>
      </c>
      <c r="AF39" s="178" t="str">
        <f>IF('Indicator Data'!AK41="No data","x",IF('Indicator Data'!AK41&gt;$AF$195,10,IF('Indicator Data'!AK41&lt;$AF$194,0,10-($AF$195-'Indicator Data'!AK41)/($AF$195-$AF$194)*10)))</f>
        <v>x</v>
      </c>
      <c r="AG39" s="178" t="str">
        <f>IF('Indicator Data'!AL41="No data","x",IF('Indicator Data'!AL41&gt;$AG$195,10,IF('Indicator Data'!AL41&lt;$AG$194,0,10-($AG$195-'Indicator Data'!AL41)/($AG$195-$AG$194)*10)))</f>
        <v>x</v>
      </c>
      <c r="AH39" s="171" t="str">
        <f t="shared" si="10"/>
        <v>x</v>
      </c>
      <c r="AI39" s="169">
        <f t="shared" si="11"/>
        <v>4.8</v>
      </c>
      <c r="AJ39" s="167">
        <f t="shared" si="12"/>
        <v>4.3952456675055043</v>
      </c>
      <c r="AK39" s="163">
        <f t="shared" si="13"/>
        <v>2.4727821551628941</v>
      </c>
    </row>
    <row r="40" spans="1:37" s="104" customFormat="1" x14ac:dyDescent="0.2">
      <c r="A40" s="65" t="s">
        <v>375</v>
      </c>
      <c r="B40" s="69" t="s">
        <v>71</v>
      </c>
      <c r="C40" s="171">
        <f>IF('Indicator Data'!Q42="No data",IF((0.1284*LN('Indicator Data'!AW42)-0.4735)&gt;C$195,0,IF((0.1284*LN('Indicator Data'!AW42)-0.4735)&lt;C$194,10,(C$195-(0.1284*LN('Indicator Data'!AW42)-0.4735))/(C$195-C$194)*10)),IF('Indicator Data'!Q42&gt;C$195,0,IF('Indicator Data'!Q42&lt;C$194,10,(C$195-'Indicator Data'!Q42)/(C$195-C$194)*10)))</f>
        <v>9.77098021659436</v>
      </c>
      <c r="D40" s="171" t="str">
        <f>IF('Indicator Data'!R42="No data","x",IF('Indicator Data'!R42&gt;D$195,10,IF('Indicator Data'!R42&lt;D$194,0,10-(D$195-'Indicator Data'!R42)/(D$195-D$194)*10)))</f>
        <v>x</v>
      </c>
      <c r="E40" s="169">
        <f t="shared" si="0"/>
        <v>9.77098021659436</v>
      </c>
      <c r="F40" s="171">
        <f>IF('Indicator Data'!AC42="No data","x",IF('Indicator Data'!AC42&gt;F$195,10,IF('Indicator Data'!AC42&lt;F$194,0,10-(F$195-'Indicator Data'!AC42)/(F$195-F$194)*10)))</f>
        <v>7.3414317601578132</v>
      </c>
      <c r="G40" s="171">
        <f>IF('Indicator Data'!AD42="No data","x",IF('Indicator Data'!AD42&gt;G$195,10,IF('Indicator Data'!AD42&lt;G$194,0,10-(G$195-'Indicator Data'!AD42)/(G$195-G$194)*10)))</f>
        <v>5.58</v>
      </c>
      <c r="H40" s="169">
        <f t="shared" si="1"/>
        <v>6.4607158800789062</v>
      </c>
      <c r="I40" s="174">
        <f>SUM(IF('Indicator Data'!S42="No data",0,'Indicator Data'!S42/1000000),SUM('Indicator Data'!T42:U42))</f>
        <v>425.18823099999997</v>
      </c>
      <c r="J40" s="174">
        <f>I40/'Indicator Data'!AX42*1000000</f>
        <v>95.598788523870667</v>
      </c>
      <c r="K40" s="171">
        <f t="shared" si="2"/>
        <v>1.9119757704774134</v>
      </c>
      <c r="L40" s="171">
        <f>IF('Indicator Data'!V42="No data","x",IF('Indicator Data'!V42&gt;L$195,10,IF('Indicator Data'!V42&lt;L$194,0,10-(L$195-'Indicator Data'!V42)/(L$195-L$194)*10)))</f>
        <v>0.85304564042820985</v>
      </c>
      <c r="M40" s="169">
        <f t="shared" si="3"/>
        <v>1.3825107054528116</v>
      </c>
      <c r="N40" s="161">
        <f t="shared" si="4"/>
        <v>6.8462967546801101</v>
      </c>
      <c r="O40" s="175">
        <f>IF('Indicator Data'!AH42="No data",0,('Indicator Data'!AH42)/1000)</f>
        <v>1.6431600000000002</v>
      </c>
      <c r="P40" s="171">
        <f t="shared" si="5"/>
        <v>0.71893284734774632</v>
      </c>
      <c r="Q40" s="176">
        <f>O40*1000/'Indicator Data'!AZ42</f>
        <v>7.1935277687788391E-3</v>
      </c>
      <c r="R40" s="171">
        <f t="shared" si="6"/>
        <v>5.1895146488745523</v>
      </c>
      <c r="S40" s="165">
        <f t="shared" si="7"/>
        <v>2.9542237481111493</v>
      </c>
      <c r="T40" s="171">
        <f>IF('Indicator Data'!Z42="No data","x",IF('Indicator Data'!Z42&gt;T$195,10,IF('Indicator Data'!Z42&lt;T$194,0,10-(T$195-'Indicator Data'!Z42)/(T$195-T$194)*10)))</f>
        <v>1.5173090824837807</v>
      </c>
      <c r="U40" s="171">
        <f>IF('Indicator Data'!Y42="No data","x",IF('Indicator Data'!Y42&gt;U$195,10,IF('Indicator Data'!Y42&lt;U$194,0,10-(U$195-'Indicator Data'!Y42)/(U$195-U$194)*10)))</f>
        <v>8.0972957516339861</v>
      </c>
      <c r="V40" s="171">
        <f>IF('Indicator Data'!AB42="No data","x",IF('Indicator Data'!AB42&gt;V$195,10,IF('Indicator Data'!AB42&lt;V$194,0,10-(V$195-'Indicator Data'!AB42)/(V$195-V$194)*10)))</f>
        <v>9.8549725920125297</v>
      </c>
      <c r="W40" s="169">
        <f t="shared" si="8"/>
        <v>6.4898591420434322</v>
      </c>
      <c r="X40" s="84" t="s">
        <v>943</v>
      </c>
      <c r="Y40" s="84" t="s">
        <v>944</v>
      </c>
      <c r="Z40" s="85" t="s">
        <v>945</v>
      </c>
      <c r="AA40" s="175">
        <f>('Indicator Data'!AG42+'Indicator Data'!AF42*0.5+'Indicator Data'!AE42*0.25)/1000</f>
        <v>2.4177499999999998</v>
      </c>
      <c r="AB40" s="177">
        <f>AA40*1000/'Indicator Data'!AX42</f>
        <v>5.4360387729920098E-4</v>
      </c>
      <c r="AC40" s="169">
        <f t="shared" si="9"/>
        <v>5.4360387729918358E-2</v>
      </c>
      <c r="AD40" s="171">
        <f>IF('Indicator Data'!AI42="No data","x",IF('Indicator Data'!AI42&lt;$AD$194,10,IF('Indicator Data'!AI42&gt;$AD$195,0,($AD$195-'Indicator Data'!AI42)/($AD$195-$AD$194)*10)))</f>
        <v>6.8000000000000007</v>
      </c>
      <c r="AE40" s="171">
        <f>IF('Indicator Data'!AJ42="No data","x",IF('Indicator Data'!AJ42&gt;$AE$195,10,IF('Indicator Data'!AJ42&lt;$AE$194,0,10-($AE$195-'Indicator Data'!AJ42)/($AE$195-$AE$194)*10)))</f>
        <v>8.8333333333333339</v>
      </c>
      <c r="AF40" s="178">
        <f>IF('Indicator Data'!AK42="No data","x",IF('Indicator Data'!AK42&gt;$AF$195,10,IF('Indicator Data'!AK42&lt;$AF$194,0,10-($AF$195-'Indicator Data'!AK42)/($AF$195-$AF$194)*10)))</f>
        <v>10</v>
      </c>
      <c r="AG40" s="178">
        <f>IF('Indicator Data'!AL42="No data","x",IF('Indicator Data'!AL42&gt;$AG$195,10,IF('Indicator Data'!AL42&lt;$AG$194,0,10-($AG$195-'Indicator Data'!AL42)/($AG$195-$AG$194)*10)))</f>
        <v>0.99000000000000021</v>
      </c>
      <c r="AH40" s="171">
        <f t="shared" si="10"/>
        <v>8.1980000000000004</v>
      </c>
      <c r="AI40" s="169">
        <f t="shared" si="11"/>
        <v>7.9437777777777789</v>
      </c>
      <c r="AJ40" s="167">
        <f t="shared" si="12"/>
        <v>5.6615652369703673</v>
      </c>
      <c r="AK40" s="163">
        <f t="shared" si="13"/>
        <v>4.4439279071735438</v>
      </c>
    </row>
    <row r="41" spans="1:37" s="104" customFormat="1" x14ac:dyDescent="0.2">
      <c r="A41" s="65" t="s">
        <v>879</v>
      </c>
      <c r="B41" s="69" t="s">
        <v>70</v>
      </c>
      <c r="C41" s="171">
        <f>IF('Indicator Data'!Q43="No data",IF((0.1284*LN('Indicator Data'!AW43)-0.4735)&gt;C$195,0,IF((0.1284*LN('Indicator Data'!AW43)-0.4735)&lt;C$194,10,(C$195-(0.1284*LN('Indicator Data'!AW43)-0.4735))/(C$195-C$194)*10)),IF('Indicator Data'!Q43&gt;C$195,0,IF('Indicator Data'!Q43&lt;C$194,10,(C$195-'Indicator Data'!Q43)/(C$195-C$194)*10)))</f>
        <v>10</v>
      </c>
      <c r="D41" s="171" t="str">
        <f>IF('Indicator Data'!R43="No data","x",IF('Indicator Data'!R43&gt;D$195,10,IF('Indicator Data'!R43&lt;D$194,0,10-(D$195-'Indicator Data'!R43)/(D$195-D$194)*10)))</f>
        <v>x</v>
      </c>
      <c r="E41" s="169">
        <f t="shared" si="0"/>
        <v>10</v>
      </c>
      <c r="F41" s="171">
        <f>IF('Indicator Data'!AC43="No data","x",IF('Indicator Data'!AC43&gt;F$195,10,IF('Indicator Data'!AC43&lt;F$194,0,10-(F$195-'Indicator Data'!AC43)/(F$195-F$194)*10)))</f>
        <v>9.1621259046836983</v>
      </c>
      <c r="G41" s="171">
        <f>IF('Indicator Data'!AD43="No data","x",IF('Indicator Data'!AD43&gt;G$195,10,IF('Indicator Data'!AD43&lt;G$194,0,10-(G$195-'Indicator Data'!AD43)/(G$195-G$194)*10)))</f>
        <v>4.8574999999999999</v>
      </c>
      <c r="H41" s="169">
        <f t="shared" si="1"/>
        <v>7.0098129523418491</v>
      </c>
      <c r="I41" s="174">
        <f>SUM(IF('Indicator Data'!S43="No data",0,'Indicator Data'!S43/1000000),SUM('Indicator Data'!T43:U43))</f>
        <v>4879.5795980000003</v>
      </c>
      <c r="J41" s="174">
        <f>I41/'Indicator Data'!AX43*1000000</f>
        <v>72.275423511594553</v>
      </c>
      <c r="K41" s="171">
        <f t="shared" si="2"/>
        <v>1.445508470231891</v>
      </c>
      <c r="L41" s="171">
        <f>IF('Indicator Data'!V43="No data","x",IF('Indicator Data'!V43&gt;L$195,10,IF('Indicator Data'!V43&lt;L$194,0,10-(L$195-'Indicator Data'!V43)/(L$195-L$194)*10)))</f>
        <v>7.3724017564384132</v>
      </c>
      <c r="M41" s="169">
        <f t="shared" si="3"/>
        <v>4.4089551133351517</v>
      </c>
      <c r="N41" s="161">
        <f t="shared" si="4"/>
        <v>7.85469201641925</v>
      </c>
      <c r="O41" s="175">
        <f>IF('Indicator Data'!AH43="No data",0,('Indicator Data'!AH43)/1000)</f>
        <v>76.270139999999998</v>
      </c>
      <c r="P41" s="171">
        <f t="shared" si="5"/>
        <v>6.2745151452401071</v>
      </c>
      <c r="Q41" s="176">
        <f>O41*1000/'Indicator Data'!AZ43</f>
        <v>2.5084455559451078E-2</v>
      </c>
      <c r="R41" s="171">
        <f t="shared" si="6"/>
        <v>7.0618665214152596</v>
      </c>
      <c r="S41" s="165">
        <f t="shared" si="7"/>
        <v>6.6681908333276834</v>
      </c>
      <c r="T41" s="171">
        <f>IF('Indicator Data'!Z43="No data","x",IF('Indicator Data'!Z43&gt;T$195,10,IF('Indicator Data'!Z43&lt;T$194,0,10-(T$195-'Indicator Data'!Z43)/(T$195-T$194)*10)))</f>
        <v>1.2313157244362074</v>
      </c>
      <c r="U41" s="171">
        <f>IF('Indicator Data'!Y43="No data","x",IF('Indicator Data'!Y43&gt;U$195,10,IF('Indicator Data'!Y43&lt;U$194,0,10-(U$195-'Indicator Data'!Y43)/(U$195-U$194)*10)))</f>
        <v>10</v>
      </c>
      <c r="V41" s="171">
        <f>IF('Indicator Data'!AB43="No data","x",IF('Indicator Data'!AB43&gt;V$195,10,IF('Indicator Data'!AB43&lt;V$194,0,10-(V$195-'Indicator Data'!AB43)/(V$195-V$194)*10)))</f>
        <v>10</v>
      </c>
      <c r="W41" s="169">
        <f t="shared" si="8"/>
        <v>7.0771052414787361</v>
      </c>
      <c r="X41" s="84" t="s">
        <v>943</v>
      </c>
      <c r="Y41" s="84" t="s">
        <v>944</v>
      </c>
      <c r="Z41" s="85" t="s">
        <v>945</v>
      </c>
      <c r="AA41" s="175">
        <f>('Indicator Data'!AG43+'Indicator Data'!AF43*0.5+'Indicator Data'!AE43*0.25)/1000</f>
        <v>12.5985</v>
      </c>
      <c r="AB41" s="177">
        <f>AA41*1000/'Indicator Data'!AX43</f>
        <v>1.8660663379362378E-4</v>
      </c>
      <c r="AC41" s="169">
        <f t="shared" si="9"/>
        <v>1.8660663379360898E-2</v>
      </c>
      <c r="AD41" s="171">
        <f>IF('Indicator Data'!AI43="No data","x",IF('Indicator Data'!AI43&lt;$AD$194,10,IF('Indicator Data'!AI43&gt;$AD$195,0,($AD$195-'Indicator Data'!AI43)/($AD$195-$AD$194)*10)))</f>
        <v>7.7333333333333334</v>
      </c>
      <c r="AE41" s="171">
        <f>IF('Indicator Data'!AJ43="No data","x",IF('Indicator Data'!AJ43&gt;$AE$195,10,IF('Indicator Data'!AJ43&lt;$AE$194,0,10-($AE$195-'Indicator Data'!AJ43)/($AE$195-$AE$194)*10)))</f>
        <v>10</v>
      </c>
      <c r="AF41" s="178" t="str">
        <f>IF('Indicator Data'!AK43="No data","x",IF('Indicator Data'!AK43&gt;$AF$195,10,IF('Indicator Data'!AK43&lt;$AF$194,0,10-($AF$195-'Indicator Data'!AK43)/($AF$195-$AF$194)*10)))</f>
        <v>x</v>
      </c>
      <c r="AG41" s="178" t="str">
        <f>IF('Indicator Data'!AL43="No data","x",IF('Indicator Data'!AL43&gt;$AG$195,10,IF('Indicator Data'!AL43&lt;$AG$194,0,10-($AG$195-'Indicator Data'!AL43)/($AG$195-$AG$194)*10)))</f>
        <v>x</v>
      </c>
      <c r="AH41" s="171" t="str">
        <f t="shared" si="10"/>
        <v>x</v>
      </c>
      <c r="AI41" s="169">
        <f t="shared" si="11"/>
        <v>8.8666666666666671</v>
      </c>
      <c r="AJ41" s="167">
        <f t="shared" si="12"/>
        <v>6.4628452378024823</v>
      </c>
      <c r="AK41" s="163">
        <f t="shared" si="13"/>
        <v>6.5666777355348334</v>
      </c>
    </row>
    <row r="42" spans="1:37" s="104" customFormat="1" x14ac:dyDescent="0.2">
      <c r="A42" s="65" t="s">
        <v>73</v>
      </c>
      <c r="B42" s="69" t="s">
        <v>72</v>
      </c>
      <c r="C42" s="171">
        <f>IF('Indicator Data'!Q44="No data",IF((0.1284*LN('Indicator Data'!AW44)-0.4735)&gt;C$195,0,IF((0.1284*LN('Indicator Data'!AW44)-0.4735)&lt;C$194,10,(C$195-(0.1284*LN('Indicator Data'!AW44)-0.4735))/(C$195-C$194)*10)),IF('Indicator Data'!Q44&gt;C$195,0,IF('Indicator Data'!Q44&lt;C$194,10,(C$195-'Indicator Data'!Q44)/(C$195-C$194)*10)))</f>
        <v>5.5347031275340157</v>
      </c>
      <c r="D42" s="171">
        <f>IF('Indicator Data'!R44="No data","x",IF('Indicator Data'!R44&gt;D$195,10,IF('Indicator Data'!R44&lt;D$194,0,10-(D$195-'Indicator Data'!R44)/(D$195-D$194)*10)))</f>
        <v>6.5762604341910116</v>
      </c>
      <c r="E42" s="169">
        <f t="shared" si="0"/>
        <v>6.0823759302622289</v>
      </c>
      <c r="F42" s="171">
        <f>IF('Indicator Data'!AC44="No data","x",IF('Indicator Data'!AC44&gt;F$195,10,IF('Indicator Data'!AC44&lt;F$194,0,10-(F$195-'Indicator Data'!AC44)/(F$195-F$194)*10)))</f>
        <v>5.581665805344425</v>
      </c>
      <c r="G42" s="171">
        <f>IF('Indicator Data'!AD44="No data","x",IF('Indicator Data'!AD44&gt;G$195,10,IF('Indicator Data'!AD44&lt;G$194,0,10-(G$195-'Indicator Data'!AD44)/(G$195-G$194)*10)))</f>
        <v>6.4324999999999992</v>
      </c>
      <c r="H42" s="169">
        <f t="shared" si="1"/>
        <v>6.0070829026722121</v>
      </c>
      <c r="I42" s="174">
        <f>SUM(IF('Indicator Data'!S44="No data",0,'Indicator Data'!S44/1000000),SUM('Indicator Data'!T44:U44))</f>
        <v>72.387437999999989</v>
      </c>
      <c r="J42" s="174">
        <f>I42/'Indicator Data'!AX44*1000000</f>
        <v>14.857342299092434</v>
      </c>
      <c r="K42" s="171">
        <f t="shared" si="2"/>
        <v>0.29714684598184782</v>
      </c>
      <c r="L42" s="171">
        <f>IF('Indicator Data'!V44="No data","x",IF('Indicator Data'!V44&gt;L$195,10,IF('Indicator Data'!V44&lt;L$194,0,10-(L$195-'Indicator Data'!V44)/(L$195-L$194)*10)))</f>
        <v>4.8938855483482868E-2</v>
      </c>
      <c r="M42" s="169">
        <f t="shared" si="3"/>
        <v>0.17304285073266534</v>
      </c>
      <c r="N42" s="161">
        <f t="shared" si="4"/>
        <v>4.5862194034823336</v>
      </c>
      <c r="O42" s="175">
        <f>IF('Indicator Data'!AH44="No data",0,('Indicator Data'!AH44)/1000)</f>
        <v>0.63554999999999995</v>
      </c>
      <c r="P42" s="171">
        <f t="shared" si="5"/>
        <v>0</v>
      </c>
      <c r="Q42" s="176">
        <f>O42*1000/'Indicator Data'!AZ44</f>
        <v>1.2397951719092903E-3</v>
      </c>
      <c r="R42" s="171">
        <f t="shared" si="6"/>
        <v>3.3635258474288374</v>
      </c>
      <c r="S42" s="165">
        <f t="shared" si="7"/>
        <v>1.6817629237144187</v>
      </c>
      <c r="T42" s="171">
        <f>IF('Indicator Data'!Z44="No data","x",IF('Indicator Data'!Z44&gt;T$195,10,IF('Indicator Data'!Z44&lt;T$194,0,10-(T$195-'Indicator Data'!Z44)/(T$195-T$194)*10)))</f>
        <v>0.13824374420759966</v>
      </c>
      <c r="U42" s="171">
        <f>IF('Indicator Data'!Y44="No data","x",IF('Indicator Data'!Y44&gt;U$195,10,IF('Indicator Data'!Y44&lt;U$194,0,10-(U$195-'Indicator Data'!Y44)/(U$195-U$194)*10)))</f>
        <v>0.48180441176470623</v>
      </c>
      <c r="V42" s="171">
        <f>IF('Indicator Data'!AB44="No data","x",IF('Indicator Data'!AB44&gt;V$195,10,IF('Indicator Data'!AB44&lt;V$194,0,10-(V$195-'Indicator Data'!AB44)/(V$195-V$194)*10)))</f>
        <v>2.0598402505811464E-4</v>
      </c>
      <c r="W42" s="169">
        <f t="shared" si="8"/>
        <v>0.20675137999912133</v>
      </c>
      <c r="X42" s="84" t="s">
        <v>943</v>
      </c>
      <c r="Y42" s="84" t="s">
        <v>944</v>
      </c>
      <c r="Z42" s="85" t="s">
        <v>945</v>
      </c>
      <c r="AA42" s="175">
        <f>('Indicator Data'!AG44+'Indicator Data'!AF44*0.5+'Indicator Data'!AE44*0.25)/1000</f>
        <v>2.57125</v>
      </c>
      <c r="AB42" s="177">
        <f>AA42*1000/'Indicator Data'!AX44</f>
        <v>5.2774269185409527E-4</v>
      </c>
      <c r="AC42" s="169">
        <f t="shared" si="9"/>
        <v>5.2774269185409395E-2</v>
      </c>
      <c r="AD42" s="171">
        <f>IF('Indicator Data'!AI44="No data","x",IF('Indicator Data'!AI44&lt;$AD$194,10,IF('Indicator Data'!AI44&gt;$AD$195,0,($AD$195-'Indicator Data'!AI44)/($AD$195-$AD$194)*10)))</f>
        <v>4.666666666666667</v>
      </c>
      <c r="AE42" s="171">
        <f>IF('Indicator Data'!AJ44="No data","x",IF('Indicator Data'!AJ44&gt;$AE$195,10,IF('Indicator Data'!AJ44&lt;$AE$194,0,10-($AE$195-'Indicator Data'!AJ44)/($AE$195-$AE$194)*10)))</f>
        <v>0.29999999999999893</v>
      </c>
      <c r="AF42" s="178" t="str">
        <f>IF('Indicator Data'!AK44="No data","x",IF('Indicator Data'!AK44&gt;$AF$195,10,IF('Indicator Data'!AK44&lt;$AF$194,0,10-($AF$195-'Indicator Data'!AK44)/($AF$195-$AF$194)*10)))</f>
        <v>x</v>
      </c>
      <c r="AG42" s="178" t="str">
        <f>IF('Indicator Data'!AL44="No data","x",IF('Indicator Data'!AL44&gt;$AG$195,10,IF('Indicator Data'!AL44&lt;$AG$194,0,10-($AG$195-'Indicator Data'!AL44)/($AG$195-$AG$194)*10)))</f>
        <v>x</v>
      </c>
      <c r="AH42" s="171" t="str">
        <f t="shared" si="10"/>
        <v>x</v>
      </c>
      <c r="AI42" s="169">
        <f t="shared" si="11"/>
        <v>2.4833333333333329</v>
      </c>
      <c r="AJ42" s="167">
        <f t="shared" si="12"/>
        <v>0.9783070399317515</v>
      </c>
      <c r="AK42" s="163">
        <f t="shared" si="13"/>
        <v>1.3363611039845402</v>
      </c>
    </row>
    <row r="43" spans="1:37" s="104" customFormat="1" x14ac:dyDescent="0.2">
      <c r="A43" s="65" t="s">
        <v>372</v>
      </c>
      <c r="B43" s="69" t="s">
        <v>74</v>
      </c>
      <c r="C43" s="171">
        <f>IF('Indicator Data'!Q45="No data",IF((0.1284*LN('Indicator Data'!AW45)-0.4735)&gt;C$195,0,IF((0.1284*LN('Indicator Data'!AW45)-0.4735)&lt;C$194,10,(C$195-(0.1284*LN('Indicator Data'!AW45)-0.4735))/(C$195-C$194)*10)),IF('Indicator Data'!Q45&gt;C$195,0,IF('Indicator Data'!Q45&lt;C$194,10,(C$195-'Indicator Data'!Q45)/(C$195-C$194)*10)))</f>
        <v>7.3387157327693151</v>
      </c>
      <c r="D43" s="171" t="str">
        <f>IF('Indicator Data'!R45="No data","x",IF('Indicator Data'!R45&gt;D$195,10,IF('Indicator Data'!R45&lt;D$194,0,10-(D$195-'Indicator Data'!R45)/(D$195-D$194)*10)))</f>
        <v>x</v>
      </c>
      <c r="E43" s="169">
        <f t="shared" si="0"/>
        <v>7.3387157327693151</v>
      </c>
      <c r="F43" s="171" t="str">
        <f>IF('Indicator Data'!AC45="No data","x",IF('Indicator Data'!AC45&gt;F$195,10,IF('Indicator Data'!AC45&lt;F$194,0,10-(F$195-'Indicator Data'!AC45)/(F$195-F$194)*10)))</f>
        <v>x</v>
      </c>
      <c r="G43" s="171">
        <f>IF('Indicator Data'!AD45="No data","x",IF('Indicator Data'!AD45&gt;G$195,10,IF('Indicator Data'!AD45&lt;G$194,0,10-(G$195-'Indicator Data'!AD45)/(G$195-G$194)*10)))</f>
        <v>4.125</v>
      </c>
      <c r="H43" s="169">
        <f t="shared" si="1"/>
        <v>4.125</v>
      </c>
      <c r="I43" s="174">
        <f>SUM(IF('Indicator Data'!S45="No data",0,'Indicator Data'!S45/1000000),SUM('Indicator Data'!T45:U45))</f>
        <v>4256.9666900000002</v>
      </c>
      <c r="J43" s="174">
        <f>I43/'Indicator Data'!AX45*1000000</f>
        <v>209.5367527977584</v>
      </c>
      <c r="K43" s="171">
        <f t="shared" si="2"/>
        <v>4.1907350559551668</v>
      </c>
      <c r="L43" s="171">
        <f>IF('Indicator Data'!V45="No data","x",IF('Indicator Data'!V45&gt;L$195,10,IF('Indicator Data'!V45&lt;L$194,0,10-(L$195-'Indicator Data'!V45)/(L$195-L$194)*10)))</f>
        <v>7.4193209887422693</v>
      </c>
      <c r="M43" s="169">
        <f t="shared" si="3"/>
        <v>5.8050280223487185</v>
      </c>
      <c r="N43" s="161">
        <f t="shared" si="4"/>
        <v>6.1518648719718376</v>
      </c>
      <c r="O43" s="175">
        <f>IF('Indicator Data'!AH45="No data",0,('Indicator Data'!AH45)/1000)</f>
        <v>23.06241</v>
      </c>
      <c r="P43" s="171">
        <f t="shared" si="5"/>
        <v>4.5430156289736487</v>
      </c>
      <c r="Q43" s="176">
        <f>O43*1000/'Indicator Data'!AZ45</f>
        <v>2.2261507736175606E-2</v>
      </c>
      <c r="R43" s="171">
        <f t="shared" si="6"/>
        <v>6.8569537295389305</v>
      </c>
      <c r="S43" s="165">
        <f t="shared" si="7"/>
        <v>5.6999846792562892</v>
      </c>
      <c r="T43" s="171">
        <f>IF('Indicator Data'!Z45="No data","x",IF('Indicator Data'!Z45&gt;T$195,10,IF('Indicator Data'!Z45&lt;T$194,0,10-(T$195-'Indicator Data'!Z45)/(T$195-T$194)*10)))</f>
        <v>1.5266573988260728</v>
      </c>
      <c r="U43" s="171">
        <f>IF('Indicator Data'!Y45="No data","x",IF('Indicator Data'!Y45&gt;U$195,10,IF('Indicator Data'!Y45&lt;U$194,0,10-(U$195-'Indicator Data'!Y45)/(U$195-U$194)*10)))</f>
        <v>8.8579166666666662</v>
      </c>
      <c r="V43" s="171">
        <f>IF('Indicator Data'!AB45="No data","x",IF('Indicator Data'!AB45&gt;V$195,10,IF('Indicator Data'!AB45&lt;V$194,0,10-(V$195-'Indicator Data'!AB45)/(V$195-V$194)*10)))</f>
        <v>10</v>
      </c>
      <c r="W43" s="169">
        <f t="shared" si="8"/>
        <v>6.7948580218309127</v>
      </c>
      <c r="X43" s="84" t="s">
        <v>943</v>
      </c>
      <c r="Y43" s="84" t="s">
        <v>944</v>
      </c>
      <c r="Z43" s="85" t="s">
        <v>945</v>
      </c>
      <c r="AA43" s="175">
        <f>('Indicator Data'!AG45+'Indicator Data'!AF45*0.5+'Indicator Data'!AE45*0.25)/1000</f>
        <v>0</v>
      </c>
      <c r="AB43" s="177">
        <f>AA43*1000/'Indicator Data'!AX45</f>
        <v>0</v>
      </c>
      <c r="AC43" s="169">
        <f t="shared" si="9"/>
        <v>0</v>
      </c>
      <c r="AD43" s="171">
        <f>IF('Indicator Data'!AI45="No data","x",IF('Indicator Data'!AI45&lt;$AD$194,10,IF('Indicator Data'!AI45&gt;$AD$195,0,($AD$195-'Indicator Data'!AI45)/($AD$195-$AD$194)*10)))</f>
        <v>2.9333333333333336</v>
      </c>
      <c r="AE43" s="171">
        <f>IF('Indicator Data'!AJ45="No data","x",IF('Indicator Data'!AJ45&gt;$AE$195,10,IF('Indicator Data'!AJ45&lt;$AE$194,0,10-($AE$195-'Indicator Data'!AJ45)/($AE$195-$AE$194)*10)))</f>
        <v>3.2333333333333334</v>
      </c>
      <c r="AF43" s="178">
        <f>IF('Indicator Data'!AK45="No data","x",IF('Indicator Data'!AK45&gt;$AF$195,10,IF('Indicator Data'!AK45&lt;$AF$194,0,10-($AF$195-'Indicator Data'!AK45)/($AF$195-$AF$194)*10)))</f>
        <v>7.7333333333333343</v>
      </c>
      <c r="AG43" s="178">
        <f>IF('Indicator Data'!AL45="No data","x",IF('Indicator Data'!AL45&gt;$AG$195,10,IF('Indicator Data'!AL45&lt;$AG$194,0,10-($AG$195-'Indicator Data'!AL45)/($AG$195-$AG$194)*10)))</f>
        <v>0.51999999999999957</v>
      </c>
      <c r="AH43" s="171">
        <f t="shared" si="10"/>
        <v>6.2906666666666675</v>
      </c>
      <c r="AI43" s="169">
        <f t="shared" si="11"/>
        <v>4.1524444444444448</v>
      </c>
      <c r="AJ43" s="167">
        <f t="shared" si="12"/>
        <v>4.1747747976240825</v>
      </c>
      <c r="AK43" s="163">
        <f t="shared" si="13"/>
        <v>4.9846608529155798</v>
      </c>
    </row>
    <row r="44" spans="1:37" s="104" customFormat="1" x14ac:dyDescent="0.2">
      <c r="A44" s="65" t="s">
        <v>76</v>
      </c>
      <c r="B44" s="69" t="s">
        <v>75</v>
      </c>
      <c r="C44" s="171">
        <f>IF('Indicator Data'!Q46="No data",IF((0.1284*LN('Indicator Data'!AW46)-0.4735)&gt;C$195,0,IF((0.1284*LN('Indicator Data'!AW46)-0.4735)&lt;C$194,10,(C$195-(0.1284*LN('Indicator Data'!AW46)-0.4735))/(C$195-C$194)*10)),IF('Indicator Data'!Q46&gt;C$195,0,IF('Indicator Data'!Q46&lt;C$194,10,(C$195-'Indicator Data'!Q46)/(C$195-C$194)*10)))</f>
        <v>3.8969481940455424</v>
      </c>
      <c r="D44" s="171">
        <f>IF('Indicator Data'!R46="No data","x",IF('Indicator Data'!R46&gt;D$195,10,IF('Indicator Data'!R46&lt;D$194,0,10-(D$195-'Indicator Data'!R46)/(D$195-D$194)*10)))</f>
        <v>7.7401235009263338</v>
      </c>
      <c r="E44" s="169">
        <f t="shared" si="0"/>
        <v>6.1796961203318412</v>
      </c>
      <c r="F44" s="171">
        <f>IF('Indicator Data'!AC46="No data","x",IF('Indicator Data'!AC46&gt;F$195,10,IF('Indicator Data'!AC46&lt;F$194,0,10-(F$195-'Indicator Data'!AC46)/(F$195-F$194)*10)))</f>
        <v>1.8662192566098135</v>
      </c>
      <c r="G44" s="171">
        <f>IF('Indicator Data'!AD46="No data","x",IF('Indicator Data'!AD46&gt;G$195,10,IF('Indicator Data'!AD46&lt;G$194,0,10-(G$195-'Indicator Data'!AD46)/(G$195-G$194)*10)))</f>
        <v>2.1624999999999996</v>
      </c>
      <c r="H44" s="169">
        <f t="shared" si="1"/>
        <v>2.0143596283049066</v>
      </c>
      <c r="I44" s="174">
        <f>SUM(IF('Indicator Data'!S46="No data",0,'Indicator Data'!S46/1000000),SUM('Indicator Data'!T46:U46))</f>
        <v>0.75143400000000005</v>
      </c>
      <c r="J44" s="174">
        <f>I44/'Indicator Data'!AX46*1000000</f>
        <v>0.1766957462318057</v>
      </c>
      <c r="K44" s="171">
        <f t="shared" si="2"/>
        <v>3.5339149246365054E-3</v>
      </c>
      <c r="L44" s="171">
        <f>IF('Indicator Data'!V46="No data","x",IF('Indicator Data'!V46&gt;L$195,10,IF('Indicator Data'!V46&lt;L$194,0,10-(L$195-'Indicator Data'!V46)/(L$195-L$194)*10)))</f>
        <v>0</v>
      </c>
      <c r="M44" s="169">
        <f t="shared" si="3"/>
        <v>1.7669574623182527E-3</v>
      </c>
      <c r="N44" s="161">
        <f t="shared" si="4"/>
        <v>3.5938797066077273</v>
      </c>
      <c r="O44" s="175">
        <f>IF('Indicator Data'!AH46="No data",0,('Indicator Data'!AH46)/1000)</f>
        <v>3.8625100000000003</v>
      </c>
      <c r="P44" s="171">
        <f t="shared" si="5"/>
        <v>1.956232056061479</v>
      </c>
      <c r="Q44" s="176">
        <f>O44*1000/'Indicator Data'!AZ46</f>
        <v>3.588792775047154E-3</v>
      </c>
      <c r="R44" s="171">
        <f t="shared" si="6"/>
        <v>4.3716279595960525</v>
      </c>
      <c r="S44" s="165">
        <f t="shared" si="7"/>
        <v>3.1639300078287658</v>
      </c>
      <c r="T44" s="171">
        <f>IF('Indicator Data'!Z46="No data","x",IF('Indicator Data'!Z46&gt;T$195,10,IF('Indicator Data'!Z46&lt;T$194,0,10-(T$195-'Indicator Data'!Z46)/(T$195-T$194)*10)))</f>
        <v>2.2043351869012184E-3</v>
      </c>
      <c r="U44" s="171">
        <f>IF('Indicator Data'!Y46="No data","x",IF('Indicator Data'!Y46&gt;U$195,10,IF('Indicator Data'!Y46&lt;U$194,0,10-(U$195-'Indicator Data'!Y46)/(U$195-U$194)*10)))</f>
        <v>0.38570367647058745</v>
      </c>
      <c r="V44" s="171">
        <f>IF('Indicator Data'!AB46="No data","x",IF('Indicator Data'!AB46&gt;V$195,10,IF('Indicator Data'!AB46&lt;V$194,0,10-(V$195-'Indicator Data'!AB46)/(V$195-V$194)*10)))</f>
        <v>0</v>
      </c>
      <c r="W44" s="169">
        <f t="shared" si="8"/>
        <v>0.12930267055249622</v>
      </c>
      <c r="X44" s="84" t="s">
        <v>943</v>
      </c>
      <c r="Y44" s="84" t="s">
        <v>944</v>
      </c>
      <c r="Z44" s="85" t="s">
        <v>945</v>
      </c>
      <c r="AA44" s="175">
        <f>('Indicator Data'!AG46+'Indicator Data'!AF46*0.5+'Indicator Data'!AE46*0.25)/1000</f>
        <v>0.375</v>
      </c>
      <c r="AB44" s="177">
        <f>AA44*1000/'Indicator Data'!AX46</f>
        <v>8.8179274343358331E-5</v>
      </c>
      <c r="AC44" s="169">
        <f t="shared" si="9"/>
        <v>8.8179274343360703E-3</v>
      </c>
      <c r="AD44" s="171">
        <f>IF('Indicator Data'!AI46="No data","x",IF('Indicator Data'!AI46&lt;$AD$194,10,IF('Indicator Data'!AI46&gt;$AD$195,0,($AD$195-'Indicator Data'!AI46)/($AD$195-$AD$194)*10)))</f>
        <v>3.5999999999999996</v>
      </c>
      <c r="AE44" s="171">
        <f>IF('Indicator Data'!AJ46="No data","x",IF('Indicator Data'!AJ46&gt;$AE$195,10,IF('Indicator Data'!AJ46&lt;$AE$194,0,10-($AE$195-'Indicator Data'!AJ46)/($AE$195-$AE$194)*10)))</f>
        <v>0</v>
      </c>
      <c r="AF44" s="178">
        <f>IF('Indicator Data'!AK46="No data","x",IF('Indicator Data'!AK46&gt;$AF$195,10,IF('Indicator Data'!AK46&lt;$AF$194,0,10-($AF$195-'Indicator Data'!AK46)/($AF$195-$AF$194)*10)))</f>
        <v>3.1333333333333337</v>
      </c>
      <c r="AG44" s="178">
        <f>IF('Indicator Data'!AL46="No data","x",IF('Indicator Data'!AL46&gt;$AG$195,10,IF('Indicator Data'!AL46&lt;$AG$194,0,10-($AG$195-'Indicator Data'!AL46)/($AG$195-$AG$194)*10)))</f>
        <v>0.87999999999999901</v>
      </c>
      <c r="AH44" s="171">
        <f t="shared" si="10"/>
        <v>2.682666666666667</v>
      </c>
      <c r="AI44" s="169">
        <f t="shared" si="11"/>
        <v>2.0942222222222222</v>
      </c>
      <c r="AJ44" s="167">
        <f t="shared" si="12"/>
        <v>0.79028586460161221</v>
      </c>
      <c r="AK44" s="163">
        <f t="shared" si="13"/>
        <v>2.0545407133645317</v>
      </c>
    </row>
    <row r="45" spans="1:37" s="104" customFormat="1" x14ac:dyDescent="0.2">
      <c r="A45" s="65" t="s">
        <v>78</v>
      </c>
      <c r="B45" s="69" t="s">
        <v>77</v>
      </c>
      <c r="C45" s="171">
        <f>IF('Indicator Data'!Q47="No data",IF((0.1284*LN('Indicator Data'!AW47)-0.4735)&gt;C$195,0,IF((0.1284*LN('Indicator Data'!AW47)-0.4735)&lt;C$194,10,(C$195-(0.1284*LN('Indicator Data'!AW47)-0.4735))/(C$195-C$194)*10)),IF('Indicator Data'!Q47&gt;C$195,0,IF('Indicator Data'!Q47&lt;C$194,10,(C$195-'Indicator Data'!Q47)/(C$195-C$194)*10)))</f>
        <v>5.2506647301765108</v>
      </c>
      <c r="D45" s="171" t="str">
        <f>IF('Indicator Data'!R47="No data","x",IF('Indicator Data'!R47&gt;D$195,10,IF('Indicator Data'!R47&lt;D$194,0,10-(D$195-'Indicator Data'!R47)/(D$195-D$194)*10)))</f>
        <v>x</v>
      </c>
      <c r="E45" s="169">
        <f t="shared" si="0"/>
        <v>5.2506647301765108</v>
      </c>
      <c r="F45" s="171">
        <f>IF('Indicator Data'!AC47="No data","x",IF('Indicator Data'!AC47&gt;F$195,10,IF('Indicator Data'!AC47&lt;F$194,0,10-(F$195-'Indicator Data'!AC47)/(F$195-F$194)*10)))</f>
        <v>4.6827807543802704</v>
      </c>
      <c r="G45" s="171" t="str">
        <f>IF('Indicator Data'!AD47="No data","x",IF('Indicator Data'!AD47&gt;G$195,10,IF('Indicator Data'!AD47&lt;G$194,0,10-(G$195-'Indicator Data'!AD47)/(G$195-G$194)*10)))</f>
        <v>x</v>
      </c>
      <c r="H45" s="169">
        <f t="shared" si="1"/>
        <v>4.6827807543802704</v>
      </c>
      <c r="I45" s="174">
        <f>SUM(IF('Indicator Data'!S47="No data",0,'Indicator Data'!S47/1000000),SUM('Indicator Data'!T47:U47))</f>
        <v>195.83758399999999</v>
      </c>
      <c r="J45" s="174">
        <f>I45/'Indicator Data'!AX47*1000000</f>
        <v>17.383635125921508</v>
      </c>
      <c r="K45" s="171">
        <f t="shared" si="2"/>
        <v>0.3476727025184303</v>
      </c>
      <c r="L45" s="171">
        <f>IF('Indicator Data'!V47="No data","x",IF('Indicator Data'!V47&gt;L$195,10,IF('Indicator Data'!V47&lt;L$194,0,10-(L$195-'Indicator Data'!V47)/(L$195-L$194)*10)))</f>
        <v>8.6128560668848664E-2</v>
      </c>
      <c r="M45" s="169">
        <f t="shared" si="3"/>
        <v>0.21690063159363948</v>
      </c>
      <c r="N45" s="161">
        <f t="shared" si="4"/>
        <v>3.8502527115817324</v>
      </c>
      <c r="O45" s="175">
        <f>IF('Indicator Data'!AH47="No data",0,('Indicator Data'!AH47)/1000)</f>
        <v>0</v>
      </c>
      <c r="P45" s="171">
        <f t="shared" si="5"/>
        <v>0</v>
      </c>
      <c r="Q45" s="176">
        <f>O45*1000/'Indicator Data'!AZ47</f>
        <v>0</v>
      </c>
      <c r="R45" s="171">
        <f t="shared" si="6"/>
        <v>0</v>
      </c>
      <c r="S45" s="165">
        <f t="shared" si="7"/>
        <v>0</v>
      </c>
      <c r="T45" s="171">
        <f>IF('Indicator Data'!Z47="No data","x",IF('Indicator Data'!Z47&gt;T$195,10,IF('Indicator Data'!Z47&lt;T$194,0,10-(T$195-'Indicator Data'!Z47)/(T$195-T$194)*10)))</f>
        <v>3.6168134074760161E-2</v>
      </c>
      <c r="U45" s="171">
        <f>IF('Indicator Data'!Y47="No data","x",IF('Indicator Data'!Y47&gt;U$195,10,IF('Indicator Data'!Y47&lt;U$194,0,10-(U$195-'Indicator Data'!Y47)/(U$195-U$194)*10)))</f>
        <v>8.9983145424836763E-2</v>
      </c>
      <c r="V45" s="171">
        <f>IF('Indicator Data'!AB47="No data","x",IF('Indicator Data'!AB47&gt;V$195,10,IF('Indicator Data'!AB47&lt;V$194,0,10-(V$195-'Indicator Data'!AB47)/(V$195-V$194)*10)))</f>
        <v>0</v>
      </c>
      <c r="W45" s="169">
        <f t="shared" si="8"/>
        <v>4.2050426499865644E-2</v>
      </c>
      <c r="X45" s="84" t="s">
        <v>943</v>
      </c>
      <c r="Y45" s="84" t="s">
        <v>944</v>
      </c>
      <c r="Z45" s="85" t="s">
        <v>945</v>
      </c>
      <c r="AA45" s="175">
        <f>('Indicator Data'!AG47+'Indicator Data'!AF47*0.5+'Indicator Data'!AE47*0.25)/1000</f>
        <v>30.873999999999999</v>
      </c>
      <c r="AB45" s="177">
        <f>AA45*1000/'Indicator Data'!AX47</f>
        <v>2.7405482641049161E-3</v>
      </c>
      <c r="AC45" s="169">
        <f t="shared" si="9"/>
        <v>0.27405482641049161</v>
      </c>
      <c r="AD45" s="171">
        <f>IF('Indicator Data'!AI47="No data","x",IF('Indicator Data'!AI47&lt;$AD$194,10,IF('Indicator Data'!AI47&gt;$AD$195,0,($AD$195-'Indicator Data'!AI47)/($AD$195-$AD$194)*10)))</f>
        <v>1.3333333333333333</v>
      </c>
      <c r="AE45" s="171">
        <f>IF('Indicator Data'!AJ47="No data","x",IF('Indicator Data'!AJ47&gt;$AE$195,10,IF('Indicator Data'!AJ47&lt;$AE$194,0,10-($AE$195-'Indicator Data'!AJ47)/($AE$195-$AE$194)*10)))</f>
        <v>0</v>
      </c>
      <c r="AF45" s="178" t="str">
        <f>IF('Indicator Data'!AK47="No data","x",IF('Indicator Data'!AK47&gt;$AF$195,10,IF('Indicator Data'!AK47&lt;$AF$194,0,10-($AF$195-'Indicator Data'!AK47)/($AF$195-$AF$194)*10)))</f>
        <v>x</v>
      </c>
      <c r="AG45" s="178" t="str">
        <f>IF('Indicator Data'!AL47="No data","x",IF('Indicator Data'!AL47&gt;$AG$195,10,IF('Indicator Data'!AL47&lt;$AG$194,0,10-($AG$195-'Indicator Data'!AL47)/($AG$195-$AG$194)*10)))</f>
        <v>x</v>
      </c>
      <c r="AH45" s="171" t="str">
        <f t="shared" si="10"/>
        <v>x</v>
      </c>
      <c r="AI45" s="169">
        <f t="shared" si="11"/>
        <v>0.66666666666666663</v>
      </c>
      <c r="AJ45" s="167">
        <f t="shared" si="12"/>
        <v>0.33068781548847265</v>
      </c>
      <c r="AK45" s="163">
        <f t="shared" si="13"/>
        <v>0.16659279998961354</v>
      </c>
    </row>
    <row r="46" spans="1:37" s="104" customFormat="1" x14ac:dyDescent="0.2">
      <c r="A46" s="65" t="s">
        <v>80</v>
      </c>
      <c r="B46" s="69" t="s">
        <v>79</v>
      </c>
      <c r="C46" s="171">
        <f>IF('Indicator Data'!Q48="No data",IF((0.1284*LN('Indicator Data'!AW48)-0.4735)&gt;C$195,0,IF((0.1284*LN('Indicator Data'!AW48)-0.4735)&lt;C$194,10,(C$195-(0.1284*LN('Indicator Data'!AW48)-0.4735))/(C$195-C$194)*10)),IF('Indicator Data'!Q48&gt;C$195,0,IF('Indicator Data'!Q48&lt;C$194,10,(C$195-'Indicator Data'!Q48)/(C$195-C$194)*10)))</f>
        <v>3.7481188091106894</v>
      </c>
      <c r="D46" s="171">
        <f>IF('Indicator Data'!R48="No data","x",IF('Indicator Data'!R48&gt;D$195,10,IF('Indicator Data'!R48&lt;D$194,0,10-(D$195-'Indicator Data'!R48)/(D$195-D$194)*10)))</f>
        <v>3.7079407448480319</v>
      </c>
      <c r="E46" s="169">
        <f t="shared" si="0"/>
        <v>3.7280571077062397</v>
      </c>
      <c r="F46" s="171">
        <f>IF('Indicator Data'!AC48="No data","x",IF('Indicator Data'!AC48&gt;F$195,10,IF('Indicator Data'!AC48&lt;F$194,0,10-(F$195-'Indicator Data'!AC48)/(F$195-F$194)*10)))</f>
        <v>4.7296519565592696</v>
      </c>
      <c r="G46" s="171" t="str">
        <f>IF('Indicator Data'!AD48="No data","x",IF('Indicator Data'!AD48&gt;G$195,10,IF('Indicator Data'!AD48&lt;G$194,0,10-(G$195-'Indicator Data'!AD48)/(G$195-G$194)*10)))</f>
        <v>x</v>
      </c>
      <c r="H46" s="169">
        <f t="shared" si="1"/>
        <v>4.7296519565592696</v>
      </c>
      <c r="I46" s="174">
        <f>SUM(IF('Indicator Data'!S48="No data",0,'Indicator Data'!S48/1000000),SUM('Indicator Data'!T48:U48))</f>
        <v>1.2422000000000001E-2</v>
      </c>
      <c r="J46" s="174">
        <f>I46/'Indicator Data'!AX48*1000000</f>
        <v>1.0885357607920322E-2</v>
      </c>
      <c r="K46" s="171">
        <f t="shared" si="2"/>
        <v>2.1770715216007375E-4</v>
      </c>
      <c r="L46" s="171">
        <f>IF('Indicator Data'!V48="No data","x",IF('Indicator Data'!V48&gt;L$195,10,IF('Indicator Data'!V48&lt;L$194,0,10-(L$195-'Indicator Data'!V48)/(L$195-L$194)*10)))</f>
        <v>0</v>
      </c>
      <c r="M46" s="169">
        <f t="shared" si="3"/>
        <v>1.0885357608003687E-4</v>
      </c>
      <c r="N46" s="161">
        <f t="shared" si="4"/>
        <v>3.0464687563869575</v>
      </c>
      <c r="O46" s="175">
        <f>IF('Indicator Data'!AH48="No data",0,('Indicator Data'!AH48)/1000)</f>
        <v>0</v>
      </c>
      <c r="P46" s="171">
        <f t="shared" si="5"/>
        <v>0</v>
      </c>
      <c r="Q46" s="176">
        <f>O46*1000/'Indicator Data'!AZ48</f>
        <v>0</v>
      </c>
      <c r="R46" s="171">
        <f t="shared" si="6"/>
        <v>0</v>
      </c>
      <c r="S46" s="165">
        <f t="shared" si="7"/>
        <v>0</v>
      </c>
      <c r="T46" s="171">
        <f>IF('Indicator Data'!Z48="No data","x",IF('Indicator Data'!Z48&gt;T$195,10,IF('Indicator Data'!Z48&lt;T$194,0,10-(T$195-'Indicator Data'!Z48)/(T$195-T$194)*10)))</f>
        <v>5.574050046339174E-2</v>
      </c>
      <c r="U46" s="171">
        <f>IF('Indicator Data'!Y48="No data","x",IF('Indicator Data'!Y48&gt;U$195,10,IF('Indicator Data'!Y48&lt;U$194,0,10-(U$195-'Indicator Data'!Y48)/(U$195-U$194)*10)))</f>
        <v>8.4740482026143482E-2</v>
      </c>
      <c r="V46" s="171">
        <f>IF('Indicator Data'!AB48="No data","x",IF('Indicator Data'!AB48&gt;V$195,10,IF('Indicator Data'!AB48&lt;V$194,0,10-(V$195-'Indicator Data'!AB48)/(V$195-V$194)*10)))</f>
        <v>0</v>
      </c>
      <c r="W46" s="169">
        <f t="shared" si="8"/>
        <v>4.6826994163178405E-2</v>
      </c>
      <c r="X46" s="84" t="s">
        <v>943</v>
      </c>
      <c r="Y46" s="84" t="s">
        <v>944</v>
      </c>
      <c r="Z46" s="85" t="s">
        <v>945</v>
      </c>
      <c r="AA46" s="175">
        <f>('Indicator Data'!AG48+'Indicator Data'!AF48*0.5+'Indicator Data'!AE48*0.25)/1000</f>
        <v>0</v>
      </c>
      <c r="AB46" s="177">
        <f>AA46*1000/'Indicator Data'!AX48</f>
        <v>0</v>
      </c>
      <c r="AC46" s="169">
        <f t="shared" si="9"/>
        <v>0</v>
      </c>
      <c r="AD46" s="171">
        <f>IF('Indicator Data'!AI48="No data","x",IF('Indicator Data'!AI48&lt;$AD$194,10,IF('Indicator Data'!AI48&gt;$AD$195,0,($AD$195-'Indicator Data'!AI48)/($AD$195-$AD$194)*10)))</f>
        <v>6.1333333333333329</v>
      </c>
      <c r="AE46" s="171">
        <f>IF('Indicator Data'!AJ48="No data","x",IF('Indicator Data'!AJ48&gt;$AE$195,10,IF('Indicator Data'!AJ48&lt;$AE$194,0,10-($AE$195-'Indicator Data'!AJ48)/($AE$195-$AE$194)*10)))</f>
        <v>0</v>
      </c>
      <c r="AF46" s="178">
        <f>IF('Indicator Data'!AK48="No data","x",IF('Indicator Data'!AK48&gt;$AF$195,10,IF('Indicator Data'!AK48&lt;$AF$194,0,10-($AF$195-'Indicator Data'!AK48)/($AF$195-$AF$194)*10)))</f>
        <v>2.4000000000000012</v>
      </c>
      <c r="AG46" s="178">
        <f>IF('Indicator Data'!AL48="No data","x",IF('Indicator Data'!AL48&gt;$AG$195,10,IF('Indicator Data'!AL48&lt;$AG$194,0,10-($AG$195-'Indicator Data'!AL48)/($AG$195-$AG$194)*10)))</f>
        <v>1.4900000000000002</v>
      </c>
      <c r="AH46" s="171">
        <f t="shared" si="10"/>
        <v>2.2180000000000009</v>
      </c>
      <c r="AI46" s="169">
        <f t="shared" si="11"/>
        <v>2.7837777777777775</v>
      </c>
      <c r="AJ46" s="167">
        <f t="shared" si="12"/>
        <v>1.0326183917238572</v>
      </c>
      <c r="AK46" s="163">
        <f t="shared" si="13"/>
        <v>0.5288971443820264</v>
      </c>
    </row>
    <row r="47" spans="1:37" s="104" customFormat="1" x14ac:dyDescent="0.2">
      <c r="A47" s="65" t="s">
        <v>82</v>
      </c>
      <c r="B47" s="69" t="s">
        <v>81</v>
      </c>
      <c r="C47" s="171">
        <f>IF('Indicator Data'!Q49="No data",IF((0.1284*LN('Indicator Data'!AW49)-0.4735)&gt;C$195,0,IF((0.1284*LN('Indicator Data'!AW49)-0.4735)&lt;C$194,10,(C$195-(0.1284*LN('Indicator Data'!AW49)-0.4735))/(C$195-C$194)*10)),IF('Indicator Data'!Q49&gt;C$195,0,IF('Indicator Data'!Q49&lt;C$194,10,(C$195-'Indicator Data'!Q49)/(C$195-C$194)*10)))</f>
        <v>2.9510683197895364</v>
      </c>
      <c r="D47" s="171">
        <f>IF('Indicator Data'!R49="No data","x",IF('Indicator Data'!R49&gt;D$195,10,IF('Indicator Data'!R49&lt;D$194,0,10-(D$195-'Indicator Data'!R49)/(D$195-D$194)*10)))</f>
        <v>0.23374542137101528</v>
      </c>
      <c r="E47" s="169">
        <f t="shared" si="0"/>
        <v>1.6898707742376118</v>
      </c>
      <c r="F47" s="171">
        <f>IF('Indicator Data'!AC49="No data","x",IF('Indicator Data'!AC49&gt;F$195,10,IF('Indicator Data'!AC49&lt;F$194,0,10-(F$195-'Indicator Data'!AC49)/(F$195-F$194)*10)))</f>
        <v>0.48020781759537812</v>
      </c>
      <c r="G47" s="171">
        <f>IF('Indicator Data'!AD49="No data","x",IF('Indicator Data'!AD49&gt;G$195,10,IF('Indicator Data'!AD49&lt;G$194,0,10-(G$195-'Indicator Data'!AD49)/(G$195-G$194)*10)))</f>
        <v>0.34999999999999964</v>
      </c>
      <c r="H47" s="169">
        <f t="shared" si="1"/>
        <v>0.41510390879768888</v>
      </c>
      <c r="I47" s="174">
        <f>SUM(IF('Indicator Data'!S49="No data",0,'Indicator Data'!S49/1000000),SUM('Indicator Data'!T49:U49))</f>
        <v>0</v>
      </c>
      <c r="J47" s="174">
        <f>I47/'Indicator Data'!AX49*1000000</f>
        <v>0</v>
      </c>
      <c r="K47" s="171">
        <f t="shared" si="2"/>
        <v>0</v>
      </c>
      <c r="L47" s="171">
        <f>IF('Indicator Data'!V49="No data","x",IF('Indicator Data'!V49&gt;L$195,10,IF('Indicator Data'!V49&lt;L$194,0,10-(L$195-'Indicator Data'!V49)/(L$195-L$194)*10)))</f>
        <v>0</v>
      </c>
      <c r="M47" s="169">
        <f t="shared" si="3"/>
        <v>0</v>
      </c>
      <c r="N47" s="161">
        <f t="shared" si="4"/>
        <v>0.94871136431822811</v>
      </c>
      <c r="O47" s="175">
        <f>IF('Indicator Data'!AH49="No data",0,('Indicator Data'!AH49)/1000)</f>
        <v>0</v>
      </c>
      <c r="P47" s="171">
        <f t="shared" si="5"/>
        <v>0</v>
      </c>
      <c r="Q47" s="176">
        <f>O47*1000/'Indicator Data'!AZ49</f>
        <v>0</v>
      </c>
      <c r="R47" s="171">
        <f t="shared" si="6"/>
        <v>0</v>
      </c>
      <c r="S47" s="165">
        <f t="shared" si="7"/>
        <v>0</v>
      </c>
      <c r="T47" s="171">
        <f>IF('Indicator Data'!Z49="No data","x",IF('Indicator Data'!Z49&gt;T$195,10,IF('Indicator Data'!Z49&lt;T$194,0,10-(T$195-'Indicator Data'!Z49)/(T$195-T$194)*10)))</f>
        <v>2.6288260735238822E-3</v>
      </c>
      <c r="U47" s="171">
        <f>IF('Indicator Data'!Y49="No data","x",IF('Indicator Data'!Y49&gt;U$195,10,IF('Indicator Data'!Y49&lt;U$194,0,10-(U$195-'Indicator Data'!Y49)/(U$195-U$194)*10)))</f>
        <v>0.11530318627450953</v>
      </c>
      <c r="V47" s="171">
        <f>IF('Indicator Data'!AB49="No data","x",IF('Indicator Data'!AB49&gt;V$195,10,IF('Indicator Data'!AB49&lt;V$194,0,10-(V$195-'Indicator Data'!AB49)/(V$195-V$194)*10)))</f>
        <v>0</v>
      </c>
      <c r="W47" s="169">
        <f t="shared" si="8"/>
        <v>3.9310670782677803E-2</v>
      </c>
      <c r="X47" s="84" t="s">
        <v>943</v>
      </c>
      <c r="Y47" s="84" t="s">
        <v>944</v>
      </c>
      <c r="Z47" s="85" t="s">
        <v>945</v>
      </c>
      <c r="AA47" s="175">
        <f>('Indicator Data'!AG49+'Indicator Data'!AF49*0.5+'Indicator Data'!AE49*0.25)/1000</f>
        <v>650</v>
      </c>
      <c r="AB47" s="177">
        <f>AA47*1000/'Indicator Data'!AX49</f>
        <v>6.1778451448029875E-2</v>
      </c>
      <c r="AC47" s="169">
        <f t="shared" si="9"/>
        <v>6.177845144802987</v>
      </c>
      <c r="AD47" s="171">
        <f>IF('Indicator Data'!AI49="No data","x",IF('Indicator Data'!AI49&lt;$AD$194,10,IF('Indicator Data'!AI49&gt;$AD$195,0,($AD$195-'Indicator Data'!AI49)/($AD$195-$AD$194)*10)))</f>
        <v>2.6666666666666665</v>
      </c>
      <c r="AE47" s="171">
        <f>IF('Indicator Data'!AJ49="No data","x",IF('Indicator Data'!AJ49&gt;$AE$195,10,IF('Indicator Data'!AJ49&lt;$AE$194,0,10-($AE$195-'Indicator Data'!AJ49)/($AE$195-$AE$194)*10)))</f>
        <v>0</v>
      </c>
      <c r="AF47" s="178">
        <f>IF('Indicator Data'!AK49="No data","x",IF('Indicator Data'!AK49&gt;$AF$195,10,IF('Indicator Data'!AK49&lt;$AF$194,0,10-($AF$195-'Indicator Data'!AK49)/($AF$195-$AF$194)*10)))</f>
        <v>2.2666666666666666</v>
      </c>
      <c r="AG47" s="178">
        <f>IF('Indicator Data'!AL49="No data","x",IF('Indicator Data'!AL49&gt;$AG$195,10,IF('Indicator Data'!AL49&lt;$AG$194,0,10-($AG$195-'Indicator Data'!AL49)/($AG$195-$AG$194)*10)))</f>
        <v>1.3000000000000007</v>
      </c>
      <c r="AH47" s="171">
        <f t="shared" si="10"/>
        <v>2.0733333333333337</v>
      </c>
      <c r="AI47" s="169">
        <f t="shared" si="11"/>
        <v>1.58</v>
      </c>
      <c r="AJ47" s="167">
        <f t="shared" si="12"/>
        <v>3.0666163967349265</v>
      </c>
      <c r="AK47" s="163">
        <f t="shared" si="13"/>
        <v>1.6568382885096908</v>
      </c>
    </row>
    <row r="48" spans="1:37" s="104" customFormat="1" x14ac:dyDescent="0.2">
      <c r="A48" s="65" t="s">
        <v>84</v>
      </c>
      <c r="B48" s="69" t="s">
        <v>83</v>
      </c>
      <c r="C48" s="171">
        <f>IF('Indicator Data'!Q50="No data",IF((0.1284*LN('Indicator Data'!AW50)-0.4735)&gt;C$195,0,IF((0.1284*LN('Indicator Data'!AW50)-0.4735)&lt;C$194,10,(C$195-(0.1284*LN('Indicator Data'!AW50)-0.4735))/(C$195-C$194)*10)),IF('Indicator Data'!Q50&gt;C$195,0,IF('Indicator Data'!Q50&lt;C$194,10,(C$195-'Indicator Data'!Q50)/(C$195-C$194)*10)))</f>
        <v>3.3244282835592815</v>
      </c>
      <c r="D48" s="171">
        <f>IF('Indicator Data'!R50="No data","x",IF('Indicator Data'!R50&gt;D$195,10,IF('Indicator Data'!R50&lt;D$194,0,10-(D$195-'Indicator Data'!R50)/(D$195-D$194)*10)))</f>
        <v>0.45839162803347122</v>
      </c>
      <c r="E48" s="169">
        <f t="shared" si="0"/>
        <v>2.0034578532401546</v>
      </c>
      <c r="F48" s="171">
        <f>IF('Indicator Data'!AC50="No data","x",IF('Indicator Data'!AC50&gt;F$195,10,IF('Indicator Data'!AC50&lt;F$194,0,10-(F$195-'Indicator Data'!AC50)/(F$195-F$194)*10)))</f>
        <v>2.1397722811124273</v>
      </c>
      <c r="G48" s="171">
        <f>IF('Indicator Data'!AD50="No data","x",IF('Indicator Data'!AD50&gt;G$195,10,IF('Indicator Data'!AD50&lt;G$194,0,10-(G$195-'Indicator Data'!AD50)/(G$195-G$194)*10)))</f>
        <v>0.47499999999999964</v>
      </c>
      <c r="H48" s="169">
        <f t="shared" si="1"/>
        <v>1.3073861405562135</v>
      </c>
      <c r="I48" s="174">
        <f>SUM(IF('Indicator Data'!S50="No data",0,'Indicator Data'!S50/1000000),SUM('Indicator Data'!T50:U50))</f>
        <v>0</v>
      </c>
      <c r="J48" s="174">
        <f>I48/'Indicator Data'!AX50*1000000</f>
        <v>0</v>
      </c>
      <c r="K48" s="171">
        <f t="shared" si="2"/>
        <v>0</v>
      </c>
      <c r="L48" s="171">
        <f>IF('Indicator Data'!V50="No data","x",IF('Indicator Data'!V50&gt;L$195,10,IF('Indicator Data'!V50&lt;L$194,0,10-(L$195-'Indicator Data'!V50)/(L$195-L$194)*10)))</f>
        <v>0</v>
      </c>
      <c r="M48" s="169">
        <f t="shared" si="3"/>
        <v>0</v>
      </c>
      <c r="N48" s="161">
        <f t="shared" si="4"/>
        <v>1.3285754617591308</v>
      </c>
      <c r="O48" s="175">
        <f>IF('Indicator Data'!AH50="No data",0,('Indicator Data'!AH50)/1000)</f>
        <v>1.9072</v>
      </c>
      <c r="P48" s="171">
        <f t="shared" si="5"/>
        <v>0.93465412686714089</v>
      </c>
      <c r="Q48" s="176">
        <f>O48*1000/'Indicator Data'!AZ50</f>
        <v>1.4062718900465269E-3</v>
      </c>
      <c r="R48" s="171">
        <f t="shared" si="6"/>
        <v>3.4696904102154114</v>
      </c>
      <c r="S48" s="165">
        <f t="shared" si="7"/>
        <v>2.2021722685412763</v>
      </c>
      <c r="T48" s="171">
        <f>IF('Indicator Data'!Z50="No data","x",IF('Indicator Data'!Z50&gt;T$195,10,IF('Indicator Data'!Z50&lt;T$194,0,10-(T$195-'Indicator Data'!Z50)/(T$195-T$194)*10)))</f>
        <v>4.7759453197405932E-2</v>
      </c>
      <c r="U48" s="171">
        <f>IF('Indicator Data'!Y50="No data","x",IF('Indicator Data'!Y50&gt;U$195,10,IF('Indicator Data'!Y50&lt;U$194,0,10-(U$195-'Indicator Data'!Y50)/(U$195-U$194)*10)))</f>
        <v>0.12239078431372619</v>
      </c>
      <c r="V48" s="171">
        <f>IF('Indicator Data'!AB50="No data","x",IF('Indicator Data'!AB50&gt;V$195,10,IF('Indicator Data'!AB50&lt;V$194,0,10-(V$195-'Indicator Data'!AB50)/(V$195-V$194)*10)))</f>
        <v>0</v>
      </c>
      <c r="W48" s="169">
        <f t="shared" si="8"/>
        <v>5.6716745837044037E-2</v>
      </c>
      <c r="X48" s="84" t="s">
        <v>943</v>
      </c>
      <c r="Y48" s="84" t="s">
        <v>944</v>
      </c>
      <c r="Z48" s="85" t="s">
        <v>945</v>
      </c>
      <c r="AA48" s="175">
        <f>('Indicator Data'!AG50+'Indicator Data'!AF50*0.5+'Indicator Data'!AE50*0.25)/1000</f>
        <v>0</v>
      </c>
      <c r="AB48" s="177">
        <f>AA48*1000/'Indicator Data'!AX50</f>
        <v>0</v>
      </c>
      <c r="AC48" s="169">
        <f t="shared" si="9"/>
        <v>0</v>
      </c>
      <c r="AD48" s="171">
        <f>IF('Indicator Data'!AI50="No data","x",IF('Indicator Data'!AI50&lt;$AD$194,10,IF('Indicator Data'!AI50&gt;$AD$195,0,($AD$195-'Indicator Data'!AI50)/($AD$195-$AD$194)*10)))</f>
        <v>2.2666666666666666</v>
      </c>
      <c r="AE48" s="171">
        <f>IF('Indicator Data'!AJ50="No data","x",IF('Indicator Data'!AJ50&gt;$AE$195,10,IF('Indicator Data'!AJ50&lt;$AE$194,0,10-($AE$195-'Indicator Data'!AJ50)/($AE$195-$AE$194)*10)))</f>
        <v>0</v>
      </c>
      <c r="AF48" s="178">
        <f>IF('Indicator Data'!AK50="No data","x",IF('Indicator Data'!AK50&gt;$AF$195,10,IF('Indicator Data'!AK50&lt;$AF$194,0,10-($AF$195-'Indicator Data'!AK50)/($AF$195-$AF$194)*10)))</f>
        <v>0.80000000000000071</v>
      </c>
      <c r="AG48" s="178">
        <f>IF('Indicator Data'!AL50="No data","x",IF('Indicator Data'!AL50&gt;$AG$195,10,IF('Indicator Data'!AL50&lt;$AG$194,0,10-($AG$195-'Indicator Data'!AL50)/($AG$195-$AG$194)*10)))</f>
        <v>0.60000000000000142</v>
      </c>
      <c r="AH48" s="171">
        <f t="shared" si="10"/>
        <v>0.7600000000000009</v>
      </c>
      <c r="AI48" s="169">
        <f t="shared" si="11"/>
        <v>1.0088888888888892</v>
      </c>
      <c r="AJ48" s="167">
        <f t="shared" si="12"/>
        <v>0.36536800046441442</v>
      </c>
      <c r="AK48" s="163">
        <f t="shared" si="13"/>
        <v>1.3267783187988216</v>
      </c>
    </row>
    <row r="49" spans="1:37" s="104" customFormat="1" x14ac:dyDescent="0.2">
      <c r="A49" s="65" t="s">
        <v>86</v>
      </c>
      <c r="B49" s="69" t="s">
        <v>85</v>
      </c>
      <c r="C49" s="171">
        <f>IF('Indicator Data'!Q51="No data",IF((0.1284*LN('Indicator Data'!AW51)-0.4735)&gt;C$195,0,IF((0.1284*LN('Indicator Data'!AW51)-0.4735)&lt;C$194,10,(C$195-(0.1284*LN('Indicator Data'!AW51)-0.4735))/(C$195-C$194)*10)),IF('Indicator Data'!Q51&gt;C$195,0,IF('Indicator Data'!Q51&lt;C$194,10,(C$195-'Indicator Data'!Q51)/(C$195-C$194)*10)))</f>
        <v>6.3357434461038977</v>
      </c>
      <c r="D49" s="171" t="str">
        <f>IF('Indicator Data'!R51="No data","x",IF('Indicator Data'!R51&gt;D$195,10,IF('Indicator Data'!R51&lt;D$194,0,10-(D$195-'Indicator Data'!R51)/(D$195-D$194)*10)))</f>
        <v>x</v>
      </c>
      <c r="E49" s="169">
        <f t="shared" si="0"/>
        <v>6.3357434461038977</v>
      </c>
      <c r="F49" s="171" t="str">
        <f>IF('Indicator Data'!AC51="No data","x",IF('Indicator Data'!AC51&gt;F$195,10,IF('Indicator Data'!AC51&lt;F$194,0,10-(F$195-'Indicator Data'!AC51)/(F$195-F$194)*10)))</f>
        <v>x</v>
      </c>
      <c r="G49" s="171">
        <f>IF('Indicator Data'!AD51="No data","x",IF('Indicator Data'!AD51&gt;G$195,10,IF('Indicator Data'!AD51&lt;G$194,0,10-(G$195-'Indicator Data'!AD51)/(G$195-G$194)*10)))</f>
        <v>3.74</v>
      </c>
      <c r="H49" s="169">
        <f t="shared" si="1"/>
        <v>3.74</v>
      </c>
      <c r="I49" s="174">
        <f>SUM(IF('Indicator Data'!S51="No data",0,'Indicator Data'!S51/1000000),SUM('Indicator Data'!T51:U51))</f>
        <v>394.16297499999996</v>
      </c>
      <c r="J49" s="174">
        <f>I49/'Indicator Data'!AX51*1000000</f>
        <v>451.53915196143566</v>
      </c>
      <c r="K49" s="171">
        <f t="shared" si="2"/>
        <v>9.0307830392287141</v>
      </c>
      <c r="L49" s="171">
        <f>IF('Indicator Data'!V51="No data","x",IF('Indicator Data'!V51&gt;L$195,10,IF('Indicator Data'!V51&lt;L$194,0,10-(L$195-'Indicator Data'!V51)/(L$195-L$194)*10)))</f>
        <v>0</v>
      </c>
      <c r="M49" s="169">
        <f t="shared" si="3"/>
        <v>4.515391519614357</v>
      </c>
      <c r="N49" s="161">
        <f t="shared" si="4"/>
        <v>5.2317196029555388</v>
      </c>
      <c r="O49" s="175">
        <f>IF('Indicator Data'!AH51="No data",0,('Indicator Data'!AH51)/1000)</f>
        <v>0.47620000000000001</v>
      </c>
      <c r="P49" s="171">
        <f t="shared" si="5"/>
        <v>0</v>
      </c>
      <c r="Q49" s="176">
        <f>O49*1000/'Indicator Data'!AZ51</f>
        <v>9.0630531183982649E-3</v>
      </c>
      <c r="R49" s="171">
        <f t="shared" si="6"/>
        <v>5.4937985245740482</v>
      </c>
      <c r="S49" s="165">
        <f t="shared" si="7"/>
        <v>2.7468992622870241</v>
      </c>
      <c r="T49" s="171">
        <f>IF('Indicator Data'!Z51="No data","x",IF('Indicator Data'!Z51&gt;T$195,10,IF('Indicator Data'!Z51&lt;T$194,0,10-(T$195-'Indicator Data'!Z51)/(T$195-T$194)*10)))</f>
        <v>1.2818801359283292</v>
      </c>
      <c r="U49" s="171">
        <f>IF('Indicator Data'!Y51="No data","x",IF('Indicator Data'!Y51&gt;U$195,10,IF('Indicator Data'!Y51&lt;U$194,0,10-(U$195-'Indicator Data'!Y51)/(U$195-U$194)*10)))</f>
        <v>5.5162222222222219</v>
      </c>
      <c r="V49" s="171">
        <f>IF('Indicator Data'!AB51="No data","x",IF('Indicator Data'!AB51&gt;V$195,10,IF('Indicator Data'!AB51&lt;V$194,0,10-(V$195-'Indicator Data'!AB51)/(V$195-V$194)*10)))</f>
        <v>2.8377255285826166</v>
      </c>
      <c r="W49" s="169">
        <f t="shared" si="8"/>
        <v>3.2119426289110558</v>
      </c>
      <c r="X49" s="84" t="s">
        <v>943</v>
      </c>
      <c r="Y49" s="84" t="s">
        <v>944</v>
      </c>
      <c r="Z49" s="85" t="s">
        <v>945</v>
      </c>
      <c r="AA49" s="175">
        <f>('Indicator Data'!AG51+'Indicator Data'!AF51*0.5+'Indicator Data'!AE51*0.25)/1000</f>
        <v>0</v>
      </c>
      <c r="AB49" s="177">
        <f>AA49*1000/'Indicator Data'!AX51</f>
        <v>0</v>
      </c>
      <c r="AC49" s="169">
        <f t="shared" si="9"/>
        <v>0</v>
      </c>
      <c r="AD49" s="171">
        <f>IF('Indicator Data'!AI51="No data","x",IF('Indicator Data'!AI51&lt;$AD$194,10,IF('Indicator Data'!AI51&gt;$AD$195,0,($AD$195-'Indicator Data'!AI51)/($AD$195-$AD$194)*10)))</f>
        <v>4.9333333333333336</v>
      </c>
      <c r="AE49" s="171">
        <f>IF('Indicator Data'!AJ51="No data","x",IF('Indicator Data'!AJ51&gt;$AE$195,10,IF('Indicator Data'!AJ51&lt;$AE$194,0,10-($AE$195-'Indicator Data'!AJ51)/($AE$195-$AE$194)*10)))</f>
        <v>4.6333333333333329</v>
      </c>
      <c r="AF49" s="178" t="str">
        <f>IF('Indicator Data'!AK51="No data","x",IF('Indicator Data'!AK51&gt;$AF$195,10,IF('Indicator Data'!AK51&lt;$AF$194,0,10-($AF$195-'Indicator Data'!AK51)/($AF$195-$AF$194)*10)))</f>
        <v>x</v>
      </c>
      <c r="AG49" s="178" t="str">
        <f>IF('Indicator Data'!AL51="No data","x",IF('Indicator Data'!AL51&gt;$AG$195,10,IF('Indicator Data'!AL51&lt;$AG$194,0,10-($AG$195-'Indicator Data'!AL51)/($AG$195-$AG$194)*10)))</f>
        <v>x</v>
      </c>
      <c r="AH49" s="171" t="str">
        <f t="shared" si="10"/>
        <v>x</v>
      </c>
      <c r="AI49" s="169">
        <f t="shared" si="11"/>
        <v>4.7833333333333332</v>
      </c>
      <c r="AJ49" s="167">
        <f t="shared" si="12"/>
        <v>2.8912711460481622</v>
      </c>
      <c r="AK49" s="163">
        <f t="shared" si="13"/>
        <v>2.8193994162185971</v>
      </c>
    </row>
    <row r="50" spans="1:37" s="104" customFormat="1" x14ac:dyDescent="0.2">
      <c r="A50" s="65" t="s">
        <v>88</v>
      </c>
      <c r="B50" s="69" t="s">
        <v>87</v>
      </c>
      <c r="C50" s="171">
        <f>IF('Indicator Data'!Q52="No data",IF((0.1284*LN('Indicator Data'!AW52)-0.4735)&gt;C$195,0,IF((0.1284*LN('Indicator Data'!AW52)-0.4735)&lt;C$194,10,(C$195-(0.1284*LN('Indicator Data'!AW52)-0.4735))/(C$195-C$194)*10)),IF('Indicator Data'!Q52&gt;C$195,0,IF('Indicator Data'!Q52&lt;C$194,10,(C$195-'Indicator Data'!Q52)/(C$195-C$194)*10)))</f>
        <v>2.9941613502251396</v>
      </c>
      <c r="D50" s="171" t="str">
        <f>IF('Indicator Data'!R52="No data","x",IF('Indicator Data'!R52&gt;D$195,10,IF('Indicator Data'!R52&lt;D$194,0,10-(D$195-'Indicator Data'!R52)/(D$195-D$194)*10)))</f>
        <v>x</v>
      </c>
      <c r="E50" s="169">
        <f t="shared" si="0"/>
        <v>2.9941613502251396</v>
      </c>
      <c r="F50" s="171" t="str">
        <f>IF('Indicator Data'!AC52="No data","x",IF('Indicator Data'!AC52&gt;F$195,10,IF('Indicator Data'!AC52&lt;F$194,0,10-(F$195-'Indicator Data'!AC52)/(F$195-F$194)*10)))</f>
        <v>x</v>
      </c>
      <c r="G50" s="171" t="str">
        <f>IF('Indicator Data'!AD52="No data","x",IF('Indicator Data'!AD52&gt;G$195,10,IF('Indicator Data'!AD52&lt;G$194,0,10-(G$195-'Indicator Data'!AD52)/(G$195-G$194)*10)))</f>
        <v>x</v>
      </c>
      <c r="H50" s="169" t="str">
        <f t="shared" si="1"/>
        <v>x</v>
      </c>
      <c r="I50" s="174">
        <f>SUM(IF('Indicator Data'!S52="No data",0,'Indicator Data'!S52/1000000),SUM('Indicator Data'!T52:U52))</f>
        <v>50.12</v>
      </c>
      <c r="J50" s="174">
        <f>I50/'Indicator Data'!AX52*1000000</f>
        <v>696.0821076899573</v>
      </c>
      <c r="K50" s="171">
        <f t="shared" si="2"/>
        <v>10</v>
      </c>
      <c r="L50" s="171">
        <f>IF('Indicator Data'!V52="No data","x",IF('Indicator Data'!V52&gt;L$195,10,IF('Indicator Data'!V52&lt;L$194,0,10-(L$195-'Indicator Data'!V52)/(L$195-L$194)*10)))</f>
        <v>3.5832428238944916</v>
      </c>
      <c r="M50" s="169">
        <f t="shared" si="3"/>
        <v>6.7916214119472453</v>
      </c>
      <c r="N50" s="161">
        <f t="shared" si="4"/>
        <v>4.2599813707991752</v>
      </c>
      <c r="O50" s="175">
        <f>IF('Indicator Data'!AH52="No data",0,('Indicator Data'!AH52)/1000)</f>
        <v>0</v>
      </c>
      <c r="P50" s="171">
        <f t="shared" si="5"/>
        <v>0</v>
      </c>
      <c r="Q50" s="176">
        <f>O50*1000/'Indicator Data'!AZ52</f>
        <v>0</v>
      </c>
      <c r="R50" s="171">
        <f t="shared" si="6"/>
        <v>0</v>
      </c>
      <c r="S50" s="165">
        <f t="shared" si="7"/>
        <v>0</v>
      </c>
      <c r="T50" s="171">
        <f>IF('Indicator Data'!Z52="No data","x",IF('Indicator Data'!Z52&gt;T$195,10,IF('Indicator Data'!Z52&lt;T$194,0,10-(T$195-'Indicator Data'!Z52)/(T$195-T$194)*10)))</f>
        <v>0.49792384924312572</v>
      </c>
      <c r="U50" s="171">
        <f>IF('Indicator Data'!Y52="No data","x",IF('Indicator Data'!Y52&gt;U$195,10,IF('Indicator Data'!Y52&lt;U$194,0,10-(U$195-'Indicator Data'!Y52)/(U$195-U$194)*10)))</f>
        <v>0.54924852941176461</v>
      </c>
      <c r="V50" s="171">
        <f>IF('Indicator Data'!AB52="No data","x",IF('Indicator Data'!AB52&gt;V$195,10,IF('Indicator Data'!AB52&lt;V$194,0,10-(V$195-'Indicator Data'!AB52)/(V$195-V$194)*10)))</f>
        <v>0</v>
      </c>
      <c r="W50" s="169">
        <f t="shared" si="8"/>
        <v>0.34905745955163009</v>
      </c>
      <c r="X50" s="84" t="s">
        <v>943</v>
      </c>
      <c r="Y50" s="84" t="s">
        <v>944</v>
      </c>
      <c r="Z50" s="85" t="s">
        <v>945</v>
      </c>
      <c r="AA50" s="175">
        <f>('Indicator Data'!AG52+'Indicator Data'!AF52*0.5+'Indicator Data'!AE52*0.25)/1000</f>
        <v>0</v>
      </c>
      <c r="AB50" s="177">
        <f>AA50*1000/'Indicator Data'!AX52</f>
        <v>0</v>
      </c>
      <c r="AC50" s="169">
        <f t="shared" si="9"/>
        <v>0</v>
      </c>
      <c r="AD50" s="171">
        <f>IF('Indicator Data'!AI52="No data","x",IF('Indicator Data'!AI52&lt;$AD$194,10,IF('Indicator Data'!AI52&gt;$AD$195,0,($AD$195-'Indicator Data'!AI52)/($AD$195-$AD$194)*10)))</f>
        <v>2.1333333333333333</v>
      </c>
      <c r="AE50" s="171">
        <f>IF('Indicator Data'!AJ52="No data","x",IF('Indicator Data'!AJ52&gt;$AE$195,10,IF('Indicator Data'!AJ52&lt;$AE$194,0,10-($AE$195-'Indicator Data'!AJ52)/($AE$195-$AE$194)*10)))</f>
        <v>0</v>
      </c>
      <c r="AF50" s="178" t="str">
        <f>IF('Indicator Data'!AK52="No data","x",IF('Indicator Data'!AK52&gt;$AF$195,10,IF('Indicator Data'!AK52&lt;$AF$194,0,10-($AF$195-'Indicator Data'!AK52)/($AF$195-$AF$194)*10)))</f>
        <v>x</v>
      </c>
      <c r="AG50" s="178" t="str">
        <f>IF('Indicator Data'!AL52="No data","x",IF('Indicator Data'!AL52&gt;$AG$195,10,IF('Indicator Data'!AL52&lt;$AG$194,0,10-($AG$195-'Indicator Data'!AL52)/($AG$195-$AG$194)*10)))</f>
        <v>x</v>
      </c>
      <c r="AH50" s="171" t="str">
        <f t="shared" si="10"/>
        <v>x</v>
      </c>
      <c r="AI50" s="169">
        <f t="shared" si="11"/>
        <v>1.0666666666666667</v>
      </c>
      <c r="AJ50" s="167">
        <f t="shared" si="12"/>
        <v>0.48128431497388707</v>
      </c>
      <c r="AK50" s="163">
        <f t="shared" si="13"/>
        <v>0.24330606023966478</v>
      </c>
    </row>
    <row r="51" spans="1:37" s="104" customFormat="1" x14ac:dyDescent="0.2">
      <c r="A51" s="65" t="s">
        <v>90</v>
      </c>
      <c r="B51" s="69" t="s">
        <v>89</v>
      </c>
      <c r="C51" s="171">
        <f>IF('Indicator Data'!Q53="No data",IF((0.1284*LN('Indicator Data'!AW53)-0.4735)&gt;C$195,0,IF((0.1284*LN('Indicator Data'!AW53)-0.4735)&lt;C$194,10,(C$195-(0.1284*LN('Indicator Data'!AW53)-0.4735))/(C$195-C$194)*10)),IF('Indicator Data'!Q53&gt;C$195,0,IF('Indicator Data'!Q53&lt;C$194,10,(C$195-'Indicator Data'!Q53)/(C$195-C$194)*10)))</f>
        <v>6.2718852387579478</v>
      </c>
      <c r="D51" s="171">
        <f>IF('Indicator Data'!R53="No data","x",IF('Indicator Data'!R53&gt;D$195,10,IF('Indicator Data'!R53&lt;D$194,0,10-(D$195-'Indicator Data'!R53)/(D$195-D$194)*10)))</f>
        <v>10</v>
      </c>
      <c r="E51" s="169">
        <f t="shared" si="0"/>
        <v>8.7922929561131902</v>
      </c>
      <c r="F51" s="171">
        <f>IF('Indicator Data'!AC53="No data","x",IF('Indicator Data'!AC53&gt;F$195,10,IF('Indicator Data'!AC53&lt;F$194,0,10-(F$195-'Indicator Data'!AC53)/(F$195-F$194)*10)))</f>
        <v>5.798397487984877</v>
      </c>
      <c r="G51" s="171">
        <f>IF('Indicator Data'!AD53="No data","x",IF('Indicator Data'!AD53&gt;G$195,10,IF('Indicator Data'!AD53&lt;G$194,0,10-(G$195-'Indicator Data'!AD53)/(G$195-G$194)*10)))</f>
        <v>5.5500000000000007</v>
      </c>
      <c r="H51" s="169">
        <f t="shared" si="1"/>
        <v>5.6741987439924388</v>
      </c>
      <c r="I51" s="174">
        <f>SUM(IF('Indicator Data'!S53="No data",0,'Indicator Data'!S53/1000000),SUM('Indicator Data'!T53:U53))</f>
        <v>491.238876</v>
      </c>
      <c r="J51" s="174">
        <f>I51/'Indicator Data'!AX53*1000000</f>
        <v>47.217431849885827</v>
      </c>
      <c r="K51" s="171">
        <f t="shared" si="2"/>
        <v>0.94434863699771654</v>
      </c>
      <c r="L51" s="171">
        <f>IF('Indicator Data'!V53="No data","x",IF('Indicator Data'!V53&gt;L$195,10,IF('Indicator Data'!V53&lt;L$194,0,10-(L$195-'Indicator Data'!V53)/(L$195-L$194)*10)))</f>
        <v>0.30716087839063277</v>
      </c>
      <c r="M51" s="169">
        <f t="shared" si="3"/>
        <v>0.62575475769417466</v>
      </c>
      <c r="N51" s="161">
        <f t="shared" si="4"/>
        <v>5.9711348534782482</v>
      </c>
      <c r="O51" s="175">
        <f>IF('Indicator Data'!AH53="No data",0,('Indicator Data'!AH53)/1000)</f>
        <v>10.577249999999999</v>
      </c>
      <c r="P51" s="171">
        <f t="shared" si="5"/>
        <v>3.4145758976653831</v>
      </c>
      <c r="Q51" s="176">
        <f>O51*1000/'Indicator Data'!AZ53</f>
        <v>1.1061095500477382E-2</v>
      </c>
      <c r="R51" s="171">
        <f t="shared" si="6"/>
        <v>5.7704923958992458</v>
      </c>
      <c r="S51" s="165">
        <f t="shared" si="7"/>
        <v>4.5925341467823149</v>
      </c>
      <c r="T51" s="171">
        <f>IF('Indicator Data'!Z53="No data","x",IF('Indicator Data'!Z53&gt;T$195,10,IF('Indicator Data'!Z53&lt;T$194,0,10-(T$195-'Indicator Data'!Z53)/(T$195-T$194)*10)))</f>
        <v>0.11379264751312945</v>
      </c>
      <c r="U51" s="171">
        <f>IF('Indicator Data'!Y53="No data","x",IF('Indicator Data'!Y53&gt;U$195,10,IF('Indicator Data'!Y53&lt;U$194,0,10-(U$195-'Indicator Data'!Y53)/(U$195-U$194)*10)))</f>
        <v>0.94296405228758218</v>
      </c>
      <c r="V51" s="171">
        <f>IF('Indicator Data'!AB53="No data","x",IF('Indicator Data'!AB53&gt;V$195,10,IF('Indicator Data'!AB53&lt;V$194,0,10-(V$195-'Indicator Data'!AB53)/(V$195-V$194)*10)))</f>
        <v>8.1632184808135833E-3</v>
      </c>
      <c r="W51" s="169">
        <f t="shared" si="8"/>
        <v>0.35497330609384176</v>
      </c>
      <c r="X51" s="84" t="s">
        <v>943</v>
      </c>
      <c r="Y51" s="84" t="s">
        <v>944</v>
      </c>
      <c r="Z51" s="85" t="s">
        <v>945</v>
      </c>
      <c r="AA51" s="175">
        <f>('Indicator Data'!AG53+'Indicator Data'!AF53*0.5+'Indicator Data'!AE53*0.25)/1000</f>
        <v>20.793749999999999</v>
      </c>
      <c r="AB51" s="177">
        <f>AA51*1000/'Indicator Data'!AX53</f>
        <v>1.9986762479453344E-3</v>
      </c>
      <c r="AC51" s="169">
        <f t="shared" si="9"/>
        <v>0.19986762479453368</v>
      </c>
      <c r="AD51" s="171">
        <f>IF('Indicator Data'!AI53="No data","x",IF('Indicator Data'!AI53&lt;$AD$194,10,IF('Indicator Data'!AI53&gt;$AD$195,0,($AD$195-'Indicator Data'!AI53)/($AD$195-$AD$194)*10)))</f>
        <v>5.7333333333333334</v>
      </c>
      <c r="AE51" s="171">
        <f>IF('Indicator Data'!AJ53="No data","x",IF('Indicator Data'!AJ53&gt;$AE$195,10,IF('Indicator Data'!AJ53&lt;$AE$194,0,10-($AE$195-'Indicator Data'!AJ53)/($AE$195-$AE$194)*10)))</f>
        <v>3.2333333333333334</v>
      </c>
      <c r="AF51" s="178" t="str">
        <f>IF('Indicator Data'!AK53="No data","x",IF('Indicator Data'!AK53&gt;$AF$195,10,IF('Indicator Data'!AK53&lt;$AF$194,0,10-($AF$195-'Indicator Data'!AK53)/($AF$195-$AF$194)*10)))</f>
        <v>x</v>
      </c>
      <c r="AG51" s="178" t="str">
        <f>IF('Indicator Data'!AL53="No data","x",IF('Indicator Data'!AL53&gt;$AG$195,10,IF('Indicator Data'!AL53&lt;$AG$194,0,10-($AG$195-'Indicator Data'!AL53)/($AG$195-$AG$194)*10)))</f>
        <v>x</v>
      </c>
      <c r="AH51" s="171" t="str">
        <f t="shared" si="10"/>
        <v>x</v>
      </c>
      <c r="AI51" s="169">
        <f t="shared" si="11"/>
        <v>4.4833333333333334</v>
      </c>
      <c r="AJ51" s="167">
        <f t="shared" si="12"/>
        <v>1.9143935779473034</v>
      </c>
      <c r="AK51" s="163">
        <f t="shared" si="13"/>
        <v>3.3684041517124568</v>
      </c>
    </row>
    <row r="52" spans="1:37" s="104" customFormat="1" x14ac:dyDescent="0.2">
      <c r="A52" s="65" t="s">
        <v>93</v>
      </c>
      <c r="B52" s="69" t="s">
        <v>92</v>
      </c>
      <c r="C52" s="171">
        <f>IF('Indicator Data'!Q54="No data",IF((0.1284*LN('Indicator Data'!AW54)-0.4735)&gt;C$195,0,IF((0.1284*LN('Indicator Data'!AW54)-0.4735)&lt;C$194,10,(C$195-(0.1284*LN('Indicator Data'!AW54)-0.4735))/(C$195-C$194)*10)),IF('Indicator Data'!Q54&gt;C$195,0,IF('Indicator Data'!Q54&lt;C$194,10,(C$195-'Indicator Data'!Q54)/(C$195-C$194)*10)))</f>
        <v>6.9826633710458266</v>
      </c>
      <c r="D52" s="171">
        <f>IF('Indicator Data'!R54="No data","x",IF('Indicator Data'!R54&gt;D$195,10,IF('Indicator Data'!R54&lt;D$194,0,10-(D$195-'Indicator Data'!R54)/(D$195-D$194)*10)))</f>
        <v>6.4136126635486974</v>
      </c>
      <c r="E52" s="169">
        <f t="shared" si="0"/>
        <v>6.7073199205800211</v>
      </c>
      <c r="F52" s="171">
        <f>IF('Indicator Data'!AC54="No data","x",IF('Indicator Data'!AC54&gt;F$195,10,IF('Indicator Data'!AC54&lt;F$194,0,10-(F$195-'Indicator Data'!AC54)/(F$195-F$194)*10)))</f>
        <v>6.2654520077364602</v>
      </c>
      <c r="G52" s="171">
        <f>IF('Indicator Data'!AD54="No data","x",IF('Indicator Data'!AD54&gt;G$195,10,IF('Indicator Data'!AD54&lt;G$194,0,10-(G$195-'Indicator Data'!AD54)/(G$195-G$194)*10)))</f>
        <v>6.0649999999999995</v>
      </c>
      <c r="H52" s="169">
        <f t="shared" si="1"/>
        <v>6.1652260038682298</v>
      </c>
      <c r="I52" s="174">
        <f>SUM(IF('Indicator Data'!S54="No data",0,'Indicator Data'!S54/1000000),SUM('Indicator Data'!T54:U54))</f>
        <v>320.43992900000001</v>
      </c>
      <c r="J52" s="174">
        <f>I52/'Indicator Data'!AX54*1000000</f>
        <v>20.36106322593173</v>
      </c>
      <c r="K52" s="171">
        <f t="shared" si="2"/>
        <v>0.40722126451863438</v>
      </c>
      <c r="L52" s="171">
        <f>IF('Indicator Data'!V54="No data","x",IF('Indicator Data'!V54&gt;L$195,10,IF('Indicator Data'!V54&lt;L$194,0,10-(L$195-'Indicator Data'!V54)/(L$195-L$194)*10)))</f>
        <v>0.12040943563876816</v>
      </c>
      <c r="M52" s="169">
        <f t="shared" si="3"/>
        <v>0.26381535007870127</v>
      </c>
      <c r="N52" s="161">
        <f t="shared" si="4"/>
        <v>4.9609202987767436</v>
      </c>
      <c r="O52" s="175">
        <f>IF('Indicator Data'!AH54="No data",0,('Indicator Data'!AH54)/1000)</f>
        <v>5.4235200000000008</v>
      </c>
      <c r="P52" s="171">
        <f t="shared" si="5"/>
        <v>2.4476041533944457</v>
      </c>
      <c r="Q52" s="176">
        <f>O52*1000/'Indicator Data'!AZ54</f>
        <v>3.6397704272008334E-3</v>
      </c>
      <c r="R52" s="171">
        <f t="shared" si="6"/>
        <v>4.3868624019056393</v>
      </c>
      <c r="S52" s="165">
        <f t="shared" si="7"/>
        <v>3.4172332776500425</v>
      </c>
      <c r="T52" s="171">
        <f>IF('Indicator Data'!Z54="No data","x",IF('Indicator Data'!Z54&gt;T$195,10,IF('Indicator Data'!Z54&lt;T$194,0,10-(T$195-'Indicator Data'!Z54)/(T$195-T$194)*10)))</f>
        <v>0.13637539388322573</v>
      </c>
      <c r="U52" s="171">
        <f>IF('Indicator Data'!Y54="No data","x",IF('Indicator Data'!Y54&gt;U$195,10,IF('Indicator Data'!Y54&lt;U$194,0,10-(U$195-'Indicator Data'!Y54)/(U$195-U$194)*10)))</f>
        <v>1.5302401960784309</v>
      </c>
      <c r="V52" s="171">
        <f>IF('Indicator Data'!AB54="No data","x",IF('Indicator Data'!AB54&gt;V$195,10,IF('Indicator Data'!AB54&lt;V$194,0,10-(V$195-'Indicator Data'!AB54)/(V$195-V$194)*10)))</f>
        <v>7.0415426781522683E-3</v>
      </c>
      <c r="W52" s="169">
        <f t="shared" si="8"/>
        <v>0.55788571087993633</v>
      </c>
      <c r="X52" s="84" t="s">
        <v>943</v>
      </c>
      <c r="Y52" s="84" t="s">
        <v>944</v>
      </c>
      <c r="Z52" s="85" t="s">
        <v>945</v>
      </c>
      <c r="AA52" s="175">
        <f>('Indicator Data'!AG54+'Indicator Data'!AF54*0.5+'Indicator Data'!AE54*0.25)/1000</f>
        <v>34.090249999999997</v>
      </c>
      <c r="AB52" s="177">
        <f>AA52*1000/'Indicator Data'!AX54</f>
        <v>2.1661274791938277E-3</v>
      </c>
      <c r="AC52" s="169">
        <f t="shared" si="9"/>
        <v>0.2166127479193829</v>
      </c>
      <c r="AD52" s="171">
        <f>IF('Indicator Data'!AI54="No data","x",IF('Indicator Data'!AI54&lt;$AD$194,10,IF('Indicator Data'!AI54&gt;$AD$195,0,($AD$195-'Indicator Data'!AI54)/($AD$195-$AD$194)*10)))</f>
        <v>5.2</v>
      </c>
      <c r="AE52" s="171">
        <f>IF('Indicator Data'!AJ54="No data","x",IF('Indicator Data'!AJ54&gt;$AE$195,10,IF('Indicator Data'!AJ54&lt;$AE$194,0,10-($AE$195-'Indicator Data'!AJ54)/($AE$195-$AE$194)*10)))</f>
        <v>2.0666666666666664</v>
      </c>
      <c r="AF52" s="178">
        <f>IF('Indicator Data'!AK54="No data","x",IF('Indicator Data'!AK54&gt;$AF$195,10,IF('Indicator Data'!AK54&lt;$AF$194,0,10-($AF$195-'Indicator Data'!AK54)/($AF$195-$AF$194)*10)))</f>
        <v>4.7333333333333325</v>
      </c>
      <c r="AG52" s="178">
        <f>IF('Indicator Data'!AL54="No data","x",IF('Indicator Data'!AL54&gt;$AG$195,10,IF('Indicator Data'!AL54&lt;$AG$194,0,10-($AG$195-'Indicator Data'!AL54)/($AG$195-$AG$194)*10)))</f>
        <v>0.58000000000000007</v>
      </c>
      <c r="AH52" s="171">
        <f t="shared" si="10"/>
        <v>3.9026666666666663</v>
      </c>
      <c r="AI52" s="169">
        <f t="shared" si="11"/>
        <v>3.7231111111111113</v>
      </c>
      <c r="AJ52" s="167">
        <f t="shared" si="12"/>
        <v>1.6406066510678763</v>
      </c>
      <c r="AK52" s="163">
        <f t="shared" si="13"/>
        <v>2.5750169025857139</v>
      </c>
    </row>
    <row r="53" spans="1:37" s="104" customFormat="1" x14ac:dyDescent="0.2">
      <c r="A53" s="65" t="s">
        <v>95</v>
      </c>
      <c r="B53" s="69" t="s">
        <v>94</v>
      </c>
      <c r="C53" s="171">
        <f>IF('Indicator Data'!Q55="No data",IF((0.1284*LN('Indicator Data'!AW55)-0.4735)&gt;C$195,0,IF((0.1284*LN('Indicator Data'!AW55)-0.4735)&lt;C$194,10,(C$195-(0.1284*LN('Indicator Data'!AW55)-0.4735))/(C$195-C$194)*10)),IF('Indicator Data'!Q55&gt;C$195,0,IF('Indicator Data'!Q55&lt;C$194,10,(C$195-'Indicator Data'!Q55)/(C$195-C$194)*10)))</f>
        <v>8.9954537566185184</v>
      </c>
      <c r="D53" s="171" t="str">
        <f>IF('Indicator Data'!R55="No data","x",IF('Indicator Data'!R55&gt;D$195,10,IF('Indicator Data'!R55&lt;D$194,0,10-(D$195-'Indicator Data'!R55)/(D$195-D$194)*10)))</f>
        <v>x</v>
      </c>
      <c r="E53" s="169">
        <f t="shared" si="0"/>
        <v>8.9954537566185184</v>
      </c>
      <c r="F53" s="171">
        <f>IF('Indicator Data'!AC55="No data","x",IF('Indicator Data'!AC55&gt;F$195,10,IF('Indicator Data'!AC55&lt;F$194,0,10-(F$195-'Indicator Data'!AC55)/(F$195-F$194)*10)))</f>
        <v>8.1489530995936352</v>
      </c>
      <c r="G53" s="171">
        <f>IF('Indicator Data'!AD55="No data","x",IF('Indicator Data'!AD55&gt;G$195,10,IF('Indicator Data'!AD55&lt;G$194,0,10-(G$195-'Indicator Data'!AD55)/(G$195-G$194)*10)))</f>
        <v>1.442499999999999</v>
      </c>
      <c r="H53" s="169">
        <f t="shared" si="1"/>
        <v>4.7957265497968171</v>
      </c>
      <c r="I53" s="174">
        <f>SUM(IF('Indicator Data'!S55="No data",0,'Indicator Data'!S55/1000000),SUM('Indicator Data'!T55:U55))</f>
        <v>2383.1424699999998</v>
      </c>
      <c r="J53" s="174">
        <f>I53/'Indicator Data'!AX55*1000000</f>
        <v>29.042745098985478</v>
      </c>
      <c r="K53" s="171">
        <f t="shared" si="2"/>
        <v>0.5808549019797109</v>
      </c>
      <c r="L53" s="171">
        <f>IF('Indicator Data'!V55="No data","x",IF('Indicator Data'!V55&gt;L$195,10,IF('Indicator Data'!V55&lt;L$194,0,10-(L$195-'Indicator Data'!V55)/(L$195-L$194)*10)))</f>
        <v>0.46984050181252357</v>
      </c>
      <c r="M53" s="169">
        <f t="shared" si="3"/>
        <v>0.52534770189611724</v>
      </c>
      <c r="N53" s="161">
        <f t="shared" si="4"/>
        <v>5.8279954412324928</v>
      </c>
      <c r="O53" s="175">
        <f>IF('Indicator Data'!AH55="No data",0,('Indicator Data'!AH55)/1000)</f>
        <v>7.5980400000000001</v>
      </c>
      <c r="P53" s="171">
        <f t="shared" si="5"/>
        <v>2.9356719185826288</v>
      </c>
      <c r="Q53" s="176">
        <f>O53*1000/'Indicator Data'!AZ55</f>
        <v>1.0670857463065447E-3</v>
      </c>
      <c r="R53" s="171">
        <f t="shared" si="6"/>
        <v>3.2413509081710585</v>
      </c>
      <c r="S53" s="165">
        <f t="shared" si="7"/>
        <v>3.0885114133768434</v>
      </c>
      <c r="T53" s="171">
        <f>IF('Indicator Data'!Z55="No data","x",IF('Indicator Data'!Z55&gt;T$195,10,IF('Indicator Data'!Z55&lt;T$194,0,10-(T$195-'Indicator Data'!Z55)/(T$195-T$194)*10)))</f>
        <v>4.1193358047575401E-3</v>
      </c>
      <c r="U53" s="171">
        <f>IF('Indicator Data'!Y55="No data","x",IF('Indicator Data'!Y55&gt;U$195,10,IF('Indicator Data'!Y55&lt;U$194,0,10-(U$195-'Indicator Data'!Y55)/(U$195-U$194)*10)))</f>
        <v>0.29508790849673261</v>
      </c>
      <c r="V53" s="171">
        <f>IF('Indicator Data'!AB55="No data","x",IF('Indicator Data'!AB55&gt;V$195,10,IF('Indicator Data'!AB55&lt;V$194,0,10-(V$195-'Indicator Data'!AB55)/(V$195-V$194)*10)))</f>
        <v>0</v>
      </c>
      <c r="W53" s="169">
        <f t="shared" si="8"/>
        <v>9.9735748100496721E-2</v>
      </c>
      <c r="X53" s="84" t="s">
        <v>943</v>
      </c>
      <c r="Y53" s="84" t="s">
        <v>944</v>
      </c>
      <c r="Z53" s="85" t="s">
        <v>945</v>
      </c>
      <c r="AA53" s="175">
        <f>('Indicator Data'!AG55+'Indicator Data'!AF55*0.5+'Indicator Data'!AE55*0.25)/1000</f>
        <v>0</v>
      </c>
      <c r="AB53" s="177">
        <f>AA53*1000/'Indicator Data'!AX55</f>
        <v>0</v>
      </c>
      <c r="AC53" s="169">
        <f t="shared" si="9"/>
        <v>0</v>
      </c>
      <c r="AD53" s="171">
        <f>IF('Indicator Data'!AI55="No data","x",IF('Indicator Data'!AI55&lt;$AD$194,10,IF('Indicator Data'!AI55&gt;$AD$195,0,($AD$195-'Indicator Data'!AI55)/($AD$195-$AD$194)*10)))</f>
        <v>0</v>
      </c>
      <c r="AE53" s="171">
        <f>IF('Indicator Data'!AJ55="No data","x",IF('Indicator Data'!AJ55&gt;$AE$195,10,IF('Indicator Data'!AJ55&lt;$AE$194,0,10-($AE$195-'Indicator Data'!AJ55)/($AE$195-$AE$194)*10)))</f>
        <v>0</v>
      </c>
      <c r="AF53" s="178">
        <f>IF('Indicator Data'!AK55="No data","x",IF('Indicator Data'!AK55&gt;$AF$195,10,IF('Indicator Data'!AK55&lt;$AF$194,0,10-($AF$195-'Indicator Data'!AK55)/($AF$195-$AF$194)*10)))</f>
        <v>9.9333333333333353</v>
      </c>
      <c r="AG53" s="178">
        <f>IF('Indicator Data'!AL55="No data","x",IF('Indicator Data'!AL55&gt;$AG$195,10,IF('Indicator Data'!AL55&lt;$AG$194,0,10-($AG$195-'Indicator Data'!AL55)/($AG$195-$AG$194)*10)))</f>
        <v>0.83999999999999986</v>
      </c>
      <c r="AH53" s="171">
        <f t="shared" si="10"/>
        <v>8.1146666666666682</v>
      </c>
      <c r="AI53" s="169">
        <f t="shared" si="11"/>
        <v>2.7048888888888896</v>
      </c>
      <c r="AJ53" s="167">
        <f t="shared" si="12"/>
        <v>1.0170334554991929</v>
      </c>
      <c r="AK53" s="163">
        <f t="shared" si="13"/>
        <v>2.1121809330944825</v>
      </c>
    </row>
    <row r="54" spans="1:37" s="104" customFormat="1" x14ac:dyDescent="0.2">
      <c r="A54" s="65" t="s">
        <v>97</v>
      </c>
      <c r="B54" s="69" t="s">
        <v>96</v>
      </c>
      <c r="C54" s="171">
        <f>IF('Indicator Data'!Q56="No data",IF((0.1284*LN('Indicator Data'!AW56)-0.4735)&gt;C$195,0,IF((0.1284*LN('Indicator Data'!AW56)-0.4735)&lt;C$194,10,(C$195-(0.1284*LN('Indicator Data'!AW56)-0.4735))/(C$195-C$194)*10)),IF('Indicator Data'!Q56&gt;C$195,0,IF('Indicator Data'!Q56&lt;C$194,10,(C$195-'Indicator Data'!Q56)/(C$195-C$194)*10)))</f>
        <v>6.6049485198641555</v>
      </c>
      <c r="D54" s="171">
        <f>IF('Indicator Data'!R56="No data","x",IF('Indicator Data'!R56&gt;D$195,10,IF('Indicator Data'!R56&lt;D$194,0,10-(D$195-'Indicator Data'!R56)/(D$195-D$194)*10)))</f>
        <v>10</v>
      </c>
      <c r="E54" s="169">
        <f t="shared" si="0"/>
        <v>8.8735125493472431</v>
      </c>
      <c r="F54" s="171">
        <f>IF('Indicator Data'!AC56="No data","x",IF('Indicator Data'!AC56&gt;F$195,10,IF('Indicator Data'!AC56&lt;F$194,0,10-(F$195-'Indicator Data'!AC56)/(F$195-F$194)*10)))</f>
        <v>5.5119240528504436</v>
      </c>
      <c r="G54" s="171">
        <f>IF('Indicator Data'!AD56="No data","x",IF('Indicator Data'!AD56&gt;G$195,10,IF('Indicator Data'!AD56&lt;G$194,0,10-(G$195-'Indicator Data'!AD56)/(G$195-G$194)*10)))</f>
        <v>5.8324999999999996</v>
      </c>
      <c r="H54" s="169">
        <f t="shared" si="1"/>
        <v>5.6722120264252212</v>
      </c>
      <c r="I54" s="174">
        <f>SUM(IF('Indicator Data'!S56="No data",0,'Indicator Data'!S56/1000000),SUM('Indicator Data'!T56:U56))</f>
        <v>516.36935100000005</v>
      </c>
      <c r="J54" s="174">
        <f>I54/'Indicator Data'!AX56*1000000</f>
        <v>81.440438019107162</v>
      </c>
      <c r="K54" s="171">
        <f t="shared" si="2"/>
        <v>1.6288087603821424</v>
      </c>
      <c r="L54" s="171">
        <f>IF('Indicator Data'!V56="No data","x",IF('Indicator Data'!V56&gt;L$195,10,IF('Indicator Data'!V56&lt;L$194,0,10-(L$195-'Indicator Data'!V56)/(L$195-L$194)*10)))</f>
        <v>0.66980638409209803</v>
      </c>
      <c r="M54" s="169">
        <f t="shared" si="3"/>
        <v>1.1493075722371202</v>
      </c>
      <c r="N54" s="161">
        <f t="shared" si="4"/>
        <v>6.1421361743392069</v>
      </c>
      <c r="O54" s="175">
        <f>IF('Indicator Data'!AH56="No data",0,('Indicator Data'!AH56)/1000)</f>
        <v>6.8600000000000006E-3</v>
      </c>
      <c r="P54" s="171">
        <f t="shared" si="5"/>
        <v>0</v>
      </c>
      <c r="Q54" s="176">
        <f>O54*1000/'Indicator Data'!AZ56</f>
        <v>1.1084378620398811E-5</v>
      </c>
      <c r="R54" s="171">
        <f t="shared" si="6"/>
        <v>0</v>
      </c>
      <c r="S54" s="165">
        <f t="shared" si="7"/>
        <v>0</v>
      </c>
      <c r="T54" s="171">
        <f>IF('Indicator Data'!Z56="No data","x",IF('Indicator Data'!Z56&gt;T$195,10,IF('Indicator Data'!Z56&lt;T$194,0,10-(T$195-'Indicator Data'!Z56)/(T$195-T$194)*10)))</f>
        <v>8.9786221810317812E-2</v>
      </c>
      <c r="U54" s="171">
        <f>IF('Indicator Data'!Y56="No data","x",IF('Indicator Data'!Y56&gt;U$195,10,IF('Indicator Data'!Y56&lt;U$194,0,10-(U$195-'Indicator Data'!Y56)/(U$195-U$194)*10)))</f>
        <v>0.59754093137254927</v>
      </c>
      <c r="V54" s="171">
        <f>IF('Indicator Data'!AB56="No data","x",IF('Indicator Data'!AB56&gt;V$195,10,IF('Indicator Data'!AB56&lt;V$194,0,10-(V$195-'Indicator Data'!AB56)/(V$195-V$194)*10)))</f>
        <v>2.378562646825344E-4</v>
      </c>
      <c r="W54" s="169">
        <f t="shared" si="8"/>
        <v>0.22918833648251655</v>
      </c>
      <c r="X54" s="84" t="s">
        <v>943</v>
      </c>
      <c r="Y54" s="84" t="s">
        <v>944</v>
      </c>
      <c r="Z54" s="85" t="s">
        <v>945</v>
      </c>
      <c r="AA54" s="175">
        <f>('Indicator Data'!AG56+'Indicator Data'!AF56*0.5+'Indicator Data'!AE56*0.25)/1000</f>
        <v>0</v>
      </c>
      <c r="AB54" s="177">
        <f>AA54*1000/'Indicator Data'!AX56</f>
        <v>0</v>
      </c>
      <c r="AC54" s="169">
        <f t="shared" si="9"/>
        <v>0</v>
      </c>
      <c r="AD54" s="171">
        <f>IF('Indicator Data'!AI56="No data","x",IF('Indicator Data'!AI56&lt;$AD$194,10,IF('Indicator Data'!AI56&gt;$AD$195,0,($AD$195-'Indicator Data'!AI56)/($AD$195-$AD$194)*10)))</f>
        <v>5.0666666666666673</v>
      </c>
      <c r="AE54" s="171">
        <f>IF('Indicator Data'!AJ56="No data","x",IF('Indicator Data'!AJ56&gt;$AE$195,10,IF('Indicator Data'!AJ56&lt;$AE$194,0,10-($AE$195-'Indicator Data'!AJ56)/($AE$195-$AE$194)*10)))</f>
        <v>2.833333333333333</v>
      </c>
      <c r="AF54" s="178" t="str">
        <f>IF('Indicator Data'!AK56="No data","x",IF('Indicator Data'!AK56&gt;$AF$195,10,IF('Indicator Data'!AK56&lt;$AF$194,0,10-($AF$195-'Indicator Data'!AK56)/($AF$195-$AF$194)*10)))</f>
        <v>x</v>
      </c>
      <c r="AG54" s="178" t="str">
        <f>IF('Indicator Data'!AL56="No data","x",IF('Indicator Data'!AL56&gt;$AG$195,10,IF('Indicator Data'!AL56&lt;$AG$194,0,10-($AG$195-'Indicator Data'!AL56)/($AG$195-$AG$194)*10)))</f>
        <v>x</v>
      </c>
      <c r="AH54" s="171" t="str">
        <f t="shared" si="10"/>
        <v>x</v>
      </c>
      <c r="AI54" s="169">
        <f t="shared" si="11"/>
        <v>3.95</v>
      </c>
      <c r="AJ54" s="167">
        <f t="shared" si="12"/>
        <v>1.579905302011634</v>
      </c>
      <c r="AK54" s="163">
        <f t="shared" si="13"/>
        <v>0.82022743827854083</v>
      </c>
    </row>
    <row r="55" spans="1:37" s="104" customFormat="1" x14ac:dyDescent="0.2">
      <c r="A55" s="65" t="s">
        <v>99</v>
      </c>
      <c r="B55" s="69" t="s">
        <v>98</v>
      </c>
      <c r="C55" s="171">
        <f>IF('Indicator Data'!Q57="No data",IF((0.1284*LN('Indicator Data'!AW57)-0.4735)&gt;C$195,0,IF((0.1284*LN('Indicator Data'!AW57)-0.4735)&lt;C$194,10,(C$195-(0.1284*LN('Indicator Data'!AW57)-0.4735))/(C$195-C$194)*10)),IF('Indicator Data'!Q57&gt;C$195,0,IF('Indicator Data'!Q57&lt;C$194,10,(C$195-'Indicator Data'!Q57)/(C$195-C$194)*10)))</f>
        <v>2.4050783258627542</v>
      </c>
      <c r="D55" s="171" t="str">
        <f>IF('Indicator Data'!R57="No data","x",IF('Indicator Data'!R57&gt;D$195,10,IF('Indicator Data'!R57&lt;D$194,0,10-(D$195-'Indicator Data'!R57)/(D$195-D$194)*10)))</f>
        <v>x</v>
      </c>
      <c r="E55" s="169">
        <f t="shared" si="0"/>
        <v>2.4050783258627542</v>
      </c>
      <c r="F55" s="171" t="str">
        <f>IF('Indicator Data'!AC57="No data","x",IF('Indicator Data'!AC57&gt;F$195,10,IF('Indicator Data'!AC57&lt;F$194,0,10-(F$195-'Indicator Data'!AC57)/(F$195-F$194)*10)))</f>
        <v>x</v>
      </c>
      <c r="G55" s="171" t="str">
        <f>IF('Indicator Data'!AD57="No data","x",IF('Indicator Data'!AD57&gt;G$195,10,IF('Indicator Data'!AD57&lt;G$194,0,10-(G$195-'Indicator Data'!AD57)/(G$195-G$194)*10)))</f>
        <v>x</v>
      </c>
      <c r="H55" s="169" t="str">
        <f t="shared" si="1"/>
        <v>x</v>
      </c>
      <c r="I55" s="174">
        <f>SUM(IF('Indicator Data'!S57="No data",0,'Indicator Data'!S57/1000000),SUM('Indicator Data'!T57:U57))</f>
        <v>38.453160000000004</v>
      </c>
      <c r="J55" s="174">
        <f>I55/'Indicator Data'!AX57*1000000</f>
        <v>50.795837329296425</v>
      </c>
      <c r="K55" s="171">
        <f t="shared" si="2"/>
        <v>1.015916746585928</v>
      </c>
      <c r="L55" s="171">
        <f>IF('Indicator Data'!V57="No data","x",IF('Indicator Data'!V57&gt;L$195,10,IF('Indicator Data'!V57&lt;L$194,0,10-(L$195-'Indicator Data'!V57)/(L$195-L$194)*10)))</f>
        <v>8.3728983825283265E-2</v>
      </c>
      <c r="M55" s="169">
        <f t="shared" si="3"/>
        <v>0.54982286520560564</v>
      </c>
      <c r="N55" s="161">
        <f t="shared" si="4"/>
        <v>1.7866598389770381</v>
      </c>
      <c r="O55" s="175">
        <f>IF('Indicator Data'!AH57="No data",0,('Indicator Data'!AH57)/1000)</f>
        <v>0</v>
      </c>
      <c r="P55" s="171">
        <f t="shared" si="5"/>
        <v>0</v>
      </c>
      <c r="Q55" s="176">
        <f>O55*1000/'Indicator Data'!AZ57</f>
        <v>0</v>
      </c>
      <c r="R55" s="171">
        <f t="shared" si="6"/>
        <v>0</v>
      </c>
      <c r="S55" s="165">
        <f t="shared" si="7"/>
        <v>0</v>
      </c>
      <c r="T55" s="171">
        <f>IF('Indicator Data'!Z57="No data","x",IF('Indicator Data'!Z57&gt;T$195,10,IF('Indicator Data'!Z57&lt;T$194,0,10-(T$195-'Indicator Data'!Z57)/(T$195-T$194)*10)))</f>
        <v>3.766626506024096</v>
      </c>
      <c r="U55" s="171">
        <f>IF('Indicator Data'!Y57="No data","x",IF('Indicator Data'!Y57&gt;U$195,10,IF('Indicator Data'!Y57&lt;U$194,0,10-(U$195-'Indicator Data'!Y57)/(U$195-U$194)*10)))</f>
        <v>4.5514616013071896</v>
      </c>
      <c r="V55" s="171">
        <f>IF('Indicator Data'!AB57="No data","x",IF('Indicator Data'!AB57&gt;V$195,10,IF('Indicator Data'!AB57&lt;V$194,0,10-(V$195-'Indicator Data'!AB57)/(V$195-V$194)*10)))</f>
        <v>10</v>
      </c>
      <c r="W55" s="169">
        <f t="shared" si="8"/>
        <v>6.1060293691104279</v>
      </c>
      <c r="X55" s="84" t="s">
        <v>943</v>
      </c>
      <c r="Y55" s="84" t="s">
        <v>944</v>
      </c>
      <c r="Z55" s="85" t="s">
        <v>945</v>
      </c>
      <c r="AA55" s="175">
        <f>('Indicator Data'!AG57+'Indicator Data'!AF57*0.5+'Indicator Data'!AE57*0.25)/1000</f>
        <v>0</v>
      </c>
      <c r="AB55" s="177">
        <f>AA55*1000/'Indicator Data'!AX57</f>
        <v>0</v>
      </c>
      <c r="AC55" s="169">
        <f t="shared" si="9"/>
        <v>0</v>
      </c>
      <c r="AD55" s="171">
        <f>IF('Indicator Data'!AI57="No data","x",IF('Indicator Data'!AI57&lt;$AD$194,10,IF('Indicator Data'!AI57&gt;$AD$195,0,($AD$195-'Indicator Data'!AI57)/($AD$195-$AD$194)*10)))</f>
        <v>3.7333333333333334</v>
      </c>
      <c r="AE55" s="171">
        <f>IF('Indicator Data'!AJ57="No data","x",IF('Indicator Data'!AJ57&gt;$AE$195,10,IF('Indicator Data'!AJ57&lt;$AE$194,0,10-($AE$195-'Indicator Data'!AJ57)/($AE$195-$AE$194)*10)))</f>
        <v>0</v>
      </c>
      <c r="AF55" s="178" t="str">
        <f>IF('Indicator Data'!AK57="No data","x",IF('Indicator Data'!AK57&gt;$AF$195,10,IF('Indicator Data'!AK57&lt;$AF$194,0,10-($AF$195-'Indicator Data'!AK57)/($AF$195-$AF$194)*10)))</f>
        <v>x</v>
      </c>
      <c r="AG55" s="178" t="str">
        <f>IF('Indicator Data'!AL57="No data","x",IF('Indicator Data'!AL57&gt;$AG$195,10,IF('Indicator Data'!AL57&lt;$AG$194,0,10-($AG$195-'Indicator Data'!AL57)/($AG$195-$AG$194)*10)))</f>
        <v>x</v>
      </c>
      <c r="AH55" s="171" t="str">
        <f t="shared" si="10"/>
        <v>x</v>
      </c>
      <c r="AI55" s="169">
        <f t="shared" si="11"/>
        <v>1.8666666666666667</v>
      </c>
      <c r="AJ55" s="167">
        <f t="shared" si="12"/>
        <v>3.1001769822337275</v>
      </c>
      <c r="AK55" s="163">
        <f t="shared" si="13"/>
        <v>1.6765798980752087</v>
      </c>
    </row>
    <row r="56" spans="1:37" s="104" customFormat="1" x14ac:dyDescent="0.2">
      <c r="A56" s="65" t="s">
        <v>101</v>
      </c>
      <c r="B56" s="69" t="s">
        <v>100</v>
      </c>
      <c r="C56" s="171">
        <f>IF('Indicator Data'!Q58="No data",IF((0.1284*LN('Indicator Data'!AW58)-0.4735)&gt;C$195,0,IF((0.1284*LN('Indicator Data'!AW58)-0.4735)&lt;C$194,10,(C$195-(0.1284*LN('Indicator Data'!AW58)-0.4735))/(C$195-C$194)*10)),IF('Indicator Data'!Q58&gt;C$195,0,IF('Indicator Data'!Q58&lt;C$194,10,(C$195-'Indicator Data'!Q58)/(C$195-C$194)*10)))</f>
        <v>8.8614841298162315</v>
      </c>
      <c r="D56" s="171" t="str">
        <f>IF('Indicator Data'!R58="No data","x",IF('Indicator Data'!R58&gt;D$195,10,IF('Indicator Data'!R58&lt;D$194,0,10-(D$195-'Indicator Data'!R58)/(D$195-D$194)*10)))</f>
        <v>x</v>
      </c>
      <c r="E56" s="169">
        <f t="shared" si="0"/>
        <v>8.8614841298162315</v>
      </c>
      <c r="F56" s="171" t="str">
        <f>IF('Indicator Data'!AC58="No data","x",IF('Indicator Data'!AC58&gt;F$195,10,IF('Indicator Data'!AC58&lt;F$194,0,10-(F$195-'Indicator Data'!AC58)/(F$195-F$194)*10)))</f>
        <v>x</v>
      </c>
      <c r="G56" s="171" t="str">
        <f>IF('Indicator Data'!AD58="No data","x",IF('Indicator Data'!AD58&gt;G$195,10,IF('Indicator Data'!AD58&lt;G$194,0,10-(G$195-'Indicator Data'!AD58)/(G$195-G$194)*10)))</f>
        <v>x</v>
      </c>
      <c r="H56" s="169" t="str">
        <f t="shared" si="1"/>
        <v>x</v>
      </c>
      <c r="I56" s="174">
        <f>SUM(IF('Indicator Data'!S58="No data",0,'Indicator Data'!S58/1000000),SUM('Indicator Data'!T58:U58))</f>
        <v>297.56593599999997</v>
      </c>
      <c r="J56" s="174">
        <f>I56/'Indicator Data'!AX58*1000000</f>
        <v>46.985566548005046</v>
      </c>
      <c r="K56" s="171">
        <f t="shared" si="2"/>
        <v>0.93971133096010107</v>
      </c>
      <c r="L56" s="171">
        <f>IF('Indicator Data'!V58="No data","x",IF('Indicator Data'!V58&gt;L$195,10,IF('Indicator Data'!V58&lt;L$194,0,10-(L$195-'Indicator Data'!V58)/(L$195-L$194)*10)))</f>
        <v>2.9108537827969769</v>
      </c>
      <c r="M56" s="169">
        <f t="shared" si="3"/>
        <v>1.925282556878539</v>
      </c>
      <c r="N56" s="161">
        <f t="shared" si="4"/>
        <v>6.5494169388370009</v>
      </c>
      <c r="O56" s="175">
        <f>IF('Indicator Data'!AH58="No data",0,('Indicator Data'!AH58)/1000)</f>
        <v>6.4659999999999995E-2</v>
      </c>
      <c r="P56" s="171">
        <f t="shared" si="5"/>
        <v>0</v>
      </c>
      <c r="Q56" s="176">
        <f>O56*1000/'Indicator Data'!AZ58</f>
        <v>2.7232601627385903E-4</v>
      </c>
      <c r="R56" s="171">
        <f t="shared" si="6"/>
        <v>2.3144170978706664</v>
      </c>
      <c r="S56" s="165">
        <f t="shared" si="7"/>
        <v>1.1572085489353332</v>
      </c>
      <c r="T56" s="171">
        <f>IF('Indicator Data'!Z58="No data","x",IF('Indicator Data'!Z58&gt;T$195,10,IF('Indicator Data'!Z58&lt;T$194,0,10-(T$195-'Indicator Data'!Z58)/(T$195-T$194)*10)))</f>
        <v>0.33481556997219641</v>
      </c>
      <c r="U56" s="171">
        <f>IF('Indicator Data'!Y58="No data","x",IF('Indicator Data'!Y58&gt;U$195,10,IF('Indicator Data'!Y58&lt;U$194,0,10-(U$195-'Indicator Data'!Y58)/(U$195-U$194)*10)))</f>
        <v>10</v>
      </c>
      <c r="V56" s="171">
        <f>IF('Indicator Data'!AB58="No data","x",IF('Indicator Data'!AB58&gt;V$195,10,IF('Indicator Data'!AB58&lt;V$194,0,10-(V$195-'Indicator Data'!AB58)/(V$195-V$194)*10)))</f>
        <v>4.666577916992952</v>
      </c>
      <c r="W56" s="169">
        <f t="shared" si="8"/>
        <v>5.0004644956550495</v>
      </c>
      <c r="X56" s="84" t="s">
        <v>943</v>
      </c>
      <c r="Y56" s="84" t="s">
        <v>944</v>
      </c>
      <c r="Z56" s="85" t="s">
        <v>945</v>
      </c>
      <c r="AA56" s="175">
        <f>('Indicator Data'!AG58+'Indicator Data'!AF58*0.5+'Indicator Data'!AE58*0.25)/1000</f>
        <v>0</v>
      </c>
      <c r="AB56" s="177">
        <f>AA56*1000/'Indicator Data'!AX58</f>
        <v>0</v>
      </c>
      <c r="AC56" s="169">
        <f t="shared" si="9"/>
        <v>0</v>
      </c>
      <c r="AD56" s="171">
        <f>IF('Indicator Data'!AI58="No data","x",IF('Indicator Data'!AI58&lt;$AD$194,10,IF('Indicator Data'!AI58&gt;$AD$195,0,($AD$195-'Indicator Data'!AI58)/($AD$195-$AD$194)*10)))</f>
        <v>9.6</v>
      </c>
      <c r="AE56" s="171">
        <f>IF('Indicator Data'!AJ58="No data","x",IF('Indicator Data'!AJ58&gt;$AE$195,10,IF('Indicator Data'!AJ58&lt;$AE$194,0,10-($AE$195-'Indicator Data'!AJ58)/($AE$195-$AE$194)*10)))</f>
        <v>10</v>
      </c>
      <c r="AF56" s="178" t="str">
        <f>IF('Indicator Data'!AK58="No data","x",IF('Indicator Data'!AK58&gt;$AF$195,10,IF('Indicator Data'!AK58&lt;$AF$194,0,10-($AF$195-'Indicator Data'!AK58)/($AF$195-$AF$194)*10)))</f>
        <v>x</v>
      </c>
      <c r="AG56" s="178" t="str">
        <f>IF('Indicator Data'!AL58="No data","x",IF('Indicator Data'!AL58&gt;$AG$195,10,IF('Indicator Data'!AL58&lt;$AG$194,0,10-($AG$195-'Indicator Data'!AL58)/($AG$195-$AG$194)*10)))</f>
        <v>x</v>
      </c>
      <c r="AH56" s="171" t="str">
        <f t="shared" si="10"/>
        <v>x</v>
      </c>
      <c r="AI56" s="169">
        <f t="shared" si="11"/>
        <v>9.8000000000000007</v>
      </c>
      <c r="AJ56" s="167">
        <f t="shared" si="12"/>
        <v>6.6460433669780583</v>
      </c>
      <c r="AK56" s="163">
        <f t="shared" si="13"/>
        <v>4.4444140834508321</v>
      </c>
    </row>
    <row r="57" spans="1:37" s="104" customFormat="1" x14ac:dyDescent="0.2">
      <c r="A57" s="65" t="s">
        <v>103</v>
      </c>
      <c r="B57" s="69" t="s">
        <v>102</v>
      </c>
      <c r="C57" s="171">
        <f>IF('Indicator Data'!Q59="No data",IF((0.1284*LN('Indicator Data'!AW59)-0.4735)&gt;C$195,0,IF((0.1284*LN('Indicator Data'!AW59)-0.4735)&lt;C$194,10,(C$195-(0.1284*LN('Indicator Data'!AW59)-0.4735))/(C$195-C$194)*10)),IF('Indicator Data'!Q59&gt;C$195,0,IF('Indicator Data'!Q59&lt;C$194,10,(C$195-'Indicator Data'!Q59)/(C$195-C$194)*10)))</f>
        <v>3.319881329508263</v>
      </c>
      <c r="D57" s="171">
        <f>IF('Indicator Data'!R59="No data","x",IF('Indicator Data'!R59&gt;D$195,10,IF('Indicator Data'!R59&lt;D$194,0,10-(D$195-'Indicator Data'!R59)/(D$195-D$194)*10)))</f>
        <v>1.0286102748563923</v>
      </c>
      <c r="E57" s="169">
        <f t="shared" si="0"/>
        <v>2.2479806941273139</v>
      </c>
      <c r="F57" s="171">
        <f>IF('Indicator Data'!AC59="No data","x",IF('Indicator Data'!AC59&gt;F$195,10,IF('Indicator Data'!AC59&lt;F$194,0,10-(F$195-'Indicator Data'!AC59)/(F$195-F$194)*10)))</f>
        <v>0.58149077448598874</v>
      </c>
      <c r="G57" s="171">
        <f>IF('Indicator Data'!AD59="No data","x",IF('Indicator Data'!AD59&gt;G$195,10,IF('Indicator Data'!AD59&lt;G$194,0,10-(G$195-'Indicator Data'!AD59)/(G$195-G$194)*10)))</f>
        <v>2.75</v>
      </c>
      <c r="H57" s="169">
        <f t="shared" si="1"/>
        <v>1.6657453872429944</v>
      </c>
      <c r="I57" s="174">
        <f>SUM(IF('Indicator Data'!S59="No data",0,'Indicator Data'!S59/1000000),SUM('Indicator Data'!T59:U59))</f>
        <v>0</v>
      </c>
      <c r="J57" s="174">
        <f>I57/'Indicator Data'!AX59*1000000</f>
        <v>0</v>
      </c>
      <c r="K57" s="171">
        <f t="shared" si="2"/>
        <v>0</v>
      </c>
      <c r="L57" s="171">
        <f>IF('Indicator Data'!V59="No data","x",IF('Indicator Data'!V59&gt;L$195,10,IF('Indicator Data'!V59&lt;L$194,0,10-(L$195-'Indicator Data'!V59)/(L$195-L$194)*10)))</f>
        <v>0</v>
      </c>
      <c r="M57" s="169">
        <f t="shared" si="3"/>
        <v>0</v>
      </c>
      <c r="N57" s="161">
        <f t="shared" si="4"/>
        <v>1.5404266938744056</v>
      </c>
      <c r="O57" s="175">
        <f>IF('Indicator Data'!AH59="No data",0,('Indicator Data'!AH59)/1000)</f>
        <v>0.91376000000000002</v>
      </c>
      <c r="P57" s="171">
        <f t="shared" si="5"/>
        <v>0</v>
      </c>
      <c r="Q57" s="176">
        <f>O57*1000/'Indicator Data'!AZ59</f>
        <v>2.9396284929321006E-3</v>
      </c>
      <c r="R57" s="171">
        <f t="shared" si="6"/>
        <v>4.1616965993141291</v>
      </c>
      <c r="S57" s="165">
        <f t="shared" si="7"/>
        <v>2.0808482996570645</v>
      </c>
      <c r="T57" s="171">
        <f>IF('Indicator Data'!Z59="No data","x",IF('Indicator Data'!Z59&gt;T$195,10,IF('Indicator Data'!Z59&lt;T$194,0,10-(T$195-'Indicator Data'!Z59)/(T$195-T$194)*10)))</f>
        <v>0.59377108433734804</v>
      </c>
      <c r="U57" s="171">
        <f>IF('Indicator Data'!Y59="No data","x",IF('Indicator Data'!Y59&gt;U$195,10,IF('Indicator Data'!Y59&lt;U$194,0,10-(U$195-'Indicator Data'!Y59)/(U$195-U$194)*10)))</f>
        <v>0.2809075980392155</v>
      </c>
      <c r="V57" s="171">
        <f>IF('Indicator Data'!AB59="No data","x",IF('Indicator Data'!AB59&gt;V$195,10,IF('Indicator Data'!AB59&lt;V$194,0,10-(V$195-'Indicator Data'!AB59)/(V$195-V$194)*10)))</f>
        <v>0</v>
      </c>
      <c r="W57" s="169">
        <f t="shared" si="8"/>
        <v>0.29155956079218787</v>
      </c>
      <c r="X57" s="84" t="s">
        <v>943</v>
      </c>
      <c r="Y57" s="84" t="s">
        <v>944</v>
      </c>
      <c r="Z57" s="85" t="s">
        <v>945</v>
      </c>
      <c r="AA57" s="175">
        <f>('Indicator Data'!AG59+'Indicator Data'!AF59*0.5+'Indicator Data'!AE59*0.25)/1000</f>
        <v>0</v>
      </c>
      <c r="AB57" s="177">
        <f>AA57*1000/'Indicator Data'!AX59</f>
        <v>0</v>
      </c>
      <c r="AC57" s="169">
        <f t="shared" si="9"/>
        <v>0</v>
      </c>
      <c r="AD57" s="171">
        <f>IF('Indicator Data'!AI59="No data","x",IF('Indicator Data'!AI59&lt;$AD$194,10,IF('Indicator Data'!AI59&gt;$AD$195,0,($AD$195-'Indicator Data'!AI59)/($AD$195-$AD$194)*10)))</f>
        <v>2.6666666666666665</v>
      </c>
      <c r="AE57" s="171">
        <f>IF('Indicator Data'!AJ59="No data","x",IF('Indicator Data'!AJ59&gt;$AE$195,10,IF('Indicator Data'!AJ59&lt;$AE$194,0,10-($AE$195-'Indicator Data'!AJ59)/($AE$195-$AE$194)*10)))</f>
        <v>0</v>
      </c>
      <c r="AF57" s="178">
        <f>IF('Indicator Data'!AK59="No data","x",IF('Indicator Data'!AK59&gt;$AF$195,10,IF('Indicator Data'!AK59&lt;$AF$194,0,10-($AF$195-'Indicator Data'!AK59)/($AF$195-$AF$194)*10)))</f>
        <v>3.2666666666666666</v>
      </c>
      <c r="AG57" s="178">
        <f>IF('Indicator Data'!AL59="No data","x",IF('Indicator Data'!AL59&gt;$AG$195,10,IF('Indicator Data'!AL59&lt;$AG$194,0,10-($AG$195-'Indicator Data'!AL59)/($AG$195-$AG$194)*10)))</f>
        <v>0.91000000000000014</v>
      </c>
      <c r="AH57" s="171">
        <f t="shared" si="10"/>
        <v>2.7953333333333332</v>
      </c>
      <c r="AI57" s="169">
        <f t="shared" si="11"/>
        <v>1.8206666666666667</v>
      </c>
      <c r="AJ57" s="167">
        <f t="shared" si="12"/>
        <v>0.73580113833397776</v>
      </c>
      <c r="AK57" s="163">
        <f t="shared" si="13"/>
        <v>1.4316598970970831</v>
      </c>
    </row>
    <row r="58" spans="1:37" s="104" customFormat="1" x14ac:dyDescent="0.2">
      <c r="A58" s="65" t="s">
        <v>105</v>
      </c>
      <c r="B58" s="69" t="s">
        <v>104</v>
      </c>
      <c r="C58" s="171">
        <f>IF('Indicator Data'!Q60="No data",IF((0.1284*LN('Indicator Data'!AW60)-0.4735)&gt;C$195,0,IF((0.1284*LN('Indicator Data'!AW60)-0.4735)&lt;C$194,10,(C$195-(0.1284*LN('Indicator Data'!AW60)-0.4735))/(C$195-C$194)*10)),IF('Indicator Data'!Q60&gt;C$195,0,IF('Indicator Data'!Q60&lt;C$194,10,(C$195-'Indicator Data'!Q60)/(C$195-C$194)*10)))</f>
        <v>8.080157484084264</v>
      </c>
      <c r="D58" s="171" t="str">
        <f>IF('Indicator Data'!R60="No data","x",IF('Indicator Data'!R60&gt;D$195,10,IF('Indicator Data'!R60&lt;D$194,0,10-(D$195-'Indicator Data'!R60)/(D$195-D$194)*10)))</f>
        <v>x</v>
      </c>
      <c r="E58" s="169">
        <f t="shared" si="0"/>
        <v>8.080157484084264</v>
      </c>
      <c r="F58" s="171" t="str">
        <f>IF('Indicator Data'!AC60="No data","x",IF('Indicator Data'!AC60&gt;F$195,10,IF('Indicator Data'!AC60&lt;F$194,0,10-(F$195-'Indicator Data'!AC60)/(F$195-F$194)*10)))</f>
        <v>x</v>
      </c>
      <c r="G58" s="171">
        <f>IF('Indicator Data'!AD60="No data","x",IF('Indicator Data'!AD60&gt;G$195,10,IF('Indicator Data'!AD60&lt;G$194,0,10-(G$195-'Indicator Data'!AD60)/(G$195-G$194)*10)))</f>
        <v>2.1500000000000004</v>
      </c>
      <c r="H58" s="169">
        <f t="shared" si="1"/>
        <v>2.1500000000000004</v>
      </c>
      <c r="I58" s="174">
        <f>SUM(IF('Indicator Data'!S60="No data",0,'Indicator Data'!S60/1000000),SUM('Indicator Data'!T60:U60))</f>
        <v>8336.3551669999997</v>
      </c>
      <c r="J58" s="174">
        <f>I58/'Indicator Data'!AX60*1000000</f>
        <v>88.589672616445284</v>
      </c>
      <c r="K58" s="171">
        <f t="shared" si="2"/>
        <v>1.7717934523289056</v>
      </c>
      <c r="L58" s="171">
        <f>IF('Indicator Data'!V60="No data","x",IF('Indicator Data'!V60&gt;L$195,10,IF('Indicator Data'!V60&lt;L$194,0,10-(L$195-'Indicator Data'!V60)/(L$195-L$194)*10)))</f>
        <v>5.0907861123413074</v>
      </c>
      <c r="M58" s="169">
        <f t="shared" si="3"/>
        <v>3.4312897823351065</v>
      </c>
      <c r="N58" s="161">
        <f t="shared" si="4"/>
        <v>5.4354011876259083</v>
      </c>
      <c r="O58" s="175">
        <f>IF('Indicator Data'!AH60="No data",0,('Indicator Data'!AH60)/1000)</f>
        <v>8.7180599999999995</v>
      </c>
      <c r="P58" s="171">
        <f t="shared" si="5"/>
        <v>3.1347328454056758</v>
      </c>
      <c r="Q58" s="176">
        <f>O58*1000/'Indicator Data'!AZ60</f>
        <v>1.7920835592779259E-3</v>
      </c>
      <c r="R58" s="171">
        <f t="shared" si="6"/>
        <v>3.6834870385566654</v>
      </c>
      <c r="S58" s="165">
        <f t="shared" si="7"/>
        <v>3.4091099419811703</v>
      </c>
      <c r="T58" s="171">
        <f>IF('Indicator Data'!Z60="No data","x",IF('Indicator Data'!Z60&gt;T$195,10,IF('Indicator Data'!Z60&lt;T$194,0,10-(T$195-'Indicator Data'!Z60)/(T$195-T$194)*10)))</f>
        <v>0.20470157553290136</v>
      </c>
      <c r="U58" s="171">
        <f>IF('Indicator Data'!Y60="No data","x",IF('Indicator Data'!Y60&gt;U$195,10,IF('Indicator Data'!Y60&lt;U$194,0,10-(U$195-'Indicator Data'!Y60)/(U$195-U$194)*10)))</f>
        <v>10</v>
      </c>
      <c r="V58" s="171">
        <f>IF('Indicator Data'!AB60="No data","x",IF('Indicator Data'!AB60&gt;V$195,10,IF('Indicator Data'!AB60&lt;V$194,0,10-(V$195-'Indicator Data'!AB60)/(V$195-V$194)*10)))</f>
        <v>2.8885971025841819</v>
      </c>
      <c r="W58" s="169">
        <f t="shared" si="8"/>
        <v>4.3644328927056941</v>
      </c>
      <c r="X58" s="84" t="s">
        <v>943</v>
      </c>
      <c r="Y58" s="84" t="s">
        <v>944</v>
      </c>
      <c r="Z58" s="85" t="s">
        <v>945</v>
      </c>
      <c r="AA58" s="175">
        <f>('Indicator Data'!AG60+'Indicator Data'!AF60*0.5+'Indicator Data'!AE60*0.25)/1000</f>
        <v>1454.66975</v>
      </c>
      <c r="AB58" s="177">
        <f>AA58*1000/'Indicator Data'!AX60</f>
        <v>1.5458640417299092E-2</v>
      </c>
      <c r="AC58" s="169">
        <f t="shared" si="9"/>
        <v>1.5458640417299101</v>
      </c>
      <c r="AD58" s="171">
        <f>IF('Indicator Data'!AI60="No data","x",IF('Indicator Data'!AI60&lt;$AD$194,10,IF('Indicator Data'!AI60&gt;$AD$195,0,($AD$195-'Indicator Data'!AI60)/($AD$195-$AD$194)*10)))</f>
        <v>7.0666666666666664</v>
      </c>
      <c r="AE58" s="171">
        <f>IF('Indicator Data'!AJ60="No data","x",IF('Indicator Data'!AJ60&gt;$AE$195,10,IF('Indicator Data'!AJ60&lt;$AE$194,0,10-($AE$195-'Indicator Data'!AJ60)/($AE$195-$AE$194)*10)))</f>
        <v>10</v>
      </c>
      <c r="AF58" s="178">
        <f>IF('Indicator Data'!AK60="No data","x",IF('Indicator Data'!AK60&gt;$AF$195,10,IF('Indicator Data'!AK60&lt;$AF$194,0,10-($AF$195-'Indicator Data'!AK60)/($AF$195-$AF$194)*10)))</f>
        <v>5</v>
      </c>
      <c r="AG58" s="178">
        <f>IF('Indicator Data'!AL60="No data","x",IF('Indicator Data'!AL60&gt;$AG$195,10,IF('Indicator Data'!AL60&lt;$AG$194,0,10-($AG$195-'Indicator Data'!AL60)/($AG$195-$AG$194)*10)))</f>
        <v>0.87999999999999901</v>
      </c>
      <c r="AH58" s="171">
        <f t="shared" si="10"/>
        <v>4.1760000000000002</v>
      </c>
      <c r="AI58" s="169">
        <f t="shared" si="11"/>
        <v>7.0808888888888886</v>
      </c>
      <c r="AJ58" s="167">
        <f t="shared" si="12"/>
        <v>4.7279119611755958</v>
      </c>
      <c r="AK58" s="163">
        <f t="shared" si="13"/>
        <v>4.0994488748369919</v>
      </c>
    </row>
    <row r="59" spans="1:37" s="104" customFormat="1" x14ac:dyDescent="0.2">
      <c r="A59" s="65" t="s">
        <v>107</v>
      </c>
      <c r="B59" s="69" t="s">
        <v>106</v>
      </c>
      <c r="C59" s="171">
        <f>IF('Indicator Data'!Q61="No data",IF((0.1284*LN('Indicator Data'!AW61)-0.4735)&gt;C$195,0,IF((0.1284*LN('Indicator Data'!AW61)-0.4735)&lt;C$194,10,(C$195-(0.1284*LN('Indicator Data'!AW61)-0.4735))/(C$195-C$194)*10)),IF('Indicator Data'!Q61&gt;C$195,0,IF('Indicator Data'!Q61&lt;C$194,10,(C$195-'Indicator Data'!Q61)/(C$195-C$194)*10)))</f>
        <v>7.2410843061393093</v>
      </c>
      <c r="D59" s="171" t="str">
        <f>IF('Indicator Data'!R61="No data","x",IF('Indicator Data'!R61&gt;D$195,10,IF('Indicator Data'!R61&lt;D$194,0,10-(D$195-'Indicator Data'!R61)/(D$195-D$194)*10)))</f>
        <v>x</v>
      </c>
      <c r="E59" s="169">
        <f t="shared" si="0"/>
        <v>7.2410843061393093</v>
      </c>
      <c r="F59" s="171">
        <f>IF('Indicator Data'!AC61="No data","x",IF('Indicator Data'!AC61&gt;F$195,10,IF('Indicator Data'!AC61&lt;F$194,0,10-(F$195-'Indicator Data'!AC61)/(F$195-F$194)*10)))</f>
        <v>5.0216863843917263</v>
      </c>
      <c r="G59" s="171">
        <f>IF('Indicator Data'!AD61="No data","x",IF('Indicator Data'!AD61&gt;G$195,10,IF('Indicator Data'!AD61&lt;G$194,0,10-(G$195-'Indicator Data'!AD61)/(G$195-G$194)*10)))</f>
        <v>4.4574999999999996</v>
      </c>
      <c r="H59" s="169">
        <f t="shared" si="1"/>
        <v>4.7395931921958629</v>
      </c>
      <c r="I59" s="174">
        <f>SUM(IF('Indicator Data'!S61="No data",0,'Indicator Data'!S61/1000000),SUM('Indicator Data'!T61:U61))</f>
        <v>191.79992899999999</v>
      </c>
      <c r="J59" s="174">
        <f>I59/'Indicator Data'!AX61*1000000</f>
        <v>217.69100917639449</v>
      </c>
      <c r="K59" s="171">
        <f t="shared" si="2"/>
        <v>4.3538201835278887</v>
      </c>
      <c r="L59" s="171">
        <f>IF('Indicator Data'!V61="No data","x",IF('Indicator Data'!V61&gt;L$195,10,IF('Indicator Data'!V61&lt;L$194,0,10-(L$195-'Indicator Data'!V61)/(L$195-L$194)*10)))</f>
        <v>1.9054633144897366</v>
      </c>
      <c r="M59" s="169">
        <f t="shared" si="3"/>
        <v>3.1296417490088126</v>
      </c>
      <c r="N59" s="161">
        <f t="shared" si="4"/>
        <v>5.5878508883708236</v>
      </c>
      <c r="O59" s="175">
        <f>IF('Indicator Data'!AH61="No data",0,('Indicator Data'!AH61)/1000)</f>
        <v>0</v>
      </c>
      <c r="P59" s="171">
        <f t="shared" si="5"/>
        <v>0</v>
      </c>
      <c r="Q59" s="176">
        <f>O59*1000/'Indicator Data'!AZ61</f>
        <v>0</v>
      </c>
      <c r="R59" s="171">
        <f t="shared" si="6"/>
        <v>0</v>
      </c>
      <c r="S59" s="165">
        <f t="shared" si="7"/>
        <v>0</v>
      </c>
      <c r="T59" s="171">
        <f>IF('Indicator Data'!Z61="No data","x",IF('Indicator Data'!Z61&gt;T$195,10,IF('Indicator Data'!Z61&lt;T$194,0,10-(T$195-'Indicator Data'!Z61)/(T$195-T$194)*10)))</f>
        <v>2.3128637627431559E-2</v>
      </c>
      <c r="U59" s="171">
        <f>IF('Indicator Data'!Y61="No data","x",IF('Indicator Data'!Y61&gt;U$195,10,IF('Indicator Data'!Y61&lt;U$194,0,10-(U$195-'Indicator Data'!Y61)/(U$195-U$194)*10)))</f>
        <v>1.0672491830065347</v>
      </c>
      <c r="V59" s="171">
        <f>IF('Indicator Data'!AB61="No data","x",IF('Indicator Data'!AB61&gt;V$195,10,IF('Indicator Data'!AB61&lt;V$194,0,10-(V$195-'Indicator Data'!AB61)/(V$195-V$194)*10)))</f>
        <v>0</v>
      </c>
      <c r="W59" s="169">
        <f t="shared" si="8"/>
        <v>0.3634592735446554</v>
      </c>
      <c r="X59" s="84" t="s">
        <v>943</v>
      </c>
      <c r="Y59" s="84" t="s">
        <v>944</v>
      </c>
      <c r="Z59" s="85" t="s">
        <v>945</v>
      </c>
      <c r="AA59" s="175">
        <f>('Indicator Data'!AG61+'Indicator Data'!AF61*0.5+'Indicator Data'!AE61*0.25)/1000</f>
        <v>6.9862500000000001</v>
      </c>
      <c r="AB59" s="177">
        <f>AA59*1000/'Indicator Data'!AX61</f>
        <v>7.929324170180406E-3</v>
      </c>
      <c r="AC59" s="169">
        <f t="shared" si="9"/>
        <v>0.79293241701804007</v>
      </c>
      <c r="AD59" s="171">
        <f>IF('Indicator Data'!AI61="No data","x",IF('Indicator Data'!AI61&lt;$AD$194,10,IF('Indicator Data'!AI61&gt;$AD$195,0,($AD$195-'Indicator Data'!AI61)/($AD$195-$AD$194)*10)))</f>
        <v>3.4666666666666668</v>
      </c>
      <c r="AE59" s="171">
        <f>IF('Indicator Data'!AJ61="No data","x",IF('Indicator Data'!AJ61&gt;$AE$195,10,IF('Indicator Data'!AJ61&lt;$AE$194,0,10-($AE$195-'Indicator Data'!AJ61)/($AE$195-$AE$194)*10)))</f>
        <v>0</v>
      </c>
      <c r="AF59" s="178">
        <f>IF('Indicator Data'!AK61="No data","x",IF('Indicator Data'!AK61&gt;$AF$195,10,IF('Indicator Data'!AK61&lt;$AF$194,0,10-($AF$195-'Indicator Data'!AK61)/($AF$195-$AF$194)*10)))</f>
        <v>3.1333333333333337</v>
      </c>
      <c r="AG59" s="178">
        <f>IF('Indicator Data'!AL61="No data","x",IF('Indicator Data'!AL61&gt;$AG$195,10,IF('Indicator Data'!AL61&lt;$AG$194,0,10-($AG$195-'Indicator Data'!AL61)/($AG$195-$AG$194)*10)))</f>
        <v>0.67999999999999972</v>
      </c>
      <c r="AH59" s="171">
        <f t="shared" si="10"/>
        <v>2.6426666666666674</v>
      </c>
      <c r="AI59" s="169">
        <f t="shared" si="11"/>
        <v>2.0364444444444447</v>
      </c>
      <c r="AJ59" s="167">
        <f t="shared" si="12"/>
        <v>1.0900024372908312</v>
      </c>
      <c r="AK59" s="163">
        <f t="shared" si="13"/>
        <v>0.55906619406605451</v>
      </c>
    </row>
    <row r="60" spans="1:37" s="104" customFormat="1" x14ac:dyDescent="0.2">
      <c r="A60" s="65" t="s">
        <v>109</v>
      </c>
      <c r="B60" s="69" t="s">
        <v>108</v>
      </c>
      <c r="C60" s="171">
        <f>IF('Indicator Data'!Q62="No data",IF((0.1284*LN('Indicator Data'!AW62)-0.4735)&gt;C$195,0,IF((0.1284*LN('Indicator Data'!AW62)-0.4735)&lt;C$194,10,(C$195-(0.1284*LN('Indicator Data'!AW62)-0.4735))/(C$195-C$194)*10)),IF('Indicator Data'!Q62&gt;C$195,0,IF('Indicator Data'!Q62&lt;C$194,10,(C$195-'Indicator Data'!Q62)/(C$195-C$194)*10)))</f>
        <v>3.7561481694143679</v>
      </c>
      <c r="D60" s="171">
        <f>IF('Indicator Data'!R62="No data","x",IF('Indicator Data'!R62&gt;D$195,10,IF('Indicator Data'!R62&lt;D$194,0,10-(D$195-'Indicator Data'!R62)/(D$195-D$194)*10)))</f>
        <v>0.70231124186474148</v>
      </c>
      <c r="E60" s="169">
        <f t="shared" si="0"/>
        <v>2.3614632721495363</v>
      </c>
      <c r="F60" s="171">
        <f>IF('Indicator Data'!AC62="No data","x",IF('Indicator Data'!AC62&gt;F$195,10,IF('Indicator Data'!AC62&lt;F$194,0,10-(F$195-'Indicator Data'!AC62)/(F$195-F$194)*10)))</f>
        <v>3.5204486127416104</v>
      </c>
      <c r="G60" s="171">
        <f>IF('Indicator Data'!AD62="No data","x",IF('Indicator Data'!AD62&gt;G$195,10,IF('Indicator Data'!AD62&lt;G$194,0,10-(G$195-'Indicator Data'!AD62)/(G$195-G$194)*10)))</f>
        <v>0.46999999999999886</v>
      </c>
      <c r="H60" s="169">
        <f t="shared" si="1"/>
        <v>1.9952243063708046</v>
      </c>
      <c r="I60" s="174">
        <f>SUM(IF('Indicator Data'!S62="No data",0,'Indicator Data'!S62/1000000),SUM('Indicator Data'!T62:U62))</f>
        <v>0</v>
      </c>
      <c r="J60" s="174">
        <f>I60/'Indicator Data'!AX62*1000000</f>
        <v>0</v>
      </c>
      <c r="K60" s="171">
        <f t="shared" si="2"/>
        <v>0</v>
      </c>
      <c r="L60" s="171">
        <f>IF('Indicator Data'!V62="No data","x",IF('Indicator Data'!V62&gt;L$195,10,IF('Indicator Data'!V62&lt;L$194,0,10-(L$195-'Indicator Data'!V62)/(L$195-L$194)*10)))</f>
        <v>0</v>
      </c>
      <c r="M60" s="169">
        <f t="shared" si="3"/>
        <v>0</v>
      </c>
      <c r="N60" s="161">
        <f t="shared" si="4"/>
        <v>1.6795377126674693</v>
      </c>
      <c r="O60" s="175">
        <f>IF('Indicator Data'!AH62="No data",0,('Indicator Data'!AH62)/1000)</f>
        <v>0</v>
      </c>
      <c r="P60" s="171">
        <f t="shared" si="5"/>
        <v>0</v>
      </c>
      <c r="Q60" s="176">
        <f>O60*1000/'Indicator Data'!AZ62</f>
        <v>0</v>
      </c>
      <c r="R60" s="171">
        <f t="shared" si="6"/>
        <v>0</v>
      </c>
      <c r="S60" s="165">
        <f t="shared" si="7"/>
        <v>0</v>
      </c>
      <c r="T60" s="171">
        <f>IF('Indicator Data'!Z62="No data","x",IF('Indicator Data'!Z62&gt;T$195,10,IF('Indicator Data'!Z62&lt;T$194,0,10-(T$195-'Indicator Data'!Z62)/(T$195-T$194)*10)))</f>
        <v>6.9612542477610617E-3</v>
      </c>
      <c r="U60" s="171">
        <f>IF('Indicator Data'!Y62="No data","x",IF('Indicator Data'!Y62&gt;U$195,10,IF('Indicator Data'!Y62&lt;U$194,0,10-(U$195-'Indicator Data'!Y62)/(U$195-U$194)*10)))</f>
        <v>0.24248954248366061</v>
      </c>
      <c r="V60" s="171">
        <f>IF('Indicator Data'!AB62="No data","x",IF('Indicator Data'!AB62&gt;V$195,10,IF('Indicator Data'!AB62&lt;V$194,0,10-(V$195-'Indicator Data'!AB62)/(V$195-V$194)*10)))</f>
        <v>0</v>
      </c>
      <c r="W60" s="169">
        <f t="shared" si="8"/>
        <v>8.3150265577140559E-2</v>
      </c>
      <c r="X60" s="84" t="s">
        <v>943</v>
      </c>
      <c r="Y60" s="84" t="s">
        <v>944</v>
      </c>
      <c r="Z60" s="85" t="s">
        <v>945</v>
      </c>
      <c r="AA60" s="175">
        <f>('Indicator Data'!AG62+'Indicator Data'!AF62*0.5+'Indicator Data'!AE62*0.25)/1000</f>
        <v>0</v>
      </c>
      <c r="AB60" s="177">
        <f>AA60*1000/'Indicator Data'!AX62</f>
        <v>0</v>
      </c>
      <c r="AC60" s="169">
        <f t="shared" si="9"/>
        <v>0</v>
      </c>
      <c r="AD60" s="171">
        <f>IF('Indicator Data'!AI62="No data","x",IF('Indicator Data'!AI62&lt;$AD$194,10,IF('Indicator Data'!AI62&gt;$AD$195,0,($AD$195-'Indicator Data'!AI62)/($AD$195-$AD$194)*10)))</f>
        <v>2.6666666666666665</v>
      </c>
      <c r="AE60" s="171">
        <f>IF('Indicator Data'!AJ62="No data","x",IF('Indicator Data'!AJ62&gt;$AE$195,10,IF('Indicator Data'!AJ62&lt;$AE$194,0,10-($AE$195-'Indicator Data'!AJ62)/($AE$195-$AE$194)*10)))</f>
        <v>0</v>
      </c>
      <c r="AF60" s="178">
        <f>IF('Indicator Data'!AK62="No data","x",IF('Indicator Data'!AK62&gt;$AF$195,10,IF('Indicator Data'!AK62&lt;$AF$194,0,10-($AF$195-'Indicator Data'!AK62)/($AF$195-$AF$194)*10)))</f>
        <v>1</v>
      </c>
      <c r="AG60" s="178">
        <f>IF('Indicator Data'!AL62="No data","x",IF('Indicator Data'!AL62&gt;$AG$195,10,IF('Indicator Data'!AL62&lt;$AG$194,0,10-($AG$195-'Indicator Data'!AL62)/($AG$195-$AG$194)*10)))</f>
        <v>0.66999999999999993</v>
      </c>
      <c r="AH60" s="171">
        <f t="shared" si="10"/>
        <v>0.93400000000000005</v>
      </c>
      <c r="AI60" s="169">
        <f t="shared" si="11"/>
        <v>1.2002222222222223</v>
      </c>
      <c r="AJ60" s="167">
        <f t="shared" si="12"/>
        <v>0.44215886831646978</v>
      </c>
      <c r="AK60" s="163">
        <f t="shared" si="13"/>
        <v>0.22332374136378835</v>
      </c>
    </row>
    <row r="61" spans="1:37" s="104" customFormat="1" x14ac:dyDescent="0.2">
      <c r="A61" s="65" t="s">
        <v>111</v>
      </c>
      <c r="B61" s="69" t="s">
        <v>110</v>
      </c>
      <c r="C61" s="171">
        <f>IF('Indicator Data'!Q63="No data",IF((0.1284*LN('Indicator Data'!AW63)-0.4735)&gt;C$195,0,IF((0.1284*LN('Indicator Data'!AW63)-0.4735)&lt;C$194,10,(C$195-(0.1284*LN('Indicator Data'!AW63)-0.4735))/(C$195-C$194)*10)),IF('Indicator Data'!Q63&gt;C$195,0,IF('Indicator Data'!Q63&lt;C$194,10,(C$195-'Indicator Data'!Q63)/(C$195-C$194)*10)))</f>
        <v>2.9931197145845938</v>
      </c>
      <c r="D61" s="171">
        <f>IF('Indicator Data'!R63="No data","x",IF('Indicator Data'!R63&gt;D$195,10,IF('Indicator Data'!R63&lt;D$194,0,10-(D$195-'Indicator Data'!R63)/(D$195-D$194)*10)))</f>
        <v>0.54384930475710469</v>
      </c>
      <c r="E61" s="169">
        <f t="shared" si="0"/>
        <v>1.8490951087050966</v>
      </c>
      <c r="F61" s="171">
        <f>IF('Indicator Data'!AC63="No data","x",IF('Indicator Data'!AC63&gt;F$195,10,IF('Indicator Data'!AC63&lt;F$194,0,10-(F$195-'Indicator Data'!AC63)/(F$195-F$194)*10)))</f>
        <v>2.6905820947223136</v>
      </c>
      <c r="G61" s="171" t="str">
        <f>IF('Indicator Data'!AD63="No data","x",IF('Indicator Data'!AD63&gt;G$195,10,IF('Indicator Data'!AD63&lt;G$194,0,10-(G$195-'Indicator Data'!AD63)/(G$195-G$194)*10)))</f>
        <v>x</v>
      </c>
      <c r="H61" s="169">
        <f t="shared" si="1"/>
        <v>2.6905820947223136</v>
      </c>
      <c r="I61" s="174">
        <f>SUM(IF('Indicator Data'!S63="No data",0,'Indicator Data'!S63/1000000),SUM('Indicator Data'!T63:U63))</f>
        <v>0</v>
      </c>
      <c r="J61" s="174">
        <f>I61/'Indicator Data'!AX63*1000000</f>
        <v>0</v>
      </c>
      <c r="K61" s="171">
        <f t="shared" si="2"/>
        <v>0</v>
      </c>
      <c r="L61" s="171">
        <f>IF('Indicator Data'!V63="No data","x",IF('Indicator Data'!V63&gt;L$195,10,IF('Indicator Data'!V63&lt;L$194,0,10-(L$195-'Indicator Data'!V63)/(L$195-L$194)*10)))</f>
        <v>0</v>
      </c>
      <c r="M61" s="169">
        <f t="shared" si="3"/>
        <v>0</v>
      </c>
      <c r="N61" s="161">
        <f t="shared" si="4"/>
        <v>1.5971930780331267</v>
      </c>
      <c r="O61" s="175">
        <f>IF('Indicator Data'!AH63="No data",0,('Indicator Data'!AH63)/1000)</f>
        <v>0</v>
      </c>
      <c r="P61" s="171">
        <f t="shared" si="5"/>
        <v>0</v>
      </c>
      <c r="Q61" s="176">
        <f>O61*1000/'Indicator Data'!AZ63</f>
        <v>0</v>
      </c>
      <c r="R61" s="171">
        <f t="shared" si="6"/>
        <v>0</v>
      </c>
      <c r="S61" s="165">
        <f t="shared" si="7"/>
        <v>0</v>
      </c>
      <c r="T61" s="171">
        <f>IF('Indicator Data'!Z63="No data","x",IF('Indicator Data'!Z63&gt;T$195,10,IF('Indicator Data'!Z63&lt;T$194,0,10-(T$195-'Indicator Data'!Z63)/(T$195-T$194)*10)))</f>
        <v>8.0548038307075132E-2</v>
      </c>
      <c r="U61" s="171">
        <f>IF('Indicator Data'!Y63="No data","x",IF('Indicator Data'!Y63&gt;U$195,10,IF('Indicator Data'!Y63&lt;U$194,0,10-(U$195-'Indicator Data'!Y63)/(U$195-U$194)*10)))</f>
        <v>0.28537320261438026</v>
      </c>
      <c r="V61" s="171">
        <f>IF('Indicator Data'!AB63="No data","x",IF('Indicator Data'!AB63&gt;V$195,10,IF('Indicator Data'!AB63&lt;V$194,0,10-(V$195-'Indicator Data'!AB63)/(V$195-V$194)*10)))</f>
        <v>0</v>
      </c>
      <c r="W61" s="169">
        <f t="shared" si="8"/>
        <v>0.12197374697381846</v>
      </c>
      <c r="X61" s="84" t="s">
        <v>943</v>
      </c>
      <c r="Y61" s="84" t="s">
        <v>944</v>
      </c>
      <c r="Z61" s="85" t="s">
        <v>945</v>
      </c>
      <c r="AA61" s="175">
        <f>('Indicator Data'!AG63+'Indicator Data'!AF63*0.5+'Indicator Data'!AE63*0.25)/1000</f>
        <v>2</v>
      </c>
      <c r="AB61" s="177">
        <f>AA61*1000/'Indicator Data'!AX63</f>
        <v>3.0289965690101514E-5</v>
      </c>
      <c r="AC61" s="169">
        <f t="shared" si="9"/>
        <v>3.0289965690109E-3</v>
      </c>
      <c r="AD61" s="171">
        <f>IF('Indicator Data'!AI63="No data","x",IF('Indicator Data'!AI63&lt;$AD$194,10,IF('Indicator Data'!AI63&gt;$AD$195,0,($AD$195-'Indicator Data'!AI63)/($AD$195-$AD$194)*10)))</f>
        <v>1.2</v>
      </c>
      <c r="AE61" s="171">
        <f>IF('Indicator Data'!AJ63="No data","x",IF('Indicator Data'!AJ63&gt;$AE$195,10,IF('Indicator Data'!AJ63&lt;$AE$194,0,10-($AE$195-'Indicator Data'!AJ63)/($AE$195-$AE$194)*10)))</f>
        <v>0</v>
      </c>
      <c r="AF61" s="178">
        <f>IF('Indicator Data'!AK63="No data","x",IF('Indicator Data'!AK63&gt;$AF$195,10,IF('Indicator Data'!AK63&lt;$AF$194,0,10-($AF$195-'Indicator Data'!AK63)/($AF$195-$AF$194)*10)))</f>
        <v>0.33333333333333393</v>
      </c>
      <c r="AG61" s="178">
        <f>IF('Indicator Data'!AL63="No data","x",IF('Indicator Data'!AL63&gt;$AG$195,10,IF('Indicator Data'!AL63&lt;$AG$194,0,10-($AG$195-'Indicator Data'!AL63)/($AG$195-$AG$194)*10)))</f>
        <v>0.45999999999999908</v>
      </c>
      <c r="AH61" s="171">
        <f t="shared" si="10"/>
        <v>0.35866666666666697</v>
      </c>
      <c r="AI61" s="169">
        <f t="shared" si="11"/>
        <v>0.51955555555555566</v>
      </c>
      <c r="AJ61" s="167">
        <f t="shared" si="12"/>
        <v>0.21710844072996555</v>
      </c>
      <c r="AK61" s="163">
        <f t="shared" si="13"/>
        <v>0.10908974613703314</v>
      </c>
    </row>
    <row r="62" spans="1:37" s="104" customFormat="1" x14ac:dyDescent="0.2">
      <c r="A62" s="65" t="s">
        <v>113</v>
      </c>
      <c r="B62" s="69" t="s">
        <v>112</v>
      </c>
      <c r="C62" s="171">
        <f>IF('Indicator Data'!Q64="No data",IF((0.1284*LN('Indicator Data'!AW64)-0.4735)&gt;C$195,0,IF((0.1284*LN('Indicator Data'!AW64)-0.4735)&lt;C$194,10,(C$195-(0.1284*LN('Indicator Data'!AW64)-0.4735))/(C$195-C$194)*10)),IF('Indicator Data'!Q64&gt;C$195,0,IF('Indicator Data'!Q64&lt;C$194,10,(C$195-'Indicator Data'!Q64)/(C$195-C$194)*10)))</f>
        <v>8.9570214478992121</v>
      </c>
      <c r="D62" s="171" t="str">
        <f>IF('Indicator Data'!R64="No data","x",IF('Indicator Data'!R64&gt;D$195,10,IF('Indicator Data'!R64&lt;D$194,0,10-(D$195-'Indicator Data'!R64)/(D$195-D$194)*10)))</f>
        <v>x</v>
      </c>
      <c r="E62" s="169">
        <f t="shared" si="0"/>
        <v>8.9570214478992121</v>
      </c>
      <c r="F62" s="171">
        <f>IF('Indicator Data'!AC64="No data","x",IF('Indicator Data'!AC64&gt;F$195,10,IF('Indicator Data'!AC64&lt;F$194,0,10-(F$195-'Indicator Data'!AC64)/(F$195-F$194)*10)))</f>
        <v>8.1650877189958226</v>
      </c>
      <c r="G62" s="171">
        <f>IF('Indicator Data'!AD64="No data","x",IF('Indicator Data'!AD64&gt;G$195,10,IF('Indicator Data'!AD64&lt;G$194,0,10-(G$195-'Indicator Data'!AD64)/(G$195-G$194)*10)))</f>
        <v>4.1125000000000007</v>
      </c>
      <c r="H62" s="169">
        <f t="shared" si="1"/>
        <v>6.1387938594979117</v>
      </c>
      <c r="I62" s="174">
        <f>SUM(IF('Indicator Data'!S64="No data",0,'Indicator Data'!S64/1000000),SUM('Indicator Data'!T64:U64))</f>
        <v>141.83574999999999</v>
      </c>
      <c r="J62" s="174">
        <f>I62/'Indicator Data'!AX64*1000000</f>
        <v>84.844659154602681</v>
      </c>
      <c r="K62" s="171">
        <f t="shared" si="2"/>
        <v>1.6968931830920546</v>
      </c>
      <c r="L62" s="171">
        <f>IF('Indicator Data'!V64="No data","x",IF('Indicator Data'!V64&gt;L$195,10,IF('Indicator Data'!V64&lt;L$194,0,10-(L$195-'Indicator Data'!V64)/(L$195-L$194)*10)))</f>
        <v>0.30419687706979381</v>
      </c>
      <c r="M62" s="169">
        <f t="shared" si="3"/>
        <v>1.0005450300809242</v>
      </c>
      <c r="N62" s="161">
        <f t="shared" si="4"/>
        <v>6.2633454463443154</v>
      </c>
      <c r="O62" s="175">
        <f>IF('Indicator Data'!AH64="No data",0,('Indicator Data'!AH64)/1000)</f>
        <v>0.20150000000000001</v>
      </c>
      <c r="P62" s="171">
        <f t="shared" si="5"/>
        <v>0</v>
      </c>
      <c r="Q62" s="176">
        <f>O62*1000/'Indicator Data'!AZ64</f>
        <v>1.6492465848727666E-3</v>
      </c>
      <c r="R62" s="171">
        <f t="shared" si="6"/>
        <v>3.6087949082668502</v>
      </c>
      <c r="S62" s="165">
        <f t="shared" si="7"/>
        <v>1.8043974541334251</v>
      </c>
      <c r="T62" s="171">
        <f>IF('Indicator Data'!Z64="No data","x",IF('Indicator Data'!Z64&gt;T$195,10,IF('Indicator Data'!Z64&lt;T$194,0,10-(T$195-'Indicator Data'!Z64)/(T$195-T$194)*10)))</f>
        <v>2.3265848007414274</v>
      </c>
      <c r="U62" s="171">
        <f>IF('Indicator Data'!Y64="No data","x",IF('Indicator Data'!Y64&gt;U$195,10,IF('Indicator Data'!Y64&lt;U$194,0,10-(U$195-'Indicator Data'!Y64)/(U$195-U$194)*10)))</f>
        <v>5.6910057189542469</v>
      </c>
      <c r="V62" s="171">
        <f>IF('Indicator Data'!AB64="No data","x",IF('Indicator Data'!AB64&gt;V$195,10,IF('Indicator Data'!AB64&lt;V$194,0,10-(V$195-'Indicator Data'!AB64)/(V$195-V$194)*10)))</f>
        <v>10</v>
      </c>
      <c r="W62" s="169">
        <f t="shared" si="8"/>
        <v>6.0058635065652242</v>
      </c>
      <c r="X62" s="84" t="s">
        <v>943</v>
      </c>
      <c r="Y62" s="84" t="s">
        <v>944</v>
      </c>
      <c r="Z62" s="85" t="s">
        <v>945</v>
      </c>
      <c r="AA62" s="175">
        <f>('Indicator Data'!AG64+'Indicator Data'!AF64*0.5+'Indicator Data'!AE64*0.25)/1000</f>
        <v>19.46125</v>
      </c>
      <c r="AB62" s="177">
        <f>AA62*1000/'Indicator Data'!AX64</f>
        <v>1.1641515788315085E-2</v>
      </c>
      <c r="AC62" s="169">
        <f t="shared" si="9"/>
        <v>1.1641515788315075</v>
      </c>
      <c r="AD62" s="171">
        <f>IF('Indicator Data'!AI64="No data","x",IF('Indicator Data'!AI64&lt;$AD$194,10,IF('Indicator Data'!AI64&gt;$AD$195,0,($AD$195-'Indicator Data'!AI64)/($AD$195-$AD$194)*10)))</f>
        <v>3.7333333333333334</v>
      </c>
      <c r="AE62" s="171">
        <f>IF('Indicator Data'!AJ64="No data","x",IF('Indicator Data'!AJ64&gt;$AE$195,10,IF('Indicator Data'!AJ64&lt;$AE$194,0,10-($AE$195-'Indicator Data'!AJ64)/($AE$195-$AE$194)*10)))</f>
        <v>0</v>
      </c>
      <c r="AF62" s="178">
        <f>IF('Indicator Data'!AK64="No data","x",IF('Indicator Data'!AK64&gt;$AF$195,10,IF('Indicator Data'!AK64&lt;$AF$194,0,10-($AF$195-'Indicator Data'!AK64)/($AF$195-$AF$194)*10)))</f>
        <v>9.6666666666666679</v>
      </c>
      <c r="AG62" s="178">
        <f>IF('Indicator Data'!AL64="No data","x",IF('Indicator Data'!AL64&gt;$AG$195,10,IF('Indicator Data'!AL64&lt;$AG$194,0,10-($AG$195-'Indicator Data'!AL64)/($AG$195-$AG$194)*10)))</f>
        <v>2.16</v>
      </c>
      <c r="AH62" s="171">
        <f t="shared" si="10"/>
        <v>8.1653333333333347</v>
      </c>
      <c r="AI62" s="169">
        <f t="shared" si="11"/>
        <v>3.9662222222222225</v>
      </c>
      <c r="AJ62" s="167">
        <f t="shared" si="12"/>
        <v>3.9787353803322785</v>
      </c>
      <c r="AK62" s="163">
        <f t="shared" si="13"/>
        <v>2.9637815719102099</v>
      </c>
    </row>
    <row r="63" spans="1:37" s="104" customFormat="1" x14ac:dyDescent="0.2">
      <c r="A63" s="65" t="s">
        <v>115</v>
      </c>
      <c r="B63" s="69" t="s">
        <v>114</v>
      </c>
      <c r="C63" s="171">
        <f>IF('Indicator Data'!Q65="No data",IF((0.1284*LN('Indicator Data'!AW65)-0.4735)&gt;C$195,0,IF((0.1284*LN('Indicator Data'!AW65)-0.4735)&lt;C$194,10,(C$195-(0.1284*LN('Indicator Data'!AW65)-0.4735))/(C$195-C$194)*10)),IF('Indicator Data'!Q65&gt;C$195,0,IF('Indicator Data'!Q65&lt;C$194,10,(C$195-'Indicator Data'!Q65)/(C$195-C$194)*10)))</f>
        <v>10</v>
      </c>
      <c r="D63" s="171" t="str">
        <f>IF('Indicator Data'!R65="No data","x",IF('Indicator Data'!R65&gt;D$195,10,IF('Indicator Data'!R65&lt;D$194,0,10-(D$195-'Indicator Data'!R65)/(D$195-D$194)*10)))</f>
        <v>x</v>
      </c>
      <c r="E63" s="169">
        <f t="shared" si="0"/>
        <v>10</v>
      </c>
      <c r="F63" s="171">
        <f>IF('Indicator Data'!AC65="No data","x",IF('Indicator Data'!AC65&gt;F$195,10,IF('Indicator Data'!AC65&lt;F$194,0,10-(F$195-'Indicator Data'!AC65)/(F$195-F$194)*10)))</f>
        <v>6.5816575163431263</v>
      </c>
      <c r="G63" s="171">
        <f>IF('Indicator Data'!AD65="No data","x",IF('Indicator Data'!AD65&gt;G$195,10,IF('Indicator Data'!AD65&lt;G$194,0,10-(G$195-'Indicator Data'!AD65)/(G$195-G$194)*10)))</f>
        <v>5.57</v>
      </c>
      <c r="H63" s="169">
        <f t="shared" si="1"/>
        <v>6.0758287581715633</v>
      </c>
      <c r="I63" s="174">
        <f>SUM(IF('Indicator Data'!S65="No data",0,'Indicator Data'!S65/1000000),SUM('Indicator Data'!T65:U65))</f>
        <v>291.95537999999999</v>
      </c>
      <c r="J63" s="174">
        <f>I63/'Indicator Data'!AX65*1000000</f>
        <v>157.87473537069732</v>
      </c>
      <c r="K63" s="171">
        <f t="shared" si="2"/>
        <v>3.1574947074139459</v>
      </c>
      <c r="L63" s="171">
        <f>IF('Indicator Data'!V65="No data","x",IF('Indicator Data'!V65&gt;L$195,10,IF('Indicator Data'!V65&lt;L$194,0,10-(L$195-'Indicator Data'!V65)/(L$195-L$194)*10)))</f>
        <v>10</v>
      </c>
      <c r="M63" s="169">
        <f t="shared" si="3"/>
        <v>6.5787473537069729</v>
      </c>
      <c r="N63" s="161">
        <f t="shared" si="4"/>
        <v>8.1636440279696352</v>
      </c>
      <c r="O63" s="175">
        <f>IF('Indicator Data'!AH65="No data",0,('Indicator Data'!AH65)/1000)</f>
        <v>0.58650000000000002</v>
      </c>
      <c r="P63" s="171">
        <f t="shared" si="5"/>
        <v>0</v>
      </c>
      <c r="Q63" s="176">
        <f>O63*1000/'Indicator Data'!AZ65</f>
        <v>8.4988914489414411E-3</v>
      </c>
      <c r="R63" s="171">
        <f t="shared" si="6"/>
        <v>5.4073996139381926</v>
      </c>
      <c r="S63" s="165">
        <f t="shared" si="7"/>
        <v>2.7036998069690963</v>
      </c>
      <c r="T63" s="171">
        <f>IF('Indicator Data'!Z65="No data","x",IF('Indicator Data'!Z65&gt;T$195,10,IF('Indicator Data'!Z65&lt;T$194,0,10-(T$195-'Indicator Data'!Z65)/(T$195-T$194)*10)))</f>
        <v>0.77158989805375455</v>
      </c>
      <c r="U63" s="171">
        <f>IF('Indicator Data'!Y65="No data","x",IF('Indicator Data'!Y65&gt;U$195,10,IF('Indicator Data'!Y65&lt;U$194,0,10-(U$195-'Indicator Data'!Y65)/(U$195-U$194)*10)))</f>
        <v>6.9758717320261434</v>
      </c>
      <c r="V63" s="171">
        <f>IF('Indicator Data'!AB65="No data","x",IF('Indicator Data'!AB65&gt;V$195,10,IF('Indicator Data'!AB65&lt;V$194,0,10-(V$195-'Indicator Data'!AB65)/(V$195-V$194)*10)))</f>
        <v>7.9485512920908379</v>
      </c>
      <c r="W63" s="169">
        <f t="shared" si="8"/>
        <v>5.2320043073902456</v>
      </c>
      <c r="X63" s="84" t="s">
        <v>943</v>
      </c>
      <c r="Y63" s="84" t="s">
        <v>944</v>
      </c>
      <c r="Z63" s="85" t="s">
        <v>945</v>
      </c>
      <c r="AA63" s="175">
        <f>('Indicator Data'!AG65+'Indicator Data'!AF65*0.5+'Indicator Data'!AE65*0.25)/1000</f>
        <v>108.65</v>
      </c>
      <c r="AB63" s="177">
        <f>AA63*1000/'Indicator Data'!AX65</f>
        <v>5.8752436752582758E-2</v>
      </c>
      <c r="AC63" s="169">
        <f t="shared" si="9"/>
        <v>5.8752436752582753</v>
      </c>
      <c r="AD63" s="171">
        <f>IF('Indicator Data'!AI65="No data","x",IF('Indicator Data'!AI65&lt;$AD$194,10,IF('Indicator Data'!AI65&gt;$AD$195,0,($AD$195-'Indicator Data'!AI65)/($AD$195-$AD$194)*10)))</f>
        <v>3.0666666666666664</v>
      </c>
      <c r="AE63" s="171">
        <f>IF('Indicator Data'!AJ65="No data","x",IF('Indicator Data'!AJ65&gt;$AE$195,10,IF('Indicator Data'!AJ65&lt;$AE$194,0,10-($AE$195-'Indicator Data'!AJ65)/($AE$195-$AE$194)*10)))</f>
        <v>0.33333333333333393</v>
      </c>
      <c r="AF63" s="178">
        <f>IF('Indicator Data'!AK65="No data","x",IF('Indicator Data'!AK65&gt;$AF$195,10,IF('Indicator Data'!AK65&lt;$AF$194,0,10-($AF$195-'Indicator Data'!AK65)/($AF$195-$AF$194)*10)))</f>
        <v>10</v>
      </c>
      <c r="AG63" s="178">
        <f>IF('Indicator Data'!AL65="No data","x",IF('Indicator Data'!AL65&gt;$AG$195,10,IF('Indicator Data'!AL65&lt;$AG$194,0,10-($AG$195-'Indicator Data'!AL65)/($AG$195-$AG$194)*10)))</f>
        <v>0.45999999999999908</v>
      </c>
      <c r="AH63" s="171">
        <f t="shared" si="10"/>
        <v>8.0920000000000005</v>
      </c>
      <c r="AI63" s="169">
        <f t="shared" si="11"/>
        <v>3.8306666666666671</v>
      </c>
      <c r="AJ63" s="167">
        <f t="shared" si="12"/>
        <v>5.0369548318075816</v>
      </c>
      <c r="AK63" s="163">
        <f t="shared" si="13"/>
        <v>3.9649282023309484</v>
      </c>
    </row>
    <row r="64" spans="1:37" s="104" customFormat="1" x14ac:dyDescent="0.2">
      <c r="A64" s="65" t="s">
        <v>117</v>
      </c>
      <c r="B64" s="69" t="s">
        <v>116</v>
      </c>
      <c r="C64" s="171">
        <f>IF('Indicator Data'!Q66="No data",IF((0.1284*LN('Indicator Data'!AW66)-0.4735)&gt;C$195,0,IF((0.1284*LN('Indicator Data'!AW66)-0.4735)&lt;C$194,10,(C$195-(0.1284*LN('Indicator Data'!AW66)-0.4735))/(C$195-C$194)*10)),IF('Indicator Data'!Q66&gt;C$195,0,IF('Indicator Data'!Q66&lt;C$194,10,(C$195-'Indicator Data'!Q66)/(C$195-C$194)*10)))</f>
        <v>4.8902273564654735</v>
      </c>
      <c r="D64" s="171">
        <f>IF('Indicator Data'!R66="No data","x",IF('Indicator Data'!R66&gt;D$195,10,IF('Indicator Data'!R66&lt;D$194,0,10-(D$195-'Indicator Data'!R66)/(D$195-D$194)*10)))</f>
        <v>3.8448677843064019</v>
      </c>
      <c r="E64" s="169">
        <f t="shared" si="0"/>
        <v>4.3878340032550254</v>
      </c>
      <c r="F64" s="171" t="str">
        <f>IF('Indicator Data'!AC66="No data","x",IF('Indicator Data'!AC66&gt;F$195,10,IF('Indicator Data'!AC66&lt;F$194,0,10-(F$195-'Indicator Data'!AC66)/(F$195-F$194)*10)))</f>
        <v>x</v>
      </c>
      <c r="G64" s="171">
        <f>IF('Indicator Data'!AD66="No data","x",IF('Indicator Data'!AD66&gt;G$195,10,IF('Indicator Data'!AD66&lt;G$194,0,10-(G$195-'Indicator Data'!AD66)/(G$195-G$194)*10)))</f>
        <v>4.2750000000000004</v>
      </c>
      <c r="H64" s="169">
        <f t="shared" si="1"/>
        <v>4.2750000000000004</v>
      </c>
      <c r="I64" s="174">
        <f>SUM(IF('Indicator Data'!S66="No data",0,'Indicator Data'!S66/1000000),SUM('Indicator Data'!T66:U66))</f>
        <v>1261.689658</v>
      </c>
      <c r="J64" s="174">
        <f>I64/'Indicator Data'!AX66*1000000</f>
        <v>281.82216667783507</v>
      </c>
      <c r="K64" s="171">
        <f t="shared" si="2"/>
        <v>5.6364433335567012</v>
      </c>
      <c r="L64" s="171">
        <f>IF('Indicator Data'!V66="No data","x",IF('Indicator Data'!V66&gt;L$195,10,IF('Indicator Data'!V66&lt;L$194,0,10-(L$195-'Indicator Data'!V66)/(L$195-L$194)*10)))</f>
        <v>2.8118680680912336</v>
      </c>
      <c r="M64" s="169">
        <f t="shared" si="3"/>
        <v>4.2241557008239674</v>
      </c>
      <c r="N64" s="161">
        <f t="shared" si="4"/>
        <v>4.3187059268335046</v>
      </c>
      <c r="O64" s="175">
        <f>IF('Indicator Data'!AH66="No data",0,('Indicator Data'!AH66)/1000)</f>
        <v>46.723500000000001</v>
      </c>
      <c r="P64" s="171">
        <f t="shared" si="5"/>
        <v>5.5651178926304468</v>
      </c>
      <c r="Q64" s="176">
        <f>O64*1000/'Indicator Data'!AZ66</f>
        <v>5.4539437744253481E-2</v>
      </c>
      <c r="R64" s="171">
        <f t="shared" si="6"/>
        <v>8.5528822760076348</v>
      </c>
      <c r="S64" s="165">
        <f t="shared" si="7"/>
        <v>7.0590000843190408</v>
      </c>
      <c r="T64" s="171">
        <f>IF('Indicator Data'!Z66="No data","x",IF('Indicator Data'!Z66&gt;T$195,10,IF('Indicator Data'!Z66&lt;T$194,0,10-(T$195-'Indicator Data'!Z66)/(T$195-T$194)*10)))</f>
        <v>5.6940160642570348E-2</v>
      </c>
      <c r="U64" s="171">
        <f>IF('Indicator Data'!Y66="No data","x",IF('Indicator Data'!Y66&gt;U$195,10,IF('Indicator Data'!Y66&lt;U$194,0,10-(U$195-'Indicator Data'!Y66)/(U$195-U$194)*10)))</f>
        <v>0.24056192810457588</v>
      </c>
      <c r="V64" s="171">
        <f>IF('Indicator Data'!AB66="No data","x",IF('Indicator Data'!AB66&gt;V$195,10,IF('Indicator Data'!AB66&lt;V$194,0,10-(V$195-'Indicator Data'!AB66)/(V$195-V$194)*10)))</f>
        <v>2.7983457321845151E-4</v>
      </c>
      <c r="W64" s="169">
        <f t="shared" si="8"/>
        <v>9.9260641106788228E-2</v>
      </c>
      <c r="X64" s="84" t="s">
        <v>943</v>
      </c>
      <c r="Y64" s="84" t="s">
        <v>944</v>
      </c>
      <c r="Z64" s="85" t="s">
        <v>945</v>
      </c>
      <c r="AA64" s="175">
        <f>('Indicator Data'!AG66+'Indicator Data'!AF66*0.5+'Indicator Data'!AE66*0.25)/1000</f>
        <v>36.509</v>
      </c>
      <c r="AB64" s="177">
        <f>AA64*1000/'Indicator Data'!AX66</f>
        <v>8.1549733074225469E-3</v>
      </c>
      <c r="AC64" s="169">
        <f t="shared" si="9"/>
        <v>0.81549733074225372</v>
      </c>
      <c r="AD64" s="171">
        <f>IF('Indicator Data'!AI66="No data","x",IF('Indicator Data'!AI66&lt;$AD$194,10,IF('Indicator Data'!AI66&gt;$AD$195,0,($AD$195-'Indicator Data'!AI66)/($AD$195-$AD$194)*10)))</f>
        <v>5.0666666666666673</v>
      </c>
      <c r="AE64" s="171">
        <f>IF('Indicator Data'!AJ66="No data","x",IF('Indicator Data'!AJ66&gt;$AE$195,10,IF('Indicator Data'!AJ66&lt;$AE$194,0,10-($AE$195-'Indicator Data'!AJ66)/($AE$195-$AE$194)*10)))</f>
        <v>1.5999999999999996</v>
      </c>
      <c r="AF64" s="178" t="str">
        <f>IF('Indicator Data'!AK66="No data","x",IF('Indicator Data'!AK66&gt;$AF$195,10,IF('Indicator Data'!AK66&lt;$AF$194,0,10-($AF$195-'Indicator Data'!AK66)/($AF$195-$AF$194)*10)))</f>
        <v>x</v>
      </c>
      <c r="AG64" s="178" t="str">
        <f>IF('Indicator Data'!AL66="No data","x",IF('Indicator Data'!AL66&gt;$AG$195,10,IF('Indicator Data'!AL66&lt;$AG$194,0,10-($AG$195-'Indicator Data'!AL66)/($AG$195-$AG$194)*10)))</f>
        <v>x</v>
      </c>
      <c r="AH64" s="171" t="str">
        <f t="shared" si="10"/>
        <v>x</v>
      </c>
      <c r="AI64" s="169">
        <f t="shared" si="11"/>
        <v>3.3333333333333335</v>
      </c>
      <c r="AJ64" s="167">
        <f t="shared" si="12"/>
        <v>1.5217569299487643</v>
      </c>
      <c r="AK64" s="163">
        <f t="shared" si="13"/>
        <v>4.8775625376818006</v>
      </c>
    </row>
    <row r="65" spans="1:37" s="104" customFormat="1" x14ac:dyDescent="0.2">
      <c r="A65" s="65" t="s">
        <v>119</v>
      </c>
      <c r="B65" s="69" t="s">
        <v>118</v>
      </c>
      <c r="C65" s="171">
        <f>IF('Indicator Data'!Q67="No data",IF((0.1284*LN('Indicator Data'!AW67)-0.4735)&gt;C$195,0,IF((0.1284*LN('Indicator Data'!AW67)-0.4735)&lt;C$194,10,(C$195-(0.1284*LN('Indicator Data'!AW67)-0.4735))/(C$195-C$194)*10)),IF('Indicator Data'!Q67&gt;C$195,0,IF('Indicator Data'!Q67&lt;C$194,10,(C$195-'Indicator Data'!Q67)/(C$195-C$194)*10)))</f>
        <v>1.9080590772618164</v>
      </c>
      <c r="D65" s="171">
        <f>IF('Indicator Data'!R67="No data","x",IF('Indicator Data'!R67&gt;D$195,10,IF('Indicator Data'!R67&lt;D$194,0,10-(D$195-'Indicator Data'!R67)/(D$195-D$194)*10)))</f>
        <v>1.4076222300093839</v>
      </c>
      <c r="E65" s="169">
        <f t="shared" si="0"/>
        <v>1.6611527470410734</v>
      </c>
      <c r="F65" s="171">
        <f>IF('Indicator Data'!AC67="No data","x",IF('Indicator Data'!AC67&gt;F$195,10,IF('Indicator Data'!AC67&lt;F$194,0,10-(F$195-'Indicator Data'!AC67)/(F$195-F$194)*10)))</f>
        <v>0.76475550315301355</v>
      </c>
      <c r="G65" s="171">
        <f>IF('Indicator Data'!AD67="No data","x",IF('Indicator Data'!AD67&gt;G$195,10,IF('Indicator Data'!AD67&lt;G$194,0,10-(G$195-'Indicator Data'!AD67)/(G$195-G$194)*10)))</f>
        <v>0.82750000000000057</v>
      </c>
      <c r="H65" s="169">
        <f t="shared" si="1"/>
        <v>0.79612775157650706</v>
      </c>
      <c r="I65" s="174">
        <f>SUM(IF('Indicator Data'!S67="No data",0,'Indicator Data'!S67/1000000),SUM('Indicator Data'!T67:U67))</f>
        <v>0</v>
      </c>
      <c r="J65" s="174">
        <f>I65/'Indicator Data'!AX67*1000000</f>
        <v>0</v>
      </c>
      <c r="K65" s="171">
        <f t="shared" si="2"/>
        <v>0</v>
      </c>
      <c r="L65" s="171">
        <f>IF('Indicator Data'!V67="No data","x",IF('Indicator Data'!V67&gt;L$195,10,IF('Indicator Data'!V67&lt;L$194,0,10-(L$195-'Indicator Data'!V67)/(L$195-L$194)*10)))</f>
        <v>0</v>
      </c>
      <c r="M65" s="169">
        <f t="shared" si="3"/>
        <v>0</v>
      </c>
      <c r="N65" s="161">
        <f t="shared" si="4"/>
        <v>1.0296083114146635</v>
      </c>
      <c r="O65" s="175">
        <f>IF('Indicator Data'!AH67="No data",0,('Indicator Data'!AH67)/1000)</f>
        <v>20.091419999999999</v>
      </c>
      <c r="P65" s="171">
        <f t="shared" si="5"/>
        <v>4.3433687747872831</v>
      </c>
      <c r="Q65" s="176">
        <f>O65*1000/'Indicator Data'!AZ67</f>
        <v>8.9653583225889012E-4</v>
      </c>
      <c r="R65" s="171">
        <f t="shared" si="6"/>
        <v>3.1050764040716312</v>
      </c>
      <c r="S65" s="165">
        <f t="shared" si="7"/>
        <v>3.7242225894294574</v>
      </c>
      <c r="T65" s="171">
        <f>IF('Indicator Data'!Z67="No data","x",IF('Indicator Data'!Z67&gt;T$195,10,IF('Indicator Data'!Z67&lt;T$194,0,10-(T$195-'Indicator Data'!Z67)/(T$195-T$194)*10)))</f>
        <v>5.1599243126350558E-2</v>
      </c>
      <c r="U65" s="171">
        <f>IF('Indicator Data'!Y67="No data","x",IF('Indicator Data'!Y67&gt;U$195,10,IF('Indicator Data'!Y67&lt;U$194,0,10-(U$195-'Indicator Data'!Y67)/(U$195-U$194)*10)))</f>
        <v>9.6957998366013598E-2</v>
      </c>
      <c r="V65" s="171">
        <f>IF('Indicator Data'!AB67="No data","x",IF('Indicator Data'!AB67&gt;V$195,10,IF('Indicator Data'!AB67&lt;V$194,0,10-(V$195-'Indicator Data'!AB67)/(V$195-V$194)*10)))</f>
        <v>0</v>
      </c>
      <c r="W65" s="169">
        <f t="shared" si="8"/>
        <v>4.9519080497454716E-2</v>
      </c>
      <c r="X65" s="84" t="s">
        <v>943</v>
      </c>
      <c r="Y65" s="84" t="s">
        <v>944</v>
      </c>
      <c r="Z65" s="85" t="s">
        <v>945</v>
      </c>
      <c r="AA65" s="175">
        <f>('Indicator Data'!AG67+'Indicator Data'!AF67*0.5+'Indicator Data'!AE67*0.25)/1000</f>
        <v>3.1749999999999998</v>
      </c>
      <c r="AB65" s="177">
        <f>AA65*1000/'Indicator Data'!AX67</f>
        <v>3.9381413867923644E-5</v>
      </c>
      <c r="AC65" s="169">
        <f t="shared" si="9"/>
        <v>3.9381413867918269E-3</v>
      </c>
      <c r="AD65" s="171">
        <f>IF('Indicator Data'!AI67="No data","x",IF('Indicator Data'!AI67&lt;$AD$194,10,IF('Indicator Data'!AI67&gt;$AD$195,0,($AD$195-'Indicator Data'!AI67)/($AD$195-$AD$194)*10)))</f>
        <v>1.4666666666666668</v>
      </c>
      <c r="AE65" s="171">
        <f>IF('Indicator Data'!AJ67="No data","x",IF('Indicator Data'!AJ67&gt;$AE$195,10,IF('Indicator Data'!AJ67&lt;$AE$194,0,10-($AE$195-'Indicator Data'!AJ67)/($AE$195-$AE$194)*10)))</f>
        <v>0</v>
      </c>
      <c r="AF65" s="178">
        <f>IF('Indicator Data'!AK67="No data","x",IF('Indicator Data'!AK67&gt;$AF$195,10,IF('Indicator Data'!AK67&lt;$AF$194,0,10-($AF$195-'Indicator Data'!AK67)/($AF$195-$AF$194)*10)))</f>
        <v>1</v>
      </c>
      <c r="AG65" s="178">
        <f>IF('Indicator Data'!AL67="No data","x",IF('Indicator Data'!AL67&gt;$AG$195,10,IF('Indicator Data'!AL67&lt;$AG$194,0,10-($AG$195-'Indicator Data'!AL67)/($AG$195-$AG$194)*10)))</f>
        <v>0.64000000000000057</v>
      </c>
      <c r="AH65" s="171">
        <f t="shared" si="10"/>
        <v>0.92800000000000016</v>
      </c>
      <c r="AI65" s="169">
        <f t="shared" si="11"/>
        <v>0.79822222222222228</v>
      </c>
      <c r="AJ65" s="167">
        <f t="shared" si="12"/>
        <v>0.29011676199171688</v>
      </c>
      <c r="AK65" s="163">
        <f t="shared" si="13"/>
        <v>2.1705586141626103</v>
      </c>
    </row>
    <row r="66" spans="1:37" s="104" customFormat="1" x14ac:dyDescent="0.2">
      <c r="A66" s="65" t="s">
        <v>121</v>
      </c>
      <c r="B66" s="69" t="s">
        <v>120</v>
      </c>
      <c r="C66" s="171">
        <f>IF('Indicator Data'!Q68="No data",IF((0.1284*LN('Indicator Data'!AW68)-0.4735)&gt;C$195,0,IF((0.1284*LN('Indicator Data'!AW68)-0.4735)&lt;C$194,10,(C$195-(0.1284*LN('Indicator Data'!AW68)-0.4735))/(C$195-C$194)*10)),IF('Indicator Data'!Q68&gt;C$195,0,IF('Indicator Data'!Q68&lt;C$194,10,(C$195-'Indicator Data'!Q68)/(C$195-C$194)*10)))</f>
        <v>8.8538620122066174</v>
      </c>
      <c r="D66" s="171">
        <f>IF('Indicator Data'!R68="No data","x",IF('Indicator Data'!R68&gt;D$195,10,IF('Indicator Data'!R68&lt;D$194,0,10-(D$195-'Indicator Data'!R68)/(D$195-D$194)*10)))</f>
        <v>10</v>
      </c>
      <c r="E66" s="169">
        <f t="shared" si="0"/>
        <v>9.5274272555583934</v>
      </c>
      <c r="F66" s="171">
        <f>IF('Indicator Data'!AC68="No data","x",IF('Indicator Data'!AC68&gt;F$195,10,IF('Indicator Data'!AC68&lt;F$194,0,10-(F$195-'Indicator Data'!AC68)/(F$195-F$194)*10)))</f>
        <v>4.4714821907961202</v>
      </c>
      <c r="G66" s="171">
        <f>IF('Indicator Data'!AD68="No data","x",IF('Indicator Data'!AD68&gt;G$195,10,IF('Indicator Data'!AD68&lt;G$194,0,10-(G$195-'Indicator Data'!AD68)/(G$195-G$194)*10)))</f>
        <v>4.4399999999999995</v>
      </c>
      <c r="H66" s="169">
        <f t="shared" si="1"/>
        <v>4.4557410953980598</v>
      </c>
      <c r="I66" s="174">
        <f>SUM(IF('Indicator Data'!S68="No data",0,'Indicator Data'!S68/1000000),SUM('Indicator Data'!T68:U68))</f>
        <v>3616.1009730000001</v>
      </c>
      <c r="J66" s="174">
        <f>I66/'Indicator Data'!AX68*1000000</f>
        <v>139.59301638265146</v>
      </c>
      <c r="K66" s="171">
        <f t="shared" si="2"/>
        <v>2.7918603276530298</v>
      </c>
      <c r="L66" s="171">
        <f>IF('Indicator Data'!V68="No data","x",IF('Indicator Data'!V68&gt;L$195,10,IF('Indicator Data'!V68&lt;L$194,0,10-(L$195-'Indicator Data'!V68)/(L$195-L$194)*10)))</f>
        <v>3.0440621341821741</v>
      </c>
      <c r="M66" s="169">
        <f t="shared" si="3"/>
        <v>2.917961230917602</v>
      </c>
      <c r="N66" s="161">
        <f t="shared" si="4"/>
        <v>6.6071392093581123</v>
      </c>
      <c r="O66" s="175">
        <f>IF('Indicator Data'!AH68="No data",0,('Indicator Data'!AH68)/1000)</f>
        <v>0.41039999999999999</v>
      </c>
      <c r="P66" s="171">
        <f t="shared" si="5"/>
        <v>0</v>
      </c>
      <c r="Q66" s="176">
        <f>O66*1000/'Indicator Data'!AZ68</f>
        <v>2.958844378051488E-4</v>
      </c>
      <c r="R66" s="171">
        <f t="shared" si="6"/>
        <v>2.3622659453349044</v>
      </c>
      <c r="S66" s="165">
        <f t="shared" si="7"/>
        <v>1.1811329726674522</v>
      </c>
      <c r="T66" s="171">
        <f>IF('Indicator Data'!Z68="No data","x",IF('Indicator Data'!Z68&gt;T$195,10,IF('Indicator Data'!Z68&lt;T$194,0,10-(T$195-'Indicator Data'!Z68)/(T$195-T$194)*10)))</f>
        <v>0.88124482545566885</v>
      </c>
      <c r="U66" s="171">
        <f>IF('Indicator Data'!Y68="No data","x",IF('Indicator Data'!Y68&gt;U$195,10,IF('Indicator Data'!Y68&lt;U$194,0,10-(U$195-'Indicator Data'!Y68)/(U$195-U$194)*10)))</f>
        <v>5.123276960784314</v>
      </c>
      <c r="V66" s="171">
        <f>IF('Indicator Data'!AB68="No data","x",IF('Indicator Data'!AB68&gt;V$195,10,IF('Indicator Data'!AB68&lt;V$194,0,10-(V$195-'Indicator Data'!AB68)/(V$195-V$194)*10)))</f>
        <v>9.3156068911511358</v>
      </c>
      <c r="W66" s="169">
        <f t="shared" si="8"/>
        <v>5.1067095591303726</v>
      </c>
      <c r="X66" s="84" t="s">
        <v>943</v>
      </c>
      <c r="Y66" s="84" t="s">
        <v>944</v>
      </c>
      <c r="Z66" s="85" t="s">
        <v>945</v>
      </c>
      <c r="AA66" s="175">
        <f>('Indicator Data'!AG68+'Indicator Data'!AF68*0.5+'Indicator Data'!AE68*0.25)/1000</f>
        <v>14.280250000000001</v>
      </c>
      <c r="AB66" s="177">
        <f>AA66*1000/'Indicator Data'!AX68</f>
        <v>5.5126313869066797E-4</v>
      </c>
      <c r="AC66" s="169">
        <f t="shared" si="9"/>
        <v>5.5126313869065413E-2</v>
      </c>
      <c r="AD66" s="171">
        <f>IF('Indicator Data'!AI68="No data","x",IF('Indicator Data'!AI68&lt;$AD$194,10,IF('Indicator Data'!AI68&gt;$AD$195,0,($AD$195-'Indicator Data'!AI68)/($AD$195-$AD$194)*10)))</f>
        <v>1.0666666666666667</v>
      </c>
      <c r="AE66" s="171">
        <f>IF('Indicator Data'!AJ68="No data","x",IF('Indicator Data'!AJ68&gt;$AE$195,10,IF('Indicator Data'!AJ68&lt;$AE$194,0,10-($AE$195-'Indicator Data'!AJ68)/($AE$195-$AE$194)*10)))</f>
        <v>0</v>
      </c>
      <c r="AF66" s="178">
        <f>IF('Indicator Data'!AK68="No data","x",IF('Indicator Data'!AK68&gt;$AF$195,10,IF('Indicator Data'!AK68&lt;$AF$194,0,10-($AF$195-'Indicator Data'!AK68)/($AF$195-$AF$194)*10)))</f>
        <v>4.4666666666666668</v>
      </c>
      <c r="AG66" s="178">
        <f>IF('Indicator Data'!AL68="No data","x",IF('Indicator Data'!AL68&gt;$AG$195,10,IF('Indicator Data'!AL68&lt;$AG$194,0,10-($AG$195-'Indicator Data'!AL68)/($AG$195-$AG$194)*10)))</f>
        <v>1.83</v>
      </c>
      <c r="AH66" s="171">
        <f t="shared" si="10"/>
        <v>3.9393333333333338</v>
      </c>
      <c r="AI66" s="169">
        <f t="shared" si="11"/>
        <v>1.6686666666666667</v>
      </c>
      <c r="AJ66" s="167">
        <f t="shared" si="12"/>
        <v>2.5528828311969063</v>
      </c>
      <c r="AK66" s="163">
        <f t="shared" si="13"/>
        <v>1.8924875846100775</v>
      </c>
    </row>
    <row r="67" spans="1:37" s="104" customFormat="1" x14ac:dyDescent="0.2">
      <c r="A67" s="65" t="s">
        <v>123</v>
      </c>
      <c r="B67" s="69" t="s">
        <v>122</v>
      </c>
      <c r="C67" s="171">
        <f>IF('Indicator Data'!Q69="No data",IF((0.1284*LN('Indicator Data'!AW69)-0.4735)&gt;C$195,0,IF((0.1284*LN('Indicator Data'!AW69)-0.4735)&lt;C$194,10,(C$195-(0.1284*LN('Indicator Data'!AW69)-0.4735))/(C$195-C$194)*10)),IF('Indicator Data'!Q69&gt;C$195,0,IF('Indicator Data'!Q69&lt;C$194,10,(C$195-'Indicator Data'!Q69)/(C$195-C$194)*10)))</f>
        <v>3.9965706956407736</v>
      </c>
      <c r="D67" s="171">
        <f>IF('Indicator Data'!R69="No data","x",IF('Indicator Data'!R69&gt;D$195,10,IF('Indicator Data'!R69&lt;D$194,0,10-(D$195-'Indicator Data'!R69)/(D$195-D$194)*10)))</f>
        <v>3.4862167782737243</v>
      </c>
      <c r="E67" s="169">
        <f t="shared" si="0"/>
        <v>3.7458128215194177</v>
      </c>
      <c r="F67" s="171">
        <f>IF('Indicator Data'!AC69="No data","x",IF('Indicator Data'!AC69&gt;F$195,10,IF('Indicator Data'!AC69&lt;F$194,0,10-(F$195-'Indicator Data'!AC69)/(F$195-F$194)*10)))</f>
        <v>5.12454053840308</v>
      </c>
      <c r="G67" s="171">
        <f>IF('Indicator Data'!AD69="No data","x",IF('Indicator Data'!AD69&gt;G$195,10,IF('Indicator Data'!AD69&lt;G$194,0,10-(G$195-'Indicator Data'!AD69)/(G$195-G$194)*10)))</f>
        <v>2.3175000000000008</v>
      </c>
      <c r="H67" s="169">
        <f t="shared" si="1"/>
        <v>3.7210202692015404</v>
      </c>
      <c r="I67" s="174">
        <f>SUM(IF('Indicator Data'!S69="No data",0,'Indicator Data'!S69/1000000),SUM('Indicator Data'!T69:U69))</f>
        <v>0</v>
      </c>
      <c r="J67" s="174">
        <f>I67/'Indicator Data'!AX69*1000000</f>
        <v>0</v>
      </c>
      <c r="K67" s="171">
        <f t="shared" si="2"/>
        <v>0</v>
      </c>
      <c r="L67" s="171">
        <f>IF('Indicator Data'!V69="No data","x",IF('Indicator Data'!V69&gt;L$195,10,IF('Indicator Data'!V69&lt;L$194,0,10-(L$195-'Indicator Data'!V69)/(L$195-L$194)*10)))</f>
        <v>0</v>
      </c>
      <c r="M67" s="169">
        <f t="shared" si="3"/>
        <v>0</v>
      </c>
      <c r="N67" s="161">
        <f t="shared" si="4"/>
        <v>2.803161478060094</v>
      </c>
      <c r="O67" s="175">
        <f>IF('Indicator Data'!AH69="No data",0,('Indicator Data'!AH69)/1000)</f>
        <v>0</v>
      </c>
      <c r="P67" s="171">
        <f t="shared" si="5"/>
        <v>0</v>
      </c>
      <c r="Q67" s="176">
        <f>O67*1000/'Indicator Data'!AZ69</f>
        <v>0</v>
      </c>
      <c r="R67" s="171">
        <f t="shared" si="6"/>
        <v>0</v>
      </c>
      <c r="S67" s="165">
        <f t="shared" si="7"/>
        <v>0</v>
      </c>
      <c r="T67" s="171">
        <f>IF('Indicator Data'!Z69="No data","x",IF('Indicator Data'!Z69&gt;T$195,10,IF('Indicator Data'!Z69&lt;T$194,0,10-(T$195-'Indicator Data'!Z69)/(T$195-T$194)*10)))</f>
        <v>0.11479023787457443</v>
      </c>
      <c r="U67" s="171">
        <f>IF('Indicator Data'!Y69="No data","x",IF('Indicator Data'!Y69&gt;U$195,10,IF('Indicator Data'!Y69&lt;U$194,0,10-(U$195-'Indicator Data'!Y69)/(U$195-U$194)*10)))</f>
        <v>0.17095948529411764</v>
      </c>
      <c r="V67" s="171">
        <f>IF('Indicator Data'!AB69="No data","x",IF('Indicator Data'!AB69&gt;V$195,10,IF('Indicator Data'!AB69&lt;V$194,0,10-(V$195-'Indicator Data'!AB69)/(V$195-V$194)*10)))</f>
        <v>0</v>
      </c>
      <c r="W67" s="169">
        <f t="shared" si="8"/>
        <v>9.5249907722897362E-2</v>
      </c>
      <c r="X67" s="84" t="s">
        <v>943</v>
      </c>
      <c r="Y67" s="84" t="s">
        <v>944</v>
      </c>
      <c r="Z67" s="85" t="s">
        <v>945</v>
      </c>
      <c r="AA67" s="175">
        <f>('Indicator Data'!AG69+'Indicator Data'!AF69*0.5+'Indicator Data'!AE69*0.25)/1000</f>
        <v>2.073</v>
      </c>
      <c r="AB67" s="177">
        <f>AA67*1000/'Indicator Data'!AX69</f>
        <v>1.8790231762507424E-4</v>
      </c>
      <c r="AC67" s="169">
        <f t="shared" si="9"/>
        <v>1.8790231762507048E-2</v>
      </c>
      <c r="AD67" s="171">
        <f>IF('Indicator Data'!AI69="No data","x",IF('Indicator Data'!AI69&lt;$AD$194,10,IF('Indicator Data'!AI69&gt;$AD$195,0,($AD$195-'Indicator Data'!AI69)/($AD$195-$AD$194)*10)))</f>
        <v>2</v>
      </c>
      <c r="AE67" s="171">
        <f>IF('Indicator Data'!AJ69="No data","x",IF('Indicator Data'!AJ69&gt;$AE$195,10,IF('Indicator Data'!AJ69&lt;$AE$194,0,10-($AE$195-'Indicator Data'!AJ69)/($AE$195-$AE$194)*10)))</f>
        <v>0</v>
      </c>
      <c r="AF67" s="178">
        <f>IF('Indicator Data'!AK69="No data","x",IF('Indicator Data'!AK69&gt;$AF$195,10,IF('Indicator Data'!AK69&lt;$AF$194,0,10-($AF$195-'Indicator Data'!AK69)/($AF$195-$AF$194)*10)))</f>
        <v>1.3333333333333321</v>
      </c>
      <c r="AG67" s="178">
        <f>IF('Indicator Data'!AL69="No data","x",IF('Indicator Data'!AL69&gt;$AG$195,10,IF('Indicator Data'!AL69&lt;$AG$194,0,10-($AG$195-'Indicator Data'!AL69)/($AG$195-$AG$194)*10)))</f>
        <v>1.3900000000000006</v>
      </c>
      <c r="AH67" s="171">
        <f t="shared" si="10"/>
        <v>1.344666666666666</v>
      </c>
      <c r="AI67" s="169">
        <f t="shared" si="11"/>
        <v>1.1148888888888886</v>
      </c>
      <c r="AJ67" s="167">
        <f t="shared" si="12"/>
        <v>0.42157331261858977</v>
      </c>
      <c r="AK67" s="163">
        <f t="shared" si="13"/>
        <v>0.21282490613959482</v>
      </c>
    </row>
    <row r="68" spans="1:37" s="104" customFormat="1" x14ac:dyDescent="0.2">
      <c r="A68" s="65" t="s">
        <v>125</v>
      </c>
      <c r="B68" s="69" t="s">
        <v>124</v>
      </c>
      <c r="C68" s="171">
        <f>IF('Indicator Data'!Q70="No data",IF((0.1284*LN('Indicator Data'!AW70)-0.4735)&gt;C$195,0,IF((0.1284*LN('Indicator Data'!AW70)-0.4735)&lt;C$194,10,(C$195-(0.1284*LN('Indicator Data'!AW70)-0.4735))/(C$195-C$194)*10)),IF('Indicator Data'!Q70&gt;C$195,0,IF('Indicator Data'!Q70&lt;C$194,10,(C$195-'Indicator Data'!Q70)/(C$195-C$194)*10)))</f>
        <v>3.0695579312899262</v>
      </c>
      <c r="D68" s="171" t="str">
        <f>IF('Indicator Data'!R70="No data","x",IF('Indicator Data'!R70&gt;D$195,10,IF('Indicator Data'!R70&lt;D$194,0,10-(D$195-'Indicator Data'!R70)/(D$195-D$194)*10)))</f>
        <v>x</v>
      </c>
      <c r="E68" s="169">
        <f t="shared" ref="E68:E131" si="14">IF(D68="x",C68,(10-GEOMEAN(((10-C68)/10*9+1),((10-D68)/10*9+1)))/9*10)</f>
        <v>3.0695579312899262</v>
      </c>
      <c r="F68" s="171" t="str">
        <f>IF('Indicator Data'!AC70="No data","x",IF('Indicator Data'!AC70&gt;F$195,10,IF('Indicator Data'!AC70&lt;F$194,0,10-(F$195-'Indicator Data'!AC70)/(F$195-F$194)*10)))</f>
        <v>x</v>
      </c>
      <c r="G68" s="171" t="str">
        <f>IF('Indicator Data'!AD70="No data","x",IF('Indicator Data'!AD70&gt;G$195,10,IF('Indicator Data'!AD70&lt;G$194,0,10-(G$195-'Indicator Data'!AD70)/(G$195-G$194)*10)))</f>
        <v>x</v>
      </c>
      <c r="H68" s="169" t="str">
        <f t="shared" ref="H68:H131" si="15">IF(AND(F68="x",G68="x"),"x",AVERAGE(F68,G68))</f>
        <v>x</v>
      </c>
      <c r="I68" s="174">
        <f>SUM(IF('Indicator Data'!S70="No data",0,'Indicator Data'!S70/1000000),SUM('Indicator Data'!T70:U70))</f>
        <v>19.68</v>
      </c>
      <c r="J68" s="174">
        <f>I68/'Indicator Data'!AX70*1000000</f>
        <v>185.84095866738434</v>
      </c>
      <c r="K68" s="171">
        <f t="shared" ref="K68:K131" si="16">IF(J68="x","x",IF(J68&gt;K$195,10,IF(J68&lt;K$194,0,10-(K$195-J68)/(K$195-K$194)*10)))</f>
        <v>3.7168191733476874</v>
      </c>
      <c r="L68" s="171">
        <f>IF('Indicator Data'!V70="No data","x",IF('Indicator Data'!V70&gt;L$195,10,IF('Indicator Data'!V70&lt;L$194,0,10-(L$195-'Indicator Data'!V70)/(L$195-L$194)*10)))</f>
        <v>0.66457530131211229</v>
      </c>
      <c r="M68" s="169">
        <f t="shared" ref="M68:M131" si="17">AVERAGE(K68,L68)</f>
        <v>2.1906972373298998</v>
      </c>
      <c r="N68" s="161">
        <f t="shared" ref="N68:N131" si="18">AVERAGE(E68,E68,H68,M68)</f>
        <v>2.7766043666365845</v>
      </c>
      <c r="O68" s="175">
        <f>IF('Indicator Data'!AH70="No data",0,('Indicator Data'!AH70)/1000)</f>
        <v>0</v>
      </c>
      <c r="P68" s="171">
        <f t="shared" ref="P68:P131" si="19">IF(O68=0,0,IF(LOG(O68*1000)&gt;$P$195,10,IF(LOG(O68*1000)&lt;P$194,0,10-(P$195-LOG(O68*1000))/(P$195-P$194)*10)))</f>
        <v>0</v>
      </c>
      <c r="Q68" s="176">
        <f>O68*1000/'Indicator Data'!AZ70</f>
        <v>0</v>
      </c>
      <c r="R68" s="171">
        <f t="shared" ref="R68:R131" si="20">IF(Q68="x","x",IF(Q68&gt;$R$195,10,IF(Q68&lt;$R$194,0,((Q68*100)/0.0052)^(1/4.0545)/6.5*10)))</f>
        <v>0</v>
      </c>
      <c r="S68" s="165">
        <f t="shared" ref="S68:S131" si="21">AVERAGE(P68,R68)</f>
        <v>0</v>
      </c>
      <c r="T68" s="171">
        <f>IF('Indicator Data'!Z70="No data","x",IF('Indicator Data'!Z70&gt;T$195,10,IF('Indicator Data'!Z70&lt;T$194,0,10-(T$195-'Indicator Data'!Z70)/(T$195-T$194)*10)))</f>
        <v>0.77172227371022473</v>
      </c>
      <c r="U68" s="171">
        <f>IF('Indicator Data'!Y70="No data","x",IF('Indicator Data'!Y70&gt;U$195,10,IF('Indicator Data'!Y70&lt;U$194,0,10-(U$195-'Indicator Data'!Y70)/(U$195-U$194)*10)))</f>
        <v>0.55339714052287725</v>
      </c>
      <c r="V68" s="171">
        <f>IF('Indicator Data'!AB70="No data","x",IF('Indicator Data'!AB70&gt;V$195,10,IF('Indicator Data'!AB70&lt;V$194,0,10-(V$195-'Indicator Data'!AB70)/(V$195-V$194)*10)))</f>
        <v>0</v>
      </c>
      <c r="W68" s="169">
        <f t="shared" ref="W68:W131" si="22">IF(AND(T68="x",U68="x",V68="x"),"x",AVERAGE(T68,U68,V68))</f>
        <v>0.44170647141103397</v>
      </c>
      <c r="X68" s="84" t="s">
        <v>943</v>
      </c>
      <c r="Y68" s="84" t="s">
        <v>944</v>
      </c>
      <c r="Z68" s="85" t="s">
        <v>945</v>
      </c>
      <c r="AA68" s="175">
        <f>('Indicator Data'!AG70+'Indicator Data'!AF70*0.5+'Indicator Data'!AE70*0.25)/1000</f>
        <v>0</v>
      </c>
      <c r="AB68" s="177">
        <f>AA68*1000/'Indicator Data'!AX70</f>
        <v>0</v>
      </c>
      <c r="AC68" s="169">
        <f t="shared" ref="AC68:AC131" si="23">IF(AB68="x","x",IF(AB68&gt;AC$195,10,IF(AB68&lt;AC$194,0,10-(AC$195-AB68)/(AC$195-AC$194)*10)))</f>
        <v>0</v>
      </c>
      <c r="AD68" s="171">
        <f>IF('Indicator Data'!AI70="No data","x",IF('Indicator Data'!AI70&lt;$AD$194,10,IF('Indicator Data'!AI70&gt;$AD$195,0,($AD$195-'Indicator Data'!AI70)/($AD$195-$AD$194)*10)))</f>
        <v>5.7333333333333334</v>
      </c>
      <c r="AE68" s="171">
        <f>IF('Indicator Data'!AJ70="No data","x",IF('Indicator Data'!AJ70&gt;$AE$195,10,IF('Indicator Data'!AJ70&lt;$AE$194,0,10-($AE$195-'Indicator Data'!AJ70)/($AE$195-$AE$194)*10)))</f>
        <v>4.5666666666666664</v>
      </c>
      <c r="AF68" s="178" t="str">
        <f>IF('Indicator Data'!AK70="No data","x",IF('Indicator Data'!AK70&gt;$AF$195,10,IF('Indicator Data'!AK70&lt;$AF$194,0,10-($AF$195-'Indicator Data'!AK70)/($AF$195-$AF$194)*10)))</f>
        <v>x</v>
      </c>
      <c r="AG68" s="178" t="str">
        <f>IF('Indicator Data'!AL70="No data","x",IF('Indicator Data'!AL70&gt;$AG$195,10,IF('Indicator Data'!AL70&lt;$AG$194,0,10-($AG$195-'Indicator Data'!AL70)/($AG$195-$AG$194)*10)))</f>
        <v>x</v>
      </c>
      <c r="AH68" s="171" t="str">
        <f t="shared" ref="AH68:AH131" si="24">IF(AF68="x","x",IF(AG68="x",AF68,SUM(AF68*0.8,AG68*0.2)))</f>
        <v>x</v>
      </c>
      <c r="AI68" s="169">
        <f t="shared" ref="AI68:AI131" si="25">AVERAGE(AE68,AH68,AD68)</f>
        <v>5.15</v>
      </c>
      <c r="AJ68" s="167">
        <f t="shared" ref="AJ68:AJ131" si="26">IF(AND(W68="x",AI68="x"),AC68,IF((W68="x"),(10-GEOMEAN(((10-AI68)/10*9+1),((10-AC68)/10*9+1)))/9*10,IF(AI68="x",(10-GEOMEAN(((10-W68)/10*9+1),((10-AC68)/10*9+1)))/9*10,(10-GEOMEAN(((10-W68)/10*9+1),((10-AC68)/10*9+1),((10-AI68)/10*9+1)))/9*10)))</f>
        <v>2.2039023487480001</v>
      </c>
      <c r="AK68" s="163">
        <f t="shared" ref="AK68:AK131" si="27">(10-GEOMEAN(((10-S68)/10*9+1),((10-AJ68)/10*9+1)))/9*10</f>
        <v>1.1627953617754985</v>
      </c>
    </row>
    <row r="69" spans="1:37" s="104" customFormat="1" x14ac:dyDescent="0.2">
      <c r="A69" s="65" t="s">
        <v>127</v>
      </c>
      <c r="B69" s="69" t="s">
        <v>126</v>
      </c>
      <c r="C69" s="171">
        <f>IF('Indicator Data'!Q71="No data",IF((0.1284*LN('Indicator Data'!AW71)-0.4735)&gt;C$195,0,IF((0.1284*LN('Indicator Data'!AW71)-0.4735)&lt;C$194,10,(C$195-(0.1284*LN('Indicator Data'!AW71)-0.4735))/(C$195-C$194)*10)),IF('Indicator Data'!Q71&gt;C$195,0,IF('Indicator Data'!Q71&lt;C$194,10,(C$195-'Indicator Data'!Q71)/(C$195-C$194)*10)))</f>
        <v>8.608068436733987</v>
      </c>
      <c r="D69" s="171">
        <f>IF('Indicator Data'!R71="No data","x",IF('Indicator Data'!R71&gt;D$195,10,IF('Indicator Data'!R71&lt;D$194,0,10-(D$195-'Indicator Data'!R71)/(D$195-D$194)*10)))</f>
        <v>10</v>
      </c>
      <c r="E69" s="169">
        <f t="shared" si="14"/>
        <v>9.4434305280600004</v>
      </c>
      <c r="F69" s="171">
        <f>IF('Indicator Data'!AC71="No data","x",IF('Indicator Data'!AC71&gt;F$195,10,IF('Indicator Data'!AC71&lt;F$194,0,10-(F$195-'Indicator Data'!AC71)/(F$195-F$194)*10)))</f>
        <v>7.3622881155764057</v>
      </c>
      <c r="G69" s="171">
        <f>IF('Indicator Data'!AD71="No data","x",IF('Indicator Data'!AD71&gt;G$195,10,IF('Indicator Data'!AD71&lt;G$194,0,10-(G$195-'Indicator Data'!AD71)/(G$195-G$194)*10)))</f>
        <v>7.7225000000000001</v>
      </c>
      <c r="H69" s="169">
        <f t="shared" si="15"/>
        <v>7.5423940577882025</v>
      </c>
      <c r="I69" s="174">
        <f>SUM(IF('Indicator Data'!S71="No data",0,'Indicator Data'!S71/1000000),SUM('Indicator Data'!T71:U71))</f>
        <v>708.38413400000002</v>
      </c>
      <c r="J69" s="174">
        <f>I69/'Indicator Data'!AX71*1000000</f>
        <v>45.796149300600725</v>
      </c>
      <c r="K69" s="171">
        <f t="shared" si="16"/>
        <v>0.9159229860120135</v>
      </c>
      <c r="L69" s="171">
        <f>IF('Indicator Data'!V71="No data","x",IF('Indicator Data'!V71&gt;L$195,10,IF('Indicator Data'!V71&lt;L$194,0,10-(L$195-'Indicator Data'!V71)/(L$195-L$194)*10)))</f>
        <v>0.40663379625486762</v>
      </c>
      <c r="M69" s="169">
        <f t="shared" si="17"/>
        <v>0.66127839113344056</v>
      </c>
      <c r="N69" s="161">
        <f t="shared" si="18"/>
        <v>6.7726333762604112</v>
      </c>
      <c r="O69" s="175">
        <f>IF('Indicator Data'!AH71="No data",0,('Indicator Data'!AH71)/1000)</f>
        <v>1.7500000000000002E-2</v>
      </c>
      <c r="P69" s="171">
        <f t="shared" si="19"/>
        <v>0</v>
      </c>
      <c r="Q69" s="176">
        <f>O69*1000/'Indicator Data'!AZ71</f>
        <v>1.7130344300342902E-5</v>
      </c>
      <c r="R69" s="171">
        <f t="shared" si="20"/>
        <v>0</v>
      </c>
      <c r="S69" s="165">
        <f t="shared" si="21"/>
        <v>0</v>
      </c>
      <c r="T69" s="171">
        <f>IF('Indicator Data'!Z71="No data","x",IF('Indicator Data'!Z71&gt;T$195,10,IF('Indicator Data'!Z71&lt;T$194,0,10-(T$195-'Indicator Data'!Z71)/(T$195-T$194)*10)))</f>
        <v>0.20130043249922736</v>
      </c>
      <c r="U69" s="171">
        <f>IF('Indicator Data'!Y71="No data","x",IF('Indicator Data'!Y71&gt;U$195,10,IF('Indicator Data'!Y71&lt;U$194,0,10-(U$195-'Indicator Data'!Y71)/(U$195-U$194)*10)))</f>
        <v>0.98338235294117737</v>
      </c>
      <c r="V69" s="171">
        <f>IF('Indicator Data'!AB71="No data","x",IF('Indicator Data'!AB71&gt;V$195,10,IF('Indicator Data'!AB71&lt;V$194,0,10-(V$195-'Indicator Data'!AB71)/(V$195-V$194)*10)))</f>
        <v>2.430348081441025E-2</v>
      </c>
      <c r="W69" s="169">
        <f t="shared" si="22"/>
        <v>0.40299542208493833</v>
      </c>
      <c r="X69" s="84" t="s">
        <v>943</v>
      </c>
      <c r="Y69" s="84" t="s">
        <v>944</v>
      </c>
      <c r="Z69" s="85" t="s">
        <v>945</v>
      </c>
      <c r="AA69" s="175">
        <f>('Indicator Data'!AG71+'Indicator Data'!AF71*0.5+'Indicator Data'!AE71*0.25)/1000</f>
        <v>401.74475000000001</v>
      </c>
      <c r="AB69" s="177">
        <f>AA69*1000/'Indicator Data'!AX71</f>
        <v>2.5972296200146842E-2</v>
      </c>
      <c r="AC69" s="169">
        <f t="shared" si="23"/>
        <v>2.5972296200146854</v>
      </c>
      <c r="AD69" s="171">
        <f>IF('Indicator Data'!AI71="No data","x",IF('Indicator Data'!AI71&lt;$AD$194,10,IF('Indicator Data'!AI71&gt;$AD$195,0,($AD$195-'Indicator Data'!AI71)/($AD$195-$AD$194)*10)))</f>
        <v>4.4000000000000004</v>
      </c>
      <c r="AE69" s="171">
        <f>IF('Indicator Data'!AJ71="No data","x",IF('Indicator Data'!AJ71&gt;$AE$195,10,IF('Indicator Data'!AJ71&lt;$AE$194,0,10-($AE$195-'Indicator Data'!AJ71)/($AE$195-$AE$194)*10)))</f>
        <v>3.1000000000000005</v>
      </c>
      <c r="AF69" s="178" t="str">
        <f>IF('Indicator Data'!AK71="No data","x",IF('Indicator Data'!AK71&gt;$AF$195,10,IF('Indicator Data'!AK71&lt;$AF$194,0,10-($AF$195-'Indicator Data'!AK71)/($AF$195-$AF$194)*10)))</f>
        <v>x</v>
      </c>
      <c r="AG69" s="178" t="str">
        <f>IF('Indicator Data'!AL71="No data","x",IF('Indicator Data'!AL71&gt;$AG$195,10,IF('Indicator Data'!AL71&lt;$AG$194,0,10-($AG$195-'Indicator Data'!AL71)/($AG$195-$AG$194)*10)))</f>
        <v>x</v>
      </c>
      <c r="AH69" s="171" t="str">
        <f t="shared" si="24"/>
        <v>x</v>
      </c>
      <c r="AI69" s="169">
        <f t="shared" si="25"/>
        <v>3.7500000000000004</v>
      </c>
      <c r="AJ69" s="167">
        <f t="shared" si="26"/>
        <v>2.3560064359731885</v>
      </c>
      <c r="AK69" s="163">
        <f t="shared" si="27"/>
        <v>1.2481024000298016</v>
      </c>
    </row>
    <row r="70" spans="1:37" s="104" customFormat="1" x14ac:dyDescent="0.2">
      <c r="A70" s="65" t="s">
        <v>129</v>
      </c>
      <c r="B70" s="69" t="s">
        <v>128</v>
      </c>
      <c r="C70" s="171">
        <f>IF('Indicator Data'!Q72="No data",IF((0.1284*LN('Indicator Data'!AW72)-0.4735)&gt;C$195,0,IF((0.1284*LN('Indicator Data'!AW72)-0.4735)&lt;C$194,10,(C$195-(0.1284*LN('Indicator Data'!AW72)-0.4735))/(C$195-C$194)*10)),IF('Indicator Data'!Q72&gt;C$195,0,IF('Indicator Data'!Q72&lt;C$194,10,(C$195-'Indicator Data'!Q72)/(C$195-C$194)*10)))</f>
        <v>8.0909328668158018</v>
      </c>
      <c r="D70" s="171" t="str">
        <f>IF('Indicator Data'!R72="No data","x",IF('Indicator Data'!R72&gt;D$195,10,IF('Indicator Data'!R72&lt;D$194,0,10-(D$195-'Indicator Data'!R72)/(D$195-D$194)*10)))</f>
        <v>x</v>
      </c>
      <c r="E70" s="169">
        <f t="shared" si="14"/>
        <v>8.0909328668158018</v>
      </c>
      <c r="F70" s="171" t="str">
        <f>IF('Indicator Data'!AC72="No data","x",IF('Indicator Data'!AC72&gt;F$195,10,IF('Indicator Data'!AC72&lt;F$194,0,10-(F$195-'Indicator Data'!AC72)/(F$195-F$194)*10)))</f>
        <v>x</v>
      </c>
      <c r="G70" s="171">
        <f>IF('Indicator Data'!AD72="No data","x",IF('Indicator Data'!AD72&gt;G$195,10,IF('Indicator Data'!AD72&lt;G$194,0,10-(G$195-'Indicator Data'!AD72)/(G$195-G$194)*10)))</f>
        <v>3.5875000000000004</v>
      </c>
      <c r="H70" s="169">
        <f t="shared" si="15"/>
        <v>3.5875000000000004</v>
      </c>
      <c r="I70" s="174">
        <f>SUM(IF('Indicator Data'!S72="No data",0,'Indicator Data'!S72/1000000),SUM('Indicator Data'!T72:U72))</f>
        <v>618.25706699999989</v>
      </c>
      <c r="J70" s="174">
        <f>I70/'Indicator Data'!AX72*1000000</f>
        <v>52.639175665883272</v>
      </c>
      <c r="K70" s="171">
        <f t="shared" si="16"/>
        <v>1.0527835133176655</v>
      </c>
      <c r="L70" s="171">
        <f>IF('Indicator Data'!V72="No data","x",IF('Indicator Data'!V72&gt;L$195,10,IF('Indicator Data'!V72&lt;L$194,0,10-(L$195-'Indicator Data'!V72)/(L$195-L$194)*10)))</f>
        <v>4.3377712686653611</v>
      </c>
      <c r="M70" s="169">
        <f t="shared" si="17"/>
        <v>2.6952773909915133</v>
      </c>
      <c r="N70" s="161">
        <f t="shared" si="18"/>
        <v>5.616160781155779</v>
      </c>
      <c r="O70" s="175">
        <f>IF('Indicator Data'!AH72="No data",0,('Indicator Data'!AH72)/1000)</f>
        <v>0.26633999999999997</v>
      </c>
      <c r="P70" s="171">
        <f t="shared" si="19"/>
        <v>0</v>
      </c>
      <c r="Q70" s="176">
        <f>O70*1000/'Indicator Data'!AZ72</f>
        <v>4.4598423298213648E-4</v>
      </c>
      <c r="R70" s="171">
        <f t="shared" si="20"/>
        <v>2.613841859373605</v>
      </c>
      <c r="S70" s="165">
        <f t="shared" si="21"/>
        <v>1.3069209296868025</v>
      </c>
      <c r="T70" s="171">
        <f>IF('Indicator Data'!Z72="No data","x",IF('Indicator Data'!Z72&gt;T$195,10,IF('Indicator Data'!Z72&lt;T$194,0,10-(T$195-'Indicator Data'!Z72)/(T$195-T$194)*10)))</f>
        <v>0.46168597466790295</v>
      </c>
      <c r="U70" s="171">
        <f>IF('Indicator Data'!Y72="No data","x",IF('Indicator Data'!Y72&gt;U$195,10,IF('Indicator Data'!Y72&lt;U$194,0,10-(U$195-'Indicator Data'!Y72)/(U$195-U$194)*10)))</f>
        <v>8.5266503267973857</v>
      </c>
      <c r="V70" s="171">
        <f>IF('Indicator Data'!AB72="No data","x",IF('Indicator Data'!AB72&gt;V$195,10,IF('Indicator Data'!AB72&lt;V$194,0,10-(V$195-'Indicator Data'!AB72)/(V$195-V$194)*10)))</f>
        <v>8.8289428347689913</v>
      </c>
      <c r="W70" s="169">
        <f t="shared" si="22"/>
        <v>5.9390930454114264</v>
      </c>
      <c r="X70" s="84" t="s">
        <v>943</v>
      </c>
      <c r="Y70" s="84" t="s">
        <v>944</v>
      </c>
      <c r="Z70" s="85" t="s">
        <v>945</v>
      </c>
      <c r="AA70" s="175">
        <f>('Indicator Data'!AG72+'Indicator Data'!AF72*0.5+'Indicator Data'!AE72*0.25)/1000</f>
        <v>7.0677500000000002</v>
      </c>
      <c r="AB70" s="177">
        <f>AA70*1000/'Indicator Data'!AX72</f>
        <v>6.0175702579158151E-4</v>
      </c>
      <c r="AC70" s="169">
        <f t="shared" si="23"/>
        <v>6.0175702579158497E-2</v>
      </c>
      <c r="AD70" s="171">
        <f>IF('Indicator Data'!AI72="No data","x",IF('Indicator Data'!AI72&lt;$AD$194,10,IF('Indicator Data'!AI72&gt;$AD$195,0,($AD$195-'Indicator Data'!AI72)/($AD$195-$AD$194)*10)))</f>
        <v>4.5333333333333332</v>
      </c>
      <c r="AE70" s="171">
        <f>IF('Indicator Data'!AJ72="No data","x",IF('Indicator Data'!AJ72&gt;$AE$195,10,IF('Indicator Data'!AJ72&lt;$AE$194,0,10-($AE$195-'Indicator Data'!AJ72)/($AE$195-$AE$194)*10)))</f>
        <v>4.3666666666666671</v>
      </c>
      <c r="AF70" s="178">
        <f>IF('Indicator Data'!AK72="No data","x",IF('Indicator Data'!AK72&gt;$AF$195,10,IF('Indicator Data'!AK72&lt;$AF$194,0,10-($AF$195-'Indicator Data'!AK72)/($AF$195-$AF$194)*10)))</f>
        <v>10</v>
      </c>
      <c r="AG70" s="178" t="str">
        <f>IF('Indicator Data'!AL72="No data","x",IF('Indicator Data'!AL72&gt;$AG$195,10,IF('Indicator Data'!AL72&lt;$AG$194,0,10-($AG$195-'Indicator Data'!AL72)/($AG$195-$AG$194)*10)))</f>
        <v>x</v>
      </c>
      <c r="AH70" s="171">
        <f t="shared" si="24"/>
        <v>10</v>
      </c>
      <c r="AI70" s="169">
        <f t="shared" si="25"/>
        <v>6.3</v>
      </c>
      <c r="AJ70" s="167">
        <f t="shared" si="26"/>
        <v>4.6082947930507965</v>
      </c>
      <c r="AK70" s="163">
        <f t="shared" si="27"/>
        <v>3.1264478184523208</v>
      </c>
    </row>
    <row r="71" spans="1:37" s="104" customFormat="1" x14ac:dyDescent="0.2">
      <c r="A71" s="65" t="s">
        <v>373</v>
      </c>
      <c r="B71" s="69" t="s">
        <v>130</v>
      </c>
      <c r="C71" s="171">
        <f>IF('Indicator Data'!Q73="No data",IF((0.1284*LN('Indicator Data'!AW73)-0.4735)&gt;C$195,0,IF((0.1284*LN('Indicator Data'!AW73)-0.4735)&lt;C$194,10,(C$195-(0.1284*LN('Indicator Data'!AW73)-0.4735))/(C$195-C$194)*10)),IF('Indicator Data'!Q73&gt;C$195,0,IF('Indicator Data'!Q73&lt;C$194,10,(C$195-'Indicator Data'!Q73)/(C$195-C$194)*10)))</f>
        <v>7.9886968106103353</v>
      </c>
      <c r="D71" s="171" t="str">
        <f>IF('Indicator Data'!R73="No data","x",IF('Indicator Data'!R73&gt;D$195,10,IF('Indicator Data'!R73&lt;D$194,0,10-(D$195-'Indicator Data'!R73)/(D$195-D$194)*10)))</f>
        <v>x</v>
      </c>
      <c r="E71" s="169">
        <f t="shared" si="14"/>
        <v>7.9886968106103353</v>
      </c>
      <c r="F71" s="171" t="str">
        <f>IF('Indicator Data'!AC73="No data","x",IF('Indicator Data'!AC73&gt;F$195,10,IF('Indicator Data'!AC73&lt;F$194,0,10-(F$195-'Indicator Data'!AC73)/(F$195-F$194)*10)))</f>
        <v>x</v>
      </c>
      <c r="G71" s="171">
        <f>IF('Indicator Data'!AD73="No data","x",IF('Indicator Data'!AD73&gt;G$195,10,IF('Indicator Data'!AD73&lt;G$194,0,10-(G$195-'Indicator Data'!AD73)/(G$195-G$194)*10)))</f>
        <v>2.6300000000000008</v>
      </c>
      <c r="H71" s="169">
        <f t="shared" si="15"/>
        <v>2.6300000000000008</v>
      </c>
      <c r="I71" s="174">
        <f>SUM(IF('Indicator Data'!S73="No data",0,'Indicator Data'!S73/1000000),SUM('Indicator Data'!T73:U73))</f>
        <v>205.71773100000001</v>
      </c>
      <c r="J71" s="174">
        <f>I71/'Indicator Data'!AX73*1000000</f>
        <v>120.70830421503825</v>
      </c>
      <c r="K71" s="171">
        <f t="shared" si="16"/>
        <v>2.4141660843007653</v>
      </c>
      <c r="L71" s="171">
        <f>IF('Indicator Data'!V73="No data","x",IF('Indicator Data'!V73&gt;L$195,10,IF('Indicator Data'!V73&lt;L$194,0,10-(L$195-'Indicator Data'!V73)/(L$195-L$194)*10)))</f>
        <v>6.4008538454280854</v>
      </c>
      <c r="M71" s="169">
        <f t="shared" si="17"/>
        <v>4.4075099648644258</v>
      </c>
      <c r="N71" s="161">
        <f t="shared" si="18"/>
        <v>5.7537258965212743</v>
      </c>
      <c r="O71" s="175">
        <f>IF('Indicator Data'!AH73="No data",0,('Indicator Data'!AH73)/1000)</f>
        <v>0.51863999999999999</v>
      </c>
      <c r="P71" s="171">
        <f t="shared" si="19"/>
        <v>0</v>
      </c>
      <c r="Q71" s="176">
        <f>O71*1000/'Indicator Data'!AZ73</f>
        <v>5.7430128006378178E-3</v>
      </c>
      <c r="R71" s="171">
        <f t="shared" si="20"/>
        <v>4.9091337843721448</v>
      </c>
      <c r="S71" s="165">
        <f t="shared" si="21"/>
        <v>2.4545668921860724</v>
      </c>
      <c r="T71" s="171">
        <f>IF('Indicator Data'!Z73="No data","x",IF('Indicator Data'!Z73&gt;T$195,10,IF('Indicator Data'!Z73&lt;T$194,0,10-(T$195-'Indicator Data'!Z73)/(T$195-T$194)*10)))</f>
        <v>0.62474714241581708</v>
      </c>
      <c r="U71" s="171">
        <f>IF('Indicator Data'!Y73="No data","x",IF('Indicator Data'!Y73&gt;U$195,10,IF('Indicator Data'!Y73&lt;U$194,0,10-(U$195-'Indicator Data'!Y73)/(U$195-U$194)*10)))</f>
        <v>9.2972058823529409</v>
      </c>
      <c r="V71" s="171">
        <f>IF('Indicator Data'!AB73="No data","x",IF('Indicator Data'!AB73&gt;V$195,10,IF('Indicator Data'!AB73&lt;V$194,0,10-(V$195-'Indicator Data'!AB73)/(V$195-V$194)*10)))</f>
        <v>10</v>
      </c>
      <c r="W71" s="169">
        <f t="shared" si="22"/>
        <v>6.6406510082562527</v>
      </c>
      <c r="X71" s="84" t="s">
        <v>943</v>
      </c>
      <c r="Y71" s="84" t="s">
        <v>944</v>
      </c>
      <c r="Z71" s="85" t="s">
        <v>945</v>
      </c>
      <c r="AA71" s="175">
        <f>('Indicator Data'!AG73+'Indicator Data'!AF73*0.5+'Indicator Data'!AE73*0.25)/1000</f>
        <v>0</v>
      </c>
      <c r="AB71" s="177">
        <f>AA71*1000/'Indicator Data'!AX73</f>
        <v>0</v>
      </c>
      <c r="AC71" s="169">
        <f t="shared" si="23"/>
        <v>0</v>
      </c>
      <c r="AD71" s="171">
        <f>IF('Indicator Data'!AI73="No data","x",IF('Indicator Data'!AI73&lt;$AD$194,10,IF('Indicator Data'!AI73&gt;$AD$195,0,($AD$195-'Indicator Data'!AI73)/($AD$195-$AD$194)*10)))</f>
        <v>4.9333333333333336</v>
      </c>
      <c r="AE71" s="171">
        <f>IF('Indicator Data'!AJ73="No data","x",IF('Indicator Data'!AJ73&gt;$AE$195,10,IF('Indicator Data'!AJ73&lt;$AE$194,0,10-($AE$195-'Indicator Data'!AJ73)/($AE$195-$AE$194)*10)))</f>
        <v>4.2333333333333334</v>
      </c>
      <c r="AF71" s="178" t="str">
        <f>IF('Indicator Data'!AK73="No data","x",IF('Indicator Data'!AK73&gt;$AF$195,10,IF('Indicator Data'!AK73&lt;$AF$194,0,10-($AF$195-'Indicator Data'!AK73)/($AF$195-$AF$194)*10)))</f>
        <v>x</v>
      </c>
      <c r="AG71" s="178" t="str">
        <f>IF('Indicator Data'!AL73="No data","x",IF('Indicator Data'!AL73&gt;$AG$195,10,IF('Indicator Data'!AL73&lt;$AG$194,0,10-($AG$195-'Indicator Data'!AL73)/($AG$195-$AG$194)*10)))</f>
        <v>x</v>
      </c>
      <c r="AH71" s="171" t="str">
        <f t="shared" si="24"/>
        <v>x</v>
      </c>
      <c r="AI71" s="169">
        <f t="shared" si="25"/>
        <v>4.5833333333333339</v>
      </c>
      <c r="AJ71" s="167">
        <f t="shared" si="26"/>
        <v>4.2410854624838548</v>
      </c>
      <c r="AK71" s="163">
        <f t="shared" si="27"/>
        <v>3.3993875156694919</v>
      </c>
    </row>
    <row r="72" spans="1:37" s="104" customFormat="1" x14ac:dyDescent="0.2">
      <c r="A72" s="65" t="s">
        <v>132</v>
      </c>
      <c r="B72" s="69" t="s">
        <v>131</v>
      </c>
      <c r="C72" s="171">
        <f>IF('Indicator Data'!Q74="No data",IF((0.1284*LN('Indicator Data'!AW74)-0.4735)&gt;C$195,0,IF((0.1284*LN('Indicator Data'!AW74)-0.4735)&lt;C$194,10,(C$195-(0.1284*LN('Indicator Data'!AW74)-0.4735))/(C$195-C$194)*10)),IF('Indicator Data'!Q74&gt;C$195,0,IF('Indicator Data'!Q74&lt;C$194,10,(C$195-'Indicator Data'!Q74)/(C$195-C$194)*10)))</f>
        <v>8.1606438731174489</v>
      </c>
      <c r="D72" s="171" t="str">
        <f>IF('Indicator Data'!R74="No data","x",IF('Indicator Data'!R74&gt;D$195,10,IF('Indicator Data'!R74&lt;D$194,0,10-(D$195-'Indicator Data'!R74)/(D$195-D$194)*10)))</f>
        <v>x</v>
      </c>
      <c r="E72" s="169">
        <f t="shared" si="14"/>
        <v>8.1606438731174489</v>
      </c>
      <c r="F72" s="171">
        <f>IF('Indicator Data'!AC74="No data","x",IF('Indicator Data'!AC74&gt;F$195,10,IF('Indicator Data'!AC74&lt;F$194,0,10-(F$195-'Indicator Data'!AC74)/(F$195-F$194)*10)))</f>
        <v>4.7799496265861494</v>
      </c>
      <c r="G72" s="171" t="str">
        <f>IF('Indicator Data'!AD74="No data","x",IF('Indicator Data'!AD74&gt;G$195,10,IF('Indicator Data'!AD74&lt;G$194,0,10-(G$195-'Indicator Data'!AD74)/(G$195-G$194)*10)))</f>
        <v>x</v>
      </c>
      <c r="H72" s="169">
        <f t="shared" si="15"/>
        <v>4.7799496265861494</v>
      </c>
      <c r="I72" s="174">
        <f>SUM(IF('Indicator Data'!S74="No data",0,'Indicator Data'!S74/1000000),SUM('Indicator Data'!T74:U74))</f>
        <v>272.97000000000003</v>
      </c>
      <c r="J72" s="174">
        <f>I72/'Indicator Data'!AX74*1000000</f>
        <v>341.37764143404377</v>
      </c>
      <c r="K72" s="171">
        <f t="shared" si="16"/>
        <v>6.8275528286808749</v>
      </c>
      <c r="L72" s="171">
        <f>IF('Indicator Data'!V74="No data","x",IF('Indicator Data'!V74&gt;L$195,10,IF('Indicator Data'!V74&lt;L$194,0,10-(L$195-'Indicator Data'!V74)/(L$195-L$194)*10)))</f>
        <v>2.6772442591988463</v>
      </c>
      <c r="M72" s="169">
        <f t="shared" si="17"/>
        <v>4.7523985439398606</v>
      </c>
      <c r="N72" s="161">
        <f t="shared" si="18"/>
        <v>6.4634089791902269</v>
      </c>
      <c r="O72" s="175">
        <f>IF('Indicator Data'!AH74="No data",0,('Indicator Data'!AH74)/1000)</f>
        <v>0</v>
      </c>
      <c r="P72" s="171">
        <f t="shared" si="19"/>
        <v>0</v>
      </c>
      <c r="Q72" s="176">
        <f>O72*1000/'Indicator Data'!AZ74</f>
        <v>0</v>
      </c>
      <c r="R72" s="171">
        <f t="shared" si="20"/>
        <v>0</v>
      </c>
      <c r="S72" s="165">
        <f t="shared" si="21"/>
        <v>0</v>
      </c>
      <c r="T72" s="171">
        <f>IF('Indicator Data'!Z74="No data","x",IF('Indicator Data'!Z74&gt;T$195,10,IF('Indicator Data'!Z74&lt;T$194,0,10-(T$195-'Indicator Data'!Z74)/(T$195-T$194)*10)))</f>
        <v>0.3067403459993816</v>
      </c>
      <c r="U72" s="171">
        <f>IF('Indicator Data'!Y74="No data","x",IF('Indicator Data'!Y74&gt;U$195,10,IF('Indicator Data'!Y74&lt;U$194,0,10-(U$195-'Indicator Data'!Y74)/(U$195-U$194)*10)))</f>
        <v>1.7388823529411752</v>
      </c>
      <c r="V72" s="171">
        <f>IF('Indicator Data'!AB74="No data","x",IF('Indicator Data'!AB74&gt;V$195,10,IF('Indicator Data'!AB74&lt;V$194,0,10-(V$195-'Indicator Data'!AB74)/(V$195-V$194)*10)))</f>
        <v>0.10292263116679834</v>
      </c>
      <c r="W72" s="169">
        <f t="shared" si="22"/>
        <v>0.71618177670245176</v>
      </c>
      <c r="X72" s="84" t="s">
        <v>943</v>
      </c>
      <c r="Y72" s="84" t="s">
        <v>944</v>
      </c>
      <c r="Z72" s="85" t="s">
        <v>945</v>
      </c>
      <c r="AA72" s="175">
        <f>('Indicator Data'!AG74+'Indicator Data'!AF74*0.5+'Indicator Data'!AE74*0.25)/1000</f>
        <v>0</v>
      </c>
      <c r="AB72" s="177">
        <f>AA72*1000/'Indicator Data'!AX74</f>
        <v>0</v>
      </c>
      <c r="AC72" s="169">
        <f t="shared" si="23"/>
        <v>0</v>
      </c>
      <c r="AD72" s="171">
        <f>IF('Indicator Data'!AI74="No data","x",IF('Indicator Data'!AI74&lt;$AD$194,10,IF('Indicator Data'!AI74&gt;$AD$195,0,($AD$195-'Indicator Data'!AI74)/($AD$195-$AD$194)*10)))</f>
        <v>4.1333333333333329</v>
      </c>
      <c r="AE72" s="171">
        <f>IF('Indicator Data'!AJ74="No data","x",IF('Indicator Data'!AJ74&gt;$AE$195,10,IF('Indicator Data'!AJ74&lt;$AE$194,0,10-($AE$195-'Indicator Data'!AJ74)/($AE$195-$AE$194)*10)))</f>
        <v>1.6666666666666661</v>
      </c>
      <c r="AF72" s="178" t="str">
        <f>IF('Indicator Data'!AK74="No data","x",IF('Indicator Data'!AK74&gt;$AF$195,10,IF('Indicator Data'!AK74&lt;$AF$194,0,10-($AF$195-'Indicator Data'!AK74)/($AF$195-$AF$194)*10)))</f>
        <v>x</v>
      </c>
      <c r="AG72" s="178" t="str">
        <f>IF('Indicator Data'!AL74="No data","x",IF('Indicator Data'!AL74&gt;$AG$195,10,IF('Indicator Data'!AL74&lt;$AG$194,0,10-($AG$195-'Indicator Data'!AL74)/($AG$195-$AG$194)*10)))</f>
        <v>x</v>
      </c>
      <c r="AH72" s="171" t="str">
        <f t="shared" si="24"/>
        <v>x</v>
      </c>
      <c r="AI72" s="169">
        <f t="shared" si="25"/>
        <v>2.8999999999999995</v>
      </c>
      <c r="AJ72" s="167">
        <f t="shared" si="26"/>
        <v>1.286237167495532</v>
      </c>
      <c r="AK72" s="163">
        <f t="shared" si="27"/>
        <v>0.66289279217399588</v>
      </c>
    </row>
    <row r="73" spans="1:37" s="104" customFormat="1" x14ac:dyDescent="0.2">
      <c r="A73" s="65" t="s">
        <v>134</v>
      </c>
      <c r="B73" s="69" t="s">
        <v>133</v>
      </c>
      <c r="C73" s="171">
        <f>IF('Indicator Data'!Q75="No data",IF((0.1284*LN('Indicator Data'!AW75)-0.4735)&gt;C$195,0,IF((0.1284*LN('Indicator Data'!AW75)-0.4735)&lt;C$194,10,(C$195-(0.1284*LN('Indicator Data'!AW75)-0.4735))/(C$195-C$194)*10)),IF('Indicator Data'!Q75&gt;C$195,0,IF('Indicator Data'!Q75&lt;C$194,10,(C$195-'Indicator Data'!Q75)/(C$195-C$194)*10)))</f>
        <v>10</v>
      </c>
      <c r="D73" s="171" t="str">
        <f>IF('Indicator Data'!R75="No data","x",IF('Indicator Data'!R75&gt;D$195,10,IF('Indicator Data'!R75&lt;D$194,0,10-(D$195-'Indicator Data'!R75)/(D$195-D$194)*10)))</f>
        <v>x</v>
      </c>
      <c r="E73" s="169">
        <f t="shared" si="14"/>
        <v>10</v>
      </c>
      <c r="F73" s="171">
        <f>IF('Indicator Data'!AC75="No data","x",IF('Indicator Data'!AC75&gt;F$195,10,IF('Indicator Data'!AC75&lt;F$194,0,10-(F$195-'Indicator Data'!AC75)/(F$195-F$194)*10)))</f>
        <v>6.6841917355983087</v>
      </c>
      <c r="G73" s="171">
        <f>IF('Indicator Data'!AD75="No data","x",IF('Indicator Data'!AD75&gt;G$195,10,IF('Indicator Data'!AD75&lt;G$194,0,10-(G$195-'Indicator Data'!AD75)/(G$195-G$194)*10)))</f>
        <v>8.5525000000000002</v>
      </c>
      <c r="H73" s="169">
        <f t="shared" si="15"/>
        <v>7.6183458677991549</v>
      </c>
      <c r="I73" s="174">
        <f>SUM(IF('Indicator Data'!S75="No data",0,'Indicator Data'!S75/1000000),SUM('Indicator Data'!T75:U75))</f>
        <v>3383.3338220000005</v>
      </c>
      <c r="J73" s="174">
        <f>I73/'Indicator Data'!AX75*1000000</f>
        <v>327.9231025927794</v>
      </c>
      <c r="K73" s="171">
        <f t="shared" si="16"/>
        <v>6.5584620518555878</v>
      </c>
      <c r="L73" s="171">
        <f>IF('Indicator Data'!V75="No data","x",IF('Indicator Data'!V75&gt;L$195,10,IF('Indicator Data'!V75&lt;L$194,0,10-(L$195-'Indicator Data'!V75)/(L$195-L$194)*10)))</f>
        <v>10</v>
      </c>
      <c r="M73" s="169">
        <f t="shared" si="17"/>
        <v>8.2792310259277944</v>
      </c>
      <c r="N73" s="161">
        <f t="shared" si="18"/>
        <v>8.9743942234317373</v>
      </c>
      <c r="O73" s="175">
        <f>IF('Indicator Data'!AH75="No data",0,('Indicator Data'!AH75)/1000)</f>
        <v>1.0400000000000001E-3</v>
      </c>
      <c r="P73" s="171">
        <f t="shared" si="19"/>
        <v>0</v>
      </c>
      <c r="Q73" s="176">
        <f>O73*1000/'Indicator Data'!AZ75</f>
        <v>1.4828058679190676E-6</v>
      </c>
      <c r="R73" s="171">
        <f t="shared" si="20"/>
        <v>0</v>
      </c>
      <c r="S73" s="165">
        <f t="shared" si="21"/>
        <v>0</v>
      </c>
      <c r="T73" s="171">
        <f>IF('Indicator Data'!Z75="No data","x",IF('Indicator Data'!Z75&gt;T$195,10,IF('Indicator Data'!Z75&lt;T$194,0,10-(T$195-'Indicator Data'!Z75)/(T$195-T$194)*10)))</f>
        <v>0.11166045721346762</v>
      </c>
      <c r="U73" s="171">
        <f>IF('Indicator Data'!Y75="No data","x",IF('Indicator Data'!Y75&gt;U$195,10,IF('Indicator Data'!Y75&lt;U$194,0,10-(U$195-'Indicator Data'!Y75)/(U$195-U$194)*10)))</f>
        <v>7.2255964052287576</v>
      </c>
      <c r="V73" s="171">
        <f>IF('Indicator Data'!AB75="No data","x",IF('Indicator Data'!AB75&gt;V$195,10,IF('Indicator Data'!AB75&lt;V$194,0,10-(V$195-'Indicator Data'!AB75)/(V$195-V$194)*10)))</f>
        <v>0.64385160532498098</v>
      </c>
      <c r="W73" s="169">
        <f t="shared" si="22"/>
        <v>2.6603694892557352</v>
      </c>
      <c r="X73" s="84" t="s">
        <v>943</v>
      </c>
      <c r="Y73" s="84" t="s">
        <v>944</v>
      </c>
      <c r="Z73" s="85" t="s">
        <v>945</v>
      </c>
      <c r="AA73" s="175">
        <f>('Indicator Data'!AG75+'Indicator Data'!AF75*0.5+'Indicator Data'!AE75*0.25)/1000</f>
        <v>77.167249999999996</v>
      </c>
      <c r="AB73" s="177">
        <f>AA73*1000/'Indicator Data'!AX75</f>
        <v>7.4792868129087186E-3</v>
      </c>
      <c r="AC73" s="169">
        <f t="shared" si="23"/>
        <v>0.74792868129087076</v>
      </c>
      <c r="AD73" s="171">
        <f>IF('Indicator Data'!AI75="No data","x",IF('Indicator Data'!AI75&lt;$AD$194,10,IF('Indicator Data'!AI75&gt;$AD$195,0,($AD$195-'Indicator Data'!AI75)/($AD$195-$AD$194)*10)))</f>
        <v>8.1333333333333329</v>
      </c>
      <c r="AE73" s="171">
        <f>IF('Indicator Data'!AJ75="No data","x",IF('Indicator Data'!AJ75&gt;$AE$195,10,IF('Indicator Data'!AJ75&lt;$AE$194,0,10-($AE$195-'Indicator Data'!AJ75)/($AE$195-$AE$194)*10)))</f>
        <v>10</v>
      </c>
      <c r="AF73" s="178" t="str">
        <f>IF('Indicator Data'!AK75="No data","x",IF('Indicator Data'!AK75&gt;$AF$195,10,IF('Indicator Data'!AK75&lt;$AF$194,0,10-($AF$195-'Indicator Data'!AK75)/($AF$195-$AF$194)*10)))</f>
        <v>x</v>
      </c>
      <c r="AG73" s="178" t="str">
        <f>IF('Indicator Data'!AL75="No data","x",IF('Indicator Data'!AL75&gt;$AG$195,10,IF('Indicator Data'!AL75&lt;$AG$194,0,10-($AG$195-'Indicator Data'!AL75)/($AG$195-$AG$194)*10)))</f>
        <v>x</v>
      </c>
      <c r="AH73" s="171" t="str">
        <f t="shared" si="24"/>
        <v>x</v>
      </c>
      <c r="AI73" s="169">
        <f t="shared" si="25"/>
        <v>9.0666666666666664</v>
      </c>
      <c r="AJ73" s="167">
        <f t="shared" si="26"/>
        <v>5.4748934021419915</v>
      </c>
      <c r="AK73" s="163">
        <f t="shared" si="27"/>
        <v>3.1975378846369917</v>
      </c>
    </row>
    <row r="74" spans="1:37" s="104" customFormat="1" x14ac:dyDescent="0.2">
      <c r="A74" s="65" t="s">
        <v>136</v>
      </c>
      <c r="B74" s="69" t="s">
        <v>135</v>
      </c>
      <c r="C74" s="171">
        <f>IF('Indicator Data'!Q76="No data",IF((0.1284*LN('Indicator Data'!AW76)-0.4735)&gt;C$195,0,IF((0.1284*LN('Indicator Data'!AW76)-0.4735)&lt;C$194,10,(C$195-(0.1284*LN('Indicator Data'!AW76)-0.4735))/(C$195-C$194)*10)),IF('Indicator Data'!Q76&gt;C$195,0,IF('Indicator Data'!Q76&lt;C$194,10,(C$195-'Indicator Data'!Q76)/(C$195-C$194)*10)))</f>
        <v>7.9305148272087784</v>
      </c>
      <c r="D74" s="171">
        <f>IF('Indicator Data'!R76="No data","x",IF('Indicator Data'!R76&gt;D$195,10,IF('Indicator Data'!R76&lt;D$194,0,10-(D$195-'Indicator Data'!R76)/(D$195-D$194)*10)))</f>
        <v>10</v>
      </c>
      <c r="E74" s="169">
        <f t="shared" si="14"/>
        <v>9.2312185953000103</v>
      </c>
      <c r="F74" s="171">
        <f>IF('Indicator Data'!AC76="No data","x",IF('Indicator Data'!AC76&gt;F$195,10,IF('Indicator Data'!AC76&lt;F$194,0,10-(F$195-'Indicator Data'!AC76)/(F$195-F$194)*10)))</f>
        <v>6.516560838275856</v>
      </c>
      <c r="G74" s="171">
        <f>IF('Indicator Data'!AD76="No data","x",IF('Indicator Data'!AD76&gt;G$195,10,IF('Indicator Data'!AD76&lt;G$194,0,10-(G$195-'Indicator Data'!AD76)/(G$195-G$194)*10)))</f>
        <v>7.9875000000000007</v>
      </c>
      <c r="H74" s="169">
        <f t="shared" si="15"/>
        <v>7.2520304191379283</v>
      </c>
      <c r="I74" s="174">
        <f>SUM(IF('Indicator Data'!S76="No data",0,'Indicator Data'!S76/1000000),SUM('Indicator Data'!T76:U76))</f>
        <v>1209.7893799999999</v>
      </c>
      <c r="J74" s="174">
        <f>I74/'Indicator Data'!AX76*1000000</f>
        <v>149.399356952256</v>
      </c>
      <c r="K74" s="171">
        <f t="shared" si="16"/>
        <v>2.9879871390451198</v>
      </c>
      <c r="L74" s="171">
        <f>IF('Indicator Data'!V76="No data","x",IF('Indicator Data'!V76&gt;L$195,10,IF('Indicator Data'!V76&lt;L$194,0,10-(L$195-'Indicator Data'!V76)/(L$195-L$194)*10)))</f>
        <v>2.2051536316181499</v>
      </c>
      <c r="M74" s="169">
        <f t="shared" si="17"/>
        <v>2.5965703853316349</v>
      </c>
      <c r="N74" s="161">
        <f t="shared" si="18"/>
        <v>7.0777594987673957</v>
      </c>
      <c r="O74" s="175">
        <f>IF('Indicator Data'!AH76="No data",0,('Indicator Data'!AH76)/1000)</f>
        <v>1.17E-3</v>
      </c>
      <c r="P74" s="171">
        <f t="shared" si="19"/>
        <v>0</v>
      </c>
      <c r="Q74" s="176">
        <f>O74*1000/'Indicator Data'!AZ76</f>
        <v>2.210491711600736E-6</v>
      </c>
      <c r="R74" s="171">
        <f t="shared" si="20"/>
        <v>0</v>
      </c>
      <c r="S74" s="165">
        <f t="shared" si="21"/>
        <v>0</v>
      </c>
      <c r="T74" s="171">
        <f>IF('Indicator Data'!Z76="No data","x",IF('Indicator Data'!Z76&gt;T$195,10,IF('Indicator Data'!Z76&lt;T$194,0,10-(T$195-'Indicator Data'!Z76)/(T$195-T$194)*10)))</f>
        <v>0.28394408402842153</v>
      </c>
      <c r="U74" s="171">
        <f>IF('Indicator Data'!Y76="No data","x",IF('Indicator Data'!Y76&gt;U$195,10,IF('Indicator Data'!Y76&lt;U$194,0,10-(U$195-'Indicator Data'!Y76)/(U$195-U$194)*10)))</f>
        <v>1.6652410130718955</v>
      </c>
      <c r="V74" s="171">
        <f>IF('Indicator Data'!AB76="No data","x",IF('Indicator Data'!AB76&gt;V$195,10,IF('Indicator Data'!AB76&lt;V$194,0,10-(V$195-'Indicator Data'!AB76)/(V$195-V$194)*10)))</f>
        <v>2.2737451057166069E-2</v>
      </c>
      <c r="W74" s="169">
        <f t="shared" si="22"/>
        <v>0.65730751605249438</v>
      </c>
      <c r="X74" s="84" t="s">
        <v>943</v>
      </c>
      <c r="Y74" s="84" t="s">
        <v>944</v>
      </c>
      <c r="Z74" s="85" t="s">
        <v>945</v>
      </c>
      <c r="AA74" s="175">
        <f>('Indicator Data'!AG76+'Indicator Data'!AF76*0.5+'Indicator Data'!AE76*0.25)/1000</f>
        <v>51.25</v>
      </c>
      <c r="AB74" s="177">
        <f>AA74*1000/'Indicator Data'!AX76</f>
        <v>6.3289669841564656E-3</v>
      </c>
      <c r="AC74" s="169">
        <f t="shared" si="23"/>
        <v>0.63289669841564766</v>
      </c>
      <c r="AD74" s="171">
        <f>IF('Indicator Data'!AI76="No data","x",IF('Indicator Data'!AI76&lt;$AD$194,10,IF('Indicator Data'!AI76&gt;$AD$195,0,($AD$195-'Indicator Data'!AI76)/($AD$195-$AD$194)*10)))</f>
        <v>3.333333333333333</v>
      </c>
      <c r="AE74" s="171">
        <f>IF('Indicator Data'!AJ76="No data","x",IF('Indicator Data'!AJ76&gt;$AE$195,10,IF('Indicator Data'!AJ76&lt;$AE$194,0,10-($AE$195-'Indicator Data'!AJ76)/($AE$195-$AE$194)*10)))</f>
        <v>2.3666666666666671</v>
      </c>
      <c r="AF74" s="178" t="str">
        <f>IF('Indicator Data'!AK76="No data","x",IF('Indicator Data'!AK76&gt;$AF$195,10,IF('Indicator Data'!AK76&lt;$AF$194,0,10-($AF$195-'Indicator Data'!AK76)/($AF$195-$AF$194)*10)))</f>
        <v>x</v>
      </c>
      <c r="AG74" s="178" t="str">
        <f>IF('Indicator Data'!AL76="No data","x",IF('Indicator Data'!AL76&gt;$AG$195,10,IF('Indicator Data'!AL76&lt;$AG$194,0,10-($AG$195-'Indicator Data'!AL76)/($AG$195-$AG$194)*10)))</f>
        <v>x</v>
      </c>
      <c r="AH74" s="171" t="str">
        <f t="shared" si="24"/>
        <v>x</v>
      </c>
      <c r="AI74" s="169">
        <f t="shared" si="25"/>
        <v>2.85</v>
      </c>
      <c r="AJ74" s="167">
        <f t="shared" si="26"/>
        <v>1.4387308904977816</v>
      </c>
      <c r="AK74" s="163">
        <f t="shared" si="27"/>
        <v>0.744294273713621</v>
      </c>
    </row>
    <row r="75" spans="1:37" s="104" customFormat="1" x14ac:dyDescent="0.2">
      <c r="A75" s="65" t="s">
        <v>138</v>
      </c>
      <c r="B75" s="69" t="s">
        <v>137</v>
      </c>
      <c r="C75" s="171">
        <f>IF('Indicator Data'!Q77="No data",IF((0.1284*LN('Indicator Data'!AW77)-0.4735)&gt;C$195,0,IF((0.1284*LN('Indicator Data'!AW77)-0.4735)&lt;C$194,10,(C$195-(0.1284*LN('Indicator Data'!AW77)-0.4735))/(C$195-C$194)*10)),IF('Indicator Data'!Q77&gt;C$195,0,IF('Indicator Data'!Q77&lt;C$194,10,(C$195-'Indicator Data'!Q77)/(C$195-C$194)*10)))</f>
        <v>3.8348718265367667</v>
      </c>
      <c r="D75" s="171">
        <f>IF('Indicator Data'!R77="No data","x",IF('Indicator Data'!R77&gt;D$195,10,IF('Indicator Data'!R77&lt;D$194,0,10-(D$195-'Indicator Data'!R77)/(D$195-D$194)*10)))</f>
        <v>2.2266199588402689</v>
      </c>
      <c r="E75" s="169">
        <f t="shared" si="14"/>
        <v>3.0708571632804658</v>
      </c>
      <c r="F75" s="171">
        <f>IF('Indicator Data'!AC77="No data","x",IF('Indicator Data'!AC77&gt;F$195,10,IF('Indicator Data'!AC77&lt;F$194,0,10-(F$195-'Indicator Data'!AC77)/(F$195-F$194)*10)))</f>
        <v>1.1254960293840686</v>
      </c>
      <c r="G75" s="171">
        <f>IF('Indicator Data'!AD77="No data","x",IF('Indicator Data'!AD77&gt;G$195,10,IF('Indicator Data'!AD77&lt;G$194,0,10-(G$195-'Indicator Data'!AD77)/(G$195-G$194)*10)))</f>
        <v>1.5449999999999999</v>
      </c>
      <c r="H75" s="169">
        <f t="shared" si="15"/>
        <v>1.3352480146920342</v>
      </c>
      <c r="I75" s="174">
        <f>SUM(IF('Indicator Data'!S77="No data",0,'Indicator Data'!S77/1000000),SUM('Indicator Data'!T77:U77))</f>
        <v>0</v>
      </c>
      <c r="J75" s="174">
        <f>I75/'Indicator Data'!AX77*1000000</f>
        <v>0</v>
      </c>
      <c r="K75" s="171">
        <f t="shared" si="16"/>
        <v>0</v>
      </c>
      <c r="L75" s="171">
        <f>IF('Indicator Data'!V77="No data","x",IF('Indicator Data'!V77&gt;L$195,10,IF('Indicator Data'!V77&lt;L$194,0,10-(L$195-'Indicator Data'!V77)/(L$195-L$194)*10)))</f>
        <v>0</v>
      </c>
      <c r="M75" s="169">
        <f t="shared" si="17"/>
        <v>0</v>
      </c>
      <c r="N75" s="161">
        <f t="shared" si="18"/>
        <v>1.8692405853132414</v>
      </c>
      <c r="O75" s="175">
        <f>IF('Indicator Data'!AH77="No data",0,('Indicator Data'!AH77)/1000)</f>
        <v>0</v>
      </c>
      <c r="P75" s="171">
        <f t="shared" si="19"/>
        <v>0</v>
      </c>
      <c r="Q75" s="176">
        <f>O75*1000/'Indicator Data'!AZ77</f>
        <v>0</v>
      </c>
      <c r="R75" s="171">
        <f t="shared" si="20"/>
        <v>0</v>
      </c>
      <c r="S75" s="165">
        <f t="shared" si="21"/>
        <v>0</v>
      </c>
      <c r="T75" s="171">
        <f>IF('Indicator Data'!Z77="No data","x",IF('Indicator Data'!Z77&gt;T$195,10,IF('Indicator Data'!Z77&lt;T$194,0,10-(T$195-'Indicator Data'!Z77)/(T$195-T$194)*10)))</f>
        <v>8.627380290391784E-3</v>
      </c>
      <c r="U75" s="171">
        <f>IF('Indicator Data'!Y77="No data","x",IF('Indicator Data'!Y77&gt;U$195,10,IF('Indicator Data'!Y77&lt;U$194,0,10-(U$195-'Indicator Data'!Y77)/(U$195-U$194)*10)))</f>
        <v>0.29937941176470595</v>
      </c>
      <c r="V75" s="171">
        <f>IF('Indicator Data'!AB77="No data","x",IF('Indicator Data'!AB77&gt;V$195,10,IF('Indicator Data'!AB77&lt;V$194,0,10-(V$195-'Indicator Data'!AB77)/(V$195-V$194)*10)))</f>
        <v>0</v>
      </c>
      <c r="W75" s="169">
        <f t="shared" si="22"/>
        <v>0.10266893068503258</v>
      </c>
      <c r="X75" s="84" t="s">
        <v>943</v>
      </c>
      <c r="Y75" s="84" t="s">
        <v>944</v>
      </c>
      <c r="Z75" s="85" t="s">
        <v>945</v>
      </c>
      <c r="AA75" s="175">
        <f>('Indicator Data'!AG77+'Indicator Data'!AF77*0.5+'Indicator Data'!AE77*0.25)/1000</f>
        <v>1.1499999999999999</v>
      </c>
      <c r="AB75" s="177">
        <f>AA75*1000/'Indicator Data'!AX77</f>
        <v>1.1619392746285912E-4</v>
      </c>
      <c r="AC75" s="169">
        <f t="shared" si="23"/>
        <v>1.161939274628665E-2</v>
      </c>
      <c r="AD75" s="171">
        <f>IF('Indicator Data'!AI77="No data","x",IF('Indicator Data'!AI77&lt;$AD$194,10,IF('Indicator Data'!AI77&gt;$AD$195,0,($AD$195-'Indicator Data'!AI77)/($AD$195-$AD$194)*10)))</f>
        <v>4.9333333333333336</v>
      </c>
      <c r="AE75" s="171">
        <f>IF('Indicator Data'!AJ77="No data","x",IF('Indicator Data'!AJ77&gt;$AE$195,10,IF('Indicator Data'!AJ77&lt;$AE$194,0,10-($AE$195-'Indicator Data'!AJ77)/($AE$195-$AE$194)*10)))</f>
        <v>0</v>
      </c>
      <c r="AF75" s="178">
        <f>IF('Indicator Data'!AK77="No data","x",IF('Indicator Data'!AK77&gt;$AF$195,10,IF('Indicator Data'!AK77&lt;$AF$194,0,10-($AF$195-'Indicator Data'!AK77)/($AF$195-$AF$194)*10)))</f>
        <v>3.2666666666666666</v>
      </c>
      <c r="AG75" s="178">
        <f>IF('Indicator Data'!AL77="No data","x",IF('Indicator Data'!AL77&gt;$AG$195,10,IF('Indicator Data'!AL77&lt;$AG$194,0,10-($AG$195-'Indicator Data'!AL77)/($AG$195-$AG$194)*10)))</f>
        <v>0.67999999999999972</v>
      </c>
      <c r="AH75" s="171">
        <f t="shared" si="24"/>
        <v>2.7493333333333334</v>
      </c>
      <c r="AI75" s="169">
        <f t="shared" si="25"/>
        <v>2.560888888888889</v>
      </c>
      <c r="AJ75" s="167">
        <f t="shared" si="26"/>
        <v>0.96416268092339052</v>
      </c>
      <c r="AK75" s="163">
        <f t="shared" si="27"/>
        <v>0.49301940654714038</v>
      </c>
    </row>
    <row r="76" spans="1:37" s="104" customFormat="1" x14ac:dyDescent="0.2">
      <c r="A76" s="65" t="s">
        <v>140</v>
      </c>
      <c r="B76" s="69" t="s">
        <v>139</v>
      </c>
      <c r="C76" s="171">
        <f>IF('Indicator Data'!Q78="No data",IF((0.1284*LN('Indicator Data'!AW78)-0.4735)&gt;C$195,0,IF((0.1284*LN('Indicator Data'!AW78)-0.4735)&lt;C$194,10,(C$195-(0.1284*LN('Indicator Data'!AW78)-0.4735))/(C$195-C$194)*10)),IF('Indicator Data'!Q78&gt;C$195,0,IF('Indicator Data'!Q78&lt;C$194,10,(C$195-'Indicator Data'!Q78)/(C$195-C$194)*10)))</f>
        <v>3.2878710437989138</v>
      </c>
      <c r="D76" s="171">
        <f>IF('Indicator Data'!R78="No data","x",IF('Indicator Data'!R78&gt;D$195,10,IF('Indicator Data'!R78&lt;D$194,0,10-(D$195-'Indicator Data'!R78)/(D$195-D$194)*10)))</f>
        <v>0.21985746330794065</v>
      </c>
      <c r="E76" s="169">
        <f t="shared" si="14"/>
        <v>1.8804615174609494</v>
      </c>
      <c r="F76" s="171">
        <f>IF('Indicator Data'!AC78="No data","x",IF('Indicator Data'!AC78&gt;F$195,10,IF('Indicator Data'!AC78&lt;F$194,0,10-(F$195-'Indicator Data'!AC78)/(F$195-F$194)*10)))</f>
        <v>3.2960179937766911</v>
      </c>
      <c r="G76" s="171">
        <f>IF('Indicator Data'!AD78="No data","x",IF('Indicator Data'!AD78&gt;G$195,10,IF('Indicator Data'!AD78&lt;G$194,0,10-(G$195-'Indicator Data'!AD78)/(G$195-G$194)*10)))</f>
        <v>0.32499999999999929</v>
      </c>
      <c r="H76" s="169">
        <f t="shared" si="15"/>
        <v>1.8105089968883452</v>
      </c>
      <c r="I76" s="174">
        <f>SUM(IF('Indicator Data'!S78="No data",0,'Indicator Data'!S78/1000000),SUM('Indicator Data'!T78:U78))</f>
        <v>0</v>
      </c>
      <c r="J76" s="174">
        <f>I76/'Indicator Data'!AX78*1000000</f>
        <v>0</v>
      </c>
      <c r="K76" s="171">
        <f t="shared" si="16"/>
        <v>0</v>
      </c>
      <c r="L76" s="171">
        <f>IF('Indicator Data'!V78="No data","x",IF('Indicator Data'!V78&gt;L$195,10,IF('Indicator Data'!V78&lt;L$194,0,10-(L$195-'Indicator Data'!V78)/(L$195-L$194)*10)))</f>
        <v>0</v>
      </c>
      <c r="M76" s="169">
        <f t="shared" si="17"/>
        <v>0</v>
      </c>
      <c r="N76" s="161">
        <f t="shared" si="18"/>
        <v>1.392858007952561</v>
      </c>
      <c r="O76" s="175">
        <f>IF('Indicator Data'!AH78="No data",0,('Indicator Data'!AH78)/1000)</f>
        <v>4.7699999999999999E-3</v>
      </c>
      <c r="P76" s="171">
        <f t="shared" si="19"/>
        <v>0</v>
      </c>
      <c r="Q76" s="176">
        <f>O76*1000/'Indicator Data'!AZ78</f>
        <v>8.0630166162375965E-5</v>
      </c>
      <c r="R76" s="171">
        <f t="shared" si="20"/>
        <v>1.7142337736278324</v>
      </c>
      <c r="S76" s="165">
        <f t="shared" si="21"/>
        <v>0.85711688681391618</v>
      </c>
      <c r="T76" s="171">
        <f>IF('Indicator Data'!Z78="No data","x",IF('Indicator Data'!Z78&gt;T$195,10,IF('Indicator Data'!Z78&lt;T$194,0,10-(T$195-'Indicator Data'!Z78)/(T$195-T$194)*10)))</f>
        <v>5.7415925239418186E-2</v>
      </c>
      <c r="U76" s="171">
        <f>IF('Indicator Data'!Y78="No data","x",IF('Indicator Data'!Y78&gt;U$195,10,IF('Indicator Data'!Y78&lt;U$194,0,10-(U$195-'Indicator Data'!Y78)/(U$195-U$194)*10)))</f>
        <v>0.20959997549019604</v>
      </c>
      <c r="V76" s="171">
        <f>IF('Indicator Data'!AB78="No data","x",IF('Indicator Data'!AB78&gt;V$195,10,IF('Indicator Data'!AB78&lt;V$194,0,10-(V$195-'Indicator Data'!AB78)/(V$195-V$194)*10)))</f>
        <v>0</v>
      </c>
      <c r="W76" s="169">
        <f t="shared" si="22"/>
        <v>8.9005300243204744E-2</v>
      </c>
      <c r="X76" s="84" t="s">
        <v>943</v>
      </c>
      <c r="Y76" s="84" t="s">
        <v>944</v>
      </c>
      <c r="Z76" s="85" t="s">
        <v>945</v>
      </c>
      <c r="AA76" s="175">
        <f>('Indicator Data'!AG78+'Indicator Data'!AF78*0.5+'Indicator Data'!AE78*0.25)/1000</f>
        <v>0</v>
      </c>
      <c r="AB76" s="177">
        <f>AA76*1000/'Indicator Data'!AX78</f>
        <v>0</v>
      </c>
      <c r="AC76" s="169">
        <f t="shared" si="23"/>
        <v>0</v>
      </c>
      <c r="AD76" s="171">
        <f>IF('Indicator Data'!AI78="No data","x",IF('Indicator Data'!AI78&lt;$AD$194,10,IF('Indicator Data'!AI78&gt;$AD$195,0,($AD$195-'Indicator Data'!AI78)/($AD$195-$AD$194)*10)))</f>
        <v>2.4</v>
      </c>
      <c r="AE76" s="171">
        <f>IF('Indicator Data'!AJ78="No data","x",IF('Indicator Data'!AJ78&gt;$AE$195,10,IF('Indicator Data'!AJ78&lt;$AE$194,0,10-($AE$195-'Indicator Data'!AJ78)/($AE$195-$AE$194)*10)))</f>
        <v>0</v>
      </c>
      <c r="AF76" s="178">
        <f>IF('Indicator Data'!AK78="No data","x",IF('Indicator Data'!AK78&gt;$AF$195,10,IF('Indicator Data'!AK78&lt;$AF$194,0,10-($AF$195-'Indicator Data'!AK78)/($AF$195-$AF$194)*10)))</f>
        <v>1.4666666666666668</v>
      </c>
      <c r="AG76" s="178">
        <f>IF('Indicator Data'!AL78="No data","x",IF('Indicator Data'!AL78&gt;$AG$195,10,IF('Indicator Data'!AL78&lt;$AG$194,0,10-($AG$195-'Indicator Data'!AL78)/($AG$195-$AG$194)*10)))</f>
        <v>0.5</v>
      </c>
      <c r="AH76" s="171">
        <f t="shared" si="24"/>
        <v>1.2733333333333337</v>
      </c>
      <c r="AI76" s="169">
        <f t="shared" si="25"/>
        <v>1.2244444444444447</v>
      </c>
      <c r="AJ76" s="167">
        <f t="shared" si="26"/>
        <v>0.45274453904555362</v>
      </c>
      <c r="AK76" s="163">
        <f t="shared" si="27"/>
        <v>0.65688568449998719</v>
      </c>
    </row>
    <row r="77" spans="1:37" s="104" customFormat="1" x14ac:dyDescent="0.2">
      <c r="A77" s="65" t="s">
        <v>142</v>
      </c>
      <c r="B77" s="69" t="s">
        <v>141</v>
      </c>
      <c r="C77" s="171">
        <f>IF('Indicator Data'!Q79="No data",IF((0.1284*LN('Indicator Data'!AW79)-0.4735)&gt;C$195,0,IF((0.1284*LN('Indicator Data'!AW79)-0.4735)&lt;C$194,10,(C$195-(0.1284*LN('Indicator Data'!AW79)-0.4735))/(C$195-C$194)*10)),IF('Indicator Data'!Q79&gt;C$195,0,IF('Indicator Data'!Q79&lt;C$194,10,(C$195-'Indicator Data'!Q79)/(C$195-C$194)*10)))</f>
        <v>9.2098985854172852</v>
      </c>
      <c r="D77" s="171">
        <f>IF('Indicator Data'!R79="No data","x",IF('Indicator Data'!R79&gt;D$195,10,IF('Indicator Data'!R79&lt;D$194,0,10-(D$195-'Indicator Data'!R79)/(D$195-D$194)*10)))</f>
        <v>9.3355963173567265</v>
      </c>
      <c r="E77" s="169">
        <f t="shared" si="14"/>
        <v>9.2738220850075628</v>
      </c>
      <c r="F77" s="171">
        <f>IF('Indicator Data'!AC79="No data","x",IF('Indicator Data'!AC79&gt;F$195,10,IF('Indicator Data'!AC79&lt;F$194,0,10-(F$195-'Indicator Data'!AC79)/(F$195-F$194)*10)))</f>
        <v>7.8410443104648913</v>
      </c>
      <c r="G77" s="171">
        <f>IF('Indicator Data'!AD79="No data","x",IF('Indicator Data'!AD79&gt;G$195,10,IF('Indicator Data'!AD79&lt;G$194,0,10-(G$195-'Indicator Data'!AD79)/(G$195-G$194)*10)))</f>
        <v>2.2249999999999996</v>
      </c>
      <c r="H77" s="169">
        <f t="shared" si="15"/>
        <v>5.0330221552324454</v>
      </c>
      <c r="I77" s="174">
        <f>SUM(IF('Indicator Data'!S79="No data",0,'Indicator Data'!S79/1000000),SUM('Indicator Data'!T79:U79))</f>
        <v>4935.6716909999996</v>
      </c>
      <c r="J77" s="174">
        <f>I77/'Indicator Data'!AX79*1000000</f>
        <v>3.9417902818241357</v>
      </c>
      <c r="K77" s="171">
        <f t="shared" si="16"/>
        <v>7.8835805636481737E-2</v>
      </c>
      <c r="L77" s="171">
        <f>IF('Indicator Data'!V79="No data","x",IF('Indicator Data'!V79&gt;L$195,10,IF('Indicator Data'!V79&lt;L$194,0,10-(L$195-'Indicator Data'!V79)/(L$195-L$194)*10)))</f>
        <v>6.0510697442058614E-2</v>
      </c>
      <c r="M77" s="169">
        <f t="shared" si="17"/>
        <v>6.9673251539270176E-2</v>
      </c>
      <c r="N77" s="161">
        <f t="shared" si="18"/>
        <v>5.9125848941967103</v>
      </c>
      <c r="O77" s="175">
        <f>IF('Indicator Data'!AH79="No data",0,('Indicator Data'!AH79)/1000)</f>
        <v>7.6828000000000003</v>
      </c>
      <c r="P77" s="171">
        <f t="shared" si="19"/>
        <v>2.9517317590165204</v>
      </c>
      <c r="Q77" s="176">
        <f>O77*1000/'Indicator Data'!AZ79</f>
        <v>7.3730045597217544E-5</v>
      </c>
      <c r="R77" s="171">
        <f t="shared" si="20"/>
        <v>1.6768234870882948</v>
      </c>
      <c r="S77" s="165">
        <f t="shared" si="21"/>
        <v>2.3142776230524076</v>
      </c>
      <c r="T77" s="171">
        <f>IF('Indicator Data'!Z79="No data","x",IF('Indicator Data'!Z79&gt;T$195,10,IF('Indicator Data'!Z79&lt;T$194,0,10-(T$195-'Indicator Data'!Z79)/(T$195-T$194)*10)))</f>
        <v>0.19346601791782447</v>
      </c>
      <c r="U77" s="171">
        <f>IF('Indicator Data'!Y79="No data","x",IF('Indicator Data'!Y79&gt;U$195,10,IF('Indicator Data'!Y79&lt;U$194,0,10-(U$195-'Indicator Data'!Y79)/(U$195-U$194)*10)))</f>
        <v>10</v>
      </c>
      <c r="V77" s="171">
        <f>IF('Indicator Data'!AB79="No data","x",IF('Indicator Data'!AB79&gt;V$195,10,IF('Indicator Data'!AB79&lt;V$194,0,10-(V$195-'Indicator Data'!AB79)/(V$195-V$194)*10)))</f>
        <v>0.39740759592795527</v>
      </c>
      <c r="W77" s="169">
        <f t="shared" si="22"/>
        <v>3.5302912046152599</v>
      </c>
      <c r="X77" s="84" t="s">
        <v>943</v>
      </c>
      <c r="Y77" s="84" t="s">
        <v>944</v>
      </c>
      <c r="Z77" s="85" t="s">
        <v>945</v>
      </c>
      <c r="AA77" s="175">
        <f>('Indicator Data'!AG79+'Indicator Data'!AF79*0.5+'Indicator Data'!AE79*0.25)/1000</f>
        <v>2109.5</v>
      </c>
      <c r="AB77" s="177">
        <f>AA77*1000/'Indicator Data'!AX79</f>
        <v>1.6847163101772879E-3</v>
      </c>
      <c r="AC77" s="169">
        <f t="shared" si="23"/>
        <v>0.168471631017729</v>
      </c>
      <c r="AD77" s="171">
        <f>IF('Indicator Data'!AI79="No data","x",IF('Indicator Data'!AI79&lt;$AD$194,10,IF('Indicator Data'!AI79&gt;$AD$195,0,($AD$195-'Indicator Data'!AI79)/($AD$195-$AD$194)*10)))</f>
        <v>5.6000000000000005</v>
      </c>
      <c r="AE77" s="171">
        <f>IF('Indicator Data'!AJ79="No data","x",IF('Indicator Data'!AJ79&gt;$AE$195,10,IF('Indicator Data'!AJ79&lt;$AE$194,0,10-($AE$195-'Indicator Data'!AJ79)/($AE$195-$AE$194)*10)))</f>
        <v>3.3999999999999995</v>
      </c>
      <c r="AF77" s="178">
        <f>IF('Indicator Data'!AK79="No data","x",IF('Indicator Data'!AK79&gt;$AF$195,10,IF('Indicator Data'!AK79&lt;$AF$194,0,10-($AF$195-'Indicator Data'!AK79)/($AF$195-$AF$194)*10)))</f>
        <v>3.5333333333333341</v>
      </c>
      <c r="AG77" s="178">
        <f>IF('Indicator Data'!AL79="No data","x",IF('Indicator Data'!AL79&gt;$AG$195,10,IF('Indicator Data'!AL79&lt;$AG$194,0,10-($AG$195-'Indicator Data'!AL79)/($AG$195-$AG$194)*10)))</f>
        <v>0.91000000000000014</v>
      </c>
      <c r="AH77" s="171">
        <f t="shared" si="24"/>
        <v>3.0086666666666675</v>
      </c>
      <c r="AI77" s="169">
        <f t="shared" si="25"/>
        <v>4.0028888888888892</v>
      </c>
      <c r="AJ77" s="167">
        <f t="shared" si="26"/>
        <v>2.725531449484011</v>
      </c>
      <c r="AK77" s="163">
        <f t="shared" si="27"/>
        <v>2.5223656856030741</v>
      </c>
    </row>
    <row r="78" spans="1:37" s="104" customFormat="1" x14ac:dyDescent="0.2">
      <c r="A78" s="65" t="s">
        <v>144</v>
      </c>
      <c r="B78" s="69" t="s">
        <v>143</v>
      </c>
      <c r="C78" s="171">
        <f>IF('Indicator Data'!Q80="No data",IF((0.1284*LN('Indicator Data'!AW80)-0.4735)&gt;C$195,0,IF((0.1284*LN('Indicator Data'!AW80)-0.4735)&lt;C$194,10,(C$195-(0.1284*LN('Indicator Data'!AW80)-0.4735))/(C$195-C$194)*10)),IF('Indicator Data'!Q80&gt;C$195,0,IF('Indicator Data'!Q80&lt;C$194,10,(C$195-'Indicator Data'!Q80)/(C$195-C$194)*10)))</f>
        <v>7.980871226330021</v>
      </c>
      <c r="D78" s="171">
        <f>IF('Indicator Data'!R80="No data","x",IF('Indicator Data'!R80&gt;D$195,10,IF('Indicator Data'!R80&lt;D$194,0,10-(D$195-'Indicator Data'!R80)/(D$195-D$194)*10)))</f>
        <v>10</v>
      </c>
      <c r="E78" s="169">
        <f t="shared" si="14"/>
        <v>9.2461595523773639</v>
      </c>
      <c r="F78" s="171">
        <f>IF('Indicator Data'!AC80="No data","x",IF('Indicator Data'!AC80&gt;F$195,10,IF('Indicator Data'!AC80&lt;F$194,0,10-(F$195-'Indicator Data'!AC80)/(F$195-F$194)*10)))</f>
        <v>6.3859341193716102</v>
      </c>
      <c r="G78" s="171">
        <f>IF('Indicator Data'!AD80="No data","x",IF('Indicator Data'!AD80&gt;G$195,10,IF('Indicator Data'!AD80&lt;G$194,0,10-(G$195-'Indicator Data'!AD80)/(G$195-G$194)*10)))</f>
        <v>3.2750000000000004</v>
      </c>
      <c r="H78" s="169">
        <f t="shared" si="15"/>
        <v>4.8304670596858053</v>
      </c>
      <c r="I78" s="174">
        <f>SUM(IF('Indicator Data'!S80="No data",0,'Indicator Data'!S80/1000000),SUM('Indicator Data'!T80:U80))</f>
        <v>511.55828199999996</v>
      </c>
      <c r="J78" s="174">
        <f>I78/'Indicator Data'!AX80*1000000</f>
        <v>2.0473335206313346</v>
      </c>
      <c r="K78" s="171">
        <f t="shared" si="16"/>
        <v>4.0946670412626673E-2</v>
      </c>
      <c r="L78" s="171">
        <f>IF('Indicator Data'!V80="No data","x",IF('Indicator Data'!V80&gt;L$195,10,IF('Indicator Data'!V80&lt;L$194,0,10-(L$195-'Indicator Data'!V80)/(L$195-L$194)*10)))</f>
        <v>5.3133623998018464E-3</v>
      </c>
      <c r="M78" s="169">
        <f t="shared" si="17"/>
        <v>2.313001640621426E-2</v>
      </c>
      <c r="N78" s="161">
        <f t="shared" si="18"/>
        <v>5.8364790452116866</v>
      </c>
      <c r="O78" s="175">
        <f>IF('Indicator Data'!AH80="No data",0,('Indicator Data'!AH80)/1000)</f>
        <v>0.10316</v>
      </c>
      <c r="P78" s="171">
        <f t="shared" si="19"/>
        <v>0</v>
      </c>
      <c r="Q78" s="176">
        <f>O78*1000/'Indicator Data'!AZ80</f>
        <v>5.1073660833859212E-6</v>
      </c>
      <c r="R78" s="171">
        <f t="shared" si="20"/>
        <v>0</v>
      </c>
      <c r="S78" s="165">
        <f t="shared" si="21"/>
        <v>0</v>
      </c>
      <c r="T78" s="171">
        <f>IF('Indicator Data'!Z80="No data","x",IF('Indicator Data'!Z80&gt;T$195,10,IF('Indicator Data'!Z80&lt;T$194,0,10-(T$195-'Indicator Data'!Z80)/(T$195-T$194)*10)))</f>
        <v>3.1071570898980383E-2</v>
      </c>
      <c r="U78" s="171">
        <f>IF('Indicator Data'!Y80="No data","x",IF('Indicator Data'!Y80&gt;U$195,10,IF('Indicator Data'!Y80&lt;U$194,0,10-(U$195-'Indicator Data'!Y80)/(U$195-U$194)*10)))</f>
        <v>10</v>
      </c>
      <c r="V78" s="171">
        <f>IF('Indicator Data'!AB80="No data","x",IF('Indicator Data'!AB80&gt;V$195,10,IF('Indicator Data'!AB80&lt;V$194,0,10-(V$195-'Indicator Data'!AB80)/(V$195-V$194)*10)))</f>
        <v>0.25203034455755713</v>
      </c>
      <c r="W78" s="169">
        <f t="shared" si="22"/>
        <v>3.4277006384855127</v>
      </c>
      <c r="X78" s="84" t="s">
        <v>943</v>
      </c>
      <c r="Y78" s="84" t="s">
        <v>944</v>
      </c>
      <c r="Z78" s="85" t="s">
        <v>945</v>
      </c>
      <c r="AA78" s="175">
        <f>('Indicator Data'!AG80+'Indicator Data'!AF80*0.5+'Indicator Data'!AE80*0.25)/1000</f>
        <v>886.45174999999995</v>
      </c>
      <c r="AB78" s="177">
        <f>AA78*1000/'Indicator Data'!AX80</f>
        <v>3.5477138110282963E-3</v>
      </c>
      <c r="AC78" s="169">
        <f t="shared" si="23"/>
        <v>0.3547713811028288</v>
      </c>
      <c r="AD78" s="171">
        <f>IF('Indicator Data'!AI80="No data","x",IF('Indicator Data'!AI80&lt;$AD$194,10,IF('Indicator Data'!AI80&gt;$AD$195,0,($AD$195-'Indicator Data'!AI80)/($AD$195-$AD$194)*10)))</f>
        <v>3.4666666666666668</v>
      </c>
      <c r="AE78" s="171">
        <f>IF('Indicator Data'!AJ80="No data","x",IF('Indicator Data'!AJ80&gt;$AE$195,10,IF('Indicator Data'!AJ80&lt;$AE$194,0,10-($AE$195-'Indicator Data'!AJ80)/($AE$195-$AE$194)*10)))</f>
        <v>1.2333333333333325</v>
      </c>
      <c r="AF78" s="178">
        <f>IF('Indicator Data'!AK80="No data","x",IF('Indicator Data'!AK80&gt;$AF$195,10,IF('Indicator Data'!AK80&lt;$AF$194,0,10-($AF$195-'Indicator Data'!AK80)/($AF$195-$AF$194)*10)))</f>
        <v>7.133333333333332</v>
      </c>
      <c r="AG78" s="178">
        <f>IF('Indicator Data'!AL80="No data","x",IF('Indicator Data'!AL80&gt;$AG$195,10,IF('Indicator Data'!AL80&lt;$AG$194,0,10-($AG$195-'Indicator Data'!AL80)/($AG$195-$AG$194)*10)))</f>
        <v>1.4700000000000006</v>
      </c>
      <c r="AH78" s="171">
        <f t="shared" si="24"/>
        <v>6.0006666666666666</v>
      </c>
      <c r="AI78" s="169">
        <f t="shared" si="25"/>
        <v>3.5668888888888888</v>
      </c>
      <c r="AJ78" s="167">
        <f t="shared" si="26"/>
        <v>2.5680993137302641</v>
      </c>
      <c r="AK78" s="163">
        <f t="shared" si="27"/>
        <v>1.3683007719824858</v>
      </c>
    </row>
    <row r="79" spans="1:37" s="104" customFormat="1" x14ac:dyDescent="0.2">
      <c r="A79" s="65" t="s">
        <v>881</v>
      </c>
      <c r="B79" s="69" t="s">
        <v>145</v>
      </c>
      <c r="C79" s="171">
        <f>IF('Indicator Data'!Q81="No data",IF((0.1284*LN('Indicator Data'!AW81)-0.4735)&gt;C$195,0,IF((0.1284*LN('Indicator Data'!AW81)-0.4735)&lt;C$194,10,(C$195-(0.1284*LN('Indicator Data'!AW81)-0.4735))/(C$195-C$194)*10)),IF('Indicator Data'!Q81&gt;C$195,0,IF('Indicator Data'!Q81&lt;C$194,10,(C$195-'Indicator Data'!Q81)/(C$195-C$194)*10)))</f>
        <v>6.6414218361478525</v>
      </c>
      <c r="D79" s="171" t="str">
        <f>IF('Indicator Data'!R81="No data","x",IF('Indicator Data'!R81&gt;D$195,10,IF('Indicator Data'!R81&lt;D$194,0,10-(D$195-'Indicator Data'!R81)/(D$195-D$194)*10)))</f>
        <v>x</v>
      </c>
      <c r="E79" s="169">
        <f t="shared" si="14"/>
        <v>6.6414218361478525</v>
      </c>
      <c r="F79" s="171">
        <f>IF('Indicator Data'!AC81="No data","x",IF('Indicator Data'!AC81&gt;F$195,10,IF('Indicator Data'!AC81&lt;F$194,0,10-(F$195-'Indicator Data'!AC81)/(F$195-F$194)*10)))</f>
        <v>6.8594369304900198</v>
      </c>
      <c r="G79" s="171">
        <f>IF('Indicator Data'!AD81="No data","x",IF('Indicator Data'!AD81&gt;G$195,10,IF('Indicator Data'!AD81&lt;G$194,0,10-(G$195-'Indicator Data'!AD81)/(G$195-G$194)*10)))</f>
        <v>3.3200000000000003</v>
      </c>
      <c r="H79" s="169">
        <f t="shared" si="15"/>
        <v>5.08971846524501</v>
      </c>
      <c r="I79" s="174">
        <f>SUM(IF('Indicator Data'!S81="No data",0,'Indicator Data'!S81/1000000),SUM('Indicator Data'!T81:U81))</f>
        <v>250.60999999999999</v>
      </c>
      <c r="J79" s="174">
        <f>I79/'Indicator Data'!AX81*1000000</f>
        <v>3.235883331460228</v>
      </c>
      <c r="K79" s="171">
        <f t="shared" si="16"/>
        <v>6.4717666629205084E-2</v>
      </c>
      <c r="L79" s="171">
        <f>IF('Indicator Data'!V81="No data","x",IF('Indicator Data'!V81&gt;L$195,10,IF('Indicator Data'!V81&lt;L$194,0,10-(L$195-'Indicator Data'!V81)/(L$195-L$194)*10)))</f>
        <v>1.972747173087086E-2</v>
      </c>
      <c r="M79" s="169">
        <f t="shared" si="17"/>
        <v>4.2222569180037972E-2</v>
      </c>
      <c r="N79" s="161">
        <f t="shared" si="18"/>
        <v>4.603696176680188</v>
      </c>
      <c r="O79" s="175">
        <f>IF('Indicator Data'!AH81="No data",0,('Indicator Data'!AH81)/1000)</f>
        <v>42.870100000000001</v>
      </c>
      <c r="P79" s="171">
        <f t="shared" si="19"/>
        <v>5.4405149885310893</v>
      </c>
      <c r="Q79" s="176">
        <f>O79*1000/'Indicator Data'!AZ81</f>
        <v>6.8469090917221758E-3</v>
      </c>
      <c r="R79" s="171">
        <f t="shared" si="20"/>
        <v>5.1266890228825748</v>
      </c>
      <c r="S79" s="165">
        <f t="shared" si="21"/>
        <v>5.2836020057068325</v>
      </c>
      <c r="T79" s="171">
        <f>IF('Indicator Data'!Z81="No data","x",IF('Indicator Data'!Z81&gt;T$195,10,IF('Indicator Data'!Z81&lt;T$194,0,10-(T$195-'Indicator Data'!Z81)/(T$195-T$194)*10)))</f>
        <v>0.12021624961383992</v>
      </c>
      <c r="U79" s="171">
        <f>IF('Indicator Data'!Y81="No data","x",IF('Indicator Data'!Y81&gt;U$195,10,IF('Indicator Data'!Y81&lt;U$194,0,10-(U$195-'Indicator Data'!Y81)/(U$195-U$194)*10)))</f>
        <v>0.46778643790849728</v>
      </c>
      <c r="V79" s="171">
        <f>IF('Indicator Data'!AB81="No data","x",IF('Indicator Data'!AB81&gt;V$195,10,IF('Indicator Data'!AB81&lt;V$194,0,10-(V$195-'Indicator Data'!AB81)/(V$195-V$194)*10)))</f>
        <v>6.4820360219286499E-4</v>
      </c>
      <c r="W79" s="169">
        <f t="shared" si="22"/>
        <v>0.19621696370817668</v>
      </c>
      <c r="X79" s="84" t="s">
        <v>943</v>
      </c>
      <c r="Y79" s="84" t="s">
        <v>944</v>
      </c>
      <c r="Z79" s="85" t="s">
        <v>945</v>
      </c>
      <c r="AA79" s="175">
        <f>('Indicator Data'!AG81+'Indicator Data'!AF81*0.5+'Indicator Data'!AE81*0.25)/1000</f>
        <v>20.72775</v>
      </c>
      <c r="AB79" s="177">
        <f>AA79*1000/'Indicator Data'!AX81</f>
        <v>2.6763728791219326E-4</v>
      </c>
      <c r="AC79" s="169">
        <f t="shared" si="23"/>
        <v>2.6763728791220132E-2</v>
      </c>
      <c r="AD79" s="171">
        <f>IF('Indicator Data'!AI81="No data","x",IF('Indicator Data'!AI81&lt;$AD$194,10,IF('Indicator Data'!AI81&gt;$AD$195,0,($AD$195-'Indicator Data'!AI81)/($AD$195-$AD$194)*10)))</f>
        <v>2</v>
      </c>
      <c r="AE79" s="171">
        <f>IF('Indicator Data'!AJ81="No data","x",IF('Indicator Data'!AJ81&gt;$AE$195,10,IF('Indicator Data'!AJ81&lt;$AE$194,0,10-($AE$195-'Indicator Data'!AJ81)/($AE$195-$AE$194)*10)))</f>
        <v>0</v>
      </c>
      <c r="AF79" s="178">
        <f>IF('Indicator Data'!AK81="No data","x",IF('Indicator Data'!AK81&gt;$AF$195,10,IF('Indicator Data'!AK81&lt;$AF$194,0,10-($AF$195-'Indicator Data'!AK81)/($AF$195-$AF$194)*10)))</f>
        <v>1.5333333333333332</v>
      </c>
      <c r="AG79" s="178">
        <f>IF('Indicator Data'!AL81="No data","x",IF('Indicator Data'!AL81&gt;$AG$195,10,IF('Indicator Data'!AL81&lt;$AG$194,0,10-($AG$195-'Indicator Data'!AL81)/($AG$195-$AG$194)*10)))</f>
        <v>0.87999999999999901</v>
      </c>
      <c r="AH79" s="171">
        <f t="shared" si="24"/>
        <v>1.4026666666666663</v>
      </c>
      <c r="AI79" s="169">
        <f t="shared" si="25"/>
        <v>1.134222222222222</v>
      </c>
      <c r="AJ79" s="167">
        <f t="shared" si="26"/>
        <v>0.46375947184056404</v>
      </c>
      <c r="AK79" s="163">
        <f t="shared" si="27"/>
        <v>3.2340851097391288</v>
      </c>
    </row>
    <row r="80" spans="1:37" s="104" customFormat="1" x14ac:dyDescent="0.2">
      <c r="A80" s="65" t="s">
        <v>147</v>
      </c>
      <c r="B80" s="69" t="s">
        <v>146</v>
      </c>
      <c r="C80" s="171">
        <f>IF('Indicator Data'!Q82="No data",IF((0.1284*LN('Indicator Data'!AW82)-0.4735)&gt;C$195,0,IF((0.1284*LN('Indicator Data'!AW82)-0.4735)&lt;C$194,10,(C$195-(0.1284*LN('Indicator Data'!AW82)-0.4735))/(C$195-C$194)*10)),IF('Indicator Data'!Q82&gt;C$195,0,IF('Indicator Data'!Q82&lt;C$194,10,(C$195-'Indicator Data'!Q82)/(C$195-C$194)*10)))</f>
        <v>9.7245206519921954</v>
      </c>
      <c r="D80" s="171">
        <f>IF('Indicator Data'!R82="No data","x",IF('Indicator Data'!R82&gt;D$195,10,IF('Indicator Data'!R82&lt;D$194,0,10-(D$195-'Indicator Data'!R82)/(D$195-D$194)*10)))</f>
        <v>6.9696230691013046</v>
      </c>
      <c r="E80" s="169">
        <f t="shared" si="14"/>
        <v>8.7147497432022814</v>
      </c>
      <c r="F80" s="171">
        <f>IF('Indicator Data'!AC82="No data","x",IF('Indicator Data'!AC82&gt;F$195,10,IF('Indicator Data'!AC82&lt;F$194,0,10-(F$195-'Indicator Data'!AC82)/(F$195-F$194)*10)))</f>
        <v>9.5748391800570367</v>
      </c>
      <c r="G80" s="171">
        <f>IF('Indicator Data'!AD82="No data","x",IF('Indicator Data'!AD82&gt;G$195,10,IF('Indicator Data'!AD82&lt;G$194,0,10-(G$195-'Indicator Data'!AD82)/(G$195-G$194)*10)))</f>
        <v>1.4649999999999999</v>
      </c>
      <c r="H80" s="169">
        <f t="shared" si="15"/>
        <v>5.5199195900285183</v>
      </c>
      <c r="I80" s="174">
        <f>SUM(IF('Indicator Data'!S82="No data",0,'Indicator Data'!S82/1000000),SUM('Indicator Data'!T82:U82))</f>
        <v>4488.4480160000003</v>
      </c>
      <c r="J80" s="174">
        <f>I80/'Indicator Data'!AX82*1000000</f>
        <v>134.31439334317173</v>
      </c>
      <c r="K80" s="171">
        <f t="shared" si="16"/>
        <v>2.6862878668634345</v>
      </c>
      <c r="L80" s="171">
        <f>IF('Indicator Data'!V82="No data","x",IF('Indicator Data'!V82&gt;L$195,10,IF('Indicator Data'!V82&lt;L$194,0,10-(L$195-'Indicator Data'!V82)/(L$195-L$194)*10)))</f>
        <v>0.40063800746442979</v>
      </c>
      <c r="M80" s="169">
        <f t="shared" si="17"/>
        <v>1.5434629371639321</v>
      </c>
      <c r="N80" s="161">
        <f t="shared" si="18"/>
        <v>6.1232205033992528</v>
      </c>
      <c r="O80" s="175">
        <f>IF('Indicator Data'!AH82="No data",0,('Indicator Data'!AH82)/1000)</f>
        <v>58.02272</v>
      </c>
      <c r="P80" s="171">
        <f t="shared" si="19"/>
        <v>5.8786602796080052</v>
      </c>
      <c r="Q80" s="176">
        <f>O80*1000/'Indicator Data'!AZ82</f>
        <v>3.4102105215520255E-2</v>
      </c>
      <c r="R80" s="171">
        <f t="shared" si="20"/>
        <v>7.6175519604865212</v>
      </c>
      <c r="S80" s="165">
        <f t="shared" si="21"/>
        <v>6.7481061200472627</v>
      </c>
      <c r="T80" s="171">
        <f>IF('Indicator Data'!Z82="No data","x",IF('Indicator Data'!Z82&gt;T$195,10,IF('Indicator Data'!Z82&lt;T$194,0,10-(T$195-'Indicator Data'!Z82)/(T$195-T$194)*10)))</f>
        <v>1.4754629286350962E-4</v>
      </c>
      <c r="U80" s="171">
        <f>IF('Indicator Data'!Y82="No data","x",IF('Indicator Data'!Y82&gt;U$195,10,IF('Indicator Data'!Y82&lt;U$194,0,10-(U$195-'Indicator Data'!Y82)/(U$195-U$194)*10)))</f>
        <v>1.0502361111111114</v>
      </c>
      <c r="V80" s="171">
        <f>IF('Indicator Data'!AB82="No data","x",IF('Indicator Data'!AB82&gt;V$195,10,IF('Indicator Data'!AB82&lt;V$194,0,10-(V$195-'Indicator Data'!AB82)/(V$195-V$194)*10)))</f>
        <v>2.9774964761131173E-4</v>
      </c>
      <c r="W80" s="169">
        <f t="shared" si="22"/>
        <v>0.35022713568386205</v>
      </c>
      <c r="X80" s="84" t="s">
        <v>943</v>
      </c>
      <c r="Y80" s="84" t="s">
        <v>944</v>
      </c>
      <c r="Z80" s="85" t="s">
        <v>945</v>
      </c>
      <c r="AA80" s="175">
        <f>('Indicator Data'!AG82+'Indicator Data'!AF82*0.5+'Indicator Data'!AE82*0.25)/1000</f>
        <v>0</v>
      </c>
      <c r="AB80" s="177">
        <f>AA80*1000/'Indicator Data'!AX82</f>
        <v>0</v>
      </c>
      <c r="AC80" s="169">
        <f t="shared" si="23"/>
        <v>0</v>
      </c>
      <c r="AD80" s="171">
        <f>IF('Indicator Data'!AI82="No data","x",IF('Indicator Data'!AI82&lt;$AD$194,10,IF('Indicator Data'!AI82&gt;$AD$195,0,($AD$195-'Indicator Data'!AI82)/($AD$195-$AD$194)*10)))</f>
        <v>4.4000000000000004</v>
      </c>
      <c r="AE80" s="171">
        <f>IF('Indicator Data'!AJ82="No data","x",IF('Indicator Data'!AJ82&gt;$AE$195,10,IF('Indicator Data'!AJ82&lt;$AE$194,0,10-($AE$195-'Indicator Data'!AJ82)/($AE$195-$AE$194)*10)))</f>
        <v>6.1666666666666661</v>
      </c>
      <c r="AF80" s="178" t="str">
        <f>IF('Indicator Data'!AK82="No data","x",IF('Indicator Data'!AK82&gt;$AF$195,10,IF('Indicator Data'!AK82&lt;$AF$194,0,10-($AF$195-'Indicator Data'!AK82)/($AF$195-$AF$194)*10)))</f>
        <v>x</v>
      </c>
      <c r="AG80" s="178" t="str">
        <f>IF('Indicator Data'!AL82="No data","x",IF('Indicator Data'!AL82&gt;$AG$195,10,IF('Indicator Data'!AL82&lt;$AG$194,0,10-($AG$195-'Indicator Data'!AL82)/($AG$195-$AG$194)*10)))</f>
        <v>x</v>
      </c>
      <c r="AH80" s="171" t="str">
        <f t="shared" si="24"/>
        <v>x</v>
      </c>
      <c r="AI80" s="169">
        <f t="shared" si="25"/>
        <v>5.2833333333333332</v>
      </c>
      <c r="AJ80" s="167">
        <f t="shared" si="26"/>
        <v>2.2456198205073887</v>
      </c>
      <c r="AK80" s="163">
        <f t="shared" si="27"/>
        <v>4.8917716969018237</v>
      </c>
    </row>
    <row r="81" spans="1:37" s="104" customFormat="1" x14ac:dyDescent="0.2">
      <c r="A81" s="65" t="s">
        <v>149</v>
      </c>
      <c r="B81" s="69" t="s">
        <v>148</v>
      </c>
      <c r="C81" s="171">
        <f>IF('Indicator Data'!Q83="No data",IF((0.1284*LN('Indicator Data'!AW83)-0.4735)&gt;C$195,0,IF((0.1284*LN('Indicator Data'!AW83)-0.4735)&lt;C$194,10,(C$195-(0.1284*LN('Indicator Data'!AW83)-0.4735))/(C$195-C$194)*10)),IF('Indicator Data'!Q83&gt;C$195,0,IF('Indicator Data'!Q83&lt;C$194,10,(C$195-'Indicator Data'!Q83)/(C$195-C$194)*10)))</f>
        <v>3.0183162315876935</v>
      </c>
      <c r="D81" s="171">
        <f>IF('Indicator Data'!R83="No data","x",IF('Indicator Data'!R83&gt;D$195,10,IF('Indicator Data'!R83&lt;D$194,0,10-(D$195-'Indicator Data'!R83)/(D$195-D$194)*10)))</f>
        <v>2.0121264197827751</v>
      </c>
      <c r="E81" s="169">
        <f t="shared" si="14"/>
        <v>2.5299563683714181</v>
      </c>
      <c r="F81" s="171">
        <f>IF('Indicator Data'!AC83="No data","x",IF('Indicator Data'!AC83&gt;F$195,10,IF('Indicator Data'!AC83&lt;F$194,0,10-(F$195-'Indicator Data'!AC83)/(F$195-F$194)*10)))</f>
        <v>3.5453560080946325</v>
      </c>
      <c r="G81" s="171">
        <f>IF('Indicator Data'!AD83="No data","x",IF('Indicator Data'!AD83&gt;G$195,10,IF('Indicator Data'!AD83&lt;G$194,0,10-(G$195-'Indicator Data'!AD83)/(G$195-G$194)*10)))</f>
        <v>2.3200000000000003</v>
      </c>
      <c r="H81" s="169">
        <f t="shared" si="15"/>
        <v>2.9326780040473164</v>
      </c>
      <c r="I81" s="174">
        <f>SUM(IF('Indicator Data'!S83="No data",0,'Indicator Data'!S83/1000000),SUM('Indicator Data'!T83:U83))</f>
        <v>0</v>
      </c>
      <c r="J81" s="174">
        <f>I81/'Indicator Data'!AX83*1000000</f>
        <v>0</v>
      </c>
      <c r="K81" s="171">
        <f t="shared" si="16"/>
        <v>0</v>
      </c>
      <c r="L81" s="171">
        <f>IF('Indicator Data'!V83="No data","x",IF('Indicator Data'!V83&gt;L$195,10,IF('Indicator Data'!V83&lt;L$194,0,10-(L$195-'Indicator Data'!V83)/(L$195-L$194)*10)))</f>
        <v>0</v>
      </c>
      <c r="M81" s="169">
        <f t="shared" si="17"/>
        <v>0</v>
      </c>
      <c r="N81" s="161">
        <f t="shared" si="18"/>
        <v>1.9981476851975382</v>
      </c>
      <c r="O81" s="175">
        <f>IF('Indicator Data'!AH83="No data",0,('Indicator Data'!AH83)/1000)</f>
        <v>0.46323999999999999</v>
      </c>
      <c r="P81" s="171">
        <f t="shared" si="19"/>
        <v>0</v>
      </c>
      <c r="Q81" s="176">
        <f>O81*1000/'Indicator Data'!AZ83</f>
        <v>5.920491798040732E-4</v>
      </c>
      <c r="R81" s="171">
        <f t="shared" si="20"/>
        <v>2.8030149407852973</v>
      </c>
      <c r="S81" s="165">
        <f t="shared" si="21"/>
        <v>1.4015074703926487</v>
      </c>
      <c r="T81" s="171">
        <f>IF('Indicator Data'!Z83="No data","x",IF('Indicator Data'!Z83&gt;T$195,10,IF('Indicator Data'!Z83&lt;T$194,0,10-(T$195-'Indicator Data'!Z83)/(T$195-T$194)*10)))</f>
        <v>1.5026397899291055E-2</v>
      </c>
      <c r="U81" s="171">
        <f>IF('Indicator Data'!Y83="No data","x",IF('Indicator Data'!Y83&gt;U$195,10,IF('Indicator Data'!Y83&lt;U$194,0,10-(U$195-'Indicator Data'!Y83)/(U$195-U$194)*10)))</f>
        <v>0.21737618464052311</v>
      </c>
      <c r="V81" s="171">
        <f>IF('Indicator Data'!AB83="No data","x",IF('Indicator Data'!AB83&gt;V$195,10,IF('Indicator Data'!AB83&lt;V$194,0,10-(V$195-'Indicator Data'!AB83)/(V$195-V$194)*10)))</f>
        <v>0</v>
      </c>
      <c r="W81" s="169">
        <f t="shared" si="22"/>
        <v>7.7467527513271392E-2</v>
      </c>
      <c r="X81" s="84" t="s">
        <v>943</v>
      </c>
      <c r="Y81" s="84" t="s">
        <v>944</v>
      </c>
      <c r="Z81" s="85" t="s">
        <v>945</v>
      </c>
      <c r="AA81" s="175">
        <f>('Indicator Data'!AG83+'Indicator Data'!AF83*0.5+'Indicator Data'!AE83*0.25)/1000</f>
        <v>0</v>
      </c>
      <c r="AB81" s="177">
        <f>AA81*1000/'Indicator Data'!AX83</f>
        <v>0</v>
      </c>
      <c r="AC81" s="169">
        <f t="shared" si="23"/>
        <v>0</v>
      </c>
      <c r="AD81" s="171">
        <f>IF('Indicator Data'!AI83="No data","x",IF('Indicator Data'!AI83&lt;$AD$194,10,IF('Indicator Data'!AI83&gt;$AD$195,0,($AD$195-'Indicator Data'!AI83)/($AD$195-$AD$194)*10)))</f>
        <v>0.53333333333333333</v>
      </c>
      <c r="AE81" s="171">
        <f>IF('Indicator Data'!AJ83="No data","x",IF('Indicator Data'!AJ83&gt;$AE$195,10,IF('Indicator Data'!AJ83&lt;$AE$194,0,10-($AE$195-'Indicator Data'!AJ83)/($AE$195-$AE$194)*10)))</f>
        <v>0</v>
      </c>
      <c r="AF81" s="178">
        <f>IF('Indicator Data'!AK83="No data","x",IF('Indicator Data'!AK83&gt;$AF$195,10,IF('Indicator Data'!AK83&lt;$AF$194,0,10-($AF$195-'Indicator Data'!AK83)/($AF$195-$AF$194)*10)))</f>
        <v>0</v>
      </c>
      <c r="AG81" s="178">
        <f>IF('Indicator Data'!AL83="No data","x",IF('Indicator Data'!AL83&gt;$AG$195,10,IF('Indicator Data'!AL83&lt;$AG$194,0,10-($AG$195-'Indicator Data'!AL83)/($AG$195-$AG$194)*10)))</f>
        <v>0.37000000000000099</v>
      </c>
      <c r="AH81" s="171">
        <f t="shared" si="24"/>
        <v>7.4000000000000205E-2</v>
      </c>
      <c r="AI81" s="169">
        <f t="shared" si="25"/>
        <v>0.20244444444444451</v>
      </c>
      <c r="AJ81" s="167">
        <f t="shared" si="26"/>
        <v>9.3620114361135071E-2</v>
      </c>
      <c r="AK81" s="163">
        <f t="shared" si="27"/>
        <v>0.76821641505882787</v>
      </c>
    </row>
    <row r="82" spans="1:37" s="104" customFormat="1" x14ac:dyDescent="0.2">
      <c r="A82" s="65" t="s">
        <v>151</v>
      </c>
      <c r="B82" s="69" t="s">
        <v>150</v>
      </c>
      <c r="C82" s="171">
        <f>IF('Indicator Data'!Q84="No data",IF((0.1284*LN('Indicator Data'!AW84)-0.4735)&gt;C$195,0,IF((0.1284*LN('Indicator Data'!AW84)-0.4735)&lt;C$194,10,(C$195-(0.1284*LN('Indicator Data'!AW84)-0.4735))/(C$195-C$194)*10)),IF('Indicator Data'!Q84&gt;C$195,0,IF('Indicator Data'!Q84&lt;C$194,10,(C$195-'Indicator Data'!Q84)/(C$195-C$194)*10)))</f>
        <v>2.3743782702252179</v>
      </c>
      <c r="D82" s="171">
        <f>IF('Indicator Data'!R84="No data","x",IF('Indicator Data'!R84&gt;D$195,10,IF('Indicator Data'!R84&lt;D$194,0,10-(D$195-'Indicator Data'!R84)/(D$195-D$194)*10)))</f>
        <v>5.6008372553154331</v>
      </c>
      <c r="E82" s="169">
        <f t="shared" si="14"/>
        <v>4.1726825744606808</v>
      </c>
      <c r="F82" s="171">
        <f>IF('Indicator Data'!AC84="No data","x",IF('Indicator Data'!AC84&gt;F$195,10,IF('Indicator Data'!AC84&lt;F$194,0,10-(F$195-'Indicator Data'!AC84)/(F$195-F$194)*10)))</f>
        <v>2.1975492955169065</v>
      </c>
      <c r="G82" s="171">
        <f>IF('Indicator Data'!AD84="No data","x",IF('Indicator Data'!AD84&gt;G$195,10,IF('Indicator Data'!AD84&lt;G$194,0,10-(G$195-'Indicator Data'!AD84)/(G$195-G$194)*10)))</f>
        <v>3.5500000000000007</v>
      </c>
      <c r="H82" s="169">
        <f t="shared" si="15"/>
        <v>2.8737746477584536</v>
      </c>
      <c r="I82" s="174">
        <f>SUM(IF('Indicator Data'!S84="No data",0,'Indicator Data'!S84/1000000),SUM('Indicator Data'!T84:U84))</f>
        <v>14.285714</v>
      </c>
      <c r="J82" s="174">
        <f>I82/'Indicator Data'!AX84*1000000</f>
        <v>1.7725530436508921</v>
      </c>
      <c r="K82" s="171">
        <f t="shared" si="16"/>
        <v>3.5451060873016971E-2</v>
      </c>
      <c r="L82" s="171">
        <f>IF('Indicator Data'!V84="No data","x",IF('Indicator Data'!V84&gt;L$195,10,IF('Indicator Data'!V84&lt;L$194,0,10-(L$195-'Indicator Data'!V84)/(L$195-L$194)*10)))</f>
        <v>0</v>
      </c>
      <c r="M82" s="169">
        <f t="shared" si="17"/>
        <v>1.7725530436508485E-2</v>
      </c>
      <c r="N82" s="161">
        <f t="shared" si="18"/>
        <v>2.8092163317790808</v>
      </c>
      <c r="O82" s="175">
        <f>IF('Indicator Data'!AH84="No data",0,('Indicator Data'!AH84)/1000)</f>
        <v>0.56228</v>
      </c>
      <c r="P82" s="171">
        <f t="shared" si="19"/>
        <v>0</v>
      </c>
      <c r="Q82" s="176">
        <f>O82*1000/'Indicator Data'!AZ84</f>
        <v>4.7675695383610949E-4</v>
      </c>
      <c r="R82" s="171">
        <f t="shared" si="20"/>
        <v>2.6572126635690836</v>
      </c>
      <c r="S82" s="165">
        <f t="shared" si="21"/>
        <v>1.3286063317845418</v>
      </c>
      <c r="T82" s="171">
        <f>IF('Indicator Data'!Z84="No data","x",IF('Indicator Data'!Z84&gt;T$195,10,IF('Indicator Data'!Z84&lt;T$194,0,10-(T$195-'Indicator Data'!Z84)/(T$195-T$194)*10)))</f>
        <v>2.6079023787456634E-2</v>
      </c>
      <c r="U82" s="171">
        <f>IF('Indicator Data'!Y84="No data","x",IF('Indicator Data'!Y84&gt;U$195,10,IF('Indicator Data'!Y84&lt;U$194,0,10-(U$195-'Indicator Data'!Y84)/(U$195-U$194)*10)))</f>
        <v>0.18092463235294076</v>
      </c>
      <c r="V82" s="171">
        <f>IF('Indicator Data'!AB84="No data","x",IF('Indicator Data'!AB84&gt;V$195,10,IF('Indicator Data'!AB84&lt;V$194,0,10-(V$195-'Indicator Data'!AB84)/(V$195-V$194)*10)))</f>
        <v>0</v>
      </c>
      <c r="W82" s="169">
        <f t="shared" si="22"/>
        <v>6.9001218713465803E-2</v>
      </c>
      <c r="X82" s="84" t="s">
        <v>943</v>
      </c>
      <c r="Y82" s="84" t="s">
        <v>944</v>
      </c>
      <c r="Z82" s="85" t="s">
        <v>945</v>
      </c>
      <c r="AA82" s="175">
        <f>('Indicator Data'!AG84+'Indicator Data'!AF84*0.5+'Indicator Data'!AE84*0.25)/1000</f>
        <v>0</v>
      </c>
      <c r="AB82" s="177">
        <f>AA82*1000/'Indicator Data'!AX84</f>
        <v>0</v>
      </c>
      <c r="AC82" s="169">
        <f t="shared" si="23"/>
        <v>0</v>
      </c>
      <c r="AD82" s="171">
        <f>IF('Indicator Data'!AI84="No data","x",IF('Indicator Data'!AI84&lt;$AD$194,10,IF('Indicator Data'!AI84&gt;$AD$195,0,($AD$195-'Indicator Data'!AI84)/($AD$195-$AD$194)*10)))</f>
        <v>0</v>
      </c>
      <c r="AE82" s="171">
        <f>IF('Indicator Data'!AJ84="No data","x",IF('Indicator Data'!AJ84&gt;$AE$195,10,IF('Indicator Data'!AJ84&lt;$AE$194,0,10-($AE$195-'Indicator Data'!AJ84)/($AE$195-$AE$194)*10)))</f>
        <v>0</v>
      </c>
      <c r="AF82" s="178">
        <f>IF('Indicator Data'!AK84="No data","x",IF('Indicator Data'!AK84&gt;$AF$195,10,IF('Indicator Data'!AK84&lt;$AF$194,0,10-($AF$195-'Indicator Data'!AK84)/($AF$195-$AF$194)*10)))</f>
        <v>1.8666666666666671</v>
      </c>
      <c r="AG82" s="178">
        <f>IF('Indicator Data'!AL84="No data","x",IF('Indicator Data'!AL84&gt;$AG$195,10,IF('Indicator Data'!AL84&lt;$AG$194,0,10-($AG$195-'Indicator Data'!AL84)/($AG$195-$AG$194)*10)))</f>
        <v>0.60999999999999943</v>
      </c>
      <c r="AH82" s="171">
        <f t="shared" si="24"/>
        <v>1.6153333333333337</v>
      </c>
      <c r="AI82" s="169">
        <f t="shared" si="25"/>
        <v>0.53844444444444461</v>
      </c>
      <c r="AJ82" s="167">
        <f t="shared" si="26"/>
        <v>0.20513107060157804</v>
      </c>
      <c r="AK82" s="163">
        <f t="shared" si="27"/>
        <v>0.78213236829608623</v>
      </c>
    </row>
    <row r="83" spans="1:37" s="104" customFormat="1" x14ac:dyDescent="0.2">
      <c r="A83" s="65" t="s">
        <v>153</v>
      </c>
      <c r="B83" s="69" t="s">
        <v>152</v>
      </c>
      <c r="C83" s="171">
        <f>IF('Indicator Data'!Q85="No data",IF((0.1284*LN('Indicator Data'!AW85)-0.4735)&gt;C$195,0,IF((0.1284*LN('Indicator Data'!AW85)-0.4735)&lt;C$194,10,(C$195-(0.1284*LN('Indicator Data'!AW85)-0.4735))/(C$195-C$194)*10)),IF('Indicator Data'!Q85&gt;C$195,0,IF('Indicator Data'!Q85&lt;C$194,10,(C$195-'Indicator Data'!Q85)/(C$195-C$194)*10)))</f>
        <v>3.9619612962849633</v>
      </c>
      <c r="D83" s="171">
        <f>IF('Indicator Data'!R85="No data","x",IF('Indicator Data'!R85&gt;D$195,10,IF('Indicator Data'!R85&lt;D$194,0,10-(D$195-'Indicator Data'!R85)/(D$195-D$194)*10)))</f>
        <v>2.9652288780768457</v>
      </c>
      <c r="E83" s="169">
        <f t="shared" si="14"/>
        <v>3.4798508968416137</v>
      </c>
      <c r="F83" s="171">
        <f>IF('Indicator Data'!AC85="No data","x",IF('Indicator Data'!AC85&gt;F$195,10,IF('Indicator Data'!AC85&lt;F$194,0,10-(F$195-'Indicator Data'!AC85)/(F$195-F$194)*10)))</f>
        <v>5.0033259850027152</v>
      </c>
      <c r="G83" s="171">
        <f>IF('Indicator Data'!AD85="No data","x",IF('Indicator Data'!AD85&gt;G$195,10,IF('Indicator Data'!AD85&lt;G$194,0,10-(G$195-'Indicator Data'!AD85)/(G$195-G$194)*10)))</f>
        <v>2.7575000000000003</v>
      </c>
      <c r="H83" s="169">
        <f t="shared" si="15"/>
        <v>3.8804129925013577</v>
      </c>
      <c r="I83" s="174">
        <f>SUM(IF('Indicator Data'!S85="No data",0,'Indicator Data'!S85/1000000),SUM('Indicator Data'!T85:U85))</f>
        <v>0</v>
      </c>
      <c r="J83" s="174">
        <f>I83/'Indicator Data'!AX85*1000000</f>
        <v>0</v>
      </c>
      <c r="K83" s="171">
        <f t="shared" si="16"/>
        <v>0</v>
      </c>
      <c r="L83" s="171">
        <f>IF('Indicator Data'!V85="No data","x",IF('Indicator Data'!V85&gt;L$195,10,IF('Indicator Data'!V85&lt;L$194,0,10-(L$195-'Indicator Data'!V85)/(L$195-L$194)*10)))</f>
        <v>0</v>
      </c>
      <c r="M83" s="169">
        <f t="shared" si="17"/>
        <v>0</v>
      </c>
      <c r="N83" s="161">
        <f t="shared" si="18"/>
        <v>2.7100286965461464</v>
      </c>
      <c r="O83" s="175">
        <f>IF('Indicator Data'!AH85="No data",0,('Indicator Data'!AH85)/1000)</f>
        <v>0</v>
      </c>
      <c r="P83" s="171">
        <f t="shared" si="19"/>
        <v>0</v>
      </c>
      <c r="Q83" s="176">
        <f>O83*1000/'Indicator Data'!AZ85</f>
        <v>0</v>
      </c>
      <c r="R83" s="171">
        <f t="shared" si="20"/>
        <v>0</v>
      </c>
      <c r="S83" s="165">
        <f t="shared" si="21"/>
        <v>0</v>
      </c>
      <c r="T83" s="171">
        <f>IF('Indicator Data'!Z85="No data","x",IF('Indicator Data'!Z85&gt;T$195,10,IF('Indicator Data'!Z85&lt;T$194,0,10-(T$195-'Indicator Data'!Z85)/(T$195-T$194)*10)))</f>
        <v>5.834321902996642E-2</v>
      </c>
      <c r="U83" s="171">
        <f>IF('Indicator Data'!Y85="No data","x",IF('Indicator Data'!Y85&gt;U$195,10,IF('Indicator Data'!Y85&lt;U$194,0,10-(U$195-'Indicator Data'!Y85)/(U$195-U$194)*10)))</f>
        <v>0.13690629901960705</v>
      </c>
      <c r="V83" s="171">
        <f>IF('Indicator Data'!AB85="No data","x",IF('Indicator Data'!AB85&gt;V$195,10,IF('Indicator Data'!AB85&lt;V$194,0,10-(V$195-'Indicator Data'!AB85)/(V$195-V$194)*10)))</f>
        <v>0</v>
      </c>
      <c r="W83" s="169">
        <f t="shared" si="22"/>
        <v>6.5083172683191151E-2</v>
      </c>
      <c r="X83" s="84" t="s">
        <v>943</v>
      </c>
      <c r="Y83" s="84" t="s">
        <v>944</v>
      </c>
      <c r="Z83" s="85" t="s">
        <v>945</v>
      </c>
      <c r="AA83" s="175">
        <f>('Indicator Data'!AG85+'Indicator Data'!AF85*0.5+'Indicator Data'!AE85*0.25)/1000</f>
        <v>7.25</v>
      </c>
      <c r="AB83" s="177">
        <f>AA83*1000/'Indicator Data'!AX85</f>
        <v>1.211744535571162E-4</v>
      </c>
      <c r="AC83" s="169">
        <f t="shared" si="23"/>
        <v>1.2117445355709577E-2</v>
      </c>
      <c r="AD83" s="171">
        <f>IF('Indicator Data'!AI85="No data","x",IF('Indicator Data'!AI85&lt;$AD$194,10,IF('Indicator Data'!AI85&gt;$AD$195,0,($AD$195-'Indicator Data'!AI85)/($AD$195-$AD$194)*10)))</f>
        <v>1.3333333333333333</v>
      </c>
      <c r="AE83" s="171">
        <f>IF('Indicator Data'!AJ85="No data","x",IF('Indicator Data'!AJ85&gt;$AE$195,10,IF('Indicator Data'!AJ85&lt;$AE$194,0,10-($AE$195-'Indicator Data'!AJ85)/($AE$195-$AE$194)*10)))</f>
        <v>0</v>
      </c>
      <c r="AF83" s="178">
        <f>IF('Indicator Data'!AK85="No data","x",IF('Indicator Data'!AK85&gt;$AF$195,10,IF('Indicator Data'!AK85&lt;$AF$194,0,10-($AF$195-'Indicator Data'!AK85)/($AF$195-$AF$194)*10)))</f>
        <v>1.2666666666666657</v>
      </c>
      <c r="AG83" s="178">
        <f>IF('Indicator Data'!AL85="No data","x",IF('Indicator Data'!AL85&gt;$AG$195,10,IF('Indicator Data'!AL85&lt;$AG$194,0,10-($AG$195-'Indicator Data'!AL85)/($AG$195-$AG$194)*10)))</f>
        <v>0.55999999999999872</v>
      </c>
      <c r="AH83" s="171">
        <f t="shared" si="24"/>
        <v>1.1253333333333322</v>
      </c>
      <c r="AI83" s="169">
        <f t="shared" si="25"/>
        <v>0.81955555555555515</v>
      </c>
      <c r="AJ83" s="167">
        <f t="shared" si="26"/>
        <v>0.30531120771989406</v>
      </c>
      <c r="AK83" s="163">
        <f t="shared" si="27"/>
        <v>0.15371893180980065</v>
      </c>
    </row>
    <row r="84" spans="1:37" s="104" customFormat="1" x14ac:dyDescent="0.2">
      <c r="A84" s="65" t="s">
        <v>155</v>
      </c>
      <c r="B84" s="69" t="s">
        <v>154</v>
      </c>
      <c r="C84" s="171">
        <f>IF('Indicator Data'!Q86="No data",IF((0.1284*LN('Indicator Data'!AW86)-0.4735)&gt;C$195,0,IF((0.1284*LN('Indicator Data'!AW86)-0.4735)&lt;C$194,10,(C$195-(0.1284*LN('Indicator Data'!AW86)-0.4735))/(C$195-C$194)*10)),IF('Indicator Data'!Q86&gt;C$195,0,IF('Indicator Data'!Q86&lt;C$194,10,(C$195-'Indicator Data'!Q86)/(C$195-C$194)*10)))</f>
        <v>5.9497743765793301</v>
      </c>
      <c r="D84" s="171" t="str">
        <f>IF('Indicator Data'!R86="No data","x",IF('Indicator Data'!R86&gt;D$195,10,IF('Indicator Data'!R86&lt;D$194,0,10-(D$195-'Indicator Data'!R86)/(D$195-D$194)*10)))</f>
        <v>x</v>
      </c>
      <c r="E84" s="169">
        <f t="shared" si="14"/>
        <v>5.9497743765793301</v>
      </c>
      <c r="F84" s="171">
        <f>IF('Indicator Data'!AC86="No data","x",IF('Indicator Data'!AC86&gt;F$195,10,IF('Indicator Data'!AC86&lt;F$194,0,10-(F$195-'Indicator Data'!AC86)/(F$195-F$194)*10)))</f>
        <v>4.2968837886631093</v>
      </c>
      <c r="G84" s="171">
        <f>IF('Indicator Data'!AD86="No data","x",IF('Indicator Data'!AD86&gt;G$195,10,IF('Indicator Data'!AD86&lt;G$194,0,10-(G$195-'Indicator Data'!AD86)/(G$195-G$194)*10)))</f>
        <v>5.1274999999999995</v>
      </c>
      <c r="H84" s="169">
        <f t="shared" si="15"/>
        <v>4.7121918943315544</v>
      </c>
      <c r="I84" s="174">
        <f>SUM(IF('Indicator Data'!S86="No data",0,'Indicator Data'!S86/1000000),SUM('Indicator Data'!T86:U86))</f>
        <v>66.313117000000005</v>
      </c>
      <c r="J84" s="174">
        <f>I84/'Indicator Data'!AX86*1000000</f>
        <v>24.42472081031308</v>
      </c>
      <c r="K84" s="171">
        <f t="shared" si="16"/>
        <v>0.48849441620626166</v>
      </c>
      <c r="L84" s="171">
        <f>IF('Indicator Data'!V86="No data","x",IF('Indicator Data'!V86&gt;L$195,10,IF('Indicator Data'!V86&lt;L$194,0,10-(L$195-'Indicator Data'!V86)/(L$195-L$194)*10)))</f>
        <v>9.7724236515690066E-2</v>
      </c>
      <c r="M84" s="169">
        <f t="shared" si="17"/>
        <v>0.29310932636097586</v>
      </c>
      <c r="N84" s="161">
        <f t="shared" si="18"/>
        <v>4.226212493462798</v>
      </c>
      <c r="O84" s="175">
        <f>IF('Indicator Data'!AH86="No data",0,('Indicator Data'!AH86)/1000)</f>
        <v>0</v>
      </c>
      <c r="P84" s="171">
        <f t="shared" si="19"/>
        <v>0</v>
      </c>
      <c r="Q84" s="176">
        <f>O84*1000/'Indicator Data'!AZ86</f>
        <v>0</v>
      </c>
      <c r="R84" s="171">
        <f t="shared" si="20"/>
        <v>0</v>
      </c>
      <c r="S84" s="165">
        <f t="shared" si="21"/>
        <v>0</v>
      </c>
      <c r="T84" s="171">
        <f>IF('Indicator Data'!Z86="No data","x",IF('Indicator Data'!Z86&gt;T$195,10,IF('Indicator Data'!Z86&lt;T$194,0,10-(T$195-'Indicator Data'!Z86)/(T$195-T$194)*10)))</f>
        <v>0.34724312635155918</v>
      </c>
      <c r="U84" s="171">
        <f>IF('Indicator Data'!Y86="No data","x",IF('Indicator Data'!Y86&gt;U$195,10,IF('Indicator Data'!Y86&lt;U$194,0,10-(U$195-'Indicator Data'!Y86)/(U$195-U$194)*10)))</f>
        <v>0.14706723856209258</v>
      </c>
      <c r="V84" s="171">
        <f>IF('Indicator Data'!AB86="No data","x",IF('Indicator Data'!AB86&gt;V$195,10,IF('Indicator Data'!AB86&lt;V$194,0,10-(V$195-'Indicator Data'!AB86)/(V$195-V$194)*10)))</f>
        <v>0</v>
      </c>
      <c r="W84" s="169">
        <f t="shared" si="22"/>
        <v>0.16477012163788393</v>
      </c>
      <c r="X84" s="84" t="s">
        <v>943</v>
      </c>
      <c r="Y84" s="84" t="s">
        <v>944</v>
      </c>
      <c r="Z84" s="85" t="s">
        <v>945</v>
      </c>
      <c r="AA84" s="175">
        <f>('Indicator Data'!AG86+'Indicator Data'!AF86*0.5+'Indicator Data'!AE86*0.25)/1000</f>
        <v>53.962499999999999</v>
      </c>
      <c r="AB84" s="177">
        <f>AA84*1000/'Indicator Data'!AX86</f>
        <v>1.9875690607734808E-2</v>
      </c>
      <c r="AC84" s="169">
        <f t="shared" si="23"/>
        <v>1.9875690607734811</v>
      </c>
      <c r="AD84" s="171">
        <f>IF('Indicator Data'!AI86="No data","x",IF('Indicator Data'!AI86&lt;$AD$194,10,IF('Indicator Data'!AI86&gt;$AD$195,0,($AD$195-'Indicator Data'!AI86)/($AD$195-$AD$194)*10)))</f>
        <v>4.5333333333333332</v>
      </c>
      <c r="AE84" s="171">
        <f>IF('Indicator Data'!AJ86="No data","x",IF('Indicator Data'!AJ86&gt;$AE$195,10,IF('Indicator Data'!AJ86&lt;$AE$194,0,10-($AE$195-'Indicator Data'!AJ86)/($AE$195-$AE$194)*10)))</f>
        <v>0.96666666666666501</v>
      </c>
      <c r="AF84" s="178" t="str">
        <f>IF('Indicator Data'!AK86="No data","x",IF('Indicator Data'!AK86&gt;$AF$195,10,IF('Indicator Data'!AK86&lt;$AF$194,0,10-($AF$195-'Indicator Data'!AK86)/($AF$195-$AF$194)*10)))</f>
        <v>x</v>
      </c>
      <c r="AG84" s="178" t="str">
        <f>IF('Indicator Data'!AL86="No data","x",IF('Indicator Data'!AL86&gt;$AG$195,10,IF('Indicator Data'!AL86&lt;$AG$194,0,10-($AG$195-'Indicator Data'!AL86)/($AG$195-$AG$194)*10)))</f>
        <v>x</v>
      </c>
      <c r="AH84" s="171" t="str">
        <f t="shared" si="24"/>
        <v>x</v>
      </c>
      <c r="AI84" s="169">
        <f t="shared" si="25"/>
        <v>2.7499999999999991</v>
      </c>
      <c r="AJ84" s="167">
        <f t="shared" si="26"/>
        <v>1.6944093669040683</v>
      </c>
      <c r="AK84" s="163">
        <f t="shared" si="27"/>
        <v>0.88222948211186636</v>
      </c>
    </row>
    <row r="85" spans="1:37" s="104" customFormat="1" x14ac:dyDescent="0.2">
      <c r="A85" s="65" t="s">
        <v>157</v>
      </c>
      <c r="B85" s="69" t="s">
        <v>156</v>
      </c>
      <c r="C85" s="171">
        <f>IF('Indicator Data'!Q87="No data",IF((0.1284*LN('Indicator Data'!AW87)-0.4735)&gt;C$195,0,IF((0.1284*LN('Indicator Data'!AW87)-0.4735)&lt;C$194,10,(C$195-(0.1284*LN('Indicator Data'!AW87)-0.4735))/(C$195-C$194)*10)),IF('Indicator Data'!Q87&gt;C$195,0,IF('Indicator Data'!Q87&lt;C$194,10,(C$195-'Indicator Data'!Q87)/(C$195-C$194)*10)))</f>
        <v>2.2585688998454949</v>
      </c>
      <c r="D85" s="171">
        <f>IF('Indicator Data'!R87="No data","x",IF('Indicator Data'!R87&gt;D$195,10,IF('Indicator Data'!R87&lt;D$194,0,10-(D$195-'Indicator Data'!R87)/(D$195-D$194)*10)))</f>
        <v>3.1772503206267046</v>
      </c>
      <c r="E85" s="169">
        <f t="shared" si="14"/>
        <v>2.7304883689714554</v>
      </c>
      <c r="F85" s="171">
        <f>IF('Indicator Data'!AC87="No data","x",IF('Indicator Data'!AC87&gt;F$195,10,IF('Indicator Data'!AC87&lt;F$194,0,10-(F$195-'Indicator Data'!AC87)/(F$195-F$194)*10)))</f>
        <v>1.7512153796110184</v>
      </c>
      <c r="G85" s="171">
        <f>IF('Indicator Data'!AD87="No data","x",IF('Indicator Data'!AD87&gt;G$195,10,IF('Indicator Data'!AD87&lt;G$194,0,10-(G$195-'Indicator Data'!AD87)/(G$195-G$194)*10)))</f>
        <v>1.7774999999999999</v>
      </c>
      <c r="H85" s="169">
        <f t="shared" si="15"/>
        <v>1.7643576898055091</v>
      </c>
      <c r="I85" s="174">
        <f>SUM(IF('Indicator Data'!S87="No data",0,'Indicator Data'!S87/1000000),SUM('Indicator Data'!T87:U87))</f>
        <v>0</v>
      </c>
      <c r="J85" s="174">
        <f>I85/'Indicator Data'!AX87*1000000</f>
        <v>0</v>
      </c>
      <c r="K85" s="171">
        <f t="shared" si="16"/>
        <v>0</v>
      </c>
      <c r="L85" s="171">
        <f>IF('Indicator Data'!V87="No data","x",IF('Indicator Data'!V87&gt;L$195,10,IF('Indicator Data'!V87&lt;L$194,0,10-(L$195-'Indicator Data'!V87)/(L$195-L$194)*10)))</f>
        <v>0</v>
      </c>
      <c r="M85" s="169">
        <f t="shared" si="17"/>
        <v>0</v>
      </c>
      <c r="N85" s="161">
        <f t="shared" si="18"/>
        <v>1.806333606937105</v>
      </c>
      <c r="O85" s="175">
        <f>IF('Indicator Data'!AH87="No data",0,('Indicator Data'!AH87)/1000)</f>
        <v>0</v>
      </c>
      <c r="P85" s="171">
        <f t="shared" si="19"/>
        <v>0</v>
      </c>
      <c r="Q85" s="176">
        <f>O85*1000/'Indicator Data'!AZ87</f>
        <v>0</v>
      </c>
      <c r="R85" s="171">
        <f t="shared" si="20"/>
        <v>0</v>
      </c>
      <c r="S85" s="165">
        <f t="shared" si="21"/>
        <v>0</v>
      </c>
      <c r="T85" s="171">
        <f>IF('Indicator Data'!Z87="No data","x",IF('Indicator Data'!Z87&gt;T$195,10,IF('Indicator Data'!Z87&lt;T$194,0,10-(T$195-'Indicator Data'!Z87)/(T$195-T$194)*10)))</f>
        <v>1.3200293481618885E-2</v>
      </c>
      <c r="U85" s="171">
        <f>IF('Indicator Data'!Y87="No data","x",IF('Indicator Data'!Y87&gt;U$195,10,IF('Indicator Data'!Y87&lt;U$194,0,10-(U$195-'Indicator Data'!Y87)/(U$195-U$194)*10)))</f>
        <v>0.56778790849673122</v>
      </c>
      <c r="V85" s="171">
        <f>IF('Indicator Data'!AB87="No data","x",IF('Indicator Data'!AB87&gt;V$195,10,IF('Indicator Data'!AB87&lt;V$194,0,10-(V$195-'Indicator Data'!AB87)/(V$195-V$194)*10)))</f>
        <v>0</v>
      </c>
      <c r="W85" s="169">
        <f t="shared" si="22"/>
        <v>0.19366273399278336</v>
      </c>
      <c r="X85" s="84" t="s">
        <v>943</v>
      </c>
      <c r="Y85" s="84" t="s">
        <v>944</v>
      </c>
      <c r="Z85" s="85" t="s">
        <v>945</v>
      </c>
      <c r="AA85" s="175">
        <f>('Indicator Data'!AG87+'Indicator Data'!AF87*0.5+'Indicator Data'!AE87*0.25)/1000</f>
        <v>61.396749999999997</v>
      </c>
      <c r="AB85" s="177">
        <f>AA85*1000/'Indicator Data'!AX87</f>
        <v>4.8215340733115056E-4</v>
      </c>
      <c r="AC85" s="169">
        <f t="shared" si="23"/>
        <v>4.8215340733115397E-2</v>
      </c>
      <c r="AD85" s="171">
        <f>IF('Indicator Data'!AI87="No data","x",IF('Indicator Data'!AI87&lt;$AD$194,10,IF('Indicator Data'!AI87&gt;$AD$195,0,($AD$195-'Indicator Data'!AI87)/($AD$195-$AD$194)*10)))</f>
        <v>4.9333333333333336</v>
      </c>
      <c r="AE85" s="171">
        <f>IF('Indicator Data'!AJ87="No data","x",IF('Indicator Data'!AJ87&gt;$AE$195,10,IF('Indicator Data'!AJ87&lt;$AE$194,0,10-($AE$195-'Indicator Data'!AJ87)/($AE$195-$AE$194)*10)))</f>
        <v>0</v>
      </c>
      <c r="AF85" s="178">
        <f>IF('Indicator Data'!AK87="No data","x",IF('Indicator Data'!AK87&gt;$AF$195,10,IF('Indicator Data'!AK87&lt;$AF$194,0,10-($AF$195-'Indicator Data'!AK87)/($AF$195-$AF$194)*10)))</f>
        <v>5.666666666666667</v>
      </c>
      <c r="AG85" s="178">
        <f>IF('Indicator Data'!AL87="No data","x",IF('Indicator Data'!AL87&gt;$AG$195,10,IF('Indicator Data'!AL87&lt;$AG$194,0,10-($AG$195-'Indicator Data'!AL87)/($AG$195-$AG$194)*10)))</f>
        <v>0.55999999999999872</v>
      </c>
      <c r="AH85" s="171">
        <f t="shared" si="24"/>
        <v>4.6453333333333342</v>
      </c>
      <c r="AI85" s="169">
        <f t="shared" si="25"/>
        <v>3.1928888888888891</v>
      </c>
      <c r="AJ85" s="167">
        <f t="shared" si="26"/>
        <v>1.2587750325589</v>
      </c>
      <c r="AK85" s="163">
        <f t="shared" si="27"/>
        <v>0.64830073947566114</v>
      </c>
    </row>
    <row r="86" spans="1:37" s="104" customFormat="1" x14ac:dyDescent="0.2">
      <c r="A86" s="65" t="s">
        <v>159</v>
      </c>
      <c r="B86" s="69" t="s">
        <v>158</v>
      </c>
      <c r="C86" s="171">
        <f>IF('Indicator Data'!Q88="No data",IF((0.1284*LN('Indicator Data'!AW88)-0.4735)&gt;C$195,0,IF((0.1284*LN('Indicator Data'!AW88)-0.4735)&lt;C$194,10,(C$195-(0.1284*LN('Indicator Data'!AW88)-0.4735))/(C$195-C$194)*10)),IF('Indicator Data'!Q88&gt;C$195,0,IF('Indicator Data'!Q88&lt;C$194,10,(C$195-'Indicator Data'!Q88)/(C$195-C$194)*10)))</f>
        <v>7.2910994487842924</v>
      </c>
      <c r="D86" s="171">
        <f>IF('Indicator Data'!R88="No data","x",IF('Indicator Data'!R88&gt;D$195,10,IF('Indicator Data'!R88&lt;D$194,0,10-(D$195-'Indicator Data'!R88)/(D$195-D$194)*10)))</f>
        <v>7.2839068656496107</v>
      </c>
      <c r="E86" s="169">
        <f t="shared" si="14"/>
        <v>7.2875048484619809</v>
      </c>
      <c r="F86" s="171">
        <f>IF('Indicator Data'!AC88="No data","x",IF('Indicator Data'!AC88&gt;F$195,10,IF('Indicator Data'!AC88&lt;F$194,0,10-(F$195-'Indicator Data'!AC88)/(F$195-F$194)*10)))</f>
        <v>10</v>
      </c>
      <c r="G86" s="171">
        <f>IF('Indicator Data'!AD88="No data","x",IF('Indicator Data'!AD88&gt;G$195,10,IF('Indicator Data'!AD88&lt;G$194,0,10-(G$195-'Indicator Data'!AD88)/(G$195-G$194)*10)))</f>
        <v>2.6074999999999999</v>
      </c>
      <c r="H86" s="169">
        <f t="shared" si="15"/>
        <v>6.30375</v>
      </c>
      <c r="I86" s="174">
        <f>SUM(IF('Indicator Data'!S88="No data",0,'Indicator Data'!S88/1000000),SUM('Indicator Data'!T88:U88))</f>
        <v>4395.065364</v>
      </c>
      <c r="J86" s="174">
        <f>I86/'Indicator Data'!AX88*1000000</f>
        <v>680.45600928936369</v>
      </c>
      <c r="K86" s="171">
        <f t="shared" si="16"/>
        <v>10</v>
      </c>
      <c r="L86" s="171">
        <f>IF('Indicator Data'!V88="No data","x",IF('Indicator Data'!V88&gt;L$195,10,IF('Indicator Data'!V88&lt;L$194,0,10-(L$195-'Indicator Data'!V88)/(L$195-L$194)*10)))</f>
        <v>3.0844885107096758</v>
      </c>
      <c r="M86" s="169">
        <f t="shared" si="17"/>
        <v>6.5422442553548379</v>
      </c>
      <c r="N86" s="161">
        <f t="shared" si="18"/>
        <v>6.8552509880696997</v>
      </c>
      <c r="O86" s="175">
        <f>IF('Indicator Data'!AH88="No data",0,('Indicator Data'!AH88)/1000)</f>
        <v>25.85248</v>
      </c>
      <c r="P86" s="171">
        <f t="shared" si="19"/>
        <v>4.7083407027360202</v>
      </c>
      <c r="Q86" s="176">
        <f>O86*1000/'Indicator Data'!AZ88</f>
        <v>6.6553429425378507E-2</v>
      </c>
      <c r="R86" s="171">
        <f t="shared" si="20"/>
        <v>8.9833205137322452</v>
      </c>
      <c r="S86" s="165">
        <f t="shared" si="21"/>
        <v>6.8458306082341327</v>
      </c>
      <c r="T86" s="171">
        <f>IF('Indicator Data'!Z88="No data","x",IF('Indicator Data'!Z88&gt;T$195,10,IF('Indicator Data'!Z88&lt;T$194,0,10-(T$195-'Indicator Data'!Z88)/(T$195-T$194)*10)))</f>
        <v>2.7769620018531782E-3</v>
      </c>
      <c r="U86" s="171">
        <f>IF('Indicator Data'!Y88="No data","x",IF('Indicator Data'!Y88&gt;U$195,10,IF('Indicator Data'!Y88&lt;U$194,0,10-(U$195-'Indicator Data'!Y88)/(U$195-U$194)*10)))</f>
        <v>0.36131241830065441</v>
      </c>
      <c r="V86" s="171">
        <f>IF('Indicator Data'!AB88="No data","x",IF('Indicator Data'!AB88&gt;V$195,10,IF('Indicator Data'!AB88&lt;V$194,0,10-(V$195-'Indicator Data'!AB88)/(V$195-V$194)*10)))</f>
        <v>0</v>
      </c>
      <c r="W86" s="169">
        <f t="shared" si="22"/>
        <v>0.12136312676750254</v>
      </c>
      <c r="X86" s="84" t="s">
        <v>943</v>
      </c>
      <c r="Y86" s="84" t="s">
        <v>944</v>
      </c>
      <c r="Z86" s="85" t="s">
        <v>945</v>
      </c>
      <c r="AA86" s="175">
        <f>('Indicator Data'!AG88+'Indicator Data'!AF88*0.5+'Indicator Data'!AE88*0.25)/1000</f>
        <v>0</v>
      </c>
      <c r="AB86" s="177">
        <f>AA86*1000/'Indicator Data'!AX88</f>
        <v>0</v>
      </c>
      <c r="AC86" s="169">
        <f t="shared" si="23"/>
        <v>0</v>
      </c>
      <c r="AD86" s="171">
        <f>IF('Indicator Data'!AI88="No data","x",IF('Indicator Data'!AI88&lt;$AD$194,10,IF('Indicator Data'!AI88&gt;$AD$195,0,($AD$195-'Indicator Data'!AI88)/($AD$195-$AD$194)*10)))</f>
        <v>1.6</v>
      </c>
      <c r="AE86" s="171">
        <f>IF('Indicator Data'!AJ88="No data","x",IF('Indicator Data'!AJ88&gt;$AE$195,10,IF('Indicator Data'!AJ88&lt;$AE$194,0,10-($AE$195-'Indicator Data'!AJ88)/($AE$195-$AE$194)*10)))</f>
        <v>0</v>
      </c>
      <c r="AF86" s="178">
        <f>IF('Indicator Data'!AK88="No data","x",IF('Indicator Data'!AK88&gt;$AF$195,10,IF('Indicator Data'!AK88&lt;$AF$194,0,10-($AF$195-'Indicator Data'!AK88)/($AF$195-$AF$194)*10)))</f>
        <v>1.9333333333333336</v>
      </c>
      <c r="AG86" s="178">
        <f>IF('Indicator Data'!AL88="No data","x",IF('Indicator Data'!AL88&gt;$AG$195,10,IF('Indicator Data'!AL88&lt;$AG$194,0,10-($AG$195-'Indicator Data'!AL88)/($AG$195-$AG$194)*10)))</f>
        <v>0.47000000000000064</v>
      </c>
      <c r="AH86" s="171">
        <f t="shared" si="24"/>
        <v>1.6406666666666669</v>
      </c>
      <c r="AI86" s="169">
        <f t="shared" si="25"/>
        <v>1.0802222222222222</v>
      </c>
      <c r="AJ86" s="167">
        <f t="shared" si="26"/>
        <v>0.41165878691316687</v>
      </c>
      <c r="AK86" s="163">
        <f t="shared" si="27"/>
        <v>4.3556566193790216</v>
      </c>
    </row>
    <row r="87" spans="1:37" s="104" customFormat="1" x14ac:dyDescent="0.2">
      <c r="A87" s="65" t="s">
        <v>161</v>
      </c>
      <c r="B87" s="69" t="s">
        <v>160</v>
      </c>
      <c r="C87" s="171">
        <f>IF('Indicator Data'!Q89="No data",IF((0.1284*LN('Indicator Data'!AW89)-0.4735)&gt;C$195,0,IF((0.1284*LN('Indicator Data'!AW89)-0.4735)&lt;C$194,10,(C$195-(0.1284*LN('Indicator Data'!AW89)-0.4735))/(C$195-C$194)*10)),IF('Indicator Data'!Q89&gt;C$195,0,IF('Indicator Data'!Q89&lt;C$194,10,(C$195-'Indicator Data'!Q89)/(C$195-C$194)*10)))</f>
        <v>5.9517688020719239</v>
      </c>
      <c r="D87" s="171" t="str">
        <f>IF('Indicator Data'!R89="No data","x",IF('Indicator Data'!R89&gt;D$195,10,IF('Indicator Data'!R89&lt;D$194,0,10-(D$195-'Indicator Data'!R89)/(D$195-D$194)*10)))</f>
        <v>x</v>
      </c>
      <c r="E87" s="169">
        <f t="shared" si="14"/>
        <v>5.9517688020719239</v>
      </c>
      <c r="F87" s="171">
        <f>IF('Indicator Data'!AC89="No data","x",IF('Indicator Data'!AC89&gt;F$195,10,IF('Indicator Data'!AC89&lt;F$194,0,10-(F$195-'Indicator Data'!AC89)/(F$195-F$194)*10)))</f>
        <v>1.0026371725843823</v>
      </c>
      <c r="G87" s="171">
        <f>IF('Indicator Data'!AD89="No data","x",IF('Indicator Data'!AD89&gt;G$195,10,IF('Indicator Data'!AD89&lt;G$194,0,10-(G$195-'Indicator Data'!AD89)/(G$195-G$194)*10)))</f>
        <v>1.0099999999999998</v>
      </c>
      <c r="H87" s="169">
        <f t="shared" si="15"/>
        <v>1.0063185862921911</v>
      </c>
      <c r="I87" s="174">
        <f>SUM(IF('Indicator Data'!S89="No data",0,'Indicator Data'!S89/1000000),SUM('Indicator Data'!T89:U89))</f>
        <v>345.00455799999997</v>
      </c>
      <c r="J87" s="174">
        <f>I87/'Indicator Data'!AX89*1000000</f>
        <v>20.24970776242629</v>
      </c>
      <c r="K87" s="171">
        <f t="shared" si="16"/>
        <v>0.40499415524852544</v>
      </c>
      <c r="L87" s="171">
        <f>IF('Indicator Data'!V89="No data","x",IF('Indicator Data'!V89&gt;L$195,10,IF('Indicator Data'!V89&lt;L$194,0,10-(L$195-'Indicator Data'!V89)/(L$195-L$194)*10)))</f>
        <v>4.9280374076104749E-2</v>
      </c>
      <c r="M87" s="169">
        <f t="shared" si="17"/>
        <v>0.2271372646623151</v>
      </c>
      <c r="N87" s="161">
        <f t="shared" si="18"/>
        <v>3.2842483637745881</v>
      </c>
      <c r="O87" s="175">
        <f>IF('Indicator Data'!AH89="No data",0,('Indicator Data'!AH89)/1000)</f>
        <v>0.45112000000000002</v>
      </c>
      <c r="P87" s="171">
        <f t="shared" si="19"/>
        <v>0</v>
      </c>
      <c r="Q87" s="176">
        <f>O87*1000/'Indicator Data'!AZ89</f>
        <v>2.685067082037037E-4</v>
      </c>
      <c r="R87" s="171">
        <f t="shared" si="20"/>
        <v>2.3063687443322372</v>
      </c>
      <c r="S87" s="165">
        <f t="shared" si="21"/>
        <v>1.1531843721661186</v>
      </c>
      <c r="T87" s="171">
        <f>IF('Indicator Data'!Z89="No data","x",IF('Indicator Data'!Z89&gt;T$195,10,IF('Indicator Data'!Z89&lt;T$194,0,10-(T$195-'Indicator Data'!Z89)/(T$195-T$194)*10)))</f>
        <v>0.15502301513747163</v>
      </c>
      <c r="U87" s="171">
        <f>IF('Indicator Data'!Y89="No data","x",IF('Indicator Data'!Y89&gt;U$195,10,IF('Indicator Data'!Y89&lt;U$194,0,10-(U$195-'Indicator Data'!Y89)/(U$195-U$194)*10)))</f>
        <v>0.64273700980392157</v>
      </c>
      <c r="V87" s="171">
        <f>IF('Indicator Data'!AB89="No data","x",IF('Indicator Data'!AB89&gt;V$195,10,IF('Indicator Data'!AB89&lt;V$194,0,10-(V$195-'Indicator Data'!AB89)/(V$195-V$194)*10)))</f>
        <v>0</v>
      </c>
      <c r="W87" s="169">
        <f t="shared" si="22"/>
        <v>0.26592000831379775</v>
      </c>
      <c r="X87" s="84" t="s">
        <v>943</v>
      </c>
      <c r="Y87" s="84" t="s">
        <v>944</v>
      </c>
      <c r="Z87" s="85" t="s">
        <v>945</v>
      </c>
      <c r="AA87" s="175">
        <f>('Indicator Data'!AG89+'Indicator Data'!AF89*0.5+'Indicator Data'!AE89*0.25)/1000</f>
        <v>8.8089999999999993</v>
      </c>
      <c r="AB87" s="177">
        <f>AA87*1000/'Indicator Data'!AX89</f>
        <v>5.1703570733466415E-4</v>
      </c>
      <c r="AC87" s="169">
        <f t="shared" si="23"/>
        <v>5.1703570733465654E-2</v>
      </c>
      <c r="AD87" s="171">
        <f>IF('Indicator Data'!AI89="No data","x",IF('Indicator Data'!AI89&lt;$AD$194,10,IF('Indicator Data'!AI89&gt;$AD$195,0,($AD$195-'Indicator Data'!AI89)/($AD$195-$AD$194)*10)))</f>
        <v>1.6</v>
      </c>
      <c r="AE87" s="171">
        <f>IF('Indicator Data'!AJ89="No data","x",IF('Indicator Data'!AJ89&gt;$AE$195,10,IF('Indicator Data'!AJ89&lt;$AE$194,0,10-($AE$195-'Indicator Data'!AJ89)/($AE$195-$AE$194)*10)))</f>
        <v>0</v>
      </c>
      <c r="AF87" s="178" t="str">
        <f>IF('Indicator Data'!AK89="No data","x",IF('Indicator Data'!AK89&gt;$AF$195,10,IF('Indicator Data'!AK89&lt;$AF$194,0,10-($AF$195-'Indicator Data'!AK89)/($AF$195-$AF$194)*10)))</f>
        <v>x</v>
      </c>
      <c r="AG87" s="178" t="str">
        <f>IF('Indicator Data'!AL89="No data","x",IF('Indicator Data'!AL89&gt;$AG$195,10,IF('Indicator Data'!AL89&lt;$AG$194,0,10-($AG$195-'Indicator Data'!AL89)/($AG$195-$AG$194)*10)))</f>
        <v>x</v>
      </c>
      <c r="AH87" s="171" t="str">
        <f t="shared" si="24"/>
        <v>x</v>
      </c>
      <c r="AI87" s="169">
        <f t="shared" si="25"/>
        <v>0.8</v>
      </c>
      <c r="AJ87" s="167">
        <f t="shared" si="26"/>
        <v>0.37719543179330212</v>
      </c>
      <c r="AK87" s="163">
        <f t="shared" si="27"/>
        <v>0.77246777861048266</v>
      </c>
    </row>
    <row r="88" spans="1:37" s="104" customFormat="1" x14ac:dyDescent="0.2">
      <c r="A88" s="65" t="s">
        <v>163</v>
      </c>
      <c r="B88" s="69" t="s">
        <v>162</v>
      </c>
      <c r="C88" s="171">
        <f>IF('Indicator Data'!Q90="No data",IF((0.1284*LN('Indicator Data'!AW90)-0.4735)&gt;C$195,0,IF((0.1284*LN('Indicator Data'!AW90)-0.4735)&lt;C$194,10,(C$195-(0.1284*LN('Indicator Data'!AW90)-0.4735))/(C$195-C$194)*10)),IF('Indicator Data'!Q90&gt;C$195,0,IF('Indicator Data'!Q90&lt;C$194,10,(C$195-'Indicator Data'!Q90)/(C$195-C$194)*10)))</f>
        <v>10</v>
      </c>
      <c r="D88" s="171" t="str">
        <f>IF('Indicator Data'!R90="No data","x",IF('Indicator Data'!R90&gt;D$195,10,IF('Indicator Data'!R90&lt;D$194,0,10-(D$195-'Indicator Data'!R90)/(D$195-D$194)*10)))</f>
        <v>x</v>
      </c>
      <c r="E88" s="169">
        <f t="shared" si="14"/>
        <v>10</v>
      </c>
      <c r="F88" s="171">
        <f>IF('Indicator Data'!AC90="No data","x",IF('Indicator Data'!AC90&gt;F$195,10,IF('Indicator Data'!AC90&lt;F$194,0,10-(F$195-'Indicator Data'!AC90)/(F$195-F$194)*10)))</f>
        <v>9.803619886248125</v>
      </c>
      <c r="G88" s="171">
        <f>IF('Indicator Data'!AD90="No data","x",IF('Indicator Data'!AD90&gt;G$195,10,IF('Indicator Data'!AD90&lt;G$194,0,10-(G$195-'Indicator Data'!AD90)/(G$195-G$194)*10)))</f>
        <v>5.67</v>
      </c>
      <c r="H88" s="169">
        <f t="shared" si="15"/>
        <v>7.7368099431240624</v>
      </c>
      <c r="I88" s="174">
        <f>SUM(IF('Indicator Data'!S90="No data",0,'Indicator Data'!S90/1000000),SUM('Indicator Data'!T90:U90))</f>
        <v>6377.5739270000004</v>
      </c>
      <c r="J88" s="174">
        <f>I88/'Indicator Data'!AX90*1000000</f>
        <v>143.78902371394526</v>
      </c>
      <c r="K88" s="171">
        <f t="shared" si="16"/>
        <v>2.8757804742789048</v>
      </c>
      <c r="L88" s="171">
        <f>IF('Indicator Data'!V90="No data","x",IF('Indicator Data'!V90&gt;L$195,10,IF('Indicator Data'!V90&lt;L$194,0,10-(L$195-'Indicator Data'!V90)/(L$195-L$194)*10)))</f>
        <v>4.4131139296531439</v>
      </c>
      <c r="M88" s="169">
        <f t="shared" si="17"/>
        <v>3.6444472019660243</v>
      </c>
      <c r="N88" s="161">
        <f t="shared" si="18"/>
        <v>7.8453142862725214</v>
      </c>
      <c r="O88" s="175">
        <f>IF('Indicator Data'!AH90="No data",0,('Indicator Data'!AH90)/1000)</f>
        <v>18.21669</v>
      </c>
      <c r="P88" s="171">
        <f t="shared" si="19"/>
        <v>4.2015648928136251</v>
      </c>
      <c r="Q88" s="176">
        <f>O88*1000/'Indicator Data'!AZ90</f>
        <v>9.5000511072543085E-3</v>
      </c>
      <c r="R88" s="171">
        <f t="shared" si="20"/>
        <v>5.5579784200905857</v>
      </c>
      <c r="S88" s="165">
        <f t="shared" si="21"/>
        <v>4.879771656452105</v>
      </c>
      <c r="T88" s="171">
        <f>IF('Indicator Data'!Z90="No data","x",IF('Indicator Data'!Z90&gt;T$195,10,IF('Indicator Data'!Z90&lt;T$194,0,10-(T$195-'Indicator Data'!Z90)/(T$195-T$194)*10)))</f>
        <v>2.5508186592523927</v>
      </c>
      <c r="U88" s="171">
        <f>IF('Indicator Data'!Y90="No data","x",IF('Indicator Data'!Y90&gt;U$195,10,IF('Indicator Data'!Y90&lt;U$194,0,10-(U$195-'Indicator Data'!Y90)/(U$195-U$194)*10)))</f>
        <v>7.3467401960784322</v>
      </c>
      <c r="V88" s="171">
        <f>IF('Indicator Data'!AB90="No data","x",IF('Indicator Data'!AB90&gt;V$195,10,IF('Indicator Data'!AB90&lt;V$194,0,10-(V$195-'Indicator Data'!AB90)/(V$195-V$194)*10)))</f>
        <v>4.2029209083790118</v>
      </c>
      <c r="W88" s="169">
        <f t="shared" si="22"/>
        <v>4.7001599212366125</v>
      </c>
      <c r="X88" s="84" t="s">
        <v>943</v>
      </c>
      <c r="Y88" s="84" t="s">
        <v>944</v>
      </c>
      <c r="Z88" s="85" t="s">
        <v>945</v>
      </c>
      <c r="AA88" s="175">
        <f>('Indicator Data'!AG90+'Indicator Data'!AF90*0.5+'Indicator Data'!AE90*0.25)/1000</f>
        <v>1063.067</v>
      </c>
      <c r="AB88" s="177">
        <f>AA88*1000/'Indicator Data'!AX90</f>
        <v>2.3967948913203186E-2</v>
      </c>
      <c r="AC88" s="169">
        <f t="shared" si="23"/>
        <v>2.3967948913203188</v>
      </c>
      <c r="AD88" s="171">
        <f>IF('Indicator Data'!AI90="No data","x",IF('Indicator Data'!AI90&lt;$AD$194,10,IF('Indicator Data'!AI90&gt;$AD$195,0,($AD$195-'Indicator Data'!AI90)/($AD$195-$AD$194)*10)))</f>
        <v>6.6666666666666661</v>
      </c>
      <c r="AE88" s="171">
        <f>IF('Indicator Data'!AJ90="No data","x",IF('Indicator Data'!AJ90&gt;$AE$195,10,IF('Indicator Data'!AJ90&lt;$AE$194,0,10-($AE$195-'Indicator Data'!AJ90)/($AE$195-$AE$194)*10)))</f>
        <v>6.4333333333333336</v>
      </c>
      <c r="AF88" s="178">
        <f>IF('Indicator Data'!AK90="No data","x",IF('Indicator Data'!AK90&gt;$AF$195,10,IF('Indicator Data'!AK90&lt;$AF$194,0,10-($AF$195-'Indicator Data'!AK90)/($AF$195-$AF$194)*10)))</f>
        <v>10</v>
      </c>
      <c r="AG88" s="178">
        <f>IF('Indicator Data'!AL90="No data","x",IF('Indicator Data'!AL90&gt;$AG$195,10,IF('Indicator Data'!AL90&lt;$AG$194,0,10-($AG$195-'Indicator Data'!AL90)/($AG$195-$AG$194)*10)))</f>
        <v>0.60000000000000142</v>
      </c>
      <c r="AH88" s="171">
        <f t="shared" si="24"/>
        <v>8.120000000000001</v>
      </c>
      <c r="AI88" s="169">
        <f t="shared" si="25"/>
        <v>7.0733333333333333</v>
      </c>
      <c r="AJ88" s="167">
        <f t="shared" si="26"/>
        <v>5.0236985926686595</v>
      </c>
      <c r="AK88" s="163">
        <f t="shared" si="27"/>
        <v>4.9521555338272814</v>
      </c>
    </row>
    <row r="89" spans="1:37" s="104" customFormat="1" x14ac:dyDescent="0.2">
      <c r="A89" s="65" t="s">
        <v>165</v>
      </c>
      <c r="B89" s="69" t="s">
        <v>164</v>
      </c>
      <c r="C89" s="171">
        <f>IF('Indicator Data'!Q91="No data",IF((0.1284*LN('Indicator Data'!AW91)-0.4735)&gt;C$195,0,IF((0.1284*LN('Indicator Data'!AW91)-0.4735)&lt;C$194,10,(C$195-(0.1284*LN('Indicator Data'!AW91)-0.4735))/(C$195-C$194)*10)),IF('Indicator Data'!Q91&gt;C$195,0,IF('Indicator Data'!Q91&lt;C$194,10,(C$195-'Indicator Data'!Q91)/(C$195-C$194)*10)))</f>
        <v>4.8090094071062515</v>
      </c>
      <c r="D89" s="171" t="str">
        <f>IF('Indicator Data'!R91="No data","x",IF('Indicator Data'!R91&gt;D$195,10,IF('Indicator Data'!R91&lt;D$194,0,10-(D$195-'Indicator Data'!R91)/(D$195-D$194)*10)))</f>
        <v>x</v>
      </c>
      <c r="E89" s="169">
        <f t="shared" si="14"/>
        <v>4.8090094071062515</v>
      </c>
      <c r="F89" s="171" t="str">
        <f>IF('Indicator Data'!AC91="No data","x",IF('Indicator Data'!AC91&gt;F$195,10,IF('Indicator Data'!AC91&lt;F$194,0,10-(F$195-'Indicator Data'!AC91)/(F$195-F$194)*10)))</f>
        <v>x</v>
      </c>
      <c r="G89" s="171" t="str">
        <f>IF('Indicator Data'!AD91="No data","x",IF('Indicator Data'!AD91&gt;G$195,10,IF('Indicator Data'!AD91&lt;G$194,0,10-(G$195-'Indicator Data'!AD91)/(G$195-G$194)*10)))</f>
        <v>x</v>
      </c>
      <c r="H89" s="169" t="str">
        <f t="shared" si="15"/>
        <v>x</v>
      </c>
      <c r="I89" s="174">
        <f>SUM(IF('Indicator Data'!S91="No data",0,'Indicator Data'!S91/1000000),SUM('Indicator Data'!T91:U91))</f>
        <v>128.26999999999998</v>
      </c>
      <c r="J89" s="174">
        <f>I89/'Indicator Data'!AX91*1000000</f>
        <v>1253.2364119549391</v>
      </c>
      <c r="K89" s="171">
        <f t="shared" si="16"/>
        <v>10</v>
      </c>
      <c r="L89" s="171">
        <f>IF('Indicator Data'!V91="No data","x",IF('Indicator Data'!V91&gt;L$195,10,IF('Indicator Data'!V91&lt;L$194,0,10-(L$195-'Indicator Data'!V91)/(L$195-L$194)*10)))</f>
        <v>10</v>
      </c>
      <c r="M89" s="169">
        <f t="shared" si="17"/>
        <v>10</v>
      </c>
      <c r="N89" s="161">
        <f t="shared" si="18"/>
        <v>6.5393396047375019</v>
      </c>
      <c r="O89" s="175">
        <f>IF('Indicator Data'!AH91="No data",0,('Indicator Data'!AH91)/1000)</f>
        <v>0</v>
      </c>
      <c r="P89" s="171">
        <f t="shared" si="19"/>
        <v>0</v>
      </c>
      <c r="Q89" s="176">
        <f>O89*1000/'Indicator Data'!AZ91</f>
        <v>0</v>
      </c>
      <c r="R89" s="171">
        <f t="shared" si="20"/>
        <v>0</v>
      </c>
      <c r="S89" s="165">
        <f t="shared" si="21"/>
        <v>0</v>
      </c>
      <c r="T89" s="171">
        <f>IF('Indicator Data'!Z91="No data","x",IF('Indicator Data'!Z91&gt;T$195,10,IF('Indicator Data'!Z91&lt;T$194,0,10-(T$195-'Indicator Data'!Z91)/(T$195-T$194)*10)))</f>
        <v>3.6005174544332164E-2</v>
      </c>
      <c r="U89" s="171">
        <f>IF('Indicator Data'!Y91="No data","x",IF('Indicator Data'!Y91&gt;U$195,10,IF('Indicator Data'!Y91&lt;U$194,0,10-(U$195-'Indicator Data'!Y91)/(U$195-U$194)*10)))</f>
        <v>8.7411250000000003</v>
      </c>
      <c r="V89" s="171">
        <f>IF('Indicator Data'!AB91="No data","x",IF('Indicator Data'!AB91&gt;V$195,10,IF('Indicator Data'!AB91&lt;V$194,0,10-(V$195-'Indicator Data'!AB91)/(V$195-V$194)*10)))</f>
        <v>0</v>
      </c>
      <c r="W89" s="169">
        <f t="shared" si="22"/>
        <v>2.9257100581814441</v>
      </c>
      <c r="X89" s="84" t="s">
        <v>943</v>
      </c>
      <c r="Y89" s="84" t="s">
        <v>944</v>
      </c>
      <c r="Z89" s="85" t="s">
        <v>945</v>
      </c>
      <c r="AA89" s="175">
        <f>('Indicator Data'!AG91+'Indicator Data'!AF91*0.5+'Indicator Data'!AE91*0.25)/1000</f>
        <v>0.22</v>
      </c>
      <c r="AB89" s="177">
        <f>AA89*1000/'Indicator Data'!AX91</f>
        <v>2.1494660530918114E-3</v>
      </c>
      <c r="AC89" s="169">
        <f t="shared" si="23"/>
        <v>0.21494660530917997</v>
      </c>
      <c r="AD89" s="171">
        <f>IF('Indicator Data'!AI91="No data","x",IF('Indicator Data'!AI91&lt;$AD$194,10,IF('Indicator Data'!AI91&gt;$AD$195,0,($AD$195-'Indicator Data'!AI91)/($AD$195-$AD$194)*10)))</f>
        <v>1.8666666666666667</v>
      </c>
      <c r="AE89" s="171">
        <f>IF('Indicator Data'!AJ91="No data","x",IF('Indicator Data'!AJ91&gt;$AE$195,10,IF('Indicator Data'!AJ91&lt;$AE$194,0,10-($AE$195-'Indicator Data'!AJ91)/($AE$195-$AE$194)*10)))</f>
        <v>0</v>
      </c>
      <c r="AF89" s="178" t="str">
        <f>IF('Indicator Data'!AK91="No data","x",IF('Indicator Data'!AK91&gt;$AF$195,10,IF('Indicator Data'!AK91&lt;$AF$194,0,10-($AF$195-'Indicator Data'!AK91)/($AF$195-$AF$194)*10)))</f>
        <v>x</v>
      </c>
      <c r="AG89" s="178" t="str">
        <f>IF('Indicator Data'!AL91="No data","x",IF('Indicator Data'!AL91&gt;$AG$195,10,IF('Indicator Data'!AL91&lt;$AG$194,0,10-($AG$195-'Indicator Data'!AL91)/($AG$195-$AG$194)*10)))</f>
        <v>x</v>
      </c>
      <c r="AH89" s="171" t="str">
        <f t="shared" si="24"/>
        <v>x</v>
      </c>
      <c r="AI89" s="169">
        <f t="shared" si="25"/>
        <v>0.93333333333333335</v>
      </c>
      <c r="AJ89" s="167">
        <f t="shared" si="26"/>
        <v>1.4285809262555147</v>
      </c>
      <c r="AK89" s="163">
        <f t="shared" si="27"/>
        <v>0.73885635524352611</v>
      </c>
    </row>
    <row r="90" spans="1:37" s="104" customFormat="1" x14ac:dyDescent="0.2">
      <c r="A90" s="65" t="s">
        <v>878</v>
      </c>
      <c r="B90" s="69" t="s">
        <v>166</v>
      </c>
      <c r="C90" s="171">
        <f>IF('Indicator Data'!Q92="No data",IF((0.1284*LN('Indicator Data'!AW92)-0.4735)&gt;C$195,0,IF((0.1284*LN('Indicator Data'!AW92)-0.4735)&lt;C$194,10,(C$195-(0.1284*LN('Indicator Data'!AW92)-0.4735))/(C$195-C$194)*10)),IF('Indicator Data'!Q92&gt;C$195,0,IF('Indicator Data'!Q92&lt;C$194,10,(C$195-'Indicator Data'!Q92)/(C$195-C$194)*10)))</f>
        <v>7.0934217600809477</v>
      </c>
      <c r="D90" s="171" t="str">
        <f>IF('Indicator Data'!R92="No data","x",IF('Indicator Data'!R92&gt;D$195,10,IF('Indicator Data'!R92&lt;D$194,0,10-(D$195-'Indicator Data'!R92)/(D$195-D$194)*10)))</f>
        <v>x</v>
      </c>
      <c r="E90" s="169">
        <f t="shared" si="14"/>
        <v>7.0934217600809477</v>
      </c>
      <c r="F90" s="171" t="str">
        <f>IF('Indicator Data'!AC92="No data","x",IF('Indicator Data'!AC92&gt;F$195,10,IF('Indicator Data'!AC92&lt;F$194,0,10-(F$195-'Indicator Data'!AC92)/(F$195-F$194)*10)))</f>
        <v>x</v>
      </c>
      <c r="G90" s="171" t="str">
        <f>IF('Indicator Data'!AD92="No data","x",IF('Indicator Data'!AD92&gt;G$195,10,IF('Indicator Data'!AD92&lt;G$194,0,10-(G$195-'Indicator Data'!AD92)/(G$195-G$194)*10)))</f>
        <v>x</v>
      </c>
      <c r="H90" s="169" t="str">
        <f t="shared" si="15"/>
        <v>x</v>
      </c>
      <c r="I90" s="174">
        <f>SUM(IF('Indicator Data'!S92="No data",0,'Indicator Data'!S92/1000000),SUM('Indicator Data'!T92:U92))</f>
        <v>419.25187</v>
      </c>
      <c r="J90" s="174">
        <f>I90/'Indicator Data'!AX92*1000000</f>
        <v>16.840481484992456</v>
      </c>
      <c r="K90" s="171">
        <f t="shared" si="16"/>
        <v>0.3368096296998484</v>
      </c>
      <c r="L90" s="171">
        <f>IF('Indicator Data'!V92="No data","x",IF('Indicator Data'!V92&gt;L$195,10,IF('Indicator Data'!V92&lt;L$194,0,10-(L$195-'Indicator Data'!V92)/(L$195-L$194)*10)))</f>
        <v>0</v>
      </c>
      <c r="M90" s="169">
        <f t="shared" si="17"/>
        <v>0.1684048148499242</v>
      </c>
      <c r="N90" s="161">
        <f t="shared" si="18"/>
        <v>4.7850827783372729</v>
      </c>
      <c r="O90" s="175">
        <f>IF('Indicator Data'!AH92="No data",0,('Indicator Data'!AH92)/1000)</f>
        <v>0</v>
      </c>
      <c r="P90" s="171">
        <f t="shared" si="19"/>
        <v>0</v>
      </c>
      <c r="Q90" s="176">
        <f>O90*1000/'Indicator Data'!AZ92</f>
        <v>0</v>
      </c>
      <c r="R90" s="171">
        <f t="shared" si="20"/>
        <v>0</v>
      </c>
      <c r="S90" s="165">
        <f t="shared" si="21"/>
        <v>0</v>
      </c>
      <c r="T90" s="171">
        <f>IF('Indicator Data'!Z92="No data","x",IF('Indicator Data'!Z92&gt;T$195,10,IF('Indicator Data'!Z92&lt;T$194,0,10-(T$195-'Indicator Data'!Z92)/(T$195-T$194)*10)))</f>
        <v>5.3613376583268035E-3</v>
      </c>
      <c r="U90" s="171">
        <f>IF('Indicator Data'!Y92="No data","x",IF('Indicator Data'!Y92&gt;U$195,10,IF('Indicator Data'!Y92&lt;U$194,0,10-(U$195-'Indicator Data'!Y92)/(U$195-U$194)*10)))</f>
        <v>4.1975457516339869</v>
      </c>
      <c r="V90" s="171">
        <f>IF('Indicator Data'!AB92="No data","x",IF('Indicator Data'!AB92&gt;V$195,10,IF('Indicator Data'!AB92&lt;V$194,0,10-(V$195-'Indicator Data'!AB92)/(V$195-V$194)*10)))</f>
        <v>8.1632184808135833E-3</v>
      </c>
      <c r="W90" s="169">
        <f t="shared" si="22"/>
        <v>1.4036901025910424</v>
      </c>
      <c r="X90" s="84" t="s">
        <v>943</v>
      </c>
      <c r="Y90" s="84" t="s">
        <v>944</v>
      </c>
      <c r="Z90" s="85" t="s">
        <v>945</v>
      </c>
      <c r="AA90" s="175">
        <f>('Indicator Data'!AG92+'Indicator Data'!AF92*0.5+'Indicator Data'!AE92*0.25)/1000</f>
        <v>1208.7325000000001</v>
      </c>
      <c r="AB90" s="177">
        <f>AA90*1000/'Indicator Data'!AX92</f>
        <v>4.8552287403175194E-2</v>
      </c>
      <c r="AC90" s="169">
        <f t="shared" si="23"/>
        <v>4.8552287403175187</v>
      </c>
      <c r="AD90" s="171">
        <f>IF('Indicator Data'!AI92="No data","x",IF('Indicator Data'!AI92&lt;$AD$194,10,IF('Indicator Data'!AI92&gt;$AD$195,0,($AD$195-'Indicator Data'!AI92)/($AD$195-$AD$194)*10)))</f>
        <v>7.7333333333333334</v>
      </c>
      <c r="AE90" s="171">
        <f>IF('Indicator Data'!AJ92="No data","x",IF('Indicator Data'!AJ92&gt;$AE$195,10,IF('Indicator Data'!AJ92&lt;$AE$194,0,10-($AE$195-'Indicator Data'!AJ92)/($AE$195-$AE$194)*10)))</f>
        <v>10</v>
      </c>
      <c r="AF90" s="178" t="str">
        <f>IF('Indicator Data'!AK92="No data","x",IF('Indicator Data'!AK92&gt;$AF$195,10,IF('Indicator Data'!AK92&lt;$AF$194,0,10-($AF$195-'Indicator Data'!AK92)/($AF$195-$AF$194)*10)))</f>
        <v>x</v>
      </c>
      <c r="AG90" s="178" t="str">
        <f>IF('Indicator Data'!AL92="No data","x",IF('Indicator Data'!AL92&gt;$AG$195,10,IF('Indicator Data'!AL92&lt;$AG$194,0,10-($AG$195-'Indicator Data'!AL92)/($AG$195-$AG$194)*10)))</f>
        <v>x</v>
      </c>
      <c r="AH90" s="171" t="str">
        <f t="shared" si="24"/>
        <v>x</v>
      </c>
      <c r="AI90" s="169">
        <f t="shared" si="25"/>
        <v>8.8666666666666671</v>
      </c>
      <c r="AJ90" s="167">
        <f t="shared" si="26"/>
        <v>5.9647479084233987</v>
      </c>
      <c r="AK90" s="163">
        <f t="shared" si="27"/>
        <v>3.5492453781589046</v>
      </c>
    </row>
    <row r="91" spans="1:37" s="104" customFormat="1" x14ac:dyDescent="0.2">
      <c r="A91" s="65" t="s">
        <v>883</v>
      </c>
      <c r="B91" s="69" t="s">
        <v>297</v>
      </c>
      <c r="C91" s="171">
        <f>IF('Indicator Data'!Q93="No data",IF((0.1284*LN('Indicator Data'!AW93)-0.4735)&gt;C$195,0,IF((0.1284*LN('Indicator Data'!AW93)-0.4735)&lt;C$194,10,(C$195-(0.1284*LN('Indicator Data'!AW93)-0.4735))/(C$195-C$194)*10)),IF('Indicator Data'!Q93&gt;C$195,0,IF('Indicator Data'!Q93&lt;C$194,10,(C$195-'Indicator Data'!Q93)/(C$195-C$194)*10)))</f>
        <v>4.0271107921848568</v>
      </c>
      <c r="D91" s="171">
        <f>IF('Indicator Data'!R93="No data","x",IF('Indicator Data'!R93&gt;D$195,10,IF('Indicator Data'!R93&lt;D$194,0,10-(D$195-'Indicator Data'!R93)/(D$195-D$194)*10)))</f>
        <v>10</v>
      </c>
      <c r="E91" s="169">
        <f t="shared" si="14"/>
        <v>8.3055609929571652</v>
      </c>
      <c r="F91" s="171">
        <f>IF('Indicator Data'!AC93="No data","x",IF('Indicator Data'!AC93&gt;F$195,10,IF('Indicator Data'!AC93&lt;F$194,0,10-(F$195-'Indicator Data'!AC93)/(F$195-F$194)*10)))</f>
        <v>3.9698502552066373</v>
      </c>
      <c r="G91" s="171" t="str">
        <f>IF('Indicator Data'!AD93="No data","x",IF('Indicator Data'!AD93&gt;G$195,10,IF('Indicator Data'!AD93&lt;G$194,0,10-(G$195-'Indicator Data'!AD93)/(G$195-G$194)*10)))</f>
        <v>x</v>
      </c>
      <c r="H91" s="169">
        <f t="shared" si="15"/>
        <v>3.9698502552066373</v>
      </c>
      <c r="I91" s="174">
        <f>SUM(IF('Indicator Data'!S93="No data",0,'Indicator Data'!S93/1000000),SUM('Indicator Data'!T93:U93))</f>
        <v>0</v>
      </c>
      <c r="J91" s="174">
        <f>I91/'Indicator Data'!AX93*1000000</f>
        <v>0</v>
      </c>
      <c r="K91" s="171">
        <f t="shared" si="16"/>
        <v>0</v>
      </c>
      <c r="L91" s="171">
        <f>IF('Indicator Data'!V93="No data","x",IF('Indicator Data'!V93&gt;L$195,10,IF('Indicator Data'!V93&lt;L$194,0,10-(L$195-'Indicator Data'!V93)/(L$195-L$194)*10)))</f>
        <v>0</v>
      </c>
      <c r="M91" s="169">
        <f t="shared" si="17"/>
        <v>0</v>
      </c>
      <c r="N91" s="161">
        <f t="shared" si="18"/>
        <v>5.1452430602802419</v>
      </c>
      <c r="O91" s="175">
        <f>IF('Indicator Data'!AH93="No data",0,('Indicator Data'!AH93)/1000)</f>
        <v>6.2759999999999996E-2</v>
      </c>
      <c r="P91" s="171">
        <f t="shared" si="19"/>
        <v>0</v>
      </c>
      <c r="Q91" s="176">
        <f>O91*1000/'Indicator Data'!AZ93</f>
        <v>7.4549017642079665E-6</v>
      </c>
      <c r="R91" s="171">
        <f t="shared" si="20"/>
        <v>0</v>
      </c>
      <c r="S91" s="165">
        <f t="shared" si="21"/>
        <v>0</v>
      </c>
      <c r="T91" s="171">
        <f>IF('Indicator Data'!Z93="No data","x",IF('Indicator Data'!Z93&gt;T$195,10,IF('Indicator Data'!Z93&lt;T$194,0,10-(T$195-'Indicator Data'!Z93)/(T$195-T$194)*10)))</f>
        <v>1.9219431572444989E-2</v>
      </c>
      <c r="U91" s="171">
        <f>IF('Indicator Data'!Y93="No data","x",IF('Indicator Data'!Y93&gt;U$195,10,IF('Indicator Data'!Y93&lt;U$194,0,10-(U$195-'Indicator Data'!Y93)/(U$195-U$194)*10)))</f>
        <v>2.0091976307189539</v>
      </c>
      <c r="V91" s="171">
        <f>IF('Indicator Data'!AB93="No data","x",IF('Indicator Data'!AB93&gt;V$195,10,IF('Indicator Data'!AB93&lt;V$194,0,10-(V$195-'Indicator Data'!AB93)/(V$195-V$194)*10)))</f>
        <v>2.223898981981165E-4</v>
      </c>
      <c r="W91" s="169">
        <f t="shared" si="22"/>
        <v>0.67621315072986565</v>
      </c>
      <c r="X91" s="84" t="s">
        <v>943</v>
      </c>
      <c r="Y91" s="84" t="s">
        <v>944</v>
      </c>
      <c r="Z91" s="85" t="s">
        <v>945</v>
      </c>
      <c r="AA91" s="175">
        <f>('Indicator Data'!AG93+'Indicator Data'!AF93*0.5+'Indicator Data'!AE93*0.25)/1000</f>
        <v>0.88100000000000001</v>
      </c>
      <c r="AB91" s="177">
        <f>AA91*1000/'Indicator Data'!AX93</f>
        <v>1.7542927254259682E-5</v>
      </c>
      <c r="AC91" s="169">
        <f t="shared" si="23"/>
        <v>1.7542927254261542E-3</v>
      </c>
      <c r="AD91" s="171">
        <f>IF('Indicator Data'!AI93="No data","x",IF('Indicator Data'!AI93&lt;$AD$194,10,IF('Indicator Data'!AI93&gt;$AD$195,0,($AD$195-'Indicator Data'!AI93)/($AD$195-$AD$194)*10)))</f>
        <v>1.7333333333333334</v>
      </c>
      <c r="AE91" s="171">
        <f>IF('Indicator Data'!AJ93="No data","x",IF('Indicator Data'!AJ93&gt;$AE$195,10,IF('Indicator Data'!AJ93&lt;$AE$194,0,10-($AE$195-'Indicator Data'!AJ93)/($AE$195-$AE$194)*10)))</f>
        <v>0</v>
      </c>
      <c r="AF91" s="178">
        <f>IF('Indicator Data'!AK93="No data","x",IF('Indicator Data'!AK93&gt;$AF$195,10,IF('Indicator Data'!AK93&lt;$AF$194,0,10-($AF$195-'Indicator Data'!AK93)/($AF$195-$AF$194)*10)))</f>
        <v>6.666666666666667</v>
      </c>
      <c r="AG91" s="178">
        <f>IF('Indicator Data'!AL93="No data","x",IF('Indicator Data'!AL93&gt;$AG$195,10,IF('Indicator Data'!AL93&lt;$AG$194,0,10-($AG$195-'Indicator Data'!AL93)/($AG$195-$AG$194)*10)))</f>
        <v>1.259999999999998</v>
      </c>
      <c r="AH91" s="171">
        <f t="shared" si="24"/>
        <v>5.5853333333333337</v>
      </c>
      <c r="AI91" s="169">
        <f t="shared" si="25"/>
        <v>2.4395555555555557</v>
      </c>
      <c r="AJ91" s="167">
        <f t="shared" si="26"/>
        <v>1.0936412503291946</v>
      </c>
      <c r="AK91" s="163">
        <f t="shared" si="27"/>
        <v>0.56098216993913042</v>
      </c>
    </row>
    <row r="92" spans="1:37" s="104" customFormat="1" x14ac:dyDescent="0.2">
      <c r="A92" s="65" t="s">
        <v>168</v>
      </c>
      <c r="B92" s="69" t="s">
        <v>167</v>
      </c>
      <c r="C92" s="171">
        <f>IF('Indicator Data'!Q94="No data",IF((0.1284*LN('Indicator Data'!AW94)-0.4735)&gt;C$195,0,IF((0.1284*LN('Indicator Data'!AW94)-0.4735)&lt;C$194,10,(C$195-(0.1284*LN('Indicator Data'!AW94)-0.4735))/(C$195-C$194)*10)),IF('Indicator Data'!Q94&gt;C$195,0,IF('Indicator Data'!Q94&lt;C$194,10,(C$195-'Indicator Data'!Q94)/(C$195-C$194)*10)))</f>
        <v>5.9080957190125272</v>
      </c>
      <c r="D92" s="171" t="str">
        <f>IF('Indicator Data'!R94="No data","x",IF('Indicator Data'!R94&gt;D$195,10,IF('Indicator Data'!R94&lt;D$194,0,10-(D$195-'Indicator Data'!R94)/(D$195-D$194)*10)))</f>
        <v>x</v>
      </c>
      <c r="E92" s="169">
        <f t="shared" si="14"/>
        <v>5.9080957190125272</v>
      </c>
      <c r="F92" s="171">
        <f>IF('Indicator Data'!AC94="No data","x",IF('Indicator Data'!AC94&gt;F$195,10,IF('Indicator Data'!AC94&lt;F$194,0,10-(F$195-'Indicator Data'!AC94)/(F$195-F$194)*10)))</f>
        <v>7.093033446767663</v>
      </c>
      <c r="G92" s="171" t="str">
        <f>IF('Indicator Data'!AD94="No data","x",IF('Indicator Data'!AD94&gt;G$195,10,IF('Indicator Data'!AD94&lt;G$194,0,10-(G$195-'Indicator Data'!AD94)/(G$195-G$194)*10)))</f>
        <v>x</v>
      </c>
      <c r="H92" s="169">
        <f t="shared" si="15"/>
        <v>7.093033446767663</v>
      </c>
      <c r="I92" s="174">
        <f>SUM(IF('Indicator Data'!S94="No data",0,'Indicator Data'!S94/1000000),SUM('Indicator Data'!T94:U94))</f>
        <v>0</v>
      </c>
      <c r="J92" s="174">
        <f>I92/'Indicator Data'!AX94*1000000</f>
        <v>0</v>
      </c>
      <c r="K92" s="171">
        <f t="shared" si="16"/>
        <v>0</v>
      </c>
      <c r="L92" s="171">
        <f>IF('Indicator Data'!V94="No data","x",IF('Indicator Data'!V94&gt;L$195,10,IF('Indicator Data'!V94&lt;L$194,0,10-(L$195-'Indicator Data'!V94)/(L$195-L$194)*10)))</f>
        <v>0</v>
      </c>
      <c r="M92" s="169">
        <f t="shared" si="17"/>
        <v>0</v>
      </c>
      <c r="N92" s="161">
        <f t="shared" si="18"/>
        <v>4.7273062211981793</v>
      </c>
      <c r="O92" s="175">
        <f>IF('Indicator Data'!AH94="No data",0,('Indicator Data'!AH94)/1000)</f>
        <v>3.7866</v>
      </c>
      <c r="P92" s="171">
        <f t="shared" si="19"/>
        <v>1.9274981018613975</v>
      </c>
      <c r="Q92" s="176">
        <f>O92*1000/'Indicator Data'!AZ94</f>
        <v>2.9335295940502017E-2</v>
      </c>
      <c r="R92" s="171">
        <f t="shared" si="20"/>
        <v>7.3398551509839773</v>
      </c>
      <c r="S92" s="165">
        <f t="shared" si="21"/>
        <v>4.6336766264226874</v>
      </c>
      <c r="T92" s="171">
        <f>IF('Indicator Data'!Z94="No data","x",IF('Indicator Data'!Z94&gt;T$195,10,IF('Indicator Data'!Z94&lt;T$194,0,10-(T$195-'Indicator Data'!Z94)/(T$195-T$194)*10)))</f>
        <v>1.0717177942540346E-2</v>
      </c>
      <c r="U92" s="171">
        <f>IF('Indicator Data'!Y94="No data","x",IF('Indicator Data'!Y94&gt;U$195,10,IF('Indicator Data'!Y94&lt;U$194,0,10-(U$195-'Indicator Data'!Y94)/(U$195-U$194)*10)))</f>
        <v>0.93594338235294039</v>
      </c>
      <c r="V92" s="171">
        <f>IF('Indicator Data'!AB94="No data","x",IF('Indicator Data'!AB94&gt;V$195,10,IF('Indicator Data'!AB94&lt;V$194,0,10-(V$195-'Indicator Data'!AB94)/(V$195-V$194)*10)))</f>
        <v>0</v>
      </c>
      <c r="W92" s="169">
        <f t="shared" si="22"/>
        <v>0.31555352009849358</v>
      </c>
      <c r="X92" s="84" t="s">
        <v>943</v>
      </c>
      <c r="Y92" s="84" t="s">
        <v>944</v>
      </c>
      <c r="Z92" s="85" t="s">
        <v>945</v>
      </c>
      <c r="AA92" s="175">
        <f>('Indicator Data'!AG94+'Indicator Data'!AF94*0.5+'Indicator Data'!AE94*0.25)/1000</f>
        <v>0</v>
      </c>
      <c r="AB92" s="177">
        <f>AA92*1000/'Indicator Data'!AX94</f>
        <v>0</v>
      </c>
      <c r="AC92" s="169">
        <f t="shared" si="23"/>
        <v>0</v>
      </c>
      <c r="AD92" s="171">
        <f>IF('Indicator Data'!AI94="No data","x",IF('Indicator Data'!AI94&lt;$AD$194,10,IF('Indicator Data'!AI94&gt;$AD$195,0,($AD$195-'Indicator Data'!AI94)/($AD$195-$AD$194)*10)))</f>
        <v>1.7333333333333334</v>
      </c>
      <c r="AE92" s="171">
        <f>IF('Indicator Data'!AJ94="No data","x",IF('Indicator Data'!AJ94&gt;$AE$195,10,IF('Indicator Data'!AJ94&lt;$AE$194,0,10-($AE$195-'Indicator Data'!AJ94)/($AE$195-$AE$194)*10)))</f>
        <v>0</v>
      </c>
      <c r="AF92" s="178">
        <f>IF('Indicator Data'!AK94="No data","x",IF('Indicator Data'!AK94&gt;$AF$195,10,IF('Indicator Data'!AK94&lt;$AF$194,0,10-($AF$195-'Indicator Data'!AK94)/($AF$195-$AF$194)*10)))</f>
        <v>0</v>
      </c>
      <c r="AG92" s="178">
        <f>IF('Indicator Data'!AL94="No data","x",IF('Indicator Data'!AL94&gt;$AG$195,10,IF('Indicator Data'!AL94&lt;$AG$194,0,10-($AG$195-'Indicator Data'!AL94)/($AG$195-$AG$194)*10)))</f>
        <v>0.54000000000000092</v>
      </c>
      <c r="AH92" s="171">
        <f t="shared" si="24"/>
        <v>0.10800000000000019</v>
      </c>
      <c r="AI92" s="169">
        <f t="shared" si="25"/>
        <v>0.61377777777777787</v>
      </c>
      <c r="AJ92" s="167">
        <f t="shared" si="26"/>
        <v>0.31268355489620897</v>
      </c>
      <c r="AK92" s="163">
        <f t="shared" si="27"/>
        <v>2.7477321867148143</v>
      </c>
    </row>
    <row r="93" spans="1:37" s="104" customFormat="1" x14ac:dyDescent="0.2">
      <c r="A93" s="65" t="s">
        <v>170</v>
      </c>
      <c r="B93" s="69" t="s">
        <v>169</v>
      </c>
      <c r="C93" s="171">
        <f>IF('Indicator Data'!Q95="No data",IF((0.1284*LN('Indicator Data'!AW95)-0.4735)&gt;C$195,0,IF((0.1284*LN('Indicator Data'!AW95)-0.4735)&lt;C$194,10,(C$195-(0.1284*LN('Indicator Data'!AW95)-0.4735))/(C$195-C$194)*10)),IF('Indicator Data'!Q95&gt;C$195,0,IF('Indicator Data'!Q95&lt;C$194,10,(C$195-'Indicator Data'!Q95)/(C$195-C$194)*10)))</f>
        <v>6.988597407269717</v>
      </c>
      <c r="D93" s="171">
        <f>IF('Indicator Data'!R95="No data","x",IF('Indicator Data'!R95&gt;D$195,10,IF('Indicator Data'!R95&lt;D$194,0,10-(D$195-'Indicator Data'!R95)/(D$195-D$194)*10)))</f>
        <v>1.3148605862454019</v>
      </c>
      <c r="E93" s="169">
        <f t="shared" si="14"/>
        <v>4.7561778278246267</v>
      </c>
      <c r="F93" s="171">
        <f>IF('Indicator Data'!AC95="No data","x",IF('Indicator Data'!AC95&gt;F$195,10,IF('Indicator Data'!AC95&lt;F$194,0,10-(F$195-'Indicator Data'!AC95)/(F$195-F$194)*10)))</f>
        <v>2.2286969795228559</v>
      </c>
      <c r="G93" s="171">
        <f>IF('Indicator Data'!AD95="No data","x",IF('Indicator Data'!AD95&gt;G$195,10,IF('Indicator Data'!AD95&lt;G$194,0,10-(G$195-'Indicator Data'!AD95)/(G$195-G$194)*10)))</f>
        <v>2.0999999999999996</v>
      </c>
      <c r="H93" s="169">
        <f t="shared" si="15"/>
        <v>2.1643484897614278</v>
      </c>
      <c r="I93" s="174">
        <f>SUM(IF('Indicator Data'!S95="No data",0,'Indicator Data'!S95/1000000),SUM('Indicator Data'!T95:U95))</f>
        <v>1014.349743</v>
      </c>
      <c r="J93" s="174">
        <f>I93/'Indicator Data'!AX95*1000000</f>
        <v>177.34937372147914</v>
      </c>
      <c r="K93" s="171">
        <f t="shared" si="16"/>
        <v>3.5469874744295824</v>
      </c>
      <c r="L93" s="171">
        <f>IF('Indicator Data'!V95="No data","x",IF('Indicator Data'!V95&gt;L$195,10,IF('Indicator Data'!V95&lt;L$194,0,10-(L$195-'Indicator Data'!V95)/(L$195-L$194)*10)))</f>
        <v>4.8798468787079505</v>
      </c>
      <c r="M93" s="169">
        <f t="shared" si="17"/>
        <v>4.2134171765687665</v>
      </c>
      <c r="N93" s="161">
        <f t="shared" si="18"/>
        <v>3.972530330494862</v>
      </c>
      <c r="O93" s="175">
        <f>IF('Indicator Data'!AH95="No data",0,('Indicator Data'!AH95)/1000)</f>
        <v>1.7176600000000002</v>
      </c>
      <c r="P93" s="171">
        <f t="shared" si="19"/>
        <v>0.78312400713177155</v>
      </c>
      <c r="Q93" s="176">
        <f>O93*1000/'Indicator Data'!AZ95</f>
        <v>4.7948123148900288E-3</v>
      </c>
      <c r="R93" s="171">
        <f t="shared" si="20"/>
        <v>4.6954387319148276</v>
      </c>
      <c r="S93" s="165">
        <f t="shared" si="21"/>
        <v>2.7392813695232996</v>
      </c>
      <c r="T93" s="171">
        <f>IF('Indicator Data'!Z95="No data","x",IF('Indicator Data'!Z95&gt;T$195,10,IF('Indicator Data'!Z95&lt;T$194,0,10-(T$195-'Indicator Data'!Z95)/(T$195-T$194)*10)))</f>
        <v>0.97617794253938861</v>
      </c>
      <c r="U93" s="171">
        <f>IF('Indicator Data'!Y95="No data","x",IF('Indicator Data'!Y95&gt;U$195,10,IF('Indicator Data'!Y95&lt;U$194,0,10-(U$195-'Indicator Data'!Y95)/(U$195-U$194)*10)))</f>
        <v>0.9461168300653604</v>
      </c>
      <c r="V93" s="171">
        <f>IF('Indicator Data'!AB95="No data","x",IF('Indicator Data'!AB95&gt;V$195,10,IF('Indicator Data'!AB95&lt;V$194,0,10-(V$195-'Indicator Data'!AB95)/(V$195-V$194)*10)))</f>
        <v>3.6592697729176393E-4</v>
      </c>
      <c r="W93" s="169">
        <f t="shared" si="22"/>
        <v>0.64088689986068026</v>
      </c>
      <c r="X93" s="84" t="s">
        <v>943</v>
      </c>
      <c r="Y93" s="84" t="s">
        <v>944</v>
      </c>
      <c r="Z93" s="85" t="s">
        <v>945</v>
      </c>
      <c r="AA93" s="175">
        <f>('Indicator Data'!AG95+'Indicator Data'!AF95*0.5+'Indicator Data'!AE95*0.25)/1000</f>
        <v>2.7625000000000002</v>
      </c>
      <c r="AB93" s="177">
        <f>AA93*1000/'Indicator Data'!AX95</f>
        <v>4.8299676545152548E-4</v>
      </c>
      <c r="AC93" s="169">
        <f t="shared" si="23"/>
        <v>4.8299676545152437E-2</v>
      </c>
      <c r="AD93" s="171">
        <f>IF('Indicator Data'!AI95="No data","x",IF('Indicator Data'!AI95&lt;$AD$194,10,IF('Indicator Data'!AI95&gt;$AD$195,0,($AD$195-'Indicator Data'!AI95)/($AD$195-$AD$194)*10)))</f>
        <v>3.5999999999999996</v>
      </c>
      <c r="AE93" s="171">
        <f>IF('Indicator Data'!AJ95="No data","x",IF('Indicator Data'!AJ95&gt;$AE$195,10,IF('Indicator Data'!AJ95&lt;$AE$194,0,10-($AE$195-'Indicator Data'!AJ95)/($AE$195-$AE$194)*10)))</f>
        <v>0.33333333333333393</v>
      </c>
      <c r="AF93" s="178" t="str">
        <f>IF('Indicator Data'!AK95="No data","x",IF('Indicator Data'!AK95&gt;$AF$195,10,IF('Indicator Data'!AK95&lt;$AF$194,0,10-($AF$195-'Indicator Data'!AK95)/($AF$195-$AF$194)*10)))</f>
        <v>x</v>
      </c>
      <c r="AG93" s="178" t="str">
        <f>IF('Indicator Data'!AL95="No data","x",IF('Indicator Data'!AL95&gt;$AG$195,10,IF('Indicator Data'!AL95&lt;$AG$194,0,10-($AG$195-'Indicator Data'!AL95)/($AG$195-$AG$194)*10)))</f>
        <v>x</v>
      </c>
      <c r="AH93" s="171" t="str">
        <f t="shared" si="24"/>
        <v>x</v>
      </c>
      <c r="AI93" s="169">
        <f t="shared" si="25"/>
        <v>1.9666666666666668</v>
      </c>
      <c r="AJ93" s="167">
        <f t="shared" si="26"/>
        <v>0.91754198166254253</v>
      </c>
      <c r="AK93" s="163">
        <f t="shared" si="27"/>
        <v>1.8732095522694654</v>
      </c>
    </row>
    <row r="94" spans="1:37" s="104" customFormat="1" x14ac:dyDescent="0.2">
      <c r="A94" s="65" t="s">
        <v>882</v>
      </c>
      <c r="B94" s="69" t="s">
        <v>171</v>
      </c>
      <c r="C94" s="171">
        <f>IF('Indicator Data'!Q96="No data",IF((0.1284*LN('Indicator Data'!AW96)-0.4735)&gt;C$195,0,IF((0.1284*LN('Indicator Data'!AW96)-0.4735)&lt;C$194,10,(C$195-(0.1284*LN('Indicator Data'!AW96)-0.4735))/(C$195-C$194)*10)),IF('Indicator Data'!Q96&gt;C$195,0,IF('Indicator Data'!Q96&lt;C$194,10,(C$195-'Indicator Data'!Q96)/(C$195-C$194)*10)))</f>
        <v>9.7485303047977219</v>
      </c>
      <c r="D94" s="171">
        <f>IF('Indicator Data'!R96="No data","x",IF('Indicator Data'!R96&gt;D$195,10,IF('Indicator Data'!R96&lt;D$194,0,10-(D$195-'Indicator Data'!R96)/(D$195-D$194)*10)))</f>
        <v>10</v>
      </c>
      <c r="E94" s="169">
        <f t="shared" si="14"/>
        <v>9.8806727040051143</v>
      </c>
      <c r="F94" s="171">
        <f>IF('Indicator Data'!AC96="No data","x",IF('Indicator Data'!AC96&gt;F$195,10,IF('Indicator Data'!AC96&lt;F$194,0,10-(F$195-'Indicator Data'!AC96)/(F$195-F$194)*10)))</f>
        <v>9.5650482718879442</v>
      </c>
      <c r="G94" s="171">
        <f>IF('Indicator Data'!AD96="No data","x",IF('Indicator Data'!AD96&gt;G$195,10,IF('Indicator Data'!AD96&lt;G$194,0,10-(G$195-'Indicator Data'!AD96)/(G$195-G$194)*10)))</f>
        <v>2.9350000000000005</v>
      </c>
      <c r="H94" s="169">
        <f t="shared" si="15"/>
        <v>6.2500241359439723</v>
      </c>
      <c r="I94" s="174">
        <f>SUM(IF('Indicator Data'!S96="No data",0,'Indicator Data'!S96/1000000),SUM('Indicator Data'!T96:U96))</f>
        <v>827.15915800000005</v>
      </c>
      <c r="J94" s="174">
        <f>I94/'Indicator Data'!AX96*1000000</f>
        <v>122.18500952844923</v>
      </c>
      <c r="K94" s="171">
        <f t="shared" si="16"/>
        <v>2.4437001905689835</v>
      </c>
      <c r="L94" s="171">
        <f>IF('Indicator Data'!V96="No data","x",IF('Indicator Data'!V96&gt;L$195,10,IF('Indicator Data'!V96&lt;L$194,0,10-(L$195-'Indicator Data'!V96)/(L$195-L$194)*10)))</f>
        <v>3.1098908880651299</v>
      </c>
      <c r="M94" s="169">
        <f t="shared" si="17"/>
        <v>2.7767955393170567</v>
      </c>
      <c r="N94" s="161">
        <f t="shared" si="18"/>
        <v>7.1970412708178149</v>
      </c>
      <c r="O94" s="175">
        <f>IF('Indicator Data'!AH96="No data",0,('Indicator Data'!AH96)/1000)</f>
        <v>0</v>
      </c>
      <c r="P94" s="171">
        <f t="shared" si="19"/>
        <v>0</v>
      </c>
      <c r="Q94" s="176">
        <f>O94*1000/'Indicator Data'!AZ96</f>
        <v>0</v>
      </c>
      <c r="R94" s="171">
        <f t="shared" si="20"/>
        <v>0</v>
      </c>
      <c r="S94" s="165">
        <f t="shared" si="21"/>
        <v>0</v>
      </c>
      <c r="T94" s="171">
        <f>IF('Indicator Data'!Z96="No data","x",IF('Indicator Data'!Z96&gt;T$195,10,IF('Indicator Data'!Z96&lt;T$194,0,10-(T$195-'Indicator Data'!Z96)/(T$195-T$194)*10)))</f>
        <v>2.171562712388031E-2</v>
      </c>
      <c r="U94" s="171">
        <f>IF('Indicator Data'!Y96="No data","x",IF('Indicator Data'!Y96&gt;U$195,10,IF('Indicator Data'!Y96&lt;U$194,0,10-(U$195-'Indicator Data'!Y96)/(U$195-U$194)*10)))</f>
        <v>10</v>
      </c>
      <c r="V94" s="171">
        <f>IF('Indicator Data'!AB96="No data","x",IF('Indicator Data'!AB96&gt;V$195,10,IF('Indicator Data'!AB96&lt;V$194,0,10-(V$195-'Indicator Data'!AB96)/(V$195-V$194)*10)))</f>
        <v>0.73221025841816711</v>
      </c>
      <c r="W94" s="169">
        <f t="shared" si="22"/>
        <v>3.5846419618473493</v>
      </c>
      <c r="X94" s="84" t="s">
        <v>943</v>
      </c>
      <c r="Y94" s="84" t="s">
        <v>944</v>
      </c>
      <c r="Z94" s="85" t="s">
        <v>945</v>
      </c>
      <c r="AA94" s="175">
        <f>('Indicator Data'!AG96+'Indicator Data'!AF96*0.5+'Indicator Data'!AE96*0.25)/1000</f>
        <v>76.259</v>
      </c>
      <c r="AB94" s="177">
        <f>AA94*1000/'Indicator Data'!AX96</f>
        <v>1.1264708310985066E-2</v>
      </c>
      <c r="AC94" s="169">
        <f t="shared" si="23"/>
        <v>1.1264708310985068</v>
      </c>
      <c r="AD94" s="171">
        <f>IF('Indicator Data'!AI96="No data","x",IF('Indicator Data'!AI96&lt;$AD$194,10,IF('Indicator Data'!AI96&gt;$AD$195,0,($AD$195-'Indicator Data'!AI96)/($AD$195-$AD$194)*10)))</f>
        <v>6.4</v>
      </c>
      <c r="AE94" s="171">
        <f>IF('Indicator Data'!AJ96="No data","x",IF('Indicator Data'!AJ96&gt;$AE$195,10,IF('Indicator Data'!AJ96&lt;$AE$194,0,10-($AE$195-'Indicator Data'!AJ96)/($AE$195-$AE$194)*10)))</f>
        <v>5.6</v>
      </c>
      <c r="AF94" s="178">
        <f>IF('Indicator Data'!AK96="No data","x",IF('Indicator Data'!AK96&gt;$AF$195,10,IF('Indicator Data'!AK96&lt;$AF$194,0,10-($AF$195-'Indicator Data'!AK96)/($AF$195-$AF$194)*10)))</f>
        <v>8.0666666666666664</v>
      </c>
      <c r="AG94" s="178">
        <f>IF('Indicator Data'!AL96="No data","x",IF('Indicator Data'!AL96&gt;$AG$195,10,IF('Indicator Data'!AL96&lt;$AG$194,0,10-($AG$195-'Indicator Data'!AL96)/($AG$195-$AG$194)*10)))</f>
        <v>0.35999999999999943</v>
      </c>
      <c r="AH94" s="171">
        <f t="shared" si="24"/>
        <v>6.5253333333333332</v>
      </c>
      <c r="AI94" s="169">
        <f t="shared" si="25"/>
        <v>6.1751111111111117</v>
      </c>
      <c r="AJ94" s="167">
        <f t="shared" si="26"/>
        <v>3.9260088545349268</v>
      </c>
      <c r="AK94" s="163">
        <f t="shared" si="27"/>
        <v>2.1760974279927048</v>
      </c>
    </row>
    <row r="95" spans="1:37" s="104" customFormat="1" x14ac:dyDescent="0.2">
      <c r="A95" s="65" t="s">
        <v>379</v>
      </c>
      <c r="B95" s="69" t="s">
        <v>172</v>
      </c>
      <c r="C95" s="171">
        <f>IF('Indicator Data'!Q97="No data",IF((0.1284*LN('Indicator Data'!AW97)-0.4735)&gt;C$195,0,IF((0.1284*LN('Indicator Data'!AW97)-0.4735)&lt;C$194,10,(C$195-(0.1284*LN('Indicator Data'!AW97)-0.4735))/(C$195-C$194)*10)),IF('Indicator Data'!Q97&gt;C$195,0,IF('Indicator Data'!Q97&lt;C$194,10,(C$195-'Indicator Data'!Q97)/(C$195-C$194)*10)))</f>
        <v>4.4972937579182091</v>
      </c>
      <c r="D95" s="171">
        <f>IF('Indicator Data'!R97="No data","x",IF('Indicator Data'!R97&gt;D$195,10,IF('Indicator Data'!R97&lt;D$194,0,10-(D$195-'Indicator Data'!R97)/(D$195-D$194)*10)))</f>
        <v>1.1469474295804698</v>
      </c>
      <c r="E95" s="169">
        <f t="shared" si="14"/>
        <v>2.9931582492769264</v>
      </c>
      <c r="F95" s="171">
        <f>IF('Indicator Data'!AC97="No data","x",IF('Indicator Data'!AC97&gt;F$195,10,IF('Indicator Data'!AC97&lt;F$194,0,10-(F$195-'Indicator Data'!AC97)/(F$195-F$194)*10)))</f>
        <v>0.89703105715765474</v>
      </c>
      <c r="G95" s="171">
        <f>IF('Indicator Data'!AD97="No data","x",IF('Indicator Data'!AD97&gt;G$195,10,IF('Indicator Data'!AD97&lt;G$194,0,10-(G$195-'Indicator Data'!AD97)/(G$195-G$194)*10)))</f>
        <v>2.4499999999999993</v>
      </c>
      <c r="H95" s="169">
        <f t="shared" si="15"/>
        <v>1.673515528578827</v>
      </c>
      <c r="I95" s="174">
        <f>SUM(IF('Indicator Data'!S97="No data",0,'Indicator Data'!S97/1000000),SUM('Indicator Data'!T97:U97))</f>
        <v>0</v>
      </c>
      <c r="J95" s="174">
        <f>I95/'Indicator Data'!AX97*1000000</f>
        <v>0</v>
      </c>
      <c r="K95" s="171">
        <f t="shared" si="16"/>
        <v>0</v>
      </c>
      <c r="L95" s="171">
        <f>IF('Indicator Data'!V97="No data","x",IF('Indicator Data'!V97&gt;L$195,10,IF('Indicator Data'!V97&lt;L$194,0,10-(L$195-'Indicator Data'!V97)/(L$195-L$194)*10)))</f>
        <v>0</v>
      </c>
      <c r="M95" s="169">
        <f t="shared" si="17"/>
        <v>0</v>
      </c>
      <c r="N95" s="161">
        <f t="shared" si="18"/>
        <v>1.91495800678317</v>
      </c>
      <c r="O95" s="175">
        <f>IF('Indicator Data'!AH97="No data",0,('Indicator Data'!AH97)/1000)</f>
        <v>0</v>
      </c>
      <c r="P95" s="171">
        <f t="shared" si="19"/>
        <v>0</v>
      </c>
      <c r="Q95" s="176">
        <f>O95*1000/'Indicator Data'!AZ97</f>
        <v>0</v>
      </c>
      <c r="R95" s="171">
        <f t="shared" si="20"/>
        <v>0</v>
      </c>
      <c r="S95" s="165">
        <f t="shared" si="21"/>
        <v>0</v>
      </c>
      <c r="T95" s="171">
        <f>IF('Indicator Data'!Z97="No data","x",IF('Indicator Data'!Z97&gt;T$195,10,IF('Indicator Data'!Z97&lt;T$194,0,10-(T$195-'Indicator Data'!Z97)/(T$195-T$194)*10)))</f>
        <v>0.45349721964782219</v>
      </c>
      <c r="U95" s="171">
        <f>IF('Indicator Data'!Y97="No data","x",IF('Indicator Data'!Y97&gt;U$195,10,IF('Indicator Data'!Y97&lt;U$194,0,10-(U$195-'Indicator Data'!Y97)/(U$195-U$194)*10)))</f>
        <v>0.33167475490196097</v>
      </c>
      <c r="V95" s="171">
        <f>IF('Indicator Data'!AB97="No data","x",IF('Indicator Data'!AB97&gt;V$195,10,IF('Indicator Data'!AB97&lt;V$194,0,10-(V$195-'Indicator Data'!AB97)/(V$195-V$194)*10)))</f>
        <v>0</v>
      </c>
      <c r="W95" s="169">
        <f t="shared" si="22"/>
        <v>0.26172399151659437</v>
      </c>
      <c r="X95" s="84" t="s">
        <v>943</v>
      </c>
      <c r="Y95" s="84" t="s">
        <v>944</v>
      </c>
      <c r="Z95" s="85" t="s">
        <v>945</v>
      </c>
      <c r="AA95" s="175">
        <f>('Indicator Data'!AG97+'Indicator Data'!AF97*0.5+'Indicator Data'!AE97*0.25)/1000</f>
        <v>0</v>
      </c>
      <c r="AB95" s="177">
        <f>AA95*1000/'Indicator Data'!AX97</f>
        <v>0</v>
      </c>
      <c r="AC95" s="169">
        <f t="shared" si="23"/>
        <v>0</v>
      </c>
      <c r="AD95" s="171">
        <f>IF('Indicator Data'!AI97="No data","x",IF('Indicator Data'!AI97&lt;$AD$194,10,IF('Indicator Data'!AI97&gt;$AD$195,0,($AD$195-'Indicator Data'!AI97)/($AD$195-$AD$194)*10)))</f>
        <v>2.1333333333333333</v>
      </c>
      <c r="AE95" s="171">
        <f>IF('Indicator Data'!AJ97="No data","x",IF('Indicator Data'!AJ97&gt;$AE$195,10,IF('Indicator Data'!AJ97&lt;$AE$194,0,10-($AE$195-'Indicator Data'!AJ97)/($AE$195-$AE$194)*10)))</f>
        <v>0</v>
      </c>
      <c r="AF95" s="178">
        <f>IF('Indicator Data'!AK97="No data","x",IF('Indicator Data'!AK97&gt;$AF$195,10,IF('Indicator Data'!AK97&lt;$AF$194,0,10-($AF$195-'Indicator Data'!AK97)/($AF$195-$AF$194)*10)))</f>
        <v>3.3333333333333339</v>
      </c>
      <c r="AG95" s="178">
        <f>IF('Indicator Data'!AL97="No data","x",IF('Indicator Data'!AL97&gt;$AG$195,10,IF('Indicator Data'!AL97&lt;$AG$194,0,10-($AG$195-'Indicator Data'!AL97)/($AG$195-$AG$194)*10)))</f>
        <v>0.66999999999999993</v>
      </c>
      <c r="AH95" s="171">
        <f t="shared" si="24"/>
        <v>2.8006666666666673</v>
      </c>
      <c r="AI95" s="169">
        <f t="shared" si="25"/>
        <v>1.6446666666666669</v>
      </c>
      <c r="AJ95" s="167">
        <f t="shared" si="26"/>
        <v>0.66110537342467723</v>
      </c>
      <c r="AK95" s="163">
        <f t="shared" si="27"/>
        <v>0.33562156941591248</v>
      </c>
    </row>
    <row r="96" spans="1:37" s="104" customFormat="1" x14ac:dyDescent="0.2">
      <c r="A96" s="65" t="s">
        <v>174</v>
      </c>
      <c r="B96" s="69" t="s">
        <v>173</v>
      </c>
      <c r="C96" s="171">
        <f>IF('Indicator Data'!Q98="No data",IF((0.1284*LN('Indicator Data'!AW98)-0.4735)&gt;C$195,0,IF((0.1284*LN('Indicator Data'!AW98)-0.4735)&lt;C$194,10,(C$195-(0.1284*LN('Indicator Data'!AW98)-0.4735))/(C$195-C$194)*10)),IF('Indicator Data'!Q98&gt;C$195,0,IF('Indicator Data'!Q98&lt;C$194,10,(C$195-'Indicator Data'!Q98)/(C$195-C$194)*10)))</f>
        <v>2.8374455733330946</v>
      </c>
      <c r="D96" s="171" t="str">
        <f>IF('Indicator Data'!R98="No data","x",IF('Indicator Data'!R98&gt;D$195,10,IF('Indicator Data'!R98&lt;D$194,0,10-(D$195-'Indicator Data'!R98)/(D$195-D$194)*10)))</f>
        <v>x</v>
      </c>
      <c r="E96" s="169">
        <f t="shared" si="14"/>
        <v>2.8374455733330946</v>
      </c>
      <c r="F96" s="171" t="str">
        <f>IF('Indicator Data'!AC98="No data","x",IF('Indicator Data'!AC98&gt;F$195,10,IF('Indicator Data'!AC98&lt;F$194,0,10-(F$195-'Indicator Data'!AC98)/(F$195-F$194)*10)))</f>
        <v>x</v>
      </c>
      <c r="G96" s="171" t="str">
        <f>IF('Indicator Data'!AD98="No data","x",IF('Indicator Data'!AD98&gt;G$195,10,IF('Indicator Data'!AD98&lt;G$194,0,10-(G$195-'Indicator Data'!AD98)/(G$195-G$194)*10)))</f>
        <v>x</v>
      </c>
      <c r="H96" s="169" t="str">
        <f t="shared" si="15"/>
        <v>x</v>
      </c>
      <c r="I96" s="174">
        <f>SUM(IF('Indicator Data'!S98="No data",0,'Indicator Data'!S98/1000000),SUM('Indicator Data'!T98:U98))</f>
        <v>3310.2371170000001</v>
      </c>
      <c r="J96" s="174">
        <f>I96/'Indicator Data'!AX98*1000000</f>
        <v>740.97786783782033</v>
      </c>
      <c r="K96" s="171">
        <f t="shared" si="16"/>
        <v>10</v>
      </c>
      <c r="L96" s="171">
        <f>IF('Indicator Data'!V98="No data","x",IF('Indicator Data'!V98&gt;L$195,10,IF('Indicator Data'!V98&lt;L$194,0,10-(L$195-'Indicator Data'!V98)/(L$195-L$194)*10)))</f>
        <v>1.0861011025454363</v>
      </c>
      <c r="M96" s="169">
        <f t="shared" si="17"/>
        <v>5.5430505512727182</v>
      </c>
      <c r="N96" s="161">
        <f t="shared" si="18"/>
        <v>3.7393138993129695</v>
      </c>
      <c r="O96" s="175">
        <f>IF('Indicator Data'!AH98="No data",0,('Indicator Data'!AH98)/1000)</f>
        <v>25.875779999999999</v>
      </c>
      <c r="P96" s="171">
        <f t="shared" si="19"/>
        <v>4.7096448334777961</v>
      </c>
      <c r="Q96" s="176">
        <f>O96*1000/'Indicator Data'!AZ98</f>
        <v>4.4217514563571321E-2</v>
      </c>
      <c r="R96" s="171">
        <f t="shared" si="20"/>
        <v>8.1215627697938579</v>
      </c>
      <c r="S96" s="165">
        <f t="shared" si="21"/>
        <v>6.415603801635827</v>
      </c>
      <c r="T96" s="171">
        <f>IF('Indicator Data'!Z98="No data","x",IF('Indicator Data'!Z98&gt;T$195,10,IF('Indicator Data'!Z98&lt;T$194,0,10-(T$195-'Indicator Data'!Z98)/(T$195-T$194)*10)))</f>
        <v>2.0856325301203071E-2</v>
      </c>
      <c r="U96" s="171">
        <f>IF('Indicator Data'!Y98="No data","x",IF('Indicator Data'!Y98&gt;U$195,10,IF('Indicator Data'!Y98&lt;U$194,0,10-(U$195-'Indicator Data'!Y98)/(U$195-U$194)*10)))</f>
        <v>0.39250612745098046</v>
      </c>
      <c r="V96" s="171">
        <f>IF('Indicator Data'!AB98="No data","x",IF('Indicator Data'!AB98&gt;V$195,10,IF('Indicator Data'!AB98&lt;V$194,0,10-(V$195-'Indicator Data'!AB98)/(V$195-V$194)*10)))</f>
        <v>0</v>
      </c>
      <c r="W96" s="169">
        <f t="shared" si="22"/>
        <v>0.13778748425072784</v>
      </c>
      <c r="X96" s="84" t="s">
        <v>943</v>
      </c>
      <c r="Y96" s="84" t="s">
        <v>944</v>
      </c>
      <c r="Z96" s="85" t="s">
        <v>945</v>
      </c>
      <c r="AA96" s="175">
        <f>('Indicator Data'!AG98+'Indicator Data'!AF98*0.5+'Indicator Data'!AE98*0.25)/1000</f>
        <v>0</v>
      </c>
      <c r="AB96" s="177">
        <f>AA96*1000/'Indicator Data'!AX98</f>
        <v>0</v>
      </c>
      <c r="AC96" s="169">
        <f t="shared" si="23"/>
        <v>0</v>
      </c>
      <c r="AD96" s="171">
        <f>IF('Indicator Data'!AI98="No data","x",IF('Indicator Data'!AI98&lt;$AD$194,10,IF('Indicator Data'!AI98&gt;$AD$195,0,($AD$195-'Indicator Data'!AI98)/($AD$195-$AD$194)*10)))</f>
        <v>3.333333333333333</v>
      </c>
      <c r="AE96" s="171">
        <f>IF('Indicator Data'!AJ98="No data","x",IF('Indicator Data'!AJ98&gt;$AE$195,10,IF('Indicator Data'!AJ98&lt;$AE$194,0,10-($AE$195-'Indicator Data'!AJ98)/($AE$195-$AE$194)*10)))</f>
        <v>0</v>
      </c>
      <c r="AF96" s="178" t="str">
        <f>IF('Indicator Data'!AK98="No data","x",IF('Indicator Data'!AK98&gt;$AF$195,10,IF('Indicator Data'!AK98&lt;$AF$194,0,10-($AF$195-'Indicator Data'!AK98)/($AF$195-$AF$194)*10)))</f>
        <v>x</v>
      </c>
      <c r="AG96" s="178" t="str">
        <f>IF('Indicator Data'!AL98="No data","x",IF('Indicator Data'!AL98&gt;$AG$195,10,IF('Indicator Data'!AL98&lt;$AG$194,0,10-($AG$195-'Indicator Data'!AL98)/($AG$195-$AG$194)*10)))</f>
        <v>x</v>
      </c>
      <c r="AH96" s="171" t="str">
        <f t="shared" si="24"/>
        <v>x</v>
      </c>
      <c r="AI96" s="169">
        <f t="shared" si="25"/>
        <v>1.6666666666666665</v>
      </c>
      <c r="AJ96" s="167">
        <f t="shared" si="26"/>
        <v>0.62959680339985946</v>
      </c>
      <c r="AK96" s="163">
        <f t="shared" si="27"/>
        <v>4.0956975775959306</v>
      </c>
    </row>
    <row r="97" spans="1:37" s="104" customFormat="1" x14ac:dyDescent="0.2">
      <c r="A97" s="65" t="s">
        <v>176</v>
      </c>
      <c r="B97" s="69" t="s">
        <v>175</v>
      </c>
      <c r="C97" s="171">
        <f>IF('Indicator Data'!Q99="No data",IF((0.1284*LN('Indicator Data'!AW99)-0.4735)&gt;C$195,0,IF((0.1284*LN('Indicator Data'!AW99)-0.4735)&lt;C$194,10,(C$195-(0.1284*LN('Indicator Data'!AW99)-0.4735))/(C$195-C$194)*10)),IF('Indicator Data'!Q99&gt;C$195,0,IF('Indicator Data'!Q99&lt;C$194,10,(C$195-'Indicator Data'!Q99)/(C$195-C$194)*10)))</f>
        <v>9.3158816882261029</v>
      </c>
      <c r="D97" s="171" t="str">
        <f>IF('Indicator Data'!R99="No data","x",IF('Indicator Data'!R99&gt;D$195,10,IF('Indicator Data'!R99&lt;D$194,0,10-(D$195-'Indicator Data'!R99)/(D$195-D$194)*10)))</f>
        <v>x</v>
      </c>
      <c r="E97" s="169">
        <f t="shared" si="14"/>
        <v>9.3158816882261029</v>
      </c>
      <c r="F97" s="171">
        <f>IF('Indicator Data'!AC99="No data","x",IF('Indicator Data'!AC99&gt;F$195,10,IF('Indicator Data'!AC99&lt;F$194,0,10-(F$195-'Indicator Data'!AC99)/(F$195-F$194)*10)))</f>
        <v>7.5249908996255801</v>
      </c>
      <c r="G97" s="171">
        <f>IF('Indicator Data'!AD99="No data","x",IF('Indicator Data'!AD99&gt;G$195,10,IF('Indicator Data'!AD99&lt;G$194,0,10-(G$195-'Indicator Data'!AD99)/(G$195-G$194)*10)))</f>
        <v>6.875</v>
      </c>
      <c r="H97" s="169">
        <f t="shared" si="15"/>
        <v>7.19999544981279</v>
      </c>
      <c r="I97" s="174">
        <f>SUM(IF('Indicator Data'!S99="No data",0,'Indicator Data'!S99/1000000),SUM('Indicator Data'!T99:U99))</f>
        <v>575.09197900000004</v>
      </c>
      <c r="J97" s="174">
        <f>I97/'Indicator Data'!AX99*1000000</f>
        <v>277.22423805655916</v>
      </c>
      <c r="K97" s="171">
        <f t="shared" si="16"/>
        <v>5.5444847611311836</v>
      </c>
      <c r="L97" s="171">
        <f>IF('Indicator Data'!V99="No data","x",IF('Indicator Data'!V99&gt;L$195,10,IF('Indicator Data'!V99&lt;L$194,0,10-(L$195-'Indicator Data'!V99)/(L$195-L$194)*10)))</f>
        <v>6.5858132337279223</v>
      </c>
      <c r="M97" s="169">
        <f t="shared" si="17"/>
        <v>6.0651489974295529</v>
      </c>
      <c r="N97" s="161">
        <f t="shared" si="18"/>
        <v>7.974226955923637</v>
      </c>
      <c r="O97" s="175">
        <f>IF('Indicator Data'!AH99="No data",0,('Indicator Data'!AH99)/1000)</f>
        <v>0</v>
      </c>
      <c r="P97" s="171">
        <f t="shared" si="19"/>
        <v>0</v>
      </c>
      <c r="Q97" s="176">
        <f>O97*1000/'Indicator Data'!AZ99</f>
        <v>0</v>
      </c>
      <c r="R97" s="171">
        <f t="shared" si="20"/>
        <v>0</v>
      </c>
      <c r="S97" s="165">
        <f t="shared" si="21"/>
        <v>0</v>
      </c>
      <c r="T97" s="171">
        <f>IF('Indicator Data'!Z99="No data","x",IF('Indicator Data'!Z99&gt;T$195,10,IF('Indicator Data'!Z99&lt;T$194,0,10-(T$195-'Indicator Data'!Z99)/(T$195-T$194)*10)))</f>
        <v>9.3714164349706515</v>
      </c>
      <c r="U97" s="171">
        <f>IF('Indicator Data'!Y99="No data","x",IF('Indicator Data'!Y99&gt;U$195,10,IF('Indicator Data'!Y99&lt;U$194,0,10-(U$195-'Indicator Data'!Y99)/(U$195-U$194)*10)))</f>
        <v>10</v>
      </c>
      <c r="V97" s="171">
        <f>IF('Indicator Data'!AB99="No data","x",IF('Indicator Data'!AB99&gt;V$195,10,IF('Indicator Data'!AB99&lt;V$194,0,10-(V$195-'Indicator Data'!AB99)/(V$195-V$194)*10)))</f>
        <v>0</v>
      </c>
      <c r="W97" s="169">
        <f t="shared" si="22"/>
        <v>6.4571388116568835</v>
      </c>
      <c r="X97" s="84" t="s">
        <v>943</v>
      </c>
      <c r="Y97" s="84" t="s">
        <v>944</v>
      </c>
      <c r="Z97" s="85" t="s">
        <v>945</v>
      </c>
      <c r="AA97" s="175">
        <f>('Indicator Data'!AG99+'Indicator Data'!AF99*0.5+'Indicator Data'!AE99*0.25)/1000</f>
        <v>181.37875</v>
      </c>
      <c r="AB97" s="177">
        <f>AA97*1000/'Indicator Data'!AX99</f>
        <v>8.7433989004393906E-2</v>
      </c>
      <c r="AC97" s="169">
        <f t="shared" si="23"/>
        <v>8.7433989004393897</v>
      </c>
      <c r="AD97" s="171">
        <f>IF('Indicator Data'!AI99="No data","x",IF('Indicator Data'!AI99&lt;$AD$194,10,IF('Indicator Data'!AI99&gt;$AD$195,0,($AD$195-'Indicator Data'!AI99)/($AD$195-$AD$194)*10)))</f>
        <v>4.5333333333333332</v>
      </c>
      <c r="AE97" s="171">
        <f>IF('Indicator Data'!AJ99="No data","x",IF('Indicator Data'!AJ99&gt;$AE$195,10,IF('Indicator Data'!AJ99&lt;$AE$194,0,10-($AE$195-'Indicator Data'!AJ99)/($AE$195-$AE$194)*10)))</f>
        <v>2.166666666666667</v>
      </c>
      <c r="AF97" s="178">
        <f>IF('Indicator Data'!AK99="No data","x",IF('Indicator Data'!AK99&gt;$AF$195,10,IF('Indicator Data'!AK99&lt;$AF$194,0,10-($AF$195-'Indicator Data'!AK99)/($AF$195-$AF$194)*10)))</f>
        <v>4.3333333333333321</v>
      </c>
      <c r="AG97" s="178">
        <f>IF('Indicator Data'!AL99="No data","x",IF('Indicator Data'!AL99&gt;$AG$195,10,IF('Indicator Data'!AL99&lt;$AG$194,0,10-($AG$195-'Indicator Data'!AL99)/($AG$195-$AG$194)*10)))</f>
        <v>0.62999999999999901</v>
      </c>
      <c r="AH97" s="171">
        <f t="shared" si="24"/>
        <v>3.5926666666666658</v>
      </c>
      <c r="AI97" s="169">
        <f t="shared" si="25"/>
        <v>3.4308888888888887</v>
      </c>
      <c r="AJ97" s="167">
        <f t="shared" si="26"/>
        <v>6.7206631757973314</v>
      </c>
      <c r="AK97" s="163">
        <f t="shared" si="27"/>
        <v>4.1266458605124816</v>
      </c>
    </row>
    <row r="98" spans="1:37" s="104" customFormat="1" x14ac:dyDescent="0.2">
      <c r="A98" s="65" t="s">
        <v>178</v>
      </c>
      <c r="B98" s="69" t="s">
        <v>177</v>
      </c>
      <c r="C98" s="171">
        <f>IF('Indicator Data'!Q100="No data",IF((0.1284*LN('Indicator Data'!AW100)-0.4735)&gt;C$195,0,IF((0.1284*LN('Indicator Data'!AW100)-0.4735)&lt;C$194,10,(C$195-(0.1284*LN('Indicator Data'!AW100)-0.4735))/(C$195-C$194)*10)),IF('Indicator Data'!Q100&gt;C$195,0,IF('Indicator Data'!Q100&lt;C$194,10,(C$195-'Indicator Data'!Q100)/(C$195-C$194)*10)))</f>
        <v>10</v>
      </c>
      <c r="D98" s="171" t="str">
        <f>IF('Indicator Data'!R100="No data","x",IF('Indicator Data'!R100&gt;D$195,10,IF('Indicator Data'!R100&lt;D$194,0,10-(D$195-'Indicator Data'!R100)/(D$195-D$194)*10)))</f>
        <v>x</v>
      </c>
      <c r="E98" s="169">
        <f t="shared" si="14"/>
        <v>10</v>
      </c>
      <c r="F98" s="171">
        <f>IF('Indicator Data'!AC100="No data","x",IF('Indicator Data'!AC100&gt;F$195,10,IF('Indicator Data'!AC100&lt;F$194,0,10-(F$195-'Indicator Data'!AC100)/(F$195-F$194)*10)))</f>
        <v>7.6418616736646463</v>
      </c>
      <c r="G98" s="171">
        <f>IF('Indicator Data'!AD100="No data","x",IF('Indicator Data'!AD100&gt;G$195,10,IF('Indicator Data'!AD100&lt;G$194,0,10-(G$195-'Indicator Data'!AD100)/(G$195-G$194)*10)))</f>
        <v>3.2899999999999991</v>
      </c>
      <c r="H98" s="169">
        <f t="shared" si="15"/>
        <v>5.4659308368323227</v>
      </c>
      <c r="I98" s="174">
        <f>SUM(IF('Indicator Data'!S100="No data",0,'Indicator Data'!S100/1000000),SUM('Indicator Data'!T100:U100))</f>
        <v>1564.303576</v>
      </c>
      <c r="J98" s="174">
        <f>I98/'Indicator Data'!AX100*1000000</f>
        <v>364.29332217377561</v>
      </c>
      <c r="K98" s="171">
        <f t="shared" si="16"/>
        <v>7.2858664434755127</v>
      </c>
      <c r="L98" s="171">
        <f>IF('Indicator Data'!V100="No data","x",IF('Indicator Data'!V100&gt;L$195,10,IF('Indicator Data'!V100&lt;L$194,0,10-(L$195-'Indicator Data'!V100)/(L$195-L$194)*10)))</f>
        <v>10</v>
      </c>
      <c r="M98" s="169">
        <f t="shared" si="17"/>
        <v>8.6429332217377564</v>
      </c>
      <c r="N98" s="161">
        <f t="shared" si="18"/>
        <v>8.5272160146425193</v>
      </c>
      <c r="O98" s="175">
        <f>IF('Indicator Data'!AH100="No data",0,('Indicator Data'!AH100)/1000)</f>
        <v>2.1972800000000001</v>
      </c>
      <c r="P98" s="171">
        <f t="shared" si="19"/>
        <v>1.1396180090442236</v>
      </c>
      <c r="Q98" s="176">
        <f>O98*1000/'Indicator Data'!AZ100</f>
        <v>1.0704601368962072E-2</v>
      </c>
      <c r="R98" s="171">
        <f t="shared" si="20"/>
        <v>5.724054680689953</v>
      </c>
      <c r="S98" s="165">
        <f t="shared" si="21"/>
        <v>3.4318363448670883</v>
      </c>
      <c r="T98" s="171">
        <f>IF('Indicator Data'!Z100="No data","x",IF('Indicator Data'!Z100&gt;T$195,10,IF('Indicator Data'!Z100&lt;T$194,0,10-(T$195-'Indicator Data'!Z100)/(T$195-T$194)*10)))</f>
        <v>0.94132545566882797</v>
      </c>
      <c r="U98" s="171">
        <f>IF('Indicator Data'!Y100="No data","x",IF('Indicator Data'!Y100&gt;U$195,10,IF('Indicator Data'!Y100&lt;U$194,0,10-(U$195-'Indicator Data'!Y100)/(U$195-U$194)*10)))</f>
        <v>10</v>
      </c>
      <c r="V98" s="171">
        <f>IF('Indicator Data'!AB100="No data","x",IF('Indicator Data'!AB100&gt;V$195,10,IF('Indicator Data'!AB100&lt;V$194,0,10-(V$195-'Indicator Data'!AB100)/(V$195-V$194)*10)))</f>
        <v>10</v>
      </c>
      <c r="W98" s="169">
        <f t="shared" si="22"/>
        <v>6.980441818556276</v>
      </c>
      <c r="X98" s="84" t="s">
        <v>943</v>
      </c>
      <c r="Y98" s="84" t="s">
        <v>944</v>
      </c>
      <c r="Z98" s="85" t="s">
        <v>945</v>
      </c>
      <c r="AA98" s="175">
        <f>('Indicator Data'!AG100+'Indicator Data'!AF100*0.5+'Indicator Data'!AE100*0.25)/1000</f>
        <v>1.2E-2</v>
      </c>
      <c r="AB98" s="177">
        <f>AA98*1000/'Indicator Data'!AX100</f>
        <v>2.7945470004380451E-6</v>
      </c>
      <c r="AC98" s="169">
        <f t="shared" si="23"/>
        <v>2.7945470004198114E-4</v>
      </c>
      <c r="AD98" s="171">
        <f>IF('Indicator Data'!AI100="No data","x",IF('Indicator Data'!AI100&lt;$AD$194,10,IF('Indicator Data'!AI100&gt;$AD$195,0,($AD$195-'Indicator Data'!AI100)/($AD$195-$AD$194)*10)))</f>
        <v>6</v>
      </c>
      <c r="AE98" s="171">
        <f>IF('Indicator Data'!AJ100="No data","x",IF('Indicator Data'!AJ100&gt;$AE$195,10,IF('Indicator Data'!AJ100&lt;$AE$194,0,10-($AE$195-'Indicator Data'!AJ100)/($AE$195-$AE$194)*10)))</f>
        <v>8.2000000000000011</v>
      </c>
      <c r="AF98" s="178" t="str">
        <f>IF('Indicator Data'!AK100="No data","x",IF('Indicator Data'!AK100&gt;$AF$195,10,IF('Indicator Data'!AK100&lt;$AF$194,0,10-($AF$195-'Indicator Data'!AK100)/($AF$195-$AF$194)*10)))</f>
        <v>x</v>
      </c>
      <c r="AG98" s="178" t="str">
        <f>IF('Indicator Data'!AL100="No data","x",IF('Indicator Data'!AL100&gt;$AG$195,10,IF('Indicator Data'!AL100&lt;$AG$194,0,10-($AG$195-'Indicator Data'!AL100)/($AG$195-$AG$194)*10)))</f>
        <v>x</v>
      </c>
      <c r="AH98" s="171" t="str">
        <f t="shared" si="24"/>
        <v>x</v>
      </c>
      <c r="AI98" s="169">
        <f t="shared" si="25"/>
        <v>7.1000000000000005</v>
      </c>
      <c r="AJ98" s="167">
        <f t="shared" si="26"/>
        <v>5.4224434560797548</v>
      </c>
      <c r="AK98" s="163">
        <f t="shared" si="27"/>
        <v>4.5016601523074335</v>
      </c>
    </row>
    <row r="99" spans="1:37" s="104" customFormat="1" x14ac:dyDescent="0.2">
      <c r="A99" s="65" t="s">
        <v>180</v>
      </c>
      <c r="B99" s="69" t="s">
        <v>179</v>
      </c>
      <c r="C99" s="171">
        <f>IF('Indicator Data'!Q101="No data",IF((0.1284*LN('Indicator Data'!AW101)-0.4735)&gt;C$195,0,IF((0.1284*LN('Indicator Data'!AW101)-0.4735)&lt;C$194,10,(C$195-(0.1284*LN('Indicator Data'!AW101)-0.4735))/(C$195-C$194)*10)),IF('Indicator Data'!Q101&gt;C$195,0,IF('Indicator Data'!Q101&lt;C$194,10,(C$195-'Indicator Data'!Q101)/(C$195-C$194)*10)))</f>
        <v>8.3660701390029306</v>
      </c>
      <c r="D99" s="171" t="str">
        <f>IF('Indicator Data'!R101="No data","x",IF('Indicator Data'!R101&gt;D$195,10,IF('Indicator Data'!R101&lt;D$194,0,10-(D$195-'Indicator Data'!R101)/(D$195-D$194)*10)))</f>
        <v>x</v>
      </c>
      <c r="E99" s="169">
        <f t="shared" si="14"/>
        <v>8.3660701390029306</v>
      </c>
      <c r="F99" s="171">
        <f>IF('Indicator Data'!AC101="No data","x",IF('Indicator Data'!AC101&gt;F$195,10,IF('Indicator Data'!AC101&lt;F$194,0,10-(F$195-'Indicator Data'!AC101)/(F$195-F$194)*10)))</f>
        <v>8.2543001916386292</v>
      </c>
      <c r="G99" s="171" t="str">
        <f>IF('Indicator Data'!AD101="No data","x",IF('Indicator Data'!AD101&gt;G$195,10,IF('Indicator Data'!AD101&lt;G$194,0,10-(G$195-'Indicator Data'!AD101)/(G$195-G$194)*10)))</f>
        <v>x</v>
      </c>
      <c r="H99" s="169">
        <f t="shared" si="15"/>
        <v>8.2543001916386292</v>
      </c>
      <c r="I99" s="174">
        <f>SUM(IF('Indicator Data'!S101="No data",0,'Indicator Data'!S101/1000000),SUM('Indicator Data'!T101:U101))</f>
        <v>770.69132100000002</v>
      </c>
      <c r="J99" s="174">
        <f>I99/'Indicator Data'!AX101*1000000</f>
        <v>124.27456441734213</v>
      </c>
      <c r="K99" s="171">
        <f t="shared" si="16"/>
        <v>2.485491288346843</v>
      </c>
      <c r="L99" s="171">
        <f>IF('Indicator Data'!V101="No data","x",IF('Indicator Data'!V101&gt;L$195,10,IF('Indicator Data'!V101&lt;L$194,0,10-(L$195-'Indicator Data'!V101)/(L$195-L$194)*10)))</f>
        <v>0</v>
      </c>
      <c r="M99" s="169">
        <f t="shared" si="17"/>
        <v>1.2427456441734215</v>
      </c>
      <c r="N99" s="161">
        <f t="shared" si="18"/>
        <v>6.5572965284544784</v>
      </c>
      <c r="O99" s="175">
        <f>IF('Indicator Data'!AH101="No data",0,('Indicator Data'!AH101)/1000)</f>
        <v>2.7329400000000001</v>
      </c>
      <c r="P99" s="171">
        <f t="shared" si="19"/>
        <v>1.4554336571058535</v>
      </c>
      <c r="Q99" s="176">
        <f>O99*1000/'Indicator Data'!AZ101</f>
        <v>6.1490381370232867E-3</v>
      </c>
      <c r="R99" s="171">
        <f t="shared" si="20"/>
        <v>4.9925453910325359</v>
      </c>
      <c r="S99" s="165">
        <f t="shared" si="21"/>
        <v>3.2239895240691947</v>
      </c>
      <c r="T99" s="171">
        <f>IF('Indicator Data'!Z101="No data","x",IF('Indicator Data'!Z101&gt;T$195,10,IF('Indicator Data'!Z101&lt;T$194,0,10-(T$195-'Indicator Data'!Z101)/(T$195-T$194)*10)))</f>
        <v>2.5900324374422468E-2</v>
      </c>
      <c r="U99" s="171">
        <f>IF('Indicator Data'!Y101="No data","x",IF('Indicator Data'!Y101&gt;U$195,10,IF('Indicator Data'!Y101&lt;U$194,0,10-(U$195-'Indicator Data'!Y101)/(U$195-U$194)*10)))</f>
        <v>0.66154656862745043</v>
      </c>
      <c r="V99" s="171">
        <f>IF('Indicator Data'!AB101="No data","x",IF('Indicator Data'!AB101&gt;V$195,10,IF('Indicator Data'!AB101&lt;V$194,0,10-(V$195-'Indicator Data'!AB101)/(V$195-V$194)*10)))</f>
        <v>0</v>
      </c>
      <c r="W99" s="169">
        <f t="shared" si="22"/>
        <v>0.22914896433395762</v>
      </c>
      <c r="X99" s="84" t="s">
        <v>943</v>
      </c>
      <c r="Y99" s="84" t="s">
        <v>944</v>
      </c>
      <c r="Z99" s="85" t="s">
        <v>945</v>
      </c>
      <c r="AA99" s="175">
        <f>('Indicator Data'!AG101+'Indicator Data'!AF101*0.5+'Indicator Data'!AE101*0.25)/1000</f>
        <v>0</v>
      </c>
      <c r="AB99" s="177">
        <f>AA99*1000/'Indicator Data'!AX101</f>
        <v>0</v>
      </c>
      <c r="AC99" s="169">
        <f t="shared" si="23"/>
        <v>0</v>
      </c>
      <c r="AD99" s="171">
        <f>IF('Indicator Data'!AI101="No data","x",IF('Indicator Data'!AI101&lt;$AD$194,10,IF('Indicator Data'!AI101&gt;$AD$195,0,($AD$195-'Indicator Data'!AI101)/($AD$195-$AD$194)*10)))</f>
        <v>1.4666666666666668</v>
      </c>
      <c r="AE99" s="171">
        <f>IF('Indicator Data'!AJ101="No data","x",IF('Indicator Data'!AJ101&gt;$AE$195,10,IF('Indicator Data'!AJ101&lt;$AE$194,0,10-($AE$195-'Indicator Data'!AJ101)/($AE$195-$AE$194)*10)))</f>
        <v>0.5</v>
      </c>
      <c r="AF99" s="178" t="str">
        <f>IF('Indicator Data'!AK101="No data","x",IF('Indicator Data'!AK101&gt;$AF$195,10,IF('Indicator Data'!AK101&lt;$AF$194,0,10-($AF$195-'Indicator Data'!AK101)/($AF$195-$AF$194)*10)))</f>
        <v>x</v>
      </c>
      <c r="AG99" s="178" t="str">
        <f>IF('Indicator Data'!AL101="No data","x",IF('Indicator Data'!AL101&gt;$AG$195,10,IF('Indicator Data'!AL101&lt;$AG$194,0,10-($AG$195-'Indicator Data'!AL101)/($AG$195-$AG$194)*10)))</f>
        <v>x</v>
      </c>
      <c r="AH99" s="171" t="str">
        <f t="shared" si="24"/>
        <v>x</v>
      </c>
      <c r="AI99" s="169">
        <f t="shared" si="25"/>
        <v>0.98333333333333339</v>
      </c>
      <c r="AJ99" s="167">
        <f t="shared" si="26"/>
        <v>0.41252742067511899</v>
      </c>
      <c r="AK99" s="163">
        <f t="shared" si="27"/>
        <v>1.9251963294678434</v>
      </c>
    </row>
    <row r="100" spans="1:37" s="104" customFormat="1" x14ac:dyDescent="0.2">
      <c r="A100" s="65" t="s">
        <v>182</v>
      </c>
      <c r="B100" s="69" t="s">
        <v>181</v>
      </c>
      <c r="C100" s="171">
        <f>IF('Indicator Data'!Q102="No data",IF((0.1284*LN('Indicator Data'!AW102)-0.4735)&gt;C$195,0,IF((0.1284*LN('Indicator Data'!AW102)-0.4735)&lt;C$194,10,(C$195-(0.1284*LN('Indicator Data'!AW102)-0.4735))/(C$195-C$194)*10)),IF('Indicator Data'!Q102&gt;C$195,0,IF('Indicator Data'!Q102&lt;C$194,10,(C$195-'Indicator Data'!Q102)/(C$195-C$194)*10)))</f>
        <v>0</v>
      </c>
      <c r="D100" s="171" t="str">
        <f>IF('Indicator Data'!R102="No data","x",IF('Indicator Data'!R102&gt;D$195,10,IF('Indicator Data'!R102&lt;D$194,0,10-(D$195-'Indicator Data'!R102)/(D$195-D$194)*10)))</f>
        <v>x</v>
      </c>
      <c r="E100" s="169">
        <f t="shared" si="14"/>
        <v>0</v>
      </c>
      <c r="F100" s="171" t="str">
        <f>IF('Indicator Data'!AC102="No data","x",IF('Indicator Data'!AC102&gt;F$195,10,IF('Indicator Data'!AC102&lt;F$194,0,10-(F$195-'Indicator Data'!AC102)/(F$195-F$194)*10)))</f>
        <v>x</v>
      </c>
      <c r="G100" s="171" t="str">
        <f>IF('Indicator Data'!AD102="No data","x",IF('Indicator Data'!AD102&gt;G$195,10,IF('Indicator Data'!AD102&lt;G$194,0,10-(G$195-'Indicator Data'!AD102)/(G$195-G$194)*10)))</f>
        <v>x</v>
      </c>
      <c r="H100" s="169" t="str">
        <f t="shared" si="15"/>
        <v>x</v>
      </c>
      <c r="I100" s="174">
        <f>SUM(IF('Indicator Data'!S102="No data",0,'Indicator Data'!S102/1000000),SUM('Indicator Data'!T102:U102))</f>
        <v>0</v>
      </c>
      <c r="J100" s="174">
        <f>I100/'Indicator Data'!AX102*1000000</f>
        <v>0</v>
      </c>
      <c r="K100" s="171">
        <f t="shared" si="16"/>
        <v>0</v>
      </c>
      <c r="L100" s="171">
        <f>IF('Indicator Data'!V102="No data","x",IF('Indicator Data'!V102&gt;L$195,10,IF('Indicator Data'!V102&lt;L$194,0,10-(L$195-'Indicator Data'!V102)/(L$195-L$194)*10)))</f>
        <v>0</v>
      </c>
      <c r="M100" s="169">
        <f t="shared" si="17"/>
        <v>0</v>
      </c>
      <c r="N100" s="161">
        <f t="shared" si="18"/>
        <v>0</v>
      </c>
      <c r="O100" s="175">
        <f>IF('Indicator Data'!AH102="No data",0,('Indicator Data'!AH102)/1000)</f>
        <v>0</v>
      </c>
      <c r="P100" s="171">
        <f t="shared" si="19"/>
        <v>0</v>
      </c>
      <c r="Q100" s="176">
        <f>O100*1000/'Indicator Data'!AZ102</f>
        <v>0</v>
      </c>
      <c r="R100" s="171">
        <f t="shared" si="20"/>
        <v>0</v>
      </c>
      <c r="S100" s="165">
        <f t="shared" si="21"/>
        <v>0</v>
      </c>
      <c r="T100" s="171" t="str">
        <f>IF('Indicator Data'!Z102="No data","x",IF('Indicator Data'!Z102&gt;T$195,10,IF('Indicator Data'!Z102&lt;T$194,0,10-(T$195-'Indicator Data'!Z102)/(T$195-T$194)*10)))</f>
        <v>x</v>
      </c>
      <c r="U100" s="171" t="str">
        <f>IF('Indicator Data'!Y102="No data","x",IF('Indicator Data'!Y102&gt;U$195,10,IF('Indicator Data'!Y102&lt;U$194,0,10-(U$195-'Indicator Data'!Y102)/(U$195-U$194)*10)))</f>
        <v>x</v>
      </c>
      <c r="V100" s="171" t="str">
        <f>IF('Indicator Data'!AB102="No data","x",IF('Indicator Data'!AB102&gt;V$195,10,IF('Indicator Data'!AB102&lt;V$194,0,10-(V$195-'Indicator Data'!AB102)/(V$195-V$194)*10)))</f>
        <v>x</v>
      </c>
      <c r="W100" s="169" t="str">
        <f t="shared" si="22"/>
        <v>x</v>
      </c>
      <c r="X100" s="84" t="s">
        <v>943</v>
      </c>
      <c r="Y100" s="84" t="s">
        <v>944</v>
      </c>
      <c r="Z100" s="85" t="s">
        <v>945</v>
      </c>
      <c r="AA100" s="175">
        <f>('Indicator Data'!AG102+'Indicator Data'!AF102*0.5+'Indicator Data'!AE102*0.25)/1000</f>
        <v>0</v>
      </c>
      <c r="AB100" s="177">
        <f>AA100*1000/'Indicator Data'!AX102</f>
        <v>0</v>
      </c>
      <c r="AC100" s="169">
        <f t="shared" si="23"/>
        <v>0</v>
      </c>
      <c r="AD100" s="171">
        <f>IF('Indicator Data'!AI102="No data","x",IF('Indicator Data'!AI102&lt;$AD$194,10,IF('Indicator Data'!AI102&gt;$AD$195,0,($AD$195-'Indicator Data'!AI102)/($AD$195-$AD$194)*10)))</f>
        <v>1.3333333333333333</v>
      </c>
      <c r="AE100" s="171">
        <f>IF('Indicator Data'!AJ102="No data","x",IF('Indicator Data'!AJ102&gt;$AE$195,10,IF('Indicator Data'!AJ102&lt;$AE$194,0,10-($AE$195-'Indicator Data'!AJ102)/($AE$195-$AE$194)*10)))</f>
        <v>0</v>
      </c>
      <c r="AF100" s="178" t="str">
        <f>IF('Indicator Data'!AK102="No data","x",IF('Indicator Data'!AK102&gt;$AF$195,10,IF('Indicator Data'!AK102&lt;$AF$194,0,10-($AF$195-'Indicator Data'!AK102)/($AF$195-$AF$194)*10)))</f>
        <v>x</v>
      </c>
      <c r="AG100" s="178" t="str">
        <f>IF('Indicator Data'!AL102="No data","x",IF('Indicator Data'!AL102&gt;$AG$195,10,IF('Indicator Data'!AL102&lt;$AG$194,0,10-($AG$195-'Indicator Data'!AL102)/($AG$195-$AG$194)*10)))</f>
        <v>x</v>
      </c>
      <c r="AH100" s="171" t="str">
        <f t="shared" si="24"/>
        <v>x</v>
      </c>
      <c r="AI100" s="169">
        <f t="shared" si="25"/>
        <v>0.66666666666666663</v>
      </c>
      <c r="AJ100" s="167">
        <f t="shared" si="26"/>
        <v>0.33848920574149038</v>
      </c>
      <c r="AK100" s="163">
        <f t="shared" si="27"/>
        <v>0.17055358653534863</v>
      </c>
    </row>
    <row r="101" spans="1:37" s="104" customFormat="1" x14ac:dyDescent="0.2">
      <c r="A101" s="65" t="s">
        <v>184</v>
      </c>
      <c r="B101" s="69" t="s">
        <v>183</v>
      </c>
      <c r="C101" s="171">
        <f>IF('Indicator Data'!Q103="No data",IF((0.1284*LN('Indicator Data'!AW103)-0.4735)&gt;C$195,0,IF((0.1284*LN('Indicator Data'!AW103)-0.4735)&lt;C$194,10,(C$195-(0.1284*LN('Indicator Data'!AW103)-0.4735))/(C$195-C$194)*10)),IF('Indicator Data'!Q103&gt;C$195,0,IF('Indicator Data'!Q103&lt;C$194,10,(C$195-'Indicator Data'!Q103)/(C$195-C$194)*10)))</f>
        <v>4.2588586192387705</v>
      </c>
      <c r="D101" s="171">
        <f>IF('Indicator Data'!R103="No data","x",IF('Indicator Data'!R103&gt;D$195,10,IF('Indicator Data'!R103&lt;D$194,0,10-(D$195-'Indicator Data'!R103)/(D$195-D$194)*10)))</f>
        <v>3.8439785560007733</v>
      </c>
      <c r="E101" s="169">
        <f t="shared" si="14"/>
        <v>4.0544669256982306</v>
      </c>
      <c r="F101" s="171">
        <f>IF('Indicator Data'!AC103="No data","x",IF('Indicator Data'!AC103&gt;F$195,10,IF('Indicator Data'!AC103&lt;F$194,0,10-(F$195-'Indicator Data'!AC103)/(F$195-F$194)*10)))</f>
        <v>2.2047879436906657</v>
      </c>
      <c r="G101" s="171">
        <f>IF('Indicator Data'!AD103="No data","x",IF('Indicator Data'!AD103&gt;G$195,10,IF('Indicator Data'!AD103&lt;G$194,0,10-(G$195-'Indicator Data'!AD103)/(G$195-G$194)*10)))</f>
        <v>3.1425000000000001</v>
      </c>
      <c r="H101" s="169">
        <f t="shared" si="15"/>
        <v>2.6736439718453329</v>
      </c>
      <c r="I101" s="174">
        <f>SUM(IF('Indicator Data'!S103="No data",0,'Indicator Data'!S103/1000000),SUM('Indicator Data'!T103:U103))</f>
        <v>0</v>
      </c>
      <c r="J101" s="174">
        <f>I101/'Indicator Data'!AX103*1000000</f>
        <v>0</v>
      </c>
      <c r="K101" s="171">
        <f t="shared" si="16"/>
        <v>0</v>
      </c>
      <c r="L101" s="171">
        <f>IF('Indicator Data'!V103="No data","x",IF('Indicator Data'!V103&gt;L$195,10,IF('Indicator Data'!V103&lt;L$194,0,10-(L$195-'Indicator Data'!V103)/(L$195-L$194)*10)))</f>
        <v>0</v>
      </c>
      <c r="M101" s="169">
        <f t="shared" si="17"/>
        <v>0</v>
      </c>
      <c r="N101" s="161">
        <f t="shared" si="18"/>
        <v>2.6956444558104486</v>
      </c>
      <c r="O101" s="175">
        <f>IF('Indicator Data'!AH103="No data",0,('Indicator Data'!AH103)/1000)</f>
        <v>9.7640000000000005E-2</v>
      </c>
      <c r="P101" s="171">
        <f t="shared" si="19"/>
        <v>0</v>
      </c>
      <c r="Q101" s="176">
        <f>O101*1000/'Indicator Data'!AZ103</f>
        <v>1.5596198386710325E-4</v>
      </c>
      <c r="R101" s="171">
        <f t="shared" si="20"/>
        <v>2.0171467842415889</v>
      </c>
      <c r="S101" s="165">
        <f t="shared" si="21"/>
        <v>1.0085733921207944</v>
      </c>
      <c r="T101" s="171">
        <f>IF('Indicator Data'!Z103="No data","x",IF('Indicator Data'!Z103&gt;T$195,10,IF('Indicator Data'!Z103&lt;T$194,0,10-(T$195-'Indicator Data'!Z103)/(T$195-T$194)*10)))</f>
        <v>4.4113654618474385E-2</v>
      </c>
      <c r="U101" s="171">
        <f>IF('Indicator Data'!Y103="No data","x",IF('Indicator Data'!Y103&gt;U$195,10,IF('Indicator Data'!Y103&lt;U$194,0,10-(U$195-'Indicator Data'!Y103)/(U$195-U$194)*10)))</f>
        <v>0.47748178104575167</v>
      </c>
      <c r="V101" s="171">
        <f>IF('Indicator Data'!AB103="No data","x",IF('Indicator Data'!AB103&gt;V$195,10,IF('Indicator Data'!AB103&lt;V$194,0,10-(V$195-'Indicator Data'!AB103)/(V$195-V$194)*10)))</f>
        <v>0</v>
      </c>
      <c r="W101" s="169">
        <f t="shared" si="22"/>
        <v>0.1738651452214087</v>
      </c>
      <c r="X101" s="84" t="s">
        <v>943</v>
      </c>
      <c r="Y101" s="84" t="s">
        <v>944</v>
      </c>
      <c r="Z101" s="85" t="s">
        <v>945</v>
      </c>
      <c r="AA101" s="175">
        <f>('Indicator Data'!AG103+'Indicator Data'!AF103*0.5+'Indicator Data'!AE103*0.25)/1000</f>
        <v>0</v>
      </c>
      <c r="AB101" s="177">
        <f>AA101*1000/'Indicator Data'!AX103</f>
        <v>0</v>
      </c>
      <c r="AC101" s="169">
        <f t="shared" si="23"/>
        <v>0</v>
      </c>
      <c r="AD101" s="171">
        <f>IF('Indicator Data'!AI103="No data","x",IF('Indicator Data'!AI103&lt;$AD$194,10,IF('Indicator Data'!AI103&gt;$AD$195,0,($AD$195-'Indicator Data'!AI103)/($AD$195-$AD$194)*10)))</f>
        <v>1.0666666666666667</v>
      </c>
      <c r="AE101" s="171">
        <f>IF('Indicator Data'!AJ103="No data","x",IF('Indicator Data'!AJ103&gt;$AE$195,10,IF('Indicator Data'!AJ103&lt;$AE$194,0,10-($AE$195-'Indicator Data'!AJ103)/($AE$195-$AE$194)*10)))</f>
        <v>0</v>
      </c>
      <c r="AF101" s="178">
        <f>IF('Indicator Data'!AK103="No data","x",IF('Indicator Data'!AK103&gt;$AF$195,10,IF('Indicator Data'!AK103&lt;$AF$194,0,10-($AF$195-'Indicator Data'!AK103)/($AF$195-$AF$194)*10)))</f>
        <v>3.5333333333333341</v>
      </c>
      <c r="AG101" s="178">
        <f>IF('Indicator Data'!AL103="No data","x",IF('Indicator Data'!AL103&gt;$AG$195,10,IF('Indicator Data'!AL103&lt;$AG$194,0,10-($AG$195-'Indicator Data'!AL103)/($AG$195-$AG$194)*10)))</f>
        <v>0.58999999999999986</v>
      </c>
      <c r="AH101" s="171">
        <f t="shared" si="24"/>
        <v>2.9446666666666674</v>
      </c>
      <c r="AI101" s="169">
        <f t="shared" si="25"/>
        <v>1.3371111111111114</v>
      </c>
      <c r="AJ101" s="167">
        <f t="shared" si="26"/>
        <v>0.52070531537023301</v>
      </c>
      <c r="AK101" s="163">
        <f t="shared" si="27"/>
        <v>0.76751531415124241</v>
      </c>
    </row>
    <row r="102" spans="1:37" s="104" customFormat="1" x14ac:dyDescent="0.2">
      <c r="A102" s="65" t="s">
        <v>186</v>
      </c>
      <c r="B102" s="69" t="s">
        <v>185</v>
      </c>
      <c r="C102" s="171">
        <f>IF('Indicator Data'!Q104="No data",IF((0.1284*LN('Indicator Data'!AW104)-0.4735)&gt;C$195,0,IF((0.1284*LN('Indicator Data'!AW104)-0.4735)&lt;C$194,10,(C$195-(0.1284*LN('Indicator Data'!AW104)-0.4735))/(C$195-C$194)*10)),IF('Indicator Data'!Q104&gt;C$195,0,IF('Indicator Data'!Q104&lt;C$194,10,(C$195-'Indicator Data'!Q104)/(C$195-C$194)*10)))</f>
        <v>2.2608825275405926</v>
      </c>
      <c r="D102" s="171">
        <f>IF('Indicator Data'!R104="No data","x",IF('Indicator Data'!R104&gt;D$195,10,IF('Indicator Data'!R104&lt;D$194,0,10-(D$195-'Indicator Data'!R104)/(D$195-D$194)*10)))</f>
        <v>1.3540858354977807</v>
      </c>
      <c r="E102" s="169">
        <f t="shared" si="14"/>
        <v>1.8185385940492655</v>
      </c>
      <c r="F102" s="171">
        <f>IF('Indicator Data'!AC104="No data","x",IF('Indicator Data'!AC104&gt;F$195,10,IF('Indicator Data'!AC104&lt;F$194,0,10-(F$195-'Indicator Data'!AC104)/(F$195-F$194)*10)))</f>
        <v>3.2247112741341653</v>
      </c>
      <c r="G102" s="171">
        <f>IF('Indicator Data'!AD104="No data","x",IF('Indicator Data'!AD104&gt;G$195,10,IF('Indicator Data'!AD104&lt;G$194,0,10-(G$195-'Indicator Data'!AD104)/(G$195-G$194)*10)))</f>
        <v>1.4400000000000013</v>
      </c>
      <c r="H102" s="169">
        <f t="shared" si="15"/>
        <v>2.3323556370670833</v>
      </c>
      <c r="I102" s="174">
        <f>SUM(IF('Indicator Data'!S104="No data",0,'Indicator Data'!S104/1000000),SUM('Indicator Data'!T104:U104))</f>
        <v>0</v>
      </c>
      <c r="J102" s="174">
        <f>I102/'Indicator Data'!AX104*1000000</f>
        <v>0</v>
      </c>
      <c r="K102" s="171">
        <f t="shared" si="16"/>
        <v>0</v>
      </c>
      <c r="L102" s="171">
        <f>IF('Indicator Data'!V104="No data","x",IF('Indicator Data'!V104&gt;L$195,10,IF('Indicator Data'!V104&lt;L$194,0,10-(L$195-'Indicator Data'!V104)/(L$195-L$194)*10)))</f>
        <v>0</v>
      </c>
      <c r="M102" s="169">
        <f t="shared" si="17"/>
        <v>0</v>
      </c>
      <c r="N102" s="161">
        <f t="shared" si="18"/>
        <v>1.4923582062914036</v>
      </c>
      <c r="O102" s="175">
        <f>IF('Indicator Data'!AH104="No data",0,('Indicator Data'!AH104)/1000)</f>
        <v>0</v>
      </c>
      <c r="P102" s="171">
        <f t="shared" si="19"/>
        <v>0</v>
      </c>
      <c r="Q102" s="176">
        <f>O102*1000/'Indicator Data'!AZ104</f>
        <v>0</v>
      </c>
      <c r="R102" s="171">
        <f t="shared" si="20"/>
        <v>0</v>
      </c>
      <c r="S102" s="165">
        <f t="shared" si="21"/>
        <v>0</v>
      </c>
      <c r="T102" s="171">
        <f>IF('Indicator Data'!Z104="No data","x",IF('Indicator Data'!Z104&gt;T$195,10,IF('Indicator Data'!Z104&lt;T$194,0,10-(T$195-'Indicator Data'!Z104)/(T$195-T$194)*10)))</f>
        <v>8.5124652455977667E-2</v>
      </c>
      <c r="U102" s="171">
        <f>IF('Indicator Data'!Y104="No data","x",IF('Indicator Data'!Y104&gt;U$195,10,IF('Indicator Data'!Y104&lt;U$194,0,10-(U$195-'Indicator Data'!Y104)/(U$195-U$194)*10)))</f>
        <v>8.4398807189543845E-2</v>
      </c>
      <c r="V102" s="171">
        <f>IF('Indicator Data'!AB104="No data","x",IF('Indicator Data'!AB104&gt;V$195,10,IF('Indicator Data'!AB104&lt;V$194,0,10-(V$195-'Indicator Data'!AB104)/(V$195-V$194)*10)))</f>
        <v>0</v>
      </c>
      <c r="W102" s="169">
        <f t="shared" si="22"/>
        <v>5.6507819881840504E-2</v>
      </c>
      <c r="X102" s="84" t="s">
        <v>943</v>
      </c>
      <c r="Y102" s="84" t="s">
        <v>944</v>
      </c>
      <c r="Z102" s="85" t="s">
        <v>945</v>
      </c>
      <c r="AA102" s="175">
        <f>('Indicator Data'!AG104+'Indicator Data'!AF104*0.5+'Indicator Data'!AE104*0.25)/1000</f>
        <v>0</v>
      </c>
      <c r="AB102" s="177">
        <f>AA102*1000/'Indicator Data'!AX104</f>
        <v>0</v>
      </c>
      <c r="AC102" s="169">
        <f t="shared" si="23"/>
        <v>0</v>
      </c>
      <c r="AD102" s="171">
        <f>IF('Indicator Data'!AI104="No data","x",IF('Indicator Data'!AI104&lt;$AD$194,10,IF('Indicator Data'!AI104&gt;$AD$195,0,($AD$195-'Indicator Data'!AI104)/($AD$195-$AD$194)*10)))</f>
        <v>1.3333333333333333</v>
      </c>
      <c r="AE102" s="171">
        <f>IF('Indicator Data'!AJ104="No data","x",IF('Indicator Data'!AJ104&gt;$AE$195,10,IF('Indicator Data'!AJ104&lt;$AE$194,0,10-($AE$195-'Indicator Data'!AJ104)/($AE$195-$AE$194)*10)))</f>
        <v>0</v>
      </c>
      <c r="AF102" s="178">
        <f>IF('Indicator Data'!AK104="No data","x",IF('Indicator Data'!AK104&gt;$AF$195,10,IF('Indicator Data'!AK104&lt;$AF$194,0,10-($AF$195-'Indicator Data'!AK104)/($AF$195-$AF$194)*10)))</f>
        <v>0.80000000000000071</v>
      </c>
      <c r="AG102" s="178">
        <f>IF('Indicator Data'!AL104="No data","x",IF('Indicator Data'!AL104&gt;$AG$195,10,IF('Indicator Data'!AL104&lt;$AG$194,0,10-($AG$195-'Indicator Data'!AL104)/($AG$195-$AG$194)*10)))</f>
        <v>0.87000000000000099</v>
      </c>
      <c r="AH102" s="171">
        <f t="shared" si="24"/>
        <v>0.81400000000000072</v>
      </c>
      <c r="AI102" s="169">
        <f t="shared" si="25"/>
        <v>0.71577777777777796</v>
      </c>
      <c r="AJ102" s="167">
        <f t="shared" si="26"/>
        <v>0.26236137555166295</v>
      </c>
      <c r="AK102" s="163">
        <f t="shared" si="27"/>
        <v>0.13196434424264325</v>
      </c>
    </row>
    <row r="103" spans="1:37" s="104" customFormat="1" x14ac:dyDescent="0.2">
      <c r="A103" s="65" t="s">
        <v>880</v>
      </c>
      <c r="B103" s="69" t="s">
        <v>187</v>
      </c>
      <c r="C103" s="171">
        <f>IF('Indicator Data'!Q105="No data",IF((0.1284*LN('Indicator Data'!AW105)-0.4735)&gt;C$195,0,IF((0.1284*LN('Indicator Data'!AW105)-0.4735)&lt;C$194,10,(C$195-(0.1284*LN('Indicator Data'!AW105)-0.4735))/(C$195-C$194)*10)),IF('Indicator Data'!Q105&gt;C$195,0,IF('Indicator Data'!Q105&lt;C$194,10,(C$195-'Indicator Data'!Q105)/(C$195-C$194)*10)))</f>
        <v>3.6154427369250901</v>
      </c>
      <c r="D103" s="171" t="str">
        <f>IF('Indicator Data'!R105="No data","x",IF('Indicator Data'!R105&gt;D$195,10,IF('Indicator Data'!R105&lt;D$194,0,10-(D$195-'Indicator Data'!R105)/(D$195-D$194)*10)))</f>
        <v>x</v>
      </c>
      <c r="E103" s="169">
        <f t="shared" si="14"/>
        <v>3.6154427369250901</v>
      </c>
      <c r="F103" s="171" t="str">
        <f>IF('Indicator Data'!AC105="No data","x",IF('Indicator Data'!AC105&gt;F$195,10,IF('Indicator Data'!AC105&lt;F$194,0,10-(F$195-'Indicator Data'!AC105)/(F$195-F$194)*10)))</f>
        <v>x</v>
      </c>
      <c r="G103" s="171">
        <f>IF('Indicator Data'!AD105="No data","x",IF('Indicator Data'!AD105&gt;G$195,10,IF('Indicator Data'!AD105&lt;G$194,0,10-(G$195-'Indicator Data'!AD105)/(G$195-G$194)*10)))</f>
        <v>4.6500000000000004</v>
      </c>
      <c r="H103" s="169">
        <f t="shared" si="15"/>
        <v>4.6500000000000004</v>
      </c>
      <c r="I103" s="174">
        <f>SUM(IF('Indicator Data'!S105="No data",0,'Indicator Data'!S105/1000000),SUM('Indicator Data'!T105:U105))</f>
        <v>341.56</v>
      </c>
      <c r="J103" s="174">
        <f>I103/'Indicator Data'!AX105*1000000</f>
        <v>162.09510629957506</v>
      </c>
      <c r="K103" s="171">
        <f t="shared" si="16"/>
        <v>3.2419021259915004</v>
      </c>
      <c r="L103" s="171">
        <f>IF('Indicator Data'!V105="No data","x",IF('Indicator Data'!V105&gt;L$195,10,IF('Indicator Data'!V105&lt;L$194,0,10-(L$195-'Indicator Data'!V105)/(L$195-L$194)*10)))</f>
        <v>1.0399558055530651</v>
      </c>
      <c r="M103" s="169">
        <f t="shared" si="17"/>
        <v>2.1409289657722828</v>
      </c>
      <c r="N103" s="161">
        <f t="shared" si="18"/>
        <v>3.5054536099056159</v>
      </c>
      <c r="O103" s="175">
        <f>IF('Indicator Data'!AH105="No data",0,('Indicator Data'!AH105)/1000)</f>
        <v>0.11572</v>
      </c>
      <c r="P103" s="171">
        <f t="shared" si="19"/>
        <v>0</v>
      </c>
      <c r="Q103" s="176">
        <f>O103*1000/'Indicator Data'!AZ105</f>
        <v>3.0520419035964081E-4</v>
      </c>
      <c r="R103" s="171">
        <f t="shared" si="20"/>
        <v>2.3804037253245873</v>
      </c>
      <c r="S103" s="165">
        <f t="shared" si="21"/>
        <v>1.1902018626622937</v>
      </c>
      <c r="T103" s="171">
        <f>IF('Indicator Data'!Z105="No data","x",IF('Indicator Data'!Z105&gt;T$195,10,IF('Indicator Data'!Z105&lt;T$194,0,10-(T$195-'Indicator Data'!Z105)/(T$195-T$194)*10)))</f>
        <v>5.793952734012997E-2</v>
      </c>
      <c r="U103" s="171">
        <f>IF('Indicator Data'!Y105="No data","x",IF('Indicator Data'!Y105&gt;U$195,10,IF('Indicator Data'!Y105&lt;U$194,0,10-(U$195-'Indicator Data'!Y105)/(U$195-U$194)*10)))</f>
        <v>0.6412290032679735</v>
      </c>
      <c r="V103" s="171">
        <f>IF('Indicator Data'!AB105="No data","x",IF('Indicator Data'!AB105&gt;V$195,10,IF('Indicator Data'!AB105&lt;V$194,0,10-(V$195-'Indicator Data'!AB105)/(V$195-V$194)*10)))</f>
        <v>0</v>
      </c>
      <c r="W103" s="169">
        <f t="shared" si="22"/>
        <v>0.23305617686936783</v>
      </c>
      <c r="X103" s="84" t="s">
        <v>943</v>
      </c>
      <c r="Y103" s="84" t="s">
        <v>944</v>
      </c>
      <c r="Z103" s="85" t="s">
        <v>945</v>
      </c>
      <c r="AA103" s="175">
        <f>('Indicator Data'!AG105+'Indicator Data'!AF105*0.5+'Indicator Data'!AE105*0.25)/1000</f>
        <v>3.5249999999999999</v>
      </c>
      <c r="AB103" s="177">
        <f>AA103*1000/'Indicator Data'!AX105</f>
        <v>1.6728693339559729E-3</v>
      </c>
      <c r="AC103" s="169">
        <f t="shared" si="23"/>
        <v>0.16728693339559619</v>
      </c>
      <c r="AD103" s="171">
        <f>IF('Indicator Data'!AI105="No data","x",IF('Indicator Data'!AI105&lt;$AD$194,10,IF('Indicator Data'!AI105&gt;$AD$195,0,($AD$195-'Indicator Data'!AI105)/($AD$195-$AD$194)*10)))</f>
        <v>4.5333333333333332</v>
      </c>
      <c r="AE103" s="171">
        <f>IF('Indicator Data'!AJ105="No data","x",IF('Indicator Data'!AJ105&gt;$AE$195,10,IF('Indicator Data'!AJ105&lt;$AE$194,0,10-($AE$195-'Indicator Data'!AJ105)/($AE$195-$AE$194)*10)))</f>
        <v>0</v>
      </c>
      <c r="AF103" s="178">
        <f>IF('Indicator Data'!AK105="No data","x",IF('Indicator Data'!AK105&gt;$AF$195,10,IF('Indicator Data'!AK105&lt;$AF$194,0,10-($AF$195-'Indicator Data'!AK105)/($AF$195-$AF$194)*10)))</f>
        <v>4.0666666666666673</v>
      </c>
      <c r="AG103" s="178">
        <f>IF('Indicator Data'!AL105="No data","x",IF('Indicator Data'!AL105&gt;$AG$195,10,IF('Indicator Data'!AL105&lt;$AG$194,0,10-($AG$195-'Indicator Data'!AL105)/($AG$195-$AG$194)*10)))</f>
        <v>0.79000000000000092</v>
      </c>
      <c r="AH103" s="171">
        <f t="shared" si="24"/>
        <v>3.4113333333333342</v>
      </c>
      <c r="AI103" s="169">
        <f t="shared" si="25"/>
        <v>2.6482222222222225</v>
      </c>
      <c r="AJ103" s="167">
        <f t="shared" si="26"/>
        <v>1.0862199883143988</v>
      </c>
      <c r="AK103" s="163">
        <f t="shared" si="27"/>
        <v>1.1383464465435997</v>
      </c>
    </row>
    <row r="104" spans="1:37" s="104" customFormat="1" x14ac:dyDescent="0.2">
      <c r="A104" s="65" t="s">
        <v>189</v>
      </c>
      <c r="B104" s="69" t="s">
        <v>188</v>
      </c>
      <c r="C104" s="171">
        <f>IF('Indicator Data'!Q106="No data",IF((0.1284*LN('Indicator Data'!AW106)-0.4735)&gt;C$195,0,IF((0.1284*LN('Indicator Data'!AW106)-0.4735)&lt;C$194,10,(C$195-(0.1284*LN('Indicator Data'!AW106)-0.4735))/(C$195-C$194)*10)),IF('Indicator Data'!Q106&gt;C$195,0,IF('Indicator Data'!Q106&lt;C$194,10,(C$195-'Indicator Data'!Q106)/(C$195-C$194)*10)))</f>
        <v>8.3673828955354939</v>
      </c>
      <c r="D104" s="171" t="str">
        <f>IF('Indicator Data'!R106="No data","x",IF('Indicator Data'!R106&gt;D$195,10,IF('Indicator Data'!R106&lt;D$194,0,10-(D$195-'Indicator Data'!R106)/(D$195-D$194)*10)))</f>
        <v>x</v>
      </c>
      <c r="E104" s="169">
        <f t="shared" si="14"/>
        <v>8.3673828955354939</v>
      </c>
      <c r="F104" s="171" t="str">
        <f>IF('Indicator Data'!AC106="No data","x",IF('Indicator Data'!AC106&gt;F$195,10,IF('Indicator Data'!AC106&lt;F$194,0,10-(F$195-'Indicator Data'!AC106)/(F$195-F$194)*10)))</f>
        <v>x</v>
      </c>
      <c r="G104" s="171">
        <f>IF('Indicator Data'!AD106="No data","x",IF('Indicator Data'!AD106&gt;G$195,10,IF('Indicator Data'!AD106&lt;G$194,0,10-(G$195-'Indicator Data'!AD106)/(G$195-G$194)*10)))</f>
        <v>4.7774999999999999</v>
      </c>
      <c r="H104" s="169">
        <f t="shared" si="15"/>
        <v>4.7774999999999999</v>
      </c>
      <c r="I104" s="174">
        <f>SUM(IF('Indicator Data'!S106="No data",0,'Indicator Data'!S106/1000000),SUM('Indicator Data'!T106:U106))</f>
        <v>902.42170299999998</v>
      </c>
      <c r="J104" s="174">
        <f>I104/'Indicator Data'!AX106*1000000</f>
        <v>39.364343218632044</v>
      </c>
      <c r="K104" s="171">
        <f t="shared" si="16"/>
        <v>0.78728686437264095</v>
      </c>
      <c r="L104" s="171">
        <f>IF('Indicator Data'!V106="No data","x",IF('Indicator Data'!V106&gt;L$195,10,IF('Indicator Data'!V106&lt;L$194,0,10-(L$195-'Indicator Data'!V106)/(L$195-L$194)*10)))</f>
        <v>2.6408707152053212</v>
      </c>
      <c r="M104" s="169">
        <f t="shared" si="17"/>
        <v>1.7140787897889811</v>
      </c>
      <c r="N104" s="161">
        <f t="shared" si="18"/>
        <v>5.8065861452149923</v>
      </c>
      <c r="O104" s="175">
        <f>IF('Indicator Data'!AH106="No data",0,('Indicator Data'!AH106)/1000)</f>
        <v>0</v>
      </c>
      <c r="P104" s="171">
        <f t="shared" si="19"/>
        <v>0</v>
      </c>
      <c r="Q104" s="176">
        <f>O104*1000/'Indicator Data'!AZ106</f>
        <v>0</v>
      </c>
      <c r="R104" s="171">
        <f t="shared" si="20"/>
        <v>0</v>
      </c>
      <c r="S104" s="165">
        <f t="shared" si="21"/>
        <v>0</v>
      </c>
      <c r="T104" s="171">
        <f>IF('Indicator Data'!Z106="No data","x",IF('Indicator Data'!Z106&gt;T$195,10,IF('Indicator Data'!Z106&lt;T$194,0,10-(T$195-'Indicator Data'!Z106)/(T$195-T$194)*10)))</f>
        <v>0.23991873648439821</v>
      </c>
      <c r="U104" s="171">
        <f>IF('Indicator Data'!Y106="No data","x",IF('Indicator Data'!Y106&gt;U$195,10,IF('Indicator Data'!Y106&lt;U$194,0,10-(U$195-'Indicator Data'!Y106)/(U$195-U$194)*10)))</f>
        <v>4.2409068627450974</v>
      </c>
      <c r="V104" s="171">
        <f>IF('Indicator Data'!AB106="No data","x",IF('Indicator Data'!AB106&gt;V$195,10,IF('Indicator Data'!AB106&lt;V$194,0,10-(V$195-'Indicator Data'!AB106)/(V$195-V$194)*10)))</f>
        <v>7.8628582615505085</v>
      </c>
      <c r="W104" s="169">
        <f t="shared" si="22"/>
        <v>4.1145612869266683</v>
      </c>
      <c r="X104" s="84" t="s">
        <v>943</v>
      </c>
      <c r="Y104" s="84" t="s">
        <v>944</v>
      </c>
      <c r="Z104" s="85" t="s">
        <v>945</v>
      </c>
      <c r="AA104" s="175">
        <f>('Indicator Data'!AG106+'Indicator Data'!AF106*0.5+'Indicator Data'!AE106*0.25)/1000</f>
        <v>113.1335</v>
      </c>
      <c r="AB104" s="177">
        <f>AA104*1000/'Indicator Data'!AX106</f>
        <v>4.934972096438053E-3</v>
      </c>
      <c r="AC104" s="169">
        <f t="shared" si="23"/>
        <v>0.49349720964380595</v>
      </c>
      <c r="AD104" s="171">
        <f>IF('Indicator Data'!AI106="No data","x",IF('Indicator Data'!AI106&lt;$AD$194,10,IF('Indicator Data'!AI106&gt;$AD$195,0,($AD$195-'Indicator Data'!AI106)/($AD$195-$AD$194)*10)))</f>
        <v>6.8000000000000007</v>
      </c>
      <c r="AE104" s="171">
        <f>IF('Indicator Data'!AJ106="No data","x",IF('Indicator Data'!AJ106&gt;$AE$195,10,IF('Indicator Data'!AJ106&lt;$AE$194,0,10-($AE$195-'Indicator Data'!AJ106)/($AE$195-$AE$194)*10)))</f>
        <v>8.5</v>
      </c>
      <c r="AF104" s="178">
        <f>IF('Indicator Data'!AK106="No data","x",IF('Indicator Data'!AK106&gt;$AF$195,10,IF('Indicator Data'!AK106&lt;$AF$194,0,10-($AF$195-'Indicator Data'!AK106)/($AF$195-$AF$194)*10)))</f>
        <v>6.4666666666666668</v>
      </c>
      <c r="AG104" s="178">
        <f>IF('Indicator Data'!AL106="No data","x",IF('Indicator Data'!AL106&gt;$AG$195,10,IF('Indicator Data'!AL106&lt;$AG$194,0,10-($AG$195-'Indicator Data'!AL106)/($AG$195-$AG$194)*10)))</f>
        <v>0.34999999999999964</v>
      </c>
      <c r="AH104" s="171">
        <f t="shared" si="24"/>
        <v>5.2433333333333341</v>
      </c>
      <c r="AI104" s="169">
        <f t="shared" si="25"/>
        <v>6.8477777777777789</v>
      </c>
      <c r="AJ104" s="167">
        <f t="shared" si="26"/>
        <v>4.2947375511546007</v>
      </c>
      <c r="AK104" s="163">
        <f t="shared" si="27"/>
        <v>2.4083825734904649</v>
      </c>
    </row>
    <row r="105" spans="1:37" s="104" customFormat="1" x14ac:dyDescent="0.2">
      <c r="A105" s="65" t="s">
        <v>191</v>
      </c>
      <c r="B105" s="69" t="s">
        <v>190</v>
      </c>
      <c r="C105" s="171">
        <f>IF('Indicator Data'!Q107="No data",IF((0.1284*LN('Indicator Data'!AW107)-0.4735)&gt;C$195,0,IF((0.1284*LN('Indicator Data'!AW107)-0.4735)&lt;C$194,10,(C$195-(0.1284*LN('Indicator Data'!AW107)-0.4735))/(C$195-C$194)*10)),IF('Indicator Data'!Q107&gt;C$195,0,IF('Indicator Data'!Q107&lt;C$194,10,(C$195-'Indicator Data'!Q107)/(C$195-C$194)*10)))</f>
        <v>10</v>
      </c>
      <c r="D105" s="171">
        <f>IF('Indicator Data'!R107="No data","x",IF('Indicator Data'!R107&gt;D$195,10,IF('Indicator Data'!R107&lt;D$194,0,10-(D$195-'Indicator Data'!R107)/(D$195-D$194)*10)))</f>
        <v>10</v>
      </c>
      <c r="E105" s="169">
        <f t="shared" si="14"/>
        <v>10</v>
      </c>
      <c r="F105" s="171">
        <f>IF('Indicator Data'!AC107="No data","x",IF('Indicator Data'!AC107&gt;F$195,10,IF('Indicator Data'!AC107&lt;F$194,0,10-(F$195-'Indicator Data'!AC107)/(F$195-F$194)*10)))</f>
        <v>8.8702016708478038</v>
      </c>
      <c r="G105" s="171">
        <f>IF('Indicator Data'!AD107="No data","x",IF('Indicator Data'!AD107&gt;G$195,10,IF('Indicator Data'!AD107&lt;G$194,0,10-(G$195-'Indicator Data'!AD107)/(G$195-G$194)*10)))</f>
        <v>4.7249999999999996</v>
      </c>
      <c r="H105" s="169">
        <f t="shared" si="15"/>
        <v>6.7976008354239017</v>
      </c>
      <c r="I105" s="174">
        <f>SUM(IF('Indicator Data'!S107="No data",0,'Indicator Data'!S107/1000000),SUM('Indicator Data'!T107:U107))</f>
        <v>2112.7932040000001</v>
      </c>
      <c r="J105" s="174">
        <f>I105/'Indicator Data'!AX107*1000000</f>
        <v>129.1235784702975</v>
      </c>
      <c r="K105" s="171">
        <f t="shared" si="16"/>
        <v>2.5824715694059499</v>
      </c>
      <c r="L105" s="171">
        <f>IF('Indicator Data'!V107="No data","x",IF('Indicator Data'!V107&gt;L$195,10,IF('Indicator Data'!V107&lt;L$194,0,10-(L$195-'Indicator Data'!V107)/(L$195-L$194)*10)))</f>
        <v>10</v>
      </c>
      <c r="M105" s="169">
        <f t="shared" si="17"/>
        <v>6.291235784702975</v>
      </c>
      <c r="N105" s="161">
        <f t="shared" si="18"/>
        <v>8.2722091550317192</v>
      </c>
      <c r="O105" s="175">
        <f>IF('Indicator Data'!AH107="No data",0,('Indicator Data'!AH107)/1000)</f>
        <v>0.16935</v>
      </c>
      <c r="P105" s="171">
        <f t="shared" si="19"/>
        <v>0</v>
      </c>
      <c r="Q105" s="176">
        <f>O105*1000/'Indicator Data'!AZ107</f>
        <v>2.1117487299580269E-4</v>
      </c>
      <c r="R105" s="171">
        <f t="shared" si="20"/>
        <v>2.1737072753580828</v>
      </c>
      <c r="S105" s="165">
        <f t="shared" si="21"/>
        <v>1.0868536376790414</v>
      </c>
      <c r="T105" s="171">
        <f>IF('Indicator Data'!Z107="No data","x",IF('Indicator Data'!Z107&gt;T$195,10,IF('Indicator Data'!Z107&lt;T$194,0,10-(T$195-'Indicator Data'!Z107)/(T$195-T$194)*10)))</f>
        <v>4.7236021007105347</v>
      </c>
      <c r="U105" s="171">
        <f>IF('Indicator Data'!Y107="No data","x",IF('Indicator Data'!Y107&gt;U$195,10,IF('Indicator Data'!Y107&lt;U$194,0,10-(U$195-'Indicator Data'!Y107)/(U$195-U$194)*10)))</f>
        <v>10</v>
      </c>
      <c r="V105" s="171">
        <f>IF('Indicator Data'!AB107="No data","x",IF('Indicator Data'!AB107&gt;V$195,10,IF('Indicator Data'!AB107&lt;V$194,0,10-(V$195-'Indicator Data'!AB107)/(V$195-V$194)*10)))</f>
        <v>5.0500039154267817</v>
      </c>
      <c r="W105" s="169">
        <f t="shared" si="22"/>
        <v>6.5912020053791052</v>
      </c>
      <c r="X105" s="84" t="s">
        <v>943</v>
      </c>
      <c r="Y105" s="84" t="s">
        <v>944</v>
      </c>
      <c r="Z105" s="85" t="s">
        <v>945</v>
      </c>
      <c r="AA105" s="175">
        <f>('Indicator Data'!AG107+'Indicator Data'!AF107*0.5+'Indicator Data'!AE107*0.25)/1000</f>
        <v>562.71375</v>
      </c>
      <c r="AB105" s="177">
        <f>AA105*1000/'Indicator Data'!AX107</f>
        <v>3.4390309906752403E-2</v>
      </c>
      <c r="AC105" s="169">
        <f t="shared" si="23"/>
        <v>3.4390309906752403</v>
      </c>
      <c r="AD105" s="171">
        <f>IF('Indicator Data'!AI107="No data","x",IF('Indicator Data'!AI107&lt;$AD$194,10,IF('Indicator Data'!AI107&gt;$AD$195,0,($AD$195-'Indicator Data'!AI107)/($AD$195-$AD$194)*10)))</f>
        <v>5.2</v>
      </c>
      <c r="AE105" s="171">
        <f>IF('Indicator Data'!AJ107="No data","x",IF('Indicator Data'!AJ107&gt;$AE$195,10,IF('Indicator Data'!AJ107&lt;$AE$194,0,10-($AE$195-'Indicator Data'!AJ107)/($AE$195-$AE$194)*10)))</f>
        <v>5.6</v>
      </c>
      <c r="AF105" s="178">
        <f>IF('Indicator Data'!AK107="No data","x",IF('Indicator Data'!AK107&gt;$AF$195,10,IF('Indicator Data'!AK107&lt;$AF$194,0,10-($AF$195-'Indicator Data'!AK107)/($AF$195-$AF$194)*10)))</f>
        <v>5.3333333333333339</v>
      </c>
      <c r="AG105" s="178">
        <f>IF('Indicator Data'!AL107="No data","x",IF('Indicator Data'!AL107&gt;$AG$195,10,IF('Indicator Data'!AL107&lt;$AG$194,0,10-($AG$195-'Indicator Data'!AL107)/($AG$195-$AG$194)*10)))</f>
        <v>2.3599999999999994</v>
      </c>
      <c r="AH105" s="171">
        <f t="shared" si="24"/>
        <v>4.738666666666667</v>
      </c>
      <c r="AI105" s="169">
        <f t="shared" si="25"/>
        <v>5.1795555555555559</v>
      </c>
      <c r="AJ105" s="167">
        <f t="shared" si="26"/>
        <v>5.2081424470376483</v>
      </c>
      <c r="AK105" s="163">
        <f t="shared" si="27"/>
        <v>3.4187202118994926</v>
      </c>
    </row>
    <row r="106" spans="1:37" s="104" customFormat="1" x14ac:dyDescent="0.2">
      <c r="A106" s="65" t="s">
        <v>193</v>
      </c>
      <c r="B106" s="69" t="s">
        <v>192</v>
      </c>
      <c r="C106" s="171">
        <f>IF('Indicator Data'!Q108="No data",IF((0.1284*LN('Indicator Data'!AW108)-0.4735)&gt;C$195,0,IF((0.1284*LN('Indicator Data'!AW108)-0.4735)&lt;C$194,10,(C$195-(0.1284*LN('Indicator Data'!AW108)-0.4735))/(C$195-C$194)*10)),IF('Indicator Data'!Q108&gt;C$195,0,IF('Indicator Data'!Q108&lt;C$194,10,(C$195-'Indicator Data'!Q108)/(C$195-C$194)*10)))</f>
        <v>6.8731011337089001</v>
      </c>
      <c r="D106" s="171" t="str">
        <f>IF('Indicator Data'!R108="No data","x",IF('Indicator Data'!R108&gt;D$195,10,IF('Indicator Data'!R108&lt;D$194,0,10-(D$195-'Indicator Data'!R108)/(D$195-D$194)*10)))</f>
        <v>x</v>
      </c>
      <c r="E106" s="169">
        <f t="shared" si="14"/>
        <v>6.8731011337089001</v>
      </c>
      <c r="F106" s="171">
        <f>IF('Indicator Data'!AC108="No data","x",IF('Indicator Data'!AC108&gt;F$195,10,IF('Indicator Data'!AC108&lt;F$194,0,10-(F$195-'Indicator Data'!AC108)/(F$195-F$194)*10)))</f>
        <v>6.6334789840659854</v>
      </c>
      <c r="G106" s="171">
        <f>IF('Indicator Data'!AD108="No data","x",IF('Indicator Data'!AD108&gt;G$195,10,IF('Indicator Data'!AD108&lt;G$194,0,10-(G$195-'Indicator Data'!AD108)/(G$195-G$194)*10)))</f>
        <v>5.3025000000000002</v>
      </c>
      <c r="H106" s="169">
        <f t="shared" si="15"/>
        <v>5.9679894920329932</v>
      </c>
      <c r="I106" s="174">
        <f>SUM(IF('Indicator Data'!S108="No data",0,'Indicator Data'!S108/1000000),SUM('Indicator Data'!T108:U108))</f>
        <v>57.219903000000002</v>
      </c>
      <c r="J106" s="174">
        <f>I106/'Indicator Data'!AX108*1000000</f>
        <v>1.9254961938407908</v>
      </c>
      <c r="K106" s="171">
        <f t="shared" si="16"/>
        <v>3.8509923876816288E-2</v>
      </c>
      <c r="L106" s="171">
        <f>IF('Indicator Data'!V108="No data","x",IF('Indicator Data'!V108&gt;L$195,10,IF('Indicator Data'!V108&lt;L$194,0,10-(L$195-'Indicator Data'!V108)/(L$195-L$194)*10)))</f>
        <v>3.4928855357190258E-3</v>
      </c>
      <c r="M106" s="169">
        <f t="shared" si="17"/>
        <v>2.1001404706267657E-2</v>
      </c>
      <c r="N106" s="161">
        <f t="shared" si="18"/>
        <v>4.933798291039265</v>
      </c>
      <c r="O106" s="175">
        <f>IF('Indicator Data'!AH108="No data",0,('Indicator Data'!AH108)/1000)</f>
        <v>2.6055199999999998</v>
      </c>
      <c r="P106" s="171">
        <f t="shared" si="19"/>
        <v>1.3863147038825492</v>
      </c>
      <c r="Q106" s="176">
        <f>O106*1000/'Indicator Data'!AZ108</f>
        <v>1.0325188431756396E-3</v>
      </c>
      <c r="R106" s="171">
        <f t="shared" si="20"/>
        <v>3.2151317647159834</v>
      </c>
      <c r="S106" s="165">
        <f t="shared" si="21"/>
        <v>2.3007232342992663</v>
      </c>
      <c r="T106" s="171">
        <f>IF('Indicator Data'!Z108="No data","x",IF('Indicator Data'!Z108&gt;T$195,10,IF('Indicator Data'!Z108&lt;T$194,0,10-(T$195-'Indicator Data'!Z108)/(T$195-T$194)*10)))</f>
        <v>0.70975285758418316</v>
      </c>
      <c r="U106" s="171">
        <f>IF('Indicator Data'!Y108="No data","x",IF('Indicator Data'!Y108&gt;U$195,10,IF('Indicator Data'!Y108&lt;U$194,0,10-(U$195-'Indicator Data'!Y108)/(U$195-U$194)*10)))</f>
        <v>2.3490424836601314</v>
      </c>
      <c r="V106" s="171">
        <f>IF('Indicator Data'!AB108="No data","x",IF('Indicator Data'!AB108&gt;V$195,10,IF('Indicator Data'!AB108&lt;V$194,0,10-(V$195-'Indicator Data'!AB108)/(V$195-V$194)*10)))</f>
        <v>8.5372435395463242E-3</v>
      </c>
      <c r="W106" s="169">
        <f t="shared" si="22"/>
        <v>1.0224441949279537</v>
      </c>
      <c r="X106" s="84" t="s">
        <v>943</v>
      </c>
      <c r="Y106" s="84" t="s">
        <v>944</v>
      </c>
      <c r="Z106" s="85" t="s">
        <v>945</v>
      </c>
      <c r="AA106" s="175">
        <f>('Indicator Data'!AG108+'Indicator Data'!AF108*0.5+'Indicator Data'!AE108*0.25)/1000</f>
        <v>0</v>
      </c>
      <c r="AB106" s="177">
        <f>AA106*1000/'Indicator Data'!AX108</f>
        <v>0</v>
      </c>
      <c r="AC106" s="169">
        <f t="shared" si="23"/>
        <v>0</v>
      </c>
      <c r="AD106" s="171">
        <f>IF('Indicator Data'!AI108="No data","x",IF('Indicator Data'!AI108&lt;$AD$194,10,IF('Indicator Data'!AI108&gt;$AD$195,0,($AD$195-'Indicator Data'!AI108)/($AD$195-$AD$194)*10)))</f>
        <v>3.4666666666666668</v>
      </c>
      <c r="AE106" s="171">
        <f>IF('Indicator Data'!AJ108="No data","x",IF('Indicator Data'!AJ108&gt;$AE$195,10,IF('Indicator Data'!AJ108&lt;$AE$194,0,10-($AE$195-'Indicator Data'!AJ108)/($AE$195-$AE$194)*10)))</f>
        <v>0</v>
      </c>
      <c r="AF106" s="178">
        <f>IF('Indicator Data'!AK108="No data","x",IF('Indicator Data'!AK108&gt;$AF$195,10,IF('Indicator Data'!AK108&lt;$AF$194,0,10-($AF$195-'Indicator Data'!AK108)/($AF$195-$AF$194)*10)))</f>
        <v>4.3999999999999995</v>
      </c>
      <c r="AG106" s="178">
        <f>IF('Indicator Data'!AL108="No data","x",IF('Indicator Data'!AL108&gt;$AG$195,10,IF('Indicator Data'!AL108&lt;$AG$194,0,10-($AG$195-'Indicator Data'!AL108)/($AG$195-$AG$194)*10)))</f>
        <v>0.45000000000000107</v>
      </c>
      <c r="AH106" s="171">
        <f t="shared" si="24"/>
        <v>3.61</v>
      </c>
      <c r="AI106" s="169">
        <f t="shared" si="25"/>
        <v>2.3588888888888886</v>
      </c>
      <c r="AJ106" s="167">
        <f t="shared" si="26"/>
        <v>1.1745401861037861</v>
      </c>
      <c r="AK106" s="163">
        <f t="shared" si="27"/>
        <v>1.7545602500958424</v>
      </c>
    </row>
    <row r="107" spans="1:37" s="104" customFormat="1" x14ac:dyDescent="0.2">
      <c r="A107" s="65" t="s">
        <v>195</v>
      </c>
      <c r="B107" s="69" t="s">
        <v>194</v>
      </c>
      <c r="C107" s="171">
        <f>IF('Indicator Data'!Q109="No data",IF((0.1284*LN('Indicator Data'!AW109)-0.4735)&gt;C$195,0,IF((0.1284*LN('Indicator Data'!AW109)-0.4735)&lt;C$194,10,(C$195-(0.1284*LN('Indicator Data'!AW109)-0.4735))/(C$195-C$194)*10)),IF('Indicator Data'!Q109&gt;C$195,0,IF('Indicator Data'!Q109&lt;C$194,10,(C$195-'Indicator Data'!Q109)/(C$195-C$194)*10)))</f>
        <v>10</v>
      </c>
      <c r="D107" s="171" t="str">
        <f>IF('Indicator Data'!R109="No data","x",IF('Indicator Data'!R109&gt;D$195,10,IF('Indicator Data'!R109&lt;D$194,0,10-(D$195-'Indicator Data'!R109)/(D$195-D$194)*10)))</f>
        <v>x</v>
      </c>
      <c r="E107" s="169">
        <f t="shared" si="14"/>
        <v>10</v>
      </c>
      <c r="F107" s="171">
        <f>IF('Indicator Data'!AC109="No data","x",IF('Indicator Data'!AC109&gt;F$195,10,IF('Indicator Data'!AC109&lt;F$194,0,10-(F$195-'Indicator Data'!AC109)/(F$195-F$194)*10)))</f>
        <v>9.9403567605881467</v>
      </c>
      <c r="G107" s="171">
        <f>IF('Indicator Data'!AD109="No data","x",IF('Indicator Data'!AD109&gt;G$195,10,IF('Indicator Data'!AD109&lt;G$194,0,10-(G$195-'Indicator Data'!AD109)/(G$195-G$194)*10)))</f>
        <v>3.0924999999999994</v>
      </c>
      <c r="H107" s="169">
        <f t="shared" si="15"/>
        <v>6.516428380294073</v>
      </c>
      <c r="I107" s="174">
        <f>SUM(IF('Indicator Data'!S109="No data",0,'Indicator Data'!S109/1000000),SUM('Indicator Data'!T109:U109))</f>
        <v>104.03</v>
      </c>
      <c r="J107" s="174">
        <f>I107/'Indicator Data'!AX109*1000000</f>
        <v>301.51613080867077</v>
      </c>
      <c r="K107" s="171">
        <f t="shared" si="16"/>
        <v>6.0303226161734154</v>
      </c>
      <c r="L107" s="171">
        <f>IF('Indicator Data'!V109="No data","x",IF('Indicator Data'!V109&gt;L$195,10,IF('Indicator Data'!V109&lt;L$194,0,10-(L$195-'Indicator Data'!V109)/(L$195-L$194)*10)))</f>
        <v>2.2189617486338804</v>
      </c>
      <c r="M107" s="169">
        <f t="shared" si="17"/>
        <v>4.1246421824036474</v>
      </c>
      <c r="N107" s="161">
        <f t="shared" si="18"/>
        <v>7.6602676406744301</v>
      </c>
      <c r="O107" s="175">
        <f>IF('Indicator Data'!AH109="No data",0,('Indicator Data'!AH109)/1000)</f>
        <v>0</v>
      </c>
      <c r="P107" s="171">
        <f t="shared" si="19"/>
        <v>0</v>
      </c>
      <c r="Q107" s="176">
        <f>O107*1000/'Indicator Data'!AZ109</f>
        <v>0</v>
      </c>
      <c r="R107" s="171">
        <f t="shared" si="20"/>
        <v>0</v>
      </c>
      <c r="S107" s="165">
        <f t="shared" si="21"/>
        <v>0</v>
      </c>
      <c r="T107" s="171">
        <f>IF('Indicator Data'!Z109="No data","x",IF('Indicator Data'!Z109&gt;T$195,10,IF('Indicator Data'!Z109&lt;T$194,0,10-(T$195-'Indicator Data'!Z109)/(T$195-T$194)*10)))</f>
        <v>9.8861414890336619E-3</v>
      </c>
      <c r="U107" s="171">
        <f>IF('Indicator Data'!Y109="No data","x",IF('Indicator Data'!Y109&gt;U$195,10,IF('Indicator Data'!Y109&lt;U$194,0,10-(U$195-'Indicator Data'!Y109)/(U$195-U$194)*10)))</f>
        <v>0.84178022875816794</v>
      </c>
      <c r="V107" s="171">
        <f>IF('Indicator Data'!AB109="No data","x",IF('Indicator Data'!AB109&gt;V$195,10,IF('Indicator Data'!AB109&lt;V$194,0,10-(V$195-'Indicator Data'!AB109)/(V$195-V$194)*10)))</f>
        <v>0</v>
      </c>
      <c r="W107" s="169">
        <f t="shared" si="22"/>
        <v>0.28388879008240053</v>
      </c>
      <c r="X107" s="84" t="s">
        <v>943</v>
      </c>
      <c r="Y107" s="84" t="s">
        <v>944</v>
      </c>
      <c r="Z107" s="85" t="s">
        <v>945</v>
      </c>
      <c r="AA107" s="175">
        <f>('Indicator Data'!AG109+'Indicator Data'!AF109*0.5+'Indicator Data'!AE109*0.25)/1000</f>
        <v>0</v>
      </c>
      <c r="AB107" s="177">
        <f>AA107*1000/'Indicator Data'!AX109</f>
        <v>0</v>
      </c>
      <c r="AC107" s="169">
        <f t="shared" si="23"/>
        <v>0</v>
      </c>
      <c r="AD107" s="171">
        <f>IF('Indicator Data'!AI109="No data","x",IF('Indicator Data'!AI109&lt;$AD$194,10,IF('Indicator Data'!AI109&gt;$AD$195,0,($AD$195-'Indicator Data'!AI109)/($AD$195-$AD$194)*10)))</f>
        <v>3.0666666666666664</v>
      </c>
      <c r="AE107" s="171">
        <f>IF('Indicator Data'!AJ109="No data","x",IF('Indicator Data'!AJ109&gt;$AE$195,10,IF('Indicator Data'!AJ109&lt;$AE$194,0,10-($AE$195-'Indicator Data'!AJ109)/($AE$195-$AE$194)*10)))</f>
        <v>0.39999999999999858</v>
      </c>
      <c r="AF107" s="178">
        <f>IF('Indicator Data'!AK109="No data","x",IF('Indicator Data'!AK109&gt;$AF$195,10,IF('Indicator Data'!AK109&lt;$AF$194,0,10-($AF$195-'Indicator Data'!AK109)/($AF$195-$AF$194)*10)))</f>
        <v>5.4</v>
      </c>
      <c r="AG107" s="178">
        <f>IF('Indicator Data'!AL109="No data","x",IF('Indicator Data'!AL109&gt;$AG$195,10,IF('Indicator Data'!AL109&lt;$AG$194,0,10-($AG$195-'Indicator Data'!AL109)/($AG$195-$AG$194)*10)))</f>
        <v>1.42</v>
      </c>
      <c r="AH107" s="171">
        <f t="shared" si="24"/>
        <v>4.6040000000000001</v>
      </c>
      <c r="AI107" s="169">
        <f t="shared" si="25"/>
        <v>2.6902222222222214</v>
      </c>
      <c r="AJ107" s="167">
        <f t="shared" si="26"/>
        <v>1.0677866335600978</v>
      </c>
      <c r="AK107" s="163">
        <f t="shared" si="27"/>
        <v>0.54737625098653298</v>
      </c>
    </row>
    <row r="108" spans="1:37" s="104" customFormat="1" x14ac:dyDescent="0.2">
      <c r="A108" s="65" t="s">
        <v>197</v>
      </c>
      <c r="B108" s="69" t="s">
        <v>196</v>
      </c>
      <c r="C108" s="171">
        <f>IF('Indicator Data'!Q110="No data",IF((0.1284*LN('Indicator Data'!AW110)-0.4735)&gt;C$195,0,IF((0.1284*LN('Indicator Data'!AW110)-0.4735)&lt;C$194,10,(C$195-(0.1284*LN('Indicator Data'!AW110)-0.4735))/(C$195-C$194)*10)),IF('Indicator Data'!Q110&gt;C$195,0,IF('Indicator Data'!Q110&lt;C$194,10,(C$195-'Indicator Data'!Q110)/(C$195-C$194)*10)))</f>
        <v>10</v>
      </c>
      <c r="D108" s="171" t="str">
        <f>IF('Indicator Data'!R110="No data","x",IF('Indicator Data'!R110&gt;D$195,10,IF('Indicator Data'!R110&lt;D$194,0,10-(D$195-'Indicator Data'!R110)/(D$195-D$194)*10)))</f>
        <v>x</v>
      </c>
      <c r="E108" s="169">
        <f t="shared" si="14"/>
        <v>10</v>
      </c>
      <c r="F108" s="171">
        <f>IF('Indicator Data'!AC110="No data","x",IF('Indicator Data'!AC110&gt;F$195,10,IF('Indicator Data'!AC110&lt;F$194,0,10-(F$195-'Indicator Data'!AC110)/(F$195-F$194)*10)))</f>
        <v>8.2709217564039594</v>
      </c>
      <c r="G108" s="171">
        <f>IF('Indicator Data'!AD110="No data","x",IF('Indicator Data'!AD110&gt;G$195,10,IF('Indicator Data'!AD110&lt;G$194,0,10-(G$195-'Indicator Data'!AD110)/(G$195-G$194)*10)))</f>
        <v>2.0050000000000008</v>
      </c>
      <c r="H108" s="169">
        <f t="shared" si="15"/>
        <v>5.1379608782019801</v>
      </c>
      <c r="I108" s="174">
        <f>SUM(IF('Indicator Data'!S110="No data",0,'Indicator Data'!S110/1000000),SUM('Indicator Data'!T110:U110))</f>
        <v>3171.2295679999997</v>
      </c>
      <c r="J108" s="174">
        <f>I108/'Indicator Data'!AX110*1000000</f>
        <v>207.24755617858204</v>
      </c>
      <c r="K108" s="171">
        <f t="shared" si="16"/>
        <v>4.1449511235716407</v>
      </c>
      <c r="L108" s="171">
        <f>IF('Indicator Data'!V110="No data","x",IF('Indicator Data'!V110&gt;L$195,10,IF('Indicator Data'!V110&lt;L$194,0,10-(L$195-'Indicator Data'!V110)/(L$195-L$194)*10)))</f>
        <v>6.8062345426152575</v>
      </c>
      <c r="M108" s="169">
        <f t="shared" si="17"/>
        <v>5.4755928330934491</v>
      </c>
      <c r="N108" s="161">
        <f t="shared" si="18"/>
        <v>7.6533884278238578</v>
      </c>
      <c r="O108" s="175">
        <f>IF('Indicator Data'!AH110="No data",0,('Indicator Data'!AH110)/1000)</f>
        <v>9.77895</v>
      </c>
      <c r="P108" s="171">
        <f t="shared" si="19"/>
        <v>3.30097408525425</v>
      </c>
      <c r="Q108" s="176">
        <f>O108*1000/'Indicator Data'!AZ110</f>
        <v>1.51098128530637E-2</v>
      </c>
      <c r="R108" s="171">
        <f t="shared" si="20"/>
        <v>6.2319347471443534</v>
      </c>
      <c r="S108" s="165">
        <f t="shared" si="21"/>
        <v>4.7664544161993021</v>
      </c>
      <c r="T108" s="171">
        <f>IF('Indicator Data'!Z110="No data","x",IF('Indicator Data'!Z110&gt;T$195,10,IF('Indicator Data'!Z110&lt;T$194,0,10-(T$195-'Indicator Data'!Z110)/(T$195-T$194)*10)))</f>
        <v>0.80435696632684639</v>
      </c>
      <c r="U108" s="171">
        <f>IF('Indicator Data'!Y110="No data","x",IF('Indicator Data'!Y110&gt;U$195,10,IF('Indicator Data'!Y110&lt;U$194,0,10-(U$195-'Indicator Data'!Y110)/(U$195-U$194)*10)))</f>
        <v>10</v>
      </c>
      <c r="V108" s="171">
        <f>IF('Indicator Data'!AB110="No data","x",IF('Indicator Data'!AB110&gt;V$195,10,IF('Indicator Data'!AB110&lt;V$194,0,10-(V$195-'Indicator Data'!AB110)/(V$195-V$194)*10)))</f>
        <v>10</v>
      </c>
      <c r="W108" s="169">
        <f t="shared" si="22"/>
        <v>6.9347856554422824</v>
      </c>
      <c r="X108" s="84" t="s">
        <v>943</v>
      </c>
      <c r="Y108" s="84" t="s">
        <v>944</v>
      </c>
      <c r="Z108" s="85" t="s">
        <v>945</v>
      </c>
      <c r="AA108" s="175">
        <f>('Indicator Data'!AG110+'Indicator Data'!AF110*0.5+'Indicator Data'!AE110*0.25)/1000</f>
        <v>898</v>
      </c>
      <c r="AB108" s="177">
        <f>AA108*1000/'Indicator Data'!AX110</f>
        <v>5.868648152323442E-2</v>
      </c>
      <c r="AC108" s="169">
        <f t="shared" si="23"/>
        <v>5.8686481523234422</v>
      </c>
      <c r="AD108" s="171">
        <f>IF('Indicator Data'!AI110="No data","x",IF('Indicator Data'!AI110&lt;$AD$194,10,IF('Indicator Data'!AI110&gt;$AD$195,0,($AD$195-'Indicator Data'!AI110)/($AD$195-$AD$194)*10)))</f>
        <v>1.8666666666666667</v>
      </c>
      <c r="AE108" s="171">
        <f>IF('Indicator Data'!AJ110="No data","x",IF('Indicator Data'!AJ110&gt;$AE$195,10,IF('Indicator Data'!AJ110&lt;$AE$194,0,10-($AE$195-'Indicator Data'!AJ110)/($AE$195-$AE$194)*10)))</f>
        <v>0</v>
      </c>
      <c r="AF108" s="178">
        <f>IF('Indicator Data'!AK110="No data","x",IF('Indicator Data'!AK110&gt;$AF$195,10,IF('Indicator Data'!AK110&lt;$AF$194,0,10-($AF$195-'Indicator Data'!AK110)/($AF$195-$AF$194)*10)))</f>
        <v>7.4666666666666677</v>
      </c>
      <c r="AG108" s="178">
        <f>IF('Indicator Data'!AL110="No data","x",IF('Indicator Data'!AL110&gt;$AG$195,10,IF('Indicator Data'!AL110&lt;$AG$194,0,10-($AG$195-'Indicator Data'!AL110)/($AG$195-$AG$194)*10)))</f>
        <v>0.83000000000000007</v>
      </c>
      <c r="AH108" s="171">
        <f t="shared" si="24"/>
        <v>6.1393333333333349</v>
      </c>
      <c r="AI108" s="169">
        <f t="shared" si="25"/>
        <v>2.6686666666666672</v>
      </c>
      <c r="AJ108" s="167">
        <f t="shared" si="26"/>
        <v>5.4147264833187014</v>
      </c>
      <c r="AK108" s="163">
        <f t="shared" si="27"/>
        <v>5.0993222870159212</v>
      </c>
    </row>
    <row r="109" spans="1:37" s="104" customFormat="1" x14ac:dyDescent="0.2">
      <c r="A109" s="65" t="s">
        <v>199</v>
      </c>
      <c r="B109" s="69" t="s">
        <v>198</v>
      </c>
      <c r="C109" s="171">
        <f>IF('Indicator Data'!Q111="No data",IF((0.1284*LN('Indicator Data'!AW111)-0.4735)&gt;C$195,0,IF((0.1284*LN('Indicator Data'!AW111)-0.4735)&lt;C$194,10,(C$195-(0.1284*LN('Indicator Data'!AW111)-0.4735))/(C$195-C$194)*10)),IF('Indicator Data'!Q111&gt;C$195,0,IF('Indicator Data'!Q111&lt;C$194,10,(C$195-'Indicator Data'!Q111)/(C$195-C$194)*10)))</f>
        <v>3.9194088468003017</v>
      </c>
      <c r="D109" s="171">
        <f>IF('Indicator Data'!R111="No data","x",IF('Indicator Data'!R111&gt;D$195,10,IF('Indicator Data'!R111&lt;D$194,0,10-(D$195-'Indicator Data'!R111)/(D$195-D$194)*10)))</f>
        <v>5.2004196005792043</v>
      </c>
      <c r="E109" s="169">
        <f t="shared" si="14"/>
        <v>4.5913002610990503</v>
      </c>
      <c r="F109" s="171">
        <f>IF('Indicator Data'!AC111="No data","x",IF('Indicator Data'!AC111&gt;F$195,10,IF('Indicator Data'!AC111&lt;F$194,0,10-(F$195-'Indicator Data'!AC111)/(F$195-F$194)*10)))</f>
        <v>6.7898427861546589</v>
      </c>
      <c r="G109" s="171" t="str">
        <f>IF('Indicator Data'!AD111="No data","x",IF('Indicator Data'!AD111&gt;G$195,10,IF('Indicator Data'!AD111&lt;G$194,0,10-(G$195-'Indicator Data'!AD111)/(G$195-G$194)*10)))</f>
        <v>x</v>
      </c>
      <c r="H109" s="169">
        <f t="shared" si="15"/>
        <v>6.7898427861546589</v>
      </c>
      <c r="I109" s="174">
        <f>SUM(IF('Indicator Data'!S111="No data",0,'Indicator Data'!S111/1000000),SUM('Indicator Data'!T111:U111))</f>
        <v>0</v>
      </c>
      <c r="J109" s="174">
        <f>I109/'Indicator Data'!AX111*1000000</f>
        <v>0</v>
      </c>
      <c r="K109" s="171">
        <f t="shared" si="16"/>
        <v>0</v>
      </c>
      <c r="L109" s="171">
        <f>IF('Indicator Data'!V111="No data","x",IF('Indicator Data'!V111&gt;L$195,10,IF('Indicator Data'!V111&lt;L$194,0,10-(L$195-'Indicator Data'!V111)/(L$195-L$194)*10)))</f>
        <v>0</v>
      </c>
      <c r="M109" s="169">
        <f t="shared" si="17"/>
        <v>0</v>
      </c>
      <c r="N109" s="161">
        <f t="shared" si="18"/>
        <v>3.9931108270881897</v>
      </c>
      <c r="O109" s="175">
        <f>IF('Indicator Data'!AH111="No data",0,('Indicator Data'!AH111)/1000)</f>
        <v>0</v>
      </c>
      <c r="P109" s="171">
        <f t="shared" si="19"/>
        <v>0</v>
      </c>
      <c r="Q109" s="176">
        <f>O109*1000/'Indicator Data'!AZ111</f>
        <v>0</v>
      </c>
      <c r="R109" s="171">
        <f t="shared" si="20"/>
        <v>0</v>
      </c>
      <c r="S109" s="165">
        <f t="shared" si="21"/>
        <v>0</v>
      </c>
      <c r="T109" s="171">
        <f>IF('Indicator Data'!Z111="No data","x",IF('Indicator Data'!Z111&gt;T$195,10,IF('Indicator Data'!Z111&lt;T$194,0,10-(T$195-'Indicator Data'!Z111)/(T$195-T$194)*10)))</f>
        <v>2.3133132530119838E-2</v>
      </c>
      <c r="U109" s="171">
        <f>IF('Indicator Data'!Y111="No data","x",IF('Indicator Data'!Y111&gt;U$195,10,IF('Indicator Data'!Y111&lt;U$194,0,10-(U$195-'Indicator Data'!Y111)/(U$195-U$194)*10)))</f>
        <v>8.0629117647058379E-2</v>
      </c>
      <c r="V109" s="171">
        <f>IF('Indicator Data'!AB111="No data","x",IF('Indicator Data'!AB111&gt;V$195,10,IF('Indicator Data'!AB111&lt;V$194,0,10-(V$195-'Indicator Data'!AB111)/(V$195-V$194)*10)))</f>
        <v>0</v>
      </c>
      <c r="W109" s="169">
        <f t="shared" si="22"/>
        <v>3.4587416725726072E-2</v>
      </c>
      <c r="X109" s="84" t="s">
        <v>943</v>
      </c>
      <c r="Y109" s="84" t="s">
        <v>944</v>
      </c>
      <c r="Z109" s="85" t="s">
        <v>945</v>
      </c>
      <c r="AA109" s="175">
        <f>('Indicator Data'!AG111+'Indicator Data'!AF111*0.5+'Indicator Data'!AE111*0.25)/1000</f>
        <v>0</v>
      </c>
      <c r="AB109" s="177">
        <f>AA109*1000/'Indicator Data'!AX111</f>
        <v>0</v>
      </c>
      <c r="AC109" s="169">
        <f t="shared" si="23"/>
        <v>0</v>
      </c>
      <c r="AD109" s="171">
        <f>IF('Indicator Data'!AI111="No data","x",IF('Indicator Data'!AI111&lt;$AD$194,10,IF('Indicator Data'!AI111&gt;$AD$195,0,($AD$195-'Indicator Data'!AI111)/($AD$195-$AD$194)*10)))</f>
        <v>2</v>
      </c>
      <c r="AE109" s="171">
        <f>IF('Indicator Data'!AJ111="No data","x",IF('Indicator Data'!AJ111&gt;$AE$195,10,IF('Indicator Data'!AJ111&lt;$AE$194,0,10-($AE$195-'Indicator Data'!AJ111)/($AE$195-$AE$194)*10)))</f>
        <v>0</v>
      </c>
      <c r="AF109" s="178">
        <f>IF('Indicator Data'!AK111="No data","x",IF('Indicator Data'!AK111&gt;$AF$195,10,IF('Indicator Data'!AK111&lt;$AF$194,0,10-($AF$195-'Indicator Data'!AK111)/($AF$195-$AF$194)*10)))</f>
        <v>2.9999999999999991</v>
      </c>
      <c r="AG109" s="178">
        <f>IF('Indicator Data'!AL111="No data","x",IF('Indicator Data'!AL111&gt;$AG$195,10,IF('Indicator Data'!AL111&lt;$AG$194,0,10-($AG$195-'Indicator Data'!AL111)/($AG$195-$AG$194)*10)))</f>
        <v>0.82000000000000028</v>
      </c>
      <c r="AH109" s="171">
        <f t="shared" si="24"/>
        <v>2.5639999999999996</v>
      </c>
      <c r="AI109" s="169">
        <f t="shared" si="25"/>
        <v>1.5213333333333334</v>
      </c>
      <c r="AJ109" s="167">
        <f t="shared" si="26"/>
        <v>0.54318329231539331</v>
      </c>
      <c r="AK109" s="163">
        <f t="shared" si="27"/>
        <v>0.2749946384608985</v>
      </c>
    </row>
    <row r="110" spans="1:37" s="104" customFormat="1" x14ac:dyDescent="0.2">
      <c r="A110" s="65" t="s">
        <v>201</v>
      </c>
      <c r="B110" s="69" t="s">
        <v>200</v>
      </c>
      <c r="C110" s="171">
        <f>IF('Indicator Data'!Q112="No data",IF((0.1284*LN('Indicator Data'!AW112)-0.4735)&gt;C$195,0,IF((0.1284*LN('Indicator Data'!AW112)-0.4735)&lt;C$194,10,(C$195-(0.1284*LN('Indicator Data'!AW112)-0.4735))/(C$195-C$194)*10)),IF('Indicator Data'!Q112&gt;C$195,0,IF('Indicator Data'!Q112&lt;C$194,10,(C$195-'Indicator Data'!Q112)/(C$195-C$194)*10)))</f>
        <v>6.4444998800931108</v>
      </c>
      <c r="D110" s="171" t="str">
        <f>IF('Indicator Data'!R112="No data","x",IF('Indicator Data'!R112&gt;D$195,10,IF('Indicator Data'!R112&lt;D$194,0,10-(D$195-'Indicator Data'!R112)/(D$195-D$194)*10)))</f>
        <v>x</v>
      </c>
      <c r="E110" s="169">
        <f t="shared" si="14"/>
        <v>6.4444998800931108</v>
      </c>
      <c r="F110" s="171" t="str">
        <f>IF('Indicator Data'!AC112="No data","x",IF('Indicator Data'!AC112&gt;F$195,10,IF('Indicator Data'!AC112&lt;F$194,0,10-(F$195-'Indicator Data'!AC112)/(F$195-F$194)*10)))</f>
        <v>x</v>
      </c>
      <c r="G110" s="171" t="str">
        <f>IF('Indicator Data'!AD112="No data","x",IF('Indicator Data'!AD112&gt;G$195,10,IF('Indicator Data'!AD112&lt;G$194,0,10-(G$195-'Indicator Data'!AD112)/(G$195-G$194)*10)))</f>
        <v>x</v>
      </c>
      <c r="H110" s="169" t="str">
        <f t="shared" si="15"/>
        <v>x</v>
      </c>
      <c r="I110" s="174">
        <f>SUM(IF('Indicator Data'!S112="No data",0,'Indicator Data'!S112/1000000),SUM('Indicator Data'!T112:U112))</f>
        <v>164.591497</v>
      </c>
      <c r="J110" s="174">
        <f>I110/'Indicator Data'!AX112*1000000</f>
        <v>3127.0945966485542</v>
      </c>
      <c r="K110" s="171">
        <f t="shared" si="16"/>
        <v>10</v>
      </c>
      <c r="L110" s="171">
        <f>IF('Indicator Data'!V112="No data","x",IF('Indicator Data'!V112&gt;L$195,10,IF('Indicator Data'!V112&lt;L$194,0,10-(L$195-'Indicator Data'!V112)/(L$195-L$194)*10)))</f>
        <v>10</v>
      </c>
      <c r="M110" s="169">
        <f t="shared" si="17"/>
        <v>10</v>
      </c>
      <c r="N110" s="161">
        <f t="shared" si="18"/>
        <v>7.6296665867287414</v>
      </c>
      <c r="O110" s="175">
        <f>IF('Indicator Data'!AH112="No data",0,('Indicator Data'!AH112)/1000)</f>
        <v>0</v>
      </c>
      <c r="P110" s="171">
        <f t="shared" si="19"/>
        <v>0</v>
      </c>
      <c r="Q110" s="176">
        <f>O110*1000/'Indicator Data'!AZ112</f>
        <v>0</v>
      </c>
      <c r="R110" s="171">
        <f t="shared" si="20"/>
        <v>0</v>
      </c>
      <c r="S110" s="165">
        <f t="shared" si="21"/>
        <v>0</v>
      </c>
      <c r="T110" s="171" t="str">
        <f>IF('Indicator Data'!Z112="No data","x",IF('Indicator Data'!Z112&gt;T$195,10,IF('Indicator Data'!Z112&lt;T$194,0,10-(T$195-'Indicator Data'!Z112)/(T$195-T$194)*10)))</f>
        <v>x</v>
      </c>
      <c r="U110" s="171">
        <f>IF('Indicator Data'!Y112="No data","x",IF('Indicator Data'!Y112&gt;U$195,10,IF('Indicator Data'!Y112&lt;U$194,0,10-(U$195-'Indicator Data'!Y112)/(U$195-U$194)*10)))</f>
        <v>4.2089240196078439</v>
      </c>
      <c r="V110" s="171">
        <f>IF('Indicator Data'!AB112="No data","x",IF('Indicator Data'!AB112&gt;V$195,10,IF('Indicator Data'!AB112&lt;V$194,0,10-(V$195-'Indicator Data'!AB112)/(V$195-V$194)*10)))</f>
        <v>0</v>
      </c>
      <c r="W110" s="169">
        <f t="shared" si="22"/>
        <v>2.104462009803922</v>
      </c>
      <c r="X110" s="84" t="s">
        <v>943</v>
      </c>
      <c r="Y110" s="84" t="s">
        <v>944</v>
      </c>
      <c r="Z110" s="85" t="s">
        <v>945</v>
      </c>
      <c r="AA110" s="175">
        <f>('Indicator Data'!AG112+'Indicator Data'!AF112*0.5+'Indicator Data'!AE112*0.25)/1000</f>
        <v>3.552</v>
      </c>
      <c r="AB110" s="177">
        <f>AA110*1000/'Indicator Data'!AX112</f>
        <v>6.7484895694798042E-2</v>
      </c>
      <c r="AC110" s="169">
        <f t="shared" si="23"/>
        <v>6.7484895694798031</v>
      </c>
      <c r="AD110" s="171">
        <f>IF('Indicator Data'!AI112="No data","x",IF('Indicator Data'!AI112&lt;$AD$194,10,IF('Indicator Data'!AI112&gt;$AD$195,0,($AD$195-'Indicator Data'!AI112)/($AD$195-$AD$194)*10)))</f>
        <v>4.666666666666667</v>
      </c>
      <c r="AE110" s="171">
        <f>IF('Indicator Data'!AJ112="No data","x",IF('Indicator Data'!AJ112&gt;$AE$195,10,IF('Indicator Data'!AJ112&lt;$AE$194,0,10-($AE$195-'Indicator Data'!AJ112)/($AE$195-$AE$194)*10)))</f>
        <v>0</v>
      </c>
      <c r="AF110" s="178" t="str">
        <f>IF('Indicator Data'!AK112="No data","x",IF('Indicator Data'!AK112&gt;$AF$195,10,IF('Indicator Data'!AK112&lt;$AF$194,0,10-($AF$195-'Indicator Data'!AK112)/($AF$195-$AF$194)*10)))</f>
        <v>x</v>
      </c>
      <c r="AG110" s="178" t="str">
        <f>IF('Indicator Data'!AL112="No data","x",IF('Indicator Data'!AL112&gt;$AG$195,10,IF('Indicator Data'!AL112&lt;$AG$194,0,10-($AG$195-'Indicator Data'!AL112)/($AG$195-$AG$194)*10)))</f>
        <v>x</v>
      </c>
      <c r="AH110" s="171" t="str">
        <f t="shared" si="24"/>
        <v>x</v>
      </c>
      <c r="AI110" s="169">
        <f t="shared" si="25"/>
        <v>2.3333333333333335</v>
      </c>
      <c r="AJ110" s="167">
        <f t="shared" si="26"/>
        <v>4.098198053648578</v>
      </c>
      <c r="AK110" s="163">
        <f t="shared" si="27"/>
        <v>2.2838093606310621</v>
      </c>
    </row>
    <row r="111" spans="1:37" s="104" customFormat="1" x14ac:dyDescent="0.2">
      <c r="A111" s="65" t="s">
        <v>203</v>
      </c>
      <c r="B111" s="69" t="s">
        <v>202</v>
      </c>
      <c r="C111" s="171">
        <f>IF('Indicator Data'!Q113="No data",IF((0.1284*LN('Indicator Data'!AW113)-0.4735)&gt;C$195,0,IF((0.1284*LN('Indicator Data'!AW113)-0.4735)&lt;C$194,10,(C$195-(0.1284*LN('Indicator Data'!AW113)-0.4735))/(C$195-C$194)*10)),IF('Indicator Data'!Q113&gt;C$195,0,IF('Indicator Data'!Q113&lt;C$194,10,(C$195-'Indicator Data'!Q113)/(C$195-C$194)*10)))</f>
        <v>10</v>
      </c>
      <c r="D111" s="171" t="str">
        <f>IF('Indicator Data'!R113="No data","x",IF('Indicator Data'!R113&gt;D$195,10,IF('Indicator Data'!R113&lt;D$194,0,10-(D$195-'Indicator Data'!R113)/(D$195-D$194)*10)))</f>
        <v>x</v>
      </c>
      <c r="E111" s="169">
        <f t="shared" si="14"/>
        <v>10</v>
      </c>
      <c r="F111" s="171">
        <f>IF('Indicator Data'!AC113="No data","x",IF('Indicator Data'!AC113&gt;F$195,10,IF('Indicator Data'!AC113&lt;F$194,0,10-(F$195-'Indicator Data'!AC113)/(F$195-F$194)*10)))</f>
        <v>10</v>
      </c>
      <c r="G111" s="171">
        <f>IF('Indicator Data'!AD113="No data","x",IF('Indicator Data'!AD113&gt;G$195,10,IF('Indicator Data'!AD113&lt;G$194,0,10-(G$195-'Indicator Data'!AD113)/(G$195-G$194)*10)))</f>
        <v>3.8650000000000002</v>
      </c>
      <c r="H111" s="169">
        <f t="shared" si="15"/>
        <v>6.9325000000000001</v>
      </c>
      <c r="I111" s="174">
        <f>SUM(IF('Indicator Data'!S113="No data",0,'Indicator Data'!S113/1000000),SUM('Indicator Data'!T113:U113))</f>
        <v>1058.7616350000001</v>
      </c>
      <c r="J111" s="174">
        <f>I111/'Indicator Data'!AX113*1000000</f>
        <v>272.18362391641904</v>
      </c>
      <c r="K111" s="171">
        <f t="shared" si="16"/>
        <v>5.4436724783283807</v>
      </c>
      <c r="L111" s="171">
        <f>IF('Indicator Data'!V113="No data","x",IF('Indicator Data'!V113&gt;L$195,10,IF('Indicator Data'!V113&lt;L$194,0,10-(L$195-'Indicator Data'!V113)/(L$195-L$194)*10)))</f>
        <v>7.2240531266197969</v>
      </c>
      <c r="M111" s="169">
        <f t="shared" si="17"/>
        <v>6.3338628024740888</v>
      </c>
      <c r="N111" s="161">
        <f t="shared" si="18"/>
        <v>8.3165907006185229</v>
      </c>
      <c r="O111" s="175">
        <f>IF('Indicator Data'!AH113="No data",0,('Indicator Data'!AH113)/1000)</f>
        <v>4.6806000000000001</v>
      </c>
      <c r="P111" s="171">
        <f t="shared" si="19"/>
        <v>2.2343384276166924</v>
      </c>
      <c r="Q111" s="176">
        <f>O111*1000/'Indicator Data'!AZ113</f>
        <v>2.416679144357416E-2</v>
      </c>
      <c r="R111" s="171">
        <f t="shared" si="20"/>
        <v>6.9972513512333832</v>
      </c>
      <c r="S111" s="165">
        <f t="shared" si="21"/>
        <v>4.6157948894250378</v>
      </c>
      <c r="T111" s="171">
        <f>IF('Indicator Data'!Z113="No data","x",IF('Indicator Data'!Z113&gt;T$195,10,IF('Indicator Data'!Z113&lt;T$194,0,10-(T$195-'Indicator Data'!Z113)/(T$195-T$194)*10)))</f>
        <v>0.61788415199258395</v>
      </c>
      <c r="U111" s="171">
        <f>IF('Indicator Data'!Y113="No data","x",IF('Indicator Data'!Y113&gt;U$195,10,IF('Indicator Data'!Y113&lt;U$194,0,10-(U$195-'Indicator Data'!Y113)/(U$195-U$194)*10)))</f>
        <v>5.6484485294117643</v>
      </c>
      <c r="V111" s="171">
        <f>IF('Indicator Data'!AB113="No data","x",IF('Indicator Data'!AB113&gt;V$195,10,IF('Indicator Data'!AB113&lt;V$194,0,10-(V$195-'Indicator Data'!AB113)/(V$195-V$194)*10)))</f>
        <v>3.9973523884103379</v>
      </c>
      <c r="W111" s="169">
        <f t="shared" si="22"/>
        <v>3.4212283566048955</v>
      </c>
      <c r="X111" s="84" t="s">
        <v>943</v>
      </c>
      <c r="Y111" s="84" t="s">
        <v>944</v>
      </c>
      <c r="Z111" s="85" t="s">
        <v>945</v>
      </c>
      <c r="AA111" s="175">
        <f>('Indicator Data'!AG113+'Indicator Data'!AF113*0.5+'Indicator Data'!AE113*0.25)/1000</f>
        <v>177.11250000000001</v>
      </c>
      <c r="AB111" s="177">
        <f>AA111*1000/'Indicator Data'!AX113</f>
        <v>4.5531610229621482E-2</v>
      </c>
      <c r="AC111" s="169">
        <f t="shared" si="23"/>
        <v>4.553161022962148</v>
      </c>
      <c r="AD111" s="171">
        <f>IF('Indicator Data'!AI113="No data","x",IF('Indicator Data'!AI113&lt;$AD$194,10,IF('Indicator Data'!AI113&gt;$AD$195,0,($AD$195-'Indicator Data'!AI113)/($AD$195-$AD$194)*10)))</f>
        <v>2.5333333333333337</v>
      </c>
      <c r="AE111" s="171">
        <f>IF('Indicator Data'!AJ113="No data","x",IF('Indicator Data'!AJ113&gt;$AE$195,10,IF('Indicator Data'!AJ113&lt;$AE$194,0,10-($AE$195-'Indicator Data'!AJ113)/($AE$195-$AE$194)*10)))</f>
        <v>0.5</v>
      </c>
      <c r="AF111" s="178">
        <f>IF('Indicator Data'!AK113="No data","x",IF('Indicator Data'!AK113&gt;$AF$195,10,IF('Indicator Data'!AK113&lt;$AF$194,0,10-($AF$195-'Indicator Data'!AK113)/($AF$195-$AF$194)*10)))</f>
        <v>8.0666666666666664</v>
      </c>
      <c r="AG111" s="178">
        <f>IF('Indicator Data'!AL113="No data","x",IF('Indicator Data'!AL113&gt;$AG$195,10,IF('Indicator Data'!AL113&lt;$AG$194,0,10-($AG$195-'Indicator Data'!AL113)/($AG$195-$AG$194)*10)))</f>
        <v>0.44000000000000128</v>
      </c>
      <c r="AH111" s="171">
        <f t="shared" si="24"/>
        <v>6.5413333333333332</v>
      </c>
      <c r="AI111" s="169">
        <f t="shared" si="25"/>
        <v>3.1915555555555559</v>
      </c>
      <c r="AJ111" s="167">
        <f t="shared" si="26"/>
        <v>3.7468437884225798</v>
      </c>
      <c r="AK111" s="163">
        <f t="shared" si="27"/>
        <v>4.194952856567518</v>
      </c>
    </row>
    <row r="112" spans="1:37" s="104" customFormat="1" x14ac:dyDescent="0.2">
      <c r="A112" s="65" t="s">
        <v>205</v>
      </c>
      <c r="B112" s="69" t="s">
        <v>204</v>
      </c>
      <c r="C112" s="171">
        <f>IF('Indicator Data'!Q114="No data",IF((0.1284*LN('Indicator Data'!AW114)-0.4735)&gt;C$195,0,IF((0.1284*LN('Indicator Data'!AW114)-0.4735)&lt;C$194,10,(C$195-(0.1284*LN('Indicator Data'!AW114)-0.4735))/(C$195-C$194)*10)),IF('Indicator Data'!Q114&gt;C$195,0,IF('Indicator Data'!Q114&lt;C$194,10,(C$195-'Indicator Data'!Q114)/(C$195-C$194)*10)))</f>
        <v>6.691505613552204</v>
      </c>
      <c r="D112" s="171">
        <f>IF('Indicator Data'!R114="No data","x",IF('Indicator Data'!R114&gt;D$195,10,IF('Indicator Data'!R114&lt;D$194,0,10-(D$195-'Indicator Data'!R114)/(D$195-D$194)*10)))</f>
        <v>0.90746702745925134</v>
      </c>
      <c r="E112" s="169">
        <f t="shared" si="14"/>
        <v>4.3957495060117866</v>
      </c>
      <c r="F112" s="171">
        <f>IF('Indicator Data'!AC114="No data","x",IF('Indicator Data'!AC114&gt;F$195,10,IF('Indicator Data'!AC114&lt;F$194,0,10-(F$195-'Indicator Data'!AC114)/(F$195-F$194)*10)))</f>
        <v>5.84710186940677</v>
      </c>
      <c r="G112" s="171">
        <f>IF('Indicator Data'!AD114="No data","x",IF('Indicator Data'!AD114&gt;G$195,10,IF('Indicator Data'!AD114&lt;G$194,0,10-(G$195-'Indicator Data'!AD114)/(G$195-G$194)*10)))</f>
        <v>2.7249999999999996</v>
      </c>
      <c r="H112" s="169">
        <f t="shared" si="15"/>
        <v>4.2860509347033844</v>
      </c>
      <c r="I112" s="174">
        <f>SUM(IF('Indicator Data'!S114="No data",0,'Indicator Data'!S114/1000000),SUM('Indicator Data'!T114:U114))</f>
        <v>360.58</v>
      </c>
      <c r="J112" s="174">
        <f>I112/'Indicator Data'!AX114*1000000</f>
        <v>278.16027579971654</v>
      </c>
      <c r="K112" s="171">
        <f t="shared" si="16"/>
        <v>5.5632055159943308</v>
      </c>
      <c r="L112" s="171">
        <f>IF('Indicator Data'!V114="No data","x",IF('Indicator Data'!V114&gt;L$195,10,IF('Indicator Data'!V114&lt;L$194,0,10-(L$195-'Indicator Data'!V114)/(L$195-L$194)*10)))</f>
        <v>1.0330998729302863</v>
      </c>
      <c r="M112" s="169">
        <f t="shared" si="17"/>
        <v>3.2981526944623085</v>
      </c>
      <c r="N112" s="161">
        <f t="shared" si="18"/>
        <v>4.0939256602973169</v>
      </c>
      <c r="O112" s="175">
        <f>IF('Indicator Data'!AH114="No data",0,('Indicator Data'!AH114)/1000)</f>
        <v>0</v>
      </c>
      <c r="P112" s="171">
        <f t="shared" si="19"/>
        <v>0</v>
      </c>
      <c r="Q112" s="176">
        <f>O112*1000/'Indicator Data'!AZ114</f>
        <v>0</v>
      </c>
      <c r="R112" s="171">
        <f t="shared" si="20"/>
        <v>0</v>
      </c>
      <c r="S112" s="165">
        <f t="shared" si="21"/>
        <v>0</v>
      </c>
      <c r="T112" s="171">
        <f>IF('Indicator Data'!Z114="No data","x",IF('Indicator Data'!Z114&gt;T$195,10,IF('Indicator Data'!Z114&lt;T$194,0,10-(T$195-'Indicator Data'!Z114)/(T$195-T$194)*10)))</f>
        <v>0.43701961692925551</v>
      </c>
      <c r="U112" s="171">
        <f>IF('Indicator Data'!Y114="No data","x",IF('Indicator Data'!Y114&gt;U$195,10,IF('Indicator Data'!Y114&lt;U$194,0,10-(U$195-'Indicator Data'!Y114)/(U$195-U$194)*10)))</f>
        <v>0.25548472222222252</v>
      </c>
      <c r="V112" s="171">
        <f>IF('Indicator Data'!AB114="No data","x",IF('Indicator Data'!AB114&gt;V$195,10,IF('Indicator Data'!AB114&lt;V$194,0,10-(V$195-'Indicator Data'!AB114)/(V$195-V$194)*10)))</f>
        <v>0</v>
      </c>
      <c r="W112" s="169">
        <f t="shared" si="22"/>
        <v>0.23083477971715935</v>
      </c>
      <c r="X112" s="84" t="s">
        <v>943</v>
      </c>
      <c r="Y112" s="84" t="s">
        <v>944</v>
      </c>
      <c r="Z112" s="85" t="s">
        <v>945</v>
      </c>
      <c r="AA112" s="175">
        <f>('Indicator Data'!AG114+'Indicator Data'!AF114*0.5+'Indicator Data'!AE114*0.25)/1000</f>
        <v>6.1499999999999999E-2</v>
      </c>
      <c r="AB112" s="177">
        <f>AA112*1000/'Indicator Data'!AX114</f>
        <v>4.7442611796778993E-5</v>
      </c>
      <c r="AC112" s="169">
        <f t="shared" si="23"/>
        <v>4.7442611796775225E-3</v>
      </c>
      <c r="AD112" s="171">
        <f>IF('Indicator Data'!AI114="No data","x",IF('Indicator Data'!AI114&lt;$AD$194,10,IF('Indicator Data'!AI114&gt;$AD$195,0,($AD$195-'Indicator Data'!AI114)/($AD$195-$AD$194)*10)))</f>
        <v>2.9333333333333336</v>
      </c>
      <c r="AE112" s="171">
        <f>IF('Indicator Data'!AJ114="No data","x",IF('Indicator Data'!AJ114&gt;$AE$195,10,IF('Indicator Data'!AJ114&lt;$AE$194,0,10-($AE$195-'Indicator Data'!AJ114)/($AE$195-$AE$194)*10)))</f>
        <v>0</v>
      </c>
      <c r="AF112" s="178">
        <f>IF('Indicator Data'!AK114="No data","x",IF('Indicator Data'!AK114&gt;$AF$195,10,IF('Indicator Data'!AK114&lt;$AF$194,0,10-($AF$195-'Indicator Data'!AK114)/($AF$195-$AF$194)*10)))</f>
        <v>5.666666666666667</v>
      </c>
      <c r="AG112" s="178">
        <f>IF('Indicator Data'!AL114="No data","x",IF('Indicator Data'!AL114&gt;$AG$195,10,IF('Indicator Data'!AL114&lt;$AG$194,0,10-($AG$195-'Indicator Data'!AL114)/($AG$195-$AG$194)*10)))</f>
        <v>1.0999999999999996</v>
      </c>
      <c r="AH112" s="171">
        <f t="shared" si="24"/>
        <v>4.7533333333333339</v>
      </c>
      <c r="AI112" s="169">
        <f t="shared" si="25"/>
        <v>2.5622222222222226</v>
      </c>
      <c r="AJ112" s="167">
        <f t="shared" si="26"/>
        <v>1.0021342113432989</v>
      </c>
      <c r="AK112" s="163">
        <f t="shared" si="27"/>
        <v>0.51290534065280724</v>
      </c>
    </row>
    <row r="113" spans="1:37" s="104" customFormat="1" x14ac:dyDescent="0.2">
      <c r="A113" s="65" t="s">
        <v>207</v>
      </c>
      <c r="B113" s="69" t="s">
        <v>206</v>
      </c>
      <c r="C113" s="171">
        <f>IF('Indicator Data'!Q115="No data",IF((0.1284*LN('Indicator Data'!AW115)-0.4735)&gt;C$195,0,IF((0.1284*LN('Indicator Data'!AW115)-0.4735)&lt;C$194,10,(C$195-(0.1284*LN('Indicator Data'!AW115)-0.4735))/(C$195-C$194)*10)),IF('Indicator Data'!Q115&gt;C$195,0,IF('Indicator Data'!Q115&lt;C$194,10,(C$195-'Indicator Data'!Q115)/(C$195-C$194)*10)))</f>
        <v>6.2540751651879622</v>
      </c>
      <c r="D113" s="171">
        <f>IF('Indicator Data'!R115="No data","x",IF('Indicator Data'!R115&gt;D$195,10,IF('Indicator Data'!R115&lt;D$194,0,10-(D$195-'Indicator Data'!R115)/(D$195-D$194)*10)))</f>
        <v>4.3305312301765397</v>
      </c>
      <c r="E113" s="169">
        <f t="shared" si="14"/>
        <v>5.3723377041971823</v>
      </c>
      <c r="F113" s="171">
        <f>IF('Indicator Data'!AC115="No data","x",IF('Indicator Data'!AC115&gt;F$195,10,IF('Indicator Data'!AC115&lt;F$194,0,10-(F$195-'Indicator Data'!AC115)/(F$195-F$194)*10)))</f>
        <v>5.5556464314145266</v>
      </c>
      <c r="G113" s="171">
        <f>IF('Indicator Data'!AD115="No data","x",IF('Indicator Data'!AD115&gt;G$195,10,IF('Indicator Data'!AD115&lt;G$194,0,10-(G$195-'Indicator Data'!AD115)/(G$195-G$194)*10)))</f>
        <v>5.5500000000000007</v>
      </c>
      <c r="H113" s="169">
        <f t="shared" si="15"/>
        <v>5.5528232157072637</v>
      </c>
      <c r="I113" s="174">
        <f>SUM(IF('Indicator Data'!S115="No data",0,'Indicator Data'!S115/1000000),SUM('Indicator Data'!T115:U115))</f>
        <v>1377.699222</v>
      </c>
      <c r="J113" s="174">
        <f>I113/'Indicator Data'!AX115*1000000</f>
        <v>11.261932515522728</v>
      </c>
      <c r="K113" s="171">
        <f t="shared" si="16"/>
        <v>0.22523865031045531</v>
      </c>
      <c r="L113" s="171">
        <f>IF('Indicator Data'!V115="No data","x",IF('Indicator Data'!V115&gt;L$195,10,IF('Indicator Data'!V115&lt;L$194,0,10-(L$195-'Indicator Data'!V115)/(L$195-L$194)*10)))</f>
        <v>2.3872151906976669E-2</v>
      </c>
      <c r="M113" s="169">
        <f t="shared" si="17"/>
        <v>0.12455540110871599</v>
      </c>
      <c r="N113" s="161">
        <f t="shared" si="18"/>
        <v>4.1055135063025858</v>
      </c>
      <c r="O113" s="175">
        <f>IF('Indicator Data'!AH115="No data",0,('Indicator Data'!AH115)/1000)</f>
        <v>0</v>
      </c>
      <c r="P113" s="171">
        <f t="shared" si="19"/>
        <v>0</v>
      </c>
      <c r="Q113" s="176">
        <f>O113*1000/'Indicator Data'!AZ115</f>
        <v>0</v>
      </c>
      <c r="R113" s="171">
        <f t="shared" si="20"/>
        <v>0</v>
      </c>
      <c r="S113" s="165">
        <f t="shared" si="21"/>
        <v>0</v>
      </c>
      <c r="T113" s="171">
        <f>IF('Indicator Data'!Z115="No data","x",IF('Indicator Data'!Z115&gt;T$195,10,IF('Indicator Data'!Z115&lt;T$194,0,10-(T$195-'Indicator Data'!Z115)/(T$195-T$194)*10)))</f>
        <v>4.1495551436515399E-2</v>
      </c>
      <c r="U113" s="171">
        <f>IF('Indicator Data'!Y115="No data","x",IF('Indicator Data'!Y115&gt;U$195,10,IF('Indicator Data'!Y115&lt;U$194,0,10-(U$195-'Indicator Data'!Y115)/(U$195-U$194)*10)))</f>
        <v>0.7486250816993465</v>
      </c>
      <c r="V113" s="171">
        <f>IF('Indicator Data'!AB115="No data","x",IF('Indicator Data'!AB115&gt;V$195,10,IF('Indicator Data'!AB115&lt;V$194,0,10-(V$195-'Indicator Data'!AB115)/(V$195-V$194)*10)))</f>
        <v>2.4119537979672145E-4</v>
      </c>
      <c r="W113" s="169">
        <f t="shared" si="22"/>
        <v>0.26345394283855289</v>
      </c>
      <c r="X113" s="84" t="s">
        <v>943</v>
      </c>
      <c r="Y113" s="84" t="s">
        <v>944</v>
      </c>
      <c r="Z113" s="85" t="s">
        <v>945</v>
      </c>
      <c r="AA113" s="175">
        <f>('Indicator Data'!AG115+'Indicator Data'!AF115*0.5+'Indicator Data'!AE115*0.25)/1000</f>
        <v>42.502749999999999</v>
      </c>
      <c r="AB113" s="177">
        <f>AA113*1000/'Indicator Data'!AX115</f>
        <v>3.474365772880821E-4</v>
      </c>
      <c r="AC113" s="169">
        <f t="shared" si="23"/>
        <v>3.4743657728808941E-2</v>
      </c>
      <c r="AD113" s="171">
        <f>IF('Indicator Data'!AI115="No data","x",IF('Indicator Data'!AI115&lt;$AD$194,10,IF('Indicator Data'!AI115&gt;$AD$195,0,($AD$195-'Indicator Data'!AI115)/($AD$195-$AD$194)*10)))</f>
        <v>2.8000000000000003</v>
      </c>
      <c r="AE113" s="171">
        <f>IF('Indicator Data'!AJ115="No data","x",IF('Indicator Data'!AJ115&gt;$AE$195,10,IF('Indicator Data'!AJ115&lt;$AE$194,0,10-($AE$195-'Indicator Data'!AJ115)/($AE$195-$AE$194)*10)))</f>
        <v>0</v>
      </c>
      <c r="AF113" s="178">
        <f>IF('Indicator Data'!AK115="No data","x",IF('Indicator Data'!AK115&gt;$AF$195,10,IF('Indicator Data'!AK115&lt;$AF$194,0,10-($AF$195-'Indicator Data'!AK115)/($AF$195-$AF$194)*10)))</f>
        <v>2.2666666666666666</v>
      </c>
      <c r="AG113" s="178">
        <f>IF('Indicator Data'!AL115="No data","x",IF('Indicator Data'!AL115&gt;$AG$195,10,IF('Indicator Data'!AL115&lt;$AG$194,0,10-($AG$195-'Indicator Data'!AL115)/($AG$195-$AG$194)*10)))</f>
        <v>0.55000000000000071</v>
      </c>
      <c r="AH113" s="171">
        <f t="shared" si="24"/>
        <v>1.9233333333333336</v>
      </c>
      <c r="AI113" s="169">
        <f t="shared" si="25"/>
        <v>1.5744444444444445</v>
      </c>
      <c r="AJ113" s="167">
        <f t="shared" si="26"/>
        <v>0.64681622402002348</v>
      </c>
      <c r="AK113" s="163">
        <f t="shared" si="27"/>
        <v>0.32825698106275192</v>
      </c>
    </row>
    <row r="114" spans="1:37" s="104" customFormat="1" x14ac:dyDescent="0.2">
      <c r="A114" s="65" t="s">
        <v>790</v>
      </c>
      <c r="B114" s="69" t="s">
        <v>208</v>
      </c>
      <c r="C114" s="171">
        <f>IF('Indicator Data'!Q116="No data",IF((0.1284*LN('Indicator Data'!AW116)-0.4735)&gt;C$195,0,IF((0.1284*LN('Indicator Data'!AW116)-0.4735)&lt;C$194,10,(C$195-(0.1284*LN('Indicator Data'!AW116)-0.4735))/(C$195-C$194)*10)),IF('Indicator Data'!Q116&gt;C$195,0,IF('Indicator Data'!Q116&lt;C$194,10,(C$195-'Indicator Data'!Q116)/(C$195-C$194)*10)))</f>
        <v>6.6970199555064838</v>
      </c>
      <c r="D114" s="171" t="str">
        <f>IF('Indicator Data'!R116="No data","x",IF('Indicator Data'!R116&gt;D$195,10,IF('Indicator Data'!R116&lt;D$194,0,10-(D$195-'Indicator Data'!R116)/(D$195-D$194)*10)))</f>
        <v>x</v>
      </c>
      <c r="E114" s="169">
        <f t="shared" si="14"/>
        <v>6.6970199555064838</v>
      </c>
      <c r="F114" s="171" t="str">
        <f>IF('Indicator Data'!AC116="No data","x",IF('Indicator Data'!AC116&gt;F$195,10,IF('Indicator Data'!AC116&lt;F$194,0,10-(F$195-'Indicator Data'!AC116)/(F$195-F$194)*10)))</f>
        <v>x</v>
      </c>
      <c r="G114" s="171">
        <f>IF('Indicator Data'!AD116="No data","x",IF('Indicator Data'!AD116&gt;G$195,10,IF('Indicator Data'!AD116&lt;G$194,0,10-(G$195-'Indicator Data'!AD116)/(G$195-G$194)*10)))</f>
        <v>9.0250000000000004</v>
      </c>
      <c r="H114" s="169">
        <f t="shared" si="15"/>
        <v>9.0250000000000004</v>
      </c>
      <c r="I114" s="174">
        <f>SUM(IF('Indicator Data'!S116="No data",0,'Indicator Data'!S116/1000000),SUM('Indicator Data'!T116:U116))</f>
        <v>248.92000000000002</v>
      </c>
      <c r="J114" s="174">
        <f>I114/'Indicator Data'!AX116*1000000</f>
        <v>2403.8860829172663</v>
      </c>
      <c r="K114" s="171">
        <f t="shared" si="16"/>
        <v>10</v>
      </c>
      <c r="L114" s="171">
        <f>IF('Indicator Data'!V116="No data","x",IF('Indicator Data'!V116&gt;L$195,10,IF('Indicator Data'!V116&lt;L$194,0,10-(L$195-'Indicator Data'!V116)/(L$195-L$194)*10)))</f>
        <v>10</v>
      </c>
      <c r="M114" s="169">
        <f t="shared" si="17"/>
        <v>10</v>
      </c>
      <c r="N114" s="161">
        <f t="shared" si="18"/>
        <v>8.1047599777532415</v>
      </c>
      <c r="O114" s="175">
        <f>IF('Indicator Data'!AH116="No data",0,('Indicator Data'!AH116)/1000)</f>
        <v>0</v>
      </c>
      <c r="P114" s="171">
        <f t="shared" si="19"/>
        <v>0</v>
      </c>
      <c r="Q114" s="176">
        <f>O114*1000/'Indicator Data'!AZ116</f>
        <v>0</v>
      </c>
      <c r="R114" s="171">
        <f t="shared" si="20"/>
        <v>0</v>
      </c>
      <c r="S114" s="165">
        <f t="shared" si="21"/>
        <v>0</v>
      </c>
      <c r="T114" s="171" t="str">
        <f>IF('Indicator Data'!Z116="No data","x",IF('Indicator Data'!Z116&gt;T$195,10,IF('Indicator Data'!Z116&lt;T$194,0,10-(T$195-'Indicator Data'!Z116)/(T$195-T$194)*10)))</f>
        <v>x</v>
      </c>
      <c r="U114" s="171">
        <f>IF('Indicator Data'!Y116="No data","x",IF('Indicator Data'!Y116&gt;U$195,10,IF('Indicator Data'!Y116&lt;U$194,0,10-(U$195-'Indicator Data'!Y116)/(U$195-U$194)*10)))</f>
        <v>6.8302728758169931</v>
      </c>
      <c r="V114" s="171">
        <f>IF('Indicator Data'!AB116="No data","x",IF('Indicator Data'!AB116&gt;V$195,10,IF('Indicator Data'!AB116&lt;V$194,0,10-(V$195-'Indicator Data'!AB116)/(V$195-V$194)*10)))</f>
        <v>0</v>
      </c>
      <c r="W114" s="169">
        <f t="shared" si="22"/>
        <v>3.4151364379084965</v>
      </c>
      <c r="X114" s="84" t="s">
        <v>943</v>
      </c>
      <c r="Y114" s="84" t="s">
        <v>944</v>
      </c>
      <c r="Z114" s="85" t="s">
        <v>945</v>
      </c>
      <c r="AA114" s="175">
        <f>('Indicator Data'!AG116+'Indicator Data'!AF116*0.5+'Indicator Data'!AE116*0.25)/1000</f>
        <v>0</v>
      </c>
      <c r="AB114" s="177">
        <f>AA114*1000/'Indicator Data'!AX116</f>
        <v>0</v>
      </c>
      <c r="AC114" s="169">
        <f t="shared" si="23"/>
        <v>0</v>
      </c>
      <c r="AD114" s="171">
        <f>IF('Indicator Data'!AI116="No data","x",IF('Indicator Data'!AI116&lt;$AD$194,10,IF('Indicator Data'!AI116&gt;$AD$195,0,($AD$195-'Indicator Data'!AI116)/($AD$195-$AD$194)*10)))</f>
        <v>4.666666666666667</v>
      </c>
      <c r="AE114" s="171">
        <f>IF('Indicator Data'!AJ116="No data","x",IF('Indicator Data'!AJ116&gt;$AE$195,10,IF('Indicator Data'!AJ116&lt;$AE$194,0,10-($AE$195-'Indicator Data'!AJ116)/($AE$195-$AE$194)*10)))</f>
        <v>0</v>
      </c>
      <c r="AF114" s="178" t="str">
        <f>IF('Indicator Data'!AK116="No data","x",IF('Indicator Data'!AK116&gt;$AF$195,10,IF('Indicator Data'!AK116&lt;$AF$194,0,10-($AF$195-'Indicator Data'!AK116)/($AF$195-$AF$194)*10)))</f>
        <v>x</v>
      </c>
      <c r="AG114" s="178" t="str">
        <f>IF('Indicator Data'!AL116="No data","x",IF('Indicator Data'!AL116&gt;$AG$195,10,IF('Indicator Data'!AL116&lt;$AG$194,0,10-($AG$195-'Indicator Data'!AL116)/($AG$195-$AG$194)*10)))</f>
        <v>x</v>
      </c>
      <c r="AH114" s="171" t="str">
        <f t="shared" si="24"/>
        <v>x</v>
      </c>
      <c r="AI114" s="169">
        <f t="shared" si="25"/>
        <v>2.3333333333333335</v>
      </c>
      <c r="AJ114" s="167">
        <f t="shared" si="26"/>
        <v>2.0231058997467226</v>
      </c>
      <c r="AK114" s="163">
        <f t="shared" si="27"/>
        <v>1.0623382665381718</v>
      </c>
    </row>
    <row r="115" spans="1:37" s="104" customFormat="1" x14ac:dyDescent="0.2">
      <c r="A115" s="65" t="s">
        <v>884</v>
      </c>
      <c r="B115" s="69" t="s">
        <v>209</v>
      </c>
      <c r="C115" s="171">
        <f>IF('Indicator Data'!Q117="No data",IF((0.1284*LN('Indicator Data'!AW117)-0.4735)&gt;C$195,0,IF((0.1284*LN('Indicator Data'!AW117)-0.4735)&lt;C$194,10,(C$195-(0.1284*LN('Indicator Data'!AW117)-0.4735))/(C$195-C$194)*10)),IF('Indicator Data'!Q117&gt;C$195,0,IF('Indicator Data'!Q117&lt;C$194,10,(C$195-'Indicator Data'!Q117)/(C$195-C$194)*10)))</f>
        <v>6.7226732264696327</v>
      </c>
      <c r="D115" s="171">
        <f>IF('Indicator Data'!R117="No data","x",IF('Indicator Data'!R117&gt;D$195,10,IF('Indicator Data'!R117&lt;D$194,0,10-(D$195-'Indicator Data'!R117)/(D$195-D$194)*10)))</f>
        <v>5.0907773991360132</v>
      </c>
      <c r="E115" s="169">
        <f t="shared" si="14"/>
        <v>5.9710857668335384</v>
      </c>
      <c r="F115" s="171">
        <f>IF('Indicator Data'!AC117="No data","x",IF('Indicator Data'!AC117&gt;F$195,10,IF('Indicator Data'!AC117&lt;F$194,0,10-(F$195-'Indicator Data'!AC117)/(F$195-F$194)*10)))</f>
        <v>1.825166485294698</v>
      </c>
      <c r="G115" s="171">
        <f>IF('Indicator Data'!AD117="No data","x",IF('Indicator Data'!AD117&gt;G$195,10,IF('Indicator Data'!AD117&lt;G$194,0,10-(G$195-'Indicator Data'!AD117)/(G$195-G$194)*10)))</f>
        <v>2.0075000000000003</v>
      </c>
      <c r="H115" s="169">
        <f t="shared" si="15"/>
        <v>1.9163332426473492</v>
      </c>
      <c r="I115" s="174">
        <f>SUM(IF('Indicator Data'!S117="No data",0,'Indicator Data'!S117/1000000),SUM('Indicator Data'!T117:U117))</f>
        <v>942.865678</v>
      </c>
      <c r="J115" s="174">
        <f>I115/'Indicator Data'!AX117*1000000</f>
        <v>264.92432649620679</v>
      </c>
      <c r="K115" s="171">
        <f t="shared" si="16"/>
        <v>5.2984865299241353</v>
      </c>
      <c r="L115" s="171">
        <f>IF('Indicator Data'!V117="No data","x",IF('Indicator Data'!V117&gt;L$195,10,IF('Indicator Data'!V117&lt;L$194,0,10-(L$195-'Indicator Data'!V117)/(L$195-L$194)*10)))</f>
        <v>3.8819104047610962</v>
      </c>
      <c r="M115" s="169">
        <f t="shared" si="17"/>
        <v>4.5901984673426153</v>
      </c>
      <c r="N115" s="161">
        <f t="shared" si="18"/>
        <v>4.6121758109142608</v>
      </c>
      <c r="O115" s="175">
        <f>IF('Indicator Data'!AH117="No data",0,('Indicator Data'!AH117)/1000)</f>
        <v>0.28392000000000001</v>
      </c>
      <c r="P115" s="171">
        <f t="shared" si="19"/>
        <v>0</v>
      </c>
      <c r="Q115" s="176">
        <f>O115*1000/'Indicator Data'!AZ117</f>
        <v>4.7241107350724294E-4</v>
      </c>
      <c r="R115" s="171">
        <f t="shared" si="20"/>
        <v>2.6512179787340866</v>
      </c>
      <c r="S115" s="165">
        <f t="shared" si="21"/>
        <v>1.3256089893670433</v>
      </c>
      <c r="T115" s="171">
        <f>IF('Indicator Data'!Z117="No data","x",IF('Indicator Data'!Z117&gt;T$195,10,IF('Indicator Data'!Z117&lt;T$194,0,10-(T$195-'Indicator Data'!Z117)/(T$195-T$194)*10)))</f>
        <v>0.46915338276181551</v>
      </c>
      <c r="U115" s="171">
        <f>IF('Indicator Data'!Y117="No data","x",IF('Indicator Data'!Y117&gt;U$195,10,IF('Indicator Data'!Y117&lt;U$194,0,10-(U$195-'Indicator Data'!Y117)/(U$195-U$194)*10)))</f>
        <v>0.43410735294117586</v>
      </c>
      <c r="V115" s="171">
        <f>IF('Indicator Data'!AB117="No data","x",IF('Indicator Data'!AB117&gt;V$195,10,IF('Indicator Data'!AB117&lt;V$194,0,10-(V$195-'Indicator Data'!AB117)/(V$195-V$194)*10)))</f>
        <v>0</v>
      </c>
      <c r="W115" s="169">
        <f t="shared" si="22"/>
        <v>0.30108691190099712</v>
      </c>
      <c r="X115" s="84" t="s">
        <v>943</v>
      </c>
      <c r="Y115" s="84" t="s">
        <v>944</v>
      </c>
      <c r="Z115" s="85" t="s">
        <v>945</v>
      </c>
      <c r="AA115" s="175">
        <f>('Indicator Data'!AG117+'Indicator Data'!AF117*0.5+'Indicator Data'!AE117*0.25)/1000</f>
        <v>3.2934999999999999</v>
      </c>
      <c r="AB115" s="177">
        <f>AA115*1000/'Indicator Data'!AX117</f>
        <v>9.2540039336892386E-4</v>
      </c>
      <c r="AC115" s="169">
        <f t="shared" si="23"/>
        <v>9.2540039336892477E-2</v>
      </c>
      <c r="AD115" s="171">
        <f>IF('Indicator Data'!AI117="No data","x",IF('Indicator Data'!AI117&lt;$AD$194,10,IF('Indicator Data'!AI117&gt;$AD$195,0,($AD$195-'Indicator Data'!AI117)/($AD$195-$AD$194)*10)))</f>
        <v>4.4000000000000004</v>
      </c>
      <c r="AE115" s="171">
        <f>IF('Indicator Data'!AJ117="No data","x",IF('Indicator Data'!AJ117&gt;$AE$195,10,IF('Indicator Data'!AJ117&lt;$AE$194,0,10-($AE$195-'Indicator Data'!AJ117)/($AE$195-$AE$194)*10)))</f>
        <v>0</v>
      </c>
      <c r="AF115" s="178">
        <f>IF('Indicator Data'!AK117="No data","x",IF('Indicator Data'!AK117&gt;$AF$195,10,IF('Indicator Data'!AK117&lt;$AF$194,0,10-($AF$195-'Indicator Data'!AK117)/($AF$195-$AF$194)*10)))</f>
        <v>3.4666666666666668</v>
      </c>
      <c r="AG115" s="178">
        <f>IF('Indicator Data'!AL117="No data","x",IF('Indicator Data'!AL117&gt;$AG$195,10,IF('Indicator Data'!AL117&lt;$AG$194,0,10-($AG$195-'Indicator Data'!AL117)/($AG$195-$AG$194)*10)))</f>
        <v>0.57000000000000028</v>
      </c>
      <c r="AH115" s="171">
        <f t="shared" si="24"/>
        <v>2.8873333333333333</v>
      </c>
      <c r="AI115" s="169">
        <f t="shared" si="25"/>
        <v>2.4291111111111112</v>
      </c>
      <c r="AJ115" s="167">
        <f t="shared" si="26"/>
        <v>0.99864121774454795</v>
      </c>
      <c r="AK115" s="163">
        <f t="shared" si="27"/>
        <v>1.1634683954919229</v>
      </c>
    </row>
    <row r="116" spans="1:37" s="104" customFormat="1" x14ac:dyDescent="0.2">
      <c r="A116" s="65" t="s">
        <v>211</v>
      </c>
      <c r="B116" s="69" t="s">
        <v>210</v>
      </c>
      <c r="C116" s="171">
        <f>IF('Indicator Data'!Q118="No data",IF((0.1284*LN('Indicator Data'!AW118)-0.4735)&gt;C$195,0,IF((0.1284*LN('Indicator Data'!AW118)-0.4735)&lt;C$194,10,(C$195-(0.1284*LN('Indicator Data'!AW118)-0.4735))/(C$195-C$194)*10)),IF('Indicator Data'!Q118&gt;C$195,0,IF('Indicator Data'!Q118&lt;C$194,10,(C$195-'Indicator Data'!Q118)/(C$195-C$194)*10)))</f>
        <v>7.4459113285596725</v>
      </c>
      <c r="D116" s="171">
        <f>IF('Indicator Data'!R118="No data","x",IF('Indicator Data'!R118&gt;D$195,10,IF('Indicator Data'!R118&lt;D$194,0,10-(D$195-'Indicator Data'!R118)/(D$195-D$194)*10)))</f>
        <v>1.1016231840816975</v>
      </c>
      <c r="E116" s="169">
        <f t="shared" si="14"/>
        <v>5.0541504067974818</v>
      </c>
      <c r="F116" s="171">
        <f>IF('Indicator Data'!AC118="No data","x",IF('Indicator Data'!AC118&gt;F$195,10,IF('Indicator Data'!AC118&lt;F$194,0,10-(F$195-'Indicator Data'!AC118)/(F$195-F$194)*10)))</f>
        <v>2.7622912437846239</v>
      </c>
      <c r="G116" s="171">
        <f>IF('Indicator Data'!AD118="No data","x",IF('Indicator Data'!AD118&gt;G$195,10,IF('Indicator Data'!AD118&lt;G$194,0,10-(G$195-'Indicator Data'!AD118)/(G$195-G$194)*10)))</f>
        <v>2.8800000000000008</v>
      </c>
      <c r="H116" s="169">
        <f t="shared" si="15"/>
        <v>2.8211456218923123</v>
      </c>
      <c r="I116" s="174">
        <f>SUM(IF('Indicator Data'!S118="No data",0,'Indicator Data'!S118/1000000),SUM('Indicator Data'!T118:U118))</f>
        <v>789.52901999999995</v>
      </c>
      <c r="J116" s="174">
        <f>I116/'Indicator Data'!AX118*1000000</f>
        <v>278.0939482711434</v>
      </c>
      <c r="K116" s="171">
        <f t="shared" si="16"/>
        <v>5.561878965422868</v>
      </c>
      <c r="L116" s="171">
        <f>IF('Indicator Data'!V118="No data","x",IF('Indicator Data'!V118&gt;L$195,10,IF('Indicator Data'!V118&lt;L$194,0,10-(L$195-'Indicator Data'!V118)/(L$195-L$194)*10)))</f>
        <v>3.192141756925146</v>
      </c>
      <c r="M116" s="169">
        <f t="shared" si="17"/>
        <v>4.3770103611740065</v>
      </c>
      <c r="N116" s="161">
        <f t="shared" si="18"/>
        <v>4.32661419916532</v>
      </c>
      <c r="O116" s="175">
        <f>IF('Indicator Data'!AH118="No data",0,('Indicator Data'!AH118)/1000)</f>
        <v>0</v>
      </c>
      <c r="P116" s="171">
        <f t="shared" si="19"/>
        <v>0</v>
      </c>
      <c r="Q116" s="176">
        <f>O116*1000/'Indicator Data'!AZ118</f>
        <v>0</v>
      </c>
      <c r="R116" s="171">
        <f t="shared" si="20"/>
        <v>0</v>
      </c>
      <c r="S116" s="165">
        <f t="shared" si="21"/>
        <v>0</v>
      </c>
      <c r="T116" s="171">
        <f>IF('Indicator Data'!Z118="No data","x",IF('Indicator Data'!Z118&gt;T$195,10,IF('Indicator Data'!Z118&lt;T$194,0,10-(T$195-'Indicator Data'!Z118)/(T$195-T$194)*10)))</f>
        <v>6.5933935742972238E-3</v>
      </c>
      <c r="U116" s="171">
        <f>IF('Indicator Data'!Y118="No data","x",IF('Indicator Data'!Y118&gt;U$195,10,IF('Indicator Data'!Y118&lt;U$194,0,10-(U$195-'Indicator Data'!Y118)/(U$195-U$194)*10)))</f>
        <v>1.6449117647058813</v>
      </c>
      <c r="V116" s="171">
        <f>IF('Indicator Data'!AB118="No data","x",IF('Indicator Data'!AB118&gt;V$195,10,IF('Indicator Data'!AB118&lt;V$194,0,10-(V$195-'Indicator Data'!AB118)/(V$195-V$194)*10)))</f>
        <v>0</v>
      </c>
      <c r="W116" s="169">
        <f t="shared" si="22"/>
        <v>0.55050171942672621</v>
      </c>
      <c r="X116" s="84" t="s">
        <v>943</v>
      </c>
      <c r="Y116" s="84" t="s">
        <v>944</v>
      </c>
      <c r="Z116" s="85" t="s">
        <v>945</v>
      </c>
      <c r="AA116" s="175">
        <f>('Indicator Data'!AG118+'Indicator Data'!AF118*0.5+'Indicator Data'!AE118*0.25)/1000</f>
        <v>0</v>
      </c>
      <c r="AB116" s="177">
        <f>AA116*1000/'Indicator Data'!AX118</f>
        <v>0</v>
      </c>
      <c r="AC116" s="169">
        <f t="shared" si="23"/>
        <v>0</v>
      </c>
      <c r="AD116" s="171">
        <f>IF('Indicator Data'!AI118="No data","x",IF('Indicator Data'!AI118&lt;$AD$194,10,IF('Indicator Data'!AI118&gt;$AD$195,0,($AD$195-'Indicator Data'!AI118)/($AD$195-$AD$194)*10)))</f>
        <v>5.7333333333333334</v>
      </c>
      <c r="AE116" s="171">
        <f>IF('Indicator Data'!AJ118="No data","x",IF('Indicator Data'!AJ118&gt;$AE$195,10,IF('Indicator Data'!AJ118&lt;$AE$194,0,10-($AE$195-'Indicator Data'!AJ118)/($AE$195-$AE$194)*10)))</f>
        <v>5.8</v>
      </c>
      <c r="AF116" s="178" t="str">
        <f>IF('Indicator Data'!AK118="No data","x",IF('Indicator Data'!AK118&gt;$AF$195,10,IF('Indicator Data'!AK118&lt;$AF$194,0,10-($AF$195-'Indicator Data'!AK118)/($AF$195-$AF$194)*10)))</f>
        <v>x</v>
      </c>
      <c r="AG116" s="178">
        <f>IF('Indicator Data'!AL118="No data","x",IF('Indicator Data'!AL118&gt;$AG$195,10,IF('Indicator Data'!AL118&lt;$AG$194,0,10-($AG$195-'Indicator Data'!AL118)/($AG$195-$AG$194)*10)))</f>
        <v>1.67</v>
      </c>
      <c r="AH116" s="171" t="str">
        <f t="shared" si="24"/>
        <v>x</v>
      </c>
      <c r="AI116" s="169">
        <f t="shared" si="25"/>
        <v>5.7666666666666666</v>
      </c>
      <c r="AJ116" s="167">
        <f t="shared" si="26"/>
        <v>2.5515858294827853</v>
      </c>
      <c r="AK116" s="163">
        <f t="shared" si="27"/>
        <v>1.3588889816404681</v>
      </c>
    </row>
    <row r="117" spans="1:37" s="104" customFormat="1" x14ac:dyDescent="0.2">
      <c r="A117" s="65" t="s">
        <v>213</v>
      </c>
      <c r="B117" s="69" t="s">
        <v>212</v>
      </c>
      <c r="C117" s="171">
        <f>IF('Indicator Data'!Q119="No data",IF((0.1284*LN('Indicator Data'!AW119)-0.4735)&gt;C$195,0,IF((0.1284*LN('Indicator Data'!AW119)-0.4735)&lt;C$194,10,(C$195-(0.1284*LN('Indicator Data'!AW119)-0.4735))/(C$195-C$194)*10)),IF('Indicator Data'!Q119&gt;C$195,0,IF('Indicator Data'!Q119&lt;C$194,10,(C$195-'Indicator Data'!Q119)/(C$195-C$194)*10)))</f>
        <v>3.4221889748203349</v>
      </c>
      <c r="D117" s="171">
        <f>IF('Indicator Data'!R119="No data","x",IF('Indicator Data'!R119&gt;D$195,10,IF('Indicator Data'!R119&lt;D$194,0,10-(D$195-'Indicator Data'!R119)/(D$195-D$194)*10)))</f>
        <v>6.4877215354810556</v>
      </c>
      <c r="E117" s="169">
        <f t="shared" si="14"/>
        <v>5.1488227540490383</v>
      </c>
      <c r="F117" s="171" t="str">
        <f>IF('Indicator Data'!AC119="No data","x",IF('Indicator Data'!AC119&gt;F$195,10,IF('Indicator Data'!AC119&lt;F$194,0,10-(F$195-'Indicator Data'!AC119)/(F$195-F$194)*10)))</f>
        <v>x</v>
      </c>
      <c r="G117" s="171">
        <f>IF('Indicator Data'!AD119="No data","x",IF('Indicator Data'!AD119&gt;G$195,10,IF('Indicator Data'!AD119&lt;G$194,0,10-(G$195-'Indicator Data'!AD119)/(G$195-G$194)*10)))</f>
        <v>0.90000000000000036</v>
      </c>
      <c r="H117" s="169">
        <f t="shared" si="15"/>
        <v>0.90000000000000036</v>
      </c>
      <c r="I117" s="174">
        <f>SUM(IF('Indicator Data'!S119="No data",0,'Indicator Data'!S119/1000000),SUM('Indicator Data'!T119:U119))</f>
        <v>228.733769</v>
      </c>
      <c r="J117" s="174">
        <f>I117/'Indicator Data'!AX119*1000000</f>
        <v>368.10432374236183</v>
      </c>
      <c r="K117" s="171">
        <f t="shared" si="16"/>
        <v>7.3620864748472368</v>
      </c>
      <c r="L117" s="171">
        <f>IF('Indicator Data'!V119="No data","x",IF('Indicator Data'!V119&gt;L$195,10,IF('Indicator Data'!V119&lt;L$194,0,10-(L$195-'Indicator Data'!V119)/(L$195-L$194)*10)))</f>
        <v>1.6722667437233873</v>
      </c>
      <c r="M117" s="169">
        <f t="shared" si="17"/>
        <v>4.5171766092853121</v>
      </c>
      <c r="N117" s="161">
        <f t="shared" si="18"/>
        <v>3.928705529345847</v>
      </c>
      <c r="O117" s="175">
        <f>IF('Indicator Data'!AH119="No data",0,('Indicator Data'!AH119)/1000)</f>
        <v>3.6189</v>
      </c>
      <c r="P117" s="171">
        <f t="shared" si="19"/>
        <v>1.861921941807454</v>
      </c>
      <c r="Q117" s="176">
        <f>O117*1000/'Indicator Data'!AZ119</f>
        <v>3.0632041374290049E-2</v>
      </c>
      <c r="R117" s="171">
        <f t="shared" si="20"/>
        <v>7.4185790376689891</v>
      </c>
      <c r="S117" s="165">
        <f t="shared" si="21"/>
        <v>4.6402504897382215</v>
      </c>
      <c r="T117" s="171">
        <f>IF('Indicator Data'!Z119="No data","x",IF('Indicator Data'!Z119&gt;T$195,10,IF('Indicator Data'!Z119&lt;T$194,0,10-(T$195-'Indicator Data'!Z119)/(T$195-T$194)*10)))</f>
        <v>1.495583256099664E-3</v>
      </c>
      <c r="U117" s="171">
        <f>IF('Indicator Data'!Y119="No data","x",IF('Indicator Data'!Y119&gt;U$195,10,IF('Indicator Data'!Y119&lt;U$194,0,10-(U$195-'Indicator Data'!Y119)/(U$195-U$194)*10)))</f>
        <v>0.16555653594771158</v>
      </c>
      <c r="V117" s="171">
        <f>IF('Indicator Data'!AB119="No data","x",IF('Indicator Data'!AB119&gt;V$195,10,IF('Indicator Data'!AB119&lt;V$194,0,10-(V$195-'Indicator Data'!AB119)/(V$195-V$194)*10)))</f>
        <v>0</v>
      </c>
      <c r="W117" s="169">
        <f t="shared" si="22"/>
        <v>5.5684039734603751E-2</v>
      </c>
      <c r="X117" s="84" t="s">
        <v>943</v>
      </c>
      <c r="Y117" s="84" t="s">
        <v>944</v>
      </c>
      <c r="Z117" s="85" t="s">
        <v>945</v>
      </c>
      <c r="AA117" s="175">
        <f>('Indicator Data'!AG119+'Indicator Data'!AF119*0.5+'Indicator Data'!AE119*0.25)/1000</f>
        <v>1.125</v>
      </c>
      <c r="AB117" s="177">
        <f>AA117*1000/'Indicator Data'!AX119</f>
        <v>1.8104775959432427E-3</v>
      </c>
      <c r="AC117" s="169">
        <f t="shared" si="23"/>
        <v>0.18104775959432473</v>
      </c>
      <c r="AD117" s="171">
        <f>IF('Indicator Data'!AI119="No data","x",IF('Indicator Data'!AI119&lt;$AD$194,10,IF('Indicator Data'!AI119&gt;$AD$195,0,($AD$195-'Indicator Data'!AI119)/($AD$195-$AD$194)*10)))</f>
        <v>0.53333333333333333</v>
      </c>
      <c r="AE117" s="171">
        <f>IF('Indicator Data'!AJ119="No data","x",IF('Indicator Data'!AJ119&gt;$AE$195,10,IF('Indicator Data'!AJ119&lt;$AE$194,0,10-($AE$195-'Indicator Data'!AJ119)/($AE$195-$AE$194)*10)))</f>
        <v>0</v>
      </c>
      <c r="AF117" s="178" t="str">
        <f>IF('Indicator Data'!AK119="No data","x",IF('Indicator Data'!AK119&gt;$AF$195,10,IF('Indicator Data'!AK119&lt;$AF$194,0,10-($AF$195-'Indicator Data'!AK119)/($AF$195-$AF$194)*10)))</f>
        <v>x</v>
      </c>
      <c r="AG117" s="178" t="str">
        <f>IF('Indicator Data'!AL119="No data","x",IF('Indicator Data'!AL119&gt;$AG$195,10,IF('Indicator Data'!AL119&lt;$AG$194,0,10-($AG$195-'Indicator Data'!AL119)/($AG$195-$AG$194)*10)))</f>
        <v>x</v>
      </c>
      <c r="AH117" s="171" t="str">
        <f t="shared" si="24"/>
        <v>x</v>
      </c>
      <c r="AI117" s="169">
        <f t="shared" si="25"/>
        <v>0.26666666666666666</v>
      </c>
      <c r="AJ117" s="167">
        <f t="shared" si="26"/>
        <v>0.16814207196964287</v>
      </c>
      <c r="AK117" s="163">
        <f t="shared" si="27"/>
        <v>2.6962179189022373</v>
      </c>
    </row>
    <row r="118" spans="1:37" s="104" customFormat="1" x14ac:dyDescent="0.2">
      <c r="A118" s="65" t="s">
        <v>215</v>
      </c>
      <c r="B118" s="69" t="s">
        <v>214</v>
      </c>
      <c r="C118" s="171">
        <f>IF('Indicator Data'!Q120="No data",IF((0.1284*LN('Indicator Data'!AW120)-0.4735)&gt;C$195,0,IF((0.1284*LN('Indicator Data'!AW120)-0.4735)&lt;C$194,10,(C$195-(0.1284*LN('Indicator Data'!AW120)-0.4735))/(C$195-C$194)*10)),IF('Indicator Data'!Q120&gt;C$195,0,IF('Indicator Data'!Q120&lt;C$194,10,(C$195-'Indicator Data'!Q120)/(C$195-C$194)*10)))</f>
        <v>10</v>
      </c>
      <c r="D118" s="171">
        <f>IF('Indicator Data'!R120="No data","x",IF('Indicator Data'!R120&gt;D$195,10,IF('Indicator Data'!R120&lt;D$194,0,10-(D$195-'Indicator Data'!R120)/(D$195-D$194)*10)))</f>
        <v>8.0676846527738277</v>
      </c>
      <c r="E118" s="169">
        <f t="shared" si="14"/>
        <v>9.272202479963795</v>
      </c>
      <c r="F118" s="171">
        <f>IF('Indicator Data'!AC120="No data","x",IF('Indicator Data'!AC120&gt;F$195,10,IF('Indicator Data'!AC120&lt;F$194,0,10-(F$195-'Indicator Data'!AC120)/(F$195-F$194)*10)))</f>
        <v>7.2955412486188553</v>
      </c>
      <c r="G118" s="171">
        <f>IF('Indicator Data'!AD120="No data","x",IF('Indicator Data'!AD120&gt;G$195,10,IF('Indicator Data'!AD120&lt;G$194,0,10-(G$195-'Indicator Data'!AD120)/(G$195-G$194)*10)))</f>
        <v>3.9700000000000006</v>
      </c>
      <c r="H118" s="169">
        <f t="shared" si="15"/>
        <v>5.632770624309428</v>
      </c>
      <c r="I118" s="174">
        <f>SUM(IF('Indicator Data'!S120="No data",0,'Indicator Data'!S120/1000000),SUM('Indicator Data'!T120:U120))</f>
        <v>2923.3920909999997</v>
      </c>
      <c r="J118" s="174">
        <f>I118/'Indicator Data'!AX120*1000000</f>
        <v>88.565766060806183</v>
      </c>
      <c r="K118" s="171">
        <f t="shared" si="16"/>
        <v>1.7713153212161235</v>
      </c>
      <c r="L118" s="171">
        <f>IF('Indicator Data'!V120="No data","x",IF('Indicator Data'!V120&gt;L$195,10,IF('Indicator Data'!V120&lt;L$194,0,10-(L$195-'Indicator Data'!V120)/(L$195-L$194)*10)))</f>
        <v>1.0645819443159539</v>
      </c>
      <c r="M118" s="169">
        <f t="shared" si="17"/>
        <v>1.4179486327660387</v>
      </c>
      <c r="N118" s="161">
        <f t="shared" si="18"/>
        <v>6.3987810542507644</v>
      </c>
      <c r="O118" s="175">
        <f>IF('Indicator Data'!AH120="No data",0,('Indicator Data'!AH120)/1000)</f>
        <v>4.9729999999999996E-2</v>
      </c>
      <c r="P118" s="171">
        <f t="shared" si="19"/>
        <v>0</v>
      </c>
      <c r="Q118" s="176">
        <f>O118*1000/'Indicator Data'!AZ120</f>
        <v>1.9204805951520319E-5</v>
      </c>
      <c r="R118" s="171">
        <f t="shared" si="20"/>
        <v>0</v>
      </c>
      <c r="S118" s="165">
        <f t="shared" si="21"/>
        <v>0</v>
      </c>
      <c r="T118" s="171">
        <f>IF('Indicator Data'!Z120="No data","x",IF('Indicator Data'!Z120&gt;T$195,10,IF('Indicator Data'!Z120&lt;T$194,0,10-(T$195-'Indicator Data'!Z120)/(T$195-T$194)*10)))</f>
        <v>3.215251930800278E-2</v>
      </c>
      <c r="U118" s="171">
        <f>IF('Indicator Data'!Y120="No data","x",IF('Indicator Data'!Y120&gt;U$195,10,IF('Indicator Data'!Y120&lt;U$194,0,10-(U$195-'Indicator Data'!Y120)/(U$195-U$194)*10)))</f>
        <v>3.2288325163398692</v>
      </c>
      <c r="V118" s="171">
        <f>IF('Indicator Data'!AB120="No data","x",IF('Indicator Data'!AB120&gt;V$195,10,IF('Indicator Data'!AB120&lt;V$194,0,10-(V$195-'Indicator Data'!AB120)/(V$195-V$194)*10)))</f>
        <v>0</v>
      </c>
      <c r="W118" s="169">
        <f t="shared" si="22"/>
        <v>1.0869950118826239</v>
      </c>
      <c r="X118" s="84" t="s">
        <v>943</v>
      </c>
      <c r="Y118" s="84" t="s">
        <v>944</v>
      </c>
      <c r="Z118" s="85" t="s">
        <v>945</v>
      </c>
      <c r="AA118" s="175">
        <f>('Indicator Data'!AG120+'Indicator Data'!AF120*0.5+'Indicator Data'!AE120*0.25)/1000</f>
        <v>1.875</v>
      </c>
      <c r="AB118" s="177">
        <f>AA118*1000/'Indicator Data'!AX120</f>
        <v>5.680415291375009E-5</v>
      </c>
      <c r="AC118" s="169">
        <f t="shared" si="23"/>
        <v>5.6804152913745298E-3</v>
      </c>
      <c r="AD118" s="171">
        <f>IF('Indicator Data'!AI120="No data","x",IF('Indicator Data'!AI120&lt;$AD$194,10,IF('Indicator Data'!AI120&gt;$AD$195,0,($AD$195-'Indicator Data'!AI120)/($AD$195-$AD$194)*10)))</f>
        <v>1.0666666666666667</v>
      </c>
      <c r="AE118" s="171">
        <f>IF('Indicator Data'!AJ120="No data","x",IF('Indicator Data'!AJ120&gt;$AE$195,10,IF('Indicator Data'!AJ120&lt;$AE$194,0,10-($AE$195-'Indicator Data'!AJ120)/($AE$195-$AE$194)*10)))</f>
        <v>0</v>
      </c>
      <c r="AF118" s="178">
        <f>IF('Indicator Data'!AK120="No data","x",IF('Indicator Data'!AK120&gt;$AF$195,10,IF('Indicator Data'!AK120&lt;$AF$194,0,10-($AF$195-'Indicator Data'!AK120)/($AF$195-$AF$194)*10)))</f>
        <v>4.3999999999999995</v>
      </c>
      <c r="AG118" s="178">
        <f>IF('Indicator Data'!AL120="No data","x",IF('Indicator Data'!AL120&gt;$AG$195,10,IF('Indicator Data'!AL120&lt;$AG$194,0,10-($AG$195-'Indicator Data'!AL120)/($AG$195-$AG$194)*10)))</f>
        <v>0.72000000000000064</v>
      </c>
      <c r="AH118" s="171">
        <f t="shared" si="24"/>
        <v>3.6639999999999997</v>
      </c>
      <c r="AI118" s="169">
        <f t="shared" si="25"/>
        <v>1.5768888888888888</v>
      </c>
      <c r="AJ118" s="167">
        <f t="shared" si="26"/>
        <v>0.91059244752440882</v>
      </c>
      <c r="AK118" s="163">
        <f t="shared" si="27"/>
        <v>0.46502749965687451</v>
      </c>
    </row>
    <row r="119" spans="1:37" s="104" customFormat="1" x14ac:dyDescent="0.2">
      <c r="A119" s="65" t="s">
        <v>217</v>
      </c>
      <c r="B119" s="69" t="s">
        <v>216</v>
      </c>
      <c r="C119" s="171">
        <f>IF('Indicator Data'!Q121="No data",IF((0.1284*LN('Indicator Data'!AW121)-0.4735)&gt;C$195,0,IF((0.1284*LN('Indicator Data'!AW121)-0.4735)&lt;C$194,10,(C$195-(0.1284*LN('Indicator Data'!AW121)-0.4735))/(C$195-C$194)*10)),IF('Indicator Data'!Q121&gt;C$195,0,IF('Indicator Data'!Q121&lt;C$194,10,(C$195-'Indicator Data'!Q121)/(C$195-C$194)*10)))</f>
        <v>10</v>
      </c>
      <c r="D119" s="171">
        <f>IF('Indicator Data'!R121="No data","x",IF('Indicator Data'!R121&gt;D$195,10,IF('Indicator Data'!R121&lt;D$194,0,10-(D$195-'Indicator Data'!R121)/(D$195-D$194)*10)))</f>
        <v>10</v>
      </c>
      <c r="E119" s="169">
        <f t="shared" si="14"/>
        <v>10</v>
      </c>
      <c r="F119" s="171">
        <f>IF('Indicator Data'!AC121="No data","x",IF('Indicator Data'!AC121&gt;F$195,10,IF('Indicator Data'!AC121&lt;F$194,0,10-(F$195-'Indicator Data'!AC121)/(F$195-F$194)*10)))</f>
        <v>10</v>
      </c>
      <c r="G119" s="171">
        <f>IF('Indicator Data'!AD121="No data","x",IF('Indicator Data'!AD121&gt;G$195,10,IF('Indicator Data'!AD121&lt;G$194,0,10-(G$195-'Indicator Data'!AD121)/(G$195-G$194)*10)))</f>
        <v>5.1649999999999991</v>
      </c>
      <c r="H119" s="169">
        <f t="shared" si="15"/>
        <v>7.5824999999999996</v>
      </c>
      <c r="I119" s="174">
        <f>SUM(IF('Indicator Data'!S121="No data",0,'Indicator Data'!S121/1000000),SUM('Indicator Data'!T121:U121))</f>
        <v>4210.6299150000004</v>
      </c>
      <c r="J119" s="174">
        <f>I119/'Indicator Data'!AX121*1000000</f>
        <v>162.98948426074543</v>
      </c>
      <c r="K119" s="171">
        <f t="shared" si="16"/>
        <v>3.2597896852149084</v>
      </c>
      <c r="L119" s="171">
        <f>IF('Indicator Data'!V121="No data","x",IF('Indicator Data'!V121&gt;L$195,10,IF('Indicator Data'!V121&lt;L$194,0,10-(L$195-'Indicator Data'!V121)/(L$195-L$194)*10)))</f>
        <v>9.7477338824514437</v>
      </c>
      <c r="M119" s="169">
        <f t="shared" si="17"/>
        <v>6.503761783833176</v>
      </c>
      <c r="N119" s="161">
        <f t="shared" si="18"/>
        <v>8.5215654459582932</v>
      </c>
      <c r="O119" s="175">
        <f>IF('Indicator Data'!AH121="No data",0,('Indicator Data'!AH121)/1000)</f>
        <v>0.15118999999999999</v>
      </c>
      <c r="P119" s="171">
        <f t="shared" si="19"/>
        <v>0</v>
      </c>
      <c r="Q119" s="176">
        <f>O119*1000/'Indicator Data'!AZ121</f>
        <v>1.1617890583276661E-4</v>
      </c>
      <c r="R119" s="171">
        <f t="shared" si="20"/>
        <v>1.8758340273483327</v>
      </c>
      <c r="S119" s="165">
        <f t="shared" si="21"/>
        <v>0.93791701367416636</v>
      </c>
      <c r="T119" s="171">
        <f>IF('Indicator Data'!Z121="No data","x",IF('Indicator Data'!Z121&gt;T$195,10,IF('Indicator Data'!Z121&lt;T$194,0,10-(T$195-'Indicator Data'!Z121)/(T$195-T$194)*10)))</f>
        <v>4.1717408093914106</v>
      </c>
      <c r="U119" s="171">
        <f>IF('Indicator Data'!Y121="No data","x",IF('Indicator Data'!Y121&gt;U$195,10,IF('Indicator Data'!Y121&lt;U$194,0,10-(U$195-'Indicator Data'!Y121)/(U$195-U$194)*10)))</f>
        <v>10</v>
      </c>
      <c r="V119" s="171">
        <f>IF('Indicator Data'!AB121="No data","x",IF('Indicator Data'!AB121&gt;V$195,10,IF('Indicator Data'!AB121&lt;V$194,0,10-(V$195-'Indicator Data'!AB121)/(V$195-V$194)*10)))</f>
        <v>10</v>
      </c>
      <c r="W119" s="169">
        <f t="shared" si="22"/>
        <v>8.0572469364638035</v>
      </c>
      <c r="X119" s="84" t="s">
        <v>943</v>
      </c>
      <c r="Y119" s="84" t="s">
        <v>944</v>
      </c>
      <c r="Z119" s="85" t="s">
        <v>945</v>
      </c>
      <c r="AA119" s="175">
        <f>('Indicator Data'!AG121+'Indicator Data'!AF121*0.5+'Indicator Data'!AE121*0.25)/1000</f>
        <v>207.71625</v>
      </c>
      <c r="AB119" s="177">
        <f>AA119*1000/'Indicator Data'!AX121</f>
        <v>8.0404987243045452E-3</v>
      </c>
      <c r="AC119" s="169">
        <f t="shared" si="23"/>
        <v>0.80404987243045412</v>
      </c>
      <c r="AD119" s="171">
        <f>IF('Indicator Data'!AI121="No data","x",IF('Indicator Data'!AI121&lt;$AD$194,10,IF('Indicator Data'!AI121&gt;$AD$195,0,($AD$195-'Indicator Data'!AI121)/($AD$195-$AD$194)*10)))</f>
        <v>5.6000000000000005</v>
      </c>
      <c r="AE119" s="171">
        <f>IF('Indicator Data'!AJ121="No data","x",IF('Indicator Data'!AJ121&gt;$AE$195,10,IF('Indicator Data'!AJ121&lt;$AE$194,0,10-($AE$195-'Indicator Data'!AJ121)/($AE$195-$AE$194)*10)))</f>
        <v>7.6333333333333329</v>
      </c>
      <c r="AF119" s="178">
        <f>IF('Indicator Data'!AK121="No data","x",IF('Indicator Data'!AK121&gt;$AF$195,10,IF('Indicator Data'!AK121&lt;$AF$194,0,10-($AF$195-'Indicator Data'!AK121)/($AF$195-$AF$194)*10)))</f>
        <v>7.5333333333333332</v>
      </c>
      <c r="AG119" s="178">
        <f>IF('Indicator Data'!AL121="No data","x",IF('Indicator Data'!AL121&gt;$AG$195,10,IF('Indicator Data'!AL121&lt;$AG$194,0,10-($AG$195-'Indicator Data'!AL121)/($AG$195-$AG$194)*10)))</f>
        <v>0.66999999999999993</v>
      </c>
      <c r="AH119" s="171">
        <f t="shared" si="24"/>
        <v>6.1606666666666676</v>
      </c>
      <c r="AI119" s="169">
        <f t="shared" si="25"/>
        <v>6.464666666666667</v>
      </c>
      <c r="AJ119" s="167">
        <f t="shared" si="26"/>
        <v>5.8424316909130747</v>
      </c>
      <c r="AK119" s="163">
        <f t="shared" si="27"/>
        <v>3.7899569412519507</v>
      </c>
    </row>
    <row r="120" spans="1:37" s="104" customFormat="1" x14ac:dyDescent="0.2">
      <c r="A120" s="65" t="s">
        <v>371</v>
      </c>
      <c r="B120" s="69" t="s">
        <v>218</v>
      </c>
      <c r="C120" s="171">
        <f>IF('Indicator Data'!Q122="No data",IF((0.1284*LN('Indicator Data'!AW122)-0.4735)&gt;C$195,0,IF((0.1284*LN('Indicator Data'!AW122)-0.4735)&lt;C$194,10,(C$195-(0.1284*LN('Indicator Data'!AW122)-0.4735))/(C$195-C$194)*10)),IF('Indicator Data'!Q122&gt;C$195,0,IF('Indicator Data'!Q122&lt;C$194,10,(C$195-'Indicator Data'!Q122)/(C$195-C$194)*10)))</f>
        <v>9.9686867425196084</v>
      </c>
      <c r="D120" s="171" t="str">
        <f>IF('Indicator Data'!R122="No data","x",IF('Indicator Data'!R122&gt;D$195,10,IF('Indicator Data'!R122&lt;D$194,0,10-(D$195-'Indicator Data'!R122)/(D$195-D$194)*10)))</f>
        <v>x</v>
      </c>
      <c r="E120" s="169">
        <f t="shared" si="14"/>
        <v>9.9686867425196084</v>
      </c>
      <c r="F120" s="171">
        <f>IF('Indicator Data'!AC122="No data","x",IF('Indicator Data'!AC122&gt;F$195,10,IF('Indicator Data'!AC122&lt;F$194,0,10-(F$195-'Indicator Data'!AC122)/(F$195-F$194)*10)))</f>
        <v>6.5104823863930621</v>
      </c>
      <c r="G120" s="171" t="str">
        <f>IF('Indicator Data'!AD122="No data","x",IF('Indicator Data'!AD122&gt;G$195,10,IF('Indicator Data'!AD122&lt;G$194,0,10-(G$195-'Indicator Data'!AD122)/(G$195-G$194)*10)))</f>
        <v>x</v>
      </c>
      <c r="H120" s="169">
        <f t="shared" si="15"/>
        <v>6.5104823863930621</v>
      </c>
      <c r="I120" s="174">
        <f>SUM(IF('Indicator Data'!S122="No data",0,'Indicator Data'!S122/1000000),SUM('Indicator Data'!T122:U122))</f>
        <v>1320.9394810000001</v>
      </c>
      <c r="J120" s="174">
        <f>I120/'Indicator Data'!AX122*1000000</f>
        <v>24.802174929323709</v>
      </c>
      <c r="K120" s="171">
        <f t="shared" si="16"/>
        <v>0.49604349858647545</v>
      </c>
      <c r="L120" s="171">
        <f>IF('Indicator Data'!V122="No data","x",IF('Indicator Data'!V122&gt;L$195,10,IF('Indicator Data'!V122&lt;L$194,0,10-(L$195-'Indicator Data'!V122)/(L$195-L$194)*10)))</f>
        <v>0</v>
      </c>
      <c r="M120" s="169">
        <f t="shared" si="17"/>
        <v>0.24802174929323773</v>
      </c>
      <c r="N120" s="161">
        <f t="shared" si="18"/>
        <v>6.6739694051813787</v>
      </c>
      <c r="O120" s="175">
        <f>IF('Indicator Data'!AH122="No data",0,('Indicator Data'!AH122)/1000)</f>
        <v>60.619599999999998</v>
      </c>
      <c r="P120" s="171">
        <f t="shared" si="19"/>
        <v>5.9420435544589179</v>
      </c>
      <c r="Q120" s="176">
        <f>O120*1000/'Indicator Data'!AZ122</f>
        <v>1.3499467099341319E-2</v>
      </c>
      <c r="R120" s="171">
        <f t="shared" si="20"/>
        <v>6.0611042175098708</v>
      </c>
      <c r="S120" s="165">
        <f t="shared" si="21"/>
        <v>6.0015738859843939</v>
      </c>
      <c r="T120" s="171">
        <f>IF('Indicator Data'!Z122="No data","x",IF('Indicator Data'!Z122&gt;T$195,10,IF('Indicator Data'!Z122&lt;T$194,0,10-(T$195-'Indicator Data'!Z122)/(T$195-T$194)*10)))</f>
        <v>0.7010515909793007</v>
      </c>
      <c r="U120" s="171">
        <f>IF('Indicator Data'!Y122="No data","x",IF('Indicator Data'!Y122&gt;U$195,10,IF('Indicator Data'!Y122&lt;U$194,0,10-(U$195-'Indicator Data'!Y122)/(U$195-U$194)*10)))</f>
        <v>10</v>
      </c>
      <c r="V120" s="171">
        <f>IF('Indicator Data'!AB122="No data","x",IF('Indicator Data'!AB122&gt;V$195,10,IF('Indicator Data'!AB122&lt;V$194,0,10-(V$195-'Indicator Data'!AB122)/(V$195-V$194)*10)))</f>
        <v>4.3610963194988255</v>
      </c>
      <c r="W120" s="169">
        <f t="shared" si="22"/>
        <v>5.0207159701593751</v>
      </c>
      <c r="X120" s="84" t="s">
        <v>943</v>
      </c>
      <c r="Y120" s="84" t="s">
        <v>944</v>
      </c>
      <c r="Z120" s="85" t="s">
        <v>945</v>
      </c>
      <c r="AA120" s="175">
        <f>('Indicator Data'!AG122+'Indicator Data'!AF122*0.5+'Indicator Data'!AE122*0.25)/1000</f>
        <v>58.271500000000003</v>
      </c>
      <c r="AB120" s="177">
        <f>AA120*1000/'Indicator Data'!AX122</f>
        <v>1.0941151787665329E-3</v>
      </c>
      <c r="AC120" s="169">
        <f t="shared" si="23"/>
        <v>0.10941151787665326</v>
      </c>
      <c r="AD120" s="171">
        <f>IF('Indicator Data'!AI122="No data","x",IF('Indicator Data'!AI122&lt;$AD$194,10,IF('Indicator Data'!AI122&gt;$AD$195,0,($AD$195-'Indicator Data'!AI122)/($AD$195-$AD$194)*10)))</f>
        <v>5.4666666666666668</v>
      </c>
      <c r="AE120" s="171">
        <f>IF('Indicator Data'!AJ122="No data","x",IF('Indicator Data'!AJ122&gt;$AE$195,10,IF('Indicator Data'!AJ122&lt;$AE$194,0,10-($AE$195-'Indicator Data'!AJ122)/($AE$195-$AE$194)*10)))</f>
        <v>3.9000000000000004</v>
      </c>
      <c r="AF120" s="178" t="str">
        <f>IF('Indicator Data'!AK122="No data","x",IF('Indicator Data'!AK122&gt;$AF$195,10,IF('Indicator Data'!AK122&lt;$AF$194,0,10-($AF$195-'Indicator Data'!AK122)/($AF$195-$AF$194)*10)))</f>
        <v>x</v>
      </c>
      <c r="AG120" s="178" t="str">
        <f>IF('Indicator Data'!AL122="No data","x",IF('Indicator Data'!AL122&gt;$AG$195,10,IF('Indicator Data'!AL122&lt;$AG$194,0,10-($AG$195-'Indicator Data'!AL122)/($AG$195-$AG$194)*10)))</f>
        <v>x</v>
      </c>
      <c r="AH120" s="171" t="str">
        <f t="shared" si="24"/>
        <v>x</v>
      </c>
      <c r="AI120" s="169">
        <f t="shared" si="25"/>
        <v>4.6833333333333336</v>
      </c>
      <c r="AJ120" s="167">
        <f t="shared" si="26"/>
        <v>3.5592260962285964</v>
      </c>
      <c r="AK120" s="163">
        <f t="shared" si="27"/>
        <v>4.8992967543052952</v>
      </c>
    </row>
    <row r="121" spans="1:37" s="104" customFormat="1" x14ac:dyDescent="0.2">
      <c r="A121" s="65" t="s">
        <v>220</v>
      </c>
      <c r="B121" s="69" t="s">
        <v>219</v>
      </c>
      <c r="C121" s="171">
        <f>IF('Indicator Data'!Q123="No data",IF((0.1284*LN('Indicator Data'!AW123)-0.4735)&gt;C$195,0,IF((0.1284*LN('Indicator Data'!AW123)-0.4735)&lt;C$194,10,(C$195-(0.1284*LN('Indicator Data'!AW123)-0.4735))/(C$195-C$194)*10)),IF('Indicator Data'!Q123&gt;C$195,0,IF('Indicator Data'!Q123&lt;C$194,10,(C$195-'Indicator Data'!Q123)/(C$195-C$194)*10)))</f>
        <v>8.1155873377904868</v>
      </c>
      <c r="D121" s="171" t="str">
        <f>IF('Indicator Data'!R123="No data","x",IF('Indicator Data'!R123&gt;D$195,10,IF('Indicator Data'!R123&lt;D$194,0,10-(D$195-'Indicator Data'!R123)/(D$195-D$194)*10)))</f>
        <v>x</v>
      </c>
      <c r="E121" s="169">
        <f t="shared" si="14"/>
        <v>8.1155873377904868</v>
      </c>
      <c r="F121" s="171">
        <f>IF('Indicator Data'!AC123="No data","x",IF('Indicator Data'!AC123&gt;F$195,10,IF('Indicator Data'!AC123&lt;F$194,0,10-(F$195-'Indicator Data'!AC123)/(F$195-F$194)*10)))</f>
        <v>5.6909235396928448</v>
      </c>
      <c r="G121" s="171">
        <f>IF('Indicator Data'!AD123="No data","x",IF('Indicator Data'!AD123&gt;G$195,10,IF('Indicator Data'!AD123&lt;G$194,0,10-(G$195-'Indicator Data'!AD123)/(G$195-G$194)*10)))</f>
        <v>9.7249999999999996</v>
      </c>
      <c r="H121" s="169">
        <f t="shared" si="15"/>
        <v>7.7079617698464222</v>
      </c>
      <c r="I121" s="174">
        <f>SUM(IF('Indicator Data'!S123="No data",0,'Indicator Data'!S123/1000000),SUM('Indicator Data'!T123:U123))</f>
        <v>545.03894699999989</v>
      </c>
      <c r="J121" s="174">
        <f>I121/'Indicator Data'!AX123*1000000</f>
        <v>236.63239591632055</v>
      </c>
      <c r="K121" s="171">
        <f t="shared" si="16"/>
        <v>4.7326479183264114</v>
      </c>
      <c r="L121" s="171">
        <f>IF('Indicator Data'!V123="No data","x",IF('Indicator Data'!V123&gt;L$195,10,IF('Indicator Data'!V123&lt;L$194,0,10-(L$195-'Indicator Data'!V123)/(L$195-L$194)*10)))</f>
        <v>1.3555254541297046</v>
      </c>
      <c r="M121" s="169">
        <f t="shared" si="17"/>
        <v>3.044086686228058</v>
      </c>
      <c r="N121" s="161">
        <f t="shared" si="18"/>
        <v>6.7458057829138633</v>
      </c>
      <c r="O121" s="175">
        <f>IF('Indicator Data'!AH123="No data",0,('Indicator Data'!AH123)/1000)</f>
        <v>5.1819999999999998E-2</v>
      </c>
      <c r="P121" s="171">
        <f t="shared" si="19"/>
        <v>0</v>
      </c>
      <c r="Q121" s="176">
        <f>O121*1000/'Indicator Data'!AZ123</f>
        <v>4.1293468906384472E-4</v>
      </c>
      <c r="R121" s="171">
        <f t="shared" si="20"/>
        <v>2.5646738401273956</v>
      </c>
      <c r="S121" s="165">
        <f t="shared" si="21"/>
        <v>1.2823369200636978</v>
      </c>
      <c r="T121" s="171">
        <f>IF('Indicator Data'!Z123="No data","x",IF('Indicator Data'!Z123&gt;T$195,10,IF('Indicator Data'!Z123&lt;T$194,0,10-(T$195-'Indicator Data'!Z123)/(T$195-T$194)*10)))</f>
        <v>2.3882360210071063</v>
      </c>
      <c r="U121" s="171">
        <f>IF('Indicator Data'!Y123="No data","x",IF('Indicator Data'!Y123&gt;U$195,10,IF('Indicator Data'!Y123&lt;U$194,0,10-(U$195-'Indicator Data'!Y123)/(U$195-U$194)*10)))</f>
        <v>10</v>
      </c>
      <c r="V121" s="171">
        <f>IF('Indicator Data'!AB123="No data","x",IF('Indicator Data'!AB123&gt;V$195,10,IF('Indicator Data'!AB123&lt;V$194,0,10-(V$195-'Indicator Data'!AB123)/(V$195-V$194)*10)))</f>
        <v>2.3326801096319496</v>
      </c>
      <c r="W121" s="169">
        <f t="shared" si="22"/>
        <v>4.906972043546352</v>
      </c>
      <c r="X121" s="84" t="s">
        <v>943</v>
      </c>
      <c r="Y121" s="84" t="s">
        <v>944</v>
      </c>
      <c r="Z121" s="85" t="s">
        <v>945</v>
      </c>
      <c r="AA121" s="175">
        <f>('Indicator Data'!AG123+'Indicator Data'!AF123*0.5+'Indicator Data'!AE123*0.25)/1000</f>
        <v>176.53749999999999</v>
      </c>
      <c r="AB121" s="177">
        <f>AA121*1000/'Indicator Data'!AX123</f>
        <v>7.6644966059787739E-2</v>
      </c>
      <c r="AC121" s="169">
        <f t="shared" si="23"/>
        <v>7.6644966059787736</v>
      </c>
      <c r="AD121" s="171">
        <f>IF('Indicator Data'!AI123="No data","x",IF('Indicator Data'!AI123&lt;$AD$194,10,IF('Indicator Data'!AI123&gt;$AD$195,0,($AD$195-'Indicator Data'!AI123)/($AD$195-$AD$194)*10)))</f>
        <v>7.7333333333333334</v>
      </c>
      <c r="AE121" s="171">
        <f>IF('Indicator Data'!AJ123="No data","x",IF('Indicator Data'!AJ123&gt;$AE$195,10,IF('Indicator Data'!AJ123&lt;$AE$194,0,10-($AE$195-'Indicator Data'!AJ123)/($AE$195-$AE$194)*10)))</f>
        <v>10</v>
      </c>
      <c r="AF121" s="178">
        <f>IF('Indicator Data'!AK123="No data","x",IF('Indicator Data'!AK123&gt;$AF$195,10,IF('Indicator Data'!AK123&lt;$AF$194,0,10-($AF$195-'Indicator Data'!AK123)/($AF$195-$AF$194)*10)))</f>
        <v>5.3333333333333339</v>
      </c>
      <c r="AG121" s="178">
        <f>IF('Indicator Data'!AL123="No data","x",IF('Indicator Data'!AL123&gt;$AG$195,10,IF('Indicator Data'!AL123&lt;$AG$194,0,10-($AG$195-'Indicator Data'!AL123)/($AG$195-$AG$194)*10)))</f>
        <v>0.72000000000000064</v>
      </c>
      <c r="AH121" s="171">
        <f t="shared" si="24"/>
        <v>4.4106666666666676</v>
      </c>
      <c r="AI121" s="169">
        <f t="shared" si="25"/>
        <v>7.381333333333334</v>
      </c>
      <c r="AJ121" s="167">
        <f t="shared" si="26"/>
        <v>6.8066472676488381</v>
      </c>
      <c r="AK121" s="163">
        <f t="shared" si="27"/>
        <v>4.6066816103079287</v>
      </c>
    </row>
    <row r="122" spans="1:37" s="104" customFormat="1" x14ac:dyDescent="0.2">
      <c r="A122" s="65" t="s">
        <v>222</v>
      </c>
      <c r="B122" s="69" t="s">
        <v>221</v>
      </c>
      <c r="C122" s="171">
        <f>IF('Indicator Data'!Q124="No data",IF((0.1284*LN('Indicator Data'!AW124)-0.4735)&gt;C$195,0,IF((0.1284*LN('Indicator Data'!AW124)-0.4735)&lt;C$194,10,(C$195-(0.1284*LN('Indicator Data'!AW124)-0.4735))/(C$195-C$194)*10)),IF('Indicator Data'!Q124&gt;C$195,0,IF('Indicator Data'!Q124&lt;C$194,10,(C$195-'Indicator Data'!Q124)/(C$195-C$194)*10)))</f>
        <v>5.0752676034177737</v>
      </c>
      <c r="D122" s="171" t="str">
        <f>IF('Indicator Data'!R124="No data","x",IF('Indicator Data'!R124&gt;D$195,10,IF('Indicator Data'!R124&lt;D$194,0,10-(D$195-'Indicator Data'!R124)/(D$195-D$194)*10)))</f>
        <v>x</v>
      </c>
      <c r="E122" s="169">
        <f t="shared" si="14"/>
        <v>5.0752676034177737</v>
      </c>
      <c r="F122" s="171" t="str">
        <f>IF('Indicator Data'!AC124="No data","x",IF('Indicator Data'!AC124&gt;F$195,10,IF('Indicator Data'!AC124&lt;F$194,0,10-(F$195-'Indicator Data'!AC124)/(F$195-F$194)*10)))</f>
        <v>x</v>
      </c>
      <c r="G122" s="171" t="str">
        <f>IF('Indicator Data'!AD124="No data","x",IF('Indicator Data'!AD124&gt;G$195,10,IF('Indicator Data'!AD124&lt;G$194,0,10-(G$195-'Indicator Data'!AD124)/(G$195-G$194)*10)))</f>
        <v>x</v>
      </c>
      <c r="H122" s="169" t="str">
        <f t="shared" si="15"/>
        <v>x</v>
      </c>
      <c r="I122" s="174">
        <f>SUM(IF('Indicator Data'!S124="No data",0,'Indicator Data'!S124/1000000),SUM('Indicator Data'!T124:U124))</f>
        <v>73.259999999999991</v>
      </c>
      <c r="J122" s="174">
        <f>I122/'Indicator Data'!AX124*1000000</f>
        <v>7811.9001919385792</v>
      </c>
      <c r="K122" s="171">
        <f t="shared" si="16"/>
        <v>10</v>
      </c>
      <c r="L122" s="171">
        <f>IF('Indicator Data'!V124="No data","x",IF('Indicator Data'!V124&gt;L$195,10,IF('Indicator Data'!V124&lt;L$194,0,10-(L$195-'Indicator Data'!V124)/(L$195-L$194)*10)))</f>
        <v>0</v>
      </c>
      <c r="M122" s="169">
        <f t="shared" si="17"/>
        <v>5</v>
      </c>
      <c r="N122" s="161">
        <f t="shared" si="18"/>
        <v>5.0501784022785161</v>
      </c>
      <c r="O122" s="175">
        <f>IF('Indicator Data'!AH124="No data",0,('Indicator Data'!AH124)/1000)</f>
        <v>0</v>
      </c>
      <c r="P122" s="171">
        <f t="shared" si="19"/>
        <v>0</v>
      </c>
      <c r="Q122" s="176">
        <f>O122*1000/'Indicator Data'!AZ124</f>
        <v>0</v>
      </c>
      <c r="R122" s="171">
        <f t="shared" si="20"/>
        <v>0</v>
      </c>
      <c r="S122" s="165">
        <f t="shared" si="21"/>
        <v>0</v>
      </c>
      <c r="T122" s="171" t="str">
        <f>IF('Indicator Data'!Z124="No data","x",IF('Indicator Data'!Z124&gt;T$195,10,IF('Indicator Data'!Z124&lt;T$194,0,10-(T$195-'Indicator Data'!Z124)/(T$195-T$194)*10)))</f>
        <v>x</v>
      </c>
      <c r="U122" s="171" t="str">
        <f>IF('Indicator Data'!Y124="No data","x",IF('Indicator Data'!Y124&gt;U$195,10,IF('Indicator Data'!Y124&lt;U$194,0,10-(U$195-'Indicator Data'!Y124)/(U$195-U$194)*10)))</f>
        <v>x</v>
      </c>
      <c r="V122" s="171" t="str">
        <f>IF('Indicator Data'!AB124="No data","x",IF('Indicator Data'!AB124&gt;V$195,10,IF('Indicator Data'!AB124&lt;V$194,0,10-(V$195-'Indicator Data'!AB124)/(V$195-V$194)*10)))</f>
        <v>x</v>
      </c>
      <c r="W122" s="169" t="str">
        <f t="shared" si="22"/>
        <v>x</v>
      </c>
      <c r="X122" s="84" t="s">
        <v>943</v>
      </c>
      <c r="Y122" s="84" t="s">
        <v>944</v>
      </c>
      <c r="Z122" s="85" t="s">
        <v>945</v>
      </c>
      <c r="AA122" s="175">
        <f>('Indicator Data'!AG124+'Indicator Data'!AF124*0.5+'Indicator Data'!AE124*0.25)/1000</f>
        <v>0</v>
      </c>
      <c r="AB122" s="177">
        <f>AA122*1000/'Indicator Data'!AX124</f>
        <v>0</v>
      </c>
      <c r="AC122" s="169">
        <f t="shared" si="23"/>
        <v>0</v>
      </c>
      <c r="AD122" s="171">
        <f>IF('Indicator Data'!AI124="No data","x",IF('Indicator Data'!AI124&lt;$AD$194,10,IF('Indicator Data'!AI124&gt;$AD$195,0,($AD$195-'Indicator Data'!AI124)/($AD$195-$AD$194)*10)))</f>
        <v>4.666666666666667</v>
      </c>
      <c r="AE122" s="171">
        <f>IF('Indicator Data'!AJ124="No data","x",IF('Indicator Data'!AJ124&gt;$AE$195,10,IF('Indicator Data'!AJ124&lt;$AE$194,0,10-($AE$195-'Indicator Data'!AJ124)/($AE$195-$AE$194)*10)))</f>
        <v>0</v>
      </c>
      <c r="AF122" s="178" t="str">
        <f>IF('Indicator Data'!AK124="No data","x",IF('Indicator Data'!AK124&gt;$AF$195,10,IF('Indicator Data'!AK124&lt;$AF$194,0,10-($AF$195-'Indicator Data'!AK124)/($AF$195-$AF$194)*10)))</f>
        <v>x</v>
      </c>
      <c r="AG122" s="178" t="str">
        <f>IF('Indicator Data'!AL124="No data","x",IF('Indicator Data'!AL124&gt;$AG$195,10,IF('Indicator Data'!AL124&lt;$AG$194,0,10-($AG$195-'Indicator Data'!AL124)/($AG$195-$AG$194)*10)))</f>
        <v>x</v>
      </c>
      <c r="AH122" s="171" t="str">
        <f t="shared" si="24"/>
        <v>x</v>
      </c>
      <c r="AI122" s="169">
        <f t="shared" si="25"/>
        <v>2.3333333333333335</v>
      </c>
      <c r="AJ122" s="167">
        <f t="shared" si="26"/>
        <v>1.2353395363160127</v>
      </c>
      <c r="AK122" s="163">
        <f t="shared" si="27"/>
        <v>0.63586432282487559</v>
      </c>
    </row>
    <row r="123" spans="1:37" s="104" customFormat="1" x14ac:dyDescent="0.2">
      <c r="A123" s="65" t="s">
        <v>224</v>
      </c>
      <c r="B123" s="69" t="s">
        <v>223</v>
      </c>
      <c r="C123" s="171">
        <f>IF('Indicator Data'!Q125="No data",IF((0.1284*LN('Indicator Data'!AW125)-0.4735)&gt;C$195,0,IF((0.1284*LN('Indicator Data'!AW125)-0.4735)&lt;C$194,10,(C$195-(0.1284*LN('Indicator Data'!AW125)-0.4735))/(C$195-C$194)*10)),IF('Indicator Data'!Q125&gt;C$195,0,IF('Indicator Data'!Q125&lt;C$194,10,(C$195-'Indicator Data'!Q125)/(C$195-C$194)*10)))</f>
        <v>10</v>
      </c>
      <c r="D123" s="171">
        <f>IF('Indicator Data'!R125="No data","x",IF('Indicator Data'!R125&gt;D$195,10,IF('Indicator Data'!R125&lt;D$194,0,10-(D$195-'Indicator Data'!R125)/(D$195-D$194)*10)))</f>
        <v>6.0575918123684209</v>
      </c>
      <c r="E123" s="169">
        <f t="shared" si="14"/>
        <v>8.7415074642858812</v>
      </c>
      <c r="F123" s="171">
        <f>IF('Indicator Data'!AC125="No data","x",IF('Indicator Data'!AC125&gt;F$195,10,IF('Indicator Data'!AC125&lt;F$194,0,10-(F$195-'Indicator Data'!AC125)/(F$195-F$194)*10)))</f>
        <v>8.7725473571881167</v>
      </c>
      <c r="G123" s="171">
        <f>IF('Indicator Data'!AD125="No data","x",IF('Indicator Data'!AD125&gt;G$195,10,IF('Indicator Data'!AD125&lt;G$194,0,10-(G$195-'Indicator Data'!AD125)/(G$195-G$194)*10)))</f>
        <v>1.9550000000000001</v>
      </c>
      <c r="H123" s="169">
        <f t="shared" si="15"/>
        <v>5.3637736785940584</v>
      </c>
      <c r="I123" s="174">
        <f>SUM(IF('Indicator Data'!S125="No data",0,'Indicator Data'!S125/1000000),SUM('Indicator Data'!T125:U125))</f>
        <v>1696.5906219999999</v>
      </c>
      <c r="J123" s="174">
        <f>I123/'Indicator Data'!AX125*1000000</f>
        <v>61.034022716538423</v>
      </c>
      <c r="K123" s="171">
        <f t="shared" si="16"/>
        <v>1.2206804543307683</v>
      </c>
      <c r="L123" s="171">
        <f>IF('Indicator Data'!V125="No data","x",IF('Indicator Data'!V125&gt;L$195,10,IF('Indicator Data'!V125&lt;L$194,0,10-(L$195-'Indicator Data'!V125)/(L$195-L$194)*10)))</f>
        <v>2.6503642798455473</v>
      </c>
      <c r="M123" s="169">
        <f t="shared" si="17"/>
        <v>1.9355223670881578</v>
      </c>
      <c r="N123" s="161">
        <f t="shared" si="18"/>
        <v>6.1955777435634944</v>
      </c>
      <c r="O123" s="175">
        <f>IF('Indicator Data'!AH125="No data",0,('Indicator Data'!AH125)/1000)</f>
        <v>3.7572800000000002</v>
      </c>
      <c r="P123" s="171">
        <f t="shared" si="19"/>
        <v>1.9162452025347605</v>
      </c>
      <c r="Q123" s="176">
        <f>O123*1000/'Indicator Data'!AZ125</f>
        <v>1.7297452579416416E-3</v>
      </c>
      <c r="R123" s="171">
        <f t="shared" si="20"/>
        <v>3.6514620397408559</v>
      </c>
      <c r="S123" s="165">
        <f t="shared" si="21"/>
        <v>2.7838536211378084</v>
      </c>
      <c r="T123" s="171">
        <f>IF('Indicator Data'!Z125="No data","x",IF('Indicator Data'!Z125&gt;T$195,10,IF('Indicator Data'!Z125&lt;T$194,0,10-(T$195-'Indicator Data'!Z125)/(T$195-T$194)*10)))</f>
        <v>0.19142145505097297</v>
      </c>
      <c r="U123" s="171">
        <f>IF('Indicator Data'!Y125="No data","x",IF('Indicator Data'!Y125&gt;U$195,10,IF('Indicator Data'!Y125&lt;U$194,0,10-(U$195-'Indicator Data'!Y125)/(U$195-U$194)*10)))</f>
        <v>8.1485620915032673</v>
      </c>
      <c r="V123" s="171">
        <f>IF('Indicator Data'!AB125="No data","x",IF('Indicator Data'!AB125&gt;V$195,10,IF('Indicator Data'!AB125&lt;V$194,0,10-(V$195-'Indicator Data'!AB125)/(V$195-V$194)*10)))</f>
        <v>0.23524291307752598</v>
      </c>
      <c r="W123" s="169">
        <f t="shared" si="22"/>
        <v>2.8584088198772553</v>
      </c>
      <c r="X123" s="84" t="s">
        <v>943</v>
      </c>
      <c r="Y123" s="84" t="s">
        <v>944</v>
      </c>
      <c r="Z123" s="85" t="s">
        <v>945</v>
      </c>
      <c r="AA123" s="175">
        <f>('Indicator Data'!AG125+'Indicator Data'!AF125*0.5+'Indicator Data'!AE125*0.25)/1000</f>
        <v>31.266749999999998</v>
      </c>
      <c r="AB123" s="177">
        <f>AA123*1000/'Indicator Data'!AX125</f>
        <v>1.1248061288484051E-3</v>
      </c>
      <c r="AC123" s="169">
        <f t="shared" si="23"/>
        <v>0.11248061288484124</v>
      </c>
      <c r="AD123" s="171">
        <f>IF('Indicator Data'!AI125="No data","x",IF('Indicator Data'!AI125&lt;$AD$194,10,IF('Indicator Data'!AI125&gt;$AD$195,0,($AD$195-'Indicator Data'!AI125)/($AD$195-$AD$194)*10)))</f>
        <v>4.4000000000000004</v>
      </c>
      <c r="AE123" s="171">
        <f>IF('Indicator Data'!AJ125="No data","x",IF('Indicator Data'!AJ125&gt;$AE$195,10,IF('Indicator Data'!AJ125&lt;$AE$194,0,10-($AE$195-'Indicator Data'!AJ125)/($AE$195-$AE$194)*10)))</f>
        <v>2.666666666666667</v>
      </c>
      <c r="AF123" s="178">
        <f>IF('Indicator Data'!AK125="No data","x",IF('Indicator Data'!AK125&gt;$AF$195,10,IF('Indicator Data'!AK125&lt;$AF$194,0,10-($AF$195-'Indicator Data'!AK125)/($AF$195-$AF$194)*10)))</f>
        <v>4.666666666666667</v>
      </c>
      <c r="AG123" s="178">
        <f>IF('Indicator Data'!AL125="No data","x",IF('Indicator Data'!AL125&gt;$AG$195,10,IF('Indicator Data'!AL125&lt;$AG$194,0,10-($AG$195-'Indicator Data'!AL125)/($AG$195-$AG$194)*10)))</f>
        <v>1.0999999999999996</v>
      </c>
      <c r="AH123" s="171">
        <f t="shared" si="24"/>
        <v>3.9533333333333336</v>
      </c>
      <c r="AI123" s="169">
        <f t="shared" si="25"/>
        <v>3.6733333333333338</v>
      </c>
      <c r="AJ123" s="167">
        <f t="shared" si="26"/>
        <v>2.338558197939792</v>
      </c>
      <c r="AK123" s="163">
        <f t="shared" si="27"/>
        <v>2.5641053808923115</v>
      </c>
    </row>
    <row r="124" spans="1:37" s="104" customFormat="1" x14ac:dyDescent="0.2">
      <c r="A124" s="65" t="s">
        <v>226</v>
      </c>
      <c r="B124" s="69" t="s">
        <v>225</v>
      </c>
      <c r="C124" s="171">
        <f>IF('Indicator Data'!Q126="No data",IF((0.1284*LN('Indicator Data'!AW126)-0.4735)&gt;C$195,0,IF((0.1284*LN('Indicator Data'!AW126)-0.4735)&lt;C$194,10,(C$195-(0.1284*LN('Indicator Data'!AW126)-0.4735))/(C$195-C$194)*10)),IF('Indicator Data'!Q126&gt;C$195,0,IF('Indicator Data'!Q126&lt;C$194,10,(C$195-'Indicator Data'!Q126)/(C$195-C$194)*10)))</f>
        <v>2.4518702301653699</v>
      </c>
      <c r="D124" s="171">
        <f>IF('Indicator Data'!R126="No data","x",IF('Indicator Data'!R126&gt;D$195,10,IF('Indicator Data'!R126&lt;D$194,0,10-(D$195-'Indicator Data'!R126)/(D$195-D$194)*10)))</f>
        <v>0.43005544500384296</v>
      </c>
      <c r="E124" s="169">
        <f t="shared" si="14"/>
        <v>1.4939476064381672</v>
      </c>
      <c r="F124" s="171">
        <f>IF('Indicator Data'!AC126="No data","x",IF('Indicator Data'!AC126&gt;F$195,10,IF('Indicator Data'!AC126&lt;F$194,0,10-(F$195-'Indicator Data'!AC126)/(F$195-F$194)*10)))</f>
        <v>2.2039292116314204</v>
      </c>
      <c r="G124" s="171">
        <f>IF('Indicator Data'!AD126="No data","x",IF('Indicator Data'!AD126&gt;G$195,10,IF('Indicator Data'!AD126&lt;G$194,0,10-(G$195-'Indicator Data'!AD126)/(G$195-G$194)*10)))</f>
        <v>0.97499999999999964</v>
      </c>
      <c r="H124" s="169">
        <f t="shared" si="15"/>
        <v>1.58946460581571</v>
      </c>
      <c r="I124" s="174">
        <f>SUM(IF('Indicator Data'!S126="No data",0,'Indicator Data'!S126/1000000),SUM('Indicator Data'!T126:U126))</f>
        <v>0</v>
      </c>
      <c r="J124" s="174">
        <f>I124/'Indicator Data'!AX126*1000000</f>
        <v>0</v>
      </c>
      <c r="K124" s="171">
        <f t="shared" si="16"/>
        <v>0</v>
      </c>
      <c r="L124" s="171">
        <f>IF('Indicator Data'!V126="No data","x",IF('Indicator Data'!V126&gt;L$195,10,IF('Indicator Data'!V126&lt;L$194,0,10-(L$195-'Indicator Data'!V126)/(L$195-L$194)*10)))</f>
        <v>0</v>
      </c>
      <c r="M124" s="169">
        <f t="shared" si="17"/>
        <v>0</v>
      </c>
      <c r="N124" s="161">
        <f t="shared" si="18"/>
        <v>1.1443399546730111</v>
      </c>
      <c r="O124" s="175">
        <f>IF('Indicator Data'!AH126="No data",0,('Indicator Data'!AH126)/1000)</f>
        <v>0</v>
      </c>
      <c r="P124" s="171">
        <f t="shared" si="19"/>
        <v>0</v>
      </c>
      <c r="Q124" s="176">
        <f>O124*1000/'Indicator Data'!AZ126</f>
        <v>0</v>
      </c>
      <c r="R124" s="171">
        <f t="shared" si="20"/>
        <v>0</v>
      </c>
      <c r="S124" s="165">
        <f t="shared" si="21"/>
        <v>0</v>
      </c>
      <c r="T124" s="171">
        <f>IF('Indicator Data'!Z126="No data","x",IF('Indicator Data'!Z126&gt;T$195,10,IF('Indicator Data'!Z126&lt;T$194,0,10-(T$195-'Indicator Data'!Z126)/(T$195-T$194)*10)))</f>
        <v>3.9230506641953156E-2</v>
      </c>
      <c r="U124" s="171">
        <f>IF('Indicator Data'!Y126="No data","x",IF('Indicator Data'!Y126&gt;U$195,10,IF('Indicator Data'!Y126&lt;U$194,0,10-(U$195-'Indicator Data'!Y126)/(U$195-U$194)*10)))</f>
        <v>0.15315342320261394</v>
      </c>
      <c r="V124" s="171">
        <f>IF('Indicator Data'!AB126="No data","x",IF('Indicator Data'!AB126&gt;V$195,10,IF('Indicator Data'!AB126&lt;V$194,0,10-(V$195-'Indicator Data'!AB126)/(V$195-V$194)*10)))</f>
        <v>0</v>
      </c>
      <c r="W124" s="169">
        <f t="shared" si="22"/>
        <v>6.4127976614855697E-2</v>
      </c>
      <c r="X124" s="84" t="s">
        <v>943</v>
      </c>
      <c r="Y124" s="84" t="s">
        <v>944</v>
      </c>
      <c r="Z124" s="85" t="s">
        <v>945</v>
      </c>
      <c r="AA124" s="175">
        <f>('Indicator Data'!AG126+'Indicator Data'!AF126*0.5+'Indicator Data'!AE126*0.25)/1000</f>
        <v>0</v>
      </c>
      <c r="AB124" s="177">
        <f>AA124*1000/'Indicator Data'!AX126</f>
        <v>0</v>
      </c>
      <c r="AC124" s="169">
        <f t="shared" si="23"/>
        <v>0</v>
      </c>
      <c r="AD124" s="171">
        <f>IF('Indicator Data'!AI126="No data","x",IF('Indicator Data'!AI126&lt;$AD$194,10,IF('Indicator Data'!AI126&gt;$AD$195,0,($AD$195-'Indicator Data'!AI126)/($AD$195-$AD$194)*10)))</f>
        <v>3.5999999999999996</v>
      </c>
      <c r="AE124" s="171">
        <f>IF('Indicator Data'!AJ126="No data","x",IF('Indicator Data'!AJ126&gt;$AE$195,10,IF('Indicator Data'!AJ126&lt;$AE$194,0,10-($AE$195-'Indicator Data'!AJ126)/($AE$195-$AE$194)*10)))</f>
        <v>0</v>
      </c>
      <c r="AF124" s="178">
        <f>IF('Indicator Data'!AK126="No data","x",IF('Indicator Data'!AK126&gt;$AF$195,10,IF('Indicator Data'!AK126&lt;$AF$194,0,10-($AF$195-'Indicator Data'!AK126)/($AF$195-$AF$194)*10)))</f>
        <v>0</v>
      </c>
      <c r="AG124" s="178">
        <f>IF('Indicator Data'!AL126="No data","x",IF('Indicator Data'!AL126&gt;$AG$195,10,IF('Indicator Data'!AL126&lt;$AG$194,0,10-($AG$195-'Indicator Data'!AL126)/($AG$195-$AG$194)*10)))</f>
        <v>0.64999999999999858</v>
      </c>
      <c r="AH124" s="171">
        <f t="shared" si="24"/>
        <v>0.12999999999999973</v>
      </c>
      <c r="AI124" s="169">
        <f t="shared" si="25"/>
        <v>1.2433333333333332</v>
      </c>
      <c r="AJ124" s="167">
        <f t="shared" si="26"/>
        <v>0.45152896583355762</v>
      </c>
      <c r="AK124" s="163">
        <f t="shared" si="27"/>
        <v>0.22810593725425735</v>
      </c>
    </row>
    <row r="125" spans="1:37" s="104" customFormat="1" x14ac:dyDescent="0.2">
      <c r="A125" s="65" t="s">
        <v>228</v>
      </c>
      <c r="B125" s="69" t="s">
        <v>227</v>
      </c>
      <c r="C125" s="171">
        <f>IF('Indicator Data'!Q127="No data",IF((0.1284*LN('Indicator Data'!AW127)-0.4735)&gt;C$195,0,IF((0.1284*LN('Indicator Data'!AW127)-0.4735)&lt;C$194,10,(C$195-(0.1284*LN('Indicator Data'!AW127)-0.4735))/(C$195-C$194)*10)),IF('Indicator Data'!Q127&gt;C$195,0,IF('Indicator Data'!Q127&lt;C$194,10,(C$195-'Indicator Data'!Q127)/(C$195-C$194)*10)))</f>
        <v>2.71478359237953</v>
      </c>
      <c r="D125" s="171">
        <f>IF('Indicator Data'!R127="No data","x",IF('Indicator Data'!R127&gt;D$195,10,IF('Indicator Data'!R127&lt;D$194,0,10-(D$195-'Indicator Data'!R127)/(D$195-D$194)*10)))</f>
        <v>2.0344874224808107</v>
      </c>
      <c r="E125" s="169">
        <f t="shared" si="14"/>
        <v>2.3812597232570472</v>
      </c>
      <c r="F125" s="171">
        <f>IF('Indicator Data'!AC127="No data","x",IF('Indicator Data'!AC127&gt;F$195,10,IF('Indicator Data'!AC127&lt;F$194,0,10-(F$195-'Indicator Data'!AC127)/(F$195-F$194)*10)))</f>
        <v>2.4443396475976629</v>
      </c>
      <c r="G125" s="171" t="str">
        <f>IF('Indicator Data'!AD127="No data","x",IF('Indicator Data'!AD127&gt;G$195,10,IF('Indicator Data'!AD127&lt;G$194,0,10-(G$195-'Indicator Data'!AD127)/(G$195-G$194)*10)))</f>
        <v>x</v>
      </c>
      <c r="H125" s="169">
        <f t="shared" si="15"/>
        <v>2.4443396475976629</v>
      </c>
      <c r="I125" s="174">
        <f>SUM(IF('Indicator Data'!S127="No data",0,'Indicator Data'!S127/1000000),SUM('Indicator Data'!T127:U127))</f>
        <v>0</v>
      </c>
      <c r="J125" s="174">
        <f>I125/'Indicator Data'!AX127*1000000</f>
        <v>0</v>
      </c>
      <c r="K125" s="171">
        <f t="shared" si="16"/>
        <v>0</v>
      </c>
      <c r="L125" s="171">
        <f>IF('Indicator Data'!V127="No data","x",IF('Indicator Data'!V127&gt;L$195,10,IF('Indicator Data'!V127&lt;L$194,0,10-(L$195-'Indicator Data'!V127)/(L$195-L$194)*10)))</f>
        <v>0</v>
      </c>
      <c r="M125" s="169">
        <f t="shared" si="17"/>
        <v>0</v>
      </c>
      <c r="N125" s="161">
        <f t="shared" si="18"/>
        <v>1.8017147735279393</v>
      </c>
      <c r="O125" s="175">
        <f>IF('Indicator Data'!AH127="No data",0,('Indicator Data'!AH127)/1000)</f>
        <v>0</v>
      </c>
      <c r="P125" s="171">
        <f t="shared" si="19"/>
        <v>0</v>
      </c>
      <c r="Q125" s="176">
        <f>O125*1000/'Indicator Data'!AZ127</f>
        <v>0</v>
      </c>
      <c r="R125" s="171">
        <f t="shared" si="20"/>
        <v>0</v>
      </c>
      <c r="S125" s="165">
        <f t="shared" si="21"/>
        <v>0</v>
      </c>
      <c r="T125" s="171">
        <f>IF('Indicator Data'!Z127="No data","x",IF('Indicator Data'!Z127&gt;T$195,10,IF('Indicator Data'!Z127&lt;T$194,0,10-(T$195-'Indicator Data'!Z127)/(T$195-T$194)*10)))</f>
        <v>1.6600308928019558E-2</v>
      </c>
      <c r="U125" s="171">
        <f>IF('Indicator Data'!Y127="No data","x",IF('Indicator Data'!Y127&gt;U$195,10,IF('Indicator Data'!Y127&lt;U$194,0,10-(U$195-'Indicator Data'!Y127)/(U$195-U$194)*10)))</f>
        <v>8.8133970588234689E-2</v>
      </c>
      <c r="V125" s="171">
        <f>IF('Indicator Data'!AB127="No data","x",IF('Indicator Data'!AB127&gt;V$195,10,IF('Indicator Data'!AB127&lt;V$194,0,10-(V$195-'Indicator Data'!AB127)/(V$195-V$194)*10)))</f>
        <v>0</v>
      </c>
      <c r="W125" s="169">
        <f t="shared" si="22"/>
        <v>3.4911426505418085E-2</v>
      </c>
      <c r="X125" s="84" t="s">
        <v>943</v>
      </c>
      <c r="Y125" s="84" t="s">
        <v>944</v>
      </c>
      <c r="Z125" s="85" t="s">
        <v>945</v>
      </c>
      <c r="AA125" s="175">
        <f>('Indicator Data'!AG127+'Indicator Data'!AF127*0.5+'Indicator Data'!AE127*0.25)/1000</f>
        <v>4.8082500000000001</v>
      </c>
      <c r="AB125" s="177">
        <f>AA125*1000/'Indicator Data'!AX127</f>
        <v>1.075478661537085E-3</v>
      </c>
      <c r="AC125" s="169">
        <f t="shared" si="23"/>
        <v>0.10754786615370726</v>
      </c>
      <c r="AD125" s="171">
        <f>IF('Indicator Data'!AI127="No data","x",IF('Indicator Data'!AI127&lt;$AD$194,10,IF('Indicator Data'!AI127&gt;$AD$195,0,($AD$195-'Indicator Data'!AI127)/($AD$195-$AD$194)*10)))</f>
        <v>3.7333333333333334</v>
      </c>
      <c r="AE125" s="171">
        <f>IF('Indicator Data'!AJ127="No data","x",IF('Indicator Data'!AJ127&gt;$AE$195,10,IF('Indicator Data'!AJ127&lt;$AE$194,0,10-($AE$195-'Indicator Data'!AJ127)/($AE$195-$AE$194)*10)))</f>
        <v>0</v>
      </c>
      <c r="AF125" s="178">
        <f>IF('Indicator Data'!AK127="No data","x",IF('Indicator Data'!AK127&gt;$AF$195,10,IF('Indicator Data'!AK127&lt;$AF$194,0,10-($AF$195-'Indicator Data'!AK127)/($AF$195-$AF$194)*10)))</f>
        <v>1.8666666666666671</v>
      </c>
      <c r="AG125" s="178" t="str">
        <f>IF('Indicator Data'!AL127="No data","x",IF('Indicator Data'!AL127&gt;$AG$195,10,IF('Indicator Data'!AL127&lt;$AG$194,0,10-($AG$195-'Indicator Data'!AL127)/($AG$195-$AG$194)*10)))</f>
        <v>x</v>
      </c>
      <c r="AH125" s="171">
        <f t="shared" si="24"/>
        <v>1.8666666666666671</v>
      </c>
      <c r="AI125" s="169">
        <f t="shared" si="25"/>
        <v>1.8666666666666669</v>
      </c>
      <c r="AJ125" s="167">
        <f t="shared" si="26"/>
        <v>0.70548271202731494</v>
      </c>
      <c r="AK125" s="163">
        <f t="shared" si="27"/>
        <v>0.3585256860538758</v>
      </c>
    </row>
    <row r="126" spans="1:37" s="104" customFormat="1" x14ac:dyDescent="0.2">
      <c r="A126" s="65" t="s">
        <v>230</v>
      </c>
      <c r="B126" s="69" t="s">
        <v>229</v>
      </c>
      <c r="C126" s="171">
        <f>IF('Indicator Data'!Q128="No data",IF((0.1284*LN('Indicator Data'!AW128)-0.4735)&gt;C$195,0,IF((0.1284*LN('Indicator Data'!AW128)-0.4735)&lt;C$194,10,(C$195-(0.1284*LN('Indicator Data'!AW128)-0.4735))/(C$195-C$194)*10)),IF('Indicator Data'!Q128&gt;C$195,0,IF('Indicator Data'!Q128&lt;C$194,10,(C$195-'Indicator Data'!Q128)/(C$195-C$194)*10)))</f>
        <v>8.2980861928053979</v>
      </c>
      <c r="D126" s="171">
        <f>IF('Indicator Data'!R128="No data","x",IF('Indicator Data'!R128&gt;D$195,10,IF('Indicator Data'!R128&lt;D$194,0,10-(D$195-'Indicator Data'!R128)/(D$195-D$194)*10)))</f>
        <v>10</v>
      </c>
      <c r="E126" s="169">
        <f t="shared" si="14"/>
        <v>9.3431791999329956</v>
      </c>
      <c r="F126" s="171">
        <f>IF('Indicator Data'!AC128="No data","x",IF('Indicator Data'!AC128&gt;F$195,10,IF('Indicator Data'!AC128&lt;F$194,0,10-(F$195-'Indicator Data'!AC128)/(F$195-F$194)*10)))</f>
        <v>6.5385243434959479</v>
      </c>
      <c r="G126" s="171">
        <f>IF('Indicator Data'!AD128="No data","x",IF('Indicator Data'!AD128&gt;G$195,10,IF('Indicator Data'!AD128&lt;G$194,0,10-(G$195-'Indicator Data'!AD128)/(G$195-G$194)*10)))</f>
        <v>3.8674999999999997</v>
      </c>
      <c r="H126" s="169">
        <f t="shared" si="15"/>
        <v>5.2030121717479734</v>
      </c>
      <c r="I126" s="174">
        <f>SUM(IF('Indicator Data'!S128="No data",0,'Indicator Data'!S128/1000000),SUM('Indicator Data'!T128:U128))</f>
        <v>1237.302788</v>
      </c>
      <c r="J126" s="174">
        <f>I126/'Indicator Data'!AX128*1000000</f>
        <v>203.48775014069616</v>
      </c>
      <c r="K126" s="171">
        <f t="shared" si="16"/>
        <v>4.0697550028139231</v>
      </c>
      <c r="L126" s="171">
        <f>IF('Indicator Data'!V128="No data","x",IF('Indicator Data'!V128&gt;L$195,10,IF('Indicator Data'!V128&lt;L$194,0,10-(L$195-'Indicator Data'!V128)/(L$195-L$194)*10)))</f>
        <v>3.4312532646852336</v>
      </c>
      <c r="M126" s="169">
        <f t="shared" si="17"/>
        <v>3.7505041337495784</v>
      </c>
      <c r="N126" s="161">
        <f t="shared" si="18"/>
        <v>6.9099686763408865</v>
      </c>
      <c r="O126" s="175">
        <f>IF('Indicator Data'!AH128="No data",0,('Indicator Data'!AH128)/1000)</f>
        <v>1.4489999999999999E-2</v>
      </c>
      <c r="P126" s="171">
        <f t="shared" si="19"/>
        <v>0</v>
      </c>
      <c r="Q126" s="176">
        <f>O126*1000/'Indicator Data'!AZ128</f>
        <v>3.5015900940523719E-5</v>
      </c>
      <c r="R126" s="171">
        <f t="shared" si="20"/>
        <v>0</v>
      </c>
      <c r="S126" s="165">
        <f t="shared" si="21"/>
        <v>0</v>
      </c>
      <c r="T126" s="171">
        <f>IF('Indicator Data'!Z128="No data","x",IF('Indicator Data'!Z128&gt;T$195,10,IF('Indicator Data'!Z128&lt;T$194,0,10-(T$195-'Indicator Data'!Z128)/(T$195-T$194)*10)))</f>
        <v>9.3690577695397792E-3</v>
      </c>
      <c r="U126" s="171">
        <f>IF('Indicator Data'!Y128="No data","x",IF('Indicator Data'!Y128&gt;U$195,10,IF('Indicator Data'!Y128&lt;U$194,0,10-(U$195-'Indicator Data'!Y128)/(U$195-U$194)*10)))</f>
        <v>2.0216658496732034</v>
      </c>
      <c r="V126" s="171">
        <f>IF('Indicator Data'!AB128="No data","x",IF('Indicator Data'!AB128&gt;V$195,10,IF('Indicator Data'!AB128&lt;V$194,0,10-(V$195-'Indicator Data'!AB128)/(V$195-V$194)*10)))</f>
        <v>1.7007776037589295E-2</v>
      </c>
      <c r="W126" s="169">
        <f t="shared" si="22"/>
        <v>0.68268089449344416</v>
      </c>
      <c r="X126" s="84" t="s">
        <v>943</v>
      </c>
      <c r="Y126" s="84" t="s">
        <v>944</v>
      </c>
      <c r="Z126" s="85" t="s">
        <v>945</v>
      </c>
      <c r="AA126" s="175">
        <f>('Indicator Data'!AG128+'Indicator Data'!AF128*0.5+'Indicator Data'!AE128*0.25)/1000</f>
        <v>25.640999999999998</v>
      </c>
      <c r="AB126" s="177">
        <f>AA126*1000/'Indicator Data'!AX128</f>
        <v>4.2169382078185297E-3</v>
      </c>
      <c r="AC126" s="169">
        <f t="shared" si="23"/>
        <v>0.42169382078185258</v>
      </c>
      <c r="AD126" s="171">
        <f>IF('Indicator Data'!AI128="No data","x",IF('Indicator Data'!AI128&lt;$AD$194,10,IF('Indicator Data'!AI128&gt;$AD$195,0,($AD$195-'Indicator Data'!AI128)/($AD$195-$AD$194)*10)))</f>
        <v>4.2666666666666666</v>
      </c>
      <c r="AE126" s="171">
        <f>IF('Indicator Data'!AJ128="No data","x",IF('Indicator Data'!AJ128&gt;$AE$195,10,IF('Indicator Data'!AJ128&lt;$AE$194,0,10-($AE$195-'Indicator Data'!AJ128)/($AE$195-$AE$194)*10)))</f>
        <v>3.9333333333333336</v>
      </c>
      <c r="AF126" s="178" t="str">
        <f>IF('Indicator Data'!AK128="No data","x",IF('Indicator Data'!AK128&gt;$AF$195,10,IF('Indicator Data'!AK128&lt;$AF$194,0,10-($AF$195-'Indicator Data'!AK128)/($AF$195-$AF$194)*10)))</f>
        <v>x</v>
      </c>
      <c r="AG126" s="178" t="str">
        <f>IF('Indicator Data'!AL128="No data","x",IF('Indicator Data'!AL128&gt;$AG$195,10,IF('Indicator Data'!AL128&lt;$AG$194,0,10-($AG$195-'Indicator Data'!AL128)/($AG$195-$AG$194)*10)))</f>
        <v>x</v>
      </c>
      <c r="AH126" s="171" t="str">
        <f t="shared" si="24"/>
        <v>x</v>
      </c>
      <c r="AI126" s="169">
        <f t="shared" si="25"/>
        <v>4.0999999999999996</v>
      </c>
      <c r="AJ126" s="167">
        <f t="shared" si="26"/>
        <v>1.8998320409662441</v>
      </c>
      <c r="AK126" s="163">
        <f t="shared" si="27"/>
        <v>0.99441475193180373</v>
      </c>
    </row>
    <row r="127" spans="1:37" s="104" customFormat="1" x14ac:dyDescent="0.2">
      <c r="A127" s="65" t="s">
        <v>232</v>
      </c>
      <c r="B127" s="69" t="s">
        <v>231</v>
      </c>
      <c r="C127" s="171">
        <f>IF('Indicator Data'!Q129="No data",IF((0.1284*LN('Indicator Data'!AW129)-0.4735)&gt;C$195,0,IF((0.1284*LN('Indicator Data'!AW129)-0.4735)&lt;C$194,10,(C$195-(0.1284*LN('Indicator Data'!AW129)-0.4735))/(C$195-C$194)*10)),IF('Indicator Data'!Q129&gt;C$195,0,IF('Indicator Data'!Q129&lt;C$194,10,(C$195-'Indicator Data'!Q129)/(C$195-C$194)*10)))</f>
        <v>10</v>
      </c>
      <c r="D127" s="171" t="str">
        <f>IF('Indicator Data'!R129="No data","x",IF('Indicator Data'!R129&gt;D$195,10,IF('Indicator Data'!R129&lt;D$194,0,10-(D$195-'Indicator Data'!R129)/(D$195-D$194)*10)))</f>
        <v>x</v>
      </c>
      <c r="E127" s="169">
        <f t="shared" si="14"/>
        <v>10</v>
      </c>
      <c r="F127" s="171">
        <f>IF('Indicator Data'!AC129="No data","x",IF('Indicator Data'!AC129&gt;F$195,10,IF('Indicator Data'!AC129&lt;F$194,0,10-(F$195-'Indicator Data'!AC129)/(F$195-F$194)*10)))</f>
        <v>10</v>
      </c>
      <c r="G127" s="171">
        <f>IF('Indicator Data'!AD129="No data","x",IF('Indicator Data'!AD129&gt;G$195,10,IF('Indicator Data'!AD129&lt;G$194,0,10-(G$195-'Indicator Data'!AD129)/(G$195-G$194)*10)))</f>
        <v>2.3874999999999993</v>
      </c>
      <c r="H127" s="169">
        <f t="shared" si="15"/>
        <v>6.1937499999999996</v>
      </c>
      <c r="I127" s="174">
        <f>SUM(IF('Indicator Data'!S129="No data",0,'Indicator Data'!S129/1000000),SUM('Indicator Data'!T129:U129))</f>
        <v>2572.1959860000002</v>
      </c>
      <c r="J127" s="174">
        <f>I127/'Indicator Data'!AX129*1000000</f>
        <v>144.2519790233674</v>
      </c>
      <c r="K127" s="171">
        <f t="shared" si="16"/>
        <v>2.8850395804673488</v>
      </c>
      <c r="L127" s="171">
        <f>IF('Indicator Data'!V129="No data","x",IF('Indicator Data'!V129&gt;L$195,10,IF('Indicator Data'!V129&lt;L$194,0,10-(L$195-'Indicator Data'!V129)/(L$195-L$194)*10)))</f>
        <v>9.0327095173406011</v>
      </c>
      <c r="M127" s="169">
        <f t="shared" si="17"/>
        <v>5.9588745489039745</v>
      </c>
      <c r="N127" s="161">
        <f t="shared" si="18"/>
        <v>8.0381561372259931</v>
      </c>
      <c r="O127" s="175">
        <f>IF('Indicator Data'!AH129="No data",0,('Indicator Data'!AH129)/1000)</f>
        <v>3.71644</v>
      </c>
      <c r="P127" s="171">
        <f t="shared" si="19"/>
        <v>1.9004237524532215</v>
      </c>
      <c r="Q127" s="176">
        <f>O127*1000/'Indicator Data'!AZ129</f>
        <v>4.9328777996341918E-3</v>
      </c>
      <c r="R127" s="171">
        <f t="shared" si="20"/>
        <v>4.7284296721565608</v>
      </c>
      <c r="S127" s="165">
        <f t="shared" si="21"/>
        <v>3.3144267123048912</v>
      </c>
      <c r="T127" s="171">
        <f>IF('Indicator Data'!Z129="No data","x",IF('Indicator Data'!Z129&gt;T$195,10,IF('Indicator Data'!Z129&lt;T$194,0,10-(T$195-'Indicator Data'!Z129)/(T$195-T$194)*10)))</f>
        <v>0.25145381526104416</v>
      </c>
      <c r="U127" s="171">
        <f>IF('Indicator Data'!Y129="No data","x",IF('Indicator Data'!Y129&gt;U$195,10,IF('Indicator Data'!Y129&lt;U$194,0,10-(U$195-'Indicator Data'!Y129)/(U$195-U$194)*10)))</f>
        <v>10</v>
      </c>
      <c r="V127" s="171">
        <f>IF('Indicator Data'!AB129="No data","x",IF('Indicator Data'!AB129&gt;V$195,10,IF('Indicator Data'!AB129&lt;V$194,0,10-(V$195-'Indicator Data'!AB129)/(V$195-V$194)*10)))</f>
        <v>7.5547180892717307</v>
      </c>
      <c r="W127" s="169">
        <f t="shared" si="22"/>
        <v>5.935390634844258</v>
      </c>
      <c r="X127" s="84" t="s">
        <v>943</v>
      </c>
      <c r="Y127" s="84" t="s">
        <v>944</v>
      </c>
      <c r="Z127" s="85" t="s">
        <v>945</v>
      </c>
      <c r="AA127" s="175">
        <f>('Indicator Data'!AG129+'Indicator Data'!AF129*0.5+'Indicator Data'!AE129*0.25)/1000</f>
        <v>966.928</v>
      </c>
      <c r="AB127" s="177">
        <f>AA127*1000/'Indicator Data'!AX129</f>
        <v>5.4226535743107471E-2</v>
      </c>
      <c r="AC127" s="169">
        <f t="shared" si="23"/>
        <v>5.4226535743107469</v>
      </c>
      <c r="AD127" s="171">
        <f>IF('Indicator Data'!AI129="No data","x",IF('Indicator Data'!AI129&lt;$AD$194,10,IF('Indicator Data'!AI129&gt;$AD$195,0,($AD$195-'Indicator Data'!AI129)/($AD$195-$AD$194)*10)))</f>
        <v>3.8666666666666667</v>
      </c>
      <c r="AE127" s="171">
        <f>IF('Indicator Data'!AJ129="No data","x",IF('Indicator Data'!AJ129&gt;$AE$195,10,IF('Indicator Data'!AJ129&lt;$AE$194,0,10-($AE$195-'Indicator Data'!AJ129)/($AE$195-$AE$194)*10)))</f>
        <v>2.1000000000000005</v>
      </c>
      <c r="AF127" s="178">
        <f>IF('Indicator Data'!AK129="No data","x",IF('Indicator Data'!AK129&gt;$AF$195,10,IF('Indicator Data'!AK129&lt;$AF$194,0,10-($AF$195-'Indicator Data'!AK129)/($AF$195-$AF$194)*10)))</f>
        <v>6.8</v>
      </c>
      <c r="AG127" s="178">
        <f>IF('Indicator Data'!AL129="No data","x",IF('Indicator Data'!AL129&gt;$AG$195,10,IF('Indicator Data'!AL129&lt;$AG$194,0,10-($AG$195-'Indicator Data'!AL129)/($AG$195-$AG$194)*10)))</f>
        <v>1.129999999999999</v>
      </c>
      <c r="AH127" s="171">
        <f t="shared" si="24"/>
        <v>5.6660000000000004</v>
      </c>
      <c r="AI127" s="169">
        <f t="shared" si="25"/>
        <v>3.8775555555555559</v>
      </c>
      <c r="AJ127" s="167">
        <f t="shared" si="26"/>
        <v>5.1393047311712472</v>
      </c>
      <c r="AK127" s="163">
        <f t="shared" si="27"/>
        <v>4.2876010440584809</v>
      </c>
    </row>
    <row r="128" spans="1:37" s="104" customFormat="1" x14ac:dyDescent="0.2">
      <c r="A128" s="65" t="s">
        <v>234</v>
      </c>
      <c r="B128" s="69" t="s">
        <v>233</v>
      </c>
      <c r="C128" s="171">
        <f>IF('Indicator Data'!Q130="No data",IF((0.1284*LN('Indicator Data'!AW130)-0.4735)&gt;C$195,0,IF((0.1284*LN('Indicator Data'!AW130)-0.4735)&lt;C$194,10,(C$195-(0.1284*LN('Indicator Data'!AW130)-0.4735))/(C$195-C$194)*10)),IF('Indicator Data'!Q130&gt;C$195,0,IF('Indicator Data'!Q130&lt;C$194,10,(C$195-'Indicator Data'!Q130)/(C$195-C$194)*10)))</f>
        <v>6.3806079491070209</v>
      </c>
      <c r="D128" s="171">
        <f>IF('Indicator Data'!R130="No data","x",IF('Indicator Data'!R130&gt;D$195,10,IF('Indicator Data'!R130&lt;D$194,0,10-(D$195-'Indicator Data'!R130)/(D$195-D$194)*10)))</f>
        <v>10</v>
      </c>
      <c r="E128" s="169">
        <f t="shared" si="14"/>
        <v>8.8184893314778048</v>
      </c>
      <c r="F128" s="171" t="str">
        <f>IF('Indicator Data'!AC130="No data","x",IF('Indicator Data'!AC130&gt;F$195,10,IF('Indicator Data'!AC130&lt;F$194,0,10-(F$195-'Indicator Data'!AC130)/(F$195-F$194)*10)))</f>
        <v>x</v>
      </c>
      <c r="G128" s="171">
        <f>IF('Indicator Data'!AD130="No data","x",IF('Indicator Data'!AD130&gt;G$195,10,IF('Indicator Data'!AD130&lt;G$194,0,10-(G$195-'Indicator Data'!AD130)/(G$195-G$194)*10)))</f>
        <v>5.9574999999999996</v>
      </c>
      <c r="H128" s="169">
        <f t="shared" si="15"/>
        <v>5.9574999999999996</v>
      </c>
      <c r="I128" s="174">
        <f>SUM(IF('Indicator Data'!S130="No data",0,'Indicator Data'!S130/1000000),SUM('Indicator Data'!T130:U130))</f>
        <v>3773.2441809999996</v>
      </c>
      <c r="J128" s="174">
        <f>I128/'Indicator Data'!AX130*1000000</f>
        <v>21.73335646684917</v>
      </c>
      <c r="K128" s="171">
        <f t="shared" si="16"/>
        <v>0.43466712933698304</v>
      </c>
      <c r="L128" s="171">
        <f>IF('Indicator Data'!V130="No data","x",IF('Indicator Data'!V130&gt;L$195,10,IF('Indicator Data'!V130&lt;L$194,0,10-(L$195-'Indicator Data'!V130)/(L$195-L$194)*10)))</f>
        <v>0.28983202086384097</v>
      </c>
      <c r="M128" s="169">
        <f t="shared" si="17"/>
        <v>0.362249575100412</v>
      </c>
      <c r="N128" s="161">
        <f t="shared" si="18"/>
        <v>5.9891820595140057</v>
      </c>
      <c r="O128" s="175">
        <f>IF('Indicator Data'!AH130="No data",0,('Indicator Data'!AH130)/1000)</f>
        <v>2.5260000000000001E-2</v>
      </c>
      <c r="P128" s="171">
        <f t="shared" si="19"/>
        <v>0</v>
      </c>
      <c r="Q128" s="176">
        <f>O128*1000/'Indicator Data'!AZ130</f>
        <v>3.2449193439713423E-6</v>
      </c>
      <c r="R128" s="171">
        <f t="shared" si="20"/>
        <v>0</v>
      </c>
      <c r="S128" s="165">
        <f t="shared" si="21"/>
        <v>0</v>
      </c>
      <c r="T128" s="171">
        <f>IF('Indicator Data'!Z130="No data","x",IF('Indicator Data'!Z130&gt;T$195,10,IF('Indicator Data'!Z130&lt;T$194,0,10-(T$195-'Indicator Data'!Z130)/(T$195-T$194)*10)))</f>
        <v>1.457576150756875</v>
      </c>
      <c r="U128" s="171">
        <f>IF('Indicator Data'!Y130="No data","x",IF('Indicator Data'!Y130&gt;U$195,10,IF('Indicator Data'!Y130&lt;U$194,0,10-(U$195-'Indicator Data'!Y130)/(U$195-U$194)*10)))</f>
        <v>8.1710776143790849</v>
      </c>
      <c r="V128" s="171">
        <f>IF('Indicator Data'!AB130="No data","x",IF('Indicator Data'!AB130&gt;V$195,10,IF('Indicator Data'!AB130&lt;V$194,0,10-(V$195-'Indicator Data'!AB130)/(V$195-V$194)*10)))</f>
        <v>9.7320712607674231</v>
      </c>
      <c r="W128" s="169">
        <f t="shared" si="22"/>
        <v>6.4535750086344619</v>
      </c>
      <c r="X128" s="84" t="s">
        <v>943</v>
      </c>
      <c r="Y128" s="84" t="s">
        <v>944</v>
      </c>
      <c r="Z128" s="85" t="s">
        <v>945</v>
      </c>
      <c r="AA128" s="175">
        <f>('Indicator Data'!AG130+'Indicator Data'!AF130*0.5+'Indicator Data'!AE130*0.25)/1000</f>
        <v>1794.7270000000001</v>
      </c>
      <c r="AB128" s="177">
        <f>AA128*1000/'Indicator Data'!AX130</f>
        <v>1.0337375420358149E-2</v>
      </c>
      <c r="AC128" s="169">
        <f t="shared" si="23"/>
        <v>1.0337375420358139</v>
      </c>
      <c r="AD128" s="171">
        <f>IF('Indicator Data'!AI130="No data","x",IF('Indicator Data'!AI130&lt;$AD$194,10,IF('Indicator Data'!AI130&gt;$AD$195,0,($AD$195-'Indicator Data'!AI130)/($AD$195-$AD$194)*10)))</f>
        <v>3.4666666666666668</v>
      </c>
      <c r="AE128" s="171">
        <f>IF('Indicator Data'!AJ130="No data","x",IF('Indicator Data'!AJ130&gt;$AE$195,10,IF('Indicator Data'!AJ130&lt;$AE$194,0,10-($AE$195-'Indicator Data'!AJ130)/($AE$195-$AE$194)*10)))</f>
        <v>0.46666666666666679</v>
      </c>
      <c r="AF128" s="178">
        <f>IF('Indicator Data'!AK130="No data","x",IF('Indicator Data'!AK130&gt;$AF$195,10,IF('Indicator Data'!AK130&lt;$AF$194,0,10-($AF$195-'Indicator Data'!AK130)/($AF$195-$AF$194)*10)))</f>
        <v>9.4</v>
      </c>
      <c r="AG128" s="178">
        <f>IF('Indicator Data'!AL130="No data","x",IF('Indicator Data'!AL130&gt;$AG$195,10,IF('Indicator Data'!AL130&lt;$AG$194,0,10-($AG$195-'Indicator Data'!AL130)/($AG$195-$AG$194)*10)))</f>
        <v>0.40000000000000036</v>
      </c>
      <c r="AH128" s="171">
        <f t="shared" si="24"/>
        <v>7.6000000000000005</v>
      </c>
      <c r="AI128" s="169">
        <f t="shared" si="25"/>
        <v>3.8444444444444446</v>
      </c>
      <c r="AJ128" s="167">
        <f t="shared" si="26"/>
        <v>4.1242902382158269</v>
      </c>
      <c r="AK128" s="163">
        <f t="shared" si="27"/>
        <v>2.3002460552740938</v>
      </c>
    </row>
    <row r="129" spans="1:37" s="104" customFormat="1" x14ac:dyDescent="0.2">
      <c r="A129" s="65" t="s">
        <v>236</v>
      </c>
      <c r="B129" s="69" t="s">
        <v>235</v>
      </c>
      <c r="C129" s="171">
        <f>IF('Indicator Data'!Q131="No data",IF((0.1284*LN('Indicator Data'!AW131)-0.4735)&gt;C$195,0,IF((0.1284*LN('Indicator Data'!AW131)-0.4735)&lt;C$194,10,(C$195-(0.1284*LN('Indicator Data'!AW131)-0.4735))/(C$195-C$194)*10)),IF('Indicator Data'!Q131&gt;C$195,0,IF('Indicator Data'!Q131&lt;C$194,10,(C$195-'Indicator Data'!Q131)/(C$195-C$194)*10)))</f>
        <v>1.71952962968865</v>
      </c>
      <c r="D129" s="171">
        <f>IF('Indicator Data'!R131="No data","x",IF('Indicator Data'!R131&gt;D$195,10,IF('Indicator Data'!R131&lt;D$194,0,10-(D$195-'Indicator Data'!R131)/(D$195-D$194)*10)))</f>
        <v>0.24765100748949287</v>
      </c>
      <c r="E129" s="169">
        <f t="shared" si="14"/>
        <v>1.0103650627568348</v>
      </c>
      <c r="F129" s="171">
        <f>IF('Indicator Data'!AC131="No data","x",IF('Indicator Data'!AC131&gt;F$195,10,IF('Indicator Data'!AC131&lt;F$194,0,10-(F$195-'Indicator Data'!AC131)/(F$195-F$194)*10)))</f>
        <v>0.67011033212330062</v>
      </c>
      <c r="G129" s="171">
        <f>IF('Indicator Data'!AD131="No data","x",IF('Indicator Data'!AD131&gt;G$195,10,IF('Indicator Data'!AD131&lt;G$194,0,10-(G$195-'Indicator Data'!AD131)/(G$195-G$194)*10)))</f>
        <v>0.19749999999999979</v>
      </c>
      <c r="H129" s="169">
        <f t="shared" si="15"/>
        <v>0.4338051660616502</v>
      </c>
      <c r="I129" s="174">
        <f>SUM(IF('Indicator Data'!S131="No data",0,'Indicator Data'!S131/1000000),SUM('Indicator Data'!T131:U131))</f>
        <v>0</v>
      </c>
      <c r="J129" s="174">
        <f>I129/'Indicator Data'!AX131*1000000</f>
        <v>0</v>
      </c>
      <c r="K129" s="171">
        <f t="shared" si="16"/>
        <v>0</v>
      </c>
      <c r="L129" s="171">
        <f>IF('Indicator Data'!V131="No data","x",IF('Indicator Data'!V131&gt;L$195,10,IF('Indicator Data'!V131&lt;L$194,0,10-(L$195-'Indicator Data'!V131)/(L$195-L$194)*10)))</f>
        <v>0</v>
      </c>
      <c r="M129" s="169">
        <f t="shared" si="17"/>
        <v>0</v>
      </c>
      <c r="N129" s="161">
        <f t="shared" si="18"/>
        <v>0.61363382289382995</v>
      </c>
      <c r="O129" s="175">
        <f>IF('Indicator Data'!AH131="No data",0,('Indicator Data'!AH131)/1000)</f>
        <v>0</v>
      </c>
      <c r="P129" s="171">
        <f t="shared" si="19"/>
        <v>0</v>
      </c>
      <c r="Q129" s="176">
        <f>O129*1000/'Indicator Data'!AZ131</f>
        <v>0</v>
      </c>
      <c r="R129" s="171">
        <f t="shared" si="20"/>
        <v>0</v>
      </c>
      <c r="S129" s="165">
        <f t="shared" si="21"/>
        <v>0</v>
      </c>
      <c r="T129" s="171">
        <f>IF('Indicator Data'!Z131="No data","x",IF('Indicator Data'!Z131&gt;T$195,10,IF('Indicator Data'!Z131&lt;T$194,0,10-(T$195-'Indicator Data'!Z131)/(T$195-T$194)*10)))</f>
        <v>3.0674158171144938E-2</v>
      </c>
      <c r="U129" s="171">
        <f>IF('Indicator Data'!Y131="No data","x",IF('Indicator Data'!Y131&gt;U$195,10,IF('Indicator Data'!Y131&lt;U$194,0,10-(U$195-'Indicator Data'!Y131)/(U$195-U$194)*10)))</f>
        <v>0.15595661764705859</v>
      </c>
      <c r="V129" s="171">
        <f>IF('Indicator Data'!AB131="No data","x",IF('Indicator Data'!AB131&gt;V$195,10,IF('Indicator Data'!AB131&lt;V$194,0,10-(V$195-'Indicator Data'!AB131)/(V$195-V$194)*10)))</f>
        <v>0</v>
      </c>
      <c r="W129" s="169">
        <f t="shared" si="22"/>
        <v>6.2210258606067846E-2</v>
      </c>
      <c r="X129" s="84" t="s">
        <v>943</v>
      </c>
      <c r="Y129" s="84" t="s">
        <v>944</v>
      </c>
      <c r="Z129" s="85" t="s">
        <v>945</v>
      </c>
      <c r="AA129" s="175">
        <f>('Indicator Data'!AG131+'Indicator Data'!AF131*0.5+'Indicator Data'!AE131*0.25)/1000</f>
        <v>0</v>
      </c>
      <c r="AB129" s="177">
        <f>AA129*1000/'Indicator Data'!AX131</f>
        <v>0</v>
      </c>
      <c r="AC129" s="169">
        <f t="shared" si="23"/>
        <v>0</v>
      </c>
      <c r="AD129" s="171">
        <f>IF('Indicator Data'!AI131="No data","x",IF('Indicator Data'!AI131&lt;$AD$194,10,IF('Indicator Data'!AI131&gt;$AD$195,0,($AD$195-'Indicator Data'!AI131)/($AD$195-$AD$194)*10)))</f>
        <v>1.6</v>
      </c>
      <c r="AE129" s="171">
        <f>IF('Indicator Data'!AJ131="No data","x",IF('Indicator Data'!AJ131&gt;$AE$195,10,IF('Indicator Data'!AJ131&lt;$AE$194,0,10-($AE$195-'Indicator Data'!AJ131)/($AE$195-$AE$194)*10)))</f>
        <v>0</v>
      </c>
      <c r="AF129" s="178">
        <f>IF('Indicator Data'!AK131="No data","x",IF('Indicator Data'!AK131&gt;$AF$195,10,IF('Indicator Data'!AK131&lt;$AF$194,0,10-($AF$195-'Indicator Data'!AK131)/($AF$195-$AF$194)*10)))</f>
        <v>1.3333333333333321</v>
      </c>
      <c r="AG129" s="178">
        <f>IF('Indicator Data'!AL131="No data","x",IF('Indicator Data'!AL131&gt;$AG$195,10,IF('Indicator Data'!AL131&lt;$AG$194,0,10-($AG$195-'Indicator Data'!AL131)/($AG$195-$AG$194)*10)))</f>
        <v>1.0500000000000007</v>
      </c>
      <c r="AH129" s="171">
        <f t="shared" si="24"/>
        <v>1.276666666666666</v>
      </c>
      <c r="AI129" s="169">
        <f t="shared" si="25"/>
        <v>0.95888888888888868</v>
      </c>
      <c r="AJ129" s="167">
        <f t="shared" si="26"/>
        <v>0.34945208970929503</v>
      </c>
      <c r="AK129" s="163">
        <f t="shared" si="27"/>
        <v>0.17612189636165868</v>
      </c>
    </row>
    <row r="130" spans="1:37" s="104" customFormat="1" x14ac:dyDescent="0.2">
      <c r="A130" s="65" t="s">
        <v>239</v>
      </c>
      <c r="B130" s="69" t="s">
        <v>238</v>
      </c>
      <c r="C130" s="171">
        <f>IF('Indicator Data'!Q132="No data",IF((0.1284*LN('Indicator Data'!AW132)-0.4735)&gt;C$195,0,IF((0.1284*LN('Indicator Data'!AW132)-0.4735)&lt;C$194,10,(C$195-(0.1284*LN('Indicator Data'!AW132)-0.4735))/(C$195-C$194)*10)),IF('Indicator Data'!Q132&gt;C$195,0,IF('Indicator Data'!Q132&lt;C$194,10,(C$195-'Indicator Data'!Q132)/(C$195-C$194)*10)))</f>
        <v>1.7029263287860843</v>
      </c>
      <c r="D130" s="171" t="str">
        <f>IF('Indicator Data'!R132="No data","x",IF('Indicator Data'!R132&gt;D$195,10,IF('Indicator Data'!R132&lt;D$194,0,10-(D$195-'Indicator Data'!R132)/(D$195-D$194)*10)))</f>
        <v>x</v>
      </c>
      <c r="E130" s="169">
        <f t="shared" si="14"/>
        <v>1.7029263287860843</v>
      </c>
      <c r="F130" s="171" t="str">
        <f>IF('Indicator Data'!AC132="No data","x",IF('Indicator Data'!AC132&gt;F$195,10,IF('Indicator Data'!AC132&lt;F$194,0,10-(F$195-'Indicator Data'!AC132)/(F$195-F$194)*10)))</f>
        <v>x</v>
      </c>
      <c r="G130" s="171" t="str">
        <f>IF('Indicator Data'!AD132="No data","x",IF('Indicator Data'!AD132&gt;G$195,10,IF('Indicator Data'!AD132&lt;G$194,0,10-(G$195-'Indicator Data'!AD132)/(G$195-G$194)*10)))</f>
        <v>x</v>
      </c>
      <c r="H130" s="169" t="str">
        <f t="shared" si="15"/>
        <v>x</v>
      </c>
      <c r="I130" s="174">
        <f>SUM(IF('Indicator Data'!S132="No data",0,'Indicator Data'!S132/1000000),SUM('Indicator Data'!T132:U132))</f>
        <v>2.9700000000000001E-2</v>
      </c>
      <c r="J130" s="174">
        <f>I130/'Indicator Data'!AX132*1000000</f>
        <v>8.1763132480500728E-3</v>
      </c>
      <c r="K130" s="171">
        <f t="shared" si="16"/>
        <v>1.6352626496107803E-4</v>
      </c>
      <c r="L130" s="171">
        <f>IF('Indicator Data'!V132="No data","x",IF('Indicator Data'!V132&gt;L$195,10,IF('Indicator Data'!V132&lt;L$194,0,10-(L$195-'Indicator Data'!V132)/(L$195-L$194)*10)))</f>
        <v>0</v>
      </c>
      <c r="M130" s="169">
        <f t="shared" si="17"/>
        <v>8.1763132480539014E-5</v>
      </c>
      <c r="N130" s="161">
        <f t="shared" si="18"/>
        <v>1.1353114735682164</v>
      </c>
      <c r="O130" s="175">
        <f>IF('Indicator Data'!AH132="No data",0,('Indicator Data'!AH132)/1000)</f>
        <v>6.5100000000000002E-3</v>
      </c>
      <c r="P130" s="171">
        <f t="shared" si="19"/>
        <v>0</v>
      </c>
      <c r="Q130" s="176">
        <f>O130*1000/'Indicator Data'!AZ132</f>
        <v>4.4961358095461749E-5</v>
      </c>
      <c r="R130" s="171">
        <f t="shared" si="20"/>
        <v>0</v>
      </c>
      <c r="S130" s="165">
        <f t="shared" si="21"/>
        <v>0</v>
      </c>
      <c r="T130" s="171">
        <f>IF('Indicator Data'!Z132="No data","x",IF('Indicator Data'!Z132&gt;T$195,10,IF('Indicator Data'!Z132&lt;T$194,0,10-(T$195-'Indicator Data'!Z132)/(T$195-T$194)*10)))</f>
        <v>1.1685583873957128E-2</v>
      </c>
      <c r="U130" s="171">
        <f>IF('Indicator Data'!Y132="No data","x",IF('Indicator Data'!Y132&gt;U$195,10,IF('Indicator Data'!Y132&lt;U$194,0,10-(U$195-'Indicator Data'!Y132)/(U$195-U$194)*10)))</f>
        <v>0.74622361111111069</v>
      </c>
      <c r="V130" s="171">
        <f>IF('Indicator Data'!AB132="No data","x",IF('Indicator Data'!AB132&gt;V$195,10,IF('Indicator Data'!AB132&lt;V$194,0,10-(V$195-'Indicator Data'!AB132)/(V$195-V$194)*10)))</f>
        <v>0</v>
      </c>
      <c r="W130" s="169">
        <f t="shared" si="22"/>
        <v>0.25263639832835594</v>
      </c>
      <c r="X130" s="84" t="s">
        <v>943</v>
      </c>
      <c r="Y130" s="84" t="s">
        <v>944</v>
      </c>
      <c r="Z130" s="85" t="s">
        <v>945</v>
      </c>
      <c r="AA130" s="175">
        <f>('Indicator Data'!AG132+'Indicator Data'!AF132*0.5+'Indicator Data'!AE132*0.25)/1000</f>
        <v>0</v>
      </c>
      <c r="AB130" s="177">
        <f>AA130*1000/'Indicator Data'!AX132</f>
        <v>0</v>
      </c>
      <c r="AC130" s="169">
        <f t="shared" si="23"/>
        <v>0</v>
      </c>
      <c r="AD130" s="171">
        <f>IF('Indicator Data'!AI132="No data","x",IF('Indicator Data'!AI132&lt;$AD$194,10,IF('Indicator Data'!AI132&gt;$AD$195,0,($AD$195-'Indicator Data'!AI132)/($AD$195-$AD$194)*10)))</f>
        <v>2.6666666666666665</v>
      </c>
      <c r="AE130" s="171">
        <f>IF('Indicator Data'!AJ132="No data","x",IF('Indicator Data'!AJ132&gt;$AE$195,10,IF('Indicator Data'!AJ132&lt;$AE$194,0,10-($AE$195-'Indicator Data'!AJ132)/($AE$195-$AE$194)*10)))</f>
        <v>0</v>
      </c>
      <c r="AF130" s="178">
        <f>IF('Indicator Data'!AK132="No data","x",IF('Indicator Data'!AK132&gt;$AF$195,10,IF('Indicator Data'!AK132&lt;$AF$194,0,10-($AF$195-'Indicator Data'!AK132)/($AF$195-$AF$194)*10)))</f>
        <v>1.3333333333333321</v>
      </c>
      <c r="AG130" s="178">
        <f>IF('Indicator Data'!AL132="No data","x",IF('Indicator Data'!AL132&gt;$AG$195,10,IF('Indicator Data'!AL132&lt;$AG$194,0,10-($AG$195-'Indicator Data'!AL132)/($AG$195-$AG$194)*10)))</f>
        <v>0.91000000000000014</v>
      </c>
      <c r="AH130" s="171">
        <f t="shared" si="24"/>
        <v>1.2486666666666659</v>
      </c>
      <c r="AI130" s="169">
        <f t="shared" si="25"/>
        <v>1.3051111111111109</v>
      </c>
      <c r="AJ130" s="167">
        <f t="shared" si="26"/>
        <v>0.53467375917526128</v>
      </c>
      <c r="AK130" s="163">
        <f t="shared" si="27"/>
        <v>0.27063277401431068</v>
      </c>
    </row>
    <row r="131" spans="1:37" s="104" customFormat="1" x14ac:dyDescent="0.2">
      <c r="A131" s="65" t="s">
        <v>241</v>
      </c>
      <c r="B131" s="69" t="s">
        <v>240</v>
      </c>
      <c r="C131" s="171">
        <f>IF('Indicator Data'!Q133="No data",IF((0.1284*LN('Indicator Data'!AW133)-0.4735)&gt;C$195,0,IF((0.1284*LN('Indicator Data'!AW133)-0.4735)&lt;C$194,10,(C$195-(0.1284*LN('Indicator Data'!AW133)-0.4735))/(C$195-C$194)*10)),IF('Indicator Data'!Q133&gt;C$195,0,IF('Indicator Data'!Q133&lt;C$194,10,(C$195-'Indicator Data'!Q133)/(C$195-C$194)*10)))</f>
        <v>9.635770510527836</v>
      </c>
      <c r="D131" s="171">
        <f>IF('Indicator Data'!R133="No data","x",IF('Indicator Data'!R133&gt;D$195,10,IF('Indicator Data'!R133&lt;D$194,0,10-(D$195-'Indicator Data'!R133)/(D$195-D$194)*10)))</f>
        <v>10</v>
      </c>
      <c r="E131" s="169">
        <f t="shared" si="14"/>
        <v>9.8307723536014375</v>
      </c>
      <c r="F131" s="171">
        <f>IF('Indicator Data'!AC133="No data","x",IF('Indicator Data'!AC133&gt;F$195,10,IF('Indicator Data'!AC133&lt;F$194,0,10-(F$195-'Indicator Data'!AC133)/(F$195-F$194)*10)))</f>
        <v>8.2667176486489833</v>
      </c>
      <c r="G131" s="171">
        <f>IF('Indicator Data'!AD133="No data","x",IF('Indicator Data'!AD133&gt;G$195,10,IF('Indicator Data'!AD133&lt;G$194,0,10-(G$195-'Indicator Data'!AD133)/(G$195-G$194)*10)))</f>
        <v>1.254999999999999</v>
      </c>
      <c r="H131" s="169">
        <f t="shared" si="15"/>
        <v>4.7608588243244911</v>
      </c>
      <c r="I131" s="174">
        <f>SUM(IF('Indicator Data'!S133="No data",0,'Indicator Data'!S133/1000000),SUM('Indicator Data'!T133:U133))</f>
        <v>6533.6759249999996</v>
      </c>
      <c r="J131" s="174">
        <f>I131/'Indicator Data'!AX133*1000000</f>
        <v>35.871213764529998</v>
      </c>
      <c r="K131" s="171">
        <f t="shared" si="16"/>
        <v>0.71742427529060038</v>
      </c>
      <c r="L131" s="171">
        <f>IF('Indicator Data'!V133="No data","x",IF('Indicator Data'!V133&gt;L$195,10,IF('Indicator Data'!V133&lt;L$194,0,10-(L$195-'Indicator Data'!V133)/(L$195-L$194)*10)))</f>
        <v>0.56921508367970297</v>
      </c>
      <c r="M131" s="169">
        <f t="shared" si="17"/>
        <v>0.64331967948515167</v>
      </c>
      <c r="N131" s="161">
        <f t="shared" si="18"/>
        <v>6.2664308027531295</v>
      </c>
      <c r="O131" s="175">
        <f>IF('Indicator Data'!AH133="No data",0,('Indicator Data'!AH133)/1000)</f>
        <v>98.40128</v>
      </c>
      <c r="P131" s="171">
        <f t="shared" si="19"/>
        <v>6.6433358258457087</v>
      </c>
      <c r="Q131" s="176">
        <f>O131*1000/'Indicator Data'!AZ133</f>
        <v>8.3384859252171265E-3</v>
      </c>
      <c r="R131" s="171">
        <f t="shared" si="20"/>
        <v>5.3820472133739896</v>
      </c>
      <c r="S131" s="165">
        <f t="shared" si="21"/>
        <v>6.0126915196098487</v>
      </c>
      <c r="T131" s="171">
        <f>IF('Indicator Data'!Z133="No data","x",IF('Indicator Data'!Z133&gt;T$195,10,IF('Indicator Data'!Z133&lt;T$194,0,10-(T$195-'Indicator Data'!Z133)/(T$195-T$194)*10)))</f>
        <v>2.088694315724382E-2</v>
      </c>
      <c r="U131" s="171">
        <f>IF('Indicator Data'!Y133="No data","x",IF('Indicator Data'!Y133&gt;U$195,10,IF('Indicator Data'!Y133&lt;U$194,0,10-(U$195-'Indicator Data'!Y133)/(U$195-U$194)*10)))</f>
        <v>9.143104575163397</v>
      </c>
      <c r="V131" s="171">
        <f>IF('Indicator Data'!AB133="No data","x",IF('Indicator Data'!AB133&gt;V$195,10,IF('Indicator Data'!AB133&lt;V$194,0,10-(V$195-'Indicator Data'!AB133)/(V$195-V$194)*10)))</f>
        <v>0.21636389976507431</v>
      </c>
      <c r="W131" s="169">
        <f t="shared" si="22"/>
        <v>3.1267851393619051</v>
      </c>
      <c r="X131" s="84" t="s">
        <v>943</v>
      </c>
      <c r="Y131" s="84" t="s">
        <v>944</v>
      </c>
      <c r="Z131" s="85" t="s">
        <v>945</v>
      </c>
      <c r="AA131" s="175">
        <f>('Indicator Data'!AG133+'Indicator Data'!AF133*0.5+'Indicator Data'!AE133*0.25)/1000</f>
        <v>2773.46225</v>
      </c>
      <c r="AB131" s="177">
        <f>AA131*1000/'Indicator Data'!AX133</f>
        <v>1.5226873566981262E-2</v>
      </c>
      <c r="AC131" s="169">
        <f t="shared" si="23"/>
        <v>1.5226873566981265</v>
      </c>
      <c r="AD131" s="171">
        <f>IF('Indicator Data'!AI133="No data","x",IF('Indicator Data'!AI133&lt;$AD$194,10,IF('Indicator Data'!AI133&gt;$AD$195,0,($AD$195-'Indicator Data'!AI133)/($AD$195-$AD$194)*10)))</f>
        <v>5.6000000000000005</v>
      </c>
      <c r="AE131" s="171">
        <f>IF('Indicator Data'!AJ133="No data","x",IF('Indicator Data'!AJ133&gt;$AE$195,10,IF('Indicator Data'!AJ133&lt;$AE$194,0,10-($AE$195-'Indicator Data'!AJ133)/($AE$195-$AE$194)*10)))</f>
        <v>5.5666666666666664</v>
      </c>
      <c r="AF131" s="178">
        <f>IF('Indicator Data'!AK133="No data","x",IF('Indicator Data'!AK133&gt;$AF$195,10,IF('Indicator Data'!AK133&lt;$AF$194,0,10-($AF$195-'Indicator Data'!AK133)/($AF$195-$AF$194)*10)))</f>
        <v>7.7333333333333343</v>
      </c>
      <c r="AG131" s="178">
        <f>IF('Indicator Data'!AL133="No data","x",IF('Indicator Data'!AL133&gt;$AG$195,10,IF('Indicator Data'!AL133&lt;$AG$194,0,10-($AG$195-'Indicator Data'!AL133)/($AG$195-$AG$194)*10)))</f>
        <v>1.3000000000000007</v>
      </c>
      <c r="AH131" s="171">
        <f t="shared" si="24"/>
        <v>6.4466666666666672</v>
      </c>
      <c r="AI131" s="169">
        <f t="shared" si="25"/>
        <v>5.8711111111111114</v>
      </c>
      <c r="AJ131" s="167">
        <f t="shared" si="26"/>
        <v>3.7359373789394312</v>
      </c>
      <c r="AK131" s="163">
        <f t="shared" si="27"/>
        <v>4.9790861399592838</v>
      </c>
    </row>
    <row r="132" spans="1:37" s="104" customFormat="1" x14ac:dyDescent="0.2">
      <c r="A132" s="65" t="s">
        <v>243</v>
      </c>
      <c r="B132" s="69" t="s">
        <v>242</v>
      </c>
      <c r="C132" s="171">
        <f>IF('Indicator Data'!Q134="No data",IF((0.1284*LN('Indicator Data'!AW134)-0.4735)&gt;C$195,0,IF((0.1284*LN('Indicator Data'!AW134)-0.4735)&lt;C$194,10,(C$195-(0.1284*LN('Indicator Data'!AW134)-0.4735))/(C$195-C$194)*10)),IF('Indicator Data'!Q134&gt;C$195,0,IF('Indicator Data'!Q134&lt;C$194,10,(C$195-'Indicator Data'!Q134)/(C$195-C$194)*10)))</f>
        <v>4.1222904101413542</v>
      </c>
      <c r="D132" s="171" t="str">
        <f>IF('Indicator Data'!R134="No data","x",IF('Indicator Data'!R134&gt;D$195,10,IF('Indicator Data'!R134&lt;D$194,0,10-(D$195-'Indicator Data'!R134)/(D$195-D$194)*10)))</f>
        <v>x</v>
      </c>
      <c r="E132" s="169">
        <f t="shared" ref="E132:E193" si="28">IF(D132="x",C132,(10-GEOMEAN(((10-C132)/10*9+1),((10-D132)/10*9+1)))/9*10)</f>
        <v>4.1222904101413542</v>
      </c>
      <c r="F132" s="171" t="str">
        <f>IF('Indicator Data'!AC134="No data","x",IF('Indicator Data'!AC134&gt;F$195,10,IF('Indicator Data'!AC134&lt;F$194,0,10-(F$195-'Indicator Data'!AC134)/(F$195-F$194)*10)))</f>
        <v>x</v>
      </c>
      <c r="G132" s="171" t="str">
        <f>IF('Indicator Data'!AD134="No data","x",IF('Indicator Data'!AD134&gt;G$195,10,IF('Indicator Data'!AD134&lt;G$194,0,10-(G$195-'Indicator Data'!AD134)/(G$195-G$194)*10)))</f>
        <v>x</v>
      </c>
      <c r="H132" s="169" t="str">
        <f t="shared" ref="H132:H193" si="29">IF(AND(F132="x",G132="x"),"x",AVERAGE(F132,G132))</f>
        <v>x</v>
      </c>
      <c r="I132" s="174">
        <f>SUM(IF('Indicator Data'!S134="No data",0,'Indicator Data'!S134/1000000),SUM('Indicator Data'!T134:U134))</f>
        <v>43.236888999999998</v>
      </c>
      <c r="J132" s="174">
        <f>I132/'Indicator Data'!AX134*1000000</f>
        <v>2066.9705038722627</v>
      </c>
      <c r="K132" s="171">
        <f t="shared" ref="K132:K193" si="30">IF(J132="x","x",IF(J132&gt;K$195,10,IF(J132&lt;K$194,0,10-(K$195-J132)/(K$195-K$194)*10)))</f>
        <v>10</v>
      </c>
      <c r="L132" s="171">
        <f>IF('Indicator Data'!V134="No data","x",IF('Indicator Data'!V134&gt;L$195,10,IF('Indicator Data'!V134&lt;L$194,0,10-(L$195-'Indicator Data'!V134)/(L$195-L$194)*10)))</f>
        <v>4.5243950494720888</v>
      </c>
      <c r="M132" s="169">
        <f t="shared" ref="M132:M193" si="31">AVERAGE(K132,L132)</f>
        <v>7.2621975247360444</v>
      </c>
      <c r="N132" s="161">
        <f t="shared" ref="N132:N193" si="32">AVERAGE(E132,E132,H132,M132)</f>
        <v>5.1689261150062507</v>
      </c>
      <c r="O132" s="175">
        <f>IF('Indicator Data'!AH134="No data",0,('Indicator Data'!AH134)/1000)</f>
        <v>0</v>
      </c>
      <c r="P132" s="171">
        <f t="shared" ref="P132:P193" si="33">IF(O132=0,0,IF(LOG(O132*1000)&gt;$P$195,10,IF(LOG(O132*1000)&lt;P$194,0,10-(P$195-LOG(O132*1000))/(P$195-P$194)*10)))</f>
        <v>0</v>
      </c>
      <c r="Q132" s="176">
        <f>O132*1000/'Indicator Data'!AZ134</f>
        <v>0</v>
      </c>
      <c r="R132" s="171">
        <f t="shared" ref="R132:R193" si="34">IF(Q132="x","x",IF(Q132&gt;$R$195,10,IF(Q132&lt;$R$194,0,((Q132*100)/0.0052)^(1/4.0545)/6.5*10)))</f>
        <v>0</v>
      </c>
      <c r="S132" s="165">
        <f t="shared" ref="S132:S193" si="35">AVERAGE(P132,R132)</f>
        <v>0</v>
      </c>
      <c r="T132" s="171" t="str">
        <f>IF('Indicator Data'!Z134="No data","x",IF('Indicator Data'!Z134&gt;T$195,10,IF('Indicator Data'!Z134&lt;T$194,0,10-(T$195-'Indicator Data'!Z134)/(T$195-T$194)*10)))</f>
        <v>x</v>
      </c>
      <c r="U132" s="171" t="str">
        <f>IF('Indicator Data'!Y134="No data","x",IF('Indicator Data'!Y134&gt;U$195,10,IF('Indicator Data'!Y134&lt;U$194,0,10-(U$195-'Indicator Data'!Y134)/(U$195-U$194)*10)))</f>
        <v>x</v>
      </c>
      <c r="V132" s="171" t="str">
        <f>IF('Indicator Data'!AB134="No data","x",IF('Indicator Data'!AB134&gt;V$195,10,IF('Indicator Data'!AB134&lt;V$194,0,10-(V$195-'Indicator Data'!AB134)/(V$195-V$194)*10)))</f>
        <v>x</v>
      </c>
      <c r="W132" s="169" t="str">
        <f t="shared" ref="W132:W193" si="36">IF(AND(T132="x",U132="x",V132="x"),"x",AVERAGE(T132,U132,V132))</f>
        <v>x</v>
      </c>
      <c r="X132" s="84" t="s">
        <v>943</v>
      </c>
      <c r="Y132" s="84" t="s">
        <v>944</v>
      </c>
      <c r="Z132" s="85" t="s">
        <v>945</v>
      </c>
      <c r="AA132" s="175">
        <f>('Indicator Data'!AG134+'Indicator Data'!AF134*0.5+'Indicator Data'!AE134*0.25)/1000</f>
        <v>0</v>
      </c>
      <c r="AB132" s="177">
        <f>AA132*1000/'Indicator Data'!AX134</f>
        <v>0</v>
      </c>
      <c r="AC132" s="169">
        <f t="shared" ref="AC132:AC193" si="37">IF(AB132="x","x",IF(AB132&gt;AC$195,10,IF(AB132&lt;AC$194,0,10-(AC$195-AB132)/(AC$195-AC$194)*10)))</f>
        <v>0</v>
      </c>
      <c r="AD132" s="171">
        <f>IF('Indicator Data'!AI134="No data","x",IF('Indicator Data'!AI134&lt;$AD$194,10,IF('Indicator Data'!AI134&gt;$AD$195,0,($AD$195-'Indicator Data'!AI134)/($AD$195-$AD$194)*10)))</f>
        <v>4.666666666666667</v>
      </c>
      <c r="AE132" s="171">
        <f>IF('Indicator Data'!AJ134="No data","x",IF('Indicator Data'!AJ134&gt;$AE$195,10,IF('Indicator Data'!AJ134&lt;$AE$194,0,10-($AE$195-'Indicator Data'!AJ134)/($AE$195-$AE$194)*10)))</f>
        <v>0</v>
      </c>
      <c r="AF132" s="178" t="str">
        <f>IF('Indicator Data'!AK134="No data","x",IF('Indicator Data'!AK134&gt;$AF$195,10,IF('Indicator Data'!AK134&lt;$AF$194,0,10-($AF$195-'Indicator Data'!AK134)/($AF$195-$AF$194)*10)))</f>
        <v>x</v>
      </c>
      <c r="AG132" s="178" t="str">
        <f>IF('Indicator Data'!AL134="No data","x",IF('Indicator Data'!AL134&gt;$AG$195,10,IF('Indicator Data'!AL134&lt;$AG$194,0,10-($AG$195-'Indicator Data'!AL134)/($AG$195-$AG$194)*10)))</f>
        <v>x</v>
      </c>
      <c r="AH132" s="171" t="str">
        <f t="shared" ref="AH132:AH193" si="38">IF(AF132="x","x",IF(AG132="x",AF132,SUM(AF132*0.8,AG132*0.2)))</f>
        <v>x</v>
      </c>
      <c r="AI132" s="169">
        <f t="shared" ref="AI132:AI193" si="39">AVERAGE(AE132,AH132,AD132)</f>
        <v>2.3333333333333335</v>
      </c>
      <c r="AJ132" s="167">
        <f t="shared" ref="AJ132:AJ193" si="40">IF(AND(W132="x",AI132="x"),AC132,IF((W132="x"),(10-GEOMEAN(((10-AI132)/10*9+1),((10-AC132)/10*9+1)))/9*10,IF(AI132="x",(10-GEOMEAN(((10-W132)/10*9+1),((10-AC132)/10*9+1)))/9*10,(10-GEOMEAN(((10-W132)/10*9+1),((10-AC132)/10*9+1),((10-AI132)/10*9+1)))/9*10)))</f>
        <v>1.2353395363160127</v>
      </c>
      <c r="AK132" s="163">
        <f t="shared" ref="AK132:AK193" si="41">(10-GEOMEAN(((10-S132)/10*9+1),((10-AJ132)/10*9+1)))/9*10</f>
        <v>0.63586432282487559</v>
      </c>
    </row>
    <row r="133" spans="1:37" s="104" customFormat="1" x14ac:dyDescent="0.2">
      <c r="A133" s="65" t="s">
        <v>393</v>
      </c>
      <c r="B133" s="69" t="s">
        <v>237</v>
      </c>
      <c r="C133" s="171">
        <f>IF('Indicator Data'!Q135="No data",IF((0.1284*LN('Indicator Data'!AW135)-0.4735)&gt;C$195,0,IF((0.1284*LN('Indicator Data'!AW135)-0.4735)&lt;C$194,10,(C$195-(0.1284*LN('Indicator Data'!AW135)-0.4735))/(C$195-C$194)*10)),IF('Indicator Data'!Q135&gt;C$195,0,IF('Indicator Data'!Q135&lt;C$194,10,(C$195-'Indicator Data'!Q135)/(C$195-C$194)*10)))</f>
        <v>6.1513132853671681</v>
      </c>
      <c r="D133" s="171">
        <f>IF('Indicator Data'!R135="No data","x",IF('Indicator Data'!R135&gt;D$195,10,IF('Indicator Data'!R135&lt;D$194,0,10-(D$195-'Indicator Data'!R135)/(D$195-D$194)*10)))</f>
        <v>10</v>
      </c>
      <c r="E133" s="169">
        <f t="shared" si="28"/>
        <v>8.7635833747363474</v>
      </c>
      <c r="F133" s="171" t="str">
        <f>IF('Indicator Data'!AC135="No data","x",IF('Indicator Data'!AC135&gt;F$195,10,IF('Indicator Data'!AC135&lt;F$194,0,10-(F$195-'Indicator Data'!AC135)/(F$195-F$194)*10)))</f>
        <v>x</v>
      </c>
      <c r="G133" s="171">
        <f>IF('Indicator Data'!AD135="No data","x",IF('Indicator Data'!AD135&gt;G$195,10,IF('Indicator Data'!AD135&lt;G$194,0,10-(G$195-'Indicator Data'!AD135)/(G$195-G$194)*10)))</f>
        <v>2.625</v>
      </c>
      <c r="H133" s="169">
        <f t="shared" si="29"/>
        <v>2.625</v>
      </c>
      <c r="I133" s="174">
        <f>SUM(IF('Indicator Data'!S135="No data",0,'Indicator Data'!S135/1000000),SUM('Indicator Data'!T135:U135))</f>
        <v>6017.7113209999998</v>
      </c>
      <c r="J133" s="174">
        <f>I133/'Indicator Data'!AX135*1000000</f>
        <v>1443.2672170276285</v>
      </c>
      <c r="K133" s="171">
        <f t="shared" si="30"/>
        <v>10</v>
      </c>
      <c r="L133" s="171">
        <f>IF('Indicator Data'!V135="No data","x",IF('Indicator Data'!V135&gt;L$195,10,IF('Indicator Data'!V135&lt;L$194,0,10-(L$195-'Indicator Data'!V135)/(L$195-L$194)*10)))</f>
        <v>10</v>
      </c>
      <c r="M133" s="169">
        <f t="shared" si="31"/>
        <v>10</v>
      </c>
      <c r="N133" s="161">
        <f t="shared" si="32"/>
        <v>7.5380416873681737</v>
      </c>
      <c r="O133" s="175">
        <f>IF('Indicator Data'!AH135="No data",0,('Indicator Data'!AH135)/1000)</f>
        <v>0</v>
      </c>
      <c r="P133" s="171">
        <f t="shared" si="33"/>
        <v>0</v>
      </c>
      <c r="Q133" s="176">
        <f>O133*1000/'Indicator Data'!AZ135</f>
        <v>0</v>
      </c>
      <c r="R133" s="171">
        <f t="shared" si="34"/>
        <v>0</v>
      </c>
      <c r="S133" s="165">
        <f t="shared" si="35"/>
        <v>0</v>
      </c>
      <c r="T133" s="171">
        <f>IF('Indicator Data'!Z135="No data","x",IF('Indicator Data'!Z135&gt;T$195,10,IF('Indicator Data'!Z135&lt;T$194,0,10-(T$195-'Indicator Data'!Z135)/(T$195-T$194)*10)))</f>
        <v>2.2437893110804907E-4</v>
      </c>
      <c r="U133" s="171">
        <f>IF('Indicator Data'!Y135="No data","x",IF('Indicator Data'!Y135&gt;U$195,10,IF('Indicator Data'!Y135&lt;U$194,0,10-(U$195-'Indicator Data'!Y135)/(U$195-U$194)*10)))</f>
        <v>0.77460735294117633</v>
      </c>
      <c r="V133" s="171">
        <f>IF('Indicator Data'!AB135="No data","x",IF('Indicator Data'!AB135&gt;V$195,10,IF('Indicator Data'!AB135&lt;V$194,0,10-(V$195-'Indicator Data'!AB135)/(V$195-V$194)*10)))</f>
        <v>0</v>
      </c>
      <c r="W133" s="169">
        <f t="shared" si="36"/>
        <v>0.25827724395742813</v>
      </c>
      <c r="X133" s="84" t="s">
        <v>943</v>
      </c>
      <c r="Y133" s="84" t="s">
        <v>944</v>
      </c>
      <c r="Z133" s="85" t="s">
        <v>945</v>
      </c>
      <c r="AA133" s="175">
        <f>('Indicator Data'!AG135+'Indicator Data'!AF135*0.5+'Indicator Data'!AE135*0.25)/1000</f>
        <v>9.75</v>
      </c>
      <c r="AB133" s="177">
        <f>AA133*1000/'Indicator Data'!AX135</f>
        <v>2.3384065162635574E-3</v>
      </c>
      <c r="AC133" s="169">
        <f t="shared" si="37"/>
        <v>0.23384065162635537</v>
      </c>
      <c r="AD133" s="171">
        <f>IF('Indicator Data'!AI135="No data","x",IF('Indicator Data'!AI135&lt;$AD$194,10,IF('Indicator Data'!AI135&gt;$AD$195,0,($AD$195-'Indicator Data'!AI135)/($AD$195-$AD$194)*10)))</f>
        <v>7.333333333333333</v>
      </c>
      <c r="AE133" s="171">
        <f>IF('Indicator Data'!AJ135="No data","x",IF('Indicator Data'!AJ135&gt;$AE$195,10,IF('Indicator Data'!AJ135&lt;$AE$194,0,10-($AE$195-'Indicator Data'!AJ135)/($AE$195-$AE$194)*10)))</f>
        <v>8.9333333333333336</v>
      </c>
      <c r="AF133" s="178" t="str">
        <f>IF('Indicator Data'!AK135="No data","x",IF('Indicator Data'!AK135&gt;$AF$195,10,IF('Indicator Data'!AK135&lt;$AF$194,0,10-($AF$195-'Indicator Data'!AK135)/($AF$195-$AF$194)*10)))</f>
        <v>x</v>
      </c>
      <c r="AG133" s="178" t="str">
        <f>IF('Indicator Data'!AL135="No data","x",IF('Indicator Data'!AL135&gt;$AG$195,10,IF('Indicator Data'!AL135&lt;$AG$194,0,10-($AG$195-'Indicator Data'!AL135)/($AG$195-$AG$194)*10)))</f>
        <v>x</v>
      </c>
      <c r="AH133" s="171" t="str">
        <f t="shared" si="38"/>
        <v>x</v>
      </c>
      <c r="AI133" s="169">
        <f t="shared" si="39"/>
        <v>8.1333333333333329</v>
      </c>
      <c r="AJ133" s="167">
        <f t="shared" si="40"/>
        <v>4.0535964512391205</v>
      </c>
      <c r="AK133" s="163">
        <f t="shared" si="41"/>
        <v>2.255783361437854</v>
      </c>
    </row>
    <row r="134" spans="1:37" s="104" customFormat="1" x14ac:dyDescent="0.2">
      <c r="A134" s="65" t="s">
        <v>245</v>
      </c>
      <c r="B134" s="69" t="s">
        <v>244</v>
      </c>
      <c r="C134" s="171">
        <f>IF('Indicator Data'!Q136="No data",IF((0.1284*LN('Indicator Data'!AW136)-0.4735)&gt;C$195,0,IF((0.1284*LN('Indicator Data'!AW136)-0.4735)&lt;C$194,10,(C$195-(0.1284*LN('Indicator Data'!AW136)-0.4735))/(C$195-C$194)*10)),IF('Indicator Data'!Q136&gt;C$195,0,IF('Indicator Data'!Q136&lt;C$194,10,(C$195-'Indicator Data'!Q136)/(C$195-C$194)*10)))</f>
        <v>5.1226571146860884</v>
      </c>
      <c r="D134" s="171">
        <f>IF('Indicator Data'!R136="No data","x",IF('Indicator Data'!R136&gt;D$195,10,IF('Indicator Data'!R136&lt;D$194,0,10-(D$195-'Indicator Data'!R136)/(D$195-D$194)*10)))</f>
        <v>4.8033116201835195</v>
      </c>
      <c r="E134" s="169">
        <f t="shared" si="28"/>
        <v>4.9650581443613895</v>
      </c>
      <c r="F134" s="171">
        <f>IF('Indicator Data'!AC136="No data","x",IF('Indicator Data'!AC136&gt;F$195,10,IF('Indicator Data'!AC136&lt;F$194,0,10-(F$195-'Indicator Data'!AC136)/(F$195-F$194)*10)))</f>
        <v>4.5677043242193491</v>
      </c>
      <c r="G134" s="171">
        <f>IF('Indicator Data'!AD136="No data","x",IF('Indicator Data'!AD136&gt;G$195,10,IF('Indicator Data'!AD136&lt;G$194,0,10-(G$195-'Indicator Data'!AD136)/(G$195-G$194)*10)))</f>
        <v>6.73</v>
      </c>
      <c r="H134" s="169">
        <f t="shared" si="29"/>
        <v>5.6488521621096748</v>
      </c>
      <c r="I134" s="174">
        <f>SUM(IF('Indicator Data'!S136="No data",0,'Indicator Data'!S136/1000000),SUM('Indicator Data'!T136:U136))</f>
        <v>161.41133400000001</v>
      </c>
      <c r="J134" s="174">
        <f>I134/'Indicator Data'!AX136*1000000</f>
        <v>41.771281801784085</v>
      </c>
      <c r="K134" s="171">
        <f t="shared" si="30"/>
        <v>0.83542563603568176</v>
      </c>
      <c r="L134" s="171">
        <f>IF('Indicator Data'!V136="No data","x",IF('Indicator Data'!V136&gt;L$195,10,IF('Indicator Data'!V136&lt;L$194,0,10-(L$195-'Indicator Data'!V136)/(L$195-L$194)*10)))</f>
        <v>9.6223643686331073E-2</v>
      </c>
      <c r="M134" s="169">
        <f t="shared" si="31"/>
        <v>0.46582463986100642</v>
      </c>
      <c r="N134" s="161">
        <f t="shared" si="32"/>
        <v>4.011198272673365</v>
      </c>
      <c r="O134" s="175">
        <f>IF('Indicator Data'!AH136="No data",0,('Indicator Data'!AH136)/1000)</f>
        <v>1.8297000000000001</v>
      </c>
      <c r="P134" s="171">
        <f t="shared" si="33"/>
        <v>0.87459962692454418</v>
      </c>
      <c r="Q134" s="176">
        <f>O134*1000/'Indicator Data'!AZ136</f>
        <v>4.5754510559021747E-3</v>
      </c>
      <c r="R134" s="171">
        <f t="shared" si="34"/>
        <v>4.6415186266425836</v>
      </c>
      <c r="S134" s="165">
        <f t="shared" si="35"/>
        <v>2.7580591267835639</v>
      </c>
      <c r="T134" s="171">
        <f>IF('Indicator Data'!Z136="No data","x",IF('Indicator Data'!Z136&gt;T$195,10,IF('Indicator Data'!Z136&lt;T$194,0,10-(T$195-'Indicator Data'!Z136)/(T$195-T$194)*10)))</f>
        <v>0.21841628050664319</v>
      </c>
      <c r="U134" s="171">
        <f>IF('Indicator Data'!Y136="No data","x",IF('Indicator Data'!Y136&gt;U$195,10,IF('Indicator Data'!Y136&lt;U$194,0,10-(U$195-'Indicator Data'!Y136)/(U$195-U$194)*10)))</f>
        <v>1.3402761437908488</v>
      </c>
      <c r="V134" s="171">
        <f>IF('Indicator Data'!AB136="No data","x",IF('Indicator Data'!AB136&gt;V$195,10,IF('Indicator Data'!AB136&lt;V$194,0,10-(V$195-'Indicator Data'!AB136)/(V$195-V$194)*10)))</f>
        <v>4.5838958496471349E-3</v>
      </c>
      <c r="W134" s="169">
        <f t="shared" si="36"/>
        <v>0.52109210671571304</v>
      </c>
      <c r="X134" s="84" t="s">
        <v>943</v>
      </c>
      <c r="Y134" s="84" t="s">
        <v>944</v>
      </c>
      <c r="Z134" s="85" t="s">
        <v>945</v>
      </c>
      <c r="AA134" s="175">
        <f>('Indicator Data'!AG136+'Indicator Data'!AF136*0.5+'Indicator Data'!AE136*0.25)/1000</f>
        <v>2.3620000000000001</v>
      </c>
      <c r="AB134" s="177">
        <f>AA134*1000/'Indicator Data'!AX136</f>
        <v>6.1125675112637379E-4</v>
      </c>
      <c r="AC134" s="169">
        <f t="shared" si="37"/>
        <v>6.1125675112638334E-2</v>
      </c>
      <c r="AD134" s="171">
        <f>IF('Indicator Data'!AI136="No data","x",IF('Indicator Data'!AI136&lt;$AD$194,10,IF('Indicator Data'!AI136&gt;$AD$195,0,($AD$195-'Indicator Data'!AI136)/($AD$195-$AD$194)*10)))</f>
        <v>4</v>
      </c>
      <c r="AE134" s="171">
        <f>IF('Indicator Data'!AJ136="No data","x",IF('Indicator Data'!AJ136&gt;$AE$195,10,IF('Indicator Data'!AJ136&lt;$AE$194,0,10-($AE$195-'Indicator Data'!AJ136)/($AE$195-$AE$194)*10)))</f>
        <v>1.8666666666666671</v>
      </c>
      <c r="AF134" s="178" t="str">
        <f>IF('Indicator Data'!AK136="No data","x",IF('Indicator Data'!AK136&gt;$AF$195,10,IF('Indicator Data'!AK136&lt;$AF$194,0,10-($AF$195-'Indicator Data'!AK136)/($AF$195-$AF$194)*10)))</f>
        <v>x</v>
      </c>
      <c r="AG134" s="178" t="str">
        <f>IF('Indicator Data'!AL136="No data","x",IF('Indicator Data'!AL136&gt;$AG$195,10,IF('Indicator Data'!AL136&lt;$AG$194,0,10-($AG$195-'Indicator Data'!AL136)/($AG$195-$AG$194)*10)))</f>
        <v>x</v>
      </c>
      <c r="AH134" s="171" t="str">
        <f t="shared" si="38"/>
        <v>x</v>
      </c>
      <c r="AI134" s="169">
        <f t="shared" si="39"/>
        <v>2.9333333333333336</v>
      </c>
      <c r="AJ134" s="167">
        <f t="shared" si="40"/>
        <v>1.2566869853011278</v>
      </c>
      <c r="AK134" s="163">
        <f t="shared" si="41"/>
        <v>2.0383762974784365</v>
      </c>
    </row>
    <row r="135" spans="1:37" s="104" customFormat="1" x14ac:dyDescent="0.2">
      <c r="A135" s="65" t="s">
        <v>247</v>
      </c>
      <c r="B135" s="69" t="s">
        <v>246</v>
      </c>
      <c r="C135" s="171">
        <f>IF('Indicator Data'!Q137="No data",IF((0.1284*LN('Indicator Data'!AW137)-0.4735)&gt;C$195,0,IF((0.1284*LN('Indicator Data'!AW137)-0.4735)&lt;C$194,10,(C$195-(0.1284*LN('Indicator Data'!AW137)-0.4735))/(C$195-C$194)*10)),IF('Indicator Data'!Q137&gt;C$195,0,IF('Indicator Data'!Q137&lt;C$194,10,(C$195-'Indicator Data'!Q137)/(C$195-C$194)*10)))</f>
        <v>10</v>
      </c>
      <c r="D135" s="171" t="str">
        <f>IF('Indicator Data'!R137="No data","x",IF('Indicator Data'!R137&gt;D$195,10,IF('Indicator Data'!R137&lt;D$194,0,10-(D$195-'Indicator Data'!R137)/(D$195-D$194)*10)))</f>
        <v>x</v>
      </c>
      <c r="E135" s="169">
        <f t="shared" si="28"/>
        <v>10</v>
      </c>
      <c r="F135" s="171">
        <f>IF('Indicator Data'!AC137="No data","x",IF('Indicator Data'!AC137&gt;F$195,10,IF('Indicator Data'!AC137&lt;F$194,0,10-(F$195-'Indicator Data'!AC137)/(F$195-F$194)*10)))</f>
        <v>8.4951633891572822</v>
      </c>
      <c r="G135" s="171" t="str">
        <f>IF('Indicator Data'!AD137="No data","x",IF('Indicator Data'!AD137&gt;G$195,10,IF('Indicator Data'!AD137&lt;G$194,0,10-(G$195-'Indicator Data'!AD137)/(G$195-G$194)*10)))</f>
        <v>x</v>
      </c>
      <c r="H135" s="169">
        <f t="shared" si="29"/>
        <v>8.4951633891572822</v>
      </c>
      <c r="I135" s="174">
        <f>SUM(IF('Indicator Data'!S137="No data",0,'Indicator Data'!S137/1000000),SUM('Indicator Data'!T137:U137))</f>
        <v>1282.0520259999998</v>
      </c>
      <c r="J135" s="174">
        <f>I135/'Indicator Data'!AX137*1000000</f>
        <v>175.11352906097335</v>
      </c>
      <c r="K135" s="171">
        <f t="shared" si="30"/>
        <v>3.5022705812194665</v>
      </c>
      <c r="L135" s="171">
        <f>IF('Indicator Data'!V137="No data","x",IF('Indicator Data'!V137&gt;L$195,10,IF('Indicator Data'!V137&lt;L$194,0,10-(L$195-'Indicator Data'!V137)/(L$195-L$194)*10)))</f>
        <v>2.9501436241104448</v>
      </c>
      <c r="M135" s="169">
        <f t="shared" si="31"/>
        <v>3.2262071026649557</v>
      </c>
      <c r="N135" s="161">
        <f t="shared" si="32"/>
        <v>7.9303426229555596</v>
      </c>
      <c r="O135" s="175">
        <f>IF('Indicator Data'!AH137="No data",0,('Indicator Data'!AH137)/1000)</f>
        <v>0.39127999999999996</v>
      </c>
      <c r="P135" s="171">
        <f t="shared" si="33"/>
        <v>0</v>
      </c>
      <c r="Q135" s="176">
        <f>O135*1000/'Indicator Data'!AZ137</f>
        <v>1.0930677580210356E-3</v>
      </c>
      <c r="R135" s="171">
        <f t="shared" si="34"/>
        <v>3.26064022732404</v>
      </c>
      <c r="S135" s="165">
        <f t="shared" si="35"/>
        <v>1.63032011366202</v>
      </c>
      <c r="T135" s="171">
        <f>IF('Indicator Data'!Z137="No data","x",IF('Indicator Data'!Z137&gt;T$195,10,IF('Indicator Data'!Z137&lt;T$194,0,10-(T$195-'Indicator Data'!Z137)/(T$195-T$194)*10)))</f>
        <v>0.24540902069817783</v>
      </c>
      <c r="U135" s="171">
        <f>IF('Indicator Data'!Y137="No data","x",IF('Indicator Data'!Y137&gt;U$195,10,IF('Indicator Data'!Y137&lt;U$194,0,10-(U$195-'Indicator Data'!Y137)/(U$195-U$194)*10)))</f>
        <v>10</v>
      </c>
      <c r="V135" s="171">
        <f>IF('Indicator Data'!AB137="No data","x",IF('Indicator Data'!AB137&gt;V$195,10,IF('Indicator Data'!AB137&lt;V$194,0,10-(V$195-'Indicator Data'!AB137)/(V$195-V$194)*10)))</f>
        <v>2.1429126859827727</v>
      </c>
      <c r="W135" s="169">
        <f t="shared" si="36"/>
        <v>4.1294405688936502</v>
      </c>
      <c r="X135" s="84" t="s">
        <v>943</v>
      </c>
      <c r="Y135" s="84" t="s">
        <v>944</v>
      </c>
      <c r="Z135" s="85" t="s">
        <v>945</v>
      </c>
      <c r="AA135" s="175">
        <f>('Indicator Data'!AG137+'Indicator Data'!AF137*0.5+'Indicator Data'!AE137*0.25)/1000</f>
        <v>76.25</v>
      </c>
      <c r="AB135" s="177">
        <f>AA135*1000/'Indicator Data'!AX137</f>
        <v>1.0414871097359991E-2</v>
      </c>
      <c r="AC135" s="169">
        <f t="shared" si="37"/>
        <v>1.0414871097359999</v>
      </c>
      <c r="AD135" s="171">
        <f>IF('Indicator Data'!AI137="No data","x",IF('Indicator Data'!AI137&lt;$AD$194,10,IF('Indicator Data'!AI137&gt;$AD$195,0,($AD$195-'Indicator Data'!AI137)/($AD$195-$AD$194)*10)))</f>
        <v>4.666666666666667</v>
      </c>
      <c r="AE135" s="171">
        <f>IF('Indicator Data'!AJ137="No data","x",IF('Indicator Data'!AJ137&gt;$AE$195,10,IF('Indicator Data'!AJ137&lt;$AE$194,0,10-($AE$195-'Indicator Data'!AJ137)/($AE$195-$AE$194)*10)))</f>
        <v>0</v>
      </c>
      <c r="AF135" s="178" t="str">
        <f>IF('Indicator Data'!AK137="No data","x",IF('Indicator Data'!AK137&gt;$AF$195,10,IF('Indicator Data'!AK137&lt;$AF$194,0,10-($AF$195-'Indicator Data'!AK137)/($AF$195-$AF$194)*10)))</f>
        <v>x</v>
      </c>
      <c r="AG135" s="178" t="str">
        <f>IF('Indicator Data'!AL137="No data","x",IF('Indicator Data'!AL137&gt;$AG$195,10,IF('Indicator Data'!AL137&lt;$AG$194,0,10-($AG$195-'Indicator Data'!AL137)/($AG$195-$AG$194)*10)))</f>
        <v>x</v>
      </c>
      <c r="AH135" s="171" t="str">
        <f t="shared" si="38"/>
        <v>x</v>
      </c>
      <c r="AI135" s="169">
        <f t="shared" si="39"/>
        <v>2.3333333333333335</v>
      </c>
      <c r="AJ135" s="167">
        <f t="shared" si="40"/>
        <v>2.5973970027758329</v>
      </c>
      <c r="AK135" s="163">
        <f t="shared" si="41"/>
        <v>2.1268613331296233</v>
      </c>
    </row>
    <row r="136" spans="1:37" s="104" customFormat="1" x14ac:dyDescent="0.2">
      <c r="A136" s="65" t="s">
        <v>249</v>
      </c>
      <c r="B136" s="69" t="s">
        <v>248</v>
      </c>
      <c r="C136" s="171">
        <f>IF('Indicator Data'!Q138="No data",IF((0.1284*LN('Indicator Data'!AW138)-0.4735)&gt;C$195,0,IF((0.1284*LN('Indicator Data'!AW138)-0.4735)&lt;C$194,10,(C$195-(0.1284*LN('Indicator Data'!AW138)-0.4735))/(C$195-C$194)*10)),IF('Indicator Data'!Q138&gt;C$195,0,IF('Indicator Data'!Q138&lt;C$194,10,(C$195-'Indicator Data'!Q138)/(C$195-C$194)*10)))</f>
        <v>6.7706801948391471</v>
      </c>
      <c r="D136" s="171">
        <f>IF('Indicator Data'!R138="No data","x",IF('Indicator Data'!R138&gt;D$195,10,IF('Indicator Data'!R138&lt;D$194,0,10-(D$195-'Indicator Data'!R138)/(D$195-D$194)*10)))</f>
        <v>10</v>
      </c>
      <c r="E136" s="169">
        <f t="shared" si="28"/>
        <v>8.9150462172429989</v>
      </c>
      <c r="F136" s="171">
        <f>IF('Indicator Data'!AC138="No data","x",IF('Indicator Data'!AC138&gt;F$195,10,IF('Indicator Data'!AC138&lt;F$194,0,10-(F$195-'Indicator Data'!AC138)/(F$195-F$194)*10)))</f>
        <v>5.2254556808016766</v>
      </c>
      <c r="G136" s="171">
        <f>IF('Indicator Data'!AD138="No data","x",IF('Indicator Data'!AD138&gt;G$195,10,IF('Indicator Data'!AD138&lt;G$194,0,10-(G$195-'Indicator Data'!AD138)/(G$195-G$194)*10)))</f>
        <v>6.8550000000000004</v>
      </c>
      <c r="H136" s="169">
        <f t="shared" si="29"/>
        <v>6.0402278404008385</v>
      </c>
      <c r="I136" s="174">
        <f>SUM(IF('Indicator Data'!S138="No data",0,'Indicator Data'!S138/1000000),SUM('Indicator Data'!T138:U138))</f>
        <v>208.75407300000001</v>
      </c>
      <c r="J136" s="174">
        <f>I136/'Indicator Data'!AX138*1000000</f>
        <v>30.688770922166707</v>
      </c>
      <c r="K136" s="171">
        <f t="shared" si="30"/>
        <v>0.61377541844333372</v>
      </c>
      <c r="L136" s="171">
        <f>IF('Indicator Data'!V138="No data","x",IF('Indicator Data'!V138&gt;L$195,10,IF('Indicator Data'!V138&lt;L$194,0,10-(L$195-'Indicator Data'!V138)/(L$195-L$194)*10)))</f>
        <v>0.29964078114539028</v>
      </c>
      <c r="M136" s="169">
        <f t="shared" si="31"/>
        <v>0.456708099794362</v>
      </c>
      <c r="N136" s="161">
        <f t="shared" si="32"/>
        <v>6.0817570936702996</v>
      </c>
      <c r="O136" s="175">
        <f>IF('Indicator Data'!AH138="No data",0,('Indicator Data'!AH138)/1000)</f>
        <v>4.1099999999999999E-3</v>
      </c>
      <c r="P136" s="171">
        <f t="shared" si="33"/>
        <v>0</v>
      </c>
      <c r="Q136" s="176">
        <f>O136*1000/'Indicator Data'!AZ138</f>
        <v>7.3730172682881334E-6</v>
      </c>
      <c r="R136" s="171">
        <f t="shared" si="34"/>
        <v>0</v>
      </c>
      <c r="S136" s="165">
        <f t="shared" si="35"/>
        <v>0</v>
      </c>
      <c r="T136" s="171">
        <f>IF('Indicator Data'!Z138="No data","x",IF('Indicator Data'!Z138&gt;T$195,10,IF('Indicator Data'!Z138&lt;T$194,0,10-(T$195-'Indicator Data'!Z138)/(T$195-T$194)*10)))</f>
        <v>5.9631371640406883E-2</v>
      </c>
      <c r="U136" s="171">
        <f>IF('Indicator Data'!Y138="No data","x",IF('Indicator Data'!Y138&gt;U$195,10,IF('Indicator Data'!Y138&lt;U$194,0,10-(U$195-'Indicator Data'!Y138)/(U$195-U$194)*10)))</f>
        <v>1.5272434640522885</v>
      </c>
      <c r="V136" s="171">
        <f>IF('Indicator Data'!AB138="No data","x",IF('Indicator Data'!AB138&gt;V$195,10,IF('Indicator Data'!AB138&lt;V$194,0,10-(V$195-'Indicator Data'!AB138)/(V$195-V$194)*10)))</f>
        <v>3.1536225528583373E-4</v>
      </c>
      <c r="W136" s="169">
        <f t="shared" si="36"/>
        <v>0.52906339931599378</v>
      </c>
      <c r="X136" s="84" t="s">
        <v>943</v>
      </c>
      <c r="Y136" s="84" t="s">
        <v>944</v>
      </c>
      <c r="Z136" s="85" t="s">
        <v>945</v>
      </c>
      <c r="AA136" s="175">
        <f>('Indicator Data'!AG138+'Indicator Data'!AF138*0.5+'Indicator Data'!AE138*0.25)/1000</f>
        <v>399.98624999999998</v>
      </c>
      <c r="AB136" s="177">
        <f>AA136*1000/'Indicator Data'!AX138</f>
        <v>5.8801661792086346E-2</v>
      </c>
      <c r="AC136" s="169">
        <f t="shared" si="37"/>
        <v>5.8801661792086337</v>
      </c>
      <c r="AD136" s="171">
        <f>IF('Indicator Data'!AI138="No data","x",IF('Indicator Data'!AI138&lt;$AD$194,10,IF('Indicator Data'!AI138&gt;$AD$195,0,($AD$195-'Indicator Data'!AI138)/($AD$195-$AD$194)*10)))</f>
        <v>5.6000000000000005</v>
      </c>
      <c r="AE136" s="171">
        <f>IF('Indicator Data'!AJ138="No data","x",IF('Indicator Data'!AJ138&gt;$AE$195,10,IF('Indicator Data'!AJ138&lt;$AE$194,0,10-($AE$195-'Indicator Data'!AJ138)/($AE$195-$AE$194)*10)))</f>
        <v>2</v>
      </c>
      <c r="AF136" s="178">
        <f>IF('Indicator Data'!AK138="No data","x",IF('Indicator Data'!AK138&gt;$AF$195,10,IF('Indicator Data'!AK138&lt;$AF$194,0,10-($AF$195-'Indicator Data'!AK138)/($AF$195-$AF$194)*10)))</f>
        <v>4.3333333333333321</v>
      </c>
      <c r="AG136" s="178">
        <f>IF('Indicator Data'!AL138="No data","x",IF('Indicator Data'!AL138&gt;$AG$195,10,IF('Indicator Data'!AL138&lt;$AG$194,0,10-($AG$195-'Indicator Data'!AL138)/($AG$195-$AG$194)*10)))</f>
        <v>1.1199999999999992</v>
      </c>
      <c r="AH136" s="171">
        <f t="shared" si="38"/>
        <v>3.6906666666666657</v>
      </c>
      <c r="AI136" s="169">
        <f t="shared" si="39"/>
        <v>3.7635555555555555</v>
      </c>
      <c r="AJ136" s="167">
        <f t="shared" si="40"/>
        <v>3.7020317394433495</v>
      </c>
      <c r="AK136" s="163">
        <f t="shared" si="41"/>
        <v>2.03790307152325</v>
      </c>
    </row>
    <row r="137" spans="1:37" s="104" customFormat="1" x14ac:dyDescent="0.2">
      <c r="A137" s="65" t="s">
        <v>251</v>
      </c>
      <c r="B137" s="69" t="s">
        <v>250</v>
      </c>
      <c r="C137" s="171">
        <f>IF('Indicator Data'!Q139="No data",IF((0.1284*LN('Indicator Data'!AW139)-0.4735)&gt;C$195,0,IF((0.1284*LN('Indicator Data'!AW139)-0.4735)&lt;C$194,10,(C$195-(0.1284*LN('Indicator Data'!AW139)-0.4735))/(C$195-C$194)*10)),IF('Indicator Data'!Q139&gt;C$195,0,IF('Indicator Data'!Q139&lt;C$194,10,(C$195-'Indicator Data'!Q139)/(C$195-C$194)*10)))</f>
        <v>5.8547237575323869</v>
      </c>
      <c r="D137" s="171">
        <f>IF('Indicator Data'!R139="No data","x",IF('Indicator Data'!R139&gt;D$195,10,IF('Indicator Data'!R139&lt;D$194,0,10-(D$195-'Indicator Data'!R139)/(D$195-D$194)*10)))</f>
        <v>9.4124305446743826</v>
      </c>
      <c r="E137" s="169">
        <f t="shared" si="28"/>
        <v>8.1229807513061782</v>
      </c>
      <c r="F137" s="171">
        <f>IF('Indicator Data'!AC139="No data","x",IF('Indicator Data'!AC139&gt;F$195,10,IF('Indicator Data'!AC139&lt;F$194,0,10-(F$195-'Indicator Data'!AC139)/(F$195-F$194)*10)))</f>
        <v>4.0845363995233264</v>
      </c>
      <c r="G137" s="171">
        <f>IF('Indicator Data'!AD139="No data","x",IF('Indicator Data'!AD139&gt;G$195,10,IF('Indicator Data'!AD139&lt;G$194,0,10-(G$195-'Indicator Data'!AD139)/(G$195-G$194)*10)))</f>
        <v>5.7850000000000001</v>
      </c>
      <c r="H137" s="169">
        <f t="shared" si="29"/>
        <v>4.9347681997616633</v>
      </c>
      <c r="I137" s="174">
        <f>SUM(IF('Indicator Data'!S139="No data",0,'Indicator Data'!S139/1000000),SUM('Indicator Data'!T139:U139))</f>
        <v>1003.9546369999999</v>
      </c>
      <c r="J137" s="174">
        <f>I137/'Indicator Data'!AX139*1000000</f>
        <v>33.051348379816524</v>
      </c>
      <c r="K137" s="171">
        <f t="shared" si="30"/>
        <v>0.66102696759633162</v>
      </c>
      <c r="L137" s="171">
        <f>IF('Indicator Data'!V139="No data","x",IF('Indicator Data'!V139&gt;L$195,10,IF('Indicator Data'!V139&lt;L$194,0,10-(L$195-'Indicator Data'!V139)/(L$195-L$194)*10)))</f>
        <v>0.14051658641241538</v>
      </c>
      <c r="M137" s="169">
        <f t="shared" si="31"/>
        <v>0.4007717770043735</v>
      </c>
      <c r="N137" s="161">
        <f t="shared" si="32"/>
        <v>5.3953753698445981</v>
      </c>
      <c r="O137" s="175">
        <f>IF('Indicator Data'!AH139="No data",0,('Indicator Data'!AH139)/1000)</f>
        <v>6.676E-2</v>
      </c>
      <c r="P137" s="171">
        <f t="shared" si="33"/>
        <v>0</v>
      </c>
      <c r="Q137" s="176">
        <f>O137*1000/'Indicator Data'!AZ139</f>
        <v>2.3565682633510928E-5</v>
      </c>
      <c r="R137" s="171">
        <f t="shared" si="34"/>
        <v>0</v>
      </c>
      <c r="S137" s="165">
        <f t="shared" si="35"/>
        <v>0</v>
      </c>
      <c r="T137" s="171">
        <f>IF('Indicator Data'!Z139="No data","x",IF('Indicator Data'!Z139&gt;T$195,10,IF('Indicator Data'!Z139&lt;T$194,0,10-(T$195-'Indicator Data'!Z139)/(T$195-T$194)*10)))</f>
        <v>6.4662913191225968E-2</v>
      </c>
      <c r="U137" s="171">
        <f>IF('Indicator Data'!Y139="No data","x",IF('Indicator Data'!Y139&gt;U$195,10,IF('Indicator Data'!Y139&lt;U$194,0,10-(U$195-'Indicator Data'!Y139)/(U$195-U$194)*10)))</f>
        <v>1.966821895424836</v>
      </c>
      <c r="V137" s="171">
        <f>IF('Indicator Data'!AB139="No data","x",IF('Indicator Data'!AB139&gt;V$195,10,IF('Indicator Data'!AB139&lt;V$194,0,10-(V$195-'Indicator Data'!AB139)/(V$195-V$194)*10)))</f>
        <v>2.7179565387633886E-3</v>
      </c>
      <c r="W137" s="169">
        <f t="shared" si="36"/>
        <v>0.67806758838494174</v>
      </c>
      <c r="X137" s="84" t="s">
        <v>943</v>
      </c>
      <c r="Y137" s="84" t="s">
        <v>944</v>
      </c>
      <c r="Z137" s="85" t="s">
        <v>945</v>
      </c>
      <c r="AA137" s="175">
        <f>('Indicator Data'!AG139+'Indicator Data'!AF139*0.5+'Indicator Data'!AE139*0.25)/1000</f>
        <v>390.202</v>
      </c>
      <c r="AB137" s="177">
        <f>AA137*1000/'Indicator Data'!AX139</f>
        <v>1.2845901363670049E-2</v>
      </c>
      <c r="AC137" s="169">
        <f t="shared" si="37"/>
        <v>1.2845901363670045</v>
      </c>
      <c r="AD137" s="171">
        <f>IF('Indicator Data'!AI139="No data","x",IF('Indicator Data'!AI139&lt;$AD$194,10,IF('Indicator Data'!AI139&gt;$AD$195,0,($AD$195-'Indicator Data'!AI139)/($AD$195-$AD$194)*10)))</f>
        <v>4.1333333333333329</v>
      </c>
      <c r="AE137" s="171">
        <f>IF('Indicator Data'!AJ139="No data","x",IF('Indicator Data'!AJ139&gt;$AE$195,10,IF('Indicator Data'!AJ139&lt;$AE$194,0,10-($AE$195-'Indicator Data'!AJ139)/($AE$195-$AE$194)*10)))</f>
        <v>1.2333333333333325</v>
      </c>
      <c r="AF137" s="178">
        <f>IF('Indicator Data'!AK139="No data","x",IF('Indicator Data'!AK139&gt;$AF$195,10,IF('Indicator Data'!AK139&lt;$AF$194,0,10-($AF$195-'Indicator Data'!AK139)/($AF$195-$AF$194)*10)))</f>
        <v>4.4666666666666668</v>
      </c>
      <c r="AG137" s="178">
        <f>IF('Indicator Data'!AL139="No data","x",IF('Indicator Data'!AL139&gt;$AG$195,10,IF('Indicator Data'!AL139&lt;$AG$194,0,10-($AG$195-'Indicator Data'!AL139)/($AG$195-$AG$194)*10)))</f>
        <v>0.52999999999999936</v>
      </c>
      <c r="AH137" s="171">
        <f t="shared" si="38"/>
        <v>3.6793333333333336</v>
      </c>
      <c r="AI137" s="169">
        <f t="shared" si="39"/>
        <v>3.015333333333333</v>
      </c>
      <c r="AJ137" s="167">
        <f t="shared" si="40"/>
        <v>1.7133775556364523</v>
      </c>
      <c r="AK137" s="163">
        <f t="shared" si="41"/>
        <v>0.89253676203989551</v>
      </c>
    </row>
    <row r="138" spans="1:37" s="104" customFormat="1" x14ac:dyDescent="0.2">
      <c r="A138" s="65" t="s">
        <v>253</v>
      </c>
      <c r="B138" s="69" t="s">
        <v>252</v>
      </c>
      <c r="C138" s="171">
        <f>IF('Indicator Data'!Q140="No data",IF((0.1284*LN('Indicator Data'!AW140)-0.4735)&gt;C$195,0,IF((0.1284*LN('Indicator Data'!AW140)-0.4735)&lt;C$194,10,(C$195-(0.1284*LN('Indicator Data'!AW140)-0.4735))/(C$195-C$194)*10)),IF('Indicator Data'!Q140&gt;C$195,0,IF('Indicator Data'!Q140&lt;C$194,10,(C$195-'Indicator Data'!Q140)/(C$195-C$194)*10)))</f>
        <v>7.8596549015350909</v>
      </c>
      <c r="D138" s="171">
        <f>IF('Indicator Data'!R140="No data","x",IF('Indicator Data'!R140&gt;D$195,10,IF('Indicator Data'!R140&lt;D$194,0,10-(D$195-'Indicator Data'!R140)/(D$195-D$194)*10)))</f>
        <v>10</v>
      </c>
      <c r="E138" s="169">
        <f t="shared" si="28"/>
        <v>9.2103930568613137</v>
      </c>
      <c r="F138" s="171">
        <f>IF('Indicator Data'!AC140="No data","x",IF('Indicator Data'!AC140&gt;F$195,10,IF('Indicator Data'!AC140&lt;F$194,0,10-(F$195-'Indicator Data'!AC140)/(F$195-F$194)*10)))</f>
        <v>3.6362854435253444</v>
      </c>
      <c r="G138" s="171">
        <f>IF('Indicator Data'!AD140="No data","x",IF('Indicator Data'!AD140&gt;G$195,10,IF('Indicator Data'!AD140&lt;G$194,0,10-(G$195-'Indicator Data'!AD140)/(G$195-G$194)*10)))</f>
        <v>4.4949999999999992</v>
      </c>
      <c r="H138" s="169">
        <f t="shared" si="29"/>
        <v>4.0656427217626714</v>
      </c>
      <c r="I138" s="174">
        <f>SUM(IF('Indicator Data'!S140="No data",0,'Indicator Data'!S140/1000000),SUM('Indicator Data'!T140:U140))</f>
        <v>886.38268199999993</v>
      </c>
      <c r="J138" s="174">
        <f>I138/'Indicator Data'!AX140*1000000</f>
        <v>9.0085423871278412</v>
      </c>
      <c r="K138" s="171">
        <f t="shared" si="30"/>
        <v>0.18017084774255743</v>
      </c>
      <c r="L138" s="171">
        <f>IF('Indicator Data'!V140="No data","x",IF('Indicator Data'!V140&gt;L$195,10,IF('Indicator Data'!V140&lt;L$194,0,10-(L$195-'Indicator Data'!V140)/(L$195-L$194)*10)))</f>
        <v>1.1476494566338147E-3</v>
      </c>
      <c r="M138" s="169">
        <f t="shared" si="31"/>
        <v>9.0659248599595621E-2</v>
      </c>
      <c r="N138" s="161">
        <f t="shared" si="32"/>
        <v>5.6442720210212238</v>
      </c>
      <c r="O138" s="175">
        <f>IF('Indicator Data'!AH140="No data",0,('Indicator Data'!AH140)/1000)</f>
        <v>13.412799999999999</v>
      </c>
      <c r="P138" s="171">
        <f t="shared" si="33"/>
        <v>3.7583981627154692</v>
      </c>
      <c r="Q138" s="176">
        <f>O138*1000/'Indicator Data'!AZ140</f>
        <v>2.1227833138165613E-3</v>
      </c>
      <c r="R138" s="171">
        <f t="shared" si="34"/>
        <v>3.8405979432157911</v>
      </c>
      <c r="S138" s="165">
        <f t="shared" si="35"/>
        <v>3.7994980529656299</v>
      </c>
      <c r="T138" s="171">
        <f>IF('Indicator Data'!Z140="No data","x",IF('Indicator Data'!Z140&gt;T$195,10,IF('Indicator Data'!Z140&lt;T$194,0,10-(T$195-'Indicator Data'!Z140)/(T$195-T$194)*10)))</f>
        <v>1.8462594995369841E-3</v>
      </c>
      <c r="U138" s="171">
        <f>IF('Indicator Data'!Y140="No data","x",IF('Indicator Data'!Y140&gt;U$195,10,IF('Indicator Data'!Y140&lt;U$194,0,10-(U$195-'Indicator Data'!Y140)/(U$195-U$194)*10)))</f>
        <v>10</v>
      </c>
      <c r="V138" s="171">
        <f>IF('Indicator Data'!AB140="No data","x",IF('Indicator Data'!AB140&gt;V$195,10,IF('Indicator Data'!AB140&lt;V$194,0,10-(V$195-'Indicator Data'!AB140)/(V$195-V$194)*10)))</f>
        <v>2.4689804228660961E-2</v>
      </c>
      <c r="W138" s="169">
        <f t="shared" si="36"/>
        <v>3.3421786879093993</v>
      </c>
      <c r="X138" s="84" t="s">
        <v>943</v>
      </c>
      <c r="Y138" s="84" t="s">
        <v>944</v>
      </c>
      <c r="Z138" s="85" t="s">
        <v>945</v>
      </c>
      <c r="AA138" s="175">
        <f>('Indicator Data'!AG140+'Indicator Data'!AF140*0.5+'Indicator Data'!AE140*0.25)/1000</f>
        <v>7012.3012500000004</v>
      </c>
      <c r="AB138" s="177">
        <f>AA138*1000/'Indicator Data'!AX140</f>
        <v>7.126787822546217E-2</v>
      </c>
      <c r="AC138" s="169">
        <f t="shared" si="37"/>
        <v>7.1267878225462162</v>
      </c>
      <c r="AD138" s="171">
        <f>IF('Indicator Data'!AI140="No data","x",IF('Indicator Data'!AI140&lt;$AD$194,10,IF('Indicator Data'!AI140&gt;$AD$195,0,($AD$195-'Indicator Data'!AI140)/($AD$195-$AD$194)*10)))</f>
        <v>3.8666666666666667</v>
      </c>
      <c r="AE138" s="171">
        <f>IF('Indicator Data'!AJ140="No data","x",IF('Indicator Data'!AJ140&gt;$AE$195,10,IF('Indicator Data'!AJ140&lt;$AE$194,0,10-($AE$195-'Indicator Data'!AJ140)/($AE$195-$AE$194)*10)))</f>
        <v>2.166666666666667</v>
      </c>
      <c r="AF138" s="178">
        <f>IF('Indicator Data'!AK140="No data","x",IF('Indicator Data'!AK140&gt;$AF$195,10,IF('Indicator Data'!AK140&lt;$AF$194,0,10-($AF$195-'Indicator Data'!AK140)/($AF$195-$AF$194)*10)))</f>
        <v>1.8000000000000007</v>
      </c>
      <c r="AG138" s="178">
        <f>IF('Indicator Data'!AL140="No data","x",IF('Indicator Data'!AL140&gt;$AG$195,10,IF('Indicator Data'!AL140&lt;$AG$194,0,10-($AG$195-'Indicator Data'!AL140)/($AG$195-$AG$194)*10)))</f>
        <v>0.24000000000000021</v>
      </c>
      <c r="AH138" s="171">
        <f t="shared" si="38"/>
        <v>1.4880000000000007</v>
      </c>
      <c r="AI138" s="169">
        <f t="shared" si="39"/>
        <v>2.5071111111111115</v>
      </c>
      <c r="AJ138" s="167">
        <f t="shared" si="40"/>
        <v>4.6772437235315047</v>
      </c>
      <c r="AK138" s="163">
        <f t="shared" si="41"/>
        <v>4.2523977619906361</v>
      </c>
    </row>
    <row r="139" spans="1:37" s="104" customFormat="1" x14ac:dyDescent="0.2">
      <c r="A139" s="65" t="s">
        <v>255</v>
      </c>
      <c r="B139" s="69" t="s">
        <v>254</v>
      </c>
      <c r="C139" s="171">
        <f>IF('Indicator Data'!Q141="No data",IF((0.1284*LN('Indicator Data'!AW141)-0.4735)&gt;C$195,0,IF((0.1284*LN('Indicator Data'!AW141)-0.4735)&lt;C$194,10,(C$195-(0.1284*LN('Indicator Data'!AW141)-0.4735))/(C$195-C$194)*10)),IF('Indicator Data'!Q141&gt;C$195,0,IF('Indicator Data'!Q141&lt;C$194,10,(C$195-'Indicator Data'!Q141)/(C$195-C$194)*10)))</f>
        <v>4.1198466363633814</v>
      </c>
      <c r="D139" s="171">
        <f>IF('Indicator Data'!R141="No data","x",IF('Indicator Data'!R141&gt;D$195,10,IF('Indicator Data'!R141&lt;D$194,0,10-(D$195-'Indicator Data'!R141)/(D$195-D$194)*10)))</f>
        <v>1.5715510005925104</v>
      </c>
      <c r="E139" s="169">
        <f t="shared" si="28"/>
        <v>2.9444968980244406</v>
      </c>
      <c r="F139" s="171">
        <f>IF('Indicator Data'!AC141="No data","x",IF('Indicator Data'!AC141&gt;F$195,10,IF('Indicator Data'!AC141&lt;F$194,0,10-(F$195-'Indicator Data'!AC141)/(F$195-F$194)*10)))</f>
        <v>3.067101597781253</v>
      </c>
      <c r="G139" s="171">
        <f>IF('Indicator Data'!AD141="No data","x",IF('Indicator Data'!AD141&gt;G$195,10,IF('Indicator Data'!AD141&lt;G$194,0,10-(G$195-'Indicator Data'!AD141)/(G$195-G$194)*10)))</f>
        <v>1.9250000000000007</v>
      </c>
      <c r="H139" s="169">
        <f t="shared" si="29"/>
        <v>2.4960507988906269</v>
      </c>
      <c r="I139" s="174">
        <f>SUM(IF('Indicator Data'!S141="No data",0,'Indicator Data'!S141/1000000),SUM('Indicator Data'!T141:U141))</f>
        <v>0</v>
      </c>
      <c r="J139" s="174">
        <f>I139/'Indicator Data'!AX141*1000000</f>
        <v>0</v>
      </c>
      <c r="K139" s="171">
        <f t="shared" si="30"/>
        <v>0</v>
      </c>
      <c r="L139" s="171">
        <f>IF('Indicator Data'!V141="No data","x",IF('Indicator Data'!V141&gt;L$195,10,IF('Indicator Data'!V141&lt;L$194,0,10-(L$195-'Indicator Data'!V141)/(L$195-L$194)*10)))</f>
        <v>0</v>
      </c>
      <c r="M139" s="169">
        <f t="shared" si="31"/>
        <v>0</v>
      </c>
      <c r="N139" s="161">
        <f t="shared" si="32"/>
        <v>2.096261148734877</v>
      </c>
      <c r="O139" s="175">
        <f>IF('Indicator Data'!AH141="No data",0,('Indicator Data'!AH141)/1000)</f>
        <v>0.29414000000000001</v>
      </c>
      <c r="P139" s="171">
        <f t="shared" si="33"/>
        <v>0</v>
      </c>
      <c r="Q139" s="176">
        <f>O139*1000/'Indicator Data'!AZ141</f>
        <v>3.6464679072641247E-5</v>
      </c>
      <c r="R139" s="171">
        <f t="shared" si="34"/>
        <v>0</v>
      </c>
      <c r="S139" s="165">
        <f t="shared" si="35"/>
        <v>0</v>
      </c>
      <c r="T139" s="171">
        <f>IF('Indicator Data'!Z141="No data","x",IF('Indicator Data'!Z141&gt;T$195,10,IF('Indicator Data'!Z141&lt;T$194,0,10-(T$195-'Indicator Data'!Z141)/(T$195-T$194)*10)))</f>
        <v>1.2508248378127362E-2</v>
      </c>
      <c r="U139" s="171">
        <f>IF('Indicator Data'!Y141="No data","x",IF('Indicator Data'!Y141&gt;U$195,10,IF('Indicator Data'!Y141&lt;U$194,0,10-(U$195-'Indicator Data'!Y141)/(U$195-U$194)*10)))</f>
        <v>0.30046527777777676</v>
      </c>
      <c r="V139" s="171">
        <f>IF('Indicator Data'!AB141="No data","x",IF('Indicator Data'!AB141&gt;V$195,10,IF('Indicator Data'!AB141&lt;V$194,0,10-(V$195-'Indicator Data'!AB141)/(V$195-V$194)*10)))</f>
        <v>0</v>
      </c>
      <c r="W139" s="169">
        <f t="shared" si="36"/>
        <v>0.1043245087186347</v>
      </c>
      <c r="X139" s="84" t="s">
        <v>943</v>
      </c>
      <c r="Y139" s="84" t="s">
        <v>944</v>
      </c>
      <c r="Z139" s="85" t="s">
        <v>945</v>
      </c>
      <c r="AA139" s="175">
        <f>('Indicator Data'!AG141+'Indicator Data'!AF141*0.5+'Indicator Data'!AE141*0.25)/1000</f>
        <v>7.7499999999999999E-2</v>
      </c>
      <c r="AB139" s="177">
        <f>AA139*1000/'Indicator Data'!AX141</f>
        <v>2.0113818258026547E-6</v>
      </c>
      <c r="AC139" s="169">
        <f t="shared" si="37"/>
        <v>2.0113818258060689E-4</v>
      </c>
      <c r="AD139" s="171">
        <f>IF('Indicator Data'!AI141="No data","x",IF('Indicator Data'!AI141&lt;$AD$194,10,IF('Indicator Data'!AI141&gt;$AD$195,0,($AD$195-'Indicator Data'!AI141)/($AD$195-$AD$194)*10)))</f>
        <v>1.4666666666666668</v>
      </c>
      <c r="AE139" s="171">
        <f>IF('Indicator Data'!AJ141="No data","x",IF('Indicator Data'!AJ141&gt;$AE$195,10,IF('Indicator Data'!AJ141&lt;$AE$194,0,10-($AE$195-'Indicator Data'!AJ141)/($AE$195-$AE$194)*10)))</f>
        <v>0</v>
      </c>
      <c r="AF139" s="178">
        <f>IF('Indicator Data'!AK141="No data","x",IF('Indicator Data'!AK141&gt;$AF$195,10,IF('Indicator Data'!AK141&lt;$AF$194,0,10-($AF$195-'Indicator Data'!AK141)/($AF$195-$AF$194)*10)))</f>
        <v>2.0666666666666664</v>
      </c>
      <c r="AG139" s="178">
        <f>IF('Indicator Data'!AL141="No data","x",IF('Indicator Data'!AL141&gt;$AG$195,10,IF('Indicator Data'!AL141&lt;$AG$194,0,10-($AG$195-'Indicator Data'!AL141)/($AG$195-$AG$194)*10)))</f>
        <v>0.72000000000000064</v>
      </c>
      <c r="AH139" s="171">
        <f t="shared" si="38"/>
        <v>1.7973333333333334</v>
      </c>
      <c r="AI139" s="169">
        <f t="shared" si="39"/>
        <v>1.0880000000000001</v>
      </c>
      <c r="AJ139" s="167">
        <f t="shared" si="40"/>
        <v>0.40896424160583639</v>
      </c>
      <c r="AK139" s="163">
        <f t="shared" si="41"/>
        <v>0.20639914817953314</v>
      </c>
    </row>
    <row r="140" spans="1:37" s="104" customFormat="1" x14ac:dyDescent="0.2">
      <c r="A140" s="65" t="s">
        <v>257</v>
      </c>
      <c r="B140" s="69" t="s">
        <v>256</v>
      </c>
      <c r="C140" s="171">
        <f>IF('Indicator Data'!Q142="No data",IF((0.1284*LN('Indicator Data'!AW142)-0.4735)&gt;C$195,0,IF((0.1284*LN('Indicator Data'!AW142)-0.4735)&lt;C$194,10,(C$195-(0.1284*LN('Indicator Data'!AW142)-0.4735))/(C$195-C$194)*10)),IF('Indicator Data'!Q142&gt;C$195,0,IF('Indicator Data'!Q142&lt;C$194,10,(C$195-'Indicator Data'!Q142)/(C$195-C$194)*10)))</f>
        <v>6.2361791218803582</v>
      </c>
      <c r="D140" s="171">
        <f>IF('Indicator Data'!R142="No data","x",IF('Indicator Data'!R142&gt;D$195,10,IF('Indicator Data'!R142&lt;D$194,0,10-(D$195-'Indicator Data'!R142)/(D$195-D$194)*10)))</f>
        <v>1.1167092513293237</v>
      </c>
      <c r="E140" s="169">
        <f t="shared" si="28"/>
        <v>4.1309943972246179</v>
      </c>
      <c r="F140" s="171">
        <f>IF('Indicator Data'!AC142="No data","x",IF('Indicator Data'!AC142&gt;F$195,10,IF('Indicator Data'!AC142&lt;F$194,0,10-(F$195-'Indicator Data'!AC142)/(F$195-F$194)*10)))</f>
        <v>6.1431197169288083</v>
      </c>
      <c r="G140" s="171" t="str">
        <f>IF('Indicator Data'!AD142="No data","x",IF('Indicator Data'!AD142&gt;G$195,10,IF('Indicator Data'!AD142&lt;G$194,0,10-(G$195-'Indicator Data'!AD142)/(G$195-G$194)*10)))</f>
        <v>x</v>
      </c>
      <c r="H140" s="169">
        <f t="shared" si="29"/>
        <v>6.1431197169288083</v>
      </c>
      <c r="I140" s="174">
        <f>SUM(IF('Indicator Data'!S142="No data",0,'Indicator Data'!S142/1000000),SUM('Indicator Data'!T142:U142))</f>
        <v>0</v>
      </c>
      <c r="J140" s="174">
        <f>I140/'Indicator Data'!AX142*1000000</f>
        <v>0</v>
      </c>
      <c r="K140" s="171">
        <f t="shared" si="30"/>
        <v>0</v>
      </c>
      <c r="L140" s="171">
        <f>IF('Indicator Data'!V142="No data","x",IF('Indicator Data'!V142&gt;L$195,10,IF('Indicator Data'!V142&lt;L$194,0,10-(L$195-'Indicator Data'!V142)/(L$195-L$194)*10)))</f>
        <v>0</v>
      </c>
      <c r="M140" s="169">
        <f t="shared" si="31"/>
        <v>0</v>
      </c>
      <c r="N140" s="161">
        <f t="shared" si="32"/>
        <v>3.601277127844511</v>
      </c>
      <c r="O140" s="175">
        <f>IF('Indicator Data'!AH142="No data",0,('Indicator Data'!AH142)/1000)</f>
        <v>0</v>
      </c>
      <c r="P140" s="171">
        <f t="shared" si="33"/>
        <v>0</v>
      </c>
      <c r="Q140" s="176">
        <f>O140*1000/'Indicator Data'!AZ142</f>
        <v>0</v>
      </c>
      <c r="R140" s="171">
        <f t="shared" si="34"/>
        <v>0</v>
      </c>
      <c r="S140" s="165">
        <f t="shared" si="35"/>
        <v>0</v>
      </c>
      <c r="T140" s="171">
        <f>IF('Indicator Data'!Z142="No data","x",IF('Indicator Data'!Z142&gt;T$195,10,IF('Indicator Data'!Z142&lt;T$194,0,10-(T$195-'Indicator Data'!Z142)/(T$195-T$194)*10)))</f>
        <v>0.21946231078158718</v>
      </c>
      <c r="U140" s="171">
        <f>IF('Indicator Data'!Y142="No data","x",IF('Indicator Data'!Y142&gt;U$195,10,IF('Indicator Data'!Y142&lt;U$194,0,10-(U$195-'Indicator Data'!Y142)/(U$195-U$194)*10)))</f>
        <v>0.36946593137254879</v>
      </c>
      <c r="V140" s="171">
        <f>IF('Indicator Data'!AB142="No data","x",IF('Indicator Data'!AB142&gt;V$195,10,IF('Indicator Data'!AB142&lt;V$194,0,10-(V$195-'Indicator Data'!AB142)/(V$195-V$194)*10)))</f>
        <v>0</v>
      </c>
      <c r="W140" s="169">
        <f t="shared" si="36"/>
        <v>0.19630941405137867</v>
      </c>
      <c r="X140" s="84" t="s">
        <v>943</v>
      </c>
      <c r="Y140" s="84" t="s">
        <v>944</v>
      </c>
      <c r="Z140" s="85" t="s">
        <v>945</v>
      </c>
      <c r="AA140" s="175">
        <f>('Indicator Data'!AG142+'Indicator Data'!AF142*0.5+'Indicator Data'!AE142*0.25)/1000</f>
        <v>5.3999999999999999E-2</v>
      </c>
      <c r="AB140" s="177">
        <f>AA140*1000/'Indicator Data'!AX142</f>
        <v>5.1626196508807146E-6</v>
      </c>
      <c r="AC140" s="169">
        <f t="shared" si="37"/>
        <v>5.1626196508713917E-4</v>
      </c>
      <c r="AD140" s="171">
        <f>IF('Indicator Data'!AI142="No data","x",IF('Indicator Data'!AI142&lt;$AD$194,10,IF('Indicator Data'!AI142&gt;$AD$195,0,($AD$195-'Indicator Data'!AI142)/($AD$195-$AD$194)*10)))</f>
        <v>2</v>
      </c>
      <c r="AE140" s="171">
        <f>IF('Indicator Data'!AJ142="No data","x",IF('Indicator Data'!AJ142&gt;$AE$195,10,IF('Indicator Data'!AJ142&lt;$AE$194,0,10-($AE$195-'Indicator Data'!AJ142)/($AE$195-$AE$194)*10)))</f>
        <v>0</v>
      </c>
      <c r="AF140" s="178">
        <f>IF('Indicator Data'!AK142="No data","x",IF('Indicator Data'!AK142&gt;$AF$195,10,IF('Indicator Data'!AK142&lt;$AF$194,0,10-($AF$195-'Indicator Data'!AK142)/($AF$195-$AF$194)*10)))</f>
        <v>0.2666666666666675</v>
      </c>
      <c r="AG140" s="178">
        <f>IF('Indicator Data'!AL142="No data","x",IF('Indicator Data'!AL142&gt;$AG$195,10,IF('Indicator Data'!AL142&lt;$AG$194,0,10-($AG$195-'Indicator Data'!AL142)/($AG$195-$AG$194)*10)))</f>
        <v>1</v>
      </c>
      <c r="AH140" s="171">
        <f t="shared" si="38"/>
        <v>0.413333333333334</v>
      </c>
      <c r="AI140" s="169">
        <f t="shared" si="39"/>
        <v>0.80444444444444463</v>
      </c>
      <c r="AJ140" s="167">
        <f t="shared" si="40"/>
        <v>0.3392569769822984</v>
      </c>
      <c r="AK140" s="163">
        <f t="shared" si="41"/>
        <v>0.17094346353884798</v>
      </c>
    </row>
    <row r="141" spans="1:37" s="104" customFormat="1" x14ac:dyDescent="0.2">
      <c r="A141" s="65" t="s">
        <v>259</v>
      </c>
      <c r="B141" s="69" t="s">
        <v>258</v>
      </c>
      <c r="C141" s="171">
        <f>IF('Indicator Data'!Q143="No data",IF((0.1284*LN('Indicator Data'!AW143)-0.4735)&gt;C$195,0,IF((0.1284*LN('Indicator Data'!AW143)-0.4735)&lt;C$194,10,(C$195-(0.1284*LN('Indicator Data'!AW143)-0.4735))/(C$195-C$194)*10)),IF('Indicator Data'!Q143&gt;C$195,0,IF('Indicator Data'!Q143&lt;C$194,10,(C$195-'Indicator Data'!Q143)/(C$195-C$194)*10)))</f>
        <v>4.5385975075086531</v>
      </c>
      <c r="D141" s="171" t="str">
        <f>IF('Indicator Data'!R143="No data","x",IF('Indicator Data'!R143&gt;D$195,10,IF('Indicator Data'!R143&lt;D$194,0,10-(D$195-'Indicator Data'!R143)/(D$195-D$194)*10)))</f>
        <v>x</v>
      </c>
      <c r="E141" s="169">
        <f t="shared" si="28"/>
        <v>4.5385975075086531</v>
      </c>
      <c r="F141" s="171">
        <f>IF('Indicator Data'!AC143="No data","x",IF('Indicator Data'!AC143&gt;F$195,10,IF('Indicator Data'!AC143&lt;F$194,0,10-(F$195-'Indicator Data'!AC143)/(F$195-F$194)*10)))</f>
        <v>7.9401913275278471</v>
      </c>
      <c r="G141" s="171">
        <f>IF('Indicator Data'!AD143="No data","x",IF('Indicator Data'!AD143&gt;G$195,10,IF('Indicator Data'!AD143&lt;G$194,0,10-(G$195-'Indicator Data'!AD143)/(G$195-G$194)*10)))</f>
        <v>4.0250000000000004</v>
      </c>
      <c r="H141" s="169">
        <f t="shared" si="29"/>
        <v>5.9825956637639237</v>
      </c>
      <c r="I141" s="174">
        <f>SUM(IF('Indicator Data'!S143="No data",0,'Indicator Data'!S143/1000000),SUM('Indicator Data'!T143:U143))</f>
        <v>0</v>
      </c>
      <c r="J141" s="174">
        <f>I141/'Indicator Data'!AX143*1000000</f>
        <v>0</v>
      </c>
      <c r="K141" s="171">
        <f t="shared" si="30"/>
        <v>0</v>
      </c>
      <c r="L141" s="171">
        <f>IF('Indicator Data'!V143="No data","x",IF('Indicator Data'!V143&gt;L$195,10,IF('Indicator Data'!V143&lt;L$194,0,10-(L$195-'Indicator Data'!V143)/(L$195-L$194)*10)))</f>
        <v>0</v>
      </c>
      <c r="M141" s="169">
        <f t="shared" si="31"/>
        <v>0</v>
      </c>
      <c r="N141" s="161">
        <f t="shared" si="32"/>
        <v>3.7649476696953075</v>
      </c>
      <c r="O141" s="175">
        <f>IF('Indicator Data'!AH143="No data",0,('Indicator Data'!AH143)/1000)</f>
        <v>8.045999999999999E-2</v>
      </c>
      <c r="P141" s="171">
        <f t="shared" si="33"/>
        <v>0</v>
      </c>
      <c r="Q141" s="176">
        <f>O141*1000/'Indicator Data'!AZ143</f>
        <v>1.9882867521684331E-3</v>
      </c>
      <c r="R141" s="171">
        <f t="shared" si="34"/>
        <v>3.7790941354763028</v>
      </c>
      <c r="S141" s="165">
        <f t="shared" si="35"/>
        <v>1.8895470677381514</v>
      </c>
      <c r="T141" s="171">
        <f>IF('Indicator Data'!Z143="No data","x",IF('Indicator Data'!Z143&gt;T$195,10,IF('Indicator Data'!Z143&lt;T$194,0,10-(T$195-'Indicator Data'!Z143)/(T$195-T$194)*10)))</f>
        <v>5.5683441458143079E-3</v>
      </c>
      <c r="U141" s="171">
        <f>IF('Indicator Data'!Y143="No data","x",IF('Indicator Data'!Y143&gt;U$195,10,IF('Indicator Data'!Y143&lt;U$194,0,10-(U$195-'Indicator Data'!Y143)/(U$195-U$194)*10)))</f>
        <v>0.39113611111111268</v>
      </c>
      <c r="V141" s="171">
        <f>IF('Indicator Data'!AB143="No data","x",IF('Indicator Data'!AB143&gt;V$195,10,IF('Indicator Data'!AB143&lt;V$194,0,10-(V$195-'Indicator Data'!AB143)/(V$195-V$194)*10)))</f>
        <v>0</v>
      </c>
      <c r="W141" s="169">
        <f t="shared" si="36"/>
        <v>0.13223481841897566</v>
      </c>
      <c r="X141" s="84" t="s">
        <v>943</v>
      </c>
      <c r="Y141" s="84" t="s">
        <v>944</v>
      </c>
      <c r="Z141" s="85" t="s">
        <v>945</v>
      </c>
      <c r="AA141" s="175">
        <f>('Indicator Data'!AG143+'Indicator Data'!AF143*0.5+'Indicator Data'!AE143*0.25)/1000</f>
        <v>0</v>
      </c>
      <c r="AB141" s="177">
        <f>AA141*1000/'Indicator Data'!AX143</f>
        <v>0</v>
      </c>
      <c r="AC141" s="169">
        <f t="shared" si="37"/>
        <v>0</v>
      </c>
      <c r="AD141" s="171">
        <f>IF('Indicator Data'!AI143="No data","x",IF('Indicator Data'!AI143&lt;$AD$194,10,IF('Indicator Data'!AI143&gt;$AD$195,0,($AD$195-'Indicator Data'!AI143)/($AD$195-$AD$194)*10)))</f>
        <v>2.6666666666666665</v>
      </c>
      <c r="AE141" s="171">
        <f>IF('Indicator Data'!AJ143="No data","x",IF('Indicator Data'!AJ143&gt;$AE$195,10,IF('Indicator Data'!AJ143&lt;$AE$194,0,10-($AE$195-'Indicator Data'!AJ143)/($AE$195-$AE$194)*10)))</f>
        <v>0</v>
      </c>
      <c r="AF141" s="178">
        <f>IF('Indicator Data'!AK143="No data","x",IF('Indicator Data'!AK143&gt;$AF$195,10,IF('Indicator Data'!AK143&lt;$AF$194,0,10-($AF$195-'Indicator Data'!AK143)/($AF$195-$AF$194)*10)))</f>
        <v>0</v>
      </c>
      <c r="AG141" s="178">
        <f>IF('Indicator Data'!AL143="No data","x",IF('Indicator Data'!AL143&gt;$AG$195,10,IF('Indicator Data'!AL143&lt;$AG$194,0,10-($AG$195-'Indicator Data'!AL143)/($AG$195-$AG$194)*10)))</f>
        <v>0.99000000000000021</v>
      </c>
      <c r="AH141" s="171">
        <f t="shared" si="38"/>
        <v>0.19800000000000006</v>
      </c>
      <c r="AI141" s="169">
        <f t="shared" si="39"/>
        <v>0.95488888888888879</v>
      </c>
      <c r="AJ141" s="167">
        <f t="shared" si="40"/>
        <v>0.37082479517465766</v>
      </c>
      <c r="AK141" s="163">
        <f t="shared" si="41"/>
        <v>1.1591144216738494</v>
      </c>
    </row>
    <row r="142" spans="1:37" s="104" customFormat="1" x14ac:dyDescent="0.2">
      <c r="A142" s="65" t="s">
        <v>261</v>
      </c>
      <c r="B142" s="69" t="s">
        <v>260</v>
      </c>
      <c r="C142" s="171">
        <f>IF('Indicator Data'!Q144="No data",IF((0.1284*LN('Indicator Data'!AW144)-0.4735)&gt;C$195,0,IF((0.1284*LN('Indicator Data'!AW144)-0.4735)&lt;C$194,10,(C$195-(0.1284*LN('Indicator Data'!AW144)-0.4735))/(C$195-C$194)*10)),IF('Indicator Data'!Q144&gt;C$195,0,IF('Indicator Data'!Q144&lt;C$194,10,(C$195-'Indicator Data'!Q144)/(C$195-C$194)*10)))</f>
        <v>4.8564017615064747</v>
      </c>
      <c r="D142" s="171">
        <f>IF('Indicator Data'!R144="No data","x",IF('Indicator Data'!R144&gt;D$195,10,IF('Indicator Data'!R144&lt;D$194,0,10-(D$195-'Indicator Data'!R144)/(D$195-D$194)*10)))</f>
        <v>1.101430787513447</v>
      </c>
      <c r="E142" s="169">
        <f t="shared" si="28"/>
        <v>3.1986120680426144</v>
      </c>
      <c r="F142" s="171">
        <f>IF('Indicator Data'!AC144="No data","x",IF('Indicator Data'!AC144&gt;F$195,10,IF('Indicator Data'!AC144&lt;F$194,0,10-(F$195-'Indicator Data'!AC144)/(F$195-F$194)*10)))</f>
        <v>1.8381417058145963</v>
      </c>
      <c r="G142" s="171">
        <f>IF('Indicator Data'!AD144="No data","x",IF('Indicator Data'!AD144&gt;G$195,10,IF('Indicator Data'!AD144&lt;G$194,0,10-(G$195-'Indicator Data'!AD144)/(G$195-G$194)*10)))</f>
        <v>0.59999999999999964</v>
      </c>
      <c r="H142" s="169">
        <f t="shared" si="29"/>
        <v>1.219070852907298</v>
      </c>
      <c r="I142" s="174">
        <f>SUM(IF('Indicator Data'!S144="No data",0,'Indicator Data'!S144/1000000),SUM('Indicator Data'!T144:U144))</f>
        <v>0.19896900000000001</v>
      </c>
      <c r="J142" s="174">
        <f>I142/'Indicator Data'!AX144*1000000</f>
        <v>9.9665986778624538E-3</v>
      </c>
      <c r="K142" s="171">
        <f t="shared" si="30"/>
        <v>1.9933197355648247E-4</v>
      </c>
      <c r="L142" s="171">
        <f>IF('Indicator Data'!V144="No data","x",IF('Indicator Data'!V144&gt;L$195,10,IF('Indicator Data'!V144&lt;L$194,0,10-(L$195-'Indicator Data'!V144)/(L$195-L$194)*10)))</f>
        <v>0</v>
      </c>
      <c r="M142" s="169">
        <f t="shared" si="31"/>
        <v>9.9665986778241233E-5</v>
      </c>
      <c r="N142" s="161">
        <f t="shared" si="32"/>
        <v>1.9040986637448263</v>
      </c>
      <c r="O142" s="175">
        <f>IF('Indicator Data'!AH144="No data",0,('Indicator Data'!AH144)/1000)</f>
        <v>0</v>
      </c>
      <c r="P142" s="171">
        <f t="shared" si="33"/>
        <v>0</v>
      </c>
      <c r="Q142" s="176">
        <f>O142*1000/'Indicator Data'!AZ144</f>
        <v>0</v>
      </c>
      <c r="R142" s="171">
        <f t="shared" si="34"/>
        <v>0</v>
      </c>
      <c r="S142" s="165">
        <f t="shared" si="35"/>
        <v>0</v>
      </c>
      <c r="T142" s="171">
        <f>IF('Indicator Data'!Z144="No data","x",IF('Indicator Data'!Z144&gt;T$195,10,IF('Indicator Data'!Z144&lt;T$194,0,10-(T$195-'Indicator Data'!Z144)/(T$195-T$194)*10)))</f>
        <v>1.9978747296880428E-2</v>
      </c>
      <c r="U142" s="171">
        <f>IF('Indicator Data'!Y144="No data","x",IF('Indicator Data'!Y144&gt;U$195,10,IF('Indicator Data'!Y144&lt;U$194,0,10-(U$195-'Indicator Data'!Y144)/(U$195-U$194)*10)))</f>
        <v>0.40354910130719013</v>
      </c>
      <c r="V142" s="171">
        <f>IF('Indicator Data'!AB144="No data","x",IF('Indicator Data'!AB144&gt;V$195,10,IF('Indicator Data'!AB144&lt;V$194,0,10-(V$195-'Indicator Data'!AB144)/(V$195-V$194)*10)))</f>
        <v>0</v>
      </c>
      <c r="W142" s="169">
        <f t="shared" si="36"/>
        <v>0.14117594953469018</v>
      </c>
      <c r="X142" s="84" t="s">
        <v>943</v>
      </c>
      <c r="Y142" s="84" t="s">
        <v>944</v>
      </c>
      <c r="Z142" s="85" t="s">
        <v>945</v>
      </c>
      <c r="AA142" s="175">
        <f>('Indicator Data'!AG144+'Indicator Data'!AF144*0.5+'Indicator Data'!AE144*0.25)/1000</f>
        <v>2.16425</v>
      </c>
      <c r="AB142" s="177">
        <f>AA142*1000/'Indicator Data'!AX144</f>
        <v>1.0840990902383696E-4</v>
      </c>
      <c r="AC142" s="169">
        <f t="shared" si="37"/>
        <v>1.0840990902384107E-2</v>
      </c>
      <c r="AD142" s="171">
        <f>IF('Indicator Data'!AI144="No data","x",IF('Indicator Data'!AI144&lt;$AD$194,10,IF('Indicator Data'!AI144&gt;$AD$195,0,($AD$195-'Indicator Data'!AI144)/($AD$195-$AD$194)*10)))</f>
        <v>1.8666666666666667</v>
      </c>
      <c r="AE142" s="171">
        <f>IF('Indicator Data'!AJ144="No data","x",IF('Indicator Data'!AJ144&gt;$AE$195,10,IF('Indicator Data'!AJ144&lt;$AE$194,0,10-($AE$195-'Indicator Data'!AJ144)/($AE$195-$AE$194)*10)))</f>
        <v>0</v>
      </c>
      <c r="AF142" s="178">
        <f>IF('Indicator Data'!AK144="No data","x",IF('Indicator Data'!AK144&gt;$AF$195,10,IF('Indicator Data'!AK144&lt;$AF$194,0,10-($AF$195-'Indicator Data'!AK144)/($AF$195-$AF$194)*10)))</f>
        <v>2.2000000000000011</v>
      </c>
      <c r="AG142" s="178">
        <f>IF('Indicator Data'!AL144="No data","x",IF('Indicator Data'!AL144&gt;$AG$195,10,IF('Indicator Data'!AL144&lt;$AG$194,0,10-($AG$195-'Indicator Data'!AL144)/($AG$195-$AG$194)*10)))</f>
        <v>0.58000000000000007</v>
      </c>
      <c r="AH142" s="171">
        <f t="shared" si="38"/>
        <v>1.876000000000001</v>
      </c>
      <c r="AI142" s="169">
        <f t="shared" si="39"/>
        <v>1.2475555555555558</v>
      </c>
      <c r="AJ142" s="167">
        <f t="shared" si="40"/>
        <v>0.48134519003907922</v>
      </c>
      <c r="AK142" s="163">
        <f t="shared" si="41"/>
        <v>0.24333717924568571</v>
      </c>
    </row>
    <row r="143" spans="1:37" s="104" customFormat="1" x14ac:dyDescent="0.2">
      <c r="A143" s="65" t="s">
        <v>378</v>
      </c>
      <c r="B143" s="69" t="s">
        <v>262</v>
      </c>
      <c r="C143" s="171">
        <f>IF('Indicator Data'!Q145="No data",IF((0.1284*LN('Indicator Data'!AW145)-0.4735)&gt;C$195,0,IF((0.1284*LN('Indicator Data'!AW145)-0.4735)&lt;C$194,10,(C$195-(0.1284*LN('Indicator Data'!AW145)-0.4735))/(C$195-C$194)*10)),IF('Indicator Data'!Q145&gt;C$195,0,IF('Indicator Data'!Q145&lt;C$194,10,(C$195-'Indicator Data'!Q145)/(C$195-C$194)*10)))</f>
        <v>5.6520064281609619</v>
      </c>
      <c r="D143" s="171">
        <f>IF('Indicator Data'!R145="No data","x",IF('Indicator Data'!R145&gt;D$195,10,IF('Indicator Data'!R145&lt;D$194,0,10-(D$195-'Indicator Data'!R145)/(D$195-D$194)*10)))</f>
        <v>1.4076222300093839</v>
      </c>
      <c r="E143" s="169">
        <f t="shared" si="28"/>
        <v>3.8328996830350386</v>
      </c>
      <c r="F143" s="171">
        <f>IF('Indicator Data'!AC145="No data","x",IF('Indicator Data'!AC145&gt;F$195,10,IF('Indicator Data'!AC145&lt;F$194,0,10-(F$195-'Indicator Data'!AC145)/(F$195-F$194)*10)))</f>
        <v>1.2850229621700269</v>
      </c>
      <c r="G143" s="171">
        <f>IF('Indicator Data'!AD145="No data","x",IF('Indicator Data'!AD145&gt;G$195,10,IF('Indicator Data'!AD145&lt;G$194,0,10-(G$195-'Indicator Data'!AD145)/(G$195-G$194)*10)))</f>
        <v>3.7774999999999999</v>
      </c>
      <c r="H143" s="169">
        <f t="shared" si="29"/>
        <v>2.5312614810850134</v>
      </c>
      <c r="I143" s="174">
        <f>SUM(IF('Indicator Data'!S145="No data",0,'Indicator Data'!S145/1000000),SUM('Indicator Data'!T145:U145))</f>
        <v>3.600619</v>
      </c>
      <c r="J143" s="174">
        <f>I143/'Indicator Data'!AX145*1000000</f>
        <v>2.5091445907393595E-2</v>
      </c>
      <c r="K143" s="171">
        <f t="shared" si="30"/>
        <v>5.0182891814820607E-4</v>
      </c>
      <c r="L143" s="171">
        <f>IF('Indicator Data'!V145="No data","x",IF('Indicator Data'!V145&gt;L$195,10,IF('Indicator Data'!V145&lt;L$194,0,10-(L$195-'Indicator Data'!V145)/(L$195-L$194)*10)))</f>
        <v>0</v>
      </c>
      <c r="M143" s="169">
        <f t="shared" si="31"/>
        <v>2.5091445907410304E-4</v>
      </c>
      <c r="N143" s="161">
        <f t="shared" si="32"/>
        <v>2.5493279404035407</v>
      </c>
      <c r="O143" s="175">
        <f>IF('Indicator Data'!AH145="No data",0,('Indicator Data'!AH145)/1000)</f>
        <v>0</v>
      </c>
      <c r="P143" s="171">
        <f t="shared" si="33"/>
        <v>0</v>
      </c>
      <c r="Q143" s="176">
        <f>O143*1000/'Indicator Data'!AZ145</f>
        <v>0</v>
      </c>
      <c r="R143" s="171">
        <f t="shared" si="34"/>
        <v>0</v>
      </c>
      <c r="S143" s="165">
        <f t="shared" si="35"/>
        <v>0</v>
      </c>
      <c r="T143" s="171">
        <f>IF('Indicator Data'!Z145="No data","x",IF('Indicator Data'!Z145&gt;T$195,10,IF('Indicator Data'!Z145&lt;T$194,0,10-(T$195-'Indicator Data'!Z145)/(T$195-T$194)*10)))</f>
        <v>0.81592832869941212</v>
      </c>
      <c r="U143" s="171">
        <f>IF('Indicator Data'!Y145="No data","x",IF('Indicator Data'!Y145&gt;U$195,10,IF('Indicator Data'!Y145&lt;U$194,0,10-(U$195-'Indicator Data'!Y145)/(U$195-U$194)*10)))</f>
        <v>0.4676413398692798</v>
      </c>
      <c r="V143" s="171">
        <f>IF('Indicator Data'!AB145="No data","x",IF('Indicator Data'!AB145&gt;V$195,10,IF('Indicator Data'!AB145&lt;V$194,0,10-(V$195-'Indicator Data'!AB145)/(V$195-V$194)*10)))</f>
        <v>0</v>
      </c>
      <c r="W143" s="169">
        <f t="shared" si="36"/>
        <v>0.42785655618956397</v>
      </c>
      <c r="X143" s="84" t="s">
        <v>943</v>
      </c>
      <c r="Y143" s="84" t="s">
        <v>944</v>
      </c>
      <c r="Z143" s="85" t="s">
        <v>945</v>
      </c>
      <c r="AA143" s="175">
        <f>('Indicator Data'!AG145+'Indicator Data'!AF145*0.5+'Indicator Data'!AE145*0.25)/1000</f>
        <v>16.749749999999999</v>
      </c>
      <c r="AB143" s="177">
        <f>AA143*1000/'Indicator Data'!AX145</f>
        <v>1.1672310957848245E-4</v>
      </c>
      <c r="AC143" s="169">
        <f t="shared" si="37"/>
        <v>1.1672310957848708E-2</v>
      </c>
      <c r="AD143" s="171">
        <f>IF('Indicator Data'!AI145="No data","x",IF('Indicator Data'!AI145&lt;$AD$194,10,IF('Indicator Data'!AI145&gt;$AD$195,0,($AD$195-'Indicator Data'!AI145)/($AD$195-$AD$194)*10)))</f>
        <v>1.8666666666666667</v>
      </c>
      <c r="AE143" s="171">
        <f>IF('Indicator Data'!AJ145="No data","x",IF('Indicator Data'!AJ145&gt;$AE$195,10,IF('Indicator Data'!AJ145&lt;$AE$194,0,10-($AE$195-'Indicator Data'!AJ145)/($AE$195-$AE$194)*10)))</f>
        <v>0</v>
      </c>
      <c r="AF143" s="178">
        <f>IF('Indicator Data'!AK145="No data","x",IF('Indicator Data'!AK145&gt;$AF$195,10,IF('Indicator Data'!AK145&lt;$AF$194,0,10-($AF$195-'Indicator Data'!AK145)/($AF$195-$AF$194)*10)))</f>
        <v>4.1333333333333346</v>
      </c>
      <c r="AG143" s="178">
        <f>IF('Indicator Data'!AL145="No data","x",IF('Indicator Data'!AL145&gt;$AG$195,10,IF('Indicator Data'!AL145&lt;$AG$194,0,10-($AG$195-'Indicator Data'!AL145)/($AG$195-$AG$194)*10)))</f>
        <v>0.55999999999999872</v>
      </c>
      <c r="AH143" s="171">
        <f t="shared" si="38"/>
        <v>3.4186666666666676</v>
      </c>
      <c r="AI143" s="169">
        <f t="shared" si="39"/>
        <v>1.7617777777777779</v>
      </c>
      <c r="AJ143" s="167">
        <f t="shared" si="40"/>
        <v>0.76139556111977114</v>
      </c>
      <c r="AK143" s="163">
        <f t="shared" si="41"/>
        <v>0.38745317902710458</v>
      </c>
    </row>
    <row r="144" spans="1:37" s="104" customFormat="1" x14ac:dyDescent="0.2">
      <c r="A144" s="65" t="s">
        <v>264</v>
      </c>
      <c r="B144" s="69" t="s">
        <v>263</v>
      </c>
      <c r="C144" s="171">
        <f>IF('Indicator Data'!Q146="No data",IF((0.1284*LN('Indicator Data'!AW146)-0.4735)&gt;C$195,0,IF((0.1284*LN('Indicator Data'!AW146)-0.4735)&lt;C$194,10,(C$195-(0.1284*LN('Indicator Data'!AW146)-0.4735))/(C$195-C$194)*10)),IF('Indicator Data'!Q146&gt;C$195,0,IF('Indicator Data'!Q146&lt;C$194,10,(C$195-'Indicator Data'!Q146)/(C$195-C$194)*10)))</f>
        <v>10</v>
      </c>
      <c r="D144" s="171">
        <f>IF('Indicator Data'!R146="No data","x",IF('Indicator Data'!R146&gt;D$195,10,IF('Indicator Data'!R146&lt;D$194,0,10-(D$195-'Indicator Data'!R146)/(D$195-D$194)*10)))</f>
        <v>10</v>
      </c>
      <c r="E144" s="169">
        <f t="shared" si="28"/>
        <v>10</v>
      </c>
      <c r="F144" s="171">
        <f>IF('Indicator Data'!AC146="No data","x",IF('Indicator Data'!AC146&gt;F$195,10,IF('Indicator Data'!AC146&lt;F$194,0,10-(F$195-'Indicator Data'!AC146)/(F$195-F$194)*10)))</f>
        <v>10</v>
      </c>
      <c r="G144" s="171">
        <f>IF('Indicator Data'!AD146="No data","x",IF('Indicator Data'!AD146&gt;G$195,10,IF('Indicator Data'!AD146&lt;G$194,0,10-(G$195-'Indicator Data'!AD146)/(G$195-G$194)*10)))</f>
        <v>6.4499999999999993</v>
      </c>
      <c r="H144" s="169">
        <f t="shared" si="29"/>
        <v>8.2249999999999996</v>
      </c>
      <c r="I144" s="174">
        <f>SUM(IF('Indicator Data'!S146="No data",0,'Indicator Data'!S146/1000000),SUM('Indicator Data'!T146:U146))</f>
        <v>2178.414593</v>
      </c>
      <c r="J144" s="174">
        <f>I144/'Indicator Data'!AX146*1000000</f>
        <v>184.97945259219995</v>
      </c>
      <c r="K144" s="171">
        <f t="shared" si="30"/>
        <v>3.6995890518439989</v>
      </c>
      <c r="L144" s="171">
        <f>IF('Indicator Data'!V146="No data","x",IF('Indicator Data'!V146&gt;L$195,10,IF('Indicator Data'!V146&lt;L$194,0,10-(L$195-'Indicator Data'!V146)/(L$195-L$194)*10)))</f>
        <v>8.3007036276139807</v>
      </c>
      <c r="M144" s="169">
        <f t="shared" si="31"/>
        <v>6.0001463397289898</v>
      </c>
      <c r="N144" s="161">
        <f t="shared" si="32"/>
        <v>8.5562865849322485</v>
      </c>
      <c r="O144" s="175">
        <f>IF('Indicator Data'!AH146="No data",0,('Indicator Data'!AH146)/1000)</f>
        <v>3.2595999999999998</v>
      </c>
      <c r="P144" s="171">
        <f t="shared" si="33"/>
        <v>1.7105476971066622</v>
      </c>
      <c r="Q144" s="176">
        <f>O144*1000/'Indicator Data'!AZ146</f>
        <v>6.864844942873689E-3</v>
      </c>
      <c r="R144" s="171">
        <f t="shared" si="34"/>
        <v>5.1299980399711229</v>
      </c>
      <c r="S144" s="165">
        <f t="shared" si="35"/>
        <v>3.4202728685388926</v>
      </c>
      <c r="T144" s="171">
        <f>IF('Indicator Data'!Z146="No data","x",IF('Indicator Data'!Z146&gt;T$195,10,IF('Indicator Data'!Z146&lt;T$194,0,10-(T$195-'Indicator Data'!Z146)/(T$195-T$194)*10)))</f>
        <v>0.4655438677788073</v>
      </c>
      <c r="U144" s="171">
        <f>IF('Indicator Data'!Y146="No data","x",IF('Indicator Data'!Y146&gt;U$195,10,IF('Indicator Data'!Y146&lt;U$194,0,10-(U$195-'Indicator Data'!Y146)/(U$195-U$194)*10)))</f>
        <v>10</v>
      </c>
      <c r="V144" s="171">
        <f>IF('Indicator Data'!AB146="No data","x",IF('Indicator Data'!AB146&gt;V$195,10,IF('Indicator Data'!AB146&lt;V$194,0,10-(V$195-'Indicator Data'!AB146)/(V$195-V$194)*10)))</f>
        <v>7.8292090837901327</v>
      </c>
      <c r="W144" s="169">
        <f t="shared" si="36"/>
        <v>6.098250983856313</v>
      </c>
      <c r="X144" s="84" t="s">
        <v>943</v>
      </c>
      <c r="Y144" s="84" t="s">
        <v>944</v>
      </c>
      <c r="Z144" s="85" t="s">
        <v>945</v>
      </c>
      <c r="AA144" s="175">
        <f>('Indicator Data'!AG146+'Indicator Data'!AF146*0.5+'Indicator Data'!AE146*0.25)/1000</f>
        <v>2.79</v>
      </c>
      <c r="AB144" s="177">
        <f>AA144*1000/'Indicator Data'!AX146</f>
        <v>2.3691205264168827E-4</v>
      </c>
      <c r="AC144" s="169">
        <f t="shared" si="37"/>
        <v>2.3691205264169568E-2</v>
      </c>
      <c r="AD144" s="171">
        <f>IF('Indicator Data'!AI146="No data","x",IF('Indicator Data'!AI146&lt;$AD$194,10,IF('Indicator Data'!AI146&gt;$AD$195,0,($AD$195-'Indicator Data'!AI146)/($AD$195-$AD$194)*10)))</f>
        <v>6.4</v>
      </c>
      <c r="AE144" s="171">
        <f>IF('Indicator Data'!AJ146="No data","x",IF('Indicator Data'!AJ146&gt;$AE$195,10,IF('Indicator Data'!AJ146&lt;$AE$194,0,10-($AE$195-'Indicator Data'!AJ146)/($AE$195-$AE$194)*10)))</f>
        <v>9.6</v>
      </c>
      <c r="AF144" s="178">
        <f>IF('Indicator Data'!AK146="No data","x",IF('Indicator Data'!AK146&gt;$AF$195,10,IF('Indicator Data'!AK146&lt;$AF$194,0,10-($AF$195-'Indicator Data'!AK146)/($AF$195-$AF$194)*10)))</f>
        <v>5.5333333333333341</v>
      </c>
      <c r="AG144" s="178">
        <f>IF('Indicator Data'!AL146="No data","x",IF('Indicator Data'!AL146&gt;$AG$195,10,IF('Indicator Data'!AL146&lt;$AG$194,0,10-($AG$195-'Indicator Data'!AL146)/($AG$195-$AG$194)*10)))</f>
        <v>1.0500000000000007</v>
      </c>
      <c r="AH144" s="171">
        <f t="shared" si="38"/>
        <v>4.6366666666666676</v>
      </c>
      <c r="AI144" s="169">
        <f t="shared" si="39"/>
        <v>6.8788888888888904</v>
      </c>
      <c r="AJ144" s="167">
        <f t="shared" si="40"/>
        <v>4.9381314149132445</v>
      </c>
      <c r="AK144" s="163">
        <f t="shared" si="41"/>
        <v>4.2208724854798927</v>
      </c>
    </row>
    <row r="145" spans="1:37" s="104" customFormat="1" x14ac:dyDescent="0.2">
      <c r="A145" s="65" t="s">
        <v>266</v>
      </c>
      <c r="B145" s="69" t="s">
        <v>265</v>
      </c>
      <c r="C145" s="171">
        <f>IF('Indicator Data'!Q147="No data",IF((0.1284*LN('Indicator Data'!AW147)-0.4735)&gt;C$195,0,IF((0.1284*LN('Indicator Data'!AW147)-0.4735)&lt;C$194,10,(C$195-(0.1284*LN('Indicator Data'!AW147)-0.4735))/(C$195-C$194)*10)),IF('Indicator Data'!Q147&gt;C$195,0,IF('Indicator Data'!Q147&lt;C$194,10,(C$195-'Indicator Data'!Q147)/(C$195-C$194)*10)))</f>
        <v>2.8310035339858159</v>
      </c>
      <c r="D145" s="171" t="str">
        <f>IF('Indicator Data'!R147="No data","x",IF('Indicator Data'!R147&gt;D$195,10,IF('Indicator Data'!R147&lt;D$194,0,10-(D$195-'Indicator Data'!R147)/(D$195-D$194)*10)))</f>
        <v>x</v>
      </c>
      <c r="E145" s="169">
        <f t="shared" si="28"/>
        <v>2.8310035339858159</v>
      </c>
      <c r="F145" s="171" t="str">
        <f>IF('Indicator Data'!AC147="No data","x",IF('Indicator Data'!AC147&gt;F$195,10,IF('Indicator Data'!AC147&lt;F$194,0,10-(F$195-'Indicator Data'!AC147)/(F$195-F$194)*10)))</f>
        <v>x</v>
      </c>
      <c r="G145" s="171" t="str">
        <f>IF('Indicator Data'!AD147="No data","x",IF('Indicator Data'!AD147&gt;G$195,10,IF('Indicator Data'!AD147&lt;G$194,0,10-(G$195-'Indicator Data'!AD147)/(G$195-G$194)*10)))</f>
        <v>x</v>
      </c>
      <c r="H145" s="169" t="str">
        <f t="shared" si="29"/>
        <v>x</v>
      </c>
      <c r="I145" s="174">
        <f>SUM(IF('Indicator Data'!S147="No data",0,'Indicator Data'!S147/1000000),SUM('Indicator Data'!T147:U147))</f>
        <v>37.659999999999997</v>
      </c>
      <c r="J145" s="174">
        <f>I145/'Indicator Data'!AX147*1000000</f>
        <v>694.94934583233373</v>
      </c>
      <c r="K145" s="171">
        <f t="shared" si="30"/>
        <v>10</v>
      </c>
      <c r="L145" s="171">
        <f>IF('Indicator Data'!V147="No data","x",IF('Indicator Data'!V147&gt;L$195,10,IF('Indicator Data'!V147&lt;L$194,0,10-(L$195-'Indicator Data'!V147)/(L$195-L$194)*10)))</f>
        <v>2.0626569037656903</v>
      </c>
      <c r="M145" s="169">
        <f t="shared" si="31"/>
        <v>6.0313284518828452</v>
      </c>
      <c r="N145" s="161">
        <f t="shared" si="32"/>
        <v>3.8977785066181592</v>
      </c>
      <c r="O145" s="175">
        <f>IF('Indicator Data'!AH147="No data",0,('Indicator Data'!AH147)/1000)</f>
        <v>0</v>
      </c>
      <c r="P145" s="171">
        <f t="shared" si="33"/>
        <v>0</v>
      </c>
      <c r="Q145" s="176">
        <f>O145*1000/'Indicator Data'!AZ147</f>
        <v>0</v>
      </c>
      <c r="R145" s="171">
        <f t="shared" si="34"/>
        <v>0</v>
      </c>
      <c r="S145" s="165">
        <f t="shared" si="35"/>
        <v>0</v>
      </c>
      <c r="T145" s="171" t="str">
        <f>IF('Indicator Data'!Z147="No data","x",IF('Indicator Data'!Z147&gt;T$195,10,IF('Indicator Data'!Z147&lt;T$194,0,10-(T$195-'Indicator Data'!Z147)/(T$195-T$194)*10)))</f>
        <v>x</v>
      </c>
      <c r="U145" s="171" t="str">
        <f>IF('Indicator Data'!Y147="No data","x",IF('Indicator Data'!Y147&gt;U$195,10,IF('Indicator Data'!Y147&lt;U$194,0,10-(U$195-'Indicator Data'!Y147)/(U$195-U$194)*10)))</f>
        <v>x</v>
      </c>
      <c r="V145" s="171" t="str">
        <f>IF('Indicator Data'!AB147="No data","x",IF('Indicator Data'!AB147&gt;V$195,10,IF('Indicator Data'!AB147&lt;V$194,0,10-(V$195-'Indicator Data'!AB147)/(V$195-V$194)*10)))</f>
        <v>x</v>
      </c>
      <c r="W145" s="169" t="str">
        <f t="shared" si="36"/>
        <v>x</v>
      </c>
      <c r="X145" s="84" t="s">
        <v>943</v>
      </c>
      <c r="Y145" s="84" t="s">
        <v>944</v>
      </c>
      <c r="Z145" s="85" t="s">
        <v>945</v>
      </c>
      <c r="AA145" s="175">
        <f>('Indicator Data'!AG147+'Indicator Data'!AF147*0.5+'Indicator Data'!AE147*0.25)/1000</f>
        <v>0</v>
      </c>
      <c r="AB145" s="177">
        <f>AA145*1000/'Indicator Data'!AX147</f>
        <v>0</v>
      </c>
      <c r="AC145" s="169">
        <f t="shared" si="37"/>
        <v>0</v>
      </c>
      <c r="AD145" s="171">
        <f>IF('Indicator Data'!AI147="No data","x",IF('Indicator Data'!AI147&lt;$AD$194,10,IF('Indicator Data'!AI147&gt;$AD$195,0,($AD$195-'Indicator Data'!AI147)/($AD$195-$AD$194)*10)))</f>
        <v>4.5333333333333332</v>
      </c>
      <c r="AE145" s="171">
        <f>IF('Indicator Data'!AJ147="No data","x",IF('Indicator Data'!AJ147&gt;$AE$195,10,IF('Indicator Data'!AJ147&lt;$AE$194,0,10-($AE$195-'Indicator Data'!AJ147)/($AE$195-$AE$194)*10)))</f>
        <v>1.6666666666666661</v>
      </c>
      <c r="AF145" s="178" t="str">
        <f>IF('Indicator Data'!AK147="No data","x",IF('Indicator Data'!AK147&gt;$AF$195,10,IF('Indicator Data'!AK147&lt;$AF$194,0,10-($AF$195-'Indicator Data'!AK147)/($AF$195-$AF$194)*10)))</f>
        <v>x</v>
      </c>
      <c r="AG145" s="178" t="str">
        <f>IF('Indicator Data'!AL147="No data","x",IF('Indicator Data'!AL147&gt;$AG$195,10,IF('Indicator Data'!AL147&lt;$AG$194,0,10-($AG$195-'Indicator Data'!AL147)/($AG$195-$AG$194)*10)))</f>
        <v>x</v>
      </c>
      <c r="AH145" s="171" t="str">
        <f t="shared" si="38"/>
        <v>x</v>
      </c>
      <c r="AI145" s="169">
        <f t="shared" si="39"/>
        <v>3.0999999999999996</v>
      </c>
      <c r="AJ145" s="167">
        <f t="shared" si="40"/>
        <v>1.6764756820649871</v>
      </c>
      <c r="AK145" s="163">
        <f t="shared" si="41"/>
        <v>0.87249389270915856</v>
      </c>
    </row>
    <row r="146" spans="1:37" s="104" customFormat="1" x14ac:dyDescent="0.2">
      <c r="A146" s="65" t="s">
        <v>268</v>
      </c>
      <c r="B146" s="69" t="s">
        <v>267</v>
      </c>
      <c r="C146" s="171">
        <f>IF('Indicator Data'!Q148="No data",IF((0.1284*LN('Indicator Data'!AW148)-0.4735)&gt;C$195,0,IF((0.1284*LN('Indicator Data'!AW148)-0.4735)&lt;C$194,10,(C$195-(0.1284*LN('Indicator Data'!AW148)-0.4735))/(C$195-C$194)*10)),IF('Indicator Data'!Q148&gt;C$195,0,IF('Indicator Data'!Q148&lt;C$194,10,(C$195-'Indicator Data'!Q148)/(C$195-C$194)*10)))</f>
        <v>3.1727800298684175</v>
      </c>
      <c r="D146" s="171" t="str">
        <f>IF('Indicator Data'!R148="No data","x",IF('Indicator Data'!R148&gt;D$195,10,IF('Indicator Data'!R148&lt;D$194,0,10-(D$195-'Indicator Data'!R148)/(D$195-D$194)*10)))</f>
        <v>x</v>
      </c>
      <c r="E146" s="169">
        <f t="shared" si="28"/>
        <v>3.1727800298684175</v>
      </c>
      <c r="F146" s="171" t="str">
        <f>IF('Indicator Data'!AC148="No data","x",IF('Indicator Data'!AC148&gt;F$195,10,IF('Indicator Data'!AC148&lt;F$194,0,10-(F$195-'Indicator Data'!AC148)/(F$195-F$194)*10)))</f>
        <v>x</v>
      </c>
      <c r="G146" s="171" t="str">
        <f>IF('Indicator Data'!AD148="No data","x",IF('Indicator Data'!AD148&gt;G$195,10,IF('Indicator Data'!AD148&lt;G$194,0,10-(G$195-'Indicator Data'!AD148)/(G$195-G$194)*10)))</f>
        <v>x</v>
      </c>
      <c r="H146" s="169" t="str">
        <f t="shared" si="29"/>
        <v>x</v>
      </c>
      <c r="I146" s="174">
        <f>SUM(IF('Indicator Data'!S148="No data",0,'Indicator Data'!S148/1000000),SUM('Indicator Data'!T148:U148))</f>
        <v>62.208053999999997</v>
      </c>
      <c r="J146" s="174">
        <f>I146/'Indicator Data'!AX148*1000000</f>
        <v>341.29055866749326</v>
      </c>
      <c r="K146" s="171">
        <f t="shared" si="30"/>
        <v>6.825811173349865</v>
      </c>
      <c r="L146" s="171">
        <f>IF('Indicator Data'!V148="No data","x",IF('Indicator Data'!V148&gt;L$195,10,IF('Indicator Data'!V148&lt;L$194,0,10-(L$195-'Indicator Data'!V148)/(L$195-L$194)*10)))</f>
        <v>1.3938834391229076</v>
      </c>
      <c r="M146" s="169">
        <f t="shared" si="31"/>
        <v>4.1098473062363858</v>
      </c>
      <c r="N146" s="161">
        <f t="shared" si="32"/>
        <v>3.4851357886577401</v>
      </c>
      <c r="O146" s="175">
        <f>IF('Indicator Data'!AH148="No data",0,('Indicator Data'!AH148)/1000)</f>
        <v>0</v>
      </c>
      <c r="P146" s="171">
        <f t="shared" si="33"/>
        <v>0</v>
      </c>
      <c r="Q146" s="176">
        <f>O146*1000/'Indicator Data'!AZ148</f>
        <v>0</v>
      </c>
      <c r="R146" s="171">
        <f t="shared" si="34"/>
        <v>0</v>
      </c>
      <c r="S146" s="165">
        <f t="shared" si="35"/>
        <v>0</v>
      </c>
      <c r="T146" s="171">
        <f>IF('Indicator Data'!Z148="No data","x",IF('Indicator Data'!Z148&gt;T$195,10,IF('Indicator Data'!Z148&lt;T$194,0,10-(T$195-'Indicator Data'!Z148)/(T$195-T$194)*10)))</f>
        <v>0.25412712388013503</v>
      </c>
      <c r="U146" s="171">
        <f>IF('Indicator Data'!Y148="No data","x",IF('Indicator Data'!Y148&gt;U$195,10,IF('Indicator Data'!Y148&lt;U$194,0,10-(U$195-'Indicator Data'!Y148)/(U$195-U$194)*10)))</f>
        <v>0.45403570261437842</v>
      </c>
      <c r="V146" s="171">
        <f>IF('Indicator Data'!AB148="No data","x",IF('Indicator Data'!AB148&gt;V$195,10,IF('Indicator Data'!AB148&lt;V$194,0,10-(V$195-'Indicator Data'!AB148)/(V$195-V$194)*10)))</f>
        <v>0</v>
      </c>
      <c r="W146" s="169">
        <f t="shared" si="36"/>
        <v>0.23605427549817115</v>
      </c>
      <c r="X146" s="84" t="s">
        <v>943</v>
      </c>
      <c r="Y146" s="84" t="s">
        <v>944</v>
      </c>
      <c r="Z146" s="85" t="s">
        <v>945</v>
      </c>
      <c r="AA146" s="175">
        <f>('Indicator Data'!AG148+'Indicator Data'!AF148*0.5+'Indicator Data'!AE148*0.25)/1000</f>
        <v>0</v>
      </c>
      <c r="AB146" s="177">
        <f>AA146*1000/'Indicator Data'!AX148</f>
        <v>0</v>
      </c>
      <c r="AC146" s="169">
        <f t="shared" si="37"/>
        <v>0</v>
      </c>
      <c r="AD146" s="171">
        <f>IF('Indicator Data'!AI148="No data","x",IF('Indicator Data'!AI148&lt;$AD$194,10,IF('Indicator Data'!AI148&gt;$AD$195,0,($AD$195-'Indicator Data'!AI148)/($AD$195-$AD$194)*10)))</f>
        <v>5.0666666666666673</v>
      </c>
      <c r="AE146" s="171">
        <f>IF('Indicator Data'!AJ148="No data","x",IF('Indicator Data'!AJ148&gt;$AE$195,10,IF('Indicator Data'!AJ148&lt;$AE$194,0,10-($AE$195-'Indicator Data'!AJ148)/($AE$195-$AE$194)*10)))</f>
        <v>2.333333333333333</v>
      </c>
      <c r="AF146" s="178" t="str">
        <f>IF('Indicator Data'!AK148="No data","x",IF('Indicator Data'!AK148&gt;$AF$195,10,IF('Indicator Data'!AK148&lt;$AF$194,0,10-($AF$195-'Indicator Data'!AK148)/($AF$195-$AF$194)*10)))</f>
        <v>x</v>
      </c>
      <c r="AG146" s="178" t="str">
        <f>IF('Indicator Data'!AL148="No data","x",IF('Indicator Data'!AL148&gt;$AG$195,10,IF('Indicator Data'!AL148&lt;$AG$194,0,10-($AG$195-'Indicator Data'!AL148)/($AG$195-$AG$194)*10)))</f>
        <v>x</v>
      </c>
      <c r="AH146" s="171" t="str">
        <f t="shared" si="38"/>
        <v>x</v>
      </c>
      <c r="AI146" s="169">
        <f t="shared" si="39"/>
        <v>3.7</v>
      </c>
      <c r="AJ146" s="167">
        <f t="shared" si="40"/>
        <v>1.4722856362978951</v>
      </c>
      <c r="AK146" s="163">
        <f t="shared" si="41"/>
        <v>0.76229181462815598</v>
      </c>
    </row>
    <row r="147" spans="1:37" s="104" customFormat="1" x14ac:dyDescent="0.2">
      <c r="A147" s="65" t="s">
        <v>270</v>
      </c>
      <c r="B147" s="69" t="s">
        <v>269</v>
      </c>
      <c r="C147" s="171">
        <f>IF('Indicator Data'!Q149="No data",IF((0.1284*LN('Indicator Data'!AW149)-0.4735)&gt;C$195,0,IF((0.1284*LN('Indicator Data'!AW149)-0.4735)&lt;C$194,10,(C$195-(0.1284*LN('Indicator Data'!AW149)-0.4735))/(C$195-C$194)*10)),IF('Indicator Data'!Q149&gt;C$195,0,IF('Indicator Data'!Q149&lt;C$194,10,(C$195-'Indicator Data'!Q149)/(C$195-C$194)*10)))</f>
        <v>3.4231227109411231</v>
      </c>
      <c r="D147" s="171" t="str">
        <f>IF('Indicator Data'!R149="No data","x",IF('Indicator Data'!R149&gt;D$195,10,IF('Indicator Data'!R149&lt;D$194,0,10-(D$195-'Indicator Data'!R149)/(D$195-D$194)*10)))</f>
        <v>x</v>
      </c>
      <c r="E147" s="169">
        <f t="shared" si="28"/>
        <v>3.4231227109411231</v>
      </c>
      <c r="F147" s="171" t="str">
        <f>IF('Indicator Data'!AC149="No data","x",IF('Indicator Data'!AC149&gt;F$195,10,IF('Indicator Data'!AC149&lt;F$194,0,10-(F$195-'Indicator Data'!AC149)/(F$195-F$194)*10)))</f>
        <v>x</v>
      </c>
      <c r="G147" s="171" t="str">
        <f>IF('Indicator Data'!AD149="No data","x",IF('Indicator Data'!AD149&gt;G$195,10,IF('Indicator Data'!AD149&lt;G$194,0,10-(G$195-'Indicator Data'!AD149)/(G$195-G$194)*10)))</f>
        <v>x</v>
      </c>
      <c r="H147" s="169" t="str">
        <f t="shared" si="29"/>
        <v>x</v>
      </c>
      <c r="I147" s="174">
        <f>SUM(IF('Indicator Data'!S149="No data",0,'Indicator Data'!S149/1000000),SUM('Indicator Data'!T149:U149))</f>
        <v>27.380191000000003</v>
      </c>
      <c r="J147" s="174">
        <f>I147/'Indicator Data'!AX149*1000000</f>
        <v>250.33775246175935</v>
      </c>
      <c r="K147" s="171">
        <f t="shared" si="30"/>
        <v>5.0067550492351867</v>
      </c>
      <c r="L147" s="171">
        <f>IF('Indicator Data'!V149="No data","x",IF('Indicator Data'!V149&gt;L$195,10,IF('Indicator Data'!V149&lt;L$194,0,10-(L$195-'Indicator Data'!V149)/(L$195-L$194)*10)))</f>
        <v>0.82616621983914307</v>
      </c>
      <c r="M147" s="169">
        <f t="shared" si="31"/>
        <v>2.9164606345371649</v>
      </c>
      <c r="N147" s="161">
        <f t="shared" si="32"/>
        <v>3.2542353521398035</v>
      </c>
      <c r="O147" s="175">
        <f>IF('Indicator Data'!AH149="No data",0,('Indicator Data'!AH149)/1000)</f>
        <v>0</v>
      </c>
      <c r="P147" s="171">
        <f t="shared" si="33"/>
        <v>0</v>
      </c>
      <c r="Q147" s="176">
        <f>O147*1000/'Indicator Data'!AZ149</f>
        <v>0</v>
      </c>
      <c r="R147" s="171">
        <f t="shared" si="34"/>
        <v>0</v>
      </c>
      <c r="S147" s="165">
        <f t="shared" si="35"/>
        <v>0</v>
      </c>
      <c r="T147" s="171">
        <f>IF('Indicator Data'!Z149="No data","x",IF('Indicator Data'!Z149&gt;T$195,10,IF('Indicator Data'!Z149&lt;T$194,0,10-(T$195-'Indicator Data'!Z149)/(T$195-T$194)*10)))</f>
        <v>0.89401451961692935</v>
      </c>
      <c r="U147" s="171">
        <f>IF('Indicator Data'!Y149="No data","x",IF('Indicator Data'!Y149&gt;U$195,10,IF('Indicator Data'!Y149&lt;U$194,0,10-(U$195-'Indicator Data'!Y149)/(U$195-U$194)*10)))</f>
        <v>0.49867589869280948</v>
      </c>
      <c r="V147" s="171">
        <f>IF('Indicator Data'!AB149="No data","x",IF('Indicator Data'!AB149&gt;V$195,10,IF('Indicator Data'!AB149&lt;V$194,0,10-(V$195-'Indicator Data'!AB149)/(V$195-V$194)*10)))</f>
        <v>0</v>
      </c>
      <c r="W147" s="169">
        <f t="shared" si="36"/>
        <v>0.46423013943657959</v>
      </c>
      <c r="X147" s="84" t="s">
        <v>943</v>
      </c>
      <c r="Y147" s="84" t="s">
        <v>944</v>
      </c>
      <c r="Z147" s="85" t="s">
        <v>945</v>
      </c>
      <c r="AA147" s="175">
        <f>('Indicator Data'!AG149+'Indicator Data'!AF149*0.5+'Indicator Data'!AE149*0.25)/1000</f>
        <v>0</v>
      </c>
      <c r="AB147" s="177">
        <f>AA147*1000/'Indicator Data'!AX149</f>
        <v>0</v>
      </c>
      <c r="AC147" s="169">
        <f t="shared" si="37"/>
        <v>0</v>
      </c>
      <c r="AD147" s="171">
        <f>IF('Indicator Data'!AI149="No data","x",IF('Indicator Data'!AI149&lt;$AD$194,10,IF('Indicator Data'!AI149&gt;$AD$195,0,($AD$195-'Indicator Data'!AI149)/($AD$195-$AD$194)*10)))</f>
        <v>3.7333333333333334</v>
      </c>
      <c r="AE147" s="171">
        <f>IF('Indicator Data'!AJ149="No data","x",IF('Indicator Data'!AJ149&gt;$AE$195,10,IF('Indicator Data'!AJ149&lt;$AE$194,0,10-($AE$195-'Indicator Data'!AJ149)/($AE$195-$AE$194)*10)))</f>
        <v>0.2333333333333325</v>
      </c>
      <c r="AF147" s="178" t="str">
        <f>IF('Indicator Data'!AK149="No data","x",IF('Indicator Data'!AK149&gt;$AF$195,10,IF('Indicator Data'!AK149&lt;$AF$194,0,10-($AF$195-'Indicator Data'!AK149)/($AF$195-$AF$194)*10)))</f>
        <v>x</v>
      </c>
      <c r="AG147" s="178" t="str">
        <f>IF('Indicator Data'!AL149="No data","x",IF('Indicator Data'!AL149&gt;$AG$195,10,IF('Indicator Data'!AL149&lt;$AG$194,0,10-($AG$195-'Indicator Data'!AL149)/($AG$195-$AG$194)*10)))</f>
        <v>x</v>
      </c>
      <c r="AH147" s="171" t="str">
        <f t="shared" si="38"/>
        <v>x</v>
      </c>
      <c r="AI147" s="169">
        <f t="shared" si="39"/>
        <v>1.9833333333333329</v>
      </c>
      <c r="AJ147" s="167">
        <f t="shared" si="40"/>
        <v>0.85187600211243719</v>
      </c>
      <c r="AK147" s="163">
        <f t="shared" si="41"/>
        <v>0.43443085875287224</v>
      </c>
    </row>
    <row r="148" spans="1:37" s="104" customFormat="1" x14ac:dyDescent="0.2">
      <c r="A148" s="65" t="s">
        <v>272</v>
      </c>
      <c r="B148" s="69" t="s">
        <v>271</v>
      </c>
      <c r="C148" s="171">
        <f>IF('Indicator Data'!Q150="No data",IF((0.1284*LN('Indicator Data'!AW150)-0.4735)&gt;C$195,0,IF((0.1284*LN('Indicator Data'!AW150)-0.4735)&lt;C$194,10,(C$195-(0.1284*LN('Indicator Data'!AW150)-0.4735))/(C$195-C$194)*10)),IF('Indicator Data'!Q150&gt;C$195,0,IF('Indicator Data'!Q150&lt;C$194,10,(C$195-'Indicator Data'!Q150)/(C$195-C$194)*10)))</f>
        <v>6.6511109086744815</v>
      </c>
      <c r="D148" s="171" t="str">
        <f>IF('Indicator Data'!R150="No data","x",IF('Indicator Data'!R150&gt;D$195,10,IF('Indicator Data'!R150&lt;D$194,0,10-(D$195-'Indicator Data'!R150)/(D$195-D$194)*10)))</f>
        <v>x</v>
      </c>
      <c r="E148" s="169">
        <f t="shared" si="28"/>
        <v>6.6511109086744815</v>
      </c>
      <c r="F148" s="171" t="str">
        <f>IF('Indicator Data'!AC150="No data","x",IF('Indicator Data'!AC150&gt;F$195,10,IF('Indicator Data'!AC150&lt;F$194,0,10-(F$195-'Indicator Data'!AC150)/(F$195-F$194)*10)))</f>
        <v>x</v>
      </c>
      <c r="G148" s="171" t="str">
        <f>IF('Indicator Data'!AD150="No data","x",IF('Indicator Data'!AD150&gt;G$195,10,IF('Indicator Data'!AD150&lt;G$194,0,10-(G$195-'Indicator Data'!AD150)/(G$195-G$194)*10)))</f>
        <v>x</v>
      </c>
      <c r="H148" s="169" t="str">
        <f t="shared" si="29"/>
        <v>x</v>
      </c>
      <c r="I148" s="174">
        <f>SUM(IF('Indicator Data'!S150="No data",0,'Indicator Data'!S150/1000000),SUM('Indicator Data'!T150:U150))</f>
        <v>225.418634</v>
      </c>
      <c r="J148" s="174">
        <f>I148/'Indicator Data'!AX150*1000000</f>
        <v>1184.0955287542286</v>
      </c>
      <c r="K148" s="171">
        <f t="shared" si="30"/>
        <v>10</v>
      </c>
      <c r="L148" s="171">
        <f>IF('Indicator Data'!V150="No data","x",IF('Indicator Data'!V150&gt;L$195,10,IF('Indicator Data'!V150&lt;L$194,0,10-(L$195-'Indicator Data'!V150)/(L$195-L$194)*10)))</f>
        <v>10</v>
      </c>
      <c r="M148" s="169">
        <f t="shared" si="31"/>
        <v>10</v>
      </c>
      <c r="N148" s="161">
        <f t="shared" si="32"/>
        <v>7.7674072724496552</v>
      </c>
      <c r="O148" s="175">
        <f>IF('Indicator Data'!AH150="No data",0,('Indicator Data'!AH150)/1000)</f>
        <v>0</v>
      </c>
      <c r="P148" s="171">
        <f t="shared" si="33"/>
        <v>0</v>
      </c>
      <c r="Q148" s="176">
        <f>O148*1000/'Indicator Data'!AZ150</f>
        <v>0</v>
      </c>
      <c r="R148" s="171">
        <f t="shared" si="34"/>
        <v>0</v>
      </c>
      <c r="S148" s="165">
        <f t="shared" si="35"/>
        <v>0</v>
      </c>
      <c r="T148" s="171" t="str">
        <f>IF('Indicator Data'!Z150="No data","x",IF('Indicator Data'!Z150&gt;T$195,10,IF('Indicator Data'!Z150&lt;T$194,0,10-(T$195-'Indicator Data'!Z150)/(T$195-T$194)*10)))</f>
        <v>x</v>
      </c>
      <c r="U148" s="171">
        <f>IF('Indicator Data'!Y150="No data","x",IF('Indicator Data'!Y150&gt;U$195,10,IF('Indicator Data'!Y150&lt;U$194,0,10-(U$195-'Indicator Data'!Y150)/(U$195-U$194)*10)))</f>
        <v>2.0488782679738557</v>
      </c>
      <c r="V148" s="171">
        <f>IF('Indicator Data'!AB150="No data","x",IF('Indicator Data'!AB150&gt;V$195,10,IF('Indicator Data'!AB150&lt;V$194,0,10-(V$195-'Indicator Data'!AB150)/(V$195-V$194)*10)))</f>
        <v>0</v>
      </c>
      <c r="W148" s="169">
        <f t="shared" si="36"/>
        <v>1.0244391339869279</v>
      </c>
      <c r="X148" s="84" t="s">
        <v>943</v>
      </c>
      <c r="Y148" s="84" t="s">
        <v>944</v>
      </c>
      <c r="Z148" s="85" t="s">
        <v>945</v>
      </c>
      <c r="AA148" s="175">
        <f>('Indicator Data'!AG150+'Indicator Data'!AF150*0.5+'Indicator Data'!AE150*0.25)/1000</f>
        <v>1.93475</v>
      </c>
      <c r="AB148" s="177">
        <f>AA148*1000/'Indicator Data'!AX150</f>
        <v>1.0162996659172568E-2</v>
      </c>
      <c r="AC148" s="169">
        <f t="shared" si="37"/>
        <v>1.0162996659172574</v>
      </c>
      <c r="AD148" s="171">
        <f>IF('Indicator Data'!AI150="No data","x",IF('Indicator Data'!AI150&lt;$AD$194,10,IF('Indicator Data'!AI150&gt;$AD$195,0,($AD$195-'Indicator Data'!AI150)/($AD$195-$AD$194)*10)))</f>
        <v>2.6666666666666665</v>
      </c>
      <c r="AE148" s="171">
        <f>IF('Indicator Data'!AJ150="No data","x",IF('Indicator Data'!AJ150&gt;$AE$195,10,IF('Indicator Data'!AJ150&lt;$AE$194,0,10-($AE$195-'Indicator Data'!AJ150)/($AE$195-$AE$194)*10)))</f>
        <v>0</v>
      </c>
      <c r="AF148" s="178" t="str">
        <f>IF('Indicator Data'!AK150="No data","x",IF('Indicator Data'!AK150&gt;$AF$195,10,IF('Indicator Data'!AK150&lt;$AF$194,0,10-($AF$195-'Indicator Data'!AK150)/($AF$195-$AF$194)*10)))</f>
        <v>x</v>
      </c>
      <c r="AG148" s="178" t="str">
        <f>IF('Indicator Data'!AL150="No data","x",IF('Indicator Data'!AL150&gt;$AG$195,10,IF('Indicator Data'!AL150&lt;$AG$194,0,10-($AG$195-'Indicator Data'!AL150)/($AG$195-$AG$194)*10)))</f>
        <v>x</v>
      </c>
      <c r="AH148" s="171" t="str">
        <f t="shared" si="38"/>
        <v>x</v>
      </c>
      <c r="AI148" s="169">
        <f t="shared" si="39"/>
        <v>1.3333333333333333</v>
      </c>
      <c r="AJ148" s="167">
        <f t="shared" si="40"/>
        <v>1.1257887359730034</v>
      </c>
      <c r="AK148" s="163">
        <f t="shared" si="41"/>
        <v>0.57792420541047085</v>
      </c>
    </row>
    <row r="149" spans="1:37" s="104" customFormat="1" x14ac:dyDescent="0.2">
      <c r="A149" s="65" t="s">
        <v>274</v>
      </c>
      <c r="B149" s="69" t="s">
        <v>273</v>
      </c>
      <c r="C149" s="171">
        <f>IF('Indicator Data'!Q151="No data",IF((0.1284*LN('Indicator Data'!AW151)-0.4735)&gt;C$195,0,IF((0.1284*LN('Indicator Data'!AW151)-0.4735)&lt;C$194,10,(C$195-(0.1284*LN('Indicator Data'!AW151)-0.4735))/(C$195-C$194)*10)),IF('Indicator Data'!Q151&gt;C$195,0,IF('Indicator Data'!Q151&lt;C$194,10,(C$195-'Indicator Data'!Q151)/(C$195-C$194)*10)))</f>
        <v>4.7191136454648781</v>
      </c>
      <c r="D149" s="171" t="str">
        <f>IF('Indicator Data'!R151="No data","x",IF('Indicator Data'!R151&gt;D$195,10,IF('Indicator Data'!R151&lt;D$194,0,10-(D$195-'Indicator Data'!R151)/(D$195-D$194)*10)))</f>
        <v>x</v>
      </c>
      <c r="E149" s="169">
        <f t="shared" si="28"/>
        <v>4.7191136454648781</v>
      </c>
      <c r="F149" s="171" t="str">
        <f>IF('Indicator Data'!AC151="No data","x",IF('Indicator Data'!AC151&gt;F$195,10,IF('Indicator Data'!AC151&lt;F$194,0,10-(F$195-'Indicator Data'!AC151)/(F$195-F$194)*10)))</f>
        <v>x</v>
      </c>
      <c r="G149" s="171">
        <f>IF('Indicator Data'!AD151="No data","x",IF('Indicator Data'!AD151&gt;G$195,10,IF('Indicator Data'!AD151&lt;G$194,0,10-(G$195-'Indicator Data'!AD151)/(G$195-G$194)*10)))</f>
        <v>6.4550000000000001</v>
      </c>
      <c r="H149" s="169">
        <f t="shared" si="29"/>
        <v>6.4550000000000001</v>
      </c>
      <c r="I149" s="174">
        <f>SUM(IF('Indicator Data'!S151="No data",0,'Indicator Data'!S151/1000000),SUM('Indicator Data'!T151:U151))</f>
        <v>123.57</v>
      </c>
      <c r="J149" s="174">
        <f>I149/'Indicator Data'!AX151*1000000</f>
        <v>640.28229003124466</v>
      </c>
      <c r="K149" s="171">
        <f t="shared" si="30"/>
        <v>10</v>
      </c>
      <c r="L149" s="171">
        <f>IF('Indicator Data'!V151="No data","x",IF('Indicator Data'!V151&gt;L$195,10,IF('Indicator Data'!V151&lt;L$194,0,10-(L$195-'Indicator Data'!V151)/(L$195-L$194)*10)))</f>
        <v>10</v>
      </c>
      <c r="M149" s="169">
        <f t="shared" si="31"/>
        <v>10</v>
      </c>
      <c r="N149" s="161">
        <f t="shared" si="32"/>
        <v>6.4733068227324395</v>
      </c>
      <c r="O149" s="175">
        <f>IF('Indicator Data'!AH151="No data",0,('Indicator Data'!AH151)/1000)</f>
        <v>0</v>
      </c>
      <c r="P149" s="171">
        <f t="shared" si="33"/>
        <v>0</v>
      </c>
      <c r="Q149" s="176">
        <f>O149*1000/'Indicator Data'!AZ151</f>
        <v>0</v>
      </c>
      <c r="R149" s="171">
        <f t="shared" si="34"/>
        <v>0</v>
      </c>
      <c r="S149" s="165">
        <f t="shared" si="35"/>
        <v>0</v>
      </c>
      <c r="T149" s="171">
        <f>IF('Indicator Data'!Z151="No data","x",IF('Indicator Data'!Z151&gt;T$195,10,IF('Indicator Data'!Z151&lt;T$194,0,10-(T$195-'Indicator Data'!Z151)/(T$195-T$194)*10)))</f>
        <v>2.9877834414581397</v>
      </c>
      <c r="U149" s="171">
        <f>IF('Indicator Data'!Y151="No data","x",IF('Indicator Data'!Y151&gt;U$195,10,IF('Indicator Data'!Y151&lt;U$194,0,10-(U$195-'Indicator Data'!Y151)/(U$195-U$194)*10)))</f>
        <v>2.4009583333333335</v>
      </c>
      <c r="V149" s="171">
        <f>IF('Indicator Data'!AB151="No data","x",IF('Indicator Data'!AB151&gt;V$195,10,IF('Indicator Data'!AB151&lt;V$194,0,10-(V$195-'Indicator Data'!AB151)/(V$195-V$194)*10)))</f>
        <v>7.8848433829287385</v>
      </c>
      <c r="W149" s="169">
        <f t="shared" si="36"/>
        <v>4.4245283859067372</v>
      </c>
      <c r="X149" s="84" t="s">
        <v>943</v>
      </c>
      <c r="Y149" s="84" t="s">
        <v>944</v>
      </c>
      <c r="Z149" s="85" t="s">
        <v>945</v>
      </c>
      <c r="AA149" s="175">
        <f>('Indicator Data'!AG151+'Indicator Data'!AF151*0.5+'Indicator Data'!AE151*0.25)/1000</f>
        <v>0</v>
      </c>
      <c r="AB149" s="177">
        <f>AA149*1000/'Indicator Data'!AX151</f>
        <v>0</v>
      </c>
      <c r="AC149" s="169">
        <f t="shared" si="37"/>
        <v>0</v>
      </c>
      <c r="AD149" s="171">
        <f>IF('Indicator Data'!AI151="No data","x",IF('Indicator Data'!AI151&lt;$AD$194,10,IF('Indicator Data'!AI151&gt;$AD$195,0,($AD$195-'Indicator Data'!AI151)/($AD$195-$AD$194)*10)))</f>
        <v>3.5999999999999996</v>
      </c>
      <c r="AE149" s="171">
        <f>IF('Indicator Data'!AJ151="No data","x",IF('Indicator Data'!AJ151&gt;$AE$195,10,IF('Indicator Data'!AJ151&lt;$AE$194,0,10-($AE$195-'Indicator Data'!AJ151)/($AE$195-$AE$194)*10)))</f>
        <v>0.60000000000000142</v>
      </c>
      <c r="AF149" s="178" t="str">
        <f>IF('Indicator Data'!AK151="No data","x",IF('Indicator Data'!AK151&gt;$AF$195,10,IF('Indicator Data'!AK151&lt;$AF$194,0,10-($AF$195-'Indicator Data'!AK151)/($AF$195-$AF$194)*10)))</f>
        <v>x</v>
      </c>
      <c r="AG149" s="178" t="str">
        <f>IF('Indicator Data'!AL151="No data","x",IF('Indicator Data'!AL151&gt;$AG$195,10,IF('Indicator Data'!AL151&lt;$AG$194,0,10-($AG$195-'Indicator Data'!AL151)/($AG$195-$AG$194)*10)))</f>
        <v>x</v>
      </c>
      <c r="AH149" s="171" t="str">
        <f t="shared" si="38"/>
        <v>x</v>
      </c>
      <c r="AI149" s="169">
        <f t="shared" si="39"/>
        <v>2.1000000000000005</v>
      </c>
      <c r="AJ149" s="167">
        <f t="shared" si="40"/>
        <v>2.3630188943946737</v>
      </c>
      <c r="AK149" s="163">
        <f t="shared" si="41"/>
        <v>1.2520531119824596</v>
      </c>
    </row>
    <row r="150" spans="1:37" s="104" customFormat="1" x14ac:dyDescent="0.2">
      <c r="A150" s="65" t="s">
        <v>276</v>
      </c>
      <c r="B150" s="69" t="s">
        <v>275</v>
      </c>
      <c r="C150" s="171">
        <f>IF('Indicator Data'!Q152="No data",IF((0.1284*LN('Indicator Data'!AW152)-0.4735)&gt;C$195,0,IF((0.1284*LN('Indicator Data'!AW152)-0.4735)&lt;C$194,10,(C$195-(0.1284*LN('Indicator Data'!AW152)-0.4735))/(C$195-C$194)*10)),IF('Indicator Data'!Q152&gt;C$195,0,IF('Indicator Data'!Q152&lt;C$194,10,(C$195-'Indicator Data'!Q152)/(C$195-C$194)*10)))</f>
        <v>6.987111468237889</v>
      </c>
      <c r="D150" s="171" t="str">
        <f>IF('Indicator Data'!R152="No data","x",IF('Indicator Data'!R152&gt;D$195,10,IF('Indicator Data'!R152&lt;D$194,0,10-(D$195-'Indicator Data'!R152)/(D$195-D$194)*10)))</f>
        <v>x</v>
      </c>
      <c r="E150" s="169">
        <f t="shared" si="28"/>
        <v>6.987111468237889</v>
      </c>
      <c r="F150" s="171">
        <f>IF('Indicator Data'!AC152="No data","x",IF('Indicator Data'!AC152&gt;F$195,10,IF('Indicator Data'!AC152&lt;F$194,0,10-(F$195-'Indicator Data'!AC152)/(F$195-F$194)*10)))</f>
        <v>10</v>
      </c>
      <c r="G150" s="171" t="str">
        <f>IF('Indicator Data'!AD152="No data","x",IF('Indicator Data'!AD152&gt;G$195,10,IF('Indicator Data'!AD152&lt;G$194,0,10-(G$195-'Indicator Data'!AD152)/(G$195-G$194)*10)))</f>
        <v>x</v>
      </c>
      <c r="H150" s="169">
        <f t="shared" si="29"/>
        <v>10</v>
      </c>
      <c r="I150" s="174">
        <f>SUM(IF('Indicator Data'!S152="No data",0,'Indicator Data'!S152/1000000),SUM('Indicator Data'!T152:U152))</f>
        <v>0</v>
      </c>
      <c r="J150" s="174">
        <f>I150/'Indicator Data'!AX152*1000000</f>
        <v>0</v>
      </c>
      <c r="K150" s="171">
        <f t="shared" si="30"/>
        <v>0</v>
      </c>
      <c r="L150" s="171">
        <f>IF('Indicator Data'!V152="No data","x",IF('Indicator Data'!V152&gt;L$195,10,IF('Indicator Data'!V152&lt;L$194,0,10-(L$195-'Indicator Data'!V152)/(L$195-L$194)*10)))</f>
        <v>0</v>
      </c>
      <c r="M150" s="169">
        <f t="shared" si="31"/>
        <v>0</v>
      </c>
      <c r="N150" s="161">
        <f t="shared" si="32"/>
        <v>5.993555734118944</v>
      </c>
      <c r="O150" s="175">
        <f>IF('Indicator Data'!AH152="No data",0,('Indicator Data'!AH152)/1000)</f>
        <v>2.1197399999999997</v>
      </c>
      <c r="P150" s="171">
        <f t="shared" si="33"/>
        <v>1.0876086504386215</v>
      </c>
      <c r="Q150" s="176">
        <f>O150*1000/'Indicator Data'!AZ152</f>
        <v>1.5033563710766984E-3</v>
      </c>
      <c r="R150" s="171">
        <f t="shared" si="34"/>
        <v>3.5272923680646877</v>
      </c>
      <c r="S150" s="165">
        <f t="shared" si="35"/>
        <v>2.3074505092516544</v>
      </c>
      <c r="T150" s="171">
        <f>IF('Indicator Data'!Z152="No data","x",IF('Indicator Data'!Z152&gt;T$195,10,IF('Indicator Data'!Z152&lt;T$194,0,10-(T$195-'Indicator Data'!Z152)/(T$195-T$194)*10)))</f>
        <v>3.6327860673459611E-3</v>
      </c>
      <c r="U150" s="171">
        <f>IF('Indicator Data'!Y152="No data","x",IF('Indicator Data'!Y152&gt;U$195,10,IF('Indicator Data'!Y152&lt;U$194,0,10-(U$195-'Indicator Data'!Y152)/(U$195-U$194)*10)))</f>
        <v>1.868339869281046</v>
      </c>
      <c r="V150" s="171">
        <f>IF('Indicator Data'!AB152="No data","x",IF('Indicator Data'!AB152&gt;V$195,10,IF('Indicator Data'!AB152&lt;V$194,0,10-(V$195-'Indicator Data'!AB152)/(V$195-V$194)*10)))</f>
        <v>1.3119604541884655E-3</v>
      </c>
      <c r="W150" s="169">
        <f t="shared" si="36"/>
        <v>0.62442820526752685</v>
      </c>
      <c r="X150" s="84" t="s">
        <v>943</v>
      </c>
      <c r="Y150" s="84" t="s">
        <v>944</v>
      </c>
      <c r="Z150" s="85" t="s">
        <v>945</v>
      </c>
      <c r="AA150" s="175">
        <f>('Indicator Data'!AG152+'Indicator Data'!AF152*0.5+'Indicator Data'!AE152*0.25)/1000</f>
        <v>0</v>
      </c>
      <c r="AB150" s="177">
        <f>AA150*1000/'Indicator Data'!AX152</f>
        <v>0</v>
      </c>
      <c r="AC150" s="169">
        <f t="shared" si="37"/>
        <v>0</v>
      </c>
      <c r="AD150" s="171">
        <f>IF('Indicator Data'!AI152="No data","x",IF('Indicator Data'!AI152&lt;$AD$194,10,IF('Indicator Data'!AI152&gt;$AD$195,0,($AD$195-'Indicator Data'!AI152)/($AD$195-$AD$194)*10)))</f>
        <v>1.7333333333333334</v>
      </c>
      <c r="AE150" s="171">
        <f>IF('Indicator Data'!AJ152="No data","x",IF('Indicator Data'!AJ152&gt;$AE$195,10,IF('Indicator Data'!AJ152&lt;$AE$194,0,10-($AE$195-'Indicator Data'!AJ152)/($AE$195-$AE$194)*10)))</f>
        <v>0</v>
      </c>
      <c r="AF150" s="178">
        <f>IF('Indicator Data'!AK152="No data","x",IF('Indicator Data'!AK152&gt;$AF$195,10,IF('Indicator Data'!AK152&lt;$AF$194,0,10-($AF$195-'Indicator Data'!AK152)/($AF$195-$AF$194)*10)))</f>
        <v>1.8000000000000007</v>
      </c>
      <c r="AG150" s="178">
        <f>IF('Indicator Data'!AL152="No data","x",IF('Indicator Data'!AL152&gt;$AG$195,10,IF('Indicator Data'!AL152&lt;$AG$194,0,10-($AG$195-'Indicator Data'!AL152)/($AG$195-$AG$194)*10)))</f>
        <v>0.37999999999999901</v>
      </c>
      <c r="AH150" s="171">
        <f t="shared" si="38"/>
        <v>1.5160000000000005</v>
      </c>
      <c r="AI150" s="169">
        <f t="shared" si="39"/>
        <v>1.0831111111111114</v>
      </c>
      <c r="AJ150" s="167">
        <f t="shared" si="40"/>
        <v>0.57848541603154324</v>
      </c>
      <c r="AK150" s="163">
        <f t="shared" si="41"/>
        <v>1.4816946248485843</v>
      </c>
    </row>
    <row r="151" spans="1:37" s="104" customFormat="1" x14ac:dyDescent="0.2">
      <c r="A151" s="65" t="s">
        <v>278</v>
      </c>
      <c r="B151" s="69" t="s">
        <v>277</v>
      </c>
      <c r="C151" s="171">
        <f>IF('Indicator Data'!Q153="No data",IF((0.1284*LN('Indicator Data'!AW153)-0.4735)&gt;C$195,0,IF((0.1284*LN('Indicator Data'!AW153)-0.4735)&lt;C$194,10,(C$195-(0.1284*LN('Indicator Data'!AW153)-0.4735))/(C$195-C$194)*10)),IF('Indicator Data'!Q153&gt;C$195,0,IF('Indicator Data'!Q153&lt;C$194,10,(C$195-'Indicator Data'!Q153)/(C$195-C$194)*10)))</f>
        <v>10</v>
      </c>
      <c r="D151" s="171" t="str">
        <f>IF('Indicator Data'!R153="No data","x",IF('Indicator Data'!R153&gt;D$195,10,IF('Indicator Data'!R153&lt;D$194,0,10-(D$195-'Indicator Data'!R153)/(D$195-D$194)*10)))</f>
        <v>x</v>
      </c>
      <c r="E151" s="169">
        <f t="shared" si="28"/>
        <v>10</v>
      </c>
      <c r="F151" s="171">
        <f>IF('Indicator Data'!AC153="No data","x",IF('Indicator Data'!AC153&gt;F$195,10,IF('Indicator Data'!AC153&lt;F$194,0,10-(F$195-'Indicator Data'!AC153)/(F$195-F$194)*10)))</f>
        <v>8.4601276576411522</v>
      </c>
      <c r="G151" s="171">
        <f>IF('Indicator Data'!AD153="No data","x",IF('Indicator Data'!AD153&gt;G$195,10,IF('Indicator Data'!AD153&lt;G$194,0,10-(G$195-'Indicator Data'!AD153)/(G$195-G$194)*10)))</f>
        <v>3.8249999999999993</v>
      </c>
      <c r="H151" s="169">
        <f t="shared" si="29"/>
        <v>6.1425638288205757</v>
      </c>
      <c r="I151" s="174">
        <f>SUM(IF('Indicator Data'!S153="No data",0,'Indicator Data'!S153/1000000),SUM('Indicator Data'!T153:U153))</f>
        <v>2220.7870910000001</v>
      </c>
      <c r="J151" s="174">
        <f>I151/'Indicator Data'!AX153*1000000</f>
        <v>157.13175504907568</v>
      </c>
      <c r="K151" s="171">
        <f t="shared" si="30"/>
        <v>3.1426351009815132</v>
      </c>
      <c r="L151" s="171">
        <f>IF('Indicator Data'!V153="No data","x",IF('Indicator Data'!V153&gt;L$195,10,IF('Indicator Data'!V153&lt;L$194,0,10-(L$195-'Indicator Data'!V153)/(L$195-L$194)*10)))</f>
        <v>5.1936408567274581</v>
      </c>
      <c r="M151" s="169">
        <f t="shared" si="31"/>
        <v>4.1681379788544852</v>
      </c>
      <c r="N151" s="161">
        <f t="shared" si="32"/>
        <v>7.5776754519187657</v>
      </c>
      <c r="O151" s="175">
        <f>IF('Indicator Data'!AH153="No data",0,('Indicator Data'!AH153)/1000)</f>
        <v>0.50183999999999995</v>
      </c>
      <c r="P151" s="171">
        <f t="shared" si="33"/>
        <v>0</v>
      </c>
      <c r="Q151" s="176">
        <f>O151*1000/'Indicator Data'!AZ153</f>
        <v>7.8110797046408232E-4</v>
      </c>
      <c r="R151" s="171">
        <f t="shared" si="34"/>
        <v>3.0012991913557703</v>
      </c>
      <c r="S151" s="165">
        <f t="shared" si="35"/>
        <v>1.5006495956778851</v>
      </c>
      <c r="T151" s="171">
        <f>IF('Indicator Data'!Z153="No data","x",IF('Indicator Data'!Z153&gt;T$195,10,IF('Indicator Data'!Z153&lt;T$194,0,10-(T$195-'Indicator Data'!Z153)/(T$195-T$194)*10)))</f>
        <v>0.20201513747296929</v>
      </c>
      <c r="U151" s="171">
        <f>IF('Indicator Data'!Y153="No data","x",IF('Indicator Data'!Y153&gt;U$195,10,IF('Indicator Data'!Y153&lt;U$194,0,10-(U$195-'Indicator Data'!Y153)/(U$195-U$194)*10)))</f>
        <v>6.6779852941176481</v>
      </c>
      <c r="V151" s="171">
        <f>IF('Indicator Data'!AB153="No data","x",IF('Indicator Data'!AB153&gt;V$195,10,IF('Indicator Data'!AB153&lt;V$194,0,10-(V$195-'Indicator Data'!AB153)/(V$195-V$194)*10)))</f>
        <v>9.6094205168363356</v>
      </c>
      <c r="W151" s="169">
        <f t="shared" si="36"/>
        <v>5.496473649475651</v>
      </c>
      <c r="X151" s="84" t="s">
        <v>943</v>
      </c>
      <c r="Y151" s="84" t="s">
        <v>944</v>
      </c>
      <c r="Z151" s="85" t="s">
        <v>945</v>
      </c>
      <c r="AA151" s="175">
        <f>('Indicator Data'!AG153+'Indicator Data'!AF153*0.5+'Indicator Data'!AE153*0.25)/1000</f>
        <v>308.40300000000002</v>
      </c>
      <c r="AB151" s="177">
        <f>AA151*1000/'Indicator Data'!AX153</f>
        <v>2.1821049324714435E-2</v>
      </c>
      <c r="AC151" s="169">
        <f t="shared" si="37"/>
        <v>2.182104932471443</v>
      </c>
      <c r="AD151" s="171">
        <f>IF('Indicator Data'!AI153="No data","x",IF('Indicator Data'!AI153&lt;$AD$194,10,IF('Indicator Data'!AI153&gt;$AD$195,0,($AD$195-'Indicator Data'!AI153)/($AD$195-$AD$194)*10)))</f>
        <v>6.1333333333333329</v>
      </c>
      <c r="AE151" s="171">
        <f>IF('Indicator Data'!AJ153="No data","x",IF('Indicator Data'!AJ153&gt;$AE$195,10,IF('Indicator Data'!AJ153&lt;$AE$194,0,10-($AE$195-'Indicator Data'!AJ153)/($AE$195-$AE$194)*10)))</f>
        <v>3.9000000000000004</v>
      </c>
      <c r="AF151" s="178">
        <f>IF('Indicator Data'!AK153="No data","x",IF('Indicator Data'!AK153&gt;$AF$195,10,IF('Indicator Data'!AK153&lt;$AF$194,0,10-($AF$195-'Indicator Data'!AK153)/($AF$195-$AF$194)*10)))</f>
        <v>7.7333333333333343</v>
      </c>
      <c r="AG151" s="178">
        <f>IF('Indicator Data'!AL153="No data","x",IF('Indicator Data'!AL153&gt;$AG$195,10,IF('Indicator Data'!AL153&lt;$AG$194,0,10-($AG$195-'Indicator Data'!AL153)/($AG$195-$AG$194)*10)))</f>
        <v>0.70999999999999908</v>
      </c>
      <c r="AH151" s="171">
        <f t="shared" si="38"/>
        <v>6.3286666666666669</v>
      </c>
      <c r="AI151" s="169">
        <f t="shared" si="39"/>
        <v>5.4540000000000006</v>
      </c>
      <c r="AJ151" s="167">
        <f t="shared" si="40"/>
        <v>4.540992896927091</v>
      </c>
      <c r="AK151" s="163">
        <f t="shared" si="41"/>
        <v>3.1649253437594309</v>
      </c>
    </row>
    <row r="152" spans="1:37" s="104" customFormat="1" x14ac:dyDescent="0.2">
      <c r="A152" s="65" t="s">
        <v>280</v>
      </c>
      <c r="B152" s="69" t="s">
        <v>279</v>
      </c>
      <c r="C152" s="171">
        <f>IF('Indicator Data'!Q154="No data",IF((0.1284*LN('Indicator Data'!AW154)-0.4735)&gt;C$195,0,IF((0.1284*LN('Indicator Data'!AW154)-0.4735)&lt;C$194,10,(C$195-(0.1284*LN('Indicator Data'!AW154)-0.4735))/(C$195-C$194)*10)),IF('Indicator Data'!Q154&gt;C$195,0,IF('Indicator Data'!Q154&lt;C$194,10,(C$195-'Indicator Data'!Q154)/(C$195-C$194)*10)))</f>
        <v>5.366583616454319</v>
      </c>
      <c r="D152" s="171">
        <f>IF('Indicator Data'!R154="No data","x",IF('Indicator Data'!R154&gt;D$195,10,IF('Indicator Data'!R154&lt;D$194,0,10-(D$195-'Indicator Data'!R154)/(D$195-D$194)*10)))</f>
        <v>3.8094130925135348</v>
      </c>
      <c r="E152" s="169">
        <f t="shared" si="28"/>
        <v>4.6346301974115427</v>
      </c>
      <c r="F152" s="171">
        <f>IF('Indicator Data'!AC154="No data","x",IF('Indicator Data'!AC154&gt;F$195,10,IF('Indicator Data'!AC154&lt;F$194,0,10-(F$195-'Indicator Data'!AC154)/(F$195-F$194)*10)))</f>
        <v>2.802657400627079</v>
      </c>
      <c r="G152" s="171">
        <f>IF('Indicator Data'!AD154="No data","x",IF('Indicator Data'!AD154&gt;G$195,10,IF('Indicator Data'!AD154&lt;G$194,0,10-(G$195-'Indicator Data'!AD154)/(G$195-G$194)*10)))</f>
        <v>1.1500000000000004</v>
      </c>
      <c r="H152" s="169">
        <f t="shared" si="29"/>
        <v>1.9763287003135397</v>
      </c>
      <c r="I152" s="174">
        <f>SUM(IF('Indicator Data'!S154="No data",0,'Indicator Data'!S154/1000000),SUM('Indicator Data'!T154:U154))</f>
        <v>2478.865957</v>
      </c>
      <c r="J152" s="174">
        <f>I152/'Indicator Data'!AX154*1000000</f>
        <v>346.01818278006516</v>
      </c>
      <c r="K152" s="171">
        <f t="shared" si="30"/>
        <v>6.9203636556013031</v>
      </c>
      <c r="L152" s="171">
        <f>IF('Indicator Data'!V154="No data","x",IF('Indicator Data'!V154&gt;L$195,10,IF('Indicator Data'!V154&lt;L$194,0,10-(L$195-'Indicator Data'!V154)/(L$195-L$194)*10)))</f>
        <v>1.966914845066194</v>
      </c>
      <c r="M152" s="169">
        <f t="shared" si="31"/>
        <v>4.4436392503337485</v>
      </c>
      <c r="N152" s="161">
        <f t="shared" si="32"/>
        <v>3.9223070863675931</v>
      </c>
      <c r="O152" s="175">
        <f>IF('Indicator Data'!AH154="No data",0,('Indicator Data'!AH154)/1000)</f>
        <v>63.99756</v>
      </c>
      <c r="P152" s="171">
        <f t="shared" si="33"/>
        <v>6.0205447206370977</v>
      </c>
      <c r="Q152" s="176">
        <f>O152*1000/'Indicator Data'!AZ154</f>
        <v>3.1920510907255402E-2</v>
      </c>
      <c r="R152" s="171">
        <f t="shared" si="34"/>
        <v>7.4943516936805796</v>
      </c>
      <c r="S152" s="165">
        <f t="shared" si="35"/>
        <v>6.7574482071588386</v>
      </c>
      <c r="T152" s="171">
        <f>IF('Indicator Data'!Z154="No data","x",IF('Indicator Data'!Z154&gt;T$195,10,IF('Indicator Data'!Z154&lt;T$194,0,10-(T$195-'Indicator Data'!Z154)/(T$195-T$194)*10)))</f>
        <v>1.3627967253629691E-2</v>
      </c>
      <c r="U152" s="171">
        <f>IF('Indicator Data'!Y154="No data","x",IF('Indicator Data'!Y154&gt;U$195,10,IF('Indicator Data'!Y154&lt;U$194,0,10-(U$195-'Indicator Data'!Y154)/(U$195-U$194)*10)))</f>
        <v>0.3129529411764711</v>
      </c>
      <c r="V152" s="171">
        <f>IF('Indicator Data'!AB154="No data","x",IF('Indicator Data'!AB154&gt;V$195,10,IF('Indicator Data'!AB154&lt;V$194,0,10-(V$195-'Indicator Data'!AB154)/(V$195-V$194)*10)))</f>
        <v>0</v>
      </c>
      <c r="W152" s="169">
        <f t="shared" si="36"/>
        <v>0.1088603028100336</v>
      </c>
      <c r="X152" s="84" t="s">
        <v>943</v>
      </c>
      <c r="Y152" s="84" t="s">
        <v>944</v>
      </c>
      <c r="Z152" s="85" t="s">
        <v>945</v>
      </c>
      <c r="AA152" s="175">
        <f>('Indicator Data'!AG154+'Indicator Data'!AF154*0.5+'Indicator Data'!AE154*0.25)/1000</f>
        <v>26.640999999999998</v>
      </c>
      <c r="AB152" s="177">
        <f>AA152*1000/'Indicator Data'!AX154</f>
        <v>3.7187450097543599E-3</v>
      </c>
      <c r="AC152" s="169">
        <f t="shared" si="37"/>
        <v>0.3718745009754354</v>
      </c>
      <c r="AD152" s="171">
        <f>IF('Indicator Data'!AI154="No data","x",IF('Indicator Data'!AI154&lt;$AD$194,10,IF('Indicator Data'!AI154&gt;$AD$195,0,($AD$195-'Indicator Data'!AI154)/($AD$195-$AD$194)*10)))</f>
        <v>5.4666666666666668</v>
      </c>
      <c r="AE152" s="171">
        <f>IF('Indicator Data'!AJ154="No data","x",IF('Indicator Data'!AJ154&gt;$AE$195,10,IF('Indicator Data'!AJ154&lt;$AE$194,0,10-($AE$195-'Indicator Data'!AJ154)/($AE$195-$AE$194)*10)))</f>
        <v>0</v>
      </c>
      <c r="AF152" s="178" t="str">
        <f>IF('Indicator Data'!AK154="No data","x",IF('Indicator Data'!AK154&gt;$AF$195,10,IF('Indicator Data'!AK154&lt;$AF$194,0,10-($AF$195-'Indicator Data'!AK154)/($AF$195-$AF$194)*10)))</f>
        <v>x</v>
      </c>
      <c r="AG152" s="178" t="str">
        <f>IF('Indicator Data'!AL154="No data","x",IF('Indicator Data'!AL154&gt;$AG$195,10,IF('Indicator Data'!AL154&lt;$AG$194,0,10-($AG$195-'Indicator Data'!AL154)/($AG$195-$AG$194)*10)))</f>
        <v>x</v>
      </c>
      <c r="AH152" s="171" t="str">
        <f t="shared" si="38"/>
        <v>x</v>
      </c>
      <c r="AI152" s="169">
        <f t="shared" si="39"/>
        <v>2.7333333333333334</v>
      </c>
      <c r="AJ152" s="167">
        <f t="shared" si="40"/>
        <v>1.1449494070409392</v>
      </c>
      <c r="AK152" s="163">
        <f t="shared" si="41"/>
        <v>4.5240549776171761</v>
      </c>
    </row>
    <row r="153" spans="1:37" s="104" customFormat="1" x14ac:dyDescent="0.2">
      <c r="A153" s="65" t="s">
        <v>282</v>
      </c>
      <c r="B153" s="69" t="s">
        <v>281</v>
      </c>
      <c r="C153" s="171">
        <f>IF('Indicator Data'!Q155="No data",IF((0.1284*LN('Indicator Data'!AW155)-0.4735)&gt;C$195,0,IF((0.1284*LN('Indicator Data'!AW155)-0.4735)&lt;C$194,10,(C$195-(0.1284*LN('Indicator Data'!AW155)-0.4735))/(C$195-C$194)*10)),IF('Indicator Data'!Q155&gt;C$195,0,IF('Indicator Data'!Q155&lt;C$194,10,(C$195-'Indicator Data'!Q155)/(C$195-C$194)*10)))</f>
        <v>1.8680245042868473</v>
      </c>
      <c r="D153" s="171" t="str">
        <f>IF('Indicator Data'!R155="No data","x",IF('Indicator Data'!R155&gt;D$195,10,IF('Indicator Data'!R155&lt;D$194,0,10-(D$195-'Indicator Data'!R155)/(D$195-D$194)*10)))</f>
        <v>x</v>
      </c>
      <c r="E153" s="169">
        <f t="shared" si="28"/>
        <v>1.8680245042868473</v>
      </c>
      <c r="F153" s="171" t="str">
        <f>IF('Indicator Data'!AC155="No data","x",IF('Indicator Data'!AC155&gt;F$195,10,IF('Indicator Data'!AC155&lt;F$194,0,10-(F$195-'Indicator Data'!AC155)/(F$195-F$194)*10)))</f>
        <v>x</v>
      </c>
      <c r="G153" s="171">
        <f>IF('Indicator Data'!AD155="No data","x",IF('Indicator Data'!AD155&gt;G$195,10,IF('Indicator Data'!AD155&lt;G$194,0,10-(G$195-'Indicator Data'!AD155)/(G$195-G$194)*10)))</f>
        <v>10</v>
      </c>
      <c r="H153" s="169">
        <f t="shared" si="29"/>
        <v>10</v>
      </c>
      <c r="I153" s="174">
        <f>SUM(IF('Indicator Data'!S155="No data",0,'Indicator Data'!S155/1000000),SUM('Indicator Data'!T155:U155))</f>
        <v>56.209999999999994</v>
      </c>
      <c r="J153" s="174">
        <f>I153/'Indicator Data'!AX155*1000000</f>
        <v>630.34775100086347</v>
      </c>
      <c r="K153" s="171">
        <f t="shared" si="30"/>
        <v>10</v>
      </c>
      <c r="L153" s="171">
        <f>IF('Indicator Data'!V155="No data","x",IF('Indicator Data'!V155&gt;L$195,10,IF('Indicator Data'!V155&lt;L$194,0,10-(L$195-'Indicator Data'!V155)/(L$195-L$194)*10)))</f>
        <v>2.3874841900026977</v>
      </c>
      <c r="M153" s="169">
        <f t="shared" si="31"/>
        <v>6.1937420950013493</v>
      </c>
      <c r="N153" s="161">
        <f t="shared" si="32"/>
        <v>4.9824477758937604</v>
      </c>
      <c r="O153" s="175">
        <f>IF('Indicator Data'!AH155="No data",0,('Indicator Data'!AH155)/1000)</f>
        <v>0</v>
      </c>
      <c r="P153" s="171">
        <f t="shared" si="33"/>
        <v>0</v>
      </c>
      <c r="Q153" s="176">
        <f>O153*1000/'Indicator Data'!AZ155</f>
        <v>0</v>
      </c>
      <c r="R153" s="171">
        <f t="shared" si="34"/>
        <v>0</v>
      </c>
      <c r="S153" s="165">
        <f t="shared" si="35"/>
        <v>0</v>
      </c>
      <c r="T153" s="171">
        <f>IF('Indicator Data'!Z155="No data","x",IF('Indicator Data'!Z155&gt;T$195,10,IF('Indicator Data'!Z155&lt;T$194,0,10-(T$195-'Indicator Data'!Z155)/(T$195-T$194)*10)))</f>
        <v>0.19666960148285462</v>
      </c>
      <c r="U153" s="171">
        <f>IF('Indicator Data'!Y155="No data","x",IF('Indicator Data'!Y155&gt;U$195,10,IF('Indicator Data'!Y155&lt;U$194,0,10-(U$195-'Indicator Data'!Y155)/(U$195-U$194)*10)))</f>
        <v>0.89845506535947628</v>
      </c>
      <c r="V153" s="171">
        <f>IF('Indicator Data'!AB155="No data","x",IF('Indicator Data'!AB155&gt;V$195,10,IF('Indicator Data'!AB155&lt;V$194,0,10-(V$195-'Indicator Data'!AB155)/(V$195-V$194)*10)))</f>
        <v>0</v>
      </c>
      <c r="W153" s="169">
        <f t="shared" si="36"/>
        <v>0.36504155561411028</v>
      </c>
      <c r="X153" s="84" t="s">
        <v>943</v>
      </c>
      <c r="Y153" s="84" t="s">
        <v>944</v>
      </c>
      <c r="Z153" s="85" t="s">
        <v>945</v>
      </c>
      <c r="AA153" s="175">
        <f>('Indicator Data'!AG155+'Indicator Data'!AF155*0.5+'Indicator Data'!AE155*0.25)/1000</f>
        <v>6.2350000000000003</v>
      </c>
      <c r="AB153" s="177">
        <f>AA153*1000/'Indicator Data'!AX155</f>
        <v>6.9920267345496959E-2</v>
      </c>
      <c r="AC153" s="169">
        <f t="shared" si="37"/>
        <v>6.9920267345496958</v>
      </c>
      <c r="AD153" s="171">
        <f>IF('Indicator Data'!AI155="No data","x",IF('Indicator Data'!AI155&lt;$AD$194,10,IF('Indicator Data'!AI155&gt;$AD$195,0,($AD$195-'Indicator Data'!AI155)/($AD$195-$AD$194)*10)))</f>
        <v>4.8</v>
      </c>
      <c r="AE153" s="171">
        <f>IF('Indicator Data'!AJ155="No data","x",IF('Indicator Data'!AJ155&gt;$AE$195,10,IF('Indicator Data'!AJ155&lt;$AE$194,0,10-($AE$195-'Indicator Data'!AJ155)/($AE$195-$AE$194)*10)))</f>
        <v>1.0999999999999996</v>
      </c>
      <c r="AF153" s="178" t="str">
        <f>IF('Indicator Data'!AK155="No data","x",IF('Indicator Data'!AK155&gt;$AF$195,10,IF('Indicator Data'!AK155&lt;$AF$194,0,10-($AF$195-'Indicator Data'!AK155)/($AF$195-$AF$194)*10)))</f>
        <v>x</v>
      </c>
      <c r="AG153" s="178" t="str">
        <f>IF('Indicator Data'!AL155="No data","x",IF('Indicator Data'!AL155&gt;$AG$195,10,IF('Indicator Data'!AL155&lt;$AG$194,0,10-($AG$195-'Indicator Data'!AL155)/($AG$195-$AG$194)*10)))</f>
        <v>x</v>
      </c>
      <c r="AH153" s="171" t="str">
        <f t="shared" si="38"/>
        <v>x</v>
      </c>
      <c r="AI153" s="169">
        <f t="shared" si="39"/>
        <v>2.9499999999999997</v>
      </c>
      <c r="AJ153" s="167">
        <f t="shared" si="40"/>
        <v>3.9891454493859868</v>
      </c>
      <c r="AK153" s="163">
        <f t="shared" si="41"/>
        <v>2.2154407149607556</v>
      </c>
    </row>
    <row r="154" spans="1:37" s="104" customFormat="1" x14ac:dyDescent="0.2">
      <c r="A154" s="65" t="s">
        <v>284</v>
      </c>
      <c r="B154" s="69" t="s">
        <v>283</v>
      </c>
      <c r="C154" s="171">
        <f>IF('Indicator Data'!Q156="No data",IF((0.1284*LN('Indicator Data'!AW156)-0.4735)&gt;C$195,0,IF((0.1284*LN('Indicator Data'!AW156)-0.4735)&lt;C$194,10,(C$195-(0.1284*LN('Indicator Data'!AW156)-0.4735))/(C$195-C$194)*10)),IF('Indicator Data'!Q156&gt;C$195,0,IF('Indicator Data'!Q156&lt;C$194,10,(C$195-'Indicator Data'!Q156)/(C$195-C$194)*10)))</f>
        <v>10</v>
      </c>
      <c r="D154" s="171" t="str">
        <f>IF('Indicator Data'!R156="No data","x",IF('Indicator Data'!R156&gt;D$195,10,IF('Indicator Data'!R156&lt;D$194,0,10-(D$195-'Indicator Data'!R156)/(D$195-D$194)*10)))</f>
        <v>x</v>
      </c>
      <c r="E154" s="169">
        <f t="shared" si="28"/>
        <v>10</v>
      </c>
      <c r="F154" s="171">
        <f>IF('Indicator Data'!AC156="No data","x",IF('Indicator Data'!AC156&gt;F$195,10,IF('Indicator Data'!AC156&lt;F$194,0,10-(F$195-'Indicator Data'!AC156)/(F$195-F$194)*10)))</f>
        <v>8.4609599152188739</v>
      </c>
      <c r="G154" s="171">
        <f>IF('Indicator Data'!AD156="No data","x",IF('Indicator Data'!AD156&gt;G$195,10,IF('Indicator Data'!AD156&lt;G$194,0,10-(G$195-'Indicator Data'!AD156)/(G$195-G$194)*10)))</f>
        <v>2.5999999999999996</v>
      </c>
      <c r="H154" s="169">
        <f t="shared" si="29"/>
        <v>5.5304799576094368</v>
      </c>
      <c r="I154" s="174">
        <f>SUM(IF('Indicator Data'!S156="No data",0,'Indicator Data'!S156/1000000),SUM('Indicator Data'!T156:U156))</f>
        <v>953.70878199999993</v>
      </c>
      <c r="J154" s="174">
        <f>I154/'Indicator Data'!AX156*1000000</f>
        <v>156.54908746198956</v>
      </c>
      <c r="K154" s="171">
        <f t="shared" si="30"/>
        <v>3.1309817492397904</v>
      </c>
      <c r="L154" s="171">
        <f>IF('Indicator Data'!V156="No data","x",IF('Indicator Data'!V156&gt;L$195,10,IF('Indicator Data'!V156&lt;L$194,0,10-(L$195-'Indicator Data'!V156)/(L$195-L$194)*10)))</f>
        <v>8.5876943635738971</v>
      </c>
      <c r="M154" s="169">
        <f t="shared" si="31"/>
        <v>5.8593380564068438</v>
      </c>
      <c r="N154" s="161">
        <f t="shared" si="32"/>
        <v>7.8474545035040704</v>
      </c>
      <c r="O154" s="175">
        <f>IF('Indicator Data'!AH156="No data",0,('Indicator Data'!AH156)/1000)</f>
        <v>0.1142</v>
      </c>
      <c r="P154" s="171">
        <f t="shared" si="33"/>
        <v>0</v>
      </c>
      <c r="Q154" s="176">
        <f>O154*1000/'Indicator Data'!AZ156</f>
        <v>4.2617665059485615E-4</v>
      </c>
      <c r="R154" s="171">
        <f t="shared" si="34"/>
        <v>2.58471787822781</v>
      </c>
      <c r="S154" s="165">
        <f t="shared" si="35"/>
        <v>1.292358939113905</v>
      </c>
      <c r="T154" s="171">
        <f>IF('Indicator Data'!Z156="No data","x",IF('Indicator Data'!Z156&gt;T$195,10,IF('Indicator Data'!Z156&lt;T$194,0,10-(T$195-'Indicator Data'!Z156)/(T$195-T$194)*10)))</f>
        <v>0.899977757182576</v>
      </c>
      <c r="U154" s="171">
        <f>IF('Indicator Data'!Y156="No data","x",IF('Indicator Data'!Y156&gt;U$195,10,IF('Indicator Data'!Y156&lt;U$194,0,10-(U$195-'Indicator Data'!Y156)/(U$195-U$194)*10)))</f>
        <v>10</v>
      </c>
      <c r="V154" s="171">
        <f>IF('Indicator Data'!AB156="No data","x",IF('Indicator Data'!AB156&gt;V$195,10,IF('Indicator Data'!AB156&lt;V$194,0,10-(V$195-'Indicator Data'!AB156)/(V$195-V$194)*10)))</f>
        <v>10</v>
      </c>
      <c r="W154" s="169">
        <f t="shared" si="36"/>
        <v>6.9666592523941917</v>
      </c>
      <c r="X154" s="84" t="s">
        <v>943</v>
      </c>
      <c r="Y154" s="84" t="s">
        <v>944</v>
      </c>
      <c r="Z154" s="85" t="s">
        <v>945</v>
      </c>
      <c r="AA154" s="175">
        <f>('Indicator Data'!AG156+'Indicator Data'!AF156*0.5+'Indicator Data'!AE156*0.25)/1000</f>
        <v>18.9495</v>
      </c>
      <c r="AB154" s="177">
        <f>AA154*1000/'Indicator Data'!AX156</f>
        <v>3.1105165317235916E-3</v>
      </c>
      <c r="AC154" s="169">
        <f t="shared" si="37"/>
        <v>0.31105165317235794</v>
      </c>
      <c r="AD154" s="171">
        <f>IF('Indicator Data'!AI156="No data","x",IF('Indicator Data'!AI156&lt;$AD$194,10,IF('Indicator Data'!AI156&gt;$AD$195,0,($AD$195-'Indicator Data'!AI156)/($AD$195-$AD$194)*10)))</f>
        <v>4.9333333333333336</v>
      </c>
      <c r="AE154" s="171">
        <f>IF('Indicator Data'!AJ156="No data","x",IF('Indicator Data'!AJ156&gt;$AE$195,10,IF('Indicator Data'!AJ156&lt;$AE$194,0,10-($AE$195-'Indicator Data'!AJ156)/($AE$195-$AE$194)*10)))</f>
        <v>6.8333333333333339</v>
      </c>
      <c r="AF154" s="178">
        <f>IF('Indicator Data'!AK156="No data","x",IF('Indicator Data'!AK156&gt;$AF$195,10,IF('Indicator Data'!AK156&lt;$AF$194,0,10-($AF$195-'Indicator Data'!AK156)/($AF$195-$AF$194)*10)))</f>
        <v>9</v>
      </c>
      <c r="AG154" s="178">
        <f>IF('Indicator Data'!AL156="No data","x",IF('Indicator Data'!AL156&gt;$AG$195,10,IF('Indicator Data'!AL156&lt;$AG$194,0,10-($AG$195-'Indicator Data'!AL156)/($AG$195-$AG$194)*10)))</f>
        <v>0.30999999999999872</v>
      </c>
      <c r="AH154" s="171">
        <f t="shared" si="38"/>
        <v>7.2619999999999996</v>
      </c>
      <c r="AI154" s="169">
        <f t="shared" si="39"/>
        <v>6.342888888888889</v>
      </c>
      <c r="AJ154" s="167">
        <f t="shared" si="40"/>
        <v>5.1350287015958473</v>
      </c>
      <c r="AK154" s="163">
        <f t="shared" si="41"/>
        <v>3.4509758552254621</v>
      </c>
    </row>
    <row r="155" spans="1:37" s="104" customFormat="1" x14ac:dyDescent="0.2">
      <c r="A155" s="65" t="s">
        <v>286</v>
      </c>
      <c r="B155" s="69" t="s">
        <v>285</v>
      </c>
      <c r="C155" s="171">
        <f>IF('Indicator Data'!Q157="No data",IF((0.1284*LN('Indicator Data'!AW157)-0.4735)&gt;C$195,0,IF((0.1284*LN('Indicator Data'!AW157)-0.4735)&lt;C$194,10,(C$195-(0.1284*LN('Indicator Data'!AW157)-0.4735))/(C$195-C$194)*10)),IF('Indicator Data'!Q157&gt;C$195,0,IF('Indicator Data'!Q157&lt;C$194,10,(C$195-'Indicator Data'!Q157)/(C$195-C$194)*10)))</f>
        <v>4.553751166347106</v>
      </c>
      <c r="D155" s="171" t="str">
        <f>IF('Indicator Data'!R157="No data","x",IF('Indicator Data'!R157&gt;D$195,10,IF('Indicator Data'!R157&lt;D$194,0,10-(D$195-'Indicator Data'!R157)/(D$195-D$194)*10)))</f>
        <v>x</v>
      </c>
      <c r="E155" s="169">
        <f t="shared" si="28"/>
        <v>4.553751166347106</v>
      </c>
      <c r="F155" s="171">
        <f>IF('Indicator Data'!AC157="No data","x",IF('Indicator Data'!AC157&gt;F$195,10,IF('Indicator Data'!AC157&lt;F$194,0,10-(F$195-'Indicator Data'!AC157)/(F$195-F$194)*10)))</f>
        <v>4.4542755246894306</v>
      </c>
      <c r="G155" s="171" t="str">
        <f>IF('Indicator Data'!AD157="No data","x",IF('Indicator Data'!AD157&gt;G$195,10,IF('Indicator Data'!AD157&lt;G$194,0,10-(G$195-'Indicator Data'!AD157)/(G$195-G$194)*10)))</f>
        <v>x</v>
      </c>
      <c r="H155" s="169">
        <f t="shared" si="29"/>
        <v>4.4542755246894306</v>
      </c>
      <c r="I155" s="174">
        <f>SUM(IF('Indicator Data'!S157="No data",0,'Indicator Data'!S157/1000000),SUM('Indicator Data'!T157:U157))</f>
        <v>0</v>
      </c>
      <c r="J155" s="174">
        <f>I155/'Indicator Data'!AX157*1000000</f>
        <v>0</v>
      </c>
      <c r="K155" s="171">
        <f t="shared" si="30"/>
        <v>0</v>
      </c>
      <c r="L155" s="171">
        <f>IF('Indicator Data'!V157="No data","x",IF('Indicator Data'!V157&gt;L$195,10,IF('Indicator Data'!V157&lt;L$194,0,10-(L$195-'Indicator Data'!V157)/(L$195-L$194)*10)))</f>
        <v>0</v>
      </c>
      <c r="M155" s="169">
        <f t="shared" si="31"/>
        <v>0</v>
      </c>
      <c r="N155" s="161">
        <f t="shared" si="32"/>
        <v>3.3904444643459106</v>
      </c>
      <c r="O155" s="175">
        <f>IF('Indicator Data'!AH157="No data",0,('Indicator Data'!AH157)/1000)</f>
        <v>0</v>
      </c>
      <c r="P155" s="171">
        <f t="shared" si="33"/>
        <v>0</v>
      </c>
      <c r="Q155" s="176">
        <f>O155*1000/'Indicator Data'!AZ157</f>
        <v>0</v>
      </c>
      <c r="R155" s="171">
        <f t="shared" si="34"/>
        <v>0</v>
      </c>
      <c r="S155" s="165">
        <f t="shared" si="35"/>
        <v>0</v>
      </c>
      <c r="T155" s="171">
        <f>IF('Indicator Data'!Z157="No data","x",IF('Indicator Data'!Z157&gt;T$195,10,IF('Indicator Data'!Z157&lt;T$194,0,10-(T$195-'Indicator Data'!Z157)/(T$195-T$194)*10)))</f>
        <v>8.6086345381525931E-2</v>
      </c>
      <c r="U155" s="171">
        <f>IF('Indicator Data'!Y157="No data","x",IF('Indicator Data'!Y157&gt;U$195,10,IF('Indicator Data'!Y157&lt;U$194,0,10-(U$195-'Indicator Data'!Y157)/(U$195-U$194)*10)))</f>
        <v>0.84342818627450988</v>
      </c>
      <c r="V155" s="171">
        <f>IF('Indicator Data'!AB157="No data","x",IF('Indicator Data'!AB157&gt;V$195,10,IF('Indicator Data'!AB157&lt;V$194,0,10-(V$195-'Indicator Data'!AB157)/(V$195-V$194)*10)))</f>
        <v>0</v>
      </c>
      <c r="W155" s="169">
        <f t="shared" si="36"/>
        <v>0.30983817721867862</v>
      </c>
      <c r="X155" s="84" t="s">
        <v>943</v>
      </c>
      <c r="Y155" s="84" t="s">
        <v>944</v>
      </c>
      <c r="Z155" s="85" t="s">
        <v>945</v>
      </c>
      <c r="AA155" s="175">
        <f>('Indicator Data'!AG157+'Indicator Data'!AF157*0.5+'Indicator Data'!AE157*0.25)/1000</f>
        <v>0</v>
      </c>
      <c r="AB155" s="177">
        <f>AA155*1000/'Indicator Data'!AX157</f>
        <v>0</v>
      </c>
      <c r="AC155" s="169">
        <f t="shared" si="37"/>
        <v>0</v>
      </c>
      <c r="AD155" s="171">
        <f>IF('Indicator Data'!AI157="No data","x",IF('Indicator Data'!AI157&lt;$AD$194,10,IF('Indicator Data'!AI157&gt;$AD$195,0,($AD$195-'Indicator Data'!AI157)/($AD$195-$AD$194)*10)))</f>
        <v>3.0666666666666664</v>
      </c>
      <c r="AE155" s="171">
        <f>IF('Indicator Data'!AJ157="No data","x",IF('Indicator Data'!AJ157&gt;$AE$195,10,IF('Indicator Data'!AJ157&lt;$AE$194,0,10-($AE$195-'Indicator Data'!AJ157)/($AE$195-$AE$194)*10)))</f>
        <v>0</v>
      </c>
      <c r="AF155" s="178">
        <f>IF('Indicator Data'!AK157="No data","x",IF('Indicator Data'!AK157&gt;$AF$195,10,IF('Indicator Data'!AK157&lt;$AF$194,0,10-($AF$195-'Indicator Data'!AK157)/($AF$195-$AF$194)*10)))</f>
        <v>2.0666666666666664</v>
      </c>
      <c r="AG155" s="178">
        <f>IF('Indicator Data'!AL157="No data","x",IF('Indicator Data'!AL157&gt;$AG$195,10,IF('Indicator Data'!AL157&lt;$AG$194,0,10-($AG$195-'Indicator Data'!AL157)/($AG$195-$AG$194)*10)))</f>
        <v>0.37000000000000099</v>
      </c>
      <c r="AH155" s="171">
        <f t="shared" si="38"/>
        <v>1.7273333333333336</v>
      </c>
      <c r="AI155" s="169">
        <f t="shared" si="39"/>
        <v>1.5980000000000001</v>
      </c>
      <c r="AJ155" s="167">
        <f t="shared" si="40"/>
        <v>0.65945768953789963</v>
      </c>
      <c r="AK155" s="163">
        <f t="shared" si="41"/>
        <v>0.33477210094979565</v>
      </c>
    </row>
    <row r="156" spans="1:37" s="104" customFormat="1" x14ac:dyDescent="0.2">
      <c r="A156" s="65" t="s">
        <v>288</v>
      </c>
      <c r="B156" s="69" t="s">
        <v>287</v>
      </c>
      <c r="C156" s="171">
        <f>IF('Indicator Data'!Q158="No data",IF((0.1284*LN('Indicator Data'!AW158)-0.4735)&gt;C$195,0,IF((0.1284*LN('Indicator Data'!AW158)-0.4735)&lt;C$194,10,(C$195-(0.1284*LN('Indicator Data'!AW158)-0.4735))/(C$195-C$194)*10)),IF('Indicator Data'!Q158&gt;C$195,0,IF('Indicator Data'!Q158&lt;C$194,10,(C$195-'Indicator Data'!Q158)/(C$195-C$194)*10)))</f>
        <v>3.0183835500189966</v>
      </c>
      <c r="D156" s="171">
        <f>IF('Indicator Data'!R158="No data","x",IF('Indicator Data'!R158&gt;D$195,10,IF('Indicator Data'!R158&lt;D$194,0,10-(D$195-'Indicator Data'!R158)/(D$195-D$194)*10)))</f>
        <v>1.0115637580504515</v>
      </c>
      <c r="E156" s="169">
        <f t="shared" si="28"/>
        <v>2.0704869502100012</v>
      </c>
      <c r="F156" s="171">
        <f>IF('Indicator Data'!AC158="No data","x",IF('Indicator Data'!AC158&gt;F$195,10,IF('Indicator Data'!AC158&lt;F$194,0,10-(F$195-'Indicator Data'!AC158)/(F$195-F$194)*10)))</f>
        <v>0.98105942945646873</v>
      </c>
      <c r="G156" s="171">
        <f>IF('Indicator Data'!AD158="No data","x",IF('Indicator Data'!AD158&gt;G$195,10,IF('Indicator Data'!AD158&lt;G$194,0,10-(G$195-'Indicator Data'!AD158)/(G$195-G$194)*10)))</f>
        <v>0.25</v>
      </c>
      <c r="H156" s="169">
        <f t="shared" si="29"/>
        <v>0.61552971472823437</v>
      </c>
      <c r="I156" s="174">
        <f>SUM(IF('Indicator Data'!S158="No data",0,'Indicator Data'!S158/1000000),SUM('Indicator Data'!T158:U158))</f>
        <v>0.22501499999999999</v>
      </c>
      <c r="J156" s="174">
        <f>I156/'Indicator Data'!AX158*1000000</f>
        <v>4.156096263549125E-2</v>
      </c>
      <c r="K156" s="171">
        <f t="shared" si="30"/>
        <v>8.3121925271001373E-4</v>
      </c>
      <c r="L156" s="171">
        <f>IF('Indicator Data'!V158="No data","x",IF('Indicator Data'!V158&gt;L$195,10,IF('Indicator Data'!V158&lt;L$194,0,10-(L$195-'Indicator Data'!V158)/(L$195-L$194)*10)))</f>
        <v>0</v>
      </c>
      <c r="M156" s="169">
        <f t="shared" si="31"/>
        <v>4.1560962635500687E-4</v>
      </c>
      <c r="N156" s="161">
        <f t="shared" si="32"/>
        <v>1.1892298061936479</v>
      </c>
      <c r="O156" s="175">
        <f>IF('Indicator Data'!AH158="No data",0,('Indicator Data'!AH158)/1000)</f>
        <v>2.562E-2</v>
      </c>
      <c r="P156" s="171">
        <f t="shared" si="33"/>
        <v>0</v>
      </c>
      <c r="Q156" s="176">
        <f>O156*1000/'Indicator Data'!AZ158</f>
        <v>2.4471035921417598E-5</v>
      </c>
      <c r="R156" s="171">
        <f t="shared" si="34"/>
        <v>0</v>
      </c>
      <c r="S156" s="165">
        <f t="shared" si="35"/>
        <v>0</v>
      </c>
      <c r="T156" s="171">
        <f>IF('Indicator Data'!Z158="No data","x",IF('Indicator Data'!Z158&gt;T$195,10,IF('Indicator Data'!Z158&lt;T$194,0,10-(T$195-'Indicator Data'!Z158)/(T$195-T$194)*10)))</f>
        <v>6.3034275563822462E-4</v>
      </c>
      <c r="U156" s="171">
        <f>IF('Indicator Data'!Y158="No data","x",IF('Indicator Data'!Y158&gt;U$195,10,IF('Indicator Data'!Y158&lt;U$194,0,10-(U$195-'Indicator Data'!Y158)/(U$195-U$194)*10)))</f>
        <v>0.12790416666666538</v>
      </c>
      <c r="V156" s="171">
        <f>IF('Indicator Data'!AB158="No data","x",IF('Indicator Data'!AB158&gt;V$195,10,IF('Indicator Data'!AB158&lt;V$194,0,10-(V$195-'Indicator Data'!AB158)/(V$195-V$194)*10)))</f>
        <v>0</v>
      </c>
      <c r="W156" s="169">
        <f t="shared" si="36"/>
        <v>4.28448364741012E-2</v>
      </c>
      <c r="X156" s="84" t="s">
        <v>943</v>
      </c>
      <c r="Y156" s="84" t="s">
        <v>944</v>
      </c>
      <c r="Z156" s="85" t="s">
        <v>945</v>
      </c>
      <c r="AA156" s="175">
        <f>('Indicator Data'!AG158+'Indicator Data'!AF158*0.5+'Indicator Data'!AE158*0.25)/1000</f>
        <v>0</v>
      </c>
      <c r="AB156" s="177">
        <f>AA156*1000/'Indicator Data'!AX158</f>
        <v>0</v>
      </c>
      <c r="AC156" s="169">
        <f t="shared" si="37"/>
        <v>0</v>
      </c>
      <c r="AD156" s="171">
        <f>IF('Indicator Data'!AI158="No data","x",IF('Indicator Data'!AI158&lt;$AD$194,10,IF('Indicator Data'!AI158&gt;$AD$195,0,($AD$195-'Indicator Data'!AI158)/($AD$195-$AD$194)*10)))</f>
        <v>4.8</v>
      </c>
      <c r="AE156" s="171">
        <f>IF('Indicator Data'!AJ158="No data","x",IF('Indicator Data'!AJ158&gt;$AE$195,10,IF('Indicator Data'!AJ158&lt;$AE$194,0,10-($AE$195-'Indicator Data'!AJ158)/($AE$195-$AE$194)*10)))</f>
        <v>0</v>
      </c>
      <c r="AF156" s="178">
        <f>IF('Indicator Data'!AK158="No data","x",IF('Indicator Data'!AK158&gt;$AF$195,10,IF('Indicator Data'!AK158&lt;$AF$194,0,10-($AF$195-'Indicator Data'!AK158)/($AF$195-$AF$194)*10)))</f>
        <v>2.5333333333333332</v>
      </c>
      <c r="AG156" s="178">
        <f>IF('Indicator Data'!AL158="No data","x",IF('Indicator Data'!AL158&gt;$AG$195,10,IF('Indicator Data'!AL158&lt;$AG$194,0,10-($AG$195-'Indicator Data'!AL158)/($AG$195-$AG$194)*10)))</f>
        <v>0.96999999999999886</v>
      </c>
      <c r="AH156" s="171">
        <f t="shared" si="38"/>
        <v>2.2206666666666668</v>
      </c>
      <c r="AI156" s="169">
        <f t="shared" si="39"/>
        <v>2.3402222222222222</v>
      </c>
      <c r="AJ156" s="167">
        <f t="shared" si="40"/>
        <v>0.85553096710847221</v>
      </c>
      <c r="AK156" s="163">
        <f t="shared" si="41"/>
        <v>0.43633287037382512</v>
      </c>
    </row>
    <row r="157" spans="1:37" s="104" customFormat="1" x14ac:dyDescent="0.2">
      <c r="A157" s="65" t="s">
        <v>290</v>
      </c>
      <c r="B157" s="69" t="s">
        <v>289</v>
      </c>
      <c r="C157" s="171">
        <f>IF('Indicator Data'!Q159="No data",IF((0.1284*LN('Indicator Data'!AW159)-0.4735)&gt;C$195,0,IF((0.1284*LN('Indicator Data'!AW159)-0.4735)&lt;C$194,10,(C$195-(0.1284*LN('Indicator Data'!AW159)-0.4735))/(C$195-C$194)*10)),IF('Indicator Data'!Q159&gt;C$195,0,IF('Indicator Data'!Q159&lt;C$194,10,(C$195-'Indicator Data'!Q159)/(C$195-C$194)*10)))</f>
        <v>2.6997975579391404</v>
      </c>
      <c r="D157" s="171">
        <f>IF('Indicator Data'!R159="No data","x",IF('Indicator Data'!R159&gt;D$195,10,IF('Indicator Data'!R159&lt;D$194,0,10-(D$195-'Indicator Data'!R159)/(D$195-D$194)*10)))</f>
        <v>1.7806113009676086</v>
      </c>
      <c r="E157" s="169">
        <f t="shared" si="28"/>
        <v>2.2521179679300789</v>
      </c>
      <c r="F157" s="171">
        <f>IF('Indicator Data'!AC159="No data","x",IF('Indicator Data'!AC159&gt;F$195,10,IF('Indicator Data'!AC159&lt;F$194,0,10-(F$195-'Indicator Data'!AC159)/(F$195-F$194)*10)))</f>
        <v>0.93580748563657323</v>
      </c>
      <c r="G157" s="171">
        <f>IF('Indicator Data'!AD159="No data","x",IF('Indicator Data'!AD159&gt;G$195,10,IF('Indicator Data'!AD159&lt;G$194,0,10-(G$195-'Indicator Data'!AD159)/(G$195-G$194)*10)))</f>
        <v>1.5374999999999996</v>
      </c>
      <c r="H157" s="169">
        <f t="shared" si="29"/>
        <v>1.2366537428182864</v>
      </c>
      <c r="I157" s="174">
        <f>SUM(IF('Indicator Data'!S159="No data",0,'Indicator Data'!S159/1000000),SUM('Indicator Data'!T159:U159))</f>
        <v>0.1</v>
      </c>
      <c r="J157" s="174">
        <f>I157/'Indicator Data'!AX159*1000000</f>
        <v>4.8532286588976188E-2</v>
      </c>
      <c r="K157" s="171">
        <f t="shared" si="30"/>
        <v>9.7064573177974012E-4</v>
      </c>
      <c r="L157" s="171">
        <f>IF('Indicator Data'!V159="No data","x",IF('Indicator Data'!V159&gt;L$195,10,IF('Indicator Data'!V159&lt;L$194,0,10-(L$195-'Indicator Data'!V159)/(L$195-L$194)*10)))</f>
        <v>0</v>
      </c>
      <c r="M157" s="169">
        <f t="shared" si="31"/>
        <v>4.8532286588987006E-4</v>
      </c>
      <c r="N157" s="161">
        <f t="shared" si="32"/>
        <v>1.4353437503860835</v>
      </c>
      <c r="O157" s="175">
        <f>IF('Indicator Data'!AH159="No data",0,('Indicator Data'!AH159)/1000)</f>
        <v>0</v>
      </c>
      <c r="P157" s="171">
        <f t="shared" si="33"/>
        <v>0</v>
      </c>
      <c r="Q157" s="176">
        <f>O157*1000/'Indicator Data'!AZ159</f>
        <v>0</v>
      </c>
      <c r="R157" s="171">
        <f t="shared" si="34"/>
        <v>0</v>
      </c>
      <c r="S157" s="165">
        <f t="shared" si="35"/>
        <v>0</v>
      </c>
      <c r="T157" s="171">
        <f>IF('Indicator Data'!Z159="No data","x",IF('Indicator Data'!Z159&gt;T$195,10,IF('Indicator Data'!Z159&lt;T$194,0,10-(T$195-'Indicator Data'!Z159)/(T$195-T$194)*10)))</f>
        <v>7.4152147049737493E-3</v>
      </c>
      <c r="U157" s="171">
        <f>IF('Indicator Data'!Y159="No data","x",IF('Indicator Data'!Y159&gt;U$195,10,IF('Indicator Data'!Y159&lt;U$194,0,10-(U$195-'Indicator Data'!Y159)/(U$195-U$194)*10)))</f>
        <v>0.15678480392156757</v>
      </c>
      <c r="V157" s="171">
        <f>IF('Indicator Data'!AB159="No data","x",IF('Indicator Data'!AB159&gt;V$195,10,IF('Indicator Data'!AB159&lt;V$194,0,10-(V$195-'Indicator Data'!AB159)/(V$195-V$194)*10)))</f>
        <v>0</v>
      </c>
      <c r="W157" s="169">
        <f t="shared" si="36"/>
        <v>5.4733339542180438E-2</v>
      </c>
      <c r="X157" s="84" t="s">
        <v>943</v>
      </c>
      <c r="Y157" s="84" t="s">
        <v>944</v>
      </c>
      <c r="Z157" s="85" t="s">
        <v>945</v>
      </c>
      <c r="AA157" s="175">
        <f>('Indicator Data'!AG159+'Indicator Data'!AF159*0.5+'Indicator Data'!AE159*0.25)/1000</f>
        <v>53</v>
      </c>
      <c r="AB157" s="177">
        <f>AA157*1000/'Indicator Data'!AX159</f>
        <v>2.5722111892157378E-2</v>
      </c>
      <c r="AC157" s="169">
        <f t="shared" si="37"/>
        <v>2.5722111892157384</v>
      </c>
      <c r="AD157" s="171">
        <f>IF('Indicator Data'!AI159="No data","x",IF('Indicator Data'!AI159&lt;$AD$194,10,IF('Indicator Data'!AI159&gt;$AD$195,0,($AD$195-'Indicator Data'!AI159)/($AD$195-$AD$194)*10)))</f>
        <v>3.2</v>
      </c>
      <c r="AE157" s="171">
        <f>IF('Indicator Data'!AJ159="No data","x",IF('Indicator Data'!AJ159&gt;$AE$195,10,IF('Indicator Data'!AJ159&lt;$AE$194,0,10-($AE$195-'Indicator Data'!AJ159)/($AE$195-$AE$194)*10)))</f>
        <v>0</v>
      </c>
      <c r="AF157" s="178">
        <f>IF('Indicator Data'!AK159="No data","x",IF('Indicator Data'!AK159&gt;$AF$195,10,IF('Indicator Data'!AK159&lt;$AF$194,0,10-($AF$195-'Indicator Data'!AK159)/($AF$195-$AF$194)*10)))</f>
        <v>2.5999999999999988</v>
      </c>
      <c r="AG157" s="178">
        <f>IF('Indicator Data'!AL159="No data","x",IF('Indicator Data'!AL159&gt;$AG$195,10,IF('Indicator Data'!AL159&lt;$AG$194,0,10-($AG$195-'Indicator Data'!AL159)/($AG$195-$AG$194)*10)))</f>
        <v>1.0199999999999996</v>
      </c>
      <c r="AH157" s="171">
        <f t="shared" si="38"/>
        <v>2.2839999999999989</v>
      </c>
      <c r="AI157" s="169">
        <f t="shared" si="39"/>
        <v>1.8279999999999996</v>
      </c>
      <c r="AJ157" s="167">
        <f t="shared" si="40"/>
        <v>1.5413128976663713</v>
      </c>
      <c r="AK157" s="163">
        <f t="shared" si="41"/>
        <v>0.79941429339497305</v>
      </c>
    </row>
    <row r="158" spans="1:37" s="104" customFormat="1" x14ac:dyDescent="0.2">
      <c r="A158" s="65" t="s">
        <v>292</v>
      </c>
      <c r="B158" s="69" t="s">
        <v>291</v>
      </c>
      <c r="C158" s="171">
        <f>IF('Indicator Data'!Q160="No data",IF((0.1284*LN('Indicator Data'!AW160)-0.4735)&gt;C$195,0,IF((0.1284*LN('Indicator Data'!AW160)-0.4735)&lt;C$194,10,(C$195-(0.1284*LN('Indicator Data'!AW160)-0.4735))/(C$195-C$194)*10)),IF('Indicator Data'!Q160&gt;C$195,0,IF('Indicator Data'!Q160&lt;C$194,10,(C$195-'Indicator Data'!Q160)/(C$195-C$194)*10)))</f>
        <v>5.9583426987128094</v>
      </c>
      <c r="D158" s="171" t="str">
        <f>IF('Indicator Data'!R160="No data","x",IF('Indicator Data'!R160&gt;D$195,10,IF('Indicator Data'!R160&lt;D$194,0,10-(D$195-'Indicator Data'!R160)/(D$195-D$194)*10)))</f>
        <v>x</v>
      </c>
      <c r="E158" s="169">
        <f t="shared" si="28"/>
        <v>5.9583426987128094</v>
      </c>
      <c r="F158" s="171" t="str">
        <f>IF('Indicator Data'!AC160="No data","x",IF('Indicator Data'!AC160&gt;F$195,10,IF('Indicator Data'!AC160&lt;F$194,0,10-(F$195-'Indicator Data'!AC160)/(F$195-F$194)*10)))</f>
        <v>x</v>
      </c>
      <c r="G158" s="171" t="str">
        <f>IF('Indicator Data'!AD160="No data","x",IF('Indicator Data'!AD160&gt;G$195,10,IF('Indicator Data'!AD160&lt;G$194,0,10-(G$195-'Indicator Data'!AD160)/(G$195-G$194)*10)))</f>
        <v>x</v>
      </c>
      <c r="H158" s="169" t="str">
        <f t="shared" si="29"/>
        <v>x</v>
      </c>
      <c r="I158" s="174">
        <f>SUM(IF('Indicator Data'!S160="No data",0,'Indicator Data'!S160/1000000),SUM('Indicator Data'!T160:U160))</f>
        <v>649.09084200000007</v>
      </c>
      <c r="J158" s="174">
        <f>I158/'Indicator Data'!AX160*1000000</f>
        <v>1156.5484479652764</v>
      </c>
      <c r="K158" s="171">
        <f t="shared" si="30"/>
        <v>10</v>
      </c>
      <c r="L158" s="171">
        <f>IF('Indicator Data'!V160="No data","x",IF('Indicator Data'!V160&gt;L$195,10,IF('Indicator Data'!V160&lt;L$194,0,10-(L$195-'Indicator Data'!V160)/(L$195-L$194)*10)))</f>
        <v>10</v>
      </c>
      <c r="M158" s="169">
        <f t="shared" si="31"/>
        <v>10</v>
      </c>
      <c r="N158" s="161">
        <f t="shared" si="32"/>
        <v>7.3055617991418726</v>
      </c>
      <c r="O158" s="175">
        <f>IF('Indicator Data'!AH160="No data",0,('Indicator Data'!AH160)/1000)</f>
        <v>0</v>
      </c>
      <c r="P158" s="171">
        <f t="shared" si="33"/>
        <v>0</v>
      </c>
      <c r="Q158" s="176">
        <f>O158*1000/'Indicator Data'!AZ160</f>
        <v>0</v>
      </c>
      <c r="R158" s="171">
        <f t="shared" si="34"/>
        <v>0</v>
      </c>
      <c r="S158" s="165">
        <f t="shared" si="35"/>
        <v>0</v>
      </c>
      <c r="T158" s="171" t="str">
        <f>IF('Indicator Data'!Z160="No data","x",IF('Indicator Data'!Z160&gt;T$195,10,IF('Indicator Data'!Z160&lt;T$194,0,10-(T$195-'Indicator Data'!Z160)/(T$195-T$194)*10)))</f>
        <v>x</v>
      </c>
      <c r="U158" s="171">
        <f>IF('Indicator Data'!Y160="No data","x",IF('Indicator Data'!Y160&gt;U$195,10,IF('Indicator Data'!Y160&lt;U$194,0,10-(U$195-'Indicator Data'!Y160)/(U$195-U$194)*10)))</f>
        <v>10</v>
      </c>
      <c r="V158" s="171">
        <f>IF('Indicator Data'!AB160="No data","x",IF('Indicator Data'!AB160&gt;V$195,10,IF('Indicator Data'!AB160&lt;V$194,0,10-(V$195-'Indicator Data'!AB160)/(V$195-V$194)*10)))</f>
        <v>1.3090505090054805</v>
      </c>
      <c r="W158" s="169">
        <f t="shared" si="36"/>
        <v>5.6545252545027402</v>
      </c>
      <c r="X158" s="84" t="s">
        <v>943</v>
      </c>
      <c r="Y158" s="84" t="s">
        <v>944</v>
      </c>
      <c r="Z158" s="85" t="s">
        <v>945</v>
      </c>
      <c r="AA158" s="175">
        <f>('Indicator Data'!AG160+'Indicator Data'!AF160*0.5+'Indicator Data'!AE160*0.25)/1000</f>
        <v>53.705750000000002</v>
      </c>
      <c r="AB158" s="177">
        <f>AA158*1000/'Indicator Data'!AX160</f>
        <v>9.5692771782029146E-2</v>
      </c>
      <c r="AC158" s="169">
        <f t="shared" si="37"/>
        <v>9.5692771782029133</v>
      </c>
      <c r="AD158" s="171">
        <f>IF('Indicator Data'!AI160="No data","x",IF('Indicator Data'!AI160&lt;$AD$194,10,IF('Indicator Data'!AI160&gt;$AD$195,0,($AD$195-'Indicator Data'!AI160)/($AD$195-$AD$194)*10)))</f>
        <v>5.0666666666666673</v>
      </c>
      <c r="AE158" s="171">
        <f>IF('Indicator Data'!AJ160="No data","x",IF('Indicator Data'!AJ160&gt;$AE$195,10,IF('Indicator Data'!AJ160&lt;$AE$194,0,10-($AE$195-'Indicator Data'!AJ160)/($AE$195-$AE$194)*10)))</f>
        <v>2.5</v>
      </c>
      <c r="AF158" s="178" t="str">
        <f>IF('Indicator Data'!AK160="No data","x",IF('Indicator Data'!AK160&gt;$AF$195,10,IF('Indicator Data'!AK160&lt;$AF$194,0,10-($AF$195-'Indicator Data'!AK160)/($AF$195-$AF$194)*10)))</f>
        <v>x</v>
      </c>
      <c r="AG158" s="178" t="str">
        <f>IF('Indicator Data'!AL160="No data","x",IF('Indicator Data'!AL160&gt;$AG$195,10,IF('Indicator Data'!AL160&lt;$AG$194,0,10-($AG$195-'Indicator Data'!AL160)/($AG$195-$AG$194)*10)))</f>
        <v>x</v>
      </c>
      <c r="AH158" s="171" t="str">
        <f t="shared" si="38"/>
        <v>x</v>
      </c>
      <c r="AI158" s="169">
        <f t="shared" si="39"/>
        <v>3.7833333333333337</v>
      </c>
      <c r="AJ158" s="167">
        <f t="shared" si="40"/>
        <v>7.1606878700226764</v>
      </c>
      <c r="AK158" s="163">
        <f t="shared" si="41"/>
        <v>4.4858872229961388</v>
      </c>
    </row>
    <row r="159" spans="1:37" s="104" customFormat="1" x14ac:dyDescent="0.2">
      <c r="A159" s="65" t="s">
        <v>294</v>
      </c>
      <c r="B159" s="69" t="s">
        <v>293</v>
      </c>
      <c r="C159" s="171">
        <f>IF('Indicator Data'!Q161="No data",IF((0.1284*LN('Indicator Data'!AW161)-0.4735)&gt;C$195,0,IF((0.1284*LN('Indicator Data'!AW161)-0.4735)&lt;C$194,10,(C$195-(0.1284*LN('Indicator Data'!AW161)-0.4735))/(C$195-C$194)*10)),IF('Indicator Data'!Q161&gt;C$195,0,IF('Indicator Data'!Q161&lt;C$194,10,(C$195-'Indicator Data'!Q161)/(C$195-C$194)*10)))</f>
        <v>9.2636035733884121</v>
      </c>
      <c r="D159" s="171" t="str">
        <f>IF('Indicator Data'!R161="No data","x",IF('Indicator Data'!R161&gt;D$195,10,IF('Indicator Data'!R161&lt;D$194,0,10-(D$195-'Indicator Data'!R161)/(D$195-D$194)*10)))</f>
        <v>x</v>
      </c>
      <c r="E159" s="169">
        <f t="shared" si="28"/>
        <v>9.2636035733884121</v>
      </c>
      <c r="F159" s="171" t="str">
        <f>IF('Indicator Data'!AC161="No data","x",IF('Indicator Data'!AC161&gt;F$195,10,IF('Indicator Data'!AC161&lt;F$194,0,10-(F$195-'Indicator Data'!AC161)/(F$195-F$194)*10)))</f>
        <v>x</v>
      </c>
      <c r="G159" s="171" t="str">
        <f>IF('Indicator Data'!AD161="No data","x",IF('Indicator Data'!AD161&gt;G$195,10,IF('Indicator Data'!AD161&lt;G$194,0,10-(G$195-'Indicator Data'!AD161)/(G$195-G$194)*10)))</f>
        <v>x</v>
      </c>
      <c r="H159" s="169" t="str">
        <f t="shared" si="29"/>
        <v>x</v>
      </c>
      <c r="I159" s="174">
        <f>SUM(IF('Indicator Data'!S161="No data",0,'Indicator Data'!S161/1000000),SUM('Indicator Data'!T161:U161))</f>
        <v>4085.7773299999999</v>
      </c>
      <c r="J159" s="174">
        <f>I159/'Indicator Data'!AX161*1000000</f>
        <v>389.28540987194327</v>
      </c>
      <c r="K159" s="171">
        <f t="shared" si="30"/>
        <v>7.7857081974388649</v>
      </c>
      <c r="L159" s="171">
        <f>IF('Indicator Data'!V161="No data","x",IF('Indicator Data'!V161&gt;L$195,10,IF('Indicator Data'!V161&lt;L$194,0,10-(L$195-'Indicator Data'!V161)/(L$195-L$194)*10)))</f>
        <v>0</v>
      </c>
      <c r="M159" s="169">
        <f t="shared" si="31"/>
        <v>3.8928540987194324</v>
      </c>
      <c r="N159" s="161">
        <f t="shared" si="32"/>
        <v>7.4733537484987522</v>
      </c>
      <c r="O159" s="175">
        <f>IF('Indicator Data'!AH161="No data",0,('Indicator Data'!AH161)/1000)</f>
        <v>12.86176</v>
      </c>
      <c r="P159" s="171">
        <f t="shared" si="33"/>
        <v>3.6976680046741208</v>
      </c>
      <c r="Q159" s="176">
        <f>O159*1000/'Indicator Data'!AZ161</f>
        <v>2.744058731035837E-2</v>
      </c>
      <c r="R159" s="171">
        <f t="shared" si="34"/>
        <v>7.219974523412926</v>
      </c>
      <c r="S159" s="165">
        <f t="shared" si="35"/>
        <v>5.4588212640435234</v>
      </c>
      <c r="T159" s="171">
        <f>IF('Indicator Data'!Z161="No data","x",IF('Indicator Data'!Z161&gt;T$195,10,IF('Indicator Data'!Z161&lt;T$194,0,10-(T$195-'Indicator Data'!Z161)/(T$195-T$194)*10)))</f>
        <v>0.60352641334569057</v>
      </c>
      <c r="U159" s="171">
        <f>IF('Indicator Data'!Y161="No data","x",IF('Indicator Data'!Y161&gt;U$195,10,IF('Indicator Data'!Y161&lt;U$194,0,10-(U$195-'Indicator Data'!Y161)/(U$195-U$194)*10)))</f>
        <v>10</v>
      </c>
      <c r="V159" s="171">
        <f>IF('Indicator Data'!AB161="No data","x",IF('Indicator Data'!AB161&gt;V$195,10,IF('Indicator Data'!AB161&lt;V$194,0,10-(V$195-'Indicator Data'!AB161)/(V$195-V$194)*10)))</f>
        <v>6.1602858261550502</v>
      </c>
      <c r="W159" s="169">
        <f t="shared" si="36"/>
        <v>5.5879374131669133</v>
      </c>
      <c r="X159" s="84" t="s">
        <v>943</v>
      </c>
      <c r="Y159" s="84" t="s">
        <v>944</v>
      </c>
      <c r="Z159" s="85" t="s">
        <v>945</v>
      </c>
      <c r="AA159" s="175">
        <f>('Indicator Data'!AG161+'Indicator Data'!AF161*0.5+'Indicator Data'!AE161*0.25)/1000</f>
        <v>783.05</v>
      </c>
      <c r="AB159" s="177">
        <f>AA159*1000/'Indicator Data'!AX161</f>
        <v>7.4607575396240494E-2</v>
      </c>
      <c r="AC159" s="169">
        <f t="shared" si="37"/>
        <v>7.4607575396240486</v>
      </c>
      <c r="AD159" s="171">
        <f>IF('Indicator Data'!AI161="No data","x",IF('Indicator Data'!AI161&lt;$AD$194,10,IF('Indicator Data'!AI161&gt;$AD$195,0,($AD$195-'Indicator Data'!AI161)/($AD$195-$AD$194)*10)))</f>
        <v>7.0666666666666664</v>
      </c>
      <c r="AE159" s="171">
        <f>IF('Indicator Data'!AJ161="No data","x",IF('Indicator Data'!AJ161&gt;$AE$195,10,IF('Indicator Data'!AJ161&lt;$AE$194,0,10-($AE$195-'Indicator Data'!AJ161)/($AE$195-$AE$194)*10)))</f>
        <v>10</v>
      </c>
      <c r="AF159" s="178" t="str">
        <f>IF('Indicator Data'!AK161="No data","x",IF('Indicator Data'!AK161&gt;$AF$195,10,IF('Indicator Data'!AK161&lt;$AF$194,0,10-($AF$195-'Indicator Data'!AK161)/($AF$195-$AF$194)*10)))</f>
        <v>x</v>
      </c>
      <c r="AG159" s="178" t="str">
        <f>IF('Indicator Data'!AL161="No data","x",IF('Indicator Data'!AL161&gt;$AG$195,10,IF('Indicator Data'!AL161&lt;$AG$194,0,10-($AG$195-'Indicator Data'!AL161)/($AG$195-$AG$194)*10)))</f>
        <v>x</v>
      </c>
      <c r="AH159" s="171" t="str">
        <f t="shared" si="38"/>
        <v>x</v>
      </c>
      <c r="AI159" s="169">
        <f t="shared" si="39"/>
        <v>8.5333333333333332</v>
      </c>
      <c r="AJ159" s="167">
        <f t="shared" si="40"/>
        <v>7.3792709311670581</v>
      </c>
      <c r="AK159" s="163">
        <f t="shared" si="41"/>
        <v>6.5183513351183962</v>
      </c>
    </row>
    <row r="160" spans="1:37" s="104" customFormat="1" x14ac:dyDescent="0.2">
      <c r="A160" s="65" t="s">
        <v>296</v>
      </c>
      <c r="B160" s="69" t="s">
        <v>295</v>
      </c>
      <c r="C160" s="171">
        <f>IF('Indicator Data'!Q162="No data",IF((0.1284*LN('Indicator Data'!AW162)-0.4735)&gt;C$195,0,IF((0.1284*LN('Indicator Data'!AW162)-0.4735)&lt;C$194,10,(C$195-(0.1284*LN('Indicator Data'!AW162)-0.4735))/(C$195-C$194)*10)),IF('Indicator Data'!Q162&gt;C$195,0,IF('Indicator Data'!Q162&lt;C$194,10,(C$195-'Indicator Data'!Q162)/(C$195-C$194)*10)))</f>
        <v>7.3622253437636136</v>
      </c>
      <c r="D160" s="171">
        <f>IF('Indicator Data'!R162="No data","x",IF('Indicator Data'!R162&gt;D$195,10,IF('Indicator Data'!R162&lt;D$194,0,10-(D$195-'Indicator Data'!R162)/(D$195-D$194)*10)))</f>
        <v>2.4837411948889141</v>
      </c>
      <c r="E160" s="169">
        <f t="shared" si="28"/>
        <v>5.4240183310900791</v>
      </c>
      <c r="F160" s="171">
        <f>IF('Indicator Data'!AC162="No data","x",IF('Indicator Data'!AC162&gt;F$195,10,IF('Indicator Data'!AC162&lt;F$194,0,10-(F$195-'Indicator Data'!AC162)/(F$195-F$194)*10)))</f>
        <v>3.8103072150096819</v>
      </c>
      <c r="G160" s="171">
        <f>IF('Indicator Data'!AD162="No data","x",IF('Indicator Data'!AD162&gt;G$195,10,IF('Indicator Data'!AD162&lt;G$194,0,10-(G$195-'Indicator Data'!AD162)/(G$195-G$194)*10)))</f>
        <v>9.5350000000000001</v>
      </c>
      <c r="H160" s="169">
        <f t="shared" si="29"/>
        <v>6.6726536075048415</v>
      </c>
      <c r="I160" s="174">
        <f>SUM(IF('Indicator Data'!S162="No data",0,'Indicator Data'!S162/1000000),SUM('Indicator Data'!T162:U162))</f>
        <v>2466.4400970000002</v>
      </c>
      <c r="J160" s="174">
        <f>I160/'Indicator Data'!AX162*1000000</f>
        <v>46.552423766030238</v>
      </c>
      <c r="K160" s="171">
        <f t="shared" si="30"/>
        <v>0.93104847532060475</v>
      </c>
      <c r="L160" s="171">
        <f>IF('Indicator Data'!V162="No data","x",IF('Indicator Data'!V162&gt;L$195,10,IF('Indicator Data'!V162&lt;L$194,0,10-(L$195-'Indicator Data'!V162)/(L$195-L$194)*10)))</f>
        <v>0.19050046905840823</v>
      </c>
      <c r="M160" s="169">
        <f t="shared" si="31"/>
        <v>0.56077447218950649</v>
      </c>
      <c r="N160" s="161">
        <f t="shared" si="32"/>
        <v>4.5203661854686263</v>
      </c>
      <c r="O160" s="175">
        <f>IF('Indicator Data'!AH162="No data",0,('Indicator Data'!AH162)/1000)</f>
        <v>0</v>
      </c>
      <c r="P160" s="171">
        <f t="shared" si="33"/>
        <v>0</v>
      </c>
      <c r="Q160" s="176">
        <f>O160*1000/'Indicator Data'!AZ162</f>
        <v>0</v>
      </c>
      <c r="R160" s="171">
        <f t="shared" si="34"/>
        <v>0</v>
      </c>
      <c r="S160" s="165">
        <f t="shared" si="35"/>
        <v>0</v>
      </c>
      <c r="T160" s="171">
        <f>IF('Indicator Data'!Z162="No data","x",IF('Indicator Data'!Z162&gt;T$195,10,IF('Indicator Data'!Z162&lt;T$194,0,10-(T$195-'Indicator Data'!Z162)/(T$195-T$194)*10)))</f>
        <v>3.6525857275254872</v>
      </c>
      <c r="U160" s="171">
        <f>IF('Indicator Data'!Y162="No data","x",IF('Indicator Data'!Y162&gt;U$195,10,IF('Indicator Data'!Y162&lt;U$194,0,10-(U$195-'Indicator Data'!Y162)/(U$195-U$194)*10)))</f>
        <v>7.5258169934640522</v>
      </c>
      <c r="V160" s="171">
        <f>IF('Indicator Data'!AB162="No data","x",IF('Indicator Data'!AB162&gt;V$195,10,IF('Indicator Data'!AB162&lt;V$194,0,10-(V$195-'Indicator Data'!AB162)/(V$195-V$194)*10)))</f>
        <v>0.10350113547376694</v>
      </c>
      <c r="W160" s="169">
        <f t="shared" si="36"/>
        <v>3.7606346188211019</v>
      </c>
      <c r="X160" s="84" t="s">
        <v>943</v>
      </c>
      <c r="Y160" s="84" t="s">
        <v>944</v>
      </c>
      <c r="Z160" s="85" t="s">
        <v>945</v>
      </c>
      <c r="AA160" s="175">
        <f>('Indicator Data'!AG162+'Indicator Data'!AF162*0.5+'Indicator Data'!AE162*0.25)/1000</f>
        <v>40.207500000000003</v>
      </c>
      <c r="AB160" s="177">
        <f>AA160*1000/'Indicator Data'!AX162</f>
        <v>7.5888994054602442E-4</v>
      </c>
      <c r="AC160" s="169">
        <f t="shared" si="37"/>
        <v>7.5888994054603032E-2</v>
      </c>
      <c r="AD160" s="171">
        <f>IF('Indicator Data'!AI162="No data","x",IF('Indicator Data'!AI162&lt;$AD$194,10,IF('Indicator Data'!AI162&gt;$AD$195,0,($AD$195-'Indicator Data'!AI162)/($AD$195-$AD$194)*10)))</f>
        <v>2.6666666666666665</v>
      </c>
      <c r="AE160" s="171">
        <f>IF('Indicator Data'!AJ162="No data","x",IF('Indicator Data'!AJ162&gt;$AE$195,10,IF('Indicator Data'!AJ162&lt;$AE$194,0,10-($AE$195-'Indicator Data'!AJ162)/($AE$195-$AE$194)*10)))</f>
        <v>0</v>
      </c>
      <c r="AF160" s="178">
        <f>IF('Indicator Data'!AK162="No data","x",IF('Indicator Data'!AK162&gt;$AF$195,10,IF('Indicator Data'!AK162&lt;$AF$194,0,10-($AF$195-'Indicator Data'!AK162)/($AF$195-$AF$194)*10)))</f>
        <v>5.4666666666666668</v>
      </c>
      <c r="AG160" s="178">
        <f>IF('Indicator Data'!AL162="No data","x",IF('Indicator Data'!AL162&gt;$AG$195,10,IF('Indicator Data'!AL162&lt;$AG$194,0,10-($AG$195-'Indicator Data'!AL162)/($AG$195-$AG$194)*10)))</f>
        <v>0.60999999999999943</v>
      </c>
      <c r="AH160" s="171">
        <f t="shared" si="38"/>
        <v>4.4953333333333338</v>
      </c>
      <c r="AI160" s="169">
        <f t="shared" si="39"/>
        <v>2.3873333333333338</v>
      </c>
      <c r="AJ160" s="167">
        <f t="shared" si="40"/>
        <v>2.1999617688205517</v>
      </c>
      <c r="AK160" s="163">
        <f t="shared" si="41"/>
        <v>1.1605950204806801</v>
      </c>
    </row>
    <row r="161" spans="1:37" s="104" customFormat="1" x14ac:dyDescent="0.2">
      <c r="A161" s="65" t="s">
        <v>299</v>
      </c>
      <c r="B161" s="69" t="s">
        <v>298</v>
      </c>
      <c r="C161" s="171">
        <f>IF('Indicator Data'!Q163="No data",IF((0.1284*LN('Indicator Data'!AW163)-0.4735)&gt;C$195,0,IF((0.1284*LN('Indicator Data'!AW163)-0.4735)&lt;C$194,10,(C$195-(0.1284*LN('Indicator Data'!AW163)-0.4735))/(C$195-C$194)*10)),IF('Indicator Data'!Q163&gt;C$195,0,IF('Indicator Data'!Q163&lt;C$194,10,(C$195-'Indicator Data'!Q163)/(C$195-C$194)*10)))</f>
        <v>6.7569248063878584</v>
      </c>
      <c r="D161" s="171" t="str">
        <f>IF('Indicator Data'!R163="No data","x",IF('Indicator Data'!R163&gt;D$195,10,IF('Indicator Data'!R163&lt;D$194,0,10-(D$195-'Indicator Data'!R163)/(D$195-D$194)*10)))</f>
        <v>x</v>
      </c>
      <c r="E161" s="169">
        <f t="shared" si="28"/>
        <v>6.7569248063878584</v>
      </c>
      <c r="F161" s="171" t="str">
        <f>IF('Indicator Data'!AC163="No data","x",IF('Indicator Data'!AC163&gt;F$195,10,IF('Indicator Data'!AC163&lt;F$194,0,10-(F$195-'Indicator Data'!AC163)/(F$195-F$194)*10)))</f>
        <v>x</v>
      </c>
      <c r="G161" s="171">
        <f>IF('Indicator Data'!AD163="No data","x",IF('Indicator Data'!AD163&gt;G$195,10,IF('Indicator Data'!AD163&lt;G$194,0,10-(G$195-'Indicator Data'!AD163)/(G$195-G$194)*10)))</f>
        <v>5.1325000000000003</v>
      </c>
      <c r="H161" s="169">
        <f t="shared" si="29"/>
        <v>5.1325000000000003</v>
      </c>
      <c r="I161" s="174">
        <f>SUM(IF('Indicator Data'!S163="No data",0,'Indicator Data'!S163/1000000),SUM('Indicator Data'!T163:U163))</f>
        <v>3077.998114</v>
      </c>
      <c r="J161" s="174">
        <f>I161/'Indicator Data'!AX163*1000000</f>
        <v>272.48149563573429</v>
      </c>
      <c r="K161" s="171">
        <f t="shared" si="30"/>
        <v>5.4496299127146859</v>
      </c>
      <c r="L161" s="171">
        <f>IF('Indicator Data'!V163="No data","x",IF('Indicator Data'!V163&gt;L$195,10,IF('Indicator Data'!V163&lt;L$194,0,10-(L$195-'Indicator Data'!V163)/(L$195-L$194)*10)))</f>
        <v>10</v>
      </c>
      <c r="M161" s="169">
        <f t="shared" si="31"/>
        <v>7.7248149563573429</v>
      </c>
      <c r="N161" s="161">
        <f t="shared" si="32"/>
        <v>6.5927911422832643</v>
      </c>
      <c r="O161" s="175">
        <f>IF('Indicator Data'!AH163="No data",0,('Indicator Data'!AH163)/1000)</f>
        <v>16.833509999999997</v>
      </c>
      <c r="P161" s="171">
        <f t="shared" si="33"/>
        <v>4.0872489377238939</v>
      </c>
      <c r="Q161" s="176">
        <f>O161*1000/'Indicator Data'!AZ163</f>
        <v>2.8622041687991279E-2</v>
      </c>
      <c r="R161" s="171">
        <f t="shared" si="34"/>
        <v>7.2954308662195446</v>
      </c>
      <c r="S161" s="165">
        <f t="shared" si="35"/>
        <v>5.6913399019717197</v>
      </c>
      <c r="T161" s="171" t="str">
        <f>IF('Indicator Data'!Z163="No data","x",IF('Indicator Data'!Z163&gt;T$195,10,IF('Indicator Data'!Z163&lt;T$194,0,10-(T$195-'Indicator Data'!Z163)/(T$195-T$194)*10)))</f>
        <v>x</v>
      </c>
      <c r="U161" s="171" t="str">
        <f>IF('Indicator Data'!Y163="No data","x",IF('Indicator Data'!Y163&gt;U$195,10,IF('Indicator Data'!Y163&lt;U$194,0,10-(U$195-'Indicator Data'!Y163)/(U$195-U$194)*10)))</f>
        <v>x</v>
      </c>
      <c r="V161" s="171" t="str">
        <f>IF('Indicator Data'!AB163="No data","x",IF('Indicator Data'!AB163&gt;V$195,10,IF('Indicator Data'!AB163&lt;V$194,0,10-(V$195-'Indicator Data'!AB163)/(V$195-V$194)*10)))</f>
        <v>x</v>
      </c>
      <c r="W161" s="169" t="str">
        <f t="shared" si="36"/>
        <v>x</v>
      </c>
      <c r="X161" s="84" t="s">
        <v>943</v>
      </c>
      <c r="Y161" s="84" t="s">
        <v>944</v>
      </c>
      <c r="Z161" s="85" t="s">
        <v>945</v>
      </c>
      <c r="AA161" s="175">
        <f>('Indicator Data'!AG163+'Indicator Data'!AF163*0.5+'Indicator Data'!AE163*0.25)/1000</f>
        <v>39.25</v>
      </c>
      <c r="AB161" s="177">
        <f>AA161*1000/'Indicator Data'!AX163</f>
        <v>3.4746280886455969E-3</v>
      </c>
      <c r="AC161" s="169">
        <f t="shared" si="37"/>
        <v>0.34746280886455949</v>
      </c>
      <c r="AD161" s="171">
        <f>IF('Indicator Data'!AI163="No data","x",IF('Indicator Data'!AI163&lt;$AD$194,10,IF('Indicator Data'!AI163&gt;$AD$195,0,($AD$195-'Indicator Data'!AI163)/($AD$195-$AD$194)*10)))</f>
        <v>5.7333333333333334</v>
      </c>
      <c r="AE161" s="171">
        <f>IF('Indicator Data'!AJ163="No data","x",IF('Indicator Data'!AJ163&gt;$AE$195,10,IF('Indicator Data'!AJ163&lt;$AE$194,0,10-($AE$195-'Indicator Data'!AJ163)/($AE$195-$AE$194)*10)))</f>
        <v>6.4333333333333336</v>
      </c>
      <c r="AF161" s="178" t="str">
        <f>IF('Indicator Data'!AK163="No data","x",IF('Indicator Data'!AK163&gt;$AF$195,10,IF('Indicator Data'!AK163&lt;$AF$194,0,10-($AF$195-'Indicator Data'!AK163)/($AF$195-$AF$194)*10)))</f>
        <v>x</v>
      </c>
      <c r="AG161" s="178" t="str">
        <f>IF('Indicator Data'!AL163="No data","x",IF('Indicator Data'!AL163&gt;$AG$195,10,IF('Indicator Data'!AL163&lt;$AG$194,0,10-($AG$195-'Indicator Data'!AL163)/($AG$195-$AG$194)*10)))</f>
        <v>x</v>
      </c>
      <c r="AH161" s="171" t="str">
        <f t="shared" si="38"/>
        <v>x</v>
      </c>
      <c r="AI161" s="169">
        <f t="shared" si="39"/>
        <v>6.0833333333333339</v>
      </c>
      <c r="AJ161" s="167">
        <f t="shared" si="40"/>
        <v>3.7546695975904121</v>
      </c>
      <c r="AK161" s="163">
        <f t="shared" si="41"/>
        <v>4.7968233510626916</v>
      </c>
    </row>
    <row r="162" spans="1:37" s="104" customFormat="1" x14ac:dyDescent="0.2">
      <c r="A162" s="65" t="s">
        <v>301</v>
      </c>
      <c r="B162" s="69" t="s">
        <v>300</v>
      </c>
      <c r="C162" s="171">
        <f>IF('Indicator Data'!Q164="No data",IF((0.1284*LN('Indicator Data'!AW164)-0.4735)&gt;C$195,0,IF((0.1284*LN('Indicator Data'!AW164)-0.4735)&lt;C$194,10,(C$195-(0.1284*LN('Indicator Data'!AW164)-0.4735))/(C$195-C$194)*10)),IF('Indicator Data'!Q164&gt;C$195,0,IF('Indicator Data'!Q164&lt;C$194,10,(C$195-'Indicator Data'!Q164)/(C$195-C$194)*10)))</f>
        <v>3.3252531427112668</v>
      </c>
      <c r="D162" s="171">
        <f>IF('Indicator Data'!R164="No data","x",IF('Indicator Data'!R164&gt;D$195,10,IF('Indicator Data'!R164&lt;D$194,0,10-(D$195-'Indicator Data'!R164)/(D$195-D$194)*10)))</f>
        <v>4.3695979790607442</v>
      </c>
      <c r="E162" s="169">
        <f t="shared" si="28"/>
        <v>3.866218859445353</v>
      </c>
      <c r="F162" s="171">
        <f>IF('Indicator Data'!AC164="No data","x",IF('Indicator Data'!AC164&gt;F$195,10,IF('Indicator Data'!AC164&lt;F$194,0,10-(F$195-'Indicator Data'!AC164)/(F$195-F$194)*10)))</f>
        <v>4.7391998611448747</v>
      </c>
      <c r="G162" s="171">
        <f>IF('Indicator Data'!AD164="No data","x",IF('Indicator Data'!AD164&gt;G$195,10,IF('Indicator Data'!AD164&lt;G$194,0,10-(G$195-'Indicator Data'!AD164)/(G$195-G$194)*10)))</f>
        <v>2.4149999999999991</v>
      </c>
      <c r="H162" s="169">
        <f t="shared" si="29"/>
        <v>3.5770999305724369</v>
      </c>
      <c r="I162" s="174">
        <f>SUM(IF('Indicator Data'!S164="No data",0,'Indicator Data'!S164/1000000),SUM('Indicator Data'!T164:U164))</f>
        <v>0.54274100000000003</v>
      </c>
      <c r="J162" s="174">
        <f>I162/'Indicator Data'!AX164*1000000</f>
        <v>1.1634962627408705E-2</v>
      </c>
      <c r="K162" s="171">
        <f t="shared" si="30"/>
        <v>2.3269925254787438E-4</v>
      </c>
      <c r="L162" s="171">
        <f>IF('Indicator Data'!V164="No data","x",IF('Indicator Data'!V164&gt;L$195,10,IF('Indicator Data'!V164&lt;L$194,0,10-(L$195-'Indicator Data'!V164)/(L$195-L$194)*10)))</f>
        <v>0</v>
      </c>
      <c r="M162" s="169">
        <f t="shared" si="31"/>
        <v>1.1634962627393719E-4</v>
      </c>
      <c r="N162" s="161">
        <f t="shared" si="32"/>
        <v>2.8274134997723541</v>
      </c>
      <c r="O162" s="175">
        <f>IF('Indicator Data'!AH164="No data",0,('Indicator Data'!AH164)/1000)</f>
        <v>0</v>
      </c>
      <c r="P162" s="171">
        <f t="shared" si="33"/>
        <v>0</v>
      </c>
      <c r="Q162" s="176">
        <f>O162*1000/'Indicator Data'!AZ164</f>
        <v>0</v>
      </c>
      <c r="R162" s="171">
        <f t="shared" si="34"/>
        <v>0</v>
      </c>
      <c r="S162" s="165">
        <f t="shared" si="35"/>
        <v>0</v>
      </c>
      <c r="T162" s="171">
        <f>IF('Indicator Data'!Z164="No data","x",IF('Indicator Data'!Z164&gt;T$195,10,IF('Indicator Data'!Z164&lt;T$194,0,10-(T$195-'Indicator Data'!Z164)/(T$195-T$194)*10)))</f>
        <v>5.8594068582021208E-2</v>
      </c>
      <c r="U162" s="171">
        <f>IF('Indicator Data'!Y164="No data","x",IF('Indicator Data'!Y164&gt;U$195,10,IF('Indicator Data'!Y164&lt;U$194,0,10-(U$195-'Indicator Data'!Y164)/(U$195-U$194)*10)))</f>
        <v>0.19375563725490075</v>
      </c>
      <c r="V162" s="171">
        <f>IF('Indicator Data'!AB164="No data","x",IF('Indicator Data'!AB164&gt;V$195,10,IF('Indicator Data'!AB164&lt;V$194,0,10-(V$195-'Indicator Data'!AB164)/(V$195-V$194)*10)))</f>
        <v>0</v>
      </c>
      <c r="W162" s="169">
        <f t="shared" si="36"/>
        <v>8.4116568612307319E-2</v>
      </c>
      <c r="X162" s="84" t="s">
        <v>943</v>
      </c>
      <c r="Y162" s="84" t="s">
        <v>944</v>
      </c>
      <c r="Z162" s="85" t="s">
        <v>945</v>
      </c>
      <c r="AA162" s="175">
        <f>('Indicator Data'!AG164+'Indicator Data'!AF164*0.5+'Indicator Data'!AE164*0.25)/1000</f>
        <v>0.46024999999999999</v>
      </c>
      <c r="AB162" s="177">
        <f>AA162*1000/'Indicator Data'!AX164</f>
        <v>9.866569043549052E-6</v>
      </c>
      <c r="AC162" s="169">
        <f t="shared" si="37"/>
        <v>9.866569043541773E-4</v>
      </c>
      <c r="AD162" s="171">
        <f>IF('Indicator Data'!AI164="No data","x",IF('Indicator Data'!AI164&lt;$AD$194,10,IF('Indicator Data'!AI164&gt;$AD$195,0,($AD$195-'Indicator Data'!AI164)/($AD$195-$AD$194)*10)))</f>
        <v>3.333333333333333</v>
      </c>
      <c r="AE162" s="171">
        <f>IF('Indicator Data'!AJ164="No data","x",IF('Indicator Data'!AJ164&gt;$AE$195,10,IF('Indicator Data'!AJ164&lt;$AE$194,0,10-($AE$195-'Indicator Data'!AJ164)/($AE$195-$AE$194)*10)))</f>
        <v>0</v>
      </c>
      <c r="AF162" s="178">
        <f>IF('Indicator Data'!AK164="No data","x",IF('Indicator Data'!AK164&gt;$AF$195,10,IF('Indicator Data'!AK164&lt;$AF$194,0,10-($AF$195-'Indicator Data'!AK164)/($AF$195-$AF$194)*10)))</f>
        <v>0.53333333333333321</v>
      </c>
      <c r="AG162" s="178">
        <f>IF('Indicator Data'!AL164="No data","x",IF('Indicator Data'!AL164&gt;$AG$195,10,IF('Indicator Data'!AL164&lt;$AG$194,0,10-($AG$195-'Indicator Data'!AL164)/($AG$195-$AG$194)*10)))</f>
        <v>0.95999999999999908</v>
      </c>
      <c r="AH162" s="171">
        <f t="shared" si="38"/>
        <v>0.61866666666666648</v>
      </c>
      <c r="AI162" s="169">
        <f t="shared" si="39"/>
        <v>1.3173333333333332</v>
      </c>
      <c r="AJ162" s="167">
        <f t="shared" si="40"/>
        <v>0.48497332376040309</v>
      </c>
      <c r="AK162" s="163">
        <f t="shared" si="41"/>
        <v>0.24519202263865442</v>
      </c>
    </row>
    <row r="163" spans="1:37" s="104" customFormat="1" x14ac:dyDescent="0.2">
      <c r="A163" s="65" t="s">
        <v>303</v>
      </c>
      <c r="B163" s="69" t="s">
        <v>302</v>
      </c>
      <c r="C163" s="171">
        <f>IF('Indicator Data'!Q165="No data",IF((0.1284*LN('Indicator Data'!AW165)-0.4735)&gt;C$195,0,IF((0.1284*LN('Indicator Data'!AW165)-0.4735)&lt;C$194,10,(C$195-(0.1284*LN('Indicator Data'!AW165)-0.4735))/(C$195-C$194)*10)),IF('Indicator Data'!Q165&gt;C$195,0,IF('Indicator Data'!Q165&lt;C$194,10,(C$195-'Indicator Data'!Q165)/(C$195-C$194)*10)))</f>
        <v>5.981870712925053</v>
      </c>
      <c r="D163" s="171">
        <f>IF('Indicator Data'!R165="No data","x",IF('Indicator Data'!R165&gt;D$195,10,IF('Indicator Data'!R165&lt;D$194,0,10-(D$195-'Indicator Data'!R165)/(D$195-D$194)*10)))</f>
        <v>10</v>
      </c>
      <c r="E163" s="169">
        <f t="shared" si="28"/>
        <v>8.7238205971634457</v>
      </c>
      <c r="F163" s="171">
        <f>IF('Indicator Data'!AC165="No data","x",IF('Indicator Data'!AC165&gt;F$195,10,IF('Indicator Data'!AC165&lt;F$194,0,10-(F$195-'Indicator Data'!AC165)/(F$195-F$194)*10)))</f>
        <v>4.3854484800479456</v>
      </c>
      <c r="G163" s="171">
        <f>IF('Indicator Data'!AD165="No data","x",IF('Indicator Data'!AD165&gt;G$195,10,IF('Indicator Data'!AD165&lt;G$194,0,10-(G$195-'Indicator Data'!AD165)/(G$195-G$194)*10)))</f>
        <v>2.8499999999999996</v>
      </c>
      <c r="H163" s="169">
        <f t="shared" si="29"/>
        <v>3.6177242400239726</v>
      </c>
      <c r="I163" s="174">
        <f>SUM(IF('Indicator Data'!S165="No data",0,'Indicator Data'!S165/1000000),SUM('Indicator Data'!T165:U165))</f>
        <v>1189.0172729999999</v>
      </c>
      <c r="J163" s="174">
        <f>I163/'Indicator Data'!AX165*1000000</f>
        <v>58.048980764536445</v>
      </c>
      <c r="K163" s="171">
        <f t="shared" si="30"/>
        <v>1.1609796152907297</v>
      </c>
      <c r="L163" s="171">
        <f>IF('Indicator Data'!V165="No data","x",IF('Indicator Data'!V165&gt;L$195,10,IF('Indicator Data'!V165&lt;L$194,0,10-(L$195-'Indicator Data'!V165)/(L$195-L$194)*10)))</f>
        <v>0.55862166603422558</v>
      </c>
      <c r="M163" s="169">
        <f t="shared" si="31"/>
        <v>0.85980064066247763</v>
      </c>
      <c r="N163" s="161">
        <f t="shared" si="32"/>
        <v>5.4812915187533351</v>
      </c>
      <c r="O163" s="175">
        <f>IF('Indicator Data'!AH165="No data",0,('Indicator Data'!AH165)/1000)</f>
        <v>3.4221599999999999</v>
      </c>
      <c r="P163" s="171">
        <f t="shared" si="33"/>
        <v>1.7810010357534232</v>
      </c>
      <c r="Q163" s="176">
        <f>O163*1000/'Indicator Data'!AZ165</f>
        <v>1.2659498711728727E-3</v>
      </c>
      <c r="R163" s="171">
        <f t="shared" si="34"/>
        <v>3.3808892426554324</v>
      </c>
      <c r="S163" s="165">
        <f t="shared" si="35"/>
        <v>2.5809451392044278</v>
      </c>
      <c r="T163" s="171">
        <f>IF('Indicator Data'!Z165="No data","x",IF('Indicator Data'!Z165&gt;T$195,10,IF('Indicator Data'!Z165&lt;T$194,0,10-(T$195-'Indicator Data'!Z165)/(T$195-T$194)*10)))</f>
        <v>5.0531234167436878E-3</v>
      </c>
      <c r="U163" s="171">
        <f>IF('Indicator Data'!Y165="No data","x",IF('Indicator Data'!Y165&gt;U$195,10,IF('Indicator Data'!Y165&lt;U$194,0,10-(U$195-'Indicator Data'!Y165)/(U$195-U$194)*10)))</f>
        <v>1.8003178104575159</v>
      </c>
      <c r="V163" s="171">
        <f>IF('Indicator Data'!AB165="No data","x",IF('Indicator Data'!AB165&gt;V$195,10,IF('Indicator Data'!AB165&lt;V$194,0,10-(V$195-'Indicator Data'!AB165)/(V$195-V$194)*10)))</f>
        <v>1.1098935003916566E-2</v>
      </c>
      <c r="W163" s="169">
        <f t="shared" si="36"/>
        <v>0.6054899562927254</v>
      </c>
      <c r="X163" s="84" t="s">
        <v>943</v>
      </c>
      <c r="Y163" s="84" t="s">
        <v>944</v>
      </c>
      <c r="Z163" s="85" t="s">
        <v>945</v>
      </c>
      <c r="AA163" s="175">
        <f>('Indicator Data'!AG165+'Indicator Data'!AF165*0.5+'Indicator Data'!AE165*0.25)/1000</f>
        <v>687.67250000000001</v>
      </c>
      <c r="AB163" s="177">
        <f>AA163*1000/'Indicator Data'!AX165</f>
        <v>3.3572840892447393E-2</v>
      </c>
      <c r="AC163" s="169">
        <f t="shared" si="37"/>
        <v>3.3572840892447386</v>
      </c>
      <c r="AD163" s="171">
        <f>IF('Indicator Data'!AI165="No data","x",IF('Indicator Data'!AI165&lt;$AD$194,10,IF('Indicator Data'!AI165&gt;$AD$195,0,($AD$195-'Indicator Data'!AI165)/($AD$195-$AD$194)*10)))</f>
        <v>5.333333333333333</v>
      </c>
      <c r="AE163" s="171">
        <f>IF('Indicator Data'!AJ165="No data","x",IF('Indicator Data'!AJ165&gt;$AE$195,10,IF('Indicator Data'!AJ165&lt;$AE$194,0,10-($AE$195-'Indicator Data'!AJ165)/($AE$195-$AE$194)*10)))</f>
        <v>6.5333333333333332</v>
      </c>
      <c r="AF163" s="178">
        <f>IF('Indicator Data'!AK165="No data","x",IF('Indicator Data'!AK165&gt;$AF$195,10,IF('Indicator Data'!AK165&lt;$AF$194,0,10-($AF$195-'Indicator Data'!AK165)/($AF$195-$AF$194)*10)))</f>
        <v>2.5333333333333332</v>
      </c>
      <c r="AG163" s="178">
        <f>IF('Indicator Data'!AL165="No data","x",IF('Indicator Data'!AL165&gt;$AG$195,10,IF('Indicator Data'!AL165&lt;$AG$194,0,10-($AG$195-'Indicator Data'!AL165)/($AG$195-$AG$194)*10)))</f>
        <v>0.92999999999999972</v>
      </c>
      <c r="AH163" s="171">
        <f t="shared" si="38"/>
        <v>2.2126666666666668</v>
      </c>
      <c r="AI163" s="169">
        <f t="shared" si="39"/>
        <v>4.6931111111111115</v>
      </c>
      <c r="AJ163" s="167">
        <f t="shared" si="40"/>
        <v>3.0552398202919546</v>
      </c>
      <c r="AK163" s="163">
        <f t="shared" si="41"/>
        <v>2.821483908455642</v>
      </c>
    </row>
    <row r="164" spans="1:37" s="104" customFormat="1" x14ac:dyDescent="0.2">
      <c r="A164" s="65" t="s">
        <v>305</v>
      </c>
      <c r="B164" s="69" t="s">
        <v>304</v>
      </c>
      <c r="C164" s="171">
        <f>IF('Indicator Data'!Q166="No data",IF((0.1284*LN('Indicator Data'!AW166)-0.4735)&gt;C$195,0,IF((0.1284*LN('Indicator Data'!AW166)-0.4735)&lt;C$194,10,(C$195-(0.1284*LN('Indicator Data'!AW166)-0.4735))/(C$195-C$194)*10)),IF('Indicator Data'!Q166&gt;C$195,0,IF('Indicator Data'!Q166&lt;C$194,10,(C$195-'Indicator Data'!Q166)/(C$195-C$194)*10)))</f>
        <v>10</v>
      </c>
      <c r="D164" s="171" t="str">
        <f>IF('Indicator Data'!R166="No data","x",IF('Indicator Data'!R166&gt;D$195,10,IF('Indicator Data'!R166&lt;D$194,0,10-(D$195-'Indicator Data'!R166)/(D$195-D$194)*10)))</f>
        <v>x</v>
      </c>
      <c r="E164" s="169">
        <f t="shared" si="28"/>
        <v>10</v>
      </c>
      <c r="F164" s="171">
        <f>IF('Indicator Data'!AC166="No data","x",IF('Indicator Data'!AC166&gt;F$195,10,IF('Indicator Data'!AC166&lt;F$194,0,10-(F$195-'Indicator Data'!AC166)/(F$195-F$194)*10)))</f>
        <v>10</v>
      </c>
      <c r="G164" s="171">
        <f>IF('Indicator Data'!AD166="No data","x",IF('Indicator Data'!AD166&gt;G$195,10,IF('Indicator Data'!AD166&lt;G$194,0,10-(G$195-'Indicator Data'!AD166)/(G$195-G$194)*10)))</f>
        <v>2.5724999999999998</v>
      </c>
      <c r="H164" s="169">
        <f t="shared" si="29"/>
        <v>6.2862499999999999</v>
      </c>
      <c r="I164" s="174">
        <f>SUM(IF('Indicator Data'!S166="No data",0,'Indicator Data'!S166/1000000),SUM('Indicator Data'!T166:U166))</f>
        <v>3925.3983849999995</v>
      </c>
      <c r="J164" s="174">
        <f>I164/'Indicator Data'!AX166*1000000</f>
        <v>103.3970800098387</v>
      </c>
      <c r="K164" s="171">
        <f t="shared" si="30"/>
        <v>2.0679416001967743</v>
      </c>
      <c r="L164" s="171">
        <f>IF('Indicator Data'!V166="No data","x",IF('Indicator Data'!V166&gt;L$195,10,IF('Indicator Data'!V166&lt;L$194,0,10-(L$195-'Indicator Data'!V166)/(L$195-L$194)*10)))</f>
        <v>1.1632887596899231</v>
      </c>
      <c r="M164" s="169">
        <f t="shared" si="31"/>
        <v>1.6156151799433487</v>
      </c>
      <c r="N164" s="161">
        <f t="shared" si="32"/>
        <v>6.9754662949858366</v>
      </c>
      <c r="O164" s="175">
        <f>IF('Indicator Data'!AH166="No data",0,('Indicator Data'!AH166)/1000)</f>
        <v>145.85542999999998</v>
      </c>
      <c r="P164" s="171">
        <f t="shared" si="33"/>
        <v>7.2130753398457896</v>
      </c>
      <c r="Q164" s="176">
        <f>O164*1000/'Indicator Data'!AZ166</f>
        <v>7.623103441427373E-2</v>
      </c>
      <c r="R164" s="171">
        <f t="shared" si="34"/>
        <v>9.289216842871598</v>
      </c>
      <c r="S164" s="165">
        <f t="shared" si="35"/>
        <v>8.2511460913586934</v>
      </c>
      <c r="T164" s="171">
        <f>IF('Indicator Data'!Z166="No data","x",IF('Indicator Data'!Z166&gt;T$195,10,IF('Indicator Data'!Z166&lt;T$194,0,10-(T$195-'Indicator Data'!Z166)/(T$195-T$194)*10)))</f>
        <v>0.57075146740809402</v>
      </c>
      <c r="U164" s="171">
        <f>IF('Indicator Data'!Y166="No data","x",IF('Indicator Data'!Y166&gt;U$195,10,IF('Indicator Data'!Y166&lt;U$194,0,10-(U$195-'Indicator Data'!Y166)/(U$195-U$194)*10)))</f>
        <v>5.2829844771241845</v>
      </c>
      <c r="V164" s="171">
        <f>IF('Indicator Data'!AB166="No data","x",IF('Indicator Data'!AB166&gt;V$195,10,IF('Indicator Data'!AB166&lt;V$194,0,10-(V$195-'Indicator Data'!AB166)/(V$195-V$194)*10)))</f>
        <v>2.9310274079874707</v>
      </c>
      <c r="W164" s="169">
        <f t="shared" si="36"/>
        <v>2.9282544508399169</v>
      </c>
      <c r="X164" s="84" t="s">
        <v>943</v>
      </c>
      <c r="Y164" s="84" t="s">
        <v>944</v>
      </c>
      <c r="Z164" s="85" t="s">
        <v>945</v>
      </c>
      <c r="AA164" s="175">
        <f>('Indicator Data'!AG166+'Indicator Data'!AF166*0.5+'Indicator Data'!AE166*0.25)/1000</f>
        <v>934.29224999999997</v>
      </c>
      <c r="AB164" s="177">
        <f>AA164*1000/'Indicator Data'!AX166</f>
        <v>2.4609754488861196E-2</v>
      </c>
      <c r="AC164" s="169">
        <f t="shared" si="37"/>
        <v>2.4609754488861206</v>
      </c>
      <c r="AD164" s="171">
        <f>IF('Indicator Data'!AI166="No data","x",IF('Indicator Data'!AI166&lt;$AD$194,10,IF('Indicator Data'!AI166&gt;$AD$195,0,($AD$195-'Indicator Data'!AI166)/($AD$195-$AD$194)*10)))</f>
        <v>5.7333333333333334</v>
      </c>
      <c r="AE164" s="171">
        <f>IF('Indicator Data'!AJ166="No data","x",IF('Indicator Data'!AJ166&gt;$AE$195,10,IF('Indicator Data'!AJ166&lt;$AE$194,0,10-($AE$195-'Indicator Data'!AJ166)/($AE$195-$AE$194)*10)))</f>
        <v>10</v>
      </c>
      <c r="AF164" s="178" t="str">
        <f>IF('Indicator Data'!AK166="No data","x",IF('Indicator Data'!AK166&gt;$AF$195,10,IF('Indicator Data'!AK166&lt;$AF$194,0,10-($AF$195-'Indicator Data'!AK166)/($AF$195-$AF$194)*10)))</f>
        <v>x</v>
      </c>
      <c r="AG164" s="178" t="str">
        <f>IF('Indicator Data'!AL166="No data","x",IF('Indicator Data'!AL166&gt;$AG$195,10,IF('Indicator Data'!AL166&lt;$AG$194,0,10-($AG$195-'Indicator Data'!AL166)/($AG$195-$AG$194)*10)))</f>
        <v>x</v>
      </c>
      <c r="AH164" s="171" t="str">
        <f t="shared" si="38"/>
        <v>x</v>
      </c>
      <c r="AI164" s="169">
        <f t="shared" si="39"/>
        <v>7.8666666666666671</v>
      </c>
      <c r="AJ164" s="167">
        <f t="shared" si="40"/>
        <v>4.987286627562554</v>
      </c>
      <c r="AK164" s="163">
        <f t="shared" si="41"/>
        <v>6.9261470957279103</v>
      </c>
    </row>
    <row r="165" spans="1:37" s="104" customFormat="1" x14ac:dyDescent="0.2">
      <c r="A165" s="65" t="s">
        <v>307</v>
      </c>
      <c r="B165" s="69" t="s">
        <v>306</v>
      </c>
      <c r="C165" s="171">
        <f>IF('Indicator Data'!Q167="No data",IF((0.1284*LN('Indicator Data'!AW167)-0.4735)&gt;C$195,0,IF((0.1284*LN('Indicator Data'!AW167)-0.4735)&lt;C$194,10,(C$195-(0.1284*LN('Indicator Data'!AW167)-0.4735))/(C$195-C$194)*10)),IF('Indicator Data'!Q167&gt;C$195,0,IF('Indicator Data'!Q167&lt;C$194,10,(C$195-'Indicator Data'!Q167)/(C$195-C$194)*10)))</f>
        <v>3.3872673141243115</v>
      </c>
      <c r="D165" s="171" t="str">
        <f>IF('Indicator Data'!R167="No data","x",IF('Indicator Data'!R167&gt;D$195,10,IF('Indicator Data'!R167&lt;D$194,0,10-(D$195-'Indicator Data'!R167)/(D$195-D$194)*10)))</f>
        <v>x</v>
      </c>
      <c r="E165" s="169">
        <f t="shared" si="28"/>
        <v>3.3872673141243115</v>
      </c>
      <c r="F165" s="171" t="str">
        <f>IF('Indicator Data'!AC167="No data","x",IF('Indicator Data'!AC167&gt;F$195,10,IF('Indicator Data'!AC167&lt;F$194,0,10-(F$195-'Indicator Data'!AC167)/(F$195-F$194)*10)))</f>
        <v>x</v>
      </c>
      <c r="G165" s="171" t="str">
        <f>IF('Indicator Data'!AD167="No data","x",IF('Indicator Data'!AD167&gt;G$195,10,IF('Indicator Data'!AD167&lt;G$194,0,10-(G$195-'Indicator Data'!AD167)/(G$195-G$194)*10)))</f>
        <v>x</v>
      </c>
      <c r="H165" s="169" t="str">
        <f t="shared" si="29"/>
        <v>x</v>
      </c>
      <c r="I165" s="174">
        <f>SUM(IF('Indicator Data'!S167="No data",0,'Indicator Data'!S167/1000000),SUM('Indicator Data'!T167:U167))</f>
        <v>134.16999999999999</v>
      </c>
      <c r="J165" s="174">
        <f>I165/'Indicator Data'!AX167*1000000</f>
        <v>248.79653461307379</v>
      </c>
      <c r="K165" s="171">
        <f t="shared" si="30"/>
        <v>4.9759306922614757</v>
      </c>
      <c r="L165" s="171">
        <f>IF('Indicator Data'!V167="No data","x",IF('Indicator Data'!V167&gt;L$195,10,IF('Indicator Data'!V167&lt;L$194,0,10-(L$195-'Indicator Data'!V167)/(L$195-L$194)*10)))</f>
        <v>0.54790867684653932</v>
      </c>
      <c r="M165" s="169">
        <f t="shared" si="31"/>
        <v>2.7619196845540075</v>
      </c>
      <c r="N165" s="161">
        <f t="shared" si="32"/>
        <v>3.1788181042675436</v>
      </c>
      <c r="O165" s="175">
        <f>IF('Indicator Data'!AH167="No data",0,('Indicator Data'!AH167)/1000)</f>
        <v>0</v>
      </c>
      <c r="P165" s="171">
        <f t="shared" si="33"/>
        <v>0</v>
      </c>
      <c r="Q165" s="176">
        <f>O165*1000/'Indicator Data'!AZ167</f>
        <v>0</v>
      </c>
      <c r="R165" s="171">
        <f t="shared" si="34"/>
        <v>0</v>
      </c>
      <c r="S165" s="165">
        <f t="shared" si="35"/>
        <v>0</v>
      </c>
      <c r="T165" s="171">
        <f>IF('Indicator Data'!Z167="No data","x",IF('Indicator Data'!Z167&gt;T$195,10,IF('Indicator Data'!Z167&lt;T$194,0,10-(T$195-'Indicator Data'!Z167)/(T$195-T$194)*10)))</f>
        <v>0.41251745443311805</v>
      </c>
      <c r="U165" s="171">
        <f>IF('Indicator Data'!Y167="No data","x",IF('Indicator Data'!Y167&gt;U$195,10,IF('Indicator Data'!Y167&lt;U$194,0,10-(U$195-'Indicator Data'!Y167)/(U$195-U$194)*10)))</f>
        <v>0.46710849673202759</v>
      </c>
      <c r="V165" s="171">
        <f>IF('Indicator Data'!AB167="No data","x",IF('Indicator Data'!AB167&gt;V$195,10,IF('Indicator Data'!AB167&lt;V$194,0,10-(V$195-'Indicator Data'!AB167)/(V$195-V$194)*10)))</f>
        <v>3.9764788566953868E-2</v>
      </c>
      <c r="W165" s="169">
        <f t="shared" si="36"/>
        <v>0.30646357991069983</v>
      </c>
      <c r="X165" s="84" t="s">
        <v>943</v>
      </c>
      <c r="Y165" s="84" t="s">
        <v>944</v>
      </c>
      <c r="Z165" s="85" t="s">
        <v>945</v>
      </c>
      <c r="AA165" s="175">
        <f>('Indicator Data'!AG167+'Indicator Data'!AF167*0.5+'Indicator Data'!AE167*0.25)/1000</f>
        <v>0</v>
      </c>
      <c r="AB165" s="177">
        <f>AA165*1000/'Indicator Data'!AX167</f>
        <v>0</v>
      </c>
      <c r="AC165" s="169">
        <f t="shared" si="37"/>
        <v>0</v>
      </c>
      <c r="AD165" s="171">
        <f>IF('Indicator Data'!AI167="No data","x",IF('Indicator Data'!AI167&lt;$AD$194,10,IF('Indicator Data'!AI167&gt;$AD$195,0,($AD$195-'Indicator Data'!AI167)/($AD$195-$AD$194)*10)))</f>
        <v>4.5333333333333332</v>
      </c>
      <c r="AE165" s="171">
        <f>IF('Indicator Data'!AJ167="No data","x",IF('Indicator Data'!AJ167&gt;$AE$195,10,IF('Indicator Data'!AJ167&lt;$AE$194,0,10-($AE$195-'Indicator Data'!AJ167)/($AE$195-$AE$194)*10)))</f>
        <v>1.1333333333333329</v>
      </c>
      <c r="AF165" s="178" t="str">
        <f>IF('Indicator Data'!AK167="No data","x",IF('Indicator Data'!AK167&gt;$AF$195,10,IF('Indicator Data'!AK167&lt;$AF$194,0,10-($AF$195-'Indicator Data'!AK167)/($AF$195-$AF$194)*10)))</f>
        <v>x</v>
      </c>
      <c r="AG165" s="178" t="str">
        <f>IF('Indicator Data'!AL167="No data","x",IF('Indicator Data'!AL167&gt;$AG$195,10,IF('Indicator Data'!AL167&lt;$AG$194,0,10-($AG$195-'Indicator Data'!AL167)/($AG$195-$AG$194)*10)))</f>
        <v>x</v>
      </c>
      <c r="AH165" s="171" t="str">
        <f t="shared" si="38"/>
        <v>x</v>
      </c>
      <c r="AI165" s="169">
        <f t="shared" si="39"/>
        <v>2.833333333333333</v>
      </c>
      <c r="AJ165" s="167">
        <f t="shared" si="40"/>
        <v>1.131951876521935</v>
      </c>
      <c r="AK165" s="163">
        <f t="shared" si="41"/>
        <v>0.58117535390010944</v>
      </c>
    </row>
    <row r="166" spans="1:37" s="104" customFormat="1" x14ac:dyDescent="0.2">
      <c r="A166" s="65" t="s">
        <v>309</v>
      </c>
      <c r="B166" s="69" t="s">
        <v>308</v>
      </c>
      <c r="C166" s="171">
        <f>IF('Indicator Data'!Q168="No data",IF((0.1284*LN('Indicator Data'!AW168)-0.4735)&gt;C$195,0,IF((0.1284*LN('Indicator Data'!AW168)-0.4735)&lt;C$194,10,(C$195-(0.1284*LN('Indicator Data'!AW168)-0.4735))/(C$195-C$194)*10)),IF('Indicator Data'!Q168&gt;C$195,0,IF('Indicator Data'!Q168&lt;C$194,10,(C$195-'Indicator Data'!Q168)/(C$195-C$194)*10)))</f>
        <v>10</v>
      </c>
      <c r="D166" s="171" t="str">
        <f>IF('Indicator Data'!R168="No data","x",IF('Indicator Data'!R168&gt;D$195,10,IF('Indicator Data'!R168&lt;D$194,0,10-(D$195-'Indicator Data'!R168)/(D$195-D$194)*10)))</f>
        <v>x</v>
      </c>
      <c r="E166" s="169">
        <f t="shared" si="28"/>
        <v>10</v>
      </c>
      <c r="F166" s="171">
        <f>IF('Indicator Data'!AC168="No data","x",IF('Indicator Data'!AC168&gt;F$195,10,IF('Indicator Data'!AC168&lt;F$194,0,10-(F$195-'Indicator Data'!AC168)/(F$195-F$194)*10)))</f>
        <v>6.7548037313471472</v>
      </c>
      <c r="G166" s="171">
        <f>IF('Indicator Data'!AD168="No data","x",IF('Indicator Data'!AD168&gt;G$195,10,IF('Indicator Data'!AD168&lt;G$194,0,10-(G$195-'Indicator Data'!AD168)/(G$195-G$194)*10)))</f>
        <v>6.6225000000000005</v>
      </c>
      <c r="H166" s="169">
        <f t="shared" si="29"/>
        <v>6.6886518656735738</v>
      </c>
      <c r="I166" s="174">
        <f>SUM(IF('Indicator Data'!S168="No data",0,'Indicator Data'!S168/1000000),SUM('Indicator Data'!T168:U168))</f>
        <v>213.593965</v>
      </c>
      <c r="J166" s="174">
        <f>I166/'Indicator Data'!AX168*1000000</f>
        <v>170.94163410734095</v>
      </c>
      <c r="K166" s="171">
        <f t="shared" si="30"/>
        <v>3.4188326821468191</v>
      </c>
      <c r="L166" s="171">
        <f>IF('Indicator Data'!V168="No data","x",IF('Indicator Data'!V168&gt;L$195,10,IF('Indicator Data'!V168&lt;L$194,0,10-(L$195-'Indicator Data'!V168)/(L$195-L$194)*10)))</f>
        <v>1.5678399640425873</v>
      </c>
      <c r="M166" s="169">
        <f t="shared" si="31"/>
        <v>2.4933363230947032</v>
      </c>
      <c r="N166" s="161">
        <f t="shared" si="32"/>
        <v>7.295497047192069</v>
      </c>
      <c r="O166" s="175">
        <f>IF('Indicator Data'!AH168="No data",0,('Indicator Data'!AH168)/1000)</f>
        <v>1.0449999999999999E-2</v>
      </c>
      <c r="P166" s="171">
        <f t="shared" si="33"/>
        <v>0</v>
      </c>
      <c r="Q166" s="176">
        <f>O166*1000/'Indicator Data'!AZ168</f>
        <v>1.5441904452292646E-4</v>
      </c>
      <c r="R166" s="171">
        <f t="shared" si="34"/>
        <v>2.0122064642019888</v>
      </c>
      <c r="S166" s="165">
        <f t="shared" si="35"/>
        <v>1.0061032321009944</v>
      </c>
      <c r="T166" s="171">
        <f>IF('Indicator Data'!Z168="No data","x",IF('Indicator Data'!Z168&gt;T$195,10,IF('Indicator Data'!Z168&lt;T$194,0,10-(T$195-'Indicator Data'!Z168)/(T$195-T$194)*10)))</f>
        <v>10</v>
      </c>
      <c r="U166" s="171">
        <f>IF('Indicator Data'!Y168="No data","x",IF('Indicator Data'!Y168&gt;U$195,10,IF('Indicator Data'!Y168&lt;U$194,0,10-(U$195-'Indicator Data'!Y168)/(U$195-U$194)*10)))</f>
        <v>10</v>
      </c>
      <c r="V166" s="171">
        <f>IF('Indicator Data'!AB168="No data","x",IF('Indicator Data'!AB168&gt;V$195,10,IF('Indicator Data'!AB168&lt;V$194,0,10-(V$195-'Indicator Data'!AB168)/(V$195-V$194)*10)))</f>
        <v>2.75230070477682</v>
      </c>
      <c r="W166" s="169">
        <f t="shared" si="36"/>
        <v>7.5841002349256073</v>
      </c>
      <c r="X166" s="84" t="s">
        <v>943</v>
      </c>
      <c r="Y166" s="84" t="s">
        <v>944</v>
      </c>
      <c r="Z166" s="85" t="s">
        <v>945</v>
      </c>
      <c r="AA166" s="175">
        <f>('Indicator Data'!AG168+'Indicator Data'!AF168*0.5+'Indicator Data'!AE168*0.25)/1000</f>
        <v>0</v>
      </c>
      <c r="AB166" s="177">
        <f>AA166*1000/'Indicator Data'!AX168</f>
        <v>0</v>
      </c>
      <c r="AC166" s="169">
        <f t="shared" si="37"/>
        <v>0</v>
      </c>
      <c r="AD166" s="171">
        <f>IF('Indicator Data'!AI168="No data","x",IF('Indicator Data'!AI168&lt;$AD$194,10,IF('Indicator Data'!AI168&gt;$AD$195,0,($AD$195-'Indicator Data'!AI168)/($AD$195-$AD$194)*10)))</f>
        <v>7.0666666666666664</v>
      </c>
      <c r="AE166" s="171">
        <f>IF('Indicator Data'!AJ168="No data","x",IF('Indicator Data'!AJ168&gt;$AE$195,10,IF('Indicator Data'!AJ168&lt;$AE$194,0,10-($AE$195-'Indicator Data'!AJ168)/($AE$195-$AE$194)*10)))</f>
        <v>7.0333333333333332</v>
      </c>
      <c r="AF166" s="178" t="str">
        <f>IF('Indicator Data'!AK168="No data","x",IF('Indicator Data'!AK168&gt;$AF$195,10,IF('Indicator Data'!AK168&lt;$AF$194,0,10-($AF$195-'Indicator Data'!AK168)/($AF$195-$AF$194)*10)))</f>
        <v>x</v>
      </c>
      <c r="AG166" s="178" t="str">
        <f>IF('Indicator Data'!AL168="No data","x",IF('Indicator Data'!AL168&gt;$AG$195,10,IF('Indicator Data'!AL168&lt;$AG$194,0,10-($AG$195-'Indicator Data'!AL168)/($AG$195-$AG$194)*10)))</f>
        <v>x</v>
      </c>
      <c r="AH166" s="171" t="str">
        <f t="shared" si="38"/>
        <v>x</v>
      </c>
      <c r="AI166" s="169">
        <f t="shared" si="39"/>
        <v>7.05</v>
      </c>
      <c r="AJ166" s="167">
        <f t="shared" si="40"/>
        <v>5.691896039916382</v>
      </c>
      <c r="AK166" s="163">
        <f t="shared" si="41"/>
        <v>3.7110292877477304</v>
      </c>
    </row>
    <row r="167" spans="1:37" s="104" customFormat="1" x14ac:dyDescent="0.2">
      <c r="A167" s="65" t="s">
        <v>311</v>
      </c>
      <c r="B167" s="69" t="s">
        <v>310</v>
      </c>
      <c r="C167" s="171">
        <f>IF('Indicator Data'!Q169="No data",IF((0.1284*LN('Indicator Data'!AW169)-0.4735)&gt;C$195,0,IF((0.1284*LN('Indicator Data'!AW169)-0.4735)&lt;C$194,10,(C$195-(0.1284*LN('Indicator Data'!AW169)-0.4735))/(C$195-C$194)*10)),IF('Indicator Data'!Q169&gt;C$195,0,IF('Indicator Data'!Q169&lt;C$194,10,(C$195-'Indicator Data'!Q169)/(C$195-C$194)*10)))</f>
        <v>2.2326821833650095</v>
      </c>
      <c r="D167" s="171">
        <f>IF('Indicator Data'!R169="No data","x",IF('Indicator Data'!R169&gt;D$195,10,IF('Indicator Data'!R169&lt;D$194,0,10-(D$195-'Indicator Data'!R169)/(D$195-D$194)*10)))</f>
        <v>0.70231124186474148</v>
      </c>
      <c r="E167" s="169">
        <f t="shared" si="28"/>
        <v>1.4979019766837944</v>
      </c>
      <c r="F167" s="171">
        <f>IF('Indicator Data'!AC169="No data","x",IF('Indicator Data'!AC169&gt;F$195,10,IF('Indicator Data'!AC169&lt;F$194,0,10-(F$195-'Indicator Data'!AC169)/(F$195-F$194)*10)))</f>
        <v>2.0640413444959194</v>
      </c>
      <c r="G167" s="171">
        <f>IF('Indicator Data'!AD169="No data","x",IF('Indicator Data'!AD169&gt;G$195,10,IF('Indicator Data'!AD169&lt;G$194,0,10-(G$195-'Indicator Data'!AD169)/(G$195-G$194)*10)))</f>
        <v>0</v>
      </c>
      <c r="H167" s="169">
        <f t="shared" si="29"/>
        <v>1.0320206722479597</v>
      </c>
      <c r="I167" s="174">
        <f>SUM(IF('Indicator Data'!S169="No data",0,'Indicator Data'!S169/1000000),SUM('Indicator Data'!T169:U169))</f>
        <v>0</v>
      </c>
      <c r="J167" s="174">
        <f>I167/'Indicator Data'!AX169*1000000</f>
        <v>0</v>
      </c>
      <c r="K167" s="171">
        <f t="shared" si="30"/>
        <v>0</v>
      </c>
      <c r="L167" s="171">
        <f>IF('Indicator Data'!V169="No data","x",IF('Indicator Data'!V169&gt;L$195,10,IF('Indicator Data'!V169&lt;L$194,0,10-(L$195-'Indicator Data'!V169)/(L$195-L$194)*10)))</f>
        <v>0</v>
      </c>
      <c r="M167" s="169">
        <f t="shared" si="31"/>
        <v>0</v>
      </c>
      <c r="N167" s="161">
        <f t="shared" si="32"/>
        <v>1.0069561564038871</v>
      </c>
      <c r="O167" s="175">
        <f>IF('Indicator Data'!AH169="No data",0,('Indicator Data'!AH169)/1000)</f>
        <v>0</v>
      </c>
      <c r="P167" s="171">
        <f t="shared" si="33"/>
        <v>0</v>
      </c>
      <c r="Q167" s="176">
        <f>O167*1000/'Indicator Data'!AZ169</f>
        <v>0</v>
      </c>
      <c r="R167" s="171">
        <f t="shared" si="34"/>
        <v>0</v>
      </c>
      <c r="S167" s="165">
        <f t="shared" si="35"/>
        <v>0</v>
      </c>
      <c r="T167" s="171">
        <f>IF('Indicator Data'!Z169="No data","x",IF('Indicator Data'!Z169&gt;T$195,10,IF('Indicator Data'!Z169&lt;T$194,0,10-(T$195-'Indicator Data'!Z169)/(T$195-T$194)*10)))</f>
        <v>3.4931464318812999E-2</v>
      </c>
      <c r="U167" s="171">
        <f>IF('Indicator Data'!Y169="No data","x",IF('Indicator Data'!Y169&gt;U$195,10,IF('Indicator Data'!Y169&lt;U$194,0,10-(U$195-'Indicator Data'!Y169)/(U$195-U$194)*10)))</f>
        <v>0.13007743464052268</v>
      </c>
      <c r="V167" s="171">
        <f>IF('Indicator Data'!AB169="No data","x",IF('Indicator Data'!AB169&gt;V$195,10,IF('Indicator Data'!AB169&lt;V$194,0,10-(V$195-'Indicator Data'!AB169)/(V$195-V$194)*10)))</f>
        <v>0</v>
      </c>
      <c r="W167" s="169">
        <f t="shared" si="36"/>
        <v>5.5002966319778558E-2</v>
      </c>
      <c r="X167" s="84" t="s">
        <v>943</v>
      </c>
      <c r="Y167" s="84" t="s">
        <v>944</v>
      </c>
      <c r="Z167" s="85" t="s">
        <v>945</v>
      </c>
      <c r="AA167" s="175">
        <f>('Indicator Data'!AG169+'Indicator Data'!AF169*0.5+'Indicator Data'!AE169*0.25)/1000</f>
        <v>0</v>
      </c>
      <c r="AB167" s="177">
        <f>AA167*1000/'Indicator Data'!AX169</f>
        <v>0</v>
      </c>
      <c r="AC167" s="169">
        <f t="shared" si="37"/>
        <v>0</v>
      </c>
      <c r="AD167" s="171">
        <f>IF('Indicator Data'!AI169="No data","x",IF('Indicator Data'!AI169&lt;$AD$194,10,IF('Indicator Data'!AI169&gt;$AD$195,0,($AD$195-'Indicator Data'!AI169)/($AD$195-$AD$194)*10)))</f>
        <v>3.333333333333333</v>
      </c>
      <c r="AE167" s="171">
        <f>IF('Indicator Data'!AJ169="No data","x",IF('Indicator Data'!AJ169&gt;$AE$195,10,IF('Indicator Data'!AJ169&lt;$AE$194,0,10-($AE$195-'Indicator Data'!AJ169)/($AE$195-$AE$194)*10)))</f>
        <v>0</v>
      </c>
      <c r="AF167" s="178">
        <f>IF('Indicator Data'!AK169="No data","x",IF('Indicator Data'!AK169&gt;$AF$195,10,IF('Indicator Data'!AK169&lt;$AF$194,0,10-($AF$195-'Indicator Data'!AK169)/($AF$195-$AF$194)*10)))</f>
        <v>1</v>
      </c>
      <c r="AG167" s="178">
        <f>IF('Indicator Data'!AL169="No data","x",IF('Indicator Data'!AL169&gt;$AG$195,10,IF('Indicator Data'!AL169&lt;$AG$194,0,10-($AG$195-'Indicator Data'!AL169)/($AG$195-$AG$194)*10)))</f>
        <v>0.69000000000000128</v>
      </c>
      <c r="AH167" s="171">
        <f t="shared" si="38"/>
        <v>0.93800000000000028</v>
      </c>
      <c r="AI167" s="169">
        <f t="shared" si="39"/>
        <v>1.4237777777777778</v>
      </c>
      <c r="AJ167" s="167">
        <f t="shared" si="40"/>
        <v>0.51398740514622199</v>
      </c>
      <c r="AK167" s="163">
        <f t="shared" si="41"/>
        <v>0.26003655809262027</v>
      </c>
    </row>
    <row r="168" spans="1:37" s="104" customFormat="1" x14ac:dyDescent="0.2">
      <c r="A168" s="65" t="s">
        <v>313</v>
      </c>
      <c r="B168" s="69" t="s">
        <v>312</v>
      </c>
      <c r="C168" s="171">
        <f>IF('Indicator Data'!Q170="No data",IF((0.1284*LN('Indicator Data'!AW170)-0.4735)&gt;C$195,0,IF((0.1284*LN('Indicator Data'!AW170)-0.4735)&lt;C$194,10,(C$195-(0.1284*LN('Indicator Data'!AW170)-0.4735))/(C$195-C$194)*10)),IF('Indicator Data'!Q170&gt;C$195,0,IF('Indicator Data'!Q170&lt;C$194,10,(C$195-'Indicator Data'!Q170)/(C$195-C$194)*10)))</f>
        <v>0.97412432383470204</v>
      </c>
      <c r="D168" s="171">
        <f>IF('Indicator Data'!R170="No data","x",IF('Indicator Data'!R170&gt;D$195,10,IF('Indicator Data'!R170&lt;D$194,0,10-(D$195-'Indicator Data'!R170)/(D$195-D$194)*10)))</f>
        <v>2.7176954912498292</v>
      </c>
      <c r="E168" s="169">
        <f t="shared" si="28"/>
        <v>1.8870153159313339</v>
      </c>
      <c r="F168" s="171">
        <f>IF('Indicator Data'!AC170="No data","x",IF('Indicator Data'!AC170&gt;F$195,10,IF('Indicator Data'!AC170&lt;F$194,0,10-(F$195-'Indicator Data'!AC170)/(F$195-F$194)*10)))</f>
        <v>0.82656221307361122</v>
      </c>
      <c r="G168" s="171">
        <f>IF('Indicator Data'!AD170="No data","x",IF('Indicator Data'!AD170&gt;G$195,10,IF('Indicator Data'!AD170&lt;G$194,0,10-(G$195-'Indicator Data'!AD170)/(G$195-G$194)*10)))</f>
        <v>2.17</v>
      </c>
      <c r="H168" s="169">
        <f t="shared" si="29"/>
        <v>1.4982811065368056</v>
      </c>
      <c r="I168" s="174">
        <f>SUM(IF('Indicator Data'!S170="No data",0,'Indicator Data'!S170/1000000),SUM('Indicator Data'!T170:U170))</f>
        <v>0</v>
      </c>
      <c r="J168" s="174">
        <f>I168/'Indicator Data'!AX170*1000000</f>
        <v>0</v>
      </c>
      <c r="K168" s="171">
        <f t="shared" si="30"/>
        <v>0</v>
      </c>
      <c r="L168" s="171">
        <f>IF('Indicator Data'!V170="No data","x",IF('Indicator Data'!V170&gt;L$195,10,IF('Indicator Data'!V170&lt;L$194,0,10-(L$195-'Indicator Data'!V170)/(L$195-L$194)*10)))</f>
        <v>0</v>
      </c>
      <c r="M168" s="169">
        <f t="shared" si="31"/>
        <v>0</v>
      </c>
      <c r="N168" s="161">
        <f t="shared" si="32"/>
        <v>1.3180779345998683</v>
      </c>
      <c r="O168" s="175">
        <f>IF('Indicator Data'!AH170="No data",0,('Indicator Data'!AH170)/1000)</f>
        <v>2.2401900000000001</v>
      </c>
      <c r="P168" s="171">
        <f t="shared" si="33"/>
        <v>1.1676161808344112</v>
      </c>
      <c r="Q168" s="176">
        <f>O168*1000/'Indicator Data'!AZ170</f>
        <v>1.1851860081612182E-3</v>
      </c>
      <c r="R168" s="171">
        <f t="shared" si="34"/>
        <v>3.3263631079834575</v>
      </c>
      <c r="S168" s="165">
        <f t="shared" si="35"/>
        <v>2.2469896444089343</v>
      </c>
      <c r="T168" s="171">
        <f>IF('Indicator Data'!Z170="No data","x",IF('Indicator Data'!Z170&gt;T$195,10,IF('Indicator Data'!Z170&lt;T$194,0,10-(T$195-'Indicator Data'!Z170)/(T$195-T$194)*10)))</f>
        <v>5.7875038616002072E-2</v>
      </c>
      <c r="U168" s="171">
        <f>IF('Indicator Data'!Y170="No data","x",IF('Indicator Data'!Y170&gt;U$195,10,IF('Indicator Data'!Y170&lt;U$194,0,10-(U$195-'Indicator Data'!Y170)/(U$195-U$194)*10)))</f>
        <v>6.3101250000000775E-2</v>
      </c>
      <c r="V168" s="171">
        <f>IF('Indicator Data'!AB170="No data","x",IF('Indicator Data'!AB170&gt;V$195,10,IF('Indicator Data'!AB170&lt;V$194,0,10-(V$195-'Indicator Data'!AB170)/(V$195-V$194)*10)))</f>
        <v>0</v>
      </c>
      <c r="W168" s="169">
        <f t="shared" si="36"/>
        <v>4.0325429538667613E-2</v>
      </c>
      <c r="X168" s="84" t="s">
        <v>943</v>
      </c>
      <c r="Y168" s="84" t="s">
        <v>944</v>
      </c>
      <c r="Z168" s="85" t="s">
        <v>945</v>
      </c>
      <c r="AA168" s="175">
        <f>('Indicator Data'!AG170+'Indicator Data'!AF170*0.5+'Indicator Data'!AE170*0.25)/1000</f>
        <v>4.2000000000000003E-2</v>
      </c>
      <c r="AB168" s="177">
        <f>AA168*1000/'Indicator Data'!AX170</f>
        <v>5.1970665776400909E-6</v>
      </c>
      <c r="AC168" s="169">
        <f t="shared" si="37"/>
        <v>5.1970665776401859E-4</v>
      </c>
      <c r="AD168" s="171">
        <f>IF('Indicator Data'!AI170="No data","x",IF('Indicator Data'!AI170&lt;$AD$194,10,IF('Indicator Data'!AI170&gt;$AD$195,0,($AD$195-'Indicator Data'!AI170)/($AD$195-$AD$194)*10)))</f>
        <v>1.7333333333333334</v>
      </c>
      <c r="AE168" s="171">
        <f>IF('Indicator Data'!AJ170="No data","x",IF('Indicator Data'!AJ170&gt;$AE$195,10,IF('Indicator Data'!AJ170&lt;$AE$194,0,10-($AE$195-'Indicator Data'!AJ170)/($AE$195-$AE$194)*10)))</f>
        <v>0</v>
      </c>
      <c r="AF168" s="178">
        <f>IF('Indicator Data'!AK170="No data","x",IF('Indicator Data'!AK170&gt;$AF$195,10,IF('Indicator Data'!AK170&lt;$AF$194,0,10-($AF$195-'Indicator Data'!AK170)/($AF$195-$AF$194)*10)))</f>
        <v>0.46666666666666679</v>
      </c>
      <c r="AG168" s="178">
        <f>IF('Indicator Data'!AL170="No data","x",IF('Indicator Data'!AL170&gt;$AG$195,10,IF('Indicator Data'!AL170&lt;$AG$194,0,10-($AG$195-'Indicator Data'!AL170)/($AG$195-$AG$194)*10)))</f>
        <v>0.73000000000000043</v>
      </c>
      <c r="AH168" s="171">
        <f t="shared" si="38"/>
        <v>0.51933333333333354</v>
      </c>
      <c r="AI168" s="169">
        <f t="shared" si="39"/>
        <v>0.75088888888888894</v>
      </c>
      <c r="AJ168" s="167">
        <f t="shared" si="40"/>
        <v>0.26947324154520735</v>
      </c>
      <c r="AK168" s="163">
        <f t="shared" si="41"/>
        <v>1.307969014118413</v>
      </c>
    </row>
    <row r="169" spans="1:37" s="104" customFormat="1" x14ac:dyDescent="0.2">
      <c r="A169" s="65" t="s">
        <v>885</v>
      </c>
      <c r="B169" s="69" t="s">
        <v>314</v>
      </c>
      <c r="C169" s="171">
        <f>IF('Indicator Data'!Q171="No data",IF((0.1284*LN('Indicator Data'!AW171)-0.4735)&gt;C$195,0,IF((0.1284*LN('Indicator Data'!AW171)-0.4735)&lt;C$194,10,(C$195-(0.1284*LN('Indicator Data'!AW171)-0.4735))/(C$195-C$194)*10)),IF('Indicator Data'!Q171&gt;C$195,0,IF('Indicator Data'!Q171&lt;C$194,10,(C$195-'Indicator Data'!Q171)/(C$195-C$194)*10)))</f>
        <v>8.4773990428831549</v>
      </c>
      <c r="D169" s="171" t="str">
        <f>IF('Indicator Data'!R171="No data","x",IF('Indicator Data'!R171&gt;D$195,10,IF('Indicator Data'!R171&lt;D$194,0,10-(D$195-'Indicator Data'!R171)/(D$195-D$194)*10)))</f>
        <v>x</v>
      </c>
      <c r="E169" s="169">
        <f t="shared" si="28"/>
        <v>8.4773990428831549</v>
      </c>
      <c r="F169" s="171">
        <f>IF('Indicator Data'!AC171="No data","x",IF('Indicator Data'!AC171&gt;F$195,10,IF('Indicator Data'!AC171&lt;F$194,0,10-(F$195-'Indicator Data'!AC171)/(F$195-F$194)*10)))</f>
        <v>9.9787303957046447</v>
      </c>
      <c r="G169" s="171">
        <f>IF('Indicator Data'!AD171="No data","x",IF('Indicator Data'!AD171&gt;G$195,10,IF('Indicator Data'!AD171&lt;G$194,0,10-(G$195-'Indicator Data'!AD171)/(G$195-G$194)*10)))</f>
        <v>2.6950000000000003</v>
      </c>
      <c r="H169" s="169">
        <f t="shared" si="29"/>
        <v>6.3368651978523225</v>
      </c>
      <c r="I169" s="174">
        <f>SUM(IF('Indicator Data'!S171="No data",0,'Indicator Data'!S171/1000000),SUM('Indicator Data'!T171:U171))</f>
        <v>5593.3675050000002</v>
      </c>
      <c r="J169" s="174">
        <f>I169/'Indicator Data'!AX171*1000000</f>
        <v>244.83400509070697</v>
      </c>
      <c r="K169" s="171">
        <f t="shared" si="30"/>
        <v>4.8966801018141393</v>
      </c>
      <c r="L169" s="171">
        <f>IF('Indicator Data'!V171="No data","x",IF('Indicator Data'!V171&gt;L$195,10,IF('Indicator Data'!V171&lt;L$194,0,10-(L$195-'Indicator Data'!V171)/(L$195-L$194)*10)))</f>
        <v>0</v>
      </c>
      <c r="M169" s="169">
        <f t="shared" si="31"/>
        <v>2.4483400509070696</v>
      </c>
      <c r="N169" s="161">
        <f t="shared" si="32"/>
        <v>6.4350008336314257</v>
      </c>
      <c r="O169" s="175">
        <f>IF('Indicator Data'!AH171="No data",0,('Indicator Data'!AH171)/1000)</f>
        <v>557.86784</v>
      </c>
      <c r="P169" s="171">
        <f t="shared" si="33"/>
        <v>9.1551044196554479</v>
      </c>
      <c r="Q169" s="176">
        <f>O169*1000/'Indicator Data'!AZ171</f>
        <v>0.40468401416874672</v>
      </c>
      <c r="R169" s="171">
        <f t="shared" si="34"/>
        <v>10</v>
      </c>
      <c r="S169" s="165">
        <f t="shared" si="35"/>
        <v>9.5775522098277239</v>
      </c>
      <c r="T169" s="171">
        <f>IF('Indicator Data'!Z171="No data","x",IF('Indicator Data'!Z171&gt;T$195,10,IF('Indicator Data'!Z171&lt;T$194,0,10-(T$195-'Indicator Data'!Z171)/(T$195-T$194)*10)))</f>
        <v>2.213040315107051E-3</v>
      </c>
      <c r="U169" s="171">
        <f>IF('Indicator Data'!Y171="No data","x",IF('Indicator Data'!Y171&gt;U$195,10,IF('Indicator Data'!Y171&lt;U$194,0,10-(U$195-'Indicator Data'!Y171)/(U$195-U$194)*10)))</f>
        <v>0.17022532679738589</v>
      </c>
      <c r="V169" s="171">
        <f>IF('Indicator Data'!AB171="No data","x",IF('Indicator Data'!AB171&gt;V$195,10,IF('Indicator Data'!AB171&lt;V$194,0,10-(V$195-'Indicator Data'!AB171)/(V$195-V$194)*10)))</f>
        <v>0</v>
      </c>
      <c r="W169" s="169">
        <f t="shared" si="36"/>
        <v>5.7479455704164316E-2</v>
      </c>
      <c r="X169" s="84" t="s">
        <v>943</v>
      </c>
      <c r="Y169" s="84" t="s">
        <v>944</v>
      </c>
      <c r="Z169" s="85" t="s">
        <v>945</v>
      </c>
      <c r="AA169" s="175">
        <f>('Indicator Data'!AG171+'Indicator Data'!AF171*0.5+'Indicator Data'!AE171*0.25)/1000</f>
        <v>0</v>
      </c>
      <c r="AB169" s="177">
        <f>AA169*1000/'Indicator Data'!AX171</f>
        <v>0</v>
      </c>
      <c r="AC169" s="169">
        <f t="shared" si="37"/>
        <v>0</v>
      </c>
      <c r="AD169" s="171">
        <f>IF('Indicator Data'!AI171="No data","x",IF('Indicator Data'!AI171&lt;$AD$194,10,IF('Indicator Data'!AI171&gt;$AD$195,0,($AD$195-'Indicator Data'!AI171)/($AD$195-$AD$194)*10)))</f>
        <v>2.8000000000000003</v>
      </c>
      <c r="AE169" s="171">
        <f>IF('Indicator Data'!AJ171="No data","x",IF('Indicator Data'!AJ171&gt;$AE$195,10,IF('Indicator Data'!AJ171&lt;$AE$194,0,10-($AE$195-'Indicator Data'!AJ171)/($AE$195-$AE$194)*10)))</f>
        <v>0.33333333333333393</v>
      </c>
      <c r="AF169" s="178">
        <f>IF('Indicator Data'!AK171="No data","x",IF('Indicator Data'!AK171&gt;$AF$195,10,IF('Indicator Data'!AK171&lt;$AF$194,0,10-($AF$195-'Indicator Data'!AK171)/($AF$195-$AF$194)*10)))</f>
        <v>4</v>
      </c>
      <c r="AG169" s="178">
        <f>IF('Indicator Data'!AL171="No data","x",IF('Indicator Data'!AL171&gt;$AG$195,10,IF('Indicator Data'!AL171&lt;$AG$194,0,10-($AG$195-'Indicator Data'!AL171)/($AG$195-$AG$194)*10)))</f>
        <v>3.24</v>
      </c>
      <c r="AH169" s="171">
        <f t="shared" si="38"/>
        <v>3.8480000000000003</v>
      </c>
      <c r="AI169" s="169">
        <f t="shared" si="39"/>
        <v>2.3271111111111118</v>
      </c>
      <c r="AJ169" s="167">
        <f t="shared" si="40"/>
        <v>0.85494761737347214</v>
      </c>
      <c r="AK169" s="163">
        <f t="shared" si="41"/>
        <v>7.1452025369204408</v>
      </c>
    </row>
    <row r="170" spans="1:37" s="104" customFormat="1" x14ac:dyDescent="0.2">
      <c r="A170" s="65" t="s">
        <v>317</v>
      </c>
      <c r="B170" s="69" t="s">
        <v>316</v>
      </c>
      <c r="C170" s="171">
        <f>IF('Indicator Data'!Q172="No data",IF((0.1284*LN('Indicator Data'!AW172)-0.4735)&gt;C$195,0,IF((0.1284*LN('Indicator Data'!AW172)-0.4735)&lt;C$194,10,(C$195-(0.1284*LN('Indicator Data'!AW172)-0.4735))/(C$195-C$194)*10)),IF('Indicator Data'!Q172&gt;C$195,0,IF('Indicator Data'!Q172&lt;C$194,10,(C$195-'Indicator Data'!Q172)/(C$195-C$194)*10)))</f>
        <v>6.9945468367501684</v>
      </c>
      <c r="D170" s="171">
        <f>IF('Indicator Data'!R172="No data","x",IF('Indicator Data'!R172&gt;D$195,10,IF('Indicator Data'!R172&lt;D$194,0,10-(D$195-'Indicator Data'!R172)/(D$195-D$194)*10)))</f>
        <v>3.2076496782920483</v>
      </c>
      <c r="E170" s="169">
        <f t="shared" si="28"/>
        <v>5.4071557310145515</v>
      </c>
      <c r="F170" s="171">
        <f>IF('Indicator Data'!AC172="No data","x",IF('Indicator Data'!AC172&gt;F$195,10,IF('Indicator Data'!AC172&lt;F$194,0,10-(F$195-'Indicator Data'!AC172)/(F$195-F$194)*10)))</f>
        <v>2.0915138440928862</v>
      </c>
      <c r="G170" s="171">
        <f>IF('Indicator Data'!AD172="No data","x",IF('Indicator Data'!AD172&gt;G$195,10,IF('Indicator Data'!AD172&lt;G$194,0,10-(G$195-'Indicator Data'!AD172)/(G$195-G$194)*10)))</f>
        <v>1.4574999999999996</v>
      </c>
      <c r="H170" s="169">
        <f t="shared" si="29"/>
        <v>1.7745069220464429</v>
      </c>
      <c r="I170" s="174">
        <f>SUM(IF('Indicator Data'!S172="No data",0,'Indicator Data'!S172/1000000),SUM('Indicator Data'!T172:U172))</f>
        <v>783.61679800000002</v>
      </c>
      <c r="J170" s="174">
        <f>I170/'Indicator Data'!AX172*1000000</f>
        <v>95.471813635607148</v>
      </c>
      <c r="K170" s="171">
        <f t="shared" si="30"/>
        <v>1.9094362727121421</v>
      </c>
      <c r="L170" s="171">
        <f>IF('Indicator Data'!V172="No data","x",IF('Indicator Data'!V172&gt;L$195,10,IF('Indicator Data'!V172&lt;L$194,0,10-(L$195-'Indicator Data'!V172)/(L$195-L$194)*10)))</f>
        <v>3.4638970856762183</v>
      </c>
      <c r="M170" s="169">
        <f t="shared" si="31"/>
        <v>2.6866666791941802</v>
      </c>
      <c r="N170" s="161">
        <f t="shared" si="32"/>
        <v>3.8188712658174317</v>
      </c>
      <c r="O170" s="175">
        <f>IF('Indicator Data'!AH172="No data",0,('Indicator Data'!AH172)/1000)</f>
        <v>0.11366</v>
      </c>
      <c r="P170" s="171">
        <f t="shared" si="33"/>
        <v>0</v>
      </c>
      <c r="Q170" s="176">
        <f>O170*1000/'Indicator Data'!AZ172</f>
        <v>2.8538285392897315E-4</v>
      </c>
      <c r="R170" s="171">
        <f t="shared" si="34"/>
        <v>2.3413048638997482</v>
      </c>
      <c r="S170" s="165">
        <f t="shared" si="35"/>
        <v>1.1706524319498741</v>
      </c>
      <c r="T170" s="171">
        <f>IF('Indicator Data'!Z172="No data","x",IF('Indicator Data'!Z172&gt;T$195,10,IF('Indicator Data'!Z172&lt;T$194,0,10-(T$195-'Indicator Data'!Z172)/(T$195-T$194)*10)))</f>
        <v>0.60675934507259655</v>
      </c>
      <c r="U170" s="171">
        <f>IF('Indicator Data'!Y172="No data","x",IF('Indicator Data'!Y172&gt;U$195,10,IF('Indicator Data'!Y172&lt;U$194,0,10-(U$195-'Indicator Data'!Y172)/(U$195-U$194)*10)))</f>
        <v>1.003484477124184</v>
      </c>
      <c r="V170" s="171">
        <f>IF('Indicator Data'!AB172="No data","x",IF('Indicator Data'!AB172&gt;V$195,10,IF('Indicator Data'!AB172&lt;V$194,0,10-(V$195-'Indicator Data'!AB172)/(V$195-V$194)*10)))</f>
        <v>1.3307920908378179E-2</v>
      </c>
      <c r="W170" s="169">
        <f t="shared" si="36"/>
        <v>0.5411839143683862</v>
      </c>
      <c r="X170" s="84" t="s">
        <v>943</v>
      </c>
      <c r="Y170" s="84" t="s">
        <v>944</v>
      </c>
      <c r="Z170" s="85" t="s">
        <v>945</v>
      </c>
      <c r="AA170" s="175">
        <f>('Indicator Data'!AG172+'Indicator Data'!AF172*0.5+'Indicator Data'!AE172*0.25)/1000</f>
        <v>6.4967499999999996</v>
      </c>
      <c r="AB170" s="177">
        <f>AA170*1000/'Indicator Data'!AX172</f>
        <v>7.9153038426459403E-4</v>
      </c>
      <c r="AC170" s="169">
        <f t="shared" si="37"/>
        <v>7.9153038426460043E-2</v>
      </c>
      <c r="AD170" s="171">
        <f>IF('Indicator Data'!AI172="No data","x",IF('Indicator Data'!AI172&lt;$AD$194,10,IF('Indicator Data'!AI172&gt;$AD$195,0,($AD$195-'Indicator Data'!AI172)/($AD$195-$AD$194)*10)))</f>
        <v>6.8000000000000007</v>
      </c>
      <c r="AE170" s="171">
        <f>IF('Indicator Data'!AJ172="No data","x",IF('Indicator Data'!AJ172&gt;$AE$195,10,IF('Indicator Data'!AJ172&lt;$AE$194,0,10-($AE$195-'Indicator Data'!AJ172)/($AE$195-$AE$194)*10)))</f>
        <v>9.1</v>
      </c>
      <c r="AF170" s="178" t="str">
        <f>IF('Indicator Data'!AK172="No data","x",IF('Indicator Data'!AK172&gt;$AF$195,10,IF('Indicator Data'!AK172&lt;$AF$194,0,10-($AF$195-'Indicator Data'!AK172)/($AF$195-$AF$194)*10)))</f>
        <v>x</v>
      </c>
      <c r="AG170" s="178" t="str">
        <f>IF('Indicator Data'!AL172="No data","x",IF('Indicator Data'!AL172&gt;$AG$195,10,IF('Indicator Data'!AL172&lt;$AG$194,0,10-($AG$195-'Indicator Data'!AL172)/($AG$195-$AG$194)*10)))</f>
        <v>x</v>
      </c>
      <c r="AH170" s="171" t="str">
        <f t="shared" si="38"/>
        <v>x</v>
      </c>
      <c r="AI170" s="169">
        <f t="shared" si="39"/>
        <v>7.95</v>
      </c>
      <c r="AJ170" s="167">
        <f t="shared" si="40"/>
        <v>3.9410731781250825</v>
      </c>
      <c r="AK170" s="163">
        <f t="shared" si="41"/>
        <v>2.6687497233910689</v>
      </c>
    </row>
    <row r="171" spans="1:37" s="104" customFormat="1" x14ac:dyDescent="0.2">
      <c r="A171" s="65" t="s">
        <v>886</v>
      </c>
      <c r="B171" s="69" t="s">
        <v>318</v>
      </c>
      <c r="C171" s="171">
        <f>IF('Indicator Data'!Q173="No data",IF((0.1284*LN('Indicator Data'!AW173)-0.4735)&gt;C$195,0,IF((0.1284*LN('Indicator Data'!AW173)-0.4735)&lt;C$194,10,(C$195-(0.1284*LN('Indicator Data'!AW173)-0.4735))/(C$195-C$194)*10)),IF('Indicator Data'!Q173&gt;C$195,0,IF('Indicator Data'!Q173&lt;C$194,10,(C$195-'Indicator Data'!Q173)/(C$195-C$194)*10)))</f>
        <v>9.7586038854937645</v>
      </c>
      <c r="D171" s="171">
        <f>IF('Indicator Data'!R173="No data","x",IF('Indicator Data'!R173&gt;D$195,10,IF('Indicator Data'!R173&lt;D$194,0,10-(D$195-'Indicator Data'!R173)/(D$195-D$194)*10)))</f>
        <v>10</v>
      </c>
      <c r="E171" s="169">
        <f t="shared" si="28"/>
        <v>9.8852294666439562</v>
      </c>
      <c r="F171" s="171">
        <f>IF('Indicator Data'!AC173="No data","x",IF('Indicator Data'!AC173&gt;F$195,10,IF('Indicator Data'!AC173&lt;F$194,0,10-(F$195-'Indicator Data'!AC173)/(F$195-F$194)*10)))</f>
        <v>9.5990277921812837</v>
      </c>
      <c r="G171" s="171">
        <f>IF('Indicator Data'!AD173="No data","x",IF('Indicator Data'!AD173&gt;G$195,10,IF('Indicator Data'!AD173&lt;G$194,0,10-(G$195-'Indicator Data'!AD173)/(G$195-G$194)*10)))</f>
        <v>3.1449999999999996</v>
      </c>
      <c r="H171" s="169">
        <f t="shared" si="29"/>
        <v>6.3720138960906416</v>
      </c>
      <c r="I171" s="174">
        <f>SUM(IF('Indicator Data'!S173="No data",0,'Indicator Data'!S173/1000000),SUM('Indicator Data'!T173:U173))</f>
        <v>5267.73</v>
      </c>
      <c r="J171" s="174">
        <f>I171/'Indicator Data'!AX173*1000000</f>
        <v>106.952196293084</v>
      </c>
      <c r="K171" s="171">
        <f t="shared" si="30"/>
        <v>2.1390439258616798</v>
      </c>
      <c r="L171" s="171">
        <f>IF('Indicator Data'!V173="No data","x",IF('Indicator Data'!V173&gt;L$195,10,IF('Indicator Data'!V173&lt;L$194,0,10-(L$195-'Indicator Data'!V173)/(L$195-L$194)*10)))</f>
        <v>6.8199449540065107</v>
      </c>
      <c r="M171" s="169">
        <f t="shared" si="31"/>
        <v>4.4794944399340952</v>
      </c>
      <c r="N171" s="161">
        <f t="shared" si="32"/>
        <v>7.6554918173281621</v>
      </c>
      <c r="O171" s="175">
        <f>IF('Indicator Data'!AH173="No data",0,('Indicator Data'!AH173)/1000)</f>
        <v>10.590479999999999</v>
      </c>
      <c r="P171" s="171">
        <f t="shared" si="33"/>
        <v>3.4163854813236973</v>
      </c>
      <c r="Q171" s="176">
        <f>O171*1000/'Indicator Data'!AZ173</f>
        <v>4.3972984621363665E-3</v>
      </c>
      <c r="R171" s="171">
        <f t="shared" si="34"/>
        <v>4.5962756476688931</v>
      </c>
      <c r="S171" s="165">
        <f t="shared" si="35"/>
        <v>4.0063305644962952</v>
      </c>
      <c r="T171" s="171">
        <f>IF('Indicator Data'!Z173="No data","x",IF('Indicator Data'!Z173&gt;T$195,10,IF('Indicator Data'!Z173&lt;T$194,0,10-(T$195-'Indicator Data'!Z173)/(T$195-T$194)*10)))</f>
        <v>2.6869941303676237</v>
      </c>
      <c r="U171" s="171">
        <f>IF('Indicator Data'!Y173="No data","x",IF('Indicator Data'!Y173&gt;U$195,10,IF('Indicator Data'!Y173&lt;U$194,0,10-(U$195-'Indicator Data'!Y173)/(U$195-U$194)*10)))</f>
        <v>10</v>
      </c>
      <c r="V171" s="171">
        <f>IF('Indicator Data'!AB173="No data","x",IF('Indicator Data'!AB173&gt;V$195,10,IF('Indicator Data'!AB173&lt;V$194,0,10-(V$195-'Indicator Data'!AB173)/(V$195-V$194)*10)))</f>
        <v>6.4608848864526234</v>
      </c>
      <c r="W171" s="169">
        <f t="shared" si="36"/>
        <v>6.3826263389400824</v>
      </c>
      <c r="X171" s="84" t="s">
        <v>943</v>
      </c>
      <c r="Y171" s="84" t="s">
        <v>944</v>
      </c>
      <c r="Z171" s="85" t="s">
        <v>945</v>
      </c>
      <c r="AA171" s="175">
        <f>('Indicator Data'!AG173+'Indicator Data'!AF173*0.5+'Indicator Data'!AE173*0.25)/1000</f>
        <v>280</v>
      </c>
      <c r="AB171" s="177">
        <f>AA171*1000/'Indicator Data'!AX173</f>
        <v>5.6849183542177608E-3</v>
      </c>
      <c r="AC171" s="169">
        <f t="shared" si="37"/>
        <v>0.56849183542177606</v>
      </c>
      <c r="AD171" s="171">
        <f>IF('Indicator Data'!AI173="No data","x",IF('Indicator Data'!AI173&lt;$AD$194,10,IF('Indicator Data'!AI173&gt;$AD$195,0,($AD$195-'Indicator Data'!AI173)/($AD$195-$AD$194)*10)))</f>
        <v>6.4</v>
      </c>
      <c r="AE171" s="171">
        <f>IF('Indicator Data'!AJ173="No data","x",IF('Indicator Data'!AJ173&gt;$AE$195,10,IF('Indicator Data'!AJ173&lt;$AE$194,0,10-($AE$195-'Indicator Data'!AJ173)/($AE$195-$AE$194)*10)))</f>
        <v>9.8666666666666671</v>
      </c>
      <c r="AF171" s="178">
        <f>IF('Indicator Data'!AK173="No data","x",IF('Indicator Data'!AK173&gt;$AF$195,10,IF('Indicator Data'!AK173&lt;$AF$194,0,10-($AF$195-'Indicator Data'!AK173)/($AF$195-$AF$194)*10)))</f>
        <v>8.4666666666666668</v>
      </c>
      <c r="AG171" s="178">
        <f>IF('Indicator Data'!AL173="No data","x",IF('Indicator Data'!AL173&gt;$AG$195,10,IF('Indicator Data'!AL173&lt;$AG$194,0,10-($AG$195-'Indicator Data'!AL173)/($AG$195-$AG$194)*10)))</f>
        <v>0.47999999999999865</v>
      </c>
      <c r="AH171" s="171">
        <f t="shared" si="38"/>
        <v>6.8693333333333335</v>
      </c>
      <c r="AI171" s="169">
        <f t="shared" si="39"/>
        <v>7.7120000000000006</v>
      </c>
      <c r="AJ171" s="167">
        <f t="shared" si="40"/>
        <v>5.5774576340999467</v>
      </c>
      <c r="AK171" s="163">
        <f t="shared" si="41"/>
        <v>4.8409122645691323</v>
      </c>
    </row>
    <row r="172" spans="1:37" s="104" customFormat="1" x14ac:dyDescent="0.2">
      <c r="A172" s="65" t="s">
        <v>320</v>
      </c>
      <c r="B172" s="69" t="s">
        <v>319</v>
      </c>
      <c r="C172" s="171">
        <f>IF('Indicator Data'!Q174="No data",IF((0.1284*LN('Indicator Data'!AW174)-0.4735)&gt;C$195,0,IF((0.1284*LN('Indicator Data'!AW174)-0.4735)&lt;C$194,10,(C$195-(0.1284*LN('Indicator Data'!AW174)-0.4735))/(C$195-C$194)*10)),IF('Indicator Data'!Q174&gt;C$195,0,IF('Indicator Data'!Q174&lt;C$194,10,(C$195-'Indicator Data'!Q174)/(C$195-C$194)*10)))</f>
        <v>7.671275030698661</v>
      </c>
      <c r="D172" s="171">
        <f>IF('Indicator Data'!R174="No data","x",IF('Indicator Data'!R174&gt;D$195,10,IF('Indicator Data'!R174&lt;D$194,0,10-(D$195-'Indicator Data'!R174)/(D$195-D$194)*10)))</f>
        <v>6.1776141206936837</v>
      </c>
      <c r="E172" s="169">
        <f t="shared" si="28"/>
        <v>6.9915940338016727</v>
      </c>
      <c r="F172" s="171">
        <f>IF('Indicator Data'!AC174="No data","x",IF('Indicator Data'!AC174&gt;F$195,10,IF('Indicator Data'!AC174&lt;F$194,0,10-(F$195-'Indicator Data'!AC174)/(F$195-F$194)*10)))</f>
        <v>6.6286260257851799</v>
      </c>
      <c r="G172" s="171">
        <f>IF('Indicator Data'!AD174="No data","x",IF('Indicator Data'!AD174&gt;G$195,10,IF('Indicator Data'!AD174&lt;G$194,0,10-(G$195-'Indicator Data'!AD174)/(G$195-G$194)*10)))</f>
        <v>3.5999999999999996</v>
      </c>
      <c r="H172" s="169">
        <f t="shared" si="29"/>
        <v>5.1143130128925893</v>
      </c>
      <c r="I172" s="174">
        <f>SUM(IF('Indicator Data'!S174="No data",0,'Indicator Data'!S174/1000000),SUM('Indicator Data'!T174:U174))</f>
        <v>-191.28564599999996</v>
      </c>
      <c r="J172" s="174">
        <f>I172/'Indicator Data'!AX174*1000000</f>
        <v>-2.8545621998175745</v>
      </c>
      <c r="K172" s="171">
        <f t="shared" si="30"/>
        <v>0</v>
      </c>
      <c r="L172" s="171">
        <f>IF('Indicator Data'!V174="No data","x",IF('Indicator Data'!V174&gt;L$195,10,IF('Indicator Data'!V174&lt;L$194,0,10-(L$195-'Indicator Data'!V174)/(L$195-L$194)*10)))</f>
        <v>0</v>
      </c>
      <c r="M172" s="169">
        <f t="shared" si="31"/>
        <v>0</v>
      </c>
      <c r="N172" s="161">
        <f t="shared" si="32"/>
        <v>4.7743752701239837</v>
      </c>
      <c r="O172" s="175">
        <f>IF('Indicator Data'!AH174="No data",0,('Indicator Data'!AH174)/1000)</f>
        <v>38.857440000000004</v>
      </c>
      <c r="P172" s="171">
        <f t="shared" si="33"/>
        <v>5.2982472836089771</v>
      </c>
      <c r="Q172" s="176">
        <f>O172*1000/'Indicator Data'!AZ174</f>
        <v>3.9950883701649021E-3</v>
      </c>
      <c r="R172" s="171">
        <f t="shared" si="34"/>
        <v>4.4888094840565316</v>
      </c>
      <c r="S172" s="165">
        <f t="shared" si="35"/>
        <v>4.8935283838327539</v>
      </c>
      <c r="T172" s="171">
        <f>IF('Indicator Data'!Z174="No data","x",IF('Indicator Data'!Z174&gt;T$195,10,IF('Indicator Data'!Z174&lt;T$194,0,10-(T$195-'Indicator Data'!Z174)/(T$195-T$194)*10)))</f>
        <v>0.19516757800432494</v>
      </c>
      <c r="U172" s="171">
        <f>IF('Indicator Data'!Y174="No data","x",IF('Indicator Data'!Y174&gt;U$195,10,IF('Indicator Data'!Y174&lt;U$194,0,10-(U$195-'Indicator Data'!Y174)/(U$195-U$194)*10)))</f>
        <v>3.8298031045751637</v>
      </c>
      <c r="V172" s="171">
        <f>IF('Indicator Data'!AB174="No data","x",IF('Indicator Data'!AB174&gt;V$195,10,IF('Indicator Data'!AB174&lt;V$194,0,10-(V$195-'Indicator Data'!AB174)/(V$195-V$194)*10)))</f>
        <v>3.3277067345341749E-2</v>
      </c>
      <c r="W172" s="169">
        <f t="shared" si="36"/>
        <v>1.3527492499749434</v>
      </c>
      <c r="X172" s="84" t="s">
        <v>943</v>
      </c>
      <c r="Y172" s="84" t="s">
        <v>944</v>
      </c>
      <c r="Z172" s="85" t="s">
        <v>945</v>
      </c>
      <c r="AA172" s="175">
        <f>('Indicator Data'!AG174+'Indicator Data'!AF174*0.5+'Indicator Data'!AE174*0.25)/1000</f>
        <v>3433.88625</v>
      </c>
      <c r="AB172" s="177">
        <f>AA172*1000/'Indicator Data'!AX174</f>
        <v>5.1244001276098482E-2</v>
      </c>
      <c r="AC172" s="169">
        <f t="shared" si="37"/>
        <v>5.1244001276098476</v>
      </c>
      <c r="AD172" s="171">
        <f>IF('Indicator Data'!AI174="No data","x",IF('Indicator Data'!AI174&lt;$AD$194,10,IF('Indicator Data'!AI174&gt;$AD$195,0,($AD$195-'Indicator Data'!AI174)/($AD$195-$AD$194)*10)))</f>
        <v>4.1333333333333329</v>
      </c>
      <c r="AE172" s="171">
        <f>IF('Indicator Data'!AJ174="No data","x",IF('Indicator Data'!AJ174&gt;$AE$195,10,IF('Indicator Data'!AJ174&lt;$AE$194,0,10-($AE$195-'Indicator Data'!AJ174)/($AE$195-$AE$194)*10)))</f>
        <v>0.60000000000000142</v>
      </c>
      <c r="AF172" s="178">
        <f>IF('Indicator Data'!AK174="No data","x",IF('Indicator Data'!AK174&gt;$AF$195,10,IF('Indicator Data'!AK174&lt;$AF$194,0,10-($AF$195-'Indicator Data'!AK174)/($AF$195-$AF$194)*10)))</f>
        <v>6.333333333333333</v>
      </c>
      <c r="AG172" s="178">
        <f>IF('Indicator Data'!AL174="No data","x",IF('Indicator Data'!AL174&gt;$AG$195,10,IF('Indicator Data'!AL174&lt;$AG$194,0,10-($AG$195-'Indicator Data'!AL174)/($AG$195-$AG$194)*10)))</f>
        <v>0.45999999999999908</v>
      </c>
      <c r="AH172" s="171">
        <f t="shared" si="38"/>
        <v>5.1586666666666661</v>
      </c>
      <c r="AI172" s="169">
        <f t="shared" si="39"/>
        <v>3.297333333333333</v>
      </c>
      <c r="AJ172" s="167">
        <f t="shared" si="40"/>
        <v>3.4113824243665518</v>
      </c>
      <c r="AK172" s="163">
        <f t="shared" si="41"/>
        <v>4.1920287957001552</v>
      </c>
    </row>
    <row r="173" spans="1:37" s="104" customFormat="1" x14ac:dyDescent="0.2">
      <c r="A173" s="65" t="s">
        <v>374</v>
      </c>
      <c r="B173" s="69" t="s">
        <v>91</v>
      </c>
      <c r="C173" s="171">
        <f>IF('Indicator Data'!Q175="No data",IF((0.1284*LN('Indicator Data'!AW175)-0.4735)&gt;C$195,0,IF((0.1284*LN('Indicator Data'!AW175)-0.4735)&lt;C$194,10,(C$195-(0.1284*LN('Indicator Data'!AW175)-0.4735))/(C$195-C$194)*10)),IF('Indicator Data'!Q175&gt;C$195,0,IF('Indicator Data'!Q175&lt;C$194,10,(C$195-'Indicator Data'!Q175)/(C$195-C$194)*10)))</f>
        <v>3.9808740076718045</v>
      </c>
      <c r="D173" s="171" t="str">
        <f>IF('Indicator Data'!R175="No data","x",IF('Indicator Data'!R175&gt;D$195,10,IF('Indicator Data'!R175&lt;D$194,0,10-(D$195-'Indicator Data'!R175)/(D$195-D$194)*10)))</f>
        <v>x</v>
      </c>
      <c r="E173" s="169">
        <f t="shared" si="28"/>
        <v>3.9808740076718045</v>
      </c>
      <c r="F173" s="171" t="str">
        <f>IF('Indicator Data'!AC175="No data","x",IF('Indicator Data'!AC175&gt;F$195,10,IF('Indicator Data'!AC175&lt;F$194,0,10-(F$195-'Indicator Data'!AC175)/(F$195-F$194)*10)))</f>
        <v>x</v>
      </c>
      <c r="G173" s="171">
        <f>IF('Indicator Data'!AD175="No data","x",IF('Indicator Data'!AD175&gt;G$195,10,IF('Indicator Data'!AD175&lt;G$194,0,10-(G$195-'Indicator Data'!AD175)/(G$195-G$194)*10)))</f>
        <v>1.7324999999999999</v>
      </c>
      <c r="H173" s="169">
        <f t="shared" si="29"/>
        <v>1.7324999999999999</v>
      </c>
      <c r="I173" s="174">
        <f>SUM(IF('Indicator Data'!S175="No data",0,'Indicator Data'!S175/1000000),SUM('Indicator Data'!T175:U175))</f>
        <v>571.03215499999988</v>
      </c>
      <c r="J173" s="174">
        <f>I173/'Indicator Data'!AX175*1000000</f>
        <v>484.64348458564029</v>
      </c>
      <c r="K173" s="171">
        <f t="shared" si="30"/>
        <v>9.6928696917128061</v>
      </c>
      <c r="L173" s="171">
        <f>IF('Indicator Data'!V175="No data","x",IF('Indicator Data'!V175&gt;L$195,10,IF('Indicator Data'!V175&lt;L$194,0,10-(L$195-'Indicator Data'!V175)/(L$195-L$194)*10)))</f>
        <v>3.7962851203647823</v>
      </c>
      <c r="M173" s="169">
        <f t="shared" si="31"/>
        <v>6.7445774060387942</v>
      </c>
      <c r="N173" s="161">
        <f t="shared" si="32"/>
        <v>4.109706355345601</v>
      </c>
      <c r="O173" s="175">
        <f>IF('Indicator Data'!AH175="No data",0,('Indicator Data'!AH175)/1000)</f>
        <v>0</v>
      </c>
      <c r="P173" s="171">
        <f t="shared" si="33"/>
        <v>0</v>
      </c>
      <c r="Q173" s="176">
        <f>O173*1000/'Indicator Data'!AZ175</f>
        <v>0</v>
      </c>
      <c r="R173" s="171">
        <f t="shared" si="34"/>
        <v>0</v>
      </c>
      <c r="S173" s="165">
        <f t="shared" si="35"/>
        <v>0</v>
      </c>
      <c r="T173" s="171" t="str">
        <f>IF('Indicator Data'!Z175="No data","x",IF('Indicator Data'!Z175&gt;T$195,10,IF('Indicator Data'!Z175&lt;T$194,0,10-(T$195-'Indicator Data'!Z175)/(T$195-T$194)*10)))</f>
        <v>x</v>
      </c>
      <c r="U173" s="171">
        <f>IF('Indicator Data'!Y175="No data","x",IF('Indicator Data'!Y175&gt;U$195,10,IF('Indicator Data'!Y175&lt;U$194,0,10-(U$195-'Indicator Data'!Y175)/(U$195-U$194)*10)))</f>
        <v>9.8815032679738568</v>
      </c>
      <c r="V173" s="171">
        <f>IF('Indicator Data'!AB175="No data","x",IF('Indicator Data'!AB175&gt;V$195,10,IF('Indicator Data'!AB175&lt;V$194,0,10-(V$195-'Indicator Data'!AB175)/(V$195-V$194)*10)))</f>
        <v>2.0105262333594371</v>
      </c>
      <c r="W173" s="169">
        <f t="shared" si="36"/>
        <v>5.946014750666647</v>
      </c>
      <c r="X173" s="84" t="s">
        <v>943</v>
      </c>
      <c r="Y173" s="84" t="s">
        <v>944</v>
      </c>
      <c r="Z173" s="85" t="s">
        <v>945</v>
      </c>
      <c r="AA173" s="175">
        <f>('Indicator Data'!AG175+'Indicator Data'!AF175*0.5+'Indicator Data'!AE175*0.25)/1000</f>
        <v>0.19700000000000001</v>
      </c>
      <c r="AB173" s="177">
        <f>AA173*1000/'Indicator Data'!AX175</f>
        <v>1.671968305591673E-4</v>
      </c>
      <c r="AC173" s="169">
        <f t="shared" si="37"/>
        <v>1.6719683055917756E-2</v>
      </c>
      <c r="AD173" s="171">
        <f>IF('Indicator Data'!AI175="No data","x",IF('Indicator Data'!AI175&lt;$AD$194,10,IF('Indicator Data'!AI175&gt;$AD$195,0,($AD$195-'Indicator Data'!AI175)/($AD$195-$AD$194)*10)))</f>
        <v>6</v>
      </c>
      <c r="AE173" s="171">
        <f>IF('Indicator Data'!AJ175="No data","x",IF('Indicator Data'!AJ175&gt;$AE$195,10,IF('Indicator Data'!AJ175&lt;$AE$194,0,10-($AE$195-'Indicator Data'!AJ175)/($AE$195-$AE$194)*10)))</f>
        <v>7.9333333333333336</v>
      </c>
      <c r="AF173" s="178" t="str">
        <f>IF('Indicator Data'!AK175="No data","x",IF('Indicator Data'!AK175&gt;$AF$195,10,IF('Indicator Data'!AK175&lt;$AF$194,0,10-($AF$195-'Indicator Data'!AK175)/($AF$195-$AF$194)*10)))</f>
        <v>x</v>
      </c>
      <c r="AG173" s="178" t="str">
        <f>IF('Indicator Data'!AL175="No data","x",IF('Indicator Data'!AL175&gt;$AG$195,10,IF('Indicator Data'!AL175&lt;$AG$194,0,10-($AG$195-'Indicator Data'!AL175)/($AG$195-$AG$194)*10)))</f>
        <v>x</v>
      </c>
      <c r="AH173" s="171" t="str">
        <f t="shared" si="38"/>
        <v>x</v>
      </c>
      <c r="AI173" s="169">
        <f t="shared" si="39"/>
        <v>6.9666666666666668</v>
      </c>
      <c r="AJ173" s="167">
        <f t="shared" si="40"/>
        <v>4.9183725613743317</v>
      </c>
      <c r="AK173" s="163">
        <f t="shared" si="41"/>
        <v>2.8160399174331174</v>
      </c>
    </row>
    <row r="174" spans="1:37" s="104" customFormat="1" x14ac:dyDescent="0.2">
      <c r="A174" s="65" t="s">
        <v>322</v>
      </c>
      <c r="B174" s="69" t="s">
        <v>321</v>
      </c>
      <c r="C174" s="171">
        <f>IF('Indicator Data'!Q176="No data",IF((0.1284*LN('Indicator Data'!AW176)-0.4735)&gt;C$195,0,IF((0.1284*LN('Indicator Data'!AW176)-0.4735)&lt;C$194,10,(C$195-(0.1284*LN('Indicator Data'!AW176)-0.4735))/(C$195-C$194)*10)),IF('Indicator Data'!Q176&gt;C$195,0,IF('Indicator Data'!Q176&lt;C$194,10,(C$195-'Indicator Data'!Q176)/(C$195-C$194)*10)))</f>
        <v>10</v>
      </c>
      <c r="D174" s="171" t="str">
        <f>IF('Indicator Data'!R176="No data","x",IF('Indicator Data'!R176&gt;D$195,10,IF('Indicator Data'!R176&lt;D$194,0,10-(D$195-'Indicator Data'!R176)/(D$195-D$194)*10)))</f>
        <v>x</v>
      </c>
      <c r="E174" s="169">
        <f t="shared" si="28"/>
        <v>10</v>
      </c>
      <c r="F174" s="171">
        <f>IF('Indicator Data'!AC176="No data","x",IF('Indicator Data'!AC176&gt;F$195,10,IF('Indicator Data'!AC176&lt;F$194,0,10-(F$195-'Indicator Data'!AC176)/(F$195-F$194)*10)))</f>
        <v>7.5394725766922122</v>
      </c>
      <c r="G174" s="171">
        <f>IF('Indicator Data'!AD176="No data","x",IF('Indicator Data'!AD176&gt;G$195,10,IF('Indicator Data'!AD176&lt;G$194,0,10-(G$195-'Indicator Data'!AD176)/(G$195-G$194)*10)))</f>
        <v>3.5749999999999993</v>
      </c>
      <c r="H174" s="169">
        <f t="shared" si="29"/>
        <v>5.5572362883461057</v>
      </c>
      <c r="I174" s="174">
        <f>SUM(IF('Indicator Data'!S176="No data",0,'Indicator Data'!S176/1000000),SUM('Indicator Data'!T176:U176))</f>
        <v>803.94959600000004</v>
      </c>
      <c r="J174" s="174">
        <f>I174/'Indicator Data'!AX176*1000000</f>
        <v>117.93336053989874</v>
      </c>
      <c r="K174" s="171">
        <f t="shared" si="30"/>
        <v>2.3586672107979743</v>
      </c>
      <c r="L174" s="171">
        <f>IF('Indicator Data'!V176="No data","x",IF('Indicator Data'!V176&gt;L$195,10,IF('Indicator Data'!V176&lt;L$194,0,10-(L$195-'Indicator Data'!V176)/(L$195-L$194)*10)))</f>
        <v>4.832137918653066</v>
      </c>
      <c r="M174" s="169">
        <f t="shared" si="31"/>
        <v>3.5954025647255201</v>
      </c>
      <c r="N174" s="161">
        <f t="shared" si="32"/>
        <v>7.2881597132679063</v>
      </c>
      <c r="O174" s="175">
        <f>IF('Indicator Data'!AH176="No data",0,('Indicator Data'!AH176)/1000)</f>
        <v>0.84616000000000002</v>
      </c>
      <c r="P174" s="171">
        <f t="shared" si="33"/>
        <v>0</v>
      </c>
      <c r="Q174" s="176">
        <f>O174*1000/'Indicator Data'!AZ176</f>
        <v>2.792247862486347E-3</v>
      </c>
      <c r="R174" s="171">
        <f t="shared" si="34"/>
        <v>4.1092339069242128</v>
      </c>
      <c r="S174" s="165">
        <f t="shared" si="35"/>
        <v>2.0546169534621064</v>
      </c>
      <c r="T174" s="171">
        <f>IF('Indicator Data'!Z176="No data","x",IF('Indicator Data'!Z176&gt;T$195,10,IF('Indicator Data'!Z176&lt;T$194,0,10-(T$195-'Indicator Data'!Z176)/(T$195-T$194)*10)))</f>
        <v>1.2887920914426942</v>
      </c>
      <c r="U174" s="171">
        <f>IF('Indicator Data'!Y176="No data","x",IF('Indicator Data'!Y176&gt;U$195,10,IF('Indicator Data'!Y176&lt;U$194,0,10-(U$195-'Indicator Data'!Y176)/(U$195-U$194)*10)))</f>
        <v>8.0131290849673213</v>
      </c>
      <c r="V174" s="171">
        <f>IF('Indicator Data'!AB176="No data","x",IF('Indicator Data'!AB176&gt;V$195,10,IF('Indicator Data'!AB176&lt;V$194,0,10-(V$195-'Indicator Data'!AB176)/(V$195-V$194)*10)))</f>
        <v>10</v>
      </c>
      <c r="W174" s="169">
        <f t="shared" si="36"/>
        <v>6.4339737254700049</v>
      </c>
      <c r="X174" s="84" t="s">
        <v>943</v>
      </c>
      <c r="Y174" s="84" t="s">
        <v>944</v>
      </c>
      <c r="Z174" s="85" t="s">
        <v>945</v>
      </c>
      <c r="AA174" s="175">
        <f>('Indicator Data'!AG176+'Indicator Data'!AF176*0.5+'Indicator Data'!AE176*0.25)/1000</f>
        <v>0</v>
      </c>
      <c r="AB174" s="177">
        <f>AA174*1000/'Indicator Data'!AX176</f>
        <v>0</v>
      </c>
      <c r="AC174" s="169">
        <f t="shared" si="37"/>
        <v>0</v>
      </c>
      <c r="AD174" s="171">
        <f>IF('Indicator Data'!AI176="No data","x",IF('Indicator Data'!AI176&lt;$AD$194,10,IF('Indicator Data'!AI176&gt;$AD$195,0,($AD$195-'Indicator Data'!AI176)/($AD$195-$AD$194)*10)))</f>
        <v>4.5333333333333332</v>
      </c>
      <c r="AE174" s="171">
        <f>IF('Indicator Data'!AJ176="No data","x",IF('Indicator Data'!AJ176&gt;$AE$195,10,IF('Indicator Data'!AJ176&lt;$AE$194,0,10-($AE$195-'Indicator Data'!AJ176)/($AE$195-$AE$194)*10)))</f>
        <v>3.4333333333333336</v>
      </c>
      <c r="AF174" s="178">
        <f>IF('Indicator Data'!AK176="No data","x",IF('Indicator Data'!AK176&gt;$AF$195,10,IF('Indicator Data'!AK176&lt;$AF$194,0,10-($AF$195-'Indicator Data'!AK176)/($AF$195-$AF$194)*10)))</f>
        <v>8.3999999999999986</v>
      </c>
      <c r="AG174" s="178">
        <f>IF('Indicator Data'!AL176="No data","x",IF('Indicator Data'!AL176&gt;$AG$195,10,IF('Indicator Data'!AL176&lt;$AG$194,0,10-($AG$195-'Indicator Data'!AL176)/($AG$195-$AG$194)*10)))</f>
        <v>1.4700000000000006</v>
      </c>
      <c r="AH174" s="171">
        <f t="shared" si="38"/>
        <v>7.0139999999999993</v>
      </c>
      <c r="AI174" s="169">
        <f t="shared" si="39"/>
        <v>4.9935555555555551</v>
      </c>
      <c r="AJ174" s="167">
        <f t="shared" si="40"/>
        <v>4.2860714436507585</v>
      </c>
      <c r="AK174" s="163">
        <f t="shared" si="41"/>
        <v>3.2491182419921505</v>
      </c>
    </row>
    <row r="175" spans="1:37" s="104" customFormat="1" x14ac:dyDescent="0.2">
      <c r="A175" s="65" t="s">
        <v>324</v>
      </c>
      <c r="B175" s="69" t="s">
        <v>323</v>
      </c>
      <c r="C175" s="171">
        <f>IF('Indicator Data'!Q177="No data",IF((0.1284*LN('Indicator Data'!AW177)-0.4735)&gt;C$195,0,IF((0.1284*LN('Indicator Data'!AW177)-0.4735)&lt;C$194,10,(C$195-(0.1284*LN('Indicator Data'!AW177)-0.4735))/(C$195-C$194)*10)),IF('Indicator Data'!Q177&gt;C$195,0,IF('Indicator Data'!Q177&lt;C$194,10,(C$195-'Indicator Data'!Q177)/(C$195-C$194)*10)))</f>
        <v>6.2904171162676628</v>
      </c>
      <c r="D175" s="171" t="str">
        <f>IF('Indicator Data'!R177="No data","x",IF('Indicator Data'!R177&gt;D$195,10,IF('Indicator Data'!R177&lt;D$194,0,10-(D$195-'Indicator Data'!R177)/(D$195-D$194)*10)))</f>
        <v>x</v>
      </c>
      <c r="E175" s="169">
        <f t="shared" si="28"/>
        <v>6.2904171162676628</v>
      </c>
      <c r="F175" s="171">
        <f>IF('Indicator Data'!AC177="No data","x",IF('Indicator Data'!AC177&gt;F$195,10,IF('Indicator Data'!AC177&lt;F$194,0,10-(F$195-'Indicator Data'!AC177)/(F$195-F$194)*10)))</f>
        <v>1.9999047544294584</v>
      </c>
      <c r="G175" s="171" t="str">
        <f>IF('Indicator Data'!AD177="No data","x",IF('Indicator Data'!AD177&gt;G$195,10,IF('Indicator Data'!AD177&lt;G$194,0,10-(G$195-'Indicator Data'!AD177)/(G$195-G$194)*10)))</f>
        <v>x</v>
      </c>
      <c r="H175" s="169">
        <f t="shared" si="29"/>
        <v>1.9999047544294584</v>
      </c>
      <c r="I175" s="174">
        <f>SUM(IF('Indicator Data'!S177="No data",0,'Indicator Data'!S177/1000000),SUM('Indicator Data'!T177:U177))</f>
        <v>173.44144200000002</v>
      </c>
      <c r="J175" s="174">
        <f>I175/'Indicator Data'!AX177*1000000</f>
        <v>1646.757517351386</v>
      </c>
      <c r="K175" s="171">
        <f t="shared" si="30"/>
        <v>10</v>
      </c>
      <c r="L175" s="171">
        <f>IF('Indicator Data'!V177="No data","x",IF('Indicator Data'!V177&gt;L$195,10,IF('Indicator Data'!V177&lt;L$194,0,10-(L$195-'Indicator Data'!V177)/(L$195-L$194)*10)))</f>
        <v>10</v>
      </c>
      <c r="M175" s="169">
        <f t="shared" si="31"/>
        <v>10</v>
      </c>
      <c r="N175" s="161">
        <f t="shared" si="32"/>
        <v>6.1451847467411955</v>
      </c>
      <c r="O175" s="175">
        <f>IF('Indicator Data'!AH177="No data",0,('Indicator Data'!AH177)/1000)</f>
        <v>0</v>
      </c>
      <c r="P175" s="171">
        <f t="shared" si="33"/>
        <v>0</v>
      </c>
      <c r="Q175" s="176">
        <f>O175*1000/'Indicator Data'!AZ177</f>
        <v>0</v>
      </c>
      <c r="R175" s="171">
        <f t="shared" si="34"/>
        <v>0</v>
      </c>
      <c r="S175" s="165">
        <f t="shared" si="35"/>
        <v>0</v>
      </c>
      <c r="T175" s="171" t="str">
        <f>IF('Indicator Data'!Z177="No data","x",IF('Indicator Data'!Z177&gt;T$195,10,IF('Indicator Data'!Z177&lt;T$194,0,10-(T$195-'Indicator Data'!Z177)/(T$195-T$194)*10)))</f>
        <v>x</v>
      </c>
      <c r="U175" s="171">
        <f>IF('Indicator Data'!Y177="No data","x",IF('Indicator Data'!Y177&gt;U$195,10,IF('Indicator Data'!Y177&lt;U$194,0,10-(U$195-'Indicator Data'!Y177)/(U$195-U$194)*10)))</f>
        <v>2.0373766339869279</v>
      </c>
      <c r="V175" s="171">
        <f>IF('Indicator Data'!AB177="No data","x",IF('Indicator Data'!AB177&gt;V$195,10,IF('Indicator Data'!AB177&lt;V$194,0,10-(V$195-'Indicator Data'!AB177)/(V$195-V$194)*10)))</f>
        <v>0</v>
      </c>
      <c r="W175" s="169">
        <f t="shared" si="36"/>
        <v>1.018688316993464</v>
      </c>
      <c r="X175" s="84" t="s">
        <v>943</v>
      </c>
      <c r="Y175" s="84" t="s">
        <v>944</v>
      </c>
      <c r="Z175" s="85" t="s">
        <v>945</v>
      </c>
      <c r="AA175" s="175">
        <f>('Indicator Data'!AG177+'Indicator Data'!AF177*0.5+'Indicator Data'!AE177*0.25)/1000</f>
        <v>4.0140000000000002</v>
      </c>
      <c r="AB175" s="177">
        <f>AA175*1000/'Indicator Data'!AX177</f>
        <v>3.8111333706787695E-2</v>
      </c>
      <c r="AC175" s="169">
        <f t="shared" si="37"/>
        <v>3.8111333706787693</v>
      </c>
      <c r="AD175" s="171">
        <f>IF('Indicator Data'!AI177="No data","x",IF('Indicator Data'!AI177&lt;$AD$194,10,IF('Indicator Data'!AI177&gt;$AD$195,0,($AD$195-'Indicator Data'!AI177)/($AD$195-$AD$194)*10)))</f>
        <v>4.666666666666667</v>
      </c>
      <c r="AE175" s="171">
        <f>IF('Indicator Data'!AJ177="No data","x",IF('Indicator Data'!AJ177&gt;$AE$195,10,IF('Indicator Data'!AJ177&lt;$AE$194,0,10-($AE$195-'Indicator Data'!AJ177)/($AE$195-$AE$194)*10)))</f>
        <v>0</v>
      </c>
      <c r="AF175" s="178" t="str">
        <f>IF('Indicator Data'!AK177="No data","x",IF('Indicator Data'!AK177&gt;$AF$195,10,IF('Indicator Data'!AK177&lt;$AF$194,0,10-($AF$195-'Indicator Data'!AK177)/($AF$195-$AF$194)*10)))</f>
        <v>x</v>
      </c>
      <c r="AG175" s="178" t="str">
        <f>IF('Indicator Data'!AL177="No data","x",IF('Indicator Data'!AL177&gt;$AG$195,10,IF('Indicator Data'!AL177&lt;$AG$194,0,10-($AG$195-'Indicator Data'!AL177)/($AG$195-$AG$194)*10)))</f>
        <v>x</v>
      </c>
      <c r="AH175" s="171" t="str">
        <f t="shared" si="38"/>
        <v>x</v>
      </c>
      <c r="AI175" s="169">
        <f t="shared" si="39"/>
        <v>2.3333333333333335</v>
      </c>
      <c r="AJ175" s="167">
        <f t="shared" si="40"/>
        <v>2.463413045276464</v>
      </c>
      <c r="AK175" s="163">
        <f t="shared" si="41"/>
        <v>1.3087882198353185</v>
      </c>
    </row>
    <row r="176" spans="1:37" s="104" customFormat="1" x14ac:dyDescent="0.2">
      <c r="A176" s="65" t="s">
        <v>326</v>
      </c>
      <c r="B176" s="69" t="s">
        <v>325</v>
      </c>
      <c r="C176" s="171">
        <f>IF('Indicator Data'!Q178="No data",IF((0.1284*LN('Indicator Data'!AW178)-0.4735)&gt;C$195,0,IF((0.1284*LN('Indicator Data'!AW178)-0.4735)&lt;C$194,10,(C$195-(0.1284*LN('Indicator Data'!AW178)-0.4735))/(C$195-C$194)*10)),IF('Indicator Data'!Q178&gt;C$195,0,IF('Indicator Data'!Q178&lt;C$194,10,(C$195-'Indicator Data'!Q178)/(C$195-C$194)*10)))</f>
        <v>5.59864023409017</v>
      </c>
      <c r="D176" s="171" t="str">
        <f>IF('Indicator Data'!R178="No data","x",IF('Indicator Data'!R178&gt;D$195,10,IF('Indicator Data'!R178&lt;D$194,0,10-(D$195-'Indicator Data'!R178)/(D$195-D$194)*10)))</f>
        <v>x</v>
      </c>
      <c r="E176" s="169">
        <f t="shared" si="28"/>
        <v>5.59864023409017</v>
      </c>
      <c r="F176" s="171">
        <f>IF('Indicator Data'!AC178="No data","x",IF('Indicator Data'!AC178&gt;F$195,10,IF('Indicator Data'!AC178&lt;F$194,0,10-(F$195-'Indicator Data'!AC178)/(F$195-F$194)*10)))</f>
        <v>4.5525495284738406</v>
      </c>
      <c r="G176" s="171" t="str">
        <f>IF('Indicator Data'!AD178="No data","x",IF('Indicator Data'!AD178&gt;G$195,10,IF('Indicator Data'!AD178&lt;G$194,0,10-(G$195-'Indicator Data'!AD178)/(G$195-G$194)*10)))</f>
        <v>x</v>
      </c>
      <c r="H176" s="169">
        <f t="shared" si="29"/>
        <v>4.5525495284738406</v>
      </c>
      <c r="I176" s="174">
        <f>SUM(IF('Indicator Data'!S178="No data",0,'Indicator Data'!S178/1000000),SUM('Indicator Data'!T178:U178))</f>
        <v>0</v>
      </c>
      <c r="J176" s="174">
        <f>I176/'Indicator Data'!AX178*1000000</f>
        <v>0</v>
      </c>
      <c r="K176" s="171">
        <f t="shared" si="30"/>
        <v>0</v>
      </c>
      <c r="L176" s="171">
        <f>IF('Indicator Data'!V178="No data","x",IF('Indicator Data'!V178&gt;L$195,10,IF('Indicator Data'!V178&lt;L$194,0,10-(L$195-'Indicator Data'!V178)/(L$195-L$194)*10)))</f>
        <v>0</v>
      </c>
      <c r="M176" s="169">
        <f t="shared" si="31"/>
        <v>0</v>
      </c>
      <c r="N176" s="161">
        <f t="shared" si="32"/>
        <v>3.9374574991635454</v>
      </c>
      <c r="O176" s="175">
        <f>IF('Indicator Data'!AH178="No data",0,('Indicator Data'!AH178)/1000)</f>
        <v>1.24E-3</v>
      </c>
      <c r="P176" s="171">
        <f t="shared" si="33"/>
        <v>0</v>
      </c>
      <c r="Q176" s="176">
        <f>O176*1000/'Indicator Data'!AZ178</f>
        <v>6.7991029570614712E-6</v>
      </c>
      <c r="R176" s="171">
        <f t="shared" si="34"/>
        <v>0</v>
      </c>
      <c r="S176" s="165">
        <f t="shared" si="35"/>
        <v>0</v>
      </c>
      <c r="T176" s="171">
        <f>IF('Indicator Data'!Z178="No data","x",IF('Indicator Data'!Z178&gt;T$195,10,IF('Indicator Data'!Z178&lt;T$194,0,10-(T$195-'Indicator Data'!Z178)/(T$195-T$194)*10)))</f>
        <v>1.9016728452270613</v>
      </c>
      <c r="U176" s="171">
        <f>IF('Indicator Data'!Y178="No data","x",IF('Indicator Data'!Y178&gt;U$195,10,IF('Indicator Data'!Y178&lt;U$194,0,10-(U$195-'Indicator Data'!Y178)/(U$195-U$194)*10)))</f>
        <v>0.37710767973856107</v>
      </c>
      <c r="V176" s="171">
        <f>IF('Indicator Data'!AB178="No data","x",IF('Indicator Data'!AB178&gt;V$195,10,IF('Indicator Data'!AB178&lt;V$194,0,10-(V$195-'Indicator Data'!AB178)/(V$195-V$194)*10)))</f>
        <v>0</v>
      </c>
      <c r="W176" s="169">
        <f t="shared" si="36"/>
        <v>0.75959350832187411</v>
      </c>
      <c r="X176" s="84" t="s">
        <v>943</v>
      </c>
      <c r="Y176" s="84" t="s">
        <v>944</v>
      </c>
      <c r="Z176" s="85" t="s">
        <v>945</v>
      </c>
      <c r="AA176" s="175">
        <f>('Indicator Data'!AG178+'Indicator Data'!AF178*0.5+'Indicator Data'!AE178*0.25)/1000</f>
        <v>0</v>
      </c>
      <c r="AB176" s="177">
        <f>AA176*1000/'Indicator Data'!AX178</f>
        <v>0</v>
      </c>
      <c r="AC176" s="169">
        <f t="shared" si="37"/>
        <v>0</v>
      </c>
      <c r="AD176" s="171">
        <f>IF('Indicator Data'!AI178="No data","x",IF('Indicator Data'!AI178&lt;$AD$194,10,IF('Indicator Data'!AI178&gt;$AD$195,0,($AD$195-'Indicator Data'!AI178)/($AD$195-$AD$194)*10)))</f>
        <v>4</v>
      </c>
      <c r="AE176" s="171">
        <f>IF('Indicator Data'!AJ178="No data","x",IF('Indicator Data'!AJ178&gt;$AE$195,10,IF('Indicator Data'!AJ178&lt;$AE$194,0,10-($AE$195-'Indicator Data'!AJ178)/($AE$195-$AE$194)*10)))</f>
        <v>1.3333333333333321</v>
      </c>
      <c r="AF176" s="178" t="str">
        <f>IF('Indicator Data'!AK178="No data","x",IF('Indicator Data'!AK178&gt;$AF$195,10,IF('Indicator Data'!AK178&lt;$AF$194,0,10-($AF$195-'Indicator Data'!AK178)/($AF$195-$AF$194)*10)))</f>
        <v>x</v>
      </c>
      <c r="AG176" s="178" t="str">
        <f>IF('Indicator Data'!AL178="No data","x",IF('Indicator Data'!AL178&gt;$AG$195,10,IF('Indicator Data'!AL178&lt;$AG$194,0,10-($AG$195-'Indicator Data'!AL178)/($AG$195-$AG$194)*10)))</f>
        <v>x</v>
      </c>
      <c r="AH176" s="171" t="str">
        <f t="shared" si="38"/>
        <v>x</v>
      </c>
      <c r="AI176" s="169">
        <f t="shared" si="39"/>
        <v>2.6666666666666661</v>
      </c>
      <c r="AJ176" s="167">
        <f t="shared" si="40"/>
        <v>1.2078658958127992</v>
      </c>
      <c r="AK176" s="163">
        <f t="shared" si="41"/>
        <v>0.62130377504630419</v>
      </c>
    </row>
    <row r="177" spans="1:37" s="104" customFormat="1" x14ac:dyDescent="0.2">
      <c r="A177" s="65" t="s">
        <v>328</v>
      </c>
      <c r="B177" s="69" t="s">
        <v>327</v>
      </c>
      <c r="C177" s="171">
        <f>IF('Indicator Data'!Q179="No data",IF((0.1284*LN('Indicator Data'!AW179)-0.4735)&gt;C$195,0,IF((0.1284*LN('Indicator Data'!AW179)-0.4735)&lt;C$194,10,(C$195-(0.1284*LN('Indicator Data'!AW179)-0.4735))/(C$195-C$194)*10)),IF('Indicator Data'!Q179&gt;C$195,0,IF('Indicator Data'!Q179&lt;C$194,10,(C$195-'Indicator Data'!Q179)/(C$195-C$194)*10)))</f>
        <v>8.4136170519164502</v>
      </c>
      <c r="D177" s="171" t="str">
        <f>IF('Indicator Data'!R179="No data","x",IF('Indicator Data'!R179&gt;D$195,10,IF('Indicator Data'!R179&lt;D$194,0,10-(D$195-'Indicator Data'!R179)/(D$195-D$194)*10)))</f>
        <v>x</v>
      </c>
      <c r="E177" s="169">
        <f t="shared" si="28"/>
        <v>8.4136170519164502</v>
      </c>
      <c r="F177" s="171">
        <f>IF('Indicator Data'!AC179="No data","x",IF('Indicator Data'!AC179&gt;F$195,10,IF('Indicator Data'!AC179&lt;F$194,0,10-(F$195-'Indicator Data'!AC179)/(F$195-F$194)*10)))</f>
        <v>8.9749796190234985</v>
      </c>
      <c r="G177" s="171">
        <f>IF('Indicator Data'!AD179="No data","x",IF('Indicator Data'!AD179&gt;G$195,10,IF('Indicator Data'!AD179&lt;G$194,0,10-(G$195-'Indicator Data'!AD179)/(G$195-G$194)*10)))</f>
        <v>2.7750000000000004</v>
      </c>
      <c r="H177" s="169">
        <f t="shared" si="29"/>
        <v>5.8749898095117494</v>
      </c>
      <c r="I177" s="174">
        <f>SUM(IF('Indicator Data'!S179="No data",0,'Indicator Data'!S179/1000000),SUM('Indicator Data'!T179:U179))</f>
        <v>1942.873495</v>
      </c>
      <c r="J177" s="174">
        <f>I177/'Indicator Data'!AX179*1000000</f>
        <v>178.46631102741929</v>
      </c>
      <c r="K177" s="171">
        <f t="shared" si="30"/>
        <v>3.5693262205483851</v>
      </c>
      <c r="L177" s="171">
        <f>IF('Indicator Data'!V179="No data","x",IF('Indicator Data'!V179&gt;L$195,10,IF('Indicator Data'!V179&lt;L$194,0,10-(L$195-'Indicator Data'!V179)/(L$195-L$194)*10)))</f>
        <v>1.5360801632313628</v>
      </c>
      <c r="M177" s="169">
        <f t="shared" si="31"/>
        <v>2.5527031918898739</v>
      </c>
      <c r="N177" s="161">
        <f t="shared" si="32"/>
        <v>6.3137317763086305</v>
      </c>
      <c r="O177" s="175">
        <f>IF('Indicator Data'!AH179="No data",0,('Indicator Data'!AH179)/1000)</f>
        <v>2.1940000000000001E-2</v>
      </c>
      <c r="P177" s="171">
        <f t="shared" si="33"/>
        <v>0</v>
      </c>
      <c r="Q177" s="176">
        <f>O177*1000/'Indicator Data'!AZ179</f>
        <v>1.8417396632990981E-5</v>
      </c>
      <c r="R177" s="171">
        <f t="shared" si="34"/>
        <v>0</v>
      </c>
      <c r="S177" s="165">
        <f t="shared" si="35"/>
        <v>0</v>
      </c>
      <c r="T177" s="171">
        <f>IF('Indicator Data'!Z179="No data","x",IF('Indicator Data'!Z179&gt;T$195,10,IF('Indicator Data'!Z179&lt;T$194,0,10-(T$195-'Indicator Data'!Z179)/(T$195-T$194)*10)))</f>
        <v>9.7408649984554785E-2</v>
      </c>
      <c r="U177" s="171">
        <f>IF('Indicator Data'!Y179="No data","x",IF('Indicator Data'!Y179&gt;U$195,10,IF('Indicator Data'!Y179&lt;U$194,0,10-(U$195-'Indicator Data'!Y179)/(U$195-U$194)*10)))</f>
        <v>0.66668104575163412</v>
      </c>
      <c r="V177" s="171">
        <f>IF('Indicator Data'!AB179="No data","x",IF('Indicator Data'!AB179&gt;V$195,10,IF('Indicator Data'!AB179&lt;V$194,0,10-(V$195-'Indicator Data'!AB179)/(V$195-V$194)*10)))</f>
        <v>0</v>
      </c>
      <c r="W177" s="169">
        <f t="shared" si="36"/>
        <v>0.2546965652453963</v>
      </c>
      <c r="X177" s="84" t="s">
        <v>943</v>
      </c>
      <c r="Y177" s="84" t="s">
        <v>944</v>
      </c>
      <c r="Z177" s="85" t="s">
        <v>945</v>
      </c>
      <c r="AA177" s="175">
        <f>('Indicator Data'!AG179+'Indicator Data'!AF179*0.5+'Indicator Data'!AE179*0.25)/1000</f>
        <v>0</v>
      </c>
      <c r="AB177" s="177">
        <f>AA177*1000/'Indicator Data'!AX179</f>
        <v>0</v>
      </c>
      <c r="AC177" s="169">
        <f t="shared" si="37"/>
        <v>0</v>
      </c>
      <c r="AD177" s="171">
        <f>IF('Indicator Data'!AI179="No data","x",IF('Indicator Data'!AI179&lt;$AD$194,10,IF('Indicator Data'!AI179&gt;$AD$195,0,($AD$195-'Indicator Data'!AI179)/($AD$195-$AD$194)*10)))</f>
        <v>1.0666666666666667</v>
      </c>
      <c r="AE177" s="171">
        <f>IF('Indicator Data'!AJ179="No data","x",IF('Indicator Data'!AJ179&gt;$AE$195,10,IF('Indicator Data'!AJ179&lt;$AE$194,0,10-($AE$195-'Indicator Data'!AJ179)/($AE$195-$AE$194)*10)))</f>
        <v>0</v>
      </c>
      <c r="AF177" s="178">
        <f>IF('Indicator Data'!AK179="No data","x",IF('Indicator Data'!AK179&gt;$AF$195,10,IF('Indicator Data'!AK179&lt;$AF$194,0,10-($AF$195-'Indicator Data'!AK179)/($AF$195-$AF$194)*10)))</f>
        <v>5.0666666666666664</v>
      </c>
      <c r="AG177" s="178">
        <f>IF('Indicator Data'!AL179="No data","x",IF('Indicator Data'!AL179&gt;$AG$195,10,IF('Indicator Data'!AL179&lt;$AG$194,0,10-($AG$195-'Indicator Data'!AL179)/($AG$195-$AG$194)*10)))</f>
        <v>0.45999999999999908</v>
      </c>
      <c r="AH177" s="171">
        <f t="shared" si="38"/>
        <v>4.1453333333333333</v>
      </c>
      <c r="AI177" s="169">
        <f t="shared" si="39"/>
        <v>1.7373333333333332</v>
      </c>
      <c r="AJ177" s="167">
        <f t="shared" si="40"/>
        <v>0.69306710764638058</v>
      </c>
      <c r="AK177" s="163">
        <f t="shared" si="41"/>
        <v>0.35211280815829976</v>
      </c>
    </row>
    <row r="178" spans="1:37" s="104" customFormat="1" x14ac:dyDescent="0.2">
      <c r="A178" s="65" t="s">
        <v>330</v>
      </c>
      <c r="B178" s="69" t="s">
        <v>329</v>
      </c>
      <c r="C178" s="171">
        <f>IF('Indicator Data'!Q180="No data",IF((0.1284*LN('Indicator Data'!AW180)-0.4735)&gt;C$195,0,IF((0.1284*LN('Indicator Data'!AW180)-0.4735)&lt;C$194,10,(C$195-(0.1284*LN('Indicator Data'!AW180)-0.4735))/(C$195-C$194)*10)),IF('Indicator Data'!Q180&gt;C$195,0,IF('Indicator Data'!Q180&lt;C$194,10,(C$195-'Indicator Data'!Q180)/(C$195-C$194)*10)))</f>
        <v>6.9117299280044442</v>
      </c>
      <c r="D178" s="171">
        <f>IF('Indicator Data'!R180="No data","x",IF('Indicator Data'!R180&gt;D$195,10,IF('Indicator Data'!R180&lt;D$194,0,10-(D$195-'Indicator Data'!R180)/(D$195-D$194)*10)))</f>
        <v>3.2040356119992097</v>
      </c>
      <c r="E178" s="169">
        <f t="shared" si="28"/>
        <v>5.3487483956640638</v>
      </c>
      <c r="F178" s="171">
        <f>IF('Indicator Data'!AC180="No data","x",IF('Indicator Data'!AC180&gt;F$195,10,IF('Indicator Data'!AC180&lt;F$194,0,10-(F$195-'Indicator Data'!AC180)/(F$195-F$194)*10)))</f>
        <v>7.1521097868504517</v>
      </c>
      <c r="G178" s="171">
        <f>IF('Indicator Data'!AD180="No data","x",IF('Indicator Data'!AD180&gt;G$195,10,IF('Indicator Data'!AD180&lt;G$194,0,10-(G$195-'Indicator Data'!AD180)/(G$195-G$194)*10)))</f>
        <v>3.75</v>
      </c>
      <c r="H178" s="169">
        <f t="shared" si="29"/>
        <v>5.4510548934252263</v>
      </c>
      <c r="I178" s="174">
        <f>SUM(IF('Indicator Data'!S180="No data",0,'Indicator Data'!S180/1000000),SUM('Indicator Data'!T180:U180))</f>
        <v>6850.3956400000006</v>
      </c>
      <c r="J178" s="174">
        <f>I178/'Indicator Data'!AX180*1000000</f>
        <v>91.420715306164112</v>
      </c>
      <c r="K178" s="171">
        <f t="shared" si="30"/>
        <v>1.8284143061232818</v>
      </c>
      <c r="L178" s="171">
        <f>IF('Indicator Data'!V180="No data","x",IF('Indicator Data'!V180&gt;L$195,10,IF('Indicator Data'!V180&lt;L$194,0,10-(L$195-'Indicator Data'!V180)/(L$195-L$194)*10)))</f>
        <v>0.25867271518576018</v>
      </c>
      <c r="M178" s="169">
        <f t="shared" si="31"/>
        <v>1.043543510654521</v>
      </c>
      <c r="N178" s="161">
        <f t="shared" si="32"/>
        <v>4.2980237988519683</v>
      </c>
      <c r="O178" s="175">
        <f>IF('Indicator Data'!AH180="No data",0,('Indicator Data'!AH180)/1000)</f>
        <v>19.904730000000001</v>
      </c>
      <c r="P178" s="171">
        <f t="shared" si="33"/>
        <v>4.3298543030753613</v>
      </c>
      <c r="Q178" s="176">
        <f>O178*1000/'Indicator Data'!AZ180</f>
        <v>2.4511333674768548E-3</v>
      </c>
      <c r="R178" s="171">
        <f t="shared" si="34"/>
        <v>3.9792778581488406</v>
      </c>
      <c r="S178" s="165">
        <f t="shared" si="35"/>
        <v>4.154566080612101</v>
      </c>
      <c r="T178" s="171">
        <f>IF('Indicator Data'!Z180="No data","x",IF('Indicator Data'!Z180&gt;T$195,10,IF('Indicator Data'!Z180&lt;T$194,0,10-(T$195-'Indicator Data'!Z180)/(T$195-T$194)*10)))</f>
        <v>9.3078112449873629E-4</v>
      </c>
      <c r="U178" s="171">
        <f>IF('Indicator Data'!Y180="No data","x",IF('Indicator Data'!Y180&gt;U$195,10,IF('Indicator Data'!Y180&lt;U$194,0,10-(U$195-'Indicator Data'!Y180)/(U$195-U$194)*10)))</f>
        <v>0.45689534313725488</v>
      </c>
      <c r="V178" s="171">
        <f>IF('Indicator Data'!AB180="No data","x",IF('Indicator Data'!AB180&gt;V$195,10,IF('Indicator Data'!AB180&lt;V$194,0,10-(V$195-'Indicator Data'!AB180)/(V$195-V$194)*10)))</f>
        <v>2.5604866875461596E-4</v>
      </c>
      <c r="W178" s="169">
        <f t="shared" si="36"/>
        <v>0.15269405764350275</v>
      </c>
      <c r="X178" s="84" t="s">
        <v>943</v>
      </c>
      <c r="Y178" s="84" t="s">
        <v>944</v>
      </c>
      <c r="Z178" s="85" t="s">
        <v>945</v>
      </c>
      <c r="AA178" s="175">
        <f>('Indicator Data'!AG180+'Indicator Data'!AF180*0.5+'Indicator Data'!AE180*0.25)/1000</f>
        <v>0</v>
      </c>
      <c r="AB178" s="177">
        <f>AA178*1000/'Indicator Data'!AX180</f>
        <v>0</v>
      </c>
      <c r="AC178" s="169">
        <f t="shared" si="37"/>
        <v>0</v>
      </c>
      <c r="AD178" s="171">
        <f>IF('Indicator Data'!AI180="No data","x",IF('Indicator Data'!AI180&lt;$AD$194,10,IF('Indicator Data'!AI180&gt;$AD$195,0,($AD$195-'Indicator Data'!AI180)/($AD$195-$AD$194)*10)))</f>
        <v>0</v>
      </c>
      <c r="AE178" s="171">
        <f>IF('Indicator Data'!AJ180="No data","x",IF('Indicator Data'!AJ180&gt;$AE$195,10,IF('Indicator Data'!AJ180&lt;$AE$194,0,10-($AE$195-'Indicator Data'!AJ180)/($AE$195-$AE$194)*10)))</f>
        <v>0</v>
      </c>
      <c r="AF178" s="178">
        <f>IF('Indicator Data'!AK180="No data","x",IF('Indicator Data'!AK180&gt;$AF$195,10,IF('Indicator Data'!AK180&lt;$AF$194,0,10-($AF$195-'Indicator Data'!AK180)/($AF$195-$AF$194)*10)))</f>
        <v>4</v>
      </c>
      <c r="AG178" s="178">
        <f>IF('Indicator Data'!AL180="No data","x",IF('Indicator Data'!AL180&gt;$AG$195,10,IF('Indicator Data'!AL180&lt;$AG$194,0,10-($AG$195-'Indicator Data'!AL180)/($AG$195-$AG$194)*10)))</f>
        <v>1.2799999999999994</v>
      </c>
      <c r="AH178" s="171">
        <f t="shared" si="38"/>
        <v>3.456</v>
      </c>
      <c r="AI178" s="169">
        <f t="shared" si="39"/>
        <v>1.1519999999999999</v>
      </c>
      <c r="AJ178" s="167">
        <f t="shared" si="40"/>
        <v>0.4473936201011518</v>
      </c>
      <c r="AK178" s="163">
        <f t="shared" si="41"/>
        <v>2.4981771790104652</v>
      </c>
    </row>
    <row r="179" spans="1:37" s="104" customFormat="1" x14ac:dyDescent="0.2">
      <c r="A179" s="65" t="s">
        <v>332</v>
      </c>
      <c r="B179" s="69" t="s">
        <v>331</v>
      </c>
      <c r="C179" s="171">
        <f>IF('Indicator Data'!Q181="No data",IF((0.1284*LN('Indicator Data'!AW181)-0.4735)&gt;C$195,0,IF((0.1284*LN('Indicator Data'!AW181)-0.4735)&lt;C$194,10,(C$195-(0.1284*LN('Indicator Data'!AW181)-0.4735))/(C$195-C$194)*10)),IF('Indicator Data'!Q181&gt;C$195,0,IF('Indicator Data'!Q181&lt;C$194,10,(C$195-'Indicator Data'!Q181)/(C$195-C$194)*10)))</f>
        <v>4.1862303953036077</v>
      </c>
      <c r="D179" s="171" t="str">
        <f>IF('Indicator Data'!R181="No data","x",IF('Indicator Data'!R181&gt;D$195,10,IF('Indicator Data'!R181&lt;D$194,0,10-(D$195-'Indicator Data'!R181)/(D$195-D$194)*10)))</f>
        <v>x</v>
      </c>
      <c r="E179" s="169">
        <f t="shared" si="28"/>
        <v>4.1862303953036077</v>
      </c>
      <c r="F179" s="171" t="str">
        <f>IF('Indicator Data'!AC181="No data","x",IF('Indicator Data'!AC181&gt;F$195,10,IF('Indicator Data'!AC181&lt;F$194,0,10-(F$195-'Indicator Data'!AC181)/(F$195-F$194)*10)))</f>
        <v>x</v>
      </c>
      <c r="G179" s="171" t="str">
        <f>IF('Indicator Data'!AD181="No data","x",IF('Indicator Data'!AD181&gt;G$195,10,IF('Indicator Data'!AD181&lt;G$194,0,10-(G$195-'Indicator Data'!AD181)/(G$195-G$194)*10)))</f>
        <v>x</v>
      </c>
      <c r="H179" s="169" t="str">
        <f t="shared" si="29"/>
        <v>x</v>
      </c>
      <c r="I179" s="174">
        <f>SUM(IF('Indicator Data'!S181="No data",0,'Indicator Data'!S181/1000000),SUM('Indicator Data'!T181:U181))</f>
        <v>76.851290000000006</v>
      </c>
      <c r="J179" s="174">
        <f>I179/'Indicator Data'!AX181*1000000</f>
        <v>14.666075198966734</v>
      </c>
      <c r="K179" s="171">
        <f t="shared" si="30"/>
        <v>0.29332150397933532</v>
      </c>
      <c r="L179" s="171">
        <f>IF('Indicator Data'!V181="No data","x",IF('Indicator Data'!V181&gt;L$195,10,IF('Indicator Data'!V181&lt;L$194,0,10-(L$195-'Indicator Data'!V181)/(L$195-L$194)*10)))</f>
        <v>8.2777147701365905E-2</v>
      </c>
      <c r="M179" s="169">
        <f t="shared" si="31"/>
        <v>0.18804932584035061</v>
      </c>
      <c r="N179" s="161">
        <f t="shared" si="32"/>
        <v>2.8535033721491891</v>
      </c>
      <c r="O179" s="175">
        <f>IF('Indicator Data'!AH181="No data",0,('Indicator Data'!AH181)/1000)</f>
        <v>1.08745</v>
      </c>
      <c r="P179" s="171">
        <f t="shared" si="33"/>
        <v>0.12136432535083408</v>
      </c>
      <c r="Q179" s="176">
        <f>O179*1000/'Indicator Data'!AZ181</f>
        <v>3.2064172573625671E-3</v>
      </c>
      <c r="R179" s="171">
        <f t="shared" si="34"/>
        <v>4.2518264636308718</v>
      </c>
      <c r="S179" s="165">
        <f t="shared" si="35"/>
        <v>2.1865953944908529</v>
      </c>
      <c r="T179" s="171">
        <f>IF('Indicator Data'!Z181="No data","x",IF('Indicator Data'!Z181&gt;T$195,10,IF('Indicator Data'!Z181&lt;T$194,0,10-(T$195-'Indicator Data'!Z181)/(T$195-T$194)*10)))</f>
        <v>0.58159298733395204</v>
      </c>
      <c r="U179" s="171">
        <f>IF('Indicator Data'!Y181="No data","x",IF('Indicator Data'!Y181&gt;U$195,10,IF('Indicator Data'!Y181&lt;U$194,0,10-(U$195-'Indicator Data'!Y181)/(U$195-U$194)*10)))</f>
        <v>0.90731209150326819</v>
      </c>
      <c r="V179" s="171">
        <f>IF('Indicator Data'!AB181="No data","x",IF('Indicator Data'!AB181&gt;V$195,10,IF('Indicator Data'!AB181&lt;V$194,0,10-(V$195-'Indicator Data'!AB181)/(V$195-V$194)*10)))</f>
        <v>0</v>
      </c>
      <c r="W179" s="169">
        <f t="shared" si="36"/>
        <v>0.49630169294574006</v>
      </c>
      <c r="X179" s="84" t="s">
        <v>943</v>
      </c>
      <c r="Y179" s="84" t="s">
        <v>944</v>
      </c>
      <c r="Z179" s="85" t="s">
        <v>945</v>
      </c>
      <c r="AA179" s="175">
        <f>('Indicator Data'!AG181+'Indicator Data'!AF181*0.5+'Indicator Data'!AE181*0.25)/1000</f>
        <v>0</v>
      </c>
      <c r="AB179" s="177">
        <f>AA179*1000/'Indicator Data'!AX181</f>
        <v>0</v>
      </c>
      <c r="AC179" s="169">
        <f t="shared" si="37"/>
        <v>0</v>
      </c>
      <c r="AD179" s="171">
        <f>IF('Indicator Data'!AI181="No data","x",IF('Indicator Data'!AI181&lt;$AD$194,10,IF('Indicator Data'!AI181&gt;$AD$195,0,($AD$195-'Indicator Data'!AI181)/($AD$195-$AD$194)*10)))</f>
        <v>2.4</v>
      </c>
      <c r="AE179" s="171">
        <f>IF('Indicator Data'!AJ181="No data","x",IF('Indicator Data'!AJ181&gt;$AE$195,10,IF('Indicator Data'!AJ181&lt;$AE$194,0,10-($AE$195-'Indicator Data'!AJ181)/($AE$195-$AE$194)*10)))</f>
        <v>0</v>
      </c>
      <c r="AF179" s="178" t="str">
        <f>IF('Indicator Data'!AK181="No data","x",IF('Indicator Data'!AK181&gt;$AF$195,10,IF('Indicator Data'!AK181&lt;$AF$194,0,10-($AF$195-'Indicator Data'!AK181)/($AF$195-$AF$194)*10)))</f>
        <v>x</v>
      </c>
      <c r="AG179" s="178" t="str">
        <f>IF('Indicator Data'!AL181="No data","x",IF('Indicator Data'!AL181&gt;$AG$195,10,IF('Indicator Data'!AL181&lt;$AG$194,0,10-($AG$195-'Indicator Data'!AL181)/($AG$195-$AG$194)*10)))</f>
        <v>x</v>
      </c>
      <c r="AH179" s="171" t="str">
        <f t="shared" si="38"/>
        <v>x</v>
      </c>
      <c r="AI179" s="169">
        <f t="shared" si="39"/>
        <v>1.2</v>
      </c>
      <c r="AJ179" s="167">
        <f t="shared" si="40"/>
        <v>0.57701332458749299</v>
      </c>
      <c r="AK179" s="163">
        <f t="shared" si="41"/>
        <v>1.4151469374848129</v>
      </c>
    </row>
    <row r="180" spans="1:37" s="104" customFormat="1" x14ac:dyDescent="0.2">
      <c r="A180" s="65" t="s">
        <v>334</v>
      </c>
      <c r="B180" s="69" t="s">
        <v>333</v>
      </c>
      <c r="C180" s="171">
        <f>IF('Indicator Data'!Q182="No data",IF((0.1284*LN('Indicator Data'!AW182)-0.4735)&gt;C$195,0,IF((0.1284*LN('Indicator Data'!AW182)-0.4735)&lt;C$194,10,(C$195-(0.1284*LN('Indicator Data'!AW182)-0.4735))/(C$195-C$194)*10)),IF('Indicator Data'!Q182&gt;C$195,0,IF('Indicator Data'!Q182&lt;C$194,10,(C$195-'Indicator Data'!Q182)/(C$195-C$194)*10)))</f>
        <v>5.9245466300146958</v>
      </c>
      <c r="D180" s="171" t="str">
        <f>IF('Indicator Data'!R182="No data","x",IF('Indicator Data'!R182&gt;D$195,10,IF('Indicator Data'!R182&lt;D$194,0,10-(D$195-'Indicator Data'!R182)/(D$195-D$194)*10)))</f>
        <v>x</v>
      </c>
      <c r="E180" s="169">
        <f t="shared" si="28"/>
        <v>5.9245466300146958</v>
      </c>
      <c r="F180" s="171" t="str">
        <f>IF('Indicator Data'!AC182="No data","x",IF('Indicator Data'!AC182&gt;F$195,10,IF('Indicator Data'!AC182&lt;F$194,0,10-(F$195-'Indicator Data'!AC182)/(F$195-F$194)*10)))</f>
        <v>x</v>
      </c>
      <c r="G180" s="171" t="str">
        <f>IF('Indicator Data'!AD182="No data","x",IF('Indicator Data'!AD182&gt;G$195,10,IF('Indicator Data'!AD182&lt;G$194,0,10-(G$195-'Indicator Data'!AD182)/(G$195-G$194)*10)))</f>
        <v>x</v>
      </c>
      <c r="H180" s="169" t="str">
        <f t="shared" si="29"/>
        <v>x</v>
      </c>
      <c r="I180" s="174">
        <f>SUM(IF('Indicator Data'!S182="No data",0,'Indicator Data'!S182/1000000),SUM('Indicator Data'!T182:U182))</f>
        <v>67.05</v>
      </c>
      <c r="J180" s="174">
        <f>I180/'Indicator Data'!AX182*1000000</f>
        <v>6789.1859052247873</v>
      </c>
      <c r="K180" s="171">
        <f t="shared" si="30"/>
        <v>10</v>
      </c>
      <c r="L180" s="171">
        <f>IF('Indicator Data'!V182="No data","x",IF('Indicator Data'!V182&gt;L$195,10,IF('Indicator Data'!V182&lt;L$194,0,10-(L$195-'Indicator Data'!V182)/(L$195-L$194)*10)))</f>
        <v>10</v>
      </c>
      <c r="M180" s="169">
        <f t="shared" si="31"/>
        <v>10</v>
      </c>
      <c r="N180" s="161">
        <f t="shared" si="32"/>
        <v>7.2830310866764636</v>
      </c>
      <c r="O180" s="175">
        <f>IF('Indicator Data'!AH182="No data",0,('Indicator Data'!AH182)/1000)</f>
        <v>0</v>
      </c>
      <c r="P180" s="171">
        <f t="shared" si="33"/>
        <v>0</v>
      </c>
      <c r="Q180" s="176">
        <f>O180*1000/'Indicator Data'!AZ182</f>
        <v>0</v>
      </c>
      <c r="R180" s="171">
        <f t="shared" si="34"/>
        <v>0</v>
      </c>
      <c r="S180" s="165">
        <f t="shared" si="35"/>
        <v>0</v>
      </c>
      <c r="T180" s="171" t="str">
        <f>IF('Indicator Data'!Z182="No data","x",IF('Indicator Data'!Z182&gt;T$195,10,IF('Indicator Data'!Z182&lt;T$194,0,10-(T$195-'Indicator Data'!Z182)/(T$195-T$194)*10)))</f>
        <v>x</v>
      </c>
      <c r="U180" s="171" t="str">
        <f>IF('Indicator Data'!Y182="No data","x",IF('Indicator Data'!Y182&gt;U$195,10,IF('Indicator Data'!Y182&lt;U$194,0,10-(U$195-'Indicator Data'!Y182)/(U$195-U$194)*10)))</f>
        <v>x</v>
      </c>
      <c r="V180" s="171" t="str">
        <f>IF('Indicator Data'!AB182="No data","x",IF('Indicator Data'!AB182&gt;V$195,10,IF('Indicator Data'!AB182&lt;V$194,0,10-(V$195-'Indicator Data'!AB182)/(V$195-V$194)*10)))</f>
        <v>x</v>
      </c>
      <c r="W180" s="169" t="str">
        <f t="shared" si="36"/>
        <v>x</v>
      </c>
      <c r="X180" s="84" t="s">
        <v>943</v>
      </c>
      <c r="Y180" s="84" t="s">
        <v>944</v>
      </c>
      <c r="Z180" s="85" t="s">
        <v>945</v>
      </c>
      <c r="AA180" s="175">
        <f>('Indicator Data'!AG182+'Indicator Data'!AF182*0.5+'Indicator Data'!AE182*0.25)/1000</f>
        <v>0</v>
      </c>
      <c r="AB180" s="177">
        <f>AA180*1000/'Indicator Data'!AX182</f>
        <v>0</v>
      </c>
      <c r="AC180" s="169">
        <f t="shared" si="37"/>
        <v>0</v>
      </c>
      <c r="AD180" s="171">
        <f>IF('Indicator Data'!AI182="No data","x",IF('Indicator Data'!AI182&lt;$AD$194,10,IF('Indicator Data'!AI182&gt;$AD$195,0,($AD$195-'Indicator Data'!AI182)/($AD$195-$AD$194)*10)))</f>
        <v>4.666666666666667</v>
      </c>
      <c r="AE180" s="171">
        <f>IF('Indicator Data'!AJ182="No data","x",IF('Indicator Data'!AJ182&gt;$AE$195,10,IF('Indicator Data'!AJ182&lt;$AE$194,0,10-($AE$195-'Indicator Data'!AJ182)/($AE$195-$AE$194)*10)))</f>
        <v>0</v>
      </c>
      <c r="AF180" s="178" t="str">
        <f>IF('Indicator Data'!AK182="No data","x",IF('Indicator Data'!AK182&gt;$AF$195,10,IF('Indicator Data'!AK182&lt;$AF$194,0,10-($AF$195-'Indicator Data'!AK182)/($AF$195-$AF$194)*10)))</f>
        <v>x</v>
      </c>
      <c r="AG180" s="178" t="str">
        <f>IF('Indicator Data'!AL182="No data","x",IF('Indicator Data'!AL182&gt;$AG$195,10,IF('Indicator Data'!AL182&lt;$AG$194,0,10-($AG$195-'Indicator Data'!AL182)/($AG$195-$AG$194)*10)))</f>
        <v>x</v>
      </c>
      <c r="AH180" s="171" t="str">
        <f t="shared" si="38"/>
        <v>x</v>
      </c>
      <c r="AI180" s="169">
        <f t="shared" si="39"/>
        <v>2.3333333333333335</v>
      </c>
      <c r="AJ180" s="167">
        <f t="shared" si="40"/>
        <v>1.2353395363160127</v>
      </c>
      <c r="AK180" s="163">
        <f t="shared" si="41"/>
        <v>0.63586432282487559</v>
      </c>
    </row>
    <row r="181" spans="1:37" s="104" customFormat="1" x14ac:dyDescent="0.2">
      <c r="A181" s="65" t="s">
        <v>336</v>
      </c>
      <c r="B181" s="69" t="s">
        <v>335</v>
      </c>
      <c r="C181" s="171">
        <f>IF('Indicator Data'!Q183="No data",IF((0.1284*LN('Indicator Data'!AW183)-0.4735)&gt;C$195,0,IF((0.1284*LN('Indicator Data'!AW183)-0.4735)&lt;C$194,10,(C$195-(0.1284*LN('Indicator Data'!AW183)-0.4735))/(C$195-C$194)*10)),IF('Indicator Data'!Q183&gt;C$195,0,IF('Indicator Data'!Q183&lt;C$194,10,(C$195-'Indicator Data'!Q183)/(C$195-C$194)*10)))</f>
        <v>10</v>
      </c>
      <c r="D181" s="171">
        <f>IF('Indicator Data'!R183="No data","x",IF('Indicator Data'!R183&gt;D$195,10,IF('Indicator Data'!R183&lt;D$194,0,10-(D$195-'Indicator Data'!R183)/(D$195-D$194)*10)))</f>
        <v>10</v>
      </c>
      <c r="E181" s="169">
        <f t="shared" si="28"/>
        <v>10</v>
      </c>
      <c r="F181" s="171">
        <f>IF('Indicator Data'!AC183="No data","x",IF('Indicator Data'!AC183&gt;F$195,10,IF('Indicator Data'!AC183&lt;F$194,0,10-(F$195-'Indicator Data'!AC183)/(F$195-F$194)*10)))</f>
        <v>5.8664250736954777</v>
      </c>
      <c r="G181" s="171">
        <f>IF('Indicator Data'!AD183="No data","x",IF('Indicator Data'!AD183&gt;G$195,10,IF('Indicator Data'!AD183&lt;G$194,0,10-(G$195-'Indicator Data'!AD183)/(G$195-G$194)*10)))</f>
        <v>4.8249999999999993</v>
      </c>
      <c r="H181" s="169">
        <f t="shared" si="29"/>
        <v>5.3457125368477385</v>
      </c>
      <c r="I181" s="174">
        <f>SUM(IF('Indicator Data'!S183="No data",0,'Indicator Data'!S183/1000000),SUM('Indicator Data'!T183:U183))</f>
        <v>3469.212419</v>
      </c>
      <c r="J181" s="174">
        <f>I181/'Indicator Data'!AX183*1000000</f>
        <v>92.318152863326731</v>
      </c>
      <c r="K181" s="171">
        <f t="shared" si="30"/>
        <v>1.8463630572665366</v>
      </c>
      <c r="L181" s="171">
        <f>IF('Indicator Data'!V183="No data","x",IF('Indicator Data'!V183&gt;L$195,10,IF('Indicator Data'!V183&lt;L$194,0,10-(L$195-'Indicator Data'!V183)/(L$195-L$194)*10)))</f>
        <v>5.6465843753310416</v>
      </c>
      <c r="M181" s="169">
        <f t="shared" si="31"/>
        <v>3.7464737162987891</v>
      </c>
      <c r="N181" s="161">
        <f t="shared" si="32"/>
        <v>7.2730465632866323</v>
      </c>
      <c r="O181" s="175">
        <f>IF('Indicator Data'!AH183="No data",0,('Indicator Data'!AH183)/1000)</f>
        <v>2.9478</v>
      </c>
      <c r="P181" s="171">
        <f t="shared" si="33"/>
        <v>1.5649933817282182</v>
      </c>
      <c r="Q181" s="176">
        <f>O181*1000/'Indicator Data'!AZ183</f>
        <v>2.1129456087459523E-3</v>
      </c>
      <c r="R181" s="171">
        <f t="shared" si="34"/>
        <v>3.8362004092577342</v>
      </c>
      <c r="S181" s="165">
        <f t="shared" si="35"/>
        <v>2.7005968954929762</v>
      </c>
      <c r="T181" s="171">
        <f>IF('Indicator Data'!Z183="No data","x",IF('Indicator Data'!Z183&gt;T$195,10,IF('Indicator Data'!Z183&lt;T$194,0,10-(T$195-'Indicator Data'!Z183)/(T$195-T$194)*10)))</f>
        <v>2.560993203583565</v>
      </c>
      <c r="U181" s="171">
        <f>IF('Indicator Data'!Y183="No data","x",IF('Indicator Data'!Y183&gt;U$195,10,IF('Indicator Data'!Y183&lt;U$194,0,10-(U$195-'Indicator Data'!Y183)/(U$195-U$194)*10)))</f>
        <v>10</v>
      </c>
      <c r="V181" s="171">
        <f>IF('Indicator Data'!AB183="No data","x",IF('Indicator Data'!AB183&gt;V$195,10,IF('Indicator Data'!AB183&lt;V$194,0,10-(V$195-'Indicator Data'!AB183)/(V$195-V$194)*10)))</f>
        <v>9.2024549725920117</v>
      </c>
      <c r="W181" s="169">
        <f t="shared" si="36"/>
        <v>7.2544827253918589</v>
      </c>
      <c r="X181" s="84" t="s">
        <v>943</v>
      </c>
      <c r="Y181" s="84" t="s">
        <v>944</v>
      </c>
      <c r="Z181" s="85" t="s">
        <v>945</v>
      </c>
      <c r="AA181" s="175">
        <f>('Indicator Data'!AG183+'Indicator Data'!AF183*0.5+'Indicator Data'!AE183*0.25)/1000</f>
        <v>18.90625</v>
      </c>
      <c r="AB181" s="177">
        <f>AA181*1000/'Indicator Data'!AX183</f>
        <v>5.031084484804708E-4</v>
      </c>
      <c r="AC181" s="169">
        <f t="shared" si="37"/>
        <v>5.0310844848047154E-2</v>
      </c>
      <c r="AD181" s="171">
        <f>IF('Indicator Data'!AI183="No data","x",IF('Indicator Data'!AI183&lt;$AD$194,10,IF('Indicator Data'!AI183&gt;$AD$195,0,($AD$195-'Indicator Data'!AI183)/($AD$195-$AD$194)*10)))</f>
        <v>5.7333333333333334</v>
      </c>
      <c r="AE181" s="171">
        <f>IF('Indicator Data'!AJ183="No data","x",IF('Indicator Data'!AJ183&gt;$AE$195,10,IF('Indicator Data'!AJ183&lt;$AE$194,0,10-($AE$195-'Indicator Data'!AJ183)/($AE$195-$AE$194)*10)))</f>
        <v>6.9</v>
      </c>
      <c r="AF181" s="178">
        <f>IF('Indicator Data'!AK183="No data","x",IF('Indicator Data'!AK183&gt;$AF$195,10,IF('Indicator Data'!AK183&lt;$AF$194,0,10-($AF$195-'Indicator Data'!AK183)/($AF$195-$AF$194)*10)))</f>
        <v>6.333333333333333</v>
      </c>
      <c r="AG181" s="178">
        <f>IF('Indicator Data'!AL183="No data","x",IF('Indicator Data'!AL183&gt;$AG$195,10,IF('Indicator Data'!AL183&lt;$AG$194,0,10-($AG$195-'Indicator Data'!AL183)/($AG$195-$AG$194)*10)))</f>
        <v>2.1799999999999997</v>
      </c>
      <c r="AH181" s="171">
        <f t="shared" si="38"/>
        <v>5.5026666666666664</v>
      </c>
      <c r="AI181" s="169">
        <f t="shared" si="39"/>
        <v>6.0453333333333328</v>
      </c>
      <c r="AJ181" s="167">
        <f t="shared" si="40"/>
        <v>5.1102511407547642</v>
      </c>
      <c r="AK181" s="163">
        <f t="shared" si="41"/>
        <v>4.0068646284350011</v>
      </c>
    </row>
    <row r="182" spans="1:37" s="104" customFormat="1" x14ac:dyDescent="0.2">
      <c r="A182" s="65" t="s">
        <v>338</v>
      </c>
      <c r="B182" s="69" t="s">
        <v>337</v>
      </c>
      <c r="C182" s="171">
        <f>IF('Indicator Data'!Q184="No data",IF((0.1284*LN('Indicator Data'!AW184)-0.4735)&gt;C$195,0,IF((0.1284*LN('Indicator Data'!AW184)-0.4735)&lt;C$194,10,(C$195-(0.1284*LN('Indicator Data'!AW184)-0.4735))/(C$195-C$194)*10)),IF('Indicator Data'!Q184&gt;C$195,0,IF('Indicator Data'!Q184&lt;C$194,10,(C$195-'Indicator Data'!Q184)/(C$195-C$194)*10)))</f>
        <v>5.6798442903981625</v>
      </c>
      <c r="D182" s="171">
        <f>IF('Indicator Data'!R184="No data","x",IF('Indicator Data'!R184&gt;D$195,10,IF('Indicator Data'!R184&lt;D$194,0,10-(D$195-'Indicator Data'!R184)/(D$195-D$194)*10)))</f>
        <v>1.6863655081194899</v>
      </c>
      <c r="E182" s="169">
        <f t="shared" si="28"/>
        <v>3.9565106270037949</v>
      </c>
      <c r="F182" s="171">
        <f>IF('Indicator Data'!AC184="No data","x",IF('Indicator Data'!AC184&gt;F$195,10,IF('Indicator Data'!AC184&lt;F$194,0,10-(F$195-'Indicator Data'!AC184)/(F$195-F$194)*10)))</f>
        <v>0.77021722293304151</v>
      </c>
      <c r="G182" s="171">
        <f>IF('Indicator Data'!AD184="No data","x",IF('Indicator Data'!AD184&gt;G$195,10,IF('Indicator Data'!AD184&lt;G$194,0,10-(G$195-'Indicator Data'!AD184)/(G$195-G$194)*10)))</f>
        <v>0.15000000000000036</v>
      </c>
      <c r="H182" s="169">
        <f t="shared" si="29"/>
        <v>0.46010861146652093</v>
      </c>
      <c r="I182" s="174">
        <f>SUM(IF('Indicator Data'!S184="No data",0,'Indicator Data'!S184/1000000),SUM('Indicator Data'!T184:U184))</f>
        <v>1603.0962799999998</v>
      </c>
      <c r="J182" s="174">
        <f>I182/'Indicator Data'!AX184*1000000</f>
        <v>35.240940346804543</v>
      </c>
      <c r="K182" s="171">
        <f t="shared" si="30"/>
        <v>0.70481880693609256</v>
      </c>
      <c r="L182" s="171">
        <f>IF('Indicator Data'!V184="No data","x",IF('Indicator Data'!V184&gt;L$195,10,IF('Indicator Data'!V184&lt;L$194,0,10-(L$195-'Indicator Data'!V184)/(L$195-L$194)*10)))</f>
        <v>0.28394809735574</v>
      </c>
      <c r="M182" s="169">
        <f t="shared" si="31"/>
        <v>0.49438345214591628</v>
      </c>
      <c r="N182" s="161">
        <f t="shared" si="32"/>
        <v>2.2168783294050067</v>
      </c>
      <c r="O182" s="175">
        <f>IF('Indicator Data'!AH184="No data",0,('Indicator Data'!AH184)/1000)</f>
        <v>0.41717000000000004</v>
      </c>
      <c r="P182" s="171">
        <f t="shared" si="33"/>
        <v>0</v>
      </c>
      <c r="Q182" s="176">
        <f>O182*1000/'Indicator Data'!AZ184</f>
        <v>4.3380074947276217E-5</v>
      </c>
      <c r="R182" s="171">
        <f t="shared" si="34"/>
        <v>0</v>
      </c>
      <c r="S182" s="165">
        <f t="shared" si="35"/>
        <v>0</v>
      </c>
      <c r="T182" s="171">
        <f>IF('Indicator Data'!Z184="No data","x",IF('Indicator Data'!Z184&gt;T$195,10,IF('Indicator Data'!Z184&lt;T$194,0,10-(T$195-'Indicator Data'!Z184)/(T$195-T$194)*10)))</f>
        <v>1.4182947173308609</v>
      </c>
      <c r="U182" s="171">
        <f>IF('Indicator Data'!Y184="No data","x",IF('Indicator Data'!Y184&gt;U$195,10,IF('Indicator Data'!Y184&lt;U$194,0,10-(U$195-'Indicator Data'!Y184)/(U$195-U$194)*10)))</f>
        <v>0.43016944444444505</v>
      </c>
      <c r="V182" s="171">
        <f>IF('Indicator Data'!AB184="No data","x",IF('Indicator Data'!AB184&gt;V$195,10,IF('Indicator Data'!AB184&lt;V$194,0,10-(V$195-'Indicator Data'!AB184)/(V$195-V$194)*10)))</f>
        <v>0</v>
      </c>
      <c r="W182" s="169">
        <f t="shared" si="36"/>
        <v>0.61615472059176868</v>
      </c>
      <c r="X182" s="84" t="s">
        <v>943</v>
      </c>
      <c r="Y182" s="84" t="s">
        <v>944</v>
      </c>
      <c r="Z182" s="85" t="s">
        <v>945</v>
      </c>
      <c r="AA182" s="175">
        <f>('Indicator Data'!AG184+'Indicator Data'!AF184*0.5+'Indicator Data'!AE184*0.25)/1000</f>
        <v>22.006499999999999</v>
      </c>
      <c r="AB182" s="177">
        <f>AA182*1000/'Indicator Data'!AX184</f>
        <v>4.83769916640287E-4</v>
      </c>
      <c r="AC182" s="169">
        <f t="shared" si="37"/>
        <v>4.8376991664028424E-2</v>
      </c>
      <c r="AD182" s="171">
        <f>IF('Indicator Data'!AI184="No data","x",IF('Indicator Data'!AI184&lt;$AD$194,10,IF('Indicator Data'!AI184&gt;$AD$195,0,($AD$195-'Indicator Data'!AI184)/($AD$195-$AD$194)*10)))</f>
        <v>2.8000000000000003</v>
      </c>
      <c r="AE182" s="171">
        <f>IF('Indicator Data'!AJ184="No data","x",IF('Indicator Data'!AJ184&gt;$AE$195,10,IF('Indicator Data'!AJ184&lt;$AE$194,0,10-($AE$195-'Indicator Data'!AJ184)/($AE$195-$AE$194)*10)))</f>
        <v>0</v>
      </c>
      <c r="AF182" s="178">
        <f>IF('Indicator Data'!AK184="No data","x",IF('Indicator Data'!AK184&gt;$AF$195,10,IF('Indicator Data'!AK184&lt;$AF$194,0,10-($AF$195-'Indicator Data'!AK184)/($AF$195-$AF$194)*10)))</f>
        <v>2.5333333333333332</v>
      </c>
      <c r="AG182" s="178">
        <f>IF('Indicator Data'!AL184="No data","x",IF('Indicator Data'!AL184&gt;$AG$195,10,IF('Indicator Data'!AL184&lt;$AG$194,0,10-($AG$195-'Indicator Data'!AL184)/($AG$195-$AG$194)*10)))</f>
        <v>0.39000000000000057</v>
      </c>
      <c r="AH182" s="171">
        <f t="shared" si="38"/>
        <v>2.1046666666666671</v>
      </c>
      <c r="AI182" s="169">
        <f t="shared" si="39"/>
        <v>1.6348888888888891</v>
      </c>
      <c r="AJ182" s="167">
        <f t="shared" si="40"/>
        <v>0.78763121093857469</v>
      </c>
      <c r="AK182" s="163">
        <f t="shared" si="41"/>
        <v>0.40105358446171813</v>
      </c>
    </row>
    <row r="183" spans="1:37" s="104" customFormat="1" x14ac:dyDescent="0.2">
      <c r="A183" s="65" t="s">
        <v>340</v>
      </c>
      <c r="B183" s="69" t="s">
        <v>339</v>
      </c>
      <c r="C183" s="171">
        <f>IF('Indicator Data'!Q185="No data",IF((0.1284*LN('Indicator Data'!AW185)-0.4735)&gt;C$195,0,IF((0.1284*LN('Indicator Data'!AW185)-0.4735)&lt;C$194,10,(C$195-(0.1284*LN('Indicator Data'!AW185)-0.4735))/(C$195-C$194)*10)),IF('Indicator Data'!Q185&gt;C$195,0,IF('Indicator Data'!Q185&lt;C$194,10,(C$195-'Indicator Data'!Q185)/(C$195-C$194)*10)))</f>
        <v>5.3980619217983152</v>
      </c>
      <c r="D183" s="171" t="str">
        <f>IF('Indicator Data'!R185="No data","x",IF('Indicator Data'!R185&gt;D$195,10,IF('Indicator Data'!R185&lt;D$194,0,10-(D$195-'Indicator Data'!R185)/(D$195-D$194)*10)))</f>
        <v>x</v>
      </c>
      <c r="E183" s="169">
        <f t="shared" si="28"/>
        <v>5.3980619217983152</v>
      </c>
      <c r="F183" s="171">
        <f>IF('Indicator Data'!AC185="No data","x",IF('Indicator Data'!AC185&gt;F$195,10,IF('Indicator Data'!AC185&lt;F$194,0,10-(F$195-'Indicator Data'!AC185)/(F$195-F$194)*10)))</f>
        <v>8.4198542707558701</v>
      </c>
      <c r="G183" s="171" t="str">
        <f>IF('Indicator Data'!AD185="No data","x",IF('Indicator Data'!AD185&gt;G$195,10,IF('Indicator Data'!AD185&lt;G$194,0,10-(G$195-'Indicator Data'!AD185)/(G$195-G$194)*10)))</f>
        <v>x</v>
      </c>
      <c r="H183" s="169">
        <f t="shared" si="29"/>
        <v>8.4198542707558701</v>
      </c>
      <c r="I183" s="174">
        <f>SUM(IF('Indicator Data'!S185="No data",0,'Indicator Data'!S185/1000000),SUM('Indicator Data'!T185:U185))</f>
        <v>0</v>
      </c>
      <c r="J183" s="174">
        <f>I183/'Indicator Data'!AX185*1000000</f>
        <v>0</v>
      </c>
      <c r="K183" s="171">
        <f t="shared" si="30"/>
        <v>0</v>
      </c>
      <c r="L183" s="171">
        <f>IF('Indicator Data'!V185="No data","x",IF('Indicator Data'!V185&gt;L$195,10,IF('Indicator Data'!V185&lt;L$194,0,10-(L$195-'Indicator Data'!V185)/(L$195-L$194)*10)))</f>
        <v>0</v>
      </c>
      <c r="M183" s="169">
        <f t="shared" si="31"/>
        <v>0</v>
      </c>
      <c r="N183" s="161">
        <f t="shared" si="32"/>
        <v>4.8039945285881256</v>
      </c>
      <c r="O183" s="175">
        <f>IF('Indicator Data'!AH185="No data",0,('Indicator Data'!AH185)/1000)</f>
        <v>5.4399999999999997E-2</v>
      </c>
      <c r="P183" s="171">
        <f t="shared" si="33"/>
        <v>0</v>
      </c>
      <c r="Q183" s="176">
        <f>O183*1000/'Indicator Data'!AZ185</f>
        <v>6.1103685316020624E-4</v>
      </c>
      <c r="R183" s="171">
        <f t="shared" si="34"/>
        <v>2.824923862201318</v>
      </c>
      <c r="S183" s="165">
        <f t="shared" si="35"/>
        <v>1.412461931100659</v>
      </c>
      <c r="T183" s="171">
        <f>IF('Indicator Data'!Z185="No data","x",IF('Indicator Data'!Z185&gt;T$195,10,IF('Indicator Data'!Z185&lt;T$194,0,10-(T$195-'Indicator Data'!Z185)/(T$195-T$194)*10)))</f>
        <v>1.7322099165893334E-2</v>
      </c>
      <c r="U183" s="171">
        <f>IF('Indicator Data'!Y185="No data","x",IF('Indicator Data'!Y185&gt;U$195,10,IF('Indicator Data'!Y185&lt;U$194,0,10-(U$195-'Indicator Data'!Y185)/(U$195-U$194)*10)))</f>
        <v>0.6260138888888882</v>
      </c>
      <c r="V183" s="171">
        <f>IF('Indicator Data'!AB185="No data","x",IF('Indicator Data'!AB185&gt;V$195,10,IF('Indicator Data'!AB185&lt;V$194,0,10-(V$195-'Indicator Data'!AB185)/(V$195-V$194)*10)))</f>
        <v>0</v>
      </c>
      <c r="W183" s="169">
        <f t="shared" si="36"/>
        <v>0.21444532935159386</v>
      </c>
      <c r="X183" s="84" t="s">
        <v>943</v>
      </c>
      <c r="Y183" s="84" t="s">
        <v>944</v>
      </c>
      <c r="Z183" s="85" t="s">
        <v>945</v>
      </c>
      <c r="AA183" s="175">
        <f>('Indicator Data'!AG185+'Indicator Data'!AF185*0.5+'Indicator Data'!AE185*0.25)/1000</f>
        <v>0</v>
      </c>
      <c r="AB183" s="177">
        <f>AA183*1000/'Indicator Data'!AX185</f>
        <v>0</v>
      </c>
      <c r="AC183" s="169">
        <f t="shared" si="37"/>
        <v>0</v>
      </c>
      <c r="AD183" s="171">
        <f>IF('Indicator Data'!AI185="No data","x",IF('Indicator Data'!AI185&lt;$AD$194,10,IF('Indicator Data'!AI185&gt;$AD$195,0,($AD$195-'Indicator Data'!AI185)/($AD$195-$AD$194)*10)))</f>
        <v>2.6666666666666665</v>
      </c>
      <c r="AE183" s="171">
        <f>IF('Indicator Data'!AJ185="No data","x",IF('Indicator Data'!AJ185&gt;$AE$195,10,IF('Indicator Data'!AJ185&lt;$AE$194,0,10-($AE$195-'Indicator Data'!AJ185)/($AE$195-$AE$194)*10)))</f>
        <v>0</v>
      </c>
      <c r="AF183" s="178" t="str">
        <f>IF('Indicator Data'!AK185="No data","x",IF('Indicator Data'!AK185&gt;$AF$195,10,IF('Indicator Data'!AK185&lt;$AF$194,0,10-($AF$195-'Indicator Data'!AK185)/($AF$195-$AF$194)*10)))</f>
        <v>x</v>
      </c>
      <c r="AG183" s="178" t="str">
        <f>IF('Indicator Data'!AL185="No data","x",IF('Indicator Data'!AL185&gt;$AG$195,10,IF('Indicator Data'!AL185&lt;$AG$194,0,10-($AG$195-'Indicator Data'!AL185)/($AG$195-$AG$194)*10)))</f>
        <v>x</v>
      </c>
      <c r="AH183" s="171" t="str">
        <f t="shared" si="38"/>
        <v>x</v>
      </c>
      <c r="AI183" s="169">
        <f t="shared" si="39"/>
        <v>1.3333333333333333</v>
      </c>
      <c r="AJ183" s="167">
        <f t="shared" si="40"/>
        <v>0.53245674029967682</v>
      </c>
      <c r="AK183" s="163">
        <f t="shared" si="41"/>
        <v>0.98201156874880235</v>
      </c>
    </row>
    <row r="184" spans="1:37" s="104" customFormat="1" x14ac:dyDescent="0.2">
      <c r="A184" s="65" t="s">
        <v>887</v>
      </c>
      <c r="B184" s="69" t="s">
        <v>341</v>
      </c>
      <c r="C184" s="171">
        <f>IF('Indicator Data'!Q186="No data",IF((0.1284*LN('Indicator Data'!AW186)-0.4735)&gt;C$195,0,IF((0.1284*LN('Indicator Data'!AW186)-0.4735)&lt;C$194,10,(C$195-(0.1284*LN('Indicator Data'!AW186)-0.4735))/(C$195-C$194)*10)),IF('Indicator Data'!Q186&gt;C$195,0,IF('Indicator Data'!Q186&lt;C$194,10,(C$195-'Indicator Data'!Q186)/(C$195-C$194)*10)))</f>
        <v>2.5481635644716718</v>
      </c>
      <c r="D184" s="171">
        <f>IF('Indicator Data'!R186="No data","x",IF('Indicator Data'!R186&gt;D$195,10,IF('Indicator Data'!R186&lt;D$194,0,10-(D$195-'Indicator Data'!R186)/(D$195-D$194)*10)))</f>
        <v>1.3302624551634938</v>
      </c>
      <c r="E184" s="169">
        <f t="shared" si="28"/>
        <v>1.9594503873682159</v>
      </c>
      <c r="F184" s="171">
        <f>IF('Indicator Data'!AC186="No data","x",IF('Indicator Data'!AC186&gt;F$195,10,IF('Indicator Data'!AC186&lt;F$194,0,10-(F$195-'Indicator Data'!AC186)/(F$195-F$194)*10)))</f>
        <v>1.8811084751923062</v>
      </c>
      <c r="G184" s="171">
        <f>IF('Indicator Data'!AD186="No data","x",IF('Indicator Data'!AD186&gt;G$195,10,IF('Indicator Data'!AD186&lt;G$194,0,10-(G$195-'Indicator Data'!AD186)/(G$195-G$194)*10)))</f>
        <v>3.25</v>
      </c>
      <c r="H184" s="169">
        <f t="shared" si="29"/>
        <v>2.5655542375961531</v>
      </c>
      <c r="I184" s="174">
        <f>SUM(IF('Indicator Data'!S186="No data",0,'Indicator Data'!S186/1000000),SUM('Indicator Data'!T186:U186))</f>
        <v>0</v>
      </c>
      <c r="J184" s="174">
        <f>I184/'Indicator Data'!AX186*1000000</f>
        <v>0</v>
      </c>
      <c r="K184" s="171">
        <f t="shared" si="30"/>
        <v>0</v>
      </c>
      <c r="L184" s="171">
        <f>IF('Indicator Data'!V186="No data","x",IF('Indicator Data'!V186&gt;L$195,10,IF('Indicator Data'!V186&lt;L$194,0,10-(L$195-'Indicator Data'!V186)/(L$195-L$194)*10)))</f>
        <v>0</v>
      </c>
      <c r="M184" s="169">
        <f t="shared" si="31"/>
        <v>0</v>
      </c>
      <c r="N184" s="161">
        <f t="shared" si="32"/>
        <v>1.6211137530831463</v>
      </c>
      <c r="O184" s="175">
        <f>IF('Indicator Data'!AH186="No data",0,('Indicator Data'!AH186)/1000)</f>
        <v>0</v>
      </c>
      <c r="P184" s="171">
        <f t="shared" si="33"/>
        <v>0</v>
      </c>
      <c r="Q184" s="176">
        <f>O184*1000/'Indicator Data'!AZ186</f>
        <v>0</v>
      </c>
      <c r="R184" s="171">
        <f t="shared" si="34"/>
        <v>0</v>
      </c>
      <c r="S184" s="165">
        <f t="shared" si="35"/>
        <v>0</v>
      </c>
      <c r="T184" s="171">
        <f>IF('Indicator Data'!Z186="No data","x",IF('Indicator Data'!Z186&gt;T$195,10,IF('Indicator Data'!Z186&lt;T$194,0,10-(T$195-'Indicator Data'!Z186)/(T$195-T$194)*10)))</f>
        <v>2.5315291936978568E-2</v>
      </c>
      <c r="U184" s="171">
        <f>IF('Indicator Data'!Y186="No data","x",IF('Indicator Data'!Y186&gt;U$195,10,IF('Indicator Data'!Y186&lt;U$194,0,10-(U$195-'Indicator Data'!Y186)/(U$195-U$194)*10)))</f>
        <v>0.11548588235294055</v>
      </c>
      <c r="V184" s="171">
        <f>IF('Indicator Data'!AB186="No data","x",IF('Indicator Data'!AB186&gt;V$195,10,IF('Indicator Data'!AB186&lt;V$194,0,10-(V$195-'Indicator Data'!AB186)/(V$195-V$194)*10)))</f>
        <v>0</v>
      </c>
      <c r="W184" s="169">
        <f t="shared" si="36"/>
        <v>4.6933724763306373E-2</v>
      </c>
      <c r="X184" s="84" t="s">
        <v>943</v>
      </c>
      <c r="Y184" s="84" t="s">
        <v>944</v>
      </c>
      <c r="Z184" s="85" t="s">
        <v>945</v>
      </c>
      <c r="AA184" s="175">
        <f>('Indicator Data'!AG186+'Indicator Data'!AF186*0.5+'Indicator Data'!AE186*0.25)/1000</f>
        <v>18.946249999999999</v>
      </c>
      <c r="AB184" s="177">
        <f>AA184*1000/'Indicator Data'!AX186</f>
        <v>2.9558676498315015E-4</v>
      </c>
      <c r="AC184" s="169">
        <f t="shared" si="37"/>
        <v>2.9558676498314895E-2</v>
      </c>
      <c r="AD184" s="171">
        <f>IF('Indicator Data'!AI186="No data","x",IF('Indicator Data'!AI186&lt;$AD$194,10,IF('Indicator Data'!AI186&gt;$AD$195,0,($AD$195-'Indicator Data'!AI186)/($AD$195-$AD$194)*10)))</f>
        <v>1.7333333333333334</v>
      </c>
      <c r="AE184" s="171">
        <f>IF('Indicator Data'!AJ186="No data","x",IF('Indicator Data'!AJ186&gt;$AE$195,10,IF('Indicator Data'!AJ186&lt;$AE$194,0,10-($AE$195-'Indicator Data'!AJ186)/($AE$195-$AE$194)*10)))</f>
        <v>0</v>
      </c>
      <c r="AF184" s="178">
        <f>IF('Indicator Data'!AK186="No data","x",IF('Indicator Data'!AK186&gt;$AF$195,10,IF('Indicator Data'!AK186&lt;$AF$194,0,10-($AF$195-'Indicator Data'!AK186)/($AF$195-$AF$194)*10)))</f>
        <v>1.3333333333333321</v>
      </c>
      <c r="AG184" s="178">
        <f>IF('Indicator Data'!AL186="No data","x",IF('Indicator Data'!AL186&gt;$AG$195,10,IF('Indicator Data'!AL186&lt;$AG$194,0,10-($AG$195-'Indicator Data'!AL186)/($AG$195-$AG$194)*10)))</f>
        <v>0.33999999999999986</v>
      </c>
      <c r="AH184" s="171">
        <f t="shared" si="38"/>
        <v>1.1346666666666658</v>
      </c>
      <c r="AI184" s="169">
        <f t="shared" si="39"/>
        <v>0.95599999999999985</v>
      </c>
      <c r="AJ184" s="167">
        <f t="shared" si="40"/>
        <v>0.35303022910557169</v>
      </c>
      <c r="AK184" s="163">
        <f t="shared" si="41"/>
        <v>0.17793993243272394</v>
      </c>
    </row>
    <row r="185" spans="1:37" s="104" customFormat="1" x14ac:dyDescent="0.2">
      <c r="A185" s="65" t="s">
        <v>343</v>
      </c>
      <c r="B185" s="69" t="s">
        <v>342</v>
      </c>
      <c r="C185" s="171">
        <f>IF('Indicator Data'!Q187="No data",IF((0.1284*LN('Indicator Data'!AW187)-0.4735)&gt;C$195,0,IF((0.1284*LN('Indicator Data'!AW187)-0.4735)&lt;C$194,10,(C$195-(0.1284*LN('Indicator Data'!AW187)-0.4735))/(C$195-C$194)*10)),IF('Indicator Data'!Q187&gt;C$195,0,IF('Indicator Data'!Q187&lt;C$194,10,(C$195-'Indicator Data'!Q187)/(C$195-C$194)*10)))</f>
        <v>1.6868870618890353</v>
      </c>
      <c r="D185" s="171">
        <f>IF('Indicator Data'!R187="No data","x",IF('Indicator Data'!R187&gt;D$195,10,IF('Indicator Data'!R187&lt;D$194,0,10-(D$195-'Indicator Data'!R187)/(D$195-D$194)*10)))</f>
        <v>2.8747336947522832</v>
      </c>
      <c r="E185" s="169">
        <f t="shared" si="28"/>
        <v>2.3008065689446808</v>
      </c>
      <c r="F185" s="171">
        <f>IF('Indicator Data'!AC187="No data","x",IF('Indicator Data'!AC187&gt;F$195,10,IF('Indicator Data'!AC187&lt;F$194,0,10-(F$195-'Indicator Data'!AC187)/(F$195-F$194)*10)))</f>
        <v>0.40521471423298649</v>
      </c>
      <c r="G185" s="171">
        <f>IF('Indicator Data'!AD187="No data","x",IF('Indicator Data'!AD187&gt;G$195,10,IF('Indicator Data'!AD187&lt;G$194,0,10-(G$195-'Indicator Data'!AD187)/(G$195-G$194)*10)))</f>
        <v>3.9525000000000006</v>
      </c>
      <c r="H185" s="169">
        <f t="shared" si="29"/>
        <v>2.1788573571164935</v>
      </c>
      <c r="I185" s="174">
        <f>SUM(IF('Indicator Data'!S187="No data",0,'Indicator Data'!S187/1000000),SUM('Indicator Data'!T187:U187))</f>
        <v>0</v>
      </c>
      <c r="J185" s="174">
        <f>I185/'Indicator Data'!AX187*1000000</f>
        <v>0</v>
      </c>
      <c r="K185" s="171">
        <f t="shared" si="30"/>
        <v>0</v>
      </c>
      <c r="L185" s="171">
        <f>IF('Indicator Data'!V187="No data","x",IF('Indicator Data'!V187&gt;L$195,10,IF('Indicator Data'!V187&lt;L$194,0,10-(L$195-'Indicator Data'!V187)/(L$195-L$194)*10)))</f>
        <v>0</v>
      </c>
      <c r="M185" s="169">
        <f t="shared" si="31"/>
        <v>0</v>
      </c>
      <c r="N185" s="161">
        <f t="shared" si="32"/>
        <v>1.6951176237514638</v>
      </c>
      <c r="O185" s="175">
        <f>IF('Indicator Data'!AH187="No data",0,('Indicator Data'!AH187)/1000)</f>
        <v>0</v>
      </c>
      <c r="P185" s="171">
        <f t="shared" si="33"/>
        <v>0</v>
      </c>
      <c r="Q185" s="176">
        <f>O185*1000/'Indicator Data'!AZ187</f>
        <v>0</v>
      </c>
      <c r="R185" s="171">
        <f t="shared" si="34"/>
        <v>0</v>
      </c>
      <c r="S185" s="165">
        <f t="shared" si="35"/>
        <v>0</v>
      </c>
      <c r="T185" s="171">
        <f>IF('Indicator Data'!Z187="No data","x",IF('Indicator Data'!Z187&gt;T$195,10,IF('Indicator Data'!Z187&lt;T$194,0,10-(T$195-'Indicator Data'!Z187)/(T$195-T$194)*10)))</f>
        <v>0.18441782514674188</v>
      </c>
      <c r="U185" s="171">
        <f>IF('Indicator Data'!Y187="No data","x",IF('Indicator Data'!Y187&gt;U$195,10,IF('Indicator Data'!Y187&lt;U$194,0,10-(U$195-'Indicator Data'!Y187)/(U$195-U$194)*10)))</f>
        <v>7.5248063725490866E-2</v>
      </c>
      <c r="V185" s="171">
        <f>IF('Indicator Data'!AB187="No data","x",IF('Indicator Data'!AB187&gt;V$195,10,IF('Indicator Data'!AB187&lt;V$194,0,10-(V$195-'Indicator Data'!AB187)/(V$195-V$194)*10)))</f>
        <v>0</v>
      </c>
      <c r="W185" s="169">
        <f t="shared" si="36"/>
        <v>8.6555296290744252E-2</v>
      </c>
      <c r="X185" s="84" t="s">
        <v>943</v>
      </c>
      <c r="Y185" s="84" t="s">
        <v>944</v>
      </c>
      <c r="Z185" s="85" t="s">
        <v>945</v>
      </c>
      <c r="AA185" s="175">
        <f>('Indicator Data'!AG187+'Indicator Data'!AF187*0.5+'Indicator Data'!AE187*0.25)/1000</f>
        <v>113.30775</v>
      </c>
      <c r="AB185" s="177">
        <f>AA185*1000/'Indicator Data'!AX187</f>
        <v>3.584226936030977E-4</v>
      </c>
      <c r="AC185" s="169">
        <f t="shared" si="37"/>
        <v>3.5842269360310652E-2</v>
      </c>
      <c r="AD185" s="171">
        <f>IF('Indicator Data'!AI187="No data","x",IF('Indicator Data'!AI187&lt;$AD$194,10,IF('Indicator Data'!AI187&gt;$AD$195,0,($AD$195-'Indicator Data'!AI187)/($AD$195-$AD$194)*10)))</f>
        <v>0.66666666666666663</v>
      </c>
      <c r="AE185" s="171">
        <f>IF('Indicator Data'!AJ187="No data","x",IF('Indicator Data'!AJ187&gt;$AE$195,10,IF('Indicator Data'!AJ187&lt;$AE$194,0,10-($AE$195-'Indicator Data'!AJ187)/($AE$195-$AE$194)*10)))</f>
        <v>0</v>
      </c>
      <c r="AF185" s="178">
        <f>IF('Indicator Data'!AK187="No data","x",IF('Indicator Data'!AK187&gt;$AF$195,10,IF('Indicator Data'!AK187&lt;$AF$194,0,10-($AF$195-'Indicator Data'!AK187)/($AF$195-$AF$194)*10)))</f>
        <v>0</v>
      </c>
      <c r="AG185" s="178">
        <f>IF('Indicator Data'!AL187="No data","x",IF('Indicator Data'!AL187&gt;$AG$195,10,IF('Indicator Data'!AL187&lt;$AG$194,0,10-($AG$195-'Indicator Data'!AL187)/($AG$195-$AG$194)*10)))</f>
        <v>0</v>
      </c>
      <c r="AH185" s="171">
        <f t="shared" si="38"/>
        <v>0</v>
      </c>
      <c r="AI185" s="169">
        <f t="shared" si="39"/>
        <v>0.22222222222222221</v>
      </c>
      <c r="AJ185" s="167">
        <f t="shared" si="40"/>
        <v>0.11515541636814083</v>
      </c>
      <c r="AK185" s="163">
        <f t="shared" si="41"/>
        <v>5.7727669958619207E-2</v>
      </c>
    </row>
    <row r="186" spans="1:37" s="104" customFormat="1" x14ac:dyDescent="0.2">
      <c r="A186" s="65" t="s">
        <v>345</v>
      </c>
      <c r="B186" s="69" t="s">
        <v>344</v>
      </c>
      <c r="C186" s="171">
        <f>IF('Indicator Data'!Q188="No data",IF((0.1284*LN('Indicator Data'!AW188)-0.4735)&gt;C$195,0,IF((0.1284*LN('Indicator Data'!AW188)-0.4735)&lt;C$194,10,(C$195-(0.1284*LN('Indicator Data'!AW188)-0.4735))/(C$195-C$194)*10)),IF('Indicator Data'!Q188&gt;C$195,0,IF('Indicator Data'!Q188&lt;C$194,10,(C$195-'Indicator Data'!Q188)/(C$195-C$194)*10)))</f>
        <v>5.1440666865449884</v>
      </c>
      <c r="D186" s="171">
        <f>IF('Indicator Data'!R188="No data","x",IF('Indicator Data'!R188&gt;D$195,10,IF('Indicator Data'!R188&lt;D$194,0,10-(D$195-'Indicator Data'!R188)/(D$195-D$194)*10)))</f>
        <v>1.8954800554061517</v>
      </c>
      <c r="E186" s="169">
        <f t="shared" si="28"/>
        <v>3.6955814665204634</v>
      </c>
      <c r="F186" s="171">
        <f>IF('Indicator Data'!AC188="No data","x",IF('Indicator Data'!AC188&gt;F$195,10,IF('Indicator Data'!AC188&lt;F$194,0,10-(F$195-'Indicator Data'!AC188)/(F$195-F$194)*10)))</f>
        <v>4.3752073782548138</v>
      </c>
      <c r="G186" s="171">
        <f>IF('Indicator Data'!AD188="No data","x",IF('Indicator Data'!AD188&gt;G$195,10,IF('Indicator Data'!AD188&lt;G$194,0,10-(G$195-'Indicator Data'!AD188)/(G$195-G$194)*10)))</f>
        <v>5.08</v>
      </c>
      <c r="H186" s="169">
        <f t="shared" si="29"/>
        <v>4.7276036891274069</v>
      </c>
      <c r="I186" s="174">
        <f>SUM(IF('Indicator Data'!S188="No data",0,'Indicator Data'!S188/1000000),SUM('Indicator Data'!T188:U188))</f>
        <v>34.450000000000003</v>
      </c>
      <c r="J186" s="174">
        <f>I186/'Indicator Data'!AX188*1000000</f>
        <v>10.111351070218271</v>
      </c>
      <c r="K186" s="171">
        <f t="shared" si="30"/>
        <v>0.2022270214043651</v>
      </c>
      <c r="L186" s="171">
        <f>IF('Indicator Data'!V188="No data","x",IF('Indicator Data'!V188&gt;L$195,10,IF('Indicator Data'!V188&lt;L$194,0,10-(L$195-'Indicator Data'!V188)/(L$195-L$194)*10)))</f>
        <v>2.6573880874426692E-2</v>
      </c>
      <c r="M186" s="169">
        <f t="shared" si="31"/>
        <v>0.1144004511393959</v>
      </c>
      <c r="N186" s="161">
        <f t="shared" si="32"/>
        <v>3.0582917683269324</v>
      </c>
      <c r="O186" s="175">
        <f>IF('Indicator Data'!AH188="No data",0,('Indicator Data'!AH188)/1000)</f>
        <v>2.205E-2</v>
      </c>
      <c r="P186" s="171">
        <f t="shared" si="33"/>
        <v>0</v>
      </c>
      <c r="Q186" s="176">
        <f>O186*1000/'Indicator Data'!AZ188</f>
        <v>3.4588506576522166E-5</v>
      </c>
      <c r="R186" s="171">
        <f t="shared" si="34"/>
        <v>0</v>
      </c>
      <c r="S186" s="165">
        <f t="shared" si="35"/>
        <v>0</v>
      </c>
      <c r="T186" s="171">
        <f>IF('Indicator Data'!Z188="No data","x",IF('Indicator Data'!Z188&gt;T$195,10,IF('Indicator Data'!Z188&lt;T$194,0,10-(T$195-'Indicator Data'!Z188)/(T$195-T$194)*10)))</f>
        <v>0.14243883225208442</v>
      </c>
      <c r="U186" s="171">
        <f>IF('Indicator Data'!Y188="No data","x",IF('Indicator Data'!Y188&gt;U$195,10,IF('Indicator Data'!Y188&lt;U$194,0,10-(U$195-'Indicator Data'!Y188)/(U$195-U$194)*10)))</f>
        <v>0.38090008169934642</v>
      </c>
      <c r="V186" s="171">
        <f>IF('Indicator Data'!AB188="No data","x",IF('Indicator Data'!AB188&gt;V$195,10,IF('Indicator Data'!AB188&lt;V$194,0,10-(V$195-'Indicator Data'!AB188)/(V$195-V$194)*10)))</f>
        <v>0</v>
      </c>
      <c r="W186" s="169">
        <f t="shared" si="36"/>
        <v>0.17444630465047695</v>
      </c>
      <c r="X186" s="84" t="s">
        <v>943</v>
      </c>
      <c r="Y186" s="84" t="s">
        <v>944</v>
      </c>
      <c r="Z186" s="85" t="s">
        <v>945</v>
      </c>
      <c r="AA186" s="175">
        <f>('Indicator Data'!AG188+'Indicator Data'!AF188*0.5+'Indicator Data'!AE188*0.25)/1000</f>
        <v>0</v>
      </c>
      <c r="AB186" s="177">
        <f>AA186*1000/'Indicator Data'!AX188</f>
        <v>0</v>
      </c>
      <c r="AC186" s="169">
        <f t="shared" si="37"/>
        <v>0</v>
      </c>
      <c r="AD186" s="171">
        <f>IF('Indicator Data'!AI188="No data","x",IF('Indicator Data'!AI188&lt;$AD$194,10,IF('Indicator Data'!AI188&gt;$AD$195,0,($AD$195-'Indicator Data'!AI188)/($AD$195-$AD$194)*10)))</f>
        <v>4</v>
      </c>
      <c r="AE186" s="171">
        <f>IF('Indicator Data'!AJ188="No data","x",IF('Indicator Data'!AJ188&gt;$AE$195,10,IF('Indicator Data'!AJ188&lt;$AE$194,0,10-($AE$195-'Indicator Data'!AJ188)/($AE$195-$AE$194)*10)))</f>
        <v>0</v>
      </c>
      <c r="AF186" s="178">
        <f>IF('Indicator Data'!AK188="No data","x",IF('Indicator Data'!AK188&gt;$AF$195,10,IF('Indicator Data'!AK188&lt;$AF$194,0,10-($AF$195-'Indicator Data'!AK188)/($AF$195-$AF$194)*10)))</f>
        <v>2.7333333333333334</v>
      </c>
      <c r="AG186" s="178">
        <f>IF('Indicator Data'!AL188="No data","x",IF('Indicator Data'!AL188&gt;$AG$195,10,IF('Indicator Data'!AL188&lt;$AG$194,0,10-($AG$195-'Indicator Data'!AL188)/($AG$195-$AG$194)*10)))</f>
        <v>0.47000000000000064</v>
      </c>
      <c r="AH186" s="171">
        <f t="shared" si="38"/>
        <v>2.2806666666666673</v>
      </c>
      <c r="AI186" s="169">
        <f t="shared" si="39"/>
        <v>2.0935555555555556</v>
      </c>
      <c r="AJ186" s="167">
        <f t="shared" si="40"/>
        <v>0.80146543422980054</v>
      </c>
      <c r="AK186" s="163">
        <f t="shared" si="41"/>
        <v>0.40823212309977402</v>
      </c>
    </row>
    <row r="187" spans="1:37" s="104" customFormat="1" x14ac:dyDescent="0.2">
      <c r="A187" s="65" t="s">
        <v>347</v>
      </c>
      <c r="B187" s="69" t="s">
        <v>346</v>
      </c>
      <c r="C187" s="171">
        <f>IF('Indicator Data'!Q189="No data",IF((0.1284*LN('Indicator Data'!AW189)-0.4735)&gt;C$195,0,IF((0.1284*LN('Indicator Data'!AW189)-0.4735)&lt;C$194,10,(C$195-(0.1284*LN('Indicator Data'!AW189)-0.4735))/(C$195-C$194)*10)),IF('Indicator Data'!Q189&gt;C$195,0,IF('Indicator Data'!Q189&lt;C$194,10,(C$195-'Indicator Data'!Q189)/(C$195-C$194)*10)))</f>
        <v>5.9124361459606121</v>
      </c>
      <c r="D187" s="171" t="str">
        <f>IF('Indicator Data'!R189="No data","x",IF('Indicator Data'!R189&gt;D$195,10,IF('Indicator Data'!R189&lt;D$194,0,10-(D$195-'Indicator Data'!R189)/(D$195-D$194)*10)))</f>
        <v>x</v>
      </c>
      <c r="E187" s="169">
        <f t="shared" si="28"/>
        <v>5.9124361459606121</v>
      </c>
      <c r="F187" s="171" t="str">
        <f>IF('Indicator Data'!AC189="No data","x",IF('Indicator Data'!AC189&gt;F$195,10,IF('Indicator Data'!AC189&lt;F$194,0,10-(F$195-'Indicator Data'!AC189)/(F$195-F$194)*10)))</f>
        <v>x</v>
      </c>
      <c r="G187" s="171">
        <f>IF('Indicator Data'!AD189="No data","x",IF('Indicator Data'!AD189&gt;G$195,10,IF('Indicator Data'!AD189&lt;G$194,0,10-(G$195-'Indicator Data'!AD189)/(G$195-G$194)*10)))</f>
        <v>2.9299999999999997</v>
      </c>
      <c r="H187" s="169">
        <f t="shared" si="29"/>
        <v>2.9299999999999997</v>
      </c>
      <c r="I187" s="174">
        <f>SUM(IF('Indicator Data'!S189="No data",0,'Indicator Data'!S189/1000000),SUM('Indicator Data'!T189:U189))</f>
        <v>471.53732300000001</v>
      </c>
      <c r="J187" s="174">
        <f>I187/'Indicator Data'!AX189*1000000</f>
        <v>15.59259825204771</v>
      </c>
      <c r="K187" s="171">
        <f t="shared" si="30"/>
        <v>0.31185196504095458</v>
      </c>
      <c r="L187" s="171">
        <f>IF('Indicator Data'!V189="No data","x",IF('Indicator Data'!V189&gt;L$195,10,IF('Indicator Data'!V189&lt;L$194,0,10-(L$195-'Indicator Data'!V189)/(L$195-L$194)*10)))</f>
        <v>0.32354674008713857</v>
      </c>
      <c r="M187" s="169">
        <f t="shared" si="31"/>
        <v>0.31769935256404658</v>
      </c>
      <c r="N187" s="161">
        <f t="shared" si="32"/>
        <v>3.7681429111213176</v>
      </c>
      <c r="O187" s="175">
        <f>IF('Indicator Data'!AH189="No data",0,('Indicator Data'!AH189)/1000)</f>
        <v>8.4600000000000005E-3</v>
      </c>
      <c r="P187" s="171">
        <f t="shared" si="33"/>
        <v>0</v>
      </c>
      <c r="Q187" s="176">
        <f>O187*1000/'Indicator Data'!AZ189</f>
        <v>4.4676853270863188E-6</v>
      </c>
      <c r="R187" s="171">
        <f t="shared" si="34"/>
        <v>0</v>
      </c>
      <c r="S187" s="165">
        <f t="shared" si="35"/>
        <v>0</v>
      </c>
      <c r="T187" s="171">
        <f>IF('Indicator Data'!Z189="No data","x",IF('Indicator Data'!Z189&gt;T$195,10,IF('Indicator Data'!Z189&lt;T$194,0,10-(T$195-'Indicator Data'!Z189)/(T$195-T$194)*10)))</f>
        <v>0.35549582947173342</v>
      </c>
      <c r="U187" s="171">
        <f>IF('Indicator Data'!Y189="No data","x",IF('Indicator Data'!Y189&gt;U$195,10,IF('Indicator Data'!Y189&lt;U$194,0,10-(U$195-'Indicator Data'!Y189)/(U$195-U$194)*10)))</f>
        <v>0.86570016339869227</v>
      </c>
      <c r="V187" s="171">
        <f>IF('Indicator Data'!AB189="No data","x",IF('Indicator Data'!AB189&gt;V$195,10,IF('Indicator Data'!AB189&lt;V$194,0,10-(V$195-'Indicator Data'!AB189)/(V$195-V$194)*10)))</f>
        <v>3.5134107282530636E-4</v>
      </c>
      <c r="W187" s="169">
        <f t="shared" si="36"/>
        <v>0.40718244464775033</v>
      </c>
      <c r="X187" s="84" t="s">
        <v>943</v>
      </c>
      <c r="Y187" s="84" t="s">
        <v>944</v>
      </c>
      <c r="Z187" s="85" t="s">
        <v>945</v>
      </c>
      <c r="AA187" s="175">
        <f>('Indicator Data'!AG189+'Indicator Data'!AF189*0.5+'Indicator Data'!AE189*0.25)/1000</f>
        <v>0</v>
      </c>
      <c r="AB187" s="177">
        <f>AA187*1000/'Indicator Data'!AX189</f>
        <v>0</v>
      </c>
      <c r="AC187" s="169">
        <f t="shared" si="37"/>
        <v>0</v>
      </c>
      <c r="AD187" s="171">
        <f>IF('Indicator Data'!AI189="No data","x",IF('Indicator Data'!AI189&lt;$AD$194,10,IF('Indicator Data'!AI189&gt;$AD$195,0,($AD$195-'Indicator Data'!AI189)/($AD$195-$AD$194)*10)))</f>
        <v>3.7333333333333334</v>
      </c>
      <c r="AE187" s="171">
        <f>IF('Indicator Data'!AJ189="No data","x",IF('Indicator Data'!AJ189&gt;$AE$195,10,IF('Indicator Data'!AJ189&lt;$AE$194,0,10-($AE$195-'Indicator Data'!AJ189)/($AE$195-$AE$194)*10)))</f>
        <v>0.2666666666666675</v>
      </c>
      <c r="AF187" s="178" t="str">
        <f>IF('Indicator Data'!AK189="No data","x",IF('Indicator Data'!AK189&gt;$AF$195,10,IF('Indicator Data'!AK189&lt;$AF$194,0,10-($AF$195-'Indicator Data'!AK189)/($AF$195-$AF$194)*10)))</f>
        <v>x</v>
      </c>
      <c r="AG187" s="178" t="str">
        <f>IF('Indicator Data'!AL189="No data","x",IF('Indicator Data'!AL189&gt;$AG$195,10,IF('Indicator Data'!AL189&lt;$AG$194,0,10-($AG$195-'Indicator Data'!AL189)/($AG$195-$AG$194)*10)))</f>
        <v>x</v>
      </c>
      <c r="AH187" s="171" t="str">
        <f t="shared" si="38"/>
        <v>x</v>
      </c>
      <c r="AI187" s="169">
        <f t="shared" si="39"/>
        <v>2.0000000000000004</v>
      </c>
      <c r="AJ187" s="167">
        <f t="shared" si="40"/>
        <v>0.83984424241997535</v>
      </c>
      <c r="AK187" s="163">
        <f t="shared" si="41"/>
        <v>0.42817202910275676</v>
      </c>
    </row>
    <row r="188" spans="1:37" s="104" customFormat="1" x14ac:dyDescent="0.2">
      <c r="A188" s="65" t="s">
        <v>349</v>
      </c>
      <c r="B188" s="69" t="s">
        <v>348</v>
      </c>
      <c r="C188" s="171">
        <f>IF('Indicator Data'!Q190="No data",IF((0.1284*LN('Indicator Data'!AW190)-0.4735)&gt;C$195,0,IF((0.1284*LN('Indicator Data'!AW190)-0.4735)&lt;C$194,10,(C$195-(0.1284*LN('Indicator Data'!AW190)-0.4735))/(C$195-C$194)*10)),IF('Indicator Data'!Q190&gt;C$195,0,IF('Indicator Data'!Q190&lt;C$194,10,(C$195-'Indicator Data'!Q190)/(C$195-C$194)*10)))</f>
        <v>5.137897037394799</v>
      </c>
      <c r="D188" s="171" t="str">
        <f>IF('Indicator Data'!R190="No data","x",IF('Indicator Data'!R190&gt;D$195,10,IF('Indicator Data'!R190&lt;D$194,0,10-(D$195-'Indicator Data'!R190)/(D$195-D$194)*10)))</f>
        <v>x</v>
      </c>
      <c r="E188" s="169">
        <f t="shared" si="28"/>
        <v>5.137897037394799</v>
      </c>
      <c r="F188" s="171" t="str">
        <f>IF('Indicator Data'!AC190="No data","x",IF('Indicator Data'!AC190&gt;F$195,10,IF('Indicator Data'!AC190&lt;F$194,0,10-(F$195-'Indicator Data'!AC190)/(F$195-F$194)*10)))</f>
        <v>x</v>
      </c>
      <c r="G188" s="171" t="str">
        <f>IF('Indicator Data'!AD190="No data","x",IF('Indicator Data'!AD190&gt;G$195,10,IF('Indicator Data'!AD190&lt;G$194,0,10-(G$195-'Indicator Data'!AD190)/(G$195-G$194)*10)))</f>
        <v>x</v>
      </c>
      <c r="H188" s="169" t="str">
        <f t="shared" si="29"/>
        <v>x</v>
      </c>
      <c r="I188" s="174">
        <f>SUM(IF('Indicator Data'!S190="No data",0,'Indicator Data'!S190/1000000),SUM('Indicator Data'!T190:U190))</f>
        <v>194.53255200000001</v>
      </c>
      <c r="J188" s="174">
        <f>I188/'Indicator Data'!AX190*1000000</f>
        <v>769.6243200151921</v>
      </c>
      <c r="K188" s="171">
        <f t="shared" si="30"/>
        <v>10</v>
      </c>
      <c r="L188" s="171">
        <f>IF('Indicator Data'!V190="No data","x",IF('Indicator Data'!V190&gt;L$195,10,IF('Indicator Data'!V190&lt;L$194,0,10-(L$195-'Indicator Data'!V190)/(L$195-L$194)*10)))</f>
        <v>9.0560554141846428</v>
      </c>
      <c r="M188" s="169">
        <f t="shared" si="31"/>
        <v>9.5280277070923205</v>
      </c>
      <c r="N188" s="161">
        <f t="shared" si="32"/>
        <v>6.6012739272939731</v>
      </c>
      <c r="O188" s="175">
        <f>IF('Indicator Data'!AH190="No data",0,('Indicator Data'!AH190)/1000)</f>
        <v>0</v>
      </c>
      <c r="P188" s="171">
        <f t="shared" si="33"/>
        <v>0</v>
      </c>
      <c r="Q188" s="176">
        <f>O188*1000/'Indicator Data'!AZ190</f>
        <v>0</v>
      </c>
      <c r="R188" s="171">
        <f t="shared" si="34"/>
        <v>0</v>
      </c>
      <c r="S188" s="165">
        <f t="shared" si="35"/>
        <v>0</v>
      </c>
      <c r="T188" s="171" t="str">
        <f>IF('Indicator Data'!Z190="No data","x",IF('Indicator Data'!Z190&gt;T$195,10,IF('Indicator Data'!Z190&lt;T$194,0,10-(T$195-'Indicator Data'!Z190)/(T$195-T$194)*10)))</f>
        <v>x</v>
      </c>
      <c r="U188" s="171">
        <f>IF('Indicator Data'!Y190="No data","x",IF('Indicator Data'!Y190&gt;U$195,10,IF('Indicator Data'!Y190&lt;U$194,0,10-(U$195-'Indicator Data'!Y190)/(U$195-U$194)*10)))</f>
        <v>9.1353251633986936</v>
      </c>
      <c r="V188" s="171">
        <f>IF('Indicator Data'!AB190="No data","x",IF('Indicator Data'!AB190&gt;V$195,10,IF('Indicator Data'!AB190&lt;V$194,0,10-(V$195-'Indicator Data'!AB190)/(V$195-V$194)*10)))</f>
        <v>0.15341605324980456</v>
      </c>
      <c r="W188" s="169">
        <f t="shared" si="36"/>
        <v>4.6443706083242491</v>
      </c>
      <c r="X188" s="84" t="s">
        <v>943</v>
      </c>
      <c r="Y188" s="84" t="s">
        <v>944</v>
      </c>
      <c r="Z188" s="85" t="s">
        <v>945</v>
      </c>
      <c r="AA188" s="175">
        <f>('Indicator Data'!AG190+'Indicator Data'!AF190*0.5+'Indicator Data'!AE190*0.25)/1000</f>
        <v>20</v>
      </c>
      <c r="AB188" s="177">
        <f>AA188*1000/'Indicator Data'!AX190</f>
        <v>7.9125504919628262E-2</v>
      </c>
      <c r="AC188" s="169">
        <f t="shared" si="37"/>
        <v>7.9125504919628256</v>
      </c>
      <c r="AD188" s="171">
        <f>IF('Indicator Data'!AI190="No data","x",IF('Indicator Data'!AI190&lt;$AD$194,10,IF('Indicator Data'!AI190&gt;$AD$195,0,($AD$195-'Indicator Data'!AI190)/($AD$195-$AD$194)*10)))</f>
        <v>2.9333333333333336</v>
      </c>
      <c r="AE188" s="171">
        <f>IF('Indicator Data'!AJ190="No data","x",IF('Indicator Data'!AJ190&gt;$AE$195,10,IF('Indicator Data'!AJ190&lt;$AE$194,0,10-($AE$195-'Indicator Data'!AJ190)/($AE$195-$AE$194)*10)))</f>
        <v>0.73333333333333428</v>
      </c>
      <c r="AF188" s="178" t="str">
        <f>IF('Indicator Data'!AK190="No data","x",IF('Indicator Data'!AK190&gt;$AF$195,10,IF('Indicator Data'!AK190&lt;$AF$194,0,10-($AF$195-'Indicator Data'!AK190)/($AF$195-$AF$194)*10)))</f>
        <v>x</v>
      </c>
      <c r="AG188" s="178" t="str">
        <f>IF('Indicator Data'!AL190="No data","x",IF('Indicator Data'!AL190&gt;$AG$195,10,IF('Indicator Data'!AL190&lt;$AG$194,0,10-($AG$195-'Indicator Data'!AL190)/($AG$195-$AG$194)*10)))</f>
        <v>x</v>
      </c>
      <c r="AH188" s="171" t="str">
        <f t="shared" si="38"/>
        <v>x</v>
      </c>
      <c r="AI188" s="169">
        <f t="shared" si="39"/>
        <v>1.8333333333333339</v>
      </c>
      <c r="AJ188" s="167">
        <f t="shared" si="40"/>
        <v>5.3430746726911993</v>
      </c>
      <c r="AK188" s="163">
        <f t="shared" si="41"/>
        <v>3.1055321963653921</v>
      </c>
    </row>
    <row r="189" spans="1:37" s="104" customFormat="1" x14ac:dyDescent="0.2">
      <c r="A189" s="65" t="s">
        <v>888</v>
      </c>
      <c r="B189" s="69" t="s">
        <v>350</v>
      </c>
      <c r="C189" s="171">
        <f>IF('Indicator Data'!Q191="No data",IF((0.1284*LN('Indicator Data'!AW191)-0.4735)&gt;C$195,0,IF((0.1284*LN('Indicator Data'!AW191)-0.4735)&lt;C$194,10,(C$195-(0.1284*LN('Indicator Data'!AW191)-0.4735))/(C$195-C$194)*10)),IF('Indicator Data'!Q191&gt;C$195,0,IF('Indicator Data'!Q191&lt;C$194,10,(C$195-'Indicator Data'!Q191)/(C$195-C$194)*10)))</f>
        <v>6.0773808895761654</v>
      </c>
      <c r="D189" s="171">
        <f>IF('Indicator Data'!R191="No data","x",IF('Indicator Data'!R191&gt;D$195,10,IF('Indicator Data'!R191&lt;D$194,0,10-(D$195-'Indicator Data'!R191)/(D$195-D$194)*10)))</f>
        <v>10</v>
      </c>
      <c r="E189" s="169">
        <f t="shared" si="28"/>
        <v>8.7461515809112242</v>
      </c>
      <c r="F189" s="171">
        <f>IF('Indicator Data'!AC191="No data","x",IF('Indicator Data'!AC191&gt;F$195,10,IF('Indicator Data'!AC191&lt;F$194,0,10-(F$195-'Indicator Data'!AC191)/(F$195-F$194)*10)))</f>
        <v>5.3984510100877969</v>
      </c>
      <c r="G189" s="171">
        <f>IF('Indicator Data'!AD191="No data","x",IF('Indicator Data'!AD191&gt;G$195,10,IF('Indicator Data'!AD191&lt;G$194,0,10-(G$195-'Indicator Data'!AD191)/(G$195-G$194)*10)))</f>
        <v>4.9425000000000008</v>
      </c>
      <c r="H189" s="169">
        <f t="shared" si="29"/>
        <v>5.1704755050438989</v>
      </c>
      <c r="I189" s="174">
        <f>SUM(IF('Indicator Data'!S191="No data",0,'Indicator Data'!S191/1000000),SUM('Indicator Data'!T191:U191))</f>
        <v>96.027363000000008</v>
      </c>
      <c r="J189" s="174">
        <f>I189/'Indicator Data'!AX191*1000000</f>
        <v>3.1582538806593226</v>
      </c>
      <c r="K189" s="171">
        <f t="shared" si="30"/>
        <v>6.3165077613186682E-2</v>
      </c>
      <c r="L189" s="171">
        <f>IF('Indicator Data'!V191="No data","x",IF('Indicator Data'!V191&gt;L$195,10,IF('Indicator Data'!V191&lt;L$194,0,10-(L$195-'Indicator Data'!V191)/(L$195-L$194)*10)))</f>
        <v>8.6431479555617585E-3</v>
      </c>
      <c r="M189" s="169">
        <f t="shared" si="31"/>
        <v>3.590411278437422E-2</v>
      </c>
      <c r="N189" s="161">
        <f t="shared" si="32"/>
        <v>5.6746706949126811</v>
      </c>
      <c r="O189" s="175">
        <f>IF('Indicator Data'!AH191="No data",0,('Indicator Data'!AH191)/1000)</f>
        <v>6.1623900000000003</v>
      </c>
      <c r="P189" s="171">
        <f t="shared" si="33"/>
        <v>2.6324972670121429</v>
      </c>
      <c r="Q189" s="176">
        <f>O189*1000/'Indicator Data'!AZ191</f>
        <v>2.1485164773672192E-3</v>
      </c>
      <c r="R189" s="171">
        <f t="shared" si="34"/>
        <v>3.8520287112404441</v>
      </c>
      <c r="S189" s="165">
        <f t="shared" si="35"/>
        <v>3.2422629891262935</v>
      </c>
      <c r="T189" s="171">
        <f>IF('Indicator Data'!Z191="No data","x",IF('Indicator Data'!Z191&gt;T$195,10,IF('Indicator Data'!Z191&lt;T$194,0,10-(T$195-'Indicator Data'!Z191)/(T$195-T$194)*10)))</f>
        <v>0.12026194006796409</v>
      </c>
      <c r="U189" s="171">
        <f>IF('Indicator Data'!Y191="No data","x",IF('Indicator Data'!Y191&gt;U$195,10,IF('Indicator Data'!Y191&lt;U$194,0,10-(U$195-'Indicator Data'!Y191)/(U$195-U$194)*10)))</f>
        <v>1.0189357026143782</v>
      </c>
      <c r="V189" s="171">
        <f>IF('Indicator Data'!AB191="No data","x",IF('Indicator Data'!AB191&gt;V$195,10,IF('Indicator Data'!AB191&lt;V$194,0,10-(V$195-'Indicator Data'!AB191)/(V$195-V$194)*10)))</f>
        <v>4.6341033672661069E-3</v>
      </c>
      <c r="W189" s="169">
        <f t="shared" si="36"/>
        <v>0.38127724868320279</v>
      </c>
      <c r="X189" s="84" t="s">
        <v>943</v>
      </c>
      <c r="Y189" s="84" t="s">
        <v>944</v>
      </c>
      <c r="Z189" s="85" t="s">
        <v>945</v>
      </c>
      <c r="AA189" s="175">
        <f>('Indicator Data'!AG191+'Indicator Data'!AF191*0.5+'Indicator Data'!AE191*0.25)/1000</f>
        <v>2.75</v>
      </c>
      <c r="AB189" s="177">
        <f>AA189*1000/'Indicator Data'!AX191</f>
        <v>9.0445034628443741E-5</v>
      </c>
      <c r="AC189" s="169">
        <f t="shared" si="37"/>
        <v>9.0445034628459098E-3</v>
      </c>
      <c r="AD189" s="171">
        <f>IF('Indicator Data'!AI191="No data","x",IF('Indicator Data'!AI191&lt;$AD$194,10,IF('Indicator Data'!AI191&gt;$AD$195,0,($AD$195-'Indicator Data'!AI191)/($AD$195-$AD$194)*10)))</f>
        <v>3.2</v>
      </c>
      <c r="AE189" s="171">
        <f>IF('Indicator Data'!AJ191="No data","x",IF('Indicator Data'!AJ191&gt;$AE$195,10,IF('Indicator Data'!AJ191&lt;$AE$194,0,10-($AE$195-'Indicator Data'!AJ191)/($AE$195-$AE$194)*10)))</f>
        <v>0</v>
      </c>
      <c r="AF189" s="178">
        <f>IF('Indicator Data'!AK191="No data","x",IF('Indicator Data'!AK191&gt;$AF$195,10,IF('Indicator Data'!AK191&lt;$AF$194,0,10-($AF$195-'Indicator Data'!AK191)/($AF$195-$AF$194)*10)))</f>
        <v>9.3333333333333321</v>
      </c>
      <c r="AG189" s="178">
        <f>IF('Indicator Data'!AL191="No data","x",IF('Indicator Data'!AL191&gt;$AG$195,10,IF('Indicator Data'!AL191&lt;$AG$194,0,10-($AG$195-'Indicator Data'!AL191)/($AG$195-$AG$194)*10)))</f>
        <v>1.1999999999999993</v>
      </c>
      <c r="AH189" s="171">
        <f t="shared" si="38"/>
        <v>7.7066666666666661</v>
      </c>
      <c r="AI189" s="169">
        <f t="shared" si="39"/>
        <v>3.6355555555555554</v>
      </c>
      <c r="AJ189" s="167">
        <f t="shared" si="40"/>
        <v>1.4902613415084096</v>
      </c>
      <c r="AK189" s="163">
        <f t="shared" si="41"/>
        <v>2.4102487606635257</v>
      </c>
    </row>
    <row r="190" spans="1:37" s="104" customFormat="1" x14ac:dyDescent="0.2">
      <c r="A190" s="65" t="s">
        <v>376</v>
      </c>
      <c r="B190" s="69" t="s">
        <v>351</v>
      </c>
      <c r="C190" s="171">
        <f>IF('Indicator Data'!Q192="No data",IF((0.1284*LN('Indicator Data'!AW192)-0.4735)&gt;C$195,0,IF((0.1284*LN('Indicator Data'!AW192)-0.4735)&lt;C$194,10,(C$195-(0.1284*LN('Indicator Data'!AW192)-0.4735))/(C$195-C$194)*10)),IF('Indicator Data'!Q192&gt;C$195,0,IF('Indicator Data'!Q192&lt;C$194,10,(C$195-'Indicator Data'!Q192)/(C$195-C$194)*10)))</f>
        <v>6.2797784563854044</v>
      </c>
      <c r="D190" s="171">
        <f>IF('Indicator Data'!R192="No data","x",IF('Indicator Data'!R192&gt;D$195,10,IF('Indicator Data'!R192&lt;D$194,0,10-(D$195-'Indicator Data'!R192)/(D$195-D$194)*10)))</f>
        <v>8.2231243519025377</v>
      </c>
      <c r="E190" s="169">
        <f t="shared" si="28"/>
        <v>7.3757631037388602</v>
      </c>
      <c r="F190" s="171">
        <f>IF('Indicator Data'!AC192="No data","x",IF('Indicator Data'!AC192&gt;F$195,10,IF('Indicator Data'!AC192&lt;F$194,0,10-(F$195-'Indicator Data'!AC192)/(F$195-F$194)*10)))</f>
        <v>2.6870061406501113</v>
      </c>
      <c r="G190" s="171">
        <f>IF('Indicator Data'!AD192="No data","x",IF('Indicator Data'!AD192&gt;G$195,10,IF('Indicator Data'!AD192&lt;G$194,0,10-(G$195-'Indicator Data'!AD192)/(G$195-G$194)*10)))</f>
        <v>2.6425000000000001</v>
      </c>
      <c r="H190" s="169">
        <f t="shared" si="29"/>
        <v>2.6647530703250557</v>
      </c>
      <c r="I190" s="174">
        <f>SUM(IF('Indicator Data'!S192="No data",0,'Indicator Data'!S192/1000000),SUM('Indicator Data'!T192:U192))</f>
        <v>7729.64383</v>
      </c>
      <c r="J190" s="174">
        <f>I190/'Indicator Data'!AX192*1000000</f>
        <v>86.163622895833086</v>
      </c>
      <c r="K190" s="171">
        <f t="shared" si="30"/>
        <v>1.7232724579166625</v>
      </c>
      <c r="L190" s="171">
        <f>IF('Indicator Data'!V192="No data","x",IF('Indicator Data'!V192&gt;L$195,10,IF('Indicator Data'!V192&lt;L$194,0,10-(L$195-'Indicator Data'!V192)/(L$195-L$194)*10)))</f>
        <v>1.8419984195811203</v>
      </c>
      <c r="M190" s="169">
        <f t="shared" si="31"/>
        <v>1.7826354387488914</v>
      </c>
      <c r="N190" s="161">
        <f t="shared" si="32"/>
        <v>4.7997286791379166</v>
      </c>
      <c r="O190" s="175">
        <f>IF('Indicator Data'!AH192="No data",0,('Indicator Data'!AH192)/1000)</f>
        <v>0</v>
      </c>
      <c r="P190" s="171">
        <f t="shared" si="33"/>
        <v>0</v>
      </c>
      <c r="Q190" s="176">
        <f>O190*1000/'Indicator Data'!AZ192</f>
        <v>0</v>
      </c>
      <c r="R190" s="171">
        <f t="shared" si="34"/>
        <v>0</v>
      </c>
      <c r="S190" s="165">
        <f t="shared" si="35"/>
        <v>0</v>
      </c>
      <c r="T190" s="171">
        <f>IF('Indicator Data'!Z192="No data","x",IF('Indicator Data'!Z192&gt;T$195,10,IF('Indicator Data'!Z192&lt;T$194,0,10-(T$195-'Indicator Data'!Z192)/(T$195-T$194)*10)))</f>
        <v>0.16929114921223309</v>
      </c>
      <c r="U190" s="171">
        <f>IF('Indicator Data'!Y192="No data","x",IF('Indicator Data'!Y192&gt;U$195,10,IF('Indicator Data'!Y192&lt;U$194,0,10-(U$195-'Indicator Data'!Y192)/(U$195-U$194)*10)))</f>
        <v>5.5573096405228748</v>
      </c>
      <c r="V190" s="171">
        <f>IF('Indicator Data'!AB192="No data","x",IF('Indicator Data'!AB192&gt;V$195,10,IF('Indicator Data'!AB192&lt;V$194,0,10-(V$195-'Indicator Data'!AB192)/(V$195-V$194)*10)))</f>
        <v>9.7079444009397164E-2</v>
      </c>
      <c r="W190" s="169">
        <f t="shared" si="36"/>
        <v>1.9412267445815017</v>
      </c>
      <c r="X190" s="84" t="s">
        <v>943</v>
      </c>
      <c r="Y190" s="84" t="s">
        <v>944</v>
      </c>
      <c r="Z190" s="85" t="s">
        <v>945</v>
      </c>
      <c r="AA190" s="175">
        <f>('Indicator Data'!AG192+'Indicator Data'!AF192*0.5+'Indicator Data'!AE192*0.25)/1000</f>
        <v>91.633499999999998</v>
      </c>
      <c r="AB190" s="177">
        <f>AA190*1000/'Indicator Data'!AX192</f>
        <v>1.0214538356840849E-3</v>
      </c>
      <c r="AC190" s="169">
        <f t="shared" si="37"/>
        <v>0.10214538356840919</v>
      </c>
      <c r="AD190" s="171">
        <f>IF('Indicator Data'!AI192="No data","x",IF('Indicator Data'!AI192&lt;$AD$194,10,IF('Indicator Data'!AI192&gt;$AD$195,0,($AD$195-'Indicator Data'!AI192)/($AD$195-$AD$194)*10)))</f>
        <v>4.1333333333333329</v>
      </c>
      <c r="AE190" s="171">
        <f>IF('Indicator Data'!AJ192="No data","x",IF('Indicator Data'!AJ192&gt;$AE$195,10,IF('Indicator Data'!AJ192&lt;$AE$194,0,10-($AE$195-'Indicator Data'!AJ192)/($AE$195-$AE$194)*10)))</f>
        <v>2.6333333333333329</v>
      </c>
      <c r="AF190" s="178" t="str">
        <f>IF('Indicator Data'!AK192="No data","x",IF('Indicator Data'!AK192&gt;$AF$195,10,IF('Indicator Data'!AK192&lt;$AF$194,0,10-($AF$195-'Indicator Data'!AK192)/($AF$195-$AF$194)*10)))</f>
        <v>x</v>
      </c>
      <c r="AG190" s="178" t="str">
        <f>IF('Indicator Data'!AL192="No data","x",IF('Indicator Data'!AL192&gt;$AG$195,10,IF('Indicator Data'!AL192&lt;$AG$194,0,10-($AG$195-'Indicator Data'!AL192)/($AG$195-$AG$194)*10)))</f>
        <v>x</v>
      </c>
      <c r="AH190" s="171" t="str">
        <f t="shared" si="38"/>
        <v>x</v>
      </c>
      <c r="AI190" s="169">
        <f t="shared" si="39"/>
        <v>3.3833333333333329</v>
      </c>
      <c r="AJ190" s="167">
        <f t="shared" si="40"/>
        <v>1.9054496156001457</v>
      </c>
      <c r="AK190" s="163">
        <f t="shared" si="41"/>
        <v>0.99750009783303484</v>
      </c>
    </row>
    <row r="191" spans="1:37" s="104" customFormat="1" x14ac:dyDescent="0.2">
      <c r="A191" s="65" t="s">
        <v>353</v>
      </c>
      <c r="B191" s="69" t="s">
        <v>352</v>
      </c>
      <c r="C191" s="171">
        <f>IF('Indicator Data'!Q193="No data",IF((0.1284*LN('Indicator Data'!AW193)-0.4735)&gt;C$195,0,IF((0.1284*LN('Indicator Data'!AW193)-0.4735)&lt;C$194,10,(C$195-(0.1284*LN('Indicator Data'!AW193)-0.4735))/(C$195-C$194)*10)),IF('Indicator Data'!Q193&gt;C$195,0,IF('Indicator Data'!Q193&lt;C$194,10,(C$195-'Indicator Data'!Q193)/(C$195-C$194)*10)))</f>
        <v>10</v>
      </c>
      <c r="D191" s="171" t="str">
        <f>IF('Indicator Data'!R193="No data","x",IF('Indicator Data'!R193&gt;D$195,10,IF('Indicator Data'!R193&lt;D$194,0,10-(D$195-'Indicator Data'!R193)/(D$195-D$194)*10)))</f>
        <v>x</v>
      </c>
      <c r="E191" s="169">
        <f t="shared" si="28"/>
        <v>10</v>
      </c>
      <c r="F191" s="171">
        <f>IF('Indicator Data'!AC193="No data","x",IF('Indicator Data'!AC193&gt;F$195,10,IF('Indicator Data'!AC193&lt;F$194,0,10-(F$195-'Indicator Data'!AC193)/(F$195-F$194)*10)))</f>
        <v>10</v>
      </c>
      <c r="G191" s="171">
        <f>IF('Indicator Data'!AD193="No data","x",IF('Indicator Data'!AD193&gt;G$195,10,IF('Indicator Data'!AD193&lt;G$194,0,10-(G$195-'Indicator Data'!AD193)/(G$195-G$194)*10)))</f>
        <v>3.1724999999999994</v>
      </c>
      <c r="H191" s="169">
        <f t="shared" si="29"/>
        <v>6.5862499999999997</v>
      </c>
      <c r="I191" s="174">
        <f>SUM(IF('Indicator Data'!S193="No data",0,'Indicator Data'!S193/1000000),SUM('Indicator Data'!T193:U193))</f>
        <v>2408.1430289999998</v>
      </c>
      <c r="J191" s="174">
        <f>I191/'Indicator Data'!AX193*1000000</f>
        <v>98.664540410951915</v>
      </c>
      <c r="K191" s="171">
        <f t="shared" si="30"/>
        <v>1.9732908082190388</v>
      </c>
      <c r="L191" s="171">
        <f>IF('Indicator Data'!V193="No data","x",IF('Indicator Data'!V193&gt;L$195,10,IF('Indicator Data'!V193&lt;L$194,0,10-(L$195-'Indicator Data'!V193)/(L$195-L$194)*10)))</f>
        <v>1.534719835043294</v>
      </c>
      <c r="M191" s="169">
        <f t="shared" si="31"/>
        <v>1.7540053216311664</v>
      </c>
      <c r="N191" s="161">
        <f t="shared" si="32"/>
        <v>7.0850638304077913</v>
      </c>
      <c r="O191" s="175">
        <f>IF('Indicator Data'!AH193="No data",0,('Indicator Data'!AH193)/1000)</f>
        <v>12.98316</v>
      </c>
      <c r="P191" s="171">
        <f t="shared" si="33"/>
        <v>3.7112680307458614</v>
      </c>
      <c r="Q191" s="176">
        <f>O191*1000/'Indicator Data'!AZ193</f>
        <v>1.1621648959453182E-2</v>
      </c>
      <c r="R191" s="171">
        <f t="shared" si="34"/>
        <v>5.8412813918708606</v>
      </c>
      <c r="S191" s="165">
        <f t="shared" si="35"/>
        <v>4.7762747113083606</v>
      </c>
      <c r="T191" s="171">
        <f>IF('Indicator Data'!Z193="No data","x",IF('Indicator Data'!Z193&gt;T$195,10,IF('Indicator Data'!Z193&lt;T$194,0,10-(T$195-'Indicator Data'!Z193)/(T$195-T$194)*10)))</f>
        <v>5.719326536917535E-3</v>
      </c>
      <c r="U191" s="171">
        <f>IF('Indicator Data'!Y193="No data","x",IF('Indicator Data'!Y193&gt;U$195,10,IF('Indicator Data'!Y193&lt;U$194,0,10-(U$195-'Indicator Data'!Y193)/(U$195-U$194)*10)))</f>
        <v>2.7594542483660138</v>
      </c>
      <c r="V191" s="171">
        <f>IF('Indicator Data'!AB193="No data","x",IF('Indicator Data'!AB193&gt;V$195,10,IF('Indicator Data'!AB193&lt;V$194,0,10-(V$195-'Indicator Data'!AB193)/(V$195-V$194)*10)))</f>
        <v>1.785672278778387</v>
      </c>
      <c r="W191" s="169">
        <f t="shared" si="36"/>
        <v>1.5169486178937728</v>
      </c>
      <c r="X191" s="84" t="s">
        <v>943</v>
      </c>
      <c r="Y191" s="84" t="s">
        <v>944</v>
      </c>
      <c r="Z191" s="85" t="s">
        <v>945</v>
      </c>
      <c r="AA191" s="175">
        <f>('Indicator Data'!AG193+'Indicator Data'!AF193*0.5+'Indicator Data'!AE193*0.25)/1000</f>
        <v>24.545999999999999</v>
      </c>
      <c r="AB191" s="177">
        <f>AA191*1000/'Indicator Data'!AX193</f>
        <v>1.005679388542343E-3</v>
      </c>
      <c r="AC191" s="169">
        <f t="shared" si="37"/>
        <v>0.10056793885423509</v>
      </c>
      <c r="AD191" s="171">
        <f>IF('Indicator Data'!AI193="No data","x",IF('Indicator Data'!AI193&lt;$AD$194,10,IF('Indicator Data'!AI193&gt;$AD$195,0,($AD$195-'Indicator Data'!AI193)/($AD$195-$AD$194)*10)))</f>
        <v>6.4</v>
      </c>
      <c r="AE191" s="171">
        <f>IF('Indicator Data'!AJ193="No data","x",IF('Indicator Data'!AJ193&gt;$AE$195,10,IF('Indicator Data'!AJ193&lt;$AE$194,0,10-($AE$195-'Indicator Data'!AJ193)/($AE$195-$AE$194)*10)))</f>
        <v>6.9</v>
      </c>
      <c r="AF191" s="178">
        <f>IF('Indicator Data'!AK193="No data","x",IF('Indicator Data'!AK193&gt;$AF$195,10,IF('Indicator Data'!AK193&lt;$AF$194,0,10-($AF$195-'Indicator Data'!AK193)/($AF$195-$AF$194)*10)))</f>
        <v>4.5999999999999996</v>
      </c>
      <c r="AG191" s="178">
        <f>IF('Indicator Data'!AL193="No data","x",IF('Indicator Data'!AL193&gt;$AG$195,10,IF('Indicator Data'!AL193&lt;$AG$194,0,10-($AG$195-'Indicator Data'!AL193)/($AG$195-$AG$194)*10)))</f>
        <v>1.0999999999999996</v>
      </c>
      <c r="AH191" s="171">
        <f t="shared" si="38"/>
        <v>3.8999999999999995</v>
      </c>
      <c r="AI191" s="169">
        <f t="shared" si="39"/>
        <v>5.7333333333333343</v>
      </c>
      <c r="AJ191" s="167">
        <f t="shared" si="40"/>
        <v>2.8290285532960158</v>
      </c>
      <c r="AK191" s="163">
        <f t="shared" si="41"/>
        <v>3.8677943257275986</v>
      </c>
    </row>
    <row r="192" spans="1:37" s="104" customFormat="1" x14ac:dyDescent="0.2">
      <c r="A192" s="65" t="s">
        <v>355</v>
      </c>
      <c r="B192" s="69" t="s">
        <v>354</v>
      </c>
      <c r="C192" s="171">
        <f>IF('Indicator Data'!Q194="No data",IF((0.1284*LN('Indicator Data'!AW194)-0.4735)&gt;C$195,0,IF((0.1284*LN('Indicator Data'!AW194)-0.4735)&lt;C$194,10,(C$195-(0.1284*LN('Indicator Data'!AW194)-0.4735))/(C$195-C$194)*10)),IF('Indicator Data'!Q194&gt;C$195,0,IF('Indicator Data'!Q194&lt;C$194,10,(C$195-'Indicator Data'!Q194)/(C$195-C$194)*10)))</f>
        <v>9.1222289556359151</v>
      </c>
      <c r="D192" s="171">
        <f>IF('Indicator Data'!R194="No data","x",IF('Indicator Data'!R194&gt;D$195,10,IF('Indicator Data'!R194&lt;D$194,0,10-(D$195-'Indicator Data'!R194)/(D$195-D$194)*10)))</f>
        <v>10</v>
      </c>
      <c r="E192" s="169">
        <f t="shared" si="28"/>
        <v>9.6245482763681238</v>
      </c>
      <c r="F192" s="171">
        <f>IF('Indicator Data'!AC194="No data","x",IF('Indicator Data'!AC194&gt;F$195,10,IF('Indicator Data'!AC194&lt;F$194,0,10-(F$195-'Indicator Data'!AC194)/(F$195-F$194)*10)))</f>
        <v>7.0126541573306005</v>
      </c>
      <c r="G192" s="171">
        <f>IF('Indicator Data'!AD194="No data","x",IF('Indicator Data'!AD194&gt;G$195,10,IF('Indicator Data'!AD194&lt;G$194,0,10-(G$195-'Indicator Data'!AD194)/(G$195-G$194)*10)))</f>
        <v>8.125</v>
      </c>
      <c r="H192" s="169">
        <f t="shared" si="29"/>
        <v>7.5688270786653007</v>
      </c>
      <c r="I192" s="174">
        <f>SUM(IF('Indicator Data'!S194="No data",0,'Indicator Data'!S194/1000000),SUM('Indicator Data'!T194:U194))</f>
        <v>2012.3049509999998</v>
      </c>
      <c r="J192" s="174">
        <f>I192/'Indicator Data'!AX194*1000000</f>
        <v>138.4108108461314</v>
      </c>
      <c r="K192" s="171">
        <f t="shared" si="30"/>
        <v>2.768216216922629</v>
      </c>
      <c r="L192" s="171">
        <f>IF('Indicator Data'!V194="No data","x",IF('Indicator Data'!V194&gt;L$195,10,IF('Indicator Data'!V194&lt;L$194,0,10-(L$195-'Indicator Data'!V194)/(L$195-L$194)*10)))</f>
        <v>3.1512301099254234</v>
      </c>
      <c r="M192" s="169">
        <f t="shared" si="31"/>
        <v>2.9597231634240262</v>
      </c>
      <c r="N192" s="161">
        <f t="shared" si="32"/>
        <v>7.4444116987063937</v>
      </c>
      <c r="O192" s="175">
        <f>IF('Indicator Data'!AH194="No data",0,('Indicator Data'!AH194)/1000)</f>
        <v>2.1207600000000002</v>
      </c>
      <c r="P192" s="171">
        <f t="shared" si="33"/>
        <v>1.088305078344268</v>
      </c>
      <c r="Q192" s="176">
        <f>O192*1000/'Indicator Data'!AZ194</f>
        <v>3.7437310563600318E-3</v>
      </c>
      <c r="R192" s="171">
        <f t="shared" si="34"/>
        <v>4.417439135696501</v>
      </c>
      <c r="S192" s="165">
        <f t="shared" si="35"/>
        <v>2.7528721070203845</v>
      </c>
      <c r="T192" s="171">
        <f>IF('Indicator Data'!Z194="No data","x",IF('Indicator Data'!Z194&gt;T$195,10,IF('Indicator Data'!Z194&lt;T$194,0,10-(T$195-'Indicator Data'!Z194)/(T$195-T$194)*10)))</f>
        <v>2.5595088044485639</v>
      </c>
      <c r="U192" s="171">
        <f>IF('Indicator Data'!Y194="No data","x",IF('Indicator Data'!Y194&gt;U$195,10,IF('Indicator Data'!Y194&lt;U$194,0,10-(U$195-'Indicator Data'!Y194)/(U$195-U$194)*10)))</f>
        <v>8.5271323529411767</v>
      </c>
      <c r="V192" s="171">
        <f>IF('Indicator Data'!AB194="No data","x",IF('Indicator Data'!AB194&gt;V$195,10,IF('Indicator Data'!AB194&lt;V$194,0,10-(V$195-'Indicator Data'!AB194)/(V$195-V$194)*10)))</f>
        <v>7.5437940485512911</v>
      </c>
      <c r="W192" s="169">
        <f t="shared" si="36"/>
        <v>6.2101450686470114</v>
      </c>
      <c r="X192" s="84" t="s">
        <v>943</v>
      </c>
      <c r="Y192" s="84" t="s">
        <v>944</v>
      </c>
      <c r="Z192" s="85" t="s">
        <v>945</v>
      </c>
      <c r="AA192" s="175">
        <f>('Indicator Data'!AG194+'Indicator Data'!AF194*0.5+'Indicator Data'!AE194*0.25)/1000</f>
        <v>0.93825000000000003</v>
      </c>
      <c r="AB192" s="177">
        <f>AA192*1000/'Indicator Data'!AX194</f>
        <v>6.4534922111009012E-5</v>
      </c>
      <c r="AC192" s="169">
        <f t="shared" si="37"/>
        <v>6.4534922111008086E-3</v>
      </c>
      <c r="AD192" s="171">
        <f>IF('Indicator Data'!AI194="No data","x",IF('Indicator Data'!AI194&lt;$AD$194,10,IF('Indicator Data'!AI194&gt;$AD$195,0,($AD$195-'Indicator Data'!AI194)/($AD$195-$AD$194)*10)))</f>
        <v>7.7333333333333334</v>
      </c>
      <c r="AE192" s="171">
        <f>IF('Indicator Data'!AJ194="No data","x",IF('Indicator Data'!AJ194&gt;$AE$195,10,IF('Indicator Data'!AJ194&lt;$AE$194,0,10-($AE$195-'Indicator Data'!AJ194)/($AE$195-$AE$194)*10)))</f>
        <v>10</v>
      </c>
      <c r="AF192" s="178">
        <f>IF('Indicator Data'!AK194="No data","x",IF('Indicator Data'!AK194&gt;$AF$195,10,IF('Indicator Data'!AK194&lt;$AF$194,0,10-($AF$195-'Indicator Data'!AK194)/($AF$195-$AF$194)*10)))</f>
        <v>3.1333333333333337</v>
      </c>
      <c r="AG192" s="178">
        <f>IF('Indicator Data'!AL194="No data","x",IF('Indicator Data'!AL194&gt;$AG$195,10,IF('Indicator Data'!AL194&lt;$AG$194,0,10-($AG$195-'Indicator Data'!AL194)/($AG$195-$AG$194)*10)))</f>
        <v>0.32000000000000028</v>
      </c>
      <c r="AH192" s="171">
        <f t="shared" si="38"/>
        <v>2.5706666666666673</v>
      </c>
      <c r="AI192" s="169">
        <f t="shared" si="39"/>
        <v>6.7680000000000007</v>
      </c>
      <c r="AJ192" s="167">
        <f t="shared" si="40"/>
        <v>4.9281582495611049</v>
      </c>
      <c r="AK192" s="163">
        <f t="shared" si="41"/>
        <v>3.9223283373821944</v>
      </c>
    </row>
    <row r="193" spans="1:38" s="104" customFormat="1" x14ac:dyDescent="0.2">
      <c r="A193" s="65" t="s">
        <v>357</v>
      </c>
      <c r="B193" s="69" t="s">
        <v>356</v>
      </c>
      <c r="C193" s="171">
        <f>IF('Indicator Data'!Q195="No data",IF((0.1284*LN('Indicator Data'!AW195)-0.4735)&gt;C$195,0,IF((0.1284*LN('Indicator Data'!AW195)-0.4735)&lt;C$194,10,(C$195-(0.1284*LN('Indicator Data'!AW195)-0.4735))/(C$195-C$194)*10)),IF('Indicator Data'!Q195&gt;C$195,0,IF('Indicator Data'!Q195&lt;C$194,10,(C$195-'Indicator Data'!Q195)/(C$195-C$194)*10)))</f>
        <v>9.2206724738609385</v>
      </c>
      <c r="D193" s="171" t="str">
        <f>IF('Indicator Data'!R195="No data","x",IF('Indicator Data'!R195&gt;D$195,10,IF('Indicator Data'!R195&lt;D$194,0,10-(D$195-'Indicator Data'!R195)/(D$195-D$194)*10)))</f>
        <v>x</v>
      </c>
      <c r="E193" s="169">
        <f t="shared" si="28"/>
        <v>9.2206724738609385</v>
      </c>
      <c r="F193" s="171">
        <f>IF('Indicator Data'!AC195="No data","x",IF('Indicator Data'!AC195&gt;F$195,10,IF('Indicator Data'!AC195&lt;F$194,0,10-(F$195-'Indicator Data'!AC195)/(F$195-F$194)*10)))</f>
        <v>4.8796577780042805</v>
      </c>
      <c r="G193" s="171" t="str">
        <f>IF('Indicator Data'!AD195="No data","x",IF('Indicator Data'!AD195&gt;G$195,10,IF('Indicator Data'!AD195&lt;G$194,0,10-(G$195-'Indicator Data'!AD195)/(G$195-G$194)*10)))</f>
        <v>x</v>
      </c>
      <c r="H193" s="169">
        <f t="shared" si="29"/>
        <v>4.8796577780042805</v>
      </c>
      <c r="I193" s="174">
        <f>SUM(IF('Indicator Data'!S195="No data",0,'Indicator Data'!S195/1000000),SUM('Indicator Data'!T195:U195))</f>
        <v>2059.2215369999999</v>
      </c>
      <c r="J193" s="174">
        <f>I193/'Indicator Data'!AX195*1000000</f>
        <v>145.5316441087439</v>
      </c>
      <c r="K193" s="171">
        <f t="shared" si="30"/>
        <v>2.9106328821748768</v>
      </c>
      <c r="L193" s="171">
        <f>IF('Indicator Data'!V195="No data","x",IF('Indicator Data'!V195&gt;L$195,10,IF('Indicator Data'!V195&lt;L$194,0,10-(L$195-'Indicator Data'!V195)/(L$195-L$194)*10)))</f>
        <v>5.7974102568766019</v>
      </c>
      <c r="M193" s="169">
        <f t="shared" si="31"/>
        <v>4.3540215695257398</v>
      </c>
      <c r="N193" s="161">
        <f t="shared" si="32"/>
        <v>6.9187560738129736</v>
      </c>
      <c r="O193" s="175">
        <f>IF('Indicator Data'!AH195="No data",0,('Indicator Data'!AH195)/1000)</f>
        <v>0.67107000000000006</v>
      </c>
      <c r="P193" s="171">
        <f t="shared" si="33"/>
        <v>0</v>
      </c>
      <c r="Q193" s="176">
        <f>O193*1000/'Indicator Data'!AZ195</f>
        <v>8.3580457415154781E-4</v>
      </c>
      <c r="R193" s="171">
        <f t="shared" si="34"/>
        <v>3.0518201304744115</v>
      </c>
      <c r="S193" s="165">
        <f t="shared" si="35"/>
        <v>1.5259100652372057</v>
      </c>
      <c r="T193" s="171">
        <f>IF('Indicator Data'!Z195="No data","x",IF('Indicator Data'!Z195&gt;T$195,10,IF('Indicator Data'!Z195&lt;T$194,0,10-(T$195-'Indicator Data'!Z195)/(T$195-T$194)*10)))</f>
        <v>6.9939589125733699</v>
      </c>
      <c r="U193" s="171">
        <f>IF('Indicator Data'!Y195="No data","x",IF('Indicator Data'!Y195&gt;U$195,10,IF('Indicator Data'!Y195&lt;U$194,0,10-(U$195-'Indicator Data'!Y195)/(U$195-U$194)*10)))</f>
        <v>10</v>
      </c>
      <c r="V193" s="171">
        <f>IF('Indicator Data'!AB195="No data","x",IF('Indicator Data'!AB195&gt;V$195,10,IF('Indicator Data'!AB195&lt;V$194,0,10-(V$195-'Indicator Data'!AB195)/(V$195-V$194)*10)))</f>
        <v>5.5892090837901334</v>
      </c>
      <c r="W193" s="169">
        <f t="shared" si="36"/>
        <v>7.5277226654545011</v>
      </c>
      <c r="X193" s="84" t="s">
        <v>943</v>
      </c>
      <c r="Y193" s="84" t="s">
        <v>944</v>
      </c>
      <c r="Z193" s="85" t="s">
        <v>945</v>
      </c>
      <c r="AA193" s="175">
        <f>('Indicator Data'!AG195+'Indicator Data'!AF195*0.5+'Indicator Data'!AE195*0.25)/1000</f>
        <v>425.18150000000003</v>
      </c>
      <c r="AB193" s="177">
        <f>AA193*1000/'Indicator Data'!AX195</f>
        <v>3.0048910050624583E-2</v>
      </c>
      <c r="AC193" s="169">
        <f t="shared" si="37"/>
        <v>3.0048910050624587</v>
      </c>
      <c r="AD193" s="171">
        <f>IF('Indicator Data'!AI195="No data","x",IF('Indicator Data'!AI195&lt;$AD$194,10,IF('Indicator Data'!AI195&gt;$AD$195,0,($AD$195-'Indicator Data'!AI195)/($AD$195-$AD$194)*10)))</f>
        <v>6.9333333333333336</v>
      </c>
      <c r="AE193" s="171">
        <f>IF('Indicator Data'!AJ195="No data","x",IF('Indicator Data'!AJ195&gt;$AE$195,10,IF('Indicator Data'!AJ195&lt;$AE$194,0,10-($AE$195-'Indicator Data'!AJ195)/($AE$195-$AE$194)*10)))</f>
        <v>8.9333333333333336</v>
      </c>
      <c r="AF193" s="178" t="str">
        <f>IF('Indicator Data'!AK195="No data","x",IF('Indicator Data'!AK195&gt;$AF$195,10,IF('Indicator Data'!AK195&lt;$AF$194,0,10-($AF$195-'Indicator Data'!AK195)/($AF$195-$AF$194)*10)))</f>
        <v>x</v>
      </c>
      <c r="AG193" s="178" t="str">
        <f>IF('Indicator Data'!AL195="No data","x",IF('Indicator Data'!AL195&gt;$AG$195,10,IF('Indicator Data'!AL195&lt;$AG$194,0,10-($AG$195-'Indicator Data'!AL195)/($AG$195-$AG$194)*10)))</f>
        <v>x</v>
      </c>
      <c r="AH193" s="171" t="str">
        <f t="shared" si="38"/>
        <v>x</v>
      </c>
      <c r="AI193" s="169">
        <f t="shared" si="39"/>
        <v>7.9333333333333336</v>
      </c>
      <c r="AJ193" s="167">
        <f t="shared" si="40"/>
        <v>6.5917337942846865</v>
      </c>
      <c r="AK193" s="163">
        <f t="shared" si="41"/>
        <v>4.529383360440816</v>
      </c>
    </row>
    <row r="194" spans="1:38" s="104" customFormat="1" x14ac:dyDescent="0.2">
      <c r="A194" s="86"/>
      <c r="B194" s="87" t="s">
        <v>390</v>
      </c>
      <c r="C194" s="87">
        <v>0.3</v>
      </c>
      <c r="D194" s="87">
        <v>0</v>
      </c>
      <c r="E194" s="87"/>
      <c r="F194" s="87">
        <v>0</v>
      </c>
      <c r="G194" s="87">
        <v>25</v>
      </c>
      <c r="H194" s="87"/>
      <c r="I194" s="87"/>
      <c r="J194" s="87"/>
      <c r="K194" s="87">
        <v>0</v>
      </c>
      <c r="L194" s="87">
        <v>0</v>
      </c>
      <c r="M194" s="87"/>
      <c r="N194" s="87"/>
      <c r="O194" s="87"/>
      <c r="P194" s="87">
        <v>3</v>
      </c>
      <c r="Q194" s="87"/>
      <c r="R194" s="88">
        <v>5.0000000000000002E-5</v>
      </c>
      <c r="S194" s="87"/>
      <c r="T194" s="87">
        <v>0</v>
      </c>
      <c r="U194" s="87">
        <v>0</v>
      </c>
      <c r="V194" s="87">
        <v>0</v>
      </c>
      <c r="W194" s="87"/>
      <c r="X194" s="87">
        <v>0</v>
      </c>
      <c r="Y194" s="87">
        <v>0</v>
      </c>
      <c r="Z194" s="87"/>
      <c r="AA194" s="87"/>
      <c r="AB194" s="87"/>
      <c r="AC194" s="89">
        <v>0</v>
      </c>
      <c r="AD194" s="87">
        <v>75</v>
      </c>
      <c r="AE194" s="87">
        <v>5</v>
      </c>
      <c r="AF194" s="87">
        <v>1</v>
      </c>
      <c r="AG194" s="87">
        <v>0</v>
      </c>
      <c r="AH194" s="87"/>
      <c r="AI194" s="87"/>
      <c r="AJ194" s="87"/>
      <c r="AK194" s="87"/>
    </row>
    <row r="195" spans="1:38" s="104" customFormat="1" x14ac:dyDescent="0.2">
      <c r="A195" s="86"/>
      <c r="B195" s="87" t="s">
        <v>391</v>
      </c>
      <c r="C195" s="87">
        <v>0.95</v>
      </c>
      <c r="D195" s="87">
        <v>0.6</v>
      </c>
      <c r="E195" s="87"/>
      <c r="F195" s="87">
        <v>0.75</v>
      </c>
      <c r="G195" s="87">
        <v>65</v>
      </c>
      <c r="H195" s="87"/>
      <c r="I195" s="87"/>
      <c r="J195" s="87"/>
      <c r="K195" s="87">
        <v>500</v>
      </c>
      <c r="L195" s="87">
        <v>15</v>
      </c>
      <c r="M195" s="87"/>
      <c r="N195" s="87"/>
      <c r="O195" s="87"/>
      <c r="P195" s="87">
        <v>6</v>
      </c>
      <c r="Q195" s="87"/>
      <c r="R195" s="90">
        <v>0.1</v>
      </c>
      <c r="S195" s="87"/>
      <c r="T195" s="87">
        <v>215.8</v>
      </c>
      <c r="U195" s="87">
        <v>244.8</v>
      </c>
      <c r="V195" s="87">
        <v>510.8</v>
      </c>
      <c r="W195" s="87"/>
      <c r="X195" s="87">
        <v>130</v>
      </c>
      <c r="Y195" s="87">
        <v>45</v>
      </c>
      <c r="Z195" s="87"/>
      <c r="AA195" s="87"/>
      <c r="AB195" s="87"/>
      <c r="AC195" s="90">
        <v>0.1</v>
      </c>
      <c r="AD195" s="87">
        <v>150</v>
      </c>
      <c r="AE195" s="87">
        <v>35</v>
      </c>
      <c r="AF195" s="87">
        <v>2.5</v>
      </c>
      <c r="AG195" s="87">
        <v>100</v>
      </c>
      <c r="AH195" s="87"/>
      <c r="AI195" s="87"/>
      <c r="AJ195" s="87"/>
      <c r="AK195" s="87"/>
    </row>
    <row r="197" spans="1:38" s="179" customFormat="1" x14ac:dyDescent="0.2">
      <c r="B197" s="180"/>
      <c r="C197" s="180"/>
      <c r="D197" s="180"/>
      <c r="E197" s="180"/>
      <c r="F197" s="180"/>
      <c r="G197" s="180"/>
      <c r="H197" s="180"/>
      <c r="I197" s="180"/>
      <c r="J197" s="180"/>
      <c r="K197" s="180"/>
      <c r="L197" s="180"/>
      <c r="M197" s="180"/>
      <c r="N197" s="180"/>
      <c r="O197" s="180"/>
      <c r="P197" s="180"/>
      <c r="Q197" s="180"/>
      <c r="R197" s="181"/>
      <c r="S197" s="180"/>
      <c r="T197" s="180"/>
      <c r="U197" s="180"/>
      <c r="V197" s="180"/>
      <c r="W197" s="180"/>
      <c r="X197" s="180"/>
      <c r="Y197" s="180"/>
      <c r="Z197" s="180"/>
      <c r="AA197" s="180"/>
      <c r="AB197" s="180"/>
      <c r="AC197" s="182"/>
      <c r="AD197" s="180"/>
      <c r="AE197" s="180"/>
      <c r="AF197" s="180"/>
      <c r="AG197" s="180"/>
      <c r="AH197" s="180"/>
      <c r="AI197" s="180"/>
      <c r="AJ197" s="180"/>
      <c r="AK197" s="180"/>
      <c r="AL197" s="183"/>
    </row>
    <row r="198" spans="1:38" s="179" customFormat="1" x14ac:dyDescent="0.2">
      <c r="B198" s="180"/>
      <c r="C198" s="180"/>
      <c r="D198" s="180"/>
      <c r="E198" s="180"/>
      <c r="F198" s="180"/>
      <c r="G198" s="180"/>
      <c r="H198" s="180"/>
      <c r="I198" s="180"/>
      <c r="J198" s="180"/>
      <c r="K198" s="180"/>
      <c r="L198" s="180"/>
      <c r="M198" s="180"/>
      <c r="N198" s="180"/>
      <c r="O198" s="180"/>
      <c r="P198" s="180"/>
      <c r="Q198" s="180"/>
      <c r="R198" s="184"/>
      <c r="S198" s="180"/>
      <c r="T198" s="180"/>
      <c r="U198" s="180"/>
      <c r="V198" s="180"/>
      <c r="W198" s="180"/>
      <c r="X198" s="180"/>
      <c r="Y198" s="180"/>
      <c r="Z198" s="180"/>
      <c r="AA198" s="180"/>
      <c r="AB198" s="180"/>
      <c r="AC198" s="184"/>
      <c r="AD198" s="180"/>
      <c r="AE198" s="180"/>
      <c r="AF198" s="180"/>
      <c r="AG198" s="180"/>
      <c r="AH198" s="180"/>
      <c r="AI198" s="180"/>
      <c r="AJ198" s="180"/>
      <c r="AK198" s="180"/>
      <c r="AL198" s="183"/>
    </row>
    <row r="199" spans="1:38" s="179" customFormat="1" x14ac:dyDescent="0.2">
      <c r="F199" s="185"/>
      <c r="G199" s="186"/>
      <c r="H199" s="187"/>
      <c r="M199" s="187"/>
      <c r="N199" s="187"/>
      <c r="O199" s="185"/>
      <c r="P199" s="185"/>
      <c r="Q199" s="185"/>
      <c r="R199" s="185"/>
      <c r="S199" s="187"/>
      <c r="T199" s="185"/>
      <c r="U199" s="185"/>
      <c r="V199" s="185"/>
      <c r="W199" s="187"/>
      <c r="X199" s="185"/>
      <c r="Y199" s="185"/>
      <c r="Z199" s="187"/>
      <c r="AD199" s="187"/>
      <c r="AE199" s="187"/>
      <c r="AF199" s="187"/>
      <c r="AG199" s="187"/>
      <c r="AH199" s="187"/>
      <c r="AI199" s="187"/>
      <c r="AJ199" s="187"/>
      <c r="AK199" s="188"/>
    </row>
    <row r="200" spans="1:38" s="179" customFormat="1" x14ac:dyDescent="0.2">
      <c r="F200" s="185"/>
      <c r="G200" s="186"/>
      <c r="H200" s="187"/>
      <c r="M200" s="187"/>
      <c r="N200" s="187"/>
      <c r="O200" s="185"/>
      <c r="P200" s="185"/>
      <c r="Q200" s="185"/>
      <c r="R200" s="185"/>
      <c r="S200" s="187"/>
      <c r="T200" s="185"/>
      <c r="U200" s="185"/>
      <c r="V200" s="185"/>
      <c r="W200" s="187"/>
      <c r="X200" s="185"/>
      <c r="Y200" s="185"/>
      <c r="Z200" s="187"/>
      <c r="AD200" s="187"/>
      <c r="AE200" s="187"/>
      <c r="AF200" s="187"/>
      <c r="AG200" s="187"/>
      <c r="AH200" s="187"/>
      <c r="AI200" s="187"/>
      <c r="AJ200" s="187"/>
      <c r="AK200" s="188"/>
    </row>
    <row r="201" spans="1:38" s="179" customFormat="1" x14ac:dyDescent="0.2">
      <c r="F201" s="185"/>
      <c r="G201" s="186"/>
      <c r="H201" s="187"/>
      <c r="M201" s="187"/>
      <c r="N201" s="187"/>
      <c r="O201" s="185"/>
      <c r="P201" s="185"/>
      <c r="Q201" s="185"/>
      <c r="R201" s="185"/>
      <c r="S201" s="187"/>
      <c r="T201" s="185"/>
      <c r="U201" s="185"/>
      <c r="V201" s="185"/>
      <c r="W201" s="187"/>
      <c r="X201" s="185"/>
      <c r="Y201" s="185"/>
      <c r="Z201" s="187"/>
      <c r="AD201" s="187"/>
      <c r="AE201" s="187"/>
      <c r="AF201" s="187"/>
      <c r="AG201" s="187"/>
      <c r="AH201" s="187"/>
      <c r="AI201" s="187"/>
      <c r="AJ201" s="187"/>
      <c r="AK201" s="188"/>
    </row>
  </sheetData>
  <sortState ref="A3:AK193">
    <sortCondition ref="A3:A193"/>
  </sortState>
  <mergeCells count="1">
    <mergeCell ref="A1:AK1"/>
  </mergeCell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8"/>
  <sheetViews>
    <sheetView showGridLines="0" workbookViewId="0">
      <pane xSplit="2" ySplit="2" topLeftCell="C3" activePane="bottomRight" state="frozen"/>
      <selection pane="topRight" activeCell="B1" sqref="B1"/>
      <selection pane="bottomLeft" activeCell="A4" sqref="A4"/>
      <selection pane="bottomRight" activeCell="F194" sqref="F194"/>
    </sheetView>
  </sheetViews>
  <sheetFormatPr defaultColWidth="8.85546875" defaultRowHeight="14.25" x14ac:dyDescent="0.2"/>
  <cols>
    <col min="1" max="1" width="25.7109375" style="64" customWidth="1"/>
    <col min="2" max="2" width="8.140625" style="100" customWidth="1"/>
    <col min="3" max="3" width="7.85546875" style="64" customWidth="1"/>
    <col min="4" max="4" width="7.85546875" style="101" customWidth="1"/>
    <col min="5" max="6" width="7.85546875" style="64" customWidth="1"/>
    <col min="7" max="8" width="7.85546875" style="101" customWidth="1"/>
    <col min="9" max="12" width="7.85546875" style="64" customWidth="1"/>
    <col min="13" max="13" width="7.85546875" style="101" customWidth="1"/>
    <col min="14" max="14" width="7.85546875" style="64" customWidth="1"/>
    <col min="15" max="16" width="7.85546875" style="81" customWidth="1"/>
    <col min="17" max="17" width="7.85546875" style="64" customWidth="1"/>
    <col min="18" max="20" width="7.85546875" style="81" customWidth="1"/>
    <col min="21" max="21" width="7.85546875" style="64" customWidth="1"/>
    <col min="22" max="22" width="8.5703125" style="101" customWidth="1"/>
    <col min="23" max="16384" width="8.85546875" style="64"/>
  </cols>
  <sheetData>
    <row r="1" spans="1:23" x14ac:dyDescent="0.2">
      <c r="A1" s="218"/>
      <c r="B1" s="218"/>
      <c r="C1" s="218"/>
      <c r="D1" s="218"/>
      <c r="E1" s="218"/>
      <c r="F1" s="218"/>
      <c r="G1" s="218"/>
      <c r="H1" s="218"/>
      <c r="I1" s="218"/>
      <c r="J1" s="218"/>
      <c r="K1" s="218"/>
      <c r="L1" s="218"/>
      <c r="M1" s="218"/>
      <c r="N1" s="218"/>
      <c r="O1" s="218"/>
      <c r="P1" s="218"/>
      <c r="Q1" s="218"/>
      <c r="R1" s="218"/>
      <c r="S1" s="218"/>
      <c r="T1" s="218"/>
      <c r="U1" s="218"/>
      <c r="V1" s="218"/>
    </row>
    <row r="2" spans="1:23" s="43" customFormat="1" ht="109.5" customHeight="1" thickBot="1" x14ac:dyDescent="0.25">
      <c r="A2" s="65" t="s">
        <v>381</v>
      </c>
      <c r="B2" s="91" t="s">
        <v>358</v>
      </c>
      <c r="C2" s="149" t="s">
        <v>490</v>
      </c>
      <c r="D2" s="147" t="s">
        <v>408</v>
      </c>
      <c r="E2" s="149" t="s">
        <v>404</v>
      </c>
      <c r="F2" s="149" t="s">
        <v>360</v>
      </c>
      <c r="G2" s="147" t="s">
        <v>409</v>
      </c>
      <c r="H2" s="145" t="s">
        <v>368</v>
      </c>
      <c r="I2" s="149" t="s">
        <v>361</v>
      </c>
      <c r="J2" s="149" t="s">
        <v>362</v>
      </c>
      <c r="K2" s="149" t="s">
        <v>363</v>
      </c>
      <c r="L2" s="149" t="s">
        <v>364</v>
      </c>
      <c r="M2" s="147" t="s">
        <v>382</v>
      </c>
      <c r="N2" s="149" t="s">
        <v>424</v>
      </c>
      <c r="O2" s="149" t="s">
        <v>488</v>
      </c>
      <c r="P2" s="149" t="s">
        <v>489</v>
      </c>
      <c r="Q2" s="147" t="s">
        <v>383</v>
      </c>
      <c r="R2" s="149" t="s">
        <v>487</v>
      </c>
      <c r="S2" s="149" t="s">
        <v>1049</v>
      </c>
      <c r="T2" s="149" t="s">
        <v>402</v>
      </c>
      <c r="U2" s="147" t="s">
        <v>401</v>
      </c>
      <c r="V2" s="145" t="s">
        <v>369</v>
      </c>
    </row>
    <row r="3" spans="1:23" s="43" customFormat="1" x14ac:dyDescent="0.2">
      <c r="A3" s="65" t="s">
        <v>1</v>
      </c>
      <c r="B3" s="66" t="s">
        <v>0</v>
      </c>
      <c r="C3" s="150">
        <f>IF('Indicator Data'!AM5="No data","x",IF('Indicator Data'!AM5&gt;C$195,0,IF('Indicator Data'!AM5&lt;C$194,10,(C$195-'Indicator Data'!AM5)/(C$195-C$194)*10)))</f>
        <v>7.25</v>
      </c>
      <c r="D3" s="148">
        <f>IF(C3="x","x",C3)</f>
        <v>7.25</v>
      </c>
      <c r="E3" s="150">
        <f>IF('Indicator Data'!AO5="No data","x",IF('Indicator Data'!AO5&gt;E$195,0,IF('Indicator Data'!AO5&lt;E$194,10,(E$195-'Indicator Data'!AO5)/(E$195-E$194)*10)))</f>
        <v>9.2000000000000011</v>
      </c>
      <c r="F3" s="150">
        <f>IF('Indicator Data'!AN5="No data","x",IF('Indicator Data'!AN5&gt;F$195,0,IF('Indicator Data'!AN5&lt;F$194,10,(F$195-'Indicator Data'!AN5)/(F$195-F$194)*10)))</f>
        <v>7.8577747344970703</v>
      </c>
      <c r="G3" s="148">
        <f>IF(AND(E3="x",F3="x"),"x",AVERAGE(E3,F3))</f>
        <v>8.5288873672485366</v>
      </c>
      <c r="H3" s="146">
        <f>AVERAGE(D3,G3)</f>
        <v>7.8894436836242683</v>
      </c>
      <c r="I3" s="150">
        <f>IF('Indicator Data'!AQ5="No data","x",IF('Indicator Data'!AQ5^2&gt;I$195,0,IF('Indicator Data'!AQ5^2&lt;I$194,10,(I$195-'Indicator Data'!AQ5^2)/(I$195-I$194)*10)))</f>
        <v>10</v>
      </c>
      <c r="J3" s="150">
        <f>IF(OR('Indicator Data'!AP5=0,'Indicator Data'!AP5="No data"),"x",IF('Indicator Data'!AP5&gt;J$195,0,IF('Indicator Data'!AP5&lt;J$194,10,(J$195-'Indicator Data'!AP5)/(J$195-J$194)*10)))</f>
        <v>7</v>
      </c>
      <c r="K3" s="150">
        <f>IF('Indicator Data'!AR5="No data","x",IF('Indicator Data'!AR5&gt;K$195,0,IF('Indicator Data'!AR5&lt;K$194,10,(K$195-'Indicator Data'!AR5)/(K$195-K$194)*10)))</f>
        <v>9.6999999999999993</v>
      </c>
      <c r="L3" s="150">
        <f>IF('Indicator Data'!AS5="No data","x",IF('Indicator Data'!AS5&gt;L$195,0,IF('Indicator Data'!AS5&lt;L$194,10,(L$195-'Indicator Data'!AS5)/(L$195-L$194)*10)))</f>
        <v>5.8974358974358978</v>
      </c>
      <c r="M3" s="148">
        <f>IF(AND(I3="x",J3="x",K3="x",L3="x"),"x",AVERAGE(I3,J3,K3,L3))</f>
        <v>8.1493589743589752</v>
      </c>
      <c r="N3" s="150">
        <v>9.6644295302013425</v>
      </c>
      <c r="O3" s="150">
        <f>IF('Indicator Data'!AU5="No data","x",IF('Indicator Data'!AU5&gt;O$195,0,IF('Indicator Data'!AU5&lt;O$194,10,(O$195-'Indicator Data'!AU5)/(O$195-O$194)*10)))</f>
        <v>7.8888888888888884</v>
      </c>
      <c r="P3" s="150">
        <f>IF('Indicator Data'!AV5="No data","x",IF('Indicator Data'!AV5&gt;P$195,0,IF('Indicator Data'!AV5&lt;P$194,10,(P$195-'Indicator Data'!AV5)/(P$195-P$194)*10)))</f>
        <v>7.16</v>
      </c>
      <c r="Q3" s="148">
        <f>IF(AND(N3="x",O3="x",P3="x"),"x",AVERAGE(N3,P3,O3))</f>
        <v>8.2377728063634112</v>
      </c>
      <c r="R3" s="150">
        <f>IF('Indicator Data'!W5="No data","x",IF('Indicator Data'!W5&gt;R$195,0,IF('Indicator Data'!W5&lt;R$194,10,(R$195-'Indicator Data'!W5)/(R$195-R$194)*10)))</f>
        <v>9.5250000000000004</v>
      </c>
      <c r="S3" s="150">
        <f>IF('Indicator Data'!X5="No data","x",IF('Indicator Data'!X5&gt;S$195,10,IF('Indicator Data'!X5&lt;S$194,0,10-(S$195-'Indicator Data'!X5)/(S$195-S$194)*10)))</f>
        <v>6.9938313422347154</v>
      </c>
      <c r="T3" s="150">
        <f>IF('Indicator Data'!AA5="No data","x",IF('Indicator Data'!AA5&gt;T$195,0,IF('Indicator Data'!AA5&lt;T$194,10,(T$195-'Indicator Data'!AA5)/(T$195-T$194)*10)))</f>
        <v>10</v>
      </c>
      <c r="U3" s="148">
        <f>IF(AND(R3="x",S3="x",T3="x"),"x",AVERAGE(R3,S3,T3))</f>
        <v>8.8396104474115713</v>
      </c>
      <c r="V3" s="146">
        <f>AVERAGE(Q3,M3,U3)</f>
        <v>8.4089140760446526</v>
      </c>
      <c r="W3" s="68"/>
    </row>
    <row r="4" spans="1:23" s="43" customFormat="1" x14ac:dyDescent="0.2">
      <c r="A4" s="65" t="s">
        <v>3</v>
      </c>
      <c r="B4" s="66" t="s">
        <v>2</v>
      </c>
      <c r="C4" s="150" t="str">
        <f>IF('Indicator Data'!AM6="No data","x",IF('Indicator Data'!AM6&gt;C$195,0,IF('Indicator Data'!AM6&lt;C$194,10,(C$195-'Indicator Data'!AM6)/(C$195-C$194)*10)))</f>
        <v>x</v>
      </c>
      <c r="D4" s="148" t="str">
        <f t="shared" ref="D4:D67" si="0">IF(C4="x","x",C4)</f>
        <v>x</v>
      </c>
      <c r="E4" s="150">
        <f>IF('Indicator Data'!AO6="No data","x",IF('Indicator Data'!AO6&gt;E$195,0,IF('Indicator Data'!AO6&lt;E$194,10,(E$195-'Indicator Data'!AO6)/(E$195-E$194)*10)))</f>
        <v>6.8999999999999995</v>
      </c>
      <c r="F4" s="150">
        <f>IF('Indicator Data'!AN6="No data","x",IF('Indicator Data'!AN6&gt;F$195,0,IF('Indicator Data'!AN6&lt;F$194,10,(F$195-'Indicator Data'!AN6)/(F$195-F$194)*10)))</f>
        <v>5.6670850515365601</v>
      </c>
      <c r="G4" s="148">
        <f t="shared" ref="G4:G67" si="1">IF(AND(E4="x",F4="x"),"x",AVERAGE(E4,F4))</f>
        <v>6.2835425257682793</v>
      </c>
      <c r="H4" s="146">
        <f t="shared" ref="H4:H67" si="2">AVERAGE(D4,G4)</f>
        <v>6.2835425257682793</v>
      </c>
      <c r="I4" s="150">
        <f>IF('Indicator Data'!AQ6="No data","x",IF('Indicator Data'!AQ6^2&gt;I$195,0,IF('Indicator Data'!AQ6^2&lt;I$194,10,(I$195-'Indicator Data'!AQ6^2)/(I$195-I$194)*10)))</f>
        <v>2.8055006173176928</v>
      </c>
      <c r="J4" s="150" t="str">
        <f>IF(OR('Indicator Data'!AP6=0,'Indicator Data'!AP6="No data"),"x",IF('Indicator Data'!AP6&gt;J$195,0,IF('Indicator Data'!AP6&lt;J$194,10,(J$195-'Indicator Data'!AP6)/(J$195-J$194)*10)))</f>
        <v>x</v>
      </c>
      <c r="K4" s="150">
        <f>IF('Indicator Data'!AR6="No data","x",IF('Indicator Data'!AR6&gt;K$195,0,IF('Indicator Data'!AR6&lt;K$194,10,(K$195-'Indicator Data'!AR6)/(K$195-K$194)*10)))</f>
        <v>8.1000000000000014</v>
      </c>
      <c r="L4" s="150">
        <f>IF('Indicator Data'!AS6="No data","x",IF('Indicator Data'!AS6&gt;L$195,0,IF('Indicator Data'!AS6&lt;L$194,10,(L$195-'Indicator Data'!AS6)/(L$195-L$194)*10)))</f>
        <v>5.4358974358974352</v>
      </c>
      <c r="M4" s="148">
        <f t="shared" ref="M4:M67" si="3">IF(AND(I4="x",J4="x",K4="x",L4="x"),"x",AVERAGE(I4,J4,K4,L4))</f>
        <v>5.4471326844050436</v>
      </c>
      <c r="N4" s="150">
        <v>5.8389262067114087</v>
      </c>
      <c r="O4" s="150">
        <f>IF('Indicator Data'!AU6="No data","x",IF('Indicator Data'!AU6&gt;O$195,0,IF('Indicator Data'!AU6&lt;O$194,10,(O$195-'Indicator Data'!AU6)/(O$195-O$194)*10)))</f>
        <v>0.97777777777777741</v>
      </c>
      <c r="P4" s="150">
        <f>IF('Indicator Data'!AV6="No data","x",IF('Indicator Data'!AV6&gt;P$195,0,IF('Indicator Data'!AV6&lt;P$194,10,(P$195-'Indicator Data'!AV6)/(P$195-P$194)*10)))</f>
        <v>0.85999999999999943</v>
      </c>
      <c r="Q4" s="148">
        <f t="shared" ref="Q4:Q67" si="4">IF(AND(N4="x",O4="x",P4="x"),"x",AVERAGE(N4,P4,O4))</f>
        <v>2.5589013281630617</v>
      </c>
      <c r="R4" s="150">
        <f>IF('Indicator Data'!W6="No data","x",IF('Indicator Data'!W6&gt;R$195,0,IF('Indicator Data'!W6&lt;R$194,10,(R$195-'Indicator Data'!W6)/(R$195-R$194)*10)))</f>
        <v>7.2249999999999996</v>
      </c>
      <c r="S4" s="150">
        <f>IF('Indicator Data'!X6="No data","x",IF('Indicator Data'!X6&gt;S$195,10,IF('Indicator Data'!X6&lt;S$194,0,10-(S$195-'Indicator Data'!X6)/(S$195-S$194)*10)))</f>
        <v>1.4765305692199586</v>
      </c>
      <c r="T4" s="150">
        <f>IF('Indicator Data'!AA6="No data","x",IF('Indicator Data'!AA6&gt;T$195,0,IF('Indicator Data'!AA6&lt;T$194,10,(T$195-'Indicator Data'!AA6)/(T$195-T$194)*10)))</f>
        <v>8.3343050847457629</v>
      </c>
      <c r="U4" s="148">
        <f t="shared" ref="U4:U67" si="5">IF(AND(R4="x",S4="x",T4="x"),"x",AVERAGE(R4,S4,T4))</f>
        <v>5.6786118846552398</v>
      </c>
      <c r="V4" s="146">
        <f t="shared" ref="V4:V67" si="6">AVERAGE(Q4,M4,U4)</f>
        <v>4.5615486324077814</v>
      </c>
      <c r="W4" s="68"/>
    </row>
    <row r="5" spans="1:23" s="43" customFormat="1" x14ac:dyDescent="0.2">
      <c r="A5" s="65" t="s">
        <v>5</v>
      </c>
      <c r="B5" s="66" t="s">
        <v>4</v>
      </c>
      <c r="C5" s="150">
        <f>IF('Indicator Data'!AM7="No data","x",IF('Indicator Data'!AM7&gt;C$195,0,IF('Indicator Data'!AM7&lt;C$194,10,(C$195-'Indicator Data'!AM7)/(C$195-C$194)*10)))</f>
        <v>3.541666666666675</v>
      </c>
      <c r="D5" s="148">
        <f t="shared" si="0"/>
        <v>3.541666666666675</v>
      </c>
      <c r="E5" s="150">
        <f>IF('Indicator Data'!AO7="No data","x",IF('Indicator Data'!AO7&gt;E$195,0,IF('Indicator Data'!AO7&lt;E$194,10,(E$195-'Indicator Data'!AO7)/(E$195-E$194)*10)))</f>
        <v>6.4</v>
      </c>
      <c r="F5" s="150">
        <f>IF('Indicator Data'!AN7="No data","x",IF('Indicator Data'!AN7&gt;F$195,0,IF('Indicator Data'!AN7&lt;F$194,10,(F$195-'Indicator Data'!AN7)/(F$195-F$194)*10)))</f>
        <v>6.2025378942489624</v>
      </c>
      <c r="G5" s="148">
        <f t="shared" si="1"/>
        <v>6.3012689471244814</v>
      </c>
      <c r="H5" s="146">
        <f t="shared" si="2"/>
        <v>4.9214678068955777</v>
      </c>
      <c r="I5" s="150">
        <f>IF('Indicator Data'!AQ7="No data","x",IF('Indicator Data'!AQ7^2&gt;I$195,0,IF('Indicator Data'!AQ7^2&lt;I$194,10,(I$195-'Indicator Data'!AQ7^2)/(I$195-I$194)*10)))</f>
        <v>10</v>
      </c>
      <c r="J5" s="150">
        <f>IF(OR('Indicator Data'!AP7=0,'Indicator Data'!AP7="No data"),"x",IF('Indicator Data'!AP7&gt;J$195,0,IF('Indicator Data'!AP7&lt;J$194,10,(J$195-'Indicator Data'!AP7)/(J$195-J$194)*10)))</f>
        <v>7.0000000000000284E-2</v>
      </c>
      <c r="K5" s="150">
        <f>IF('Indicator Data'!AR7="No data","x",IF('Indicator Data'!AR7&gt;K$195,0,IF('Indicator Data'!AR7&lt;K$194,10,(K$195-'Indicator Data'!AR7)/(K$195-K$194)*10)))</f>
        <v>6</v>
      </c>
      <c r="L5" s="150">
        <f>IF('Indicator Data'!AS7="No data","x",IF('Indicator Data'!AS7&gt;L$195,0,IF('Indicator Data'!AS7&lt;L$194,10,(L$195-'Indicator Data'!AS7)/(L$195-L$194)*10)))</f>
        <v>5.7948717948717956</v>
      </c>
      <c r="M5" s="148">
        <f t="shared" si="3"/>
        <v>5.466217948717949</v>
      </c>
      <c r="N5" s="150">
        <v>9.7468502385853721</v>
      </c>
      <c r="O5" s="150">
        <f>IF('Indicator Data'!AU7="No data","x",IF('Indicator Data'!AU7&gt;O$195,0,IF('Indicator Data'!AU7&lt;O$194,10,(O$195-'Indicator Data'!AU7)/(O$195-O$194)*10)))</f>
        <v>0.53333333333333299</v>
      </c>
      <c r="P5" s="150">
        <f>IF('Indicator Data'!AV7="No data","x",IF('Indicator Data'!AV7&gt;P$195,0,IF('Indicator Data'!AV7&lt;P$194,10,(P$195-'Indicator Data'!AV7)/(P$195-P$194)*10)))</f>
        <v>3.2199999999999989</v>
      </c>
      <c r="Q5" s="148">
        <f t="shared" si="4"/>
        <v>4.5000611906395678</v>
      </c>
      <c r="R5" s="150">
        <f>IF('Indicator Data'!W7="No data","x",IF('Indicator Data'!W7&gt;R$195,0,IF('Indicator Data'!W7&lt;R$194,10,(R$195-'Indicator Data'!W7)/(R$195-R$194)*10)))</f>
        <v>6.9749999999999996</v>
      </c>
      <c r="S5" s="150">
        <f>IF('Indicator Data'!X7="No data","x",IF('Indicator Data'!X7&gt;S$195,10,IF('Indicator Data'!X7&lt;S$194,0,10-(S$195-'Indicator Data'!X7)/(S$195-S$194)*10)))</f>
        <v>1.5214815179198879</v>
      </c>
      <c r="T5" s="150">
        <f>IF('Indicator Data'!AA7="No data","x",IF('Indicator Data'!AA7&gt;T$195,0,IF('Indicator Data'!AA7&lt;T$194,10,(T$195-'Indicator Data'!AA7)/(T$195-T$194)*10)))</f>
        <v>8.6812881694915269</v>
      </c>
      <c r="U5" s="148">
        <f t="shared" si="5"/>
        <v>5.7259232291371376</v>
      </c>
      <c r="V5" s="146">
        <f t="shared" si="6"/>
        <v>5.230734122831552</v>
      </c>
      <c r="W5" s="68"/>
    </row>
    <row r="6" spans="1:23" s="43" customFormat="1" x14ac:dyDescent="0.2">
      <c r="A6" s="65" t="s">
        <v>7</v>
      </c>
      <c r="B6" s="66" t="s">
        <v>6</v>
      </c>
      <c r="C6" s="150">
        <f>IF('Indicator Data'!AM8="No data","x",IF('Indicator Data'!AM8&gt;C$195,0,IF('Indicator Data'!AM8&lt;C$194,10,(C$195-'Indicator Data'!AM8)/(C$195-C$194)*10)))</f>
        <v>5.25</v>
      </c>
      <c r="D6" s="148">
        <f t="shared" si="0"/>
        <v>5.25</v>
      </c>
      <c r="E6" s="150">
        <f>IF('Indicator Data'!AO8="No data","x",IF('Indicator Data'!AO8&gt;E$195,0,IF('Indicator Data'!AO8&lt;E$194,10,(E$195-'Indicator Data'!AO8)/(E$195-E$194)*10)))</f>
        <v>7.7</v>
      </c>
      <c r="F6" s="150">
        <f>IF('Indicator Data'!AN8="No data","x",IF('Indicator Data'!AN8&gt;F$195,0,IF('Indicator Data'!AN8&lt;F$194,10,(F$195-'Indicator Data'!AN8)/(F$195-F$194)*10)))</f>
        <v>7.5110709667205811</v>
      </c>
      <c r="G6" s="148">
        <f t="shared" si="1"/>
        <v>7.6055354833602902</v>
      </c>
      <c r="H6" s="146">
        <f t="shared" si="2"/>
        <v>6.4277677416801451</v>
      </c>
      <c r="I6" s="150">
        <f>IF('Indicator Data'!AQ8="No data","x",IF('Indicator Data'!AQ8^2&gt;I$195,0,IF('Indicator Data'!AQ8^2&lt;I$194,10,(I$195-'Indicator Data'!AQ8^2)/(I$195-I$194)*10)))</f>
        <v>9.7424394264685716</v>
      </c>
      <c r="J6" s="150">
        <f>IF(OR('Indicator Data'!AP8=0,'Indicator Data'!AP8="No data"),"x",IF('Indicator Data'!AP8&gt;J$195,0,IF('Indicator Data'!AP8&lt;J$194,10,(J$195-'Indicator Data'!AP8)/(J$195-J$194)*10)))</f>
        <v>5.9799999999999995</v>
      </c>
      <c r="K6" s="150">
        <f>IF('Indicator Data'!AR8="No data","x",IF('Indicator Data'!AR8&gt;K$195,0,IF('Indicator Data'!AR8&lt;K$194,10,(K$195-'Indicator Data'!AR8)/(K$195-K$194)*10)))</f>
        <v>8.6999999999999993</v>
      </c>
      <c r="L6" s="150">
        <f>IF('Indicator Data'!AS8="No data","x",IF('Indicator Data'!AS8&gt;L$195,0,IF('Indicator Data'!AS8&lt;L$194,10,(L$195-'Indicator Data'!AS8)/(L$195-L$194)*10)))</f>
        <v>7.8461538461538458</v>
      </c>
      <c r="M6" s="148">
        <f t="shared" si="3"/>
        <v>8.0671483181556045</v>
      </c>
      <c r="N6" s="150">
        <v>9.7986577241610728</v>
      </c>
      <c r="O6" s="150">
        <f>IF('Indicator Data'!AU8="No data","x",IF('Indicator Data'!AU8&gt;O$195,0,IF('Indicator Data'!AU8&lt;O$194,10,(O$195-'Indicator Data'!AU8)/(O$195-O$194)*10)))</f>
        <v>4.4333333333333327</v>
      </c>
      <c r="P6" s="150">
        <f>IF('Indicator Data'!AV8="No data","x",IF('Indicator Data'!AV8&gt;P$195,0,IF('Indicator Data'!AV8&lt;P$194,10,(P$195-'Indicator Data'!AV8)/(P$195-P$194)*10)))</f>
        <v>9.14</v>
      </c>
      <c r="Q6" s="148">
        <f t="shared" si="4"/>
        <v>7.7906636858314693</v>
      </c>
      <c r="R6" s="150">
        <f>IF('Indicator Data'!W8="No data","x",IF('Indicator Data'!W8&gt;R$195,0,IF('Indicator Data'!W8&lt;R$194,10,(R$195-'Indicator Data'!W8)/(R$195-R$194)*10)))</f>
        <v>9.5749999999999993</v>
      </c>
      <c r="S6" s="150">
        <f>IF('Indicator Data'!X8="No data","x",IF('Indicator Data'!X8&gt;S$195,10,IF('Indicator Data'!X8&lt;S$194,0,10-(S$195-'Indicator Data'!X8)/(S$195-S$194)*10)))</f>
        <v>8.5917484188334505</v>
      </c>
      <c r="T6" s="150">
        <f>IF('Indicator Data'!AA8="No data","x",IF('Indicator Data'!AA8&gt;T$195,0,IF('Indicator Data'!AA8&lt;T$194,10,(T$195-'Indicator Data'!AA8)/(T$195-T$194)*10)))</f>
        <v>9.4505084406779662</v>
      </c>
      <c r="U6" s="148">
        <f t="shared" si="5"/>
        <v>9.2057522865038042</v>
      </c>
      <c r="V6" s="146">
        <f t="shared" si="6"/>
        <v>8.3545214301636275</v>
      </c>
      <c r="W6" s="68"/>
    </row>
    <row r="7" spans="1:23" s="43" customFormat="1" x14ac:dyDescent="0.2">
      <c r="A7" s="65" t="s">
        <v>9</v>
      </c>
      <c r="B7" s="66" t="s">
        <v>8</v>
      </c>
      <c r="C7" s="150">
        <f>IF('Indicator Data'!AM9="No data","x",IF('Indicator Data'!AM9&gt;C$195,0,IF('Indicator Data'!AM9&lt;C$194,10,(C$195-'Indicator Data'!AM9)/(C$195-C$194)*10)))</f>
        <v>5.4174999999999995</v>
      </c>
      <c r="D7" s="148">
        <f t="shared" si="0"/>
        <v>5.4174999999999995</v>
      </c>
      <c r="E7" s="150" t="str">
        <f>IF('Indicator Data'!AO9="No data","x",IF('Indicator Data'!AO9&gt;E$195,0,IF('Indicator Data'!AO9&lt;E$194,10,(E$195-'Indicator Data'!AO9)/(E$195-E$194)*10)))</f>
        <v>x</v>
      </c>
      <c r="F7" s="150">
        <f>IF('Indicator Data'!AN9="No data","x",IF('Indicator Data'!AN9&gt;F$195,0,IF('Indicator Data'!AN9&lt;F$194,10,(F$195-'Indicator Data'!AN9)/(F$195-F$194)*10)))</f>
        <v>4.0374030470848083</v>
      </c>
      <c r="G7" s="148">
        <f t="shared" si="1"/>
        <v>4.0374030470848083</v>
      </c>
      <c r="H7" s="146">
        <f t="shared" si="2"/>
        <v>4.7274515235424044</v>
      </c>
      <c r="I7" s="150" t="str">
        <f>IF('Indicator Data'!AQ9="No data","x",IF('Indicator Data'!AQ9^2&gt;I$195,0,IF('Indicator Data'!AQ9^2&lt;I$194,10,(I$195-'Indicator Data'!AQ9^2)/(I$195-I$194)*10)))</f>
        <v>x</v>
      </c>
      <c r="J7" s="150" t="str">
        <f>IF(OR('Indicator Data'!AP9=0,'Indicator Data'!AP9="No data"),"x",IF('Indicator Data'!AP9&gt;J$195,0,IF('Indicator Data'!AP9&lt;J$194,10,(J$195-'Indicator Data'!AP9)/(J$195-J$194)*10)))</f>
        <v>x</v>
      </c>
      <c r="K7" s="150" t="str">
        <f>IF('Indicator Data'!AR9="No data","x",IF('Indicator Data'!AR9&gt;K$195,0,IF('Indicator Data'!AR9&lt;K$194,10,(K$195-'Indicator Data'!AR9)/(K$195-K$194)*10)))</f>
        <v>x</v>
      </c>
      <c r="L7" s="150" t="str">
        <f>IF('Indicator Data'!AS9="No data","x",IF('Indicator Data'!AS9&gt;L$195,0,IF('Indicator Data'!AS9&lt;L$194,10,(L$195-'Indicator Data'!AS9)/(L$195-L$194)*10)))</f>
        <v>x</v>
      </c>
      <c r="M7" s="148" t="str">
        <f t="shared" si="3"/>
        <v>x</v>
      </c>
      <c r="N7" s="150" t="s">
        <v>893</v>
      </c>
      <c r="O7" s="150">
        <f>IF('Indicator Data'!AU9="No data","x",IF('Indicator Data'!AU9&gt;O$195,0,IF('Indicator Data'!AU9&lt;O$194,10,(O$195-'Indicator Data'!AU9)/(O$195-O$194)*10)))</f>
        <v>0.95555555555555494</v>
      </c>
      <c r="P7" s="150">
        <f>IF('Indicator Data'!AV9="No data","x",IF('Indicator Data'!AV9&gt;P$195,0,IF('Indicator Data'!AV9&lt;P$194,10,(P$195-'Indicator Data'!AV9)/(P$195-P$194)*10)))</f>
        <v>0.41999999999999882</v>
      </c>
      <c r="Q7" s="148">
        <f t="shared" si="4"/>
        <v>0.68777777777777693</v>
      </c>
      <c r="R7" s="150" t="str">
        <f>IF('Indicator Data'!W9="No data","x",IF('Indicator Data'!W9&gt;R$195,0,IF('Indicator Data'!W9&lt;R$194,10,(R$195-'Indicator Data'!W9)/(R$195-R$194)*10)))</f>
        <v>x</v>
      </c>
      <c r="S7" s="150">
        <f>IF('Indicator Data'!X9="No data","x",IF('Indicator Data'!X9&gt;S$195,10,IF('Indicator Data'!X9&lt;S$194,0,10-(S$195-'Indicator Data'!X9)/(S$195-S$194)*10)))</f>
        <v>1.8754605762473648</v>
      </c>
      <c r="T7" s="150">
        <f>IF('Indicator Data'!AA9="No data","x",IF('Indicator Data'!AA9&gt;T$195,0,IF('Indicator Data'!AA9&lt;T$194,10,(T$195-'Indicator Data'!AA9)/(T$195-T$194)*10)))</f>
        <v>6.6799999322033896</v>
      </c>
      <c r="U7" s="148">
        <f t="shared" si="5"/>
        <v>4.2777302542253768</v>
      </c>
      <c r="V7" s="146">
        <f t="shared" si="6"/>
        <v>2.4827540160015769</v>
      </c>
      <c r="W7" s="68"/>
    </row>
    <row r="8" spans="1:23" s="43" customFormat="1" x14ac:dyDescent="0.2">
      <c r="A8" s="65" t="s">
        <v>11</v>
      </c>
      <c r="B8" s="66" t="s">
        <v>10</v>
      </c>
      <c r="C8" s="150">
        <f>IF('Indicator Data'!AM10="No data","x",IF('Indicator Data'!AM10&gt;C$195,0,IF('Indicator Data'!AM10&lt;C$194,10,(C$195-'Indicator Data'!AM10)/(C$195-C$194)*10)))</f>
        <v>3.958333333333325</v>
      </c>
      <c r="D8" s="148">
        <f t="shared" si="0"/>
        <v>3.958333333333325</v>
      </c>
      <c r="E8" s="150">
        <f>IF('Indicator Data'!AO10="No data","x",IF('Indicator Data'!AO10&gt;E$195,0,IF('Indicator Data'!AO10&lt;E$194,10,(E$195-'Indicator Data'!AO10)/(E$195-E$194)*10)))</f>
        <v>6.6000000000000005</v>
      </c>
      <c r="F8" s="150">
        <f>IF('Indicator Data'!AN10="No data","x",IF('Indicator Data'!AN10&gt;F$195,0,IF('Indicator Data'!AN10&lt;F$194,10,(F$195-'Indicator Data'!AN10)/(F$195-F$194)*10)))</f>
        <v>5.5802449584007263</v>
      </c>
      <c r="G8" s="148">
        <f t="shared" si="1"/>
        <v>6.0901224792003639</v>
      </c>
      <c r="H8" s="146">
        <f t="shared" si="2"/>
        <v>5.0242279062668445</v>
      </c>
      <c r="I8" s="150">
        <f>IF('Indicator Data'!AQ10="No data","x",IF('Indicator Data'!AQ10^2&gt;I$195,0,IF('Indicator Data'!AQ10^2&lt;I$194,10,(I$195-'Indicator Data'!AQ10^2)/(I$195-I$194)*10)))</f>
        <v>1.3164514791682411</v>
      </c>
      <c r="J8" s="150">
        <f>IF(OR('Indicator Data'!AP10=0,'Indicator Data'!AP10="No data"),"x",IF('Indicator Data'!AP10&gt;J$195,0,IF('Indicator Data'!AP10&lt;J$194,10,(J$195-'Indicator Data'!AP10)/(J$195-J$194)*10)))</f>
        <v>0.27999999999999975</v>
      </c>
      <c r="K8" s="150">
        <f>IF('Indicator Data'!AR10="No data","x",IF('Indicator Data'!AR10&gt;K$195,0,IF('Indicator Data'!AR10&lt;K$194,10,(K$195-'Indicator Data'!AR10)/(K$195-K$194)*10)))</f>
        <v>6.8000000000000007</v>
      </c>
      <c r="L8" s="150">
        <f>IF('Indicator Data'!AS10="No data","x",IF('Indicator Data'!AS10&gt;L$195,0,IF('Indicator Data'!AS10&lt;L$194,10,(L$195-'Indicator Data'!AS10)/(L$195-L$194)*10)))</f>
        <v>6.7692307692307701</v>
      </c>
      <c r="M8" s="148">
        <f t="shared" si="3"/>
        <v>3.791420562099753</v>
      </c>
      <c r="N8" s="150">
        <v>9.5302013422818792</v>
      </c>
      <c r="O8" s="150">
        <f>IF('Indicator Data'!AU10="No data","x",IF('Indicator Data'!AU10&gt;O$195,0,IF('Indicator Data'!AU10&lt;O$194,10,(O$195-'Indicator Data'!AU10)/(O$195-O$194)*10)))</f>
        <v>0.31111111111111078</v>
      </c>
      <c r="P8" s="150">
        <f>IF('Indicator Data'!AV10="No data","x",IF('Indicator Data'!AV10&gt;P$195,0,IF('Indicator Data'!AV10&lt;P$194,10,(P$195-'Indicator Data'!AV10)/(P$195-P$194)*10)))</f>
        <v>0.25999999999999945</v>
      </c>
      <c r="Q8" s="148">
        <f t="shared" si="4"/>
        <v>3.3671041511309965</v>
      </c>
      <c r="R8" s="150" t="str">
        <f>IF('Indicator Data'!W10="No data","x",IF('Indicator Data'!W10&gt;R$195,0,IF('Indicator Data'!W10&lt;R$194,10,(R$195-'Indicator Data'!W10)/(R$195-R$194)*10)))</f>
        <v>x</v>
      </c>
      <c r="S8" s="150">
        <f>IF('Indicator Data'!X10="No data","x",IF('Indicator Data'!X10&gt;S$195,10,IF('Indicator Data'!X10&lt;S$194,0,10-(S$195-'Indicator Data'!X10)/(S$195-S$194)*10)))</f>
        <v>2.5649648629655664</v>
      </c>
      <c r="T8" s="150">
        <f>IF('Indicator Data'!AA10="No data","x",IF('Indicator Data'!AA10&gt;T$195,0,IF('Indicator Data'!AA10&lt;T$194,10,(T$195-'Indicator Data'!AA10)/(T$195-T$194)*10)))</f>
        <v>4.9103730847457623</v>
      </c>
      <c r="U8" s="148">
        <f t="shared" si="5"/>
        <v>3.7376689738556643</v>
      </c>
      <c r="V8" s="146">
        <f t="shared" si="6"/>
        <v>3.6320645623621375</v>
      </c>
      <c r="W8" s="68"/>
    </row>
    <row r="9" spans="1:23" s="43" customFormat="1" x14ac:dyDescent="0.2">
      <c r="A9" s="65" t="s">
        <v>13</v>
      </c>
      <c r="B9" s="66" t="s">
        <v>12</v>
      </c>
      <c r="C9" s="150">
        <f>IF('Indicator Data'!AM11="No data","x",IF('Indicator Data'!AM11&gt;C$195,0,IF('Indicator Data'!AM11&lt;C$194,10,(C$195-'Indicator Data'!AM11)/(C$195-C$194)*10)))</f>
        <v>7.5</v>
      </c>
      <c r="D9" s="148">
        <f t="shared" si="0"/>
        <v>7.5</v>
      </c>
      <c r="E9" s="150">
        <f>IF('Indicator Data'!AO11="No data","x",IF('Indicator Data'!AO11&gt;E$195,0,IF('Indicator Data'!AO11&lt;E$194,10,(E$195-'Indicator Data'!AO11)/(E$195-E$194)*10)))</f>
        <v>6.4</v>
      </c>
      <c r="F9" s="150">
        <f>IF('Indicator Data'!AN11="No data","x",IF('Indicator Data'!AN11&gt;F$195,0,IF('Indicator Data'!AN11&lt;F$194,10,(F$195-'Indicator Data'!AN11)/(F$195-F$194)*10)))</f>
        <v>4.869093656539917</v>
      </c>
      <c r="G9" s="148">
        <f t="shared" si="1"/>
        <v>5.6345468282699587</v>
      </c>
      <c r="H9" s="146">
        <f t="shared" si="2"/>
        <v>6.5672734141349789</v>
      </c>
      <c r="I9" s="150">
        <f>IF('Indicator Data'!AQ11="No data","x",IF('Indicator Data'!AQ11^2&gt;I$195,0,IF('Indicator Data'!AQ11^2&lt;I$194,10,(I$195-'Indicator Data'!AQ11^2)/(I$195-I$194)*10)))</f>
        <v>0.69332040000000028</v>
      </c>
      <c r="J9" s="150" t="str">
        <f>IF(OR('Indicator Data'!AP11=0,'Indicator Data'!AP11="No data"),"x",IF('Indicator Data'!AP11&gt;J$195,0,IF('Indicator Data'!AP11&lt;J$194,10,(J$195-'Indicator Data'!AP11)/(J$195-J$194)*10)))</f>
        <v>x</v>
      </c>
      <c r="K9" s="150">
        <f>IF('Indicator Data'!AR11="No data","x",IF('Indicator Data'!AR11&gt;K$195,0,IF('Indicator Data'!AR11&lt;K$194,10,(K$195-'Indicator Data'!AR11)/(K$195-K$194)*10)))</f>
        <v>5.4</v>
      </c>
      <c r="L9" s="150">
        <f>IF('Indicator Data'!AS11="No data","x",IF('Indicator Data'!AS11&gt;L$195,0,IF('Indicator Data'!AS11&lt;L$194,10,(L$195-'Indicator Data'!AS11)/(L$195-L$194)*10)))</f>
        <v>5.6923076923076916</v>
      </c>
      <c r="M9" s="148">
        <f t="shared" si="3"/>
        <v>3.9285426974358977</v>
      </c>
      <c r="N9" s="150">
        <v>8.3283309938933847</v>
      </c>
      <c r="O9" s="150">
        <f>IF('Indicator Data'!AU11="No data","x",IF('Indicator Data'!AU11&gt;O$195,0,IF('Indicator Data'!AU11&lt;O$194,10,(O$195-'Indicator Data'!AU11)/(O$195-O$194)*10)))</f>
        <v>1.0555555555555556</v>
      </c>
      <c r="P9" s="150">
        <f>IF('Indicator Data'!AV11="No data","x",IF('Indicator Data'!AV11&gt;P$195,0,IF('Indicator Data'!AV11&lt;P$194,10,(P$195-'Indicator Data'!AV11)/(P$195-P$194)*10)))</f>
        <v>4.0000000000000563E-2</v>
      </c>
      <c r="Q9" s="148">
        <f t="shared" si="4"/>
        <v>3.1412955164829803</v>
      </c>
      <c r="R9" s="150">
        <f>IF('Indicator Data'!W11="No data","x",IF('Indicator Data'!W11&gt;R$195,0,IF('Indicator Data'!W11&lt;R$194,10,(R$195-'Indicator Data'!W11)/(R$195-R$194)*10)))</f>
        <v>2.875</v>
      </c>
      <c r="S9" s="150">
        <f>IF('Indicator Data'!X11="No data","x",IF('Indicator Data'!X11&gt;S$195,10,IF('Indicator Data'!X11&lt;S$194,0,10-(S$195-'Indicator Data'!X11)/(S$195-S$194)*10)))</f>
        <v>0.51093323963457493</v>
      </c>
      <c r="T9" s="150">
        <f>IF('Indicator Data'!AA11="No data","x",IF('Indicator Data'!AA11&gt;T$195,0,IF('Indicator Data'!AA11&lt;T$194,10,(T$195-'Indicator Data'!AA11)/(T$195-T$194)*10)))</f>
        <v>9.1549491186440672</v>
      </c>
      <c r="U9" s="148">
        <f t="shared" si="5"/>
        <v>4.1802941194262138</v>
      </c>
      <c r="V9" s="146">
        <f t="shared" si="6"/>
        <v>3.7500441111150309</v>
      </c>
      <c r="W9" s="68"/>
    </row>
    <row r="10" spans="1:23" s="43" customFormat="1" x14ac:dyDescent="0.2">
      <c r="A10" s="65" t="s">
        <v>15</v>
      </c>
      <c r="B10" s="66" t="s">
        <v>14</v>
      </c>
      <c r="C10" s="150">
        <f>IF('Indicator Data'!AM12="No data","x",IF('Indicator Data'!AM12&gt;C$195,0,IF('Indicator Data'!AM12&lt;C$194,10,(C$195-'Indicator Data'!AM12)/(C$195-C$194)*10)))</f>
        <v>2.3750000000000004</v>
      </c>
      <c r="D10" s="148">
        <f t="shared" si="0"/>
        <v>2.3750000000000004</v>
      </c>
      <c r="E10" s="150">
        <f>IF('Indicator Data'!AO12="No data","x",IF('Indicator Data'!AO12&gt;E$195,0,IF('Indicator Data'!AO12&lt;E$194,10,(E$195-'Indicator Data'!AO12)/(E$195-E$194)*10)))</f>
        <v>1.9</v>
      </c>
      <c r="F10" s="150">
        <f>IF('Indicator Data'!AN12="No data","x",IF('Indicator Data'!AN12&gt;F$195,0,IF('Indicator Data'!AN12&lt;F$194,10,(F$195-'Indicator Data'!AN12)/(F$195-F$194)*10)))</f>
        <v>1.7507498264312744</v>
      </c>
      <c r="G10" s="148">
        <f t="shared" si="1"/>
        <v>1.8253749132156372</v>
      </c>
      <c r="H10" s="146">
        <f t="shared" si="2"/>
        <v>2.1001874566078187</v>
      </c>
      <c r="I10" s="150" t="str">
        <f>IF('Indicator Data'!AQ12="No data","x",IF('Indicator Data'!AQ12^2&gt;I$195,0,IF('Indicator Data'!AQ12^2&lt;I$194,10,(I$195-'Indicator Data'!AQ12^2)/(I$195-I$194)*10)))</f>
        <v>x</v>
      </c>
      <c r="J10" s="150" t="str">
        <f>IF(OR('Indicator Data'!AP12=0,'Indicator Data'!AP12="No data"),"x",IF('Indicator Data'!AP12&gt;J$195,0,IF('Indicator Data'!AP12&lt;J$194,10,(J$195-'Indicator Data'!AP12)/(J$195-J$194)*10)))</f>
        <v>x</v>
      </c>
      <c r="K10" s="150">
        <f>IF('Indicator Data'!AR12="No data","x",IF('Indicator Data'!AR12&gt;K$195,0,IF('Indicator Data'!AR12&lt;K$194,10,(K$195-'Indicator Data'!AR12)/(K$195-K$194)*10)))</f>
        <v>2.1</v>
      </c>
      <c r="L10" s="150">
        <f>IF('Indicator Data'!AS12="No data","x",IF('Indicator Data'!AS12&gt;L$195,0,IF('Indicator Data'!AS12&lt;L$194,10,(L$195-'Indicator Data'!AS12)/(L$195-L$194)*10)))</f>
        <v>5.8974358974358978</v>
      </c>
      <c r="M10" s="148">
        <f t="shared" si="3"/>
        <v>3.9987179487179487</v>
      </c>
      <c r="N10" s="150">
        <v>9.3514299438676485</v>
      </c>
      <c r="O10" s="150">
        <f>IF('Indicator Data'!AU12="No data","x",IF('Indicator Data'!AU12&gt;O$195,0,IF('Indicator Data'!AU12&lt;O$194,10,(O$195-'Indicator Data'!AU12)/(O$195-O$194)*10)))</f>
        <v>0</v>
      </c>
      <c r="P10" s="150">
        <f>IF('Indicator Data'!AV12="No data","x",IF('Indicator Data'!AV12&gt;P$195,0,IF('Indicator Data'!AV12&lt;P$194,10,(P$195-'Indicator Data'!AV12)/(P$195-P$194)*10)))</f>
        <v>0</v>
      </c>
      <c r="Q10" s="148">
        <f t="shared" si="4"/>
        <v>3.1171433146225493</v>
      </c>
      <c r="R10" s="150">
        <f>IF('Indicator Data'!W12="No data","x",IF('Indicator Data'!W12&gt;R$195,0,IF('Indicator Data'!W12&lt;R$194,10,(R$195-'Indicator Data'!W12)/(R$195-R$194)*10)))</f>
        <v>0.375</v>
      </c>
      <c r="S10" s="150">
        <f>IF('Indicator Data'!X12="No data","x",IF('Indicator Data'!X12&gt;S$195,10,IF('Indicator Data'!X12&lt;S$194,0,10-(S$195-'Indicator Data'!X12)/(S$195-S$194)*10)))</f>
        <v>0.70677200281096297</v>
      </c>
      <c r="T10" s="150">
        <f>IF('Indicator Data'!AA12="No data","x",IF('Indicator Data'!AA12&gt;T$195,0,IF('Indicator Data'!AA12&lt;T$194,10,(T$195-'Indicator Data'!AA12)/(T$195-T$194)*10)))</f>
        <v>0</v>
      </c>
      <c r="U10" s="148">
        <f t="shared" si="5"/>
        <v>0.36059066760365432</v>
      </c>
      <c r="V10" s="146">
        <f t="shared" si="6"/>
        <v>2.4921506436480509</v>
      </c>
      <c r="W10" s="68"/>
    </row>
    <row r="11" spans="1:23" s="43" customFormat="1" x14ac:dyDescent="0.2">
      <c r="A11" s="65" t="s">
        <v>17</v>
      </c>
      <c r="B11" s="66" t="s">
        <v>16</v>
      </c>
      <c r="C11" s="150" t="str">
        <f>IF('Indicator Data'!AM13="No data","x",IF('Indicator Data'!AM13&gt;C$195,0,IF('Indicator Data'!AM13&lt;C$194,10,(C$195-'Indicator Data'!AM13)/(C$195-C$194)*10)))</f>
        <v>x</v>
      </c>
      <c r="D11" s="148" t="str">
        <f t="shared" si="0"/>
        <v>x</v>
      </c>
      <c r="E11" s="150">
        <f>IF('Indicator Data'!AO13="No data","x",IF('Indicator Data'!AO13&gt;E$195,0,IF('Indicator Data'!AO13&lt;E$194,10,(E$195-'Indicator Data'!AO13)/(E$195-E$194)*10)))</f>
        <v>3.1</v>
      </c>
      <c r="F11" s="150">
        <f>IF('Indicator Data'!AN13="No data","x",IF('Indicator Data'!AN13&gt;F$195,0,IF('Indicator Data'!AN13&lt;F$194,10,(F$195-'Indicator Data'!AN13)/(F$195-F$194)*10)))</f>
        <v>1.8672351837158203</v>
      </c>
      <c r="G11" s="148">
        <f t="shared" si="1"/>
        <v>2.48361759185791</v>
      </c>
      <c r="H11" s="146">
        <f t="shared" si="2"/>
        <v>2.48361759185791</v>
      </c>
      <c r="I11" s="150" t="str">
        <f>IF('Indicator Data'!AQ13="No data","x",IF('Indicator Data'!AQ13^2&gt;I$195,0,IF('Indicator Data'!AQ13^2&lt;I$194,10,(I$195-'Indicator Data'!AQ13^2)/(I$195-I$194)*10)))</f>
        <v>x</v>
      </c>
      <c r="J11" s="150" t="str">
        <f>IF(OR('Indicator Data'!AP13=0,'Indicator Data'!AP13="No data"),"x",IF('Indicator Data'!AP13&gt;J$195,0,IF('Indicator Data'!AP13&lt;J$194,10,(J$195-'Indicator Data'!AP13)/(J$195-J$194)*10)))</f>
        <v>x</v>
      </c>
      <c r="K11" s="150">
        <f>IF('Indicator Data'!AR13="No data","x",IF('Indicator Data'!AR13&gt;K$195,0,IF('Indicator Data'!AR13&lt;K$194,10,(K$195-'Indicator Data'!AR13)/(K$195-K$194)*10)))</f>
        <v>2.7</v>
      </c>
      <c r="L11" s="150">
        <f>IF('Indicator Data'!AS13="No data","x",IF('Indicator Data'!AS13&gt;L$195,0,IF('Indicator Data'!AS13&lt;L$194,10,(L$195-'Indicator Data'!AS13)/(L$195-L$194)*10)))</f>
        <v>5.4358974358974352</v>
      </c>
      <c r="M11" s="148">
        <f t="shared" si="3"/>
        <v>4.0679487179487177</v>
      </c>
      <c r="N11" s="150">
        <v>1.2482565299604769</v>
      </c>
      <c r="O11" s="150">
        <f>IF('Indicator Data'!AU13="No data","x",IF('Indicator Data'!AU13&gt;O$195,0,IF('Indicator Data'!AU13&lt;O$194,10,(O$195-'Indicator Data'!AU13)/(O$195-O$194)*10)))</f>
        <v>0</v>
      </c>
      <c r="P11" s="150">
        <f>IF('Indicator Data'!AV13="No data","x",IF('Indicator Data'!AV13&gt;P$195,0,IF('Indicator Data'!AV13&lt;P$194,10,(P$195-'Indicator Data'!AV13)/(P$195-P$194)*10)))</f>
        <v>0</v>
      </c>
      <c r="Q11" s="148">
        <f t="shared" si="4"/>
        <v>0.41608550998682564</v>
      </c>
      <c r="R11" s="150">
        <f>IF('Indicator Data'!W13="No data","x",IF('Indicator Data'!W13&gt;R$195,0,IF('Indicator Data'!W13&lt;R$194,10,(R$195-'Indicator Data'!W13)/(R$195-R$194)*10)))</f>
        <v>0</v>
      </c>
      <c r="S11" s="150">
        <f>IF('Indicator Data'!X13="No data","x",IF('Indicator Data'!X13&gt;S$195,10,IF('Indicator Data'!X13&lt;S$194,0,10-(S$195-'Indicator Data'!X13)/(S$195-S$194)*10)))</f>
        <v>0.58060643710470927</v>
      </c>
      <c r="T11" s="150">
        <f>IF('Indicator Data'!AA13="No data","x",IF('Indicator Data'!AA13&gt;T$195,0,IF('Indicator Data'!AA13&lt;T$194,10,(T$195-'Indicator Data'!AA13)/(T$195-T$194)*10)))</f>
        <v>0</v>
      </c>
      <c r="U11" s="148">
        <f t="shared" si="5"/>
        <v>0.19353547903490309</v>
      </c>
      <c r="V11" s="146">
        <f t="shared" si="6"/>
        <v>1.5591899023234823</v>
      </c>
      <c r="W11" s="68"/>
    </row>
    <row r="12" spans="1:23" s="43" customFormat="1" x14ac:dyDescent="0.2">
      <c r="A12" s="65" t="s">
        <v>19</v>
      </c>
      <c r="B12" s="66" t="s">
        <v>18</v>
      </c>
      <c r="C12" s="150" t="str">
        <f>IF('Indicator Data'!AM14="No data","x",IF('Indicator Data'!AM14&gt;C$195,0,IF('Indicator Data'!AM14&lt;C$194,10,(C$195-'Indicator Data'!AM14)/(C$195-C$194)*10)))</f>
        <v>x</v>
      </c>
      <c r="D12" s="148" t="str">
        <f t="shared" si="0"/>
        <v>x</v>
      </c>
      <c r="E12" s="150">
        <f>IF('Indicator Data'!AO14="No data","x",IF('Indicator Data'!AO14&gt;E$195,0,IF('Indicator Data'!AO14&lt;E$194,10,(E$195-'Indicator Data'!AO14)/(E$195-E$194)*10)))</f>
        <v>7.1999999999999993</v>
      </c>
      <c r="F12" s="150">
        <f>IF('Indicator Data'!AN14="No data","x",IF('Indicator Data'!AN14&gt;F$195,0,IF('Indicator Data'!AN14&lt;F$194,10,(F$195-'Indicator Data'!AN14)/(F$195-F$194)*10)))</f>
        <v>5.9102675318717957</v>
      </c>
      <c r="G12" s="148">
        <f t="shared" si="1"/>
        <v>6.5551337659358975</v>
      </c>
      <c r="H12" s="146">
        <f t="shared" si="2"/>
        <v>6.5551337659358975</v>
      </c>
      <c r="I12" s="150">
        <f>IF('Indicator Data'!AQ14="No data","x",IF('Indicator Data'!AQ14^2&gt;I$195,0,IF('Indicator Data'!AQ14^2&lt;I$194,10,(I$195-'Indicator Data'!AQ14^2)/(I$195-I$194)*10)))</f>
        <v>0.39654988574241817</v>
      </c>
      <c r="J12" s="150" t="str">
        <f>IF(OR('Indicator Data'!AP14=0,'Indicator Data'!AP14="No data"),"x",IF('Indicator Data'!AP14&gt;J$195,0,IF('Indicator Data'!AP14&lt;J$194,10,(J$195-'Indicator Data'!AP14)/(J$195-J$194)*10)))</f>
        <v>x</v>
      </c>
      <c r="K12" s="150">
        <f>IF('Indicator Data'!AR14="No data","x",IF('Indicator Data'!AR14&gt;K$195,0,IF('Indicator Data'!AR14&lt;K$194,10,(K$195-'Indicator Data'!AR14)/(K$195-K$194)*10)))</f>
        <v>7.7</v>
      </c>
      <c r="L12" s="150">
        <f>IF('Indicator Data'!AS14="No data","x",IF('Indicator Data'!AS14&gt;L$195,0,IF('Indicator Data'!AS14&lt;L$194,10,(L$195-'Indicator Data'!AS14)/(L$195-L$194)*10)))</f>
        <v>5.5384615384615383</v>
      </c>
      <c r="M12" s="148">
        <f t="shared" si="3"/>
        <v>4.5450038080679853</v>
      </c>
      <c r="N12" s="150">
        <v>5.9731543624161079</v>
      </c>
      <c r="O12" s="150">
        <f>IF('Indicator Data'!AU14="No data","x",IF('Indicator Data'!AU14&gt;O$195,0,IF('Indicator Data'!AU14&lt;O$194,10,(O$195-'Indicator Data'!AU14)/(O$195-O$194)*10)))</f>
        <v>2</v>
      </c>
      <c r="P12" s="150">
        <f>IF('Indicator Data'!AV14="No data","x",IF('Indicator Data'!AV14&gt;P$195,0,IF('Indicator Data'!AV14&lt;P$194,10,(P$195-'Indicator Data'!AV14)/(P$195-P$194)*10)))</f>
        <v>3.9599999999999995</v>
      </c>
      <c r="Q12" s="148">
        <f t="shared" si="4"/>
        <v>3.9777181208053691</v>
      </c>
      <c r="R12" s="150">
        <f>IF('Indicator Data'!W14="No data","x",IF('Indicator Data'!W14&gt;R$195,0,IF('Indicator Data'!W14&lt;R$194,10,(R$195-'Indicator Data'!W14)/(R$195-R$194)*10)))</f>
        <v>1.5500000000000007</v>
      </c>
      <c r="S12" s="150">
        <f>IF('Indicator Data'!X14="No data","x",IF('Indicator Data'!X14&gt;S$195,10,IF('Indicator Data'!X14&lt;S$194,0,10-(S$195-'Indicator Data'!X14)/(S$195-S$194)*10)))</f>
        <v>0.54865720309205912</v>
      </c>
      <c r="T12" s="150">
        <f>IF('Indicator Data'!AA14="No data","x",IF('Indicator Data'!AA14&gt;T$195,0,IF('Indicator Data'!AA14&lt;T$194,10,(T$195-'Indicator Data'!AA14)/(T$195-T$194)*10)))</f>
        <v>8.2293897627118646</v>
      </c>
      <c r="U12" s="148">
        <f t="shared" si="5"/>
        <v>3.4426823219346416</v>
      </c>
      <c r="V12" s="146">
        <f t="shared" si="6"/>
        <v>3.9884680836026654</v>
      </c>
      <c r="W12" s="68"/>
    </row>
    <row r="13" spans="1:23" s="43" customFormat="1" x14ac:dyDescent="0.2">
      <c r="A13" s="65" t="s">
        <v>21</v>
      </c>
      <c r="B13" s="66" t="s">
        <v>20</v>
      </c>
      <c r="C13" s="150" t="str">
        <f>IF('Indicator Data'!AM15="No data","x",IF('Indicator Data'!AM15&gt;C$195,0,IF('Indicator Data'!AM15&lt;C$194,10,(C$195-'Indicator Data'!AM15)/(C$195-C$194)*10)))</f>
        <v>x</v>
      </c>
      <c r="D13" s="148" t="str">
        <f t="shared" si="0"/>
        <v>x</v>
      </c>
      <c r="E13" s="150">
        <f>IF('Indicator Data'!AO15="No data","x",IF('Indicator Data'!AO15&gt;E$195,0,IF('Indicator Data'!AO15&lt;E$194,10,(E$195-'Indicator Data'!AO15)/(E$195-E$194)*10)))</f>
        <v>2.9</v>
      </c>
      <c r="F13" s="150">
        <f>IF('Indicator Data'!AN15="No data","x",IF('Indicator Data'!AN15&gt;F$195,0,IF('Indicator Data'!AN15&lt;F$194,10,(F$195-'Indicator Data'!AN15)/(F$195-F$194)*10)))</f>
        <v>3.2753044366836548</v>
      </c>
      <c r="G13" s="148">
        <f t="shared" si="1"/>
        <v>3.0876522183418276</v>
      </c>
      <c r="H13" s="146">
        <f t="shared" si="2"/>
        <v>3.0876522183418276</v>
      </c>
      <c r="I13" s="150" t="str">
        <f>IF('Indicator Data'!AQ15="No data","x",IF('Indicator Data'!AQ15^2&gt;I$195,0,IF('Indicator Data'!AQ15^2&lt;I$194,10,(I$195-'Indicator Data'!AQ15^2)/(I$195-I$194)*10)))</f>
        <v>x</v>
      </c>
      <c r="J13" s="150" t="str">
        <f>IF(OR('Indicator Data'!AP15=0,'Indicator Data'!AP15="No data"),"x",IF('Indicator Data'!AP15&gt;J$195,0,IF('Indicator Data'!AP15&lt;J$194,10,(J$195-'Indicator Data'!AP15)/(J$195-J$194)*10)))</f>
        <v>x</v>
      </c>
      <c r="K13" s="150" t="str">
        <f>IF('Indicator Data'!AR15="No data","x",IF('Indicator Data'!AR15&gt;K$195,0,IF('Indicator Data'!AR15&lt;K$194,10,(K$195-'Indicator Data'!AR15)/(K$195-K$194)*10)))</f>
        <v>x</v>
      </c>
      <c r="L13" s="150" t="str">
        <f>IF('Indicator Data'!AS15="No data","x",IF('Indicator Data'!AS15&gt;L$195,0,IF('Indicator Data'!AS15&lt;L$194,10,(L$195-'Indicator Data'!AS15)/(L$195-L$194)*10)))</f>
        <v>x</v>
      </c>
      <c r="M13" s="148" t="str">
        <f t="shared" si="3"/>
        <v>x</v>
      </c>
      <c r="N13" s="150">
        <v>8.7919463248322138</v>
      </c>
      <c r="O13" s="150">
        <f>IF('Indicator Data'!AU15="No data","x",IF('Indicator Data'!AU15&gt;O$195,0,IF('Indicator Data'!AU15&lt;O$194,10,(O$195-'Indicator Data'!AU15)/(O$195-O$194)*10)))</f>
        <v>0.88888888888888895</v>
      </c>
      <c r="P13" s="150">
        <f>IF('Indicator Data'!AV15="No data","x",IF('Indicator Data'!AV15&gt;P$195,0,IF('Indicator Data'!AV15&lt;P$194,10,(P$195-'Indicator Data'!AV15)/(P$195-P$194)*10)))</f>
        <v>0.3199999999999989</v>
      </c>
      <c r="Q13" s="148">
        <f t="shared" si="4"/>
        <v>3.333611737907034</v>
      </c>
      <c r="R13" s="150">
        <f>IF('Indicator Data'!W15="No data","x",IF('Indicator Data'!W15&gt;R$195,0,IF('Indicator Data'!W15&lt;R$194,10,(R$195-'Indicator Data'!W15)/(R$195-R$194)*10)))</f>
        <v>2.95</v>
      </c>
      <c r="S13" s="150">
        <f>IF('Indicator Data'!X15="No data","x",IF('Indicator Data'!X15&gt;S$195,10,IF('Indicator Data'!X15&lt;S$194,0,10-(S$195-'Indicator Data'!X15)/(S$195-S$194)*10)))</f>
        <v>0.59575679550246008</v>
      </c>
      <c r="T13" s="150">
        <f>IF('Indicator Data'!AA15="No data","x",IF('Indicator Data'!AA15&gt;T$195,0,IF('Indicator Data'!AA15&lt;T$194,10,(T$195-'Indicator Data'!AA15)/(T$195-T$194)*10)))</f>
        <v>2.1113223389830513</v>
      </c>
      <c r="U13" s="148">
        <f t="shared" si="5"/>
        <v>1.8856930448285041</v>
      </c>
      <c r="V13" s="146">
        <f t="shared" si="6"/>
        <v>2.6096523913677689</v>
      </c>
      <c r="W13" s="68"/>
    </row>
    <row r="14" spans="1:23" s="43" customFormat="1" x14ac:dyDescent="0.2">
      <c r="A14" s="65" t="s">
        <v>23</v>
      </c>
      <c r="B14" s="66" t="s">
        <v>22</v>
      </c>
      <c r="C14" s="150">
        <f>IF('Indicator Data'!AM16="No data","x",IF('Indicator Data'!AM16&gt;C$195,0,IF('Indicator Data'!AM16&lt;C$194,10,(C$195-'Indicator Data'!AM16)/(C$195-C$194)*10)))</f>
        <v>3.7916666666666754</v>
      </c>
      <c r="D14" s="148">
        <f t="shared" si="0"/>
        <v>3.7916666666666754</v>
      </c>
      <c r="E14" s="150">
        <f>IF('Indicator Data'!AO16="No data","x",IF('Indicator Data'!AO16&gt;E$195,0,IF('Indicator Data'!AO16&lt;E$194,10,(E$195-'Indicator Data'!AO16)/(E$195-E$194)*10)))</f>
        <v>5.2</v>
      </c>
      <c r="F14" s="150">
        <f>IF('Indicator Data'!AN16="No data","x",IF('Indicator Data'!AN16&gt;F$195,0,IF('Indicator Data'!AN16&lt;F$194,10,(F$195-'Indicator Data'!AN16)/(F$195-F$194)*10)))</f>
        <v>3.8318947553634644</v>
      </c>
      <c r="G14" s="148">
        <f t="shared" si="1"/>
        <v>4.5159473776817318</v>
      </c>
      <c r="H14" s="146">
        <f t="shared" si="2"/>
        <v>4.1538070221742034</v>
      </c>
      <c r="I14" s="150">
        <f>IF('Indicator Data'!AQ16="No data","x",IF('Indicator Data'!AQ16^2&gt;I$195,0,IF('Indicator Data'!AQ16^2&lt;I$194,10,(I$195-'Indicator Data'!AQ16^2)/(I$195-I$194)*10)))</f>
        <v>8.3200863320399989</v>
      </c>
      <c r="J14" s="150">
        <f>IF(OR('Indicator Data'!AP16=0,'Indicator Data'!AP16="No data"),"x",IF('Indicator Data'!AP16&gt;J$195,0,IF('Indicator Data'!AP16&lt;J$194,10,(J$195-'Indicator Data'!AP16)/(J$195-J$194)*10)))</f>
        <v>5.9999999999999429E-2</v>
      </c>
      <c r="K14" s="150">
        <f>IF('Indicator Data'!AR16="No data","x",IF('Indicator Data'!AR16&gt;K$195,0,IF('Indicator Data'!AR16&lt;K$194,10,(K$195-'Indicator Data'!AR16)/(K$195-K$194)*10)))</f>
        <v>1.5</v>
      </c>
      <c r="L14" s="150">
        <f>IF('Indicator Data'!AS16="No data","x",IF('Indicator Data'!AS16&gt;L$195,0,IF('Indicator Data'!AS16&lt;L$194,10,(L$195-'Indicator Data'!AS16)/(L$195-L$194)*10)))</f>
        <v>5.333333333333333</v>
      </c>
      <c r="M14" s="148">
        <f t="shared" si="3"/>
        <v>3.8033549163433324</v>
      </c>
      <c r="N14" s="150">
        <v>0</v>
      </c>
      <c r="O14" s="150">
        <f>IF('Indicator Data'!AU16="No data","x",IF('Indicator Data'!AU16&gt;O$195,0,IF('Indicator Data'!AU16&lt;O$194,10,(O$195-'Indicator Data'!AU16)/(O$195-O$194)*10)))</f>
        <v>8.8888888888888573E-2</v>
      </c>
      <c r="P14" s="150">
        <f>IF('Indicator Data'!AV16="No data","x",IF('Indicator Data'!AV16&gt;P$195,0,IF('Indicator Data'!AV16&lt;P$194,10,(P$195-'Indicator Data'!AV16)/(P$195-P$194)*10)))</f>
        <v>0</v>
      </c>
      <c r="Q14" s="148">
        <f t="shared" si="4"/>
        <v>2.9629629629629523E-2</v>
      </c>
      <c r="R14" s="150">
        <f>IF('Indicator Data'!W16="No data","x",IF('Indicator Data'!W16&gt;R$195,0,IF('Indicator Data'!W16&lt;R$194,10,(R$195-'Indicator Data'!W16)/(R$195-R$194)*10)))</f>
        <v>6.2750000000000004</v>
      </c>
      <c r="S14" s="150">
        <f>IF('Indicator Data'!X16="No data","x",IF('Indicator Data'!X16&gt;S$195,10,IF('Indicator Data'!X16&lt;S$194,0,10-(S$195-'Indicator Data'!X16)/(S$195-S$194)*10)))</f>
        <v>1.7536150386507394</v>
      </c>
      <c r="T14" s="150">
        <f>IF('Indicator Data'!AA16="No data","x",IF('Indicator Data'!AA16&gt;T$195,0,IF('Indicator Data'!AA16&lt;T$194,10,(T$195-'Indicator Data'!AA16)/(T$195-T$194)*10)))</f>
        <v>6.8787456949152546</v>
      </c>
      <c r="U14" s="148">
        <f t="shared" si="5"/>
        <v>4.9691202445219984</v>
      </c>
      <c r="V14" s="146">
        <f t="shared" si="6"/>
        <v>2.9340349301649868</v>
      </c>
      <c r="W14" s="68"/>
    </row>
    <row r="15" spans="1:23" s="43" customFormat="1" x14ac:dyDescent="0.2">
      <c r="A15" s="65" t="s">
        <v>25</v>
      </c>
      <c r="B15" s="66" t="s">
        <v>24</v>
      </c>
      <c r="C15" s="150">
        <f>IF('Indicator Data'!AM17="No data","x",IF('Indicator Data'!AM17&gt;C$195,0,IF('Indicator Data'!AM17&lt;C$194,10,(C$195-'Indicator Data'!AM17)/(C$195-C$194)*10)))</f>
        <v>3.208333333333325</v>
      </c>
      <c r="D15" s="148">
        <f t="shared" si="0"/>
        <v>3.208333333333325</v>
      </c>
      <c r="E15" s="150">
        <f>IF('Indicator Data'!AO17="No data","x",IF('Indicator Data'!AO17&gt;E$195,0,IF('Indicator Data'!AO17&lt;E$194,10,(E$195-'Indicator Data'!AO17)/(E$195-E$194)*10)))</f>
        <v>7.3</v>
      </c>
      <c r="F15" s="150">
        <f>IF('Indicator Data'!AN17="No data","x",IF('Indicator Data'!AN17&gt;F$195,0,IF('Indicator Data'!AN17&lt;F$194,10,(F$195-'Indicator Data'!AN17)/(F$195-F$194)*10)))</f>
        <v>6.6397062540054321</v>
      </c>
      <c r="G15" s="148">
        <f t="shared" si="1"/>
        <v>6.9698531270027164</v>
      </c>
      <c r="H15" s="146">
        <f t="shared" si="2"/>
        <v>5.0890932301680207</v>
      </c>
      <c r="I15" s="150" t="str">
        <f>IF('Indicator Data'!AQ17="No data","x",IF('Indicator Data'!AQ17^2&gt;I$195,0,IF('Indicator Data'!AQ17^2&lt;I$194,10,(I$195-'Indicator Data'!AQ17^2)/(I$195-I$194)*10)))</f>
        <v>x</v>
      </c>
      <c r="J15" s="150">
        <f>IF(OR('Indicator Data'!AP17=0,'Indicator Data'!AP17="No data"),"x",IF('Indicator Data'!AP17&gt;J$195,0,IF('Indicator Data'!AP17&lt;J$194,10,(J$195-'Indicator Data'!AP17)/(J$195-J$194)*10)))</f>
        <v>5.3500000000000005</v>
      </c>
      <c r="K15" s="150">
        <f>IF('Indicator Data'!AR17="No data","x",IF('Indicator Data'!AR17&gt;K$195,0,IF('Indicator Data'!AR17&lt;K$194,10,(K$195-'Indicator Data'!AR17)/(K$195-K$194)*10)))</f>
        <v>9.3000000000000007</v>
      </c>
      <c r="L15" s="150">
        <f>IF('Indicator Data'!AS17="No data","x",IF('Indicator Data'!AS17&gt;L$195,0,IF('Indicator Data'!AS17&lt;L$194,10,(L$195-'Indicator Data'!AS17)/(L$195-L$194)*10)))</f>
        <v>5.8461538461538467</v>
      </c>
      <c r="M15" s="148">
        <f t="shared" si="3"/>
        <v>6.8320512820512826</v>
      </c>
      <c r="N15" s="150">
        <v>9.075829604772558</v>
      </c>
      <c r="O15" s="150">
        <f>IF('Indicator Data'!AU17="No data","x",IF('Indicator Data'!AU17&gt;O$195,0,IF('Indicator Data'!AU17&lt;O$194,10,(O$195-'Indicator Data'!AU17)/(O$195-O$194)*10)))</f>
        <v>4.7777777777777777</v>
      </c>
      <c r="P15" s="150">
        <f>IF('Indicator Data'!AV17="No data","x",IF('Indicator Data'!AV17&gt;P$195,0,IF('Indicator Data'!AV17&lt;P$194,10,(P$195-'Indicator Data'!AV17)/(P$195-P$194)*10)))</f>
        <v>3.0400000000000005</v>
      </c>
      <c r="Q15" s="148">
        <f t="shared" si="4"/>
        <v>5.6312024608501119</v>
      </c>
      <c r="R15" s="150">
        <f>IF('Indicator Data'!W17="No data","x",IF('Indicator Data'!W17&gt;R$195,0,IF('Indicator Data'!W17&lt;R$194,10,(R$195-'Indicator Data'!W17)/(R$195-R$194)*10)))</f>
        <v>9.1</v>
      </c>
      <c r="S15" s="150">
        <f>IF('Indicator Data'!X17="No data","x",IF('Indicator Data'!X17&gt;S$195,10,IF('Indicator Data'!X17&lt;S$194,0,10-(S$195-'Indicator Data'!X17)/(S$195-S$194)*10)))</f>
        <v>4.1053267744202397</v>
      </c>
      <c r="T15" s="150">
        <f>IF('Indicator Data'!AA17="No data","x",IF('Indicator Data'!AA17&gt;T$195,0,IF('Indicator Data'!AA17&lt;T$194,10,(T$195-'Indicator Data'!AA17)/(T$195-T$194)*10)))</f>
        <v>9.9397966101694912</v>
      </c>
      <c r="U15" s="148">
        <f t="shared" si="5"/>
        <v>7.7150411281965772</v>
      </c>
      <c r="V15" s="146">
        <f t="shared" si="6"/>
        <v>6.7260982903659903</v>
      </c>
      <c r="W15" s="68"/>
    </row>
    <row r="16" spans="1:23" s="43" customFormat="1" x14ac:dyDescent="0.2">
      <c r="A16" s="65" t="s">
        <v>27</v>
      </c>
      <c r="B16" s="66" t="s">
        <v>26</v>
      </c>
      <c r="C16" s="150">
        <f>IF('Indicator Data'!AM18="No data","x",IF('Indicator Data'!AM18&gt;C$195,0,IF('Indicator Data'!AM18&lt;C$194,10,(C$195-'Indicator Data'!AM18)/(C$195-C$194)*10)))</f>
        <v>2.75</v>
      </c>
      <c r="D16" s="148">
        <f t="shared" si="0"/>
        <v>2.75</v>
      </c>
      <c r="E16" s="150">
        <f>IF('Indicator Data'!AO18="No data","x",IF('Indicator Data'!AO18&gt;E$195,0,IF('Indicator Data'!AO18&lt;E$194,10,(E$195-'Indicator Data'!AO18)/(E$195-E$194)*10)))</f>
        <v>2.5</v>
      </c>
      <c r="F16" s="150">
        <f>IF('Indicator Data'!AN18="No data","x",IF('Indicator Data'!AN18&gt;F$195,0,IF('Indicator Data'!AN18&lt;F$194,10,(F$195-'Indicator Data'!AN18)/(F$195-F$194)*10)))</f>
        <v>2.3098597526550293</v>
      </c>
      <c r="G16" s="148">
        <f t="shared" si="1"/>
        <v>2.4049298763275146</v>
      </c>
      <c r="H16" s="146">
        <f t="shared" si="2"/>
        <v>2.5774649381637573</v>
      </c>
      <c r="I16" s="150" t="str">
        <f>IF('Indicator Data'!AQ18="No data","x",IF('Indicator Data'!AQ18^2&gt;I$195,0,IF('Indicator Data'!AQ18^2&lt;I$194,10,(I$195-'Indicator Data'!AQ18^2)/(I$195-I$194)*10)))</f>
        <v>x</v>
      </c>
      <c r="J16" s="150" t="str">
        <f>IF(OR('Indicator Data'!AP18=0,'Indicator Data'!AP18="No data"),"x",IF('Indicator Data'!AP18&gt;J$195,0,IF('Indicator Data'!AP18&lt;J$194,10,(J$195-'Indicator Data'!AP18)/(J$195-J$194)*10)))</f>
        <v>x</v>
      </c>
      <c r="K16" s="150" t="str">
        <f>IF('Indicator Data'!AR18="No data","x",IF('Indicator Data'!AR18&gt;K$195,0,IF('Indicator Data'!AR18&lt;K$194,10,(K$195-'Indicator Data'!AR18)/(K$195-K$194)*10)))</f>
        <v>x</v>
      </c>
      <c r="L16" s="150" t="str">
        <f>IF('Indicator Data'!AS18="No data","x",IF('Indicator Data'!AS18&gt;L$195,0,IF('Indicator Data'!AS18&lt;L$194,10,(L$195-'Indicator Data'!AS18)/(L$195-L$194)*10)))</f>
        <v>x</v>
      </c>
      <c r="M16" s="148" t="str">
        <f t="shared" si="3"/>
        <v>x</v>
      </c>
      <c r="N16" s="150">
        <v>0</v>
      </c>
      <c r="O16" s="150">
        <f>IF('Indicator Data'!AU18="No data","x",IF('Indicator Data'!AU18&gt;O$195,0,IF('Indicator Data'!AU18&lt;O$194,10,(O$195-'Indicator Data'!AU18)/(O$195-O$194)*10)))</f>
        <v>0.9333333333333339</v>
      </c>
      <c r="P16" s="150">
        <f>IF('Indicator Data'!AV18="No data","x",IF('Indicator Data'!AV18&gt;P$195,0,IF('Indicator Data'!AV18&lt;P$194,10,(P$195-'Indicator Data'!AV18)/(P$195-P$194)*10)))</f>
        <v>4.0000000000000563E-2</v>
      </c>
      <c r="Q16" s="148">
        <f t="shared" si="4"/>
        <v>0.32444444444444481</v>
      </c>
      <c r="R16" s="150">
        <f>IF('Indicator Data'!W18="No data","x",IF('Indicator Data'!W18&gt;R$195,0,IF('Indicator Data'!W18&lt;R$194,10,(R$195-'Indicator Data'!W18)/(R$195-R$194)*10)))</f>
        <v>5.4749999999999996</v>
      </c>
      <c r="S16" s="150">
        <f>IF('Indicator Data'!X18="No data","x",IF('Indicator Data'!X18&gt;S$195,10,IF('Indicator Data'!X18&lt;S$194,0,10-(S$195-'Indicator Data'!X18)/(S$195-S$194)*10)))</f>
        <v>2.1607534785664093</v>
      </c>
      <c r="T16" s="150">
        <f>IF('Indicator Data'!AA18="No data","x",IF('Indicator Data'!AA18&gt;T$195,0,IF('Indicator Data'!AA18&lt;T$194,10,(T$195-'Indicator Data'!AA18)/(T$195-T$194)*10)))</f>
        <v>5.7385423728813558</v>
      </c>
      <c r="U16" s="148">
        <f t="shared" si="5"/>
        <v>4.4580986171492549</v>
      </c>
      <c r="V16" s="146">
        <f t="shared" si="6"/>
        <v>2.3912715307968497</v>
      </c>
      <c r="W16" s="68"/>
    </row>
    <row r="17" spans="1:23" s="43" customFormat="1" x14ac:dyDescent="0.2">
      <c r="A17" s="65" t="s">
        <v>29</v>
      </c>
      <c r="B17" s="66" t="s">
        <v>28</v>
      </c>
      <c r="C17" s="150">
        <f>IF('Indicator Data'!AM19="No data","x",IF('Indicator Data'!AM19&gt;C$195,0,IF('Indicator Data'!AM19&lt;C$194,10,(C$195-'Indicator Data'!AM19)/(C$195-C$194)*10)))</f>
        <v>3.041666666666675</v>
      </c>
      <c r="D17" s="148">
        <f t="shared" si="0"/>
        <v>3.041666666666675</v>
      </c>
      <c r="E17" s="150">
        <f>IF('Indicator Data'!AO19="No data","x",IF('Indicator Data'!AO19&gt;E$195,0,IF('Indicator Data'!AO19&lt;E$194,10,(E$195-'Indicator Data'!AO19)/(E$195-E$194)*10)))</f>
        <v>7.1</v>
      </c>
      <c r="F17" s="150">
        <f>IF('Indicator Data'!AN19="No data","x",IF('Indicator Data'!AN19&gt;F$195,0,IF('Indicator Data'!AN19&lt;F$194,10,(F$195-'Indicator Data'!AN19)/(F$195-F$194)*10)))</f>
        <v>6.8865923881530762</v>
      </c>
      <c r="G17" s="148">
        <f t="shared" si="1"/>
        <v>6.9932961940765379</v>
      </c>
      <c r="H17" s="146">
        <f t="shared" si="2"/>
        <v>5.0174814303716069</v>
      </c>
      <c r="I17" s="150">
        <f>IF('Indicator Data'!AQ19="No data","x",IF('Indicator Data'!AQ19^2&gt;I$195,0,IF('Indicator Data'!AQ19^2&lt;I$194,10,(I$195-'Indicator Data'!AQ19^2)/(I$195-I$194)*10)))</f>
        <v>0.30950809711824118</v>
      </c>
      <c r="J17" s="150" t="str">
        <f>IF(OR('Indicator Data'!AP19=0,'Indicator Data'!AP19="No data"),"x",IF('Indicator Data'!AP19&gt;J$195,0,IF('Indicator Data'!AP19&lt;J$194,10,(J$195-'Indicator Data'!AP19)/(J$195-J$194)*10)))</f>
        <v>x</v>
      </c>
      <c r="K17" s="150">
        <f>IF('Indicator Data'!AR19="No data","x",IF('Indicator Data'!AR19&gt;K$195,0,IF('Indicator Data'!AR19&lt;K$194,10,(K$195-'Indicator Data'!AR19)/(K$195-K$194)*10)))</f>
        <v>6.8000000000000007</v>
      </c>
      <c r="L17" s="150">
        <f>IF('Indicator Data'!AS19="No data","x",IF('Indicator Data'!AS19&gt;L$195,0,IF('Indicator Data'!AS19&lt;L$194,10,(L$195-'Indicator Data'!AS19)/(L$195-L$194)*10)))</f>
        <v>6.9743589743589745</v>
      </c>
      <c r="M17" s="148">
        <f t="shared" si="3"/>
        <v>4.6946223571590719</v>
      </c>
      <c r="N17" s="150">
        <v>7.2741849969611145</v>
      </c>
      <c r="O17" s="150">
        <f>IF('Indicator Data'!AU19="No data","x",IF('Indicator Data'!AU19&gt;O$195,0,IF('Indicator Data'!AU19&lt;O$194,10,(O$195-'Indicator Data'!AU19)/(O$195-O$194)*10)))</f>
        <v>0.63333333333333364</v>
      </c>
      <c r="P17" s="150">
        <f>IF('Indicator Data'!AV19="No data","x",IF('Indicator Data'!AV19&gt;P$195,0,IF('Indicator Data'!AV19&lt;P$194,10,(P$195-'Indicator Data'!AV19)/(P$195-P$194)*10)))</f>
        <v>8.0000000000001126E-2</v>
      </c>
      <c r="Q17" s="148">
        <f t="shared" si="4"/>
        <v>2.6625061100981497</v>
      </c>
      <c r="R17" s="150">
        <f>IF('Indicator Data'!W19="No data","x",IF('Indicator Data'!W19&gt;R$195,0,IF('Indicator Data'!W19&lt;R$194,10,(R$195-'Indicator Data'!W19)/(R$195-R$194)*10)))</f>
        <v>0.59999999999999964</v>
      </c>
      <c r="S17" s="150">
        <f>IF('Indicator Data'!X19="No data","x",IF('Indicator Data'!X19&gt;S$195,10,IF('Indicator Data'!X19&lt;S$194,0,10-(S$195-'Indicator Data'!X19)/(S$195-S$194)*10)))</f>
        <v>0.22517638791286032</v>
      </c>
      <c r="T17" s="150">
        <f>IF('Indicator Data'!AA19="No data","x",IF('Indicator Data'!AA19&gt;T$195,0,IF('Indicator Data'!AA19&lt;T$194,10,(T$195-'Indicator Data'!AA19)/(T$195-T$194)*10)))</f>
        <v>7.4908134915254241</v>
      </c>
      <c r="U17" s="148">
        <f t="shared" si="5"/>
        <v>2.771996626479428</v>
      </c>
      <c r="V17" s="146">
        <f t="shared" si="6"/>
        <v>3.3763750312455501</v>
      </c>
      <c r="W17" s="68"/>
    </row>
    <row r="18" spans="1:23" s="43" customFormat="1" x14ac:dyDescent="0.2">
      <c r="A18" s="65" t="s">
        <v>31</v>
      </c>
      <c r="B18" s="66" t="s">
        <v>30</v>
      </c>
      <c r="C18" s="150" t="str">
        <f>IF('Indicator Data'!AM20="No data","x",IF('Indicator Data'!AM20&gt;C$195,0,IF('Indicator Data'!AM20&lt;C$194,10,(C$195-'Indicator Data'!AM20)/(C$195-C$194)*10)))</f>
        <v>x</v>
      </c>
      <c r="D18" s="148" t="str">
        <f t="shared" si="0"/>
        <v>x</v>
      </c>
      <c r="E18" s="150">
        <f>IF('Indicator Data'!AO20="No data","x",IF('Indicator Data'!AO20&gt;E$195,0,IF('Indicator Data'!AO20&lt;E$194,10,(E$195-'Indicator Data'!AO20)/(E$195-E$194)*10)))</f>
        <v>2.5</v>
      </c>
      <c r="F18" s="150">
        <f>IF('Indicator Data'!AN20="No data","x",IF('Indicator Data'!AN20&gt;F$195,0,IF('Indicator Data'!AN20&lt;F$194,10,(F$195-'Indicator Data'!AN20)/(F$195-F$194)*10)))</f>
        <v>1.819697380065918</v>
      </c>
      <c r="G18" s="148">
        <f t="shared" si="1"/>
        <v>2.159848690032959</v>
      </c>
      <c r="H18" s="146">
        <f t="shared" si="2"/>
        <v>2.159848690032959</v>
      </c>
      <c r="I18" s="150" t="str">
        <f>IF('Indicator Data'!AQ20="No data","x",IF('Indicator Data'!AQ20^2&gt;I$195,0,IF('Indicator Data'!AQ20^2&lt;I$194,10,(I$195-'Indicator Data'!AQ20^2)/(I$195-I$194)*10)))</f>
        <v>x</v>
      </c>
      <c r="J18" s="150" t="str">
        <f>IF(OR('Indicator Data'!AP20=0,'Indicator Data'!AP20="No data"),"x",IF('Indicator Data'!AP20&gt;J$195,0,IF('Indicator Data'!AP20&lt;J$194,10,(J$195-'Indicator Data'!AP20)/(J$195-J$194)*10)))</f>
        <v>x</v>
      </c>
      <c r="K18" s="150">
        <f>IF('Indicator Data'!AR20="No data","x",IF('Indicator Data'!AR20&gt;K$195,0,IF('Indicator Data'!AR20&lt;K$194,10,(K$195-'Indicator Data'!AR20)/(K$195-K$194)*10)))</f>
        <v>2.8000000000000003</v>
      </c>
      <c r="L18" s="150">
        <f>IF('Indicator Data'!AS20="No data","x",IF('Indicator Data'!AS20&gt;L$195,0,IF('Indicator Data'!AS20&lt;L$194,10,(L$195-'Indicator Data'!AS20)/(L$195-L$194)*10)))</f>
        <v>6.1025641025641031</v>
      </c>
      <c r="M18" s="148">
        <f t="shared" si="3"/>
        <v>4.4512820512820515</v>
      </c>
      <c r="N18" s="150">
        <v>0</v>
      </c>
      <c r="O18" s="150">
        <f>IF('Indicator Data'!AU20="No data","x",IF('Indicator Data'!AU20&gt;O$195,0,IF('Indicator Data'!AU20&lt;O$194,10,(O$195-'Indicator Data'!AU20)/(O$195-O$194)*10)))</f>
        <v>0</v>
      </c>
      <c r="P18" s="150">
        <f>IF('Indicator Data'!AV20="No data","x",IF('Indicator Data'!AV20&gt;P$195,0,IF('Indicator Data'!AV20&lt;P$194,10,(P$195-'Indicator Data'!AV20)/(P$195-P$194)*10)))</f>
        <v>0</v>
      </c>
      <c r="Q18" s="148">
        <f t="shared" si="4"/>
        <v>0</v>
      </c>
      <c r="R18" s="150">
        <f>IF('Indicator Data'!W20="No data","x",IF('Indicator Data'!W20&gt;R$195,0,IF('Indicator Data'!W20&lt;R$194,10,(R$195-'Indicator Data'!W20)/(R$195-R$194)*10)))</f>
        <v>0.55000000000000071</v>
      </c>
      <c r="S18" s="150">
        <f>IF('Indicator Data'!X20="No data","x",IF('Indicator Data'!X20&gt;S$195,10,IF('Indicator Data'!X20&lt;S$194,0,10-(S$195-'Indicator Data'!X20)/(S$195-S$194)*10)))</f>
        <v>1.5215180604356995</v>
      </c>
      <c r="T18" s="150">
        <f>IF('Indicator Data'!AA20="No data","x",IF('Indicator Data'!AA20&gt;T$195,0,IF('Indicator Data'!AA20&lt;T$194,10,(T$195-'Indicator Data'!AA20)/(T$195-T$194)*10)))</f>
        <v>0</v>
      </c>
      <c r="U18" s="148">
        <f t="shared" si="5"/>
        <v>0.69050602014523343</v>
      </c>
      <c r="V18" s="146">
        <f t="shared" si="6"/>
        <v>1.7139293571424281</v>
      </c>
      <c r="W18" s="68"/>
    </row>
    <row r="19" spans="1:23" s="43" customFormat="1" x14ac:dyDescent="0.2">
      <c r="A19" s="65" t="s">
        <v>33</v>
      </c>
      <c r="B19" s="66" t="s">
        <v>32</v>
      </c>
      <c r="C19" s="150" t="str">
        <f>IF('Indicator Data'!AM21="No data","x",IF('Indicator Data'!AM21&gt;C$195,0,IF('Indicator Data'!AM21&lt;C$194,10,(C$195-'Indicator Data'!AM21)/(C$195-C$194)*10)))</f>
        <v>x</v>
      </c>
      <c r="D19" s="148" t="str">
        <f t="shared" si="0"/>
        <v>x</v>
      </c>
      <c r="E19" s="150" t="str">
        <f>IF('Indicator Data'!AO21="No data","x",IF('Indicator Data'!AO21&gt;E$195,0,IF('Indicator Data'!AO21&lt;E$194,10,(E$195-'Indicator Data'!AO21)/(E$195-E$194)*10)))</f>
        <v>x</v>
      </c>
      <c r="F19" s="150">
        <f>IF('Indicator Data'!AN21="No data","x",IF('Indicator Data'!AN21&gt;F$195,0,IF('Indicator Data'!AN21&lt;F$194,10,(F$195-'Indicator Data'!AN21)/(F$195-F$194)*10)))</f>
        <v>5.3703754246234894</v>
      </c>
      <c r="G19" s="148">
        <f t="shared" si="1"/>
        <v>5.3703754246234894</v>
      </c>
      <c r="H19" s="146">
        <f t="shared" si="2"/>
        <v>5.3703754246234894</v>
      </c>
      <c r="I19" s="150" t="str">
        <f>IF('Indicator Data'!AQ21="No data","x",IF('Indicator Data'!AQ21^2&gt;I$195,0,IF('Indicator Data'!AQ21^2&lt;I$194,10,(I$195-'Indicator Data'!AQ21^2)/(I$195-I$194)*10)))</f>
        <v>x</v>
      </c>
      <c r="J19" s="150" t="str">
        <f>IF(OR('Indicator Data'!AP21=0,'Indicator Data'!AP21="No data"),"x",IF('Indicator Data'!AP21&gt;J$195,0,IF('Indicator Data'!AP21&lt;J$194,10,(J$195-'Indicator Data'!AP21)/(J$195-J$194)*10)))</f>
        <v>x</v>
      </c>
      <c r="K19" s="150" t="str">
        <f>IF('Indicator Data'!AR21="No data","x",IF('Indicator Data'!AR21&gt;K$195,0,IF('Indicator Data'!AR21&lt;K$194,10,(K$195-'Indicator Data'!AR21)/(K$195-K$194)*10)))</f>
        <v>x</v>
      </c>
      <c r="L19" s="150" t="str">
        <f>IF('Indicator Data'!AS21="No data","x",IF('Indicator Data'!AS21&gt;L$195,0,IF('Indicator Data'!AS21&lt;L$194,10,(L$195-'Indicator Data'!AS21)/(L$195-L$194)*10)))</f>
        <v>x</v>
      </c>
      <c r="M19" s="148" t="str">
        <f t="shared" si="3"/>
        <v>x</v>
      </c>
      <c r="N19" s="150">
        <v>9.1946309046979877</v>
      </c>
      <c r="O19" s="150">
        <f>IF('Indicator Data'!AU21="No data","x",IF('Indicator Data'!AU21&gt;O$195,0,IF('Indicator Data'!AU21&lt;O$194,10,(O$195-'Indicator Data'!AU21)/(O$195-O$194)*10)))</f>
        <v>1.0555555555555556</v>
      </c>
      <c r="P19" s="150">
        <f>IF('Indicator Data'!AV21="No data","x",IF('Indicator Data'!AV21&gt;P$195,0,IF('Indicator Data'!AV21&lt;P$194,10,(P$195-'Indicator Data'!AV21)/(P$195-P$194)*10)))</f>
        <v>0.14000000000000057</v>
      </c>
      <c r="Q19" s="148">
        <f t="shared" si="4"/>
        <v>3.4633954867511814</v>
      </c>
      <c r="R19" s="150">
        <f>IF('Indicator Data'!W21="No data","x",IF('Indicator Data'!W21&gt;R$195,0,IF('Indicator Data'!W21&lt;R$194,10,(R$195-'Indicator Data'!W21)/(R$195-R$194)*10)))</f>
        <v>7.9249999999999998</v>
      </c>
      <c r="S19" s="150">
        <f>IF('Indicator Data'!X21="No data","x",IF('Indicator Data'!X21&gt;S$195,10,IF('Indicator Data'!X21&lt;S$194,0,10-(S$195-'Indicator Data'!X21)/(S$195-S$194)*10)))</f>
        <v>2.9777797610681658</v>
      </c>
      <c r="T19" s="150">
        <f>IF('Indicator Data'!AA21="No data","x",IF('Indicator Data'!AA21&gt;T$195,0,IF('Indicator Data'!AA21&lt;T$194,10,(T$195-'Indicator Data'!AA21)/(T$195-T$194)*10)))</f>
        <v>8.6168135254237281</v>
      </c>
      <c r="U19" s="148">
        <f t="shared" si="5"/>
        <v>6.5065310954972979</v>
      </c>
      <c r="V19" s="146">
        <f t="shared" si="6"/>
        <v>4.9849632911242399</v>
      </c>
      <c r="W19" s="68"/>
    </row>
    <row r="20" spans="1:23" s="43" customFormat="1" x14ac:dyDescent="0.2">
      <c r="A20" s="65" t="s">
        <v>35</v>
      </c>
      <c r="B20" s="66" t="s">
        <v>34</v>
      </c>
      <c r="C20" s="150" t="str">
        <f>IF('Indicator Data'!AM22="No data","x",IF('Indicator Data'!AM22&gt;C$195,0,IF('Indicator Data'!AM22&lt;C$194,10,(C$195-'Indicator Data'!AM22)/(C$195-C$194)*10)))</f>
        <v>x</v>
      </c>
      <c r="D20" s="148" t="str">
        <f t="shared" si="0"/>
        <v>x</v>
      </c>
      <c r="E20" s="150">
        <f>IF('Indicator Data'!AO22="No data","x",IF('Indicator Data'!AO22&gt;E$195,0,IF('Indicator Data'!AO22&lt;E$194,10,(E$195-'Indicator Data'!AO22)/(E$195-E$194)*10)))</f>
        <v>6.4</v>
      </c>
      <c r="F20" s="150">
        <f>IF('Indicator Data'!AN22="No data","x",IF('Indicator Data'!AN22&gt;F$195,0,IF('Indicator Data'!AN22&lt;F$194,10,(F$195-'Indicator Data'!AN22)/(F$195-F$194)*10)))</f>
        <v>6.1072850227355957</v>
      </c>
      <c r="G20" s="148">
        <f t="shared" si="1"/>
        <v>6.253642511367798</v>
      </c>
      <c r="H20" s="146">
        <f t="shared" si="2"/>
        <v>6.253642511367798</v>
      </c>
      <c r="I20" s="150">
        <f>IF('Indicator Data'!AQ22="No data","x",IF('Indicator Data'!AQ22^2&gt;I$195,0,IF('Indicator Data'!AQ22^2&lt;I$194,10,(I$195-'Indicator Data'!AQ22^2)/(I$195-I$194)*10)))</f>
        <v>10</v>
      </c>
      <c r="J20" s="150">
        <f>IF(OR('Indicator Data'!AP22=0,'Indicator Data'!AP22="No data"),"x",IF('Indicator Data'!AP22&gt;J$195,0,IF('Indicator Data'!AP22&lt;J$194,10,(J$195-'Indicator Data'!AP22)/(J$195-J$194)*10)))</f>
        <v>7.21</v>
      </c>
      <c r="K20" s="150">
        <f>IF('Indicator Data'!AR22="No data","x",IF('Indicator Data'!AR22&gt;K$195,0,IF('Indicator Data'!AR22&lt;K$194,10,(K$195-'Indicator Data'!AR22)/(K$195-K$194)*10)))</f>
        <v>9.8000000000000007</v>
      </c>
      <c r="L20" s="150">
        <f>IF('Indicator Data'!AS22="No data","x",IF('Indicator Data'!AS22&gt;L$195,0,IF('Indicator Data'!AS22&lt;L$194,10,(L$195-'Indicator Data'!AS22)/(L$195-L$194)*10)))</f>
        <v>7.8974358974358969</v>
      </c>
      <c r="M20" s="148">
        <f t="shared" si="3"/>
        <v>8.726858974358974</v>
      </c>
      <c r="N20" s="150">
        <v>8.9261744966442951</v>
      </c>
      <c r="O20" s="150">
        <f>IF('Indicator Data'!AU22="No data","x",IF('Indicator Data'!AU22&gt;O$195,0,IF('Indicator Data'!AU22&lt;O$194,10,(O$195-'Indicator Data'!AU22)/(O$195-O$194)*10)))</f>
        <v>9.5222222222222221</v>
      </c>
      <c r="P20" s="150">
        <f>IF('Indicator Data'!AV22="No data","x",IF('Indicator Data'!AV22&gt;P$195,0,IF('Indicator Data'!AV22&lt;P$194,10,(P$195-'Indicator Data'!AV22)/(P$195-P$194)*10)))</f>
        <v>4.7800000000000011</v>
      </c>
      <c r="Q20" s="148">
        <f t="shared" si="4"/>
        <v>7.74279890628884</v>
      </c>
      <c r="R20" s="150">
        <f>IF('Indicator Data'!W22="No data","x",IF('Indicator Data'!W22&gt;R$195,0,IF('Indicator Data'!W22&lt;R$194,10,(R$195-'Indicator Data'!W22)/(R$195-R$194)*10)))</f>
        <v>9.85</v>
      </c>
      <c r="S20" s="150">
        <f>IF('Indicator Data'!X22="No data","x",IF('Indicator Data'!X22&gt;S$195,10,IF('Indicator Data'!X22&lt;S$194,0,10-(S$195-'Indicator Data'!X22)/(S$195-S$194)*10)))</f>
        <v>8.7463190442726635</v>
      </c>
      <c r="T20" s="150">
        <f>IF('Indicator Data'!AA22="No data","x",IF('Indicator Data'!AA22&gt;T$195,0,IF('Indicator Data'!AA22&lt;T$194,10,(T$195-'Indicator Data'!AA22)/(T$195-T$194)*10)))</f>
        <v>9.9335254237288133</v>
      </c>
      <c r="U20" s="148">
        <f t="shared" si="5"/>
        <v>9.5099481560004921</v>
      </c>
      <c r="V20" s="146">
        <f t="shared" si="6"/>
        <v>8.6598686788827681</v>
      </c>
      <c r="W20" s="68"/>
    </row>
    <row r="21" spans="1:23" s="43" customFormat="1" x14ac:dyDescent="0.2">
      <c r="A21" s="65" t="s">
        <v>37</v>
      </c>
      <c r="B21" s="66" t="s">
        <v>36</v>
      </c>
      <c r="C21" s="150">
        <f>IF('Indicator Data'!AM23="No data","x",IF('Indicator Data'!AM23&gt;C$195,0,IF('Indicator Data'!AM23&lt;C$194,10,(C$195-'Indicator Data'!AM23)/(C$195-C$194)*10)))</f>
        <v>6.416666666666675</v>
      </c>
      <c r="D21" s="148">
        <f t="shared" si="0"/>
        <v>6.416666666666675</v>
      </c>
      <c r="E21" s="150">
        <f>IF('Indicator Data'!AO23="No data","x",IF('Indicator Data'!AO23&gt;E$195,0,IF('Indicator Data'!AO23&lt;E$194,10,(E$195-'Indicator Data'!AO23)/(E$195-E$194)*10)))</f>
        <v>3.7</v>
      </c>
      <c r="F21" s="150">
        <f>IF('Indicator Data'!AN23="No data","x",IF('Indicator Data'!AN23&gt;F$195,0,IF('Indicator Data'!AN23&lt;F$194,10,(F$195-'Indicator Data'!AN23)/(F$195-F$194)*10)))</f>
        <v>4.2825302481651306</v>
      </c>
      <c r="G21" s="148">
        <f t="shared" si="1"/>
        <v>3.9912651240825654</v>
      </c>
      <c r="H21" s="146">
        <f t="shared" si="2"/>
        <v>5.20396589537462</v>
      </c>
      <c r="I21" s="150">
        <f>IF('Indicator Data'!AQ23="No data","x",IF('Indicator Data'!AQ23^2&gt;I$195,0,IF('Indicator Data'!AQ23^2&lt;I$194,10,(I$195-'Indicator Data'!AQ23^2)/(I$195-I$194)*10)))</f>
        <v>10</v>
      </c>
      <c r="J21" s="150" t="str">
        <f>IF(OR('Indicator Data'!AP23=0,'Indicator Data'!AP23="No data"),"x",IF('Indicator Data'!AP23&gt;J$195,0,IF('Indicator Data'!AP23&lt;J$194,10,(J$195-'Indicator Data'!AP23)/(J$195-J$194)*10)))</f>
        <v>x</v>
      </c>
      <c r="K21" s="150">
        <f>IF('Indicator Data'!AR23="No data","x",IF('Indicator Data'!AR23&gt;K$195,0,IF('Indicator Data'!AR23&lt;K$194,10,(K$195-'Indicator Data'!AR23)/(K$195-K$194)*10)))</f>
        <v>9.6</v>
      </c>
      <c r="L21" s="150">
        <f>IF('Indicator Data'!AS23="No data","x",IF('Indicator Data'!AS23&gt;L$195,0,IF('Indicator Data'!AS23&lt;L$194,10,(L$195-'Indicator Data'!AS23)/(L$195-L$194)*10)))</f>
        <v>7.0769230769230775</v>
      </c>
      <c r="M21" s="148">
        <f t="shared" si="3"/>
        <v>8.8923076923076927</v>
      </c>
      <c r="N21" s="150">
        <v>8.8573121845558909</v>
      </c>
      <c r="O21" s="150">
        <f>IF('Indicator Data'!AU23="No data","x",IF('Indicator Data'!AU23&gt;O$195,0,IF('Indicator Data'!AU23&lt;O$194,10,(O$195-'Indicator Data'!AU23)/(O$195-O$194)*10)))</f>
        <v>5.8999999999999995</v>
      </c>
      <c r="P21" s="150">
        <f>IF('Indicator Data'!AV23="No data","x",IF('Indicator Data'!AV23&gt;P$195,0,IF('Indicator Data'!AV23&lt;P$194,10,(P$195-'Indicator Data'!AV23)/(P$195-P$194)*10)))</f>
        <v>0.38000000000000117</v>
      </c>
      <c r="Q21" s="148">
        <f t="shared" si="4"/>
        <v>5.045770728185297</v>
      </c>
      <c r="R21" s="150">
        <f>IF('Indicator Data'!W23="No data","x",IF('Indicator Data'!W23&gt;R$195,0,IF('Indicator Data'!W23&lt;R$194,10,(R$195-'Indicator Data'!W23)/(R$195-R$194)*10)))</f>
        <v>9.8249999999999993</v>
      </c>
      <c r="S21" s="150">
        <f>IF('Indicator Data'!X23="No data","x",IF('Indicator Data'!X23&gt;S$195,10,IF('Indicator Data'!X23&lt;S$194,0,10-(S$195-'Indicator Data'!X23)/(S$195-S$194)*10)))</f>
        <v>3.202939564300773</v>
      </c>
      <c r="T21" s="150">
        <f>IF('Indicator Data'!AA23="No data","x",IF('Indicator Data'!AA23&gt;T$195,0,IF('Indicator Data'!AA23&lt;T$194,10,(T$195-'Indicator Data'!AA23)/(T$195-T$194)*10)))</f>
        <v>9.312576305084745</v>
      </c>
      <c r="U21" s="148">
        <f t="shared" si="5"/>
        <v>7.4468386231285066</v>
      </c>
      <c r="V21" s="146">
        <f t="shared" si="6"/>
        <v>7.1283056812071655</v>
      </c>
      <c r="W21" s="68"/>
    </row>
    <row r="22" spans="1:23" s="43" customFormat="1" x14ac:dyDescent="0.2">
      <c r="A22" s="65" t="s">
        <v>876</v>
      </c>
      <c r="B22" s="66" t="s">
        <v>38</v>
      </c>
      <c r="C22" s="150">
        <f>IF('Indicator Data'!AM24="No data","x",IF('Indicator Data'!AM24&gt;C$195,0,IF('Indicator Data'!AM24&lt;C$194,10,(C$195-'Indicator Data'!AM24)/(C$195-C$194)*10)))</f>
        <v>5.583333333333325</v>
      </c>
      <c r="D22" s="148">
        <f t="shared" si="0"/>
        <v>5.583333333333325</v>
      </c>
      <c r="E22" s="150">
        <f>IF('Indicator Data'!AO24="No data","x",IF('Indicator Data'!AO24&gt;E$195,0,IF('Indicator Data'!AO24&lt;E$194,10,(E$195-'Indicator Data'!AO24)/(E$195-E$194)*10)))</f>
        <v>6.6000000000000005</v>
      </c>
      <c r="F22" s="150">
        <f>IF('Indicator Data'!AN24="No data","x",IF('Indicator Data'!AN24&gt;F$195,0,IF('Indicator Data'!AN24&lt;F$194,10,(F$195-'Indicator Data'!AN24)/(F$195-F$194)*10)))</f>
        <v>5.7959890961647034</v>
      </c>
      <c r="G22" s="148">
        <f t="shared" si="1"/>
        <v>6.1979945480823524</v>
      </c>
      <c r="H22" s="146">
        <f t="shared" si="2"/>
        <v>5.8906639407078387</v>
      </c>
      <c r="I22" s="150">
        <f>IF('Indicator Data'!AQ24="No data","x",IF('Indicator Data'!AQ24^2&gt;I$195,0,IF('Indicator Data'!AQ24^2&lt;I$194,10,(I$195-'Indicator Data'!AQ24^2)/(I$195-I$194)*10)))</f>
        <v>5.2441419582553834</v>
      </c>
      <c r="J22" s="150">
        <f>IF(OR('Indicator Data'!AP24=0,'Indicator Data'!AP24="No data"),"x",IF('Indicator Data'!AP24&gt;J$195,0,IF('Indicator Data'!AP24&lt;J$194,10,(J$195-'Indicator Data'!AP24)/(J$195-J$194)*10)))</f>
        <v>1.9799999999999998</v>
      </c>
      <c r="K22" s="150">
        <f>IF('Indicator Data'!AR24="No data","x",IF('Indicator Data'!AR24&gt;K$195,0,IF('Indicator Data'!AR24&lt;K$194,10,(K$195-'Indicator Data'!AR24)/(K$195-K$194)*10)))</f>
        <v>9.2000000000000011</v>
      </c>
      <c r="L22" s="150">
        <f>IF('Indicator Data'!AS24="No data","x",IF('Indicator Data'!AS24&gt;L$195,0,IF('Indicator Data'!AS24&lt;L$194,10,(L$195-'Indicator Data'!AS24)/(L$195-L$194)*10)))</f>
        <v>6.0512820512820511</v>
      </c>
      <c r="M22" s="148">
        <f t="shared" si="3"/>
        <v>5.6188560023843586</v>
      </c>
      <c r="N22" s="150">
        <v>9.5753994082171481</v>
      </c>
      <c r="O22" s="150">
        <f>IF('Indicator Data'!AU24="No data","x",IF('Indicator Data'!AU24&gt;O$195,0,IF('Indicator Data'!AU24&lt;O$194,10,(O$195-'Indicator Data'!AU24)/(O$195-O$194)*10)))</f>
        <v>5.9555555555555557</v>
      </c>
      <c r="P22" s="150">
        <f>IF('Indicator Data'!AV24="No data","x",IF('Indicator Data'!AV24&gt;P$195,0,IF('Indicator Data'!AV24&lt;P$194,10,(P$195-'Indicator Data'!AV24)/(P$195-P$194)*10)))</f>
        <v>2.3800000000000008</v>
      </c>
      <c r="Q22" s="148">
        <f t="shared" si="4"/>
        <v>5.9703183212575679</v>
      </c>
      <c r="R22" s="150" t="str">
        <f>IF('Indicator Data'!W24="No data","x",IF('Indicator Data'!W24&gt;R$195,0,IF('Indicator Data'!W24&lt;R$194,10,(R$195-'Indicator Data'!W24)/(R$195-R$194)*10)))</f>
        <v>x</v>
      </c>
      <c r="S22" s="150">
        <f>IF('Indicator Data'!X24="No data","x",IF('Indicator Data'!X24&gt;S$195,10,IF('Indicator Data'!X24&lt;S$194,0,10-(S$195-'Indicator Data'!X24)/(S$195-S$194)*10)))</f>
        <v>4.1826293745607881</v>
      </c>
      <c r="T22" s="150">
        <f>IF('Indicator Data'!AA24="No data","x",IF('Indicator Data'!AA24&gt;T$195,0,IF('Indicator Data'!AA24&lt;T$194,10,(T$195-'Indicator Data'!AA24)/(T$195-T$194)*10)))</f>
        <v>9.1365763050847466</v>
      </c>
      <c r="U22" s="148">
        <f t="shared" si="5"/>
        <v>6.6596028398227674</v>
      </c>
      <c r="V22" s="146">
        <f t="shared" si="6"/>
        <v>6.0829257211548979</v>
      </c>
      <c r="W22" s="68"/>
    </row>
    <row r="23" spans="1:23" s="43" customFormat="1" x14ac:dyDescent="0.2">
      <c r="A23" s="65" t="s">
        <v>40</v>
      </c>
      <c r="B23" s="66" t="s">
        <v>39</v>
      </c>
      <c r="C23" s="150" t="str">
        <f>IF('Indicator Data'!AM25="No data","x",IF('Indicator Data'!AM25&gt;C$195,0,IF('Indicator Data'!AM25&lt;C$194,10,(C$195-'Indicator Data'!AM25)/(C$195-C$194)*10)))</f>
        <v>x</v>
      </c>
      <c r="D23" s="148" t="str">
        <f t="shared" si="0"/>
        <v>x</v>
      </c>
      <c r="E23" s="150">
        <f>IF('Indicator Data'!AO25="No data","x",IF('Indicator Data'!AO25&gt;E$195,0,IF('Indicator Data'!AO25&lt;E$194,10,(E$195-'Indicator Data'!AO25)/(E$195-E$194)*10)))</f>
        <v>5.8</v>
      </c>
      <c r="F23" s="150">
        <f>IF('Indicator Data'!AN25="No data","x",IF('Indicator Data'!AN25&gt;F$195,0,IF('Indicator Data'!AN25&lt;F$194,10,(F$195-'Indicator Data'!AN25)/(F$195-F$194)*10)))</f>
        <v>5.9055297374725342</v>
      </c>
      <c r="G23" s="148">
        <f t="shared" si="1"/>
        <v>5.8527648687362674</v>
      </c>
      <c r="H23" s="146">
        <f t="shared" si="2"/>
        <v>5.8527648687362674</v>
      </c>
      <c r="I23" s="150">
        <f>IF('Indicator Data'!AQ25="No data","x",IF('Indicator Data'!AQ25^2&gt;I$195,0,IF('Indicator Data'!AQ25^2&lt;I$194,10,(I$195-'Indicator Data'!AQ25^2)/(I$195-I$194)*10)))</f>
        <v>3.3822379602070334</v>
      </c>
      <c r="J23" s="150" t="str">
        <f>IF(OR('Indicator Data'!AP25=0,'Indicator Data'!AP25="No data"),"x",IF('Indicator Data'!AP25&gt;J$195,0,IF('Indicator Data'!AP25&lt;J$194,10,(J$195-'Indicator Data'!AP25)/(J$195-J$194)*10)))</f>
        <v>x</v>
      </c>
      <c r="K23" s="150">
        <f>IF('Indicator Data'!AR25="No data","x",IF('Indicator Data'!AR25&gt;K$195,0,IF('Indicator Data'!AR25&lt;K$194,10,(K$195-'Indicator Data'!AR25)/(K$195-K$194)*10)))</f>
        <v>5.8999999999999995</v>
      </c>
      <c r="L23" s="150">
        <f>IF('Indicator Data'!AS25="No data","x",IF('Indicator Data'!AS25&gt;L$195,0,IF('Indicator Data'!AS25&lt;L$194,10,(L$195-'Indicator Data'!AS25)/(L$195-L$194)*10)))</f>
        <v>6.3076923076923075</v>
      </c>
      <c r="M23" s="148">
        <f t="shared" si="3"/>
        <v>5.1966434226331133</v>
      </c>
      <c r="N23" s="150">
        <v>7.0917357007400774</v>
      </c>
      <c r="O23" s="150">
        <f>IF('Indicator Data'!AU25="No data","x",IF('Indicator Data'!AU25&gt;O$195,0,IF('Indicator Data'!AU25&lt;O$194,10,(O$195-'Indicator Data'!AU25)/(O$195-O$194)*10)))</f>
        <v>0.51111111111111041</v>
      </c>
      <c r="P23" s="150">
        <f>IF('Indicator Data'!AV25="No data","x",IF('Indicator Data'!AV25&gt;P$195,0,IF('Indicator Data'!AV25&lt;P$194,10,(P$195-'Indicator Data'!AV25)/(P$195-P$194)*10)))</f>
        <v>8.0000000000001126E-2</v>
      </c>
      <c r="Q23" s="148">
        <f t="shared" si="4"/>
        <v>2.5609489372837295</v>
      </c>
      <c r="R23" s="150">
        <f>IF('Indicator Data'!W25="No data","x",IF('Indicator Data'!W25&gt;R$195,0,IF('Indicator Data'!W25&lt;R$194,10,(R$195-'Indicator Data'!W25)/(R$195-R$194)*10)))</f>
        <v>5.7750000000000004</v>
      </c>
      <c r="S23" s="150">
        <f>IF('Indicator Data'!X25="No data","x",IF('Indicator Data'!X25&gt;S$195,10,IF('Indicator Data'!X25&lt;S$194,0,10-(S$195-'Indicator Data'!X25)/(S$195-S$194)*10)))</f>
        <v>0.56847561489810339</v>
      </c>
      <c r="T23" s="150">
        <f>IF('Indicator Data'!AA25="No data","x",IF('Indicator Data'!AA25&gt;T$195,0,IF('Indicator Data'!AA25&lt;T$194,10,(T$195-'Indicator Data'!AA25)/(T$195-T$194)*10)))</f>
        <v>7.0250508813559325</v>
      </c>
      <c r="U23" s="148">
        <f t="shared" si="5"/>
        <v>4.4561754987513451</v>
      </c>
      <c r="V23" s="146">
        <f t="shared" si="6"/>
        <v>4.0712559528893957</v>
      </c>
      <c r="W23" s="68"/>
    </row>
    <row r="24" spans="1:23" s="43" customFormat="1" x14ac:dyDescent="0.2">
      <c r="A24" s="65" t="s">
        <v>42</v>
      </c>
      <c r="B24" s="66" t="s">
        <v>41</v>
      </c>
      <c r="C24" s="150">
        <f>IF('Indicator Data'!AM26="No data","x",IF('Indicator Data'!AM26&gt;C$195,0,IF('Indicator Data'!AM26&lt;C$194,10,(C$195-'Indicator Data'!AM26)/(C$195-C$194)*10)))</f>
        <v>4.875</v>
      </c>
      <c r="D24" s="148">
        <f t="shared" si="0"/>
        <v>4.875</v>
      </c>
      <c r="E24" s="150">
        <f>IF('Indicator Data'!AO26="No data","x",IF('Indicator Data'!AO26&gt;E$195,0,IF('Indicator Data'!AO26&lt;E$194,10,(E$195-'Indicator Data'!AO26)/(E$195-E$194)*10)))</f>
        <v>3.5999999999999996</v>
      </c>
      <c r="F24" s="150">
        <f>IF('Indicator Data'!AN26="No data","x",IF('Indicator Data'!AN26&gt;F$195,0,IF('Indicator Data'!AN26&lt;F$194,10,(F$195-'Indicator Data'!AN26)/(F$195-F$194)*10)))</f>
        <v>4.444570779800415</v>
      </c>
      <c r="G24" s="148">
        <f t="shared" si="1"/>
        <v>4.0222853899002073</v>
      </c>
      <c r="H24" s="146">
        <f t="shared" si="2"/>
        <v>4.4486426949501041</v>
      </c>
      <c r="I24" s="150">
        <f>IF('Indicator Data'!AQ26="No data","x",IF('Indicator Data'!AQ26^2&gt;I$195,0,IF('Indicator Data'!AQ26^2&lt;I$194,10,(I$195-'Indicator Data'!AQ26^2)/(I$195-I$194)*10)))</f>
        <v>9.9419731776913185</v>
      </c>
      <c r="J24" s="150">
        <f>IF(OR('Indicator Data'!AP26=0,'Indicator Data'!AP26="No data"),"x",IF('Indicator Data'!AP26&gt;J$195,0,IF('Indicator Data'!AP26&lt;J$194,10,(J$195-'Indicator Data'!AP26)/(J$195-J$194)*10)))</f>
        <v>5.4600000000000009</v>
      </c>
      <c r="K24" s="150">
        <f>IF('Indicator Data'!AR26="No data","x",IF('Indicator Data'!AR26&gt;K$195,0,IF('Indicator Data'!AR26&lt;K$194,10,(K$195-'Indicator Data'!AR26)/(K$195-K$194)*10)))</f>
        <v>9.3000000000000007</v>
      </c>
      <c r="L24" s="150">
        <f>IF('Indicator Data'!AS26="No data","x",IF('Indicator Data'!AS26&gt;L$195,0,IF('Indicator Data'!AS26&lt;L$194,10,(L$195-'Indicator Data'!AS26)/(L$195-L$194)*10)))</f>
        <v>6.4615384615384617</v>
      </c>
      <c r="M24" s="148">
        <f t="shared" si="3"/>
        <v>7.7908779098074454</v>
      </c>
      <c r="N24" s="150">
        <v>9.7986577181208059</v>
      </c>
      <c r="O24" s="150">
        <f>IF('Indicator Data'!AU26="No data","x",IF('Indicator Data'!AU26&gt;O$195,0,IF('Indicator Data'!AU26&lt;O$194,10,(O$195-'Indicator Data'!AU26)/(O$195-O$194)*10)))</f>
        <v>3.9666666666666672</v>
      </c>
      <c r="P24" s="150">
        <f>IF('Indicator Data'!AV26="No data","x",IF('Indicator Data'!AV26&gt;P$195,0,IF('Indicator Data'!AV26&lt;P$194,10,(P$195-'Indicator Data'!AV26)/(P$195-P$194)*10)))</f>
        <v>0.64000000000000057</v>
      </c>
      <c r="Q24" s="148">
        <f t="shared" si="4"/>
        <v>4.801774794929158</v>
      </c>
      <c r="R24" s="150">
        <f>IF('Indicator Data'!W26="No data","x",IF('Indicator Data'!W26&gt;R$195,0,IF('Indicator Data'!W26&lt;R$194,10,(R$195-'Indicator Data'!W26)/(R$195-R$194)*10)))</f>
        <v>9.15</v>
      </c>
      <c r="S24" s="150">
        <f>IF('Indicator Data'!X26="No data","x",IF('Indicator Data'!X26&gt;S$195,10,IF('Indicator Data'!X26&lt;S$194,0,10-(S$195-'Indicator Data'!X26)/(S$195-S$194)*10)))</f>
        <v>1.6954466619817286</v>
      </c>
      <c r="T24" s="150">
        <f>IF('Indicator Data'!AA26="No data","x",IF('Indicator Data'!AA26&gt;T$195,0,IF('Indicator Data'!AA26&lt;T$194,10,(T$195-'Indicator Data'!AA26)/(T$195-T$194)*10)))</f>
        <v>7.2143049830508481</v>
      </c>
      <c r="U24" s="148">
        <f t="shared" si="5"/>
        <v>6.0199172150108593</v>
      </c>
      <c r="V24" s="146">
        <f t="shared" si="6"/>
        <v>6.2041899732491546</v>
      </c>
      <c r="W24" s="68"/>
    </row>
    <row r="25" spans="1:23" s="43" customFormat="1" x14ac:dyDescent="0.2">
      <c r="A25" s="65" t="s">
        <v>44</v>
      </c>
      <c r="B25" s="66" t="s">
        <v>43</v>
      </c>
      <c r="C25" s="150">
        <f>IF('Indicator Data'!AM27="No data","x",IF('Indicator Data'!AM27&gt;C$195,0,IF('Indicator Data'!AM27&lt;C$194,10,(C$195-'Indicator Data'!AM27)/(C$195-C$194)*10)))</f>
        <v>4.291666666666675</v>
      </c>
      <c r="D25" s="148">
        <f t="shared" si="0"/>
        <v>4.291666666666675</v>
      </c>
      <c r="E25" s="150">
        <f>IF('Indicator Data'!AO27="No data","x",IF('Indicator Data'!AO27&gt;E$195,0,IF('Indicator Data'!AO27&lt;E$194,10,(E$195-'Indicator Data'!AO27)/(E$195-E$194)*10)))</f>
        <v>5.8</v>
      </c>
      <c r="F25" s="150">
        <f>IF('Indicator Data'!AN27="No data","x",IF('Indicator Data'!AN27&gt;F$195,0,IF('Indicator Data'!AN27&lt;F$194,10,(F$195-'Indicator Data'!AN27)/(F$195-F$194)*10)))</f>
        <v>5.1580753028392792</v>
      </c>
      <c r="G25" s="148">
        <f t="shared" si="1"/>
        <v>5.4790376514196399</v>
      </c>
      <c r="H25" s="146">
        <f t="shared" si="2"/>
        <v>4.8853521590431574</v>
      </c>
      <c r="I25" s="150">
        <f>IF('Indicator Data'!AQ27="No data","x",IF('Indicator Data'!AQ27^2&gt;I$195,0,IF('Indicator Data'!AQ27^2&lt;I$194,10,(I$195-'Indicator Data'!AQ27^2)/(I$195-I$194)*10)))</f>
        <v>5.1604516970548353</v>
      </c>
      <c r="J25" s="150">
        <f>IF(OR('Indicator Data'!AP27=0,'Indicator Data'!AP27="No data"),"x",IF('Indicator Data'!AP27&gt;J$195,0,IF('Indicator Data'!AP27&lt;J$194,10,(J$195-'Indicator Data'!AP27)/(J$195-J$194)*10)))</f>
        <v>0.12999999999999973</v>
      </c>
      <c r="K25" s="150">
        <f>IF('Indicator Data'!AR27="No data","x",IF('Indicator Data'!AR27&gt;K$195,0,IF('Indicator Data'!AR27&lt;K$194,10,(K$195-'Indicator Data'!AR27)/(K$195-K$194)*10)))</f>
        <v>6.2</v>
      </c>
      <c r="L25" s="150">
        <f>IF('Indicator Data'!AS27="No data","x",IF('Indicator Data'!AS27&gt;L$195,0,IF('Indicator Data'!AS27&lt;L$194,10,(L$195-'Indicator Data'!AS27)/(L$195-L$194)*10)))</f>
        <v>5.9487179487179489</v>
      </c>
      <c r="M25" s="148">
        <f t="shared" si="3"/>
        <v>4.3597924114431965</v>
      </c>
      <c r="N25" s="150">
        <v>8.8187919463087248</v>
      </c>
      <c r="O25" s="150">
        <f>IF('Indicator Data'!AU27="No data","x",IF('Indicator Data'!AU27&gt;O$195,0,IF('Indicator Data'!AU27&lt;O$194,10,(O$195-'Indicator Data'!AU27)/(O$195-O$194)*10)))</f>
        <v>2.0777777777777779</v>
      </c>
      <c r="P25" s="150">
        <f>IF('Indicator Data'!AV27="No data","x",IF('Indicator Data'!AV27&gt;P$195,0,IF('Indicator Data'!AV27&lt;P$194,10,(P$195-'Indicator Data'!AV27)/(P$195-P$194)*10)))</f>
        <v>0.5</v>
      </c>
      <c r="Q25" s="148">
        <f t="shared" si="4"/>
        <v>3.7988565746955008</v>
      </c>
      <c r="R25" s="150">
        <f>IF('Indicator Data'!W27="No data","x",IF('Indicator Data'!W27&gt;R$195,0,IF('Indicator Data'!W27&lt;R$194,10,(R$195-'Indicator Data'!W27)/(R$195-R$194)*10)))</f>
        <v>5.6</v>
      </c>
      <c r="S25" s="150">
        <f>IF('Indicator Data'!X27="No data","x",IF('Indicator Data'!X27&gt;S$195,10,IF('Indicator Data'!X27&lt;S$194,0,10-(S$195-'Indicator Data'!X27)/(S$195-S$194)*10)))</f>
        <v>2.4593841180604361</v>
      </c>
      <c r="T25" s="150">
        <f>IF('Indicator Data'!AA27="No data","x",IF('Indicator Data'!AA27&gt;T$195,0,IF('Indicator Data'!AA27&lt;T$194,10,(T$195-'Indicator Data'!AA27)/(T$195-T$194)*10)))</f>
        <v>6.4113558644067794</v>
      </c>
      <c r="U25" s="148">
        <f t="shared" si="5"/>
        <v>4.8235799941557387</v>
      </c>
      <c r="V25" s="146">
        <f t="shared" si="6"/>
        <v>4.3274096600981453</v>
      </c>
      <c r="W25" s="68"/>
    </row>
    <row r="26" spans="1:23" s="43" customFormat="1" x14ac:dyDescent="0.2">
      <c r="A26" s="65" t="s">
        <v>380</v>
      </c>
      <c r="B26" s="66" t="s">
        <v>45</v>
      </c>
      <c r="C26" s="150">
        <f>IF('Indicator Data'!AM28="No data","x",IF('Indicator Data'!AM28&gt;C$195,0,IF('Indicator Data'!AM28&lt;C$194,10,(C$195-'Indicator Data'!AM28)/(C$195-C$194)*10)))</f>
        <v>5.9574999999999996</v>
      </c>
      <c r="D26" s="148">
        <f t="shared" si="0"/>
        <v>5.9574999999999996</v>
      </c>
      <c r="E26" s="150">
        <f>IF('Indicator Data'!AO28="No data","x",IF('Indicator Data'!AO28&gt;E$195,0,IF('Indicator Data'!AO28&lt;E$194,10,(E$195-'Indicator Data'!AO28)/(E$195-E$194)*10)))</f>
        <v>4</v>
      </c>
      <c r="F26" s="150">
        <f>IF('Indicator Data'!AN28="No data","x",IF('Indicator Data'!AN28&gt;F$195,0,IF('Indicator Data'!AN28&lt;F$194,10,(F$195-'Indicator Data'!AN28)/(F$195-F$194)*10)))</f>
        <v>3.2829353809356689</v>
      </c>
      <c r="G26" s="148">
        <f t="shared" si="1"/>
        <v>3.6414676904678345</v>
      </c>
      <c r="H26" s="146">
        <f t="shared" si="2"/>
        <v>4.799483845233917</v>
      </c>
      <c r="I26" s="150">
        <f>IF('Indicator Data'!AQ28="No data","x",IF('Indicator Data'!AQ28^2&gt;I$195,0,IF('Indicator Data'!AQ28^2&lt;I$194,10,(I$195-'Indicator Data'!AQ28^2)/(I$195-I$194)*10)))</f>
        <v>9.4320493468605484</v>
      </c>
      <c r="J26" s="150">
        <f>IF(OR('Indicator Data'!AP28=0,'Indicator Data'!AP28="No data"),"x",IF('Indicator Data'!AP28&gt;J$195,0,IF('Indicator Data'!AP28&lt;J$194,10,(J$195-'Indicator Data'!AP28)/(J$195-J$194)*10)))</f>
        <v>2.9999999999999714E-2</v>
      </c>
      <c r="K26" s="150" t="str">
        <f>IF('Indicator Data'!AR28="No data","x",IF('Indicator Data'!AR28&gt;K$195,0,IF('Indicator Data'!AR28&lt;K$194,10,(K$195-'Indicator Data'!AR28)/(K$195-K$194)*10)))</f>
        <v>x</v>
      </c>
      <c r="L26" s="150" t="str">
        <f>IF('Indicator Data'!AS28="No data","x",IF('Indicator Data'!AS28&gt;L$195,0,IF('Indicator Data'!AS28&lt;L$194,10,(L$195-'Indicator Data'!AS28)/(L$195-L$194)*10)))</f>
        <v>x</v>
      </c>
      <c r="M26" s="148">
        <f t="shared" si="3"/>
        <v>4.7310246734302739</v>
      </c>
      <c r="N26" s="150">
        <v>6.543821897572494</v>
      </c>
      <c r="O26" s="150" t="str">
        <f>IF('Indicator Data'!AU28="No data","x",IF('Indicator Data'!AU28&gt;O$195,0,IF('Indicator Data'!AU28&lt;O$194,10,(O$195-'Indicator Data'!AU28)/(O$195-O$194)*10)))</f>
        <v>x</v>
      </c>
      <c r="P26" s="150" t="str">
        <f>IF('Indicator Data'!AV28="No data","x",IF('Indicator Data'!AV28&gt;P$195,0,IF('Indicator Data'!AV28&lt;P$194,10,(P$195-'Indicator Data'!AV28)/(P$195-P$194)*10)))</f>
        <v>x</v>
      </c>
      <c r="Q26" s="148">
        <f t="shared" si="4"/>
        <v>6.543821897572494</v>
      </c>
      <c r="R26" s="150">
        <f>IF('Indicator Data'!W28="No data","x",IF('Indicator Data'!W28&gt;R$195,0,IF('Indicator Data'!W28&lt;R$194,10,(R$195-'Indicator Data'!W28)/(R$195-R$194)*10)))</f>
        <v>6.6</v>
      </c>
      <c r="S26" s="150">
        <f>IF('Indicator Data'!X28="No data","x",IF('Indicator Data'!X28&gt;S$195,10,IF('Indicator Data'!X28&lt;S$194,0,10-(S$195-'Indicator Data'!X28)/(S$195-S$194)*10)))</f>
        <v>2.0231983134223475</v>
      </c>
      <c r="T26" s="150">
        <f>IF('Indicator Data'!AA28="No data","x",IF('Indicator Data'!AA28&gt;T$195,0,IF('Indicator Data'!AA28&lt;T$194,10,(T$195-'Indicator Data'!AA28)/(T$195-T$194)*10)))</f>
        <v>6.0391527118644071</v>
      </c>
      <c r="U26" s="148">
        <f t="shared" si="5"/>
        <v>4.8874503417622508</v>
      </c>
      <c r="V26" s="146">
        <f t="shared" si="6"/>
        <v>5.3874323042550065</v>
      </c>
      <c r="W26" s="68"/>
    </row>
    <row r="27" spans="1:23" s="43" customFormat="1" x14ac:dyDescent="0.2">
      <c r="A27" s="65" t="s">
        <v>47</v>
      </c>
      <c r="B27" s="66" t="s">
        <v>46</v>
      </c>
      <c r="C27" s="150">
        <f>IF('Indicator Data'!AM29="No data","x",IF('Indicator Data'!AM29&gt;C$195,0,IF('Indicator Data'!AM29&lt;C$194,10,(C$195-'Indicator Data'!AM29)/(C$195-C$194)*10)))</f>
        <v>3.666666666666675</v>
      </c>
      <c r="D27" s="148">
        <f t="shared" si="0"/>
        <v>3.666666666666675</v>
      </c>
      <c r="E27" s="150">
        <f>IF('Indicator Data'!AO29="No data","x",IF('Indicator Data'!AO29&gt;E$195,0,IF('Indicator Data'!AO29&lt;E$194,10,(E$195-'Indicator Data'!AO29)/(E$195-E$194)*10)))</f>
        <v>5.8999999999999995</v>
      </c>
      <c r="F27" s="150">
        <f>IF('Indicator Data'!AN29="No data","x",IF('Indicator Data'!AN29&gt;F$195,0,IF('Indicator Data'!AN29&lt;F$194,10,(F$195-'Indicator Data'!AN29)/(F$195-F$194)*10)))</f>
        <v>4.6939586997032166</v>
      </c>
      <c r="G27" s="148">
        <f t="shared" si="1"/>
        <v>5.2969793498516076</v>
      </c>
      <c r="H27" s="146">
        <f t="shared" si="2"/>
        <v>4.4818230082591413</v>
      </c>
      <c r="I27" s="150">
        <f>IF('Indicator Data'!AQ29="No data","x",IF('Indicator Data'!AQ29^2&gt;I$195,0,IF('Indicator Data'!AQ29^2&lt;I$194,10,(I$195-'Indicator Data'!AQ29^2)/(I$195-I$194)*10)))</f>
        <v>0.53888351878285901</v>
      </c>
      <c r="J27" s="150" t="str">
        <f>IF(OR('Indicator Data'!AP29=0,'Indicator Data'!AP29="No data"),"x",IF('Indicator Data'!AP29&gt;J$195,0,IF('Indicator Data'!AP29&lt;J$194,10,(J$195-'Indicator Data'!AP29)/(J$195-J$194)*10)))</f>
        <v>x</v>
      </c>
      <c r="K27" s="150">
        <f>IF('Indicator Data'!AR29="No data","x",IF('Indicator Data'!AR29&gt;K$195,0,IF('Indicator Data'!AR29&lt;K$194,10,(K$195-'Indicator Data'!AR29)/(K$195-K$194)*10)))</f>
        <v>6.5</v>
      </c>
      <c r="L27" s="150">
        <f>IF('Indicator Data'!AS29="No data","x",IF('Indicator Data'!AS29&gt;L$195,0,IF('Indicator Data'!AS29&lt;L$194,10,(L$195-'Indicator Data'!AS29)/(L$195-L$194)*10)))</f>
        <v>6.3076923076923075</v>
      </c>
      <c r="M27" s="148">
        <f t="shared" si="3"/>
        <v>4.4488586088250557</v>
      </c>
      <c r="N27" s="150">
        <v>8.8907430920853745</v>
      </c>
      <c r="O27" s="150">
        <f>IF('Indicator Data'!AU29="No data","x",IF('Indicator Data'!AU29&gt;O$195,0,IF('Indicator Data'!AU29&lt;O$194,10,(O$195-'Indicator Data'!AU29)/(O$195-O$194)*10)))</f>
        <v>0</v>
      </c>
      <c r="P27" s="150">
        <f>IF('Indicator Data'!AV29="No data","x",IF('Indicator Data'!AV29&gt;P$195,0,IF('Indicator Data'!AV29&lt;P$194,10,(P$195-'Indicator Data'!AV29)/(P$195-P$194)*10)))</f>
        <v>0.1</v>
      </c>
      <c r="Q27" s="148">
        <f t="shared" si="4"/>
        <v>2.9969143640284579</v>
      </c>
      <c r="R27" s="150">
        <f>IF('Indicator Data'!W29="No data","x",IF('Indicator Data'!W29&gt;R$195,0,IF('Indicator Data'!W29&lt;R$194,10,(R$195-'Indicator Data'!W29)/(R$195-R$194)*10)))</f>
        <v>0.59999999999999964</v>
      </c>
      <c r="S27" s="150">
        <f>IF('Indicator Data'!X29="No data","x",IF('Indicator Data'!X29&gt;S$195,10,IF('Indicator Data'!X29&lt;S$194,0,10-(S$195-'Indicator Data'!X29)/(S$195-S$194)*10)))</f>
        <v>0.78886957132817948</v>
      </c>
      <c r="T27" s="150">
        <f>IF('Indicator Data'!AA29="No data","x",IF('Indicator Data'!AA29&gt;T$195,0,IF('Indicator Data'!AA29&lt;T$194,10,(T$195-'Indicator Data'!AA29)/(T$195-T$194)*10)))</f>
        <v>6.1793899661016951</v>
      </c>
      <c r="U27" s="148">
        <f t="shared" si="5"/>
        <v>2.5227531791432916</v>
      </c>
      <c r="V27" s="146">
        <f t="shared" si="6"/>
        <v>3.3228420506656016</v>
      </c>
      <c r="W27" s="68"/>
    </row>
    <row r="28" spans="1:23" s="43" customFormat="1" x14ac:dyDescent="0.2">
      <c r="A28" s="65" t="s">
        <v>49</v>
      </c>
      <c r="B28" s="66" t="s">
        <v>48</v>
      </c>
      <c r="C28" s="150">
        <f>IF('Indicator Data'!AM30="No data","x",IF('Indicator Data'!AM30&gt;C$195,0,IF('Indicator Data'!AM30&lt;C$194,10,(C$195-'Indicator Data'!AM30)/(C$195-C$194)*10)))</f>
        <v>3.3250000000000002</v>
      </c>
      <c r="D28" s="148">
        <f t="shared" si="0"/>
        <v>3.3250000000000002</v>
      </c>
      <c r="E28" s="150">
        <f>IF('Indicator Data'!AO30="No data","x",IF('Indicator Data'!AO30&gt;E$195,0,IF('Indicator Data'!AO30&lt;E$194,10,(E$195-'Indicator Data'!AO30)/(E$195-E$194)*10)))</f>
        <v>6.2</v>
      </c>
      <c r="F28" s="150">
        <f>IF('Indicator Data'!AN30="No data","x",IF('Indicator Data'!AN30&gt;F$195,0,IF('Indicator Data'!AN30&lt;F$194,10,(F$195-'Indicator Data'!AN30)/(F$195-F$194)*10)))</f>
        <v>6.2344931364059448</v>
      </c>
      <c r="G28" s="148">
        <f t="shared" si="1"/>
        <v>6.2172465682029721</v>
      </c>
      <c r="H28" s="146">
        <f t="shared" si="2"/>
        <v>4.7711232841014866</v>
      </c>
      <c r="I28" s="150">
        <f>IF('Indicator Data'!AQ30="No data","x",IF('Indicator Data'!AQ30^2&gt;I$195,0,IF('Indicator Data'!AQ30^2&lt;I$194,10,(I$195-'Indicator Data'!AQ30^2)/(I$195-I$194)*10)))</f>
        <v>10</v>
      </c>
      <c r="J28" s="150">
        <f>IF(OR('Indicator Data'!AP30=0,'Indicator Data'!AP30="No data"),"x",IF('Indicator Data'!AP30&gt;J$195,0,IF('Indicator Data'!AP30&lt;J$194,10,(J$195-'Indicator Data'!AP30)/(J$195-J$194)*10)))</f>
        <v>8.5400000000000009</v>
      </c>
      <c r="K28" s="150">
        <f>IF('Indicator Data'!AR30="No data","x",IF('Indicator Data'!AR30&gt;K$195,0,IF('Indicator Data'!AR30&lt;K$194,10,(K$195-'Indicator Data'!AR30)/(K$195-K$194)*10)))</f>
        <v>10</v>
      </c>
      <c r="L28" s="150">
        <f>IF('Indicator Data'!AS30="No data","x",IF('Indicator Data'!AS30&gt;L$195,0,IF('Indicator Data'!AS30&lt;L$194,10,(L$195-'Indicator Data'!AS30)/(L$195-L$194)*10)))</f>
        <v>6.8205128205128212</v>
      </c>
      <c r="M28" s="148">
        <f t="shared" si="3"/>
        <v>8.840128205128206</v>
      </c>
      <c r="N28" s="150">
        <v>9.6933486511344675</v>
      </c>
      <c r="O28" s="150">
        <f>IF('Indicator Data'!AU30="No data","x",IF('Indicator Data'!AU30&gt;O$195,0,IF('Indicator Data'!AU30&lt;O$194,10,(O$195-'Indicator Data'!AU30)/(O$195-O$194)*10)))</f>
        <v>9.0444444444444443</v>
      </c>
      <c r="P28" s="150">
        <f>IF('Indicator Data'!AV30="No data","x",IF('Indicator Data'!AV30&gt;P$195,0,IF('Indicator Data'!AV30&lt;P$194,10,(P$195-'Indicator Data'!AV30)/(P$195-P$194)*10)))</f>
        <v>3.6599999999999993</v>
      </c>
      <c r="Q28" s="148">
        <f t="shared" si="4"/>
        <v>7.465931031859637</v>
      </c>
      <c r="R28" s="150">
        <f>IF('Indicator Data'!W30="No data","x",IF('Indicator Data'!W30&gt;R$195,0,IF('Indicator Data'!W30&lt;R$194,10,(R$195-'Indicator Data'!W30)/(R$195-R$194)*10)))</f>
        <v>9.875</v>
      </c>
      <c r="S28" s="150">
        <f>IF('Indicator Data'!X30="No data","x",IF('Indicator Data'!X30&gt;S$195,10,IF('Indicator Data'!X30&lt;S$194,0,10-(S$195-'Indicator Data'!X30)/(S$195-S$194)*10)))</f>
        <v>10</v>
      </c>
      <c r="T28" s="150">
        <f>IF('Indicator Data'!AA30="No data","x",IF('Indicator Data'!AA30&gt;T$195,0,IF('Indicator Data'!AA30&lt;T$194,10,(T$195-'Indicator Data'!AA30)/(T$195-T$194)*10)))</f>
        <v>9.8640677966101702</v>
      </c>
      <c r="U28" s="148">
        <f t="shared" si="5"/>
        <v>9.9130225988700573</v>
      </c>
      <c r="V28" s="146">
        <f t="shared" si="6"/>
        <v>8.7396939452859659</v>
      </c>
      <c r="W28" s="68"/>
    </row>
    <row r="29" spans="1:23" s="43" customFormat="1" x14ac:dyDescent="0.2">
      <c r="A29" s="65" t="s">
        <v>51</v>
      </c>
      <c r="B29" s="66" t="s">
        <v>50</v>
      </c>
      <c r="C29" s="150">
        <f>IF('Indicator Data'!AM31="No data","x",IF('Indicator Data'!AM31&gt;C$195,0,IF('Indicator Data'!AM31&lt;C$194,10,(C$195-'Indicator Data'!AM31)/(C$195-C$194)*10)))</f>
        <v>6</v>
      </c>
      <c r="D29" s="148">
        <f t="shared" si="0"/>
        <v>6</v>
      </c>
      <c r="E29" s="150">
        <f>IF('Indicator Data'!AO31="No data","x",IF('Indicator Data'!AO31&gt;E$195,0,IF('Indicator Data'!AO31&lt;E$194,10,(E$195-'Indicator Data'!AO31)/(E$195-E$194)*10)))</f>
        <v>7.9</v>
      </c>
      <c r="F29" s="150">
        <f>IF('Indicator Data'!AN31="No data","x",IF('Indicator Data'!AN31&gt;F$195,0,IF('Indicator Data'!AN31&lt;F$194,10,(F$195-'Indicator Data'!AN31)/(F$195-F$194)*10)))</f>
        <v>7.1496026515960693</v>
      </c>
      <c r="G29" s="148">
        <f t="shared" si="1"/>
        <v>7.5248013257980348</v>
      </c>
      <c r="H29" s="146">
        <f t="shared" si="2"/>
        <v>6.762400662899017</v>
      </c>
      <c r="I29" s="150">
        <f>IF('Indicator Data'!AQ31="No data","x",IF('Indicator Data'!AQ31^2&gt;I$195,0,IF('Indicator Data'!AQ31^2&lt;I$194,10,(I$195-'Indicator Data'!AQ31^2)/(I$195-I$194)*10)))</f>
        <v>6.693264527053957</v>
      </c>
      <c r="J29" s="150" t="str">
        <f>IF(OR('Indicator Data'!AP31=0,'Indicator Data'!AP31="No data"),"x",IF('Indicator Data'!AP31&gt;J$195,0,IF('Indicator Data'!AP31&lt;J$194,10,(J$195-'Indicator Data'!AP31)/(J$195-J$194)*10)))</f>
        <v>x</v>
      </c>
      <c r="K29" s="150">
        <f>IF('Indicator Data'!AR31="No data","x",IF('Indicator Data'!AR31&gt;K$195,0,IF('Indicator Data'!AR31&lt;K$194,10,(K$195-'Indicator Data'!AR31)/(K$195-K$194)*10)))</f>
        <v>10</v>
      </c>
      <c r="L29" s="150">
        <f>IF('Indicator Data'!AS31="No data","x",IF('Indicator Data'!AS31&gt;L$195,0,IF('Indicator Data'!AS31&lt;L$194,10,(L$195-'Indicator Data'!AS31)/(L$195-L$194)*10)))</f>
        <v>9.5897435897435894</v>
      </c>
      <c r="M29" s="148">
        <f t="shared" si="3"/>
        <v>8.7610027055991821</v>
      </c>
      <c r="N29" s="150">
        <v>7.1140939597315436</v>
      </c>
      <c r="O29" s="150">
        <f>IF('Indicator Data'!AU31="No data","x",IF('Indicator Data'!AU31&gt;O$195,0,IF('Indicator Data'!AU31&lt;O$194,10,(O$195-'Indicator Data'!AU31)/(O$195-O$194)*10)))</f>
        <v>5.8333333333333339</v>
      </c>
      <c r="P29" s="150">
        <f>IF('Indicator Data'!AV31="No data","x",IF('Indicator Data'!AV31&gt;P$195,0,IF('Indicator Data'!AV31&lt;P$194,10,(P$195-'Indicator Data'!AV31)/(P$195-P$194)*10)))</f>
        <v>4.9400000000000004</v>
      </c>
      <c r="Q29" s="148">
        <f t="shared" si="4"/>
        <v>5.9624757643549593</v>
      </c>
      <c r="R29" s="150" t="str">
        <f>IF('Indicator Data'!W31="No data","x",IF('Indicator Data'!W31&gt;R$195,0,IF('Indicator Data'!W31&lt;R$194,10,(R$195-'Indicator Data'!W31)/(R$195-R$194)*10)))</f>
        <v>x</v>
      </c>
      <c r="S29" s="150">
        <f>IF('Indicator Data'!X31="No data","x",IF('Indicator Data'!X31&gt;S$195,10,IF('Indicator Data'!X31&lt;S$194,0,10-(S$195-'Indicator Data'!X31)/(S$195-S$194)*10)))</f>
        <v>10</v>
      </c>
      <c r="T29" s="150">
        <f>IF('Indicator Data'!AA31="No data","x",IF('Indicator Data'!AA31&gt;T$195,0,IF('Indicator Data'!AA31&lt;T$194,10,(T$195-'Indicator Data'!AA31)/(T$195-T$194)*10)))</f>
        <v>10</v>
      </c>
      <c r="U29" s="148">
        <f t="shared" si="5"/>
        <v>10</v>
      </c>
      <c r="V29" s="146">
        <f t="shared" si="6"/>
        <v>8.2411594899847138</v>
      </c>
      <c r="W29" s="68"/>
    </row>
    <row r="30" spans="1:23" s="43" customFormat="1" x14ac:dyDescent="0.2">
      <c r="A30" s="65" t="s">
        <v>877</v>
      </c>
      <c r="B30" s="66" t="s">
        <v>58</v>
      </c>
      <c r="C30" s="150">
        <f>IF('Indicator Data'!AM32="No data","x",IF('Indicator Data'!AM32&gt;C$195,0,IF('Indicator Data'!AM32&lt;C$194,10,(C$195-'Indicator Data'!AM32)/(C$195-C$194)*10)))</f>
        <v>3.7924999999999995</v>
      </c>
      <c r="D30" s="148">
        <f t="shared" si="0"/>
        <v>3.7924999999999995</v>
      </c>
      <c r="E30" s="150">
        <f>IF('Indicator Data'!AO32="No data","x",IF('Indicator Data'!AO32&gt;E$195,0,IF('Indicator Data'!AO32&lt;E$194,10,(E$195-'Indicator Data'!AO32)/(E$195-E$194)*10)))</f>
        <v>4.2</v>
      </c>
      <c r="F30" s="150">
        <f>IF('Indicator Data'!AN32="No data","x",IF('Indicator Data'!AN32&gt;F$195,0,IF('Indicator Data'!AN32&lt;F$194,10,(F$195-'Indicator Data'!AN32)/(F$195-F$194)*10)))</f>
        <v>4.7512340247631073</v>
      </c>
      <c r="G30" s="148">
        <f t="shared" si="1"/>
        <v>4.4756170123815533</v>
      </c>
      <c r="H30" s="146">
        <f t="shared" si="2"/>
        <v>4.134058506190776</v>
      </c>
      <c r="I30" s="150">
        <f>IF('Indicator Data'!AQ32="No data","x",IF('Indicator Data'!AQ32^2&gt;I$195,0,IF('Indicator Data'!AQ32^2&lt;I$194,10,(I$195-'Indicator Data'!AQ32^2)/(I$195-I$194)*10)))</f>
        <v>9.7778655009220898</v>
      </c>
      <c r="J30" s="150" t="str">
        <f>IF(OR('Indicator Data'!AP32=0,'Indicator Data'!AP32="No data"),"x",IF('Indicator Data'!AP32&gt;J$195,0,IF('Indicator Data'!AP32&lt;J$194,10,(J$195-'Indicator Data'!AP32)/(J$195-J$194)*10)))</f>
        <v>x</v>
      </c>
      <c r="K30" s="150" t="str">
        <f>IF('Indicator Data'!AR32="No data","x",IF('Indicator Data'!AR32&gt;K$195,0,IF('Indicator Data'!AR32&lt;K$194,10,(K$195-'Indicator Data'!AR32)/(K$195-K$194)*10)))</f>
        <v>x</v>
      </c>
      <c r="L30" s="150" t="str">
        <f>IF('Indicator Data'!AS32="No data","x",IF('Indicator Data'!AS32&gt;L$195,0,IF('Indicator Data'!AS32&lt;L$194,10,(L$195-'Indicator Data'!AS32)/(L$195-L$194)*10)))</f>
        <v>x</v>
      </c>
      <c r="M30" s="148">
        <f t="shared" si="3"/>
        <v>9.7778655009220898</v>
      </c>
      <c r="N30" s="150">
        <v>7.8523489053691273</v>
      </c>
      <c r="O30" s="150">
        <f>IF('Indicator Data'!AU32="No data","x",IF('Indicator Data'!AU32&gt;O$195,0,IF('Indicator Data'!AU32&lt;O$194,10,(O$195-'Indicator Data'!AU32)/(O$195-O$194)*10)))</f>
        <v>3.8999999999999995</v>
      </c>
      <c r="P30" s="150">
        <f>IF('Indicator Data'!AV32="No data","x",IF('Indicator Data'!AV32&gt;P$195,0,IF('Indicator Data'!AV32&lt;P$194,10,(P$195-'Indicator Data'!AV32)/(P$195-P$194)*10)))</f>
        <v>2.1400000000000006</v>
      </c>
      <c r="Q30" s="148">
        <f t="shared" si="4"/>
        <v>4.6307829684563755</v>
      </c>
      <c r="R30" s="150">
        <f>IF('Indicator Data'!W32="No data","x",IF('Indicator Data'!W32&gt;R$195,0,IF('Indicator Data'!W32&lt;R$194,10,(R$195-'Indicator Data'!W32)/(R$195-R$194)*10)))</f>
        <v>9.25</v>
      </c>
      <c r="S30" s="150">
        <f>IF('Indicator Data'!X32="No data","x",IF('Indicator Data'!X32&gt;S$195,10,IF('Indicator Data'!X32&lt;S$194,0,10-(S$195-'Indicator Data'!X32)/(S$195-S$194)*10)))</f>
        <v>3.1395301475755444</v>
      </c>
      <c r="T30" s="150">
        <f>IF('Indicator Data'!AA32="No data","x",IF('Indicator Data'!AA32&gt;T$195,0,IF('Indicator Data'!AA32&lt;T$194,10,(T$195-'Indicator Data'!AA32)/(T$195-T$194)*10)))</f>
        <v>9.6053220677966102</v>
      </c>
      <c r="U30" s="148">
        <f t="shared" si="5"/>
        <v>7.3316174051240521</v>
      </c>
      <c r="V30" s="146">
        <f t="shared" si="6"/>
        <v>7.2467552915008397</v>
      </c>
      <c r="W30" s="68"/>
    </row>
    <row r="31" spans="1:23" s="43" customFormat="1" x14ac:dyDescent="0.2">
      <c r="A31" s="65" t="s">
        <v>53</v>
      </c>
      <c r="B31" s="66" t="s">
        <v>52</v>
      </c>
      <c r="C31" s="150">
        <f>IF('Indicator Data'!AM33="No data","x",IF('Indicator Data'!AM33&gt;C$195,0,IF('Indicator Data'!AM33&lt;C$194,10,(C$195-'Indicator Data'!AM33)/(C$195-C$194)*10)))</f>
        <v>6.75</v>
      </c>
      <c r="D31" s="148">
        <f t="shared" si="0"/>
        <v>6.75</v>
      </c>
      <c r="E31" s="150">
        <f>IF('Indicator Data'!AO33="No data","x",IF('Indicator Data'!AO33&gt;E$195,0,IF('Indicator Data'!AO33&lt;E$194,10,(E$195-'Indicator Data'!AO33)/(E$195-E$194)*10)))</f>
        <v>8</v>
      </c>
      <c r="F31" s="150">
        <f>IF('Indicator Data'!AN33="No data","x",IF('Indicator Data'!AN33&gt;F$195,0,IF('Indicator Data'!AN33&lt;F$194,10,(F$195-'Indicator Data'!AN33)/(F$195-F$194)*10)))</f>
        <v>6.8449485301971436</v>
      </c>
      <c r="G31" s="148">
        <f t="shared" si="1"/>
        <v>7.4224742650985718</v>
      </c>
      <c r="H31" s="146">
        <f t="shared" si="2"/>
        <v>7.0862371325492859</v>
      </c>
      <c r="I31" s="150">
        <f>IF('Indicator Data'!AQ33="No data","x",IF('Indicator Data'!AQ33^2&gt;I$195,0,IF('Indicator Data'!AQ33^2&lt;I$194,10,(I$195-'Indicator Data'!AQ33^2)/(I$195-I$194)*10)))</f>
        <v>9.2209489632939547</v>
      </c>
      <c r="J31" s="150">
        <f>IF(OR('Indicator Data'!AP33=0,'Indicator Data'!AP33="No data"),"x",IF('Indicator Data'!AP33&gt;J$195,0,IF('Indicator Data'!AP33&lt;J$194,10,(J$195-'Indicator Data'!AP33)/(J$195-J$194)*10)))</f>
        <v>6.8900000000000006</v>
      </c>
      <c r="K31" s="150">
        <f>IF('Indicator Data'!AR33="No data","x",IF('Indicator Data'!AR33&gt;K$195,0,IF('Indicator Data'!AR33&lt;K$194,10,(K$195-'Indicator Data'!AR33)/(K$195-K$194)*10)))</f>
        <v>9.5</v>
      </c>
      <c r="L31" s="150">
        <f>IF('Indicator Data'!AS33="No data","x",IF('Indicator Data'!AS33&gt;L$195,0,IF('Indicator Data'!AS33&lt;L$194,10,(L$195-'Indicator Data'!AS33)/(L$195-L$194)*10)))</f>
        <v>6</v>
      </c>
      <c r="M31" s="148">
        <f t="shared" si="3"/>
        <v>7.9027372408234893</v>
      </c>
      <c r="N31" s="150">
        <v>8.5984186816217711</v>
      </c>
      <c r="O31" s="150">
        <f>IF('Indicator Data'!AU33="No data","x",IF('Indicator Data'!AU33&gt;O$195,0,IF('Indicator Data'!AU33&lt;O$194,10,(O$195-'Indicator Data'!AU33)/(O$195-O$194)*10)))</f>
        <v>7.022222222222223</v>
      </c>
      <c r="P31" s="150">
        <f>IF('Indicator Data'!AV33="No data","x",IF('Indicator Data'!AV33&gt;P$195,0,IF('Indicator Data'!AV33&lt;P$194,10,(P$195-'Indicator Data'!AV33)/(P$195-P$194)*10)))</f>
        <v>5.74</v>
      </c>
      <c r="Q31" s="148">
        <f t="shared" si="4"/>
        <v>7.1202136346146645</v>
      </c>
      <c r="R31" s="150">
        <f>IF('Indicator Data'!W33="No data","x",IF('Indicator Data'!W33&gt;R$195,0,IF('Indicator Data'!W33&lt;R$194,10,(R$195-'Indicator Data'!W33)/(R$195-R$194)*10)))</f>
        <v>9.4250000000000007</v>
      </c>
      <c r="S31" s="150">
        <f>IF('Indicator Data'!X33="No data","x",IF('Indicator Data'!X33&gt;S$195,10,IF('Indicator Data'!X33&lt;S$194,0,10-(S$195-'Indicator Data'!X33)/(S$195-S$194)*10)))</f>
        <v>4.5330007027406882</v>
      </c>
      <c r="T31" s="150">
        <f>IF('Indicator Data'!AA33="No data","x",IF('Indicator Data'!AA33&gt;T$195,0,IF('Indicator Data'!AA33&lt;T$194,10,(T$195-'Indicator Data'!AA33)/(T$195-T$194)*10)))</f>
        <v>9.7107796271186437</v>
      </c>
      <c r="U31" s="148">
        <f t="shared" si="5"/>
        <v>7.8895934432864436</v>
      </c>
      <c r="V31" s="146">
        <f t="shared" si="6"/>
        <v>7.6375147729082</v>
      </c>
      <c r="W31" s="68"/>
    </row>
    <row r="32" spans="1:23" s="43" customFormat="1" x14ac:dyDescent="0.2">
      <c r="A32" s="65" t="s">
        <v>55</v>
      </c>
      <c r="B32" s="66" t="s">
        <v>54</v>
      </c>
      <c r="C32" s="150" t="str">
        <f>IF('Indicator Data'!AM34="No data","x",IF('Indicator Data'!AM34&gt;C$195,0,IF('Indicator Data'!AM34&lt;C$194,10,(C$195-'Indicator Data'!AM34)/(C$195-C$194)*10)))</f>
        <v>x</v>
      </c>
      <c r="D32" s="148" t="str">
        <f t="shared" si="0"/>
        <v>x</v>
      </c>
      <c r="E32" s="150">
        <f>IF('Indicator Data'!AO34="No data","x",IF('Indicator Data'!AO34&gt;E$195,0,IF('Indicator Data'!AO34&lt;E$194,10,(E$195-'Indicator Data'!AO34)/(E$195-E$194)*10)))</f>
        <v>7.5</v>
      </c>
      <c r="F32" s="150">
        <f>IF('Indicator Data'!AN34="No data","x",IF('Indicator Data'!AN34&gt;F$195,0,IF('Indicator Data'!AN34&lt;F$194,10,(F$195-'Indicator Data'!AN34)/(F$195-F$194)*10)))</f>
        <v>6.7295441627502441</v>
      </c>
      <c r="G32" s="148">
        <f t="shared" si="1"/>
        <v>7.1147720813751221</v>
      </c>
      <c r="H32" s="146">
        <f t="shared" si="2"/>
        <v>7.1147720813751221</v>
      </c>
      <c r="I32" s="150">
        <f>IF('Indicator Data'!AQ34="No data","x",IF('Indicator Data'!AQ34^2&gt;I$195,0,IF('Indicator Data'!AQ34^2&lt;I$194,10,(I$195-'Indicator Data'!AQ34^2)/(I$195-I$194)*10)))</f>
        <v>10</v>
      </c>
      <c r="J32" s="150">
        <f>IF(OR('Indicator Data'!AP34=0,'Indicator Data'!AP34="No data"),"x",IF('Indicator Data'!AP34&gt;J$195,0,IF('Indicator Data'!AP34&lt;J$194,10,(J$195-'Indicator Data'!AP34)/(J$195-J$194)*10)))</f>
        <v>5.13</v>
      </c>
      <c r="K32" s="150">
        <f>IF('Indicator Data'!AR34="No data","x",IF('Indicator Data'!AR34&gt;K$195,0,IF('Indicator Data'!AR34&lt;K$194,10,(K$195-'Indicator Data'!AR34)/(K$195-K$194)*10)))</f>
        <v>10</v>
      </c>
      <c r="L32" s="150">
        <f>IF('Indicator Data'!AS34="No data","x",IF('Indicator Data'!AS34&gt;L$195,0,IF('Indicator Data'!AS34&lt;L$194,10,(L$195-'Indicator Data'!AS34)/(L$195-L$194)*10)))</f>
        <v>7.384615384615385</v>
      </c>
      <c r="M32" s="148">
        <f t="shared" si="3"/>
        <v>8.1286538461538456</v>
      </c>
      <c r="N32" s="150">
        <v>9.6644295302013425</v>
      </c>
      <c r="O32" s="150">
        <f>IF('Indicator Data'!AU34="No data","x",IF('Indicator Data'!AU34&gt;O$195,0,IF('Indicator Data'!AU34&lt;O$194,10,(O$195-'Indicator Data'!AU34)/(O$195-O$194)*10)))</f>
        <v>6.0888888888888886</v>
      </c>
      <c r="P32" s="150">
        <f>IF('Indicator Data'!AV34="No data","x",IF('Indicator Data'!AV34&gt;P$195,0,IF('Indicator Data'!AV34&lt;P$194,10,(P$195-'Indicator Data'!AV34)/(P$195-P$194)*10)))</f>
        <v>5.1800000000000015</v>
      </c>
      <c r="Q32" s="148">
        <f t="shared" si="4"/>
        <v>6.9777728063634115</v>
      </c>
      <c r="R32" s="150">
        <f>IF('Indicator Data'!W34="No data","x",IF('Indicator Data'!W34&gt;R$195,0,IF('Indicator Data'!W34&lt;R$194,10,(R$195-'Indicator Data'!W34)/(R$195-R$194)*10)))</f>
        <v>9.8000000000000007</v>
      </c>
      <c r="S32" s="150">
        <f>IF('Indicator Data'!X34="No data","x",IF('Indicator Data'!X34&gt;S$195,10,IF('Indicator Data'!X34&lt;S$194,0,10-(S$195-'Indicator Data'!X34)/(S$195-S$194)*10)))</f>
        <v>9.286976809557272</v>
      </c>
      <c r="T32" s="150">
        <f>IF('Indicator Data'!AA34="No data","x",IF('Indicator Data'!AA34&gt;T$195,0,IF('Indicator Data'!AA34&lt;T$194,10,(T$195-'Indicator Data'!AA34)/(T$195-T$194)*10)))</f>
        <v>9.7621355932203393</v>
      </c>
      <c r="U32" s="148">
        <f t="shared" si="5"/>
        <v>9.6163708009258695</v>
      </c>
      <c r="V32" s="146">
        <f t="shared" si="6"/>
        <v>8.2409324844810428</v>
      </c>
      <c r="W32" s="68"/>
    </row>
    <row r="33" spans="1:23" s="43" customFormat="1" x14ac:dyDescent="0.2">
      <c r="A33" s="65" t="s">
        <v>57</v>
      </c>
      <c r="B33" s="66" t="s">
        <v>56</v>
      </c>
      <c r="C33" s="150">
        <f>IF('Indicator Data'!AM35="No data","x",IF('Indicator Data'!AM35&gt;C$195,0,IF('Indicator Data'!AM35&lt;C$194,10,(C$195-'Indicator Data'!AM35)/(C$195-C$194)*10)))</f>
        <v>2.9574999999999996</v>
      </c>
      <c r="D33" s="148">
        <f t="shared" si="0"/>
        <v>2.9574999999999996</v>
      </c>
      <c r="E33" s="150">
        <f>IF('Indicator Data'!AO35="No data","x",IF('Indicator Data'!AO35&gt;E$195,0,IF('Indicator Data'!AO35&lt;E$194,10,(E$195-'Indicator Data'!AO35)/(E$195-E$194)*10)))</f>
        <v>1.9</v>
      </c>
      <c r="F33" s="150">
        <f>IF('Indicator Data'!AN35="No data","x",IF('Indicator Data'!AN35&gt;F$195,0,IF('Indicator Data'!AN35&lt;F$194,10,(F$195-'Indicator Data'!AN35)/(F$195-F$194)*10)))</f>
        <v>1.4573101997375488</v>
      </c>
      <c r="G33" s="148">
        <f t="shared" si="1"/>
        <v>1.6786550998687744</v>
      </c>
      <c r="H33" s="146">
        <f t="shared" si="2"/>
        <v>2.3180775499343871</v>
      </c>
      <c r="I33" s="150" t="str">
        <f>IF('Indicator Data'!AQ35="No data","x",IF('Indicator Data'!AQ35^2&gt;I$195,0,IF('Indicator Data'!AQ35^2&lt;I$194,10,(I$195-'Indicator Data'!AQ35^2)/(I$195-I$194)*10)))</f>
        <v>x</v>
      </c>
      <c r="J33" s="150" t="str">
        <f>IF(OR('Indicator Data'!AP35=0,'Indicator Data'!AP35="No data"),"x",IF('Indicator Data'!AP35&gt;J$195,0,IF('Indicator Data'!AP35&lt;J$194,10,(J$195-'Indicator Data'!AP35)/(J$195-J$194)*10)))</f>
        <v>x</v>
      </c>
      <c r="K33" s="150">
        <f>IF('Indicator Data'!AR35="No data","x",IF('Indicator Data'!AR35&gt;K$195,0,IF('Indicator Data'!AR35&lt;K$194,10,(K$195-'Indicator Data'!AR35)/(K$195-K$194)*10)))</f>
        <v>1.7999999999999998</v>
      </c>
      <c r="L33" s="150">
        <f>IF('Indicator Data'!AS35="No data","x",IF('Indicator Data'!AS35&gt;L$195,0,IF('Indicator Data'!AS35&lt;L$194,10,(L$195-'Indicator Data'!AS35)/(L$195-L$194)*10)))</f>
        <v>6.8205128205128212</v>
      </c>
      <c r="M33" s="148">
        <f t="shared" si="3"/>
        <v>4.3102564102564109</v>
      </c>
      <c r="N33" s="150">
        <v>9.3665098663365036</v>
      </c>
      <c r="O33" s="150">
        <f>IF('Indicator Data'!AU35="No data","x",IF('Indicator Data'!AU35&gt;O$195,0,IF('Indicator Data'!AU35&lt;O$194,10,(O$195-'Indicator Data'!AU35)/(O$195-O$194)*10)))</f>
        <v>2.2222222222222539E-2</v>
      </c>
      <c r="P33" s="150">
        <f>IF('Indicator Data'!AV35="No data","x",IF('Indicator Data'!AV35&gt;P$195,0,IF('Indicator Data'!AV35&lt;P$194,10,(P$195-'Indicator Data'!AV35)/(P$195-P$194)*10)))</f>
        <v>4.0000000000000563E-2</v>
      </c>
      <c r="Q33" s="148">
        <f t="shared" si="4"/>
        <v>3.1429106961862421</v>
      </c>
      <c r="R33" s="150">
        <f>IF('Indicator Data'!W35="No data","x",IF('Indicator Data'!W35&gt;R$195,0,IF('Indicator Data'!W35&lt;R$194,10,(R$195-'Indicator Data'!W35)/(R$195-R$194)*10)))</f>
        <v>4.8250000000000002</v>
      </c>
      <c r="S33" s="150">
        <f>IF('Indicator Data'!X35="No data","x",IF('Indicator Data'!X35&gt;S$195,10,IF('Indicator Data'!X35&lt;S$194,0,10-(S$195-'Indicator Data'!X35)/(S$195-S$194)*10)))</f>
        <v>0.94408278285312619</v>
      </c>
      <c r="T33" s="150">
        <f>IF('Indicator Data'!AA35="No data","x",IF('Indicator Data'!AA35&gt;T$195,0,IF('Indicator Data'!AA35&lt;T$194,10,(T$195-'Indicator Data'!AA35)/(T$195-T$194)*10)))</f>
        <v>0</v>
      </c>
      <c r="U33" s="148">
        <f t="shared" si="5"/>
        <v>1.9230275942843755</v>
      </c>
      <c r="V33" s="146">
        <f t="shared" si="6"/>
        <v>3.1253982335756763</v>
      </c>
      <c r="W33" s="68"/>
    </row>
    <row r="34" spans="1:23" s="43" customFormat="1" x14ac:dyDescent="0.2">
      <c r="A34" s="65" t="s">
        <v>60</v>
      </c>
      <c r="B34" s="66" t="s">
        <v>59</v>
      </c>
      <c r="C34" s="150" t="str">
        <f>IF('Indicator Data'!AM36="No data","x",IF('Indicator Data'!AM36&gt;C$195,0,IF('Indicator Data'!AM36&lt;C$194,10,(C$195-'Indicator Data'!AM36)/(C$195-C$194)*10)))</f>
        <v>x</v>
      </c>
      <c r="D34" s="148" t="str">
        <f t="shared" si="0"/>
        <v>x</v>
      </c>
      <c r="E34" s="150">
        <f>IF('Indicator Data'!AO36="No data","x",IF('Indicator Data'!AO36&gt;E$195,0,IF('Indicator Data'!AO36&lt;E$194,10,(E$195-'Indicator Data'!AO36)/(E$195-E$194)*10)))</f>
        <v>7.5</v>
      </c>
      <c r="F34" s="150">
        <f>IF('Indicator Data'!AN36="No data","x",IF('Indicator Data'!AN36&gt;F$195,0,IF('Indicator Data'!AN36&lt;F$194,10,(F$195-'Indicator Data'!AN36)/(F$195-F$194)*10)))</f>
        <v>8.5617856979370117</v>
      </c>
      <c r="G34" s="148">
        <f t="shared" si="1"/>
        <v>8.0308928489685059</v>
      </c>
      <c r="H34" s="146">
        <f t="shared" si="2"/>
        <v>8.0308928489685059</v>
      </c>
      <c r="I34" s="150">
        <f>IF('Indicator Data'!AQ36="No data","x",IF('Indicator Data'!AQ36^2&gt;I$195,0,IF('Indicator Data'!AQ36^2&lt;I$194,10,(I$195-'Indicator Data'!AQ36^2)/(I$195-I$194)*10)))</f>
        <v>9.5869319040253842</v>
      </c>
      <c r="J34" s="150" t="str">
        <f>IF(OR('Indicator Data'!AP36=0,'Indicator Data'!AP36="No data"),"x",IF('Indicator Data'!AP36&gt;J$195,0,IF('Indicator Data'!AP36&lt;J$194,10,(J$195-'Indicator Data'!AP36)/(J$195-J$194)*10)))</f>
        <v>x</v>
      </c>
      <c r="K34" s="150" t="str">
        <f>IF('Indicator Data'!AR36="No data","x",IF('Indicator Data'!AR36&gt;K$195,0,IF('Indicator Data'!AR36&lt;K$194,10,(K$195-'Indicator Data'!AR36)/(K$195-K$194)*10)))</f>
        <v>x</v>
      </c>
      <c r="L34" s="150">
        <f>IF('Indicator Data'!AS36="No data","x",IF('Indicator Data'!AS36&gt;L$195,0,IF('Indicator Data'!AS36&lt;L$194,10,(L$195-'Indicator Data'!AS36)/(L$195-L$194)*10)))</f>
        <v>9.5897435897435894</v>
      </c>
      <c r="M34" s="148">
        <f t="shared" si="3"/>
        <v>9.5883377468844877</v>
      </c>
      <c r="N34" s="150">
        <v>9.8486577073477317</v>
      </c>
      <c r="O34" s="150">
        <f>IF('Indicator Data'!AU36="No data","x",IF('Indicator Data'!AU36&gt;O$195,0,IF('Indicator Data'!AU36&lt;O$194,10,(O$195-'Indicator Data'!AU36)/(O$195-O$194)*10)))</f>
        <v>8.7222222222222214</v>
      </c>
      <c r="P34" s="150">
        <f>IF('Indicator Data'!AV36="No data","x",IF('Indicator Data'!AV36&gt;P$195,0,IF('Indicator Data'!AV36&lt;P$194,10,(P$195-'Indicator Data'!AV36)/(P$195-P$194)*10)))</f>
        <v>6.3599999999999994</v>
      </c>
      <c r="Q34" s="148">
        <f t="shared" si="4"/>
        <v>8.310293309856652</v>
      </c>
      <c r="R34" s="150">
        <f>IF('Indicator Data'!W36="No data","x",IF('Indicator Data'!W36&gt;R$195,0,IF('Indicator Data'!W36&lt;R$194,10,(R$195-'Indicator Data'!W36)/(R$195-R$194)*10)))</f>
        <v>9.875</v>
      </c>
      <c r="S34" s="150">
        <f>IF('Indicator Data'!X36="No data","x",IF('Indicator Data'!X36&gt;S$195,10,IF('Indicator Data'!X36&lt;S$194,0,10-(S$195-'Indicator Data'!X36)/(S$195-S$194)*10)))</f>
        <v>10</v>
      </c>
      <c r="T34" s="150">
        <f>IF('Indicator Data'!AA36="No data","x",IF('Indicator Data'!AA36&gt;T$195,0,IF('Indicator Data'!AA36&lt;T$194,10,(T$195-'Indicator Data'!AA36)/(T$195-T$194)*10)))</f>
        <v>10</v>
      </c>
      <c r="U34" s="148">
        <f t="shared" si="5"/>
        <v>9.9583333333333339</v>
      </c>
      <c r="V34" s="146">
        <f t="shared" si="6"/>
        <v>9.2856547966914906</v>
      </c>
      <c r="W34" s="68"/>
    </row>
    <row r="35" spans="1:23" s="43" customFormat="1" x14ac:dyDescent="0.2">
      <c r="A35" s="65" t="s">
        <v>62</v>
      </c>
      <c r="B35" s="66" t="s">
        <v>61</v>
      </c>
      <c r="C35" s="150" t="str">
        <f>IF('Indicator Data'!AM37="No data","x",IF('Indicator Data'!AM37&gt;C$195,0,IF('Indicator Data'!AM37&lt;C$194,10,(C$195-'Indicator Data'!AM37)/(C$195-C$194)*10)))</f>
        <v>x</v>
      </c>
      <c r="D35" s="148" t="str">
        <f t="shared" si="0"/>
        <v>x</v>
      </c>
      <c r="E35" s="150">
        <f>IF('Indicator Data'!AO37="No data","x",IF('Indicator Data'!AO37&gt;E$195,0,IF('Indicator Data'!AO37&lt;E$194,10,(E$195-'Indicator Data'!AO37)/(E$195-E$194)*10)))</f>
        <v>8.1000000000000014</v>
      </c>
      <c r="F35" s="150">
        <f>IF('Indicator Data'!AN37="No data","x",IF('Indicator Data'!AN37&gt;F$195,0,IF('Indicator Data'!AN37&lt;F$194,10,(F$195-'Indicator Data'!AN37)/(F$195-F$194)*10)))</f>
        <v>7.9919641017913818</v>
      </c>
      <c r="G35" s="148">
        <f t="shared" si="1"/>
        <v>8.0459820508956916</v>
      </c>
      <c r="H35" s="146">
        <f t="shared" si="2"/>
        <v>8.0459820508956916</v>
      </c>
      <c r="I35" s="150">
        <f>IF('Indicator Data'!AQ37="No data","x",IF('Indicator Data'!AQ37^2&gt;I$195,0,IF('Indicator Data'!AQ37^2&lt;I$194,10,(I$195-'Indicator Data'!AQ37^2)/(I$195-I$194)*10)))</f>
        <v>10</v>
      </c>
      <c r="J35" s="150" t="str">
        <f>IF(OR('Indicator Data'!AP37=0,'Indicator Data'!AP37="No data"),"x",IF('Indicator Data'!AP37&gt;J$195,0,IF('Indicator Data'!AP37&lt;J$194,10,(J$195-'Indicator Data'!AP37)/(J$195-J$194)*10)))</f>
        <v>x</v>
      </c>
      <c r="K35" s="150">
        <f>IF('Indicator Data'!AR37="No data","x",IF('Indicator Data'!AR37&gt;K$195,0,IF('Indicator Data'!AR37&lt;K$194,10,(K$195-'Indicator Data'!AR37)/(K$195-K$194)*10)))</f>
        <v>10</v>
      </c>
      <c r="L35" s="150">
        <f>IF('Indicator Data'!AS37="No data","x",IF('Indicator Data'!AS37&gt;L$195,0,IF('Indicator Data'!AS37&lt;L$194,10,(L$195-'Indicator Data'!AS37)/(L$195-L$194)*10)))</f>
        <v>7.2820512820512819</v>
      </c>
      <c r="M35" s="148">
        <f t="shared" si="3"/>
        <v>9.0940170940170937</v>
      </c>
      <c r="N35" s="150">
        <v>9.8657718120805367</v>
      </c>
      <c r="O35" s="150">
        <f>IF('Indicator Data'!AU37="No data","x",IF('Indicator Data'!AU37&gt;O$195,0,IF('Indicator Data'!AU37&lt;O$194,10,(O$195-'Indicator Data'!AU37)/(O$195-O$194)*10)))</f>
        <v>9.7888888888888879</v>
      </c>
      <c r="P35" s="150">
        <f>IF('Indicator Data'!AV37="No data","x",IF('Indicator Data'!AV37&gt;P$195,0,IF('Indicator Data'!AV37&lt;P$194,10,(P$195-'Indicator Data'!AV37)/(P$195-P$194)*10)))</f>
        <v>9.86</v>
      </c>
      <c r="Q35" s="148">
        <f t="shared" si="4"/>
        <v>9.8382202336564752</v>
      </c>
      <c r="R35" s="150">
        <f>IF('Indicator Data'!W37="No data","x",IF('Indicator Data'!W37&gt;R$195,0,IF('Indicator Data'!W37&lt;R$194,10,(R$195-'Indicator Data'!W37)/(R$195-R$194)*10)))</f>
        <v>9.9</v>
      </c>
      <c r="S35" s="150">
        <f>IF('Indicator Data'!X37="No data","x",IF('Indicator Data'!X37&gt;S$195,10,IF('Indicator Data'!X37&lt;S$194,0,10-(S$195-'Indicator Data'!X37)/(S$195-S$194)*10)))</f>
        <v>10</v>
      </c>
      <c r="T35" s="150">
        <f>IF('Indicator Data'!AA37="No data","x",IF('Indicator Data'!AA37&gt;T$195,0,IF('Indicator Data'!AA37&lt;T$194,10,(T$195-'Indicator Data'!AA37)/(T$195-T$194)*10)))</f>
        <v>10</v>
      </c>
      <c r="U35" s="148">
        <f t="shared" si="5"/>
        <v>9.9666666666666668</v>
      </c>
      <c r="V35" s="146">
        <f t="shared" si="6"/>
        <v>9.6329679981134131</v>
      </c>
      <c r="W35" s="68"/>
    </row>
    <row r="36" spans="1:23" s="43" customFormat="1" x14ac:dyDescent="0.2">
      <c r="A36" s="65" t="s">
        <v>64</v>
      </c>
      <c r="B36" s="66" t="s">
        <v>63</v>
      </c>
      <c r="C36" s="150">
        <f>IF('Indicator Data'!AM38="No data","x",IF('Indicator Data'!AM38&gt;C$195,0,IF('Indicator Data'!AM38&lt;C$194,10,(C$195-'Indicator Data'!AM38)/(C$195-C$194)*10)))</f>
        <v>3.208333333333325</v>
      </c>
      <c r="D36" s="148">
        <f t="shared" si="0"/>
        <v>3.208333333333325</v>
      </c>
      <c r="E36" s="150">
        <f>IF('Indicator Data'!AO38="No data","x",IF('Indicator Data'!AO38&gt;E$195,0,IF('Indicator Data'!AO38&lt;E$194,10,(E$195-'Indicator Data'!AO38)/(E$195-E$194)*10)))</f>
        <v>2.9</v>
      </c>
      <c r="F36" s="150">
        <f>IF('Indicator Data'!AN38="No data","x",IF('Indicator Data'!AN38&gt;F$195,0,IF('Indicator Data'!AN38&lt;F$194,10,(F$195-'Indicator Data'!AN38)/(F$195-F$194)*10)))</f>
        <v>2.5099630355834961</v>
      </c>
      <c r="G36" s="148">
        <f t="shared" si="1"/>
        <v>2.7049815177917482</v>
      </c>
      <c r="H36" s="146">
        <f t="shared" si="2"/>
        <v>2.9566574255625366</v>
      </c>
      <c r="I36" s="150">
        <f>IF('Indicator Data'!AQ38="No data","x",IF('Indicator Data'!AQ38^2&gt;I$195,0,IF('Indicator Data'!AQ38^2&lt;I$194,10,(I$195-'Indicator Data'!AQ38^2)/(I$195-I$194)*10)))</f>
        <v>1.0059022314039543</v>
      </c>
      <c r="J36" s="150">
        <f>IF(OR('Indicator Data'!AP38=0,'Indicator Data'!AP38="No data"),"x",IF('Indicator Data'!AP38&gt;J$195,0,IF('Indicator Data'!AP38&lt;J$194,10,(J$195-'Indicator Data'!AP38)/(J$195-J$194)*10)))</f>
        <v>5.9999999999999429E-2</v>
      </c>
      <c r="K36" s="150">
        <f>IF('Indicator Data'!AR38="No data","x",IF('Indicator Data'!AR38&gt;K$195,0,IF('Indicator Data'!AR38&lt;K$194,10,(K$195-'Indicator Data'!AR38)/(K$195-K$194)*10)))</f>
        <v>5.6999999999999993</v>
      </c>
      <c r="L36" s="150">
        <f>IF('Indicator Data'!AS38="No data","x",IF('Indicator Data'!AS38&gt;L$195,0,IF('Indicator Data'!AS38&lt;L$194,10,(L$195-'Indicator Data'!AS38)/(L$195-L$194)*10)))</f>
        <v>5.8461538461538467</v>
      </c>
      <c r="M36" s="148">
        <f t="shared" si="3"/>
        <v>3.1530140193894498</v>
      </c>
      <c r="N36" s="150">
        <v>9.3768466716925225</v>
      </c>
      <c r="O36" s="150">
        <f>IF('Indicator Data'!AU38="No data","x",IF('Indicator Data'!AU38&gt;O$195,0,IF('Indicator Data'!AU38&lt;O$194,10,(O$195-'Indicator Data'!AU38)/(O$195-O$194)*10)))</f>
        <v>0.12222222222222159</v>
      </c>
      <c r="P36" s="150">
        <f>IF('Indicator Data'!AV38="No data","x",IF('Indicator Data'!AV38&gt;P$195,0,IF('Indicator Data'!AV38&lt;P$194,10,(P$195-'Indicator Data'!AV38)/(P$195-P$194)*10)))</f>
        <v>0.24000000000000055</v>
      </c>
      <c r="Q36" s="148">
        <f t="shared" si="4"/>
        <v>3.2463562979715817</v>
      </c>
      <c r="R36" s="150">
        <f>IF('Indicator Data'!W38="No data","x",IF('Indicator Data'!W38&gt;R$195,0,IF('Indicator Data'!W38&lt;R$194,10,(R$195-'Indicator Data'!W38)/(R$195-R$194)*10)))</f>
        <v>7.4249999999999989</v>
      </c>
      <c r="S36" s="150">
        <f>IF('Indicator Data'!X38="No data","x",IF('Indicator Data'!X38&gt;S$195,10,IF('Indicator Data'!X38&lt;S$194,0,10-(S$195-'Indicator Data'!X38)/(S$195-S$194)*10)))</f>
        <v>1.8520737877723121</v>
      </c>
      <c r="T36" s="150">
        <f>IF('Indicator Data'!AA38="No data","x",IF('Indicator Data'!AA38&gt;T$195,0,IF('Indicator Data'!AA38&lt;T$194,10,(T$195-'Indicator Data'!AA38)/(T$195-T$194)*10)))</f>
        <v>4.7251866101694908</v>
      </c>
      <c r="U36" s="148">
        <f t="shared" si="5"/>
        <v>4.6674201326472673</v>
      </c>
      <c r="V36" s="146">
        <f t="shared" si="6"/>
        <v>3.6889301500027663</v>
      </c>
      <c r="W36" s="68"/>
    </row>
    <row r="37" spans="1:23" s="43" customFormat="1" x14ac:dyDescent="0.2">
      <c r="A37" s="65" t="s">
        <v>377</v>
      </c>
      <c r="B37" s="66" t="s">
        <v>65</v>
      </c>
      <c r="C37" s="150">
        <f>IF('Indicator Data'!AM39="No data","x",IF('Indicator Data'!AM39&gt;C$195,0,IF('Indicator Data'!AM39&lt;C$194,10,(C$195-'Indicator Data'!AM39)/(C$195-C$194)*10)))</f>
        <v>2.5</v>
      </c>
      <c r="D37" s="148">
        <f t="shared" si="0"/>
        <v>2.5</v>
      </c>
      <c r="E37" s="150">
        <f>IF('Indicator Data'!AO39="No data","x",IF('Indicator Data'!AO39&gt;E$195,0,IF('Indicator Data'!AO39&lt;E$194,10,(E$195-'Indicator Data'!AO39)/(E$195-E$194)*10)))</f>
        <v>6</v>
      </c>
      <c r="F37" s="150">
        <f>IF('Indicator Data'!AN39="No data","x",IF('Indicator Data'!AN39&gt;F$195,0,IF('Indicator Data'!AN39&lt;F$194,10,(F$195-'Indicator Data'!AN39)/(F$195-F$194)*10)))</f>
        <v>5.0585288293659687</v>
      </c>
      <c r="G37" s="148">
        <f t="shared" si="1"/>
        <v>5.5292644146829844</v>
      </c>
      <c r="H37" s="146">
        <f t="shared" si="2"/>
        <v>4.0146322073414922</v>
      </c>
      <c r="I37" s="150">
        <f>IF('Indicator Data'!AQ39="No data","x",IF('Indicator Data'!AQ39^2&gt;I$195,0,IF('Indicator Data'!AQ39^2&lt;I$194,10,(I$195-'Indicator Data'!AQ39^2)/(I$195-I$194)*10)))</f>
        <v>4.9864696223608789</v>
      </c>
      <c r="J37" s="150">
        <f>IF(OR('Indicator Data'!AP39=0,'Indicator Data'!AP39="No data"),"x",IF('Indicator Data'!AP39&gt;J$195,0,IF('Indicator Data'!AP39&lt;J$194,10,(J$195-'Indicator Data'!AP39)/(J$195-J$194)*10)))</f>
        <v>2.9999999999999714E-2</v>
      </c>
      <c r="K37" s="150">
        <f>IF('Indicator Data'!AR39="No data","x",IF('Indicator Data'!AR39&gt;K$195,0,IF('Indicator Data'!AR39&lt;K$194,10,(K$195-'Indicator Data'!AR39)/(K$195-K$194)*10)))</f>
        <v>6.8000000000000007</v>
      </c>
      <c r="L37" s="150">
        <f>IF('Indicator Data'!AS39="No data","x",IF('Indicator Data'!AS39&gt;L$195,0,IF('Indicator Data'!AS39&lt;L$194,10,(L$195-'Indicator Data'!AS39)/(L$195-L$194)*10)))</f>
        <v>5.5897435897435894</v>
      </c>
      <c r="M37" s="148">
        <f t="shared" si="3"/>
        <v>4.3515533030261171</v>
      </c>
      <c r="N37" s="150">
        <v>7.2649405760626395</v>
      </c>
      <c r="O37" s="150">
        <f>IF('Indicator Data'!AU39="No data","x",IF('Indicator Data'!AU39&gt;O$195,0,IF('Indicator Data'!AU39&lt;O$194,10,(O$195-'Indicator Data'!AU39)/(O$195-O$194)*10)))</f>
        <v>3.8555555555555561</v>
      </c>
      <c r="P37" s="150">
        <f>IF('Indicator Data'!AV39="No data","x",IF('Indicator Data'!AV39&gt;P$195,0,IF('Indicator Data'!AV39&lt;P$194,10,(P$195-'Indicator Data'!AV39)/(P$195-P$194)*10)))</f>
        <v>1.619999999999999</v>
      </c>
      <c r="Q37" s="148">
        <f t="shared" si="4"/>
        <v>4.2468320438727316</v>
      </c>
      <c r="R37" s="150">
        <f>IF('Indicator Data'!W39="No data","x",IF('Indicator Data'!W39&gt;R$195,0,IF('Indicator Data'!W39&lt;R$194,10,(R$195-'Indicator Data'!W39)/(R$195-R$194)*10)))</f>
        <v>6.35</v>
      </c>
      <c r="S37" s="150">
        <f>IF('Indicator Data'!X39="No data","x",IF('Indicator Data'!X39&gt;S$195,10,IF('Indicator Data'!X39&lt;S$194,0,10-(S$195-'Indicator Data'!X39)/(S$195-S$194)*10)))</f>
        <v>1.0244927617709063</v>
      </c>
      <c r="T37" s="150">
        <f>IF('Indicator Data'!AA39="No data","x",IF('Indicator Data'!AA39&gt;T$195,0,IF('Indicator Data'!AA39&lt;T$194,10,(T$195-'Indicator Data'!AA39)/(T$195-T$194)*10)))</f>
        <v>8.5424745762711858</v>
      </c>
      <c r="U37" s="148">
        <f t="shared" si="5"/>
        <v>5.3056557793473642</v>
      </c>
      <c r="V37" s="146">
        <f t="shared" si="6"/>
        <v>4.634680375415404</v>
      </c>
      <c r="W37" s="68"/>
    </row>
    <row r="38" spans="1:23" s="43" customFormat="1" x14ac:dyDescent="0.2">
      <c r="A38" s="65" t="s">
        <v>67</v>
      </c>
      <c r="B38" s="66" t="s">
        <v>66</v>
      </c>
      <c r="C38" s="150">
        <f>IF('Indicator Data'!AM40="No data","x",IF('Indicator Data'!AM40&gt;C$195,0,IF('Indicator Data'!AM40&lt;C$194,10,(C$195-'Indicator Data'!AM40)/(C$195-C$194)*10)))</f>
        <v>3.125</v>
      </c>
      <c r="D38" s="148">
        <f t="shared" si="0"/>
        <v>3.125</v>
      </c>
      <c r="E38" s="150">
        <f>IF('Indicator Data'!AO40="No data","x",IF('Indicator Data'!AO40&gt;E$195,0,IF('Indicator Data'!AO40&lt;E$194,10,(E$195-'Indicator Data'!AO40)/(E$195-E$194)*10)))</f>
        <v>6.4</v>
      </c>
      <c r="F38" s="150">
        <f>IF('Indicator Data'!AN40="No data","x",IF('Indicator Data'!AN40&gt;F$195,0,IF('Indicator Data'!AN40&lt;F$194,10,(F$195-'Indicator Data'!AN40)/(F$195-F$194)*10)))</f>
        <v>4.9148779883980751</v>
      </c>
      <c r="G38" s="148">
        <f t="shared" si="1"/>
        <v>5.6574389941990377</v>
      </c>
      <c r="H38" s="146">
        <f t="shared" si="2"/>
        <v>4.3912194970995184</v>
      </c>
      <c r="I38" s="150">
        <f>IF('Indicator Data'!AQ40="No data","x",IF('Indicator Data'!AQ40^2&gt;I$195,0,IF('Indicator Data'!AQ40^2&lt;I$194,10,(I$195-'Indicator Data'!AQ40^2)/(I$195-I$194)*10)))</f>
        <v>4.2806610049176923</v>
      </c>
      <c r="J38" s="150">
        <f>IF(OR('Indicator Data'!AP40=0,'Indicator Data'!AP40="No data"),"x",IF('Indicator Data'!AP40&gt;J$195,0,IF('Indicator Data'!AP40&lt;J$194,10,(J$195-'Indicator Data'!AP40)/(J$195-J$194)*10)))</f>
        <v>0.25999999999999945</v>
      </c>
      <c r="K38" s="150">
        <f>IF('Indicator Data'!AR40="No data","x",IF('Indicator Data'!AR40&gt;K$195,0,IF('Indicator Data'!AR40&lt;K$194,10,(K$195-'Indicator Data'!AR40)/(K$195-K$194)*10)))</f>
        <v>6.1</v>
      </c>
      <c r="L38" s="150">
        <f>IF('Indicator Data'!AS40="No data","x",IF('Indicator Data'!AS40&gt;L$195,0,IF('Indicator Data'!AS40&lt;L$194,10,(L$195-'Indicator Data'!AS40)/(L$195-L$194)*10)))</f>
        <v>5.8974358974358978</v>
      </c>
      <c r="M38" s="148">
        <f t="shared" si="3"/>
        <v>4.1345242255883976</v>
      </c>
      <c r="N38" s="150">
        <v>9.3288590604026851</v>
      </c>
      <c r="O38" s="150">
        <f>IF('Indicator Data'!AU40="No data","x",IF('Indicator Data'!AU40&gt;O$195,0,IF('Indicator Data'!AU40&lt;O$194,10,(O$195-'Indicator Data'!AU40)/(O$195-O$194)*10)))</f>
        <v>2.1999999999999997</v>
      </c>
      <c r="P38" s="150">
        <f>IF('Indicator Data'!AV40="No data","x",IF('Indicator Data'!AV40&gt;P$195,0,IF('Indicator Data'!AV40&lt;P$194,10,(P$195-'Indicator Data'!AV40)/(P$195-P$194)*10)))</f>
        <v>1.7599999999999993</v>
      </c>
      <c r="Q38" s="148">
        <f t="shared" si="4"/>
        <v>4.429619686800895</v>
      </c>
      <c r="R38" s="150">
        <f>IF('Indicator Data'!W40="No data","x",IF('Indicator Data'!W40&gt;R$195,0,IF('Indicator Data'!W40&lt;R$194,10,(R$195-'Indicator Data'!W40)/(R$195-R$194)*10)))</f>
        <v>6.3250000000000011</v>
      </c>
      <c r="S38" s="150">
        <f>IF('Indicator Data'!X40="No data","x",IF('Indicator Data'!X40&gt;S$195,10,IF('Indicator Data'!X40&lt;S$194,0,10-(S$195-'Indicator Data'!X40)/(S$195-S$194)*10)))</f>
        <v>1.5602593113141232</v>
      </c>
      <c r="T38" s="150">
        <f>IF('Indicator Data'!AA40="No data","x",IF('Indicator Data'!AA40&gt;T$195,0,IF('Indicator Data'!AA40&lt;T$194,10,(T$195-'Indicator Data'!AA40)/(T$195-T$194)*10)))</f>
        <v>7.7175932203389834</v>
      </c>
      <c r="U38" s="148">
        <f t="shared" si="5"/>
        <v>5.2009508438843692</v>
      </c>
      <c r="V38" s="146">
        <f t="shared" si="6"/>
        <v>4.588364918757887</v>
      </c>
      <c r="W38" s="68"/>
    </row>
    <row r="39" spans="1:23" s="43" customFormat="1" x14ac:dyDescent="0.2">
      <c r="A39" s="65" t="s">
        <v>69</v>
      </c>
      <c r="B39" s="66" t="s">
        <v>68</v>
      </c>
      <c r="C39" s="150">
        <f>IF('Indicator Data'!AM41="No data","x",IF('Indicator Data'!AM41&gt;C$195,0,IF('Indicator Data'!AM41&lt;C$194,10,(C$195-'Indicator Data'!AM41)/(C$195-C$194)*10)))</f>
        <v>7.75</v>
      </c>
      <c r="D39" s="148">
        <f t="shared" si="0"/>
        <v>7.75</v>
      </c>
      <c r="E39" s="150">
        <f>IF('Indicator Data'!AO41="No data","x",IF('Indicator Data'!AO41&gt;E$195,0,IF('Indicator Data'!AO41&lt;E$194,10,(E$195-'Indicator Data'!AO41)/(E$195-E$194)*10)))</f>
        <v>7.1999999999999993</v>
      </c>
      <c r="F39" s="150">
        <f>IF('Indicator Data'!AN41="No data","x",IF('Indicator Data'!AN41&gt;F$195,0,IF('Indicator Data'!AN41&lt;F$194,10,(F$195-'Indicator Data'!AN41)/(F$195-F$194)*10)))</f>
        <v>7.8705539703369141</v>
      </c>
      <c r="G39" s="148">
        <f t="shared" si="1"/>
        <v>7.5352769851684567</v>
      </c>
      <c r="H39" s="146">
        <f t="shared" si="2"/>
        <v>7.6426384925842283</v>
      </c>
      <c r="I39" s="150">
        <f>IF('Indicator Data'!AQ41="No data","x",IF('Indicator Data'!AQ41^2&gt;I$195,0,IF('Indicator Data'!AQ41^2&lt;I$194,10,(I$195-'Indicator Data'!AQ41^2)/(I$195-I$194)*10)))</f>
        <v>9.3869765071292317</v>
      </c>
      <c r="J39" s="150" t="str">
        <f>IF(OR('Indicator Data'!AP41=0,'Indicator Data'!AP41="No data"),"x",IF('Indicator Data'!AP41&gt;J$195,0,IF('Indicator Data'!AP41&lt;J$194,10,(J$195-'Indicator Data'!AP41)/(J$195-J$194)*10)))</f>
        <v>x</v>
      </c>
      <c r="K39" s="150">
        <f>IF('Indicator Data'!AR41="No data","x",IF('Indicator Data'!AR41&gt;K$195,0,IF('Indicator Data'!AR41&lt;K$194,10,(K$195-'Indicator Data'!AR41)/(K$195-K$194)*10)))</f>
        <v>9.9</v>
      </c>
      <c r="L39" s="150">
        <f>IF('Indicator Data'!AS41="No data","x",IF('Indicator Data'!AS41&gt;L$195,0,IF('Indicator Data'!AS41&lt;L$194,10,(L$195-'Indicator Data'!AS41)/(L$195-L$194)*10)))</f>
        <v>6.8205128205128212</v>
      </c>
      <c r="M39" s="148">
        <f t="shared" si="3"/>
        <v>8.7024964425473517</v>
      </c>
      <c r="N39" s="150">
        <v>7.4496645255033558</v>
      </c>
      <c r="O39" s="150">
        <f>IF('Indicator Data'!AU41="No data","x",IF('Indicator Data'!AU41&gt;O$195,0,IF('Indicator Data'!AU41&lt;O$194,10,(O$195-'Indicator Data'!AU41)/(O$195-O$194)*10)))</f>
        <v>7.1777777777777771</v>
      </c>
      <c r="P39" s="150">
        <f>IF('Indicator Data'!AV41="No data","x",IF('Indicator Data'!AV41&gt;P$195,0,IF('Indicator Data'!AV41&lt;P$194,10,(P$195-'Indicator Data'!AV41)/(P$195-P$194)*10)))</f>
        <v>0.98000000000000109</v>
      </c>
      <c r="Q39" s="148">
        <f t="shared" si="4"/>
        <v>5.2024807677603784</v>
      </c>
      <c r="R39" s="150" t="str">
        <f>IF('Indicator Data'!W41="No data","x",IF('Indicator Data'!W41&gt;R$195,0,IF('Indicator Data'!W41&lt;R$194,10,(R$195-'Indicator Data'!W41)/(R$195-R$194)*10)))</f>
        <v>x</v>
      </c>
      <c r="S39" s="150">
        <f>IF('Indicator Data'!X41="No data","x",IF('Indicator Data'!X41&gt;S$195,10,IF('Indicator Data'!X41&lt;S$194,0,10-(S$195-'Indicator Data'!X41)/(S$195-S$194)*10)))</f>
        <v>9.3353113141250876</v>
      </c>
      <c r="T39" s="150">
        <f>IF('Indicator Data'!AA41="No data","x",IF('Indicator Data'!AA41&gt;T$195,0,IF('Indicator Data'!AA41&lt;T$194,10,(T$195-'Indicator Data'!AA41)/(T$195-T$194)*10)))</f>
        <v>9.9803728813559331</v>
      </c>
      <c r="U39" s="148">
        <f t="shared" si="5"/>
        <v>9.6578420977405095</v>
      </c>
      <c r="V39" s="146">
        <f t="shared" si="6"/>
        <v>7.8542731026827468</v>
      </c>
      <c r="W39" s="68"/>
    </row>
    <row r="40" spans="1:23" s="43" customFormat="1" x14ac:dyDescent="0.2">
      <c r="A40" s="65" t="s">
        <v>375</v>
      </c>
      <c r="B40" s="66" t="s">
        <v>71</v>
      </c>
      <c r="C40" s="150" t="str">
        <f>IF('Indicator Data'!AM42="No data","x",IF('Indicator Data'!AM42&gt;C$195,0,IF('Indicator Data'!AM42&lt;C$194,10,(C$195-'Indicator Data'!AM42)/(C$195-C$194)*10)))</f>
        <v>x</v>
      </c>
      <c r="D40" s="148" t="str">
        <f t="shared" si="0"/>
        <v>x</v>
      </c>
      <c r="E40" s="150">
        <f>IF('Indicator Data'!AO42="No data","x",IF('Indicator Data'!AO42&gt;E$195,0,IF('Indicator Data'!AO42&lt;E$194,10,(E$195-'Indicator Data'!AO42)/(E$195-E$194)*10)))</f>
        <v>7.8000000000000007</v>
      </c>
      <c r="F40" s="150">
        <f>IF('Indicator Data'!AN42="No data","x",IF('Indicator Data'!AN42&gt;F$195,0,IF('Indicator Data'!AN42&lt;F$194,10,(F$195-'Indicator Data'!AN42)/(F$195-F$194)*10)))</f>
        <v>7.4451737403869629</v>
      </c>
      <c r="G40" s="148">
        <f t="shared" si="1"/>
        <v>7.6225868701934818</v>
      </c>
      <c r="H40" s="146">
        <f t="shared" si="2"/>
        <v>7.6225868701934818</v>
      </c>
      <c r="I40" s="150">
        <f>IF('Indicator Data'!AQ42="No data","x",IF('Indicator Data'!AQ42^2&gt;I$195,0,IF('Indicator Data'!AQ42^2&lt;I$194,10,(I$195-'Indicator Data'!AQ42^2)/(I$195-I$194)*10)))</f>
        <v>5.1195578491638472</v>
      </c>
      <c r="J40" s="150">
        <f>IF(OR('Indicator Data'!AP42=0,'Indicator Data'!AP42="No data"),"x",IF('Indicator Data'!AP42&gt;J$195,0,IF('Indicator Data'!AP42&lt;J$194,10,(J$195-'Indicator Data'!AP42)/(J$195-J$194)*10)))</f>
        <v>6.29</v>
      </c>
      <c r="K40" s="150">
        <f>IF('Indicator Data'!AR42="No data","x",IF('Indicator Data'!AR42&gt;K$195,0,IF('Indicator Data'!AR42&lt;K$194,10,(K$195-'Indicator Data'!AR42)/(K$195-K$194)*10)))</f>
        <v>9.8000000000000007</v>
      </c>
      <c r="L40" s="150">
        <f>IF('Indicator Data'!AS42="No data","x",IF('Indicator Data'!AS42&gt;L$195,0,IF('Indicator Data'!AS42&lt;L$194,10,(L$195-'Indicator Data'!AS42)/(L$195-L$194)*10)))</f>
        <v>7.5897435897435894</v>
      </c>
      <c r="M40" s="148">
        <f t="shared" si="3"/>
        <v>7.1998253597268587</v>
      </c>
      <c r="N40" s="150">
        <v>9.7315436241610733</v>
      </c>
      <c r="O40" s="150">
        <f>IF('Indicator Data'!AU42="No data","x",IF('Indicator Data'!AU42&gt;O$195,0,IF('Indicator Data'!AU42&lt;O$194,10,(O$195-'Indicator Data'!AU42)/(O$195-O$194)*10)))</f>
        <v>9.4888888888888907</v>
      </c>
      <c r="P40" s="150">
        <f>IF('Indicator Data'!AV42="No data","x",IF('Indicator Data'!AV42&gt;P$195,0,IF('Indicator Data'!AV42&lt;P$194,10,(P$195-'Indicator Data'!AV42)/(P$195-P$194)*10)))</f>
        <v>4.9400000000000004</v>
      </c>
      <c r="Q40" s="148">
        <f t="shared" si="4"/>
        <v>8.0534775043499884</v>
      </c>
      <c r="R40" s="150">
        <f>IF('Indicator Data'!W42="No data","x",IF('Indicator Data'!W42&gt;R$195,0,IF('Indicator Data'!W42&lt;R$194,10,(R$195-'Indicator Data'!W42)/(R$195-R$194)*10)))</f>
        <v>9.75</v>
      </c>
      <c r="S40" s="150">
        <f>IF('Indicator Data'!X42="No data","x",IF('Indicator Data'!X42&gt;S$195,10,IF('Indicator Data'!X42&lt;S$194,0,10-(S$195-'Indicator Data'!X42)/(S$195-S$194)*10)))</f>
        <v>8.1896078706957116</v>
      </c>
      <c r="T40" s="150">
        <f>IF('Indicator Data'!AA42="No data","x",IF('Indicator Data'!AA42&gt;T$195,0,IF('Indicator Data'!AA42&lt;T$194,10,(T$195-'Indicator Data'!AA42)/(T$195-T$194)*10)))</f>
        <v>9.6947457627118645</v>
      </c>
      <c r="U40" s="148">
        <f t="shared" si="5"/>
        <v>9.2114512111358575</v>
      </c>
      <c r="V40" s="146">
        <f t="shared" si="6"/>
        <v>8.1549180250709004</v>
      </c>
      <c r="W40" s="68"/>
    </row>
    <row r="41" spans="1:23" s="43" customFormat="1" x14ac:dyDescent="0.2">
      <c r="A41" s="65" t="s">
        <v>879</v>
      </c>
      <c r="B41" s="66" t="s">
        <v>70</v>
      </c>
      <c r="C41" s="150" t="str">
        <f>IF('Indicator Data'!AM43="No data","x",IF('Indicator Data'!AM43&gt;C$195,0,IF('Indicator Data'!AM43&lt;C$194,10,(C$195-'Indicator Data'!AM43)/(C$195-C$194)*10)))</f>
        <v>x</v>
      </c>
      <c r="D41" s="148" t="str">
        <f t="shared" si="0"/>
        <v>x</v>
      </c>
      <c r="E41" s="150">
        <f>IF('Indicator Data'!AO43="No data","x",IF('Indicator Data'!AO43&gt;E$195,0,IF('Indicator Data'!AO43&lt;E$194,10,(E$195-'Indicator Data'!AO43)/(E$195-E$194)*10)))</f>
        <v>7.8000000000000007</v>
      </c>
      <c r="F41" s="150">
        <f>IF('Indicator Data'!AN43="No data","x",IF('Indicator Data'!AN43&gt;F$195,0,IF('Indicator Data'!AN43&lt;F$194,10,(F$195-'Indicator Data'!AN43)/(F$195-F$194)*10)))</f>
        <v>8.1841022968292236</v>
      </c>
      <c r="G41" s="148">
        <f t="shared" si="1"/>
        <v>7.9920511484146122</v>
      </c>
      <c r="H41" s="146">
        <f t="shared" si="2"/>
        <v>7.9920511484146122</v>
      </c>
      <c r="I41" s="150">
        <f>IF('Indicator Data'!AQ43="No data","x",IF('Indicator Data'!AQ43^2&gt;I$195,0,IF('Indicator Data'!AQ43^2&lt;I$194,10,(I$195-'Indicator Data'!AQ43^2)/(I$195-I$194)*10)))</f>
        <v>8.1789794591608782</v>
      </c>
      <c r="J41" s="150">
        <f>IF(OR('Indicator Data'!AP43=0,'Indicator Data'!AP43="No data"),"x",IF('Indicator Data'!AP43&gt;J$195,0,IF('Indicator Data'!AP43&lt;J$194,10,(J$195-'Indicator Data'!AP43)/(J$195-J$194)*10)))</f>
        <v>8.48</v>
      </c>
      <c r="K41" s="150">
        <f>IF('Indicator Data'!AR43="No data","x",IF('Indicator Data'!AR43&gt;K$195,0,IF('Indicator Data'!AR43&lt;K$194,10,(K$195-'Indicator Data'!AR43)/(K$195-K$194)*10)))</f>
        <v>9.5</v>
      </c>
      <c r="L41" s="150">
        <f>IF('Indicator Data'!AS43="No data","x",IF('Indicator Data'!AS43&gt;L$195,0,IF('Indicator Data'!AS43&lt;L$194,10,(L$195-'Indicator Data'!AS43)/(L$195-L$194)*10)))</f>
        <v>7.7948717948717947</v>
      </c>
      <c r="M41" s="148">
        <f t="shared" si="3"/>
        <v>8.4884628135081677</v>
      </c>
      <c r="N41" s="150">
        <v>9.59731543624161</v>
      </c>
      <c r="O41" s="150">
        <f>IF('Indicator Data'!AU43="No data","x",IF('Indicator Data'!AU43&gt;O$195,0,IF('Indicator Data'!AU43&lt;O$194,10,(O$195-'Indicator Data'!AU43)/(O$195-O$194)*10)))</f>
        <v>7.6222222222222218</v>
      </c>
      <c r="P41" s="150">
        <f>IF('Indicator Data'!AV43="No data","x",IF('Indicator Data'!AV43&gt;P$195,0,IF('Indicator Data'!AV43&lt;P$194,10,(P$195-'Indicator Data'!AV43)/(P$195-P$194)*10)))</f>
        <v>10</v>
      </c>
      <c r="Q41" s="148">
        <f t="shared" si="4"/>
        <v>9.0731792194879421</v>
      </c>
      <c r="R41" s="150" t="str">
        <f>IF('Indicator Data'!W43="No data","x",IF('Indicator Data'!W43&gt;R$195,0,IF('Indicator Data'!W43&lt;R$194,10,(R$195-'Indicator Data'!W43)/(R$195-R$194)*10)))</f>
        <v>x</v>
      </c>
      <c r="S41" s="150">
        <f>IF('Indicator Data'!X43="No data","x",IF('Indicator Data'!X43&gt;S$195,10,IF('Indicator Data'!X43&lt;S$194,0,10-(S$195-'Indicator Data'!X43)/(S$195-S$194)*10)))</f>
        <v>8.9022965565706258</v>
      </c>
      <c r="T41" s="150">
        <f>IF('Indicator Data'!AA43="No data","x",IF('Indicator Data'!AA43&gt;T$195,0,IF('Indicator Data'!AA43&lt;T$194,10,(T$195-'Indicator Data'!AA43)/(T$195-T$194)*10)))</f>
        <v>10</v>
      </c>
      <c r="U41" s="148">
        <f t="shared" si="5"/>
        <v>9.4511482782853129</v>
      </c>
      <c r="V41" s="146">
        <f t="shared" si="6"/>
        <v>9.0042634370938082</v>
      </c>
      <c r="W41" s="68"/>
    </row>
    <row r="42" spans="1:23" s="43" customFormat="1" x14ac:dyDescent="0.2">
      <c r="A42" s="65" t="s">
        <v>73</v>
      </c>
      <c r="B42" s="66" t="s">
        <v>72</v>
      </c>
      <c r="C42" s="150">
        <f>IF('Indicator Data'!AM44="No data","x",IF('Indicator Data'!AM44&gt;C$195,0,IF('Indicator Data'!AM44&lt;C$194,10,(C$195-'Indicator Data'!AM44)/(C$195-C$194)*10)))</f>
        <v>1.4583333333333259</v>
      </c>
      <c r="D42" s="148">
        <f t="shared" si="0"/>
        <v>1.4583333333333259</v>
      </c>
      <c r="E42" s="150">
        <f>IF('Indicator Data'!AO44="No data","x",IF('Indicator Data'!AO44&gt;E$195,0,IF('Indicator Data'!AO44&lt;E$194,10,(E$195-'Indicator Data'!AO44)/(E$195-E$194)*10)))</f>
        <v>4.6999999999999993</v>
      </c>
      <c r="F42" s="150">
        <f>IF('Indicator Data'!AN44="No data","x",IF('Indicator Data'!AN44&gt;F$195,0,IF('Indicator Data'!AN44&lt;F$194,10,(F$195-'Indicator Data'!AN44)/(F$195-F$194)*10)))</f>
        <v>4.0596765875816345</v>
      </c>
      <c r="G42" s="148">
        <f t="shared" si="1"/>
        <v>4.3798382937908169</v>
      </c>
      <c r="H42" s="146">
        <f t="shared" si="2"/>
        <v>2.9190858135620714</v>
      </c>
      <c r="I42" s="150">
        <f>IF('Indicator Data'!AQ44="No data","x",IF('Indicator Data'!AQ44^2&gt;I$195,0,IF('Indicator Data'!AQ44^2&lt;I$194,10,(I$195-'Indicator Data'!AQ44^2)/(I$195-I$194)*10)))</f>
        <v>2.0136274147770332</v>
      </c>
      <c r="J42" s="150">
        <f>IF(OR('Indicator Data'!AP44=0,'Indicator Data'!AP44="No data"),"x",IF('Indicator Data'!AP44&gt;J$195,0,IF('Indicator Data'!AP44&lt;J$194,10,(J$195-'Indicator Data'!AP44)/(J$195-J$194)*10)))</f>
        <v>7.9999999999999724E-2</v>
      </c>
      <c r="K42" s="150">
        <f>IF('Indicator Data'!AR44="No data","x",IF('Indicator Data'!AR44&gt;K$195,0,IF('Indicator Data'!AR44&lt;K$194,10,(K$195-'Indicator Data'!AR44)/(K$195-K$194)*10)))</f>
        <v>5.6000000000000005</v>
      </c>
      <c r="L42" s="150">
        <f>IF('Indicator Data'!AS44="No data","x",IF('Indicator Data'!AS44&gt;L$195,0,IF('Indicator Data'!AS44&lt;L$194,10,(L$195-'Indicator Data'!AS44)/(L$195-L$194)*10)))</f>
        <v>6.2051282051282053</v>
      </c>
      <c r="M42" s="148">
        <f t="shared" si="3"/>
        <v>3.4746889049763094</v>
      </c>
      <c r="N42" s="150">
        <v>4.9425393031166678</v>
      </c>
      <c r="O42" s="150">
        <f>IF('Indicator Data'!AU44="No data","x",IF('Indicator Data'!AU44&gt;O$195,0,IF('Indicator Data'!AU44&lt;O$194,10,(O$195-'Indicator Data'!AU44)/(O$195-O$194)*10)))</f>
        <v>0.67777777777777715</v>
      </c>
      <c r="P42" s="150">
        <f>IF('Indicator Data'!AV44="No data","x",IF('Indicator Data'!AV44&gt;P$195,0,IF('Indicator Data'!AV44&lt;P$194,10,(P$195-'Indicator Data'!AV44)/(P$195-P$194)*10)))</f>
        <v>0.68000000000000116</v>
      </c>
      <c r="Q42" s="148">
        <f t="shared" si="4"/>
        <v>2.1001056936314821</v>
      </c>
      <c r="R42" s="150" t="str">
        <f>IF('Indicator Data'!W44="No data","x",IF('Indicator Data'!W44&gt;R$195,0,IF('Indicator Data'!W44&lt;R$194,10,(R$195-'Indicator Data'!W44)/(R$195-R$194)*10)))</f>
        <v>x</v>
      </c>
      <c r="S42" s="150">
        <f>IF('Indicator Data'!X44="No data","x",IF('Indicator Data'!X44&gt;S$195,10,IF('Indicator Data'!X44&lt;S$194,0,10-(S$195-'Indicator Data'!X44)/(S$195-S$194)*10)))</f>
        <v>1.1700449754040747</v>
      </c>
      <c r="T42" s="150">
        <f>IF('Indicator Data'!AA44="No data","x",IF('Indicator Data'!AA44&gt;T$195,0,IF('Indicator Data'!AA44&lt;T$194,10,(T$195-'Indicator Data'!AA44)/(T$195-T$194)*10)))</f>
        <v>5.7268136610169496</v>
      </c>
      <c r="U42" s="148">
        <f t="shared" si="5"/>
        <v>3.4484293182105121</v>
      </c>
      <c r="V42" s="146">
        <f t="shared" si="6"/>
        <v>3.0077413056061011</v>
      </c>
      <c r="W42" s="68"/>
    </row>
    <row r="43" spans="1:23" s="43" customFormat="1" x14ac:dyDescent="0.2">
      <c r="A43" s="65" t="s">
        <v>372</v>
      </c>
      <c r="B43" s="66" t="s">
        <v>74</v>
      </c>
      <c r="C43" s="150">
        <f>IF('Indicator Data'!AM45="No data","x",IF('Indicator Data'!AM45&gt;C$195,0,IF('Indicator Data'!AM45&lt;C$194,10,(C$195-'Indicator Data'!AM45)/(C$195-C$194)*10)))</f>
        <v>7.125</v>
      </c>
      <c r="D43" s="148">
        <f t="shared" si="0"/>
        <v>7.125</v>
      </c>
      <c r="E43" s="150">
        <f>IF('Indicator Data'!AO45="No data","x",IF('Indicator Data'!AO45&gt;E$195,0,IF('Indicator Data'!AO45&lt;E$194,10,(E$195-'Indicator Data'!AO45)/(E$195-E$194)*10)))</f>
        <v>7.3</v>
      </c>
      <c r="F43" s="150">
        <f>IF('Indicator Data'!AN45="No data","x",IF('Indicator Data'!AN45&gt;F$195,0,IF('Indicator Data'!AN45&lt;F$194,10,(F$195-'Indicator Data'!AN45)/(F$195-F$194)*10)))</f>
        <v>7.0722270011901855</v>
      </c>
      <c r="G43" s="148">
        <f t="shared" si="1"/>
        <v>7.1861135005950931</v>
      </c>
      <c r="H43" s="146">
        <f t="shared" si="2"/>
        <v>7.1555567502975466</v>
      </c>
      <c r="I43" s="150">
        <f>IF('Indicator Data'!AQ45="No data","x",IF('Indicator Data'!AQ45^2&gt;I$195,0,IF('Indicator Data'!AQ45^2&lt;I$194,10,(I$195-'Indicator Data'!AQ45^2)/(I$195-I$194)*10)))</f>
        <v>10</v>
      </c>
      <c r="J43" s="150">
        <f>IF(OR('Indicator Data'!AP45=0,'Indicator Data'!AP45="No data"),"x",IF('Indicator Data'!AP45&gt;J$195,0,IF('Indicator Data'!AP45&lt;J$194,10,(J$195-'Indicator Data'!AP45)/(J$195-J$194)*10)))</f>
        <v>4.1100000000000003</v>
      </c>
      <c r="K43" s="150">
        <f>IF('Indicator Data'!AR45="No data","x",IF('Indicator Data'!AR45&gt;K$195,0,IF('Indicator Data'!AR45&lt;K$194,10,(K$195-'Indicator Data'!AR45)/(K$195-K$194)*10)))</f>
        <v>9.9</v>
      </c>
      <c r="L43" s="150">
        <f>IF('Indicator Data'!AS45="No data","x",IF('Indicator Data'!AS45&gt;L$195,0,IF('Indicator Data'!AS45&lt;L$194,10,(L$195-'Indicator Data'!AS45)/(L$195-L$194)*10)))</f>
        <v>6.615384615384615</v>
      </c>
      <c r="M43" s="148">
        <f t="shared" si="3"/>
        <v>7.6563461538461528</v>
      </c>
      <c r="N43" s="150">
        <v>8.3892617449664435</v>
      </c>
      <c r="O43" s="150">
        <f>IF('Indicator Data'!AU45="No data","x",IF('Indicator Data'!AU45&gt;O$195,0,IF('Indicator Data'!AU45&lt;O$194,10,(O$195-'Indicator Data'!AU45)/(O$195-O$194)*10)))</f>
        <v>8.6777777777777771</v>
      </c>
      <c r="P43" s="150">
        <f>IF('Indicator Data'!AV45="No data","x",IF('Indicator Data'!AV45&gt;P$195,0,IF('Indicator Data'!AV45&lt;P$194,10,(P$195-'Indicator Data'!AV45)/(P$195-P$194)*10)))</f>
        <v>3.9599999999999995</v>
      </c>
      <c r="Q43" s="148">
        <f t="shared" si="4"/>
        <v>7.0090131742480724</v>
      </c>
      <c r="R43" s="150">
        <f>IF('Indicator Data'!W45="No data","x",IF('Indicator Data'!W45&gt;R$195,0,IF('Indicator Data'!W45&lt;R$194,10,(R$195-'Indicator Data'!W45)/(R$195-R$194)*10)))</f>
        <v>9.65</v>
      </c>
      <c r="S43" s="150">
        <f>IF('Indicator Data'!X45="No data","x",IF('Indicator Data'!X45&gt;S$195,10,IF('Indicator Data'!X45&lt;S$194,0,10-(S$195-'Indicator Data'!X45)/(S$195-S$194)*10)))</f>
        <v>10</v>
      </c>
      <c r="T43" s="150">
        <f>IF('Indicator Data'!AA45="No data","x",IF('Indicator Data'!AA45&gt;T$195,0,IF('Indicator Data'!AA45&lt;T$194,10,(T$195-'Indicator Data'!AA45)/(T$195-T$194)*10)))</f>
        <v>9.6811864406779655</v>
      </c>
      <c r="U43" s="148">
        <f t="shared" si="5"/>
        <v>9.7770621468926553</v>
      </c>
      <c r="V43" s="146">
        <f t="shared" si="6"/>
        <v>8.1474738249956271</v>
      </c>
      <c r="W43" s="68"/>
    </row>
    <row r="44" spans="1:23" s="43" customFormat="1" x14ac:dyDescent="0.2">
      <c r="A44" s="65" t="s">
        <v>76</v>
      </c>
      <c r="B44" s="66" t="s">
        <v>75</v>
      </c>
      <c r="C44" s="150">
        <f>IF('Indicator Data'!AM46="No data","x",IF('Indicator Data'!AM46&gt;C$195,0,IF('Indicator Data'!AM46&lt;C$194,10,(C$195-'Indicator Data'!AM46)/(C$195-C$194)*10)))</f>
        <v>2.75</v>
      </c>
      <c r="D44" s="148">
        <f t="shared" si="0"/>
        <v>2.75</v>
      </c>
      <c r="E44" s="150">
        <f>IF('Indicator Data'!AO46="No data","x",IF('Indicator Data'!AO46&gt;E$195,0,IF('Indicator Data'!AO46&lt;E$194,10,(E$195-'Indicator Data'!AO46)/(E$195-E$194)*10)))</f>
        <v>5.2</v>
      </c>
      <c r="F44" s="150">
        <f>IF('Indicator Data'!AN46="No data","x",IF('Indicator Data'!AN46&gt;F$195,0,IF('Indicator Data'!AN46&lt;F$194,10,(F$195-'Indicator Data'!AN46)/(F$195-F$194)*10)))</f>
        <v>3.6217365264892578</v>
      </c>
      <c r="G44" s="148">
        <f t="shared" si="1"/>
        <v>4.4108682632446286</v>
      </c>
      <c r="H44" s="146">
        <f t="shared" si="2"/>
        <v>3.5804341316223143</v>
      </c>
      <c r="I44" s="150">
        <f>IF('Indicator Data'!AQ46="No data","x",IF('Indicator Data'!AQ46^2&gt;I$195,0,IF('Indicator Data'!AQ46^2&lt;I$194,10,(I$195-'Indicator Data'!AQ46^2)/(I$195-I$194)*10)))</f>
        <v>0.62636660267208732</v>
      </c>
      <c r="J44" s="150" t="str">
        <f>IF(OR('Indicator Data'!AP46=0,'Indicator Data'!AP46="No data"),"x",IF('Indicator Data'!AP46&gt;J$195,0,IF('Indicator Data'!AP46&lt;J$194,10,(J$195-'Indicator Data'!AP46)/(J$195-J$194)*10)))</f>
        <v>x</v>
      </c>
      <c r="K44" s="150">
        <f>IF('Indicator Data'!AR46="No data","x",IF('Indicator Data'!AR46&gt;K$195,0,IF('Indicator Data'!AR46&lt;K$194,10,(K$195-'Indicator Data'!AR46)/(K$195-K$194)*10)))</f>
        <v>5.0999999999999996</v>
      </c>
      <c r="L44" s="150">
        <f>IF('Indicator Data'!AS46="No data","x",IF('Indicator Data'!AS46&gt;L$195,0,IF('Indicator Data'!AS46&lt;L$194,10,(L$195-'Indicator Data'!AS46)/(L$195-L$194)*10)))</f>
        <v>6</v>
      </c>
      <c r="M44" s="148">
        <f t="shared" si="3"/>
        <v>3.9087888675573623</v>
      </c>
      <c r="N44" s="150">
        <v>6.5883056152164823</v>
      </c>
      <c r="O44" s="150">
        <f>IF('Indicator Data'!AU46="No data","x",IF('Indicator Data'!AU46&gt;O$195,0,IF('Indicator Data'!AU46&lt;O$194,10,(O$195-'Indicator Data'!AU46)/(O$195-O$194)*10)))</f>
        <v>0.19999999999999968</v>
      </c>
      <c r="P44" s="150">
        <f>IF('Indicator Data'!AV46="No data","x",IF('Indicator Data'!AV46&gt;P$195,0,IF('Indicator Data'!AV46&lt;P$194,10,(P$195-'Indicator Data'!AV46)/(P$195-P$194)*10)))</f>
        <v>0.28000000000000114</v>
      </c>
      <c r="Q44" s="148">
        <f t="shared" si="4"/>
        <v>2.3561018717388276</v>
      </c>
      <c r="R44" s="150">
        <f>IF('Indicator Data'!W46="No data","x",IF('Indicator Data'!W46&gt;R$195,0,IF('Indicator Data'!W46&lt;R$194,10,(R$195-'Indicator Data'!W46)/(R$195-R$194)*10)))</f>
        <v>3.2</v>
      </c>
      <c r="S44" s="150">
        <f>IF('Indicator Data'!X46="No data","x",IF('Indicator Data'!X46&gt;S$195,10,IF('Indicator Data'!X46&lt;S$194,0,10-(S$195-'Indicator Data'!X46)/(S$195-S$194)*10)))</f>
        <v>0.68622262825017621</v>
      </c>
      <c r="T44" s="150">
        <f>IF('Indicator Data'!AA46="No data","x",IF('Indicator Data'!AA46&gt;T$195,0,IF('Indicator Data'!AA46&lt;T$194,10,(T$195-'Indicator Data'!AA46)/(T$195-T$194)*10)))</f>
        <v>5.3906101016949162</v>
      </c>
      <c r="U44" s="148">
        <f t="shared" si="5"/>
        <v>3.0922775766483639</v>
      </c>
      <c r="V44" s="146">
        <f t="shared" si="6"/>
        <v>3.1190561053148511</v>
      </c>
      <c r="W44" s="68"/>
    </row>
    <row r="45" spans="1:23" s="43" customFormat="1" x14ac:dyDescent="0.2">
      <c r="A45" s="65" t="s">
        <v>78</v>
      </c>
      <c r="B45" s="66" t="s">
        <v>77</v>
      </c>
      <c r="C45" s="150">
        <f>IF('Indicator Data'!AM47="No data","x",IF('Indicator Data'!AM47&gt;C$195,0,IF('Indicator Data'!AM47&lt;C$194,10,(C$195-'Indicator Data'!AM47)/(C$195-C$194)*10)))</f>
        <v>2.5</v>
      </c>
      <c r="D45" s="148">
        <f t="shared" si="0"/>
        <v>2.5</v>
      </c>
      <c r="E45" s="150">
        <f>IF('Indicator Data'!AO47="No data","x",IF('Indicator Data'!AO47&gt;E$195,0,IF('Indicator Data'!AO47&lt;E$194,10,(E$195-'Indicator Data'!AO47)/(E$195-E$194)*10)))</f>
        <v>5.4</v>
      </c>
      <c r="F45" s="150">
        <f>IF('Indicator Data'!AN47="No data","x",IF('Indicator Data'!AN47&gt;F$195,0,IF('Indicator Data'!AN47&lt;F$194,10,(F$195-'Indicator Data'!AN47)/(F$195-F$194)*10)))</f>
        <v>5.8802525401115417</v>
      </c>
      <c r="G45" s="148">
        <f t="shared" si="1"/>
        <v>5.6401262700557711</v>
      </c>
      <c r="H45" s="146">
        <f t="shared" si="2"/>
        <v>4.0700631350278851</v>
      </c>
      <c r="I45" s="150">
        <f>IF('Indicator Data'!AQ47="No data","x",IF('Indicator Data'!AQ47^2&gt;I$195,0,IF('Indicator Data'!AQ47^2&lt;I$194,10,(I$195-'Indicator Data'!AQ47^2)/(I$195-I$194)*10)))</f>
        <v>0.1829726050105499</v>
      </c>
      <c r="J45" s="150">
        <f>IF(OR('Indicator Data'!AP47=0,'Indicator Data'!AP47="No data"),"x",IF('Indicator Data'!AP47&gt;J$195,0,IF('Indicator Data'!AP47&lt;J$194,10,(J$195-'Indicator Data'!AP47)/(J$195-J$194)*10)))</f>
        <v>0.3</v>
      </c>
      <c r="K45" s="150">
        <f>IF('Indicator Data'!AR47="No data","x",IF('Indicator Data'!AR47&gt;K$195,0,IF('Indicator Data'!AR47&lt;K$194,10,(K$195-'Indicator Data'!AR47)/(K$195-K$194)*10)))</f>
        <v>9.9</v>
      </c>
      <c r="L45" s="150" t="str">
        <f>IF('Indicator Data'!AS47="No data","x",IF('Indicator Data'!AS47&gt;L$195,0,IF('Indicator Data'!AS47&lt;L$194,10,(L$195-'Indicator Data'!AS47)/(L$195-L$194)*10)))</f>
        <v>x</v>
      </c>
      <c r="M45" s="148">
        <f t="shared" si="3"/>
        <v>3.4609908683368502</v>
      </c>
      <c r="N45" s="150">
        <v>6.3758388463087243</v>
      </c>
      <c r="O45" s="150">
        <f>IF('Indicator Data'!AU47="No data","x",IF('Indicator Data'!AU47&gt;O$195,0,IF('Indicator Data'!AU47&lt;O$194,10,(O$195-'Indicator Data'!AU47)/(O$195-O$194)*10)))</f>
        <v>0.82222222222222285</v>
      </c>
      <c r="P45" s="150">
        <f>IF('Indicator Data'!AV47="No data","x",IF('Indicator Data'!AV47&gt;P$195,0,IF('Indicator Data'!AV47&lt;P$194,10,(P$195-'Indicator Data'!AV47)/(P$195-P$194)*10)))</f>
        <v>1.2</v>
      </c>
      <c r="Q45" s="148">
        <f t="shared" si="4"/>
        <v>2.7993536895103155</v>
      </c>
      <c r="R45" s="150">
        <f>IF('Indicator Data'!W47="No data","x",IF('Indicator Data'!W47&gt;R$195,0,IF('Indicator Data'!W47&lt;R$194,10,(R$195-'Indicator Data'!W47)/(R$195-R$194)*10)))</f>
        <v>0</v>
      </c>
      <c r="S45" s="150">
        <f>IF('Indicator Data'!X47="No data","x",IF('Indicator Data'!X47&gt;S$195,10,IF('Indicator Data'!X47&lt;S$194,0,10-(S$195-'Indicator Data'!X47)/(S$195-S$194)*10)))</f>
        <v>2.618484188334504</v>
      </c>
      <c r="T45" s="150">
        <f>IF('Indicator Data'!AA47="No data","x",IF('Indicator Data'!AA47&gt;T$195,0,IF('Indicator Data'!AA47&lt;T$194,10,(T$195-'Indicator Data'!AA47)/(T$195-T$194)*10)))</f>
        <v>8.796779627118644</v>
      </c>
      <c r="U45" s="148">
        <f t="shared" si="5"/>
        <v>3.8050879384843825</v>
      </c>
      <c r="V45" s="146">
        <f t="shared" si="6"/>
        <v>3.3551441654438494</v>
      </c>
      <c r="W45" s="68"/>
    </row>
    <row r="46" spans="1:23" s="43" customFormat="1" x14ac:dyDescent="0.2">
      <c r="A46" s="65" t="s">
        <v>80</v>
      </c>
      <c r="B46" s="66" t="s">
        <v>79</v>
      </c>
      <c r="C46" s="150" t="str">
        <f>IF('Indicator Data'!AM48="No data","x",IF('Indicator Data'!AM48&gt;C$195,0,IF('Indicator Data'!AM48&lt;C$194,10,(C$195-'Indicator Data'!AM48)/(C$195-C$194)*10)))</f>
        <v>x</v>
      </c>
      <c r="D46" s="148" t="str">
        <f t="shared" si="0"/>
        <v>x</v>
      </c>
      <c r="E46" s="150">
        <f>IF('Indicator Data'!AO48="No data","x",IF('Indicator Data'!AO48&gt;E$195,0,IF('Indicator Data'!AO48&lt;E$194,10,(E$195-'Indicator Data'!AO48)/(E$195-E$194)*10)))</f>
        <v>3.7</v>
      </c>
      <c r="F46" s="150">
        <f>IF('Indicator Data'!AN48="No data","x",IF('Indicator Data'!AN48&gt;F$195,0,IF('Indicator Data'!AN48&lt;F$194,10,(F$195-'Indicator Data'!AN48)/(F$195-F$194)*10)))</f>
        <v>2.2978670597076416</v>
      </c>
      <c r="G46" s="148">
        <f t="shared" si="1"/>
        <v>2.9989335298538209</v>
      </c>
      <c r="H46" s="146">
        <f t="shared" si="2"/>
        <v>2.9989335298538209</v>
      </c>
      <c r="I46" s="150">
        <f>IF('Indicator Data'!AQ48="No data","x",IF('Indicator Data'!AQ48^2&gt;I$195,0,IF('Indicator Data'!AQ48^2&lt;I$194,10,(I$195-'Indicator Data'!AQ48^2)/(I$195-I$194)*10)))</f>
        <v>1.3220736238905495</v>
      </c>
      <c r="J46" s="150" t="str">
        <f>IF(OR('Indicator Data'!AP48=0,'Indicator Data'!AP48="No data"),"x",IF('Indicator Data'!AP48&gt;J$195,0,IF('Indicator Data'!AP48&lt;J$194,10,(J$195-'Indicator Data'!AP48)/(J$195-J$194)*10)))</f>
        <v>x</v>
      </c>
      <c r="K46" s="150">
        <f>IF('Indicator Data'!AR48="No data","x",IF('Indicator Data'!AR48&gt;K$195,0,IF('Indicator Data'!AR48&lt;K$194,10,(K$195-'Indicator Data'!AR48)/(K$195-K$194)*10)))</f>
        <v>5</v>
      </c>
      <c r="L46" s="150">
        <f>IF('Indicator Data'!AS48="No data","x",IF('Indicator Data'!AS48&gt;L$195,0,IF('Indicator Data'!AS48&lt;L$194,10,(L$195-'Indicator Data'!AS48)/(L$195-L$194)*10)))</f>
        <v>5.9487179487179489</v>
      </c>
      <c r="M46" s="148">
        <f t="shared" si="3"/>
        <v>4.0902638575361658</v>
      </c>
      <c r="N46" s="150">
        <v>1.0099764193723928</v>
      </c>
      <c r="O46" s="150">
        <f>IF('Indicator Data'!AU48="No data","x",IF('Indicator Data'!AU48&gt;O$195,0,IF('Indicator Data'!AU48&lt;O$194,10,(O$195-'Indicator Data'!AU48)/(O$195-O$194)*10)))</f>
        <v>0</v>
      </c>
      <c r="P46" s="150">
        <f>IF('Indicator Data'!AV48="No data","x",IF('Indicator Data'!AV48&gt;P$195,0,IF('Indicator Data'!AV48&lt;P$194,10,(P$195-'Indicator Data'!AV48)/(P$195-P$194)*10)))</f>
        <v>0</v>
      </c>
      <c r="Q46" s="148">
        <f t="shared" si="4"/>
        <v>0.33665880645746427</v>
      </c>
      <c r="R46" s="150">
        <f>IF('Indicator Data'!W48="No data","x",IF('Indicator Data'!W48&gt;R$195,0,IF('Indicator Data'!W48&lt;R$194,10,(R$195-'Indicator Data'!W48)/(R$195-R$194)*10)))</f>
        <v>3.125</v>
      </c>
      <c r="S46" s="150">
        <f>IF('Indicator Data'!X48="No data","x",IF('Indicator Data'!X48&gt;S$195,10,IF('Indicator Data'!X48&lt;S$194,0,10-(S$195-'Indicator Data'!X48)/(S$195-S$194)*10)))</f>
        <v>0.98893492621222734</v>
      </c>
      <c r="T46" s="150">
        <f>IF('Indicator Data'!AA48="No data","x",IF('Indicator Data'!AA48&gt;T$195,0,IF('Indicator Data'!AA48&lt;T$194,10,(T$195-'Indicator Data'!AA48)/(T$195-T$194)*10)))</f>
        <v>2.4881355932203388</v>
      </c>
      <c r="U46" s="148">
        <f t="shared" si="5"/>
        <v>2.2006901731441886</v>
      </c>
      <c r="V46" s="146">
        <f t="shared" si="6"/>
        <v>2.2092042790459394</v>
      </c>
      <c r="W46" s="68"/>
    </row>
    <row r="47" spans="1:23" s="43" customFormat="1" x14ac:dyDescent="0.2">
      <c r="A47" s="65" t="s">
        <v>82</v>
      </c>
      <c r="B47" s="66" t="s">
        <v>81</v>
      </c>
      <c r="C47" s="150">
        <f>IF('Indicator Data'!AM49="No data","x",IF('Indicator Data'!AM49&gt;C$195,0,IF('Indicator Data'!AM49&lt;C$194,10,(C$195-'Indicator Data'!AM49)/(C$195-C$194)*10)))</f>
        <v>3.291666666666675</v>
      </c>
      <c r="D47" s="148">
        <f t="shared" si="0"/>
        <v>3.291666666666675</v>
      </c>
      <c r="E47" s="150">
        <f>IF('Indicator Data'!AO49="No data","x",IF('Indicator Data'!AO49&gt;E$195,0,IF('Indicator Data'!AO49&lt;E$194,10,(E$195-'Indicator Data'!AO49)/(E$195-E$194)*10)))</f>
        <v>5.2</v>
      </c>
      <c r="F47" s="150">
        <f>IF('Indicator Data'!AN49="No data","x",IF('Indicator Data'!AN49&gt;F$195,0,IF('Indicator Data'!AN49&lt;F$194,10,(F$195-'Indicator Data'!AN49)/(F$195-F$194)*10)))</f>
        <v>3.247448205947876</v>
      </c>
      <c r="G47" s="148">
        <f t="shared" si="1"/>
        <v>4.2237241029739376</v>
      </c>
      <c r="H47" s="146">
        <f t="shared" si="2"/>
        <v>3.7576953848203063</v>
      </c>
      <c r="I47" s="150" t="str">
        <f>IF('Indicator Data'!AQ49="No data","x",IF('Indicator Data'!AQ49^2&gt;I$195,0,IF('Indicator Data'!AQ49^2&lt;I$194,10,(I$195-'Indicator Data'!AQ49^2)/(I$195-I$194)*10)))</f>
        <v>x</v>
      </c>
      <c r="J47" s="150" t="str">
        <f>IF(OR('Indicator Data'!AP49=0,'Indicator Data'!AP49="No data"),"x",IF('Indicator Data'!AP49&gt;J$195,0,IF('Indicator Data'!AP49&lt;J$194,10,(J$195-'Indicator Data'!AP49)/(J$195-J$194)*10)))</f>
        <v>x</v>
      </c>
      <c r="K47" s="150">
        <f>IF('Indicator Data'!AR49="No data","x",IF('Indicator Data'!AR49&gt;K$195,0,IF('Indicator Data'!AR49&lt;K$194,10,(K$195-'Indicator Data'!AR49)/(K$195-K$194)*10)))</f>
        <v>3.9000000000000004</v>
      </c>
      <c r="L47" s="150">
        <f>IF('Indicator Data'!AS49="No data","x",IF('Indicator Data'!AS49&gt;L$195,0,IF('Indicator Data'!AS49&lt;L$194,10,(L$195-'Indicator Data'!AS49)/(L$195-L$194)*10)))</f>
        <v>5.6923076923076916</v>
      </c>
      <c r="M47" s="148">
        <f t="shared" si="3"/>
        <v>4.796153846153846</v>
      </c>
      <c r="N47" s="150">
        <v>0</v>
      </c>
      <c r="O47" s="150">
        <f>IF('Indicator Data'!AU49="No data","x",IF('Indicator Data'!AU49&gt;O$195,0,IF('Indicator Data'!AU49&lt;O$194,10,(O$195-'Indicator Data'!AU49)/(O$195-O$194)*10)))</f>
        <v>0</v>
      </c>
      <c r="P47" s="150">
        <f>IF('Indicator Data'!AV49="No data","x",IF('Indicator Data'!AV49&gt;P$195,0,IF('Indicator Data'!AV49&lt;P$194,10,(P$195-'Indicator Data'!AV49)/(P$195-P$194)*10)))</f>
        <v>4.0000000000000563E-2</v>
      </c>
      <c r="Q47" s="148">
        <f t="shared" si="4"/>
        <v>1.3333333333333522E-2</v>
      </c>
      <c r="R47" s="150">
        <f>IF('Indicator Data'!W49="No data","x",IF('Indicator Data'!W49&gt;R$195,0,IF('Indicator Data'!W49&lt;R$194,10,(R$195-'Indicator Data'!W49)/(R$195-R$194)*10)))</f>
        <v>0.72499999999999964</v>
      </c>
      <c r="S47" s="150">
        <f>IF('Indicator Data'!X49="No data","x",IF('Indicator Data'!X49&gt;S$195,10,IF('Indicator Data'!X49&lt;S$194,0,10-(S$195-'Indicator Data'!X49)/(S$195-S$194)*10)))</f>
        <v>1.0590032326071679</v>
      </c>
      <c r="T47" s="150">
        <f>IF('Indicator Data'!AA49="No data","x",IF('Indicator Data'!AA49&gt;T$195,0,IF('Indicator Data'!AA49&lt;T$194,10,(T$195-'Indicator Data'!AA49)/(T$195-T$194)*10)))</f>
        <v>3.2339661694915249</v>
      </c>
      <c r="U47" s="148">
        <f t="shared" si="5"/>
        <v>1.672656467366231</v>
      </c>
      <c r="V47" s="146">
        <f t="shared" si="6"/>
        <v>2.160714548951137</v>
      </c>
      <c r="W47" s="68"/>
    </row>
    <row r="48" spans="1:23" s="43" customFormat="1" x14ac:dyDescent="0.2">
      <c r="A48" s="65" t="s">
        <v>84</v>
      </c>
      <c r="B48" s="66" t="s">
        <v>83</v>
      </c>
      <c r="C48" s="150" t="str">
        <f>IF('Indicator Data'!AM50="No data","x",IF('Indicator Data'!AM50&gt;C$195,0,IF('Indicator Data'!AM50&lt;C$194,10,(C$195-'Indicator Data'!AM50)/(C$195-C$194)*10)))</f>
        <v>x</v>
      </c>
      <c r="D48" s="148" t="str">
        <f t="shared" si="0"/>
        <v>x</v>
      </c>
      <c r="E48" s="150">
        <f>IF('Indicator Data'!AO50="No data","x",IF('Indicator Data'!AO50&gt;E$195,0,IF('Indicator Data'!AO50&lt;E$194,10,(E$195-'Indicator Data'!AO50)/(E$195-E$194)*10)))</f>
        <v>0.89999999999999991</v>
      </c>
      <c r="F48" s="150">
        <f>IF('Indicator Data'!AN50="No data","x",IF('Indicator Data'!AN50&gt;F$195,0,IF('Indicator Data'!AN50&lt;F$194,10,(F$195-'Indicator Data'!AN50)/(F$195-F$194)*10)))</f>
        <v>1.0578429698944092</v>
      </c>
      <c r="G48" s="148">
        <f t="shared" si="1"/>
        <v>0.97892148494720455</v>
      </c>
      <c r="H48" s="146">
        <f t="shared" si="2"/>
        <v>0.97892148494720455</v>
      </c>
      <c r="I48" s="150" t="str">
        <f>IF('Indicator Data'!AQ50="No data","x",IF('Indicator Data'!AQ50^2&gt;I$195,0,IF('Indicator Data'!AQ50^2&lt;I$194,10,(I$195-'Indicator Data'!AQ50^2)/(I$195-I$194)*10)))</f>
        <v>x</v>
      </c>
      <c r="J48" s="150" t="str">
        <f>IF(OR('Indicator Data'!AP50=0,'Indicator Data'!AP50="No data"),"x",IF('Indicator Data'!AP50&gt;J$195,0,IF('Indicator Data'!AP50&lt;J$194,10,(J$195-'Indicator Data'!AP50)/(J$195-J$194)*10)))</f>
        <v>x</v>
      </c>
      <c r="K48" s="150">
        <f>IF('Indicator Data'!AR50="No data","x",IF('Indicator Data'!AR50&gt;K$195,0,IF('Indicator Data'!AR50&lt;K$194,10,(K$195-'Indicator Data'!AR50)/(K$195-K$194)*10)))</f>
        <v>1.4000000000000001</v>
      </c>
      <c r="L48" s="150">
        <f>IF('Indicator Data'!AS50="No data","x",IF('Indicator Data'!AS50&gt;L$195,0,IF('Indicator Data'!AS50&lt;L$194,10,(L$195-'Indicator Data'!AS50)/(L$195-L$194)*10)))</f>
        <v>5.3846153846153841</v>
      </c>
      <c r="M48" s="148">
        <f t="shared" si="3"/>
        <v>3.3923076923076922</v>
      </c>
      <c r="N48" s="150">
        <v>0</v>
      </c>
      <c r="O48" s="150">
        <f>IF('Indicator Data'!AU50="No data","x",IF('Indicator Data'!AU50&gt;O$195,0,IF('Indicator Data'!AU50&lt;O$194,10,(O$195-'Indicator Data'!AU50)/(O$195-O$194)*10)))</f>
        <v>0</v>
      </c>
      <c r="P48" s="150">
        <f>IF('Indicator Data'!AV50="No data","x",IF('Indicator Data'!AV50&gt;P$195,0,IF('Indicator Data'!AV50&lt;P$194,10,(P$195-'Indicator Data'!AV50)/(P$195-P$194)*10)))</f>
        <v>0</v>
      </c>
      <c r="Q48" s="148">
        <f t="shared" si="4"/>
        <v>0</v>
      </c>
      <c r="R48" s="150">
        <f>IF('Indicator Data'!W50="No data","x",IF('Indicator Data'!W50&gt;R$195,0,IF('Indicator Data'!W50&lt;R$194,10,(R$195-'Indicator Data'!W50)/(R$195-R$194)*10)))</f>
        <v>1.4499999999999993</v>
      </c>
      <c r="S48" s="150">
        <f>IF('Indicator Data'!X50="No data","x",IF('Indicator Data'!X50&gt;S$195,10,IF('Indicator Data'!X50&lt;S$194,0,10-(S$195-'Indicator Data'!X50)/(S$195-S$194)*10)))</f>
        <v>1.4396044975404081</v>
      </c>
      <c r="T48" s="150">
        <f>IF('Indicator Data'!AA50="No data","x",IF('Indicator Data'!AA50&gt;T$195,0,IF('Indicator Data'!AA50&lt;T$194,10,(T$195-'Indicator Data'!AA50)/(T$195-T$194)*10)))</f>
        <v>0</v>
      </c>
      <c r="U48" s="148">
        <f t="shared" si="5"/>
        <v>0.96320149918013576</v>
      </c>
      <c r="V48" s="146">
        <f t="shared" si="6"/>
        <v>1.4518363971626094</v>
      </c>
      <c r="W48" s="68"/>
    </row>
    <row r="49" spans="1:23" s="43" customFormat="1" x14ac:dyDescent="0.2">
      <c r="A49" s="65" t="s">
        <v>86</v>
      </c>
      <c r="B49" s="66" t="s">
        <v>85</v>
      </c>
      <c r="C49" s="150">
        <f>IF('Indicator Data'!AM51="No data","x",IF('Indicator Data'!AM51&gt;C$195,0,IF('Indicator Data'!AM51&lt;C$194,10,(C$195-'Indicator Data'!AM51)/(C$195-C$194)*10)))</f>
        <v>5.5</v>
      </c>
      <c r="D49" s="148">
        <f t="shared" si="0"/>
        <v>5.5</v>
      </c>
      <c r="E49" s="150">
        <f>IF('Indicator Data'!AO51="No data","x",IF('Indicator Data'!AO51&gt;E$195,0,IF('Indicator Data'!AO51&lt;E$194,10,(E$195-'Indicator Data'!AO51)/(E$195-E$194)*10)))</f>
        <v>6.4</v>
      </c>
      <c r="F49" s="150">
        <f>IF('Indicator Data'!AN51="No data","x",IF('Indicator Data'!AN51&gt;F$195,0,IF('Indicator Data'!AN51&lt;F$194,10,(F$195-'Indicator Data'!AN51)/(F$195-F$194)*10)))</f>
        <v>7.369121789932251</v>
      </c>
      <c r="G49" s="148">
        <f t="shared" si="1"/>
        <v>6.8845608949661257</v>
      </c>
      <c r="H49" s="146">
        <f t="shared" si="2"/>
        <v>6.1922804474830624</v>
      </c>
      <c r="I49" s="150" t="str">
        <f>IF('Indicator Data'!AQ51="No data","x",IF('Indicator Data'!AQ51^2&gt;I$195,0,IF('Indicator Data'!AQ51^2&lt;I$194,10,(I$195-'Indicator Data'!AQ51^2)/(I$195-I$194)*10)))</f>
        <v>x</v>
      </c>
      <c r="J49" s="150" t="str">
        <f>IF(OR('Indicator Data'!AP51=0,'Indicator Data'!AP51="No data"),"x",IF('Indicator Data'!AP51&gt;J$195,0,IF('Indicator Data'!AP51&lt;J$194,10,(J$195-'Indicator Data'!AP51)/(J$195-J$194)*10)))</f>
        <v>x</v>
      </c>
      <c r="K49" s="150">
        <f>IF('Indicator Data'!AR51="No data","x",IF('Indicator Data'!AR51&gt;K$195,0,IF('Indicator Data'!AR51&lt;K$194,10,(K$195-'Indicator Data'!AR51)/(K$195-K$194)*10)))</f>
        <v>9.6</v>
      </c>
      <c r="L49" s="150">
        <f>IF('Indicator Data'!AS51="No data","x",IF('Indicator Data'!AS51&gt;L$195,0,IF('Indicator Data'!AS51&lt;L$194,10,(L$195-'Indicator Data'!AS51)/(L$195-L$194)*10)))</f>
        <v>8.0512820512820511</v>
      </c>
      <c r="M49" s="148">
        <f t="shared" si="3"/>
        <v>8.8256410256410263</v>
      </c>
      <c r="N49" s="150">
        <v>9.1275167744966446</v>
      </c>
      <c r="O49" s="150">
        <f>IF('Indicator Data'!AU51="No data","x",IF('Indicator Data'!AU51&gt;O$195,0,IF('Indicator Data'!AU51&lt;O$194,10,(O$195-'Indicator Data'!AU51)/(O$195-O$194)*10)))</f>
        <v>4.2888888888888896</v>
      </c>
      <c r="P49" s="150">
        <f>IF('Indicator Data'!AV51="No data","x",IF('Indicator Data'!AV51&gt;P$195,0,IF('Indicator Data'!AV51&lt;P$194,10,(P$195-'Indicator Data'!AV51)/(P$195-P$194)*10)))</f>
        <v>1.5800000000000012</v>
      </c>
      <c r="Q49" s="148">
        <f t="shared" si="4"/>
        <v>4.998801887795179</v>
      </c>
      <c r="R49" s="150">
        <f>IF('Indicator Data'!W51="No data","x",IF('Indicator Data'!W51&gt;R$195,0,IF('Indicator Data'!W51&lt;R$194,10,(R$195-'Indicator Data'!W51)/(R$195-R$194)*10)))</f>
        <v>9.4250000000000007</v>
      </c>
      <c r="S49" s="150">
        <f>IF('Indicator Data'!X51="No data","x",IF('Indicator Data'!X51&gt;S$195,10,IF('Indicator Data'!X51&lt;S$194,0,10-(S$195-'Indicator Data'!X51)/(S$195-S$194)*10)))</f>
        <v>7.2077821503865058</v>
      </c>
      <c r="T49" s="150">
        <f>IF('Indicator Data'!AA51="No data","x",IF('Indicator Data'!AA51&gt;T$195,0,IF('Indicator Data'!AA51&lt;T$194,10,(T$195-'Indicator Data'!AA51)/(T$195-T$194)*10)))</f>
        <v>9.3850847796610175</v>
      </c>
      <c r="U49" s="148">
        <f t="shared" si="5"/>
        <v>8.6726223100158411</v>
      </c>
      <c r="V49" s="146">
        <f t="shared" si="6"/>
        <v>7.4990217411506821</v>
      </c>
      <c r="W49" s="68"/>
    </row>
    <row r="50" spans="1:23" s="43" customFormat="1" x14ac:dyDescent="0.2">
      <c r="A50" s="65" t="s">
        <v>88</v>
      </c>
      <c r="B50" s="66" t="s">
        <v>87</v>
      </c>
      <c r="C50" s="150" t="str">
        <f>IF('Indicator Data'!AM52="No data","x",IF('Indicator Data'!AM52&gt;C$195,0,IF('Indicator Data'!AM52&lt;C$194,10,(C$195-'Indicator Data'!AM52)/(C$195-C$194)*10)))</f>
        <v>x</v>
      </c>
      <c r="D50" s="148" t="str">
        <f t="shared" si="0"/>
        <v>x</v>
      </c>
      <c r="E50" s="150">
        <f>IF('Indicator Data'!AO52="No data","x",IF('Indicator Data'!AO52&gt;E$195,0,IF('Indicator Data'!AO52&lt;E$194,10,(E$195-'Indicator Data'!AO52)/(E$195-E$194)*10)))</f>
        <v>4.2</v>
      </c>
      <c r="F50" s="150">
        <f>IF('Indicator Data'!AN52="No data","x",IF('Indicator Data'!AN52&gt;F$195,0,IF('Indicator Data'!AN52&lt;F$194,10,(F$195-'Indicator Data'!AN52)/(F$195-F$194)*10)))</f>
        <v>3.5767689943313599</v>
      </c>
      <c r="G50" s="148">
        <f t="shared" si="1"/>
        <v>3.88838449716568</v>
      </c>
      <c r="H50" s="146">
        <f t="shared" si="2"/>
        <v>3.88838449716568</v>
      </c>
      <c r="I50" s="150" t="str">
        <f>IF('Indicator Data'!AQ52="No data","x",IF('Indicator Data'!AQ52^2&gt;I$195,0,IF('Indicator Data'!AQ52^2&lt;I$194,10,(I$195-'Indicator Data'!AQ52^2)/(I$195-I$194)*10)))</f>
        <v>x</v>
      </c>
      <c r="J50" s="150" t="str">
        <f>IF(OR('Indicator Data'!AP52=0,'Indicator Data'!AP52="No data"),"x",IF('Indicator Data'!AP52&gt;J$195,0,IF('Indicator Data'!AP52&lt;J$194,10,(J$195-'Indicator Data'!AP52)/(J$195-J$194)*10)))</f>
        <v>x</v>
      </c>
      <c r="K50" s="150" t="str">
        <f>IF('Indicator Data'!AR52="No data","x",IF('Indicator Data'!AR52&gt;K$195,0,IF('Indicator Data'!AR52&lt;K$194,10,(K$195-'Indicator Data'!AR52)/(K$195-K$194)*10)))</f>
        <v>x</v>
      </c>
      <c r="L50" s="150" t="str">
        <f>IF('Indicator Data'!AS52="No data","x",IF('Indicator Data'!AS52&gt;L$195,0,IF('Indicator Data'!AS52&lt;L$194,10,(L$195-'Indicator Data'!AS52)/(L$195-L$194)*10)))</f>
        <v>x</v>
      </c>
      <c r="M50" s="148" t="str">
        <f t="shared" si="3"/>
        <v>x</v>
      </c>
      <c r="N50" s="150">
        <v>0</v>
      </c>
      <c r="O50" s="150">
        <f>IF('Indicator Data'!AU52="No data","x",IF('Indicator Data'!AU52&gt;O$195,0,IF('Indicator Data'!AU52&lt;O$194,10,(O$195-'Indicator Data'!AU52)/(O$195-O$194)*10)))</f>
        <v>2.1000000000000005</v>
      </c>
      <c r="P50" s="150">
        <f>IF('Indicator Data'!AV52="No data","x",IF('Indicator Data'!AV52&gt;P$195,0,IF('Indicator Data'!AV52&lt;P$194,10,(P$195-'Indicator Data'!AV52)/(P$195-P$194)*10)))</f>
        <v>1.119999999999999</v>
      </c>
      <c r="Q50" s="148">
        <f t="shared" si="4"/>
        <v>1.0733333333333333</v>
      </c>
      <c r="R50" s="150" t="str">
        <f>IF('Indicator Data'!W52="No data","x",IF('Indicator Data'!W52&gt;R$195,0,IF('Indicator Data'!W52&lt;R$194,10,(R$195-'Indicator Data'!W52)/(R$195-R$194)*10)))</f>
        <v>x</v>
      </c>
      <c r="S50" s="150">
        <f>IF('Indicator Data'!X52="No data","x",IF('Indicator Data'!X52&gt;S$195,10,IF('Indicator Data'!X52&lt;S$194,0,10-(S$195-'Indicator Data'!X52)/(S$195-S$194)*10)))</f>
        <v>1.6568119465917075</v>
      </c>
      <c r="T50" s="150">
        <f>IF('Indicator Data'!AA52="No data","x",IF('Indicator Data'!AA52&gt;T$195,0,IF('Indicator Data'!AA52&lt;T$194,10,(T$195-'Indicator Data'!AA52)/(T$195-T$194)*10)))</f>
        <v>7.6610508813559317</v>
      </c>
      <c r="U50" s="148">
        <f t="shared" si="5"/>
        <v>4.6589314139738196</v>
      </c>
      <c r="V50" s="146">
        <f t="shared" si="6"/>
        <v>2.8661323736535764</v>
      </c>
      <c r="W50" s="68"/>
    </row>
    <row r="51" spans="1:23" s="43" customFormat="1" x14ac:dyDescent="0.2">
      <c r="A51" s="65" t="s">
        <v>90</v>
      </c>
      <c r="B51" s="66" t="s">
        <v>89</v>
      </c>
      <c r="C51" s="150">
        <f>IF('Indicator Data'!AM53="No data","x",IF('Indicator Data'!AM53&gt;C$195,0,IF('Indicator Data'!AM53&lt;C$194,10,(C$195-'Indicator Data'!AM53)/(C$195-C$194)*10)))</f>
        <v>4.666666666666675</v>
      </c>
      <c r="D51" s="148">
        <f t="shared" si="0"/>
        <v>4.666666666666675</v>
      </c>
      <c r="E51" s="150">
        <f>IF('Indicator Data'!AO53="No data","x",IF('Indicator Data'!AO53&gt;E$195,0,IF('Indicator Data'!AO53&lt;E$194,10,(E$195-'Indicator Data'!AO53)/(E$195-E$194)*10)))</f>
        <v>7.1</v>
      </c>
      <c r="F51" s="150">
        <f>IF('Indicator Data'!AN53="No data","x",IF('Indicator Data'!AN53&gt;F$195,0,IF('Indicator Data'!AN53&lt;F$194,10,(F$195-'Indicator Data'!AN53)/(F$195-F$194)*10)))</f>
        <v>5.9838864803314209</v>
      </c>
      <c r="G51" s="148">
        <f t="shared" si="1"/>
        <v>6.5419432401657103</v>
      </c>
      <c r="H51" s="146">
        <f t="shared" si="2"/>
        <v>5.6043049534161931</v>
      </c>
      <c r="I51" s="150">
        <f>IF('Indicator Data'!AQ53="No data","x",IF('Indicator Data'!AQ53^2&gt;I$195,0,IF('Indicator Data'!AQ53^2&lt;I$194,10,(I$195-'Indicator Data'!AQ53^2)/(I$195-I$194)*10)))</f>
        <v>4.6171923643682424</v>
      </c>
      <c r="J51" s="150">
        <f>IF(OR('Indicator Data'!AP53=0,'Indicator Data'!AP53="No data"),"x",IF('Indicator Data'!AP53&gt;J$195,0,IF('Indicator Data'!AP53&lt;J$194,10,(J$195-'Indicator Data'!AP53)/(J$195-J$194)*10)))</f>
        <v>0.30999999999999944</v>
      </c>
      <c r="K51" s="150">
        <f>IF('Indicator Data'!AR53="No data","x",IF('Indicator Data'!AR53&gt;K$195,0,IF('Indicator Data'!AR53&lt;K$194,10,(K$195-'Indicator Data'!AR53)/(K$195-K$194)*10)))</f>
        <v>8.1999999999999993</v>
      </c>
      <c r="L51" s="150">
        <f>IF('Indicator Data'!AS53="No data","x",IF('Indicator Data'!AS53&gt;L$195,0,IF('Indicator Data'!AS53&lt;L$194,10,(L$195-'Indicator Data'!AS53)/(L$195-L$194)*10)))</f>
        <v>6.7179487179487172</v>
      </c>
      <c r="M51" s="148">
        <f t="shared" si="3"/>
        <v>4.9612852705792392</v>
      </c>
      <c r="N51" s="150">
        <v>8.3221477147650997</v>
      </c>
      <c r="O51" s="150">
        <f>IF('Indicator Data'!AU53="No data","x",IF('Indicator Data'!AU53&gt;O$195,0,IF('Indicator Data'!AU53&lt;O$194,10,(O$195-'Indicator Data'!AU53)/(O$195-O$194)*10)))</f>
        <v>2</v>
      </c>
      <c r="P51" s="150">
        <f>IF('Indicator Data'!AV53="No data","x",IF('Indicator Data'!AV53&gt;P$195,0,IF('Indicator Data'!AV53&lt;P$194,10,(P$195-'Indicator Data'!AV53)/(P$195-P$194)*10)))</f>
        <v>3.819999999999999</v>
      </c>
      <c r="Q51" s="148">
        <f t="shared" si="4"/>
        <v>4.7140492382550327</v>
      </c>
      <c r="R51" s="150" t="str">
        <f>IF('Indicator Data'!W53="No data","x",IF('Indicator Data'!W53&gt;R$195,0,IF('Indicator Data'!W53&lt;R$194,10,(R$195-'Indicator Data'!W53)/(R$195-R$194)*10)))</f>
        <v>x</v>
      </c>
      <c r="S51" s="150">
        <f>IF('Indicator Data'!X53="No data","x",IF('Indicator Data'!X53&gt;S$195,10,IF('Indicator Data'!X53&lt;S$194,0,10-(S$195-'Indicator Data'!X53)/(S$195-S$194)*10)))</f>
        <v>1.5519626141953626</v>
      </c>
      <c r="T51" s="150">
        <f>IF('Indicator Data'!AA53="No data","x",IF('Indicator Data'!AA53&gt;T$195,0,IF('Indicator Data'!AA53&lt;T$194,10,(T$195-'Indicator Data'!AA53)/(T$195-T$194)*10)))</f>
        <v>8.2964746440677963</v>
      </c>
      <c r="U51" s="148">
        <f t="shared" si="5"/>
        <v>4.9242186291315795</v>
      </c>
      <c r="V51" s="146">
        <f t="shared" si="6"/>
        <v>4.8665177126552841</v>
      </c>
      <c r="W51" s="68"/>
    </row>
    <row r="52" spans="1:23" s="43" customFormat="1" x14ac:dyDescent="0.2">
      <c r="A52" s="65" t="s">
        <v>93</v>
      </c>
      <c r="B52" s="66" t="s">
        <v>92</v>
      </c>
      <c r="C52" s="150">
        <f>IF('Indicator Data'!AM54="No data","x",IF('Indicator Data'!AM54&gt;C$195,0,IF('Indicator Data'!AM54&lt;C$194,10,(C$195-'Indicator Data'!AM54)/(C$195-C$194)*10)))</f>
        <v>2.75</v>
      </c>
      <c r="D52" s="148">
        <f t="shared" si="0"/>
        <v>2.75</v>
      </c>
      <c r="E52" s="150">
        <f>IF('Indicator Data'!AO54="No data","x",IF('Indicator Data'!AO54&gt;E$195,0,IF('Indicator Data'!AO54&lt;E$194,10,(E$195-'Indicator Data'!AO54)/(E$195-E$194)*10)))</f>
        <v>6.5</v>
      </c>
      <c r="F52" s="150">
        <f>IF('Indicator Data'!AN54="No data","x",IF('Indicator Data'!AN54&gt;F$195,0,IF('Indicator Data'!AN54&lt;F$194,10,(F$195-'Indicator Data'!AN54)/(F$195-F$194)*10)))</f>
        <v>5.9725300073623657</v>
      </c>
      <c r="G52" s="148">
        <f t="shared" si="1"/>
        <v>6.2362650036811829</v>
      </c>
      <c r="H52" s="146">
        <f t="shared" si="2"/>
        <v>4.4931325018405914</v>
      </c>
      <c r="I52" s="150">
        <f>IF('Indicator Data'!AQ54="No data","x",IF('Indicator Data'!AQ54^2&gt;I$195,0,IF('Indicator Data'!AQ54^2&lt;I$194,10,(I$195-'Indicator Data'!AQ54^2)/(I$195-I$194)*10)))</f>
        <v>4.8902330374671434</v>
      </c>
      <c r="J52" s="150">
        <f>IF(OR('Indicator Data'!AP54=0,'Indicator Data'!AP54="No data"),"x",IF('Indicator Data'!AP54&gt;J$195,0,IF('Indicator Data'!AP54&lt;J$194,10,(J$195-'Indicator Data'!AP54)/(J$195-J$194)*10)))</f>
        <v>0.77999999999999969</v>
      </c>
      <c r="K52" s="150">
        <f>IF('Indicator Data'!AR54="No data","x",IF('Indicator Data'!AR54&gt;K$195,0,IF('Indicator Data'!AR54&lt;K$194,10,(K$195-'Indicator Data'!AR54)/(K$195-K$194)*10)))</f>
        <v>7.6</v>
      </c>
      <c r="L52" s="150">
        <f>IF('Indicator Data'!AS54="No data","x",IF('Indicator Data'!AS54&gt;L$195,0,IF('Indicator Data'!AS54&lt;L$194,10,(L$195-'Indicator Data'!AS54)/(L$195-L$194)*10)))</f>
        <v>6.615384615384615</v>
      </c>
      <c r="M52" s="148">
        <f t="shared" si="3"/>
        <v>4.9714044132129391</v>
      </c>
      <c r="N52" s="150">
        <v>8.9261744966442951</v>
      </c>
      <c r="O52" s="150">
        <f>IF('Indicator Data'!AU54="No data","x",IF('Indicator Data'!AU54&gt;O$195,0,IF('Indicator Data'!AU54&lt;O$194,10,(O$195-'Indicator Data'!AU54)/(O$195-O$194)*10)))</f>
        <v>1.8777777777777784</v>
      </c>
      <c r="P52" s="150">
        <f>IF('Indicator Data'!AV54="No data","x",IF('Indicator Data'!AV54&gt;P$195,0,IF('Indicator Data'!AV54&lt;P$194,10,(P$195-'Indicator Data'!AV54)/(P$195-P$194)*10)))</f>
        <v>2.7199999999999989</v>
      </c>
      <c r="Q52" s="148">
        <f t="shared" si="4"/>
        <v>4.5079840914740243</v>
      </c>
      <c r="R52" s="150">
        <f>IF('Indicator Data'!W54="No data","x",IF('Indicator Data'!W54&gt;R$195,0,IF('Indicator Data'!W54&lt;R$194,10,(R$195-'Indicator Data'!W54)/(R$195-R$194)*10)))</f>
        <v>5.7750000000000004</v>
      </c>
      <c r="S52" s="150">
        <f>IF('Indicator Data'!X54="No data","x",IF('Indicator Data'!X54&gt;S$195,10,IF('Indicator Data'!X54&lt;S$194,0,10-(S$195-'Indicator Data'!X54)/(S$195-S$194)*10)))</f>
        <v>2.2435634574841892</v>
      </c>
      <c r="T52" s="150">
        <f>IF('Indicator Data'!AA54="No data","x",IF('Indicator Data'!AA54&gt;T$195,0,IF('Indicator Data'!AA54&lt;T$194,10,(T$195-'Indicator Data'!AA54)/(T$195-T$194)*10)))</f>
        <v>7.958576372881355</v>
      </c>
      <c r="U52" s="148">
        <f t="shared" si="5"/>
        <v>5.3257132767885151</v>
      </c>
      <c r="V52" s="146">
        <f t="shared" si="6"/>
        <v>4.9350339271584929</v>
      </c>
      <c r="W52" s="68"/>
    </row>
    <row r="53" spans="1:23" s="43" customFormat="1" x14ac:dyDescent="0.2">
      <c r="A53" s="65" t="s">
        <v>95</v>
      </c>
      <c r="B53" s="66" t="s">
        <v>94</v>
      </c>
      <c r="C53" s="150">
        <f>IF('Indicator Data'!AM55="No data","x",IF('Indicator Data'!AM55&gt;C$195,0,IF('Indicator Data'!AM55&lt;C$194,10,(C$195-'Indicator Data'!AM55)/(C$195-C$194)*10)))</f>
        <v>4.208333333333325</v>
      </c>
      <c r="D53" s="148">
        <f t="shared" si="0"/>
        <v>4.208333333333325</v>
      </c>
      <c r="E53" s="150">
        <f>IF('Indicator Data'!AO55="No data","x",IF('Indicator Data'!AO55&gt;E$195,0,IF('Indicator Data'!AO55&lt;E$194,10,(E$195-'Indicator Data'!AO55)/(E$195-E$194)*10)))</f>
        <v>6.8000000000000007</v>
      </c>
      <c r="F53" s="150">
        <f>IF('Indicator Data'!AN55="No data","x",IF('Indicator Data'!AN55&gt;F$195,0,IF('Indicator Data'!AN55&lt;F$194,10,(F$195-'Indicator Data'!AN55)/(F$195-F$194)*10)))</f>
        <v>6.7861216068267822</v>
      </c>
      <c r="G53" s="148">
        <f t="shared" si="1"/>
        <v>6.7930608034133915</v>
      </c>
      <c r="H53" s="146">
        <f t="shared" si="2"/>
        <v>5.5006970683733583</v>
      </c>
      <c r="I53" s="150">
        <f>IF('Indicator Data'!AQ55="No data","x",IF('Indicator Data'!AQ55^2&gt;I$195,0,IF('Indicator Data'!AQ55^2&lt;I$194,10,(I$195-'Indicator Data'!AQ55^2)/(I$195-I$194)*10)))</f>
        <v>9.6363130550539555</v>
      </c>
      <c r="J53" s="150">
        <f>IF(OR('Indicator Data'!AP55=0,'Indicator Data'!AP55="No data"),"x",IF('Indicator Data'!AP55&gt;J$195,0,IF('Indicator Data'!AP55&lt;J$194,10,(J$195-'Indicator Data'!AP55)/(J$195-J$194)*10)))</f>
        <v>4.0000000000000563E-2</v>
      </c>
      <c r="K53" s="150">
        <f>IF('Indicator Data'!AR55="No data","x",IF('Indicator Data'!AR55&gt;K$195,0,IF('Indicator Data'!AR55&lt;K$194,10,(K$195-'Indicator Data'!AR55)/(K$195-K$194)*10)))</f>
        <v>8.1000000000000014</v>
      </c>
      <c r="L53" s="150">
        <f>IF('Indicator Data'!AS55="No data","x",IF('Indicator Data'!AS55&gt;L$195,0,IF('Indicator Data'!AS55&lt;L$194,10,(L$195-'Indicator Data'!AS55)/(L$195-L$194)*10)))</f>
        <v>5.5897435897435894</v>
      </c>
      <c r="M53" s="148">
        <f t="shared" si="3"/>
        <v>5.8415141611993864</v>
      </c>
      <c r="N53" s="150">
        <v>9.1461005702804758</v>
      </c>
      <c r="O53" s="150">
        <f>IF('Indicator Data'!AU55="No data","x",IF('Indicator Data'!AU55&gt;O$195,0,IF('Indicator Data'!AU55&lt;O$194,10,(O$195-'Indicator Data'!AU55)/(O$195-O$194)*10)))</f>
        <v>0.45555555555555494</v>
      </c>
      <c r="P53" s="150">
        <f>IF('Indicator Data'!AV55="No data","x",IF('Indicator Data'!AV55&gt;P$195,0,IF('Indicator Data'!AV55&lt;P$194,10,(P$195-'Indicator Data'!AV55)/(P$195-P$194)*10)))</f>
        <v>0.14000000000000057</v>
      </c>
      <c r="Q53" s="148">
        <f t="shared" si="4"/>
        <v>3.2472187086120106</v>
      </c>
      <c r="R53" s="150">
        <f>IF('Indicator Data'!W55="No data","x",IF('Indicator Data'!W55&gt;R$195,0,IF('Indicator Data'!W55&lt;R$194,10,(R$195-'Indicator Data'!W55)/(R$195-R$194)*10)))</f>
        <v>2.9249999999999998</v>
      </c>
      <c r="S53" s="150">
        <f>IF('Indicator Data'!X55="No data","x",IF('Indicator Data'!X55&gt;S$195,10,IF('Indicator Data'!X55&lt;S$194,0,10-(S$195-'Indicator Data'!X55)/(S$195-S$194)*10)))</f>
        <v>1.2161697821503878</v>
      </c>
      <c r="T53" s="150">
        <f>IF('Indicator Data'!AA55="No data","x",IF('Indicator Data'!AA55&gt;T$195,0,IF('Indicator Data'!AA55&lt;T$194,10,(T$195-'Indicator Data'!AA55)/(T$195-T$194)*10)))</f>
        <v>9.0741016610169485</v>
      </c>
      <c r="U53" s="148">
        <f t="shared" si="5"/>
        <v>4.4050904810557787</v>
      </c>
      <c r="V53" s="146">
        <f t="shared" si="6"/>
        <v>4.4979411169557251</v>
      </c>
      <c r="W53" s="68"/>
    </row>
    <row r="54" spans="1:23" s="43" customFormat="1" x14ac:dyDescent="0.2">
      <c r="A54" s="65" t="s">
        <v>97</v>
      </c>
      <c r="B54" s="66" t="s">
        <v>96</v>
      </c>
      <c r="C54" s="150">
        <f>IF('Indicator Data'!AM56="No data","x",IF('Indicator Data'!AM56&gt;C$195,0,IF('Indicator Data'!AM56&lt;C$194,10,(C$195-'Indicator Data'!AM56)/(C$195-C$194)*10)))</f>
        <v>5.1675000000000004</v>
      </c>
      <c r="D54" s="148">
        <f t="shared" si="0"/>
        <v>5.1675000000000004</v>
      </c>
      <c r="E54" s="150">
        <f>IF('Indicator Data'!AO56="No data","x",IF('Indicator Data'!AO56&gt;E$195,0,IF('Indicator Data'!AO56&lt;E$194,10,(E$195-'Indicator Data'!AO56)/(E$195-E$194)*10)))</f>
        <v>6.2</v>
      </c>
      <c r="F54" s="150">
        <f>IF('Indicator Data'!AN56="No data","x",IF('Indicator Data'!AN56&gt;F$195,0,IF('Indicator Data'!AN56&lt;F$194,10,(F$195-'Indicator Data'!AN56)/(F$195-F$194)*10)))</f>
        <v>5.2616556286811829</v>
      </c>
      <c r="G54" s="148">
        <f t="shared" si="1"/>
        <v>5.7308278143405911</v>
      </c>
      <c r="H54" s="146">
        <f t="shared" si="2"/>
        <v>5.4491639071702958</v>
      </c>
      <c r="I54" s="150">
        <f>IF('Indicator Data'!AQ56="No data","x",IF('Indicator Data'!AQ56^2&gt;I$195,0,IF('Indicator Data'!AQ56^2&lt;I$194,10,(I$195-'Indicator Data'!AQ56^2)/(I$195-I$194)*10)))</f>
        <v>7.4409503975367031</v>
      </c>
      <c r="J54" s="150">
        <f>IF(OR('Indicator Data'!AP56=0,'Indicator Data'!AP56="No data"),"x",IF('Indicator Data'!AP56&gt;J$195,0,IF('Indicator Data'!AP56&lt;J$194,10,(J$195-'Indicator Data'!AP56)/(J$195-J$194)*10)))</f>
        <v>0.84000000000000064</v>
      </c>
      <c r="K54" s="150">
        <f>IF('Indicator Data'!AR56="No data","x",IF('Indicator Data'!AR56&gt;K$195,0,IF('Indicator Data'!AR56&lt;K$194,10,(K$195-'Indicator Data'!AR56)/(K$195-K$194)*10)))</f>
        <v>8.1999999999999993</v>
      </c>
      <c r="L54" s="150">
        <f>IF('Indicator Data'!AS56="No data","x",IF('Indicator Data'!AS56&gt;L$195,0,IF('Indicator Data'!AS56&lt;L$194,10,(L$195-'Indicator Data'!AS56)/(L$195-L$194)*10)))</f>
        <v>6.2051282051282053</v>
      </c>
      <c r="M54" s="148">
        <f t="shared" si="3"/>
        <v>5.6715196506662267</v>
      </c>
      <c r="N54" s="150">
        <v>7.8603554750299844</v>
      </c>
      <c r="O54" s="150">
        <f>IF('Indicator Data'!AU56="No data","x",IF('Indicator Data'!AU56&gt;O$195,0,IF('Indicator Data'!AU56&lt;O$194,10,(O$195-'Indicator Data'!AU56)/(O$195-O$194)*10)))</f>
        <v>3.2777777777777777</v>
      </c>
      <c r="P54" s="150">
        <f>IF('Indicator Data'!AV56="No data","x",IF('Indicator Data'!AV56&gt;P$195,0,IF('Indicator Data'!AV56&lt;P$194,10,(P$195-'Indicator Data'!AV56)/(P$195-P$194)*10)))</f>
        <v>1.9800000000000013</v>
      </c>
      <c r="Q54" s="148">
        <f t="shared" si="4"/>
        <v>4.3727110842692545</v>
      </c>
      <c r="R54" s="150">
        <f>IF('Indicator Data'!W56="No data","x",IF('Indicator Data'!W56&gt;R$195,0,IF('Indicator Data'!W56&lt;R$194,10,(R$195-'Indicator Data'!W56)/(R$195-R$194)*10)))</f>
        <v>6</v>
      </c>
      <c r="S54" s="150">
        <f>IF('Indicator Data'!X56="No data","x",IF('Indicator Data'!X56&gt;S$195,10,IF('Indicator Data'!X56&lt;S$194,0,10-(S$195-'Indicator Data'!X56)/(S$195-S$194)*10)))</f>
        <v>3.0994139142656358</v>
      </c>
      <c r="T54" s="150">
        <f>IF('Indicator Data'!AA56="No data","x",IF('Indicator Data'!AA56&gt;T$195,0,IF('Indicator Data'!AA56&lt;T$194,10,(T$195-'Indicator Data'!AA56)/(T$195-T$194)*10)))</f>
        <v>8.5578644406779656</v>
      </c>
      <c r="U54" s="148">
        <f t="shared" si="5"/>
        <v>5.8857594516478668</v>
      </c>
      <c r="V54" s="146">
        <f t="shared" si="6"/>
        <v>5.3099967288611163</v>
      </c>
      <c r="W54" s="68"/>
    </row>
    <row r="55" spans="1:23" s="43" customFormat="1" x14ac:dyDescent="0.2">
      <c r="A55" s="65" t="s">
        <v>99</v>
      </c>
      <c r="B55" s="66" t="s">
        <v>98</v>
      </c>
      <c r="C55" s="150" t="str">
        <f>IF('Indicator Data'!AM57="No data","x",IF('Indicator Data'!AM57&gt;C$195,0,IF('Indicator Data'!AM57&lt;C$194,10,(C$195-'Indicator Data'!AM57)/(C$195-C$194)*10)))</f>
        <v>x</v>
      </c>
      <c r="D55" s="148" t="str">
        <f t="shared" si="0"/>
        <v>x</v>
      </c>
      <c r="E55" s="150">
        <f>IF('Indicator Data'!AO57="No data","x",IF('Indicator Data'!AO57&gt;E$195,0,IF('Indicator Data'!AO57&lt;E$194,10,(E$195-'Indicator Data'!AO57)/(E$195-E$194)*10)))</f>
        <v>8.1000000000000014</v>
      </c>
      <c r="F55" s="150">
        <f>IF('Indicator Data'!AN57="No data","x",IF('Indicator Data'!AN57&gt;F$195,0,IF('Indicator Data'!AN57&lt;F$194,10,(F$195-'Indicator Data'!AN57)/(F$195-F$194)*10)))</f>
        <v>8.1826353073120117</v>
      </c>
      <c r="G55" s="148">
        <f t="shared" si="1"/>
        <v>8.1413176536560066</v>
      </c>
      <c r="H55" s="146">
        <f t="shared" si="2"/>
        <v>8.1413176536560066</v>
      </c>
      <c r="I55" s="150">
        <f>IF('Indicator Data'!AQ57="No data","x",IF('Indicator Data'!AQ57^2&gt;I$195,0,IF('Indicator Data'!AQ57^2&lt;I$194,10,(I$195-'Indicator Data'!AQ57^2)/(I$195-I$194)*10)))</f>
        <v>7.9222480602108796</v>
      </c>
      <c r="J55" s="150" t="str">
        <f>IF(OR('Indicator Data'!AP57=0,'Indicator Data'!AP57="No data"),"x",IF('Indicator Data'!AP57&gt;J$195,0,IF('Indicator Data'!AP57&lt;J$194,10,(J$195-'Indicator Data'!AP57)/(J$195-J$194)*10)))</f>
        <v>x</v>
      </c>
      <c r="K55" s="150" t="str">
        <f>IF('Indicator Data'!AR57="No data","x",IF('Indicator Data'!AR57&gt;K$195,0,IF('Indicator Data'!AR57&lt;K$194,10,(K$195-'Indicator Data'!AR57)/(K$195-K$194)*10)))</f>
        <v>x</v>
      </c>
      <c r="L55" s="150" t="str">
        <f>IF('Indicator Data'!AS57="No data","x",IF('Indicator Data'!AS57&gt;L$195,0,IF('Indicator Data'!AS57&lt;L$194,10,(L$195-'Indicator Data'!AS57)/(L$195-L$194)*10)))</f>
        <v>x</v>
      </c>
      <c r="M55" s="148">
        <f t="shared" si="3"/>
        <v>7.9222480602108796</v>
      </c>
      <c r="N55" s="150">
        <v>9.3959731442953025</v>
      </c>
      <c r="O55" s="150">
        <f>IF('Indicator Data'!AU57="No data","x",IF('Indicator Data'!AU57&gt;O$195,0,IF('Indicator Data'!AU57&lt;O$194,10,(O$195-'Indicator Data'!AU57)/(O$195-O$194)*10)))</f>
        <v>1.2333333333333327</v>
      </c>
      <c r="P55" s="150">
        <f>IF('Indicator Data'!AV57="No data","x",IF('Indicator Data'!AV57&gt;P$195,0,IF('Indicator Data'!AV57&lt;P$194,10,(P$195-'Indicator Data'!AV57)/(P$195-P$194)*10)))</f>
        <v>9.82</v>
      </c>
      <c r="Q55" s="148">
        <f t="shared" si="4"/>
        <v>6.8164354925428796</v>
      </c>
      <c r="R55" s="150" t="str">
        <f>IF('Indicator Data'!W57="No data","x",IF('Indicator Data'!W57&gt;R$195,0,IF('Indicator Data'!W57&lt;R$194,10,(R$195-'Indicator Data'!W57)/(R$195-R$194)*10)))</f>
        <v>x</v>
      </c>
      <c r="S55" s="150">
        <f>IF('Indicator Data'!X57="No data","x",IF('Indicator Data'!X57&gt;S$195,10,IF('Indicator Data'!X57&lt;S$194,0,10-(S$195-'Indicator Data'!X57)/(S$195-S$194)*10)))</f>
        <v>6.4471103302881234</v>
      </c>
      <c r="T55" s="150">
        <f>IF('Indicator Data'!AA57="No data","x",IF('Indicator Data'!AA57&gt;T$195,0,IF('Indicator Data'!AA57&lt;T$194,10,(T$195-'Indicator Data'!AA57)/(T$195-T$194)*10)))</f>
        <v>5.3162034915254228</v>
      </c>
      <c r="U55" s="148">
        <f t="shared" si="5"/>
        <v>5.8816569109067736</v>
      </c>
      <c r="V55" s="146">
        <f t="shared" si="6"/>
        <v>6.8734468212201776</v>
      </c>
      <c r="W55" s="68"/>
    </row>
    <row r="56" spans="1:23" s="43" customFormat="1" x14ac:dyDescent="0.2">
      <c r="A56" s="65" t="s">
        <v>101</v>
      </c>
      <c r="B56" s="66" t="s">
        <v>100</v>
      </c>
      <c r="C56" s="150" t="str">
        <f>IF('Indicator Data'!AM58="No data","x",IF('Indicator Data'!AM58&gt;C$195,0,IF('Indicator Data'!AM58&lt;C$194,10,(C$195-'Indicator Data'!AM58)/(C$195-C$194)*10)))</f>
        <v>x</v>
      </c>
      <c r="D56" s="148" t="str">
        <f t="shared" si="0"/>
        <v>x</v>
      </c>
      <c r="E56" s="150">
        <f>IF('Indicator Data'!AO58="No data","x",IF('Indicator Data'!AO58&gt;E$195,0,IF('Indicator Data'!AO58&lt;E$194,10,(E$195-'Indicator Data'!AO58)/(E$195-E$194)*10)))</f>
        <v>8</v>
      </c>
      <c r="F56" s="150">
        <f>IF('Indicator Data'!AN58="No data","x",IF('Indicator Data'!AN58&gt;F$195,0,IF('Indicator Data'!AN58&lt;F$194,10,(F$195-'Indicator Data'!AN58)/(F$195-F$194)*10)))</f>
        <v>8.086789608001709</v>
      </c>
      <c r="G56" s="148">
        <f t="shared" si="1"/>
        <v>8.0433948040008545</v>
      </c>
      <c r="H56" s="146">
        <f t="shared" si="2"/>
        <v>8.0433948040008545</v>
      </c>
      <c r="I56" s="150">
        <f>IF('Indicator Data'!AQ58="No data","x",IF('Indicator Data'!AQ58^2&gt;I$195,0,IF('Indicator Data'!AQ58^2&lt;I$194,10,(I$195-'Indicator Data'!AQ58^2)/(I$195-I$194)*10)))</f>
        <v>10</v>
      </c>
      <c r="J56" s="150">
        <f>IF(OR('Indicator Data'!AP58=0,'Indicator Data'!AP58="No data"),"x",IF('Indicator Data'!AP58&gt;J$195,0,IF('Indicator Data'!AP58&lt;J$194,10,(J$195-'Indicator Data'!AP58)/(J$195-J$194)*10)))</f>
        <v>6.8000000000000007</v>
      </c>
      <c r="K56" s="150" t="str">
        <f>IF('Indicator Data'!AR58="No data","x",IF('Indicator Data'!AR58&gt;K$195,0,IF('Indicator Data'!AR58&lt;K$194,10,(K$195-'Indicator Data'!AR58)/(K$195-K$194)*10)))</f>
        <v>x</v>
      </c>
      <c r="L56" s="150" t="str">
        <f>IF('Indicator Data'!AS58="No data","x",IF('Indicator Data'!AS58&gt;L$195,0,IF('Indicator Data'!AS58&lt;L$194,10,(L$195-'Indicator Data'!AS58)/(L$195-L$194)*10)))</f>
        <v>x</v>
      </c>
      <c r="M56" s="148">
        <f t="shared" si="3"/>
        <v>8.4</v>
      </c>
      <c r="N56" s="150">
        <v>9.8657718167785227</v>
      </c>
      <c r="O56" s="150">
        <f>IF('Indicator Data'!AU58="No data","x",IF('Indicator Data'!AU58&gt;O$195,0,IF('Indicator Data'!AU58&lt;O$194,10,(O$195-'Indicator Data'!AU58)/(O$195-O$194)*10)))</f>
        <v>9.6444444444444439</v>
      </c>
      <c r="P56" s="150">
        <f>IF('Indicator Data'!AV58="No data","x",IF('Indicator Data'!AV58&gt;P$195,0,IF('Indicator Data'!AV58&lt;P$194,10,(P$195-'Indicator Data'!AV58)/(P$195-P$194)*10)))</f>
        <v>7.9599999999999991</v>
      </c>
      <c r="Q56" s="148">
        <f t="shared" si="4"/>
        <v>9.1567387537409886</v>
      </c>
      <c r="R56" s="150" t="str">
        <f>IF('Indicator Data'!W58="No data","x",IF('Indicator Data'!W58&gt;R$195,0,IF('Indicator Data'!W58&lt;R$194,10,(R$195-'Indicator Data'!W58)/(R$195-R$194)*10)))</f>
        <v>x</v>
      </c>
      <c r="S56" s="150">
        <f>IF('Indicator Data'!X58="No data","x",IF('Indicator Data'!X58&gt;S$195,10,IF('Indicator Data'!X58&lt;S$194,0,10-(S$195-'Indicator Data'!X58)/(S$195-S$194)*10)))</f>
        <v>10</v>
      </c>
      <c r="T56" s="150">
        <f>IF('Indicator Data'!AA58="No data","x",IF('Indicator Data'!AA58&gt;T$195,0,IF('Indicator Data'!AA58&lt;T$194,10,(T$195-'Indicator Data'!AA58)/(T$195-T$194)*10)))</f>
        <v>10</v>
      </c>
      <c r="U56" s="148">
        <f t="shared" si="5"/>
        <v>10</v>
      </c>
      <c r="V56" s="146">
        <f t="shared" si="6"/>
        <v>9.1855795845803296</v>
      </c>
      <c r="W56" s="68"/>
    </row>
    <row r="57" spans="1:23" s="43" customFormat="1" x14ac:dyDescent="0.2">
      <c r="A57" s="65" t="s">
        <v>103</v>
      </c>
      <c r="B57" s="66" t="s">
        <v>102</v>
      </c>
      <c r="C57" s="150" t="str">
        <f>IF('Indicator Data'!AM59="No data","x",IF('Indicator Data'!AM59&gt;C$195,0,IF('Indicator Data'!AM59&lt;C$194,10,(C$195-'Indicator Data'!AM59)/(C$195-C$194)*10)))</f>
        <v>x</v>
      </c>
      <c r="D57" s="148" t="str">
        <f t="shared" si="0"/>
        <v>x</v>
      </c>
      <c r="E57" s="150">
        <f>IF('Indicator Data'!AO59="No data","x",IF('Indicator Data'!AO59&gt;E$195,0,IF('Indicator Data'!AO59&lt;E$194,10,(E$195-'Indicator Data'!AO59)/(E$195-E$194)*10)))</f>
        <v>3.2</v>
      </c>
      <c r="F57" s="150">
        <f>IF('Indicator Data'!AN59="No data","x",IF('Indicator Data'!AN59&gt;F$195,0,IF('Indicator Data'!AN59&lt;F$194,10,(F$195-'Indicator Data'!AN59)/(F$195-F$194)*10)))</f>
        <v>3.0319887399673462</v>
      </c>
      <c r="G57" s="148">
        <f t="shared" si="1"/>
        <v>3.1159943699836732</v>
      </c>
      <c r="H57" s="146">
        <f t="shared" si="2"/>
        <v>3.1159943699836732</v>
      </c>
      <c r="I57" s="150">
        <f>IF('Indicator Data'!AQ59="No data","x",IF('Indicator Data'!AQ59^2&gt;I$195,0,IF('Indicator Data'!AQ59^2&lt;I$194,10,(I$195-'Indicator Data'!AQ59^2)/(I$195-I$194)*10)))</f>
        <v>6.1373408209230831E-2</v>
      </c>
      <c r="J57" s="150" t="str">
        <f>IF(OR('Indicator Data'!AP59=0,'Indicator Data'!AP59="No data"),"x",IF('Indicator Data'!AP59&gt;J$195,0,IF('Indicator Data'!AP59&lt;J$194,10,(J$195-'Indicator Data'!AP59)/(J$195-J$194)*10)))</f>
        <v>x</v>
      </c>
      <c r="K57" s="150">
        <f>IF('Indicator Data'!AR59="No data","x",IF('Indicator Data'!AR59&gt;K$195,0,IF('Indicator Data'!AR59&lt;K$194,10,(K$195-'Indicator Data'!AR59)/(K$195-K$194)*10)))</f>
        <v>4.9000000000000004</v>
      </c>
      <c r="L57" s="150">
        <f>IF('Indicator Data'!AS59="No data","x",IF('Indicator Data'!AS59&gt;L$195,0,IF('Indicator Data'!AS59&lt;L$194,10,(L$195-'Indicator Data'!AS59)/(L$195-L$194)*10)))</f>
        <v>5.8974358974358978</v>
      </c>
      <c r="M57" s="148">
        <f t="shared" si="3"/>
        <v>3.6196031018817094</v>
      </c>
      <c r="N57" s="150">
        <v>1.3997064964009451</v>
      </c>
      <c r="O57" s="150">
        <f>IF('Indicator Data'!AU59="No data","x",IF('Indicator Data'!AU59&gt;O$195,0,IF('Indicator Data'!AU59&lt;O$194,10,(O$195-'Indicator Data'!AU59)/(O$195-O$194)*10)))</f>
        <v>0.53333333333333299</v>
      </c>
      <c r="P57" s="150">
        <f>IF('Indicator Data'!AV59="No data","x",IF('Indicator Data'!AV59&gt;P$195,0,IF('Indicator Data'!AV59&lt;P$194,10,(P$195-'Indicator Data'!AV59)/(P$195-P$194)*10)))</f>
        <v>0.18000000000000113</v>
      </c>
      <c r="Q57" s="148">
        <f t="shared" si="4"/>
        <v>0.70434660991142639</v>
      </c>
      <c r="R57" s="150">
        <f>IF('Indicator Data'!W59="No data","x",IF('Indicator Data'!W59&gt;R$195,0,IF('Indicator Data'!W59&lt;R$194,10,(R$195-'Indicator Data'!W59)/(R$195-R$194)*10)))</f>
        <v>1.6500000000000004</v>
      </c>
      <c r="S57" s="150">
        <f>IF('Indicator Data'!X59="No data","x",IF('Indicator Data'!X59&gt;S$195,10,IF('Indicator Data'!X59&lt;S$194,0,10-(S$195-'Indicator Data'!X59)/(S$195-S$194)*10)))</f>
        <v>0.26203274771609308</v>
      </c>
      <c r="T57" s="150">
        <f>IF('Indicator Data'!AA59="No data","x",IF('Indicator Data'!AA59&gt;T$195,0,IF('Indicator Data'!AA59&lt;T$194,10,(T$195-'Indicator Data'!AA59)/(T$195-T$194)*10)))</f>
        <v>5.4733898983050846</v>
      </c>
      <c r="U57" s="148">
        <f t="shared" si="5"/>
        <v>2.4618075486737259</v>
      </c>
      <c r="V57" s="146">
        <f t="shared" si="6"/>
        <v>2.2619190868222869</v>
      </c>
      <c r="W57" s="68"/>
    </row>
    <row r="58" spans="1:23" s="43" customFormat="1" x14ac:dyDescent="0.2">
      <c r="A58" s="65" t="s">
        <v>105</v>
      </c>
      <c r="B58" s="66" t="s">
        <v>104</v>
      </c>
      <c r="C58" s="150">
        <f>IF('Indicator Data'!AM60="No data","x",IF('Indicator Data'!AM60&gt;C$195,0,IF('Indicator Data'!AM60&lt;C$194,10,(C$195-'Indicator Data'!AM60)/(C$195-C$194)*10)))</f>
        <v>3.375</v>
      </c>
      <c r="D58" s="148">
        <f t="shared" si="0"/>
        <v>3.375</v>
      </c>
      <c r="E58" s="150">
        <f>IF('Indicator Data'!AO60="No data","x",IF('Indicator Data'!AO60&gt;E$195,0,IF('Indicator Data'!AO60&lt;E$194,10,(E$195-'Indicator Data'!AO60)/(E$195-E$194)*10)))</f>
        <v>6.7</v>
      </c>
      <c r="F58" s="150">
        <f>IF('Indicator Data'!AN60="No data","x",IF('Indicator Data'!AN60&gt;F$195,0,IF('Indicator Data'!AN60&lt;F$194,10,(F$195-'Indicator Data'!AN60)/(F$195-F$194)*10)))</f>
        <v>6.0389294624328613</v>
      </c>
      <c r="G58" s="148">
        <f t="shared" si="1"/>
        <v>6.3694647312164303</v>
      </c>
      <c r="H58" s="146">
        <f t="shared" si="2"/>
        <v>4.8722323656082152</v>
      </c>
      <c r="I58" s="150">
        <f>IF('Indicator Data'!AQ60="No data","x",IF('Indicator Data'!AQ60^2&gt;I$195,0,IF('Indicator Data'!AQ60^2&lt;I$194,10,(I$195-'Indicator Data'!AQ60^2)/(I$195-I$194)*10)))</f>
        <v>10</v>
      </c>
      <c r="J58" s="150">
        <f>IF(OR('Indicator Data'!AP60=0,'Indicator Data'!AP60="No data"),"x",IF('Indicator Data'!AP60&gt;J$195,0,IF('Indicator Data'!AP60&lt;J$194,10,(J$195-'Indicator Data'!AP60)/(J$195-J$194)*10)))</f>
        <v>7.7</v>
      </c>
      <c r="K58" s="150">
        <f>IF('Indicator Data'!AR60="No data","x",IF('Indicator Data'!AR60&gt;K$195,0,IF('Indicator Data'!AR60&lt;K$194,10,(K$195-'Indicator Data'!AR60)/(K$195-K$194)*10)))</f>
        <v>9.9</v>
      </c>
      <c r="L58" s="150">
        <f>IF('Indicator Data'!AS60="No data","x",IF('Indicator Data'!AS60&gt;L$195,0,IF('Indicator Data'!AS60&lt;L$194,10,(L$195-'Indicator Data'!AS60)/(L$195-L$194)*10)))</f>
        <v>7.5897435897435894</v>
      </c>
      <c r="M58" s="148">
        <f t="shared" si="3"/>
        <v>8.7974358974358982</v>
      </c>
      <c r="N58" s="150">
        <v>9.7986577181208059</v>
      </c>
      <c r="O58" s="150">
        <f>IF('Indicator Data'!AU60="No data","x",IF('Indicator Data'!AU60&gt;O$195,0,IF('Indicator Data'!AU60&lt;O$194,10,(O$195-'Indicator Data'!AU60)/(O$195-O$194)*10)))</f>
        <v>8.4888888888888889</v>
      </c>
      <c r="P58" s="150">
        <f>IF('Indicator Data'!AV60="No data","x",IF('Indicator Data'!AV60&gt;P$195,0,IF('Indicator Data'!AV60&lt;P$194,10,(P$195-'Indicator Data'!AV60)/(P$195-P$194)*10)))</f>
        <v>9.6999999999999993</v>
      </c>
      <c r="Q58" s="148">
        <f t="shared" si="4"/>
        <v>9.3291822023365629</v>
      </c>
      <c r="R58" s="150">
        <f>IF('Indicator Data'!W60="No data","x",IF('Indicator Data'!W60&gt;R$195,0,IF('Indicator Data'!W60&lt;R$194,10,(R$195-'Indicator Data'!W60)/(R$195-R$194)*10)))</f>
        <v>9.9250000000000007</v>
      </c>
      <c r="S58" s="150">
        <f>IF('Indicator Data'!X60="No data","x",IF('Indicator Data'!X60&gt;S$195,10,IF('Indicator Data'!X60&lt;S$194,0,10-(S$195-'Indicator Data'!X60)/(S$195-S$194)*10)))</f>
        <v>10</v>
      </c>
      <c r="T58" s="150">
        <f>IF('Indicator Data'!AA60="No data","x",IF('Indicator Data'!AA60&gt;T$195,0,IF('Indicator Data'!AA60&lt;T$194,10,(T$195-'Indicator Data'!AA60)/(T$195-T$194)*10)))</f>
        <v>10</v>
      </c>
      <c r="U58" s="148">
        <f t="shared" si="5"/>
        <v>9.9749999999999996</v>
      </c>
      <c r="V58" s="146">
        <f t="shared" si="6"/>
        <v>9.3672060332574869</v>
      </c>
      <c r="W58" s="68"/>
    </row>
    <row r="59" spans="1:23" s="43" customFormat="1" x14ac:dyDescent="0.2">
      <c r="A59" s="65" t="s">
        <v>107</v>
      </c>
      <c r="B59" s="66" t="s">
        <v>106</v>
      </c>
      <c r="C59" s="150">
        <f>IF('Indicator Data'!AM61="No data","x",IF('Indicator Data'!AM61&gt;C$195,0,IF('Indicator Data'!AM61&lt;C$194,10,(C$195-'Indicator Data'!AM61)/(C$195-C$194)*10)))</f>
        <v>5.791666666666675</v>
      </c>
      <c r="D59" s="148">
        <f t="shared" si="0"/>
        <v>5.791666666666675</v>
      </c>
      <c r="E59" s="150" t="str">
        <f>IF('Indicator Data'!AO61="No data","x",IF('Indicator Data'!AO61&gt;E$195,0,IF('Indicator Data'!AO61&lt;E$194,10,(E$195-'Indicator Data'!AO61)/(E$195-E$194)*10)))</f>
        <v>x</v>
      </c>
      <c r="F59" s="150">
        <f>IF('Indicator Data'!AN61="No data","x",IF('Indicator Data'!AN61&gt;F$195,0,IF('Indicator Data'!AN61&lt;F$194,10,(F$195-'Indicator Data'!AN61)/(F$195-F$194)*10)))</f>
        <v>6.9149172306060791</v>
      </c>
      <c r="G59" s="148">
        <f t="shared" si="1"/>
        <v>6.9149172306060791</v>
      </c>
      <c r="H59" s="146">
        <f t="shared" si="2"/>
        <v>6.353291948636377</v>
      </c>
      <c r="I59" s="150" t="str">
        <f>IF('Indicator Data'!AQ61="No data","x",IF('Indicator Data'!AQ61^2&gt;I$195,0,IF('Indicator Data'!AQ61^2&lt;I$194,10,(I$195-'Indicator Data'!AQ61^2)/(I$195-I$194)*10)))</f>
        <v>x</v>
      </c>
      <c r="J59" s="150" t="str">
        <f>IF(OR('Indicator Data'!AP61=0,'Indicator Data'!AP61="No data"),"x",IF('Indicator Data'!AP61&gt;J$195,0,IF('Indicator Data'!AP61&lt;J$194,10,(J$195-'Indicator Data'!AP61)/(J$195-J$194)*10)))</f>
        <v>x</v>
      </c>
      <c r="K59" s="150" t="str">
        <f>IF('Indicator Data'!AR61="No data","x",IF('Indicator Data'!AR61&gt;K$195,0,IF('Indicator Data'!AR61&lt;K$194,10,(K$195-'Indicator Data'!AR61)/(K$195-K$194)*10)))</f>
        <v>x</v>
      </c>
      <c r="L59" s="150" t="str">
        <f>IF('Indicator Data'!AS61="No data","x",IF('Indicator Data'!AS61&gt;L$195,0,IF('Indicator Data'!AS61&lt;L$194,10,(L$195-'Indicator Data'!AS61)/(L$195-L$194)*10)))</f>
        <v>x</v>
      </c>
      <c r="M59" s="148" t="str">
        <f t="shared" si="3"/>
        <v>x</v>
      </c>
      <c r="N59" s="150">
        <v>8.7919463248322138</v>
      </c>
      <c r="O59" s="150">
        <f>IF('Indicator Data'!AU61="No data","x",IF('Indicator Data'!AU61&gt;O$195,0,IF('Indicator Data'!AU61&lt;O$194,10,(O$195-'Indicator Data'!AU61)/(O$195-O$194)*10)))</f>
        <v>1.4222222222222221</v>
      </c>
      <c r="P59" s="150">
        <f>IF('Indicator Data'!AV61="No data","x",IF('Indicator Data'!AV61&gt;P$195,0,IF('Indicator Data'!AV61&lt;P$194,10,(P$195-'Indicator Data'!AV61)/(P$195-P$194)*10)))</f>
        <v>0.74000000000000055</v>
      </c>
      <c r="Q59" s="148">
        <f t="shared" si="4"/>
        <v>3.6513895156848122</v>
      </c>
      <c r="R59" s="150">
        <f>IF('Indicator Data'!W61="No data","x",IF('Indicator Data'!W61&gt;R$195,0,IF('Indicator Data'!W61&lt;R$194,10,(R$195-'Indicator Data'!W61)/(R$195-R$194)*10)))</f>
        <v>8.9250000000000007</v>
      </c>
      <c r="S59" s="150">
        <f>IF('Indicator Data'!X61="No data","x",IF('Indicator Data'!X61&gt;S$195,10,IF('Indicator Data'!X61&lt;S$194,0,10-(S$195-'Indicator Data'!X61)/(S$195-S$194)*10)))</f>
        <v>2.9545017568517205</v>
      </c>
      <c r="T59" s="150">
        <f>IF('Indicator Data'!AA61="No data","x",IF('Indicator Data'!AA61&gt;T$195,0,IF('Indicator Data'!AA61&lt;T$194,10,(T$195-'Indicator Data'!AA61)/(T$195-T$194)*10)))</f>
        <v>9.5013898305084741</v>
      </c>
      <c r="U59" s="148">
        <f t="shared" si="5"/>
        <v>7.1269638624533984</v>
      </c>
      <c r="V59" s="146">
        <f t="shared" si="6"/>
        <v>5.3891766890691049</v>
      </c>
      <c r="W59" s="68"/>
    </row>
    <row r="60" spans="1:23" s="43" customFormat="1" x14ac:dyDescent="0.2">
      <c r="A60" s="65" t="s">
        <v>109</v>
      </c>
      <c r="B60" s="66" t="s">
        <v>108</v>
      </c>
      <c r="C60" s="150">
        <f>IF('Indicator Data'!AM62="No data","x",IF('Indicator Data'!AM62&gt;C$195,0,IF('Indicator Data'!AM62&lt;C$194,10,(C$195-'Indicator Data'!AM62)/(C$195-C$194)*10)))</f>
        <v>2.5416666666666754</v>
      </c>
      <c r="D60" s="148">
        <f t="shared" si="0"/>
        <v>2.5416666666666754</v>
      </c>
      <c r="E60" s="150">
        <f>IF('Indicator Data'!AO62="No data","x",IF('Indicator Data'!AO62&gt;E$195,0,IF('Indicator Data'!AO62&lt;E$194,10,(E$195-'Indicator Data'!AO62)/(E$195-E$194)*10)))</f>
        <v>1.1000000000000001</v>
      </c>
      <c r="F60" s="150">
        <f>IF('Indicator Data'!AN62="No data","x",IF('Indicator Data'!AN62&gt;F$195,0,IF('Indicator Data'!AN62&lt;F$194,10,(F$195-'Indicator Data'!AN62)/(F$195-F$194)*10)))</f>
        <v>0.66386747360229492</v>
      </c>
      <c r="G60" s="148">
        <f t="shared" si="1"/>
        <v>0.88193373680114751</v>
      </c>
      <c r="H60" s="146">
        <f t="shared" si="2"/>
        <v>1.7118002017339116</v>
      </c>
      <c r="I60" s="150" t="str">
        <f>IF('Indicator Data'!AQ62="No data","x",IF('Indicator Data'!AQ62^2&gt;I$195,0,IF('Indicator Data'!AQ62^2&lt;I$194,10,(I$195-'Indicator Data'!AQ62^2)/(I$195-I$194)*10)))</f>
        <v>x</v>
      </c>
      <c r="J60" s="150" t="str">
        <f>IF(OR('Indicator Data'!AP62=0,'Indicator Data'!AP62="No data"),"x",IF('Indicator Data'!AP62&gt;J$195,0,IF('Indicator Data'!AP62&lt;J$194,10,(J$195-'Indicator Data'!AP62)/(J$195-J$194)*10)))</f>
        <v>x</v>
      </c>
      <c r="K60" s="150">
        <f>IF('Indicator Data'!AR62="No data","x",IF('Indicator Data'!AR62&gt;K$195,0,IF('Indicator Data'!AR62&lt;K$194,10,(K$195-'Indicator Data'!AR62)/(K$195-K$194)*10)))</f>
        <v>2.9</v>
      </c>
      <c r="L60" s="150">
        <f>IF('Indicator Data'!AS62="No data","x",IF('Indicator Data'!AS62&gt;L$195,0,IF('Indicator Data'!AS62&lt;L$194,10,(L$195-'Indicator Data'!AS62)/(L$195-L$194)*10)))</f>
        <v>5.2820512820512819</v>
      </c>
      <c r="M60" s="148">
        <f t="shared" si="3"/>
        <v>4.0910256410256407</v>
      </c>
      <c r="N60" s="150">
        <v>8.5170565624939272</v>
      </c>
      <c r="O60" s="150">
        <f>IF('Indicator Data'!AU62="No data","x",IF('Indicator Data'!AU62&gt;O$195,0,IF('Indicator Data'!AU62&lt;O$194,10,(O$195-'Indicator Data'!AU62)/(O$195-O$194)*10)))</f>
        <v>0</v>
      </c>
      <c r="P60" s="150">
        <f>IF('Indicator Data'!AV62="No data","x",IF('Indicator Data'!AV62&gt;P$195,0,IF('Indicator Data'!AV62&lt;P$194,10,(P$195-'Indicator Data'!AV62)/(P$195-P$194)*10)))</f>
        <v>0</v>
      </c>
      <c r="Q60" s="148">
        <f t="shared" si="4"/>
        <v>2.8390188541646424</v>
      </c>
      <c r="R60" s="150">
        <f>IF('Indicator Data'!W62="No data","x",IF('Indicator Data'!W62&gt;R$195,0,IF('Indicator Data'!W62&lt;R$194,10,(R$195-'Indicator Data'!W62)/(R$195-R$194)*10)))</f>
        <v>2.7249999999999996</v>
      </c>
      <c r="S60" s="150">
        <f>IF('Indicator Data'!X62="No data","x",IF('Indicator Data'!X62&gt;S$195,10,IF('Indicator Data'!X62&lt;S$194,0,10-(S$195-'Indicator Data'!X62)/(S$195-S$194)*10)))</f>
        <v>0.68821096275474325</v>
      </c>
      <c r="T60" s="150">
        <f>IF('Indicator Data'!AA62="No data","x",IF('Indicator Data'!AA62&gt;T$195,0,IF('Indicator Data'!AA62&lt;T$194,10,(T$195-'Indicator Data'!AA62)/(T$195-T$194)*10)))</f>
        <v>0</v>
      </c>
      <c r="U60" s="148">
        <f t="shared" si="5"/>
        <v>1.1377369875849144</v>
      </c>
      <c r="V60" s="146">
        <f t="shared" si="6"/>
        <v>2.6892604942583991</v>
      </c>
      <c r="W60" s="68"/>
    </row>
    <row r="61" spans="1:23" s="43" customFormat="1" x14ac:dyDescent="0.2">
      <c r="A61" s="65" t="s">
        <v>111</v>
      </c>
      <c r="B61" s="66" t="s">
        <v>110</v>
      </c>
      <c r="C61" s="150">
        <f>IF('Indicator Data'!AM63="No data","x",IF('Indicator Data'!AM63&gt;C$195,0,IF('Indicator Data'!AM63&lt;C$194,10,(C$195-'Indicator Data'!AM63)/(C$195-C$194)*10)))</f>
        <v>3.125</v>
      </c>
      <c r="D61" s="148">
        <f t="shared" si="0"/>
        <v>3.125</v>
      </c>
      <c r="E61" s="150">
        <f>IF('Indicator Data'!AO63="No data","x",IF('Indicator Data'!AO63&gt;E$195,0,IF('Indicator Data'!AO63&lt;E$194,10,(E$195-'Indicator Data'!AO63)/(E$195-E$194)*10)))</f>
        <v>2.9</v>
      </c>
      <c r="F61" s="150">
        <f>IF('Indicator Data'!AN63="No data","x",IF('Indicator Data'!AN63&gt;F$195,0,IF('Indicator Data'!AN63&lt;F$194,10,(F$195-'Indicator Data'!AN63)/(F$195-F$194)*10)))</f>
        <v>2.060894250869751</v>
      </c>
      <c r="G61" s="148">
        <f t="shared" si="1"/>
        <v>2.4804471254348757</v>
      </c>
      <c r="H61" s="146">
        <f t="shared" si="2"/>
        <v>2.8027235627174378</v>
      </c>
      <c r="I61" s="150" t="str">
        <f>IF('Indicator Data'!AQ63="No data","x",IF('Indicator Data'!AQ63^2&gt;I$195,0,IF('Indicator Data'!AQ63^2&lt;I$194,10,(I$195-'Indicator Data'!AQ63^2)/(I$195-I$194)*10)))</f>
        <v>x</v>
      </c>
      <c r="J61" s="150" t="str">
        <f>IF(OR('Indicator Data'!AP63=0,'Indicator Data'!AP63="No data"),"x",IF('Indicator Data'!AP63&gt;J$195,0,IF('Indicator Data'!AP63&lt;J$194,10,(J$195-'Indicator Data'!AP63)/(J$195-J$194)*10)))</f>
        <v>x</v>
      </c>
      <c r="K61" s="150">
        <f>IF('Indicator Data'!AR63="No data","x",IF('Indicator Data'!AR63&gt;K$195,0,IF('Indicator Data'!AR63&lt;K$194,10,(K$195-'Indicator Data'!AR63)/(K$195-K$194)*10)))</f>
        <v>3.2</v>
      </c>
      <c r="L61" s="150">
        <f>IF('Indicator Data'!AS63="No data","x",IF('Indicator Data'!AS63&gt;L$195,0,IF('Indicator Data'!AS63&lt;L$194,10,(L$195-'Indicator Data'!AS63)/(L$195-L$194)*10)))</f>
        <v>6.7179487179487172</v>
      </c>
      <c r="M61" s="148">
        <f t="shared" si="3"/>
        <v>4.9589743589743591</v>
      </c>
      <c r="N61" s="150">
        <v>0</v>
      </c>
      <c r="O61" s="150">
        <f>IF('Indicator Data'!AU63="No data","x",IF('Indicator Data'!AU63&gt;O$195,0,IF('Indicator Data'!AU63&lt;O$194,10,(O$195-'Indicator Data'!AU63)/(O$195-O$194)*10)))</f>
        <v>0</v>
      </c>
      <c r="P61" s="150">
        <f>IF('Indicator Data'!AV63="No data","x",IF('Indicator Data'!AV63&gt;P$195,0,IF('Indicator Data'!AV63&lt;P$194,10,(P$195-'Indicator Data'!AV63)/(P$195-P$194)*10)))</f>
        <v>0</v>
      </c>
      <c r="Q61" s="148">
        <f t="shared" si="4"/>
        <v>0</v>
      </c>
      <c r="R61" s="150">
        <f>IF('Indicator Data'!W63="No data","x",IF('Indicator Data'!W63&gt;R$195,0,IF('Indicator Data'!W63&lt;R$194,10,(R$195-'Indicator Data'!W63)/(R$195-R$194)*10)))</f>
        <v>1.5500000000000007</v>
      </c>
      <c r="S61" s="150">
        <f>IF('Indicator Data'!X63="No data","x",IF('Indicator Data'!X63&gt;S$195,10,IF('Indicator Data'!X63&lt;S$194,0,10-(S$195-'Indicator Data'!X63)/(S$195-S$194)*10)))</f>
        <v>0.98156851721714666</v>
      </c>
      <c r="T61" s="150">
        <f>IF('Indicator Data'!AA63="No data","x",IF('Indicator Data'!AA63&gt;T$195,0,IF('Indicator Data'!AA63&lt;T$194,10,(T$195-'Indicator Data'!AA63)/(T$195-T$194)*10)))</f>
        <v>0</v>
      </c>
      <c r="U61" s="148">
        <f t="shared" si="5"/>
        <v>0.84385617240571575</v>
      </c>
      <c r="V61" s="146">
        <f t="shared" si="6"/>
        <v>1.9342768437933584</v>
      </c>
      <c r="W61" s="68"/>
    </row>
    <row r="62" spans="1:23" s="43" customFormat="1" x14ac:dyDescent="0.2">
      <c r="A62" s="65" t="s">
        <v>113</v>
      </c>
      <c r="B62" s="66" t="s">
        <v>112</v>
      </c>
      <c r="C62" s="150" t="str">
        <f>IF('Indicator Data'!AM64="No data","x",IF('Indicator Data'!AM64&gt;C$195,0,IF('Indicator Data'!AM64&lt;C$194,10,(C$195-'Indicator Data'!AM64)/(C$195-C$194)*10)))</f>
        <v>x</v>
      </c>
      <c r="D62" s="148" t="str">
        <f t="shared" si="0"/>
        <v>x</v>
      </c>
      <c r="E62" s="150">
        <f>IF('Indicator Data'!AO64="No data","x",IF('Indicator Data'!AO64&gt;E$195,0,IF('Indicator Data'!AO64&lt;E$194,10,(E$195-'Indicator Data'!AO64)/(E$195-E$194)*10)))</f>
        <v>6.6000000000000005</v>
      </c>
      <c r="F62" s="150">
        <f>IF('Indicator Data'!AN64="No data","x",IF('Indicator Data'!AN64&gt;F$195,0,IF('Indicator Data'!AN64&lt;F$194,10,(F$195-'Indicator Data'!AN64)/(F$195-F$194)*10)))</f>
        <v>6.5374453067779541</v>
      </c>
      <c r="G62" s="148">
        <f t="shared" si="1"/>
        <v>6.5687226533889778</v>
      </c>
      <c r="H62" s="146">
        <f t="shared" si="2"/>
        <v>6.5687226533889778</v>
      </c>
      <c r="I62" s="150">
        <f>IF('Indicator Data'!AQ64="No data","x",IF('Indicator Data'!AQ64^2&gt;I$195,0,IF('Indicator Data'!AQ64^2&lt;I$194,10,(I$195-'Indicator Data'!AQ64^2)/(I$195-I$194)*10)))</f>
        <v>6.9589838953476928</v>
      </c>
      <c r="J62" s="150">
        <f>IF(OR('Indicator Data'!AP64=0,'Indicator Data'!AP64="No data"),"x",IF('Indicator Data'!AP64&gt;J$195,0,IF('Indicator Data'!AP64&lt;J$194,10,(J$195-'Indicator Data'!AP64)/(J$195-J$194)*10)))</f>
        <v>4</v>
      </c>
      <c r="K62" s="150">
        <f>IF('Indicator Data'!AR64="No data","x",IF('Indicator Data'!AR64&gt;K$195,0,IF('Indicator Data'!AR64&lt;K$194,10,(K$195-'Indicator Data'!AR64)/(K$195-K$194)*10)))</f>
        <v>9.5</v>
      </c>
      <c r="L62" s="150">
        <f>IF('Indicator Data'!AS64="No data","x",IF('Indicator Data'!AS64&gt;L$195,0,IF('Indicator Data'!AS64&lt;L$194,10,(L$195-'Indicator Data'!AS64)/(L$195-L$194)*10)))</f>
        <v>6.4102564102564106</v>
      </c>
      <c r="M62" s="148">
        <f t="shared" si="3"/>
        <v>6.7173100764010254</v>
      </c>
      <c r="N62" s="150">
        <v>9.8657718120805367</v>
      </c>
      <c r="O62" s="150">
        <f>IF('Indicator Data'!AU64="No data","x",IF('Indicator Data'!AU64&gt;O$195,0,IF('Indicator Data'!AU64&lt;O$194,10,(O$195-'Indicator Data'!AU64)/(O$195-O$194)*10)))</f>
        <v>6.5111111111111111</v>
      </c>
      <c r="P62" s="150">
        <f>IF('Indicator Data'!AV64="No data","x",IF('Indicator Data'!AV64&gt;P$195,0,IF('Indicator Data'!AV64&lt;P$194,10,(P$195-'Indicator Data'!AV64)/(P$195-P$194)*10)))</f>
        <v>1.5599999999999994</v>
      </c>
      <c r="Q62" s="148">
        <f t="shared" si="4"/>
        <v>5.9789609743972152</v>
      </c>
      <c r="R62" s="150" t="str">
        <f>IF('Indicator Data'!W64="No data","x",IF('Indicator Data'!W64&gt;R$195,0,IF('Indicator Data'!W64&lt;R$194,10,(R$195-'Indicator Data'!W64)/(R$195-R$194)*10)))</f>
        <v>x</v>
      </c>
      <c r="S62" s="150">
        <f>IF('Indicator Data'!X64="No data","x",IF('Indicator Data'!X64&gt;S$195,10,IF('Indicator Data'!X64&lt;S$194,0,10-(S$195-'Indicator Data'!X64)/(S$195-S$194)*10)))</f>
        <v>8.2035277582572039</v>
      </c>
      <c r="T62" s="150">
        <f>IF('Indicator Data'!AA64="No data","x",IF('Indicator Data'!AA64&gt;T$195,0,IF('Indicator Data'!AA64&lt;T$194,10,(T$195-'Indicator Data'!AA64)/(T$195-T$194)*10)))</f>
        <v>8.2771525762711864</v>
      </c>
      <c r="U62" s="148">
        <f t="shared" si="5"/>
        <v>8.2403401672641952</v>
      </c>
      <c r="V62" s="146">
        <f t="shared" si="6"/>
        <v>6.9788704060208131</v>
      </c>
      <c r="W62" s="68"/>
    </row>
    <row r="63" spans="1:23" s="43" customFormat="1" x14ac:dyDescent="0.2">
      <c r="A63" s="65" t="s">
        <v>115</v>
      </c>
      <c r="B63" s="66" t="s">
        <v>114</v>
      </c>
      <c r="C63" s="150" t="str">
        <f>IF('Indicator Data'!AM65="No data","x",IF('Indicator Data'!AM65&gt;C$195,0,IF('Indicator Data'!AM65&lt;C$194,10,(C$195-'Indicator Data'!AM65)/(C$195-C$194)*10)))</f>
        <v>x</v>
      </c>
      <c r="D63" s="148" t="str">
        <f t="shared" si="0"/>
        <v>x</v>
      </c>
      <c r="E63" s="150">
        <f>IF('Indicator Data'!AO65="No data","x",IF('Indicator Data'!AO65&gt;E$195,0,IF('Indicator Data'!AO65&lt;E$194,10,(E$195-'Indicator Data'!AO65)/(E$195-E$194)*10)))</f>
        <v>7.1999999999999993</v>
      </c>
      <c r="F63" s="150">
        <f>IF('Indicator Data'!AN65="No data","x",IF('Indicator Data'!AN65&gt;F$195,0,IF('Indicator Data'!AN65&lt;F$194,10,(F$195-'Indicator Data'!AN65)/(F$195-F$194)*10)))</f>
        <v>6.4363754987716675</v>
      </c>
      <c r="G63" s="148">
        <f t="shared" si="1"/>
        <v>6.8181877493858334</v>
      </c>
      <c r="H63" s="146">
        <f t="shared" si="2"/>
        <v>6.8181877493858334</v>
      </c>
      <c r="I63" s="150">
        <f>IF('Indicator Data'!AQ65="No data","x",IF('Indicator Data'!AQ65^2&gt;I$195,0,IF('Indicator Data'!AQ65^2&lt;I$194,10,(I$195-'Indicator Data'!AQ65^2)/(I$195-I$194)*10)))</f>
        <v>10</v>
      </c>
      <c r="J63" s="150" t="str">
        <f>IF(OR('Indicator Data'!AP65=0,'Indicator Data'!AP65="No data"),"x",IF('Indicator Data'!AP65&gt;J$195,0,IF('Indicator Data'!AP65&lt;J$194,10,(J$195-'Indicator Data'!AP65)/(J$195-J$194)*10)))</f>
        <v>x</v>
      </c>
      <c r="K63" s="150" t="str">
        <f>IF('Indicator Data'!AR65="No data","x",IF('Indicator Data'!AR65&gt;K$195,0,IF('Indicator Data'!AR65&lt;K$194,10,(K$195-'Indicator Data'!AR65)/(K$195-K$194)*10)))</f>
        <v>x</v>
      </c>
      <c r="L63" s="150" t="str">
        <f>IF('Indicator Data'!AS65="No data","x",IF('Indicator Data'!AS65&gt;L$195,0,IF('Indicator Data'!AS65&lt;L$194,10,(L$195-'Indicator Data'!AS65)/(L$195-L$194)*10)))</f>
        <v>x</v>
      </c>
      <c r="M63" s="148">
        <f t="shared" si="3"/>
        <v>10</v>
      </c>
      <c r="N63" s="150">
        <v>7.8523489932885902</v>
      </c>
      <c r="O63" s="150">
        <f>IF('Indicator Data'!AU65="No data","x",IF('Indicator Data'!AU65&gt;O$195,0,IF('Indicator Data'!AU65&lt;O$194,10,(O$195-'Indicator Data'!AU65)/(O$195-O$194)*10)))</f>
        <v>4.4222222222222216</v>
      </c>
      <c r="P63" s="150">
        <f>IF('Indicator Data'!AV65="No data","x",IF('Indicator Data'!AV65&gt;P$195,0,IF('Indicator Data'!AV65&lt;P$194,10,(P$195-'Indicator Data'!AV65)/(P$195-P$194)*10)))</f>
        <v>1.9800000000000013</v>
      </c>
      <c r="Q63" s="148">
        <f t="shared" si="4"/>
        <v>4.7515237385036038</v>
      </c>
      <c r="R63" s="150">
        <f>IF('Indicator Data'!W65="No data","x",IF('Indicator Data'!W65&gt;R$195,0,IF('Indicator Data'!W65&lt;R$194,10,(R$195-'Indicator Data'!W65)/(R$195-R$194)*10)))</f>
        <v>9.7249999999999996</v>
      </c>
      <c r="S63" s="150">
        <f>IF('Indicator Data'!X65="No data","x",IF('Indicator Data'!X65&gt;S$195,10,IF('Indicator Data'!X65&lt;S$194,0,10-(S$195-'Indicator Data'!X65)/(S$195-S$194)*10)))</f>
        <v>8.6280477863668299</v>
      </c>
      <c r="T63" s="150">
        <f>IF('Indicator Data'!AA65="No data","x",IF('Indicator Data'!AA65&gt;T$195,0,IF('Indicator Data'!AA65&lt;T$194,10,(T$195-'Indicator Data'!AA65)/(T$195-T$194)*10)))</f>
        <v>9.8383389830508463</v>
      </c>
      <c r="U63" s="148">
        <f t="shared" si="5"/>
        <v>9.3971289231392259</v>
      </c>
      <c r="V63" s="146">
        <f t="shared" si="6"/>
        <v>8.0495508872142754</v>
      </c>
      <c r="W63" s="68"/>
    </row>
    <row r="64" spans="1:23" s="43" customFormat="1" x14ac:dyDescent="0.2">
      <c r="A64" s="65" t="s">
        <v>117</v>
      </c>
      <c r="B64" s="66" t="s">
        <v>116</v>
      </c>
      <c r="C64" s="150">
        <f>IF('Indicator Data'!AM66="No data","x",IF('Indicator Data'!AM66&gt;C$195,0,IF('Indicator Data'!AM66&lt;C$194,10,(C$195-'Indicator Data'!AM66)/(C$195-C$194)*10)))</f>
        <v>5.291666666666675</v>
      </c>
      <c r="D64" s="148">
        <f t="shared" si="0"/>
        <v>5.291666666666675</v>
      </c>
      <c r="E64" s="150">
        <f>IF('Indicator Data'!AO66="No data","x",IF('Indicator Data'!AO66&gt;E$195,0,IF('Indicator Data'!AO66&lt;E$194,10,(E$195-'Indicator Data'!AO66)/(E$195-E$194)*10)))</f>
        <v>5.0999999999999996</v>
      </c>
      <c r="F64" s="150">
        <f>IF('Indicator Data'!AN66="No data","x",IF('Indicator Data'!AN66&gt;F$195,0,IF('Indicator Data'!AN66&lt;F$194,10,(F$195-'Indicator Data'!AN66)/(F$195-F$194)*10)))</f>
        <v>3.9349613189697266</v>
      </c>
      <c r="G64" s="148">
        <f t="shared" si="1"/>
        <v>4.5174806594848631</v>
      </c>
      <c r="H64" s="146">
        <f t="shared" si="2"/>
        <v>4.9045736630757695</v>
      </c>
      <c r="I64" s="150">
        <f>IF('Indicator Data'!AQ66="No data","x",IF('Indicator Data'!AQ66^2&gt;I$195,0,IF('Indicator Data'!AQ66^2&lt;I$194,10,(I$195-'Indicator Data'!AQ66^2)/(I$195-I$194)*10)))</f>
        <v>0.26359996884000014</v>
      </c>
      <c r="J64" s="150" t="str">
        <f>IF(OR('Indicator Data'!AP66=0,'Indicator Data'!AP66="No data"),"x",IF('Indicator Data'!AP66&gt;J$195,0,IF('Indicator Data'!AP66&lt;J$194,10,(J$195-'Indicator Data'!AP66)/(J$195-J$194)*10)))</f>
        <v>x</v>
      </c>
      <c r="K64" s="150">
        <f>IF('Indicator Data'!AR66="No data","x",IF('Indicator Data'!AR66&gt;K$195,0,IF('Indicator Data'!AR66&lt;K$194,10,(K$195-'Indicator Data'!AR66)/(K$195-K$194)*10)))</f>
        <v>6.2</v>
      </c>
      <c r="L64" s="150">
        <f>IF('Indicator Data'!AS66="No data","x",IF('Indicator Data'!AS66&gt;L$195,0,IF('Indicator Data'!AS66&lt;L$194,10,(L$195-'Indicator Data'!AS66)/(L$195-L$194)*10)))</f>
        <v>6.2564102564102564</v>
      </c>
      <c r="M64" s="148">
        <f t="shared" si="3"/>
        <v>4.2400034084167517</v>
      </c>
      <c r="N64" s="150">
        <v>8.2271094720422138</v>
      </c>
      <c r="O64" s="150">
        <f>IF('Indicator Data'!AU66="No data","x",IF('Indicator Data'!AU66&gt;O$195,0,IF('Indicator Data'!AU66&lt;O$194,10,(O$195-'Indicator Data'!AU66)/(O$195-O$194)*10)))</f>
        <v>0.7444444444444448</v>
      </c>
      <c r="P64" s="150">
        <f>IF('Indicator Data'!AV66="No data","x",IF('Indicator Data'!AV66&gt;P$195,0,IF('Indicator Data'!AV66&lt;P$194,10,(P$195-'Indicator Data'!AV66)/(P$195-P$194)*10)))</f>
        <v>0.25999999999999945</v>
      </c>
      <c r="Q64" s="148">
        <f t="shared" si="4"/>
        <v>3.0771846388288862</v>
      </c>
      <c r="R64" s="150">
        <f>IF('Indicator Data'!W66="No data","x",IF('Indicator Data'!W66&gt;R$195,0,IF('Indicator Data'!W66&lt;R$194,10,(R$195-'Indicator Data'!W66)/(R$195-R$194)*10)))</f>
        <v>0</v>
      </c>
      <c r="S64" s="150">
        <f>IF('Indicator Data'!X66="No data","x",IF('Indicator Data'!X66&gt;S$195,10,IF('Indicator Data'!X66&lt;S$194,0,10-(S$195-'Indicator Data'!X66)/(S$195-S$194)*10)))</f>
        <v>0.27506423049894657</v>
      </c>
      <c r="T64" s="150">
        <f>IF('Indicator Data'!AA66="No data","x",IF('Indicator Data'!AA66&gt;T$195,0,IF('Indicator Data'!AA66&lt;T$194,10,(T$195-'Indicator Data'!AA66)/(T$195-T$194)*10)))</f>
        <v>8.2687119322033897</v>
      </c>
      <c r="U64" s="148">
        <f t="shared" si="5"/>
        <v>2.8479253875674453</v>
      </c>
      <c r="V64" s="146">
        <f t="shared" si="6"/>
        <v>3.3883711449376945</v>
      </c>
      <c r="W64" s="68"/>
    </row>
    <row r="65" spans="1:23" s="43" customFormat="1" x14ac:dyDescent="0.2">
      <c r="A65" s="65" t="s">
        <v>119</v>
      </c>
      <c r="B65" s="66" t="s">
        <v>118</v>
      </c>
      <c r="C65" s="150">
        <f>IF('Indicator Data'!AM67="No data","x",IF('Indicator Data'!AM67&gt;C$195,0,IF('Indicator Data'!AM67&lt;C$194,10,(C$195-'Indicator Data'!AM67)/(C$195-C$194)*10)))</f>
        <v>2.8333333333333255</v>
      </c>
      <c r="D65" s="148">
        <f t="shared" si="0"/>
        <v>2.8333333333333255</v>
      </c>
      <c r="E65" s="150">
        <f>IF('Indicator Data'!AO67="No data","x",IF('Indicator Data'!AO67&gt;E$195,0,IF('Indicator Data'!AO67&lt;E$194,10,(E$195-'Indicator Data'!AO67)/(E$195-E$194)*10)))</f>
        <v>2.2000000000000002</v>
      </c>
      <c r="F65" s="150">
        <f>IF('Indicator Data'!AN67="No data","x",IF('Indicator Data'!AN67&gt;F$195,0,IF('Indicator Data'!AN67&lt;F$194,10,(F$195-'Indicator Data'!AN67)/(F$195-F$194)*10)))</f>
        <v>1.9631526470184326</v>
      </c>
      <c r="G65" s="148">
        <f t="shared" si="1"/>
        <v>2.0815763235092164</v>
      </c>
      <c r="H65" s="146">
        <f t="shared" si="2"/>
        <v>2.4574548284212709</v>
      </c>
      <c r="I65" s="150" t="str">
        <f>IF('Indicator Data'!AQ67="No data","x",IF('Indicator Data'!AQ67^2&gt;I$195,0,IF('Indicator Data'!AQ67^2&lt;I$194,10,(I$195-'Indicator Data'!AQ67^2)/(I$195-I$194)*10)))</f>
        <v>x</v>
      </c>
      <c r="J65" s="150" t="str">
        <f>IF(OR('Indicator Data'!AP67=0,'Indicator Data'!AP67="No data"),"x",IF('Indicator Data'!AP67&gt;J$195,0,IF('Indicator Data'!AP67&lt;J$194,10,(J$195-'Indicator Data'!AP67)/(J$195-J$194)*10)))</f>
        <v>x</v>
      </c>
      <c r="K65" s="150">
        <f>IF('Indicator Data'!AR67="No data","x",IF('Indicator Data'!AR67&gt;K$195,0,IF('Indicator Data'!AR67&lt;K$194,10,(K$195-'Indicator Data'!AR67)/(K$195-K$194)*10)))</f>
        <v>2.9</v>
      </c>
      <c r="L65" s="150">
        <f>IF('Indicator Data'!AS67="No data","x",IF('Indicator Data'!AS67&gt;L$195,0,IF('Indicator Data'!AS67&lt;L$194,10,(L$195-'Indicator Data'!AS67)/(L$195-L$194)*10)))</f>
        <v>5.8974358974358978</v>
      </c>
      <c r="M65" s="148">
        <f t="shared" si="3"/>
        <v>4.3987179487179491</v>
      </c>
      <c r="N65" s="150">
        <v>0</v>
      </c>
      <c r="O65" s="150">
        <f>IF('Indicator Data'!AU67="No data","x",IF('Indicator Data'!AU67&gt;O$195,0,IF('Indicator Data'!AU67&lt;O$194,10,(O$195-'Indicator Data'!AU67)/(O$195-O$194)*10)))</f>
        <v>0</v>
      </c>
      <c r="P65" s="150">
        <f>IF('Indicator Data'!AV67="No data","x",IF('Indicator Data'!AV67&gt;P$195,0,IF('Indicator Data'!AV67&lt;P$194,10,(P$195-'Indicator Data'!AV67)/(P$195-P$194)*10)))</f>
        <v>0</v>
      </c>
      <c r="Q65" s="148">
        <f t="shared" si="4"/>
        <v>0</v>
      </c>
      <c r="R65" s="150">
        <f>IF('Indicator Data'!W67="No data","x",IF('Indicator Data'!W67&gt;R$195,0,IF('Indicator Data'!W67&lt;R$194,10,(R$195-'Indicator Data'!W67)/(R$195-R$194)*10)))</f>
        <v>0.77500000000000036</v>
      </c>
      <c r="S65" s="150">
        <f>IF('Indicator Data'!X67="No data","x",IF('Indicator Data'!X67&gt;S$195,10,IF('Indicator Data'!X67&lt;S$194,0,10-(S$195-'Indicator Data'!X67)/(S$195-S$194)*10)))</f>
        <v>0.96559212930428551</v>
      </c>
      <c r="T65" s="150">
        <f>IF('Indicator Data'!AA67="No data","x",IF('Indicator Data'!AA67&gt;T$195,0,IF('Indicator Data'!AA67&lt;T$194,10,(T$195-'Indicator Data'!AA67)/(T$195-T$194)*10)))</f>
        <v>0</v>
      </c>
      <c r="U65" s="148">
        <f t="shared" si="5"/>
        <v>0.58019737643476199</v>
      </c>
      <c r="V65" s="146">
        <f t="shared" si="6"/>
        <v>1.6596384417175702</v>
      </c>
      <c r="W65" s="68"/>
    </row>
    <row r="66" spans="1:23" s="43" customFormat="1" x14ac:dyDescent="0.2">
      <c r="A66" s="65" t="s">
        <v>121</v>
      </c>
      <c r="B66" s="66" t="s">
        <v>120</v>
      </c>
      <c r="C66" s="150">
        <f>IF('Indicator Data'!AM68="No data","x",IF('Indicator Data'!AM68&gt;C$195,0,IF('Indicator Data'!AM68&lt;C$194,10,(C$195-'Indicator Data'!AM68)/(C$195-C$194)*10)))</f>
        <v>3.6250000000000004</v>
      </c>
      <c r="D66" s="148">
        <f t="shared" si="0"/>
        <v>3.6250000000000004</v>
      </c>
      <c r="E66" s="150">
        <f>IF('Indicator Data'!AO68="No data","x",IF('Indicator Data'!AO68&gt;E$195,0,IF('Indicator Data'!AO68&lt;E$194,10,(E$195-'Indicator Data'!AO68)/(E$195-E$194)*10)))</f>
        <v>5.4</v>
      </c>
      <c r="F66" s="150">
        <f>IF('Indicator Data'!AN68="No data","x",IF('Indicator Data'!AN68&gt;F$195,0,IF('Indicator Data'!AN68&lt;F$194,10,(F$195-'Indicator Data'!AN68)/(F$195-F$194)*10)))</f>
        <v>5.1721523255109787</v>
      </c>
      <c r="G66" s="148">
        <f t="shared" si="1"/>
        <v>5.2860761627554895</v>
      </c>
      <c r="H66" s="146">
        <f t="shared" si="2"/>
        <v>4.4555380813777452</v>
      </c>
      <c r="I66" s="150">
        <f>IF('Indicator Data'!AQ68="No data","x",IF('Indicator Data'!AQ68^2&gt;I$195,0,IF('Indicator Data'!AQ68^2&lt;I$194,10,(I$195-'Indicator Data'!AQ68^2)/(I$195-I$194)*10)))</f>
        <v>9.6512586086020864</v>
      </c>
      <c r="J66" s="150">
        <f>IF(OR('Indicator Data'!AP68=0,'Indicator Data'!AP68="No data"),"x",IF('Indicator Data'!AP68&gt;J$195,0,IF('Indicator Data'!AP68&lt;J$194,10,(J$195-'Indicator Data'!AP68)/(J$195-J$194)*10)))</f>
        <v>3.95</v>
      </c>
      <c r="K66" s="150">
        <f>IF('Indicator Data'!AR68="No data","x",IF('Indicator Data'!AR68&gt;K$195,0,IF('Indicator Data'!AR68&lt;K$194,10,(K$195-'Indicator Data'!AR68)/(K$195-K$194)*10)))</f>
        <v>9.6999999999999993</v>
      </c>
      <c r="L66" s="150">
        <f>IF('Indicator Data'!AS68="No data","x",IF('Indicator Data'!AS68&gt;L$195,0,IF('Indicator Data'!AS68&lt;L$194,10,(L$195-'Indicator Data'!AS68)/(L$195-L$194)*10)))</f>
        <v>6.1538461538461542</v>
      </c>
      <c r="M66" s="148">
        <f t="shared" si="3"/>
        <v>7.36377619061206</v>
      </c>
      <c r="N66" s="150">
        <v>6.9798657718120802</v>
      </c>
      <c r="O66" s="150">
        <f>IF('Indicator Data'!AU68="No data","x",IF('Indicator Data'!AU68&gt;O$195,0,IF('Indicator Data'!AU68&lt;O$194,10,(O$195-'Indicator Data'!AU68)/(O$195-O$194)*10)))</f>
        <v>9.5111111111111093</v>
      </c>
      <c r="P66" s="150">
        <f>IF('Indicator Data'!AV68="No data","x",IF('Indicator Data'!AV68&gt;P$195,0,IF('Indicator Data'!AV68&lt;P$194,10,(P$195-'Indicator Data'!AV68)/(P$195-P$194)*10)))</f>
        <v>2.5599999999999996</v>
      </c>
      <c r="Q66" s="148">
        <f t="shared" si="4"/>
        <v>6.3503256276410625</v>
      </c>
      <c r="R66" s="150">
        <f>IF('Indicator Data'!W68="No data","x",IF('Indicator Data'!W68&gt;R$195,0,IF('Indicator Data'!W68&lt;R$194,10,(R$195-'Indicator Data'!W68)/(R$195-R$194)*10)))</f>
        <v>9.7750000000000004</v>
      </c>
      <c r="S66" s="150">
        <f>IF('Indicator Data'!X68="No data","x",IF('Indicator Data'!X68&gt;S$195,10,IF('Indicator Data'!X68&lt;S$194,0,10-(S$195-'Indicator Data'!X68)/(S$195-S$194)*10)))</f>
        <v>6.9107336612789885</v>
      </c>
      <c r="T66" s="150">
        <f>IF('Indicator Data'!AA68="No data","x",IF('Indicator Data'!AA68&gt;T$195,0,IF('Indicator Data'!AA68&lt;T$194,10,(T$195-'Indicator Data'!AA68)/(T$195-T$194)*10)))</f>
        <v>9.810406779661017</v>
      </c>
      <c r="U66" s="148">
        <f t="shared" si="5"/>
        <v>8.8320468136466683</v>
      </c>
      <c r="V66" s="146">
        <f t="shared" si="6"/>
        <v>7.5153828772999303</v>
      </c>
      <c r="W66" s="68"/>
    </row>
    <row r="67" spans="1:23" s="43" customFormat="1" x14ac:dyDescent="0.2">
      <c r="A67" s="65" t="s">
        <v>123</v>
      </c>
      <c r="B67" s="66" t="s">
        <v>122</v>
      </c>
      <c r="C67" s="150">
        <f>IF('Indicator Data'!AM69="No data","x",IF('Indicator Data'!AM69&gt;C$195,0,IF('Indicator Data'!AM69&lt;C$194,10,(C$195-'Indicator Data'!AM69)/(C$195-C$194)*10)))</f>
        <v>2.4166666666666758</v>
      </c>
      <c r="D67" s="148">
        <f t="shared" si="0"/>
        <v>2.4166666666666758</v>
      </c>
      <c r="E67" s="150">
        <f>IF('Indicator Data'!AO69="No data","x",IF('Indicator Data'!AO69&gt;E$195,0,IF('Indicator Data'!AO69&lt;E$194,10,(E$195-'Indicator Data'!AO69)/(E$195-E$194)*10)))</f>
        <v>6</v>
      </c>
      <c r="F67" s="150">
        <f>IF('Indicator Data'!AN69="No data","x",IF('Indicator Data'!AN69&gt;F$195,0,IF('Indicator Data'!AN69&lt;F$194,10,(F$195-'Indicator Data'!AN69)/(F$195-F$194)*10)))</f>
        <v>4.1020249128341675</v>
      </c>
      <c r="G67" s="148">
        <f t="shared" si="1"/>
        <v>5.0510124564170837</v>
      </c>
      <c r="H67" s="146">
        <f t="shared" si="2"/>
        <v>3.7338395615418798</v>
      </c>
      <c r="I67" s="150">
        <f>IF('Indicator Data'!AQ69="No data","x",IF('Indicator Data'!AQ69^2&gt;I$195,0,IF('Indicator Data'!AQ69^2&lt;I$194,10,(I$195-'Indicator Data'!AQ69^2)/(I$195-I$194)*10)))</f>
        <v>2.6842594654539575</v>
      </c>
      <c r="J67" s="150" t="str">
        <f>IF(OR('Indicator Data'!AP69=0,'Indicator Data'!AP69="No data"),"x",IF('Indicator Data'!AP69&gt;J$195,0,IF('Indicator Data'!AP69&lt;J$194,10,(J$195-'Indicator Data'!AP69)/(J$195-J$194)*10)))</f>
        <v>x</v>
      </c>
      <c r="K67" s="150">
        <f>IF('Indicator Data'!AR69="No data","x",IF('Indicator Data'!AR69&gt;K$195,0,IF('Indicator Data'!AR69&lt;K$194,10,(K$195-'Indicator Data'!AR69)/(K$195-K$194)*10)))</f>
        <v>6.6000000000000005</v>
      </c>
      <c r="L67" s="150">
        <f>IF('Indicator Data'!AS69="No data","x",IF('Indicator Data'!AS69&gt;L$195,0,IF('Indicator Data'!AS69&lt;L$194,10,(L$195-'Indicator Data'!AS69)/(L$195-L$194)*10)))</f>
        <v>6.7692307692307701</v>
      </c>
      <c r="M67" s="148">
        <f t="shared" si="3"/>
        <v>5.3511634115615765</v>
      </c>
      <c r="N67" s="150">
        <v>4.1185960358131712</v>
      </c>
      <c r="O67" s="150">
        <f>IF('Indicator Data'!AU69="No data","x",IF('Indicator Data'!AU69&gt;O$195,0,IF('Indicator Data'!AU69&lt;O$194,10,(O$195-'Indicator Data'!AU69)/(O$195-O$194)*10)))</f>
        <v>0.1555555555555562</v>
      </c>
      <c r="P67" s="150">
        <f>IF('Indicator Data'!AV69="No data","x",IF('Indicator Data'!AV69&gt;P$195,0,IF('Indicator Data'!AV69&lt;P$194,10,(P$195-'Indicator Data'!AV69)/(P$195-P$194)*10)))</f>
        <v>4.0000000000000563E-2</v>
      </c>
      <c r="Q67" s="148">
        <f t="shared" si="4"/>
        <v>1.4380505304562428</v>
      </c>
      <c r="R67" s="150" t="str">
        <f>IF('Indicator Data'!W69="No data","x",IF('Indicator Data'!W69&gt;R$195,0,IF('Indicator Data'!W69&lt;R$194,10,(R$195-'Indicator Data'!W69)/(R$195-R$194)*10)))</f>
        <v>x</v>
      </c>
      <c r="S67" s="150">
        <f>IF('Indicator Data'!X69="No data","x",IF('Indicator Data'!X69&gt;S$195,10,IF('Indicator Data'!X69&lt;S$194,0,10-(S$195-'Indicator Data'!X69)/(S$195-S$194)*10)))</f>
        <v>1.5385108924806747</v>
      </c>
      <c r="T67" s="150">
        <f>IF('Indicator Data'!AA69="No data","x",IF('Indicator Data'!AA69&gt;T$195,0,IF('Indicator Data'!AA69&lt;T$194,10,(T$195-'Indicator Data'!AA69)/(T$195-T$194)*10)))</f>
        <v>2.2152542372881356</v>
      </c>
      <c r="U67" s="148">
        <f t="shared" si="5"/>
        <v>1.8768825648844052</v>
      </c>
      <c r="V67" s="146">
        <f t="shared" si="6"/>
        <v>2.888698835634075</v>
      </c>
      <c r="W67" s="68"/>
    </row>
    <row r="68" spans="1:23" s="43" customFormat="1" x14ac:dyDescent="0.2">
      <c r="A68" s="65" t="s">
        <v>125</v>
      </c>
      <c r="B68" s="66" t="s">
        <v>124</v>
      </c>
      <c r="C68" s="150">
        <f>IF('Indicator Data'!AM70="No data","x",IF('Indicator Data'!AM70&gt;C$195,0,IF('Indicator Data'!AM70&lt;C$194,10,(C$195-'Indicator Data'!AM70)/(C$195-C$194)*10)))</f>
        <v>4.666666666666675</v>
      </c>
      <c r="D68" s="148">
        <f t="shared" ref="D68:D131" si="7">IF(C68="x","x",C68)</f>
        <v>4.666666666666675</v>
      </c>
      <c r="E68" s="150" t="str">
        <f>IF('Indicator Data'!AO70="No data","x",IF('Indicator Data'!AO70&gt;E$195,0,IF('Indicator Data'!AO70&lt;E$194,10,(E$195-'Indicator Data'!AO70)/(E$195-E$194)*10)))</f>
        <v>x</v>
      </c>
      <c r="F68" s="150">
        <f>IF('Indicator Data'!AN70="No data","x",IF('Indicator Data'!AN70&gt;F$195,0,IF('Indicator Data'!AN70&lt;F$194,10,(F$195-'Indicator Data'!AN70)/(F$195-F$194)*10)))</f>
        <v>4.4610822796821594</v>
      </c>
      <c r="G68" s="148">
        <f t="shared" ref="G68:G131" si="8">IF(AND(E68="x",F68="x"),"x",AVERAGE(E68,F68))</f>
        <v>4.4610822796821594</v>
      </c>
      <c r="H68" s="146">
        <f t="shared" ref="H68:H131" si="9">AVERAGE(D68,G68)</f>
        <v>4.5638744731744172</v>
      </c>
      <c r="I68" s="150" t="str">
        <f>IF('Indicator Data'!AQ70="No data","x",IF('Indicator Data'!AQ70^2&gt;I$195,0,IF('Indicator Data'!AQ70^2&lt;I$194,10,(I$195-'Indicator Data'!AQ70^2)/(I$195-I$194)*10)))</f>
        <v>x</v>
      </c>
      <c r="J68" s="150" t="str">
        <f>IF(OR('Indicator Data'!AP70=0,'Indicator Data'!AP70="No data"),"x",IF('Indicator Data'!AP70&gt;J$195,0,IF('Indicator Data'!AP70&lt;J$194,10,(J$195-'Indicator Data'!AP70)/(J$195-J$194)*10)))</f>
        <v>x</v>
      </c>
      <c r="K68" s="150" t="str">
        <f>IF('Indicator Data'!AR70="No data","x",IF('Indicator Data'!AR70&gt;K$195,0,IF('Indicator Data'!AR70&lt;K$194,10,(K$195-'Indicator Data'!AR70)/(K$195-K$194)*10)))</f>
        <v>x</v>
      </c>
      <c r="L68" s="150" t="str">
        <f>IF('Indicator Data'!AS70="No data","x",IF('Indicator Data'!AS70&gt;L$195,0,IF('Indicator Data'!AS70&lt;L$194,10,(L$195-'Indicator Data'!AS70)/(L$195-L$194)*10)))</f>
        <v>x</v>
      </c>
      <c r="M68" s="148" t="str">
        <f t="shared" ref="M68:M131" si="10">IF(AND(I68="x",J68="x",K68="x",L68="x"),"x",AVERAGE(I68,J68,K68,L68))</f>
        <v>x</v>
      </c>
      <c r="N68" s="150">
        <v>0</v>
      </c>
      <c r="O68" s="150">
        <f>IF('Indicator Data'!AU70="No data","x",IF('Indicator Data'!AU70&gt;O$195,0,IF('Indicator Data'!AU70&lt;O$194,10,(O$195-'Indicator Data'!AU70)/(O$195-O$194)*10)))</f>
        <v>0.22222222222222224</v>
      </c>
      <c r="P68" s="150">
        <f>IF('Indicator Data'!AV70="No data","x",IF('Indicator Data'!AV70&gt;P$195,0,IF('Indicator Data'!AV70&lt;P$194,10,(P$195-'Indicator Data'!AV70)/(P$195-P$194)*10)))</f>
        <v>0.64000000000000057</v>
      </c>
      <c r="Q68" s="148">
        <f t="shared" ref="Q68:Q131" si="11">IF(AND(N68="x",O68="x",P68="x"),"x",AVERAGE(N68,P68,O68))</f>
        <v>0.28740740740740761</v>
      </c>
      <c r="R68" s="150">
        <f>IF('Indicator Data'!W70="No data","x",IF('Indicator Data'!W70&gt;R$195,0,IF('Indicator Data'!W70&lt;R$194,10,(R$195-'Indicator Data'!W70)/(R$195-R$194)*10)))</f>
        <v>8.35</v>
      </c>
      <c r="S68" s="150">
        <f>IF('Indicator Data'!X70="No data","x",IF('Indicator Data'!X70&gt;S$195,10,IF('Indicator Data'!X70&lt;S$194,0,10-(S$195-'Indicator Data'!X70)/(S$195-S$194)*10)))</f>
        <v>3.141494729444835</v>
      </c>
      <c r="T68" s="150">
        <f>IF('Indicator Data'!AA70="No data","x",IF('Indicator Data'!AA70&gt;T$195,0,IF('Indicator Data'!AA70&lt;T$194,10,(T$195-'Indicator Data'!AA70)/(T$195-T$194)*10)))</f>
        <v>7.8273559661016945</v>
      </c>
      <c r="U68" s="148">
        <f t="shared" ref="U68:U131" si="12">IF(AND(R68="x",S68="x",T68="x"),"x",AVERAGE(R68,S68,T68))</f>
        <v>6.43961689851551</v>
      </c>
      <c r="V68" s="146">
        <f t="shared" ref="V68:V131" si="13">AVERAGE(Q68,M68,U68)</f>
        <v>3.3635121529614587</v>
      </c>
      <c r="W68" s="68"/>
    </row>
    <row r="69" spans="1:23" s="43" customFormat="1" x14ac:dyDescent="0.2">
      <c r="A69" s="65" t="s">
        <v>127</v>
      </c>
      <c r="B69" s="66" t="s">
        <v>126</v>
      </c>
      <c r="C69" s="150">
        <f>IF('Indicator Data'!AM71="No data","x",IF('Indicator Data'!AM71&gt;C$195,0,IF('Indicator Data'!AM71&lt;C$194,10,(C$195-'Indicator Data'!AM71)/(C$195-C$194)*10)))</f>
        <v>4.291666666666675</v>
      </c>
      <c r="D69" s="148">
        <f t="shared" si="7"/>
        <v>4.291666666666675</v>
      </c>
      <c r="E69" s="150">
        <f>IF('Indicator Data'!AO71="No data","x",IF('Indicator Data'!AO71&gt;E$195,0,IF('Indicator Data'!AO71&lt;E$194,10,(E$195-'Indicator Data'!AO71)/(E$195-E$194)*10)))</f>
        <v>7.1</v>
      </c>
      <c r="F69" s="150">
        <f>IF('Indicator Data'!AN71="No data","x",IF('Indicator Data'!AN71&gt;F$195,0,IF('Indicator Data'!AN71&lt;F$194,10,(F$195-'Indicator Data'!AN71)/(F$195-F$194)*10)))</f>
        <v>6.4246277809143066</v>
      </c>
      <c r="G69" s="148">
        <f t="shared" si="8"/>
        <v>6.7623138904571531</v>
      </c>
      <c r="H69" s="146">
        <f t="shared" si="9"/>
        <v>5.5269902785619145</v>
      </c>
      <c r="I69" s="150">
        <f>IF('Indicator Data'!AQ71="No data","x",IF('Indicator Data'!AQ71^2&gt;I$195,0,IF('Indicator Data'!AQ71^2&lt;I$194,10,(I$195-'Indicator Data'!AQ71^2)/(I$195-I$194)*10)))</f>
        <v>9.07591423629</v>
      </c>
      <c r="J69" s="150">
        <f>IF(OR('Indicator Data'!AP71=0,'Indicator Data'!AP71="No data"),"x",IF('Indicator Data'!AP71&gt;J$195,0,IF('Indicator Data'!AP71&lt;J$194,10,(J$195-'Indicator Data'!AP71)/(J$195-J$194)*10)))</f>
        <v>2</v>
      </c>
      <c r="K69" s="150">
        <f>IF('Indicator Data'!AR71="No data","x",IF('Indicator Data'!AR71&gt;K$195,0,IF('Indicator Data'!AR71&lt;K$194,10,(K$195-'Indicator Data'!AR71)/(K$195-K$194)*10)))</f>
        <v>8.6</v>
      </c>
      <c r="L69" s="150">
        <f>IF('Indicator Data'!AS71="No data","x",IF('Indicator Data'!AS71&gt;L$195,0,IF('Indicator Data'!AS71&lt;L$194,10,(L$195-'Indicator Data'!AS71)/(L$195-L$194)*10)))</f>
        <v>6</v>
      </c>
      <c r="M69" s="148">
        <f t="shared" si="10"/>
        <v>6.4189785590724995</v>
      </c>
      <c r="N69" s="150">
        <v>9.3582691355909322</v>
      </c>
      <c r="O69" s="150">
        <f>IF('Indicator Data'!AU71="No data","x",IF('Indicator Data'!AU71&gt;O$195,0,IF('Indicator Data'!AU71&lt;O$194,10,(O$195-'Indicator Data'!AU71)/(O$195-O$194)*10)))</f>
        <v>2.1888888888888891</v>
      </c>
      <c r="P69" s="150">
        <f>IF('Indicator Data'!AV71="No data","x",IF('Indicator Data'!AV71&gt;P$195,0,IF('Indicator Data'!AV71&lt;P$194,10,(P$195-'Indicator Data'!AV71)/(P$195-P$194)*10)))</f>
        <v>1.2400000000000007</v>
      </c>
      <c r="Q69" s="148">
        <f t="shared" si="11"/>
        <v>4.2623860081599405</v>
      </c>
      <c r="R69" s="150">
        <f>IF('Indicator Data'!W71="No data","x",IF('Indicator Data'!W71&gt;R$195,0,IF('Indicator Data'!W71&lt;R$194,10,(R$195-'Indicator Data'!W71)/(R$195-R$194)*10)))</f>
        <v>7.6749999999999998</v>
      </c>
      <c r="S69" s="150">
        <f>IF('Indicator Data'!X71="No data","x",IF('Indicator Data'!X71&gt;S$195,10,IF('Indicator Data'!X71&lt;S$194,0,10-(S$195-'Indicator Data'!X71)/(S$195-S$194)*10)))</f>
        <v>6.4092340126493319</v>
      </c>
      <c r="T69" s="150">
        <f>IF('Indicator Data'!AA71="No data","x",IF('Indicator Data'!AA71&gt;T$195,0,IF('Indicator Data'!AA71&lt;T$194,10,(T$195-'Indicator Data'!AA71)/(T$195-T$194)*10)))</f>
        <v>8.921322067796611</v>
      </c>
      <c r="U69" s="148">
        <f t="shared" si="12"/>
        <v>7.6685186934819809</v>
      </c>
      <c r="V69" s="146">
        <f t="shared" si="13"/>
        <v>6.1166277535714739</v>
      </c>
      <c r="W69" s="68"/>
    </row>
    <row r="70" spans="1:23" s="43" customFormat="1" x14ac:dyDescent="0.2">
      <c r="A70" s="65" t="s">
        <v>129</v>
      </c>
      <c r="B70" s="66" t="s">
        <v>128</v>
      </c>
      <c r="C70" s="150" t="str">
        <f>IF('Indicator Data'!AM72="No data","x",IF('Indicator Data'!AM72&gt;C$195,0,IF('Indicator Data'!AM72&lt;C$194,10,(C$195-'Indicator Data'!AM72)/(C$195-C$194)*10)))</f>
        <v>x</v>
      </c>
      <c r="D70" s="148" t="str">
        <f t="shared" si="7"/>
        <v>x</v>
      </c>
      <c r="E70" s="150">
        <f>IF('Indicator Data'!AO72="No data","x",IF('Indicator Data'!AO72&gt;E$195,0,IF('Indicator Data'!AO72&lt;E$194,10,(E$195-'Indicator Data'!AO72)/(E$195-E$194)*10)))</f>
        <v>7.6</v>
      </c>
      <c r="F70" s="150">
        <f>IF('Indicator Data'!AN72="No data","x",IF('Indicator Data'!AN72&gt;F$195,0,IF('Indicator Data'!AN72&lt;F$194,10,(F$195-'Indicator Data'!AN72)/(F$195-F$194)*10)))</f>
        <v>7.6400859355926514</v>
      </c>
      <c r="G70" s="148">
        <f t="shared" si="8"/>
        <v>7.6200429677963255</v>
      </c>
      <c r="H70" s="146">
        <f t="shared" si="9"/>
        <v>7.6200429677963255</v>
      </c>
      <c r="I70" s="150">
        <f>IF('Indicator Data'!AQ72="No data","x",IF('Indicator Data'!AQ72^2&gt;I$195,0,IF('Indicator Data'!AQ72^2&lt;I$194,10,(I$195-'Indicator Data'!AQ72^2)/(I$195-I$194)*10)))</f>
        <v>10</v>
      </c>
      <c r="J70" s="150" t="str">
        <f>IF(OR('Indicator Data'!AP72=0,'Indicator Data'!AP72="No data"),"x",IF('Indicator Data'!AP72&gt;J$195,0,IF('Indicator Data'!AP72&lt;J$194,10,(J$195-'Indicator Data'!AP72)/(J$195-J$194)*10)))</f>
        <v>x</v>
      </c>
      <c r="K70" s="150">
        <f>IF('Indicator Data'!AR72="No data","x",IF('Indicator Data'!AR72&gt;K$195,0,IF('Indicator Data'!AR72&lt;K$194,10,(K$195-'Indicator Data'!AR72)/(K$195-K$194)*10)))</f>
        <v>9.8000000000000007</v>
      </c>
      <c r="L70" s="150">
        <f>IF('Indicator Data'!AS72="No data","x",IF('Indicator Data'!AS72&gt;L$195,0,IF('Indicator Data'!AS72&lt;L$194,10,(L$195-'Indicator Data'!AS72)/(L$195-L$194)*10)))</f>
        <v>7.6410256410256405</v>
      </c>
      <c r="M70" s="148">
        <f t="shared" si="10"/>
        <v>9.1470085470085465</v>
      </c>
      <c r="N70" s="150">
        <v>8.8590604026845643</v>
      </c>
      <c r="O70" s="150">
        <f>IF('Indicator Data'!AU72="No data","x",IF('Indicator Data'!AU72&gt;O$195,0,IF('Indicator Data'!AU72&lt;O$194,10,(O$195-'Indicator Data'!AU72)/(O$195-O$194)*10)))</f>
        <v>9.0111111111111111</v>
      </c>
      <c r="P70" s="150">
        <f>IF('Indicator Data'!AV72="No data","x",IF('Indicator Data'!AV72&gt;P$195,0,IF('Indicator Data'!AV72&lt;P$194,10,(P$195-'Indicator Data'!AV72)/(P$195-P$194)*10)))</f>
        <v>5.04</v>
      </c>
      <c r="Q70" s="148">
        <f t="shared" si="11"/>
        <v>7.6367238379318918</v>
      </c>
      <c r="R70" s="150">
        <f>IF('Indicator Data'!W72="No data","x",IF('Indicator Data'!W72&gt;R$195,0,IF('Indicator Data'!W72&lt;R$194,10,(R$195-'Indicator Data'!W72)/(R$195-R$194)*10)))</f>
        <v>9.75</v>
      </c>
      <c r="S70" s="150">
        <f>IF('Indicator Data'!X72="No data","x",IF('Indicator Data'!X72&gt;S$195,10,IF('Indicator Data'!X72&lt;S$194,0,10-(S$195-'Indicator Data'!X72)/(S$195-S$194)*10)))</f>
        <v>10</v>
      </c>
      <c r="T70" s="150">
        <f>IF('Indicator Data'!AA72="No data","x",IF('Indicator Data'!AA72&gt;T$195,0,IF('Indicator Data'!AA72&lt;T$194,10,(T$195-'Indicator Data'!AA72)/(T$195-T$194)*10)))</f>
        <v>9.9413898305084754</v>
      </c>
      <c r="U70" s="148">
        <f t="shared" si="12"/>
        <v>9.8971299435028257</v>
      </c>
      <c r="V70" s="146">
        <f t="shared" si="13"/>
        <v>8.8936207761477544</v>
      </c>
      <c r="W70" s="68"/>
    </row>
    <row r="71" spans="1:23" s="43" customFormat="1" x14ac:dyDescent="0.2">
      <c r="A71" s="65" t="s">
        <v>373</v>
      </c>
      <c r="B71" s="66" t="s">
        <v>130</v>
      </c>
      <c r="C71" s="150">
        <f>IF('Indicator Data'!AM73="No data","x",IF('Indicator Data'!AM73&gt;C$195,0,IF('Indicator Data'!AM73&lt;C$194,10,(C$195-'Indicator Data'!AM73)/(C$195-C$194)*10)))</f>
        <v>9.9175000000000004</v>
      </c>
      <c r="D71" s="148">
        <f t="shared" si="7"/>
        <v>9.9175000000000004</v>
      </c>
      <c r="E71" s="150">
        <f>IF('Indicator Data'!AO73="No data","x",IF('Indicator Data'!AO73&gt;E$195,0,IF('Indicator Data'!AO73&lt;E$194,10,(E$195-'Indicator Data'!AO73)/(E$195-E$194)*10)))</f>
        <v>8.1000000000000014</v>
      </c>
      <c r="F71" s="150">
        <f>IF('Indicator Data'!AN73="No data","x",IF('Indicator Data'!AN73&gt;F$195,0,IF('Indicator Data'!AN73&lt;F$194,10,(F$195-'Indicator Data'!AN73)/(F$195-F$194)*10)))</f>
        <v>7.8771939277648926</v>
      </c>
      <c r="G71" s="148">
        <f t="shared" si="8"/>
        <v>7.988596963882447</v>
      </c>
      <c r="H71" s="146">
        <f t="shared" si="9"/>
        <v>8.9530484819412237</v>
      </c>
      <c r="I71" s="150">
        <f>IF('Indicator Data'!AQ73="No data","x",IF('Indicator Data'!AQ73^2&gt;I$195,0,IF('Indicator Data'!AQ73^2&lt;I$194,10,(I$195-'Indicator Data'!AQ73^2)/(I$195-I$194)*10)))</f>
        <v>10</v>
      </c>
      <c r="J71" s="150" t="str">
        <f>IF(OR('Indicator Data'!AP73=0,'Indicator Data'!AP73="No data"),"x",IF('Indicator Data'!AP73&gt;J$195,0,IF('Indicator Data'!AP73&lt;J$194,10,(J$195-'Indicator Data'!AP73)/(J$195-J$194)*10)))</f>
        <v>x</v>
      </c>
      <c r="K71" s="150" t="str">
        <f>IF('Indicator Data'!AR73="No data","x",IF('Indicator Data'!AR73&gt;K$195,0,IF('Indicator Data'!AR73&lt;K$194,10,(K$195-'Indicator Data'!AR73)/(K$195-K$194)*10)))</f>
        <v>x</v>
      </c>
      <c r="L71" s="150" t="str">
        <f>IF('Indicator Data'!AS73="No data","x",IF('Indicator Data'!AS73&gt;L$195,0,IF('Indicator Data'!AS73&lt;L$194,10,(L$195-'Indicator Data'!AS73)/(L$195-L$194)*10)))</f>
        <v>x</v>
      </c>
      <c r="M71" s="148">
        <f t="shared" si="10"/>
        <v>10</v>
      </c>
      <c r="N71" s="150">
        <v>9.2617449845637587</v>
      </c>
      <c r="O71" s="150">
        <f>IF('Indicator Data'!AU73="No data","x",IF('Indicator Data'!AU73&gt;O$195,0,IF('Indicator Data'!AU73&lt;O$194,10,(O$195-'Indicator Data'!AU73)/(O$195-O$194)*10)))</f>
        <v>8.9222222222222207</v>
      </c>
      <c r="P71" s="150">
        <f>IF('Indicator Data'!AV73="No data","x",IF('Indicator Data'!AV73&gt;P$195,0,IF('Indicator Data'!AV73&lt;P$194,10,(P$195-'Indicator Data'!AV73)/(P$195-P$194)*10)))</f>
        <v>5.2800000000000011</v>
      </c>
      <c r="Q71" s="148">
        <f t="shared" si="11"/>
        <v>7.8213224022619938</v>
      </c>
      <c r="R71" s="150">
        <f>IF('Indicator Data'!W73="No data","x",IF('Indicator Data'!W73&gt;R$195,0,IF('Indicator Data'!W73&lt;R$194,10,(R$195-'Indicator Data'!W73)/(R$195-R$194)*10)))</f>
        <v>9.8249999999999993</v>
      </c>
      <c r="S71" s="150">
        <f>IF('Indicator Data'!X73="No data","x",IF('Indicator Data'!X73&gt;S$195,10,IF('Indicator Data'!X73&lt;S$194,0,10-(S$195-'Indicator Data'!X73)/(S$195-S$194)*10)))</f>
        <v>10</v>
      </c>
      <c r="T71" s="150">
        <f>IF('Indicator Data'!AA73="No data","x",IF('Indicator Data'!AA73&gt;T$195,0,IF('Indicator Data'!AA73&lt;T$194,10,(T$195-'Indicator Data'!AA73)/(T$195-T$194)*10)))</f>
        <v>9.9465084745762695</v>
      </c>
      <c r="U71" s="148">
        <f t="shared" si="12"/>
        <v>9.9238361581920902</v>
      </c>
      <c r="V71" s="146">
        <f t="shared" si="13"/>
        <v>9.2483861868180295</v>
      </c>
      <c r="W71" s="68"/>
    </row>
    <row r="72" spans="1:23" s="43" customFormat="1" x14ac:dyDescent="0.2">
      <c r="A72" s="65" t="s">
        <v>132</v>
      </c>
      <c r="B72" s="66" t="s">
        <v>131</v>
      </c>
      <c r="C72" s="150" t="str">
        <f>IF('Indicator Data'!AM74="No data","x",IF('Indicator Data'!AM74&gt;C$195,0,IF('Indicator Data'!AM74&lt;C$194,10,(C$195-'Indicator Data'!AM74)/(C$195-C$194)*10)))</f>
        <v>x</v>
      </c>
      <c r="D72" s="148" t="str">
        <f t="shared" si="7"/>
        <v>x</v>
      </c>
      <c r="E72" s="150">
        <f>IF('Indicator Data'!AO74="No data","x",IF('Indicator Data'!AO74&gt;E$195,0,IF('Indicator Data'!AO74&lt;E$194,10,(E$195-'Indicator Data'!AO74)/(E$195-E$194)*10)))</f>
        <v>7.3</v>
      </c>
      <c r="F72" s="150">
        <f>IF('Indicator Data'!AN74="No data","x",IF('Indicator Data'!AN74&gt;F$195,0,IF('Indicator Data'!AN74&lt;F$194,10,(F$195-'Indicator Data'!AN74)/(F$195-F$194)*10)))</f>
        <v>5.3268972337245941</v>
      </c>
      <c r="G72" s="148">
        <f t="shared" si="8"/>
        <v>6.3134486168622974</v>
      </c>
      <c r="H72" s="146">
        <f t="shared" si="9"/>
        <v>6.3134486168622974</v>
      </c>
      <c r="I72" s="150">
        <f>IF('Indicator Data'!AQ74="No data","x",IF('Indicator Data'!AQ74^2&gt;I$195,0,IF('Indicator Data'!AQ74^2&lt;I$194,10,(I$195-'Indicator Data'!AQ74^2)/(I$195-I$194)*10)))</f>
        <v>6.4278569183608791</v>
      </c>
      <c r="J72" s="150" t="str">
        <f>IF(OR('Indicator Data'!AP74=0,'Indicator Data'!AP74="No data"),"x",IF('Indicator Data'!AP74&gt;J$195,0,IF('Indicator Data'!AP74&lt;J$194,10,(J$195-'Indicator Data'!AP74)/(J$195-J$194)*10)))</f>
        <v>x</v>
      </c>
      <c r="K72" s="150" t="str">
        <f>IF('Indicator Data'!AR74="No data","x",IF('Indicator Data'!AR74&gt;K$195,0,IF('Indicator Data'!AR74&lt;K$194,10,(K$195-'Indicator Data'!AR74)/(K$195-K$194)*10)))</f>
        <v>x</v>
      </c>
      <c r="L72" s="150" t="str">
        <f>IF('Indicator Data'!AS74="No data","x",IF('Indicator Data'!AS74&gt;L$195,0,IF('Indicator Data'!AS74&lt;L$194,10,(L$195-'Indicator Data'!AS74)/(L$195-L$194)*10)))</f>
        <v>x</v>
      </c>
      <c r="M72" s="148">
        <f t="shared" si="10"/>
        <v>6.4278569183608791</v>
      </c>
      <c r="N72" s="150">
        <v>9.7986577241610728</v>
      </c>
      <c r="O72" s="150">
        <f>IF('Indicator Data'!AU74="No data","x",IF('Indicator Data'!AU74&gt;O$195,0,IF('Indicator Data'!AU74&lt;O$194,10,(O$195-'Indicator Data'!AU74)/(O$195-O$194)*10)))</f>
        <v>1.8222222222222229</v>
      </c>
      <c r="P72" s="150">
        <f>IF('Indicator Data'!AV74="No data","x",IF('Indicator Data'!AV74&gt;P$195,0,IF('Indicator Data'!AV74&lt;P$194,10,(P$195-'Indicator Data'!AV74)/(P$195-P$194)*10)))</f>
        <v>0.48000000000000109</v>
      </c>
      <c r="Q72" s="148">
        <f t="shared" si="11"/>
        <v>4.0336266487944323</v>
      </c>
      <c r="R72" s="150">
        <f>IF('Indicator Data'!W74="No data","x",IF('Indicator Data'!W74&gt;R$195,0,IF('Indicator Data'!W74&lt;R$194,10,(R$195-'Indicator Data'!W74)/(R$195-R$194)*10)))</f>
        <v>9.4749999999999996</v>
      </c>
      <c r="S72" s="150">
        <f>IF('Indicator Data'!X74="No data","x",IF('Indicator Data'!X74&gt;S$195,10,IF('Indicator Data'!X74&lt;S$194,0,10-(S$195-'Indicator Data'!X74)/(S$195-S$194)*10)))</f>
        <v>3.167975263527758</v>
      </c>
      <c r="T72" s="150">
        <f>IF('Indicator Data'!AA74="No data","x",IF('Indicator Data'!AA74&gt;T$195,0,IF('Indicator Data'!AA74&lt;T$194,10,(T$195-'Indicator Data'!AA74)/(T$195-T$194)*10)))</f>
        <v>9.4137627118644058</v>
      </c>
      <c r="U72" s="148">
        <f t="shared" si="12"/>
        <v>7.3522459917973881</v>
      </c>
      <c r="V72" s="146">
        <f t="shared" si="13"/>
        <v>5.9379098529842338</v>
      </c>
      <c r="W72" s="68"/>
    </row>
    <row r="73" spans="1:23" s="43" customFormat="1" x14ac:dyDescent="0.2">
      <c r="A73" s="65" t="s">
        <v>134</v>
      </c>
      <c r="B73" s="66" t="s">
        <v>133</v>
      </c>
      <c r="C73" s="150">
        <f>IF('Indicator Data'!AM75="No data","x",IF('Indicator Data'!AM75&gt;C$195,0,IF('Indicator Data'!AM75&lt;C$194,10,(C$195-'Indicator Data'!AM75)/(C$195-C$194)*10)))</f>
        <v>6.666666666666675</v>
      </c>
      <c r="D73" s="148">
        <f t="shared" si="7"/>
        <v>6.666666666666675</v>
      </c>
      <c r="E73" s="150">
        <f>IF('Indicator Data'!AO75="No data","x",IF('Indicator Data'!AO75&gt;E$195,0,IF('Indicator Data'!AO75&lt;E$194,10,(E$195-'Indicator Data'!AO75)/(E$195-E$194)*10)))</f>
        <v>8.1000000000000014</v>
      </c>
      <c r="F73" s="150">
        <f>IF('Indicator Data'!AN75="No data","x",IF('Indicator Data'!AN75&gt;F$195,0,IF('Indicator Data'!AN75&lt;F$194,10,(F$195-'Indicator Data'!AN75)/(F$195-F$194)*10)))</f>
        <v>8.0608575344085693</v>
      </c>
      <c r="G73" s="148">
        <f t="shared" si="8"/>
        <v>8.0804287672042854</v>
      </c>
      <c r="H73" s="146">
        <f t="shared" si="9"/>
        <v>7.3735477169354802</v>
      </c>
      <c r="I73" s="150">
        <f>IF('Indicator Data'!AQ75="No data","x",IF('Indicator Data'!AQ75^2&gt;I$195,0,IF('Indicator Data'!AQ75^2&lt;I$194,10,(I$195-'Indicator Data'!AQ75^2)/(I$195-I$194)*10)))</f>
        <v>10</v>
      </c>
      <c r="J73" s="150">
        <f>IF(OR('Indicator Data'!AP75=0,'Indicator Data'!AP75="No data"),"x",IF('Indicator Data'!AP75&gt;J$195,0,IF('Indicator Data'!AP75&lt;J$194,10,(J$195-'Indicator Data'!AP75)/(J$195-J$194)*10)))</f>
        <v>8</v>
      </c>
      <c r="K73" s="150" t="str">
        <f>IF('Indicator Data'!AR75="No data","x",IF('Indicator Data'!AR75&gt;K$195,0,IF('Indicator Data'!AR75&lt;K$194,10,(K$195-'Indicator Data'!AR75)/(K$195-K$194)*10)))</f>
        <v>x</v>
      </c>
      <c r="L73" s="150" t="str">
        <f>IF('Indicator Data'!AS75="No data","x",IF('Indicator Data'!AS75&gt;L$195,0,IF('Indicator Data'!AS75&lt;L$194,10,(L$195-'Indicator Data'!AS75)/(L$195-L$194)*10)))</f>
        <v>x</v>
      </c>
      <c r="M73" s="148">
        <f t="shared" si="10"/>
        <v>9</v>
      </c>
      <c r="N73" s="150">
        <v>9.0604026442953014</v>
      </c>
      <c r="O73" s="150">
        <f>IF('Indicator Data'!AU75="No data","x",IF('Indicator Data'!AU75&gt;O$195,0,IF('Indicator Data'!AU75&lt;O$194,10,(O$195-'Indicator Data'!AU75)/(O$195-O$194)*10)))</f>
        <v>8.4</v>
      </c>
      <c r="P73" s="150">
        <f>IF('Indicator Data'!AV75="No data","x",IF('Indicator Data'!AV75&gt;P$195,0,IF('Indicator Data'!AV75&lt;P$194,10,(P$195-'Indicator Data'!AV75)/(P$195-P$194)*10)))</f>
        <v>7.52</v>
      </c>
      <c r="Q73" s="148">
        <f t="shared" si="11"/>
        <v>8.3268008814317671</v>
      </c>
      <c r="R73" s="150" t="str">
        <f>IF('Indicator Data'!W75="No data","x",IF('Indicator Data'!W75&gt;R$195,0,IF('Indicator Data'!W75&lt;R$194,10,(R$195-'Indicator Data'!W75)/(R$195-R$194)*10)))</f>
        <v>x</v>
      </c>
      <c r="S73" s="150">
        <f>IF('Indicator Data'!X75="No data","x",IF('Indicator Data'!X75&gt;S$195,10,IF('Indicator Data'!X75&lt;S$194,0,10-(S$195-'Indicator Data'!X75)/(S$195-S$194)*10)))</f>
        <v>5.9382796907940971</v>
      </c>
      <c r="T73" s="150">
        <f>IF('Indicator Data'!AA75="No data","x",IF('Indicator Data'!AA75&gt;T$195,0,IF('Indicator Data'!AA75&lt;T$194,10,(T$195-'Indicator Data'!AA75)/(T$195-T$194)*10)))</f>
        <v>9.8857627118644071</v>
      </c>
      <c r="U73" s="148">
        <f t="shared" si="12"/>
        <v>7.9120212013292521</v>
      </c>
      <c r="V73" s="146">
        <f t="shared" si="13"/>
        <v>8.4129406942536722</v>
      </c>
      <c r="W73" s="68"/>
    </row>
    <row r="74" spans="1:23" s="43" customFormat="1" x14ac:dyDescent="0.2">
      <c r="A74" s="65" t="s">
        <v>136</v>
      </c>
      <c r="B74" s="66" t="s">
        <v>135</v>
      </c>
      <c r="C74" s="150">
        <f>IF('Indicator Data'!AM76="No data","x",IF('Indicator Data'!AM76&gt;C$195,0,IF('Indicator Data'!AM76&lt;C$194,10,(C$195-'Indicator Data'!AM76)/(C$195-C$194)*10)))</f>
        <v>5.208333333333325</v>
      </c>
      <c r="D74" s="148">
        <f t="shared" si="7"/>
        <v>5.208333333333325</v>
      </c>
      <c r="E74" s="150">
        <f>IF('Indicator Data'!AO76="No data","x",IF('Indicator Data'!AO76&gt;E$195,0,IF('Indicator Data'!AO76&lt;E$194,10,(E$195-'Indicator Data'!AO76)/(E$195-E$194)*10)))</f>
        <v>7.4</v>
      </c>
      <c r="F74" s="150">
        <f>IF('Indicator Data'!AN76="No data","x",IF('Indicator Data'!AN76&gt;F$195,0,IF('Indicator Data'!AN76&lt;F$194,10,(F$195-'Indicator Data'!AN76)/(F$195-F$194)*10)))</f>
        <v>6.4873535633087158</v>
      </c>
      <c r="G74" s="148">
        <f t="shared" si="8"/>
        <v>6.9436767816543581</v>
      </c>
      <c r="H74" s="146">
        <f t="shared" si="9"/>
        <v>6.0760050574938411</v>
      </c>
      <c r="I74" s="150">
        <f>IF('Indicator Data'!AQ76="No data","x",IF('Indicator Data'!AQ76^2&gt;I$195,0,IF('Indicator Data'!AQ76^2&lt;I$194,10,(I$195-'Indicator Data'!AQ76^2)/(I$195-I$194)*10)))</f>
        <v>7.4566420959682409</v>
      </c>
      <c r="J74" s="150">
        <f>IF(OR('Indicator Data'!AP76=0,'Indicator Data'!AP76="No data"),"x",IF('Indicator Data'!AP76&gt;J$195,0,IF('Indicator Data'!AP76&lt;J$194,10,(J$195-'Indicator Data'!AP76)/(J$195-J$194)*10)))</f>
        <v>2.0099999999999998</v>
      </c>
      <c r="K74" s="150">
        <f>IF('Indicator Data'!AR76="No data","x",IF('Indicator Data'!AR76&gt;K$195,0,IF('Indicator Data'!AR76&lt;K$194,10,(K$195-'Indicator Data'!AR76)/(K$195-K$194)*10)))</f>
        <v>9.1</v>
      </c>
      <c r="L74" s="150">
        <f>IF('Indicator Data'!AS76="No data","x",IF('Indicator Data'!AS76&gt;L$195,0,IF('Indicator Data'!AS76&lt;L$194,10,(L$195-'Indicator Data'!AS76)/(L$195-L$194)*10)))</f>
        <v>6.1538461538461542</v>
      </c>
      <c r="M74" s="148">
        <f t="shared" si="10"/>
        <v>6.1801220624535986</v>
      </c>
      <c r="N74" s="150">
        <v>9.2617449845637587</v>
      </c>
      <c r="O74" s="150">
        <f>IF('Indicator Data'!AU76="No data","x",IF('Indicator Data'!AU76&gt;O$195,0,IF('Indicator Data'!AU76&lt;O$194,10,(O$195-'Indicator Data'!AU76)/(O$195-O$194)*10)))</f>
        <v>2.2222222222222223</v>
      </c>
      <c r="P74" s="150">
        <f>IF('Indicator Data'!AV76="No data","x",IF('Indicator Data'!AV76&gt;P$195,0,IF('Indicator Data'!AV76&lt;P$194,10,(P$195-'Indicator Data'!AV76)/(P$195-P$194)*10)))</f>
        <v>2.080000000000001</v>
      </c>
      <c r="Q74" s="148">
        <f t="shared" si="11"/>
        <v>4.521322402261994</v>
      </c>
      <c r="R74" s="150">
        <f>IF('Indicator Data'!W76="No data","x",IF('Indicator Data'!W76&gt;R$195,0,IF('Indicator Data'!W76&lt;R$194,10,(R$195-'Indicator Data'!W76)/(R$195-R$194)*10)))</f>
        <v>9.0749999999999993</v>
      </c>
      <c r="S74" s="150">
        <f>IF('Indicator Data'!X76="No data","x",IF('Indicator Data'!X76&gt;S$195,10,IF('Indicator Data'!X76&lt;S$194,0,10-(S$195-'Indicator Data'!X76)/(S$195-S$194)*10)))</f>
        <v>3.5611398453970491</v>
      </c>
      <c r="T74" s="150">
        <f>IF('Indicator Data'!AA76="No data","x",IF('Indicator Data'!AA76&gt;T$195,0,IF('Indicator Data'!AA76&lt;T$194,10,(T$195-'Indicator Data'!AA76)/(T$195-T$194)*10)))</f>
        <v>8.9700338983050845</v>
      </c>
      <c r="U74" s="148">
        <f t="shared" si="12"/>
        <v>7.2020579145673773</v>
      </c>
      <c r="V74" s="146">
        <f t="shared" si="13"/>
        <v>5.9678341264276566</v>
      </c>
      <c r="W74" s="68"/>
    </row>
    <row r="75" spans="1:23" s="43" customFormat="1" x14ac:dyDescent="0.2">
      <c r="A75" s="65" t="s">
        <v>138</v>
      </c>
      <c r="B75" s="66" t="s">
        <v>137</v>
      </c>
      <c r="C75" s="150">
        <f>IF('Indicator Data'!AM77="No data","x",IF('Indicator Data'!AM77&gt;C$195,0,IF('Indicator Data'!AM77&lt;C$194,10,(C$195-'Indicator Data'!AM77)/(C$195-C$194)*10)))</f>
        <v>0.87499999999999911</v>
      </c>
      <c r="D75" s="148">
        <f t="shared" si="7"/>
        <v>0.87499999999999911</v>
      </c>
      <c r="E75" s="150">
        <f>IF('Indicator Data'!AO77="No data","x",IF('Indicator Data'!AO77&gt;E$195,0,IF('Indicator Data'!AO77&lt;E$194,10,(E$195-'Indicator Data'!AO77)/(E$195-E$194)*10)))</f>
        <v>4.6000000000000005</v>
      </c>
      <c r="F75" s="150">
        <f>IF('Indicator Data'!AN77="No data","x",IF('Indicator Data'!AN77&gt;F$195,0,IF('Indicator Data'!AN77&lt;F$194,10,(F$195-'Indicator Data'!AN77)/(F$195-F$194)*10)))</f>
        <v>3.7114183902740479</v>
      </c>
      <c r="G75" s="148">
        <f t="shared" si="8"/>
        <v>4.1557091951370246</v>
      </c>
      <c r="H75" s="146">
        <f t="shared" si="9"/>
        <v>2.5153545975685119</v>
      </c>
      <c r="I75" s="150" t="str">
        <f>IF('Indicator Data'!AQ77="No data","x",IF('Indicator Data'!AQ77^2&gt;I$195,0,IF('Indicator Data'!AQ77^2&lt;I$194,10,(I$195-'Indicator Data'!AQ77^2)/(I$195-I$194)*10)))</f>
        <v>x</v>
      </c>
      <c r="J75" s="150" t="str">
        <f>IF(OR('Indicator Data'!AP77=0,'Indicator Data'!AP77="No data"),"x",IF('Indicator Data'!AP77&gt;J$195,0,IF('Indicator Data'!AP77&lt;J$194,10,(J$195-'Indicator Data'!AP77)/(J$195-J$194)*10)))</f>
        <v>x</v>
      </c>
      <c r="K75" s="150">
        <f>IF('Indicator Data'!AR77="No data","x",IF('Indicator Data'!AR77&gt;K$195,0,IF('Indicator Data'!AR77&lt;K$194,10,(K$195-'Indicator Data'!AR77)/(K$195-K$194)*10)))</f>
        <v>5.8999999999999995</v>
      </c>
      <c r="L75" s="150">
        <f>IF('Indicator Data'!AS77="No data","x",IF('Indicator Data'!AS77&gt;L$195,0,IF('Indicator Data'!AS77&lt;L$194,10,(L$195-'Indicator Data'!AS77)/(L$195-L$194)*10)))</f>
        <v>6.2051282051282053</v>
      </c>
      <c r="M75" s="148">
        <f t="shared" si="10"/>
        <v>6.0525641025641024</v>
      </c>
      <c r="N75" s="150">
        <v>0</v>
      </c>
      <c r="O75" s="150">
        <f>IF('Indicator Data'!AU77="No data","x",IF('Indicator Data'!AU77&gt;O$195,0,IF('Indicator Data'!AU77&lt;O$194,10,(O$195-'Indicator Data'!AU77)/(O$195-O$194)*10)))</f>
        <v>0</v>
      </c>
      <c r="P75" s="150">
        <f>IF('Indicator Data'!AV77="No data","x",IF('Indicator Data'!AV77&gt;P$195,0,IF('Indicator Data'!AV77&lt;P$194,10,(P$195-'Indicator Data'!AV77)/(P$195-P$194)*10)))</f>
        <v>0</v>
      </c>
      <c r="Q75" s="148">
        <f t="shared" si="11"/>
        <v>0</v>
      </c>
      <c r="R75" s="150">
        <f>IF('Indicator Data'!W77="No data","x",IF('Indicator Data'!W77&gt;R$195,0,IF('Indicator Data'!W77&lt;R$194,10,(R$195-'Indicator Data'!W77)/(R$195-R$194)*10)))</f>
        <v>1.4749999999999996</v>
      </c>
      <c r="S75" s="150">
        <f>IF('Indicator Data'!X77="No data","x",IF('Indicator Data'!X77&gt;S$195,10,IF('Indicator Data'!X77&lt;S$194,0,10-(S$195-'Indicator Data'!X77)/(S$195-S$194)*10)))</f>
        <v>0.36329501054111013</v>
      </c>
      <c r="T75" s="150">
        <f>IF('Indicator Data'!AA77="No data","x",IF('Indicator Data'!AA77&gt;T$195,0,IF('Indicator Data'!AA77&lt;T$194,10,(T$195-'Indicator Data'!AA77)/(T$195-T$194)*10)))</f>
        <v>4.3075592542372885</v>
      </c>
      <c r="U75" s="148">
        <f t="shared" si="12"/>
        <v>2.0486180882594662</v>
      </c>
      <c r="V75" s="146">
        <f t="shared" si="13"/>
        <v>2.7003940636078561</v>
      </c>
      <c r="W75" s="68"/>
    </row>
    <row r="76" spans="1:23" s="43" customFormat="1" x14ac:dyDescent="0.2">
      <c r="A76" s="65" t="s">
        <v>140</v>
      </c>
      <c r="B76" s="66" t="s">
        <v>139</v>
      </c>
      <c r="C76" s="150" t="str">
        <f>IF('Indicator Data'!AM78="No data","x",IF('Indicator Data'!AM78&gt;C$195,0,IF('Indicator Data'!AM78&lt;C$194,10,(C$195-'Indicator Data'!AM78)/(C$195-C$194)*10)))</f>
        <v>x</v>
      </c>
      <c r="D76" s="148" t="str">
        <f t="shared" si="7"/>
        <v>x</v>
      </c>
      <c r="E76" s="150">
        <f>IF('Indicator Data'!AO78="No data","x",IF('Indicator Data'!AO78&gt;E$195,0,IF('Indicator Data'!AO78&lt;E$194,10,(E$195-'Indicator Data'!AO78)/(E$195-E$194)*10)))</f>
        <v>2.2000000000000002</v>
      </c>
      <c r="F76" s="150">
        <f>IF('Indicator Data'!AN78="No data","x",IF('Indicator Data'!AN78&gt;F$195,0,IF('Indicator Data'!AN78&lt;F$194,10,(F$195-'Indicator Data'!AN78)/(F$195-F$194)*10)))</f>
        <v>2.0337049961090088</v>
      </c>
      <c r="G76" s="148">
        <f t="shared" si="8"/>
        <v>2.1168524980545045</v>
      </c>
      <c r="H76" s="146">
        <f t="shared" si="9"/>
        <v>2.1168524980545045</v>
      </c>
      <c r="I76" s="150" t="str">
        <f>IF('Indicator Data'!AQ78="No data","x",IF('Indicator Data'!AQ78^2&gt;I$195,0,IF('Indicator Data'!AQ78^2&lt;I$194,10,(I$195-'Indicator Data'!AQ78^2)/(I$195-I$194)*10)))</f>
        <v>x</v>
      </c>
      <c r="J76" s="150" t="str">
        <f>IF(OR('Indicator Data'!AP78=0,'Indicator Data'!AP78="No data"),"x",IF('Indicator Data'!AP78&gt;J$195,0,IF('Indicator Data'!AP78&lt;J$194,10,(J$195-'Indicator Data'!AP78)/(J$195-J$194)*10)))</f>
        <v>x</v>
      </c>
      <c r="K76" s="150">
        <f>IF('Indicator Data'!AR78="No data","x",IF('Indicator Data'!AR78&gt;K$195,0,IF('Indicator Data'!AR78&lt;K$194,10,(K$195-'Indicator Data'!AR78)/(K$195-K$194)*10)))</f>
        <v>1.5</v>
      </c>
      <c r="L76" s="150">
        <f>IF('Indicator Data'!AS78="No data","x",IF('Indicator Data'!AS78&gt;L$195,0,IF('Indicator Data'!AS78&lt;L$194,10,(L$195-'Indicator Data'!AS78)/(L$195-L$194)*10)))</f>
        <v>5.3846153846153841</v>
      </c>
      <c r="M76" s="148">
        <f t="shared" si="10"/>
        <v>3.4423076923076921</v>
      </c>
      <c r="N76" s="150">
        <v>9.2290349905518987</v>
      </c>
      <c r="O76" s="150">
        <f>IF('Indicator Data'!AU78="No data","x",IF('Indicator Data'!AU78&gt;O$195,0,IF('Indicator Data'!AU78&lt;O$194,10,(O$195-'Indicator Data'!AU78)/(O$195-O$194)*10)))</f>
        <v>0</v>
      </c>
      <c r="P76" s="150">
        <f>IF('Indicator Data'!AV78="No data","x",IF('Indicator Data'!AV78&gt;P$195,0,IF('Indicator Data'!AV78&lt;P$194,10,(P$195-'Indicator Data'!AV78)/(P$195-P$194)*10)))</f>
        <v>0</v>
      </c>
      <c r="Q76" s="148">
        <f t="shared" si="11"/>
        <v>3.0763449968506329</v>
      </c>
      <c r="R76" s="150">
        <f>IF('Indicator Data'!W78="No data","x",IF('Indicator Data'!W78&gt;R$195,0,IF('Indicator Data'!W78&lt;R$194,10,(R$195-'Indicator Data'!W78)/(R$195-R$194)*10)))</f>
        <v>1.3499999999999996</v>
      </c>
      <c r="S76" s="150">
        <f>IF('Indicator Data'!X78="No data","x",IF('Indicator Data'!X78&gt;S$195,10,IF('Indicator Data'!X78&lt;S$194,0,10-(S$195-'Indicator Data'!X78)/(S$195-S$194)*10)))</f>
        <v>1.1682689810260012</v>
      </c>
      <c r="T76" s="150">
        <f>IF('Indicator Data'!AA78="No data","x",IF('Indicator Data'!AA78&gt;T$195,0,IF('Indicator Data'!AA78&lt;T$194,10,(T$195-'Indicator Data'!AA78)/(T$195-T$194)*10)))</f>
        <v>0</v>
      </c>
      <c r="U76" s="148">
        <f t="shared" si="12"/>
        <v>0.83942299367533357</v>
      </c>
      <c r="V76" s="146">
        <f t="shared" si="13"/>
        <v>2.4526918942778861</v>
      </c>
      <c r="W76" s="68"/>
    </row>
    <row r="77" spans="1:23" s="43" customFormat="1" x14ac:dyDescent="0.2">
      <c r="A77" s="65" t="s">
        <v>142</v>
      </c>
      <c r="B77" s="66" t="s">
        <v>141</v>
      </c>
      <c r="C77" s="150">
        <f>IF('Indicator Data'!AM79="No data","x",IF('Indicator Data'!AM79&gt;C$195,0,IF('Indicator Data'!AM79&lt;C$194,10,(C$195-'Indicator Data'!AM79)/(C$195-C$194)*10)))</f>
        <v>3.5</v>
      </c>
      <c r="D77" s="148">
        <f t="shared" si="7"/>
        <v>3.5</v>
      </c>
      <c r="E77" s="150">
        <f>IF('Indicator Data'!AO79="No data","x",IF('Indicator Data'!AO79&gt;E$195,0,IF('Indicator Data'!AO79&lt;E$194,10,(E$195-'Indicator Data'!AO79)/(E$195-E$194)*10)))</f>
        <v>6.4</v>
      </c>
      <c r="F77" s="150">
        <f>IF('Indicator Data'!AN79="No data","x",IF('Indicator Data'!AN79&gt;F$195,0,IF('Indicator Data'!AN79&lt;F$194,10,(F$195-'Indicator Data'!AN79)/(F$195-F$194)*10)))</f>
        <v>5.3797479867935181</v>
      </c>
      <c r="G77" s="148">
        <f t="shared" si="8"/>
        <v>5.8898739933967592</v>
      </c>
      <c r="H77" s="146">
        <f t="shared" si="9"/>
        <v>4.6949369966983792</v>
      </c>
      <c r="I77" s="150">
        <f>IF('Indicator Data'!AQ79="No data","x",IF('Indicator Data'!AQ79^2&gt;I$195,0,IF('Indicator Data'!AQ79^2&lt;I$194,10,(I$195-'Indicator Data'!AQ79^2)/(I$195-I$194)*10)))</f>
        <v>9.6257144498653844</v>
      </c>
      <c r="J77" s="150">
        <f>IF(OR('Indicator Data'!AP79=0,'Indicator Data'!AP79="No data"),"x",IF('Indicator Data'!AP79&gt;J$195,0,IF('Indicator Data'!AP79&lt;J$194,10,(J$195-'Indicator Data'!AP79)/(J$195-J$194)*10)))</f>
        <v>2.5</v>
      </c>
      <c r="K77" s="150">
        <f>IF('Indicator Data'!AR79="No data","x",IF('Indicator Data'!AR79&gt;K$195,0,IF('Indicator Data'!AR79&lt;K$194,10,(K$195-'Indicator Data'!AR79)/(K$195-K$194)*10)))</f>
        <v>9.8000000000000007</v>
      </c>
      <c r="L77" s="150">
        <f>IF('Indicator Data'!AS79="No data","x",IF('Indicator Data'!AS79&gt;L$195,0,IF('Indicator Data'!AS79&lt;L$194,10,(L$195-'Indicator Data'!AS79)/(L$195-L$194)*10)))</f>
        <v>6.1538461538461542</v>
      </c>
      <c r="M77" s="148">
        <f t="shared" si="10"/>
        <v>7.0198901509278846</v>
      </c>
      <c r="N77" s="150">
        <v>1.6778523489932886</v>
      </c>
      <c r="O77" s="150">
        <f>IF('Indicator Data'!AU79="No data","x",IF('Indicator Data'!AU79&gt;O$195,0,IF('Indicator Data'!AU79&lt;O$194,10,(O$195-'Indicator Data'!AU79)/(O$195-O$194)*10)))</f>
        <v>7.1111111111111116</v>
      </c>
      <c r="P77" s="150">
        <f>IF('Indicator Data'!AV79="No data","x",IF('Indicator Data'!AV79&gt;P$195,0,IF('Indicator Data'!AV79&lt;P$194,10,(P$195-'Indicator Data'!AV79)/(P$195-P$194)*10)))</f>
        <v>1.4800000000000011</v>
      </c>
      <c r="Q77" s="148">
        <f t="shared" si="11"/>
        <v>3.4229878200348005</v>
      </c>
      <c r="R77" s="150">
        <f>IF('Indicator Data'!W79="No data","x",IF('Indicator Data'!W79&gt;R$195,0,IF('Indicator Data'!W79&lt;R$194,10,(R$195-'Indicator Data'!W79)/(R$195-R$194)*10)))</f>
        <v>8.375</v>
      </c>
      <c r="S77" s="150">
        <f>IF('Indicator Data'!X79="No data","x",IF('Indicator Data'!X79&gt;S$195,10,IF('Indicator Data'!X79&lt;S$194,0,10-(S$195-'Indicator Data'!X79)/(S$195-S$194)*10)))</f>
        <v>6.3347294448348563</v>
      </c>
      <c r="T77" s="150">
        <f>IF('Indicator Data'!AA79="No data","x",IF('Indicator Data'!AA79&gt;T$195,0,IF('Indicator Data'!AA79&lt;T$194,10,(T$195-'Indicator Data'!AA79)/(T$195-T$194)*10)))</f>
        <v>9.6377965762711852</v>
      </c>
      <c r="U77" s="148">
        <f t="shared" si="12"/>
        <v>8.1158420070353472</v>
      </c>
      <c r="V77" s="146">
        <f t="shared" si="13"/>
        <v>6.1862399926660103</v>
      </c>
      <c r="W77" s="68"/>
    </row>
    <row r="78" spans="1:23" s="43" customFormat="1" x14ac:dyDescent="0.2">
      <c r="A78" s="65" t="s">
        <v>144</v>
      </c>
      <c r="B78" s="66" t="s">
        <v>143</v>
      </c>
      <c r="C78" s="150">
        <f>IF('Indicator Data'!AM80="No data","x",IF('Indicator Data'!AM80&gt;C$195,0,IF('Indicator Data'!AM80&lt;C$194,10,(C$195-'Indicator Data'!AM80)/(C$195-C$194)*10)))</f>
        <v>3.833333333333325</v>
      </c>
      <c r="D78" s="148">
        <f t="shared" si="7"/>
        <v>3.833333333333325</v>
      </c>
      <c r="E78" s="150">
        <f>IF('Indicator Data'!AO80="No data","x",IF('Indicator Data'!AO80&gt;E$195,0,IF('Indicator Data'!AO80&lt;E$194,10,(E$195-'Indicator Data'!AO80)/(E$195-E$194)*10)))</f>
        <v>6.8000000000000007</v>
      </c>
      <c r="F78" s="150">
        <f>IF('Indicator Data'!AN80="No data","x",IF('Indicator Data'!AN80&gt;F$195,0,IF('Indicator Data'!AN80&lt;F$194,10,(F$195-'Indicator Data'!AN80)/(F$195-F$194)*10)))</f>
        <v>5.475947231054306</v>
      </c>
      <c r="G78" s="148">
        <f t="shared" si="8"/>
        <v>6.1379736155271534</v>
      </c>
      <c r="H78" s="146">
        <f t="shared" si="9"/>
        <v>4.9856534744302392</v>
      </c>
      <c r="I78" s="150">
        <f>IF('Indicator Data'!AQ80="No data","x",IF('Indicator Data'!AQ80^2&gt;I$195,0,IF('Indicator Data'!AQ80^2&lt;I$194,10,(I$195-'Indicator Data'!AQ80^2)/(I$195-I$194)*10)))</f>
        <v>6.4415911510539567</v>
      </c>
      <c r="J78" s="150">
        <f>IF(OR('Indicator Data'!AP80=0,'Indicator Data'!AP80="No data"),"x",IF('Indicator Data'!AP80&gt;J$195,0,IF('Indicator Data'!AP80&lt;J$194,10,(J$195-'Indicator Data'!AP80)/(J$195-J$194)*10)))</f>
        <v>2.7</v>
      </c>
      <c r="K78" s="150">
        <f>IF('Indicator Data'!AR80="No data","x",IF('Indicator Data'!AR80&gt;K$195,0,IF('Indicator Data'!AR80&lt;K$194,10,(K$195-'Indicator Data'!AR80)/(K$195-K$194)*10)))</f>
        <v>8.2999999999999989</v>
      </c>
      <c r="L78" s="150">
        <f>IF('Indicator Data'!AS80="No data","x",IF('Indicator Data'!AS80&gt;L$195,0,IF('Indicator Data'!AS80&lt;L$194,10,(L$195-'Indicator Data'!AS80)/(L$195-L$194)*10)))</f>
        <v>6.4102564102564106</v>
      </c>
      <c r="M78" s="148">
        <f t="shared" si="10"/>
        <v>5.9629618903275912</v>
      </c>
      <c r="N78" s="150">
        <v>8.3892617449664435</v>
      </c>
      <c r="O78" s="150">
        <f>IF('Indicator Data'!AU80="No data","x",IF('Indicator Data'!AU80&gt;O$195,0,IF('Indicator Data'!AU80&lt;O$194,10,(O$195-'Indicator Data'!AU80)/(O$195-O$194)*10)))</f>
        <v>4.5777777777777775</v>
      </c>
      <c r="P78" s="150">
        <f>IF('Indicator Data'!AV80="No data","x",IF('Indicator Data'!AV80&gt;P$195,0,IF('Indicator Data'!AV80&lt;P$194,10,(P$195-'Indicator Data'!AV80)/(P$195-P$194)*10)))</f>
        <v>3.0199999999999987</v>
      </c>
      <c r="Q78" s="148">
        <f t="shared" si="11"/>
        <v>5.3290131742480735</v>
      </c>
      <c r="R78" s="150">
        <f>IF('Indicator Data'!W80="No data","x",IF('Indicator Data'!W80&gt;R$195,0,IF('Indicator Data'!W80&lt;R$194,10,(R$195-'Indicator Data'!W80)/(R$195-R$194)*10)))</f>
        <v>9.5</v>
      </c>
      <c r="S78" s="150">
        <f>IF('Indicator Data'!X80="No data","x",IF('Indicator Data'!X80&gt;S$195,10,IF('Indicator Data'!X80&lt;S$194,0,10-(S$195-'Indicator Data'!X80)/(S$195-S$194)*10)))</f>
        <v>2.767029936753338</v>
      </c>
      <c r="T78" s="150">
        <f>IF('Indicator Data'!AA80="No data","x",IF('Indicator Data'!AA80&gt;T$195,0,IF('Indicator Data'!AA80&lt;T$194,10,(T$195-'Indicator Data'!AA80)/(T$195-T$194)*10)))</f>
        <v>9.6606440677966106</v>
      </c>
      <c r="U78" s="148">
        <f t="shared" si="12"/>
        <v>7.3092246681833162</v>
      </c>
      <c r="V78" s="146">
        <f t="shared" si="13"/>
        <v>6.2003999109196606</v>
      </c>
      <c r="W78" s="68"/>
    </row>
    <row r="79" spans="1:23" s="43" customFormat="1" x14ac:dyDescent="0.2">
      <c r="A79" s="65" t="s">
        <v>881</v>
      </c>
      <c r="B79" s="66" t="s">
        <v>145</v>
      </c>
      <c r="C79" s="150">
        <f>IF('Indicator Data'!AM81="No data","x",IF('Indicator Data'!AM81&gt;C$195,0,IF('Indicator Data'!AM81&lt;C$194,10,(C$195-'Indicator Data'!AM81)/(C$195-C$194)*10)))</f>
        <v>4.416666666666675</v>
      </c>
      <c r="D79" s="148">
        <f t="shared" si="7"/>
        <v>4.416666666666675</v>
      </c>
      <c r="E79" s="150">
        <f>IF('Indicator Data'!AO81="No data","x",IF('Indicator Data'!AO81&gt;E$195,0,IF('Indicator Data'!AO81&lt;E$194,10,(E$195-'Indicator Data'!AO81)/(E$195-E$194)*10)))</f>
        <v>7.5</v>
      </c>
      <c r="F79" s="150">
        <f>IF('Indicator Data'!AN81="No data","x",IF('Indicator Data'!AN81&gt;F$195,0,IF('Indicator Data'!AN81&lt;F$194,10,(F$195-'Indicator Data'!AN81)/(F$195-F$194)*10)))</f>
        <v>6.3930734395980835</v>
      </c>
      <c r="G79" s="148">
        <f t="shared" si="8"/>
        <v>6.9465367197990417</v>
      </c>
      <c r="H79" s="146">
        <f t="shared" si="9"/>
        <v>5.6816016932328584</v>
      </c>
      <c r="I79" s="150">
        <f>IF('Indicator Data'!AQ81="No data","x",IF('Indicator Data'!AQ81^2&gt;I$195,0,IF('Indicator Data'!AQ81^2&lt;I$194,10,(I$195-'Indicator Data'!AQ81^2)/(I$195-I$194)*10)))</f>
        <v>9.8358166267005505</v>
      </c>
      <c r="J79" s="150">
        <f>IF(OR('Indicator Data'!AP81=0,'Indicator Data'!AP81="No data"),"x",IF('Indicator Data'!AP81&gt;J$195,0,IF('Indicator Data'!AP81&lt;J$194,10,(J$195-'Indicator Data'!AP81)/(J$195-J$194)*10)))</f>
        <v>0.15999999999999945</v>
      </c>
      <c r="K79" s="150">
        <f>IF('Indicator Data'!AR81="No data","x",IF('Indicator Data'!AR81&gt;K$195,0,IF('Indicator Data'!AR81&lt;K$194,10,(K$195-'Indicator Data'!AR81)/(K$195-K$194)*10)))</f>
        <v>6.7</v>
      </c>
      <c r="L79" s="150">
        <f>IF('Indicator Data'!AS81="No data","x",IF('Indicator Data'!AS81&gt;L$195,0,IF('Indicator Data'!AS81&lt;L$194,10,(L$195-'Indicator Data'!AS81)/(L$195-L$194)*10)))</f>
        <v>5.6923076923076916</v>
      </c>
      <c r="M79" s="148">
        <f t="shared" si="10"/>
        <v>5.5970310797520604</v>
      </c>
      <c r="N79" s="150">
        <v>9.3023253130872572</v>
      </c>
      <c r="O79" s="150">
        <f>IF('Indicator Data'!AU81="No data","x",IF('Indicator Data'!AU81&gt;O$195,0,IF('Indicator Data'!AU81&lt;O$194,10,(O$195-'Indicator Data'!AU81)/(O$195-O$194)*10)))</f>
        <v>1.1777777777777771</v>
      </c>
      <c r="P79" s="150">
        <f>IF('Indicator Data'!AV81="No data","x",IF('Indicator Data'!AV81&gt;P$195,0,IF('Indicator Data'!AV81&lt;P$194,10,(P$195-'Indicator Data'!AV81)/(P$195-P$194)*10)))</f>
        <v>0.81999999999999895</v>
      </c>
      <c r="Q79" s="148">
        <f t="shared" si="11"/>
        <v>3.7667010302883441</v>
      </c>
      <c r="R79" s="150">
        <f>IF('Indicator Data'!W81="No data","x",IF('Indicator Data'!W81&gt;R$195,0,IF('Indicator Data'!W81&lt;R$194,10,(R$195-'Indicator Data'!W81)/(R$195-R$194)*10)))</f>
        <v>7.7750000000000004</v>
      </c>
      <c r="S79" s="150">
        <f>IF('Indicator Data'!X81="No data","x",IF('Indicator Data'!X81&gt;S$195,10,IF('Indicator Data'!X81&lt;S$194,0,10-(S$195-'Indicator Data'!X81)/(S$195-S$194)*10)))</f>
        <v>0.96403260716795458</v>
      </c>
      <c r="T79" s="150">
        <f>IF('Indicator Data'!AA81="No data","x",IF('Indicator Data'!AA81&gt;T$195,0,IF('Indicator Data'!AA81&lt;T$194,10,(T$195-'Indicator Data'!AA81)/(T$195-T$194)*10)))</f>
        <v>7.0197966101694922</v>
      </c>
      <c r="U79" s="148">
        <f t="shared" si="12"/>
        <v>5.2529430724458157</v>
      </c>
      <c r="V79" s="146">
        <f t="shared" si="13"/>
        <v>4.8722250608287396</v>
      </c>
      <c r="W79" s="68"/>
    </row>
    <row r="80" spans="1:23" s="43" customFormat="1" x14ac:dyDescent="0.2">
      <c r="A80" s="65" t="s">
        <v>147</v>
      </c>
      <c r="B80" s="66" t="s">
        <v>146</v>
      </c>
      <c r="C80" s="150" t="str">
        <f>IF('Indicator Data'!AM82="No data","x",IF('Indicator Data'!AM82&gt;C$195,0,IF('Indicator Data'!AM82&lt;C$194,10,(C$195-'Indicator Data'!AM82)/(C$195-C$194)*10)))</f>
        <v>x</v>
      </c>
      <c r="D80" s="148" t="str">
        <f t="shared" si="7"/>
        <v>x</v>
      </c>
      <c r="E80" s="150">
        <f>IF('Indicator Data'!AO82="No data","x",IF('Indicator Data'!AO82&gt;E$195,0,IF('Indicator Data'!AO82&lt;E$194,10,(E$195-'Indicator Data'!AO82)/(E$195-E$194)*10)))</f>
        <v>8.4</v>
      </c>
      <c r="F80" s="150">
        <f>IF('Indicator Data'!AN82="No data","x",IF('Indicator Data'!AN82&gt;F$195,0,IF('Indicator Data'!AN82&lt;F$194,10,(F$195-'Indicator Data'!AN82)/(F$195-F$194)*10)))</f>
        <v>7.15712571144104</v>
      </c>
      <c r="G80" s="148">
        <f t="shared" si="8"/>
        <v>7.7785628557205202</v>
      </c>
      <c r="H80" s="146">
        <f t="shared" si="9"/>
        <v>7.7785628557205202</v>
      </c>
      <c r="I80" s="150">
        <f>IF('Indicator Data'!AQ82="No data","x",IF('Indicator Data'!AQ82^2&gt;I$195,0,IF('Indicator Data'!AQ82^2&lt;I$194,10,(I$195-'Indicator Data'!AQ82^2)/(I$195-I$194)*10)))</f>
        <v>10</v>
      </c>
      <c r="J80" s="150">
        <f>IF(OR('Indicator Data'!AP82=0,'Indicator Data'!AP82="No data"),"x",IF('Indicator Data'!AP82&gt;J$195,0,IF('Indicator Data'!AP82&lt;J$194,10,(J$195-'Indicator Data'!AP82)/(J$195-J$194)*10)))</f>
        <v>0.2</v>
      </c>
      <c r="K80" s="150">
        <f>IF('Indicator Data'!AR82="No data","x",IF('Indicator Data'!AR82&gt;K$195,0,IF('Indicator Data'!AR82&lt;K$194,10,(K$195-'Indicator Data'!AR82)/(K$195-K$194)*10)))</f>
        <v>6.8000000000000007</v>
      </c>
      <c r="L80" s="150">
        <f>IF('Indicator Data'!AS82="No data","x",IF('Indicator Data'!AS82&gt;L$195,0,IF('Indicator Data'!AS82&lt;L$194,10,(L$195-'Indicator Data'!AS82)/(L$195-L$194)*10)))</f>
        <v>5.333333333333333</v>
      </c>
      <c r="M80" s="148">
        <f t="shared" si="10"/>
        <v>5.583333333333333</v>
      </c>
      <c r="N80" s="150">
        <v>9.4238494660663967</v>
      </c>
      <c r="O80" s="150">
        <f>IF('Indicator Data'!AU82="No data","x",IF('Indicator Data'!AU82&gt;O$195,0,IF('Indicator Data'!AU82&lt;O$194,10,(O$195-'Indicator Data'!AU82)/(O$195-O$194)*10)))</f>
        <v>1.6999999999999995</v>
      </c>
      <c r="P80" s="150">
        <f>IF('Indicator Data'!AV82="No data","x",IF('Indicator Data'!AV82&gt;P$195,0,IF('Indicator Data'!AV82&lt;P$194,10,(P$195-'Indicator Data'!AV82)/(P$195-P$194)*10)))</f>
        <v>2.9199999999999986</v>
      </c>
      <c r="Q80" s="148">
        <f t="shared" si="11"/>
        <v>4.681283155355465</v>
      </c>
      <c r="R80" s="150">
        <f>IF('Indicator Data'!W82="No data","x",IF('Indicator Data'!W82&gt;R$195,0,IF('Indicator Data'!W82&lt;R$194,10,(R$195-'Indicator Data'!W82)/(R$195-R$194)*10)))</f>
        <v>8.4749999999999996</v>
      </c>
      <c r="S80" s="150">
        <f>IF('Indicator Data'!X82="No data","x",IF('Indicator Data'!X82&gt;S$195,10,IF('Indicator Data'!X82&lt;S$194,0,10-(S$195-'Indicator Data'!X82)/(S$195-S$194)*10)))</f>
        <v>1.0136671820098382</v>
      </c>
      <c r="T80" s="150">
        <f>IF('Indicator Data'!AA82="No data","x",IF('Indicator Data'!AA82&gt;T$195,0,IF('Indicator Data'!AA82&lt;T$194,10,(T$195-'Indicator Data'!AA82)/(T$195-T$194)*10)))</f>
        <v>9.6646441016949147</v>
      </c>
      <c r="U80" s="148">
        <f t="shared" si="12"/>
        <v>6.3844370945682511</v>
      </c>
      <c r="V80" s="146">
        <f t="shared" si="13"/>
        <v>5.5496845277523503</v>
      </c>
      <c r="W80" s="68"/>
    </row>
    <row r="81" spans="1:23" s="43" customFormat="1" x14ac:dyDescent="0.2">
      <c r="A81" s="65" t="s">
        <v>149</v>
      </c>
      <c r="B81" s="66" t="s">
        <v>148</v>
      </c>
      <c r="C81" s="150" t="str">
        <f>IF('Indicator Data'!AM83="No data","x",IF('Indicator Data'!AM83&gt;C$195,0,IF('Indicator Data'!AM83&lt;C$194,10,(C$195-'Indicator Data'!AM83)/(C$195-C$194)*10)))</f>
        <v>x</v>
      </c>
      <c r="D81" s="148" t="str">
        <f t="shared" si="7"/>
        <v>x</v>
      </c>
      <c r="E81" s="150">
        <f>IF('Indicator Data'!AO83="No data","x",IF('Indicator Data'!AO83&gt;E$195,0,IF('Indicator Data'!AO83&lt;E$194,10,(E$195-'Indicator Data'!AO83)/(E$195-E$194)*10)))</f>
        <v>2.8000000000000003</v>
      </c>
      <c r="F81" s="150">
        <f>IF('Indicator Data'!AN83="No data","x",IF('Indicator Data'!AN83&gt;F$195,0,IF('Indicator Data'!AN83&lt;F$194,10,(F$195-'Indicator Data'!AN83)/(F$195-F$194)*10)))</f>
        <v>2.0703608989715576</v>
      </c>
      <c r="G81" s="148">
        <f t="shared" si="8"/>
        <v>2.4351804494857792</v>
      </c>
      <c r="H81" s="146">
        <f t="shared" si="9"/>
        <v>2.4351804494857792</v>
      </c>
      <c r="I81" s="150" t="str">
        <f>IF('Indicator Data'!AQ83="No data","x",IF('Indicator Data'!AQ83^2&gt;I$195,0,IF('Indicator Data'!AQ83^2&lt;I$194,10,(I$195-'Indicator Data'!AQ83^2)/(I$195-I$194)*10)))</f>
        <v>x</v>
      </c>
      <c r="J81" s="150" t="str">
        <f>IF(OR('Indicator Data'!AP83=0,'Indicator Data'!AP83="No data"),"x",IF('Indicator Data'!AP83&gt;J$195,0,IF('Indicator Data'!AP83&lt;J$194,10,(J$195-'Indicator Data'!AP83)/(J$195-J$194)*10)))</f>
        <v>x</v>
      </c>
      <c r="K81" s="150">
        <f>IF('Indicator Data'!AR83="No data","x",IF('Indicator Data'!AR83&gt;K$195,0,IF('Indicator Data'!AR83&lt;K$194,10,(K$195-'Indicator Data'!AR83)/(K$195-K$194)*10)))</f>
        <v>2.2000000000000002</v>
      </c>
      <c r="L81" s="150">
        <f>IF('Indicator Data'!AS83="No data","x",IF('Indicator Data'!AS83&gt;L$195,0,IF('Indicator Data'!AS83&lt;L$194,10,(L$195-'Indicator Data'!AS83)/(L$195-L$194)*10)))</f>
        <v>5.4871794871794872</v>
      </c>
      <c r="M81" s="148">
        <f t="shared" si="10"/>
        <v>3.8435897435897437</v>
      </c>
      <c r="N81" s="150">
        <v>0.87248322147651003</v>
      </c>
      <c r="O81" s="150">
        <f>IF('Indicator Data'!AU83="No data","x",IF('Indicator Data'!AU83&gt;O$195,0,IF('Indicator Data'!AU83&lt;O$194,10,(O$195-'Indicator Data'!AU83)/(O$195-O$194)*10)))</f>
        <v>0.11111111111111112</v>
      </c>
      <c r="P81" s="150">
        <f>IF('Indicator Data'!AV83="No data","x",IF('Indicator Data'!AV83&gt;P$195,0,IF('Indicator Data'!AV83&lt;P$194,10,(P$195-'Indicator Data'!AV83)/(P$195-P$194)*10)))</f>
        <v>1.9999999999998866E-2</v>
      </c>
      <c r="Q81" s="148">
        <f t="shared" si="11"/>
        <v>0.33453144419587333</v>
      </c>
      <c r="R81" s="150" t="str">
        <f>IF('Indicator Data'!W83="No data","x",IF('Indicator Data'!W83&gt;R$195,0,IF('Indicator Data'!W83&lt;R$194,10,(R$195-'Indicator Data'!W83)/(R$195-R$194)*10)))</f>
        <v>x</v>
      </c>
      <c r="S81" s="150">
        <f>IF('Indicator Data'!X83="No data","x",IF('Indicator Data'!X83&gt;S$195,10,IF('Indicator Data'!X83&lt;S$194,0,10-(S$195-'Indicator Data'!X83)/(S$195-S$194)*10)))</f>
        <v>2.0098562192550951</v>
      </c>
      <c r="T81" s="150">
        <f>IF('Indicator Data'!AA83="No data","x",IF('Indicator Data'!AA83&gt;T$195,0,IF('Indicator Data'!AA83&lt;T$194,10,(T$195-'Indicator Data'!AA83)/(T$195-T$194)*10)))</f>
        <v>0</v>
      </c>
      <c r="U81" s="148">
        <f t="shared" si="12"/>
        <v>1.0049281096275475</v>
      </c>
      <c r="V81" s="146">
        <f t="shared" si="13"/>
        <v>1.7276830991377217</v>
      </c>
      <c r="W81" s="68"/>
    </row>
    <row r="82" spans="1:23" s="43" customFormat="1" x14ac:dyDescent="0.2">
      <c r="A82" s="65" t="s">
        <v>151</v>
      </c>
      <c r="B82" s="66" t="s">
        <v>150</v>
      </c>
      <c r="C82" s="150" t="str">
        <f>IF('Indicator Data'!AM84="No data","x",IF('Indicator Data'!AM84&gt;C$195,0,IF('Indicator Data'!AM84&lt;C$194,10,(C$195-'Indicator Data'!AM84)/(C$195-C$194)*10)))</f>
        <v>x</v>
      </c>
      <c r="D82" s="148" t="str">
        <f t="shared" si="7"/>
        <v>x</v>
      </c>
      <c r="E82" s="150">
        <f>IF('Indicator Data'!AO84="No data","x",IF('Indicator Data'!AO84&gt;E$195,0,IF('Indicator Data'!AO84&lt;E$194,10,(E$195-'Indicator Data'!AO84)/(E$195-E$194)*10)))</f>
        <v>3.9000000000000004</v>
      </c>
      <c r="F82" s="150">
        <f>IF('Indicator Data'!AN84="No data","x",IF('Indicator Data'!AN84&gt;F$195,0,IF('Indicator Data'!AN84&lt;F$194,10,(F$195-'Indicator Data'!AN84)/(F$195-F$194)*10)))</f>
        <v>2.5652494430541992</v>
      </c>
      <c r="G82" s="148">
        <f t="shared" si="8"/>
        <v>3.2326247215270998</v>
      </c>
      <c r="H82" s="146">
        <f t="shared" si="9"/>
        <v>3.2326247215270998</v>
      </c>
      <c r="I82" s="150">
        <f>IF('Indicator Data'!AQ84="No data","x",IF('Indicator Data'!AQ84^2&gt;I$195,0,IF('Indicator Data'!AQ84^2&lt;I$194,10,(I$195-'Indicator Data'!AQ84^2)/(I$195-I$194)*10)))</f>
        <v>1.8104079809792315</v>
      </c>
      <c r="J82" s="150">
        <f>IF(OR('Indicator Data'!AP84=0,'Indicator Data'!AP84="No data"),"x",IF('Indicator Data'!AP84&gt;J$195,0,IF('Indicator Data'!AP84&lt;J$194,10,(J$195-'Indicator Data'!AP84)/(J$195-J$194)*10)))</f>
        <v>2.9999999999999714E-2</v>
      </c>
      <c r="K82" s="150">
        <f>IF('Indicator Data'!AR84="No data","x",IF('Indicator Data'!AR84&gt;K$195,0,IF('Indicator Data'!AR84&lt;K$194,10,(K$195-'Indicator Data'!AR84)/(K$195-K$194)*10)))</f>
        <v>3</v>
      </c>
      <c r="L82" s="150">
        <f>IF('Indicator Data'!AS84="No data","x",IF('Indicator Data'!AS84&gt;L$195,0,IF('Indicator Data'!AS84&lt;L$194,10,(L$195-'Indicator Data'!AS84)/(L$195-L$194)*10)))</f>
        <v>5.4871794871794872</v>
      </c>
      <c r="M82" s="148">
        <f t="shared" si="10"/>
        <v>2.5818968670396796</v>
      </c>
      <c r="N82" s="150">
        <v>4.4504520394230678</v>
      </c>
      <c r="O82" s="150">
        <f>IF('Indicator Data'!AU84="No data","x",IF('Indicator Data'!AU84&gt;O$195,0,IF('Indicator Data'!AU84&lt;O$194,10,(O$195-'Indicator Data'!AU84)/(O$195-O$194)*10)))</f>
        <v>0</v>
      </c>
      <c r="P82" s="150">
        <f>IF('Indicator Data'!AV84="No data","x",IF('Indicator Data'!AV84&gt;P$195,0,IF('Indicator Data'!AV84&lt;P$194,10,(P$195-'Indicator Data'!AV84)/(P$195-P$194)*10)))</f>
        <v>0</v>
      </c>
      <c r="Q82" s="148">
        <f t="shared" si="11"/>
        <v>1.4834840131410225</v>
      </c>
      <c r="R82" s="150">
        <f>IF('Indicator Data'!W84="No data","x",IF('Indicator Data'!W84&gt;R$195,0,IF('Indicator Data'!W84&lt;R$194,10,(R$195-'Indicator Data'!W84)/(R$195-R$194)*10)))</f>
        <v>2.2249999999999996</v>
      </c>
      <c r="S82" s="150">
        <f>IF('Indicator Data'!X84="No data","x",IF('Indicator Data'!X84&gt;S$195,10,IF('Indicator Data'!X84&lt;S$194,0,10-(S$195-'Indicator Data'!X84)/(S$195-S$194)*10)))</f>
        <v>1.05300997891778</v>
      </c>
      <c r="T82" s="150">
        <f>IF('Indicator Data'!AA84="No data","x",IF('Indicator Data'!AA84&gt;T$195,0,IF('Indicator Data'!AA84&lt;T$194,10,(T$195-'Indicator Data'!AA84)/(T$195-T$194)*10)))</f>
        <v>2.5803048813559331</v>
      </c>
      <c r="U82" s="148">
        <f t="shared" si="12"/>
        <v>1.9527716200912375</v>
      </c>
      <c r="V82" s="146">
        <f t="shared" si="13"/>
        <v>2.0060508334239797</v>
      </c>
      <c r="W82" s="68"/>
    </row>
    <row r="83" spans="1:23" s="43" customFormat="1" x14ac:dyDescent="0.2">
      <c r="A83" s="65" t="s">
        <v>153</v>
      </c>
      <c r="B83" s="66" t="s">
        <v>152</v>
      </c>
      <c r="C83" s="150">
        <f>IF('Indicator Data'!AM85="No data","x",IF('Indicator Data'!AM85&gt;C$195,0,IF('Indicator Data'!AM85&lt;C$194,10,(C$195-'Indicator Data'!AM85)/(C$195-C$194)*10)))</f>
        <v>2.5416666666666754</v>
      </c>
      <c r="D83" s="148">
        <f t="shared" si="7"/>
        <v>2.5416666666666754</v>
      </c>
      <c r="E83" s="150">
        <f>IF('Indicator Data'!AO85="No data","x",IF('Indicator Data'!AO85&gt;E$195,0,IF('Indicator Data'!AO85&lt;E$194,10,(E$195-'Indicator Data'!AO85)/(E$195-E$194)*10)))</f>
        <v>5.6999999999999993</v>
      </c>
      <c r="F83" s="150">
        <f>IF('Indicator Data'!AN85="No data","x",IF('Indicator Data'!AN85&gt;F$195,0,IF('Indicator Data'!AN85&lt;F$194,10,(F$195-'Indicator Data'!AN85)/(F$195-F$194)*10)))</f>
        <v>4.0969838500022888</v>
      </c>
      <c r="G83" s="148">
        <f t="shared" si="8"/>
        <v>4.8984919250011441</v>
      </c>
      <c r="H83" s="146">
        <f t="shared" si="9"/>
        <v>3.7200792958339095</v>
      </c>
      <c r="I83" s="150">
        <f>IF('Indicator Data'!AQ85="No data","x",IF('Indicator Data'!AQ85^2&gt;I$195,0,IF('Indicator Data'!AQ85^2&lt;I$194,10,(I$195-'Indicator Data'!AQ85^2)/(I$195-I$194)*10)))</f>
        <v>1.0575495432939563</v>
      </c>
      <c r="J83" s="150" t="str">
        <f>IF(OR('Indicator Data'!AP85=0,'Indicator Data'!AP85="No data"),"x",IF('Indicator Data'!AP85&gt;J$195,0,IF('Indicator Data'!AP85&lt;J$194,10,(J$195-'Indicator Data'!AP85)/(J$195-J$194)*10)))</f>
        <v>x</v>
      </c>
      <c r="K83" s="150">
        <f>IF('Indicator Data'!AR85="No data","x",IF('Indicator Data'!AR85&gt;K$195,0,IF('Indicator Data'!AR85&lt;K$194,10,(K$195-'Indicator Data'!AR85)/(K$195-K$194)*10)))</f>
        <v>5.6000000000000005</v>
      </c>
      <c r="L83" s="150">
        <f>IF('Indicator Data'!AS85="No data","x",IF('Indicator Data'!AS85&gt;L$195,0,IF('Indicator Data'!AS85&lt;L$194,10,(L$195-'Indicator Data'!AS85)/(L$195-L$194)*10)))</f>
        <v>5.4871794871794872</v>
      </c>
      <c r="M83" s="148">
        <f t="shared" si="10"/>
        <v>4.0482430101578144</v>
      </c>
      <c r="N83" s="150">
        <v>0</v>
      </c>
      <c r="O83" s="150" t="str">
        <f>IF('Indicator Data'!AU85="No data","x",IF('Indicator Data'!AU85&gt;O$195,0,IF('Indicator Data'!AU85&lt;O$194,10,(O$195-'Indicator Data'!AU85)/(O$195-O$194)*10)))</f>
        <v>x</v>
      </c>
      <c r="P83" s="150">
        <f>IF('Indicator Data'!AV85="No data","x",IF('Indicator Data'!AV85&gt;P$195,0,IF('Indicator Data'!AV85&lt;P$194,10,(P$195-'Indicator Data'!AV85)/(P$195-P$194)*10)))</f>
        <v>0</v>
      </c>
      <c r="Q83" s="148">
        <f t="shared" si="11"/>
        <v>0</v>
      </c>
      <c r="R83" s="150">
        <f>IF('Indicator Data'!W85="No data","x",IF('Indicator Data'!W85&gt;R$195,0,IF('Indicator Data'!W85&lt;R$194,10,(R$195-'Indicator Data'!W85)/(R$195-R$194)*10)))</f>
        <v>0.5</v>
      </c>
      <c r="S83" s="150">
        <f>IF('Indicator Data'!X85="No data","x",IF('Indicator Data'!X85&gt;S$195,10,IF('Indicator Data'!X85&lt;S$194,0,10-(S$195-'Indicator Data'!X85)/(S$195-S$194)*10)))</f>
        <v>0.53546590302178387</v>
      </c>
      <c r="T83" s="150">
        <f>IF('Indicator Data'!AA85="No data","x",IF('Indicator Data'!AA85&gt;T$195,0,IF('Indicator Data'!AA85&lt;T$194,10,(T$195-'Indicator Data'!AA85)/(T$195-T$194)*10)))</f>
        <v>0</v>
      </c>
      <c r="U83" s="148">
        <f t="shared" si="12"/>
        <v>0.34515530100726127</v>
      </c>
      <c r="V83" s="146">
        <f t="shared" si="13"/>
        <v>1.4644661037216917</v>
      </c>
      <c r="W83" s="68"/>
    </row>
    <row r="84" spans="1:23" s="43" customFormat="1" x14ac:dyDescent="0.2">
      <c r="A84" s="65" t="s">
        <v>155</v>
      </c>
      <c r="B84" s="66" t="s">
        <v>154</v>
      </c>
      <c r="C84" s="150">
        <f>IF('Indicator Data'!AM86="No data","x",IF('Indicator Data'!AM86&gt;C$195,0,IF('Indicator Data'!AM86&lt;C$194,10,(C$195-'Indicator Data'!AM86)/(C$195-C$194)*10)))</f>
        <v>3.291666666666675</v>
      </c>
      <c r="D84" s="148">
        <f t="shared" si="7"/>
        <v>3.291666666666675</v>
      </c>
      <c r="E84" s="150">
        <f>IF('Indicator Data'!AO86="No data","x",IF('Indicator Data'!AO86&gt;E$195,0,IF('Indicator Data'!AO86&lt;E$194,10,(E$195-'Indicator Data'!AO86)/(E$195-E$194)*10)))</f>
        <v>6.2</v>
      </c>
      <c r="F84" s="150">
        <f>IF('Indicator Data'!AN86="No data","x",IF('Indicator Data'!AN86&gt;F$195,0,IF('Indicator Data'!AN86&lt;F$194,10,(F$195-'Indicator Data'!AN86)/(F$195-F$194)*10)))</f>
        <v>5.0321819670498371</v>
      </c>
      <c r="G84" s="148">
        <f t="shared" si="8"/>
        <v>5.6160909835249182</v>
      </c>
      <c r="H84" s="146">
        <f t="shared" si="9"/>
        <v>4.4538788250957966</v>
      </c>
      <c r="I84" s="150">
        <f>IF('Indicator Data'!AQ86="No data","x",IF('Indicator Data'!AQ86^2&gt;I$195,0,IF('Indicator Data'!AQ86^2&lt;I$194,10,(I$195-'Indicator Data'!AQ86^2)/(I$195-I$194)*10)))</f>
        <v>7.9762534134676919</v>
      </c>
      <c r="J84" s="150">
        <f>IF(OR('Indicator Data'!AP86=0,'Indicator Data'!AP86="No data"),"x",IF('Indicator Data'!AP86&gt;J$195,0,IF('Indicator Data'!AP86&lt;J$194,10,(J$195-'Indicator Data'!AP86)/(J$195-J$194)*10)))</f>
        <v>0.8</v>
      </c>
      <c r="K84" s="150">
        <f>IF('Indicator Data'!AR86="No data","x",IF('Indicator Data'!AR86&gt;K$195,0,IF('Indicator Data'!AR86&lt;K$194,10,(K$195-'Indicator Data'!AR86)/(K$195-K$194)*10)))</f>
        <v>7.3</v>
      </c>
      <c r="L84" s="150">
        <f>IF('Indicator Data'!AS86="No data","x",IF('Indicator Data'!AS86&gt;L$195,0,IF('Indicator Data'!AS86&lt;L$194,10,(L$195-'Indicator Data'!AS86)/(L$195-L$194)*10)))</f>
        <v>5.5897435897435894</v>
      </c>
      <c r="M84" s="148">
        <f t="shared" si="10"/>
        <v>5.4164992508028202</v>
      </c>
      <c r="N84" s="150">
        <v>0</v>
      </c>
      <c r="O84" s="150">
        <f>IF('Indicator Data'!AU86="No data","x",IF('Indicator Data'!AU86&gt;O$195,0,IF('Indicator Data'!AU86&lt;O$194,10,(O$195-'Indicator Data'!AU86)/(O$195-O$194)*10)))</f>
        <v>2.1999999999999997</v>
      </c>
      <c r="P84" s="150">
        <f>IF('Indicator Data'!AV86="No data","x",IF('Indicator Data'!AV86&gt;P$195,0,IF('Indicator Data'!AV86&lt;P$194,10,(P$195-'Indicator Data'!AV86)/(P$195-P$194)*10)))</f>
        <v>1.3800000000000012</v>
      </c>
      <c r="Q84" s="148">
        <f t="shared" si="11"/>
        <v>1.1933333333333336</v>
      </c>
      <c r="R84" s="150">
        <f>IF('Indicator Data'!W86="No data","x",IF('Indicator Data'!W86&gt;R$195,0,IF('Indicator Data'!W86&lt;R$194,10,(R$195-'Indicator Data'!W86)/(R$195-R$194)*10)))</f>
        <v>8.9749999999999996</v>
      </c>
      <c r="S84" s="150">
        <f>IF('Indicator Data'!X86="No data","x",IF('Indicator Data'!X86&gt;S$195,10,IF('Indicator Data'!X86&lt;S$194,0,10-(S$195-'Indicator Data'!X86)/(S$195-S$194)*10)))</f>
        <v>1.059090372452566</v>
      </c>
      <c r="T84" s="150">
        <f>IF('Indicator Data'!AA86="No data","x",IF('Indicator Data'!AA86&gt;T$195,0,IF('Indicator Data'!AA86&lt;T$194,10,(T$195-'Indicator Data'!AA86)/(T$195-T$194)*10)))</f>
        <v>8.6076948813559326</v>
      </c>
      <c r="U84" s="148">
        <f t="shared" si="12"/>
        <v>6.2139284179361667</v>
      </c>
      <c r="V84" s="146">
        <f t="shared" si="13"/>
        <v>4.2745870006907731</v>
      </c>
      <c r="W84" s="68"/>
    </row>
    <row r="85" spans="1:23" s="43" customFormat="1" x14ac:dyDescent="0.2">
      <c r="A85" s="65" t="s">
        <v>157</v>
      </c>
      <c r="B85" s="66" t="s">
        <v>156</v>
      </c>
      <c r="C85" s="150">
        <f>IF('Indicator Data'!AM87="No data","x",IF('Indicator Data'!AM87&gt;C$195,0,IF('Indicator Data'!AM87&lt;C$194,10,(C$195-'Indicator Data'!AM87)/(C$195-C$194)*10)))</f>
        <v>1.9166666666666754</v>
      </c>
      <c r="D85" s="148">
        <f t="shared" si="7"/>
        <v>1.9166666666666754</v>
      </c>
      <c r="E85" s="150">
        <f>IF('Indicator Data'!AO87="No data","x",IF('Indicator Data'!AO87&gt;E$195,0,IF('Indicator Data'!AO87&lt;E$194,10,(E$195-'Indicator Data'!AO87)/(E$195-E$194)*10)))</f>
        <v>2.6</v>
      </c>
      <c r="F85" s="150">
        <f>IF('Indicator Data'!AN87="No data","x",IF('Indicator Data'!AN87&gt;F$195,0,IF('Indicator Data'!AN87&lt;F$194,10,(F$195-'Indicator Data'!AN87)/(F$195-F$194)*10)))</f>
        <v>1.8100197315216064</v>
      </c>
      <c r="G85" s="148">
        <f t="shared" si="8"/>
        <v>2.205009865760803</v>
      </c>
      <c r="H85" s="146">
        <f t="shared" si="9"/>
        <v>2.0608382662137394</v>
      </c>
      <c r="I85" s="150" t="str">
        <f>IF('Indicator Data'!AQ87="No data","x",IF('Indicator Data'!AQ87^2&gt;I$195,0,IF('Indicator Data'!AQ87^2&lt;I$194,10,(I$195-'Indicator Data'!AQ87^2)/(I$195-I$194)*10)))</f>
        <v>x</v>
      </c>
      <c r="J85" s="150" t="str">
        <f>IF(OR('Indicator Data'!AP87=0,'Indicator Data'!AP87="No data"),"x",IF('Indicator Data'!AP87&gt;J$195,0,IF('Indicator Data'!AP87&lt;J$194,10,(J$195-'Indicator Data'!AP87)/(J$195-J$194)*10)))</f>
        <v>x</v>
      </c>
      <c r="K85" s="150">
        <f>IF('Indicator Data'!AR87="No data","x",IF('Indicator Data'!AR87&gt;K$195,0,IF('Indicator Data'!AR87&lt;K$194,10,(K$195-'Indicator Data'!AR87)/(K$195-K$194)*10)))</f>
        <v>4</v>
      </c>
      <c r="L85" s="150">
        <f>IF('Indicator Data'!AS87="No data","x",IF('Indicator Data'!AS87&gt;L$195,0,IF('Indicator Data'!AS87&lt;L$194,10,(L$195-'Indicator Data'!AS87)/(L$195-L$194)*10)))</f>
        <v>6.1025641025641031</v>
      </c>
      <c r="M85" s="148">
        <f t="shared" si="10"/>
        <v>5.0512820512820511</v>
      </c>
      <c r="N85" s="150">
        <v>4.0902003904600477</v>
      </c>
      <c r="O85" s="150">
        <f>IF('Indicator Data'!AU87="No data","x",IF('Indicator Data'!AU87&gt;O$195,0,IF('Indicator Data'!AU87&lt;O$194,10,(O$195-'Indicator Data'!AU87)/(O$195-O$194)*10)))</f>
        <v>0</v>
      </c>
      <c r="P85" s="150">
        <f>IF('Indicator Data'!AV87="No data","x",IF('Indicator Data'!AV87&gt;P$195,0,IF('Indicator Data'!AV87&lt;P$194,10,(P$195-'Indicator Data'!AV87)/(P$195-P$194)*10)))</f>
        <v>0</v>
      </c>
      <c r="Q85" s="148">
        <f t="shared" si="11"/>
        <v>1.3634001301533492</v>
      </c>
      <c r="R85" s="150">
        <f>IF('Indicator Data'!W87="No data","x",IF('Indicator Data'!W87&gt;R$195,0,IF('Indicator Data'!W87&lt;R$194,10,(R$195-'Indicator Data'!W87)/(R$195-R$194)*10)))</f>
        <v>4.6500000000000004</v>
      </c>
      <c r="S85" s="150">
        <f>IF('Indicator Data'!X87="No data","x",IF('Indicator Data'!X87&gt;S$195,10,IF('Indicator Data'!X87&lt;S$194,0,10-(S$195-'Indicator Data'!X87)/(S$195-S$194)*10)))</f>
        <v>2.608078004216444</v>
      </c>
      <c r="T85" s="150">
        <f>IF('Indicator Data'!AA87="No data","x",IF('Indicator Data'!AA87&gt;T$195,0,IF('Indicator Data'!AA87&lt;T$194,10,(T$195-'Indicator Data'!AA87)/(T$195-T$194)*10)))</f>
        <v>0</v>
      </c>
      <c r="U85" s="148">
        <f t="shared" si="12"/>
        <v>2.4193593347388149</v>
      </c>
      <c r="V85" s="146">
        <f t="shared" si="13"/>
        <v>2.9446805053914051</v>
      </c>
      <c r="W85" s="68"/>
    </row>
    <row r="86" spans="1:23" s="43" customFormat="1" x14ac:dyDescent="0.2">
      <c r="A86" s="65" t="s">
        <v>159</v>
      </c>
      <c r="B86" s="66" t="s">
        <v>158</v>
      </c>
      <c r="C86" s="150">
        <f>IF('Indicator Data'!AM88="No data","x",IF('Indicator Data'!AM88&gt;C$195,0,IF('Indicator Data'!AM88&lt;C$194,10,(C$195-'Indicator Data'!AM88)/(C$195-C$194)*10)))</f>
        <v>6.125</v>
      </c>
      <c r="D86" s="148">
        <f t="shared" si="7"/>
        <v>6.125</v>
      </c>
      <c r="E86" s="150">
        <f>IF('Indicator Data'!AO88="No data","x",IF('Indicator Data'!AO88&gt;E$195,0,IF('Indicator Data'!AO88&lt;E$194,10,(E$195-'Indicator Data'!AO88)/(E$195-E$194)*10)))</f>
        <v>5.5</v>
      </c>
      <c r="F86" s="150">
        <f>IF('Indicator Data'!AN88="No data","x",IF('Indicator Data'!AN88&gt;F$195,0,IF('Indicator Data'!AN88&lt;F$194,10,(F$195-'Indicator Data'!AN88)/(F$195-F$194)*10)))</f>
        <v>5.2242044508457184</v>
      </c>
      <c r="G86" s="148">
        <f t="shared" si="8"/>
        <v>5.3621022254228592</v>
      </c>
      <c r="H86" s="146">
        <f t="shared" si="9"/>
        <v>5.7435511127114296</v>
      </c>
      <c r="I86" s="150">
        <f>IF('Indicator Data'!AQ88="No data","x",IF('Indicator Data'!AQ88^2&gt;I$195,0,IF('Indicator Data'!AQ88^2&lt;I$194,10,(I$195-'Indicator Data'!AQ88^2)/(I$195-I$194)*10)))</f>
        <v>7.663339721959451</v>
      </c>
      <c r="J86" s="150">
        <f>IF(OR('Indicator Data'!AP88=0,'Indicator Data'!AP88="No data"),"x",IF('Indicator Data'!AP88&gt;J$195,0,IF('Indicator Data'!AP88&lt;J$194,10,(J$195-'Indicator Data'!AP88)/(J$195-J$194)*10)))</f>
        <v>5.9999999999999429E-2</v>
      </c>
      <c r="K86" s="150">
        <f>IF('Indicator Data'!AR88="No data","x",IF('Indicator Data'!AR88&gt;K$195,0,IF('Indicator Data'!AR88&lt;K$194,10,(K$195-'Indicator Data'!AR88)/(K$195-K$194)*10)))</f>
        <v>6.3</v>
      </c>
      <c r="L86" s="150">
        <f>IF('Indicator Data'!AS88="No data","x",IF('Indicator Data'!AS88&gt;L$195,0,IF('Indicator Data'!AS88&lt;L$194,10,(L$195-'Indicator Data'!AS88)/(L$195-L$194)*10)))</f>
        <v>5.1794871794871797</v>
      </c>
      <c r="M86" s="148">
        <f t="shared" si="10"/>
        <v>4.8007067253616578</v>
      </c>
      <c r="N86" s="150">
        <v>9.5336276775758382</v>
      </c>
      <c r="O86" s="150">
        <f>IF('Indicator Data'!AU88="No data","x",IF('Indicator Data'!AU88&gt;O$195,0,IF('Indicator Data'!AU88&lt;O$194,10,(O$195-'Indicator Data'!AU88)/(O$195-O$194)*10)))</f>
        <v>0.21111111111111175</v>
      </c>
      <c r="P86" s="150">
        <f>IF('Indicator Data'!AV88="No data","x",IF('Indicator Data'!AV88&gt;P$195,0,IF('Indicator Data'!AV88&lt;P$194,10,(P$195-'Indicator Data'!AV88)/(P$195-P$194)*10)))</f>
        <v>0.78000000000000114</v>
      </c>
      <c r="Q86" s="148">
        <f t="shared" si="11"/>
        <v>3.5082462628956503</v>
      </c>
      <c r="R86" s="150">
        <f>IF('Indicator Data'!W88="No data","x",IF('Indicator Data'!W88&gt;R$195,0,IF('Indicator Data'!W88&lt;R$194,10,(R$195-'Indicator Data'!W88)/(R$195-R$194)*10)))</f>
        <v>3.5999999999999996</v>
      </c>
      <c r="S86" s="150">
        <f>IF('Indicator Data'!X88="No data","x",IF('Indicator Data'!X88&gt;S$195,10,IF('Indicator Data'!X88&lt;S$194,0,10-(S$195-'Indicator Data'!X88)/(S$195-S$194)*10)))</f>
        <v>1.3195843991567102</v>
      </c>
      <c r="T86" s="150">
        <f>IF('Indicator Data'!AA88="No data","x",IF('Indicator Data'!AA88&gt;T$195,0,IF('Indicator Data'!AA88&lt;T$194,10,(T$195-'Indicator Data'!AA88)/(T$195-T$194)*10)))</f>
        <v>8.530881322033899</v>
      </c>
      <c r="U86" s="148">
        <f t="shared" si="12"/>
        <v>4.4834885737302033</v>
      </c>
      <c r="V86" s="146">
        <f t="shared" si="13"/>
        <v>4.2641471873291712</v>
      </c>
      <c r="W86" s="68"/>
    </row>
    <row r="87" spans="1:23" s="43" customFormat="1" x14ac:dyDescent="0.2">
      <c r="A87" s="65" t="s">
        <v>161</v>
      </c>
      <c r="B87" s="66" t="s">
        <v>160</v>
      </c>
      <c r="C87" s="150">
        <f>IF('Indicator Data'!AM89="No data","x",IF('Indicator Data'!AM89&gt;C$195,0,IF('Indicator Data'!AM89&lt;C$194,10,(C$195-'Indicator Data'!AM89)/(C$195-C$194)*10)))</f>
        <v>3.833333333333325</v>
      </c>
      <c r="D87" s="148">
        <f t="shared" si="7"/>
        <v>3.833333333333325</v>
      </c>
      <c r="E87" s="150">
        <f>IF('Indicator Data'!AO89="No data","x",IF('Indicator Data'!AO89&gt;E$195,0,IF('Indicator Data'!AO89&lt;E$194,10,(E$195-'Indicator Data'!AO89)/(E$195-E$194)*10)))</f>
        <v>7.4</v>
      </c>
      <c r="F87" s="150">
        <f>IF('Indicator Data'!AN89="No data","x",IF('Indicator Data'!AN89&gt;F$195,0,IF('Indicator Data'!AN89&lt;F$194,10,(F$195-'Indicator Data'!AN89)/(F$195-F$194)*10)))</f>
        <v>6.0740443468093872</v>
      </c>
      <c r="G87" s="148">
        <f t="shared" si="8"/>
        <v>6.7370221734046938</v>
      </c>
      <c r="H87" s="146">
        <f t="shared" si="9"/>
        <v>5.285177753369009</v>
      </c>
      <c r="I87" s="150">
        <f>IF('Indicator Data'!AQ89="No data","x",IF('Indicator Data'!AQ89^2&gt;I$195,0,IF('Indicator Data'!AQ89^2&lt;I$194,10,(I$195-'Indicator Data'!AQ89^2)/(I$195-I$194)*10)))</f>
        <v>0.28451007136252804</v>
      </c>
      <c r="J87" s="150" t="str">
        <f>IF(OR('Indicator Data'!AP89=0,'Indicator Data'!AP89="No data"),"x",IF('Indicator Data'!AP89&gt;J$195,0,IF('Indicator Data'!AP89&lt;J$194,10,(J$195-'Indicator Data'!AP89)/(J$195-J$194)*10)))</f>
        <v>x</v>
      </c>
      <c r="K87" s="150">
        <f>IF('Indicator Data'!AR89="No data","x",IF('Indicator Data'!AR89&gt;K$195,0,IF('Indicator Data'!AR89&lt;K$194,10,(K$195-'Indicator Data'!AR89)/(K$195-K$194)*10)))</f>
        <v>6.1</v>
      </c>
      <c r="L87" s="150">
        <f>IF('Indicator Data'!AS89="No data","x",IF('Indicator Data'!AS89&gt;L$195,0,IF('Indicator Data'!AS89&lt;L$194,10,(L$195-'Indicator Data'!AS89)/(L$195-L$194)*10)))</f>
        <v>6.2564102564102564</v>
      </c>
      <c r="M87" s="148">
        <f t="shared" si="10"/>
        <v>4.2136401092575948</v>
      </c>
      <c r="N87" s="150">
        <v>9.8306224401806741</v>
      </c>
      <c r="O87" s="150">
        <f>IF('Indicator Data'!AU89="No data","x",IF('Indicator Data'!AU89&gt;O$195,0,IF('Indicator Data'!AU89&lt;O$194,10,(O$195-'Indicator Data'!AU89)/(O$195-O$194)*10)))</f>
        <v>0.27777777777777779</v>
      </c>
      <c r="P87" s="150">
        <f>IF('Indicator Data'!AV89="No data","x",IF('Indicator Data'!AV89&gt;P$195,0,IF('Indicator Data'!AV89&lt;P$194,10,(P$195-'Indicator Data'!AV89)/(P$195-P$194)*10)))</f>
        <v>1.3800000000000012</v>
      </c>
      <c r="Q87" s="148">
        <f t="shared" si="11"/>
        <v>3.8294667393194843</v>
      </c>
      <c r="R87" s="150">
        <f>IF('Indicator Data'!W89="No data","x",IF('Indicator Data'!W89&gt;R$195,0,IF('Indicator Data'!W89&lt;R$194,10,(R$195-'Indicator Data'!W89)/(R$195-R$194)*10)))</f>
        <v>0.40000000000000036</v>
      </c>
      <c r="S87" s="150">
        <f>IF('Indicator Data'!X89="No data","x",IF('Indicator Data'!X89&gt;S$195,10,IF('Indicator Data'!X89&lt;S$194,0,10-(S$195-'Indicator Data'!X89)/(S$195-S$194)*10)))</f>
        <v>0.50142782853127166</v>
      </c>
      <c r="T87" s="150">
        <f>IF('Indicator Data'!AA89="No data","x",IF('Indicator Data'!AA89&gt;T$195,0,IF('Indicator Data'!AA89&lt;T$194,10,(T$195-'Indicator Data'!AA89)/(T$195-T$194)*10)))</f>
        <v>8.1099661016949156</v>
      </c>
      <c r="U87" s="148">
        <f t="shared" si="12"/>
        <v>3.0037979767420624</v>
      </c>
      <c r="V87" s="146">
        <f t="shared" si="13"/>
        <v>3.6823016084397135</v>
      </c>
      <c r="W87" s="68"/>
    </row>
    <row r="88" spans="1:23" s="43" customFormat="1" x14ac:dyDescent="0.2">
      <c r="A88" s="65" t="s">
        <v>163</v>
      </c>
      <c r="B88" s="66" t="s">
        <v>162</v>
      </c>
      <c r="C88" s="150">
        <f>IF('Indicator Data'!AM90="No data","x",IF('Indicator Data'!AM90&gt;C$195,0,IF('Indicator Data'!AM90&lt;C$194,10,(C$195-'Indicator Data'!AM90)/(C$195-C$194)*10)))</f>
        <v>4.708333333333325</v>
      </c>
      <c r="D88" s="148">
        <f t="shared" si="7"/>
        <v>4.708333333333325</v>
      </c>
      <c r="E88" s="150">
        <f>IF('Indicator Data'!AO90="No data","x",IF('Indicator Data'!AO90&gt;E$195,0,IF('Indicator Data'!AO90&lt;E$194,10,(E$195-'Indicator Data'!AO90)/(E$195-E$194)*10)))</f>
        <v>7.3</v>
      </c>
      <c r="F88" s="150">
        <f>IF('Indicator Data'!AN90="No data","x",IF('Indicator Data'!AN90&gt;F$195,0,IF('Indicator Data'!AN90&lt;F$194,10,(F$195-'Indicator Data'!AN90)/(F$195-F$194)*10)))</f>
        <v>5.9728583693504333</v>
      </c>
      <c r="G88" s="148">
        <f t="shared" si="8"/>
        <v>6.636429184675217</v>
      </c>
      <c r="H88" s="146">
        <f t="shared" si="9"/>
        <v>5.672381259004271</v>
      </c>
      <c r="I88" s="150">
        <f>IF('Indicator Data'!AQ90="No data","x",IF('Indicator Data'!AQ90^2&gt;I$195,0,IF('Indicator Data'!AQ90^2&lt;I$194,10,(I$195-'Indicator Data'!AQ90^2)/(I$195-I$194)*10)))</f>
        <v>8.8798704918676936</v>
      </c>
      <c r="J88" s="150">
        <f>IF(OR('Indicator Data'!AP90=0,'Indicator Data'!AP90="No data"),"x",IF('Indicator Data'!AP90&gt;J$195,0,IF('Indicator Data'!AP90&lt;J$194,10,(J$195-'Indicator Data'!AP90)/(J$195-J$194)*10)))</f>
        <v>8.1900000000000013</v>
      </c>
      <c r="K88" s="150">
        <f>IF('Indicator Data'!AR90="No data","x",IF('Indicator Data'!AR90&gt;K$195,0,IF('Indicator Data'!AR90&lt;K$194,10,(K$195-'Indicator Data'!AR90)/(K$195-K$194)*10)))</f>
        <v>9.3999999999999986</v>
      </c>
      <c r="L88" s="150">
        <f>IF('Indicator Data'!AS90="No data","x",IF('Indicator Data'!AS90&gt;L$195,0,IF('Indicator Data'!AS90&lt;L$194,10,(L$195-'Indicator Data'!AS90)/(L$195-L$194)*10)))</f>
        <v>7.6410256410256405</v>
      </c>
      <c r="M88" s="148">
        <f t="shared" si="10"/>
        <v>8.5277240332233344</v>
      </c>
      <c r="N88" s="150">
        <v>9.3507578421680311</v>
      </c>
      <c r="O88" s="150">
        <f>IF('Indicator Data'!AU90="No data","x",IF('Indicator Data'!AU90&gt;O$195,0,IF('Indicator Data'!AU90&lt;O$194,10,(O$195-'Indicator Data'!AU90)/(O$195-O$194)*10)))</f>
        <v>7.8222222222222229</v>
      </c>
      <c r="P88" s="150">
        <f>IF('Indicator Data'!AV90="No data","x",IF('Indicator Data'!AV90&gt;P$195,0,IF('Indicator Data'!AV90&lt;P$194,10,(P$195-'Indicator Data'!AV90)/(P$195-P$194)*10)))</f>
        <v>7.6599999999999993</v>
      </c>
      <c r="Q88" s="148">
        <f t="shared" si="11"/>
        <v>8.2776600214634168</v>
      </c>
      <c r="R88" s="150">
        <f>IF('Indicator Data'!W90="No data","x",IF('Indicator Data'!W90&gt;R$195,0,IF('Indicator Data'!W90&lt;R$194,10,(R$195-'Indicator Data'!W90)/(R$195-R$194)*10)))</f>
        <v>9.5500000000000007</v>
      </c>
      <c r="S88" s="150">
        <f>IF('Indicator Data'!X90="No data","x",IF('Indicator Data'!X90&gt;S$195,10,IF('Indicator Data'!X90&lt;S$194,0,10-(S$195-'Indicator Data'!X90)/(S$195-S$194)*10)))</f>
        <v>9.5748418833450462</v>
      </c>
      <c r="T88" s="150">
        <f>IF('Indicator Data'!AA90="No data","x",IF('Indicator Data'!AA90&gt;T$195,0,IF('Indicator Data'!AA90&lt;T$194,10,(T$195-'Indicator Data'!AA90)/(T$195-T$194)*10)))</f>
        <v>9.8864067796610158</v>
      </c>
      <c r="U88" s="148">
        <f t="shared" si="12"/>
        <v>9.6704162210020215</v>
      </c>
      <c r="V88" s="146">
        <f t="shared" si="13"/>
        <v>8.8252667585629236</v>
      </c>
      <c r="W88" s="68"/>
    </row>
    <row r="89" spans="1:23" s="43" customFormat="1" x14ac:dyDescent="0.2">
      <c r="A89" s="65" t="s">
        <v>165</v>
      </c>
      <c r="B89" s="66" t="s">
        <v>164</v>
      </c>
      <c r="C89" s="150" t="str">
        <f>IF('Indicator Data'!AM91="No data","x",IF('Indicator Data'!AM91&gt;C$195,0,IF('Indicator Data'!AM91&lt;C$194,10,(C$195-'Indicator Data'!AM91)/(C$195-C$194)*10)))</f>
        <v>x</v>
      </c>
      <c r="D89" s="148" t="str">
        <f t="shared" si="7"/>
        <v>x</v>
      </c>
      <c r="E89" s="150" t="str">
        <f>IF('Indicator Data'!AO91="No data","x",IF('Indicator Data'!AO91&gt;E$195,0,IF('Indicator Data'!AO91&lt;E$194,10,(E$195-'Indicator Data'!AO91)/(E$195-E$194)*10)))</f>
        <v>x</v>
      </c>
      <c r="F89" s="150">
        <f>IF('Indicator Data'!AN91="No data","x",IF('Indicator Data'!AN91&gt;F$195,0,IF('Indicator Data'!AN91&lt;F$194,10,(F$195-'Indicator Data'!AN91)/(F$195-F$194)*10)))</f>
        <v>6.6993629932403564</v>
      </c>
      <c r="G89" s="148">
        <f t="shared" si="8"/>
        <v>6.6993629932403564</v>
      </c>
      <c r="H89" s="146">
        <f t="shared" si="9"/>
        <v>6.6993629932403564</v>
      </c>
      <c r="I89" s="150" t="str">
        <f>IF('Indicator Data'!AQ91="No data","x",IF('Indicator Data'!AQ91^2&gt;I$195,0,IF('Indicator Data'!AQ91^2&lt;I$194,10,(I$195-'Indicator Data'!AQ91^2)/(I$195-I$194)*10)))</f>
        <v>x</v>
      </c>
      <c r="J89" s="150" t="str">
        <f>IF(OR('Indicator Data'!AP91=0,'Indicator Data'!AP91="No data"),"x",IF('Indicator Data'!AP91&gt;J$195,0,IF('Indicator Data'!AP91&lt;J$194,10,(J$195-'Indicator Data'!AP91)/(J$195-J$194)*10)))</f>
        <v>x</v>
      </c>
      <c r="K89" s="150" t="str">
        <f>IF('Indicator Data'!AR91="No data","x",IF('Indicator Data'!AR91&gt;K$195,0,IF('Indicator Data'!AR91&lt;K$194,10,(K$195-'Indicator Data'!AR91)/(K$195-K$194)*10)))</f>
        <v>x</v>
      </c>
      <c r="L89" s="150" t="str">
        <f>IF('Indicator Data'!AS91="No data","x",IF('Indicator Data'!AS91&gt;L$195,0,IF('Indicator Data'!AS91&lt;L$194,10,(L$195-'Indicator Data'!AS91)/(L$195-L$194)*10)))</f>
        <v>x</v>
      </c>
      <c r="M89" s="148" t="str">
        <f t="shared" si="10"/>
        <v>x</v>
      </c>
      <c r="N89" s="150">
        <v>3.8926173375838924</v>
      </c>
      <c r="O89" s="150">
        <f>IF('Indicator Data'!AU91="No data","x",IF('Indicator Data'!AU91&gt;O$195,0,IF('Indicator Data'!AU91&lt;O$194,10,(O$195-'Indicator Data'!AU91)/(O$195-O$194)*10)))</f>
        <v>6.6999999999999993</v>
      </c>
      <c r="P89" s="150">
        <f>IF('Indicator Data'!AV91="No data","x",IF('Indicator Data'!AV91&gt;P$195,0,IF('Indicator Data'!AV91&lt;P$194,10,(P$195-'Indicator Data'!AV91)/(P$195-P$194)*10)))</f>
        <v>6.6400000000000006</v>
      </c>
      <c r="Q89" s="148">
        <f t="shared" si="11"/>
        <v>5.7442057791946306</v>
      </c>
      <c r="R89" s="150">
        <f>IF('Indicator Data'!W91="No data","x",IF('Indicator Data'!W91&gt;R$195,0,IF('Indicator Data'!W91&lt;R$194,10,(R$195-'Indicator Data'!W91)/(R$195-R$194)*10)))</f>
        <v>9.0500000000000007</v>
      </c>
      <c r="S89" s="150">
        <f>IF('Indicator Data'!X91="No data","x",IF('Indicator Data'!X91&gt;S$195,10,IF('Indicator Data'!X91&lt;S$194,0,10-(S$195-'Indicator Data'!X91)/(S$195-S$194)*10)))</f>
        <v>7.8903021784961362</v>
      </c>
      <c r="T89" s="150">
        <f>IF('Indicator Data'!AA91="No data","x",IF('Indicator Data'!AA91&gt;T$195,0,IF('Indicator Data'!AA91&lt;T$194,10,(T$195-'Indicator Data'!AA91)/(T$195-T$194)*10)))</f>
        <v>9.2754914915254218</v>
      </c>
      <c r="U89" s="148">
        <f t="shared" si="12"/>
        <v>8.7385978900071866</v>
      </c>
      <c r="V89" s="146">
        <f t="shared" si="13"/>
        <v>7.241401834600909</v>
      </c>
      <c r="W89" s="68"/>
    </row>
    <row r="90" spans="1:23" s="43" customFormat="1" x14ac:dyDescent="0.2">
      <c r="A90" s="65" t="s">
        <v>878</v>
      </c>
      <c r="B90" s="66" t="s">
        <v>166</v>
      </c>
      <c r="C90" s="150" t="str">
        <f>IF('Indicator Data'!AM92="No data","x",IF('Indicator Data'!AM92&gt;C$195,0,IF('Indicator Data'!AM92&lt;C$194,10,(C$195-'Indicator Data'!AM92)/(C$195-C$194)*10)))</f>
        <v>x</v>
      </c>
      <c r="D90" s="148" t="str">
        <f t="shared" si="7"/>
        <v>x</v>
      </c>
      <c r="E90" s="150">
        <f>IF('Indicator Data'!AO92="No data","x",IF('Indicator Data'!AO92&gt;E$195,0,IF('Indicator Data'!AO92&lt;E$194,10,(E$195-'Indicator Data'!AO92)/(E$195-E$194)*10)))</f>
        <v>9.2000000000000011</v>
      </c>
      <c r="F90" s="150">
        <f>IF('Indicator Data'!AN92="No data","x",IF('Indicator Data'!AN92&gt;F$195,0,IF('Indicator Data'!AN92&lt;F$194,10,(F$195-'Indicator Data'!AN92)/(F$195-F$194)*10)))</f>
        <v>8.855109691619873</v>
      </c>
      <c r="G90" s="148">
        <f t="shared" si="8"/>
        <v>9.0275548458099379</v>
      </c>
      <c r="H90" s="146">
        <f t="shared" si="9"/>
        <v>9.0275548458099379</v>
      </c>
      <c r="I90" s="150">
        <f>IF('Indicator Data'!AQ92="No data","x",IF('Indicator Data'!AQ92^2&gt;I$195,0,IF('Indicator Data'!AQ92^2&lt;I$194,10,(I$195-'Indicator Data'!AQ92^2)/(I$195-I$194)*10)))</f>
        <v>2.7141181071423845E-3</v>
      </c>
      <c r="J90" s="150">
        <f>IF(OR('Indicator Data'!AP92=0,'Indicator Data'!AP92="No data"),"x",IF('Indicator Data'!AP92&gt;J$195,0,IF('Indicator Data'!AP92&lt;J$194,10,(J$195-'Indicator Data'!AP92)/(J$195-J$194)*10)))</f>
        <v>7.4</v>
      </c>
      <c r="K90" s="150" t="str">
        <f>IF('Indicator Data'!AR92="No data","x",IF('Indicator Data'!AR92&gt;K$195,0,IF('Indicator Data'!AR92&lt;K$194,10,(K$195-'Indicator Data'!AR92)/(K$195-K$194)*10)))</f>
        <v>x</v>
      </c>
      <c r="L90" s="150" t="str">
        <f>IF('Indicator Data'!AS92="No data","x",IF('Indicator Data'!AS92&gt;L$195,0,IF('Indicator Data'!AS92&lt;L$194,10,(L$195-'Indicator Data'!AS92)/(L$195-L$194)*10)))</f>
        <v>x</v>
      </c>
      <c r="M90" s="148">
        <f t="shared" si="10"/>
        <v>3.7013570590535712</v>
      </c>
      <c r="N90" s="150">
        <v>8.6577181208053684</v>
      </c>
      <c r="O90" s="150">
        <f>IF('Indicator Data'!AU92="No data","x",IF('Indicator Data'!AU92&gt;O$195,0,IF('Indicator Data'!AU92&lt;O$194,10,(O$195-'Indicator Data'!AU92)/(O$195-O$194)*10)))</f>
        <v>2.0222222222222226</v>
      </c>
      <c r="P90" s="150">
        <f>IF('Indicator Data'!AV92="No data","x",IF('Indicator Data'!AV92&gt;P$195,0,IF('Indicator Data'!AV92&lt;P$194,10,(P$195-'Indicator Data'!AV92)/(P$195-P$194)*10)))</f>
        <v>0.38000000000000117</v>
      </c>
      <c r="Q90" s="148">
        <f t="shared" si="11"/>
        <v>3.686646781009197</v>
      </c>
      <c r="R90" s="150" t="str">
        <f>IF('Indicator Data'!W92="No data","x",IF('Indicator Data'!W92&gt;R$195,0,IF('Indicator Data'!W92&lt;R$194,10,(R$195-'Indicator Data'!W92)/(R$195-R$194)*10)))</f>
        <v>x</v>
      </c>
      <c r="S90" s="150">
        <f>IF('Indicator Data'!X92="No data","x",IF('Indicator Data'!X92&gt;S$195,10,IF('Indicator Data'!X92&lt;S$194,0,10-(S$195-'Indicator Data'!X92)/(S$195-S$194)*10)))</f>
        <v>2.9509118763176385</v>
      </c>
      <c r="T90" s="150" t="str">
        <f>IF('Indicator Data'!AA92="No data","x",IF('Indicator Data'!AA92&gt;T$195,0,IF('Indicator Data'!AA92&lt;T$194,10,(T$195-'Indicator Data'!AA92)/(T$195-T$194)*10)))</f>
        <v>x</v>
      </c>
      <c r="U90" s="148">
        <f t="shared" si="12"/>
        <v>2.9509118763176385</v>
      </c>
      <c r="V90" s="146">
        <f t="shared" si="13"/>
        <v>3.4463052387934687</v>
      </c>
      <c r="W90" s="68"/>
    </row>
    <row r="91" spans="1:23" s="43" customFormat="1" x14ac:dyDescent="0.2">
      <c r="A91" s="65" t="s">
        <v>883</v>
      </c>
      <c r="B91" s="66" t="s">
        <v>297</v>
      </c>
      <c r="C91" s="150">
        <f>IF('Indicator Data'!AM93="No data","x",IF('Indicator Data'!AM93&gt;C$195,0,IF('Indicator Data'!AM93&lt;C$194,10,(C$195-'Indicator Data'!AM93)/(C$195-C$194)*10)))</f>
        <v>1.4999999999999991</v>
      </c>
      <c r="D91" s="148">
        <f t="shared" si="7"/>
        <v>1.4999999999999991</v>
      </c>
      <c r="E91" s="150">
        <f>IF('Indicator Data'!AO93="No data","x",IF('Indicator Data'!AO93&gt;E$195,0,IF('Indicator Data'!AO93&lt;E$194,10,(E$195-'Indicator Data'!AO93)/(E$195-E$194)*10)))</f>
        <v>4.5</v>
      </c>
      <c r="F91" s="150">
        <f>IF('Indicator Data'!AN93="No data","x",IF('Indicator Data'!AN93&gt;F$195,0,IF('Indicator Data'!AN93&lt;F$194,10,(F$195-'Indicator Data'!AN93)/(F$195-F$194)*10)))</f>
        <v>2.7562339305877686</v>
      </c>
      <c r="G91" s="148">
        <f t="shared" si="8"/>
        <v>3.6281169652938843</v>
      </c>
      <c r="H91" s="146">
        <f t="shared" si="9"/>
        <v>2.5640584826469417</v>
      </c>
      <c r="I91" s="150" t="str">
        <f>IF('Indicator Data'!AQ93="No data","x",IF('Indicator Data'!AQ93^2&gt;I$195,0,IF('Indicator Data'!AQ93^2&lt;I$194,10,(I$195-'Indicator Data'!AQ93^2)/(I$195-I$194)*10)))</f>
        <v>x</v>
      </c>
      <c r="J91" s="150" t="str">
        <f>IF(OR('Indicator Data'!AP93=0,'Indicator Data'!AP93="No data"),"x",IF('Indicator Data'!AP93&gt;J$195,0,IF('Indicator Data'!AP93&lt;J$194,10,(J$195-'Indicator Data'!AP93)/(J$195-J$194)*10)))</f>
        <v>x</v>
      </c>
      <c r="K91" s="150">
        <f>IF('Indicator Data'!AR93="No data","x",IF('Indicator Data'!AR93&gt;K$195,0,IF('Indicator Data'!AR93&lt;K$194,10,(K$195-'Indicator Data'!AR93)/(K$195-K$194)*10)))</f>
        <v>4.2000000000000011</v>
      </c>
      <c r="L91" s="150">
        <f>IF('Indicator Data'!AS93="No data","x",IF('Indicator Data'!AS93&gt;L$195,0,IF('Indicator Data'!AS93&lt;L$194,10,(L$195-'Indicator Data'!AS93)/(L$195-L$194)*10)))</f>
        <v>6</v>
      </c>
      <c r="M91" s="148">
        <f t="shared" si="10"/>
        <v>5.1000000000000005</v>
      </c>
      <c r="N91" s="150">
        <v>3.0201342281879198</v>
      </c>
      <c r="O91" s="150">
        <f>IF('Indicator Data'!AU93="No data","x",IF('Indicator Data'!AU93&gt;O$195,0,IF('Indicator Data'!AU93&lt;O$194,10,(O$195-'Indicator Data'!AU93)/(O$195-O$194)*10)))</f>
        <v>0</v>
      </c>
      <c r="P91" s="150">
        <f>IF('Indicator Data'!AV93="No data","x",IF('Indicator Data'!AV93&gt;P$195,0,IF('Indicator Data'!AV93&lt;P$194,10,(P$195-'Indicator Data'!AV93)/(P$195-P$194)*10)))</f>
        <v>0.44000000000000061</v>
      </c>
      <c r="Q91" s="148">
        <f t="shared" si="11"/>
        <v>1.15337807606264</v>
      </c>
      <c r="R91" s="150">
        <f>IF('Indicator Data'!W93="No data","x",IF('Indicator Data'!W93&gt;R$195,0,IF('Indicator Data'!W93&lt;R$194,10,(R$195-'Indicator Data'!W93)/(R$195-R$194)*10)))</f>
        <v>4.95</v>
      </c>
      <c r="S91" s="150">
        <f>IF('Indicator Data'!X93="No data","x",IF('Indicator Data'!X93&gt;S$195,10,IF('Indicator Data'!X93&lt;S$194,0,10-(S$195-'Indicator Data'!X93)/(S$195-S$194)*10)))</f>
        <v>1.2684850316233316</v>
      </c>
      <c r="T91" s="150">
        <f>IF('Indicator Data'!AA93="No data","x",IF('Indicator Data'!AA93&gt;T$195,0,IF('Indicator Data'!AA93&lt;T$194,10,(T$195-'Indicator Data'!AA93)/(T$195-T$194)*10)))</f>
        <v>2.3004071864406779</v>
      </c>
      <c r="U91" s="148">
        <f t="shared" si="12"/>
        <v>2.83963073935467</v>
      </c>
      <c r="V91" s="146">
        <f t="shared" si="13"/>
        <v>3.0310029384724366</v>
      </c>
      <c r="W91" s="68"/>
    </row>
    <row r="92" spans="1:23" s="43" customFormat="1" x14ac:dyDescent="0.2">
      <c r="A92" s="65" t="s">
        <v>168</v>
      </c>
      <c r="B92" s="66" t="s">
        <v>167</v>
      </c>
      <c r="C92" s="150" t="str">
        <f>IF('Indicator Data'!AM94="No data","x",IF('Indicator Data'!AM94&gt;C$195,0,IF('Indicator Data'!AM94&lt;C$194,10,(C$195-'Indicator Data'!AM94)/(C$195-C$194)*10)))</f>
        <v>x</v>
      </c>
      <c r="D92" s="148" t="str">
        <f t="shared" si="7"/>
        <v>x</v>
      </c>
      <c r="E92" s="150">
        <f>IF('Indicator Data'!AO94="No data","x",IF('Indicator Data'!AO94&gt;E$195,0,IF('Indicator Data'!AO94&lt;E$194,10,(E$195-'Indicator Data'!AO94)/(E$195-E$194)*10)))</f>
        <v>5.6999999999999993</v>
      </c>
      <c r="F92" s="150">
        <f>IF('Indicator Data'!AN94="No data","x",IF('Indicator Data'!AN94&gt;F$195,0,IF('Indicator Data'!AN94&lt;F$194,10,(F$195-'Indicator Data'!AN94)/(F$195-F$194)*10)))</f>
        <v>5.1463528424501419</v>
      </c>
      <c r="G92" s="148">
        <f t="shared" si="8"/>
        <v>5.4231764212250706</v>
      </c>
      <c r="H92" s="146">
        <f t="shared" si="9"/>
        <v>5.4231764212250706</v>
      </c>
      <c r="I92" s="150">
        <f>IF('Indicator Data'!AQ94="No data","x",IF('Indicator Data'!AQ94^2&gt;I$195,0,IF('Indicator Data'!AQ94^2&lt;I$194,10,(I$195-'Indicator Data'!AQ94^2)/(I$195-I$194)*10)))</f>
        <v>6.4056392233982411</v>
      </c>
      <c r="J92" s="150">
        <f>IF(OR('Indicator Data'!AP94=0,'Indicator Data'!AP94="No data"),"x",IF('Indicator Data'!AP94&gt;J$195,0,IF('Indicator Data'!AP94&lt;J$194,10,(J$195-'Indicator Data'!AP94)/(J$195-J$194)*10)))</f>
        <v>0</v>
      </c>
      <c r="K92" s="150">
        <f>IF('Indicator Data'!AR94="No data","x",IF('Indicator Data'!AR94&gt;K$195,0,IF('Indicator Data'!AR94&lt;K$194,10,(K$195-'Indicator Data'!AR94)/(K$195-K$194)*10)))</f>
        <v>3.1</v>
      </c>
      <c r="L92" s="150">
        <f>IF('Indicator Data'!AS94="No data","x",IF('Indicator Data'!AS94&gt;L$195,0,IF('Indicator Data'!AS94&lt;L$194,10,(L$195-'Indicator Data'!AS94)/(L$195-L$194)*10)))</f>
        <v>5.333333333333333</v>
      </c>
      <c r="M92" s="148">
        <f t="shared" si="10"/>
        <v>3.7097431391828932</v>
      </c>
      <c r="N92" s="150">
        <v>7.578393931861493</v>
      </c>
      <c r="O92" s="150">
        <f>IF('Indicator Data'!AU94="No data","x",IF('Indicator Data'!AU94&gt;O$195,0,IF('Indicator Data'!AU94&lt;O$194,10,(O$195-'Indicator Data'!AU94)/(O$195-O$194)*10)))</f>
        <v>0</v>
      </c>
      <c r="P92" s="150">
        <f>IF('Indicator Data'!AV94="No data","x",IF('Indicator Data'!AV94&gt;P$195,0,IF('Indicator Data'!AV94&lt;P$194,10,(P$195-'Indicator Data'!AV94)/(P$195-P$194)*10)))</f>
        <v>0.2</v>
      </c>
      <c r="Q92" s="148">
        <f t="shared" si="11"/>
        <v>2.5927979772871645</v>
      </c>
      <c r="R92" s="150">
        <f>IF('Indicator Data'!W94="No data","x",IF('Indicator Data'!W94&gt;R$195,0,IF('Indicator Data'!W94&lt;R$194,10,(R$195-'Indicator Data'!W94)/(R$195-R$194)*10)))</f>
        <v>5.5250000000000004</v>
      </c>
      <c r="S92" s="150">
        <f>IF('Indicator Data'!X94="No data","x",IF('Indicator Data'!X94&gt;S$195,10,IF('Indicator Data'!X94&lt;S$194,0,10-(S$195-'Indicator Data'!X94)/(S$195-S$194)*10)))</f>
        <v>2.0151028812368228</v>
      </c>
      <c r="T92" s="150">
        <f>IF('Indicator Data'!AA94="No data","x",IF('Indicator Data'!AA94&gt;T$195,0,IF('Indicator Data'!AA94&lt;T$194,10,(T$195-'Indicator Data'!AA94)/(T$195-T$194)*10)))</f>
        <v>5.5028473559322038</v>
      </c>
      <c r="U92" s="148">
        <f t="shared" si="12"/>
        <v>4.3476500790563426</v>
      </c>
      <c r="V92" s="146">
        <f t="shared" si="13"/>
        <v>3.5500637318421333</v>
      </c>
      <c r="W92" s="68"/>
    </row>
    <row r="93" spans="1:23" s="43" customFormat="1" x14ac:dyDescent="0.2">
      <c r="A93" s="65" t="s">
        <v>170</v>
      </c>
      <c r="B93" s="66" t="s">
        <v>169</v>
      </c>
      <c r="C93" s="150">
        <f>IF('Indicator Data'!AM95="No data","x",IF('Indicator Data'!AM95&gt;C$195,0,IF('Indicator Data'!AM95&lt;C$194,10,(C$195-'Indicator Data'!AM95)/(C$195-C$194)*10)))</f>
        <v>5.0424999999999995</v>
      </c>
      <c r="D93" s="148">
        <f t="shared" si="7"/>
        <v>5.0424999999999995</v>
      </c>
      <c r="E93" s="150">
        <f>IF('Indicator Data'!AO95="No data","x",IF('Indicator Data'!AO95&gt;E$195,0,IF('Indicator Data'!AO95&lt;E$194,10,(E$195-'Indicator Data'!AO95)/(E$195-E$194)*10)))</f>
        <v>7.6</v>
      </c>
      <c r="F93" s="150">
        <f>IF('Indicator Data'!AN95="No data","x",IF('Indicator Data'!AN95&gt;F$195,0,IF('Indicator Data'!AN95&lt;F$194,10,(F$195-'Indicator Data'!AN95)/(F$195-F$194)*10)))</f>
        <v>6.3862508535385132</v>
      </c>
      <c r="G93" s="148">
        <f t="shared" si="8"/>
        <v>6.9931254267692564</v>
      </c>
      <c r="H93" s="146">
        <f t="shared" si="9"/>
        <v>6.017812713384628</v>
      </c>
      <c r="I93" s="150">
        <f>IF('Indicator Data'!AQ95="No data","x",IF('Indicator Data'!AQ95^2&gt;I$195,0,IF('Indicator Data'!AQ95^2&lt;I$194,10,(I$195-'Indicator Data'!AQ95^2)/(I$195-I$194)*10)))</f>
        <v>1.5923965597885696</v>
      </c>
      <c r="J93" s="150" t="str">
        <f>IF(OR('Indicator Data'!AP95=0,'Indicator Data'!AP95="No data"),"x",IF('Indicator Data'!AP95&gt;J$195,0,IF('Indicator Data'!AP95&lt;J$194,10,(J$195-'Indicator Data'!AP95)/(J$195-J$194)*10)))</f>
        <v>x</v>
      </c>
      <c r="K93" s="150">
        <f>IF('Indicator Data'!AR95="No data","x",IF('Indicator Data'!AR95&gt;K$195,0,IF('Indicator Data'!AR95&lt;K$194,10,(K$195-'Indicator Data'!AR95)/(K$195-K$194)*10)))</f>
        <v>8.6999999999999993</v>
      </c>
      <c r="L93" s="150">
        <f>IF('Indicator Data'!AS95="No data","x",IF('Indicator Data'!AS95&gt;L$195,0,IF('Indicator Data'!AS95&lt;L$194,10,(L$195-'Indicator Data'!AS95)/(L$195-L$194)*10)))</f>
        <v>5.5897435897435894</v>
      </c>
      <c r="M93" s="148">
        <f t="shared" si="10"/>
        <v>5.2940467165107199</v>
      </c>
      <c r="N93" s="150">
        <v>8.9261744966442951</v>
      </c>
      <c r="O93" s="150">
        <f>IF('Indicator Data'!AU95="No data","x",IF('Indicator Data'!AU95&gt;O$195,0,IF('Indicator Data'!AU95&lt;O$194,10,(O$195-'Indicator Data'!AU95)/(O$195-O$194)*10)))</f>
        <v>0.91111111111111143</v>
      </c>
      <c r="P93" s="150">
        <f>IF('Indicator Data'!AV95="No data","x",IF('Indicator Data'!AV95&gt;P$195,0,IF('Indicator Data'!AV95&lt;P$194,10,(P$195-'Indicator Data'!AV95)/(P$195-P$194)*10)))</f>
        <v>2.4800000000000013</v>
      </c>
      <c r="Q93" s="148">
        <f t="shared" si="11"/>
        <v>4.1057618692518032</v>
      </c>
      <c r="R93" s="150">
        <f>IF('Indicator Data'!W95="No data","x",IF('Indicator Data'!W95&gt;R$195,0,IF('Indicator Data'!W95&lt;R$194,10,(R$195-'Indicator Data'!W95)/(R$195-R$194)*10)))</f>
        <v>3.8250000000000002</v>
      </c>
      <c r="S93" s="150">
        <f>IF('Indicator Data'!X95="No data","x",IF('Indicator Data'!X95&gt;S$195,10,IF('Indicator Data'!X95&lt;S$194,0,10-(S$195-'Indicator Data'!X95)/(S$195-S$194)*10)))</f>
        <v>0.52079732958538116</v>
      </c>
      <c r="T93" s="150">
        <f>IF('Indicator Data'!AA95="No data","x",IF('Indicator Data'!AA95&gt;T$195,0,IF('Indicator Data'!AA95&lt;T$194,10,(T$195-'Indicator Data'!AA95)/(T$195-T$194)*10)))</f>
        <v>9.5758305084745761</v>
      </c>
      <c r="U93" s="148">
        <f t="shared" si="12"/>
        <v>4.6405426126866525</v>
      </c>
      <c r="V93" s="146">
        <f t="shared" si="13"/>
        <v>4.6801170661497258</v>
      </c>
      <c r="W93" s="68"/>
    </row>
    <row r="94" spans="1:23" s="43" customFormat="1" x14ac:dyDescent="0.2">
      <c r="A94" s="65" t="s">
        <v>882</v>
      </c>
      <c r="B94" s="66" t="s">
        <v>171</v>
      </c>
      <c r="C94" s="150">
        <f>IF('Indicator Data'!AM96="No data","x",IF('Indicator Data'!AM96&gt;C$195,0,IF('Indicator Data'!AM96&lt;C$194,10,(C$195-'Indicator Data'!AM96)/(C$195-C$194)*10)))</f>
        <v>4.25</v>
      </c>
      <c r="D94" s="148">
        <f t="shared" si="7"/>
        <v>4.25</v>
      </c>
      <c r="E94" s="150">
        <f>IF('Indicator Data'!AO96="No data","x",IF('Indicator Data'!AO96&gt;E$195,0,IF('Indicator Data'!AO96&lt;E$194,10,(E$195-'Indicator Data'!AO96)/(E$195-E$194)*10)))</f>
        <v>7.4</v>
      </c>
      <c r="F94" s="150">
        <f>IF('Indicator Data'!AN96="No data","x",IF('Indicator Data'!AN96&gt;F$195,0,IF('Indicator Data'!AN96&lt;F$194,10,(F$195-'Indicator Data'!AN96)/(F$195-F$194)*10)))</f>
        <v>6.5170410871505737</v>
      </c>
      <c r="G94" s="148">
        <f t="shared" si="8"/>
        <v>6.958520543575287</v>
      </c>
      <c r="H94" s="146">
        <f t="shared" si="9"/>
        <v>5.6042602717876431</v>
      </c>
      <c r="I94" s="150">
        <f>IF('Indicator Data'!AQ96="No data","x",IF('Indicator Data'!AQ96^2&gt;I$195,0,IF('Indicator Data'!AQ96^2&lt;I$194,10,(I$195-'Indicator Data'!AQ96^2)/(I$195-I$194)*10)))</f>
        <v>9.6133199476813189</v>
      </c>
      <c r="J94" s="150">
        <f>IF(OR('Indicator Data'!AP96=0,'Indicator Data'!AP96="No data"),"x",IF('Indicator Data'!AP96&gt;J$195,0,IF('Indicator Data'!AP96&lt;J$194,10,(J$195-'Indicator Data'!AP96)/(J$195-J$194)*10)))</f>
        <v>3.7</v>
      </c>
      <c r="K94" s="150">
        <f>IF('Indicator Data'!AR96="No data","x",IF('Indicator Data'!AR96&gt;K$195,0,IF('Indicator Data'!AR96&lt;K$194,10,(K$195-'Indicator Data'!AR96)/(K$195-K$194)*10)))</f>
        <v>9.6999999999999993</v>
      </c>
      <c r="L94" s="150">
        <f>IF('Indicator Data'!AS96="No data","x",IF('Indicator Data'!AS96&gt;L$195,0,IF('Indicator Data'!AS96&lt;L$194,10,(L$195-'Indicator Data'!AS96)/(L$195-L$194)*10)))</f>
        <v>6.5641025641025639</v>
      </c>
      <c r="M94" s="148">
        <f t="shared" si="10"/>
        <v>7.3943556279459699</v>
      </c>
      <c r="N94" s="150">
        <v>8.9261744966442951</v>
      </c>
      <c r="O94" s="150">
        <f>IF('Indicator Data'!AU96="No data","x",IF('Indicator Data'!AU96&gt;O$195,0,IF('Indicator Data'!AU96&lt;O$194,10,(O$195-'Indicator Data'!AU96)/(O$195-O$194)*10)))</f>
        <v>3.9333333333333345</v>
      </c>
      <c r="P94" s="150">
        <f>IF('Indicator Data'!AV96="No data","x",IF('Indicator Data'!AV96&gt;P$195,0,IF('Indicator Data'!AV96&lt;P$194,10,(P$195-'Indicator Data'!AV96)/(P$195-P$194)*10)))</f>
        <v>5.6999999999999993</v>
      </c>
      <c r="Q94" s="148">
        <f t="shared" si="11"/>
        <v>6.1865026099925435</v>
      </c>
      <c r="R94" s="150">
        <f>IF('Indicator Data'!W96="No data","x",IF('Indicator Data'!W96&gt;R$195,0,IF('Indicator Data'!W96&lt;R$194,10,(R$195-'Indicator Data'!W96)/(R$195-R$194)*10)))</f>
        <v>9.5250000000000004</v>
      </c>
      <c r="S94" s="150">
        <f>IF('Indicator Data'!X96="No data","x",IF('Indicator Data'!X96&gt;S$195,10,IF('Indicator Data'!X96&lt;S$194,0,10-(S$195-'Indicator Data'!X96)/(S$195-S$194)*10)))</f>
        <v>6.439755446240337</v>
      </c>
      <c r="T94" s="150">
        <f>IF('Indicator Data'!AA96="No data","x",IF('Indicator Data'!AA96&gt;T$195,0,IF('Indicator Data'!AA96&lt;T$194,10,(T$195-'Indicator Data'!AA96)/(T$195-T$194)*10)))</f>
        <v>9.8834915254237288</v>
      </c>
      <c r="U94" s="148">
        <f t="shared" si="12"/>
        <v>8.6160823238880226</v>
      </c>
      <c r="V94" s="146">
        <f t="shared" si="13"/>
        <v>7.3989801872755123</v>
      </c>
      <c r="W94" s="68"/>
    </row>
    <row r="95" spans="1:23" s="43" customFormat="1" x14ac:dyDescent="0.2">
      <c r="A95" s="65" t="s">
        <v>379</v>
      </c>
      <c r="B95" s="66" t="s">
        <v>172</v>
      </c>
      <c r="C95" s="150" t="str">
        <f>IF('Indicator Data'!AM97="No data","x",IF('Indicator Data'!AM97&gt;C$195,0,IF('Indicator Data'!AM97&lt;C$194,10,(C$195-'Indicator Data'!AM97)/(C$195-C$194)*10)))</f>
        <v>x</v>
      </c>
      <c r="D95" s="148" t="str">
        <f t="shared" si="7"/>
        <v>x</v>
      </c>
      <c r="E95" s="150">
        <f>IF('Indicator Data'!AO97="No data","x",IF('Indicator Data'!AO97&gt;E$195,0,IF('Indicator Data'!AO97&lt;E$194,10,(E$195-'Indicator Data'!AO97)/(E$195-E$194)*10)))</f>
        <v>4.6999999999999993</v>
      </c>
      <c r="F95" s="150">
        <f>IF('Indicator Data'!AN97="No data","x",IF('Indicator Data'!AN97&gt;F$195,0,IF('Indicator Data'!AN97&lt;F$194,10,(F$195-'Indicator Data'!AN97)/(F$195-F$194)*10)))</f>
        <v>3.2360477447509766</v>
      </c>
      <c r="G95" s="148">
        <f t="shared" si="8"/>
        <v>3.9680238723754879</v>
      </c>
      <c r="H95" s="146">
        <f t="shared" si="9"/>
        <v>3.9680238723754879</v>
      </c>
      <c r="I95" s="150">
        <f>IF('Indicator Data'!AQ97="No data","x",IF('Indicator Data'!AQ97^2&gt;I$195,0,IF('Indicator Data'!AQ97^2&lt;I$194,10,(I$195-'Indicator Data'!AQ97^2)/(I$195-I$194)*10)))</f>
        <v>1.7092249626372135E-2</v>
      </c>
      <c r="J95" s="150" t="str">
        <f>IF(OR('Indicator Data'!AP97=0,'Indicator Data'!AP97="No data"),"x",IF('Indicator Data'!AP97&gt;J$195,0,IF('Indicator Data'!AP97&lt;J$194,10,(J$195-'Indicator Data'!AP97)/(J$195-J$194)*10)))</f>
        <v>x</v>
      </c>
      <c r="K95" s="150">
        <f>IF('Indicator Data'!AR97="No data","x",IF('Indicator Data'!AR97&gt;K$195,0,IF('Indicator Data'!AR97&lt;K$194,10,(K$195-'Indicator Data'!AR97)/(K$195-K$194)*10)))</f>
        <v>5.0999999999999996</v>
      </c>
      <c r="L95" s="150">
        <f>IF('Indicator Data'!AS97="No data","x",IF('Indicator Data'!AS97&gt;L$195,0,IF('Indicator Data'!AS97&lt;L$194,10,(L$195-'Indicator Data'!AS97)/(L$195-L$194)*10)))</f>
        <v>5.6923076923076916</v>
      </c>
      <c r="M95" s="148">
        <f t="shared" si="10"/>
        <v>3.6031333139780215</v>
      </c>
      <c r="N95" s="150">
        <v>2.900272780951906</v>
      </c>
      <c r="O95" s="150">
        <f>IF('Indicator Data'!AU97="No data","x",IF('Indicator Data'!AU97&gt;O$195,0,IF('Indicator Data'!AU97&lt;O$194,10,(O$195-'Indicator Data'!AU97)/(O$195-O$194)*10)))</f>
        <v>0.18888888888888922</v>
      </c>
      <c r="P95" s="150">
        <f>IF('Indicator Data'!AV97="No data","x",IF('Indicator Data'!AV97&gt;P$195,0,IF('Indicator Data'!AV97&lt;P$194,10,(P$195-'Indicator Data'!AV97)/(P$195-P$194)*10)))</f>
        <v>0.3199999999999989</v>
      </c>
      <c r="Q95" s="148">
        <f t="shared" si="11"/>
        <v>1.1363872232802648</v>
      </c>
      <c r="R95" s="150">
        <f>IF('Indicator Data'!W97="No data","x",IF('Indicator Data'!W97&gt;R$195,0,IF('Indicator Data'!W97&lt;R$194,10,(R$195-'Indicator Data'!W97)/(R$195-R$194)*10)))</f>
        <v>2.75</v>
      </c>
      <c r="S95" s="150">
        <f>IF('Indicator Data'!X97="No data","x",IF('Indicator Data'!X97&gt;S$195,10,IF('Indicator Data'!X97&lt;S$194,0,10-(S$195-'Indicator Data'!X97)/(S$195-S$194)*10)))</f>
        <v>0.30903893183415221</v>
      </c>
      <c r="T95" s="150">
        <f>IF('Indicator Data'!AA97="No data","x",IF('Indicator Data'!AA97&gt;T$195,0,IF('Indicator Data'!AA97&lt;T$194,10,(T$195-'Indicator Data'!AA97)/(T$195-T$194)*10)))</f>
        <v>6.1421692881355927</v>
      </c>
      <c r="U95" s="148">
        <f t="shared" si="12"/>
        <v>3.0670694066565818</v>
      </c>
      <c r="V95" s="146">
        <f t="shared" si="13"/>
        <v>2.6021966479716228</v>
      </c>
      <c r="W95" s="68"/>
    </row>
    <row r="96" spans="1:23" s="43" customFormat="1" x14ac:dyDescent="0.2">
      <c r="A96" s="65" t="s">
        <v>174</v>
      </c>
      <c r="B96" s="66" t="s">
        <v>173</v>
      </c>
      <c r="C96" s="150">
        <f>IF('Indicator Data'!AM98="No data","x",IF('Indicator Data'!AM98&gt;C$195,0,IF('Indicator Data'!AM98&lt;C$194,10,(C$195-'Indicator Data'!AM98)/(C$195-C$194)*10)))</f>
        <v>4.625</v>
      </c>
      <c r="D96" s="148">
        <f t="shared" si="7"/>
        <v>4.625</v>
      </c>
      <c r="E96" s="150">
        <f>IF('Indicator Data'!AO98="No data","x",IF('Indicator Data'!AO98&gt;E$195,0,IF('Indicator Data'!AO98&lt;E$194,10,(E$195-'Indicator Data'!AO98)/(E$195-E$194)*10)))</f>
        <v>7.1999999999999993</v>
      </c>
      <c r="F96" s="150">
        <f>IF('Indicator Data'!AN98="No data","x",IF('Indicator Data'!AN98&gt;F$195,0,IF('Indicator Data'!AN98&lt;F$194,10,(F$195-'Indicator Data'!AN98)/(F$195-F$194)*10)))</f>
        <v>5.7826544642448425</v>
      </c>
      <c r="G96" s="148">
        <f t="shared" si="8"/>
        <v>6.4913272321224209</v>
      </c>
      <c r="H96" s="146">
        <f t="shared" si="9"/>
        <v>5.5581636160612105</v>
      </c>
      <c r="I96" s="150">
        <f>IF('Indicator Data'!AQ98="No data","x",IF('Indicator Data'!AQ98^2&gt;I$195,0,IF('Indicator Data'!AQ98^2&lt;I$194,10,(I$195-'Indicator Data'!AQ98^2)/(I$195-I$194)*10)))</f>
        <v>7.2166146452482414</v>
      </c>
      <c r="J96" s="150">
        <f>IF(OR('Indicator Data'!AP98=0,'Indicator Data'!AP98="No data"),"x",IF('Indicator Data'!AP98&gt;J$195,0,IF('Indicator Data'!AP98&lt;J$194,10,(J$195-'Indicator Data'!AP98)/(J$195-J$194)*10)))</f>
        <v>9.999999999999433E-3</v>
      </c>
      <c r="K96" s="150">
        <f>IF('Indicator Data'!AR98="No data","x",IF('Indicator Data'!AR98&gt;K$195,0,IF('Indicator Data'!AR98&lt;K$194,10,(K$195-'Indicator Data'!AR98)/(K$195-K$194)*10)))</f>
        <v>5.3000000000000007</v>
      </c>
      <c r="L96" s="150">
        <f>IF('Indicator Data'!AS98="No data","x",IF('Indicator Data'!AS98&gt;L$195,0,IF('Indicator Data'!AS98&lt;L$194,10,(L$195-'Indicator Data'!AS98)/(L$195-L$194)*10)))</f>
        <v>6.1538461538461542</v>
      </c>
      <c r="M96" s="148">
        <f t="shared" si="10"/>
        <v>4.6701151997735986</v>
      </c>
      <c r="N96" s="150">
        <v>5.5704697986577179</v>
      </c>
      <c r="O96" s="150">
        <f>IF('Indicator Data'!AU98="No data","x",IF('Indicator Data'!AU98&gt;O$195,0,IF('Indicator Data'!AU98&lt;O$194,10,(O$195-'Indicator Data'!AU98)/(O$195-O$194)*10)))</f>
        <v>2.3777777777777782</v>
      </c>
      <c r="P96" s="150">
        <f>IF('Indicator Data'!AV98="No data","x",IF('Indicator Data'!AV98&gt;P$195,0,IF('Indicator Data'!AV98&lt;P$194,10,(P$195-'Indicator Data'!AV98)/(P$195-P$194)*10)))</f>
        <v>0</v>
      </c>
      <c r="Q96" s="148">
        <f t="shared" si="11"/>
        <v>2.6494158588118322</v>
      </c>
      <c r="R96" s="150">
        <f>IF('Indicator Data'!W98="No data","x",IF('Indicator Data'!W98&gt;R$195,0,IF('Indicator Data'!W98&lt;R$194,10,(R$195-'Indicator Data'!W98)/(R$195-R$194)*10)))</f>
        <v>1.1500000000000004</v>
      </c>
      <c r="S96" s="150">
        <f>IF('Indicator Data'!X98="No data","x",IF('Indicator Data'!X98&gt;S$195,10,IF('Indicator Data'!X98&lt;S$194,0,10-(S$195-'Indicator Data'!X98)/(S$195-S$194)*10)))</f>
        <v>1.0757541813070972</v>
      </c>
      <c r="T96" s="150">
        <f>IF('Indicator Data'!AA98="No data","x",IF('Indicator Data'!AA98&gt;T$195,0,IF('Indicator Data'!AA98&lt;T$194,10,(T$195-'Indicator Data'!AA98)/(T$195-T$194)*10)))</f>
        <v>6.7266779661016942</v>
      </c>
      <c r="U96" s="148">
        <f t="shared" si="12"/>
        <v>2.9841440491362641</v>
      </c>
      <c r="V96" s="146">
        <f t="shared" si="13"/>
        <v>3.4345583692405648</v>
      </c>
      <c r="W96" s="68"/>
    </row>
    <row r="97" spans="1:23" s="43" customFormat="1" x14ac:dyDescent="0.2">
      <c r="A97" s="65" t="s">
        <v>176</v>
      </c>
      <c r="B97" s="66" t="s">
        <v>175</v>
      </c>
      <c r="C97" s="150">
        <f>IF('Indicator Data'!AM99="No data","x",IF('Indicator Data'!AM99&gt;C$195,0,IF('Indicator Data'!AM99&lt;C$194,10,(C$195-'Indicator Data'!AM99)/(C$195-C$194)*10)))</f>
        <v>7.875</v>
      </c>
      <c r="D97" s="148">
        <f t="shared" si="7"/>
        <v>7.875</v>
      </c>
      <c r="E97" s="150">
        <f>IF('Indicator Data'!AO99="No data","x",IF('Indicator Data'!AO99&gt;E$195,0,IF('Indicator Data'!AO99&lt;E$194,10,(E$195-'Indicator Data'!AO99)/(E$195-E$194)*10)))</f>
        <v>5.0999999999999996</v>
      </c>
      <c r="F97" s="150">
        <f>IF('Indicator Data'!AN99="No data","x",IF('Indicator Data'!AN99&gt;F$195,0,IF('Indicator Data'!AN99&lt;F$194,10,(F$195-'Indicator Data'!AN99)/(F$195-F$194)*10)))</f>
        <v>5.7636843323707581</v>
      </c>
      <c r="G97" s="148">
        <f t="shared" si="8"/>
        <v>5.4318421661853789</v>
      </c>
      <c r="H97" s="146">
        <f t="shared" si="9"/>
        <v>6.6534210830926899</v>
      </c>
      <c r="I97" s="150">
        <f>IF('Indicator Data'!AQ99="No data","x",IF('Indicator Data'!AQ99^2&gt;I$195,0,IF('Indicator Data'!AQ99^2&lt;I$194,10,(I$195-'Indicator Data'!AQ99^2)/(I$195-I$194)*10)))</f>
        <v>7.6179840949308799</v>
      </c>
      <c r="J97" s="150">
        <f>IF(OR('Indicator Data'!AP99=0,'Indicator Data'!AP99="No data"),"x",IF('Indicator Data'!AP99&gt;J$195,0,IF('Indicator Data'!AP99&lt;J$194,10,(J$195-'Indicator Data'!AP99)/(J$195-J$194)*10)))</f>
        <v>8.2999999999999989</v>
      </c>
      <c r="K97" s="150">
        <f>IF('Indicator Data'!AR99="No data","x",IF('Indicator Data'!AR99&gt;K$195,0,IF('Indicator Data'!AR99&lt;K$194,10,(K$195-'Indicator Data'!AR99)/(K$195-K$194)*10)))</f>
        <v>9.8000000000000007</v>
      </c>
      <c r="L97" s="150">
        <f>IF('Indicator Data'!AS99="No data","x",IF('Indicator Data'!AS99&gt;L$195,0,IF('Indicator Data'!AS99&lt;L$194,10,(L$195-'Indicator Data'!AS99)/(L$195-L$194)*10)))</f>
        <v>8.1025641025641022</v>
      </c>
      <c r="M97" s="148">
        <f t="shared" si="10"/>
        <v>8.4551370493737465</v>
      </c>
      <c r="N97" s="150">
        <v>8.7248321946308707</v>
      </c>
      <c r="O97" s="150">
        <f>IF('Indicator Data'!AU99="No data","x",IF('Indicator Data'!AU99&gt;O$195,0,IF('Indicator Data'!AU99&lt;O$194,10,(O$195-'Indicator Data'!AU99)/(O$195-O$194)*10)))</f>
        <v>7.8222222222222229</v>
      </c>
      <c r="P97" s="150">
        <f>IF('Indicator Data'!AV99="No data","x",IF('Indicator Data'!AV99&gt;P$195,0,IF('Indicator Data'!AV99&lt;P$194,10,(P$195-'Indicator Data'!AV99)/(P$195-P$194)*10)))</f>
        <v>3.7400000000000007</v>
      </c>
      <c r="Q97" s="148">
        <f t="shared" si="11"/>
        <v>6.7623514722843652</v>
      </c>
      <c r="R97" s="150" t="str">
        <f>IF('Indicator Data'!W99="No data","x",IF('Indicator Data'!W99&gt;R$195,0,IF('Indicator Data'!W99&lt;R$194,10,(R$195-'Indicator Data'!W99)/(R$195-R$194)*10)))</f>
        <v>x</v>
      </c>
      <c r="S97" s="150">
        <f>IF('Indicator Data'!X99="No data","x",IF('Indicator Data'!X99&gt;S$195,10,IF('Indicator Data'!X99&lt;S$194,0,10-(S$195-'Indicator Data'!X99)/(S$195-S$194)*10)))</f>
        <v>7.951229796205201</v>
      </c>
      <c r="T97" s="150">
        <f>IF('Indicator Data'!AA99="No data","x",IF('Indicator Data'!AA99&gt;T$195,0,IF('Indicator Data'!AA99&lt;T$194,10,(T$195-'Indicator Data'!AA99)/(T$195-T$194)*10)))</f>
        <v>9.400745762711864</v>
      </c>
      <c r="U97" s="148">
        <f t="shared" si="12"/>
        <v>8.6759877794585325</v>
      </c>
      <c r="V97" s="146">
        <f t="shared" si="13"/>
        <v>7.9644921003722144</v>
      </c>
      <c r="W97" s="68"/>
    </row>
    <row r="98" spans="1:23" s="43" customFormat="1" x14ac:dyDescent="0.2">
      <c r="A98" s="65" t="s">
        <v>178</v>
      </c>
      <c r="B98" s="66" t="s">
        <v>177</v>
      </c>
      <c r="C98" s="150" t="str">
        <f>IF('Indicator Data'!AM100="No data","x",IF('Indicator Data'!AM100&gt;C$195,0,IF('Indicator Data'!AM100&lt;C$194,10,(C$195-'Indicator Data'!AM100)/(C$195-C$194)*10)))</f>
        <v>x</v>
      </c>
      <c r="D98" s="148" t="str">
        <f t="shared" si="7"/>
        <v>x</v>
      </c>
      <c r="E98" s="150">
        <f>IF('Indicator Data'!AO100="No data","x",IF('Indicator Data'!AO100&gt;E$195,0,IF('Indicator Data'!AO100&lt;E$194,10,(E$195-'Indicator Data'!AO100)/(E$195-E$194)*10)))</f>
        <v>6.2</v>
      </c>
      <c r="F98" s="150">
        <f>IF('Indicator Data'!AN100="No data","x",IF('Indicator Data'!AN100&gt;F$195,0,IF('Indicator Data'!AN100&lt;F$194,10,(F$195-'Indicator Data'!AN100)/(F$195-F$194)*10)))</f>
        <v>7.6668956279754639</v>
      </c>
      <c r="G98" s="148">
        <f t="shared" si="8"/>
        <v>6.9334478139877316</v>
      </c>
      <c r="H98" s="146">
        <f t="shared" si="9"/>
        <v>6.9334478139877316</v>
      </c>
      <c r="I98" s="150">
        <f>IF('Indicator Data'!AQ100="No data","x",IF('Indicator Data'!AQ100^2&gt;I$195,0,IF('Indicator Data'!AQ100^2&lt;I$194,10,(I$195-'Indicator Data'!AQ100^2)/(I$195-I$194)*10)))</f>
        <v>9.8058088248105495</v>
      </c>
      <c r="J98" s="150" t="str">
        <f>IF(OR('Indicator Data'!AP100=0,'Indicator Data'!AP100="No data"),"x",IF('Indicator Data'!AP100&gt;J$195,0,IF('Indicator Data'!AP100&lt;J$194,10,(J$195-'Indicator Data'!AP100)/(J$195-J$194)*10)))</f>
        <v>x</v>
      </c>
      <c r="K98" s="150">
        <f>IF('Indicator Data'!AR100="No data","x",IF('Indicator Data'!AR100&gt;K$195,0,IF('Indicator Data'!AR100&lt;K$194,10,(K$195-'Indicator Data'!AR100)/(K$195-K$194)*10)))</f>
        <v>9.6</v>
      </c>
      <c r="L98" s="150">
        <f>IF('Indicator Data'!AS100="No data","x",IF('Indicator Data'!AS100&gt;L$195,0,IF('Indicator Data'!AS100&lt;L$194,10,(L$195-'Indicator Data'!AS100)/(L$195-L$194)*10)))</f>
        <v>7.948717948717948</v>
      </c>
      <c r="M98" s="148">
        <f t="shared" si="10"/>
        <v>9.1181755911761666</v>
      </c>
      <c r="N98" s="150">
        <v>9.3959731442953025</v>
      </c>
      <c r="O98" s="150">
        <f>IF('Indicator Data'!AU100="No data","x",IF('Indicator Data'!AU100&gt;O$195,0,IF('Indicator Data'!AU100&lt;O$194,10,(O$195-'Indicator Data'!AU100)/(O$195-O$194)*10)))</f>
        <v>9.2444444444444454</v>
      </c>
      <c r="P98" s="150">
        <f>IF('Indicator Data'!AV100="No data","x",IF('Indicator Data'!AV100&gt;P$195,0,IF('Indicator Data'!AV100&lt;P$194,10,(P$195-'Indicator Data'!AV100)/(P$195-P$194)*10)))</f>
        <v>5.080000000000001</v>
      </c>
      <c r="Q98" s="148">
        <f t="shared" si="11"/>
        <v>7.9068058629132496</v>
      </c>
      <c r="R98" s="150" t="str">
        <f>IF('Indicator Data'!W100="No data","x",IF('Indicator Data'!W100&gt;R$195,0,IF('Indicator Data'!W100&lt;R$194,10,(R$195-'Indicator Data'!W100)/(R$195-R$194)*10)))</f>
        <v>x</v>
      </c>
      <c r="S98" s="150">
        <f>IF('Indicator Data'!X100="No data","x",IF('Indicator Data'!X100&gt;S$195,10,IF('Indicator Data'!X100&lt;S$194,0,10-(S$195-'Indicator Data'!X100)/(S$195-S$194)*10)))</f>
        <v>9.2598833450456777</v>
      </c>
      <c r="T98" s="150">
        <f>IF('Indicator Data'!AA100="No data","x",IF('Indicator Data'!AA100&gt;T$195,0,IF('Indicator Data'!AA100&lt;T$194,10,(T$195-'Indicator Data'!AA100)/(T$195-T$194)*10)))</f>
        <v>9.824915254237288</v>
      </c>
      <c r="U98" s="148">
        <f t="shared" si="12"/>
        <v>9.5423992996414828</v>
      </c>
      <c r="V98" s="146">
        <f t="shared" si="13"/>
        <v>8.8557935845769666</v>
      </c>
      <c r="W98" s="68"/>
    </row>
    <row r="99" spans="1:23" s="43" customFormat="1" x14ac:dyDescent="0.2">
      <c r="A99" s="65" t="s">
        <v>180</v>
      </c>
      <c r="B99" s="66" t="s">
        <v>179</v>
      </c>
      <c r="C99" s="150" t="str">
        <f>IF('Indicator Data'!AM101="No data","x",IF('Indicator Data'!AM101&gt;C$195,0,IF('Indicator Data'!AM101&lt;C$194,10,(C$195-'Indicator Data'!AM101)/(C$195-C$194)*10)))</f>
        <v>x</v>
      </c>
      <c r="D99" s="148" t="str">
        <f t="shared" si="7"/>
        <v>x</v>
      </c>
      <c r="E99" s="150">
        <f>IF('Indicator Data'!AO101="No data","x",IF('Indicator Data'!AO101&gt;E$195,0,IF('Indicator Data'!AO101&lt;E$194,10,(E$195-'Indicator Data'!AO101)/(E$195-E$194)*10)))</f>
        <v>8.5</v>
      </c>
      <c r="F99" s="150">
        <f>IF('Indicator Data'!AN101="No data","x",IF('Indicator Data'!AN101&gt;F$195,0,IF('Indicator Data'!AN101&lt;F$194,10,(F$195-'Indicator Data'!AN101)/(F$195-F$194)*10)))</f>
        <v>7.9954071044921875</v>
      </c>
      <c r="G99" s="148">
        <f t="shared" si="8"/>
        <v>8.2477035522460937</v>
      </c>
      <c r="H99" s="146">
        <f t="shared" si="9"/>
        <v>8.2477035522460937</v>
      </c>
      <c r="I99" s="150" t="str">
        <f>IF('Indicator Data'!AQ101="No data","x",IF('Indicator Data'!AQ101^2&gt;I$195,0,IF('Indicator Data'!AQ101^2&lt;I$194,10,(I$195-'Indicator Data'!AQ101^2)/(I$195-I$194)*10)))</f>
        <v>x</v>
      </c>
      <c r="J99" s="150">
        <f>IF(OR('Indicator Data'!AP101=0,'Indicator Data'!AP101="No data"),"x",IF('Indicator Data'!AP101&gt;J$195,0,IF('Indicator Data'!AP101&lt;J$194,10,(J$195-'Indicator Data'!AP101)/(J$195-J$194)*10)))</f>
        <v>2.0000000000000281E-2</v>
      </c>
      <c r="K99" s="150" t="str">
        <f>IF('Indicator Data'!AR101="No data","x",IF('Indicator Data'!AR101&gt;K$195,0,IF('Indicator Data'!AR101&lt;K$194,10,(K$195-'Indicator Data'!AR101)/(K$195-K$194)*10)))</f>
        <v>x</v>
      </c>
      <c r="L99" s="150" t="str">
        <f>IF('Indicator Data'!AS101="No data","x",IF('Indicator Data'!AS101&gt;L$195,0,IF('Indicator Data'!AS101&lt;L$194,10,(L$195-'Indicator Data'!AS101)/(L$195-L$194)*10)))</f>
        <v>x</v>
      </c>
      <c r="M99" s="148">
        <f t="shared" si="10"/>
        <v>2.0000000000000281E-2</v>
      </c>
      <c r="N99" s="150">
        <v>9.7315436194630873</v>
      </c>
      <c r="O99" s="150">
        <f>IF('Indicator Data'!AU101="No data","x",IF('Indicator Data'!AU101&gt;O$195,0,IF('Indicator Data'!AU101&lt;O$194,10,(O$195-'Indicator Data'!AU101)/(O$195-O$194)*10)))</f>
        <v>0.37777777777777843</v>
      </c>
      <c r="P99" s="150">
        <f>IF('Indicator Data'!AV101="No data","x",IF('Indicator Data'!AV101&gt;P$195,0,IF('Indicator Data'!AV101&lt;P$194,10,(P$195-'Indicator Data'!AV101)/(P$195-P$194)*10)))</f>
        <v>9.120000000000001</v>
      </c>
      <c r="Q99" s="148">
        <f t="shared" si="11"/>
        <v>6.4097737990802885</v>
      </c>
      <c r="R99" s="150">
        <f>IF('Indicator Data'!W101="No data","x",IF('Indicator Data'!W101&gt;R$195,0,IF('Indicator Data'!W101&lt;R$194,10,(R$195-'Indicator Data'!W101)/(R$195-R$194)*10)))</f>
        <v>5.25</v>
      </c>
      <c r="S99" s="150">
        <f>IF('Indicator Data'!X101="No data","x",IF('Indicator Data'!X101&gt;S$195,10,IF('Indicator Data'!X101&lt;S$194,0,10-(S$195-'Indicator Data'!X101)/(S$195-S$194)*10)))</f>
        <v>1.5979752635277578</v>
      </c>
      <c r="T99" s="150">
        <f>IF('Indicator Data'!AA101="No data","x",IF('Indicator Data'!AA101&gt;T$195,0,IF('Indicator Data'!AA101&lt;T$194,10,(T$195-'Indicator Data'!AA101)/(T$195-T$194)*10)))</f>
        <v>8.6811186101694915</v>
      </c>
      <c r="U99" s="148">
        <f t="shared" si="12"/>
        <v>5.1763646245657498</v>
      </c>
      <c r="V99" s="146">
        <f t="shared" si="13"/>
        <v>3.8687128078820128</v>
      </c>
      <c r="W99" s="68"/>
    </row>
    <row r="100" spans="1:23" s="43" customFormat="1" x14ac:dyDescent="0.2">
      <c r="A100" s="65" t="s">
        <v>182</v>
      </c>
      <c r="B100" s="66" t="s">
        <v>181</v>
      </c>
      <c r="C100" s="150" t="str">
        <f>IF('Indicator Data'!AM102="No data","x",IF('Indicator Data'!AM102&gt;C$195,0,IF('Indicator Data'!AM102&lt;C$194,10,(C$195-'Indicator Data'!AM102)/(C$195-C$194)*10)))</f>
        <v>x</v>
      </c>
      <c r="D100" s="148" t="str">
        <f t="shared" si="7"/>
        <v>x</v>
      </c>
      <c r="E100" s="150" t="str">
        <f>IF('Indicator Data'!AO102="No data","x",IF('Indicator Data'!AO102&gt;E$195,0,IF('Indicator Data'!AO102&lt;E$194,10,(E$195-'Indicator Data'!AO102)/(E$195-E$194)*10)))</f>
        <v>x</v>
      </c>
      <c r="F100" s="150">
        <f>IF('Indicator Data'!AN102="No data","x",IF('Indicator Data'!AN102&gt;F$195,0,IF('Indicator Data'!AN102&lt;F$194,10,(F$195-'Indicator Data'!AN102)/(F$195-F$194)*10)))</f>
        <v>1.5343093872070313</v>
      </c>
      <c r="G100" s="148">
        <f t="shared" si="8"/>
        <v>1.5343093872070313</v>
      </c>
      <c r="H100" s="146">
        <f t="shared" si="9"/>
        <v>1.5343093872070313</v>
      </c>
      <c r="I100" s="150" t="str">
        <f>IF('Indicator Data'!AQ102="No data","x",IF('Indicator Data'!AQ102^2&gt;I$195,0,IF('Indicator Data'!AQ102^2&lt;I$194,10,(I$195-'Indicator Data'!AQ102^2)/(I$195-I$194)*10)))</f>
        <v>x</v>
      </c>
      <c r="J100" s="150" t="str">
        <f>IF(OR('Indicator Data'!AP102=0,'Indicator Data'!AP102="No data"),"x",IF('Indicator Data'!AP102&gt;J$195,0,IF('Indicator Data'!AP102&lt;J$194,10,(J$195-'Indicator Data'!AP102)/(J$195-J$194)*10)))</f>
        <v>x</v>
      </c>
      <c r="K100" s="150" t="str">
        <f>IF('Indicator Data'!AR102="No data","x",IF('Indicator Data'!AR102&gt;K$195,0,IF('Indicator Data'!AR102&lt;K$194,10,(K$195-'Indicator Data'!AR102)/(K$195-K$194)*10)))</f>
        <v>x</v>
      </c>
      <c r="L100" s="150" t="str">
        <f>IF('Indicator Data'!AS102="No data","x",IF('Indicator Data'!AS102&gt;L$195,0,IF('Indicator Data'!AS102&lt;L$194,10,(L$195-'Indicator Data'!AS102)/(L$195-L$194)*10)))</f>
        <v>x</v>
      </c>
      <c r="M100" s="148" t="str">
        <f t="shared" si="10"/>
        <v>x</v>
      </c>
      <c r="N100" s="150" t="s">
        <v>893</v>
      </c>
      <c r="O100" s="150" t="str">
        <f>IF('Indicator Data'!AU102="No data","x",IF('Indicator Data'!AU102&gt;O$195,0,IF('Indicator Data'!AU102&lt;O$194,10,(O$195-'Indicator Data'!AU102)/(O$195-O$194)*10)))</f>
        <v>x</v>
      </c>
      <c r="P100" s="150" t="str">
        <f>IF('Indicator Data'!AV102="No data","x",IF('Indicator Data'!AV102&gt;P$195,0,IF('Indicator Data'!AV102&lt;P$194,10,(P$195-'Indicator Data'!AV102)/(P$195-P$194)*10)))</f>
        <v>x</v>
      </c>
      <c r="Q100" s="148" t="str">
        <f t="shared" si="11"/>
        <v>x</v>
      </c>
      <c r="R100" s="150" t="str">
        <f>IF('Indicator Data'!W102="No data","x",IF('Indicator Data'!W102&gt;R$195,0,IF('Indicator Data'!W102&lt;R$194,10,(R$195-'Indicator Data'!W102)/(R$195-R$194)*10)))</f>
        <v>x</v>
      </c>
      <c r="S100" s="150" t="str">
        <f>IF('Indicator Data'!X102="No data","x",IF('Indicator Data'!X102&gt;S$195,10,IF('Indicator Data'!X102&lt;S$194,0,10-(S$195-'Indicator Data'!X102)/(S$195-S$194)*10)))</f>
        <v>x</v>
      </c>
      <c r="T100" s="150" t="str">
        <f>IF('Indicator Data'!AA102="No data","x",IF('Indicator Data'!AA102&gt;T$195,0,IF('Indicator Data'!AA102&lt;T$194,10,(T$195-'Indicator Data'!AA102)/(T$195-T$194)*10)))</f>
        <v>x</v>
      </c>
      <c r="U100" s="148" t="str">
        <f t="shared" si="12"/>
        <v>x</v>
      </c>
      <c r="V100" s="146" t="e">
        <f>AVERAGE(Q100,M100,U100)</f>
        <v>#DIV/0!</v>
      </c>
      <c r="W100" s="68"/>
    </row>
    <row r="101" spans="1:23" s="43" customFormat="1" x14ac:dyDescent="0.2">
      <c r="A101" s="65" t="s">
        <v>184</v>
      </c>
      <c r="B101" s="66" t="s">
        <v>183</v>
      </c>
      <c r="C101" s="150" t="str">
        <f>IF('Indicator Data'!AM103="No data","x",IF('Indicator Data'!AM103&gt;C$195,0,IF('Indicator Data'!AM103&lt;C$194,10,(C$195-'Indicator Data'!AM103)/(C$195-C$194)*10)))</f>
        <v>x</v>
      </c>
      <c r="D101" s="148" t="str">
        <f t="shared" si="7"/>
        <v>x</v>
      </c>
      <c r="E101" s="150">
        <f>IF('Indicator Data'!AO103="No data","x",IF('Indicator Data'!AO103&gt;E$195,0,IF('Indicator Data'!AO103&lt;E$194,10,(E$195-'Indicator Data'!AO103)/(E$195-E$194)*10)))</f>
        <v>4.3</v>
      </c>
      <c r="F101" s="150">
        <f>IF('Indicator Data'!AN103="No data","x",IF('Indicator Data'!AN103&gt;F$195,0,IF('Indicator Data'!AN103&lt;F$194,10,(F$195-'Indicator Data'!AN103)/(F$195-F$194)*10)))</f>
        <v>3.3512876033782959</v>
      </c>
      <c r="G101" s="148">
        <f t="shared" si="8"/>
        <v>3.8256438016891479</v>
      </c>
      <c r="H101" s="146">
        <f t="shared" si="9"/>
        <v>3.8256438016891479</v>
      </c>
      <c r="I101" s="150">
        <f>IF('Indicator Data'!AQ103="No data","x",IF('Indicator Data'!AQ103^2&gt;I$195,0,IF('Indicator Data'!AQ103^2&lt;I$194,10,(I$195-'Indicator Data'!AQ103^2)/(I$195-I$194)*10)))</f>
        <v>4.0702898860551645E-2</v>
      </c>
      <c r="J101" s="150" t="str">
        <f>IF(OR('Indicator Data'!AP103=0,'Indicator Data'!AP103="No data"),"x",IF('Indicator Data'!AP103&gt;J$195,0,IF('Indicator Data'!AP103&lt;J$194,10,(J$195-'Indicator Data'!AP103)/(J$195-J$194)*10)))</f>
        <v>x</v>
      </c>
      <c r="K101" s="150">
        <f>IF('Indicator Data'!AR103="No data","x",IF('Indicator Data'!AR103&gt;K$195,0,IF('Indicator Data'!AR103&lt;K$194,10,(K$195-'Indicator Data'!AR103)/(K$195-K$194)*10)))</f>
        <v>5.8</v>
      </c>
      <c r="L101" s="150">
        <f>IF('Indicator Data'!AS103="No data","x",IF('Indicator Data'!AS103&gt;L$195,0,IF('Indicator Data'!AS103&lt;L$194,10,(L$195-'Indicator Data'!AS103)/(L$195-L$194)*10)))</f>
        <v>5.7948717948717956</v>
      </c>
      <c r="M101" s="148">
        <f t="shared" si="10"/>
        <v>3.8785248979107827</v>
      </c>
      <c r="N101" s="150">
        <v>1.6258466345313836</v>
      </c>
      <c r="O101" s="150">
        <f>IF('Indicator Data'!AU103="No data","x",IF('Indicator Data'!AU103&gt;O$195,0,IF('Indicator Data'!AU103&lt;O$194,10,(O$195-'Indicator Data'!AU103)/(O$195-O$194)*10)))</f>
        <v>0.63333333333333364</v>
      </c>
      <c r="P101" s="150">
        <f>IF('Indicator Data'!AV103="No data","x",IF('Indicator Data'!AV103&gt;P$195,0,IF('Indicator Data'!AV103&lt;P$194,10,(P$195-'Indicator Data'!AV103)/(P$195-P$194)*10)))</f>
        <v>0.81999999999999895</v>
      </c>
      <c r="Q101" s="148">
        <f t="shared" si="11"/>
        <v>1.026393322621572</v>
      </c>
      <c r="R101" s="150">
        <f>IF('Indicator Data'!W103="No data","x",IF('Indicator Data'!W103&gt;R$195,0,IF('Indicator Data'!W103&lt;R$194,10,(R$195-'Indicator Data'!W103)/(R$195-R$194)*10)))</f>
        <v>0.90000000000000036</v>
      </c>
      <c r="S101" s="150">
        <f>IF('Indicator Data'!X103="No data","x",IF('Indicator Data'!X103&gt;S$195,10,IF('Indicator Data'!X103&lt;S$194,0,10-(S$195-'Indicator Data'!X103)/(S$195-S$194)*10)))</f>
        <v>0.34836683063949359</v>
      </c>
      <c r="T101" s="150">
        <f>IF('Indicator Data'!AA103="No data","x",IF('Indicator Data'!AA103&gt;T$195,0,IF('Indicator Data'!AA103&lt;T$194,10,(T$195-'Indicator Data'!AA103)/(T$195-T$194)*10)))</f>
        <v>5.3346778983050847</v>
      </c>
      <c r="U101" s="148">
        <f t="shared" si="12"/>
        <v>2.1943482429815262</v>
      </c>
      <c r="V101" s="146">
        <f t="shared" si="13"/>
        <v>2.3664221545046269</v>
      </c>
      <c r="W101" s="68"/>
    </row>
    <row r="102" spans="1:23" s="43" customFormat="1" x14ac:dyDescent="0.2">
      <c r="A102" s="65" t="s">
        <v>186</v>
      </c>
      <c r="B102" s="66" t="s">
        <v>185</v>
      </c>
      <c r="C102" s="150" t="str">
        <f>IF('Indicator Data'!AM104="No data","x",IF('Indicator Data'!AM104&gt;C$195,0,IF('Indicator Data'!AM104&lt;C$194,10,(C$195-'Indicator Data'!AM104)/(C$195-C$194)*10)))</f>
        <v>x</v>
      </c>
      <c r="D102" s="148" t="str">
        <f t="shared" si="7"/>
        <v>x</v>
      </c>
      <c r="E102" s="150">
        <f>IF('Indicator Data'!AO104="No data","x",IF('Indicator Data'!AO104&gt;E$195,0,IF('Indicator Data'!AO104&lt;E$194,10,(E$195-'Indicator Data'!AO104)/(E$195-E$194)*10)))</f>
        <v>2</v>
      </c>
      <c r="F102" s="150">
        <f>IF('Indicator Data'!AN104="No data","x",IF('Indicator Data'!AN104&gt;F$195,0,IF('Indicator Data'!AN104&lt;F$194,10,(F$195-'Indicator Data'!AN104)/(F$195-F$194)*10)))</f>
        <v>1.7688930034637451</v>
      </c>
      <c r="G102" s="148">
        <f t="shared" si="8"/>
        <v>1.8844465017318726</v>
      </c>
      <c r="H102" s="146">
        <f t="shared" si="9"/>
        <v>1.8844465017318726</v>
      </c>
      <c r="I102" s="150" t="str">
        <f>IF('Indicator Data'!AQ104="No data","x",IF('Indicator Data'!AQ104^2&gt;I$195,0,IF('Indicator Data'!AQ104^2&lt;I$194,10,(I$195-'Indicator Data'!AQ104^2)/(I$195-I$194)*10)))</f>
        <v>x</v>
      </c>
      <c r="J102" s="150" t="str">
        <f>IF(OR('Indicator Data'!AP104=0,'Indicator Data'!AP104="No data"),"x",IF('Indicator Data'!AP104&gt;J$195,0,IF('Indicator Data'!AP104&lt;J$194,10,(J$195-'Indicator Data'!AP104)/(J$195-J$194)*10)))</f>
        <v>x</v>
      </c>
      <c r="K102" s="150">
        <f>IF('Indicator Data'!AR104="No data","x",IF('Indicator Data'!AR104&gt;K$195,0,IF('Indicator Data'!AR104&lt;K$194,10,(K$195-'Indicator Data'!AR104)/(K$195-K$194)*10)))</f>
        <v>3.4000000000000004</v>
      </c>
      <c r="L102" s="150">
        <f>IF('Indicator Data'!AS104="No data","x",IF('Indicator Data'!AS104&gt;L$195,0,IF('Indicator Data'!AS104&lt;L$194,10,(L$195-'Indicator Data'!AS104)/(L$195-L$194)*10)))</f>
        <v>5.8974358974358978</v>
      </c>
      <c r="M102" s="148">
        <f t="shared" si="10"/>
        <v>4.6487179487179491</v>
      </c>
      <c r="N102" s="150">
        <v>2.6042341478583086</v>
      </c>
      <c r="O102" s="150">
        <f>IF('Indicator Data'!AU104="No data","x",IF('Indicator Data'!AU104&gt;O$195,0,IF('Indicator Data'!AU104&lt;O$194,10,(O$195-'Indicator Data'!AU104)/(O$195-O$194)*10)))</f>
        <v>0</v>
      </c>
      <c r="P102" s="150">
        <f>IF('Indicator Data'!AV104="No data","x",IF('Indicator Data'!AV104&gt;P$195,0,IF('Indicator Data'!AV104&lt;P$194,10,(P$195-'Indicator Data'!AV104)/(P$195-P$194)*10)))</f>
        <v>0</v>
      </c>
      <c r="Q102" s="148">
        <f t="shared" si="11"/>
        <v>0.86807804928610288</v>
      </c>
      <c r="R102" s="150">
        <f>IF('Indicator Data'!W104="No data","x",IF('Indicator Data'!W104&gt;R$195,0,IF('Indicator Data'!W104&lt;R$194,10,(R$195-'Indicator Data'!W104)/(R$195-R$194)*10)))</f>
        <v>3.05</v>
      </c>
      <c r="S102" s="150">
        <f>IF('Indicator Data'!X104="No data","x",IF('Indicator Data'!X104&gt;S$195,10,IF('Indicator Data'!X104&lt;S$194,0,10-(S$195-'Indicator Data'!X104)/(S$195-S$194)*10)))</f>
        <v>1.0398730850316245</v>
      </c>
      <c r="T102" s="150">
        <f>IF('Indicator Data'!AA104="No data","x",IF('Indicator Data'!AA104&gt;T$195,0,IF('Indicator Data'!AA104&lt;T$194,10,(T$195-'Indicator Data'!AA104)/(T$195-T$194)*10)))</f>
        <v>0</v>
      </c>
      <c r="U102" s="148">
        <f t="shared" si="12"/>
        <v>1.3632910283438748</v>
      </c>
      <c r="V102" s="146">
        <f t="shared" si="13"/>
        <v>2.2933623421159757</v>
      </c>
      <c r="W102" s="68"/>
    </row>
    <row r="103" spans="1:23" s="43" customFormat="1" x14ac:dyDescent="0.2">
      <c r="A103" s="65" t="s">
        <v>880</v>
      </c>
      <c r="B103" s="66" t="s">
        <v>187</v>
      </c>
      <c r="C103" s="150">
        <f>IF('Indicator Data'!AM105="No data","x",IF('Indicator Data'!AM105&gt;C$195,0,IF('Indicator Data'!AM105&lt;C$194,10,(C$195-'Indicator Data'!AM105)/(C$195-C$194)*10)))</f>
        <v>4.166666666666675</v>
      </c>
      <c r="D103" s="148">
        <f t="shared" si="7"/>
        <v>4.166666666666675</v>
      </c>
      <c r="E103" s="150">
        <f>IF('Indicator Data'!AO105="No data","x",IF('Indicator Data'!AO105&gt;E$195,0,IF('Indicator Data'!AO105&lt;E$194,10,(E$195-'Indicator Data'!AO105)/(E$195-E$194)*10)))</f>
        <v>5.6000000000000005</v>
      </c>
      <c r="F103" s="150">
        <f>IF('Indicator Data'!AN105="No data","x",IF('Indicator Data'!AN105&gt;F$195,0,IF('Indicator Data'!AN105&lt;F$194,10,(F$195-'Indicator Data'!AN105)/(F$195-F$194)*10)))</f>
        <v>5.123017206788063</v>
      </c>
      <c r="G103" s="148">
        <f t="shared" si="8"/>
        <v>5.3615086033940322</v>
      </c>
      <c r="H103" s="146">
        <f t="shared" si="9"/>
        <v>4.7640876350303536</v>
      </c>
      <c r="I103" s="150">
        <f>IF('Indicator Data'!AQ105="No data","x",IF('Indicator Data'!AQ105^2&gt;I$195,0,IF('Indicator Data'!AQ105^2&lt;I$194,10,(I$195-'Indicator Data'!AQ105^2)/(I$195-I$194)*10)))</f>
        <v>3.5054063860394495</v>
      </c>
      <c r="J103" s="150" t="str">
        <f>IF(OR('Indicator Data'!AP105=0,'Indicator Data'!AP105="No data"),"x",IF('Indicator Data'!AP105&gt;J$195,0,IF('Indicator Data'!AP105&lt;J$194,10,(J$195-'Indicator Data'!AP105)/(J$195-J$194)*10)))</f>
        <v>x</v>
      </c>
      <c r="K103" s="150">
        <f>IF('Indicator Data'!AR105="No data","x",IF('Indicator Data'!AR105&gt;K$195,0,IF('Indicator Data'!AR105&lt;K$194,10,(K$195-'Indicator Data'!AR105)/(K$195-K$194)*10)))</f>
        <v>3.9000000000000004</v>
      </c>
      <c r="L103" s="150">
        <f>IF('Indicator Data'!AS105="No data","x",IF('Indicator Data'!AS105&gt;L$195,0,IF('Indicator Data'!AS105&lt;L$194,10,(L$195-'Indicator Data'!AS105)/(L$195-L$194)*10)))</f>
        <v>5.8974358974358978</v>
      </c>
      <c r="M103" s="148">
        <f t="shared" si="10"/>
        <v>4.4342807611584494</v>
      </c>
      <c r="N103" s="150">
        <v>6.4297442564066429</v>
      </c>
      <c r="O103" s="150">
        <f>IF('Indicator Data'!AU105="No data","x",IF('Indicator Data'!AU105&gt;O$195,0,IF('Indicator Data'!AU105&lt;O$194,10,(O$195-'Indicator Data'!AU105)/(O$195-O$194)*10)))</f>
        <v>0.95555555555555494</v>
      </c>
      <c r="P103" s="150">
        <f>IF('Indicator Data'!AV105="No data","x",IF('Indicator Data'!AV105&gt;P$195,0,IF('Indicator Data'!AV105&lt;P$194,10,(P$195-'Indicator Data'!AV105)/(P$195-P$194)*10)))</f>
        <v>0.11999999999999886</v>
      </c>
      <c r="Q103" s="148">
        <f t="shared" si="11"/>
        <v>2.5017666039873991</v>
      </c>
      <c r="R103" s="150">
        <f>IF('Indicator Data'!W105="No data","x",IF('Indicator Data'!W105&gt;R$195,0,IF('Indicator Data'!W105&lt;R$194,10,(R$195-'Indicator Data'!W105)/(R$195-R$194)*10)))</f>
        <v>3.45</v>
      </c>
      <c r="S103" s="150">
        <f>IF('Indicator Data'!X105="No data","x",IF('Indicator Data'!X105&gt;S$195,10,IF('Indicator Data'!X105&lt;S$194,0,10-(S$195-'Indicator Data'!X105)/(S$195-S$194)*10)))</f>
        <v>0.28285946591707756</v>
      </c>
      <c r="T103" s="150">
        <f>IF('Indicator Data'!AA105="No data","x",IF('Indicator Data'!AA105&gt;T$195,0,IF('Indicator Data'!AA105&lt;T$194,10,(T$195-'Indicator Data'!AA105)/(T$195-T$194)*10)))</f>
        <v>7.3391864406779659</v>
      </c>
      <c r="U103" s="148">
        <f t="shared" si="12"/>
        <v>3.6906819688650145</v>
      </c>
      <c r="V103" s="146">
        <f t="shared" si="13"/>
        <v>3.5422431113369544</v>
      </c>
      <c r="W103" s="68"/>
    </row>
    <row r="104" spans="1:23" s="43" customFormat="1" x14ac:dyDescent="0.2">
      <c r="A104" s="65" t="s">
        <v>189</v>
      </c>
      <c r="B104" s="66" t="s">
        <v>188</v>
      </c>
      <c r="C104" s="150">
        <f>IF('Indicator Data'!AM106="No data","x",IF('Indicator Data'!AM106&gt;C$195,0,IF('Indicator Data'!AM106&lt;C$194,10,(C$195-'Indicator Data'!AM106)/(C$195-C$194)*10)))</f>
        <v>3.9175000000000004</v>
      </c>
      <c r="D104" s="148">
        <f t="shared" si="7"/>
        <v>3.9175000000000004</v>
      </c>
      <c r="E104" s="150">
        <f>IF('Indicator Data'!AO106="No data","x",IF('Indicator Data'!AO106&gt;E$195,0,IF('Indicator Data'!AO106&lt;E$194,10,(E$195-'Indicator Data'!AO106)/(E$195-E$194)*10)))</f>
        <v>7.1999999999999993</v>
      </c>
      <c r="F104" s="150">
        <f>IF('Indicator Data'!AN106="No data","x",IF('Indicator Data'!AN106&gt;F$195,0,IF('Indicator Data'!AN106&lt;F$194,10,(F$195-'Indicator Data'!AN106)/(F$195-F$194)*10)))</f>
        <v>7.2475659847259521</v>
      </c>
      <c r="G104" s="148">
        <f t="shared" si="8"/>
        <v>7.2237829923629757</v>
      </c>
      <c r="H104" s="146">
        <f t="shared" si="9"/>
        <v>5.5706414961814881</v>
      </c>
      <c r="I104" s="150">
        <f>IF('Indicator Data'!AQ106="No data","x",IF('Indicator Data'!AQ106^2&gt;I$195,0,IF('Indicator Data'!AQ106^2&lt;I$194,10,(I$195-'Indicator Data'!AQ106^2)/(I$195-I$194)*10)))</f>
        <v>8.6042480504505487</v>
      </c>
      <c r="J104" s="150">
        <f>IF(OR('Indicator Data'!AP106=0,'Indicator Data'!AP106="No data"),"x",IF('Indicator Data'!AP106&gt;J$195,0,IF('Indicator Data'!AP106&lt;J$194,10,(J$195-'Indicator Data'!AP106)/(J$195-J$194)*10)))</f>
        <v>8.26</v>
      </c>
      <c r="K104" s="150">
        <f>IF('Indicator Data'!AR106="No data","x",IF('Indicator Data'!AR106&gt;K$195,0,IF('Indicator Data'!AR106&lt;K$194,10,(K$195-'Indicator Data'!AR106)/(K$195-K$194)*10)))</f>
        <v>9.8000000000000007</v>
      </c>
      <c r="L104" s="150">
        <f>IF('Indicator Data'!AS106="No data","x",IF('Indicator Data'!AS106&gt;L$195,0,IF('Indicator Data'!AS106&lt;L$194,10,(L$195-'Indicator Data'!AS106)/(L$195-L$194)*10)))</f>
        <v>8.2564102564102555</v>
      </c>
      <c r="M104" s="148">
        <f t="shared" si="10"/>
        <v>8.7301645767152003</v>
      </c>
      <c r="N104" s="150">
        <v>9.6386649618333173</v>
      </c>
      <c r="O104" s="150">
        <f>IF('Indicator Data'!AU106="No data","x",IF('Indicator Data'!AU106&gt;O$195,0,IF('Indicator Data'!AU106&lt;O$194,10,(O$195-'Indicator Data'!AU106)/(O$195-O$194)*10)))</f>
        <v>9.5666666666666664</v>
      </c>
      <c r="P104" s="150">
        <f>IF('Indicator Data'!AV106="No data","x",IF('Indicator Data'!AV106&gt;P$195,0,IF('Indicator Data'!AV106&lt;P$194,10,(P$195-'Indicator Data'!AV106)/(P$195-P$194)*10)))</f>
        <v>10</v>
      </c>
      <c r="Q104" s="148">
        <f t="shared" si="11"/>
        <v>9.7351105428333273</v>
      </c>
      <c r="R104" s="150">
        <f>IF('Indicator Data'!W106="No data","x",IF('Indicator Data'!W106&gt;R$195,0,IF('Indicator Data'!W106&lt;R$194,10,(R$195-'Indicator Data'!W106)/(R$195-R$194)*10)))</f>
        <v>9.6</v>
      </c>
      <c r="S104" s="150">
        <f>IF('Indicator Data'!X106="No data","x",IF('Indicator Data'!X106&gt;S$195,10,IF('Indicator Data'!X106&lt;S$194,0,10-(S$195-'Indicator Data'!X106)/(S$195-S$194)*10)))</f>
        <v>6.4772283907238215</v>
      </c>
      <c r="T104" s="150">
        <f>IF('Indicator Data'!AA106="No data","x",IF('Indicator Data'!AA106&gt;T$195,0,IF('Indicator Data'!AA106&lt;T$194,10,(T$195-'Indicator Data'!AA106)/(T$195-T$194)*10)))</f>
        <v>10</v>
      </c>
      <c r="U104" s="148">
        <f t="shared" si="12"/>
        <v>8.6924094635746076</v>
      </c>
      <c r="V104" s="146">
        <f t="shared" si="13"/>
        <v>9.0525615277077112</v>
      </c>
      <c r="W104" s="68"/>
    </row>
    <row r="105" spans="1:23" s="43" customFormat="1" x14ac:dyDescent="0.2">
      <c r="A105" s="65" t="s">
        <v>191</v>
      </c>
      <c r="B105" s="66" t="s">
        <v>190</v>
      </c>
      <c r="C105" s="150">
        <f>IF('Indicator Data'!AM107="No data","x",IF('Indicator Data'!AM107&gt;C$195,0,IF('Indicator Data'!AM107&lt;C$194,10,(C$195-'Indicator Data'!AM107)/(C$195-C$194)*10)))</f>
        <v>4.458333333333325</v>
      </c>
      <c r="D105" s="148">
        <f t="shared" si="7"/>
        <v>4.458333333333325</v>
      </c>
      <c r="E105" s="150">
        <f>IF('Indicator Data'!AO107="No data","x",IF('Indicator Data'!AO107&gt;E$195,0,IF('Indicator Data'!AO107&lt;E$194,10,(E$195-'Indicator Data'!AO107)/(E$195-E$194)*10)))</f>
        <v>6.3</v>
      </c>
      <c r="F105" s="150">
        <f>IF('Indicator Data'!AN107="No data","x",IF('Indicator Data'!AN107&gt;F$195,0,IF('Indicator Data'!AN107&lt;F$194,10,(F$195-'Indicator Data'!AN107)/(F$195-F$194)*10)))</f>
        <v>6.1213169097900391</v>
      </c>
      <c r="G105" s="148">
        <f t="shared" si="8"/>
        <v>6.2106584548950199</v>
      </c>
      <c r="H105" s="146">
        <f t="shared" si="9"/>
        <v>5.3344958941141725</v>
      </c>
      <c r="I105" s="150">
        <f>IF('Indicator Data'!AQ107="No data","x",IF('Indicator Data'!AQ107^2&gt;I$195,0,IF('Indicator Data'!AQ107^2&lt;I$194,10,(I$195-'Indicator Data'!AQ107^2)/(I$195-I$194)*10)))</f>
        <v>9.6712481559313179</v>
      </c>
      <c r="J105" s="150">
        <f>IF(OR('Indicator Data'!AP107=0,'Indicator Data'!AP107="No data"),"x",IF('Indicator Data'!AP107&gt;J$195,0,IF('Indicator Data'!AP107&lt;J$194,10,(J$195-'Indicator Data'!AP107)/(J$195-J$194)*10)))</f>
        <v>9.129999999999999</v>
      </c>
      <c r="K105" s="150">
        <f>IF('Indicator Data'!AR107="No data","x",IF('Indicator Data'!AR107&gt;K$195,0,IF('Indicator Data'!AR107&lt;K$194,10,(K$195-'Indicator Data'!AR107)/(K$195-K$194)*10)))</f>
        <v>9.6</v>
      </c>
      <c r="L105" s="150">
        <f>IF('Indicator Data'!AS107="No data","x",IF('Indicator Data'!AS107&gt;L$195,0,IF('Indicator Data'!AS107&lt;L$194,10,(L$195-'Indicator Data'!AS107)/(L$195-L$194)*10)))</f>
        <v>8.4615384615384617</v>
      </c>
      <c r="M105" s="148">
        <f t="shared" si="10"/>
        <v>9.215696654367445</v>
      </c>
      <c r="N105" s="150">
        <v>9.1946308724832218</v>
      </c>
      <c r="O105" s="150">
        <f>IF('Indicator Data'!AU107="No data","x",IF('Indicator Data'!AU107&gt;O$195,0,IF('Indicator Data'!AU107&lt;O$194,10,(O$195-'Indicator Data'!AU107)/(O$195-O$194)*10)))</f>
        <v>9.9666666666666668</v>
      </c>
      <c r="P105" s="150">
        <f>IF('Indicator Data'!AV107="No data","x",IF('Indicator Data'!AV107&gt;P$195,0,IF('Indicator Data'!AV107&lt;P$194,10,(P$195-'Indicator Data'!AV107)/(P$195-P$194)*10)))</f>
        <v>3</v>
      </c>
      <c r="Q105" s="148">
        <f t="shared" si="11"/>
        <v>7.3870991797166292</v>
      </c>
      <c r="R105" s="150">
        <f>IF('Indicator Data'!W107="No data","x",IF('Indicator Data'!W107&gt;R$195,0,IF('Indicator Data'!W107&lt;R$194,10,(R$195-'Indicator Data'!W107)/(R$195-R$194)*10)))</f>
        <v>9.9499999999999993</v>
      </c>
      <c r="S105" s="150">
        <f>IF('Indicator Data'!X107="No data","x",IF('Indicator Data'!X107&gt;S$195,10,IF('Indicator Data'!X107&lt;S$194,0,10-(S$195-'Indicator Data'!X107)/(S$195-S$194)*10)))</f>
        <v>9.2954181307097681</v>
      </c>
      <c r="T105" s="150">
        <f>IF('Indicator Data'!AA107="No data","x",IF('Indicator Data'!AA107&gt;T$195,0,IF('Indicator Data'!AA107&lt;T$194,10,(T$195-'Indicator Data'!AA107)/(T$195-T$194)*10)))</f>
        <v>9.8895593220338984</v>
      </c>
      <c r="U105" s="148">
        <f t="shared" si="12"/>
        <v>9.7116591509145547</v>
      </c>
      <c r="V105" s="146">
        <f t="shared" si="13"/>
        <v>8.7714849949995415</v>
      </c>
      <c r="W105" s="68"/>
    </row>
    <row r="106" spans="1:23" s="43" customFormat="1" x14ac:dyDescent="0.2">
      <c r="A106" s="65" t="s">
        <v>193</v>
      </c>
      <c r="B106" s="66" t="s">
        <v>192</v>
      </c>
      <c r="C106" s="150">
        <f>IF('Indicator Data'!AM108="No data","x",IF('Indicator Data'!AM108&gt;C$195,0,IF('Indicator Data'!AM108&lt;C$194,10,(C$195-'Indicator Data'!AM108)/(C$195-C$194)*10)))</f>
        <v>2.6249999999999996</v>
      </c>
      <c r="D106" s="148">
        <f t="shared" si="7"/>
        <v>2.6249999999999996</v>
      </c>
      <c r="E106" s="150">
        <f>IF('Indicator Data'!AO108="No data","x",IF('Indicator Data'!AO108&gt;E$195,0,IF('Indicator Data'!AO108&lt;E$194,10,(E$195-'Indicator Data'!AO108)/(E$195-E$194)*10)))</f>
        <v>5</v>
      </c>
      <c r="F106" s="150">
        <f>IF('Indicator Data'!AN108="No data","x",IF('Indicator Data'!AN108&gt;F$195,0,IF('Indicator Data'!AN108&lt;F$194,10,(F$195-'Indicator Data'!AN108)/(F$195-F$194)*10)))</f>
        <v>2.7992355823516846</v>
      </c>
      <c r="G106" s="148">
        <f t="shared" si="8"/>
        <v>3.8996177911758423</v>
      </c>
      <c r="H106" s="146">
        <f t="shared" si="9"/>
        <v>3.2623088955879211</v>
      </c>
      <c r="I106" s="150">
        <f>IF('Indicator Data'!AQ108="No data","x",IF('Indicator Data'!AQ108^2&gt;I$195,0,IF('Indicator Data'!AQ108^2&lt;I$194,10,(I$195-'Indicator Data'!AQ108^2)/(I$195-I$194)*10)))</f>
        <v>7.2316953636553833</v>
      </c>
      <c r="J106" s="150">
        <f>IF(OR('Indicator Data'!AP108=0,'Indicator Data'!AP108="No data"),"x",IF('Indicator Data'!AP108&gt;J$195,0,IF('Indicator Data'!AP108&lt;J$194,10,(J$195-'Indicator Data'!AP108)/(J$195-J$194)*10)))</f>
        <v>5.9999999999999429E-2</v>
      </c>
      <c r="K106" s="150">
        <f>IF('Indicator Data'!AR108="No data","x",IF('Indicator Data'!AR108&gt;K$195,0,IF('Indicator Data'!AR108&lt;K$194,10,(K$195-'Indicator Data'!AR108)/(K$195-K$194)*10)))</f>
        <v>4.9000000000000004</v>
      </c>
      <c r="L106" s="150">
        <f>IF('Indicator Data'!AS108="No data","x",IF('Indicator Data'!AS108&gt;L$195,0,IF('Indicator Data'!AS108&lt;L$194,10,(L$195-'Indicator Data'!AS108)/(L$195-L$194)*10)))</f>
        <v>5.2820512820512819</v>
      </c>
      <c r="M106" s="148">
        <f t="shared" si="10"/>
        <v>4.3684366614266663</v>
      </c>
      <c r="N106" s="150">
        <v>7.1374053545198546</v>
      </c>
      <c r="O106" s="150">
        <f>IF('Indicator Data'!AU108="No data","x",IF('Indicator Data'!AU108&gt;O$195,0,IF('Indicator Data'!AU108&lt;O$194,10,(O$195-'Indicator Data'!AU108)/(O$195-O$194)*10)))</f>
        <v>0.47777777777777747</v>
      </c>
      <c r="P106" s="150">
        <f>IF('Indicator Data'!AV108="No data","x",IF('Indicator Data'!AV108&gt;P$195,0,IF('Indicator Data'!AV108&lt;P$194,10,(P$195-'Indicator Data'!AV108)/(P$195-P$194)*10)))</f>
        <v>8.0000000000001126E-2</v>
      </c>
      <c r="Q106" s="148">
        <f t="shared" si="11"/>
        <v>2.565061044099211</v>
      </c>
      <c r="R106" s="150">
        <f>IF('Indicator Data'!W108="No data","x",IF('Indicator Data'!W108&gt;R$195,0,IF('Indicator Data'!W108&lt;R$194,10,(R$195-'Indicator Data'!W108)/(R$195-R$194)*10)))</f>
        <v>7</v>
      </c>
      <c r="S106" s="150">
        <f>IF('Indicator Data'!X108="No data","x",IF('Indicator Data'!X108&gt;S$195,10,IF('Indicator Data'!X108&lt;S$194,0,10-(S$195-'Indicator Data'!X108)/(S$195-S$194)*10)))</f>
        <v>4.7118538299367536</v>
      </c>
      <c r="T106" s="150">
        <f>IF('Indicator Data'!AA108="No data","x",IF('Indicator Data'!AA108&gt;T$195,0,IF('Indicator Data'!AA108&lt;T$194,10,(T$195-'Indicator Data'!AA108)/(T$195-T$194)*10)))</f>
        <v>7.8769152542372876</v>
      </c>
      <c r="U106" s="148">
        <f t="shared" si="12"/>
        <v>6.5295896947246801</v>
      </c>
      <c r="V106" s="146">
        <f t="shared" si="13"/>
        <v>4.487695800083519</v>
      </c>
      <c r="W106" s="68"/>
    </row>
    <row r="107" spans="1:23" s="43" customFormat="1" x14ac:dyDescent="0.2">
      <c r="A107" s="65" t="s">
        <v>195</v>
      </c>
      <c r="B107" s="66" t="s">
        <v>194</v>
      </c>
      <c r="C107" s="150">
        <f>IF('Indicator Data'!AM109="No data","x",IF('Indicator Data'!AM109&gt;C$195,0,IF('Indicator Data'!AM109&lt;C$194,10,(C$195-'Indicator Data'!AM109)/(C$195-C$194)*10)))</f>
        <v>5.791666666666675</v>
      </c>
      <c r="D107" s="148">
        <f t="shared" si="7"/>
        <v>5.791666666666675</v>
      </c>
      <c r="E107" s="150" t="str">
        <f>IF('Indicator Data'!AO109="No data","x",IF('Indicator Data'!AO109&gt;E$195,0,IF('Indicator Data'!AO109&lt;E$194,10,(E$195-'Indicator Data'!AO109)/(E$195-E$194)*10)))</f>
        <v>x</v>
      </c>
      <c r="F107" s="150">
        <f>IF('Indicator Data'!AN109="No data","x",IF('Indicator Data'!AN109&gt;F$195,0,IF('Indicator Data'!AN109&lt;F$194,10,(F$195-'Indicator Data'!AN109)/(F$195-F$194)*10)))</f>
        <v>5.5610116124153137</v>
      </c>
      <c r="G107" s="148">
        <f t="shared" si="8"/>
        <v>5.5610116124153137</v>
      </c>
      <c r="H107" s="146">
        <f t="shared" si="9"/>
        <v>5.6763391395409943</v>
      </c>
      <c r="I107" s="150">
        <f>IF('Indicator Data'!AQ109="No data","x",IF('Indicator Data'!AQ109^2&gt;I$195,0,IF('Indicator Data'!AQ109^2&lt;I$194,10,(I$195-'Indicator Data'!AQ109^2)/(I$195-I$194)*10)))</f>
        <v>1.6794077272499994</v>
      </c>
      <c r="J107" s="150" t="str">
        <f>IF(OR('Indicator Data'!AP109=0,'Indicator Data'!AP109="No data"),"x",IF('Indicator Data'!AP109&gt;J$195,0,IF('Indicator Data'!AP109&lt;J$194,10,(J$195-'Indicator Data'!AP109)/(J$195-J$194)*10)))</f>
        <v>x</v>
      </c>
      <c r="K107" s="150" t="str">
        <f>IF('Indicator Data'!AR109="No data","x",IF('Indicator Data'!AR109&gt;K$195,0,IF('Indicator Data'!AR109&lt;K$194,10,(K$195-'Indicator Data'!AR109)/(K$195-K$194)*10)))</f>
        <v>x</v>
      </c>
      <c r="L107" s="150" t="str">
        <f>IF('Indicator Data'!AS109="No data","x",IF('Indicator Data'!AS109&gt;L$195,0,IF('Indicator Data'!AS109&lt;L$194,10,(L$195-'Indicator Data'!AS109)/(L$195-L$194)*10)))</f>
        <v>x</v>
      </c>
      <c r="M107" s="148">
        <f t="shared" si="10"/>
        <v>1.6794077272499994</v>
      </c>
      <c r="N107" s="150">
        <v>8.1208053691275168</v>
      </c>
      <c r="O107" s="150">
        <f>IF('Indicator Data'!AU109="No data","x",IF('Indicator Data'!AU109&gt;O$195,0,IF('Indicator Data'!AU109&lt;O$194,10,(O$195-'Indicator Data'!AU109)/(O$195-O$194)*10)))</f>
        <v>0.14444444444444413</v>
      </c>
      <c r="P107" s="150">
        <f>IF('Indicator Data'!AV109="No data","x",IF('Indicator Data'!AV109&gt;P$195,0,IF('Indicator Data'!AV109&lt;P$194,10,(P$195-'Indicator Data'!AV109)/(P$195-P$194)*10)))</f>
        <v>0.28000000000000114</v>
      </c>
      <c r="Q107" s="148">
        <f t="shared" si="11"/>
        <v>2.8484166045239872</v>
      </c>
      <c r="R107" s="150">
        <f>IF('Indicator Data'!W109="No data","x",IF('Indicator Data'!W109&gt;R$195,0,IF('Indicator Data'!W109&lt;R$194,10,(R$195-'Indicator Data'!W109)/(R$195-R$194)*10)))</f>
        <v>6</v>
      </c>
      <c r="S107" s="150">
        <f>IF('Indicator Data'!X109="No data","x",IF('Indicator Data'!X109&gt;S$195,10,IF('Indicator Data'!X109&lt;S$194,0,10-(S$195-'Indicator Data'!X109)/(S$195-S$194)*10)))</f>
        <v>1.2829638791286015</v>
      </c>
      <c r="T107" s="150">
        <f>IF('Indicator Data'!AA109="No data","x",IF('Indicator Data'!AA109&gt;T$195,0,IF('Indicator Data'!AA109&lt;T$194,10,(T$195-'Indicator Data'!AA109)/(T$195-T$194)*10)))</f>
        <v>7.5564068135593221</v>
      </c>
      <c r="U107" s="148">
        <f t="shared" si="12"/>
        <v>4.9464568975626415</v>
      </c>
      <c r="V107" s="146">
        <f t="shared" si="13"/>
        <v>3.1580937431122096</v>
      </c>
      <c r="W107" s="68"/>
    </row>
    <row r="108" spans="1:23" s="43" customFormat="1" x14ac:dyDescent="0.2">
      <c r="A108" s="65" t="s">
        <v>197</v>
      </c>
      <c r="B108" s="66" t="s">
        <v>196</v>
      </c>
      <c r="C108" s="150">
        <f>IF('Indicator Data'!AM110="No data","x",IF('Indicator Data'!AM110&gt;C$195,0,IF('Indicator Data'!AM110&lt;C$194,10,(C$195-'Indicator Data'!AM110)/(C$195-C$194)*10)))</f>
        <v>5.375</v>
      </c>
      <c r="D108" s="148">
        <f t="shared" si="7"/>
        <v>5.375</v>
      </c>
      <c r="E108" s="150">
        <f>IF('Indicator Data'!AO110="No data","x",IF('Indicator Data'!AO110&gt;E$195,0,IF('Indicator Data'!AO110&lt;E$194,10,(E$195-'Indicator Data'!AO110)/(E$195-E$194)*10)))</f>
        <v>7.1999999999999993</v>
      </c>
      <c r="F108" s="150">
        <f>IF('Indicator Data'!AN110="No data","x",IF('Indicator Data'!AN110&gt;F$195,0,IF('Indicator Data'!AN110&lt;F$194,10,(F$195-'Indicator Data'!AN110)/(F$195-F$194)*10)))</f>
        <v>6.6780586242675781</v>
      </c>
      <c r="G108" s="148">
        <f t="shared" si="8"/>
        <v>6.9390293121337887</v>
      </c>
      <c r="H108" s="146">
        <f t="shared" si="9"/>
        <v>6.1570146560668944</v>
      </c>
      <c r="I108" s="150">
        <f>IF('Indicator Data'!AQ110="No data","x",IF('Indicator Data'!AQ110^2&gt;I$195,0,IF('Indicator Data'!AQ110^2&lt;I$194,10,(I$195-'Indicator Data'!AQ110^2)/(I$195-I$194)*10)))</f>
        <v>10</v>
      </c>
      <c r="J108" s="150" t="str">
        <f>IF(OR('Indicator Data'!AP110=0,'Indicator Data'!AP110="No data"),"x",IF('Indicator Data'!AP110&gt;J$195,0,IF('Indicator Data'!AP110&lt;J$194,10,(J$195-'Indicator Data'!AP110)/(J$195-J$194)*10)))</f>
        <v>x</v>
      </c>
      <c r="K108" s="150">
        <f>IF('Indicator Data'!AR110="No data","x",IF('Indicator Data'!AR110&gt;K$195,0,IF('Indicator Data'!AR110&lt;K$194,10,(K$195-'Indicator Data'!AR110)/(K$195-K$194)*10)))</f>
        <v>9.9</v>
      </c>
      <c r="L108" s="150">
        <f>IF('Indicator Data'!AS110="No data","x",IF('Indicator Data'!AS110&gt;L$195,0,IF('Indicator Data'!AS110&lt;L$194,10,(L$195-'Indicator Data'!AS110)/(L$195-L$194)*10)))</f>
        <v>7.5897435897435894</v>
      </c>
      <c r="M108" s="148">
        <f t="shared" si="10"/>
        <v>9.1632478632478627</v>
      </c>
      <c r="N108" s="150">
        <v>9.9328859060402692</v>
      </c>
      <c r="O108" s="150">
        <f>IF('Indicator Data'!AU110="No data","x",IF('Indicator Data'!AU110&gt;O$195,0,IF('Indicator Data'!AU110&lt;O$194,10,(O$195-'Indicator Data'!AU110)/(O$195-O$194)*10)))</f>
        <v>8.6777777777777771</v>
      </c>
      <c r="P108" s="150">
        <f>IF('Indicator Data'!AV110="No data","x",IF('Indicator Data'!AV110&gt;P$195,0,IF('Indicator Data'!AV110&lt;P$194,10,(P$195-'Indicator Data'!AV110)/(P$195-P$194)*10)))</f>
        <v>6.5599999999999987</v>
      </c>
      <c r="Q108" s="148">
        <f t="shared" si="11"/>
        <v>8.3902212279393478</v>
      </c>
      <c r="R108" s="150">
        <f>IF('Indicator Data'!W110="No data","x",IF('Indicator Data'!W110&gt;R$195,0,IF('Indicator Data'!W110&lt;R$194,10,(R$195-'Indicator Data'!W110)/(R$195-R$194)*10)))</f>
        <v>9.8000000000000007</v>
      </c>
      <c r="S108" s="150">
        <f>IF('Indicator Data'!X110="No data","x",IF('Indicator Data'!X110&gt;S$195,10,IF('Indicator Data'!X110&lt;S$194,0,10-(S$195-'Indicator Data'!X110)/(S$195-S$194)*10)))</f>
        <v>5.4430611384399166</v>
      </c>
      <c r="T108" s="150">
        <f>IF('Indicator Data'!AA110="No data","x",IF('Indicator Data'!AA110&gt;T$195,0,IF('Indicator Data'!AA110&lt;T$194,10,(T$195-'Indicator Data'!AA110)/(T$195-T$194)*10)))</f>
        <v>9.9194915254237301</v>
      </c>
      <c r="U108" s="148">
        <f t="shared" si="12"/>
        <v>8.3875175546212155</v>
      </c>
      <c r="V108" s="146">
        <f t="shared" si="13"/>
        <v>8.6469955486028081</v>
      </c>
      <c r="W108" s="68"/>
    </row>
    <row r="109" spans="1:23" s="43" customFormat="1" x14ac:dyDescent="0.2">
      <c r="A109" s="65" t="s">
        <v>199</v>
      </c>
      <c r="B109" s="66" t="s">
        <v>198</v>
      </c>
      <c r="C109" s="150" t="str">
        <f>IF('Indicator Data'!AM111="No data","x",IF('Indicator Data'!AM111&gt;C$195,0,IF('Indicator Data'!AM111&lt;C$194,10,(C$195-'Indicator Data'!AM111)/(C$195-C$194)*10)))</f>
        <v>x</v>
      </c>
      <c r="D109" s="148" t="str">
        <f t="shared" si="7"/>
        <v>x</v>
      </c>
      <c r="E109" s="150">
        <f>IF('Indicator Data'!AO111="No data","x",IF('Indicator Data'!AO111&gt;E$195,0,IF('Indicator Data'!AO111&lt;E$194,10,(E$195-'Indicator Data'!AO111)/(E$195-E$194)*10)))</f>
        <v>4.4000000000000004</v>
      </c>
      <c r="F109" s="150">
        <f>IF('Indicator Data'!AN111="No data","x",IF('Indicator Data'!AN111&gt;F$195,0,IF('Indicator Data'!AN111&lt;F$194,10,(F$195-'Indicator Data'!AN111)/(F$195-F$194)*10)))</f>
        <v>2.5035574436187744</v>
      </c>
      <c r="G109" s="148">
        <f t="shared" si="8"/>
        <v>3.4517787218093874</v>
      </c>
      <c r="H109" s="146">
        <f t="shared" si="9"/>
        <v>3.4517787218093874</v>
      </c>
      <c r="I109" s="150">
        <f>IF('Indicator Data'!AQ111="No data","x",IF('Indicator Data'!AQ111^2&gt;I$195,0,IF('Indicator Data'!AQ111^2&lt;I$194,10,(I$195-'Indicator Data'!AQ111^2)/(I$195-I$194)*10)))</f>
        <v>3.6301469895576934</v>
      </c>
      <c r="J109" s="150" t="str">
        <f>IF(OR('Indicator Data'!AP111=0,'Indicator Data'!AP111="No data"),"x",IF('Indicator Data'!AP111&gt;J$195,0,IF('Indicator Data'!AP111&lt;J$194,10,(J$195-'Indicator Data'!AP111)/(J$195-J$194)*10)))</f>
        <v>x</v>
      </c>
      <c r="K109" s="150">
        <f>IF('Indicator Data'!AR111="No data","x",IF('Indicator Data'!AR111&gt;K$195,0,IF('Indicator Data'!AR111&lt;K$194,10,(K$195-'Indicator Data'!AR111)/(K$195-K$194)*10)))</f>
        <v>3.9000000000000004</v>
      </c>
      <c r="L109" s="150">
        <f>IF('Indicator Data'!AS111="No data","x",IF('Indicator Data'!AS111&gt;L$195,0,IF('Indicator Data'!AS111&lt;L$194,10,(L$195-'Indicator Data'!AS111)/(L$195-L$194)*10)))</f>
        <v>5.5897435897435894</v>
      </c>
      <c r="M109" s="148">
        <f t="shared" si="10"/>
        <v>4.3732968597670947</v>
      </c>
      <c r="N109" s="150">
        <v>0</v>
      </c>
      <c r="O109" s="150">
        <f>IF('Indicator Data'!AU111="No data","x",IF('Indicator Data'!AU111&gt;O$195,0,IF('Indicator Data'!AU111&lt;O$194,10,(O$195-'Indicator Data'!AU111)/(O$195-O$194)*10)))</f>
        <v>0</v>
      </c>
      <c r="P109" s="150">
        <f>IF('Indicator Data'!AV111="No data","x",IF('Indicator Data'!AV111&gt;P$195,0,IF('Indicator Data'!AV111&lt;P$194,10,(P$195-'Indicator Data'!AV111)/(P$195-P$194)*10)))</f>
        <v>0</v>
      </c>
      <c r="Q109" s="148">
        <f t="shared" si="11"/>
        <v>0</v>
      </c>
      <c r="R109" s="150">
        <f>IF('Indicator Data'!W111="No data","x",IF('Indicator Data'!W111&gt;R$195,0,IF('Indicator Data'!W111&lt;R$194,10,(R$195-'Indicator Data'!W111)/(R$195-R$194)*10)))</f>
        <v>1.9250000000000007</v>
      </c>
      <c r="S109" s="150">
        <f>IF('Indicator Data'!X111="No data","x",IF('Indicator Data'!X111&gt;S$195,10,IF('Indicator Data'!X111&lt;S$194,0,10-(S$195-'Indicator Data'!X111)/(S$195-S$194)*10)))</f>
        <v>1.5104448348559387</v>
      </c>
      <c r="T109" s="150">
        <f>IF('Indicator Data'!AA111="No data","x",IF('Indicator Data'!AA111&gt;T$195,0,IF('Indicator Data'!AA111&lt;T$194,10,(T$195-'Indicator Data'!AA111)/(T$195-T$194)*10)))</f>
        <v>1.5331187118644065</v>
      </c>
      <c r="U109" s="148">
        <f t="shared" si="12"/>
        <v>1.6561878489067821</v>
      </c>
      <c r="V109" s="146">
        <f t="shared" si="13"/>
        <v>2.0098282362246258</v>
      </c>
      <c r="W109" s="68"/>
    </row>
    <row r="110" spans="1:23" s="43" customFormat="1" x14ac:dyDescent="0.2">
      <c r="A110" s="65" t="s">
        <v>201</v>
      </c>
      <c r="B110" s="66" t="s">
        <v>200</v>
      </c>
      <c r="C110" s="150">
        <f>IF('Indicator Data'!AM112="No data","x",IF('Indicator Data'!AM112&gt;C$195,0,IF('Indicator Data'!AM112&lt;C$194,10,(C$195-'Indicator Data'!AM112)/(C$195-C$194)*10)))</f>
        <v>7.291666666666675</v>
      </c>
      <c r="D110" s="148">
        <f t="shared" si="7"/>
        <v>7.291666666666675</v>
      </c>
      <c r="E110" s="150" t="str">
        <f>IF('Indicator Data'!AO112="No data","x",IF('Indicator Data'!AO112&gt;E$195,0,IF('Indicator Data'!AO112&lt;E$194,10,(E$195-'Indicator Data'!AO112)/(E$195-E$194)*10)))</f>
        <v>x</v>
      </c>
      <c r="F110" s="150">
        <f>IF('Indicator Data'!AN112="No data","x",IF('Indicator Data'!AN112&gt;F$195,0,IF('Indicator Data'!AN112&lt;F$194,10,(F$195-'Indicator Data'!AN112)/(F$195-F$194)*10)))</f>
        <v>8.1613781452178955</v>
      </c>
      <c r="G110" s="148">
        <f t="shared" si="8"/>
        <v>8.1613781452178955</v>
      </c>
      <c r="H110" s="146">
        <f t="shared" si="9"/>
        <v>7.7265224059422852</v>
      </c>
      <c r="I110" s="150" t="str">
        <f>IF('Indicator Data'!AQ112="No data","x",IF('Indicator Data'!AQ112^2&gt;I$195,0,IF('Indicator Data'!AQ112^2&lt;I$194,10,(I$195-'Indicator Data'!AQ112^2)/(I$195-I$194)*10)))</f>
        <v>x</v>
      </c>
      <c r="J110" s="150" t="str">
        <f>IF(OR('Indicator Data'!AP112=0,'Indicator Data'!AP112="No data"),"x",IF('Indicator Data'!AP112&gt;J$195,0,IF('Indicator Data'!AP112&lt;J$194,10,(J$195-'Indicator Data'!AP112)/(J$195-J$194)*10)))</f>
        <v>x</v>
      </c>
      <c r="K110" s="150" t="str">
        <f>IF('Indicator Data'!AR112="No data","x",IF('Indicator Data'!AR112&gt;K$195,0,IF('Indicator Data'!AR112&lt;K$194,10,(K$195-'Indicator Data'!AR112)/(K$195-K$194)*10)))</f>
        <v>x</v>
      </c>
      <c r="L110" s="150" t="str">
        <f>IF('Indicator Data'!AS112="No data","x",IF('Indicator Data'!AS112&gt;L$195,0,IF('Indicator Data'!AS112&lt;L$194,10,(L$195-'Indicator Data'!AS112)/(L$195-L$194)*10)))</f>
        <v>x</v>
      </c>
      <c r="M110" s="148" t="str">
        <f t="shared" si="10"/>
        <v>x</v>
      </c>
      <c r="N110" s="150" t="s">
        <v>893</v>
      </c>
      <c r="O110" s="150">
        <f>IF('Indicator Data'!AU112="No data","x",IF('Indicator Data'!AU112&gt;O$195,0,IF('Indicator Data'!AU112&lt;O$194,10,(O$195-'Indicator Data'!AU112)/(O$195-O$194)*10)))</f>
        <v>2.6444444444444444</v>
      </c>
      <c r="P110" s="150">
        <f>IF('Indicator Data'!AV112="No data","x",IF('Indicator Data'!AV112&gt;P$195,0,IF('Indicator Data'!AV112&lt;P$194,10,(P$195-'Indicator Data'!AV112)/(P$195-P$194)*10)))</f>
        <v>1.1000000000000001</v>
      </c>
      <c r="Q110" s="148">
        <f t="shared" si="11"/>
        <v>1.8722222222222222</v>
      </c>
      <c r="R110" s="150">
        <f>IF('Indicator Data'!W112="No data","x",IF('Indicator Data'!W112&gt;R$195,0,IF('Indicator Data'!W112&lt;R$194,10,(R$195-'Indicator Data'!W112)/(R$195-R$194)*10)))</f>
        <v>8.9</v>
      </c>
      <c r="S110" s="150">
        <f>IF('Indicator Data'!X112="No data","x",IF('Indicator Data'!X112&gt;S$195,10,IF('Indicator Data'!X112&lt;S$194,0,10-(S$195-'Indicator Data'!X112)/(S$195-S$194)*10)))</f>
        <v>5.9005073787772302</v>
      </c>
      <c r="T110" s="150">
        <f>IF('Indicator Data'!AA112="No data","x",IF('Indicator Data'!AA112&gt;T$195,0,IF('Indicator Data'!AA112&lt;T$194,10,(T$195-'Indicator Data'!AA112)/(T$195-T$194)*10)))</f>
        <v>8.7522033559322026</v>
      </c>
      <c r="U110" s="148">
        <f t="shared" si="12"/>
        <v>7.8509035782364771</v>
      </c>
      <c r="V110" s="146">
        <f t="shared" si="13"/>
        <v>4.8615629002293499</v>
      </c>
      <c r="W110" s="68"/>
    </row>
    <row r="111" spans="1:23" s="43" customFormat="1" x14ac:dyDescent="0.2">
      <c r="A111" s="65" t="s">
        <v>203</v>
      </c>
      <c r="B111" s="66" t="s">
        <v>202</v>
      </c>
      <c r="C111" s="150">
        <f>IF('Indicator Data'!AM113="No data","x",IF('Indicator Data'!AM113&gt;C$195,0,IF('Indicator Data'!AM113&lt;C$194,10,(C$195-'Indicator Data'!AM113)/(C$195-C$194)*10)))</f>
        <v>4.833333333333325</v>
      </c>
      <c r="D111" s="148">
        <f t="shared" si="7"/>
        <v>4.833333333333325</v>
      </c>
      <c r="E111" s="150">
        <f>IF('Indicator Data'!AO113="No data","x",IF('Indicator Data'!AO113&gt;E$195,0,IF('Indicator Data'!AO113&lt;E$194,10,(E$195-'Indicator Data'!AO113)/(E$195-E$194)*10)))</f>
        <v>7</v>
      </c>
      <c r="F111" s="150">
        <f>IF('Indicator Data'!AN113="No data","x",IF('Indicator Data'!AN113&gt;F$195,0,IF('Indicator Data'!AN113&lt;F$194,10,(F$195-'Indicator Data'!AN113)/(F$195-F$194)*10)))</f>
        <v>6.8053809404373169</v>
      </c>
      <c r="G111" s="148">
        <f t="shared" si="8"/>
        <v>6.9026904702186584</v>
      </c>
      <c r="H111" s="146">
        <f t="shared" si="9"/>
        <v>5.8680119017759917</v>
      </c>
      <c r="I111" s="150">
        <f>IF('Indicator Data'!AQ113="No data","x",IF('Indicator Data'!AQ113^2&gt;I$195,0,IF('Indicator Data'!AQ113^2&lt;I$194,10,(I$195-'Indicator Data'!AQ113^2)/(I$195-I$194)*10)))</f>
        <v>10</v>
      </c>
      <c r="J111" s="150" t="str">
        <f>IF(OR('Indicator Data'!AP113=0,'Indicator Data'!AP113="No data"),"x",IF('Indicator Data'!AP113&gt;J$195,0,IF('Indicator Data'!AP113&lt;J$194,10,(J$195-'Indicator Data'!AP113)/(J$195-J$194)*10)))</f>
        <v>x</v>
      </c>
      <c r="K111" s="150">
        <f>IF('Indicator Data'!AR113="No data","x",IF('Indicator Data'!AR113&gt;K$195,0,IF('Indicator Data'!AR113&lt;K$194,10,(K$195-'Indicator Data'!AR113)/(K$195-K$194)*10)))</f>
        <v>9.2000000000000011</v>
      </c>
      <c r="L111" s="150">
        <f>IF('Indicator Data'!AS113="No data","x",IF('Indicator Data'!AS113&gt;L$195,0,IF('Indicator Data'!AS113&lt;L$194,10,(L$195-'Indicator Data'!AS113)/(L$195-L$194)*10)))</f>
        <v>5.2820512820512819</v>
      </c>
      <c r="M111" s="148">
        <f t="shared" si="10"/>
        <v>8.1606837606837619</v>
      </c>
      <c r="N111" s="150">
        <v>9.9979098065236176</v>
      </c>
      <c r="O111" s="150">
        <f>IF('Indicator Data'!AU113="No data","x",IF('Indicator Data'!AU113&gt;O$195,0,IF('Indicator Data'!AU113&lt;O$194,10,(O$195-'Indicator Data'!AU113)/(O$195-O$194)*10)))</f>
        <v>8.1444444444444439</v>
      </c>
      <c r="P111" s="150">
        <f>IF('Indicator Data'!AV113="No data","x",IF('Indicator Data'!AV113&gt;P$195,0,IF('Indicator Data'!AV113&lt;P$194,10,(P$195-'Indicator Data'!AV113)/(P$195-P$194)*10)))</f>
        <v>10</v>
      </c>
      <c r="Q111" s="148">
        <f t="shared" si="11"/>
        <v>9.3807847503226878</v>
      </c>
      <c r="R111" s="150">
        <f>IF('Indicator Data'!W113="No data","x",IF('Indicator Data'!W113&gt;R$195,0,IF('Indicator Data'!W113&lt;R$194,10,(R$195-'Indicator Data'!W113)/(R$195-R$194)*10)))</f>
        <v>9.6750000000000007</v>
      </c>
      <c r="S111" s="150">
        <f>IF('Indicator Data'!X113="No data","x",IF('Indicator Data'!X113&gt;S$195,10,IF('Indicator Data'!X113&lt;S$194,0,10-(S$195-'Indicator Data'!X113)/(S$195-S$194)*10)))</f>
        <v>9.6929121574139128</v>
      </c>
      <c r="T111" s="150">
        <f>IF('Indicator Data'!AA113="No data","x",IF('Indicator Data'!AA113&gt;T$195,0,IF('Indicator Data'!AA113&lt;T$194,10,(T$195-'Indicator Data'!AA113)/(T$195-T$194)*10)))</f>
        <v>9.757084745762711</v>
      </c>
      <c r="U111" s="148">
        <f t="shared" si="12"/>
        <v>9.7083323010588742</v>
      </c>
      <c r="V111" s="146">
        <f t="shared" si="13"/>
        <v>9.0832669373551074</v>
      </c>
      <c r="W111" s="68"/>
    </row>
    <row r="112" spans="1:23" s="43" customFormat="1" x14ac:dyDescent="0.2">
      <c r="A112" s="65" t="s">
        <v>205</v>
      </c>
      <c r="B112" s="66" t="s">
        <v>204</v>
      </c>
      <c r="C112" s="150">
        <f>IF('Indicator Data'!AM114="No data","x",IF('Indicator Data'!AM114&gt;C$195,0,IF('Indicator Data'!AM114&lt;C$194,10,(C$195-'Indicator Data'!AM114)/(C$195-C$194)*10)))</f>
        <v>3.291666666666675</v>
      </c>
      <c r="D112" s="148">
        <f t="shared" si="7"/>
        <v>3.291666666666675</v>
      </c>
      <c r="E112" s="150">
        <f>IF('Indicator Data'!AO114="No data","x",IF('Indicator Data'!AO114&gt;E$195,0,IF('Indicator Data'!AO114&lt;E$194,10,(E$195-'Indicator Data'!AO114)/(E$195-E$194)*10)))</f>
        <v>4.8</v>
      </c>
      <c r="F112" s="150">
        <f>IF('Indicator Data'!AN114="No data","x",IF('Indicator Data'!AN114&gt;F$195,0,IF('Indicator Data'!AN114&lt;F$194,10,(F$195-'Indicator Data'!AN114)/(F$195-F$194)*10)))</f>
        <v>3.2453935146331787</v>
      </c>
      <c r="G112" s="148">
        <f t="shared" si="8"/>
        <v>4.0226967573165897</v>
      </c>
      <c r="H112" s="146">
        <f t="shared" si="9"/>
        <v>3.6571817119916323</v>
      </c>
      <c r="I112" s="150">
        <f>IF('Indicator Data'!AQ114="No data","x",IF('Indicator Data'!AQ114^2&gt;I$195,0,IF('Indicator Data'!AQ114^2&lt;I$194,10,(I$195-'Indicator Data'!AQ114^2)/(I$195-I$194)*10)))</f>
        <v>6.4099176863163745</v>
      </c>
      <c r="J112" s="150">
        <f>IF(OR('Indicator Data'!AP114=0,'Indicator Data'!AP114="No data"),"x",IF('Indicator Data'!AP114&gt;J$195,0,IF('Indicator Data'!AP114&lt;J$194,10,(J$195-'Indicator Data'!AP114)/(J$195-J$194)*10)))</f>
        <v>5.9999999999999429E-2</v>
      </c>
      <c r="K112" s="150">
        <f>IF('Indicator Data'!AR114="No data","x",IF('Indicator Data'!AR114&gt;K$195,0,IF('Indicator Data'!AR114&lt;K$194,10,(K$195-'Indicator Data'!AR114)/(K$195-K$194)*10)))</f>
        <v>7.7</v>
      </c>
      <c r="L112" s="150">
        <f>IF('Indicator Data'!AS114="No data","x",IF('Indicator Data'!AS114&gt;L$195,0,IF('Indicator Data'!AS114&lt;L$194,10,(L$195-'Indicator Data'!AS114)/(L$195-L$194)*10)))</f>
        <v>7.4358974358974361</v>
      </c>
      <c r="M112" s="148">
        <f t="shared" si="10"/>
        <v>5.401453780553453</v>
      </c>
      <c r="N112" s="150">
        <v>3.288590604026846</v>
      </c>
      <c r="O112" s="150">
        <f>IF('Indicator Data'!AU114="No data","x",IF('Indicator Data'!AU114&gt;O$195,0,IF('Indicator Data'!AU114&lt;O$194,10,(O$195-'Indicator Data'!AU114)/(O$195-O$194)*10)))</f>
        <v>1.0222222222222226</v>
      </c>
      <c r="P112" s="150">
        <f>IF('Indicator Data'!AV114="No data","x",IF('Indicator Data'!AV114&gt;P$195,0,IF('Indicator Data'!AV114&lt;P$194,10,(P$195-'Indicator Data'!AV114)/(P$195-P$194)*10)))</f>
        <v>4.0000000000000563E-2</v>
      </c>
      <c r="Q112" s="148">
        <f t="shared" si="11"/>
        <v>1.4502709420830229</v>
      </c>
      <c r="R112" s="150" t="str">
        <f>IF('Indicator Data'!W114="No data","x",IF('Indicator Data'!W114&gt;R$195,0,IF('Indicator Data'!W114&lt;R$194,10,(R$195-'Indicator Data'!W114)/(R$195-R$194)*10)))</f>
        <v>x</v>
      </c>
      <c r="S112" s="150">
        <f>IF('Indicator Data'!X114="No data","x",IF('Indicator Data'!X114&gt;S$195,10,IF('Indicator Data'!X114&lt;S$194,0,10-(S$195-'Indicator Data'!X114)/(S$195-S$194)*10)))</f>
        <v>1.9742386507378775</v>
      </c>
      <c r="T112" s="150">
        <f>IF('Indicator Data'!AA114="No data","x",IF('Indicator Data'!AA114&gt;T$195,0,IF('Indicator Data'!AA114&lt;T$194,10,(T$195-'Indicator Data'!AA114)/(T$195-T$194)*10)))</f>
        <v>7.5111524745762717</v>
      </c>
      <c r="U112" s="148">
        <f t="shared" si="12"/>
        <v>4.7426955626570741</v>
      </c>
      <c r="V112" s="146">
        <f t="shared" si="13"/>
        <v>3.8648067617645165</v>
      </c>
      <c r="W112" s="68"/>
    </row>
    <row r="113" spans="1:23" s="43" customFormat="1" x14ac:dyDescent="0.2">
      <c r="A113" s="65" t="s">
        <v>207</v>
      </c>
      <c r="B113" s="66" t="s">
        <v>206</v>
      </c>
      <c r="C113" s="150">
        <f>IF('Indicator Data'!AM115="No data","x",IF('Indicator Data'!AM115&gt;C$195,0,IF('Indicator Data'!AM115&lt;C$194,10,(C$195-'Indicator Data'!AM115)/(C$195-C$194)*10)))</f>
        <v>2.7916666666666745</v>
      </c>
      <c r="D113" s="148">
        <f t="shared" si="7"/>
        <v>2.7916666666666745</v>
      </c>
      <c r="E113" s="150">
        <f>IF('Indicator Data'!AO115="No data","x",IF('Indicator Data'!AO115&gt;E$195,0,IF('Indicator Data'!AO115&lt;E$194,10,(E$195-'Indicator Data'!AO115)/(E$195-E$194)*10)))</f>
        <v>6.6000000000000005</v>
      </c>
      <c r="F113" s="150">
        <f>IF('Indicator Data'!AN115="No data","x",IF('Indicator Data'!AN115&gt;F$195,0,IF('Indicator Data'!AN115&lt;F$194,10,(F$195-'Indicator Data'!AN115)/(F$195-F$194)*10)))</f>
        <v>4.3852564692497253</v>
      </c>
      <c r="G113" s="148">
        <f t="shared" si="8"/>
        <v>5.4926282346248634</v>
      </c>
      <c r="H113" s="146">
        <f t="shared" si="9"/>
        <v>4.1421474506457692</v>
      </c>
      <c r="I113" s="150">
        <f>IF('Indicator Data'!AQ115="No data","x",IF('Indicator Data'!AQ115^2&gt;I$195,0,IF('Indicator Data'!AQ115^2&lt;I$194,10,(I$195-'Indicator Data'!AQ115^2)/(I$195-I$194)*10)))</f>
        <v>4.7100935819248342</v>
      </c>
      <c r="J113" s="150" t="str">
        <f>IF(OR('Indicator Data'!AP115=0,'Indicator Data'!AP115="No data"),"x",IF('Indicator Data'!AP115&gt;J$195,0,IF('Indicator Data'!AP115&lt;J$194,10,(J$195-'Indicator Data'!AP115)/(J$195-J$194)*10)))</f>
        <v>x</v>
      </c>
      <c r="K113" s="150">
        <f>IF('Indicator Data'!AR115="No data","x",IF('Indicator Data'!AR115&gt;K$195,0,IF('Indicator Data'!AR115&lt;K$194,10,(K$195-'Indicator Data'!AR115)/(K$195-K$194)*10)))</f>
        <v>8.6</v>
      </c>
      <c r="L113" s="150">
        <f>IF('Indicator Data'!AS115="No data","x",IF('Indicator Data'!AS115&gt;L$195,0,IF('Indicator Data'!AS115&lt;L$194,10,(L$195-'Indicator Data'!AS115)/(L$195-L$194)*10)))</f>
        <v>8.1025641025641022</v>
      </c>
      <c r="M113" s="148">
        <f t="shared" si="10"/>
        <v>7.1375525614963111</v>
      </c>
      <c r="N113" s="150">
        <v>8.7963748453924122</v>
      </c>
      <c r="O113" s="150">
        <f>IF('Indicator Data'!AU115="No data","x",IF('Indicator Data'!AU115&gt;O$195,0,IF('Indicator Data'!AU115&lt;O$194,10,(O$195-'Indicator Data'!AU115)/(O$195-O$194)*10)))</f>
        <v>1.6333333333333335</v>
      </c>
      <c r="P113" s="150">
        <f>IF('Indicator Data'!AV115="No data","x",IF('Indicator Data'!AV115&gt;P$195,0,IF('Indicator Data'!AV115&lt;P$194,10,(P$195-'Indicator Data'!AV115)/(P$195-P$194)*10)))</f>
        <v>1.0199999999999989</v>
      </c>
      <c r="Q113" s="148">
        <f t="shared" si="11"/>
        <v>3.8165693929085815</v>
      </c>
      <c r="R113" s="150">
        <f>IF('Indicator Data'!W115="No data","x",IF('Indicator Data'!W115&gt;R$195,0,IF('Indicator Data'!W115&lt;R$194,10,(R$195-'Indicator Data'!W115)/(R$195-R$194)*10)))</f>
        <v>5.0999999999999996</v>
      </c>
      <c r="S113" s="150">
        <f>IF('Indicator Data'!X115="No data","x",IF('Indicator Data'!X115&gt;S$195,10,IF('Indicator Data'!X115&lt;S$194,0,10-(S$195-'Indicator Data'!X115)/(S$195-S$194)*10)))</f>
        <v>1.4028483485593828</v>
      </c>
      <c r="T113" s="150">
        <f>IF('Indicator Data'!AA115="No data","x",IF('Indicator Data'!AA115&gt;T$195,0,IF('Indicator Data'!AA115&lt;T$194,10,(T$195-'Indicator Data'!AA115)/(T$195-T$194)*10)))</f>
        <v>6.5699322033898309</v>
      </c>
      <c r="U113" s="148">
        <f t="shared" si="12"/>
        <v>4.3575935173164044</v>
      </c>
      <c r="V113" s="146">
        <f t="shared" si="13"/>
        <v>5.1039051572404324</v>
      </c>
      <c r="W113" s="68"/>
    </row>
    <row r="114" spans="1:23" s="43" customFormat="1" x14ac:dyDescent="0.2">
      <c r="A114" s="65" t="s">
        <v>790</v>
      </c>
      <c r="B114" s="66" t="s">
        <v>208</v>
      </c>
      <c r="C114" s="150">
        <f>IF('Indicator Data'!AM116="No data","x",IF('Indicator Data'!AM116&gt;C$195,0,IF('Indicator Data'!AM116&lt;C$194,10,(C$195-'Indicator Data'!AM116)/(C$195-C$194)*10)))</f>
        <v>6</v>
      </c>
      <c r="D114" s="148">
        <f t="shared" si="7"/>
        <v>6</v>
      </c>
      <c r="E114" s="150" t="str">
        <f>IF('Indicator Data'!AO116="No data","x",IF('Indicator Data'!AO116&gt;E$195,0,IF('Indicator Data'!AO116&lt;E$194,10,(E$195-'Indicator Data'!AO116)/(E$195-E$194)*10)))</f>
        <v>x</v>
      </c>
      <c r="F114" s="150">
        <f>IF('Indicator Data'!AN116="No data","x",IF('Indicator Data'!AN116&gt;F$195,0,IF('Indicator Data'!AN116&lt;F$194,10,(F$195-'Indicator Data'!AN116)/(F$195-F$194)*10)))</f>
        <v>6.1185322999954224</v>
      </c>
      <c r="G114" s="148">
        <f t="shared" si="8"/>
        <v>6.1185322999954224</v>
      </c>
      <c r="H114" s="146">
        <f t="shared" si="9"/>
        <v>6.0592661499977112</v>
      </c>
      <c r="I114" s="150" t="str">
        <f>IF('Indicator Data'!AQ116="No data","x",IF('Indicator Data'!AQ116^2&gt;I$195,0,IF('Indicator Data'!AQ116^2&lt;I$194,10,(I$195-'Indicator Data'!AQ116^2)/(I$195-I$194)*10)))</f>
        <v>x</v>
      </c>
      <c r="J114" s="150" t="str">
        <f>IF(OR('Indicator Data'!AP116=0,'Indicator Data'!AP116="No data"),"x",IF('Indicator Data'!AP116&gt;J$195,0,IF('Indicator Data'!AP116&lt;J$194,10,(J$195-'Indicator Data'!AP116)/(J$195-J$194)*10)))</f>
        <v>x</v>
      </c>
      <c r="K114" s="150" t="str">
        <f>IF('Indicator Data'!AR116="No data","x",IF('Indicator Data'!AR116&gt;K$195,0,IF('Indicator Data'!AR116&lt;K$194,10,(K$195-'Indicator Data'!AR116)/(K$195-K$194)*10)))</f>
        <v>x</v>
      </c>
      <c r="L114" s="150" t="str">
        <f>IF('Indicator Data'!AS116="No data","x",IF('Indicator Data'!AS116&gt;L$195,0,IF('Indicator Data'!AS116&lt;L$194,10,(L$195-'Indicator Data'!AS116)/(L$195-L$194)*10)))</f>
        <v>x</v>
      </c>
      <c r="M114" s="148" t="str">
        <f t="shared" si="10"/>
        <v>x</v>
      </c>
      <c r="N114" s="150">
        <v>7.7852348751677845</v>
      </c>
      <c r="O114" s="150">
        <f>IF('Indicator Data'!AU116="No data","x",IF('Indicator Data'!AU116&gt;O$195,0,IF('Indicator Data'!AU116&lt;O$194,10,(O$195-'Indicator Data'!AU116)/(O$195-O$194)*10)))</f>
        <v>4.7555555555555546</v>
      </c>
      <c r="P114" s="150">
        <f>IF('Indicator Data'!AV116="No data","x",IF('Indicator Data'!AV116&gt;P$195,0,IF('Indicator Data'!AV116&lt;P$194,10,(P$195-'Indicator Data'!AV116)/(P$195-P$194)*10)))</f>
        <v>2.2000000000000002</v>
      </c>
      <c r="Q114" s="148">
        <f t="shared" si="11"/>
        <v>4.9135968102411125</v>
      </c>
      <c r="R114" s="150">
        <f>IF('Indicator Data'!W116="No data","x",IF('Indicator Data'!W116&gt;R$195,0,IF('Indicator Data'!W116&lt;R$194,10,(R$195-'Indicator Data'!W116)/(R$195-R$194)*10)))</f>
        <v>9.5500000000000007</v>
      </c>
      <c r="S114" s="150">
        <f>IF('Indicator Data'!X116="No data","x",IF('Indicator Data'!X116&gt;S$195,10,IF('Indicator Data'!X116&lt;S$194,0,10-(S$195-'Indicator Data'!X116)/(S$195-S$194)*10)))</f>
        <v>7.2759789177793408</v>
      </c>
      <c r="T114" s="150">
        <f>IF('Indicator Data'!AA116="No data","x",IF('Indicator Data'!AA116&gt;T$195,0,IF('Indicator Data'!AA116&lt;T$194,10,(T$195-'Indicator Data'!AA116)/(T$195-T$194)*10)))</f>
        <v>8.5119321694915246</v>
      </c>
      <c r="U114" s="148">
        <f t="shared" si="12"/>
        <v>8.4459703624236226</v>
      </c>
      <c r="V114" s="146">
        <f t="shared" si="13"/>
        <v>6.679783586332368</v>
      </c>
      <c r="W114" s="68"/>
    </row>
    <row r="115" spans="1:23" s="43" customFormat="1" x14ac:dyDescent="0.2">
      <c r="A115" s="65" t="s">
        <v>884</v>
      </c>
      <c r="B115" s="66" t="s">
        <v>209</v>
      </c>
      <c r="C115" s="150">
        <f>IF('Indicator Data'!AM117="No data","x",IF('Indicator Data'!AM117&gt;C$195,0,IF('Indicator Data'!AM117&lt;C$194,10,(C$195-'Indicator Data'!AM117)/(C$195-C$194)*10)))</f>
        <v>6.1675000000000004</v>
      </c>
      <c r="D115" s="148">
        <f t="shared" si="7"/>
        <v>6.1675000000000004</v>
      </c>
      <c r="E115" s="150">
        <f>IF('Indicator Data'!AO117="No data","x",IF('Indicator Data'!AO117&gt;E$195,0,IF('Indicator Data'!AO117&lt;E$194,10,(E$195-'Indicator Data'!AO117)/(E$195-E$194)*10)))</f>
        <v>6.5</v>
      </c>
      <c r="F115" s="150">
        <f>IF('Indicator Data'!AN117="No data","x",IF('Indicator Data'!AN117&gt;F$195,0,IF('Indicator Data'!AN117&lt;F$194,10,(F$195-'Indicator Data'!AN117)/(F$195-F$194)*10)))</f>
        <v>5.7976564764976501</v>
      </c>
      <c r="G115" s="148">
        <f t="shared" si="8"/>
        <v>6.1488282382488251</v>
      </c>
      <c r="H115" s="146">
        <f t="shared" si="9"/>
        <v>6.1581641191244127</v>
      </c>
      <c r="I115" s="150">
        <f>IF('Indicator Data'!AQ117="No data","x",IF('Indicator Data'!AQ117^2&gt;I$195,0,IF('Indicator Data'!AQ117^2&lt;I$194,10,(I$195-'Indicator Data'!AQ117^2)/(I$195-I$194)*10)))</f>
        <v>3.8048398800439558</v>
      </c>
      <c r="J115" s="150" t="str">
        <f>IF(OR('Indicator Data'!AP117=0,'Indicator Data'!AP117="No data"),"x",IF('Indicator Data'!AP117&gt;J$195,0,IF('Indicator Data'!AP117&lt;J$194,10,(J$195-'Indicator Data'!AP117)/(J$195-J$194)*10)))</f>
        <v>x</v>
      </c>
      <c r="K115" s="150">
        <f>IF('Indicator Data'!AR117="No data","x",IF('Indicator Data'!AR117&gt;K$195,0,IF('Indicator Data'!AR117&lt;K$194,10,(K$195-'Indicator Data'!AR117)/(K$195-K$194)*10)))</f>
        <v>6.3</v>
      </c>
      <c r="L115" s="150">
        <f>IF('Indicator Data'!AS117="No data","x",IF('Indicator Data'!AS117&gt;L$195,0,IF('Indicator Data'!AS117&lt;L$194,10,(L$195-'Indicator Data'!AS117)/(L$195-L$194)*10)))</f>
        <v>7.1282051282051286</v>
      </c>
      <c r="M115" s="148">
        <f t="shared" si="10"/>
        <v>5.7443483360830285</v>
      </c>
      <c r="N115" s="150">
        <v>7.5219335203671944</v>
      </c>
      <c r="O115" s="150">
        <f>IF('Indicator Data'!AU117="No data","x",IF('Indicator Data'!AU117&gt;O$195,0,IF('Indicator Data'!AU117&lt;O$194,10,(O$195-'Indicator Data'!AU117)/(O$195-O$194)*10)))</f>
        <v>1.4777777777777776</v>
      </c>
      <c r="P115" s="150">
        <f>IF('Indicator Data'!AV117="No data","x",IF('Indicator Data'!AV117&gt;P$195,0,IF('Indicator Data'!AV117&lt;P$194,10,(P$195-'Indicator Data'!AV117)/(P$195-P$194)*10)))</f>
        <v>0.70000000000000007</v>
      </c>
      <c r="Q115" s="148">
        <f t="shared" si="11"/>
        <v>3.2332370993816575</v>
      </c>
      <c r="R115" s="150">
        <f>IF('Indicator Data'!W117="No data","x",IF('Indicator Data'!W117&gt;R$195,0,IF('Indicator Data'!W117&lt;R$194,10,(R$195-'Indicator Data'!W117)/(R$195-R$194)*10)))</f>
        <v>0.90000000000000036</v>
      </c>
      <c r="S115" s="150">
        <f>IF('Indicator Data'!X117="No data","x",IF('Indicator Data'!X117&gt;S$195,10,IF('Indicator Data'!X117&lt;S$194,0,10-(S$195-'Indicator Data'!X117)/(S$195-S$194)*10)))</f>
        <v>0.36894054813773636</v>
      </c>
      <c r="T115" s="150">
        <f>IF('Indicator Data'!AA117="No data","x",IF('Indicator Data'!AA117&gt;T$195,0,IF('Indicator Data'!AA117&lt;T$194,10,(T$195-'Indicator Data'!AA117)/(T$195-T$194)*10)))</f>
        <v>8.5075593559322034</v>
      </c>
      <c r="U115" s="148">
        <f t="shared" si="12"/>
        <v>3.2588333013566468</v>
      </c>
      <c r="V115" s="146">
        <f t="shared" si="13"/>
        <v>4.0788062456071108</v>
      </c>
      <c r="W115" s="68"/>
    </row>
    <row r="116" spans="1:23" s="43" customFormat="1" x14ac:dyDescent="0.2">
      <c r="A116" s="65" t="s">
        <v>211</v>
      </c>
      <c r="B116" s="66" t="s">
        <v>210</v>
      </c>
      <c r="C116" s="150">
        <f>IF('Indicator Data'!AM118="No data","x",IF('Indicator Data'!AM118&gt;C$195,0,IF('Indicator Data'!AM118&lt;C$194,10,(C$195-'Indicator Data'!AM118)/(C$195-C$194)*10)))</f>
        <v>5.9574999999999996</v>
      </c>
      <c r="D116" s="148">
        <f t="shared" si="7"/>
        <v>5.9574999999999996</v>
      </c>
      <c r="E116" s="150">
        <f>IF('Indicator Data'!AO118="No data","x",IF('Indicator Data'!AO118&gt;E$195,0,IF('Indicator Data'!AO118&lt;E$194,10,(E$195-'Indicator Data'!AO118)/(E$195-E$194)*10)))</f>
        <v>6.2</v>
      </c>
      <c r="F116" s="150">
        <f>IF('Indicator Data'!AN118="No data","x",IF('Indicator Data'!AN118&gt;F$195,0,IF('Indicator Data'!AN118&lt;F$194,10,(F$195-'Indicator Data'!AN118)/(F$195-F$194)*10)))</f>
        <v>6.0821250677108765</v>
      </c>
      <c r="G116" s="148">
        <f t="shared" si="8"/>
        <v>6.1410625338554379</v>
      </c>
      <c r="H116" s="146">
        <f t="shared" si="9"/>
        <v>6.0492812669277187</v>
      </c>
      <c r="I116" s="150">
        <f>IF('Indicator Data'!AQ118="No data","x",IF('Indicator Data'!AQ118^2&gt;I$195,0,IF('Indicator Data'!AQ118^2&lt;I$194,10,(I$195-'Indicator Data'!AQ118^2)/(I$195-I$194)*10)))</f>
        <v>1.1455420080253864</v>
      </c>
      <c r="J116" s="150">
        <f>IF(OR('Indicator Data'!AP118=0,'Indicator Data'!AP118="No data"),"x",IF('Indicator Data'!AP118&gt;J$195,0,IF('Indicator Data'!AP118&lt;J$194,10,(J$195-'Indicator Data'!AP118)/(J$195-J$194)*10)))</f>
        <v>1.38</v>
      </c>
      <c r="K116" s="150">
        <f>IF('Indicator Data'!AR118="No data","x",IF('Indicator Data'!AR118&gt;K$195,0,IF('Indicator Data'!AR118&lt;K$194,10,(K$195-'Indicator Data'!AR118)/(K$195-K$194)*10)))</f>
        <v>6.5</v>
      </c>
      <c r="L116" s="150">
        <f>IF('Indicator Data'!AS118="No data","x",IF('Indicator Data'!AS118&gt;L$195,0,IF('Indicator Data'!AS118&lt;L$194,10,(L$195-'Indicator Data'!AS118)/(L$195-L$194)*10)))</f>
        <v>5.3846153846153841</v>
      </c>
      <c r="M116" s="148">
        <f t="shared" si="10"/>
        <v>3.6025393481601924</v>
      </c>
      <c r="N116" s="150">
        <v>10</v>
      </c>
      <c r="O116" s="150">
        <f>IF('Indicator Data'!AU118="No data","x",IF('Indicator Data'!AU118&gt;O$195,0,IF('Indicator Data'!AU118&lt;O$194,10,(O$195-'Indicator Data'!AU118)/(O$195-O$194)*10)))</f>
        <v>4.8666666666666663</v>
      </c>
      <c r="P116" s="150">
        <f>IF('Indicator Data'!AV118="No data","x",IF('Indicator Data'!AV118&gt;P$195,0,IF('Indicator Data'!AV118&lt;P$194,10,(P$195-'Indicator Data'!AV118)/(P$195-P$194)*10)))</f>
        <v>3.080000000000001</v>
      </c>
      <c r="Q116" s="148">
        <f t="shared" si="11"/>
        <v>5.982222222222223</v>
      </c>
      <c r="R116" s="150">
        <f>IF('Indicator Data'!W118="No data","x",IF('Indicator Data'!W118&gt;R$195,0,IF('Indicator Data'!W118&lt;R$194,10,(R$195-'Indicator Data'!W118)/(R$195-R$194)*10)))</f>
        <v>3.0999999999999996</v>
      </c>
      <c r="S116" s="150">
        <f>IF('Indicator Data'!X118="No data","x",IF('Indicator Data'!X118&gt;S$195,10,IF('Indicator Data'!X118&lt;S$194,0,10-(S$195-'Indicator Data'!X118)/(S$195-S$194)*10)))</f>
        <v>1.4688944483485606</v>
      </c>
      <c r="T116" s="150">
        <f>IF('Indicator Data'!AA118="No data","x",IF('Indicator Data'!AA118&gt;T$195,0,IF('Indicator Data'!AA118&lt;T$194,10,(T$195-'Indicator Data'!AA118)/(T$195-T$194)*10)))</f>
        <v>9.0002373220338985</v>
      </c>
      <c r="U116" s="148">
        <f t="shared" si="12"/>
        <v>4.5230439234608193</v>
      </c>
      <c r="V116" s="146">
        <f t="shared" si="13"/>
        <v>4.7026018312810782</v>
      </c>
      <c r="W116" s="68"/>
    </row>
    <row r="117" spans="1:23" s="43" customFormat="1" x14ac:dyDescent="0.2">
      <c r="A117" s="65" t="s">
        <v>213</v>
      </c>
      <c r="B117" s="66" t="s">
        <v>212</v>
      </c>
      <c r="C117" s="150">
        <f>IF('Indicator Data'!AM119="No data","x",IF('Indicator Data'!AM119&gt;C$195,0,IF('Indicator Data'!AM119&lt;C$194,10,(C$195-'Indicator Data'!AM119)/(C$195-C$194)*10)))</f>
        <v>4</v>
      </c>
      <c r="D117" s="148">
        <f t="shared" si="7"/>
        <v>4</v>
      </c>
      <c r="E117" s="150" t="str">
        <f>IF('Indicator Data'!AO119="No data","x",IF('Indicator Data'!AO119&gt;E$195,0,IF('Indicator Data'!AO119&lt;E$194,10,(E$195-'Indicator Data'!AO119)/(E$195-E$194)*10)))</f>
        <v>x</v>
      </c>
      <c r="F117" s="150">
        <f>IF('Indicator Data'!AN119="No data","x",IF('Indicator Data'!AN119&gt;F$195,0,IF('Indicator Data'!AN119&lt;F$194,10,(F$195-'Indicator Data'!AN119)/(F$195-F$194)*10)))</f>
        <v>4.6859331130981445</v>
      </c>
      <c r="G117" s="148">
        <f t="shared" si="8"/>
        <v>4.6859331130981445</v>
      </c>
      <c r="H117" s="146">
        <f t="shared" si="9"/>
        <v>4.3429665565490723</v>
      </c>
      <c r="I117" s="150">
        <f>IF('Indicator Data'!AQ119="No data","x",IF('Indicator Data'!AQ119^2&gt;I$195,0,IF('Indicator Data'!AQ119^2&lt;I$194,10,(I$195-'Indicator Data'!AQ119^2)/(I$195-I$194)*10)))</f>
        <v>1.2939011403682412</v>
      </c>
      <c r="J117" s="150" t="str">
        <f>IF(OR('Indicator Data'!AP119=0,'Indicator Data'!AP119="No data"),"x",IF('Indicator Data'!AP119&gt;J$195,0,IF('Indicator Data'!AP119&lt;J$194,10,(J$195-'Indicator Data'!AP119)/(J$195-J$194)*10)))</f>
        <v>x</v>
      </c>
      <c r="K117" s="150">
        <f>IF('Indicator Data'!AR119="No data","x",IF('Indicator Data'!AR119&gt;K$195,0,IF('Indicator Data'!AR119&lt;K$194,10,(K$195-'Indicator Data'!AR119)/(K$195-K$194)*10)))</f>
        <v>5.2</v>
      </c>
      <c r="L117" s="150">
        <f>IF('Indicator Data'!AS119="No data","x",IF('Indicator Data'!AS119&gt;L$195,0,IF('Indicator Data'!AS119&lt;L$194,10,(L$195-'Indicator Data'!AS119)/(L$195-L$194)*10)))</f>
        <v>5.6923076923076916</v>
      </c>
      <c r="M117" s="148">
        <f t="shared" si="10"/>
        <v>4.062069610891978</v>
      </c>
      <c r="N117" s="150">
        <v>6.2944369657236994</v>
      </c>
      <c r="O117" s="150">
        <f>IF('Indicator Data'!AU119="No data","x",IF('Indicator Data'!AU119&gt;O$195,0,IF('Indicator Data'!AU119&lt;O$194,10,(O$195-'Indicator Data'!AU119)/(O$195-O$194)*10)))</f>
        <v>1.1111111111111112</v>
      </c>
      <c r="P117" s="150">
        <f>IF('Indicator Data'!AV119="No data","x",IF('Indicator Data'!AV119&gt;P$195,0,IF('Indicator Data'!AV119&lt;P$194,10,(P$195-'Indicator Data'!AV119)/(P$195-P$194)*10)))</f>
        <v>0.4</v>
      </c>
      <c r="Q117" s="148">
        <f t="shared" si="11"/>
        <v>2.601849358944937</v>
      </c>
      <c r="R117" s="150">
        <f>IF('Indicator Data'!W119="No data","x",IF('Indicator Data'!W119&gt;R$195,0,IF('Indicator Data'!W119&lt;R$194,10,(R$195-'Indicator Data'!W119)/(R$195-R$194)*10)))</f>
        <v>4.9249999999999998</v>
      </c>
      <c r="S117" s="150">
        <f>IF('Indicator Data'!X119="No data","x",IF('Indicator Data'!X119&gt;S$195,10,IF('Indicator Data'!X119&lt;S$194,0,10-(S$195-'Indicator Data'!X119)/(S$195-S$194)*10)))</f>
        <v>0.47631791988756156</v>
      </c>
      <c r="T117" s="150">
        <f>IF('Indicator Data'!AA119="No data","x",IF('Indicator Data'!AA119&gt;T$195,0,IF('Indicator Data'!AA119&lt;T$194,10,(T$195-'Indicator Data'!AA119)/(T$195-T$194)*10)))</f>
        <v>6.716067762711865</v>
      </c>
      <c r="U117" s="148">
        <f t="shared" si="12"/>
        <v>4.0391285608664758</v>
      </c>
      <c r="V117" s="146">
        <f t="shared" si="13"/>
        <v>3.5676825102344636</v>
      </c>
      <c r="W117" s="68"/>
    </row>
    <row r="118" spans="1:23" s="43" customFormat="1" x14ac:dyDescent="0.2">
      <c r="A118" s="65" t="s">
        <v>215</v>
      </c>
      <c r="B118" s="66" t="s">
        <v>214</v>
      </c>
      <c r="C118" s="150">
        <f>IF('Indicator Data'!AM120="No data","x",IF('Indicator Data'!AM120&gt;C$195,0,IF('Indicator Data'!AM120&lt;C$194,10,(C$195-'Indicator Data'!AM120)/(C$195-C$194)*10)))</f>
        <v>5.625</v>
      </c>
      <c r="D118" s="148">
        <f t="shared" si="7"/>
        <v>5.625</v>
      </c>
      <c r="E118" s="150">
        <f>IF('Indicator Data'!AO120="No data","x",IF('Indicator Data'!AO120&gt;E$195,0,IF('Indicator Data'!AO120&lt;E$194,10,(E$195-'Indicator Data'!AO120)/(E$195-E$194)*10)))</f>
        <v>6.3</v>
      </c>
      <c r="F118" s="150">
        <f>IF('Indicator Data'!AN120="No data","x",IF('Indicator Data'!AN120&gt;F$195,0,IF('Indicator Data'!AN120&lt;F$194,10,(F$195-'Indicator Data'!AN120)/(F$195-F$194)*10)))</f>
        <v>5.1469890624284744</v>
      </c>
      <c r="G118" s="148">
        <f t="shared" si="8"/>
        <v>5.7234945312142376</v>
      </c>
      <c r="H118" s="146">
        <f t="shared" si="9"/>
        <v>5.6742472656071188</v>
      </c>
      <c r="I118" s="150">
        <f>IF('Indicator Data'!AQ120="No data","x",IF('Indicator Data'!AQ120^2&gt;I$195,0,IF('Indicator Data'!AQ120^2&lt;I$194,10,(I$195-'Indicator Data'!AQ120^2)/(I$195-I$194)*10)))</f>
        <v>10</v>
      </c>
      <c r="J118" s="150">
        <f>IF(OR('Indicator Data'!AP120=0,'Indicator Data'!AP120="No data"),"x",IF('Indicator Data'!AP120&gt;J$195,0,IF('Indicator Data'!AP120&lt;J$194,10,(J$195-'Indicator Data'!AP120)/(J$195-J$194)*10)))</f>
        <v>0.10999999999999943</v>
      </c>
      <c r="K118" s="150">
        <f>IF('Indicator Data'!AR120="No data","x",IF('Indicator Data'!AR120&gt;K$195,0,IF('Indicator Data'!AR120&lt;K$194,10,(K$195-'Indicator Data'!AR120)/(K$195-K$194)*10)))</f>
        <v>7.4</v>
      </c>
      <c r="L118" s="150">
        <f>IF('Indicator Data'!AS120="No data","x",IF('Indicator Data'!AS120&gt;L$195,0,IF('Indicator Data'!AS120&lt;L$194,10,(L$195-'Indicator Data'!AS120)/(L$195-L$194)*10)))</f>
        <v>5.2820512820512819</v>
      </c>
      <c r="M118" s="148">
        <f t="shared" si="10"/>
        <v>5.6980128205128198</v>
      </c>
      <c r="N118" s="150">
        <v>9.1894682498709361</v>
      </c>
      <c r="O118" s="150">
        <f>IF('Indicator Data'!AU120="No data","x",IF('Indicator Data'!AU120&gt;O$195,0,IF('Indicator Data'!AU120&lt;O$194,10,(O$195-'Indicator Data'!AU120)/(O$195-O$194)*10)))</f>
        <v>2.7333333333333325</v>
      </c>
      <c r="P118" s="150">
        <f>IF('Indicator Data'!AV120="No data","x",IF('Indicator Data'!AV120&gt;P$195,0,IF('Indicator Data'!AV120&lt;P$194,10,(P$195-'Indicator Data'!AV120)/(P$195-P$194)*10)))</f>
        <v>3.2800000000000011</v>
      </c>
      <c r="Q118" s="148">
        <f t="shared" si="11"/>
        <v>5.0676005277347569</v>
      </c>
      <c r="R118" s="150">
        <f>IF('Indicator Data'!W120="No data","x",IF('Indicator Data'!W120&gt;R$195,0,IF('Indicator Data'!W120&lt;R$194,10,(R$195-'Indicator Data'!W120)/(R$195-R$194)*10)))</f>
        <v>8.4499999999999993</v>
      </c>
      <c r="S118" s="150">
        <f>IF('Indicator Data'!X120="No data","x",IF('Indicator Data'!X120&gt;S$195,10,IF('Indicator Data'!X120&lt;S$194,0,10-(S$195-'Indicator Data'!X120)/(S$195-S$194)*10)))</f>
        <v>1.9817309908643725</v>
      </c>
      <c r="T118" s="150">
        <f>IF('Indicator Data'!AA120="No data","x",IF('Indicator Data'!AA120&gt;T$195,0,IF('Indicator Data'!AA120&lt;T$194,10,(T$195-'Indicator Data'!AA120)/(T$195-T$194)*10)))</f>
        <v>9.0156610169491529</v>
      </c>
      <c r="U118" s="148">
        <f t="shared" si="12"/>
        <v>6.4824640026045088</v>
      </c>
      <c r="V118" s="146">
        <f t="shared" si="13"/>
        <v>5.7493591169506955</v>
      </c>
      <c r="W118" s="68"/>
    </row>
    <row r="119" spans="1:23" s="43" customFormat="1" x14ac:dyDescent="0.2">
      <c r="A119" s="65" t="s">
        <v>217</v>
      </c>
      <c r="B119" s="66" t="s">
        <v>216</v>
      </c>
      <c r="C119" s="150">
        <f>IF('Indicator Data'!AM121="No data","x",IF('Indicator Data'!AM121&gt;C$195,0,IF('Indicator Data'!AM121&lt;C$194,10,(C$195-'Indicator Data'!AM121)/(C$195-C$194)*10)))</f>
        <v>2.5416666666666754</v>
      </c>
      <c r="D119" s="148">
        <f t="shared" si="7"/>
        <v>2.5416666666666754</v>
      </c>
      <c r="E119" s="150">
        <f>IF('Indicator Data'!AO121="No data","x",IF('Indicator Data'!AO121&gt;E$195,0,IF('Indicator Data'!AO121&lt;E$194,10,(E$195-'Indicator Data'!AO121)/(E$195-E$194)*10)))</f>
        <v>7</v>
      </c>
      <c r="F119" s="150">
        <f>IF('Indicator Data'!AN121="No data","x",IF('Indicator Data'!AN121&gt;F$195,0,IF('Indicator Data'!AN121&lt;F$194,10,(F$195-'Indicator Data'!AN121)/(F$195-F$194)*10)))</f>
        <v>6.2975623607635498</v>
      </c>
      <c r="G119" s="148">
        <f t="shared" si="8"/>
        <v>6.6487811803817749</v>
      </c>
      <c r="H119" s="146">
        <f t="shared" si="9"/>
        <v>4.5952239235242249</v>
      </c>
      <c r="I119" s="150">
        <f>IF('Indicator Data'!AQ121="No data","x",IF('Indicator Data'!AQ121^2&gt;I$195,0,IF('Indicator Data'!AQ121^2&lt;I$194,10,(I$195-'Indicator Data'!AQ121^2)/(I$195-I$194)*10)))</f>
        <v>10</v>
      </c>
      <c r="J119" s="150">
        <f>IF(OR('Indicator Data'!AP121=0,'Indicator Data'!AP121="No data"),"x",IF('Indicator Data'!AP121&gt;J$195,0,IF('Indicator Data'!AP121&lt;J$194,10,(J$195-'Indicator Data'!AP121)/(J$195-J$194)*10)))</f>
        <v>8.5</v>
      </c>
      <c r="K119" s="150">
        <f>IF('Indicator Data'!AR121="No data","x",IF('Indicator Data'!AR121&gt;K$195,0,IF('Indicator Data'!AR121&lt;K$194,10,(K$195-'Indicator Data'!AR121)/(K$195-K$194)*10)))</f>
        <v>9.8000000000000007</v>
      </c>
      <c r="L119" s="150">
        <f>IF('Indicator Data'!AS121="No data","x",IF('Indicator Data'!AS121&gt;L$195,0,IF('Indicator Data'!AS121&lt;L$194,10,(L$195-'Indicator Data'!AS121)/(L$195-L$194)*10)))</f>
        <v>7.6923076923076925</v>
      </c>
      <c r="M119" s="148">
        <f t="shared" si="10"/>
        <v>8.9980769230769226</v>
      </c>
      <c r="N119" s="150">
        <v>9.7986577181208059</v>
      </c>
      <c r="O119" s="150">
        <f>IF('Indicator Data'!AU121="No data","x",IF('Indicator Data'!AU121&gt;O$195,0,IF('Indicator Data'!AU121&lt;O$194,10,(O$195-'Indicator Data'!AU121)/(O$195-O$194)*10)))</f>
        <v>8.7777777777777786</v>
      </c>
      <c r="P119" s="150">
        <f>IF('Indicator Data'!AV121="No data","x",IF('Indicator Data'!AV121&gt;P$195,0,IF('Indicator Data'!AV121&lt;P$194,10,(P$195-'Indicator Data'!AV121)/(P$195-P$194)*10)))</f>
        <v>10</v>
      </c>
      <c r="Q119" s="148">
        <f t="shared" si="11"/>
        <v>9.5254784986328627</v>
      </c>
      <c r="R119" s="150">
        <f>IF('Indicator Data'!W121="No data","x",IF('Indicator Data'!W121&gt;R$195,0,IF('Indicator Data'!W121&lt;R$194,10,(R$195-'Indicator Data'!W121)/(R$195-R$194)*10)))</f>
        <v>9.9250000000000007</v>
      </c>
      <c r="S119" s="150">
        <f>IF('Indicator Data'!X121="No data","x",IF('Indicator Data'!X121&gt;S$195,10,IF('Indicator Data'!X121&lt;S$194,0,10-(S$195-'Indicator Data'!X121)/(S$195-S$194)*10)))</f>
        <v>7.5030850316233302</v>
      </c>
      <c r="T119" s="150">
        <f>IF('Indicator Data'!AA121="No data","x",IF('Indicator Data'!AA121&gt;T$195,0,IF('Indicator Data'!AA121&lt;T$194,10,(T$195-'Indicator Data'!AA121)/(T$195-T$194)*10)))</f>
        <v>9.9465762711864407</v>
      </c>
      <c r="U119" s="148">
        <f t="shared" si="12"/>
        <v>9.1248871009365917</v>
      </c>
      <c r="V119" s="146">
        <f t="shared" si="13"/>
        <v>9.2161475075487918</v>
      </c>
      <c r="W119" s="68"/>
    </row>
    <row r="120" spans="1:23" s="43" customFormat="1" x14ac:dyDescent="0.2">
      <c r="A120" s="65" t="s">
        <v>371</v>
      </c>
      <c r="B120" s="66" t="s">
        <v>218</v>
      </c>
      <c r="C120" s="150">
        <f>IF('Indicator Data'!AM122="No data","x",IF('Indicator Data'!AM122&gt;C$195,0,IF('Indicator Data'!AM122&lt;C$194,10,(C$195-'Indicator Data'!AM122)/(C$195-C$194)*10)))</f>
        <v>7.125</v>
      </c>
      <c r="D120" s="148">
        <f t="shared" si="7"/>
        <v>7.125</v>
      </c>
      <c r="E120" s="150">
        <f>IF('Indicator Data'!AO122="No data","x",IF('Indicator Data'!AO122&gt;E$195,0,IF('Indicator Data'!AO122&lt;E$194,10,(E$195-'Indicator Data'!AO122)/(E$195-E$194)*10)))</f>
        <v>7.9</v>
      </c>
      <c r="F120" s="150">
        <f>IF('Indicator Data'!AN122="No data","x",IF('Indicator Data'!AN122&gt;F$195,0,IF('Indicator Data'!AN122&lt;F$194,10,(F$195-'Indicator Data'!AN122)/(F$195-F$194)*10)))</f>
        <v>8.0193238258361816</v>
      </c>
      <c r="G120" s="148">
        <f t="shared" si="8"/>
        <v>7.959661912918091</v>
      </c>
      <c r="H120" s="146">
        <f t="shared" si="9"/>
        <v>7.5423309564590451</v>
      </c>
      <c r="I120" s="150">
        <f>IF('Indicator Data'!AQ122="No data","x",IF('Indicator Data'!AQ122^2&gt;I$195,0,IF('Indicator Data'!AQ122^2&lt;I$194,10,(I$195-'Indicator Data'!AQ122^2)/(I$195-I$194)*10)))</f>
        <v>4.779450231978462</v>
      </c>
      <c r="J120" s="150">
        <f>IF(OR('Indicator Data'!AP122=0,'Indicator Data'!AP122="No data"),"x",IF('Indicator Data'!AP122&gt;J$195,0,IF('Indicator Data'!AP122&lt;J$194,10,(J$195-'Indicator Data'!AP122)/(J$195-J$194)*10)))</f>
        <v>5.12</v>
      </c>
      <c r="K120" s="150">
        <f>IF('Indicator Data'!AR122="No data","x",IF('Indicator Data'!AR122&gt;K$195,0,IF('Indicator Data'!AR122&lt;K$194,10,(K$195-'Indicator Data'!AR122)/(K$195-K$194)*10)))</f>
        <v>9.5</v>
      </c>
      <c r="L120" s="150">
        <f>IF('Indicator Data'!AS122="No data","x",IF('Indicator Data'!AS122&gt;L$195,0,IF('Indicator Data'!AS122&lt;L$194,10,(L$195-'Indicator Data'!AS122)/(L$195-L$194)*10)))</f>
        <v>8.4102564102564106</v>
      </c>
      <c r="M120" s="148">
        <f t="shared" si="10"/>
        <v>6.9524266605587179</v>
      </c>
      <c r="N120" s="150">
        <v>9.7261127182294231</v>
      </c>
      <c r="O120" s="150">
        <f>IF('Indicator Data'!AU122="No data","x",IF('Indicator Data'!AU122&gt;O$195,0,IF('Indicator Data'!AU122&lt;O$194,10,(O$195-'Indicator Data'!AU122)/(O$195-O$194)*10)))</f>
        <v>2.5111111111111106</v>
      </c>
      <c r="P120" s="150">
        <f>IF('Indicator Data'!AV122="No data","x",IF('Indicator Data'!AV122&gt;P$195,0,IF('Indicator Data'!AV122&lt;P$194,10,(P$195-'Indicator Data'!AV122)/(P$195-P$194)*10)))</f>
        <v>2.8599999999999994</v>
      </c>
      <c r="Q120" s="148">
        <f t="shared" si="11"/>
        <v>5.0324079431135109</v>
      </c>
      <c r="R120" s="150">
        <f>IF('Indicator Data'!W122="No data","x",IF('Indicator Data'!W122&gt;R$195,0,IF('Indicator Data'!W122&lt;R$194,10,(R$195-'Indicator Data'!W122)/(R$195-R$194)*10)))</f>
        <v>8.75</v>
      </c>
      <c r="S120" s="150">
        <f>IF('Indicator Data'!X122="No data","x",IF('Indicator Data'!X122&gt;S$195,10,IF('Indicator Data'!X122&lt;S$194,0,10-(S$195-'Indicator Data'!X122)/(S$195-S$194)*10)))</f>
        <v>6.7083555867884748</v>
      </c>
      <c r="T120" s="150">
        <f>IF('Indicator Data'!AA122="No data","x",IF('Indicator Data'!AA122&gt;T$195,0,IF('Indicator Data'!AA122&lt;T$194,10,(T$195-'Indicator Data'!AA122)/(T$195-T$194)*10)))</f>
        <v>10</v>
      </c>
      <c r="U120" s="148">
        <f t="shared" si="12"/>
        <v>8.4861185289294916</v>
      </c>
      <c r="V120" s="146">
        <f t="shared" si="13"/>
        <v>6.8236510442005738</v>
      </c>
      <c r="W120" s="68"/>
    </row>
    <row r="121" spans="1:23" s="43" customFormat="1" x14ac:dyDescent="0.2">
      <c r="A121" s="65" t="s">
        <v>220</v>
      </c>
      <c r="B121" s="66" t="s">
        <v>219</v>
      </c>
      <c r="C121" s="150">
        <f>IF('Indicator Data'!AM123="No data","x",IF('Indicator Data'!AM123&gt;C$195,0,IF('Indicator Data'!AM123&lt;C$194,10,(C$195-'Indicator Data'!AM123)/(C$195-C$194)*10)))</f>
        <v>4.25</v>
      </c>
      <c r="D121" s="148">
        <f t="shared" si="7"/>
        <v>4.25</v>
      </c>
      <c r="E121" s="150">
        <f>IF('Indicator Data'!AO123="No data","x",IF('Indicator Data'!AO123&gt;E$195,0,IF('Indicator Data'!AO123&lt;E$194,10,(E$195-'Indicator Data'!AO123)/(E$195-E$194)*10)))</f>
        <v>5.2</v>
      </c>
      <c r="F121" s="150">
        <f>IF('Indicator Data'!AN123="No data","x",IF('Indicator Data'!AN123&gt;F$195,0,IF('Indicator Data'!AN123&lt;F$194,10,(F$195-'Indicator Data'!AN123)/(F$195-F$194)*10)))</f>
        <v>4.6131539940834045</v>
      </c>
      <c r="G121" s="148">
        <f t="shared" si="8"/>
        <v>4.9065769970417019</v>
      </c>
      <c r="H121" s="146">
        <f t="shared" si="9"/>
        <v>4.578288498520851</v>
      </c>
      <c r="I121" s="150">
        <f>IF('Indicator Data'!AQ123="No data","x",IF('Indicator Data'!AQ123^2&gt;I$195,0,IF('Indicator Data'!AQ123^2&lt;I$194,10,(I$195-'Indicator Data'!AQ123^2)/(I$195-I$194)*10)))</f>
        <v>8.9985910990048339</v>
      </c>
      <c r="J121" s="150">
        <f>IF(OR('Indicator Data'!AP123=0,'Indicator Data'!AP123="No data"),"x",IF('Indicator Data'!AP123&gt;J$195,0,IF('Indicator Data'!AP123&lt;J$194,10,(J$195-'Indicator Data'!AP123)/(J$195-J$194)*10)))</f>
        <v>5.629999999999999</v>
      </c>
      <c r="K121" s="150">
        <f>IF('Indicator Data'!AR123="No data","x",IF('Indicator Data'!AR123&gt;K$195,0,IF('Indicator Data'!AR123&lt;K$194,10,(K$195-'Indicator Data'!AR123)/(K$195-K$194)*10)))</f>
        <v>9.5</v>
      </c>
      <c r="L121" s="150">
        <f>IF('Indicator Data'!AS123="No data","x",IF('Indicator Data'!AS123&gt;L$195,0,IF('Indicator Data'!AS123&lt;L$194,10,(L$195-'Indicator Data'!AS123)/(L$195-L$194)*10)))</f>
        <v>8.7692307692307701</v>
      </c>
      <c r="M121" s="148">
        <f t="shared" si="10"/>
        <v>8.2244554670589007</v>
      </c>
      <c r="N121" s="150">
        <v>9.7077403445275365</v>
      </c>
      <c r="O121" s="150">
        <f>IF('Indicator Data'!AU123="No data","x",IF('Indicator Data'!AU123&gt;O$195,0,IF('Indicator Data'!AU123&lt;O$194,10,(O$195-'Indicator Data'!AU123)/(O$195-O$194)*10)))</f>
        <v>7.5333333333333332</v>
      </c>
      <c r="P121" s="150">
        <f>IF('Indicator Data'!AV123="No data","x",IF('Indicator Data'!AV123&gt;P$195,0,IF('Indicator Data'!AV123&lt;P$194,10,(P$195-'Indicator Data'!AV123)/(P$195-P$194)*10)))</f>
        <v>1.6599999999999995</v>
      </c>
      <c r="Q121" s="148">
        <f t="shared" si="11"/>
        <v>6.3003578926202906</v>
      </c>
      <c r="R121" s="150">
        <f>IF('Indicator Data'!W123="No data","x",IF('Indicator Data'!W123&gt;R$195,0,IF('Indicator Data'!W123&lt;R$194,10,(R$195-'Indicator Data'!W123)/(R$195-R$194)*10)))</f>
        <v>9.0749999999999993</v>
      </c>
      <c r="S121" s="150">
        <f>IF('Indicator Data'!X123="No data","x",IF('Indicator Data'!X123&gt;S$195,10,IF('Indicator Data'!X123&lt;S$194,0,10-(S$195-'Indicator Data'!X123)/(S$195-S$194)*10)))</f>
        <v>5.9179114546732254</v>
      </c>
      <c r="T121" s="150">
        <f>IF('Indicator Data'!AA123="No data","x",IF('Indicator Data'!AA123&gt;T$195,0,IF('Indicator Data'!AA123&lt;T$194,10,(T$195-'Indicator Data'!AA123)/(T$195-T$194)*10)))</f>
        <v>8.0721694237288126</v>
      </c>
      <c r="U121" s="148">
        <f t="shared" si="12"/>
        <v>7.6883602928006782</v>
      </c>
      <c r="V121" s="146">
        <f t="shared" si="13"/>
        <v>7.4043912174932904</v>
      </c>
      <c r="W121" s="68"/>
    </row>
    <row r="122" spans="1:23" s="43" customFormat="1" x14ac:dyDescent="0.2">
      <c r="A122" s="65" t="s">
        <v>222</v>
      </c>
      <c r="B122" s="66" t="s">
        <v>221</v>
      </c>
      <c r="C122" s="150">
        <f>IF('Indicator Data'!AM124="No data","x",IF('Indicator Data'!AM124&gt;C$195,0,IF('Indicator Data'!AM124&lt;C$194,10,(C$195-'Indicator Data'!AM124)/(C$195-C$194)*10)))</f>
        <v>8.083333333333325</v>
      </c>
      <c r="D122" s="148">
        <f t="shared" si="7"/>
        <v>8.083333333333325</v>
      </c>
      <c r="E122" s="150" t="str">
        <f>IF('Indicator Data'!AO124="No data","x",IF('Indicator Data'!AO124&gt;E$195,0,IF('Indicator Data'!AO124&lt;E$194,10,(E$195-'Indicator Data'!AO124)/(E$195-E$194)*10)))</f>
        <v>x</v>
      </c>
      <c r="F122" s="150">
        <f>IF('Indicator Data'!AN124="No data","x",IF('Indicator Data'!AN124&gt;F$195,0,IF('Indicator Data'!AN124&lt;F$194,10,(F$195-'Indicator Data'!AN124)/(F$195-F$194)*10)))</f>
        <v>6.1761585474014282</v>
      </c>
      <c r="G122" s="148">
        <f t="shared" si="8"/>
        <v>6.1761585474014282</v>
      </c>
      <c r="H122" s="146">
        <f t="shared" si="9"/>
        <v>7.1297459403673766</v>
      </c>
      <c r="I122" s="150" t="str">
        <f>IF('Indicator Data'!AQ124="No data","x",IF('Indicator Data'!AQ124^2&gt;I$195,0,IF('Indicator Data'!AQ124^2&lt;I$194,10,(I$195-'Indicator Data'!AQ124^2)/(I$195-I$194)*10)))</f>
        <v>x</v>
      </c>
      <c r="J122" s="150" t="str">
        <f>IF(OR('Indicator Data'!AP124=0,'Indicator Data'!AP124="No data"),"x",IF('Indicator Data'!AP124&gt;J$195,0,IF('Indicator Data'!AP124&lt;J$194,10,(J$195-'Indicator Data'!AP124)/(J$195-J$194)*10)))</f>
        <v>x</v>
      </c>
      <c r="K122" s="150" t="str">
        <f>IF('Indicator Data'!AR124="No data","x",IF('Indicator Data'!AR124&gt;K$195,0,IF('Indicator Data'!AR124&lt;K$194,10,(K$195-'Indicator Data'!AR124)/(K$195-K$194)*10)))</f>
        <v>x</v>
      </c>
      <c r="L122" s="150" t="str">
        <f>IF('Indicator Data'!AS124="No data","x",IF('Indicator Data'!AS124&gt;L$195,0,IF('Indicator Data'!AS124&lt;L$194,10,(L$195-'Indicator Data'!AS124)/(L$195-L$194)*10)))</f>
        <v>x</v>
      </c>
      <c r="M122" s="148" t="str">
        <f t="shared" si="10"/>
        <v>x</v>
      </c>
      <c r="N122" s="150" t="s">
        <v>893</v>
      </c>
      <c r="O122" s="150" t="str">
        <f>IF('Indicator Data'!AU124="No data","x",IF('Indicator Data'!AU124&gt;O$195,0,IF('Indicator Data'!AU124&lt;O$194,10,(O$195-'Indicator Data'!AU124)/(O$195-O$194)*10)))</f>
        <v>x</v>
      </c>
      <c r="P122" s="150" t="str">
        <f>IF('Indicator Data'!AV124="No data","x",IF('Indicator Data'!AV124&gt;P$195,0,IF('Indicator Data'!AV124&lt;P$194,10,(P$195-'Indicator Data'!AV124)/(P$195-P$194)*10)))</f>
        <v>x</v>
      </c>
      <c r="Q122" s="148" t="str">
        <f t="shared" si="11"/>
        <v>x</v>
      </c>
      <c r="R122" s="150">
        <f>IF('Indicator Data'!W124="No data","x",IF('Indicator Data'!W124&gt;R$195,0,IF('Indicator Data'!W124&lt;R$194,10,(R$195-'Indicator Data'!W124)/(R$195-R$194)*10)))</f>
        <v>8.2249999999999996</v>
      </c>
      <c r="S122" s="150" t="str">
        <f>IF('Indicator Data'!X124="No data","x",IF('Indicator Data'!X124&gt;S$195,10,IF('Indicator Data'!X124&lt;S$194,0,10-(S$195-'Indicator Data'!X124)/(S$195-S$194)*10)))</f>
        <v>x</v>
      </c>
      <c r="T122" s="150">
        <f>IF('Indicator Data'!AA124="No data","x",IF('Indicator Data'!AA124&gt;T$195,0,IF('Indicator Data'!AA124&lt;T$194,10,(T$195-'Indicator Data'!AA124)/(T$195-T$194)*10)))</f>
        <v>9.2313559322033907</v>
      </c>
      <c r="U122" s="148">
        <f t="shared" si="12"/>
        <v>8.7281779661016952</v>
      </c>
      <c r="V122" s="146">
        <f t="shared" si="13"/>
        <v>8.7281779661016952</v>
      </c>
      <c r="W122" s="68"/>
    </row>
    <row r="123" spans="1:23" s="43" customFormat="1" x14ac:dyDescent="0.2">
      <c r="A123" s="65" t="s">
        <v>224</v>
      </c>
      <c r="B123" s="66" t="s">
        <v>223</v>
      </c>
      <c r="C123" s="150">
        <f>IF('Indicator Data'!AM125="No data","x",IF('Indicator Data'!AM125&gt;C$195,0,IF('Indicator Data'!AM125&lt;C$194,10,(C$195-'Indicator Data'!AM125)/(C$195-C$194)*10)))</f>
        <v>5.7925000000000004</v>
      </c>
      <c r="D123" s="148">
        <f t="shared" si="7"/>
        <v>5.7925000000000004</v>
      </c>
      <c r="E123" s="150">
        <f>IF('Indicator Data'!AO125="No data","x",IF('Indicator Data'!AO125&gt;E$195,0,IF('Indicator Data'!AO125&lt;E$194,10,(E$195-'Indicator Data'!AO125)/(E$195-E$194)*10)))</f>
        <v>6.8999999999999995</v>
      </c>
      <c r="F123" s="150">
        <f>IF('Indicator Data'!AN125="No data","x",IF('Indicator Data'!AN125&gt;F$195,0,IF('Indicator Data'!AN125&lt;F$194,10,(F$195-'Indicator Data'!AN125)/(F$195-F$194)*10)))</f>
        <v>6.8547258377075195</v>
      </c>
      <c r="G123" s="148">
        <f t="shared" si="8"/>
        <v>6.8773629188537591</v>
      </c>
      <c r="H123" s="146">
        <f t="shared" si="9"/>
        <v>6.3349314594268797</v>
      </c>
      <c r="I123" s="150">
        <f>IF('Indicator Data'!AQ125="No data","x",IF('Indicator Data'!AQ125^2&gt;I$195,0,IF('Indicator Data'!AQ125^2&lt;I$194,10,(I$195-'Indicator Data'!AQ125^2)/(I$195-I$194)*10)))</f>
        <v>10</v>
      </c>
      <c r="J123" s="150">
        <f>IF(OR('Indicator Data'!AP125=0,'Indicator Data'!AP125="No data"),"x",IF('Indicator Data'!AP125&gt;J$195,0,IF('Indicator Data'!AP125&lt;J$194,10,(J$195-'Indicator Data'!AP125)/(J$195-J$194)*10)))</f>
        <v>2.37</v>
      </c>
      <c r="K123" s="150">
        <f>IF('Indicator Data'!AR125="No data","x",IF('Indicator Data'!AR125&gt;K$195,0,IF('Indicator Data'!AR125&lt;K$194,10,(K$195-'Indicator Data'!AR125)/(K$195-K$194)*10)))</f>
        <v>9.5</v>
      </c>
      <c r="L123" s="150">
        <f>IF('Indicator Data'!AS125="No data","x",IF('Indicator Data'!AS125&gt;L$195,0,IF('Indicator Data'!AS125&lt;L$194,10,(L$195-'Indicator Data'!AS125)/(L$195-L$194)*10)))</f>
        <v>5.6923076923076916</v>
      </c>
      <c r="M123" s="148">
        <f t="shared" si="10"/>
        <v>6.8905769230769227</v>
      </c>
      <c r="N123" s="150">
        <v>9.1275167785234892</v>
      </c>
      <c r="O123" s="150">
        <f>IF('Indicator Data'!AU125="No data","x",IF('Indicator Data'!AU125&gt;O$195,0,IF('Indicator Data'!AU125&lt;O$194,10,(O$195-'Indicator Data'!AU125)/(O$195-O$194)*10)))</f>
        <v>7.0333333333333323</v>
      </c>
      <c r="P123" s="150">
        <f>IF('Indicator Data'!AV125="No data","x",IF('Indicator Data'!AV125&gt;P$195,0,IF('Indicator Data'!AV125&lt;P$194,10,(P$195-'Indicator Data'!AV125)/(P$195-P$194)*10)))</f>
        <v>2.3800000000000008</v>
      </c>
      <c r="Q123" s="148">
        <f t="shared" si="11"/>
        <v>6.1802833706189411</v>
      </c>
      <c r="R123" s="150" t="str">
        <f>IF('Indicator Data'!W125="No data","x",IF('Indicator Data'!W125&gt;R$195,0,IF('Indicator Data'!W125&lt;R$194,10,(R$195-'Indicator Data'!W125)/(R$195-R$194)*10)))</f>
        <v>x</v>
      </c>
      <c r="S123" s="150">
        <f>IF('Indicator Data'!X125="No data","x",IF('Indicator Data'!X125&gt;S$195,10,IF('Indicator Data'!X125&lt;S$194,0,10-(S$195-'Indicator Data'!X125)/(S$195-S$194)*10)))</f>
        <v>4.085160927617709</v>
      </c>
      <c r="T123" s="150">
        <f>IF('Indicator Data'!AA125="No data","x",IF('Indicator Data'!AA125&gt;T$195,0,IF('Indicator Data'!AA125&lt;T$194,10,(T$195-'Indicator Data'!AA125)/(T$195-T$194)*10)))</f>
        <v>9.898305084745763</v>
      </c>
      <c r="U123" s="148">
        <f t="shared" si="12"/>
        <v>6.991733006181736</v>
      </c>
      <c r="V123" s="146">
        <f t="shared" si="13"/>
        <v>6.687531099959199</v>
      </c>
      <c r="W123" s="68"/>
    </row>
    <row r="124" spans="1:23" s="43" customFormat="1" x14ac:dyDescent="0.2">
      <c r="A124" s="65" t="s">
        <v>226</v>
      </c>
      <c r="B124" s="66" t="s">
        <v>225</v>
      </c>
      <c r="C124" s="150">
        <f>IF('Indicator Data'!AM126="No data","x",IF('Indicator Data'!AM126&gt;C$195,0,IF('Indicator Data'!AM126&lt;C$194,10,(C$195-'Indicator Data'!AM126)/(C$195-C$194)*10)))</f>
        <v>2.0833333333333259</v>
      </c>
      <c r="D124" s="148">
        <f t="shared" si="7"/>
        <v>2.0833333333333259</v>
      </c>
      <c r="E124" s="150">
        <f>IF('Indicator Data'!AO126="No data","x",IF('Indicator Data'!AO126&gt;E$195,0,IF('Indicator Data'!AO126&lt;E$194,10,(E$195-'Indicator Data'!AO126)/(E$195-E$194)*10)))</f>
        <v>1.7000000000000002</v>
      </c>
      <c r="F124" s="150">
        <f>IF('Indicator Data'!AN126="No data","x",IF('Indicator Data'!AN126&gt;F$195,0,IF('Indicator Data'!AN126&lt;F$194,10,(F$195-'Indicator Data'!AN126)/(F$195-F$194)*10)))</f>
        <v>1.4653832912445068</v>
      </c>
      <c r="G124" s="148">
        <f t="shared" si="8"/>
        <v>1.5826916456222535</v>
      </c>
      <c r="H124" s="146">
        <f t="shared" si="9"/>
        <v>1.8330124894777897</v>
      </c>
      <c r="I124" s="150" t="str">
        <f>IF('Indicator Data'!AQ126="No data","x",IF('Indicator Data'!AQ126^2&gt;I$195,0,IF('Indicator Data'!AQ126^2&lt;I$194,10,(I$195-'Indicator Data'!AQ126^2)/(I$195-I$194)*10)))</f>
        <v>x</v>
      </c>
      <c r="J124" s="150" t="str">
        <f>IF(OR('Indicator Data'!AP126=0,'Indicator Data'!AP126="No data"),"x",IF('Indicator Data'!AP126&gt;J$195,0,IF('Indicator Data'!AP126&lt;J$194,10,(J$195-'Indicator Data'!AP126)/(J$195-J$194)*10)))</f>
        <v>x</v>
      </c>
      <c r="K124" s="150">
        <f>IF('Indicator Data'!AR126="No data","x",IF('Indicator Data'!AR126&gt;K$195,0,IF('Indicator Data'!AR126&lt;K$194,10,(K$195-'Indicator Data'!AR126)/(K$195-K$194)*10)))</f>
        <v>1.1000000000000001</v>
      </c>
      <c r="L124" s="150">
        <f>IF('Indicator Data'!AS126="No data","x",IF('Indicator Data'!AS126&gt;L$195,0,IF('Indicator Data'!AS126&lt;L$194,10,(L$195-'Indicator Data'!AS126)/(L$195-L$194)*10)))</f>
        <v>5.7435897435897427</v>
      </c>
      <c r="M124" s="148">
        <f t="shared" si="10"/>
        <v>3.4217948717948712</v>
      </c>
      <c r="N124" s="150">
        <v>0</v>
      </c>
      <c r="O124" s="150">
        <f>IF('Indicator Data'!AU126="No data","x",IF('Indicator Data'!AU126&gt;O$195,0,IF('Indicator Data'!AU126&lt;O$194,10,(O$195-'Indicator Data'!AU126)/(O$195-O$194)*10)))</f>
        <v>0</v>
      </c>
      <c r="P124" s="150">
        <f>IF('Indicator Data'!AV126="No data","x",IF('Indicator Data'!AV126&gt;P$195,0,IF('Indicator Data'!AV126&lt;P$194,10,(P$195-'Indicator Data'!AV126)/(P$195-P$194)*10)))</f>
        <v>0</v>
      </c>
      <c r="Q124" s="148">
        <f t="shared" si="11"/>
        <v>0</v>
      </c>
      <c r="R124" s="150" t="str">
        <f>IF('Indicator Data'!W126="No data","x",IF('Indicator Data'!W126&gt;R$195,0,IF('Indicator Data'!W126&lt;R$194,10,(R$195-'Indicator Data'!W126)/(R$195-R$194)*10)))</f>
        <v>x</v>
      </c>
      <c r="S124" s="150">
        <f>IF('Indicator Data'!X126="No data","x",IF('Indicator Data'!X126&gt;S$195,10,IF('Indicator Data'!X126&lt;S$194,0,10-(S$195-'Indicator Data'!X126)/(S$195-S$194)*10)))</f>
        <v>1.5110869992972589</v>
      </c>
      <c r="T124" s="150">
        <f>IF('Indicator Data'!AA126="No data","x",IF('Indicator Data'!AA126&gt;T$195,0,IF('Indicator Data'!AA126&lt;T$194,10,(T$195-'Indicator Data'!AA126)/(T$195-T$194)*10)))</f>
        <v>0</v>
      </c>
      <c r="U124" s="148">
        <f t="shared" si="12"/>
        <v>0.75554349964862944</v>
      </c>
      <c r="V124" s="146">
        <f t="shared" si="13"/>
        <v>1.3924461238145003</v>
      </c>
      <c r="W124" s="68"/>
    </row>
    <row r="125" spans="1:23" s="43" customFormat="1" x14ac:dyDescent="0.2">
      <c r="A125" s="65" t="s">
        <v>228</v>
      </c>
      <c r="B125" s="66" t="s">
        <v>227</v>
      </c>
      <c r="C125" s="150">
        <f>IF('Indicator Data'!AM127="No data","x",IF('Indicator Data'!AM127&gt;C$195,0,IF('Indicator Data'!AM127&lt;C$194,10,(C$195-'Indicator Data'!AM127)/(C$195-C$194)*10)))</f>
        <v>2.6249999999999996</v>
      </c>
      <c r="D125" s="148">
        <f t="shared" si="7"/>
        <v>2.6249999999999996</v>
      </c>
      <c r="E125" s="150">
        <f>IF('Indicator Data'!AO127="No data","x",IF('Indicator Data'!AO127&gt;E$195,0,IF('Indicator Data'!AO127&lt;E$194,10,(E$195-'Indicator Data'!AO127)/(E$195-E$194)*10)))</f>
        <v>0.89999999999999991</v>
      </c>
      <c r="F125" s="150">
        <f>IF('Indicator Data'!AN127="No data","x",IF('Indicator Data'!AN127&gt;F$195,0,IF('Indicator Data'!AN127&lt;F$194,10,(F$195-'Indicator Data'!AN127)/(F$195-F$194)*10)))</f>
        <v>1.5081770420074463</v>
      </c>
      <c r="G125" s="148">
        <f t="shared" si="8"/>
        <v>1.2040885210037231</v>
      </c>
      <c r="H125" s="146">
        <f t="shared" si="9"/>
        <v>1.9145442605018612</v>
      </c>
      <c r="I125" s="150" t="str">
        <f>IF('Indicator Data'!AQ127="No data","x",IF('Indicator Data'!AQ127^2&gt;I$195,0,IF('Indicator Data'!AQ127^2&lt;I$194,10,(I$195-'Indicator Data'!AQ127^2)/(I$195-I$194)*10)))</f>
        <v>x</v>
      </c>
      <c r="J125" s="150" t="str">
        <f>IF(OR('Indicator Data'!AP127=0,'Indicator Data'!AP127="No data"),"x",IF('Indicator Data'!AP127&gt;J$195,0,IF('Indicator Data'!AP127&lt;J$194,10,(J$195-'Indicator Data'!AP127)/(J$195-J$194)*10)))</f>
        <v>x</v>
      </c>
      <c r="K125" s="150">
        <f>IF('Indicator Data'!AR127="No data","x",IF('Indicator Data'!AR127&gt;K$195,0,IF('Indicator Data'!AR127&lt;K$194,10,(K$195-'Indicator Data'!AR127)/(K$195-K$194)*10)))</f>
        <v>1.3</v>
      </c>
      <c r="L125" s="150">
        <f>IF('Indicator Data'!AS127="No data","x",IF('Indicator Data'!AS127&gt;L$195,0,IF('Indicator Data'!AS127&lt;L$194,10,(L$195-'Indicator Data'!AS127)/(L$195-L$194)*10)))</f>
        <v>5.5897435897435894</v>
      </c>
      <c r="M125" s="148">
        <f t="shared" si="10"/>
        <v>3.4448717948717946</v>
      </c>
      <c r="N125" s="150">
        <v>7.7036104629897277</v>
      </c>
      <c r="O125" s="150" t="str">
        <f>IF('Indicator Data'!AU127="No data","x",IF('Indicator Data'!AU127&gt;O$195,0,IF('Indicator Data'!AU127&lt;O$194,10,(O$195-'Indicator Data'!AU127)/(O$195-O$194)*10)))</f>
        <v>x</v>
      </c>
      <c r="P125" s="150">
        <f>IF('Indicator Data'!AV127="No data","x",IF('Indicator Data'!AV127&gt;P$195,0,IF('Indicator Data'!AV127&lt;P$194,10,(P$195-'Indicator Data'!AV127)/(P$195-P$194)*10)))</f>
        <v>0</v>
      </c>
      <c r="Q125" s="148">
        <f t="shared" si="11"/>
        <v>3.8518052314948639</v>
      </c>
      <c r="R125" s="150">
        <f>IF('Indicator Data'!W127="No data","x",IF('Indicator Data'!W127&gt;R$195,0,IF('Indicator Data'!W127&lt;R$194,10,(R$195-'Indicator Data'!W127)/(R$195-R$194)*10)))</f>
        <v>3.1500000000000004</v>
      </c>
      <c r="S125" s="150">
        <f>IF('Indicator Data'!X127="No data","x",IF('Indicator Data'!X127&gt;S$195,10,IF('Indicator Data'!X127&lt;S$194,0,10-(S$195-'Indicator Data'!X127)/(S$195-S$194)*10)))</f>
        <v>0.65851238229093489</v>
      </c>
      <c r="T125" s="150">
        <f>IF('Indicator Data'!AA127="No data","x",IF('Indicator Data'!AA127&gt;T$195,0,IF('Indicator Data'!AA127&lt;T$194,10,(T$195-'Indicator Data'!AA127)/(T$195-T$194)*10)))</f>
        <v>0</v>
      </c>
      <c r="U125" s="148">
        <f t="shared" si="12"/>
        <v>1.2695041274303118</v>
      </c>
      <c r="V125" s="146">
        <f t="shared" si="13"/>
        <v>2.8553937179323232</v>
      </c>
      <c r="W125" s="68"/>
    </row>
    <row r="126" spans="1:23" s="43" customFormat="1" x14ac:dyDescent="0.2">
      <c r="A126" s="65" t="s">
        <v>230</v>
      </c>
      <c r="B126" s="66" t="s">
        <v>229</v>
      </c>
      <c r="C126" s="150">
        <f>IF('Indicator Data'!AM128="No data","x",IF('Indicator Data'!AM128&gt;C$195,0,IF('Indicator Data'!AM128&lt;C$194,10,(C$195-'Indicator Data'!AM128)/(C$195-C$194)*10)))</f>
        <v>4.6675000000000004</v>
      </c>
      <c r="D126" s="148">
        <f t="shared" si="7"/>
        <v>4.6675000000000004</v>
      </c>
      <c r="E126" s="150">
        <f>IF('Indicator Data'!AO128="No data","x",IF('Indicator Data'!AO128&gt;E$195,0,IF('Indicator Data'!AO128&lt;E$194,10,(E$195-'Indicator Data'!AO128)/(E$195-E$194)*10)))</f>
        <v>7.1999999999999993</v>
      </c>
      <c r="F126" s="150">
        <f>IF('Indicator Data'!AN128="No data","x",IF('Indicator Data'!AN128&gt;F$195,0,IF('Indicator Data'!AN128&lt;F$194,10,(F$195-'Indicator Data'!AN128)/(F$195-F$194)*10)))</f>
        <v>6.6330149173736572</v>
      </c>
      <c r="G126" s="148">
        <f t="shared" si="8"/>
        <v>6.9165074586868283</v>
      </c>
      <c r="H126" s="146">
        <f t="shared" si="9"/>
        <v>5.7920037293434143</v>
      </c>
      <c r="I126" s="150">
        <f>IF('Indicator Data'!AQ128="No data","x",IF('Indicator Data'!AQ128^2&gt;I$195,0,IF('Indicator Data'!AQ128^2&lt;I$194,10,(I$195-'Indicator Data'!AQ128^2)/(I$195-I$194)*10)))</f>
        <v>8.3256106430100001</v>
      </c>
      <c r="J126" s="150">
        <f>IF(OR('Indicator Data'!AP128=0,'Indicator Data'!AP128="No data"),"x",IF('Indicator Data'!AP128&gt;J$195,0,IF('Indicator Data'!AP128&lt;J$194,10,(J$195-'Indicator Data'!AP128)/(J$195-J$194)*10)))</f>
        <v>2.7900000000000009</v>
      </c>
      <c r="K126" s="150">
        <f>IF('Indicator Data'!AR128="No data","x",IF('Indicator Data'!AR128&gt;K$195,0,IF('Indicator Data'!AR128&lt;K$194,10,(K$195-'Indicator Data'!AR128)/(K$195-K$194)*10)))</f>
        <v>9.1</v>
      </c>
      <c r="L126" s="150">
        <f>IF('Indicator Data'!AS128="No data","x",IF('Indicator Data'!AS128&gt;L$195,0,IF('Indicator Data'!AS128&lt;L$194,10,(L$195-'Indicator Data'!AS128)/(L$195-L$194)*10)))</f>
        <v>7.0769230769230775</v>
      </c>
      <c r="M126" s="148">
        <f t="shared" si="10"/>
        <v>6.8231334299832698</v>
      </c>
      <c r="N126" s="150">
        <v>8.9288464478744807</v>
      </c>
      <c r="O126" s="150">
        <f>IF('Indicator Data'!AU128="No data","x",IF('Indicator Data'!AU128&gt;O$195,0,IF('Indicator Data'!AU128&lt;O$194,10,(O$195-'Indicator Data'!AU128)/(O$195-O$194)*10)))</f>
        <v>5.3222222222222211</v>
      </c>
      <c r="P126" s="150">
        <f>IF('Indicator Data'!AV128="No data","x",IF('Indicator Data'!AV128&gt;P$195,0,IF('Indicator Data'!AV128&lt;P$194,10,(P$195-'Indicator Data'!AV128)/(P$195-P$194)*10)))</f>
        <v>3</v>
      </c>
      <c r="Q126" s="148">
        <f t="shared" si="11"/>
        <v>5.750356223365567</v>
      </c>
      <c r="R126" s="150" t="str">
        <f>IF('Indicator Data'!W128="No data","x",IF('Indicator Data'!W128&gt;R$195,0,IF('Indicator Data'!W128&lt;R$194,10,(R$195-'Indicator Data'!W128)/(R$195-R$194)*10)))</f>
        <v>x</v>
      </c>
      <c r="S126" s="150">
        <f>IF('Indicator Data'!X128="No data","x",IF('Indicator Data'!X128&gt;S$195,10,IF('Indicator Data'!X128&lt;S$194,0,10-(S$195-'Indicator Data'!X128)/(S$195-S$194)*10)))</f>
        <v>1.629275614898102</v>
      </c>
      <c r="T126" s="150">
        <f>IF('Indicator Data'!AA128="No data","x",IF('Indicator Data'!AA128&gt;T$195,0,IF('Indicator Data'!AA128&lt;T$194,10,(T$195-'Indicator Data'!AA128)/(T$195-T$194)*10)))</f>
        <v>9.0328813898305089</v>
      </c>
      <c r="U126" s="148">
        <f t="shared" si="12"/>
        <v>5.3310785023643055</v>
      </c>
      <c r="V126" s="146">
        <f t="shared" si="13"/>
        <v>5.9681893852377144</v>
      </c>
      <c r="W126" s="68"/>
    </row>
    <row r="127" spans="1:23" s="43" customFormat="1" x14ac:dyDescent="0.2">
      <c r="A127" s="65" t="s">
        <v>232</v>
      </c>
      <c r="B127" s="66" t="s">
        <v>231</v>
      </c>
      <c r="C127" s="150">
        <f>IF('Indicator Data'!AM129="No data","x",IF('Indicator Data'!AM129&gt;C$195,0,IF('Indicator Data'!AM129&lt;C$194,10,(C$195-'Indicator Data'!AM129)/(C$195-C$194)*10)))</f>
        <v>5.708333333333325</v>
      </c>
      <c r="D127" s="148">
        <f t="shared" si="7"/>
        <v>5.708333333333325</v>
      </c>
      <c r="E127" s="150">
        <f>IF('Indicator Data'!AO129="No data","x",IF('Indicator Data'!AO129&gt;E$195,0,IF('Indicator Data'!AO129&lt;E$194,10,(E$195-'Indicator Data'!AO129)/(E$195-E$194)*10)))</f>
        <v>6.6000000000000005</v>
      </c>
      <c r="F127" s="150">
        <f>IF('Indicator Data'!AN129="No data","x",IF('Indicator Data'!AN129&gt;F$195,0,IF('Indicator Data'!AN129&lt;F$194,10,(F$195-'Indicator Data'!AN129)/(F$195-F$194)*10)))</f>
        <v>6.4141550064086914</v>
      </c>
      <c r="G127" s="148">
        <f t="shared" si="8"/>
        <v>6.5070775032043464</v>
      </c>
      <c r="H127" s="146">
        <f t="shared" si="9"/>
        <v>6.1077054182688357</v>
      </c>
      <c r="I127" s="150">
        <f>IF('Indicator Data'!AQ129="No data","x",IF('Indicator Data'!AQ129^2&gt;I$195,0,IF('Indicator Data'!AQ129^2&lt;I$194,10,(I$195-'Indicator Data'!AQ129^2)/(I$195-I$194)*10)))</f>
        <v>10</v>
      </c>
      <c r="J127" s="150" t="str">
        <f>IF(OR('Indicator Data'!AP129=0,'Indicator Data'!AP129="No data"),"x",IF('Indicator Data'!AP129&gt;J$195,0,IF('Indicator Data'!AP129&lt;J$194,10,(J$195-'Indicator Data'!AP129)/(J$195-J$194)*10)))</f>
        <v>x</v>
      </c>
      <c r="K127" s="150">
        <f>IF('Indicator Data'!AR129="No data","x",IF('Indicator Data'!AR129&gt;K$195,0,IF('Indicator Data'!AR129&lt;K$194,10,(K$195-'Indicator Data'!AR129)/(K$195-K$194)*10)))</f>
        <v>9.9</v>
      </c>
      <c r="L127" s="150">
        <f>IF('Indicator Data'!AS129="No data","x",IF('Indicator Data'!AS129&gt;L$195,0,IF('Indicator Data'!AS129&lt;L$194,10,(L$195-'Indicator Data'!AS129)/(L$195-L$194)*10)))</f>
        <v>7.8461538461538458</v>
      </c>
      <c r="M127" s="148">
        <f t="shared" si="10"/>
        <v>9.2487179487179478</v>
      </c>
      <c r="N127" s="150">
        <v>9.965055116191607</v>
      </c>
      <c r="O127" s="150">
        <f>IF('Indicator Data'!AU129="No data","x",IF('Indicator Data'!AU129&gt;O$195,0,IF('Indicator Data'!AU129&lt;O$194,10,(O$195-'Indicator Data'!AU129)/(O$195-O$194)*10)))</f>
        <v>10</v>
      </c>
      <c r="P127" s="150">
        <f>IF('Indicator Data'!AV129="No data","x",IF('Indicator Data'!AV129&gt;P$195,0,IF('Indicator Data'!AV129&lt;P$194,10,(P$195-'Indicator Data'!AV129)/(P$195-P$194)*10)))</f>
        <v>9.5400000000000009</v>
      </c>
      <c r="Q127" s="148">
        <f t="shared" si="11"/>
        <v>9.8350183720638693</v>
      </c>
      <c r="R127" s="150">
        <f>IF('Indicator Data'!W129="No data","x",IF('Indicator Data'!W129&gt;R$195,0,IF('Indicator Data'!W129&lt;R$194,10,(R$195-'Indicator Data'!W129)/(R$195-R$194)*10)))</f>
        <v>9.9499999999999993</v>
      </c>
      <c r="S127" s="150">
        <f>IF('Indicator Data'!X129="No data","x",IF('Indicator Data'!X129&gt;S$195,10,IF('Indicator Data'!X129&lt;S$194,0,10-(S$195-'Indicator Data'!X129)/(S$195-S$194)*10)))</f>
        <v>10</v>
      </c>
      <c r="T127" s="150">
        <f>IF('Indicator Data'!AA129="No data","x",IF('Indicator Data'!AA129&gt;T$195,0,IF('Indicator Data'!AA129&lt;T$194,10,(T$195-'Indicator Data'!AA129)/(T$195-T$194)*10)))</f>
        <v>10</v>
      </c>
      <c r="U127" s="148">
        <f t="shared" si="12"/>
        <v>9.9833333333333325</v>
      </c>
      <c r="V127" s="146">
        <f t="shared" si="13"/>
        <v>9.6890232180383844</v>
      </c>
      <c r="W127" s="68"/>
    </row>
    <row r="128" spans="1:23" s="43" customFormat="1" x14ac:dyDescent="0.2">
      <c r="A128" s="65" t="s">
        <v>234</v>
      </c>
      <c r="B128" s="66" t="s">
        <v>233</v>
      </c>
      <c r="C128" s="150">
        <f>IF('Indicator Data'!AM130="No data","x",IF('Indicator Data'!AM130&gt;C$195,0,IF('Indicator Data'!AM130&lt;C$194,10,(C$195-'Indicator Data'!AM130)/(C$195-C$194)*10)))</f>
        <v>2.75</v>
      </c>
      <c r="D128" s="148">
        <f t="shared" si="7"/>
        <v>2.75</v>
      </c>
      <c r="E128" s="150">
        <f>IF('Indicator Data'!AO130="No data","x",IF('Indicator Data'!AO130&gt;E$195,0,IF('Indicator Data'!AO130&lt;E$194,10,(E$195-'Indicator Data'!AO130)/(E$195-E$194)*10)))</f>
        <v>7.5</v>
      </c>
      <c r="F128" s="150">
        <f>IF('Indicator Data'!AN130="No data","x",IF('Indicator Data'!AN130&gt;F$195,0,IF('Indicator Data'!AN130&lt;F$194,10,(F$195-'Indicator Data'!AN130)/(F$195-F$194)*10)))</f>
        <v>7.018608570098877</v>
      </c>
      <c r="G128" s="148">
        <f t="shared" si="8"/>
        <v>7.2593042850494385</v>
      </c>
      <c r="H128" s="146">
        <f t="shared" si="9"/>
        <v>5.0046521425247192</v>
      </c>
      <c r="I128" s="150">
        <f>IF('Indicator Data'!AQ130="No data","x",IF('Indicator Data'!AQ130^2&gt;I$195,0,IF('Indicator Data'!AQ130^2&lt;I$194,10,(I$195-'Indicator Data'!AQ130^2)/(I$195-I$194)*10)))</f>
        <v>10</v>
      </c>
      <c r="J128" s="150">
        <f>IF(OR('Indicator Data'!AP130=0,'Indicator Data'!AP130="No data"),"x",IF('Indicator Data'!AP130&gt;J$195,0,IF('Indicator Data'!AP130&lt;J$194,10,(J$195-'Indicator Data'!AP130)/(J$195-J$194)*10)))</f>
        <v>4.9700000000000006</v>
      </c>
      <c r="K128" s="150">
        <f>IF('Indicator Data'!AR130="No data","x",IF('Indicator Data'!AR130&gt;K$195,0,IF('Indicator Data'!AR130&lt;K$194,10,(K$195-'Indicator Data'!AR130)/(K$195-K$194)*10)))</f>
        <v>8.5</v>
      </c>
      <c r="L128" s="150">
        <f>IF('Indicator Data'!AS130="No data","x",IF('Indicator Data'!AS130&gt;L$195,0,IF('Indicator Data'!AS130&lt;L$194,10,(L$195-'Indicator Data'!AS130)/(L$195-L$194)*10)))</f>
        <v>6.3076923076923075</v>
      </c>
      <c r="M128" s="148">
        <f t="shared" si="10"/>
        <v>7.4444230769230764</v>
      </c>
      <c r="N128" s="150">
        <v>8.6577181208053684</v>
      </c>
      <c r="O128" s="150">
        <f>IF('Indicator Data'!AU130="No data","x",IF('Indicator Data'!AU130&gt;O$195,0,IF('Indicator Data'!AU130&lt;O$194,10,(O$195-'Indicator Data'!AU130)/(O$195-O$194)*10)))</f>
        <v>8.0222222222222221</v>
      </c>
      <c r="P128" s="150">
        <f>IF('Indicator Data'!AV130="No data","x",IF('Indicator Data'!AV130&gt;P$195,0,IF('Indicator Data'!AV130&lt;P$194,10,(P$195-'Indicator Data'!AV130)/(P$195-P$194)*10)))</f>
        <v>7.1999999999999993</v>
      </c>
      <c r="Q128" s="148">
        <f t="shared" si="11"/>
        <v>7.9599801143425308</v>
      </c>
      <c r="R128" s="150">
        <f>IF('Indicator Data'!W130="No data","x",IF('Indicator Data'!W130&gt;R$195,0,IF('Indicator Data'!W130&lt;R$194,10,(R$195-'Indicator Data'!W130)/(R$195-R$194)*10)))</f>
        <v>9</v>
      </c>
      <c r="S128" s="150">
        <f>IF('Indicator Data'!X130="No data","x",IF('Indicator Data'!X130&gt;S$195,10,IF('Indicator Data'!X130&lt;S$194,0,10-(S$195-'Indicator Data'!X130)/(S$195-S$194)*10)))</f>
        <v>9.4540224877020389</v>
      </c>
      <c r="T128" s="150">
        <f>IF('Indicator Data'!AA130="No data","x",IF('Indicator Data'!AA130&gt;T$195,0,IF('Indicator Data'!AA130&lt;T$194,10,(T$195-'Indicator Data'!AA130)/(T$195-T$194)*10)))</f>
        <v>9.622372915254239</v>
      </c>
      <c r="U128" s="148">
        <f t="shared" si="12"/>
        <v>9.3587984676520932</v>
      </c>
      <c r="V128" s="146">
        <f t="shared" si="13"/>
        <v>8.2544005529725677</v>
      </c>
      <c r="W128" s="68"/>
    </row>
    <row r="129" spans="1:23" s="43" customFormat="1" x14ac:dyDescent="0.2">
      <c r="A129" s="65" t="s">
        <v>236</v>
      </c>
      <c r="B129" s="66" t="s">
        <v>235</v>
      </c>
      <c r="C129" s="150">
        <f>IF('Indicator Data'!AM131="No data","x",IF('Indicator Data'!AM131&gt;C$195,0,IF('Indicator Data'!AM131&lt;C$194,10,(C$195-'Indicator Data'!AM131)/(C$195-C$194)*10)))</f>
        <v>2.5</v>
      </c>
      <c r="D129" s="148">
        <f t="shared" si="7"/>
        <v>2.5</v>
      </c>
      <c r="E129" s="150">
        <f>IF('Indicator Data'!AO131="No data","x",IF('Indicator Data'!AO131&gt;E$195,0,IF('Indicator Data'!AO131&lt;E$194,10,(E$195-'Indicator Data'!AO131)/(E$195-E$194)*10)))</f>
        <v>1.4000000000000001</v>
      </c>
      <c r="F129" s="150">
        <f>IF('Indicator Data'!AN131="No data","x",IF('Indicator Data'!AN131&gt;F$195,0,IF('Indicator Data'!AN131&lt;F$194,10,(F$195-'Indicator Data'!AN131)/(F$195-F$194)*10)))</f>
        <v>1.2708051204681396</v>
      </c>
      <c r="G129" s="148">
        <f t="shared" si="8"/>
        <v>1.33540256023407</v>
      </c>
      <c r="H129" s="146">
        <f t="shared" si="9"/>
        <v>1.917701280117035</v>
      </c>
      <c r="I129" s="150" t="str">
        <f>IF('Indicator Data'!AQ131="No data","x",IF('Indicator Data'!AQ131^2&gt;I$195,0,IF('Indicator Data'!AQ131^2&lt;I$194,10,(I$195-'Indicator Data'!AQ131^2)/(I$195-I$194)*10)))</f>
        <v>x</v>
      </c>
      <c r="J129" s="150" t="str">
        <f>IF(OR('Indicator Data'!AP131=0,'Indicator Data'!AP131="No data"),"x",IF('Indicator Data'!AP131&gt;J$195,0,IF('Indicator Data'!AP131&lt;J$194,10,(J$195-'Indicator Data'!AP131)/(J$195-J$194)*10)))</f>
        <v>x</v>
      </c>
      <c r="K129" s="150">
        <f>IF('Indicator Data'!AR131="No data","x",IF('Indicator Data'!AR131&gt;K$195,0,IF('Indicator Data'!AR131&lt;K$194,10,(K$195-'Indicator Data'!AR131)/(K$195-K$194)*10)))</f>
        <v>1.5</v>
      </c>
      <c r="L129" s="150">
        <f>IF('Indicator Data'!AS131="No data","x",IF('Indicator Data'!AS131&gt;L$195,0,IF('Indicator Data'!AS131&lt;L$194,10,(L$195-'Indicator Data'!AS131)/(L$195-L$194)*10)))</f>
        <v>5.333333333333333</v>
      </c>
      <c r="M129" s="148">
        <f t="shared" si="10"/>
        <v>3.4166666666666665</v>
      </c>
      <c r="N129" s="150">
        <v>8.1288313673921433</v>
      </c>
      <c r="O129" s="150">
        <f>IF('Indicator Data'!AU131="No data","x",IF('Indicator Data'!AU131&gt;O$195,0,IF('Indicator Data'!AU131&lt;O$194,10,(O$195-'Indicator Data'!AU131)/(O$195-O$194)*10)))</f>
        <v>0</v>
      </c>
      <c r="P129" s="150">
        <f>IF('Indicator Data'!AV131="No data","x",IF('Indicator Data'!AV131&gt;P$195,0,IF('Indicator Data'!AV131&lt;P$194,10,(P$195-'Indicator Data'!AV131)/(P$195-P$194)*10)))</f>
        <v>0</v>
      </c>
      <c r="Q129" s="148">
        <f t="shared" si="11"/>
        <v>2.7096104557973812</v>
      </c>
      <c r="R129" s="150">
        <f>IF('Indicator Data'!W131="No data","x",IF('Indicator Data'!W131&gt;R$195,0,IF('Indicator Data'!W131&lt;R$194,10,(R$195-'Indicator Data'!W131)/(R$195-R$194)*10)))</f>
        <v>0</v>
      </c>
      <c r="S129" s="150">
        <f>IF('Indicator Data'!X131="No data","x",IF('Indicator Data'!X131&gt;S$195,10,IF('Indicator Data'!X131&lt;S$194,0,10-(S$195-'Indicator Data'!X131)/(S$195-S$194)*10)))</f>
        <v>1.658729163738581</v>
      </c>
      <c r="T129" s="150">
        <f>IF('Indicator Data'!AA131="No data","x",IF('Indicator Data'!AA131&gt;T$195,0,IF('Indicator Data'!AA131&lt;T$194,10,(T$195-'Indicator Data'!AA131)/(T$195-T$194)*10)))</f>
        <v>0</v>
      </c>
      <c r="U129" s="148">
        <f t="shared" si="12"/>
        <v>0.55290972124619364</v>
      </c>
      <c r="V129" s="146">
        <f t="shared" si="13"/>
        <v>2.2263956145700807</v>
      </c>
      <c r="W129" s="68"/>
    </row>
    <row r="130" spans="1:23" s="43" customFormat="1" x14ac:dyDescent="0.2">
      <c r="A130" s="65" t="s">
        <v>239</v>
      </c>
      <c r="B130" s="66" t="s">
        <v>238</v>
      </c>
      <c r="C130" s="150" t="str">
        <f>IF('Indicator Data'!AM132="No data","x",IF('Indicator Data'!AM132&gt;C$195,0,IF('Indicator Data'!AM132&lt;C$194,10,(C$195-'Indicator Data'!AM132)/(C$195-C$194)*10)))</f>
        <v>x</v>
      </c>
      <c r="D130" s="148" t="str">
        <f t="shared" si="7"/>
        <v>x</v>
      </c>
      <c r="E130" s="150">
        <f>IF('Indicator Data'!AO132="No data","x",IF('Indicator Data'!AO132&gt;E$195,0,IF('Indicator Data'!AO132&lt;E$194,10,(E$195-'Indicator Data'!AO132)/(E$195-E$194)*10)))</f>
        <v>5.3000000000000007</v>
      </c>
      <c r="F130" s="150">
        <f>IF('Indicator Data'!AN132="No data","x",IF('Indicator Data'!AN132&gt;F$195,0,IF('Indicator Data'!AN132&lt;F$194,10,(F$195-'Indicator Data'!AN132)/(F$195-F$194)*10)))</f>
        <v>4.5768912136554718</v>
      </c>
      <c r="G130" s="148">
        <f t="shared" si="8"/>
        <v>4.9384456068277363</v>
      </c>
      <c r="H130" s="146">
        <f t="shared" si="9"/>
        <v>4.9384456068277363</v>
      </c>
      <c r="I130" s="150">
        <f>IF('Indicator Data'!AQ132="No data","x",IF('Indicator Data'!AQ132^2&gt;I$195,0,IF('Indicator Data'!AQ132^2&lt;I$194,10,(I$195-'Indicator Data'!AQ132^2)/(I$195-I$194)*10)))</f>
        <v>10</v>
      </c>
      <c r="J130" s="150">
        <f>IF(OR('Indicator Data'!AP132=0,'Indicator Data'!AP132="No data"),"x",IF('Indicator Data'!AP132&gt;J$195,0,IF('Indicator Data'!AP132&lt;J$194,10,(J$195-'Indicator Data'!AP132)/(J$195-J$194)*10)))</f>
        <v>0.2</v>
      </c>
      <c r="K130" s="150">
        <f>IF('Indicator Data'!AR132="No data","x",IF('Indicator Data'!AR132&gt;K$195,0,IF('Indicator Data'!AR132&lt;K$194,10,(K$195-'Indicator Data'!AR132)/(K$195-K$194)*10)))</f>
        <v>3.2</v>
      </c>
      <c r="L130" s="150">
        <f>IF('Indicator Data'!AS132="No data","x",IF('Indicator Data'!AS132&gt;L$195,0,IF('Indicator Data'!AS132&lt;L$194,10,(L$195-'Indicator Data'!AS132)/(L$195-L$194)*10)))</f>
        <v>5.333333333333333</v>
      </c>
      <c r="M130" s="148">
        <f t="shared" si="10"/>
        <v>4.6833333333333327</v>
      </c>
      <c r="N130" s="150">
        <v>8.8590604026845643</v>
      </c>
      <c r="O130" s="150">
        <f>IF('Indicator Data'!AU132="No data","x",IF('Indicator Data'!AU132&gt;O$195,0,IF('Indicator Data'!AU132&lt;O$194,10,(O$195-'Indicator Data'!AU132)/(O$195-O$194)*10)))</f>
        <v>0.37777777777777843</v>
      </c>
      <c r="P130" s="150">
        <f>IF('Indicator Data'!AV132="No data","x",IF('Indicator Data'!AV132&gt;P$195,0,IF('Indicator Data'!AV132&lt;P$194,10,(P$195-'Indicator Data'!AV132)/(P$195-P$194)*10)))</f>
        <v>1.4000000000000001</v>
      </c>
      <c r="Q130" s="148">
        <f t="shared" si="11"/>
        <v>3.5456127268207811</v>
      </c>
      <c r="R130" s="150">
        <f>IF('Indicator Data'!W132="No data","x",IF('Indicator Data'!W132&gt;R$195,0,IF('Indicator Data'!W132&lt;R$194,10,(R$195-'Indicator Data'!W132)/(R$195-R$194)*10)))</f>
        <v>4.875</v>
      </c>
      <c r="S130" s="150">
        <f>IF('Indicator Data'!X132="No data","x",IF('Indicator Data'!X132&gt;S$195,10,IF('Indicator Data'!X132&lt;S$194,0,10-(S$195-'Indicator Data'!X132)/(S$195-S$194)*10)))</f>
        <v>3.7302483485593827</v>
      </c>
      <c r="T130" s="150">
        <f>IF('Indicator Data'!AA132="No data","x",IF('Indicator Data'!AA132&gt;T$195,0,IF('Indicator Data'!AA132&lt;T$194,10,(T$195-'Indicator Data'!AA132)/(T$195-T$194)*10)))</f>
        <v>7.4223390847457624</v>
      </c>
      <c r="U130" s="148">
        <f t="shared" si="12"/>
        <v>5.3425291444350478</v>
      </c>
      <c r="V130" s="146">
        <f t="shared" si="13"/>
        <v>4.5238250681963867</v>
      </c>
      <c r="W130" s="68"/>
    </row>
    <row r="131" spans="1:23" s="43" customFormat="1" x14ac:dyDescent="0.2">
      <c r="A131" s="65" t="s">
        <v>241</v>
      </c>
      <c r="B131" s="66" t="s">
        <v>240</v>
      </c>
      <c r="C131" s="150">
        <f>IF('Indicator Data'!AM133="No data","x",IF('Indicator Data'!AM133&gt;C$195,0,IF('Indicator Data'!AM133&lt;C$194,10,(C$195-'Indicator Data'!AM133)/(C$195-C$194)*10)))</f>
        <v>4.041666666666675</v>
      </c>
      <c r="D131" s="148">
        <f t="shared" si="7"/>
        <v>4.041666666666675</v>
      </c>
      <c r="E131" s="150">
        <f>IF('Indicator Data'!AO133="No data","x",IF('Indicator Data'!AO133&gt;E$195,0,IF('Indicator Data'!AO133&lt;E$194,10,(E$195-'Indicator Data'!AO133)/(E$195-E$194)*10)))</f>
        <v>7.1999999999999993</v>
      </c>
      <c r="F131" s="150">
        <f>IF('Indicator Data'!AN133="No data","x",IF('Indicator Data'!AN133&gt;F$195,0,IF('Indicator Data'!AN133&lt;F$194,10,(F$195-'Indicator Data'!AN133)/(F$195-F$194)*10)))</f>
        <v>6.6006228923797607</v>
      </c>
      <c r="G131" s="148">
        <f t="shared" si="8"/>
        <v>6.90031144618988</v>
      </c>
      <c r="H131" s="146">
        <f t="shared" si="9"/>
        <v>5.4709890564282775</v>
      </c>
      <c r="I131" s="150">
        <f>IF('Indicator Data'!AQ133="No data","x",IF('Indicator Data'!AQ133^2&gt;I$195,0,IF('Indicator Data'!AQ133^2&lt;I$194,10,(I$195-'Indicator Data'!AQ133^2)/(I$195-I$194)*10)))</f>
        <v>10</v>
      </c>
      <c r="J131" s="150">
        <f>IF(OR('Indicator Data'!AP133=0,'Indicator Data'!AP133="No data"),"x",IF('Indicator Data'!AP133&gt;J$195,0,IF('Indicator Data'!AP133&lt;J$194,10,(J$195-'Indicator Data'!AP133)/(J$195-J$194)*10)))</f>
        <v>3.26</v>
      </c>
      <c r="K131" s="150">
        <f>IF('Indicator Data'!AR133="No data","x",IF('Indicator Data'!AR133&gt;K$195,0,IF('Indicator Data'!AR133&lt;K$194,10,(K$195-'Indicator Data'!AR133)/(K$195-K$194)*10)))</f>
        <v>9.1</v>
      </c>
      <c r="L131" s="150">
        <f>IF('Indicator Data'!AS133="No data","x",IF('Indicator Data'!AS133&gt;L$195,0,IF('Indicator Data'!AS133&lt;L$194,10,(L$195-'Indicator Data'!AS133)/(L$195-L$194)*10)))</f>
        <v>6.2564102564102564</v>
      </c>
      <c r="M131" s="148">
        <f t="shared" si="10"/>
        <v>7.1541025641025637</v>
      </c>
      <c r="N131" s="150">
        <v>7.8562016676937656</v>
      </c>
      <c r="O131" s="150">
        <f>IF('Indicator Data'!AU133="No data","x",IF('Indicator Data'!AU133&gt;O$195,0,IF('Indicator Data'!AU133&lt;O$194,10,(O$195-'Indicator Data'!AU133)/(O$195-O$194)*10)))</f>
        <v>5.822222222222222</v>
      </c>
      <c r="P131" s="150">
        <f>IF('Indicator Data'!AV133="No data","x",IF('Indicator Data'!AV133&gt;P$195,0,IF('Indicator Data'!AV133&lt;P$194,10,(P$195-'Indicator Data'!AV133)/(P$195-P$194)*10)))</f>
        <v>1.7199999999999989</v>
      </c>
      <c r="Q131" s="148">
        <f t="shared" si="11"/>
        <v>5.1328079633053285</v>
      </c>
      <c r="R131" s="150">
        <f>IF('Indicator Data'!W133="No data","x",IF('Indicator Data'!W133&gt;R$195,0,IF('Indicator Data'!W133&lt;R$194,10,(R$195-'Indicator Data'!W133)/(R$195-R$194)*10)))</f>
        <v>7.9749999999999996</v>
      </c>
      <c r="S131" s="150">
        <f>IF('Indicator Data'!X133="No data","x",IF('Indicator Data'!X133&gt;S$195,10,IF('Indicator Data'!X133&lt;S$194,0,10-(S$195-'Indicator Data'!X133)/(S$195-S$194)*10)))</f>
        <v>3.2860749121574138</v>
      </c>
      <c r="T131" s="150">
        <f>IF('Indicator Data'!AA133="No data","x",IF('Indicator Data'!AA133&gt;T$195,0,IF('Indicator Data'!AA133&lt;T$194,10,(T$195-'Indicator Data'!AA133)/(T$195-T$194)*10)))</f>
        <v>9.8625084745762717</v>
      </c>
      <c r="U131" s="148">
        <f t="shared" si="12"/>
        <v>7.0411944622445617</v>
      </c>
      <c r="V131" s="146">
        <f t="shared" si="13"/>
        <v>6.4427016632174841</v>
      </c>
      <c r="W131" s="68"/>
    </row>
    <row r="132" spans="1:23" s="43" customFormat="1" x14ac:dyDescent="0.2">
      <c r="A132" s="65" t="s">
        <v>243</v>
      </c>
      <c r="B132" s="66" t="s">
        <v>242</v>
      </c>
      <c r="C132" s="150">
        <f>IF('Indicator Data'!AM134="No data","x",IF('Indicator Data'!AM134&gt;C$195,0,IF('Indicator Data'!AM134&lt;C$194,10,(C$195-'Indicator Data'!AM134)/(C$195-C$194)*10)))</f>
        <v>5.916666666666675</v>
      </c>
      <c r="D132" s="148">
        <f t="shared" ref="D132:D193" si="14">IF(C132="x","x",C132)</f>
        <v>5.916666666666675</v>
      </c>
      <c r="E132" s="150" t="str">
        <f>IF('Indicator Data'!AO134="No data","x",IF('Indicator Data'!AO134&gt;E$195,0,IF('Indicator Data'!AO134&lt;E$194,10,(E$195-'Indicator Data'!AO134)/(E$195-E$194)*10)))</f>
        <v>x</v>
      </c>
      <c r="F132" s="150">
        <f>IF('Indicator Data'!AN134="No data","x",IF('Indicator Data'!AN134&gt;F$195,0,IF('Indicator Data'!AN134&lt;F$194,10,(F$195-'Indicator Data'!AN134)/(F$195-F$194)*10)))</f>
        <v>6.1761585474014282</v>
      </c>
      <c r="G132" s="148">
        <f t="shared" ref="G132:G193" si="15">IF(AND(E132="x",F132="x"),"x",AVERAGE(E132,F132))</f>
        <v>6.1761585474014282</v>
      </c>
      <c r="H132" s="146">
        <f t="shared" ref="H132:H193" si="16">AVERAGE(D132,G132)</f>
        <v>6.0464126070340516</v>
      </c>
      <c r="I132" s="150" t="str">
        <f>IF('Indicator Data'!AQ134="No data","x",IF('Indicator Data'!AQ134^2&gt;I$195,0,IF('Indicator Data'!AQ134^2&lt;I$194,10,(I$195-'Indicator Data'!AQ134^2)/(I$195-I$194)*10)))</f>
        <v>x</v>
      </c>
      <c r="J132" s="150" t="str">
        <f>IF(OR('Indicator Data'!AP134=0,'Indicator Data'!AP134="No data"),"x",IF('Indicator Data'!AP134&gt;J$195,0,IF('Indicator Data'!AP134&lt;J$194,10,(J$195-'Indicator Data'!AP134)/(J$195-J$194)*10)))</f>
        <v>x</v>
      </c>
      <c r="K132" s="150" t="str">
        <f>IF('Indicator Data'!AR134="No data","x",IF('Indicator Data'!AR134&gt;K$195,0,IF('Indicator Data'!AR134&lt;K$194,10,(K$195-'Indicator Data'!AR134)/(K$195-K$194)*10)))</f>
        <v>x</v>
      </c>
      <c r="L132" s="150" t="str">
        <f>IF('Indicator Data'!AS134="No data","x",IF('Indicator Data'!AS134&gt;L$195,0,IF('Indicator Data'!AS134&lt;L$194,10,(L$195-'Indicator Data'!AS134)/(L$195-L$194)*10)))</f>
        <v>x</v>
      </c>
      <c r="M132" s="148" t="str">
        <f t="shared" ref="M132:M193" si="17">IF(AND(I132="x",J132="x",K132="x",L132="x"),"x",AVERAGE(I132,J132,K132,L132))</f>
        <v>x</v>
      </c>
      <c r="N132" s="150" t="s">
        <v>893</v>
      </c>
      <c r="O132" s="150">
        <f>IF('Indicator Data'!AU134="No data","x",IF('Indicator Data'!AU134&gt;O$195,0,IF('Indicator Data'!AU134&lt;O$194,10,(O$195-'Indicator Data'!AU134)/(O$195-O$194)*10)))</f>
        <v>0</v>
      </c>
      <c r="P132" s="150">
        <f>IF('Indicator Data'!AV134="No data","x",IF('Indicator Data'!AV134&gt;P$195,0,IF('Indicator Data'!AV134&lt;P$194,10,(P$195-'Indicator Data'!AV134)/(P$195-P$194)*10)))</f>
        <v>0.94000000000000061</v>
      </c>
      <c r="Q132" s="148">
        <f t="shared" ref="Q132:Q193" si="18">IF(AND(N132="x",O132="x",P132="x"),"x",AVERAGE(N132,P132,O132))</f>
        <v>0.47000000000000031</v>
      </c>
      <c r="R132" s="150">
        <f>IF('Indicator Data'!W134="No data","x",IF('Indicator Data'!W134&gt;R$195,0,IF('Indicator Data'!W134&lt;R$194,10,(R$195-'Indicator Data'!W134)/(R$195-R$194)*10)))</f>
        <v>6.5500000000000007</v>
      </c>
      <c r="S132" s="150" t="str">
        <f>IF('Indicator Data'!X134="No data","x",IF('Indicator Data'!X134&gt;S$195,10,IF('Indicator Data'!X134&lt;S$194,0,10-(S$195-'Indicator Data'!X134)/(S$195-S$194)*10)))</f>
        <v>x</v>
      </c>
      <c r="T132" s="150">
        <f>IF('Indicator Data'!AA134="No data","x",IF('Indicator Data'!AA134&gt;T$195,0,IF('Indicator Data'!AA134&lt;T$194,10,(T$195-'Indicator Data'!AA134)/(T$195-T$194)*10)))</f>
        <v>4.4737288135593225</v>
      </c>
      <c r="U132" s="148">
        <f t="shared" ref="U132:U193" si="19">IF(AND(R132="x",S132="x",T132="x"),"x",AVERAGE(R132,S132,T132))</f>
        <v>5.5118644067796616</v>
      </c>
      <c r="V132" s="146">
        <f t="shared" ref="V132:V193" si="20">AVERAGE(Q132,M132,U132)</f>
        <v>2.9909322033898311</v>
      </c>
      <c r="W132" s="68"/>
    </row>
    <row r="133" spans="1:23" s="43" customFormat="1" x14ac:dyDescent="0.2">
      <c r="A133" s="65" t="s">
        <v>393</v>
      </c>
      <c r="B133" s="66" t="s">
        <v>237</v>
      </c>
      <c r="C133" s="150">
        <f>IF('Indicator Data'!AM135="No data","x",IF('Indicator Data'!AM135&gt;C$195,0,IF('Indicator Data'!AM135&lt;C$194,10,(C$195-'Indicator Data'!AM135)/(C$195-C$194)*10)))</f>
        <v>6.25</v>
      </c>
      <c r="D133" s="148">
        <f t="shared" si="14"/>
        <v>6.25</v>
      </c>
      <c r="E133" s="150" t="str">
        <f>IF('Indicator Data'!AO135="No data","x",IF('Indicator Data'!AO135&gt;E$195,0,IF('Indicator Data'!AO135&lt;E$194,10,(E$195-'Indicator Data'!AO135)/(E$195-E$194)*10)))</f>
        <v>x</v>
      </c>
      <c r="F133" s="150">
        <f>IF('Indicator Data'!AN135="No data","x",IF('Indicator Data'!AN135&gt;F$195,0,IF('Indicator Data'!AN135&lt;F$194,10,(F$195-'Indicator Data'!AN135)/(F$195-F$194)*10)))</f>
        <v>6.5504518747329712</v>
      </c>
      <c r="G133" s="148">
        <f t="shared" si="15"/>
        <v>6.5504518747329712</v>
      </c>
      <c r="H133" s="146">
        <f t="shared" si="16"/>
        <v>6.4002259373664856</v>
      </c>
      <c r="I133" s="150" t="str">
        <f>IF('Indicator Data'!AQ135="No data","x",IF('Indicator Data'!AQ135^2&gt;I$195,0,IF('Indicator Data'!AQ135^2&lt;I$194,10,(I$195-'Indicator Data'!AQ135^2)/(I$195-I$194)*10)))</f>
        <v>x</v>
      </c>
      <c r="J133" s="150" t="str">
        <f>IF(OR('Indicator Data'!AP135=0,'Indicator Data'!AP135="No data"),"x",IF('Indicator Data'!AP135&gt;J$195,0,IF('Indicator Data'!AP135&lt;J$194,10,(J$195-'Indicator Data'!AP135)/(J$195-J$194)*10)))</f>
        <v>x</v>
      </c>
      <c r="K133" s="150">
        <f>IF('Indicator Data'!AR135="No data","x",IF('Indicator Data'!AR135&gt;K$195,0,IF('Indicator Data'!AR135&lt;K$194,10,(K$195-'Indicator Data'!AR135)/(K$195-K$194)*10)))</f>
        <v>6.5</v>
      </c>
      <c r="L133" s="150">
        <f>IF('Indicator Data'!AS135="No data","x",IF('Indicator Data'!AS135&gt;L$195,0,IF('Indicator Data'!AS135&lt;L$194,10,(L$195-'Indicator Data'!AS135)/(L$195-L$194)*10)))</f>
        <v>5.6410256410256405</v>
      </c>
      <c r="M133" s="148">
        <f t="shared" si="17"/>
        <v>6.0705128205128203</v>
      </c>
      <c r="N133" s="150">
        <v>4.842582889250596</v>
      </c>
      <c r="O133" s="150">
        <f>IF('Indicator Data'!AU135="No data","x",IF('Indicator Data'!AU135&gt;O$195,0,IF('Indicator Data'!AU135&lt;O$194,10,(O$195-'Indicator Data'!AU135)/(O$195-O$194)*10)))</f>
        <v>0.63333333333333364</v>
      </c>
      <c r="P133" s="150">
        <f>IF('Indicator Data'!AV135="No data","x",IF('Indicator Data'!AV135&gt;P$195,0,IF('Indicator Data'!AV135&lt;P$194,10,(P$195-'Indicator Data'!AV135)/(P$195-P$194)*10)))</f>
        <v>3.6400000000000006</v>
      </c>
      <c r="Q133" s="148">
        <f t="shared" si="18"/>
        <v>3.0386387408613103</v>
      </c>
      <c r="R133" s="150" t="str">
        <f>IF('Indicator Data'!W135="No data","x",IF('Indicator Data'!W135&gt;R$195,0,IF('Indicator Data'!W135&lt;R$194,10,(R$195-'Indicator Data'!W135)/(R$195-R$194)*10)))</f>
        <v>x</v>
      </c>
      <c r="S133" s="150">
        <f>IF('Indicator Data'!X135="No data","x",IF('Indicator Data'!X135&gt;S$195,10,IF('Indicator Data'!X135&lt;S$194,0,10-(S$195-'Indicator Data'!X135)/(S$195-S$194)*10)))</f>
        <v>1.0175769501054113</v>
      </c>
      <c r="T133" s="150" t="str">
        <f>IF('Indicator Data'!AA135="No data","x",IF('Indicator Data'!AA135&gt;T$195,0,IF('Indicator Data'!AA135&lt;T$194,10,(T$195-'Indicator Data'!AA135)/(T$195-T$194)*10)))</f>
        <v>x</v>
      </c>
      <c r="U133" s="148">
        <f t="shared" si="19"/>
        <v>1.0175769501054113</v>
      </c>
      <c r="V133" s="146">
        <f t="shared" si="20"/>
        <v>3.3755761704931806</v>
      </c>
      <c r="W133" s="68"/>
    </row>
    <row r="134" spans="1:23" s="43" customFormat="1" x14ac:dyDescent="0.2">
      <c r="A134" s="65" t="s">
        <v>245</v>
      </c>
      <c r="B134" s="66" t="s">
        <v>244</v>
      </c>
      <c r="C134" s="150">
        <f>IF('Indicator Data'!AM136="No data","x",IF('Indicator Data'!AM136&gt;C$195,0,IF('Indicator Data'!AM136&lt;C$194,10,(C$195-'Indicator Data'!AM136)/(C$195-C$194)*10)))</f>
        <v>4.25</v>
      </c>
      <c r="D134" s="148">
        <f t="shared" si="14"/>
        <v>4.25</v>
      </c>
      <c r="E134" s="150">
        <f>IF('Indicator Data'!AO136="No data","x",IF('Indicator Data'!AO136&gt;E$195,0,IF('Indicator Data'!AO136&lt;E$194,10,(E$195-'Indicator Data'!AO136)/(E$195-E$194)*10)))</f>
        <v>6.5</v>
      </c>
      <c r="F134" s="150">
        <f>IF('Indicator Data'!AN136="No data","x",IF('Indicator Data'!AN136&gt;F$195,0,IF('Indicator Data'!AN136&lt;F$194,10,(F$195-'Indicator Data'!AN136)/(F$195-F$194)*10)))</f>
        <v>4.3573984503746033</v>
      </c>
      <c r="G134" s="148">
        <f t="shared" si="15"/>
        <v>5.4286992251873016</v>
      </c>
      <c r="H134" s="146">
        <f t="shared" si="16"/>
        <v>4.8393496125936508</v>
      </c>
      <c r="I134" s="150">
        <f>IF('Indicator Data'!AQ136="No data","x",IF('Indicator Data'!AQ136^2&gt;I$195,0,IF('Indicator Data'!AQ136^2&lt;I$194,10,(I$195-'Indicator Data'!AQ136^2)/(I$195-I$194)*10)))</f>
        <v>3.8024566694328579</v>
      </c>
      <c r="J134" s="150">
        <f>IF(OR('Indicator Data'!AP136=0,'Indicator Data'!AP136="No data"),"x",IF('Indicator Data'!AP136&gt;J$195,0,IF('Indicator Data'!AP136&lt;J$194,10,(J$195-'Indicator Data'!AP136)/(J$195-J$194)*10)))</f>
        <v>1.1900000000000004</v>
      </c>
      <c r="K134" s="150">
        <f>IF('Indicator Data'!AR136="No data","x",IF('Indicator Data'!AR136&gt;K$195,0,IF('Indicator Data'!AR136&lt;K$194,10,(K$195-'Indicator Data'!AR136)/(K$195-K$194)*10)))</f>
        <v>7.3</v>
      </c>
      <c r="L134" s="150">
        <f>IF('Indicator Data'!AS136="No data","x",IF('Indicator Data'!AS136&gt;L$195,0,IF('Indicator Data'!AS136&lt;L$194,10,(L$195-'Indicator Data'!AS136)/(L$195-L$194)*10)))</f>
        <v>5.8974358974358978</v>
      </c>
      <c r="M134" s="148">
        <f t="shared" si="17"/>
        <v>4.5474731417171892</v>
      </c>
      <c r="N134" s="150">
        <v>8.7201052183833188</v>
      </c>
      <c r="O134" s="150">
        <f>IF('Indicator Data'!AU136="No data","x",IF('Indicator Data'!AU136&gt;O$195,0,IF('Indicator Data'!AU136&lt;O$194,10,(O$195-'Indicator Data'!AU136)/(O$195-O$194)*10)))</f>
        <v>2.9777777777777774</v>
      </c>
      <c r="P134" s="150">
        <f>IF('Indicator Data'!AV136="No data","x",IF('Indicator Data'!AV136&gt;P$195,0,IF('Indicator Data'!AV136&lt;P$194,10,(P$195-'Indicator Data'!AV136)/(P$195-P$194)*10)))</f>
        <v>1.1400000000000006</v>
      </c>
      <c r="Q134" s="148">
        <f t="shared" si="18"/>
        <v>4.2792943320536994</v>
      </c>
      <c r="R134" s="150" t="str">
        <f>IF('Indicator Data'!W136="No data","x",IF('Indicator Data'!W136&gt;R$195,0,IF('Indicator Data'!W136&lt;R$194,10,(R$195-'Indicator Data'!W136)/(R$195-R$194)*10)))</f>
        <v>x</v>
      </c>
      <c r="S134" s="150">
        <f>IF('Indicator Data'!X136="No data","x",IF('Indicator Data'!X136&gt;S$195,10,IF('Indicator Data'!X136&lt;S$194,0,10-(S$195-'Indicator Data'!X136)/(S$195-S$194)*10)))</f>
        <v>1.5502650737877737</v>
      </c>
      <c r="T134" s="150">
        <f>IF('Indicator Data'!AA136="No data","x",IF('Indicator Data'!AA136&gt;T$195,0,IF('Indicator Data'!AA136&lt;T$194,10,(T$195-'Indicator Data'!AA136)/(T$195-T$194)*10)))</f>
        <v>5.8970169491525413</v>
      </c>
      <c r="U134" s="148">
        <f t="shared" si="19"/>
        <v>3.7236410114701575</v>
      </c>
      <c r="V134" s="146">
        <f t="shared" si="20"/>
        <v>4.1834694950803488</v>
      </c>
      <c r="W134" s="68"/>
    </row>
    <row r="135" spans="1:23" s="43" customFormat="1" x14ac:dyDescent="0.2">
      <c r="A135" s="65" t="s">
        <v>247</v>
      </c>
      <c r="B135" s="66" t="s">
        <v>246</v>
      </c>
      <c r="C135" s="150">
        <f>IF('Indicator Data'!AM137="No data","x",IF('Indicator Data'!AM137&gt;C$195,0,IF('Indicator Data'!AM137&lt;C$194,10,(C$195-'Indicator Data'!AM137)/(C$195-C$194)*10)))</f>
        <v>6.666666666666675</v>
      </c>
      <c r="D135" s="148">
        <f t="shared" si="14"/>
        <v>6.666666666666675</v>
      </c>
      <c r="E135" s="150">
        <f>IF('Indicator Data'!AO137="No data","x",IF('Indicator Data'!AO137&gt;E$195,0,IF('Indicator Data'!AO137&lt;E$194,10,(E$195-'Indicator Data'!AO137)/(E$195-E$194)*10)))</f>
        <v>7.5</v>
      </c>
      <c r="F135" s="150">
        <f>IF('Indicator Data'!AN137="No data","x",IF('Indicator Data'!AN137&gt;F$195,0,IF('Indicator Data'!AN137&lt;F$194,10,(F$195-'Indicator Data'!AN137)/(F$195-F$194)*10)))</f>
        <v>6.4250484704971313</v>
      </c>
      <c r="G135" s="148">
        <f t="shared" si="15"/>
        <v>6.9625242352485657</v>
      </c>
      <c r="H135" s="146">
        <f t="shared" si="16"/>
        <v>6.8145954509576203</v>
      </c>
      <c r="I135" s="150" t="str">
        <f>IF('Indicator Data'!AQ137="No data","x",IF('Indicator Data'!AQ137^2&gt;I$195,0,IF('Indicator Data'!AQ137^2&lt;I$194,10,(I$195-'Indicator Data'!AQ137^2)/(I$195-I$194)*10)))</f>
        <v>x</v>
      </c>
      <c r="J135" s="150" t="str">
        <f>IF(OR('Indicator Data'!AP137=0,'Indicator Data'!AP137="No data"),"x",IF('Indicator Data'!AP137&gt;J$195,0,IF('Indicator Data'!AP137&lt;J$194,10,(J$195-'Indicator Data'!AP137)/(J$195-J$194)*10)))</f>
        <v>x</v>
      </c>
      <c r="K135" s="150" t="str">
        <f>IF('Indicator Data'!AR137="No data","x",IF('Indicator Data'!AR137&gt;K$195,0,IF('Indicator Data'!AR137&lt;K$194,10,(K$195-'Indicator Data'!AR137)/(K$195-K$194)*10)))</f>
        <v>x</v>
      </c>
      <c r="L135" s="150" t="str">
        <f>IF('Indicator Data'!AS137="No data","x",IF('Indicator Data'!AS137&gt;L$195,0,IF('Indicator Data'!AS137&lt;L$194,10,(L$195-'Indicator Data'!AS137)/(L$195-L$194)*10)))</f>
        <v>x</v>
      </c>
      <c r="M135" s="148" t="str">
        <f t="shared" si="17"/>
        <v>x</v>
      </c>
      <c r="N135" s="150">
        <v>9.7986577241610728</v>
      </c>
      <c r="O135" s="150">
        <f>IF('Indicator Data'!AU137="No data","x",IF('Indicator Data'!AU137&gt;O$195,0,IF('Indicator Data'!AU137&lt;O$194,10,(O$195-'Indicator Data'!AU137)/(O$195-O$194)*10)))</f>
        <v>9.0333333333333332</v>
      </c>
      <c r="P135" s="150">
        <f>IF('Indicator Data'!AV137="No data","x",IF('Indicator Data'!AV137&gt;P$195,0,IF('Indicator Data'!AV137&lt;P$194,10,(P$195-'Indicator Data'!AV137)/(P$195-P$194)*10)))</f>
        <v>10</v>
      </c>
      <c r="Q135" s="148">
        <f t="shared" si="18"/>
        <v>9.6106636858314687</v>
      </c>
      <c r="R135" s="150">
        <f>IF('Indicator Data'!W137="No data","x",IF('Indicator Data'!W137&gt;R$195,0,IF('Indicator Data'!W137&lt;R$194,10,(R$195-'Indicator Data'!W137)/(R$195-R$194)*10)))</f>
        <v>9.875</v>
      </c>
      <c r="S135" s="150">
        <f>IF('Indicator Data'!X137="No data","x",IF('Indicator Data'!X137&gt;S$195,10,IF('Indicator Data'!X137&lt;S$194,0,10-(S$195-'Indicator Data'!X137)/(S$195-S$194)*10)))</f>
        <v>10</v>
      </c>
      <c r="T135" s="150">
        <f>IF('Indicator Data'!AA137="No data","x",IF('Indicator Data'!AA137&gt;T$195,0,IF('Indicator Data'!AA137&lt;T$194,10,(T$195-'Indicator Data'!AA137)/(T$195-T$194)*10)))</f>
        <v>9.658339016949153</v>
      </c>
      <c r="U135" s="148">
        <f t="shared" si="19"/>
        <v>9.844446338983051</v>
      </c>
      <c r="V135" s="146">
        <f t="shared" si="20"/>
        <v>9.7275550124072598</v>
      </c>
      <c r="W135" s="68"/>
    </row>
    <row r="136" spans="1:23" s="43" customFormat="1" x14ac:dyDescent="0.2">
      <c r="A136" s="65" t="s">
        <v>249</v>
      </c>
      <c r="B136" s="66" t="s">
        <v>248</v>
      </c>
      <c r="C136" s="150">
        <f>IF('Indicator Data'!AM138="No data","x",IF('Indicator Data'!AM138&gt;C$195,0,IF('Indicator Data'!AM138&lt;C$194,10,(C$195-'Indicator Data'!AM138)/(C$195-C$194)*10)))</f>
        <v>3.7075000000000005</v>
      </c>
      <c r="D136" s="148">
        <f t="shared" si="14"/>
        <v>3.7075000000000005</v>
      </c>
      <c r="E136" s="150">
        <f>IF('Indicator Data'!AO138="No data","x",IF('Indicator Data'!AO138&gt;E$195,0,IF('Indicator Data'!AO138&lt;E$194,10,(E$195-'Indicator Data'!AO138)/(E$195-E$194)*10)))</f>
        <v>7.6</v>
      </c>
      <c r="F136" s="150">
        <f>IF('Indicator Data'!AN138="No data","x",IF('Indicator Data'!AN138&gt;F$195,0,IF('Indicator Data'!AN138&lt;F$194,10,(F$195-'Indicator Data'!AN138)/(F$195-F$194)*10)))</f>
        <v>6.7613013982772827</v>
      </c>
      <c r="G136" s="148">
        <f t="shared" si="15"/>
        <v>7.1806506991386412</v>
      </c>
      <c r="H136" s="146">
        <f t="shared" si="16"/>
        <v>5.4440753495693208</v>
      </c>
      <c r="I136" s="150">
        <f>IF('Indicator Data'!AQ138="No data","x",IF('Indicator Data'!AQ138^2&gt;I$195,0,IF('Indicator Data'!AQ138^2&lt;I$194,10,(I$195-'Indicator Data'!AQ138^2)/(I$195-I$194)*10)))</f>
        <v>4.4039022120570328</v>
      </c>
      <c r="J136" s="150">
        <f>IF(OR('Indicator Data'!AP138=0,'Indicator Data'!AP138="No data"),"x",IF('Indicator Data'!AP138&gt;J$195,0,IF('Indicator Data'!AP138&lt;J$194,10,(J$195-'Indicator Data'!AP138)/(J$195-J$194)*10)))</f>
        <v>0.25999999999999945</v>
      </c>
      <c r="K136" s="150">
        <f>IF('Indicator Data'!AR138="No data","x",IF('Indicator Data'!AR138&gt;K$195,0,IF('Indicator Data'!AR138&lt;K$194,10,(K$195-'Indicator Data'!AR138)/(K$195-K$194)*10)))</f>
        <v>7.7</v>
      </c>
      <c r="L136" s="150">
        <f>IF('Indicator Data'!AS138="No data","x",IF('Indicator Data'!AS138&gt;L$195,0,IF('Indicator Data'!AS138&lt;L$194,10,(L$195-'Indicator Data'!AS138)/(L$195-L$194)*10)))</f>
        <v>5.9487179487179489</v>
      </c>
      <c r="M136" s="148">
        <f t="shared" si="17"/>
        <v>4.5781550401937459</v>
      </c>
      <c r="N136" s="150">
        <v>9.538137882956649</v>
      </c>
      <c r="O136" s="150">
        <f>IF('Indicator Data'!AU138="No data","x",IF('Indicator Data'!AU138&gt;O$195,0,IF('Indicator Data'!AU138&lt;O$194,10,(O$195-'Indicator Data'!AU138)/(O$195-O$194)*10)))</f>
        <v>2.2555555555555555</v>
      </c>
      <c r="P136" s="150">
        <f>IF('Indicator Data'!AV138="No data","x",IF('Indicator Data'!AV138&gt;P$195,0,IF('Indicator Data'!AV138&lt;P$194,10,(P$195-'Indicator Data'!AV138)/(P$195-P$194)*10)))</f>
        <v>1.2400000000000007</v>
      </c>
      <c r="Q136" s="148">
        <f t="shared" si="18"/>
        <v>4.3445644795040685</v>
      </c>
      <c r="R136" s="150" t="str">
        <f>IF('Indicator Data'!W138="No data","x",IF('Indicator Data'!W138&gt;R$195,0,IF('Indicator Data'!W138&lt;R$194,10,(R$195-'Indicator Data'!W138)/(R$195-R$194)*10)))</f>
        <v>x</v>
      </c>
      <c r="S136" s="150">
        <f>IF('Indicator Data'!X138="No data","x",IF('Indicator Data'!X138&gt;S$195,10,IF('Indicator Data'!X138&lt;S$194,0,10-(S$195-'Indicator Data'!X138)/(S$195-S$194)*10)))</f>
        <v>2.5621318341531962</v>
      </c>
      <c r="T136" s="150">
        <f>IF('Indicator Data'!AA138="No data","x",IF('Indicator Data'!AA138&gt;T$195,0,IF('Indicator Data'!AA138&lt;T$194,10,(T$195-'Indicator Data'!AA138)/(T$195-T$194)*10)))</f>
        <v>8.0222372881355923</v>
      </c>
      <c r="U136" s="148">
        <f t="shared" si="19"/>
        <v>5.2921845611443938</v>
      </c>
      <c r="V136" s="146">
        <f t="shared" si="20"/>
        <v>4.7383013602807358</v>
      </c>
      <c r="W136" s="68"/>
    </row>
    <row r="137" spans="1:23" s="43" customFormat="1" x14ac:dyDescent="0.2">
      <c r="A137" s="65" t="s">
        <v>251</v>
      </c>
      <c r="B137" s="66" t="s">
        <v>250</v>
      </c>
      <c r="C137" s="150">
        <f>IF('Indicator Data'!AM139="No data","x",IF('Indicator Data'!AM139&gt;C$195,0,IF('Indicator Data'!AM139&lt;C$194,10,(C$195-'Indicator Data'!AM139)/(C$195-C$194)*10)))</f>
        <v>3.7083333333333246</v>
      </c>
      <c r="D137" s="148">
        <f t="shared" si="14"/>
        <v>3.7083333333333246</v>
      </c>
      <c r="E137" s="150">
        <f>IF('Indicator Data'!AO139="No data","x",IF('Indicator Data'!AO139&gt;E$195,0,IF('Indicator Data'!AO139&lt;E$194,10,(E$195-'Indicator Data'!AO139)/(E$195-E$194)*10)))</f>
        <v>6.2</v>
      </c>
      <c r="F137" s="150">
        <f>IF('Indicator Data'!AN139="No data","x",IF('Indicator Data'!AN139&gt;F$195,0,IF('Indicator Data'!AN139&lt;F$194,10,(F$195-'Indicator Data'!AN139)/(F$195-F$194)*10)))</f>
        <v>5.2848094701766968</v>
      </c>
      <c r="G137" s="148">
        <f t="shared" si="15"/>
        <v>5.742404735088348</v>
      </c>
      <c r="H137" s="146">
        <f t="shared" si="16"/>
        <v>4.7253690342108365</v>
      </c>
      <c r="I137" s="150">
        <f>IF('Indicator Data'!AQ139="No data","x",IF('Indicator Data'!AQ139^2&gt;I$195,0,IF('Indicator Data'!AQ139^2&lt;I$194,10,(I$195-'Indicator Data'!AQ139^2)/(I$195-I$194)*10)))</f>
        <v>4.7079586121792296</v>
      </c>
      <c r="J137" s="150">
        <f>IF(OR('Indicator Data'!AP139=0,'Indicator Data'!AP139="No data"),"x",IF('Indicator Data'!AP139&gt;J$195,0,IF('Indicator Data'!AP139&lt;J$194,10,(J$195-'Indicator Data'!AP139)/(J$195-J$194)*10)))</f>
        <v>1.45</v>
      </c>
      <c r="K137" s="150">
        <f>IF('Indicator Data'!AR139="No data","x",IF('Indicator Data'!AR139&gt;K$195,0,IF('Indicator Data'!AR139&lt;K$194,10,(K$195-'Indicator Data'!AR139)/(K$195-K$194)*10)))</f>
        <v>7.6</v>
      </c>
      <c r="L137" s="150">
        <f>IF('Indicator Data'!AS139="No data","x",IF('Indicator Data'!AS139&gt;L$195,0,IF('Indicator Data'!AS139&lt;L$194,10,(L$195-'Indicator Data'!AS139)/(L$195-L$194)*10)))</f>
        <v>7.0769230769230775</v>
      </c>
      <c r="M137" s="148">
        <f t="shared" si="17"/>
        <v>5.2087204222755767</v>
      </c>
      <c r="N137" s="150">
        <v>9.4141300228127971</v>
      </c>
      <c r="O137" s="150">
        <f>IF('Indicator Data'!AU139="No data","x",IF('Indicator Data'!AU139&gt;O$195,0,IF('Indicator Data'!AU139&lt;O$194,10,(O$195-'Indicator Data'!AU139)/(O$195-O$194)*10)))</f>
        <v>2.9888888888888894</v>
      </c>
      <c r="P137" s="150">
        <f>IF('Indicator Data'!AV139="No data","x",IF('Indicator Data'!AV139&gt;P$195,0,IF('Indicator Data'!AV139&lt;P$194,10,(P$195-'Indicator Data'!AV139)/(P$195-P$194)*10)))</f>
        <v>2.6400000000000006</v>
      </c>
      <c r="Q137" s="148">
        <f t="shared" si="18"/>
        <v>5.0143396372338955</v>
      </c>
      <c r="R137" s="150">
        <f>IF('Indicator Data'!W139="No data","x",IF('Indicator Data'!W139&gt;R$195,0,IF('Indicator Data'!W139&lt;R$194,10,(R$195-'Indicator Data'!W139)/(R$195-R$194)*10)))</f>
        <v>7.7</v>
      </c>
      <c r="S137" s="150">
        <f>IF('Indicator Data'!X139="No data","x",IF('Indicator Data'!X139&gt;S$195,10,IF('Indicator Data'!X139&lt;S$194,0,10-(S$195-'Indicator Data'!X139)/(S$195-S$194)*10)))</f>
        <v>5.4197596626844682</v>
      </c>
      <c r="T137" s="150">
        <f>IF('Indicator Data'!AA139="No data","x",IF('Indicator Data'!AA139&gt;T$195,0,IF('Indicator Data'!AA139&lt;T$194,10,(T$195-'Indicator Data'!AA139)/(T$195-T$194)*10)))</f>
        <v>8.2895592542372896</v>
      </c>
      <c r="U137" s="148">
        <f t="shared" si="19"/>
        <v>7.1364396389739193</v>
      </c>
      <c r="V137" s="146">
        <f t="shared" si="20"/>
        <v>5.786499899494463</v>
      </c>
      <c r="W137" s="68"/>
    </row>
    <row r="138" spans="1:23" s="43" customFormat="1" x14ac:dyDescent="0.2">
      <c r="A138" s="65" t="s">
        <v>253</v>
      </c>
      <c r="B138" s="66" t="s">
        <v>252</v>
      </c>
      <c r="C138" s="150">
        <f>IF('Indicator Data'!AM140="No data","x",IF('Indicator Data'!AM140&gt;C$195,0,IF('Indicator Data'!AM140&lt;C$194,10,(C$195-'Indicator Data'!AM140)/(C$195-C$194)*10)))</f>
        <v>4.25</v>
      </c>
      <c r="D138" s="148">
        <f t="shared" si="14"/>
        <v>4.25</v>
      </c>
      <c r="E138" s="150">
        <f>IF('Indicator Data'!AO140="No data","x",IF('Indicator Data'!AO140&gt;E$195,0,IF('Indicator Data'!AO140&lt;E$194,10,(E$195-'Indicator Data'!AO140)/(E$195-E$194)*10)))</f>
        <v>6.4</v>
      </c>
      <c r="F138" s="150">
        <f>IF('Indicator Data'!AN140="No data","x",IF('Indicator Data'!AN140&gt;F$195,0,IF('Indicator Data'!AN140&lt;F$194,10,(F$195-'Indicator Data'!AN140)/(F$195-F$194)*10)))</f>
        <v>4.8814148306846619</v>
      </c>
      <c r="G138" s="148">
        <f t="shared" si="15"/>
        <v>5.6407074153423311</v>
      </c>
      <c r="H138" s="146">
        <f t="shared" si="16"/>
        <v>4.9453537076711651</v>
      </c>
      <c r="I138" s="150">
        <f>IF('Indicator Data'!AQ140="No data","x",IF('Indicator Data'!AQ140^2&gt;I$195,0,IF('Indicator Data'!AQ140^2&lt;I$194,10,(I$195-'Indicator Data'!AQ140^2)/(I$195-I$194)*10)))</f>
        <v>2.7665909442039576</v>
      </c>
      <c r="J138" s="150">
        <f>IF(OR('Indicator Data'!AP140=0,'Indicator Data'!AP140="No data"),"x",IF('Indicator Data'!AP140&gt;J$195,0,IF('Indicator Data'!AP140&lt;J$194,10,(J$195-'Indicator Data'!AP140)/(J$195-J$194)*10)))</f>
        <v>1.6700000000000004</v>
      </c>
      <c r="K138" s="150">
        <f>IF('Indicator Data'!AR140="No data","x",IF('Indicator Data'!AR140&gt;K$195,0,IF('Indicator Data'!AR140&lt;K$194,10,(K$195-'Indicator Data'!AR140)/(K$195-K$194)*10)))</f>
        <v>8.4</v>
      </c>
      <c r="L138" s="150">
        <f>IF('Indicator Data'!AS140="No data","x",IF('Indicator Data'!AS140&gt;L$195,0,IF('Indicator Data'!AS140&lt;L$194,10,(L$195-'Indicator Data'!AS140)/(L$195-L$194)*10)))</f>
        <v>6.1025641025641031</v>
      </c>
      <c r="M138" s="148">
        <f t="shared" si="17"/>
        <v>4.7347887616920152</v>
      </c>
      <c r="N138" s="150">
        <v>5.5704697986577179</v>
      </c>
      <c r="O138" s="150">
        <f>IF('Indicator Data'!AU140="No data","x",IF('Indicator Data'!AU140&gt;O$195,0,IF('Indicator Data'!AU140&lt;O$194,10,(O$195-'Indicator Data'!AU140)/(O$195-O$194)*10)))</f>
        <v>2.8555555555555556</v>
      </c>
      <c r="P138" s="150">
        <f>IF('Indicator Data'!AV140="No data","x",IF('Indicator Data'!AV140&gt;P$195,0,IF('Indicator Data'!AV140&lt;P$194,10,(P$195-'Indicator Data'!AV140)/(P$195-P$194)*10)))</f>
        <v>1.6400000000000006</v>
      </c>
      <c r="Q138" s="148">
        <f t="shared" si="18"/>
        <v>3.355341784737758</v>
      </c>
      <c r="R138" s="150" t="str">
        <f>IF('Indicator Data'!W140="No data","x",IF('Indicator Data'!W140&gt;R$195,0,IF('Indicator Data'!W140&lt;R$194,10,(R$195-'Indicator Data'!W140)/(R$195-R$194)*10)))</f>
        <v>x</v>
      </c>
      <c r="S138" s="150">
        <f>IF('Indicator Data'!X140="No data","x",IF('Indicator Data'!X140&gt;S$195,10,IF('Indicator Data'!X140&lt;S$194,0,10-(S$195-'Indicator Data'!X140)/(S$195-S$194)*10)))</f>
        <v>6.8319550245959242</v>
      </c>
      <c r="T138" s="150">
        <f>IF('Indicator Data'!AA140="No data","x",IF('Indicator Data'!AA140&gt;T$195,0,IF('Indicator Data'!AA140&lt;T$194,10,(T$195-'Indicator Data'!AA140)/(T$195-T$194)*10)))</f>
        <v>9.4830169830508471</v>
      </c>
      <c r="U138" s="148">
        <f t="shared" si="19"/>
        <v>8.1574860038233865</v>
      </c>
      <c r="V138" s="146">
        <f t="shared" si="20"/>
        <v>5.4158721834177195</v>
      </c>
      <c r="W138" s="68"/>
    </row>
    <row r="139" spans="1:23" s="43" customFormat="1" x14ac:dyDescent="0.2">
      <c r="A139" s="65" t="s">
        <v>255</v>
      </c>
      <c r="B139" s="66" t="s">
        <v>254</v>
      </c>
      <c r="C139" s="150">
        <f>IF('Indicator Data'!AM141="No data","x",IF('Indicator Data'!AM141&gt;C$195,0,IF('Indicator Data'!AM141&lt;C$194,10,(C$195-'Indicator Data'!AM141)/(C$195-C$194)*10)))</f>
        <v>4.583333333333325</v>
      </c>
      <c r="D139" s="148">
        <f t="shared" si="14"/>
        <v>4.583333333333325</v>
      </c>
      <c r="E139" s="150">
        <f>IF('Indicator Data'!AO141="No data","x",IF('Indicator Data'!AO141&gt;E$195,0,IF('Indicator Data'!AO141&lt;E$194,10,(E$195-'Indicator Data'!AO141)/(E$195-E$194)*10)))</f>
        <v>4</v>
      </c>
      <c r="F139" s="150">
        <f>IF('Indicator Data'!AN141="No data","x",IF('Indicator Data'!AN141&gt;F$195,0,IF('Indicator Data'!AN141&lt;F$194,10,(F$195-'Indicator Data'!AN141)/(F$195-F$194)*10)))</f>
        <v>3.5836604833602905</v>
      </c>
      <c r="G139" s="148">
        <f t="shared" si="15"/>
        <v>3.7918302416801453</v>
      </c>
      <c r="H139" s="146">
        <f t="shared" si="16"/>
        <v>4.1875817875067352</v>
      </c>
      <c r="I139" s="150" t="str">
        <f>IF('Indicator Data'!AQ141="No data","x",IF('Indicator Data'!AQ141^2&gt;I$195,0,IF('Indicator Data'!AQ141^2&lt;I$194,10,(I$195-'Indicator Data'!AQ141^2)/(I$195-I$194)*10)))</f>
        <v>x</v>
      </c>
      <c r="J139" s="150" t="str">
        <f>IF(OR('Indicator Data'!AP141=0,'Indicator Data'!AP141="No data"),"x",IF('Indicator Data'!AP141&gt;J$195,0,IF('Indicator Data'!AP141&lt;J$194,10,(J$195-'Indicator Data'!AP141)/(J$195-J$194)*10)))</f>
        <v>x</v>
      </c>
      <c r="K139" s="150">
        <f>IF('Indicator Data'!AR141="No data","x",IF('Indicator Data'!AR141&gt;K$195,0,IF('Indicator Data'!AR141&lt;K$194,10,(K$195-'Indicator Data'!AR141)/(K$195-K$194)*10)))</f>
        <v>4.6999999999999993</v>
      </c>
      <c r="L139" s="150">
        <f>IF('Indicator Data'!AS141="No data","x",IF('Indicator Data'!AS141&gt;L$195,0,IF('Indicator Data'!AS141&lt;L$194,10,(L$195-'Indicator Data'!AS141)/(L$195-L$194)*10)))</f>
        <v>6.0512820512820511</v>
      </c>
      <c r="M139" s="148">
        <f t="shared" si="17"/>
        <v>5.3756410256410252</v>
      </c>
      <c r="N139" s="150">
        <v>1.3500497538920941</v>
      </c>
      <c r="O139" s="150">
        <f>IF('Indicator Data'!AU141="No data","x",IF('Indicator Data'!AU141&gt;O$195,0,IF('Indicator Data'!AU141&lt;O$194,10,(O$195-'Indicator Data'!AU141)/(O$195-O$194)*10)))</f>
        <v>1.1666666666666667</v>
      </c>
      <c r="P139" s="150" t="str">
        <f>IF('Indicator Data'!AV141="No data","x",IF('Indicator Data'!AV141&gt;P$195,0,IF('Indicator Data'!AV141&lt;P$194,10,(P$195-'Indicator Data'!AV141)/(P$195-P$194)*10)))</f>
        <v>x</v>
      </c>
      <c r="Q139" s="148">
        <f t="shared" si="18"/>
        <v>1.2583582102793804</v>
      </c>
      <c r="R139" s="150">
        <f>IF('Indicator Data'!W141="No data","x",IF('Indicator Data'!W141&gt;R$195,0,IF('Indicator Data'!W141&lt;R$194,10,(R$195-'Indicator Data'!W141)/(R$195-R$194)*10)))</f>
        <v>4.8250000000000002</v>
      </c>
      <c r="S139" s="150">
        <f>IF('Indicator Data'!X141="No data","x",IF('Indicator Data'!X141&gt;S$195,10,IF('Indicator Data'!X141&lt;S$194,0,10-(S$195-'Indicator Data'!X141)/(S$195-S$194)*10)))</f>
        <v>0.95571215741391313</v>
      </c>
      <c r="T139" s="150">
        <f>IF('Indicator Data'!AA141="No data","x",IF('Indicator Data'!AA141&gt;T$195,0,IF('Indicator Data'!AA141&lt;T$194,10,(T$195-'Indicator Data'!AA141)/(T$195-T$194)*10)))</f>
        <v>5.1211864406779659</v>
      </c>
      <c r="U139" s="148">
        <f t="shared" si="19"/>
        <v>3.6339661993639596</v>
      </c>
      <c r="V139" s="146">
        <f t="shared" si="20"/>
        <v>3.4226551450947884</v>
      </c>
      <c r="W139" s="68"/>
    </row>
    <row r="140" spans="1:23" s="43" customFormat="1" x14ac:dyDescent="0.2">
      <c r="A140" s="65" t="s">
        <v>257</v>
      </c>
      <c r="B140" s="66" t="s">
        <v>256</v>
      </c>
      <c r="C140" s="150">
        <f>IF('Indicator Data'!AM142="No data","x",IF('Indicator Data'!AM142&gt;C$195,0,IF('Indicator Data'!AM142&lt;C$194,10,(C$195-'Indicator Data'!AM142)/(C$195-C$194)*10)))</f>
        <v>3.4583333333333255</v>
      </c>
      <c r="D140" s="148">
        <f t="shared" si="14"/>
        <v>3.4583333333333255</v>
      </c>
      <c r="E140" s="150">
        <f>IF('Indicator Data'!AO142="No data","x",IF('Indicator Data'!AO142&gt;E$195,0,IF('Indicator Data'!AO142&lt;E$194,10,(E$195-'Indicator Data'!AO142)/(E$195-E$194)*10)))</f>
        <v>3.8</v>
      </c>
      <c r="F140" s="150">
        <f>IF('Indicator Data'!AN142="No data","x",IF('Indicator Data'!AN142&gt;F$195,0,IF('Indicator Data'!AN142&lt;F$194,10,(F$195-'Indicator Data'!AN142)/(F$195-F$194)*10)))</f>
        <v>2.545060396194458</v>
      </c>
      <c r="G140" s="148">
        <f t="shared" si="15"/>
        <v>3.1725301980972289</v>
      </c>
      <c r="H140" s="146">
        <f t="shared" si="16"/>
        <v>3.3154317657152772</v>
      </c>
      <c r="I140" s="150">
        <f>IF('Indicator Data'!AQ142="No data","x",IF('Indicator Data'!AQ142^2&gt;I$195,0,IF('Indicator Data'!AQ142^2&lt;I$194,10,(I$195-'Indicator Data'!AQ142^2)/(I$195-I$194)*10)))</f>
        <v>3.871768374887802</v>
      </c>
      <c r="J140" s="150" t="str">
        <f>IF(OR('Indicator Data'!AP142=0,'Indicator Data'!AP142="No data"),"x",IF('Indicator Data'!AP142&gt;J$195,0,IF('Indicator Data'!AP142&lt;J$194,10,(J$195-'Indicator Data'!AP142)/(J$195-J$194)*10)))</f>
        <v>x</v>
      </c>
      <c r="K140" s="150">
        <f>IF('Indicator Data'!AR142="No data","x",IF('Indicator Data'!AR142&gt;K$195,0,IF('Indicator Data'!AR142&lt;K$194,10,(K$195-'Indicator Data'!AR142)/(K$195-K$194)*10)))</f>
        <v>5.0999999999999996</v>
      </c>
      <c r="L140" s="150">
        <f>IF('Indicator Data'!AS142="No data","x",IF('Indicator Data'!AS142&gt;L$195,0,IF('Indicator Data'!AS142&lt;L$194,10,(L$195-'Indicator Data'!AS142)/(L$195-L$194)*10)))</f>
        <v>6.1025641025641031</v>
      </c>
      <c r="M140" s="148">
        <f t="shared" si="17"/>
        <v>5.0247774924839677</v>
      </c>
      <c r="N140" s="150">
        <v>8.4701936608555535</v>
      </c>
      <c r="O140" s="150">
        <f>IF('Indicator Data'!AU142="No data","x",IF('Indicator Data'!AU142&gt;O$195,0,IF('Indicator Data'!AU142&lt;O$194,10,(O$195-'Indicator Data'!AU142)/(O$195-O$194)*10)))</f>
        <v>0</v>
      </c>
      <c r="P140" s="150">
        <f>IF('Indicator Data'!AV142="No data","x",IF('Indicator Data'!AV142&gt;P$195,0,IF('Indicator Data'!AV142&lt;P$194,10,(P$195-'Indicator Data'!AV142)/(P$195-P$194)*10)))</f>
        <v>4.0000000000000563E-2</v>
      </c>
      <c r="Q140" s="148">
        <f t="shared" si="18"/>
        <v>2.8367312202851847</v>
      </c>
      <c r="R140" s="150" t="str">
        <f>IF('Indicator Data'!W142="No data","x",IF('Indicator Data'!W142&gt;R$195,0,IF('Indicator Data'!W142&lt;R$194,10,(R$195-'Indicator Data'!W142)/(R$195-R$194)*10)))</f>
        <v>x</v>
      </c>
      <c r="S140" s="150">
        <f>IF('Indicator Data'!X142="No data","x",IF('Indicator Data'!X142&gt;S$195,10,IF('Indicator Data'!X142&lt;S$194,0,10-(S$195-'Indicator Data'!X142)/(S$195-S$194)*10)))</f>
        <v>1.811648067463107</v>
      </c>
      <c r="T140" s="150">
        <f>IF('Indicator Data'!AA142="No data","x",IF('Indicator Data'!AA142&gt;T$195,0,IF('Indicator Data'!AA142&lt;T$194,10,(T$195-'Indicator Data'!AA142)/(T$195-T$194)*10)))</f>
        <v>2.0347457627118644</v>
      </c>
      <c r="U140" s="148">
        <f t="shared" si="19"/>
        <v>1.9231969150874857</v>
      </c>
      <c r="V140" s="146">
        <f t="shared" si="20"/>
        <v>3.2615685426188796</v>
      </c>
      <c r="W140" s="68"/>
    </row>
    <row r="141" spans="1:23" s="43" customFormat="1" x14ac:dyDescent="0.2">
      <c r="A141" s="65" t="s">
        <v>259</v>
      </c>
      <c r="B141" s="66" t="s">
        <v>258</v>
      </c>
      <c r="C141" s="150" t="str">
        <f>IF('Indicator Data'!AM143="No data","x",IF('Indicator Data'!AM143&gt;C$195,0,IF('Indicator Data'!AM143&lt;C$194,10,(C$195-'Indicator Data'!AM143)/(C$195-C$194)*10)))</f>
        <v>x</v>
      </c>
      <c r="D141" s="148" t="str">
        <f t="shared" si="14"/>
        <v>x</v>
      </c>
      <c r="E141" s="150">
        <f>IF('Indicator Data'!AO143="No data","x",IF('Indicator Data'!AO143&gt;E$195,0,IF('Indicator Data'!AO143&lt;E$194,10,(E$195-'Indicator Data'!AO143)/(E$195-E$194)*10)))</f>
        <v>3.2</v>
      </c>
      <c r="F141" s="150">
        <f>IF('Indicator Data'!AN143="No data","x",IF('Indicator Data'!AN143&gt;F$195,0,IF('Indicator Data'!AN143&lt;F$194,10,(F$195-'Indicator Data'!AN143)/(F$195-F$194)*10)))</f>
        <v>2.8584444522857666</v>
      </c>
      <c r="G141" s="148">
        <f t="shared" si="15"/>
        <v>3.0292222261428834</v>
      </c>
      <c r="H141" s="146">
        <f t="shared" si="16"/>
        <v>3.0292222261428834</v>
      </c>
      <c r="I141" s="150">
        <f>IF('Indicator Data'!AQ143="No data","x",IF('Indicator Data'!AQ143^2&gt;I$195,0,IF('Indicator Data'!AQ143^2&lt;I$194,10,(I$195-'Indicator Data'!AQ143^2)/(I$195-I$194)*10)))</f>
        <v>3.1074766670413179</v>
      </c>
      <c r="J141" s="150">
        <f>IF(OR('Indicator Data'!AP143=0,'Indicator Data'!AP143="No data"),"x",IF('Indicator Data'!AP143&gt;J$195,0,IF('Indicator Data'!AP143&lt;J$194,10,(J$195-'Indicator Data'!AP143)/(J$195-J$194)*10)))</f>
        <v>0.12999999999999973</v>
      </c>
      <c r="K141" s="150">
        <f>IF('Indicator Data'!AR143="No data","x",IF('Indicator Data'!AR143&gt;K$195,0,IF('Indicator Data'!AR143&lt;K$194,10,(K$195-'Indicator Data'!AR143)/(K$195-K$194)*10)))</f>
        <v>1.6</v>
      </c>
      <c r="L141" s="150">
        <f>IF('Indicator Data'!AS143="No data","x",IF('Indicator Data'!AS143&gt;L$195,0,IF('Indicator Data'!AS143&lt;L$194,10,(L$195-'Indicator Data'!AS143)/(L$195-L$194)*10)))</f>
        <v>5.1794871794871797</v>
      </c>
      <c r="M141" s="148">
        <f t="shared" si="17"/>
        <v>2.5042409616321244</v>
      </c>
      <c r="N141" s="150">
        <v>4.375838926174497</v>
      </c>
      <c r="O141" s="150">
        <f>IF('Indicator Data'!AU143="No data","x",IF('Indicator Data'!AU143&gt;O$195,0,IF('Indicator Data'!AU143&lt;O$194,10,(O$195-'Indicator Data'!AU143)/(O$195-O$194)*10)))</f>
        <v>0</v>
      </c>
      <c r="P141" s="150">
        <f>IF('Indicator Data'!AV143="No data","x",IF('Indicator Data'!AV143&gt;P$195,0,IF('Indicator Data'!AV143&lt;P$194,10,(P$195-'Indicator Data'!AV143)/(P$195-P$194)*10)))</f>
        <v>0</v>
      </c>
      <c r="Q141" s="148">
        <f t="shared" si="18"/>
        <v>1.4586129753914989</v>
      </c>
      <c r="R141" s="150">
        <f>IF('Indicator Data'!W143="No data","x",IF('Indicator Data'!W143&gt;R$195,0,IF('Indicator Data'!W143&lt;R$194,10,(R$195-'Indicator Data'!W143)/(R$195-R$194)*10)))</f>
        <v>3.0999999999999996</v>
      </c>
      <c r="S141" s="150">
        <f>IF('Indicator Data'!X143="No data","x",IF('Indicator Data'!X143&gt;S$195,10,IF('Indicator Data'!X143&lt;S$194,0,10-(S$195-'Indicator Data'!X143)/(S$195-S$194)*10)))</f>
        <v>0.83241644413211624</v>
      </c>
      <c r="T141" s="150">
        <f>IF('Indicator Data'!AA143="No data","x",IF('Indicator Data'!AA143&gt;T$195,0,IF('Indicator Data'!AA143&lt;T$194,10,(T$195-'Indicator Data'!AA143)/(T$195-T$194)*10)))</f>
        <v>4.0523052542372877</v>
      </c>
      <c r="U141" s="148">
        <f t="shared" si="19"/>
        <v>2.6615738994564677</v>
      </c>
      <c r="V141" s="146">
        <f t="shared" si="20"/>
        <v>2.2081426121600303</v>
      </c>
      <c r="W141" s="68"/>
    </row>
    <row r="142" spans="1:23" s="43" customFormat="1" x14ac:dyDescent="0.2">
      <c r="A142" s="65" t="s">
        <v>261</v>
      </c>
      <c r="B142" s="66" t="s">
        <v>260</v>
      </c>
      <c r="C142" s="150">
        <f>IF('Indicator Data'!AM144="No data","x",IF('Indicator Data'!AM144&gt;C$195,0,IF('Indicator Data'!AM144&lt;C$194,10,(C$195-'Indicator Data'!AM144)/(C$195-C$194)*10)))</f>
        <v>4.375</v>
      </c>
      <c r="D142" s="148">
        <f t="shared" si="14"/>
        <v>4.375</v>
      </c>
      <c r="E142" s="150" t="str">
        <f>IF('Indicator Data'!AO144="No data","x",IF('Indicator Data'!AO144&gt;E$195,0,IF('Indicator Data'!AO144&lt;E$194,10,(E$195-'Indicator Data'!AO144)/(E$195-E$194)*10)))</f>
        <v>x</v>
      </c>
      <c r="F142" s="150">
        <f>IF('Indicator Data'!AN144="No data","x",IF('Indicator Data'!AN144&gt;F$195,0,IF('Indicator Data'!AN144&lt;F$194,10,(F$195-'Indicator Data'!AN144)/(F$195-F$194)*10)))</f>
        <v>5.1460964381694794</v>
      </c>
      <c r="G142" s="148">
        <f t="shared" si="15"/>
        <v>5.1460964381694794</v>
      </c>
      <c r="H142" s="146">
        <f t="shared" si="16"/>
        <v>4.7605482190847397</v>
      </c>
      <c r="I142" s="150">
        <f>IF('Indicator Data'!AQ144="No data","x",IF('Indicator Data'!AQ144^2&gt;I$195,0,IF('Indicator Data'!AQ144^2&lt;I$194,10,(I$195-'Indicator Data'!AQ144^2)/(I$195-I$194)*10)))</f>
        <v>0.69402241045054824</v>
      </c>
      <c r="J142" s="150" t="str">
        <f>IF(OR('Indicator Data'!AP144=0,'Indicator Data'!AP144="No data"),"x",IF('Indicator Data'!AP144&gt;J$195,0,IF('Indicator Data'!AP144&lt;J$194,10,(J$195-'Indicator Data'!AP144)/(J$195-J$194)*10)))</f>
        <v>x</v>
      </c>
      <c r="K142" s="150">
        <f>IF('Indicator Data'!AR144="No data","x",IF('Indicator Data'!AR144&gt;K$195,0,IF('Indicator Data'!AR144&lt;K$194,10,(K$195-'Indicator Data'!AR144)/(K$195-K$194)*10)))</f>
        <v>6.8999999999999995</v>
      </c>
      <c r="L142" s="150">
        <f>IF('Indicator Data'!AS144="No data","x",IF('Indicator Data'!AS144&gt;L$195,0,IF('Indicator Data'!AS144&lt;L$194,10,(L$195-'Indicator Data'!AS144)/(L$195-L$194)*10)))</f>
        <v>6.4615384615384617</v>
      </c>
      <c r="M142" s="148">
        <f t="shared" si="17"/>
        <v>4.6851869573296696</v>
      </c>
      <c r="N142" s="150">
        <v>7.7651006711409396</v>
      </c>
      <c r="O142" s="150">
        <f>IF('Indicator Data'!AU144="No data","x",IF('Indicator Data'!AU144&gt;O$195,0,IF('Indicator Data'!AU144&lt;O$194,10,(O$195-'Indicator Data'!AU144)/(O$195-O$194)*10)))</f>
        <v>3.1000000000000005</v>
      </c>
      <c r="P142" s="150">
        <f>IF('Indicator Data'!AV144="No data","x",IF('Indicator Data'!AV144&gt;P$195,0,IF('Indicator Data'!AV144&lt;P$194,10,(P$195-'Indicator Data'!AV144)/(P$195-P$194)*10)))</f>
        <v>2.4599999999999995</v>
      </c>
      <c r="Q142" s="148">
        <f t="shared" si="18"/>
        <v>4.4417002237136467</v>
      </c>
      <c r="R142" s="150">
        <f>IF('Indicator Data'!W144="No data","x",IF('Indicator Data'!W144&gt;R$195,0,IF('Indicator Data'!W144&lt;R$194,10,(R$195-'Indicator Data'!W144)/(R$195-R$194)*10)))</f>
        <v>4.0250000000000004</v>
      </c>
      <c r="S142" s="150">
        <f>IF('Indicator Data'!X144="No data","x",IF('Indicator Data'!X144&gt;S$195,10,IF('Indicator Data'!X144&lt;S$194,0,10-(S$195-'Indicator Data'!X144)/(S$195-S$194)*10)))</f>
        <v>0.69673085031623394</v>
      </c>
      <c r="T142" s="150">
        <f>IF('Indicator Data'!AA144="No data","x",IF('Indicator Data'!AA144&gt;T$195,0,IF('Indicator Data'!AA144&lt;T$194,10,(T$195-'Indicator Data'!AA144)/(T$195-T$194)*10)))</f>
        <v>7.210644101694915</v>
      </c>
      <c r="U142" s="148">
        <f t="shared" si="19"/>
        <v>3.9774583173370495</v>
      </c>
      <c r="V142" s="146">
        <f t="shared" si="20"/>
        <v>4.3681151661267883</v>
      </c>
      <c r="W142" s="68"/>
    </row>
    <row r="143" spans="1:23" s="43" customFormat="1" x14ac:dyDescent="0.2">
      <c r="A143" s="65" t="s">
        <v>378</v>
      </c>
      <c r="B143" s="66" t="s">
        <v>262</v>
      </c>
      <c r="C143" s="150" t="str">
        <f>IF('Indicator Data'!AM145="No data","x",IF('Indicator Data'!AM145&gt;C$195,0,IF('Indicator Data'!AM145&lt;C$194,10,(C$195-'Indicator Data'!AM145)/(C$195-C$194)*10)))</f>
        <v>x</v>
      </c>
      <c r="D143" s="148" t="str">
        <f t="shared" si="14"/>
        <v>x</v>
      </c>
      <c r="E143" s="150">
        <f>IF('Indicator Data'!AO145="No data","x",IF('Indicator Data'!AO145&gt;E$195,0,IF('Indicator Data'!AO145&lt;E$194,10,(E$195-'Indicator Data'!AO145)/(E$195-E$194)*10)))</f>
        <v>7.1999999999999993</v>
      </c>
      <c r="F143" s="150">
        <f>IF('Indicator Data'!AN145="No data","x",IF('Indicator Data'!AN145&gt;F$195,0,IF('Indicator Data'!AN145&lt;F$194,10,(F$195-'Indicator Data'!AN145)/(F$195-F$194)*10)))</f>
        <v>5.722493588924408</v>
      </c>
      <c r="G143" s="148">
        <f t="shared" si="15"/>
        <v>6.4612467944622036</v>
      </c>
      <c r="H143" s="146">
        <f t="shared" si="16"/>
        <v>6.4612467944622036</v>
      </c>
      <c r="I143" s="150">
        <f>IF('Indicator Data'!AQ145="No data","x",IF('Indicator Data'!AQ145^2&gt;I$195,0,IF('Indicator Data'!AQ145^2&lt;I$194,10,(I$195-'Indicator Data'!AQ145^2)/(I$195-I$194)*10)))</f>
        <v>0.18505167943560563</v>
      </c>
      <c r="J143" s="150" t="str">
        <f>IF(OR('Indicator Data'!AP145=0,'Indicator Data'!AP145="No data"),"x",IF('Indicator Data'!AP145&gt;J$195,0,IF('Indicator Data'!AP145&lt;J$194,10,(J$195-'Indicator Data'!AP145)/(J$195-J$194)*10)))</f>
        <v>x</v>
      </c>
      <c r="K143" s="150">
        <f>IF('Indicator Data'!AR145="No data","x",IF('Indicator Data'!AR145&gt;K$195,0,IF('Indicator Data'!AR145&lt;K$194,10,(K$195-'Indicator Data'!AR145)/(K$195-K$194)*10)))</f>
        <v>5.6000000000000005</v>
      </c>
      <c r="L143" s="150">
        <f>IF('Indicator Data'!AS145="No data","x",IF('Indicator Data'!AS145&gt;L$195,0,IF('Indicator Data'!AS145&lt;L$194,10,(L$195-'Indicator Data'!AS145)/(L$195-L$194)*10)))</f>
        <v>5.6923076923076916</v>
      </c>
      <c r="M143" s="148">
        <f t="shared" si="17"/>
        <v>3.8257864572477658</v>
      </c>
      <c r="N143" s="150">
        <v>9.6644295302013425</v>
      </c>
      <c r="O143" s="150">
        <f>IF('Indicator Data'!AU145="No data","x",IF('Indicator Data'!AU145&gt;O$195,0,IF('Indicator Data'!AU145&lt;O$194,10,(O$195-'Indicator Data'!AU145)/(O$195-O$194)*10)))</f>
        <v>3.2777777777777777</v>
      </c>
      <c r="P143" s="150">
        <f>IF('Indicator Data'!AV145="No data","x",IF('Indicator Data'!AV145&gt;P$195,0,IF('Indicator Data'!AV145&lt;P$194,10,(P$195-'Indicator Data'!AV145)/(P$195-P$194)*10)))</f>
        <v>0.6</v>
      </c>
      <c r="Q143" s="148">
        <f t="shared" si="18"/>
        <v>4.5140691026597066</v>
      </c>
      <c r="R143" s="150">
        <f>IF('Indicator Data'!W145="No data","x",IF('Indicator Data'!W145&gt;R$195,0,IF('Indicator Data'!W145&lt;R$194,10,(R$195-'Indicator Data'!W145)/(R$195-R$194)*10)))</f>
        <v>0</v>
      </c>
      <c r="S143" s="150">
        <f>IF('Indicator Data'!X145="No data","x",IF('Indicator Data'!X145&gt;S$195,10,IF('Indicator Data'!X145&lt;S$194,0,10-(S$195-'Indicator Data'!X145)/(S$195-S$194)*10)))</f>
        <v>0.454709205903022</v>
      </c>
      <c r="T143" s="150">
        <f>IF('Indicator Data'!AA145="No data","x",IF('Indicator Data'!AA145&gt;T$195,0,IF('Indicator Data'!AA145&lt;T$194,10,(T$195-'Indicator Data'!AA145)/(T$195-T$194)*10)))</f>
        <v>5.1734577627118643</v>
      </c>
      <c r="U143" s="148">
        <f t="shared" si="19"/>
        <v>1.8760556562049622</v>
      </c>
      <c r="V143" s="146">
        <f t="shared" si="20"/>
        <v>3.4053037387041449</v>
      </c>
      <c r="W143" s="68"/>
    </row>
    <row r="144" spans="1:23" s="43" customFormat="1" x14ac:dyDescent="0.2">
      <c r="A144" s="65" t="s">
        <v>264</v>
      </c>
      <c r="B144" s="66" t="s">
        <v>263</v>
      </c>
      <c r="C144" s="150">
        <f>IF('Indicator Data'!AM146="No data","x",IF('Indicator Data'!AM146&gt;C$195,0,IF('Indicator Data'!AM146&lt;C$194,10,(C$195-'Indicator Data'!AM146)/(C$195-C$194)*10)))</f>
        <v>3.541666666666675</v>
      </c>
      <c r="D144" s="148">
        <f t="shared" si="14"/>
        <v>3.541666666666675</v>
      </c>
      <c r="E144" s="150">
        <f>IF('Indicator Data'!AO146="No data","x",IF('Indicator Data'!AO146&gt;E$195,0,IF('Indicator Data'!AO146&lt;E$194,10,(E$195-'Indicator Data'!AO146)/(E$195-E$194)*10)))</f>
        <v>4.6999999999999993</v>
      </c>
      <c r="F144" s="150">
        <f>IF('Indicator Data'!AN146="No data","x",IF('Indicator Data'!AN146&gt;F$195,0,IF('Indicator Data'!AN146&lt;F$194,10,(F$195-'Indicator Data'!AN146)/(F$195-F$194)*10)))</f>
        <v>5.0001042732474161</v>
      </c>
      <c r="G144" s="148">
        <f t="shared" si="15"/>
        <v>4.8500521366237077</v>
      </c>
      <c r="H144" s="146">
        <f t="shared" si="16"/>
        <v>4.1958594016451913</v>
      </c>
      <c r="I144" s="150">
        <f>IF('Indicator Data'!AQ146="No data","x",IF('Indicator Data'!AQ146^2&gt;I$195,0,IF('Indicator Data'!AQ146^2&lt;I$194,10,(I$195-'Indicator Data'!AQ146^2)/(I$195-I$194)*10)))</f>
        <v>9.8334431288605479</v>
      </c>
      <c r="J144" s="150" t="str">
        <f>IF(OR('Indicator Data'!AP146=0,'Indicator Data'!AP146="No data"),"x",IF('Indicator Data'!AP146&gt;J$195,0,IF('Indicator Data'!AP146&lt;J$194,10,(J$195-'Indicator Data'!AP146)/(J$195-J$194)*10)))</f>
        <v>x</v>
      </c>
      <c r="K144" s="150">
        <f>IF('Indicator Data'!AR146="No data","x",IF('Indicator Data'!AR146&gt;K$195,0,IF('Indicator Data'!AR146&lt;K$194,10,(K$195-'Indicator Data'!AR146)/(K$195-K$194)*10)))</f>
        <v>9.9</v>
      </c>
      <c r="L144" s="150">
        <f>IF('Indicator Data'!AS146="No data","x",IF('Indicator Data'!AS146&gt;L$195,0,IF('Indicator Data'!AS146&lt;L$194,10,(L$195-'Indicator Data'!AS146)/(L$195-L$194)*10)))</f>
        <v>7.948717948717948</v>
      </c>
      <c r="M144" s="148">
        <f t="shared" si="17"/>
        <v>9.2273870258594997</v>
      </c>
      <c r="N144" s="150">
        <v>6.5100671140939594</v>
      </c>
      <c r="O144" s="150">
        <f>IF('Indicator Data'!AU146="No data","x",IF('Indicator Data'!AU146&gt;O$195,0,IF('Indicator Data'!AU146&lt;O$194,10,(O$195-'Indicator Data'!AU146)/(O$195-O$194)*10)))</f>
        <v>4.0222222222222221</v>
      </c>
      <c r="P144" s="150">
        <f>IF('Indicator Data'!AV146="No data","x",IF('Indicator Data'!AV146&gt;P$195,0,IF('Indicator Data'!AV146&lt;P$194,10,(P$195-'Indicator Data'!AV146)/(P$195-P$194)*10)))</f>
        <v>5.8599999999999994</v>
      </c>
      <c r="Q144" s="148">
        <f t="shared" si="18"/>
        <v>5.4640964454387273</v>
      </c>
      <c r="R144" s="150">
        <f>IF('Indicator Data'!W146="No data","x",IF('Indicator Data'!W146&gt;R$195,0,IF('Indicator Data'!W146&lt;R$194,10,(R$195-'Indicator Data'!W146)/(R$195-R$194)*10)))</f>
        <v>9.85</v>
      </c>
      <c r="S144" s="150">
        <f>IF('Indicator Data'!X146="No data","x",IF('Indicator Data'!X146&gt;S$195,10,IF('Indicator Data'!X146&lt;S$194,0,10-(S$195-'Indicator Data'!X146)/(S$195-S$194)*10)))</f>
        <v>6.7029894588896699</v>
      </c>
      <c r="T144" s="150">
        <f>IF('Indicator Data'!AA146="No data","x",IF('Indicator Data'!AA146&gt;T$195,0,IF('Indicator Data'!AA146&lt;T$194,10,(T$195-'Indicator Data'!AA146)/(T$195-T$194)*10)))</f>
        <v>9.680203389830508</v>
      </c>
      <c r="U144" s="148">
        <f t="shared" si="19"/>
        <v>8.7443976162400592</v>
      </c>
      <c r="V144" s="146">
        <f t="shared" si="20"/>
        <v>7.8119603625127612</v>
      </c>
      <c r="W144" s="68"/>
    </row>
    <row r="145" spans="1:23" s="43" customFormat="1" x14ac:dyDescent="0.2">
      <c r="A145" s="65" t="s">
        <v>266</v>
      </c>
      <c r="B145" s="66" t="s">
        <v>265</v>
      </c>
      <c r="C145" s="150">
        <f>IF('Indicator Data'!AM147="No data","x",IF('Indicator Data'!AM147&gt;C$195,0,IF('Indicator Data'!AM147&lt;C$194,10,(C$195-'Indicator Data'!AM147)/(C$195-C$194)*10)))</f>
        <v>4.5</v>
      </c>
      <c r="D145" s="148">
        <f t="shared" si="14"/>
        <v>4.5</v>
      </c>
      <c r="E145" s="150" t="str">
        <f>IF('Indicator Data'!AO147="No data","x",IF('Indicator Data'!AO147&gt;E$195,0,IF('Indicator Data'!AO147&lt;E$194,10,(E$195-'Indicator Data'!AO147)/(E$195-E$194)*10)))</f>
        <v>x</v>
      </c>
      <c r="F145" s="150">
        <f>IF('Indicator Data'!AN147="No data","x",IF('Indicator Data'!AN147&gt;F$195,0,IF('Indicator Data'!AN147&lt;F$194,10,(F$195-'Indicator Data'!AN147)/(F$195-F$194)*10)))</f>
        <v>3.1993180513381958</v>
      </c>
      <c r="G145" s="148">
        <f t="shared" si="15"/>
        <v>3.1993180513381958</v>
      </c>
      <c r="H145" s="146">
        <f t="shared" si="16"/>
        <v>3.8496590256690979</v>
      </c>
      <c r="I145" s="150" t="str">
        <f>IF('Indicator Data'!AQ147="No data","x",IF('Indicator Data'!AQ147^2&gt;I$195,0,IF('Indicator Data'!AQ147^2&lt;I$194,10,(I$195-'Indicator Data'!AQ147^2)/(I$195-I$194)*10)))</f>
        <v>x</v>
      </c>
      <c r="J145" s="150" t="str">
        <f>IF(OR('Indicator Data'!AP147=0,'Indicator Data'!AP147="No data"),"x",IF('Indicator Data'!AP147&gt;J$195,0,IF('Indicator Data'!AP147&lt;J$194,10,(J$195-'Indicator Data'!AP147)/(J$195-J$194)*10)))</f>
        <v>x</v>
      </c>
      <c r="K145" s="150" t="str">
        <f>IF('Indicator Data'!AR147="No data","x",IF('Indicator Data'!AR147&gt;K$195,0,IF('Indicator Data'!AR147&lt;K$194,10,(K$195-'Indicator Data'!AR147)/(K$195-K$194)*10)))</f>
        <v>x</v>
      </c>
      <c r="L145" s="150" t="str">
        <f>IF('Indicator Data'!AS147="No data","x",IF('Indicator Data'!AS147&gt;L$195,0,IF('Indicator Data'!AS147&lt;L$194,10,(L$195-'Indicator Data'!AS147)/(L$195-L$194)*10)))</f>
        <v>x</v>
      </c>
      <c r="M145" s="148" t="str">
        <f t="shared" si="17"/>
        <v>x</v>
      </c>
      <c r="N145" s="150" t="s">
        <v>893</v>
      </c>
      <c r="O145" s="150">
        <f>IF('Indicator Data'!AU147="No data","x",IF('Indicator Data'!AU147&gt;O$195,0,IF('Indicator Data'!AU147&lt;O$194,10,(O$195-'Indicator Data'!AU147)/(O$195-O$194)*10)))</f>
        <v>1.4111111111111114</v>
      </c>
      <c r="P145" s="150">
        <f>IF('Indicator Data'!AV147="No data","x",IF('Indicator Data'!AV147&gt;P$195,0,IF('Indicator Data'!AV147&lt;P$194,10,(P$195-'Indicator Data'!AV147)/(P$195-P$194)*10)))</f>
        <v>0.34000000000000058</v>
      </c>
      <c r="Q145" s="148">
        <f t="shared" si="18"/>
        <v>0.87555555555555598</v>
      </c>
      <c r="R145" s="150" t="str">
        <f>IF('Indicator Data'!W147="No data","x",IF('Indicator Data'!W147&gt;R$195,0,IF('Indicator Data'!W147&lt;R$194,10,(R$195-'Indicator Data'!W147)/(R$195-R$194)*10)))</f>
        <v>x</v>
      </c>
      <c r="S145" s="150" t="str">
        <f>IF('Indicator Data'!X147="No data","x",IF('Indicator Data'!X147&gt;S$195,10,IF('Indicator Data'!X147&lt;S$194,0,10-(S$195-'Indicator Data'!X147)/(S$195-S$194)*10)))</f>
        <v>x</v>
      </c>
      <c r="T145" s="150">
        <f>IF('Indicator Data'!AA147="No data","x",IF('Indicator Data'!AA147&gt;T$195,0,IF('Indicator Data'!AA147&lt;T$194,10,(T$195-'Indicator Data'!AA147)/(T$195-T$194)*10)))</f>
        <v>6.5602373559322036</v>
      </c>
      <c r="U145" s="148">
        <f t="shared" si="19"/>
        <v>6.5602373559322036</v>
      </c>
      <c r="V145" s="146">
        <f t="shared" si="20"/>
        <v>3.7178964557438796</v>
      </c>
      <c r="W145" s="68"/>
    </row>
    <row r="146" spans="1:23" s="43" customFormat="1" x14ac:dyDescent="0.2">
      <c r="A146" s="65" t="s">
        <v>268</v>
      </c>
      <c r="B146" s="66" t="s">
        <v>267</v>
      </c>
      <c r="C146" s="150">
        <f>IF('Indicator Data'!AM148="No data","x",IF('Indicator Data'!AM148&gt;C$195,0,IF('Indicator Data'!AM148&lt;C$194,10,(C$195-'Indicator Data'!AM148)/(C$195-C$194)*10)))</f>
        <v>5.2075000000000005</v>
      </c>
      <c r="D146" s="148">
        <f t="shared" si="14"/>
        <v>5.2075000000000005</v>
      </c>
      <c r="E146" s="150">
        <f>IF('Indicator Data'!AO148="No data","x",IF('Indicator Data'!AO148&gt;E$195,0,IF('Indicator Data'!AO148&lt;E$194,10,(E$195-'Indicator Data'!AO148)/(E$195-E$194)*10)))</f>
        <v>2.9</v>
      </c>
      <c r="F146" s="150">
        <f>IF('Indicator Data'!AN148="No data","x",IF('Indicator Data'!AN148&gt;F$195,0,IF('Indicator Data'!AN148&lt;F$194,10,(F$195-'Indicator Data'!AN148)/(F$195-F$194)*10)))</f>
        <v>3.0699067115783691</v>
      </c>
      <c r="G146" s="148">
        <f t="shared" si="15"/>
        <v>2.9849533557891847</v>
      </c>
      <c r="H146" s="146">
        <f t="shared" si="16"/>
        <v>4.0962266778945926</v>
      </c>
      <c r="I146" s="150" t="str">
        <f>IF('Indicator Data'!AQ148="No data","x",IF('Indicator Data'!AQ148^2&gt;I$195,0,IF('Indicator Data'!AQ148^2&lt;I$194,10,(I$195-'Indicator Data'!AQ148^2)/(I$195-I$194)*10)))</f>
        <v>x</v>
      </c>
      <c r="J146" s="150" t="str">
        <f>IF(OR('Indicator Data'!AP148=0,'Indicator Data'!AP148="No data"),"x",IF('Indicator Data'!AP148&gt;J$195,0,IF('Indicator Data'!AP148&lt;J$194,10,(J$195-'Indicator Data'!AP148)/(J$195-J$194)*10)))</f>
        <v>x</v>
      </c>
      <c r="K146" s="150" t="str">
        <f>IF('Indicator Data'!AR148="No data","x",IF('Indicator Data'!AR148&gt;K$195,0,IF('Indicator Data'!AR148&lt;K$194,10,(K$195-'Indicator Data'!AR148)/(K$195-K$194)*10)))</f>
        <v>x</v>
      </c>
      <c r="L146" s="150" t="str">
        <f>IF('Indicator Data'!AS148="No data","x",IF('Indicator Data'!AS148&gt;L$195,0,IF('Indicator Data'!AS148&lt;L$194,10,(L$195-'Indicator Data'!AS148)/(L$195-L$194)*10)))</f>
        <v>x</v>
      </c>
      <c r="M146" s="148" t="str">
        <f t="shared" si="17"/>
        <v>x</v>
      </c>
      <c r="N146" s="150" t="s">
        <v>893</v>
      </c>
      <c r="O146" s="150">
        <f>IF('Indicator Data'!AU148="No data","x",IF('Indicator Data'!AU148&gt;O$195,0,IF('Indicator Data'!AU148&lt;O$194,10,(O$195-'Indicator Data'!AU148)/(O$195-O$194)*10)))</f>
        <v>3.8666666666666667</v>
      </c>
      <c r="P146" s="150">
        <f>IF('Indicator Data'!AV148="No data","x",IF('Indicator Data'!AV148&gt;P$195,0,IF('Indicator Data'!AV148&lt;P$194,10,(P$195-'Indicator Data'!AV148)/(P$195-P$194)*10)))</f>
        <v>1.2400000000000007</v>
      </c>
      <c r="Q146" s="148">
        <f t="shared" si="18"/>
        <v>2.5533333333333337</v>
      </c>
      <c r="R146" s="150" t="str">
        <f>IF('Indicator Data'!W148="No data","x",IF('Indicator Data'!W148&gt;R$195,0,IF('Indicator Data'!W148&lt;R$194,10,(R$195-'Indicator Data'!W148)/(R$195-R$194)*10)))</f>
        <v>x</v>
      </c>
      <c r="S146" s="150">
        <f>IF('Indicator Data'!X148="No data","x",IF('Indicator Data'!X148&gt;S$195,10,IF('Indicator Data'!X148&lt;S$194,0,10-(S$195-'Indicator Data'!X148)/(S$195-S$194)*10)))</f>
        <v>1.9008846099789185</v>
      </c>
      <c r="T146" s="150">
        <f>IF('Indicator Data'!AA148="No data","x",IF('Indicator Data'!AA148&gt;T$195,0,IF('Indicator Data'!AA148&lt;T$194,10,(T$195-'Indicator Data'!AA148)/(T$195-T$194)*10)))</f>
        <v>6.9665423728813556</v>
      </c>
      <c r="U146" s="148">
        <f t="shared" si="19"/>
        <v>4.4337134914301366</v>
      </c>
      <c r="V146" s="146">
        <f t="shared" si="20"/>
        <v>3.4935234123817351</v>
      </c>
      <c r="W146" s="68"/>
    </row>
    <row r="147" spans="1:23" s="43" customFormat="1" x14ac:dyDescent="0.2">
      <c r="A147" s="65" t="s">
        <v>270</v>
      </c>
      <c r="B147" s="66" t="s">
        <v>269</v>
      </c>
      <c r="C147" s="150" t="str">
        <f>IF('Indicator Data'!AM149="No data","x",IF('Indicator Data'!AM149&gt;C$195,0,IF('Indicator Data'!AM149&lt;C$194,10,(C$195-'Indicator Data'!AM149)/(C$195-C$194)*10)))</f>
        <v>x</v>
      </c>
      <c r="D147" s="148" t="str">
        <f t="shared" si="14"/>
        <v>x</v>
      </c>
      <c r="E147" s="150">
        <f>IF('Indicator Data'!AO149="No data","x",IF('Indicator Data'!AO149&gt;E$195,0,IF('Indicator Data'!AO149&lt;E$194,10,(E$195-'Indicator Data'!AO149)/(E$195-E$194)*10)))</f>
        <v>3.8</v>
      </c>
      <c r="F147" s="150">
        <f>IF('Indicator Data'!AN149="No data","x",IF('Indicator Data'!AN149&gt;F$195,0,IF('Indicator Data'!AN149&lt;F$194,10,(F$195-'Indicator Data'!AN149)/(F$195-F$194)*10)))</f>
        <v>3.1993180513381958</v>
      </c>
      <c r="G147" s="148">
        <f t="shared" si="15"/>
        <v>3.4996590256690978</v>
      </c>
      <c r="H147" s="146">
        <f t="shared" si="16"/>
        <v>3.4996590256690978</v>
      </c>
      <c r="I147" s="150" t="str">
        <f>IF('Indicator Data'!AQ149="No data","x",IF('Indicator Data'!AQ149^2&gt;I$195,0,IF('Indicator Data'!AQ149^2&lt;I$194,10,(I$195-'Indicator Data'!AQ149^2)/(I$195-I$194)*10)))</f>
        <v>x</v>
      </c>
      <c r="J147" s="150" t="str">
        <f>IF(OR('Indicator Data'!AP149=0,'Indicator Data'!AP149="No data"),"x",IF('Indicator Data'!AP149&gt;J$195,0,IF('Indicator Data'!AP149&lt;J$194,10,(J$195-'Indicator Data'!AP149)/(J$195-J$194)*10)))</f>
        <v>x</v>
      </c>
      <c r="K147" s="150" t="str">
        <f>IF('Indicator Data'!AR149="No data","x",IF('Indicator Data'!AR149&gt;K$195,0,IF('Indicator Data'!AR149&lt;K$194,10,(K$195-'Indicator Data'!AR149)/(K$195-K$194)*10)))</f>
        <v>x</v>
      </c>
      <c r="L147" s="150" t="str">
        <f>IF('Indicator Data'!AS149="No data","x",IF('Indicator Data'!AS149&gt;L$195,0,IF('Indicator Data'!AS149&lt;L$194,10,(L$195-'Indicator Data'!AS149)/(L$195-L$194)*10)))</f>
        <v>x</v>
      </c>
      <c r="M147" s="148" t="str">
        <f t="shared" si="17"/>
        <v>x</v>
      </c>
      <c r="N147" s="150">
        <v>0</v>
      </c>
      <c r="O147" s="150">
        <f>IF('Indicator Data'!AU149="No data","x",IF('Indicator Data'!AU149&gt;O$195,0,IF('Indicator Data'!AU149&lt;O$194,10,(O$195-'Indicator Data'!AU149)/(O$195-O$194)*10)))</f>
        <v>2.6555555555555559</v>
      </c>
      <c r="P147" s="150">
        <f>IF('Indicator Data'!AV149="No data","x",IF('Indicator Data'!AV149&gt;P$195,0,IF('Indicator Data'!AV149&lt;P$194,10,(P$195-'Indicator Data'!AV149)/(P$195-P$194)*10)))</f>
        <v>0.98000000000000109</v>
      </c>
      <c r="Q147" s="148">
        <f t="shared" si="18"/>
        <v>1.2118518518518524</v>
      </c>
      <c r="R147" s="150" t="str">
        <f>IF('Indicator Data'!W149="No data","x",IF('Indicator Data'!W149&gt;R$195,0,IF('Indicator Data'!W149&lt;R$194,10,(R$195-'Indicator Data'!W149)/(R$195-R$194)*10)))</f>
        <v>x</v>
      </c>
      <c r="S147" s="150">
        <f>IF('Indicator Data'!X149="No data","x",IF('Indicator Data'!X149&gt;S$195,10,IF('Indicator Data'!X149&lt;S$194,0,10-(S$195-'Indicator Data'!X149)/(S$195-S$194)*10)))</f>
        <v>1.9418327477160915</v>
      </c>
      <c r="T147" s="150">
        <f>IF('Indicator Data'!AA149="No data","x",IF('Indicator Data'!AA149&gt;T$195,0,IF('Indicator Data'!AA149&lt;T$194,10,(T$195-'Indicator Data'!AA149)/(T$195-T$194)*10)))</f>
        <v>8.2258983389830505</v>
      </c>
      <c r="U147" s="148">
        <f t="shared" si="19"/>
        <v>5.083865543349571</v>
      </c>
      <c r="V147" s="146">
        <f t="shared" si="20"/>
        <v>3.1478586976007117</v>
      </c>
      <c r="W147" s="68"/>
    </row>
    <row r="148" spans="1:23" s="43" customFormat="1" x14ac:dyDescent="0.2">
      <c r="A148" s="65" t="s">
        <v>272</v>
      </c>
      <c r="B148" s="66" t="s">
        <v>271</v>
      </c>
      <c r="C148" s="150">
        <f>IF('Indicator Data'!AM150="No data","x",IF('Indicator Data'!AM150&gt;C$195,0,IF('Indicator Data'!AM150&lt;C$194,10,(C$195-'Indicator Data'!AM150)/(C$195-C$194)*10)))</f>
        <v>4.625</v>
      </c>
      <c r="D148" s="148">
        <f t="shared" si="14"/>
        <v>4.625</v>
      </c>
      <c r="E148" s="150" t="str">
        <f>IF('Indicator Data'!AO150="No data","x",IF('Indicator Data'!AO150&gt;E$195,0,IF('Indicator Data'!AO150&lt;E$194,10,(E$195-'Indicator Data'!AO150)/(E$195-E$194)*10)))</f>
        <v>x</v>
      </c>
      <c r="F148" s="150">
        <f>IF('Indicator Data'!AN150="No data","x",IF('Indicator Data'!AN150&gt;F$195,0,IF('Indicator Data'!AN150&lt;F$194,10,(F$195-'Indicator Data'!AN150)/(F$195-F$194)*10)))</f>
        <v>4.7285252511501312</v>
      </c>
      <c r="G148" s="148">
        <f t="shared" si="15"/>
        <v>4.7285252511501312</v>
      </c>
      <c r="H148" s="146">
        <f t="shared" si="16"/>
        <v>4.6767626255750656</v>
      </c>
      <c r="I148" s="150" t="str">
        <f>IF('Indicator Data'!AQ150="No data","x",IF('Indicator Data'!AQ150^2&gt;I$195,0,IF('Indicator Data'!AQ150^2&lt;I$194,10,(I$195-'Indicator Data'!AQ150^2)/(I$195-I$194)*10)))</f>
        <v>x</v>
      </c>
      <c r="J148" s="150" t="str">
        <f>IF(OR('Indicator Data'!AP150=0,'Indicator Data'!AP150="No data"),"x",IF('Indicator Data'!AP150&gt;J$195,0,IF('Indicator Data'!AP150&lt;J$194,10,(J$195-'Indicator Data'!AP150)/(J$195-J$194)*10)))</f>
        <v>x</v>
      </c>
      <c r="K148" s="150" t="str">
        <f>IF('Indicator Data'!AR150="No data","x",IF('Indicator Data'!AR150&gt;K$195,0,IF('Indicator Data'!AR150&lt;K$194,10,(K$195-'Indicator Data'!AR150)/(K$195-K$194)*10)))</f>
        <v>x</v>
      </c>
      <c r="L148" s="150" t="str">
        <f>IF('Indicator Data'!AS150="No data","x",IF('Indicator Data'!AS150&gt;L$195,0,IF('Indicator Data'!AS150&lt;L$194,10,(L$195-'Indicator Data'!AS150)/(L$195-L$194)*10)))</f>
        <v>x</v>
      </c>
      <c r="M148" s="148" t="str">
        <f t="shared" si="17"/>
        <v>x</v>
      </c>
      <c r="N148" s="150">
        <v>4.5637584369127513</v>
      </c>
      <c r="O148" s="150">
        <f>IF('Indicator Data'!AU150="No data","x",IF('Indicator Data'!AU150&gt;O$195,0,IF('Indicator Data'!AU150&lt;O$194,10,(O$195-'Indicator Data'!AU150)/(O$195-O$194)*10)))</f>
        <v>0.9333333333333339</v>
      </c>
      <c r="P148" s="150">
        <f>IF('Indicator Data'!AV150="No data","x",IF('Indicator Data'!AV150&gt;P$195,0,IF('Indicator Data'!AV150&lt;P$194,10,(P$195-'Indicator Data'!AV150)/(P$195-P$194)*10)))</f>
        <v>0.3</v>
      </c>
      <c r="Q148" s="148">
        <f t="shared" si="18"/>
        <v>1.9323639234153616</v>
      </c>
      <c r="R148" s="150">
        <f>IF('Indicator Data'!W150="No data","x",IF('Indicator Data'!W150&gt;R$195,0,IF('Indicator Data'!W150&lt;R$194,10,(R$195-'Indicator Data'!W150)/(R$195-R$194)*10)))</f>
        <v>8.8000000000000007</v>
      </c>
      <c r="S148" s="150">
        <f>IF('Indicator Data'!X150="No data","x",IF('Indicator Data'!X150&gt;S$195,10,IF('Indicator Data'!X150&lt;S$194,0,10-(S$195-'Indicator Data'!X150)/(S$195-S$194)*10)))</f>
        <v>5.0983078004216438</v>
      </c>
      <c r="T148" s="150">
        <f>IF('Indicator Data'!AA150="No data","x",IF('Indicator Data'!AA150&gt;T$195,0,IF('Indicator Data'!AA150&lt;T$194,10,(T$195-'Indicator Data'!AA150)/(T$195-T$194)*10)))</f>
        <v>9.1249491186440679</v>
      </c>
      <c r="U148" s="148">
        <f t="shared" si="19"/>
        <v>7.6744189730219041</v>
      </c>
      <c r="V148" s="146">
        <f t="shared" si="20"/>
        <v>4.8033914482186333</v>
      </c>
      <c r="W148" s="68"/>
    </row>
    <row r="149" spans="1:23" s="43" customFormat="1" x14ac:dyDescent="0.2">
      <c r="A149" s="65" t="s">
        <v>274</v>
      </c>
      <c r="B149" s="66" t="s">
        <v>273</v>
      </c>
      <c r="C149" s="150" t="str">
        <f>IF('Indicator Data'!AM151="No data","x",IF('Indicator Data'!AM151&gt;C$195,0,IF('Indicator Data'!AM151&lt;C$194,10,(C$195-'Indicator Data'!AM151)/(C$195-C$194)*10)))</f>
        <v>x</v>
      </c>
      <c r="D149" s="148" t="str">
        <f t="shared" si="14"/>
        <v>x</v>
      </c>
      <c r="E149" s="150">
        <f>IF('Indicator Data'!AO151="No data","x",IF('Indicator Data'!AO151&gt;E$195,0,IF('Indicator Data'!AO151&lt;E$194,10,(E$195-'Indicator Data'!AO151)/(E$195-E$194)*10)))</f>
        <v>5.8</v>
      </c>
      <c r="F149" s="150">
        <f>IF('Indicator Data'!AN151="No data","x",IF('Indicator Data'!AN151&gt;F$195,0,IF('Indicator Data'!AN151&lt;F$194,10,(F$195-'Indicator Data'!AN151)/(F$195-F$194)*10)))</f>
        <v>6.4708082675933838</v>
      </c>
      <c r="G149" s="148">
        <f t="shared" si="15"/>
        <v>6.1354041337966922</v>
      </c>
      <c r="H149" s="146">
        <f t="shared" si="16"/>
        <v>6.1354041337966922</v>
      </c>
      <c r="I149" s="150">
        <f>IF('Indicator Data'!AQ151="No data","x",IF('Indicator Data'!AQ151^2&gt;I$195,0,IF('Indicator Data'!AQ151^2&lt;I$194,10,(I$195-'Indicator Data'!AQ151^2)/(I$195-I$194)*10)))</f>
        <v>8.6227221282548356</v>
      </c>
      <c r="J149" s="150" t="str">
        <f>IF(OR('Indicator Data'!AP151=0,'Indicator Data'!AP151="No data"),"x",IF('Indicator Data'!AP151&gt;J$195,0,IF('Indicator Data'!AP151&lt;J$194,10,(J$195-'Indicator Data'!AP151)/(J$195-J$194)*10)))</f>
        <v>x</v>
      </c>
      <c r="K149" s="150" t="str">
        <f>IF('Indicator Data'!AR151="No data","x",IF('Indicator Data'!AR151&gt;K$195,0,IF('Indicator Data'!AR151&lt;K$194,10,(K$195-'Indicator Data'!AR151)/(K$195-K$194)*10)))</f>
        <v>x</v>
      </c>
      <c r="L149" s="150" t="str">
        <f>IF('Indicator Data'!AS151="No data","x",IF('Indicator Data'!AS151&gt;L$195,0,IF('Indicator Data'!AS151&lt;L$194,10,(L$195-'Indicator Data'!AS151)/(L$195-L$194)*10)))</f>
        <v>x</v>
      </c>
      <c r="M149" s="148">
        <f t="shared" si="17"/>
        <v>8.6227221282548356</v>
      </c>
      <c r="N149" s="150">
        <v>7.8523489053691273</v>
      </c>
      <c r="O149" s="150">
        <f>IF('Indicator Data'!AU151="No data","x",IF('Indicator Data'!AU151&gt;O$195,0,IF('Indicator Data'!AU151&lt;O$194,10,(O$195-'Indicator Data'!AU151)/(O$195-O$194)*10)))</f>
        <v>7.2888888888888879</v>
      </c>
      <c r="P149" s="150">
        <f>IF('Indicator Data'!AV151="No data","x",IF('Indicator Data'!AV151&gt;P$195,0,IF('Indicator Data'!AV151&lt;P$194,10,(P$195-'Indicator Data'!AV151)/(P$195-P$194)*10)))</f>
        <v>0.6</v>
      </c>
      <c r="Q149" s="148">
        <f t="shared" si="18"/>
        <v>5.2470792647526716</v>
      </c>
      <c r="R149" s="150" t="str">
        <f>IF('Indicator Data'!W151="No data","x",IF('Indicator Data'!W151&gt;R$195,0,IF('Indicator Data'!W151&lt;R$194,10,(R$195-'Indicator Data'!W151)/(R$195-R$194)*10)))</f>
        <v>x</v>
      </c>
      <c r="S149" s="150">
        <f>IF('Indicator Data'!X151="No data","x",IF('Indicator Data'!X151&gt;S$195,10,IF('Indicator Data'!X151&lt;S$194,0,10-(S$195-'Indicator Data'!X151)/(S$195-S$194)*10)))</f>
        <v>6.031932536893887</v>
      </c>
      <c r="T149" s="150">
        <f>IF('Indicator Data'!AA151="No data","x",IF('Indicator Data'!AA151&gt;T$195,0,IF('Indicator Data'!AA151&lt;T$194,10,(T$195-'Indicator Data'!AA151)/(T$195-T$194)*10)))</f>
        <v>9.6803389830508468</v>
      </c>
      <c r="U149" s="148">
        <f t="shared" si="19"/>
        <v>7.8561357599723669</v>
      </c>
      <c r="V149" s="146">
        <f t="shared" si="20"/>
        <v>7.2419790509932911</v>
      </c>
      <c r="W149" s="68"/>
    </row>
    <row r="150" spans="1:23" s="43" customFormat="1" x14ac:dyDescent="0.2">
      <c r="A150" s="65" t="s">
        <v>276</v>
      </c>
      <c r="B150" s="66" t="s">
        <v>275</v>
      </c>
      <c r="C150" s="150" t="str">
        <f>IF('Indicator Data'!AM152="No data","x",IF('Indicator Data'!AM152&gt;C$195,0,IF('Indicator Data'!AM152&lt;C$194,10,(C$195-'Indicator Data'!AM152)/(C$195-C$194)*10)))</f>
        <v>x</v>
      </c>
      <c r="D150" s="148" t="str">
        <f t="shared" si="14"/>
        <v>x</v>
      </c>
      <c r="E150" s="150">
        <f>IF('Indicator Data'!AO152="No data","x",IF('Indicator Data'!AO152&gt;E$195,0,IF('Indicator Data'!AO152&lt;E$194,10,(E$195-'Indicator Data'!AO152)/(E$195-E$194)*10)))</f>
        <v>5.4</v>
      </c>
      <c r="F150" s="150">
        <f>IF('Indicator Data'!AN152="No data","x",IF('Indicator Data'!AN152&gt;F$195,0,IF('Indicator Data'!AN152&lt;F$194,10,(F$195-'Indicator Data'!AN152)/(F$195-F$194)*10)))</f>
        <v>4.878926083445549</v>
      </c>
      <c r="G150" s="148">
        <f t="shared" si="15"/>
        <v>5.1394630417227747</v>
      </c>
      <c r="H150" s="146">
        <f t="shared" si="16"/>
        <v>5.1394630417227747</v>
      </c>
      <c r="I150" s="150">
        <f>IF('Indicator Data'!AQ152="No data","x",IF('Indicator Data'!AQ152^2&gt;I$195,0,IF('Indicator Data'!AQ152^2&lt;I$194,10,(I$195-'Indicator Data'!AQ152^2)/(I$195-I$194)*10)))</f>
        <v>8.0873102013323077</v>
      </c>
      <c r="J150" s="150">
        <f>IF(OR('Indicator Data'!AP152=0,'Indicator Data'!AP152="No data"),"x",IF('Indicator Data'!AP152&gt;J$195,0,IF('Indicator Data'!AP152&lt;J$194,10,(J$195-'Indicator Data'!AP152)/(J$195-J$194)*10)))</f>
        <v>0.1</v>
      </c>
      <c r="K150" s="150">
        <f>IF('Indicator Data'!AR152="No data","x",IF('Indicator Data'!AR152&gt;K$195,0,IF('Indicator Data'!AR152&lt;K$194,10,(K$195-'Indicator Data'!AR152)/(K$195-K$194)*10)))</f>
        <v>3</v>
      </c>
      <c r="L150" s="150">
        <f>IF('Indicator Data'!AS152="No data","x",IF('Indicator Data'!AS152&gt;L$195,0,IF('Indicator Data'!AS152&lt;L$194,10,(L$195-'Indicator Data'!AS152)/(L$195-L$194)*10)))</f>
        <v>5.2307692307692308</v>
      </c>
      <c r="M150" s="148">
        <f t="shared" si="17"/>
        <v>4.1045198580253848</v>
      </c>
      <c r="N150" s="150">
        <v>9.3288590604026851</v>
      </c>
      <c r="O150" s="150">
        <f>IF('Indicator Data'!AU152="No data","x",IF('Indicator Data'!AU152&gt;O$195,0,IF('Indicator Data'!AU152&lt;O$194,10,(O$195-'Indicator Data'!AU152)/(O$195-O$194)*10)))</f>
        <v>0</v>
      </c>
      <c r="P150" s="150">
        <f>IF('Indicator Data'!AV152="No data","x",IF('Indicator Data'!AV152&gt;P$195,0,IF('Indicator Data'!AV152&lt;P$194,10,(P$195-'Indicator Data'!AV152)/(P$195-P$194)*10)))</f>
        <v>0.6</v>
      </c>
      <c r="Q150" s="148">
        <f t="shared" si="18"/>
        <v>3.3096196868008949</v>
      </c>
      <c r="R150" s="150">
        <f>IF('Indicator Data'!W152="No data","x",IF('Indicator Data'!W152&gt;R$195,0,IF('Indicator Data'!W152&lt;R$194,10,(R$195-'Indicator Data'!W152)/(R$195-R$194)*10)))</f>
        <v>7.65</v>
      </c>
      <c r="S150" s="150">
        <f>IF('Indicator Data'!X152="No data","x",IF('Indicator Data'!X152&gt;S$195,10,IF('Indicator Data'!X152&lt;S$194,0,10-(S$195-'Indicator Data'!X152)/(S$195-S$194)*10)))</f>
        <v>2.7824125087842591</v>
      </c>
      <c r="T150" s="150">
        <f>IF('Indicator Data'!AA152="No data","x",IF('Indicator Data'!AA152&gt;T$195,0,IF('Indicator Data'!AA152&lt;T$194,10,(T$195-'Indicator Data'!AA152)/(T$195-T$194)*10)))</f>
        <v>6.7674576949152545</v>
      </c>
      <c r="U150" s="148">
        <f t="shared" si="19"/>
        <v>5.733290067899838</v>
      </c>
      <c r="V150" s="146">
        <f t="shared" si="20"/>
        <v>4.3824765375753723</v>
      </c>
      <c r="W150" s="68"/>
    </row>
    <row r="151" spans="1:23" s="43" customFormat="1" x14ac:dyDescent="0.2">
      <c r="A151" s="65" t="s">
        <v>278</v>
      </c>
      <c r="B151" s="66" t="s">
        <v>277</v>
      </c>
      <c r="C151" s="150">
        <f>IF('Indicator Data'!AM153="No data","x",IF('Indicator Data'!AM153&gt;C$195,0,IF('Indicator Data'!AM153&lt;C$194,10,(C$195-'Indicator Data'!AM153)/(C$195-C$194)*10)))</f>
        <v>3.6250000000000004</v>
      </c>
      <c r="D151" s="148">
        <f t="shared" si="14"/>
        <v>3.6250000000000004</v>
      </c>
      <c r="E151" s="150">
        <f>IF('Indicator Data'!AO153="No data","x",IF('Indicator Data'!AO153&gt;E$195,0,IF('Indicator Data'!AO153&lt;E$194,10,(E$195-'Indicator Data'!AO153)/(E$195-E$194)*10)))</f>
        <v>5.8999999999999995</v>
      </c>
      <c r="F151" s="150">
        <f>IF('Indicator Data'!AN153="No data","x",IF('Indicator Data'!AN153&gt;F$195,0,IF('Indicator Data'!AN153&lt;F$194,10,(F$195-'Indicator Data'!AN153)/(F$195-F$194)*10)))</f>
        <v>5.9571323394775391</v>
      </c>
      <c r="G151" s="148">
        <f t="shared" si="15"/>
        <v>5.9285661697387688</v>
      </c>
      <c r="H151" s="146">
        <f t="shared" si="16"/>
        <v>4.7767830848693844</v>
      </c>
      <c r="I151" s="150">
        <f>IF('Indicator Data'!AQ153="No data","x",IF('Indicator Data'!AQ153^2&gt;I$195,0,IF('Indicator Data'!AQ153^2&lt;I$194,10,(I$195-'Indicator Data'!AQ153^2)/(I$195-I$194)*10)))</f>
        <v>10</v>
      </c>
      <c r="J151" s="150">
        <f>IF(OR('Indicator Data'!AP153=0,'Indicator Data'!AP153="No data"),"x",IF('Indicator Data'!AP153&gt;J$195,0,IF('Indicator Data'!AP153&lt;J$194,10,(J$195-'Indicator Data'!AP153)/(J$195-J$194)*10)))</f>
        <v>4.6500000000000004</v>
      </c>
      <c r="K151" s="150">
        <f>IF('Indicator Data'!AR153="No data","x",IF('Indicator Data'!AR153&gt;K$195,0,IF('Indicator Data'!AR153&lt;K$194,10,(K$195-'Indicator Data'!AR153)/(K$195-K$194)*10)))</f>
        <v>9.6999999999999993</v>
      </c>
      <c r="L151" s="150">
        <f>IF('Indicator Data'!AS153="No data","x",IF('Indicator Data'!AS153&gt;L$195,0,IF('Indicator Data'!AS153&lt;L$194,10,(L$195-'Indicator Data'!AS153)/(L$195-L$194)*10)))</f>
        <v>6.7179487179487172</v>
      </c>
      <c r="M151" s="148">
        <f t="shared" si="17"/>
        <v>7.7669871794871792</v>
      </c>
      <c r="N151" s="150">
        <v>9.5626973642911537</v>
      </c>
      <c r="O151" s="150">
        <f>IF('Indicator Data'!AU153="No data","x",IF('Indicator Data'!AU153&gt;O$195,0,IF('Indicator Data'!AU153&lt;O$194,10,(O$195-'Indicator Data'!AU153)/(O$195-O$194)*10)))</f>
        <v>5.344444444444445</v>
      </c>
      <c r="P151" s="150">
        <f>IF('Indicator Data'!AV153="No data","x",IF('Indicator Data'!AV153&gt;P$195,0,IF('Indicator Data'!AV153&lt;P$194,10,(P$195-'Indicator Data'!AV153)/(P$195-P$194)*10)))</f>
        <v>5.1800000000000015</v>
      </c>
      <c r="Q151" s="148">
        <f t="shared" si="18"/>
        <v>6.6957139362452009</v>
      </c>
      <c r="R151" s="150">
        <f>IF('Indicator Data'!W153="No data","x",IF('Indicator Data'!W153&gt;R$195,0,IF('Indicator Data'!W153&lt;R$194,10,(R$195-'Indicator Data'!W153)/(R$195-R$194)*10)))</f>
        <v>9.85</v>
      </c>
      <c r="S151" s="150">
        <f>IF('Indicator Data'!X153="No data","x",IF('Indicator Data'!X153&gt;S$195,10,IF('Indicator Data'!X153&lt;S$194,0,10-(S$195-'Indicator Data'!X153)/(S$195-S$194)*10)))</f>
        <v>10</v>
      </c>
      <c r="T151" s="150">
        <f>IF('Indicator Data'!AA153="No data","x",IF('Indicator Data'!AA153&gt;T$195,0,IF('Indicator Data'!AA153&lt;T$194,10,(T$195-'Indicator Data'!AA153)/(T$195-T$194)*10)))</f>
        <v>9.8424067796610188</v>
      </c>
      <c r="U151" s="148">
        <f t="shared" si="19"/>
        <v>9.8974689265536728</v>
      </c>
      <c r="V151" s="146">
        <f t="shared" si="20"/>
        <v>8.1200566807620174</v>
      </c>
      <c r="W151" s="68"/>
    </row>
    <row r="152" spans="1:23" s="43" customFormat="1" x14ac:dyDescent="0.2">
      <c r="A152" s="65" t="s">
        <v>280</v>
      </c>
      <c r="B152" s="66" t="s">
        <v>279</v>
      </c>
      <c r="C152" s="150">
        <f>IF('Indicator Data'!AM154="No data","x",IF('Indicator Data'!AM154&gt;C$195,0,IF('Indicator Data'!AM154&lt;C$194,10,(C$195-'Indicator Data'!AM154)/(C$195-C$194)*10)))</f>
        <v>5</v>
      </c>
      <c r="D152" s="148">
        <f t="shared" si="14"/>
        <v>5</v>
      </c>
      <c r="E152" s="150" t="str">
        <f>IF('Indicator Data'!AO154="No data","x",IF('Indicator Data'!AO154&gt;E$195,0,IF('Indicator Data'!AO154&lt;E$194,10,(E$195-'Indicator Data'!AO154)/(E$195-E$194)*10)))</f>
        <v>x</v>
      </c>
      <c r="F152" s="150">
        <f>IF('Indicator Data'!AN154="No data","x",IF('Indicator Data'!AN154&gt;F$195,0,IF('Indicator Data'!AN154&lt;F$194,10,(F$195-'Indicator Data'!AN154)/(F$195-F$194)*10)))</f>
        <v>5.2044966816902161</v>
      </c>
      <c r="G152" s="148">
        <f t="shared" si="15"/>
        <v>5.2044966816902161</v>
      </c>
      <c r="H152" s="146">
        <f t="shared" si="16"/>
        <v>5.102248340845108</v>
      </c>
      <c r="I152" s="150" t="str">
        <f>IF('Indicator Data'!AQ154="No data","x",IF('Indicator Data'!AQ154^2&gt;I$195,0,IF('Indicator Data'!AQ154^2&lt;I$194,10,(I$195-'Indicator Data'!AQ154^2)/(I$195-I$194)*10)))</f>
        <v>x</v>
      </c>
      <c r="J152" s="150" t="str">
        <f>IF(OR('Indicator Data'!AP154=0,'Indicator Data'!AP154="No data"),"x",IF('Indicator Data'!AP154&gt;J$195,0,IF('Indicator Data'!AP154&lt;J$194,10,(J$195-'Indicator Data'!AP154)/(J$195-J$194)*10)))</f>
        <v>x</v>
      </c>
      <c r="K152" s="150">
        <f>IF('Indicator Data'!AR154="No data","x",IF('Indicator Data'!AR154&gt;K$195,0,IF('Indicator Data'!AR154&lt;K$194,10,(K$195-'Indicator Data'!AR154)/(K$195-K$194)*10)))</f>
        <v>5.3000000000000007</v>
      </c>
      <c r="L152" s="150">
        <f>IF('Indicator Data'!AS154="No data","x",IF('Indicator Data'!AS154&gt;L$195,0,IF('Indicator Data'!AS154&lt;L$194,10,(L$195-'Indicator Data'!AS154)/(L$195-L$194)*10)))</f>
        <v>6.1025641025641031</v>
      </c>
      <c r="M152" s="148">
        <f t="shared" si="17"/>
        <v>5.7012820512820515</v>
      </c>
      <c r="N152" s="150">
        <v>6.7062444362750302</v>
      </c>
      <c r="O152" s="150">
        <f>IF('Indicator Data'!AU154="No data","x",IF('Indicator Data'!AU154&gt;O$195,0,IF('Indicator Data'!AU154&lt;O$194,10,(O$195-'Indicator Data'!AU154)/(O$195-O$194)*10)))</f>
        <v>0.30000000000000032</v>
      </c>
      <c r="P152" s="150">
        <f>IF('Indicator Data'!AV154="No data","x",IF('Indicator Data'!AV154&gt;P$195,0,IF('Indicator Data'!AV154&lt;P$194,10,(P$195-'Indicator Data'!AV154)/(P$195-P$194)*10)))</f>
        <v>0.15999999999999945</v>
      </c>
      <c r="Q152" s="148">
        <f t="shared" si="18"/>
        <v>2.3887481454250099</v>
      </c>
      <c r="R152" s="150">
        <f>IF('Indicator Data'!W154="No data","x",IF('Indicator Data'!W154&gt;R$195,0,IF('Indicator Data'!W154&lt;R$194,10,(R$195-'Indicator Data'!W154)/(R$195-R$194)*10)))</f>
        <v>4.7249999999999996</v>
      </c>
      <c r="S152" s="150">
        <f>IF('Indicator Data'!X154="No data","x",IF('Indicator Data'!X154&gt;S$195,10,IF('Indicator Data'!X154&lt;S$194,0,10-(S$195-'Indicator Data'!X154)/(S$195-S$194)*10)))</f>
        <v>0.29063527758257202</v>
      </c>
      <c r="T152" s="150">
        <f>IF('Indicator Data'!AA154="No data","x",IF('Indicator Data'!AA154&gt;T$195,0,IF('Indicator Data'!AA154&lt;T$194,10,(T$195-'Indicator Data'!AA154)/(T$195-T$194)*10)))</f>
        <v>5.9329490508474585</v>
      </c>
      <c r="U152" s="148">
        <f t="shared" si="19"/>
        <v>3.6495281094766767</v>
      </c>
      <c r="V152" s="146">
        <f t="shared" si="20"/>
        <v>3.9131861020612462</v>
      </c>
      <c r="W152" s="68"/>
    </row>
    <row r="153" spans="1:23" s="43" customFormat="1" x14ac:dyDescent="0.2">
      <c r="A153" s="65" t="s">
        <v>282</v>
      </c>
      <c r="B153" s="66" t="s">
        <v>281</v>
      </c>
      <c r="C153" s="150">
        <f>IF('Indicator Data'!AM155="No data","x",IF('Indicator Data'!AM155&gt;C$195,0,IF('Indicator Data'!AM155&lt;C$194,10,(C$195-'Indicator Data'!AM155)/(C$195-C$194)*10)))</f>
        <v>3.9575000000000005</v>
      </c>
      <c r="D153" s="148">
        <f t="shared" si="14"/>
        <v>3.9575000000000005</v>
      </c>
      <c r="E153" s="150">
        <f>IF('Indicator Data'!AO155="No data","x",IF('Indicator Data'!AO155&gt;E$195,0,IF('Indicator Data'!AO155&lt;E$194,10,(E$195-'Indicator Data'!AO155)/(E$195-E$194)*10)))</f>
        <v>4.6000000000000005</v>
      </c>
      <c r="F153" s="150">
        <f>IF('Indicator Data'!AN155="No data","x",IF('Indicator Data'!AN155&gt;F$195,0,IF('Indicator Data'!AN155&lt;F$194,10,(F$195-'Indicator Data'!AN155)/(F$195-F$194)*10)))</f>
        <v>4.4359577894210815</v>
      </c>
      <c r="G153" s="148">
        <f t="shared" si="15"/>
        <v>4.5179788947105415</v>
      </c>
      <c r="H153" s="146">
        <f t="shared" si="16"/>
        <v>4.2377394473552705</v>
      </c>
      <c r="I153" s="150">
        <f>IF('Indicator Data'!AQ155="No data","x",IF('Indicator Data'!AQ155^2&gt;I$195,0,IF('Indicator Data'!AQ155^2&lt;I$194,10,(I$195-'Indicator Data'!AQ155^2)/(I$195-I$194)*10)))</f>
        <v>6.1189970476570323</v>
      </c>
      <c r="J153" s="150" t="str">
        <f>IF(OR('Indicator Data'!AP155=0,'Indicator Data'!AP155="No data"),"x",IF('Indicator Data'!AP155&gt;J$195,0,IF('Indicator Data'!AP155&lt;J$194,10,(J$195-'Indicator Data'!AP155)/(J$195-J$194)*10)))</f>
        <v>x</v>
      </c>
      <c r="K153" s="150" t="str">
        <f>IF('Indicator Data'!AR155="No data","x",IF('Indicator Data'!AR155&gt;K$195,0,IF('Indicator Data'!AR155&lt;K$194,10,(K$195-'Indicator Data'!AR155)/(K$195-K$194)*10)))</f>
        <v>x</v>
      </c>
      <c r="L153" s="150" t="str">
        <f>IF('Indicator Data'!AS155="No data","x",IF('Indicator Data'!AS155&gt;L$195,0,IF('Indicator Data'!AS155&lt;L$194,10,(L$195-'Indicator Data'!AS155)/(L$195-L$194)*10)))</f>
        <v>x</v>
      </c>
      <c r="M153" s="148">
        <f t="shared" si="17"/>
        <v>6.1189970476570323</v>
      </c>
      <c r="N153" s="150">
        <v>2.6553837175372044</v>
      </c>
      <c r="O153" s="150">
        <f>IF('Indicator Data'!AU155="No data","x",IF('Indicator Data'!AU155&gt;O$195,0,IF('Indicator Data'!AU155&lt;O$194,10,(O$195-'Indicator Data'!AU155)/(O$195-O$194)*10)))</f>
        <v>0.32222222222222285</v>
      </c>
      <c r="P153" s="150">
        <f>IF('Indicator Data'!AV155="No data","x",IF('Indicator Data'!AV155&gt;P$195,0,IF('Indicator Data'!AV155&lt;P$194,10,(P$195-'Indicator Data'!AV155)/(P$195-P$194)*10)))</f>
        <v>0.74000000000000055</v>
      </c>
      <c r="Q153" s="148">
        <f t="shared" si="18"/>
        <v>1.2392019799198093</v>
      </c>
      <c r="R153" s="150" t="str">
        <f>IF('Indicator Data'!W155="No data","x",IF('Indicator Data'!W155&gt;R$195,0,IF('Indicator Data'!W155&lt;R$194,10,(R$195-'Indicator Data'!W155)/(R$195-R$194)*10)))</f>
        <v>x</v>
      </c>
      <c r="S153" s="150">
        <f>IF('Indicator Data'!X155="No data","x",IF('Indicator Data'!X155&gt;S$195,10,IF('Indicator Data'!X155&lt;S$194,0,10-(S$195-'Indicator Data'!X155)/(S$195-S$194)*10)))</f>
        <v>6.6031356289529164</v>
      </c>
      <c r="T153" s="150">
        <f>IF('Indicator Data'!AA155="No data","x",IF('Indicator Data'!AA155&gt;T$195,0,IF('Indicator Data'!AA155&lt;T$194,10,(T$195-'Indicator Data'!AA155)/(T$195-T$194)*10)))</f>
        <v>6.1129489830508472</v>
      </c>
      <c r="U153" s="148">
        <f t="shared" si="19"/>
        <v>6.3580423060018818</v>
      </c>
      <c r="V153" s="146">
        <f t="shared" si="20"/>
        <v>4.5720804445262404</v>
      </c>
      <c r="W153" s="68"/>
    </row>
    <row r="154" spans="1:23" s="43" customFormat="1" x14ac:dyDescent="0.2">
      <c r="A154" s="65" t="s">
        <v>284</v>
      </c>
      <c r="B154" s="66" t="s">
        <v>283</v>
      </c>
      <c r="C154" s="150">
        <f>IF('Indicator Data'!AM156="No data","x",IF('Indicator Data'!AM156&gt;C$195,0,IF('Indicator Data'!AM156&lt;C$194,10,(C$195-'Indicator Data'!AM156)/(C$195-C$194)*10)))</f>
        <v>3.4575</v>
      </c>
      <c r="D154" s="148">
        <f t="shared" si="14"/>
        <v>3.4575</v>
      </c>
      <c r="E154" s="150">
        <f>IF('Indicator Data'!AO156="No data","x",IF('Indicator Data'!AO156&gt;E$195,0,IF('Indicator Data'!AO156&lt;E$194,10,(E$195-'Indicator Data'!AO156)/(E$195-E$194)*10)))</f>
        <v>7</v>
      </c>
      <c r="F154" s="150">
        <f>IF('Indicator Data'!AN156="No data","x",IF('Indicator Data'!AN156&gt;F$195,0,IF('Indicator Data'!AN156&lt;F$194,10,(F$195-'Indicator Data'!AN156)/(F$195-F$194)*10)))</f>
        <v>7.289151668548584</v>
      </c>
      <c r="G154" s="148">
        <f t="shared" si="15"/>
        <v>7.144575834274292</v>
      </c>
      <c r="H154" s="146">
        <f t="shared" si="16"/>
        <v>5.3010379171371458</v>
      </c>
      <c r="I154" s="150">
        <f>IF('Indicator Data'!AQ156="No data","x",IF('Indicator Data'!AQ156^2&gt;I$195,0,IF('Indicator Data'!AQ156^2&lt;I$194,10,(I$195-'Indicator Data'!AQ156^2)/(I$195-I$194)*10)))</f>
        <v>10</v>
      </c>
      <c r="J154" s="150" t="str">
        <f>IF(OR('Indicator Data'!AP156=0,'Indicator Data'!AP156="No data"),"x",IF('Indicator Data'!AP156&gt;J$195,0,IF('Indicator Data'!AP156&lt;J$194,10,(J$195-'Indicator Data'!AP156)/(J$195-J$194)*10)))</f>
        <v>x</v>
      </c>
      <c r="K154" s="150">
        <f>IF('Indicator Data'!AR156="No data","x",IF('Indicator Data'!AR156&gt;K$195,0,IF('Indicator Data'!AR156&lt;K$194,10,(K$195-'Indicator Data'!AR156)/(K$195-K$194)*10)))</f>
        <v>9.6</v>
      </c>
      <c r="L154" s="150">
        <f>IF('Indicator Data'!AS156="No data","x",IF('Indicator Data'!AS156&gt;L$195,0,IF('Indicator Data'!AS156&lt;L$194,10,(L$195-'Indicator Data'!AS156)/(L$195-L$194)*10)))</f>
        <v>7.8461538461538458</v>
      </c>
      <c r="M154" s="148">
        <f t="shared" si="17"/>
        <v>9.14871794871795</v>
      </c>
      <c r="N154" s="150" t="s">
        <v>893</v>
      </c>
      <c r="O154" s="150">
        <f>IF('Indicator Data'!AU156="No data","x",IF('Indicator Data'!AU156&gt;O$195,0,IF('Indicator Data'!AU156&lt;O$194,10,(O$195-'Indicator Data'!AU156)/(O$195-O$194)*10)))</f>
        <v>9.6666666666666661</v>
      </c>
      <c r="P154" s="150">
        <f>IF('Indicator Data'!AV156="No data","x",IF('Indicator Data'!AV156&gt;P$195,0,IF('Indicator Data'!AV156&lt;P$194,10,(P$195-'Indicator Data'!AV156)/(P$195-P$194)*10)))</f>
        <v>7.9799999999999995</v>
      </c>
      <c r="Q154" s="148">
        <f t="shared" si="18"/>
        <v>8.8233333333333324</v>
      </c>
      <c r="R154" s="150">
        <f>IF('Indicator Data'!W156="No data","x",IF('Indicator Data'!W156&gt;R$195,0,IF('Indicator Data'!W156&lt;R$194,10,(R$195-'Indicator Data'!W156)/(R$195-R$194)*10)))</f>
        <v>9.9499999999999993</v>
      </c>
      <c r="S154" s="150">
        <f>IF('Indicator Data'!X156="No data","x",IF('Indicator Data'!X156&gt;S$195,10,IF('Indicator Data'!X156&lt;S$194,0,10-(S$195-'Indicator Data'!X156)/(S$195-S$194)*10)))</f>
        <v>10</v>
      </c>
      <c r="T154" s="150">
        <f>IF('Indicator Data'!AA156="No data","x",IF('Indicator Data'!AA156&gt;T$195,0,IF('Indicator Data'!AA156&lt;T$194,10,(T$195-'Indicator Data'!AA156)/(T$195-T$194)*10)))</f>
        <v>9.4747796610169495</v>
      </c>
      <c r="U154" s="148">
        <f t="shared" si="19"/>
        <v>9.808259887005649</v>
      </c>
      <c r="V154" s="146">
        <f t="shared" si="20"/>
        <v>9.2601037230189771</v>
      </c>
      <c r="W154" s="68"/>
    </row>
    <row r="155" spans="1:23" s="43" customFormat="1" x14ac:dyDescent="0.2">
      <c r="A155" s="65" t="s">
        <v>286</v>
      </c>
      <c r="B155" s="66" t="s">
        <v>285</v>
      </c>
      <c r="C155" s="150">
        <f>IF('Indicator Data'!AM157="No data","x",IF('Indicator Data'!AM157&gt;C$195,0,IF('Indicator Data'!AM157&lt;C$194,10,(C$195-'Indicator Data'!AM157)/(C$195-C$194)*10)))</f>
        <v>1.1674999999999991</v>
      </c>
      <c r="D155" s="148">
        <f t="shared" si="14"/>
        <v>1.1674999999999991</v>
      </c>
      <c r="E155" s="150">
        <f>IF('Indicator Data'!AO157="No data","x",IF('Indicator Data'!AO157&gt;E$195,0,IF('Indicator Data'!AO157&lt;E$194,10,(E$195-'Indicator Data'!AO157)/(E$195-E$194)*10)))</f>
        <v>1.4000000000000001</v>
      </c>
      <c r="F155" s="150">
        <f>IF('Indicator Data'!AN157="No data","x",IF('Indicator Data'!AN157&gt;F$195,0,IF('Indicator Data'!AN157&lt;F$194,10,(F$195-'Indicator Data'!AN157)/(F$195-F$194)*10)))</f>
        <v>0.85172128677368164</v>
      </c>
      <c r="G155" s="148">
        <f t="shared" si="15"/>
        <v>1.125860643386841</v>
      </c>
      <c r="H155" s="146">
        <f t="shared" si="16"/>
        <v>1.14668032169342</v>
      </c>
      <c r="I155" s="150">
        <f>IF('Indicator Data'!AQ157="No data","x",IF('Indicator Data'!AQ157^2&gt;I$195,0,IF('Indicator Data'!AQ157^2&lt;I$194,10,(I$195-'Indicator Data'!AQ157^2)/(I$195-I$194)*10)))</f>
        <v>4.6878272228394486</v>
      </c>
      <c r="J155" s="150">
        <f>IF(OR('Indicator Data'!AP157=0,'Indicator Data'!AP157="No data"),"x",IF('Indicator Data'!AP157&gt;J$195,0,IF('Indicator Data'!AP157&lt;J$194,10,(J$195-'Indicator Data'!AP157)/(J$195-J$194)*10)))</f>
        <v>0</v>
      </c>
      <c r="K155" s="150">
        <f>IF('Indicator Data'!AR157="No data","x",IF('Indicator Data'!AR157&gt;K$195,0,IF('Indicator Data'!AR157&lt;K$194,10,(K$195-'Indicator Data'!AR157)/(K$195-K$194)*10)))</f>
        <v>2</v>
      </c>
      <c r="L155" s="150">
        <f>IF('Indicator Data'!AS157="No data","x",IF('Indicator Data'!AS157&gt;L$195,0,IF('Indicator Data'!AS157&lt;L$194,10,(L$195-'Indicator Data'!AS157)/(L$195-L$194)*10)))</f>
        <v>5.6923076923076916</v>
      </c>
      <c r="M155" s="148">
        <f t="shared" si="17"/>
        <v>3.0950337287867851</v>
      </c>
      <c r="N155" s="150">
        <v>0</v>
      </c>
      <c r="O155" s="150">
        <f>IF('Indicator Data'!AU157="No data","x",IF('Indicator Data'!AU157&gt;O$195,0,IF('Indicator Data'!AU157&lt;O$194,10,(O$195-'Indicator Data'!AU157)/(O$195-O$194)*10)))</f>
        <v>0</v>
      </c>
      <c r="P155" s="150">
        <f>IF('Indicator Data'!AV157="No data","x",IF('Indicator Data'!AV157&gt;P$195,0,IF('Indicator Data'!AV157&lt;P$194,10,(P$195-'Indicator Data'!AV157)/(P$195-P$194)*10)))</f>
        <v>0</v>
      </c>
      <c r="Q155" s="148">
        <f t="shared" si="18"/>
        <v>0</v>
      </c>
      <c r="R155" s="150">
        <f>IF('Indicator Data'!W157="No data","x",IF('Indicator Data'!W157&gt;R$195,0,IF('Indicator Data'!W157&lt;R$194,10,(R$195-'Indicator Data'!W157)/(R$195-R$194)*10)))</f>
        <v>5.2</v>
      </c>
      <c r="S155" s="150">
        <f>IF('Indicator Data'!X157="No data","x",IF('Indicator Data'!X157&gt;S$195,10,IF('Indicator Data'!X157&lt;S$194,0,10-(S$195-'Indicator Data'!X157)/(S$195-S$194)*10)))</f>
        <v>4.9238060435699218</v>
      </c>
      <c r="T155" s="150">
        <f>IF('Indicator Data'!AA157="No data","x",IF('Indicator Data'!AA157&gt;T$195,0,IF('Indicator Data'!AA157&lt;T$194,10,(T$195-'Indicator Data'!AA157)/(T$195-T$194)*10)))</f>
        <v>0.40484722033898235</v>
      </c>
      <c r="U155" s="148">
        <f t="shared" si="19"/>
        <v>3.5095510879696348</v>
      </c>
      <c r="V155" s="146">
        <f t="shared" si="20"/>
        <v>2.2015282722521401</v>
      </c>
      <c r="W155" s="68"/>
    </row>
    <row r="156" spans="1:23" s="43" customFormat="1" x14ac:dyDescent="0.2">
      <c r="A156" s="65" t="s">
        <v>288</v>
      </c>
      <c r="B156" s="66" t="s">
        <v>287</v>
      </c>
      <c r="C156" s="150" t="str">
        <f>IF('Indicator Data'!AM158="No data","x",IF('Indicator Data'!AM158&gt;C$195,0,IF('Indicator Data'!AM158&lt;C$194,10,(C$195-'Indicator Data'!AM158)/(C$195-C$194)*10)))</f>
        <v>x</v>
      </c>
      <c r="D156" s="148" t="str">
        <f t="shared" si="14"/>
        <v>x</v>
      </c>
      <c r="E156" s="150">
        <f>IF('Indicator Data'!AO158="No data","x",IF('Indicator Data'!AO158&gt;E$195,0,IF('Indicator Data'!AO158&lt;E$194,10,(E$195-'Indicator Data'!AO158)/(E$195-E$194)*10)))</f>
        <v>5.3000000000000007</v>
      </c>
      <c r="F156" s="150">
        <f>IF('Indicator Data'!AN158="No data","x",IF('Indicator Data'!AN158&gt;F$195,0,IF('Indicator Data'!AN158&lt;F$194,10,(F$195-'Indicator Data'!AN158)/(F$195-F$194)*10)))</f>
        <v>3.4459340572357178</v>
      </c>
      <c r="G156" s="148">
        <f t="shared" si="15"/>
        <v>4.3729670286178592</v>
      </c>
      <c r="H156" s="146">
        <f t="shared" si="16"/>
        <v>4.3729670286178592</v>
      </c>
      <c r="I156" s="150" t="str">
        <f>IF('Indicator Data'!AQ158="No data","x",IF('Indicator Data'!AQ158^2&gt;I$195,0,IF('Indicator Data'!AQ158^2&lt;I$194,10,(I$195-'Indicator Data'!AQ158^2)/(I$195-I$194)*10)))</f>
        <v>x</v>
      </c>
      <c r="J156" s="150" t="str">
        <f>IF(OR('Indicator Data'!AP158=0,'Indicator Data'!AP158="No data"),"x",IF('Indicator Data'!AP158&gt;J$195,0,IF('Indicator Data'!AP158&lt;J$194,10,(J$195-'Indicator Data'!AP158)/(J$195-J$194)*10)))</f>
        <v>x</v>
      </c>
      <c r="K156" s="150">
        <f>IF('Indicator Data'!AR158="No data","x",IF('Indicator Data'!AR158&gt;K$195,0,IF('Indicator Data'!AR158&lt;K$194,10,(K$195-'Indicator Data'!AR158)/(K$195-K$194)*10)))</f>
        <v>5.6999999999999993</v>
      </c>
      <c r="L156" s="150">
        <f>IF('Indicator Data'!AS158="No data","x",IF('Indicator Data'!AS158&gt;L$195,0,IF('Indicator Data'!AS158&lt;L$194,10,(L$195-'Indicator Data'!AS158)/(L$195-L$194)*10)))</f>
        <v>6.1538461538461542</v>
      </c>
      <c r="M156" s="148">
        <f t="shared" si="17"/>
        <v>5.9269230769230763</v>
      </c>
      <c r="N156" s="150">
        <v>4.0569295575725057</v>
      </c>
      <c r="O156" s="150">
        <f>IF('Indicator Data'!AU158="No data","x",IF('Indicator Data'!AU158&gt;O$195,0,IF('Indicator Data'!AU158&lt;O$194,10,(O$195-'Indicator Data'!AU158)/(O$195-O$194)*10)))</f>
        <v>3.3333333333333021E-2</v>
      </c>
      <c r="P156" s="150">
        <f>IF('Indicator Data'!AV158="No data","x",IF('Indicator Data'!AV158&gt;P$195,0,IF('Indicator Data'!AV158&lt;P$194,10,(P$195-'Indicator Data'!AV158)/(P$195-P$194)*10)))</f>
        <v>0</v>
      </c>
      <c r="Q156" s="148">
        <f t="shared" si="18"/>
        <v>1.3634209636352796</v>
      </c>
      <c r="R156" s="150">
        <f>IF('Indicator Data'!W158="No data","x",IF('Indicator Data'!W158&gt;R$195,0,IF('Indicator Data'!W158&lt;R$194,10,(R$195-'Indicator Data'!W158)/(R$195-R$194)*10)))</f>
        <v>2.5</v>
      </c>
      <c r="S156" s="150">
        <f>IF('Indicator Data'!X158="No data","x",IF('Indicator Data'!X158&gt;S$195,10,IF('Indicator Data'!X158&lt;S$194,0,10-(S$195-'Indicator Data'!X158)/(S$195-S$194)*10)))</f>
        <v>1.5874794096978224</v>
      </c>
      <c r="T156" s="150">
        <f>IF('Indicator Data'!AA158="No data","x",IF('Indicator Data'!AA158&gt;T$195,0,IF('Indicator Data'!AA158&lt;T$194,10,(T$195-'Indicator Data'!AA158)/(T$195-T$194)*10)))</f>
        <v>3.4685083389830504</v>
      </c>
      <c r="U156" s="148">
        <f t="shared" si="19"/>
        <v>2.5186625828936244</v>
      </c>
      <c r="V156" s="146">
        <f t="shared" si="20"/>
        <v>3.2696688744839935</v>
      </c>
      <c r="W156" s="68"/>
    </row>
    <row r="157" spans="1:23" s="43" customFormat="1" x14ac:dyDescent="0.2">
      <c r="A157" s="65" t="s">
        <v>290</v>
      </c>
      <c r="B157" s="66" t="s">
        <v>289</v>
      </c>
      <c r="C157" s="150">
        <f>IF('Indicator Data'!AM159="No data","x",IF('Indicator Data'!AM159&gt;C$195,0,IF('Indicator Data'!AM159&lt;C$194,10,(C$195-'Indicator Data'!AM159)/(C$195-C$194)*10)))</f>
        <v>0.83333333333332593</v>
      </c>
      <c r="D157" s="148">
        <f t="shared" si="14"/>
        <v>0.83333333333332593</v>
      </c>
      <c r="E157" s="150">
        <f>IF('Indicator Data'!AO159="No data","x",IF('Indicator Data'!AO159&gt;E$195,0,IF('Indicator Data'!AO159&lt;E$194,10,(E$195-'Indicator Data'!AO159)/(E$195-E$194)*10)))</f>
        <v>4.3</v>
      </c>
      <c r="F157" s="150">
        <f>IF('Indicator Data'!AN159="No data","x",IF('Indicator Data'!AN159&gt;F$195,0,IF('Indicator Data'!AN159&lt;F$194,10,(F$195-'Indicator Data'!AN159)/(F$195-F$194)*10)))</f>
        <v>2.9987046718597412</v>
      </c>
      <c r="G157" s="148">
        <f t="shared" si="15"/>
        <v>3.6493523359298705</v>
      </c>
      <c r="H157" s="146">
        <f t="shared" si="16"/>
        <v>2.241342834631598</v>
      </c>
      <c r="I157" s="150" t="str">
        <f>IF('Indicator Data'!AQ159="No data","x",IF('Indicator Data'!AQ159^2&gt;I$195,0,IF('Indicator Data'!AQ159^2&lt;I$194,10,(I$195-'Indicator Data'!AQ159^2)/(I$195-I$194)*10)))</f>
        <v>x</v>
      </c>
      <c r="J157" s="150" t="str">
        <f>IF(OR('Indicator Data'!AP159=0,'Indicator Data'!AP159="No data"),"x",IF('Indicator Data'!AP159&gt;J$195,0,IF('Indicator Data'!AP159&lt;J$194,10,(J$195-'Indicator Data'!AP159)/(J$195-J$194)*10)))</f>
        <v>x</v>
      </c>
      <c r="K157" s="150">
        <f>IF('Indicator Data'!AR159="No data","x",IF('Indicator Data'!AR159&gt;K$195,0,IF('Indicator Data'!AR159&lt;K$194,10,(K$195-'Indicator Data'!AR159)/(K$195-K$194)*10)))</f>
        <v>2.9</v>
      </c>
      <c r="L157" s="150">
        <f>IF('Indicator Data'!AS159="No data","x",IF('Indicator Data'!AS159&gt;L$195,0,IF('Indicator Data'!AS159&lt;L$194,10,(L$195-'Indicator Data'!AS159)/(L$195-L$194)*10)))</f>
        <v>5.5384615384615383</v>
      </c>
      <c r="M157" s="148">
        <f t="shared" si="17"/>
        <v>4.2192307692307693</v>
      </c>
      <c r="N157" s="150">
        <v>0</v>
      </c>
      <c r="O157" s="150">
        <f>IF('Indicator Data'!AU159="No data","x",IF('Indicator Data'!AU159&gt;O$195,0,IF('Indicator Data'!AU159&lt;O$194,10,(O$195-'Indicator Data'!AU159)/(O$195-O$194)*10)))</f>
        <v>0</v>
      </c>
      <c r="P157" s="150">
        <f>IF('Indicator Data'!AV159="No data","x",IF('Indicator Data'!AV159&gt;P$195,0,IF('Indicator Data'!AV159&lt;P$194,10,(P$195-'Indicator Data'!AV159)/(P$195-P$194)*10)))</f>
        <v>8.0000000000001126E-2</v>
      </c>
      <c r="Q157" s="148">
        <f t="shared" si="18"/>
        <v>2.6666666666667043E-2</v>
      </c>
      <c r="R157" s="150">
        <f>IF('Indicator Data'!W159="No data","x",IF('Indicator Data'!W159&gt;R$195,0,IF('Indicator Data'!W159&lt;R$194,10,(R$195-'Indicator Data'!W159)/(R$195-R$194)*10)))</f>
        <v>3.6500000000000004</v>
      </c>
      <c r="S157" s="150">
        <f>IF('Indicator Data'!X159="No data","x",IF('Indicator Data'!X159&gt;S$195,10,IF('Indicator Data'!X159&lt;S$194,0,10-(S$195-'Indicator Data'!X159)/(S$195-S$194)*10)))</f>
        <v>1.1340385101897397</v>
      </c>
      <c r="T157" s="150">
        <f>IF('Indicator Data'!AA159="No data","x",IF('Indicator Data'!AA159&gt;T$195,0,IF('Indicator Data'!AA159&lt;T$194,10,(T$195-'Indicator Data'!AA159)/(T$195-T$194)*10)))</f>
        <v>1.9665758983050847</v>
      </c>
      <c r="U157" s="148">
        <f t="shared" si="19"/>
        <v>2.250204802831608</v>
      </c>
      <c r="V157" s="146">
        <f t="shared" si="20"/>
        <v>2.1653674129096814</v>
      </c>
      <c r="W157" s="68"/>
    </row>
    <row r="158" spans="1:23" s="43" customFormat="1" x14ac:dyDescent="0.2">
      <c r="A158" s="65" t="s">
        <v>292</v>
      </c>
      <c r="B158" s="66" t="s">
        <v>291</v>
      </c>
      <c r="C158" s="150">
        <f>IF('Indicator Data'!AM160="No data","x",IF('Indicator Data'!AM160&gt;C$195,0,IF('Indicator Data'!AM160&lt;C$194,10,(C$195-'Indicator Data'!AM160)/(C$195-C$194)*10)))</f>
        <v>6.625</v>
      </c>
      <c r="D158" s="148">
        <f t="shared" si="14"/>
        <v>6.625</v>
      </c>
      <c r="E158" s="150" t="str">
        <f>IF('Indicator Data'!AO160="No data","x",IF('Indicator Data'!AO160&gt;E$195,0,IF('Indicator Data'!AO160&lt;E$194,10,(E$195-'Indicator Data'!AO160)/(E$195-E$194)*10)))</f>
        <v>x</v>
      </c>
      <c r="F158" s="150">
        <f>IF('Indicator Data'!AN160="No data","x",IF('Indicator Data'!AN160&gt;F$195,0,IF('Indicator Data'!AN160&lt;F$194,10,(F$195-'Indicator Data'!AN160)/(F$195-F$194)*10)))</f>
        <v>6.7101224660873413</v>
      </c>
      <c r="G158" s="148">
        <f t="shared" si="15"/>
        <v>6.7101224660873413</v>
      </c>
      <c r="H158" s="146">
        <f t="shared" si="16"/>
        <v>6.6675612330436707</v>
      </c>
      <c r="I158" s="150" t="str">
        <f>IF('Indicator Data'!AQ160="No data","x",IF('Indicator Data'!AQ160^2&gt;I$195,0,IF('Indicator Data'!AQ160^2&lt;I$194,10,(I$195-'Indicator Data'!AQ160^2)/(I$195-I$194)*10)))</f>
        <v>x</v>
      </c>
      <c r="J158" s="150" t="str">
        <f>IF(OR('Indicator Data'!AP160=0,'Indicator Data'!AP160="No data"),"x",IF('Indicator Data'!AP160&gt;J$195,0,IF('Indicator Data'!AP160&lt;J$194,10,(J$195-'Indicator Data'!AP160)/(J$195-J$194)*10)))</f>
        <v>x</v>
      </c>
      <c r="K158" s="150" t="str">
        <f>IF('Indicator Data'!AR160="No data","x",IF('Indicator Data'!AR160&gt;K$195,0,IF('Indicator Data'!AR160&lt;K$194,10,(K$195-'Indicator Data'!AR160)/(K$195-K$194)*10)))</f>
        <v>x</v>
      </c>
      <c r="L158" s="150" t="str">
        <f>IF('Indicator Data'!AS160="No data","x",IF('Indicator Data'!AS160&gt;L$195,0,IF('Indicator Data'!AS160&lt;L$194,10,(L$195-'Indicator Data'!AS160)/(L$195-L$194)*10)))</f>
        <v>x</v>
      </c>
      <c r="M158" s="148" t="str">
        <f t="shared" si="17"/>
        <v>x</v>
      </c>
      <c r="N158" s="150">
        <v>9.7315436194630873</v>
      </c>
      <c r="O158" s="150">
        <f>IF('Indicator Data'!AU160="No data","x",IF('Indicator Data'!AU160&gt;O$195,0,IF('Indicator Data'!AU160&lt;O$194,10,(O$195-'Indicator Data'!AU160)/(O$195-O$194)*10)))</f>
        <v>7.9111111111111114</v>
      </c>
      <c r="P158" s="150">
        <f>IF('Indicator Data'!AV160="No data","x",IF('Indicator Data'!AV160&gt;P$195,0,IF('Indicator Data'!AV160&lt;P$194,10,(P$195-'Indicator Data'!AV160)/(P$195-P$194)*10)))</f>
        <v>3.9000000000000004</v>
      </c>
      <c r="Q158" s="148">
        <f t="shared" si="18"/>
        <v>7.1808849101913994</v>
      </c>
      <c r="R158" s="150">
        <f>IF('Indicator Data'!W160="No data","x",IF('Indicator Data'!W160&gt;R$195,0,IF('Indicator Data'!W160&lt;R$194,10,(R$195-'Indicator Data'!W160)/(R$195-R$194)*10)))</f>
        <v>9.4499999999999993</v>
      </c>
      <c r="S158" s="150">
        <f>IF('Indicator Data'!X160="No data","x",IF('Indicator Data'!X160&gt;S$195,10,IF('Indicator Data'!X160&lt;S$194,0,10-(S$195-'Indicator Data'!X160)/(S$195-S$194)*10)))</f>
        <v>9.6442684469430784</v>
      </c>
      <c r="T158" s="150">
        <f>IF('Indicator Data'!AA160="No data","x",IF('Indicator Data'!AA160&gt;T$195,0,IF('Indicator Data'!AA160&lt;T$194,10,(T$195-'Indicator Data'!AA160)/(T$195-T$194)*10)))</f>
        <v>9.3167796610169482</v>
      </c>
      <c r="U158" s="148">
        <f t="shared" si="19"/>
        <v>9.470349369320008</v>
      </c>
      <c r="V158" s="146">
        <f t="shared" si="20"/>
        <v>8.3256171397557033</v>
      </c>
      <c r="W158" s="68"/>
    </row>
    <row r="159" spans="1:23" s="43" customFormat="1" x14ac:dyDescent="0.2">
      <c r="A159" s="65" t="s">
        <v>294</v>
      </c>
      <c r="B159" s="66" t="s">
        <v>293</v>
      </c>
      <c r="C159" s="150" t="str">
        <f>IF('Indicator Data'!AM161="No data","x",IF('Indicator Data'!AM161&gt;C$195,0,IF('Indicator Data'!AM161&lt;C$194,10,(C$195-'Indicator Data'!AM161)/(C$195-C$194)*10)))</f>
        <v>x</v>
      </c>
      <c r="D159" s="148" t="str">
        <f t="shared" si="14"/>
        <v>x</v>
      </c>
      <c r="E159" s="150">
        <f>IF('Indicator Data'!AO161="No data","x",IF('Indicator Data'!AO161&gt;E$195,0,IF('Indicator Data'!AO161&lt;E$194,10,(E$195-'Indicator Data'!AO161)/(E$195-E$194)*10)))</f>
        <v>9.2000000000000011</v>
      </c>
      <c r="F159" s="150">
        <f>IF('Indicator Data'!AN161="No data","x",IF('Indicator Data'!AN161&gt;F$195,0,IF('Indicator Data'!AN161&lt;F$194,10,(F$195-'Indicator Data'!AN161)/(F$195-F$194)*10)))</f>
        <v>9.4153704643249512</v>
      </c>
      <c r="G159" s="148">
        <f t="shared" si="15"/>
        <v>9.307685232162477</v>
      </c>
      <c r="H159" s="146">
        <f t="shared" si="16"/>
        <v>9.307685232162477</v>
      </c>
      <c r="I159" s="150" t="str">
        <f>IF('Indicator Data'!AQ161="No data","x",IF('Indicator Data'!AQ161^2&gt;I$195,0,IF('Indicator Data'!AQ161^2&lt;I$194,10,(I$195-'Indicator Data'!AQ161^2)/(I$195-I$194)*10)))</f>
        <v>x</v>
      </c>
      <c r="J159" s="150" t="str">
        <f>IF(OR('Indicator Data'!AP161=0,'Indicator Data'!AP161="No data"),"x",IF('Indicator Data'!AP161&gt;J$195,0,IF('Indicator Data'!AP161&lt;J$194,10,(J$195-'Indicator Data'!AP161)/(J$195-J$194)*10)))</f>
        <v>x</v>
      </c>
      <c r="K159" s="150" t="str">
        <f>IF('Indicator Data'!AR161="No data","x",IF('Indicator Data'!AR161&gt;K$195,0,IF('Indicator Data'!AR161&lt;K$194,10,(K$195-'Indicator Data'!AR161)/(K$195-K$194)*10)))</f>
        <v>x</v>
      </c>
      <c r="L159" s="150" t="str">
        <f>IF('Indicator Data'!AS161="No data","x",IF('Indicator Data'!AS161&gt;L$195,0,IF('Indicator Data'!AS161&lt;L$194,10,(L$195-'Indicator Data'!AS161)/(L$195-L$194)*10)))</f>
        <v>x</v>
      </c>
      <c r="M159" s="148" t="str">
        <f t="shared" si="17"/>
        <v>x</v>
      </c>
      <c r="N159" s="150">
        <v>9.8657718167785227</v>
      </c>
      <c r="O159" s="150">
        <f>IF('Indicator Data'!AU161="No data","x",IF('Indicator Data'!AU161&gt;O$195,0,IF('Indicator Data'!AU161&lt;O$194,10,(O$195-'Indicator Data'!AU161)/(O$195-O$194)*10)))</f>
        <v>8.4888888888888889</v>
      </c>
      <c r="P159" s="150">
        <f>IF('Indicator Data'!AV161="No data","x",IF('Indicator Data'!AV161&gt;P$195,0,IF('Indicator Data'!AV161&lt;P$194,10,(P$195-'Indicator Data'!AV161)/(P$195-P$194)*10)))</f>
        <v>10</v>
      </c>
      <c r="Q159" s="148">
        <f t="shared" si="18"/>
        <v>9.4515535685558039</v>
      </c>
      <c r="R159" s="150">
        <f>IF('Indicator Data'!W161="No data","x",IF('Indicator Data'!W161&gt;R$195,0,IF('Indicator Data'!W161&lt;R$194,10,(R$195-'Indicator Data'!W161)/(R$195-R$194)*10)))</f>
        <v>9.9</v>
      </c>
      <c r="S159" s="150">
        <f>IF('Indicator Data'!X161="No data","x",IF('Indicator Data'!X161&gt;S$195,10,IF('Indicator Data'!X161&lt;S$194,0,10-(S$195-'Indicator Data'!X161)/(S$195-S$194)*10)))</f>
        <v>10</v>
      </c>
      <c r="T159" s="150" t="str">
        <f>IF('Indicator Data'!AA161="No data","x",IF('Indicator Data'!AA161&gt;T$195,0,IF('Indicator Data'!AA161&lt;T$194,10,(T$195-'Indicator Data'!AA161)/(T$195-T$194)*10)))</f>
        <v>x</v>
      </c>
      <c r="U159" s="148">
        <f t="shared" si="19"/>
        <v>9.9499999999999993</v>
      </c>
      <c r="V159" s="146">
        <f t="shared" si="20"/>
        <v>9.7007767842779025</v>
      </c>
      <c r="W159" s="68"/>
    </row>
    <row r="160" spans="1:23" s="43" customFormat="1" x14ac:dyDescent="0.2">
      <c r="A160" s="65" t="s">
        <v>296</v>
      </c>
      <c r="B160" s="66" t="s">
        <v>295</v>
      </c>
      <c r="C160" s="150" t="str">
        <f>IF('Indicator Data'!AM162="No data","x",IF('Indicator Data'!AM162&gt;C$195,0,IF('Indicator Data'!AM162&lt;C$194,10,(C$195-'Indicator Data'!AM162)/(C$195-C$194)*10)))</f>
        <v>x</v>
      </c>
      <c r="D160" s="148" t="str">
        <f t="shared" si="14"/>
        <v>x</v>
      </c>
      <c r="E160" s="150">
        <f>IF('Indicator Data'!AO162="No data","x",IF('Indicator Data'!AO162&gt;E$195,0,IF('Indicator Data'!AO162&lt;E$194,10,(E$195-'Indicator Data'!AO162)/(E$195-E$194)*10)))</f>
        <v>5.8</v>
      </c>
      <c r="F160" s="150">
        <f>IF('Indicator Data'!AN162="No data","x",IF('Indicator Data'!AN162&gt;F$195,0,IF('Indicator Data'!AN162&lt;F$194,10,(F$195-'Indicator Data'!AN162)/(F$195-F$194)*10)))</f>
        <v>4.1319509744644165</v>
      </c>
      <c r="G160" s="148">
        <f t="shared" si="15"/>
        <v>4.9659754872322086</v>
      </c>
      <c r="H160" s="146">
        <f t="shared" si="16"/>
        <v>4.9659754872322086</v>
      </c>
      <c r="I160" s="150">
        <f>IF('Indicator Data'!AQ162="No data","x",IF('Indicator Data'!AQ162^2&gt;I$195,0,IF('Indicator Data'!AQ162^2&lt;I$194,10,(I$195-'Indicator Data'!AQ162^2)/(I$195-I$194)*10)))</f>
        <v>5.7349392615520873</v>
      </c>
      <c r="J160" s="150">
        <f>IF(OR('Indicator Data'!AP162=0,'Indicator Data'!AP162="No data"),"x",IF('Indicator Data'!AP162&gt;J$195,0,IF('Indicator Data'!AP162&lt;J$194,10,(J$195-'Indicator Data'!AP162)/(J$195-J$194)*10)))</f>
        <v>2.4200000000000004</v>
      </c>
      <c r="K160" s="150">
        <f>IF('Indicator Data'!AR162="No data","x",IF('Indicator Data'!AR162&gt;K$195,0,IF('Indicator Data'!AR162&lt;K$194,10,(K$195-'Indicator Data'!AR162)/(K$195-K$194)*10)))</f>
        <v>7.8000000000000007</v>
      </c>
      <c r="L160" s="150">
        <f>IF('Indicator Data'!AS162="No data","x",IF('Indicator Data'!AS162&gt;L$195,0,IF('Indicator Data'!AS162&lt;L$194,10,(L$195-'Indicator Data'!AS162)/(L$195-L$194)*10)))</f>
        <v>7.2820512820512819</v>
      </c>
      <c r="M160" s="148">
        <f t="shared" si="17"/>
        <v>5.8092476359008423</v>
      </c>
      <c r="N160" s="150">
        <v>8.0536911953020134</v>
      </c>
      <c r="O160" s="150">
        <f>IF('Indicator Data'!AU162="No data","x",IF('Indicator Data'!AU162&gt;O$195,0,IF('Indicator Data'!AU162&lt;O$194,10,(O$195-'Indicator Data'!AU162)/(O$195-O$194)*10)))</f>
        <v>2.8444444444444441</v>
      </c>
      <c r="P160" s="150">
        <f>IF('Indicator Data'!AV162="No data","x",IF('Indicator Data'!AV162&gt;P$195,0,IF('Indicator Data'!AV162&lt;P$194,10,(P$195-'Indicator Data'!AV162)/(P$195-P$194)*10)))</f>
        <v>0.98000000000000109</v>
      </c>
      <c r="Q160" s="148">
        <f t="shared" si="18"/>
        <v>3.9593785465821525</v>
      </c>
      <c r="R160" s="150">
        <f>IF('Indicator Data'!W162="No data","x",IF('Indicator Data'!W162&gt;R$195,0,IF('Indicator Data'!W162&lt;R$194,10,(R$195-'Indicator Data'!W162)/(R$195-R$194)*10)))</f>
        <v>8.1</v>
      </c>
      <c r="S160" s="150">
        <f>IF('Indicator Data'!X162="No data","x",IF('Indicator Data'!X162&gt;S$195,10,IF('Indicator Data'!X162&lt;S$194,0,10-(S$195-'Indicator Data'!X162)/(S$195-S$194)*10)))</f>
        <v>3.5567356289529162</v>
      </c>
      <c r="T160" s="150">
        <f>IF('Indicator Data'!AA162="No data","x",IF('Indicator Data'!AA162&gt;T$195,0,IF('Indicator Data'!AA162&lt;T$194,10,(T$195-'Indicator Data'!AA162)/(T$195-T$194)*10)))</f>
        <v>6.8396949830508467</v>
      </c>
      <c r="U160" s="148">
        <f t="shared" si="19"/>
        <v>6.1654768706679208</v>
      </c>
      <c r="V160" s="146">
        <f t="shared" si="20"/>
        <v>5.3113676843836393</v>
      </c>
      <c r="W160" s="68"/>
    </row>
    <row r="161" spans="1:23" s="43" customFormat="1" x14ac:dyDescent="0.2">
      <c r="A161" s="65" t="s">
        <v>299</v>
      </c>
      <c r="B161" s="66" t="s">
        <v>298</v>
      </c>
      <c r="C161" s="150" t="str">
        <f>IF('Indicator Data'!AM163="No data","x",IF('Indicator Data'!AM163&gt;C$195,0,IF('Indicator Data'!AM163&lt;C$194,10,(C$195-'Indicator Data'!AM163)/(C$195-C$194)*10)))</f>
        <v>x</v>
      </c>
      <c r="D161" s="148" t="str">
        <f t="shared" si="14"/>
        <v>x</v>
      </c>
      <c r="E161" s="150">
        <f>IF('Indicator Data'!AO163="No data","x",IF('Indicator Data'!AO163&gt;E$195,0,IF('Indicator Data'!AO163&lt;E$194,10,(E$195-'Indicator Data'!AO163)/(E$195-E$194)*10)))</f>
        <v>8.6</v>
      </c>
      <c r="F161" s="150">
        <f>IF('Indicator Data'!AN163="No data","x",IF('Indicator Data'!AN163&gt;F$195,0,IF('Indicator Data'!AN163&lt;F$194,10,(F$195-'Indicator Data'!AN163)/(F$195-F$194)*10)))</f>
        <v>7.9709010124206543</v>
      </c>
      <c r="G161" s="148">
        <f t="shared" si="15"/>
        <v>8.2854505062103279</v>
      </c>
      <c r="H161" s="146">
        <f t="shared" si="16"/>
        <v>8.2854505062103279</v>
      </c>
      <c r="I161" s="150" t="str">
        <f>IF('Indicator Data'!AQ163="No data","x",IF('Indicator Data'!AQ163^2&gt;I$195,0,IF('Indicator Data'!AQ163^2&lt;I$194,10,(I$195-'Indicator Data'!AQ163^2)/(I$195-I$194)*10)))</f>
        <v>x</v>
      </c>
      <c r="J161" s="150" t="str">
        <f>IF(OR('Indicator Data'!AP163=0,'Indicator Data'!AP163="No data"),"x",IF('Indicator Data'!AP163&gt;J$195,0,IF('Indicator Data'!AP163&lt;J$194,10,(J$195-'Indicator Data'!AP163)/(J$195-J$194)*10)))</f>
        <v>x</v>
      </c>
      <c r="K161" s="150" t="str">
        <f>IF('Indicator Data'!AR163="No data","x",IF('Indicator Data'!AR163&gt;K$195,0,IF('Indicator Data'!AR163&lt;K$194,10,(K$195-'Indicator Data'!AR163)/(K$195-K$194)*10)))</f>
        <v>x</v>
      </c>
      <c r="L161" s="150" t="str">
        <f>IF('Indicator Data'!AS163="No data","x",IF('Indicator Data'!AS163&gt;L$195,0,IF('Indicator Data'!AS163&lt;L$194,10,(L$195-'Indicator Data'!AS163)/(L$195-L$194)*10)))</f>
        <v>x</v>
      </c>
      <c r="M161" s="148" t="str">
        <f t="shared" si="17"/>
        <v>x</v>
      </c>
      <c r="N161" s="150" t="s">
        <v>893</v>
      </c>
      <c r="O161" s="150">
        <f>IF('Indicator Data'!AU163="No data","x",IF('Indicator Data'!AU163&gt;O$195,0,IF('Indicator Data'!AU163&lt;O$194,10,(O$195-'Indicator Data'!AU163)/(O$195-O$194)*10)))</f>
        <v>10</v>
      </c>
      <c r="P161" s="150">
        <f>IF('Indicator Data'!AV163="No data","x",IF('Indicator Data'!AV163&gt;P$195,0,IF('Indicator Data'!AV163&lt;P$194,10,(P$195-'Indicator Data'!AV163)/(P$195-P$194)*10)))</f>
        <v>8.6999999999999993</v>
      </c>
      <c r="Q161" s="148">
        <f t="shared" si="18"/>
        <v>9.35</v>
      </c>
      <c r="R161" s="150">
        <f>IF('Indicator Data'!W163="No data","x",IF('Indicator Data'!W163&gt;R$195,0,IF('Indicator Data'!W163&lt;R$194,10,(R$195-'Indicator Data'!W163)/(R$195-R$194)*10)))</f>
        <v>9.3000000000000007</v>
      </c>
      <c r="S161" s="150" t="str">
        <f>IF('Indicator Data'!X163="No data","x",IF('Indicator Data'!X163&gt;S$195,10,IF('Indicator Data'!X163&lt;S$194,0,10-(S$195-'Indicator Data'!X163)/(S$195-S$194)*10)))</f>
        <v>x</v>
      </c>
      <c r="T161" s="150">
        <f>IF('Indicator Data'!AA163="No data","x",IF('Indicator Data'!AA163&gt;T$195,0,IF('Indicator Data'!AA163&lt;T$194,10,(T$195-'Indicator Data'!AA163)/(T$195-T$194)*10)))</f>
        <v>10</v>
      </c>
      <c r="U161" s="148">
        <f t="shared" si="19"/>
        <v>9.65</v>
      </c>
      <c r="V161" s="146">
        <f t="shared" si="20"/>
        <v>9.5</v>
      </c>
      <c r="W161" s="68"/>
    </row>
    <row r="162" spans="1:23" s="43" customFormat="1" x14ac:dyDescent="0.2">
      <c r="A162" s="65" t="s">
        <v>301</v>
      </c>
      <c r="B162" s="66" t="s">
        <v>300</v>
      </c>
      <c r="C162" s="150" t="str">
        <f>IF('Indicator Data'!AM164="No data","x",IF('Indicator Data'!AM164&gt;C$195,0,IF('Indicator Data'!AM164&lt;C$194,10,(C$195-'Indicator Data'!AM164)/(C$195-C$194)*10)))</f>
        <v>x</v>
      </c>
      <c r="D162" s="148" t="str">
        <f t="shared" si="14"/>
        <v>x</v>
      </c>
      <c r="E162" s="150">
        <f>IF('Indicator Data'!AO164="No data","x",IF('Indicator Data'!AO164&gt;E$195,0,IF('Indicator Data'!AO164&lt;E$194,10,(E$195-'Indicator Data'!AO164)/(E$195-E$194)*10)))</f>
        <v>4.0999999999999996</v>
      </c>
      <c r="F162" s="150">
        <f>IF('Indicator Data'!AN164="No data","x",IF('Indicator Data'!AN164&gt;F$195,0,IF('Indicator Data'!AN164&lt;F$194,10,(F$195-'Indicator Data'!AN164)/(F$195-F$194)*10)))</f>
        <v>2.7074732780456543</v>
      </c>
      <c r="G162" s="148">
        <f t="shared" si="15"/>
        <v>3.403736639022827</v>
      </c>
      <c r="H162" s="146">
        <f t="shared" si="16"/>
        <v>3.403736639022827</v>
      </c>
      <c r="I162" s="150">
        <f>IF('Indicator Data'!AQ164="No data","x",IF('Indicator Data'!AQ164^2&gt;I$195,0,IF('Indicator Data'!AQ164^2&lt;I$194,10,(I$195-'Indicator Data'!AQ164^2)/(I$195-I$194)*10)))</f>
        <v>1.4264660988092306</v>
      </c>
      <c r="J162" s="150" t="str">
        <f>IF(OR('Indicator Data'!AP164=0,'Indicator Data'!AP164="No data"),"x",IF('Indicator Data'!AP164&gt;J$195,0,IF('Indicator Data'!AP164&lt;J$194,10,(J$195-'Indicator Data'!AP164)/(J$195-J$194)*10)))</f>
        <v>x</v>
      </c>
      <c r="K162" s="150">
        <f>IF('Indicator Data'!AR164="No data","x",IF('Indicator Data'!AR164&gt;K$195,0,IF('Indicator Data'!AR164&lt;K$194,10,(K$195-'Indicator Data'!AR164)/(K$195-K$194)*10)))</f>
        <v>4.5</v>
      </c>
      <c r="L162" s="150">
        <f>IF('Indicator Data'!AS164="No data","x",IF('Indicator Data'!AS164&gt;L$195,0,IF('Indicator Data'!AS164&lt;L$194,10,(L$195-'Indicator Data'!AS164)/(L$195-L$194)*10)))</f>
        <v>6</v>
      </c>
      <c r="M162" s="148">
        <f t="shared" si="17"/>
        <v>3.9754886996030767</v>
      </c>
      <c r="N162" s="150">
        <v>1.2080536912751678</v>
      </c>
      <c r="O162" s="150">
        <f>IF('Indicator Data'!AU164="No data","x",IF('Indicator Data'!AU164&gt;O$195,0,IF('Indicator Data'!AU164&lt;O$194,10,(O$195-'Indicator Data'!AU164)/(O$195-O$194)*10)))</f>
        <v>0</v>
      </c>
      <c r="P162" s="150">
        <f>IF('Indicator Data'!AV164="No data","x",IF('Indicator Data'!AV164&gt;P$195,0,IF('Indicator Data'!AV164&lt;P$194,10,(P$195-'Indicator Data'!AV164)/(P$195-P$194)*10)))</f>
        <v>0</v>
      </c>
      <c r="Q162" s="148">
        <f t="shared" si="18"/>
        <v>0.40268456375838929</v>
      </c>
      <c r="R162" s="150">
        <f>IF('Indicator Data'!W164="No data","x",IF('Indicator Data'!W164&gt;R$195,0,IF('Indicator Data'!W164&lt;R$194,10,(R$195-'Indicator Data'!W164)/(R$195-R$194)*10)))</f>
        <v>9.9999999999999645E-2</v>
      </c>
      <c r="S162" s="150">
        <f>IF('Indicator Data'!X164="No data","x",IF('Indicator Data'!X164&gt;S$195,10,IF('Indicator Data'!X164&lt;S$194,0,10-(S$195-'Indicator Data'!X164)/(S$195-S$194)*10)))</f>
        <v>0.84085087842586148</v>
      </c>
      <c r="T162" s="150">
        <f>IF('Indicator Data'!AA164="No data","x",IF('Indicator Data'!AA164&gt;T$195,0,IF('Indicator Data'!AA164&lt;T$194,10,(T$195-'Indicator Data'!AA164)/(T$195-T$194)*10)))</f>
        <v>0</v>
      </c>
      <c r="U162" s="148">
        <f t="shared" si="19"/>
        <v>0.31361695947528706</v>
      </c>
      <c r="V162" s="146">
        <f t="shared" si="20"/>
        <v>1.5639300742789179</v>
      </c>
      <c r="W162" s="68"/>
    </row>
    <row r="163" spans="1:23" s="43" customFormat="1" x14ac:dyDescent="0.2">
      <c r="A163" s="65" t="s">
        <v>303</v>
      </c>
      <c r="B163" s="66" t="s">
        <v>302</v>
      </c>
      <c r="C163" s="150">
        <f>IF('Indicator Data'!AM165="No data","x",IF('Indicator Data'!AM165&gt;C$195,0,IF('Indicator Data'!AM165&lt;C$194,10,(C$195-'Indicator Data'!AM165)/(C$195-C$194)*10)))</f>
        <v>3.6250000000000004</v>
      </c>
      <c r="D163" s="148">
        <f t="shared" si="14"/>
        <v>3.6250000000000004</v>
      </c>
      <c r="E163" s="150">
        <f>IF('Indicator Data'!AO165="No data","x",IF('Indicator Data'!AO165&gt;E$195,0,IF('Indicator Data'!AO165&lt;E$194,10,(E$195-'Indicator Data'!AO165)/(E$195-E$194)*10)))</f>
        <v>6.3</v>
      </c>
      <c r="F163" s="150">
        <f>IF('Indicator Data'!AN165="No data","x",IF('Indicator Data'!AN165&gt;F$195,0,IF('Indicator Data'!AN165&lt;F$194,10,(F$195-'Indicator Data'!AN165)/(F$195-F$194)*10)))</f>
        <v>5.4650461673736572</v>
      </c>
      <c r="G163" s="148">
        <f t="shared" si="15"/>
        <v>5.882523083686829</v>
      </c>
      <c r="H163" s="146">
        <f t="shared" si="16"/>
        <v>4.7537615418434145</v>
      </c>
      <c r="I163" s="150">
        <f>IF('Indicator Data'!AQ165="No data","x",IF('Indicator Data'!AQ165^2&gt;I$195,0,IF('Indicator Data'!AQ165^2&lt;I$194,10,(I$195-'Indicator Data'!AQ165^2)/(I$195-I$194)*10)))</f>
        <v>4.5249945701762648</v>
      </c>
      <c r="J163" s="150">
        <f>IF(OR('Indicator Data'!AP165=0,'Indicator Data'!AP165="No data"),"x",IF('Indicator Data'!AP165&gt;J$195,0,IF('Indicator Data'!AP165&lt;J$194,10,(J$195-'Indicator Data'!AP165)/(J$195-J$194)*10)))</f>
        <v>2.3400000000000007</v>
      </c>
      <c r="K163" s="150">
        <f>IF('Indicator Data'!AR165="No data","x",IF('Indicator Data'!AR165&gt;K$195,0,IF('Indicator Data'!AR165&lt;K$194,10,(K$195-'Indicator Data'!AR165)/(K$195-K$194)*10)))</f>
        <v>9</v>
      </c>
      <c r="L163" s="150">
        <f>IF('Indicator Data'!AS165="No data","x",IF('Indicator Data'!AS165&gt;L$195,0,IF('Indicator Data'!AS165&lt;L$194,10,(L$195-'Indicator Data'!AS165)/(L$195-L$194)*10)))</f>
        <v>6.3589743589743586</v>
      </c>
      <c r="M163" s="148">
        <f t="shared" si="17"/>
        <v>5.5559922322876556</v>
      </c>
      <c r="N163" s="150">
        <v>0</v>
      </c>
      <c r="O163" s="150">
        <f>IF('Indicator Data'!AU165="No data","x",IF('Indicator Data'!AU165&gt;O$195,0,IF('Indicator Data'!AU165&lt;O$194,10,(O$195-'Indicator Data'!AU165)/(O$195-O$194)*10)))</f>
        <v>0.85555555555555596</v>
      </c>
      <c r="P163" s="150">
        <f>IF('Indicator Data'!AV165="No data","x",IF('Indicator Data'!AV165&gt;P$195,0,IF('Indicator Data'!AV165&lt;P$194,10,(P$195-'Indicator Data'!AV165)/(P$195-P$194)*10)))</f>
        <v>1.2400000000000007</v>
      </c>
      <c r="Q163" s="148">
        <f t="shared" si="18"/>
        <v>0.69851851851851887</v>
      </c>
      <c r="R163" s="150">
        <f>IF('Indicator Data'!W165="No data","x",IF('Indicator Data'!W165&gt;R$195,0,IF('Indicator Data'!W165&lt;R$194,10,(R$195-'Indicator Data'!W165)/(R$195-R$194)*10)))</f>
        <v>8.7750000000000004</v>
      </c>
      <c r="S163" s="150">
        <f>IF('Indicator Data'!X165="No data","x",IF('Indicator Data'!X165&gt;S$195,10,IF('Indicator Data'!X165&lt;S$194,0,10-(S$195-'Indicator Data'!X165)/(S$195-S$194)*10)))</f>
        <v>3.037001264933239</v>
      </c>
      <c r="T163" s="150">
        <f>IF('Indicator Data'!AA165="No data","x",IF('Indicator Data'!AA165&gt;T$195,0,IF('Indicator Data'!AA165&lt;T$194,10,(T$195-'Indicator Data'!AA165)/(T$195-T$194)*10)))</f>
        <v>9.5273898305084757</v>
      </c>
      <c r="U163" s="148">
        <f t="shared" si="19"/>
        <v>7.1131303651472386</v>
      </c>
      <c r="V163" s="146">
        <f t="shared" si="20"/>
        <v>4.4558803719844713</v>
      </c>
      <c r="W163" s="68"/>
    </row>
    <row r="164" spans="1:23" s="43" customFormat="1" x14ac:dyDescent="0.2">
      <c r="A164" s="65" t="s">
        <v>305</v>
      </c>
      <c r="B164" s="66" t="s">
        <v>304</v>
      </c>
      <c r="C164" s="150">
        <f>IF('Indicator Data'!AM166="No data","x",IF('Indicator Data'!AM166&gt;C$195,0,IF('Indicator Data'!AM166&lt;C$194,10,(C$195-'Indicator Data'!AM166)/(C$195-C$194)*10)))</f>
        <v>4.8666666666666742</v>
      </c>
      <c r="D164" s="148">
        <f t="shared" si="14"/>
        <v>4.8666666666666742</v>
      </c>
      <c r="E164" s="150">
        <f>IF('Indicator Data'!AO166="No data","x",IF('Indicator Data'!AO166&gt;E$195,0,IF('Indicator Data'!AO166&lt;E$194,10,(E$195-'Indicator Data'!AO166)/(E$195-E$194)*10)))</f>
        <v>8.9</v>
      </c>
      <c r="F164" s="150">
        <f>IF('Indicator Data'!AN166="No data","x",IF('Indicator Data'!AN166&gt;F$195,0,IF('Indicator Data'!AN166&lt;F$194,10,(F$195-'Indicator Data'!AN166)/(F$195-F$194)*10)))</f>
        <v>8.0628023147583008</v>
      </c>
      <c r="G164" s="148">
        <f t="shared" si="15"/>
        <v>8.4814011573791497</v>
      </c>
      <c r="H164" s="146">
        <f t="shared" si="16"/>
        <v>6.674033912022912</v>
      </c>
      <c r="I164" s="150">
        <f>IF('Indicator Data'!AQ166="No data","x",IF('Indicator Data'!AQ166^2&gt;I$195,0,IF('Indicator Data'!AQ166^2&lt;I$194,10,(I$195-'Indicator Data'!AQ166^2)/(I$195-I$194)*10)))</f>
        <v>10</v>
      </c>
      <c r="J164" s="150">
        <f>IF(OR('Indicator Data'!AP166=0,'Indicator Data'!AP166="No data"),"x",IF('Indicator Data'!AP166&gt;J$195,0,IF('Indicator Data'!AP166&lt;J$194,10,(J$195-'Indicator Data'!AP166)/(J$195-J$194)*10)))</f>
        <v>6.4099999999999993</v>
      </c>
      <c r="K164" s="150">
        <f>IF('Indicator Data'!AR166="No data","x",IF('Indicator Data'!AR166&gt;K$195,0,IF('Indicator Data'!AR166&lt;K$194,10,(K$195-'Indicator Data'!AR166)/(K$195-K$194)*10)))</f>
        <v>9</v>
      </c>
      <c r="L164" s="150">
        <f>IF('Indicator Data'!AS166="No data","x",IF('Indicator Data'!AS166&gt;L$195,0,IF('Indicator Data'!AS166&lt;L$194,10,(L$195-'Indicator Data'!AS166)/(L$195-L$194)*10)))</f>
        <v>6</v>
      </c>
      <c r="M164" s="148">
        <f t="shared" si="17"/>
        <v>7.8525</v>
      </c>
      <c r="N164" s="150">
        <v>10</v>
      </c>
      <c r="O164" s="150">
        <f>IF('Indicator Data'!AU166="No data","x",IF('Indicator Data'!AU166&gt;O$195,0,IF('Indicator Data'!AU166&lt;O$194,10,(O$195-'Indicator Data'!AU166)/(O$195-O$194)*10)))</f>
        <v>8.4888888888888889</v>
      </c>
      <c r="P164" s="150">
        <f>IF('Indicator Data'!AV166="No data","x",IF('Indicator Data'!AV166&gt;P$195,0,IF('Indicator Data'!AV166&lt;P$194,10,(P$195-'Indicator Data'!AV166)/(P$195-P$194)*10)))</f>
        <v>8.9</v>
      </c>
      <c r="Q164" s="148">
        <f t="shared" si="18"/>
        <v>9.129629629629628</v>
      </c>
      <c r="R164" s="150">
        <f>IF('Indicator Data'!W166="No data","x",IF('Indicator Data'!W166&gt;R$195,0,IF('Indicator Data'!W166&lt;R$194,10,(R$195-'Indicator Data'!W166)/(R$195-R$194)*10)))</f>
        <v>9.3000000000000007</v>
      </c>
      <c r="S164" s="150">
        <f>IF('Indicator Data'!X166="No data","x",IF('Indicator Data'!X166&gt;S$195,10,IF('Indicator Data'!X166&lt;S$194,0,10-(S$195-'Indicator Data'!X166)/(S$195-S$194)*10)))</f>
        <v>6.4764441321152493</v>
      </c>
      <c r="T164" s="150">
        <f>IF('Indicator Data'!AA166="No data","x",IF('Indicator Data'!AA166&gt;T$195,0,IF('Indicator Data'!AA166&lt;T$194,10,(T$195-'Indicator Data'!AA166)/(T$195-T$194)*10)))</f>
        <v>9.6301694576271188</v>
      </c>
      <c r="U164" s="148">
        <f t="shared" si="19"/>
        <v>8.4688711965807908</v>
      </c>
      <c r="V164" s="146">
        <f t="shared" si="20"/>
        <v>8.4836669420701387</v>
      </c>
      <c r="W164" s="68"/>
    </row>
    <row r="165" spans="1:23" s="43" customFormat="1" x14ac:dyDescent="0.2">
      <c r="A165" s="65" t="s">
        <v>307</v>
      </c>
      <c r="B165" s="66" t="s">
        <v>306</v>
      </c>
      <c r="C165" s="150" t="str">
        <f>IF('Indicator Data'!AM167="No data","x",IF('Indicator Data'!AM167&gt;C$195,0,IF('Indicator Data'!AM167&lt;C$194,10,(C$195-'Indicator Data'!AM167)/(C$195-C$194)*10)))</f>
        <v>x</v>
      </c>
      <c r="D165" s="148" t="str">
        <f t="shared" si="14"/>
        <v>x</v>
      </c>
      <c r="E165" s="150">
        <f>IF('Indicator Data'!AO167="No data","x",IF('Indicator Data'!AO167&gt;E$195,0,IF('Indicator Data'!AO167&lt;E$194,10,(E$195-'Indicator Data'!AO167)/(E$195-E$194)*10)))</f>
        <v>6.4</v>
      </c>
      <c r="F165" s="150">
        <f>IF('Indicator Data'!AN167="No data","x",IF('Indicator Data'!AN167&gt;F$195,0,IF('Indicator Data'!AN167&lt;F$194,10,(F$195-'Indicator Data'!AN167)/(F$195-F$194)*10)))</f>
        <v>4.9900536229833961</v>
      </c>
      <c r="G165" s="148">
        <f t="shared" si="15"/>
        <v>5.6950268114916982</v>
      </c>
      <c r="H165" s="146">
        <f t="shared" si="16"/>
        <v>5.6950268114916982</v>
      </c>
      <c r="I165" s="150">
        <f>IF('Indicator Data'!AQ167="No data","x",IF('Indicator Data'!AQ167^2&gt;I$195,0,IF('Indicator Data'!AQ167^2&lt;I$194,10,(I$195-'Indicator Data'!AQ167^2)/(I$195-I$194)*10)))</f>
        <v>4.5162465987828586</v>
      </c>
      <c r="J165" s="150" t="str">
        <f>IF(OR('Indicator Data'!AP167=0,'Indicator Data'!AP167="No data"),"x",IF('Indicator Data'!AP167&gt;J$195,0,IF('Indicator Data'!AP167&lt;J$194,10,(J$195-'Indicator Data'!AP167)/(J$195-J$194)*10)))</f>
        <v>x</v>
      </c>
      <c r="K165" s="150">
        <f>IF('Indicator Data'!AR167="No data","x",IF('Indicator Data'!AR167&gt;K$195,0,IF('Indicator Data'!AR167&lt;K$194,10,(K$195-'Indicator Data'!AR167)/(K$195-K$194)*10)))</f>
        <v>8.4</v>
      </c>
      <c r="L165" s="150">
        <f>IF('Indicator Data'!AS167="No data","x",IF('Indicator Data'!AS167&gt;L$195,0,IF('Indicator Data'!AS167&lt;L$194,10,(L$195-'Indicator Data'!AS167)/(L$195-L$194)*10)))</f>
        <v>6</v>
      </c>
      <c r="M165" s="148">
        <f t="shared" si="17"/>
        <v>6.3054155329276194</v>
      </c>
      <c r="N165" s="150">
        <v>9.8657718120805367</v>
      </c>
      <c r="O165" s="150">
        <f>IF('Indicator Data'!AU167="No data","x",IF('Indicator Data'!AU167&gt;O$195,0,IF('Indicator Data'!AU167&lt;O$194,10,(O$195-'Indicator Data'!AU167)/(O$195-O$194)*10)))</f>
        <v>2.1888888888888891</v>
      </c>
      <c r="P165" s="150">
        <f>IF('Indicator Data'!AV167="No data","x",IF('Indicator Data'!AV167&gt;P$195,0,IF('Indicator Data'!AV167&lt;P$194,10,(P$195-'Indicator Data'!AV167)/(P$195-P$194)*10)))</f>
        <v>0.95999999999999952</v>
      </c>
      <c r="Q165" s="148">
        <f t="shared" si="18"/>
        <v>4.3382202336564752</v>
      </c>
      <c r="R165" s="150" t="str">
        <f>IF('Indicator Data'!W167="No data","x",IF('Indicator Data'!W167&gt;R$195,0,IF('Indicator Data'!W167&lt;R$194,10,(R$195-'Indicator Data'!W167)/(R$195-R$194)*10)))</f>
        <v>x</v>
      </c>
      <c r="S165" s="150">
        <f>IF('Indicator Data'!X167="No data","x",IF('Indicator Data'!X167&gt;S$195,10,IF('Indicator Data'!X167&lt;S$194,0,10-(S$195-'Indicator Data'!X167)/(S$195-S$194)*10)))</f>
        <v>1.4668841883345038</v>
      </c>
      <c r="T165" s="150">
        <f>IF('Indicator Data'!AA167="No data","x",IF('Indicator Data'!AA167&gt;T$195,0,IF('Indicator Data'!AA167&lt;T$194,10,(T$195-'Indicator Data'!AA167)/(T$195-T$194)*10)))</f>
        <v>8.4047118983050844</v>
      </c>
      <c r="U165" s="148">
        <f t="shared" si="19"/>
        <v>4.9357980433197941</v>
      </c>
      <c r="V165" s="146">
        <f t="shared" si="20"/>
        <v>5.1931446033012962</v>
      </c>
      <c r="W165" s="68"/>
    </row>
    <row r="166" spans="1:23" s="43" customFormat="1" x14ac:dyDescent="0.2">
      <c r="A166" s="65" t="s">
        <v>309</v>
      </c>
      <c r="B166" s="66" t="s">
        <v>308</v>
      </c>
      <c r="C166" s="150">
        <f>IF('Indicator Data'!AM168="No data","x",IF('Indicator Data'!AM168&gt;C$195,0,IF('Indicator Data'!AM168&lt;C$194,10,(C$195-'Indicator Data'!AM168)/(C$195-C$194)*10)))</f>
        <v>8.2925000000000004</v>
      </c>
      <c r="D166" s="148">
        <f t="shared" si="14"/>
        <v>8.2925000000000004</v>
      </c>
      <c r="E166" s="150">
        <f>IF('Indicator Data'!AO168="No data","x",IF('Indicator Data'!AO168&gt;E$195,0,IF('Indicator Data'!AO168&lt;E$194,10,(E$195-'Indicator Data'!AO168)/(E$195-E$194)*10)))</f>
        <v>6.1</v>
      </c>
      <c r="F166" s="150">
        <f>IF('Indicator Data'!AN168="No data","x",IF('Indicator Data'!AN168&gt;F$195,0,IF('Indicator Data'!AN168&lt;F$194,10,(F$195-'Indicator Data'!AN168)/(F$195-F$194)*10)))</f>
        <v>5.8888347744941711</v>
      </c>
      <c r="G166" s="148">
        <f t="shared" si="15"/>
        <v>5.9944173872470854</v>
      </c>
      <c r="H166" s="146">
        <f t="shared" si="16"/>
        <v>7.1434586936235434</v>
      </c>
      <c r="I166" s="150">
        <f>IF('Indicator Data'!AQ168="No data","x",IF('Indicator Data'!AQ168^2&gt;I$195,0,IF('Indicator Data'!AQ168^2&lt;I$194,10,(I$195-'Indicator Data'!AQ168^2)/(I$195-I$194)*10)))</f>
        <v>8.7460116583520886</v>
      </c>
      <c r="J166" s="150" t="str">
        <f>IF(OR('Indicator Data'!AP168=0,'Indicator Data'!AP168="No data"),"x",IF('Indicator Data'!AP168&gt;J$195,0,IF('Indicator Data'!AP168&lt;J$194,10,(J$195-'Indicator Data'!AP168)/(J$195-J$194)*10)))</f>
        <v>x</v>
      </c>
      <c r="K166" s="150">
        <f>IF('Indicator Data'!AR168="No data","x",IF('Indicator Data'!AR168&gt;K$195,0,IF('Indicator Data'!AR168&lt;K$194,10,(K$195-'Indicator Data'!AR168)/(K$195-K$194)*10)))</f>
        <v>8.6</v>
      </c>
      <c r="L166" s="150">
        <f>IF('Indicator Data'!AS168="No data","x",IF('Indicator Data'!AS168&gt;L$195,0,IF('Indicator Data'!AS168&lt;L$194,10,(L$195-'Indicator Data'!AS168)/(L$195-L$194)*10)))</f>
        <v>6.7179487179487172</v>
      </c>
      <c r="M166" s="148">
        <f t="shared" si="17"/>
        <v>8.0213201254336024</v>
      </c>
      <c r="N166" s="150">
        <v>8.6577181651006718</v>
      </c>
      <c r="O166" s="150">
        <f>IF('Indicator Data'!AU168="No data","x",IF('Indicator Data'!AU168&gt;O$195,0,IF('Indicator Data'!AU168&lt;O$194,10,(O$195-'Indicator Data'!AU168)/(O$195-O$194)*10)))</f>
        <v>4.7222222222222223</v>
      </c>
      <c r="P166" s="150">
        <f>IF('Indicator Data'!AV168="No data","x",IF('Indicator Data'!AV168&gt;P$195,0,IF('Indicator Data'!AV168&lt;P$194,10,(P$195-'Indicator Data'!AV168)/(P$195-P$194)*10)))</f>
        <v>5.1800000000000015</v>
      </c>
      <c r="Q166" s="148">
        <f t="shared" si="18"/>
        <v>6.1866467957742985</v>
      </c>
      <c r="R166" s="150">
        <f>IF('Indicator Data'!W168="No data","x",IF('Indicator Data'!W168&gt;R$195,0,IF('Indicator Data'!W168&lt;R$194,10,(R$195-'Indicator Data'!W168)/(R$195-R$194)*10)))</f>
        <v>9.5749999999999993</v>
      </c>
      <c r="S166" s="150">
        <f>IF('Indicator Data'!X168="No data","x",IF('Indicator Data'!X168&gt;S$195,10,IF('Indicator Data'!X168&lt;S$194,0,10-(S$195-'Indicator Data'!X168)/(S$195-S$194)*10)))</f>
        <v>8.7459676739283196</v>
      </c>
      <c r="T166" s="150">
        <f>IF('Indicator Data'!AA168="No data","x",IF('Indicator Data'!AA168&gt;T$195,0,IF('Indicator Data'!AA168&lt;T$194,10,(T$195-'Indicator Data'!AA168)/(T$195-T$194)*10)))</f>
        <v>8.6526101355932195</v>
      </c>
      <c r="U166" s="148">
        <f t="shared" si="19"/>
        <v>8.9911926031738449</v>
      </c>
      <c r="V166" s="146">
        <f t="shared" si="20"/>
        <v>7.7330531747939162</v>
      </c>
      <c r="W166" s="68"/>
    </row>
    <row r="167" spans="1:23" s="43" customFormat="1" x14ac:dyDescent="0.2">
      <c r="A167" s="65" t="s">
        <v>311</v>
      </c>
      <c r="B167" s="66" t="s">
        <v>310</v>
      </c>
      <c r="C167" s="150">
        <f>IF('Indicator Data'!AM169="No data","x",IF('Indicator Data'!AM169&gt;C$195,0,IF('Indicator Data'!AM169&lt;C$194,10,(C$195-'Indicator Data'!AM169)/(C$195-C$194)*10)))</f>
        <v>2.75</v>
      </c>
      <c r="D167" s="148">
        <f t="shared" si="14"/>
        <v>2.75</v>
      </c>
      <c r="E167" s="150">
        <f>IF('Indicator Data'!AO169="No data","x",IF('Indicator Data'!AO169&gt;E$195,0,IF('Indicator Data'!AO169&lt;E$194,10,(E$195-'Indicator Data'!AO169)/(E$195-E$194)*10)))</f>
        <v>1.1000000000000001</v>
      </c>
      <c r="F167" s="150">
        <f>IF('Indicator Data'!AN169="No data","x",IF('Indicator Data'!AN169&gt;F$195,0,IF('Indicator Data'!AN169&lt;F$194,10,(F$195-'Indicator Data'!AN169)/(F$195-F$194)*10)))</f>
        <v>1.2192082405090332</v>
      </c>
      <c r="G167" s="148">
        <f t="shared" si="15"/>
        <v>1.1596041202545166</v>
      </c>
      <c r="H167" s="146">
        <f t="shared" si="16"/>
        <v>1.9548020601272582</v>
      </c>
      <c r="I167" s="150" t="str">
        <f>IF('Indicator Data'!AQ169="No data","x",IF('Indicator Data'!AQ169^2&gt;I$195,0,IF('Indicator Data'!AQ169^2&lt;I$194,10,(I$195-'Indicator Data'!AQ169^2)/(I$195-I$194)*10)))</f>
        <v>x</v>
      </c>
      <c r="J167" s="150" t="str">
        <f>IF(OR('Indicator Data'!AP169=0,'Indicator Data'!AP169="No data"),"x",IF('Indicator Data'!AP169&gt;J$195,0,IF('Indicator Data'!AP169&lt;J$194,10,(J$195-'Indicator Data'!AP169)/(J$195-J$194)*10)))</f>
        <v>x</v>
      </c>
      <c r="K167" s="150">
        <f>IF('Indicator Data'!AR169="No data","x",IF('Indicator Data'!AR169&gt;K$195,0,IF('Indicator Data'!AR169&lt;K$194,10,(K$195-'Indicator Data'!AR169)/(K$195-K$194)*10)))</f>
        <v>1.7000000000000002</v>
      </c>
      <c r="L167" s="150">
        <f>IF('Indicator Data'!AS169="No data","x",IF('Indicator Data'!AS169&gt;L$195,0,IF('Indicator Data'!AS169&lt;L$194,10,(L$195-'Indicator Data'!AS169)/(L$195-L$194)*10)))</f>
        <v>5.4871794871794872</v>
      </c>
      <c r="M167" s="148">
        <f t="shared" si="17"/>
        <v>3.5935897435897437</v>
      </c>
      <c r="N167" s="150">
        <v>1.4483409270776963</v>
      </c>
      <c r="O167" s="150">
        <f>IF('Indicator Data'!AU169="No data","x",IF('Indicator Data'!AU169&gt;O$195,0,IF('Indicator Data'!AU169&lt;O$194,10,(O$195-'Indicator Data'!AU169)/(O$195-O$194)*10)))</f>
        <v>0</v>
      </c>
      <c r="P167" s="150">
        <f>IF('Indicator Data'!AV169="No data","x",IF('Indicator Data'!AV169&gt;P$195,0,IF('Indicator Data'!AV169&lt;P$194,10,(P$195-'Indicator Data'!AV169)/(P$195-P$194)*10)))</f>
        <v>0</v>
      </c>
      <c r="Q167" s="148">
        <f t="shared" si="18"/>
        <v>0.4827803090258988</v>
      </c>
      <c r="R167" s="150">
        <f>IF('Indicator Data'!W169="No data","x",IF('Indicator Data'!W169&gt;R$195,0,IF('Indicator Data'!W169&lt;R$194,10,(R$195-'Indicator Data'!W169)/(R$195-R$194)*10)))</f>
        <v>0.32499999999999929</v>
      </c>
      <c r="S167" s="150">
        <f>IF('Indicator Data'!X169="No data","x",IF('Indicator Data'!X169&gt;S$195,10,IF('Indicator Data'!X169&lt;S$194,0,10-(S$195-'Indicator Data'!X169)/(S$195-S$194)*10)))</f>
        <v>1.0320547856640907</v>
      </c>
      <c r="T167" s="150">
        <f>IF('Indicator Data'!AA169="No data","x",IF('Indicator Data'!AA169&gt;T$195,0,IF('Indicator Data'!AA169&lt;T$194,10,(T$195-'Indicator Data'!AA169)/(T$195-T$194)*10)))</f>
        <v>0</v>
      </c>
      <c r="U167" s="148">
        <f t="shared" si="19"/>
        <v>0.45235159522136331</v>
      </c>
      <c r="V167" s="146">
        <f t="shared" si="20"/>
        <v>1.509573882612335</v>
      </c>
      <c r="W167" s="68"/>
    </row>
    <row r="168" spans="1:23" s="43" customFormat="1" x14ac:dyDescent="0.2">
      <c r="A168" s="65" t="s">
        <v>313</v>
      </c>
      <c r="B168" s="66" t="s">
        <v>312</v>
      </c>
      <c r="C168" s="150">
        <f>IF('Indicator Data'!AM170="No data","x",IF('Indicator Data'!AM170&gt;C$195,0,IF('Indicator Data'!AM170&lt;C$194,10,(C$195-'Indicator Data'!AM170)/(C$195-C$194)*10)))</f>
        <v>1.1250000000000004</v>
      </c>
      <c r="D168" s="148">
        <f t="shared" si="14"/>
        <v>1.1250000000000004</v>
      </c>
      <c r="E168" s="150">
        <f>IF('Indicator Data'!AO170="No data","x",IF('Indicator Data'!AO170&gt;E$195,0,IF('Indicator Data'!AO170&lt;E$194,10,(E$195-'Indicator Data'!AO170)/(E$195-E$194)*10)))</f>
        <v>1.5</v>
      </c>
      <c r="F168" s="150">
        <f>IF('Indicator Data'!AN170="No data","x",IF('Indicator Data'!AN170&gt;F$195,0,IF('Indicator Data'!AN170&lt;F$194,10,(F$195-'Indicator Data'!AN170)/(F$195-F$194)*10)))</f>
        <v>1.3878862857818604</v>
      </c>
      <c r="G168" s="148">
        <f t="shared" si="15"/>
        <v>1.4439431428909302</v>
      </c>
      <c r="H168" s="146">
        <f t="shared" si="16"/>
        <v>1.2844715714454653</v>
      </c>
      <c r="I168" s="150" t="str">
        <f>IF('Indicator Data'!AQ170="No data","x",IF('Indicator Data'!AQ170^2&gt;I$195,0,IF('Indicator Data'!AQ170^2&lt;I$194,10,(I$195-'Indicator Data'!AQ170^2)/(I$195-I$194)*10)))</f>
        <v>x</v>
      </c>
      <c r="J168" s="150" t="str">
        <f>IF(OR('Indicator Data'!AP170=0,'Indicator Data'!AP170="No data"),"x",IF('Indicator Data'!AP170&gt;J$195,0,IF('Indicator Data'!AP170&lt;J$194,10,(J$195-'Indicator Data'!AP170)/(J$195-J$194)*10)))</f>
        <v>x</v>
      </c>
      <c r="K168" s="150">
        <f>IF('Indicator Data'!AR170="No data","x",IF('Indicator Data'!AR170&gt;K$195,0,IF('Indicator Data'!AR170&lt;K$194,10,(K$195-'Indicator Data'!AR170)/(K$195-K$194)*10)))</f>
        <v>2.5</v>
      </c>
      <c r="L168" s="150">
        <f>IF('Indicator Data'!AS170="No data","x",IF('Indicator Data'!AS170&gt;L$195,0,IF('Indicator Data'!AS170&lt;L$194,10,(L$195-'Indicator Data'!AS170)/(L$195-L$194)*10)))</f>
        <v>5.8974358974358978</v>
      </c>
      <c r="M168" s="148">
        <f t="shared" si="17"/>
        <v>4.1987179487179489</v>
      </c>
      <c r="N168" s="150">
        <v>0</v>
      </c>
      <c r="O168" s="150">
        <f>IF('Indicator Data'!AU170="No data","x",IF('Indicator Data'!AU170&gt;O$195,0,IF('Indicator Data'!AU170&lt;O$194,10,(O$195-'Indicator Data'!AU170)/(O$195-O$194)*10)))</f>
        <v>0</v>
      </c>
      <c r="P168" s="150">
        <f>IF('Indicator Data'!AV170="No data","x",IF('Indicator Data'!AV170&gt;P$195,0,IF('Indicator Data'!AV170&lt;P$194,10,(P$195-'Indicator Data'!AV170)/(P$195-P$194)*10)))</f>
        <v>0</v>
      </c>
      <c r="Q168" s="148">
        <f t="shared" si="18"/>
        <v>0</v>
      </c>
      <c r="R168" s="150">
        <f>IF('Indicator Data'!W170="No data","x",IF('Indicator Data'!W170&gt;R$195,0,IF('Indicator Data'!W170&lt;R$194,10,(R$195-'Indicator Data'!W170)/(R$195-R$194)*10)))</f>
        <v>0</v>
      </c>
      <c r="S168" s="150">
        <f>IF('Indicator Data'!X170="No data","x",IF('Indicator Data'!X170&gt;S$195,10,IF('Indicator Data'!X170&lt;S$194,0,10-(S$195-'Indicator Data'!X170)/(S$195-S$194)*10)))</f>
        <v>1.0333477160927611</v>
      </c>
      <c r="T168" s="150">
        <f>IF('Indicator Data'!AA170="No data","x",IF('Indicator Data'!AA170&gt;T$195,0,IF('Indicator Data'!AA170&lt;T$194,10,(T$195-'Indicator Data'!AA170)/(T$195-T$194)*10)))</f>
        <v>0</v>
      </c>
      <c r="U168" s="148">
        <f t="shared" si="19"/>
        <v>0.34444923869758703</v>
      </c>
      <c r="V168" s="146">
        <f t="shared" si="20"/>
        <v>1.5143890624718452</v>
      </c>
      <c r="W168" s="68"/>
    </row>
    <row r="169" spans="1:23" s="43" customFormat="1" x14ac:dyDescent="0.2">
      <c r="A169" s="65" t="s">
        <v>885</v>
      </c>
      <c r="B169" s="66" t="s">
        <v>314</v>
      </c>
      <c r="C169" s="150">
        <f>IF('Indicator Data'!AM171="No data","x",IF('Indicator Data'!AM171&gt;C$195,0,IF('Indicator Data'!AM171&lt;C$194,10,(C$195-'Indicator Data'!AM171)/(C$195-C$194)*10)))</f>
        <v>4.625</v>
      </c>
      <c r="D169" s="148">
        <f t="shared" si="14"/>
        <v>4.625</v>
      </c>
      <c r="E169" s="150">
        <f>IF('Indicator Data'!AO171="No data","x",IF('Indicator Data'!AO171&gt;E$195,0,IF('Indicator Data'!AO171&lt;E$194,10,(E$195-'Indicator Data'!AO171)/(E$195-E$194)*10)))</f>
        <v>8.2999999999999989</v>
      </c>
      <c r="F169" s="150">
        <f>IF('Indicator Data'!AN171="No data","x",IF('Indicator Data'!AN171&gt;F$195,0,IF('Indicator Data'!AN171&lt;F$194,10,(F$195-'Indicator Data'!AN171)/(F$195-F$194)*10)))</f>
        <v>7.6800727844238281</v>
      </c>
      <c r="G169" s="148">
        <f t="shared" si="15"/>
        <v>7.9900363922119135</v>
      </c>
      <c r="H169" s="146">
        <f t="shared" si="16"/>
        <v>6.3075181961059563</v>
      </c>
      <c r="I169" s="150">
        <f>IF('Indicator Data'!AQ171="No data","x",IF('Indicator Data'!AQ171^2&gt;I$195,0,IF('Indicator Data'!AQ171^2&lt;I$194,10,(I$195-'Indicator Data'!AQ171^2)/(I$195-I$194)*10)))</f>
        <v>9.3138629220253843</v>
      </c>
      <c r="J169" s="150">
        <f>IF(OR('Indicator Data'!AP171=0,'Indicator Data'!AP171="No data"),"x",IF('Indicator Data'!AP171&gt;J$195,0,IF('Indicator Data'!AP171&lt;J$194,10,(J$195-'Indicator Data'!AP171)/(J$195-J$194)*10)))</f>
        <v>0.72999999999999965</v>
      </c>
      <c r="K169" s="150">
        <f>IF('Indicator Data'!AR171="No data","x",IF('Indicator Data'!AR171&gt;K$195,0,IF('Indicator Data'!AR171&lt;K$194,10,(K$195-'Indicator Data'!AR171)/(K$195-K$194)*10)))</f>
        <v>8.2999999999999989</v>
      </c>
      <c r="L169" s="150">
        <f>IF('Indicator Data'!AS171="No data","x",IF('Indicator Data'!AS171&gt;L$195,0,IF('Indicator Data'!AS171&lt;L$194,10,(L$195-'Indicator Data'!AS171)/(L$195-L$194)*10)))</f>
        <v>6.1025641025641031</v>
      </c>
      <c r="M169" s="148">
        <f t="shared" si="17"/>
        <v>6.1116067561473715</v>
      </c>
      <c r="N169" s="150">
        <v>7.5347331201783714</v>
      </c>
      <c r="O169" s="150">
        <f>IF('Indicator Data'!AU171="No data","x",IF('Indicator Data'!AU171&gt;O$195,0,IF('Indicator Data'!AU171&lt;O$194,10,(O$195-'Indicator Data'!AU171)/(O$195-O$194)*10)))</f>
        <v>0.47777777777777747</v>
      </c>
      <c r="P169" s="150">
        <f>IF('Indicator Data'!AV171="No data","x",IF('Indicator Data'!AV171&gt;P$195,0,IF('Indicator Data'!AV171&lt;P$194,10,(P$195-'Indicator Data'!AV171)/(P$195-P$194)*10)))</f>
        <v>1.9800000000000013</v>
      </c>
      <c r="Q169" s="148">
        <f t="shared" si="18"/>
        <v>3.3308369659853838</v>
      </c>
      <c r="R169" s="150">
        <f>IF('Indicator Data'!W171="No data","x",IF('Indicator Data'!W171&gt;R$195,0,IF('Indicator Data'!W171&lt;R$194,10,(R$195-'Indicator Data'!W171)/(R$195-R$194)*10)))</f>
        <v>6.25</v>
      </c>
      <c r="S169" s="150">
        <f>IF('Indicator Data'!X171="No data","x",IF('Indicator Data'!X171&gt;S$195,10,IF('Indicator Data'!X171&lt;S$194,0,10-(S$195-'Indicator Data'!X171)/(S$195-S$194)*10)))</f>
        <v>0.66120393534785649</v>
      </c>
      <c r="T169" s="150">
        <f>IF('Indicator Data'!AA171="No data","x",IF('Indicator Data'!AA171&gt;T$195,0,IF('Indicator Data'!AA171&lt;T$194,10,(T$195-'Indicator Data'!AA171)/(T$195-T$194)*10)))</f>
        <v>9.5043728474576277</v>
      </c>
      <c r="U169" s="148">
        <f t="shared" si="19"/>
        <v>5.4718589276018283</v>
      </c>
      <c r="V169" s="146">
        <f t="shared" si="20"/>
        <v>4.9714342165781948</v>
      </c>
      <c r="W169" s="68"/>
    </row>
    <row r="170" spans="1:23" s="43" customFormat="1" x14ac:dyDescent="0.2">
      <c r="A170" s="65" t="s">
        <v>317</v>
      </c>
      <c r="B170" s="66" t="s">
        <v>316</v>
      </c>
      <c r="C170" s="150">
        <f>IF('Indicator Data'!AM172="No data","x",IF('Indicator Data'!AM172&gt;C$195,0,IF('Indicator Data'!AM172&lt;C$194,10,(C$195-'Indicator Data'!AM172)/(C$195-C$194)*10)))</f>
        <v>4.5825000000000005</v>
      </c>
      <c r="D170" s="148">
        <f t="shared" si="14"/>
        <v>4.5825000000000005</v>
      </c>
      <c r="E170" s="150">
        <f>IF('Indicator Data'!AO172="No data","x",IF('Indicator Data'!AO172&gt;E$195,0,IF('Indicator Data'!AO172&lt;E$194,10,(E$195-'Indicator Data'!AO172)/(E$195-E$194)*10)))</f>
        <v>7.8000000000000007</v>
      </c>
      <c r="F170" s="150">
        <f>IF('Indicator Data'!AN172="No data","x",IF('Indicator Data'!AN172&gt;F$195,0,IF('Indicator Data'!AN172&lt;F$194,10,(F$195-'Indicator Data'!AN172)/(F$195-F$194)*10)))</f>
        <v>7.1520333290100098</v>
      </c>
      <c r="G170" s="148">
        <f t="shared" si="15"/>
        <v>7.4760166645050052</v>
      </c>
      <c r="H170" s="146">
        <f t="shared" si="16"/>
        <v>6.0292583322525033</v>
      </c>
      <c r="I170" s="150">
        <f>IF('Indicator Data'!AQ172="No data","x",IF('Indicator Data'!AQ172^2&gt;I$195,0,IF('Indicator Data'!AQ172^2&lt;I$194,10,(I$195-'Indicator Data'!AQ172^2)/(I$195-I$194)*10)))</f>
        <v>1.0508080838856055</v>
      </c>
      <c r="J170" s="150" t="str">
        <f>IF(OR('Indicator Data'!AP172=0,'Indicator Data'!AP172="No data"),"x",IF('Indicator Data'!AP172&gt;J$195,0,IF('Indicator Data'!AP172&lt;J$194,10,(J$195-'Indicator Data'!AP172)/(J$195-J$194)*10)))</f>
        <v>x</v>
      </c>
      <c r="K170" s="150">
        <f>IF('Indicator Data'!AR172="No data","x",IF('Indicator Data'!AR172&gt;K$195,0,IF('Indicator Data'!AR172&lt;K$194,10,(K$195-'Indicator Data'!AR172)/(K$195-K$194)*10)))</f>
        <v>9.3000000000000007</v>
      </c>
      <c r="L170" s="150">
        <f>IF('Indicator Data'!AS172="No data","x",IF('Indicator Data'!AS172&gt;L$195,0,IF('Indicator Data'!AS172&lt;L$194,10,(L$195-'Indicator Data'!AS172)/(L$195-L$194)*10)))</f>
        <v>6.1025641025641031</v>
      </c>
      <c r="M170" s="148">
        <f t="shared" si="17"/>
        <v>5.4844573954832363</v>
      </c>
      <c r="N170" s="150">
        <v>8.7919463248322138</v>
      </c>
      <c r="O170" s="150">
        <f>IF('Indicator Data'!AU172="No data","x",IF('Indicator Data'!AU172&gt;O$195,0,IF('Indicator Data'!AU172&lt;O$194,10,(O$195-'Indicator Data'!AU172)/(O$195-O$194)*10)))</f>
        <v>0.62222222222222157</v>
      </c>
      <c r="P170" s="150">
        <f>IF('Indicator Data'!AV172="No data","x",IF('Indicator Data'!AV172&gt;P$195,0,IF('Indicator Data'!AV172&lt;P$194,10,(P$195-'Indicator Data'!AV172)/(P$195-P$194)*10)))</f>
        <v>5.6599999999999993</v>
      </c>
      <c r="Q170" s="148">
        <f t="shared" si="18"/>
        <v>5.0247228490181453</v>
      </c>
      <c r="R170" s="150">
        <f>IF('Indicator Data'!W172="No data","x",IF('Indicator Data'!W172&gt;R$195,0,IF('Indicator Data'!W172&lt;R$194,10,(R$195-'Indicator Data'!W172)/(R$195-R$194)*10)))</f>
        <v>5.25</v>
      </c>
      <c r="S170" s="150">
        <f>IF('Indicator Data'!X172="No data","x",IF('Indicator Data'!X172&gt;S$195,10,IF('Indicator Data'!X172&lt;S$194,0,10-(S$195-'Indicator Data'!X172)/(S$195-S$194)*10)))</f>
        <v>1.5748289529163735</v>
      </c>
      <c r="T170" s="150">
        <f>IF('Indicator Data'!AA172="No data","x",IF('Indicator Data'!AA172&gt;T$195,0,IF('Indicator Data'!AA172&lt;T$194,10,(T$195-'Indicator Data'!AA172)/(T$195-T$194)*10)))</f>
        <v>9.7318305084745766</v>
      </c>
      <c r="U170" s="148">
        <f t="shared" si="19"/>
        <v>5.5188864871303167</v>
      </c>
      <c r="V170" s="146">
        <f t="shared" si="20"/>
        <v>5.3426889105438988</v>
      </c>
      <c r="W170" s="68"/>
    </row>
    <row r="171" spans="1:23" s="43" customFormat="1" x14ac:dyDescent="0.2">
      <c r="A171" s="65" t="s">
        <v>886</v>
      </c>
      <c r="B171" s="66" t="s">
        <v>318</v>
      </c>
      <c r="C171" s="150">
        <f>IF('Indicator Data'!AM173="No data","x",IF('Indicator Data'!AM173&gt;C$195,0,IF('Indicator Data'!AM173&lt;C$194,10,(C$195-'Indicator Data'!AM173)/(C$195-C$194)*10)))</f>
        <v>4.333333333333325</v>
      </c>
      <c r="D171" s="148">
        <f t="shared" si="14"/>
        <v>4.333333333333325</v>
      </c>
      <c r="E171" s="150">
        <f>IF('Indicator Data'!AO173="No data","x",IF('Indicator Data'!AO173&gt;E$195,0,IF('Indicator Data'!AO173&lt;E$194,10,(E$195-'Indicator Data'!AO173)/(E$195-E$194)*10)))</f>
        <v>6.7</v>
      </c>
      <c r="F171" s="150">
        <f>IF('Indicator Data'!AN173="No data","x",IF('Indicator Data'!AN173&gt;F$195,0,IF('Indicator Data'!AN173&lt;F$194,10,(F$195-'Indicator Data'!AN173)/(F$195-F$194)*10)))</f>
        <v>6.3443835973739624</v>
      </c>
      <c r="G171" s="148">
        <f t="shared" si="15"/>
        <v>6.5221917986869808</v>
      </c>
      <c r="H171" s="146">
        <f t="shared" si="16"/>
        <v>5.4277625660101529</v>
      </c>
      <c r="I171" s="150">
        <f>IF('Indicator Data'!AQ173="No data","x",IF('Indicator Data'!AQ173^2&gt;I$195,0,IF('Indicator Data'!AQ173^2&lt;I$194,10,(I$195-'Indicator Data'!AQ173^2)/(I$195-I$194)*10)))</f>
        <v>7.9748941918724174</v>
      </c>
      <c r="J171" s="150">
        <f>IF(OR('Indicator Data'!AP173=0,'Indicator Data'!AP173="No data"),"x",IF('Indicator Data'!AP173&gt;J$195,0,IF('Indicator Data'!AP173&lt;J$194,10,(J$195-'Indicator Data'!AP173)/(J$195-J$194)*10)))</f>
        <v>8.52</v>
      </c>
      <c r="K171" s="150">
        <f>IF('Indicator Data'!AR173="No data","x",IF('Indicator Data'!AR173&gt;K$195,0,IF('Indicator Data'!AR173&lt;K$194,10,(K$195-'Indicator Data'!AR173)/(K$195-K$194)*10)))</f>
        <v>9.3999999999999986</v>
      </c>
      <c r="L171" s="150">
        <f>IF('Indicator Data'!AS173="No data","x",IF('Indicator Data'!AS173&gt;L$195,0,IF('Indicator Data'!AS173&lt;L$194,10,(L$195-'Indicator Data'!AS173)/(L$195-L$194)*10)))</f>
        <v>7.333333333333333</v>
      </c>
      <c r="M171" s="148">
        <f t="shared" si="17"/>
        <v>8.3070568813014383</v>
      </c>
      <c r="N171" s="150">
        <v>9.4237664496644289</v>
      </c>
      <c r="O171" s="150">
        <f>IF('Indicator Data'!AU173="No data","x",IF('Indicator Data'!AU173&gt;O$195,0,IF('Indicator Data'!AU173&lt;O$194,10,(O$195-'Indicator Data'!AU173)/(O$195-O$194)*10)))</f>
        <v>9.7555555555555546</v>
      </c>
      <c r="P171" s="150">
        <f>IF('Indicator Data'!AV173="No data","x",IF('Indicator Data'!AV173&gt;P$195,0,IF('Indicator Data'!AV173&lt;P$194,10,(P$195-'Indicator Data'!AV173)/(P$195-P$194)*10)))</f>
        <v>9.36</v>
      </c>
      <c r="Q171" s="148">
        <f t="shared" si="18"/>
        <v>9.5131073350733271</v>
      </c>
      <c r="R171" s="150">
        <f>IF('Indicator Data'!W173="No data","x",IF('Indicator Data'!W173&gt;R$195,0,IF('Indicator Data'!W173&lt;R$194,10,(R$195-'Indicator Data'!W173)/(R$195-R$194)*10)))</f>
        <v>9.9749999999999996</v>
      </c>
      <c r="S171" s="150">
        <f>IF('Indicator Data'!X173="No data","x",IF('Indicator Data'!X173&gt;S$195,10,IF('Indicator Data'!X173&lt;S$194,0,10-(S$195-'Indicator Data'!X173)/(S$195-S$194)*10)))</f>
        <v>6.239274771609276</v>
      </c>
      <c r="T171" s="150">
        <f>IF('Indicator Data'!AA173="No data","x",IF('Indicator Data'!AA173&gt;T$195,0,IF('Indicator Data'!AA173&lt;T$194,10,(T$195-'Indicator Data'!AA173)/(T$195-T$194)*10)))</f>
        <v>9.8010847457627133</v>
      </c>
      <c r="U171" s="148">
        <f t="shared" si="19"/>
        <v>8.6717865057906636</v>
      </c>
      <c r="V171" s="146">
        <f t="shared" si="20"/>
        <v>8.830650240721809</v>
      </c>
      <c r="W171" s="68"/>
    </row>
    <row r="172" spans="1:23" s="43" customFormat="1" x14ac:dyDescent="0.2">
      <c r="A172" s="65" t="s">
        <v>320</v>
      </c>
      <c r="B172" s="66" t="s">
        <v>319</v>
      </c>
      <c r="C172" s="150">
        <f>IF('Indicator Data'!AM174="No data","x",IF('Indicator Data'!AM174&gt;C$195,0,IF('Indicator Data'!AM174&lt;C$194,10,(C$195-'Indicator Data'!AM174)/(C$195-C$194)*10)))</f>
        <v>3.4575</v>
      </c>
      <c r="D172" s="148">
        <f t="shared" si="14"/>
        <v>3.4575</v>
      </c>
      <c r="E172" s="150">
        <f>IF('Indicator Data'!AO174="No data","x",IF('Indicator Data'!AO174&gt;E$195,0,IF('Indicator Data'!AO174&lt;E$194,10,(E$195-'Indicator Data'!AO174)/(E$195-E$194)*10)))</f>
        <v>6.5</v>
      </c>
      <c r="F172" s="150">
        <f>IF('Indicator Data'!AN174="No data","x",IF('Indicator Data'!AN174&gt;F$195,0,IF('Indicator Data'!AN174&lt;F$194,10,(F$195-'Indicator Data'!AN174)/(F$195-F$194)*10)))</f>
        <v>4.5747110843658447</v>
      </c>
      <c r="G172" s="148">
        <f t="shared" si="15"/>
        <v>5.5373555421829224</v>
      </c>
      <c r="H172" s="146">
        <f t="shared" si="16"/>
        <v>4.497427771091461</v>
      </c>
      <c r="I172" s="150">
        <f>IF('Indicator Data'!AQ174="No data","x",IF('Indicator Data'!AQ174^2&gt;I$195,0,IF('Indicator Data'!AQ174^2&lt;I$194,10,(I$195-'Indicator Data'!AQ174^2)/(I$195-I$194)*10)))</f>
        <v>5.1777863753713174</v>
      </c>
      <c r="J172" s="150">
        <f>IF(OR('Indicator Data'!AP174=0,'Indicator Data'!AP174="No data"),"x",IF('Indicator Data'!AP174&gt;J$195,0,IF('Indicator Data'!AP174&lt;J$194,10,(J$195-'Indicator Data'!AP174)/(J$195-J$194)*10)))</f>
        <v>1.2299999999999998</v>
      </c>
      <c r="K172" s="150">
        <f>IF('Indicator Data'!AR174="No data","x",IF('Indicator Data'!AR174&gt;K$195,0,IF('Indicator Data'!AR174&lt;K$194,10,(K$195-'Indicator Data'!AR174)/(K$195-K$194)*10)))</f>
        <v>8.4</v>
      </c>
      <c r="L172" s="150">
        <f>IF('Indicator Data'!AS174="No data","x",IF('Indicator Data'!AS174&gt;L$195,0,IF('Indicator Data'!AS174&lt;L$194,10,(L$195-'Indicator Data'!AS174)/(L$195-L$194)*10)))</f>
        <v>5.2820512820512819</v>
      </c>
      <c r="M172" s="148">
        <f t="shared" si="17"/>
        <v>5.0224594143556498</v>
      </c>
      <c r="N172" s="150">
        <v>7.7181208053691277</v>
      </c>
      <c r="O172" s="150">
        <f>IF('Indicator Data'!AU174="No data","x",IF('Indicator Data'!AU174&gt;O$195,0,IF('Indicator Data'!AU174&lt;O$194,10,(O$195-'Indicator Data'!AU174)/(O$195-O$194)*10)))</f>
        <v>0.73333333333333262</v>
      </c>
      <c r="P172" s="150">
        <f>IF('Indicator Data'!AV174="No data","x",IF('Indicator Data'!AV174&gt;P$195,0,IF('Indicator Data'!AV174&lt;P$194,10,(P$195-'Indicator Data'!AV174)/(P$195-P$194)*10)))</f>
        <v>0.84000000000000064</v>
      </c>
      <c r="Q172" s="148">
        <f t="shared" si="18"/>
        <v>3.097151379567487</v>
      </c>
      <c r="R172" s="150" t="str">
        <f>IF('Indicator Data'!W174="No data","x",IF('Indicator Data'!W174&gt;R$195,0,IF('Indicator Data'!W174&lt;R$194,10,(R$195-'Indicator Data'!W174)/(R$195-R$194)*10)))</f>
        <v>x</v>
      </c>
      <c r="S172" s="150">
        <f>IF('Indicator Data'!X174="No data","x",IF('Indicator Data'!X174&gt;S$195,10,IF('Indicator Data'!X174&lt;S$194,0,10-(S$195-'Indicator Data'!X174)/(S$195-S$194)*10)))</f>
        <v>4.3987300070274058</v>
      </c>
      <c r="T172" s="150">
        <f>IF('Indicator Data'!AA174="No data","x",IF('Indicator Data'!AA174&gt;T$195,0,IF('Indicator Data'!AA174&lt;T$194,10,(T$195-'Indicator Data'!AA174)/(T$195-T$194)*10)))</f>
        <v>8.8628474915254234</v>
      </c>
      <c r="U172" s="148">
        <f t="shared" si="19"/>
        <v>6.6307887492764142</v>
      </c>
      <c r="V172" s="146">
        <f t="shared" si="20"/>
        <v>4.9167998477331833</v>
      </c>
      <c r="W172" s="68"/>
    </row>
    <row r="173" spans="1:23" s="43" customFormat="1" x14ac:dyDescent="0.2">
      <c r="A173" s="65" t="s">
        <v>374</v>
      </c>
      <c r="B173" s="66" t="s">
        <v>91</v>
      </c>
      <c r="C173" s="150">
        <f>IF('Indicator Data'!AM175="No data","x",IF('Indicator Data'!AM175&gt;C$195,0,IF('Indicator Data'!AM175&lt;C$194,10,(C$195-'Indicator Data'!AM175)/(C$195-C$194)*10)))</f>
        <v>6.2924999999999995</v>
      </c>
      <c r="D173" s="148">
        <f t="shared" si="14"/>
        <v>6.2924999999999995</v>
      </c>
      <c r="E173" s="150">
        <f>IF('Indicator Data'!AO175="No data","x",IF('Indicator Data'!AO175&gt;E$195,0,IF('Indicator Data'!AO175&lt;E$194,10,(E$195-'Indicator Data'!AO175)/(E$195-E$194)*10)))</f>
        <v>7</v>
      </c>
      <c r="F173" s="150">
        <f>IF('Indicator Data'!AN175="No data","x",IF('Indicator Data'!AN175&gt;F$195,0,IF('Indicator Data'!AN175&lt;F$194,10,(F$195-'Indicator Data'!AN175)/(F$195-F$194)*10)))</f>
        <v>7.5173475742340088</v>
      </c>
      <c r="G173" s="148">
        <f t="shared" si="15"/>
        <v>7.2586737871170044</v>
      </c>
      <c r="H173" s="146">
        <f t="shared" si="16"/>
        <v>6.7755868935585024</v>
      </c>
      <c r="I173" s="150">
        <f>IF('Indicator Data'!AQ175="No data","x",IF('Indicator Data'!AQ175^2&gt;I$195,0,IF('Indicator Data'!AQ175^2&lt;I$194,10,(I$195-'Indicator Data'!AQ175^2)/(I$195-I$194)*10)))</f>
        <v>10</v>
      </c>
      <c r="J173" s="150">
        <f>IF(OR('Indicator Data'!AP175=0,'Indicator Data'!AP175="No data"),"x",IF('Indicator Data'!AP175&gt;J$195,0,IF('Indicator Data'!AP175&lt;J$194,10,(J$195-'Indicator Data'!AP175)/(J$195-J$194)*10)))</f>
        <v>6.2</v>
      </c>
      <c r="K173" s="150" t="str">
        <f>IF('Indicator Data'!AR175="No data","x",IF('Indicator Data'!AR175&gt;K$195,0,IF('Indicator Data'!AR175&lt;K$194,10,(K$195-'Indicator Data'!AR175)/(K$195-K$194)*10)))</f>
        <v>x</v>
      </c>
      <c r="L173" s="150" t="str">
        <f>IF('Indicator Data'!AS175="No data","x",IF('Indicator Data'!AS175&gt;L$195,0,IF('Indicator Data'!AS175&lt;L$194,10,(L$195-'Indicator Data'!AS175)/(L$195-L$194)*10)))</f>
        <v>x</v>
      </c>
      <c r="M173" s="148">
        <f t="shared" si="17"/>
        <v>8.1</v>
      </c>
      <c r="N173" s="150" t="s">
        <v>893</v>
      </c>
      <c r="O173" s="150">
        <f>IF('Indicator Data'!AU175="No data","x",IF('Indicator Data'!AU175&gt;O$195,0,IF('Indicator Data'!AU175&lt;O$194,10,(O$195-'Indicator Data'!AU175)/(O$195-O$194)*10)))</f>
        <v>6.7888888888888888</v>
      </c>
      <c r="P173" s="150">
        <f>IF('Indicator Data'!AV175="No data","x",IF('Indicator Data'!AV175&gt;P$195,0,IF('Indicator Data'!AV175&lt;P$194,10,(P$195-'Indicator Data'!AV175)/(P$195-P$194)*10)))</f>
        <v>5.8999999999999995</v>
      </c>
      <c r="Q173" s="148">
        <f t="shared" si="18"/>
        <v>6.3444444444444441</v>
      </c>
      <c r="R173" s="150" t="str">
        <f>IF('Indicator Data'!W175="No data","x",IF('Indicator Data'!W175&gt;R$195,0,IF('Indicator Data'!W175&lt;R$194,10,(R$195-'Indicator Data'!W175)/(R$195-R$194)*10)))</f>
        <v>x</v>
      </c>
      <c r="S173" s="150">
        <f>IF('Indicator Data'!X175="No data","x",IF('Indicator Data'!X175&gt;S$195,10,IF('Indicator Data'!X175&lt;S$194,0,10-(S$195-'Indicator Data'!X175)/(S$195-S$194)*10)))</f>
        <v>4.3768334504567816</v>
      </c>
      <c r="T173" s="150">
        <f>IF('Indicator Data'!AA175="No data","x",IF('Indicator Data'!AA175&gt;T$195,0,IF('Indicator Data'!AA175&lt;T$194,10,(T$195-'Indicator Data'!AA175)/(T$195-T$194)*10)))</f>
        <v>9.8996271186440676</v>
      </c>
      <c r="U173" s="148">
        <f t="shared" si="19"/>
        <v>7.1382302845504242</v>
      </c>
      <c r="V173" s="146">
        <f t="shared" si="20"/>
        <v>7.194224909664956</v>
      </c>
      <c r="W173" s="68"/>
    </row>
    <row r="174" spans="1:23" s="43" customFormat="1" x14ac:dyDescent="0.2">
      <c r="A174" s="65" t="s">
        <v>322</v>
      </c>
      <c r="B174" s="66" t="s">
        <v>321</v>
      </c>
      <c r="C174" s="150">
        <f>IF('Indicator Data'!AM176="No data","x",IF('Indicator Data'!AM176&gt;C$195,0,IF('Indicator Data'!AM176&lt;C$194,10,(C$195-'Indicator Data'!AM176)/(C$195-C$194)*10)))</f>
        <v>5.8325000000000005</v>
      </c>
      <c r="D174" s="148">
        <f t="shared" si="14"/>
        <v>5.8325000000000005</v>
      </c>
      <c r="E174" s="150">
        <f>IF('Indicator Data'!AO176="No data","x",IF('Indicator Data'!AO176&gt;E$195,0,IF('Indicator Data'!AO176&lt;E$194,10,(E$195-'Indicator Data'!AO176)/(E$195-E$194)*10)))</f>
        <v>7.1</v>
      </c>
      <c r="F174" s="150">
        <f>IF('Indicator Data'!AN176="No data","x",IF('Indicator Data'!AN176&gt;F$195,0,IF('Indicator Data'!AN176&lt;F$194,10,(F$195-'Indicator Data'!AN176)/(F$195-F$194)*10)))</f>
        <v>7.7418520450592041</v>
      </c>
      <c r="G174" s="148">
        <f t="shared" si="15"/>
        <v>7.4209260225296019</v>
      </c>
      <c r="H174" s="146">
        <f t="shared" si="16"/>
        <v>6.6267130112648012</v>
      </c>
      <c r="I174" s="150">
        <f>IF('Indicator Data'!AQ176="No data","x",IF('Indicator Data'!AQ176^2&gt;I$195,0,IF('Indicator Data'!AQ176^2&lt;I$194,10,(I$195-'Indicator Data'!AQ176^2)/(I$195-I$194)*10)))</f>
        <v>10</v>
      </c>
      <c r="J174" s="150">
        <f>IF(OR('Indicator Data'!AP176=0,'Indicator Data'!AP176="No data"),"x",IF('Indicator Data'!AP176&gt;J$195,0,IF('Indicator Data'!AP176&lt;J$194,10,(J$195-'Indicator Data'!AP176)/(J$195-J$194)*10)))</f>
        <v>7.21</v>
      </c>
      <c r="K174" s="150">
        <f>IF('Indicator Data'!AR176="No data","x",IF('Indicator Data'!AR176&gt;K$195,0,IF('Indicator Data'!AR176&lt;K$194,10,(K$195-'Indicator Data'!AR176)/(K$195-K$194)*10)))</f>
        <v>9.9</v>
      </c>
      <c r="L174" s="150">
        <f>IF('Indicator Data'!AS176="No data","x",IF('Indicator Data'!AS176&gt;L$195,0,IF('Indicator Data'!AS176&lt;L$194,10,(L$195-'Indicator Data'!AS176)/(L$195-L$194)*10)))</f>
        <v>8.0512820512820511</v>
      </c>
      <c r="M174" s="148">
        <f t="shared" si="17"/>
        <v>8.7903205128205126</v>
      </c>
      <c r="N174" s="150">
        <v>8.6577181208053684</v>
      </c>
      <c r="O174" s="150">
        <f>IF('Indicator Data'!AU176="No data","x",IF('Indicator Data'!AU176&gt;O$195,0,IF('Indicator Data'!AU176&lt;O$194,10,(O$195-'Indicator Data'!AU176)/(O$195-O$194)*10)))</f>
        <v>9.8555555555555561</v>
      </c>
      <c r="P174" s="150">
        <f>IF('Indicator Data'!AV176="No data","x",IF('Indicator Data'!AV176&gt;P$195,0,IF('Indicator Data'!AV176&lt;P$194,10,(P$195-'Indicator Data'!AV176)/(P$195-P$194)*10)))</f>
        <v>8</v>
      </c>
      <c r="Q174" s="148">
        <f t="shared" si="18"/>
        <v>8.8377578921203082</v>
      </c>
      <c r="R174" s="150">
        <f>IF('Indicator Data'!W176="No data","x",IF('Indicator Data'!W176&gt;R$195,0,IF('Indicator Data'!W176&lt;R$194,10,(R$195-'Indicator Data'!W176)/(R$195-R$194)*10)))</f>
        <v>9.875</v>
      </c>
      <c r="S174" s="150">
        <f>IF('Indicator Data'!X176="No data","x",IF('Indicator Data'!X176&gt;S$195,10,IF('Indicator Data'!X176&lt;S$194,0,10-(S$195-'Indicator Data'!X176)/(S$195-S$194)*10)))</f>
        <v>9.1998116654954298</v>
      </c>
      <c r="T174" s="150">
        <f>IF('Indicator Data'!AA176="No data","x",IF('Indicator Data'!AA176&gt;T$195,0,IF('Indicator Data'!AA176&lt;T$194,10,(T$195-'Indicator Data'!AA176)/(T$195-T$194)*10)))</f>
        <v>9.9163050847457619</v>
      </c>
      <c r="U174" s="148">
        <f t="shared" si="19"/>
        <v>9.6637055834137318</v>
      </c>
      <c r="V174" s="146">
        <f t="shared" si="20"/>
        <v>9.0972613294515181</v>
      </c>
      <c r="W174" s="68"/>
    </row>
    <row r="175" spans="1:23" s="43" customFormat="1" x14ac:dyDescent="0.2">
      <c r="A175" s="65" t="s">
        <v>324</v>
      </c>
      <c r="B175" s="66" t="s">
        <v>323</v>
      </c>
      <c r="C175" s="150">
        <f>IF('Indicator Data'!AM177="No data","x",IF('Indicator Data'!AM177&gt;C$195,0,IF('Indicator Data'!AM177&lt;C$194,10,(C$195-'Indicator Data'!AM177)/(C$195-C$194)*10)))</f>
        <v>5.833333333333325</v>
      </c>
      <c r="D175" s="148">
        <f t="shared" si="14"/>
        <v>5.833333333333325</v>
      </c>
      <c r="E175" s="150" t="str">
        <f>IF('Indicator Data'!AO177="No data","x",IF('Indicator Data'!AO177&gt;E$195,0,IF('Indicator Data'!AO177&lt;E$194,10,(E$195-'Indicator Data'!AO177)/(E$195-E$194)*10)))</f>
        <v>x</v>
      </c>
      <c r="F175" s="150">
        <f>IF('Indicator Data'!AN177="No data","x",IF('Indicator Data'!AN177&gt;F$195,0,IF('Indicator Data'!AN177&lt;F$194,10,(F$195-'Indicator Data'!AN177)/(F$195-F$194)*10)))</f>
        <v>5.4019127190113068</v>
      </c>
      <c r="G175" s="148">
        <f t="shared" si="15"/>
        <v>5.4019127190113068</v>
      </c>
      <c r="H175" s="146">
        <f t="shared" si="16"/>
        <v>5.6176230261723159</v>
      </c>
      <c r="I175" s="150">
        <f>IF('Indicator Data'!AQ177="No data","x",IF('Indicator Data'!AQ177^2&gt;I$195,0,IF('Indicator Data'!AQ177^2&lt;I$194,10,(I$195-'Indicator Data'!AQ177^2)/(I$195-I$194)*10)))</f>
        <v>0.42837912939560607</v>
      </c>
      <c r="J175" s="150" t="str">
        <f>IF(OR('Indicator Data'!AP177=0,'Indicator Data'!AP177="No data"),"x",IF('Indicator Data'!AP177&gt;J$195,0,IF('Indicator Data'!AP177&lt;J$194,10,(J$195-'Indicator Data'!AP177)/(J$195-J$194)*10)))</f>
        <v>x</v>
      </c>
      <c r="K175" s="150" t="str">
        <f>IF('Indicator Data'!AR177="No data","x",IF('Indicator Data'!AR177&gt;K$195,0,IF('Indicator Data'!AR177&lt;K$194,10,(K$195-'Indicator Data'!AR177)/(K$195-K$194)*10)))</f>
        <v>x</v>
      </c>
      <c r="L175" s="150" t="str">
        <f>IF('Indicator Data'!AS177="No data","x",IF('Indicator Data'!AS177&gt;L$195,0,IF('Indicator Data'!AS177&lt;L$194,10,(L$195-'Indicator Data'!AS177)/(L$195-L$194)*10)))</f>
        <v>x</v>
      </c>
      <c r="M175" s="148">
        <f t="shared" si="17"/>
        <v>0.42837912939560607</v>
      </c>
      <c r="N175" s="150">
        <v>3.9597313677852348</v>
      </c>
      <c r="O175" s="150">
        <f>IF('Indicator Data'!AU177="No data","x",IF('Indicator Data'!AU177&gt;O$195,0,IF('Indicator Data'!AU177&lt;O$194,10,(O$195-'Indicator Data'!AU177)/(O$195-O$194)*10)))</f>
        <v>0.9666666666666669</v>
      </c>
      <c r="P175" s="150">
        <f>IF('Indicator Data'!AV177="No data","x",IF('Indicator Data'!AV177&gt;P$195,0,IF('Indicator Data'!AV177&lt;P$194,10,(P$195-'Indicator Data'!AV177)/(P$195-P$194)*10)))</f>
        <v>0.14000000000000057</v>
      </c>
      <c r="Q175" s="148">
        <f t="shared" si="18"/>
        <v>1.6887993448173007</v>
      </c>
      <c r="R175" s="150">
        <f>IF('Indicator Data'!W177="No data","x",IF('Indicator Data'!W177&gt;R$195,0,IF('Indicator Data'!W177&lt;R$194,10,(R$195-'Indicator Data'!W177)/(R$195-R$194)*10)))</f>
        <v>8.6</v>
      </c>
      <c r="S175" s="150">
        <f>IF('Indicator Data'!X177="No data","x",IF('Indicator Data'!X177&gt;S$195,10,IF('Indicator Data'!X177&lt;S$194,0,10-(S$195-'Indicator Data'!X177)/(S$195-S$194)*10)))</f>
        <v>4.1997582572030918</v>
      </c>
      <c r="T175" s="150">
        <f>IF('Indicator Data'!AA177="No data","x",IF('Indicator Data'!AA177&gt;T$195,0,IF('Indicator Data'!AA177&lt;T$194,10,(T$195-'Indicator Data'!AA177)/(T$195-T$194)*10)))</f>
        <v>9.25464406779661</v>
      </c>
      <c r="U175" s="148">
        <f t="shared" si="19"/>
        <v>7.3514674416665668</v>
      </c>
      <c r="V175" s="146">
        <f t="shared" si="20"/>
        <v>3.1562153052931579</v>
      </c>
      <c r="W175" s="68"/>
    </row>
    <row r="176" spans="1:23" s="43" customFormat="1" x14ac:dyDescent="0.2">
      <c r="A176" s="65" t="s">
        <v>326</v>
      </c>
      <c r="B176" s="66" t="s">
        <v>325</v>
      </c>
      <c r="C176" s="150">
        <f>IF('Indicator Data'!AM178="No data","x",IF('Indicator Data'!AM178&gt;C$195,0,IF('Indicator Data'!AM178&lt;C$194,10,(C$195-'Indicator Data'!AM178)/(C$195-C$194)*10)))</f>
        <v>4.416666666666675</v>
      </c>
      <c r="D176" s="148">
        <f t="shared" si="14"/>
        <v>4.416666666666675</v>
      </c>
      <c r="E176" s="150">
        <f>IF('Indicator Data'!AO178="No data","x",IF('Indicator Data'!AO178&gt;E$195,0,IF('Indicator Data'!AO178&lt;E$194,10,(E$195-'Indicator Data'!AO178)/(E$195-E$194)*10)))</f>
        <v>6.2</v>
      </c>
      <c r="F176" s="150">
        <f>IF('Indicator Data'!AN178="No data","x",IF('Indicator Data'!AN178&gt;F$195,0,IF('Indicator Data'!AN178&lt;F$194,10,(F$195-'Indicator Data'!AN178)/(F$195-F$194)*10)))</f>
        <v>4.3022588491439819</v>
      </c>
      <c r="G176" s="148">
        <f t="shared" si="15"/>
        <v>5.2511294245719906</v>
      </c>
      <c r="H176" s="146">
        <f t="shared" si="16"/>
        <v>4.8338980456193328</v>
      </c>
      <c r="I176" s="150" t="str">
        <f>IF('Indicator Data'!AQ178="No data","x",IF('Indicator Data'!AQ178^2&gt;I$195,0,IF('Indicator Data'!AQ178^2&lt;I$194,10,(I$195-'Indicator Data'!AQ178^2)/(I$195-I$194)*10)))</f>
        <v>x</v>
      </c>
      <c r="J176" s="150">
        <f>IF(OR('Indicator Data'!AP178=0,'Indicator Data'!AP178="No data"),"x",IF('Indicator Data'!AP178&gt;J$195,0,IF('Indicator Data'!AP178&lt;J$194,10,(J$195-'Indicator Data'!AP178)/(J$195-J$194)*10)))</f>
        <v>0.1</v>
      </c>
      <c r="K176" s="150">
        <f>IF('Indicator Data'!AR178="No data","x",IF('Indicator Data'!AR178&gt;K$195,0,IF('Indicator Data'!AR178&lt;K$194,10,(K$195-'Indicator Data'!AR178)/(K$195-K$194)*10)))</f>
        <v>4.6000000000000005</v>
      </c>
      <c r="L176" s="150">
        <f>IF('Indicator Data'!AS178="No data","x",IF('Indicator Data'!AS178&gt;L$195,0,IF('Indicator Data'!AS178&lt;L$194,10,(L$195-'Indicator Data'!AS178)/(L$195-L$194)*10)))</f>
        <v>5.5384615384615383</v>
      </c>
      <c r="M176" s="148">
        <f t="shared" si="17"/>
        <v>3.4128205128205131</v>
      </c>
      <c r="N176" s="150">
        <v>0</v>
      </c>
      <c r="O176" s="150">
        <f>IF('Indicator Data'!AU178="No data","x",IF('Indicator Data'!AU178&gt;O$195,0,IF('Indicator Data'!AU178&lt;O$194,10,(O$195-'Indicator Data'!AU178)/(O$195-O$194)*10)))</f>
        <v>0.87777777777777843</v>
      </c>
      <c r="P176" s="150">
        <f>IF('Indicator Data'!AV178="No data","x",IF('Indicator Data'!AV178&gt;P$195,0,IF('Indicator Data'!AV178&lt;P$194,10,(P$195-'Indicator Data'!AV178)/(P$195-P$194)*10)))</f>
        <v>1.2800000000000011</v>
      </c>
      <c r="Q176" s="148">
        <f t="shared" si="18"/>
        <v>0.71925925925925982</v>
      </c>
      <c r="R176" s="150">
        <f>IF('Indicator Data'!W178="No data","x",IF('Indicator Data'!W178&gt;R$195,0,IF('Indicator Data'!W178&lt;R$194,10,(R$195-'Indicator Data'!W178)/(R$195-R$194)*10)))</f>
        <v>7.05</v>
      </c>
      <c r="S176" s="150">
        <f>IF('Indicator Data'!X178="No data","x",IF('Indicator Data'!X178&gt;S$195,10,IF('Indicator Data'!X178&lt;S$194,0,10-(S$195-'Indicator Data'!X178)/(S$195-S$194)*10)))</f>
        <v>1.998160365425159</v>
      </c>
      <c r="T176" s="150">
        <f>IF('Indicator Data'!AA178="No data","x",IF('Indicator Data'!AA178&gt;T$195,0,IF('Indicator Data'!AA178&lt;T$194,10,(T$195-'Indicator Data'!AA178)/(T$195-T$194)*10)))</f>
        <v>5.2551526101694908</v>
      </c>
      <c r="U176" s="148">
        <f t="shared" si="19"/>
        <v>4.7677709918648832</v>
      </c>
      <c r="V176" s="146">
        <f t="shared" si="20"/>
        <v>2.9666169213148854</v>
      </c>
      <c r="W176" s="68"/>
    </row>
    <row r="177" spans="1:23" s="43" customFormat="1" x14ac:dyDescent="0.2">
      <c r="A177" s="65" t="s">
        <v>328</v>
      </c>
      <c r="B177" s="66" t="s">
        <v>327</v>
      </c>
      <c r="C177" s="150">
        <f>IF('Indicator Data'!AM179="No data","x",IF('Indicator Data'!AM179&gt;C$195,0,IF('Indicator Data'!AM179&lt;C$194,10,(C$195-'Indicator Data'!AM179)/(C$195-C$194)*10)))</f>
        <v>6.416666666666675</v>
      </c>
      <c r="D177" s="148">
        <f t="shared" si="14"/>
        <v>6.416666666666675</v>
      </c>
      <c r="E177" s="150">
        <f>IF('Indicator Data'!AO179="No data","x",IF('Indicator Data'!AO179&gt;E$195,0,IF('Indicator Data'!AO179&lt;E$194,10,(E$195-'Indicator Data'!AO179)/(E$195-E$194)*10)))</f>
        <v>5.8999999999999995</v>
      </c>
      <c r="F177" s="150">
        <f>IF('Indicator Data'!AN179="No data","x",IF('Indicator Data'!AN179&gt;F$195,0,IF('Indicator Data'!AN179&lt;F$194,10,(F$195-'Indicator Data'!AN179)/(F$195-F$194)*10)))</f>
        <v>5.0004274259554222</v>
      </c>
      <c r="G177" s="148">
        <f t="shared" si="15"/>
        <v>5.4502137129777104</v>
      </c>
      <c r="H177" s="146">
        <f t="shared" si="16"/>
        <v>5.9334401898221927</v>
      </c>
      <c r="I177" s="150">
        <f>IF('Indicator Data'!AQ179="No data","x",IF('Indicator Data'!AQ179^2&gt;I$195,0,IF('Indicator Data'!AQ179^2&lt;I$194,10,(I$195-'Indicator Data'!AQ179^2)/(I$195-I$194)*10)))</f>
        <v>10</v>
      </c>
      <c r="J177" s="150">
        <f>IF(OR('Indicator Data'!AP179=0,'Indicator Data'!AP179="No data"),"x",IF('Indicator Data'!AP179&gt;J$195,0,IF('Indicator Data'!AP179&lt;J$194,10,(J$195-'Indicator Data'!AP179)/(J$195-J$194)*10)))</f>
        <v>0.05</v>
      </c>
      <c r="K177" s="150">
        <f>IF('Indicator Data'!AR179="No data","x",IF('Indicator Data'!AR179&gt;K$195,0,IF('Indicator Data'!AR179&lt;K$194,10,(K$195-'Indicator Data'!AR179)/(K$195-K$194)*10)))</f>
        <v>7</v>
      </c>
      <c r="L177" s="150">
        <f>IF('Indicator Data'!AS179="No data","x",IF('Indicator Data'!AS179&gt;L$195,0,IF('Indicator Data'!AS179&lt;L$194,10,(L$195-'Indicator Data'!AS179)/(L$195-L$194)*10)))</f>
        <v>5.6923076923076916</v>
      </c>
      <c r="M177" s="148">
        <f t="shared" si="17"/>
        <v>5.6855769230769226</v>
      </c>
      <c r="N177" s="150">
        <v>9.270572432642858</v>
      </c>
      <c r="O177" s="150">
        <f>IF('Indicator Data'!AU179="No data","x",IF('Indicator Data'!AU179&gt;O$195,0,IF('Indicator Data'!AU179&lt;O$194,10,(O$195-'Indicator Data'!AU179)/(O$195-O$194)*10)))</f>
        <v>1.066666666666666</v>
      </c>
      <c r="P177" s="150">
        <f>IF('Indicator Data'!AV179="No data","x",IF('Indicator Data'!AV179&gt;P$195,0,IF('Indicator Data'!AV179&lt;P$194,10,(P$195-'Indicator Data'!AV179)/(P$195-P$194)*10)))</f>
        <v>0.64000000000000057</v>
      </c>
      <c r="Q177" s="148">
        <f t="shared" si="18"/>
        <v>3.6590796997698418</v>
      </c>
      <c r="R177" s="150">
        <f>IF('Indicator Data'!W179="No data","x",IF('Indicator Data'!W179&gt;R$195,0,IF('Indicator Data'!W179&lt;R$194,10,(R$195-'Indicator Data'!W179)/(R$195-R$194)*10)))</f>
        <v>6.9500000000000011</v>
      </c>
      <c r="S177" s="150">
        <f>IF('Indicator Data'!X179="No data","x",IF('Indicator Data'!X179&gt;S$195,10,IF('Indicator Data'!X179&lt;S$194,0,10-(S$195-'Indicator Data'!X179)/(S$195-S$194)*10)))</f>
        <v>1.2279037245256514</v>
      </c>
      <c r="T177" s="150">
        <f>IF('Indicator Data'!AA179="No data","x",IF('Indicator Data'!AA179&gt;T$195,0,IF('Indicator Data'!AA179&lt;T$194,10,(T$195-'Indicator Data'!AA179)/(T$195-T$194)*10)))</f>
        <v>7.8427117966101694</v>
      </c>
      <c r="U177" s="148">
        <f t="shared" si="19"/>
        <v>5.3402051737119409</v>
      </c>
      <c r="V177" s="146">
        <f t="shared" si="20"/>
        <v>4.8949539321862359</v>
      </c>
      <c r="W177" s="68"/>
    </row>
    <row r="178" spans="1:23" s="43" customFormat="1" x14ac:dyDescent="0.2">
      <c r="A178" s="65" t="s">
        <v>330</v>
      </c>
      <c r="B178" s="66" t="s">
        <v>329</v>
      </c>
      <c r="C178" s="150">
        <f>IF('Indicator Data'!AM180="No data","x",IF('Indicator Data'!AM180&gt;C$195,0,IF('Indicator Data'!AM180&lt;C$194,10,(C$195-'Indicator Data'!AM180)/(C$195-C$194)*10)))</f>
        <v>2.75</v>
      </c>
      <c r="D178" s="148">
        <f t="shared" si="14"/>
        <v>2.75</v>
      </c>
      <c r="E178" s="150">
        <f>IF('Indicator Data'!AO180="No data","x",IF('Indicator Data'!AO180&gt;E$195,0,IF('Indicator Data'!AO180&lt;E$194,10,(E$195-'Indicator Data'!AO180)/(E$195-E$194)*10)))</f>
        <v>5</v>
      </c>
      <c r="F178" s="150">
        <f>IF('Indicator Data'!AN180="No data","x",IF('Indicator Data'!AN180&gt;F$195,0,IF('Indicator Data'!AN180&lt;F$194,10,(F$195-'Indicator Data'!AN180)/(F$195-F$194)*10)))</f>
        <v>4.2653121948242187</v>
      </c>
      <c r="G178" s="148">
        <f t="shared" si="15"/>
        <v>4.6326560974121094</v>
      </c>
      <c r="H178" s="146">
        <f t="shared" si="16"/>
        <v>3.6913280487060547</v>
      </c>
      <c r="I178" s="150">
        <f>IF('Indicator Data'!AQ180="No data","x",IF('Indicator Data'!AQ180^2&gt;I$195,0,IF('Indicator Data'!AQ180^2&lt;I$194,10,(I$195-'Indicator Data'!AQ180^2)/(I$195-I$194)*10)))</f>
        <v>4.8681503422171417</v>
      </c>
      <c r="J178" s="150" t="str">
        <f>IF(OR('Indicator Data'!AP180=0,'Indicator Data'!AP180="No data"),"x",IF('Indicator Data'!AP180&gt;J$195,0,IF('Indicator Data'!AP180&lt;J$194,10,(J$195-'Indicator Data'!AP180)/(J$195-J$194)*10)))</f>
        <v>x</v>
      </c>
      <c r="K178" s="150">
        <f>IF('Indicator Data'!AR180="No data","x",IF('Indicator Data'!AR180&gt;K$195,0,IF('Indicator Data'!AR180&lt;K$194,10,(K$195-'Indicator Data'!AR180)/(K$195-K$194)*10)))</f>
        <v>7.4</v>
      </c>
      <c r="L178" s="150">
        <f>IF('Indicator Data'!AS180="No data","x",IF('Indicator Data'!AS180&gt;L$195,0,IF('Indicator Data'!AS180&lt;L$194,10,(L$195-'Indicator Data'!AS180)/(L$195-L$194)*10)))</f>
        <v>5.3846153846153841</v>
      </c>
      <c r="M178" s="148">
        <f t="shared" si="17"/>
        <v>5.8842552422775087</v>
      </c>
      <c r="N178" s="150">
        <v>6.921404321902342</v>
      </c>
      <c r="O178" s="150">
        <f>IF('Indicator Data'!AU180="No data","x",IF('Indicator Data'!AU180&gt;O$195,0,IF('Indicator Data'!AU180&lt;O$194,10,(O$195-'Indicator Data'!AU180)/(O$195-O$194)*10)))</f>
        <v>0.97777777777777741</v>
      </c>
      <c r="P178" s="150">
        <f>IF('Indicator Data'!AV180="No data","x",IF('Indicator Data'!AV180&gt;P$195,0,IF('Indicator Data'!AV180&lt;P$194,10,(P$195-'Indicator Data'!AV180)/(P$195-P$194)*10)))</f>
        <v>5.9999999999999429E-2</v>
      </c>
      <c r="Q178" s="148">
        <f t="shared" si="18"/>
        <v>2.653060699893373</v>
      </c>
      <c r="R178" s="150">
        <f>IF('Indicator Data'!W180="No data","x",IF('Indicator Data'!W180&gt;R$195,0,IF('Indicator Data'!W180&lt;R$194,10,(R$195-'Indicator Data'!W180)/(R$195-R$194)*10)))</f>
        <v>5.7249999999999996</v>
      </c>
      <c r="S178" s="150">
        <f>IF('Indicator Data'!X180="No data","x",IF('Indicator Data'!X180&gt;S$195,10,IF('Indicator Data'!X180&lt;S$194,0,10-(S$195-'Indicator Data'!X180)/(S$195-S$194)*10)))</f>
        <v>1.1506267041461697</v>
      </c>
      <c r="T178" s="150">
        <f>IF('Indicator Data'!AA180="No data","x",IF('Indicator Data'!AA180&gt;T$195,0,IF('Indicator Data'!AA180&lt;T$194,10,(T$195-'Indicator Data'!AA180)/(T$195-T$194)*10)))</f>
        <v>6.2918304067796615</v>
      </c>
      <c r="U178" s="148">
        <f t="shared" si="19"/>
        <v>4.3891523703086106</v>
      </c>
      <c r="V178" s="146">
        <f t="shared" si="20"/>
        <v>4.3088227708264979</v>
      </c>
      <c r="W178" s="68"/>
    </row>
    <row r="179" spans="1:23" s="43" customFormat="1" x14ac:dyDescent="0.2">
      <c r="A179" s="65" t="s">
        <v>332</v>
      </c>
      <c r="B179" s="66" t="s">
        <v>331</v>
      </c>
      <c r="C179" s="150" t="str">
        <f>IF('Indicator Data'!AM181="No data","x",IF('Indicator Data'!AM181&gt;C$195,0,IF('Indicator Data'!AM181&lt;C$194,10,(C$195-'Indicator Data'!AM181)/(C$195-C$194)*10)))</f>
        <v>x</v>
      </c>
      <c r="D179" s="148" t="str">
        <f t="shared" si="14"/>
        <v>x</v>
      </c>
      <c r="E179" s="150">
        <f>IF('Indicator Data'!AO181="No data","x",IF('Indicator Data'!AO181&gt;E$195,0,IF('Indicator Data'!AO181&lt;E$194,10,(E$195-'Indicator Data'!AO181)/(E$195-E$194)*10)))</f>
        <v>8.2999999999999989</v>
      </c>
      <c r="F179" s="150">
        <f>IF('Indicator Data'!AN181="No data","x",IF('Indicator Data'!AN181&gt;F$195,0,IF('Indicator Data'!AN181&lt;F$194,10,(F$195-'Indicator Data'!AN181)/(F$195-F$194)*10)))</f>
        <v>7.6396033763885498</v>
      </c>
      <c r="G179" s="148">
        <f t="shared" si="15"/>
        <v>7.9698016881942744</v>
      </c>
      <c r="H179" s="146">
        <f t="shared" si="16"/>
        <v>7.9698016881942744</v>
      </c>
      <c r="I179" s="150" t="str">
        <f>IF('Indicator Data'!AQ181="No data","x",IF('Indicator Data'!AQ181^2&gt;I$195,0,IF('Indicator Data'!AQ181^2&lt;I$194,10,(I$195-'Indicator Data'!AQ181^2)/(I$195-I$194)*10)))</f>
        <v>x</v>
      </c>
      <c r="J179" s="150" t="str">
        <f>IF(OR('Indicator Data'!AP181=0,'Indicator Data'!AP181="No data"),"x",IF('Indicator Data'!AP181&gt;J$195,0,IF('Indicator Data'!AP181&lt;J$194,10,(J$195-'Indicator Data'!AP181)/(J$195-J$194)*10)))</f>
        <v>x</v>
      </c>
      <c r="K179" s="150">
        <f>IF('Indicator Data'!AR181="No data","x",IF('Indicator Data'!AR181&gt;K$195,0,IF('Indicator Data'!AR181&lt;K$194,10,(K$195-'Indicator Data'!AR181)/(K$195-K$194)*10)))</f>
        <v>6.8999999999999995</v>
      </c>
      <c r="L179" s="150">
        <f>IF('Indicator Data'!AS181="No data","x",IF('Indicator Data'!AS181&gt;L$195,0,IF('Indicator Data'!AS181&lt;L$194,10,(L$195-'Indicator Data'!AS181)/(L$195-L$194)*10)))</f>
        <v>6.4102564102564106</v>
      </c>
      <c r="M179" s="148">
        <f t="shared" si="17"/>
        <v>6.6551282051282055</v>
      </c>
      <c r="N179" s="150">
        <v>9.7315436194630873</v>
      </c>
      <c r="O179" s="150">
        <f>IF('Indicator Data'!AU181="No data","x",IF('Indicator Data'!AU181&gt;O$195,0,IF('Indicator Data'!AU181&lt;O$194,10,(O$195-'Indicator Data'!AU181)/(O$195-O$194)*10)))</f>
        <v>0.10000000000000063</v>
      </c>
      <c r="P179" s="150">
        <f>IF('Indicator Data'!AV181="No data","x",IF('Indicator Data'!AV181&gt;P$195,0,IF('Indicator Data'!AV181&lt;P$194,10,(P$195-'Indicator Data'!AV181)/(P$195-P$194)*10)))</f>
        <v>5.7800000000000011</v>
      </c>
      <c r="Q179" s="148">
        <f t="shared" si="18"/>
        <v>5.2038478731543636</v>
      </c>
      <c r="R179" s="150" t="str">
        <f>IF('Indicator Data'!W181="No data","x",IF('Indicator Data'!W181&gt;R$195,0,IF('Indicator Data'!W181&lt;R$194,10,(R$195-'Indicator Data'!W181)/(R$195-R$194)*10)))</f>
        <v>x</v>
      </c>
      <c r="S179" s="150">
        <f>IF('Indicator Data'!X181="No data","x",IF('Indicator Data'!X181&gt;S$195,10,IF('Indicator Data'!X181&lt;S$194,0,10-(S$195-'Indicator Data'!X181)/(S$195-S$194)*10)))</f>
        <v>0.76197779339423555</v>
      </c>
      <c r="T179" s="150">
        <f>IF('Indicator Data'!AA181="No data","x",IF('Indicator Data'!AA181&gt;T$195,0,IF('Indicator Data'!AA181&lt;T$194,10,(T$195-'Indicator Data'!AA181)/(T$195-T$194)*10)))</f>
        <v>9.459762711864407</v>
      </c>
      <c r="U179" s="148">
        <f t="shared" si="19"/>
        <v>5.1108702526293213</v>
      </c>
      <c r="V179" s="146">
        <f t="shared" si="20"/>
        <v>5.6566154436372971</v>
      </c>
      <c r="W179" s="68"/>
    </row>
    <row r="180" spans="1:23" s="43" customFormat="1" x14ac:dyDescent="0.2">
      <c r="A180" s="65" t="s">
        <v>334</v>
      </c>
      <c r="B180" s="66" t="s">
        <v>333</v>
      </c>
      <c r="C180" s="150" t="str">
        <f>IF('Indicator Data'!AM182="No data","x",IF('Indicator Data'!AM182&gt;C$195,0,IF('Indicator Data'!AM182&lt;C$194,10,(C$195-'Indicator Data'!AM182)/(C$195-C$194)*10)))</f>
        <v>x</v>
      </c>
      <c r="D180" s="148" t="str">
        <f t="shared" si="14"/>
        <v>x</v>
      </c>
      <c r="E180" s="150" t="str">
        <f>IF('Indicator Data'!AO182="No data","x",IF('Indicator Data'!AO182&gt;E$195,0,IF('Indicator Data'!AO182&lt;E$194,10,(E$195-'Indicator Data'!AO182)/(E$195-E$194)*10)))</f>
        <v>x</v>
      </c>
      <c r="F180" s="150">
        <f>IF('Indicator Data'!AN182="No data","x",IF('Indicator Data'!AN182&gt;F$195,0,IF('Indicator Data'!AN182&lt;F$194,10,(F$195-'Indicator Data'!AN182)/(F$195-F$194)*10)))</f>
        <v>6.3076584339141846</v>
      </c>
      <c r="G180" s="148">
        <f t="shared" si="15"/>
        <v>6.3076584339141846</v>
      </c>
      <c r="H180" s="146">
        <f t="shared" si="16"/>
        <v>6.3076584339141846</v>
      </c>
      <c r="I180" s="150" t="str">
        <f>IF('Indicator Data'!AQ182="No data","x",IF('Indicator Data'!AQ182^2&gt;I$195,0,IF('Indicator Data'!AQ182^2&lt;I$194,10,(I$195-'Indicator Data'!AQ182^2)/(I$195-I$194)*10)))</f>
        <v>x</v>
      </c>
      <c r="J180" s="150" t="str">
        <f>IF(OR('Indicator Data'!AP182=0,'Indicator Data'!AP182="No data"),"x",IF('Indicator Data'!AP182&gt;J$195,0,IF('Indicator Data'!AP182&lt;J$194,10,(J$195-'Indicator Data'!AP182)/(J$195-J$194)*10)))</f>
        <v>x</v>
      </c>
      <c r="K180" s="150" t="str">
        <f>IF('Indicator Data'!AR182="No data","x",IF('Indicator Data'!AR182&gt;K$195,0,IF('Indicator Data'!AR182&lt;K$194,10,(K$195-'Indicator Data'!AR182)/(K$195-K$194)*10)))</f>
        <v>x</v>
      </c>
      <c r="L180" s="150" t="str">
        <f>IF('Indicator Data'!AS182="No data","x",IF('Indicator Data'!AS182&gt;L$195,0,IF('Indicator Data'!AS182&lt;L$194,10,(L$195-'Indicator Data'!AS182)/(L$195-L$194)*10)))</f>
        <v>x</v>
      </c>
      <c r="M180" s="148" t="str">
        <f t="shared" si="17"/>
        <v>x</v>
      </c>
      <c r="N180" s="150" t="s">
        <v>893</v>
      </c>
      <c r="O180" s="150">
        <f>IF('Indicator Data'!AU182="No data","x",IF('Indicator Data'!AU182&gt;O$195,0,IF('Indicator Data'!AU182&lt;O$194,10,(O$195-'Indicator Data'!AU182)/(O$195-O$194)*10)))</f>
        <v>1.8555555555555558</v>
      </c>
      <c r="P180" s="150">
        <f>IF('Indicator Data'!AV182="No data","x",IF('Indicator Data'!AV182&gt;P$195,0,IF('Indicator Data'!AV182&lt;P$194,10,(P$195-'Indicator Data'!AV182)/(P$195-P$194)*10)))</f>
        <v>0.45999999999999941</v>
      </c>
      <c r="Q180" s="148">
        <f t="shared" si="18"/>
        <v>1.1577777777777776</v>
      </c>
      <c r="R180" s="150">
        <f>IF('Indicator Data'!W182="No data","x",IF('Indicator Data'!W182&gt;R$195,0,IF('Indicator Data'!W182&lt;R$194,10,(R$195-'Indicator Data'!W182)/(R$195-R$194)*10)))</f>
        <v>7.2750000000000004</v>
      </c>
      <c r="S180" s="150" t="str">
        <f>IF('Indicator Data'!X182="No data","x",IF('Indicator Data'!X182&gt;S$195,10,IF('Indicator Data'!X182&lt;S$194,0,10-(S$195-'Indicator Data'!X182)/(S$195-S$194)*10)))</f>
        <v>x</v>
      </c>
      <c r="T180" s="150">
        <f>IF('Indicator Data'!AA182="No data","x",IF('Indicator Data'!AA182&gt;T$195,0,IF('Indicator Data'!AA182&lt;T$194,10,(T$195-'Indicator Data'!AA182)/(T$195-T$194)*10)))</f>
        <v>8.7020000000000017</v>
      </c>
      <c r="U180" s="148">
        <f t="shared" si="19"/>
        <v>7.988500000000001</v>
      </c>
      <c r="V180" s="146">
        <f t="shared" si="20"/>
        <v>4.5731388888888898</v>
      </c>
      <c r="W180" s="68"/>
    </row>
    <row r="181" spans="1:23" s="43" customFormat="1" x14ac:dyDescent="0.2">
      <c r="A181" s="65" t="s">
        <v>336</v>
      </c>
      <c r="B181" s="66" t="s">
        <v>335</v>
      </c>
      <c r="C181" s="150" t="str">
        <f>IF('Indicator Data'!AM183="No data","x",IF('Indicator Data'!AM183&gt;C$195,0,IF('Indicator Data'!AM183&lt;C$194,10,(C$195-'Indicator Data'!AM183)/(C$195-C$194)*10)))</f>
        <v>x</v>
      </c>
      <c r="D181" s="148" t="str">
        <f t="shared" si="14"/>
        <v>x</v>
      </c>
      <c r="E181" s="150">
        <f>IF('Indicator Data'!AO183="No data","x",IF('Indicator Data'!AO183&gt;E$195,0,IF('Indicator Data'!AO183&lt;E$194,10,(E$195-'Indicator Data'!AO183)/(E$195-E$194)*10)))</f>
        <v>7.4</v>
      </c>
      <c r="F181" s="150">
        <f>IF('Indicator Data'!AN183="No data","x",IF('Indicator Data'!AN183&gt;F$195,0,IF('Indicator Data'!AN183&lt;F$194,10,(F$195-'Indicator Data'!AN183)/(F$195-F$194)*10)))</f>
        <v>6.1603480577468872</v>
      </c>
      <c r="G181" s="148">
        <f t="shared" si="15"/>
        <v>6.7801740288734438</v>
      </c>
      <c r="H181" s="146">
        <f t="shared" si="16"/>
        <v>6.7801740288734438</v>
      </c>
      <c r="I181" s="150">
        <f>IF('Indicator Data'!AQ183="No data","x",IF('Indicator Data'!AQ183^2&gt;I$195,0,IF('Indicator Data'!AQ183^2&lt;I$194,10,(I$195-'Indicator Data'!AQ183^2)/(I$195-I$194)*10)))</f>
        <v>9.6842622267023089</v>
      </c>
      <c r="J181" s="150">
        <f>IF(OR('Indicator Data'!AP183=0,'Indicator Data'!AP183="No data"),"x",IF('Indicator Data'!AP183&gt;J$195,0,IF('Indicator Data'!AP183&lt;J$194,10,(J$195-'Indicator Data'!AP183)/(J$195-J$194)*10)))</f>
        <v>9.15</v>
      </c>
      <c r="K181" s="150">
        <f>IF('Indicator Data'!AR183="No data","x",IF('Indicator Data'!AR183&gt;K$195,0,IF('Indicator Data'!AR183&lt;K$194,10,(K$195-'Indicator Data'!AR183)/(K$195-K$194)*10)))</f>
        <v>9.8000000000000007</v>
      </c>
      <c r="L181" s="150">
        <f>IF('Indicator Data'!AS183="No data","x",IF('Indicator Data'!AS183&gt;L$195,0,IF('Indicator Data'!AS183&lt;L$194,10,(L$195-'Indicator Data'!AS183)/(L$195-L$194)*10)))</f>
        <v>7.1794871794871797</v>
      </c>
      <c r="M181" s="148">
        <f t="shared" si="17"/>
        <v>8.9534373515473717</v>
      </c>
      <c r="N181" s="150">
        <v>8.1208053691275168</v>
      </c>
      <c r="O181" s="150">
        <f>IF('Indicator Data'!AU183="No data","x",IF('Indicator Data'!AU183&gt;O$195,0,IF('Indicator Data'!AU183&lt;O$194,10,(O$195-'Indicator Data'!AU183)/(O$195-O$194)*10)))</f>
        <v>7.3444444444444432</v>
      </c>
      <c r="P181" s="150">
        <f>IF('Indicator Data'!AV183="No data","x",IF('Indicator Data'!AV183&gt;P$195,0,IF('Indicator Data'!AV183&lt;P$194,10,(P$195-'Indicator Data'!AV183)/(P$195-P$194)*10)))</f>
        <v>5.04</v>
      </c>
      <c r="Q181" s="148">
        <f t="shared" si="18"/>
        <v>6.8350832711906522</v>
      </c>
      <c r="R181" s="150">
        <f>IF('Indicator Data'!W183="No data","x",IF('Indicator Data'!W183&gt;R$195,0,IF('Indicator Data'!W183&lt;R$194,10,(R$195-'Indicator Data'!W183)/(R$195-R$194)*10)))</f>
        <v>9.6999999999999993</v>
      </c>
      <c r="S181" s="150">
        <f>IF('Indicator Data'!X183="No data","x",IF('Indicator Data'!X183&gt;S$195,10,IF('Indicator Data'!X183&lt;S$194,0,10-(S$195-'Indicator Data'!X183)/(S$195-S$194)*10)))</f>
        <v>7.9039747013352066</v>
      </c>
      <c r="T181" s="150">
        <f>IF('Indicator Data'!AA183="No data","x",IF('Indicator Data'!AA183&gt;T$195,0,IF('Indicator Data'!AA183&lt;T$194,10,(T$195-'Indicator Data'!AA183)/(T$195-T$194)*10)))</f>
        <v>9.8041355932203373</v>
      </c>
      <c r="U181" s="148">
        <f t="shared" si="19"/>
        <v>9.1360367648518466</v>
      </c>
      <c r="V181" s="146">
        <f t="shared" si="20"/>
        <v>8.3081857958632899</v>
      </c>
      <c r="W181" s="68"/>
    </row>
    <row r="182" spans="1:23" s="43" customFormat="1" x14ac:dyDescent="0.2">
      <c r="A182" s="65" t="s">
        <v>338</v>
      </c>
      <c r="B182" s="66" t="s">
        <v>337</v>
      </c>
      <c r="C182" s="150" t="str">
        <f>IF('Indicator Data'!AM184="No data","x",IF('Indicator Data'!AM184&gt;C$195,0,IF('Indicator Data'!AM184&lt;C$194,10,(C$195-'Indicator Data'!AM184)/(C$195-C$194)*10)))</f>
        <v>x</v>
      </c>
      <c r="D182" s="148" t="str">
        <f t="shared" si="14"/>
        <v>x</v>
      </c>
      <c r="E182" s="150">
        <f>IF('Indicator Data'!AO184="No data","x",IF('Indicator Data'!AO184&gt;E$195,0,IF('Indicator Data'!AO184&lt;E$194,10,(E$195-'Indicator Data'!AO184)/(E$195-E$194)*10)))</f>
        <v>7.5</v>
      </c>
      <c r="F182" s="150">
        <f>IF('Indicator Data'!AN184="No data","x",IF('Indicator Data'!AN184&gt;F$195,0,IF('Indicator Data'!AN184&lt;F$194,10,(F$195-'Indicator Data'!AN184)/(F$195-F$194)*10)))</f>
        <v>6.3001639842987061</v>
      </c>
      <c r="G182" s="148">
        <f t="shared" si="15"/>
        <v>6.900081992149353</v>
      </c>
      <c r="H182" s="146">
        <f t="shared" si="16"/>
        <v>6.900081992149353</v>
      </c>
      <c r="I182" s="150">
        <f>IF('Indicator Data'!AQ184="No data","x",IF('Indicator Data'!AQ184^2&gt;I$195,0,IF('Indicator Data'!AQ184^2&lt;I$194,10,(I$195-'Indicator Data'!AQ184^2)/(I$195-I$194)*10)))</f>
        <v>0.54165025393131849</v>
      </c>
      <c r="J182" s="150" t="str">
        <f>IF(OR('Indicator Data'!AP184=0,'Indicator Data'!AP184="No data"),"x",IF('Indicator Data'!AP184&gt;J$195,0,IF('Indicator Data'!AP184&lt;J$194,10,(J$195-'Indicator Data'!AP184)/(J$195-J$194)*10)))</f>
        <v>x</v>
      </c>
      <c r="K182" s="150">
        <f>IF('Indicator Data'!AR184="No data","x",IF('Indicator Data'!AR184&gt;K$195,0,IF('Indicator Data'!AR184&lt;K$194,10,(K$195-'Indicator Data'!AR184)/(K$195-K$194)*10)))</f>
        <v>7</v>
      </c>
      <c r="L182" s="150">
        <f>IF('Indicator Data'!AS184="No data","x",IF('Indicator Data'!AS184&gt;L$195,0,IF('Indicator Data'!AS184&lt;L$194,10,(L$195-'Indicator Data'!AS184)/(L$195-L$194)*10)))</f>
        <v>6.1025641025641031</v>
      </c>
      <c r="M182" s="148">
        <f t="shared" si="17"/>
        <v>4.5480714521651402</v>
      </c>
      <c r="N182" s="150">
        <v>8.1823350545069182</v>
      </c>
      <c r="O182" s="150">
        <f>IF('Indicator Data'!AU184="No data","x",IF('Indicator Data'!AU184&gt;O$195,0,IF('Indicator Data'!AU184&lt;O$194,10,(O$195-'Indicator Data'!AU184)/(O$195-O$194)*10)))</f>
        <v>0.63333333333333364</v>
      </c>
      <c r="P182" s="150">
        <f>IF('Indicator Data'!AV184="No data","x",IF('Indicator Data'!AV184&gt;P$195,0,IF('Indicator Data'!AV184&lt;P$194,10,(P$195-'Indicator Data'!AV184)/(P$195-P$194)*10)))</f>
        <v>0.4</v>
      </c>
      <c r="Q182" s="148">
        <f t="shared" si="18"/>
        <v>3.071889462613417</v>
      </c>
      <c r="R182" s="150">
        <f>IF('Indicator Data'!W184="No data","x",IF('Indicator Data'!W184&gt;R$195,0,IF('Indicator Data'!W184&lt;R$194,10,(R$195-'Indicator Data'!W184)/(R$195-R$194)*10)))</f>
        <v>1.1999999999999993</v>
      </c>
      <c r="S182" s="150">
        <f>IF('Indicator Data'!X184="No data","x",IF('Indicator Data'!X184&gt;S$195,10,IF('Indicator Data'!X184&lt;S$194,0,10-(S$195-'Indicator Data'!X184)/(S$195-S$194)*10)))</f>
        <v>0.16739269149683622</v>
      </c>
      <c r="T182" s="150">
        <f>IF('Indicator Data'!AA184="No data","x",IF('Indicator Data'!AA184&gt;T$195,0,IF('Indicator Data'!AA184&lt;T$194,10,(T$195-'Indicator Data'!AA184)/(T$195-T$194)*10)))</f>
        <v>8.2645423050847455</v>
      </c>
      <c r="U182" s="148">
        <f t="shared" si="19"/>
        <v>3.210644998860527</v>
      </c>
      <c r="V182" s="146">
        <f t="shared" si="20"/>
        <v>3.6102019712130282</v>
      </c>
      <c r="W182" s="68"/>
    </row>
    <row r="183" spans="1:23" s="43" customFormat="1" x14ac:dyDescent="0.2">
      <c r="A183" s="65" t="s">
        <v>340</v>
      </c>
      <c r="B183" s="66" t="s">
        <v>339</v>
      </c>
      <c r="C183" s="150" t="str">
        <f>IF('Indicator Data'!AM185="No data","x",IF('Indicator Data'!AM185&gt;C$195,0,IF('Indicator Data'!AM185&lt;C$194,10,(C$195-'Indicator Data'!AM185)/(C$195-C$194)*10)))</f>
        <v>x</v>
      </c>
      <c r="D183" s="148" t="str">
        <f t="shared" si="14"/>
        <v>x</v>
      </c>
      <c r="E183" s="150">
        <f>IF('Indicator Data'!AO185="No data","x",IF('Indicator Data'!AO185&gt;E$195,0,IF('Indicator Data'!AO185&lt;E$194,10,(E$195-'Indicator Data'!AO185)/(E$195-E$194)*10)))</f>
        <v>3.1</v>
      </c>
      <c r="F183" s="150">
        <f>IF('Indicator Data'!AN185="No data","x",IF('Indicator Data'!AN185&gt;F$195,0,IF('Indicator Data'!AN185&lt;F$194,10,(F$195-'Indicator Data'!AN185)/(F$195-F$194)*10)))</f>
        <v>2.6652169227600098</v>
      </c>
      <c r="G183" s="148">
        <f t="shared" si="15"/>
        <v>2.8826084613800047</v>
      </c>
      <c r="H183" s="146">
        <f t="shared" si="16"/>
        <v>2.8826084613800047</v>
      </c>
      <c r="I183" s="150">
        <f>IF('Indicator Data'!AQ185="No data","x",IF('Indicator Data'!AQ185^2&gt;I$195,0,IF('Indicator Data'!AQ185^2&lt;I$194,10,(I$195-'Indicator Data'!AQ185^2)/(I$195-I$194)*10)))</f>
        <v>9.0438698601208785</v>
      </c>
      <c r="J183" s="150">
        <f>IF(OR('Indicator Data'!AP185=0,'Indicator Data'!AP185="No data"),"x",IF('Indicator Data'!AP185&gt;J$195,0,IF('Indicator Data'!AP185&lt;J$194,10,(J$195-'Indicator Data'!AP185)/(J$195-J$194)*10)))</f>
        <v>0</v>
      </c>
      <c r="K183" s="150">
        <f>IF('Indicator Data'!AR185="No data","x",IF('Indicator Data'!AR185&gt;K$195,0,IF('Indicator Data'!AR185&lt;K$194,10,(K$195-'Indicator Data'!AR185)/(K$195-K$194)*10)))</f>
        <v>1.3</v>
      </c>
      <c r="L183" s="150">
        <f>IF('Indicator Data'!AS185="No data","x",IF('Indicator Data'!AS185&gt;L$195,0,IF('Indicator Data'!AS185&lt;L$194,10,(L$195-'Indicator Data'!AS185)/(L$195-L$194)*10)))</f>
        <v>5.1794871794871797</v>
      </c>
      <c r="M183" s="148">
        <f t="shared" si="17"/>
        <v>3.8808392599020145</v>
      </c>
      <c r="N183" s="150">
        <v>9.7315436241610733</v>
      </c>
      <c r="O183" s="150">
        <f>IF('Indicator Data'!AU185="No data","x",IF('Indicator Data'!AU185&gt;O$195,0,IF('Indicator Data'!AU185&lt;O$194,10,(O$195-'Indicator Data'!AU185)/(O$195-O$194)*10)))</f>
        <v>0.27777777777777779</v>
      </c>
      <c r="P183" s="150">
        <f>IF('Indicator Data'!AV185="No data","x",IF('Indicator Data'!AV185&gt;P$195,0,IF('Indicator Data'!AV185&lt;P$194,10,(P$195-'Indicator Data'!AV185)/(P$195-P$194)*10)))</f>
        <v>8.0000000000001126E-2</v>
      </c>
      <c r="Q183" s="148">
        <f t="shared" si="18"/>
        <v>3.3631071339796179</v>
      </c>
      <c r="R183" s="150">
        <f>IF('Indicator Data'!W185="No data","x",IF('Indicator Data'!W185&gt;R$195,0,IF('Indicator Data'!W185&lt;R$194,10,(R$195-'Indicator Data'!W185)/(R$195-R$194)*10)))</f>
        <v>5.1749999999999998</v>
      </c>
      <c r="S183" s="150">
        <f>IF('Indicator Data'!X185="No data","x",IF('Indicator Data'!X185&gt;S$195,10,IF('Indicator Data'!X185&lt;S$194,0,10-(S$195-'Indicator Data'!X185)/(S$195-S$194)*10)))</f>
        <v>1.7588289529163745</v>
      </c>
      <c r="T183" s="150">
        <f>IF('Indicator Data'!AA185="No data","x",IF('Indicator Data'!AA185&gt;T$195,0,IF('Indicator Data'!AA185&lt;T$194,10,(T$195-'Indicator Data'!AA185)/(T$195-T$194)*10)))</f>
        <v>5.575016949152543</v>
      </c>
      <c r="U183" s="148">
        <f t="shared" si="19"/>
        <v>4.1696153006896388</v>
      </c>
      <c r="V183" s="146">
        <f t="shared" si="20"/>
        <v>3.8045205648570906</v>
      </c>
      <c r="W183" s="68"/>
    </row>
    <row r="184" spans="1:23" s="43" customFormat="1" x14ac:dyDescent="0.2">
      <c r="A184" s="65" t="s">
        <v>887</v>
      </c>
      <c r="B184" s="66" t="s">
        <v>341</v>
      </c>
      <c r="C184" s="150">
        <f>IF('Indicator Data'!AM186="No data","x",IF('Indicator Data'!AM186&gt;C$195,0,IF('Indicator Data'!AM186&lt;C$194,10,(C$195-'Indicator Data'!AM186)/(C$195-C$194)*10)))</f>
        <v>2.1249999999999991</v>
      </c>
      <c r="D184" s="148">
        <f t="shared" si="14"/>
        <v>2.1249999999999991</v>
      </c>
      <c r="E184" s="150">
        <f>IF('Indicator Data'!AO186="No data","x",IF('Indicator Data'!AO186&gt;E$195,0,IF('Indicator Data'!AO186&lt;E$194,10,(E$195-'Indicator Data'!AO186)/(E$195-E$194)*10)))</f>
        <v>2.4</v>
      </c>
      <c r="F184" s="150">
        <f>IF('Indicator Data'!AN186="No data","x",IF('Indicator Data'!AN186&gt;F$195,0,IF('Indicator Data'!AN186&lt;F$194,10,(F$195-'Indicator Data'!AN186)/(F$195-F$194)*10)))</f>
        <v>2.0578792095184326</v>
      </c>
      <c r="G184" s="148">
        <f t="shared" si="15"/>
        <v>2.2289396047592165</v>
      </c>
      <c r="H184" s="146">
        <f t="shared" si="16"/>
        <v>2.1769698023796078</v>
      </c>
      <c r="I184" s="150" t="str">
        <f>IF('Indicator Data'!AQ186="No data","x",IF('Indicator Data'!AQ186^2&gt;I$195,0,IF('Indicator Data'!AQ186^2&lt;I$194,10,(I$195-'Indicator Data'!AQ186^2)/(I$195-I$194)*10)))</f>
        <v>x</v>
      </c>
      <c r="J184" s="150" t="str">
        <f>IF(OR('Indicator Data'!AP186=0,'Indicator Data'!AP186="No data"),"x",IF('Indicator Data'!AP186&gt;J$195,0,IF('Indicator Data'!AP186&lt;J$194,10,(J$195-'Indicator Data'!AP186)/(J$195-J$194)*10)))</f>
        <v>x</v>
      </c>
      <c r="K184" s="150">
        <f>IF('Indicator Data'!AR186="No data","x",IF('Indicator Data'!AR186&gt;K$195,0,IF('Indicator Data'!AR186&lt;K$194,10,(K$195-'Indicator Data'!AR186)/(K$195-K$194)*10)))</f>
        <v>2.7</v>
      </c>
      <c r="L184" s="150">
        <f>IF('Indicator Data'!AS186="No data","x",IF('Indicator Data'!AS186&gt;L$195,0,IF('Indicator Data'!AS186&lt;L$194,10,(L$195-'Indicator Data'!AS186)/(L$195-L$194)*10)))</f>
        <v>5.8461538461538467</v>
      </c>
      <c r="M184" s="148">
        <f t="shared" si="17"/>
        <v>4.273076923076923</v>
      </c>
      <c r="N184" s="150">
        <v>0</v>
      </c>
      <c r="O184" s="150">
        <f>IF('Indicator Data'!AU186="No data","x",IF('Indicator Data'!AU186&gt;O$195,0,IF('Indicator Data'!AU186&lt;O$194,10,(O$195-'Indicator Data'!AU186)/(O$195-O$194)*10)))</f>
        <v>0</v>
      </c>
      <c r="P184" s="150">
        <f>IF('Indicator Data'!AV186="No data","x",IF('Indicator Data'!AV186&gt;P$195,0,IF('Indicator Data'!AV186&lt;P$194,10,(P$195-'Indicator Data'!AV186)/(P$195-P$194)*10)))</f>
        <v>0</v>
      </c>
      <c r="Q184" s="148">
        <f t="shared" si="18"/>
        <v>0</v>
      </c>
      <c r="R184" s="150">
        <f>IF('Indicator Data'!W186="No data","x",IF('Indicator Data'!W186&gt;R$195,0,IF('Indicator Data'!W186&lt;R$194,10,(R$195-'Indicator Data'!W186)/(R$195-R$194)*10)))</f>
        <v>3.0750000000000002</v>
      </c>
      <c r="S184" s="150">
        <f>IF('Indicator Data'!X186="No data","x",IF('Indicator Data'!X186&gt;S$195,10,IF('Indicator Data'!X186&lt;S$194,0,10-(S$195-'Indicator Data'!X186)/(S$195-S$194)*10)))</f>
        <v>2.146417568517216</v>
      </c>
      <c r="T184" s="150">
        <f>IF('Indicator Data'!AA186="No data","x",IF('Indicator Data'!AA186&gt;T$195,0,IF('Indicator Data'!AA186&lt;T$194,10,(T$195-'Indicator Data'!AA186)/(T$195-T$194)*10)))</f>
        <v>0</v>
      </c>
      <c r="U184" s="148">
        <f t="shared" si="19"/>
        <v>1.7404725228390721</v>
      </c>
      <c r="V184" s="146">
        <f t="shared" si="20"/>
        <v>2.0045164819719985</v>
      </c>
      <c r="W184" s="68"/>
    </row>
    <row r="185" spans="1:23" s="43" customFormat="1" x14ac:dyDescent="0.2">
      <c r="A185" s="65" t="s">
        <v>343</v>
      </c>
      <c r="B185" s="66" t="s">
        <v>342</v>
      </c>
      <c r="C185" s="150">
        <f>IF('Indicator Data'!AM187="No data","x",IF('Indicator Data'!AM187&gt;C$195,0,IF('Indicator Data'!AM187&lt;C$194,10,(C$195-'Indicator Data'!AM187)/(C$195-C$194)*10)))</f>
        <v>3.0000000000000004</v>
      </c>
      <c r="D185" s="148">
        <f t="shared" si="14"/>
        <v>3.0000000000000004</v>
      </c>
      <c r="E185" s="150">
        <f>IF('Indicator Data'!AO187="No data","x",IF('Indicator Data'!AO187&gt;E$195,0,IF('Indicator Data'!AO187&lt;E$194,10,(E$195-'Indicator Data'!AO187)/(E$195-E$194)*10)))</f>
        <v>2.7</v>
      </c>
      <c r="F185" s="150">
        <f>IF('Indicator Data'!AN187="No data","x",IF('Indicator Data'!AN187&gt;F$195,0,IF('Indicator Data'!AN187&lt;F$194,10,(F$195-'Indicator Data'!AN187)/(F$195-F$194)*10)))</f>
        <v>1.9968559741973877</v>
      </c>
      <c r="G185" s="148">
        <f t="shared" si="15"/>
        <v>2.3484279870986939</v>
      </c>
      <c r="H185" s="146">
        <f t="shared" si="16"/>
        <v>2.6742139935493472</v>
      </c>
      <c r="I185" s="150" t="str">
        <f>IF('Indicator Data'!AQ187="No data","x",IF('Indicator Data'!AQ187^2&gt;I$195,0,IF('Indicator Data'!AQ187^2&lt;I$194,10,(I$195-'Indicator Data'!AQ187^2)/(I$195-I$194)*10)))</f>
        <v>x</v>
      </c>
      <c r="J185" s="150" t="str">
        <f>IF(OR('Indicator Data'!AP187=0,'Indicator Data'!AP187="No data"),"x",IF('Indicator Data'!AP187&gt;J$195,0,IF('Indicator Data'!AP187&lt;J$194,10,(J$195-'Indicator Data'!AP187)/(J$195-J$194)*10)))</f>
        <v>x</v>
      </c>
      <c r="K185" s="150">
        <f>IF('Indicator Data'!AR187="No data","x",IF('Indicator Data'!AR187&gt;K$195,0,IF('Indicator Data'!AR187&lt;K$194,10,(K$195-'Indicator Data'!AR187)/(K$195-K$194)*10)))</f>
        <v>1.7000000000000002</v>
      </c>
      <c r="L185" s="150">
        <f>IF('Indicator Data'!AS187="No data","x",IF('Indicator Data'!AS187&gt;L$195,0,IF('Indicator Data'!AS187&lt;L$194,10,(L$195-'Indicator Data'!AS187)/(L$195-L$194)*10)))</f>
        <v>5.4871794871794872</v>
      </c>
      <c r="M185" s="148">
        <f t="shared" si="17"/>
        <v>3.5935897435897437</v>
      </c>
      <c r="N185" s="150">
        <v>5.5989945054013734</v>
      </c>
      <c r="O185" s="150">
        <f>IF('Indicator Data'!AU187="No data","x",IF('Indicator Data'!AU187&gt;O$195,0,IF('Indicator Data'!AU187&lt;O$194,10,(O$195-'Indicator Data'!AU187)/(O$195-O$194)*10)))</f>
        <v>0</v>
      </c>
      <c r="P185" s="150">
        <f>IF('Indicator Data'!AV187="No data","x",IF('Indicator Data'!AV187&gt;P$195,0,IF('Indicator Data'!AV187&lt;P$194,10,(P$195-'Indicator Data'!AV187)/(P$195-P$194)*10)))</f>
        <v>0.15999999999999945</v>
      </c>
      <c r="Q185" s="148">
        <f t="shared" si="18"/>
        <v>1.9196648351337908</v>
      </c>
      <c r="R185" s="150">
        <f>IF('Indicator Data'!W187="No data","x",IF('Indicator Data'!W187&gt;R$195,0,IF('Indicator Data'!W187&lt;R$194,10,(R$195-'Indicator Data'!W187)/(R$195-R$194)*10)))</f>
        <v>3.95</v>
      </c>
      <c r="S185" s="150">
        <f>IF('Indicator Data'!X187="No data","x",IF('Indicator Data'!X187&gt;S$195,10,IF('Indicator Data'!X187&lt;S$194,0,10-(S$195-'Indicator Data'!X187)/(S$195-S$194)*10)))</f>
        <v>1.1420905130007029</v>
      </c>
      <c r="T185" s="150">
        <f>IF('Indicator Data'!AA187="No data","x",IF('Indicator Data'!AA187&gt;T$195,0,IF('Indicator Data'!AA187&lt;T$194,10,(T$195-'Indicator Data'!AA187)/(T$195-T$194)*10)))</f>
        <v>0</v>
      </c>
      <c r="U185" s="148">
        <f t="shared" si="19"/>
        <v>1.6973635043335678</v>
      </c>
      <c r="V185" s="146">
        <f t="shared" si="20"/>
        <v>2.4035393610190341</v>
      </c>
      <c r="W185" s="68"/>
    </row>
    <row r="186" spans="1:23" s="43" customFormat="1" x14ac:dyDescent="0.2">
      <c r="A186" s="65" t="s">
        <v>345</v>
      </c>
      <c r="B186" s="66" t="s">
        <v>344</v>
      </c>
      <c r="C186" s="150">
        <f>IF('Indicator Data'!AM188="No data","x",IF('Indicator Data'!AM188&gt;C$195,0,IF('Indicator Data'!AM188&lt;C$194,10,(C$195-'Indicator Data'!AM188)/(C$195-C$194)*10)))</f>
        <v>3.958333333333325</v>
      </c>
      <c r="D186" s="148">
        <f t="shared" si="14"/>
        <v>3.958333333333325</v>
      </c>
      <c r="E186" s="150">
        <f>IF('Indicator Data'!AO188="No data","x",IF('Indicator Data'!AO188&gt;E$195,0,IF('Indicator Data'!AO188&lt;E$194,10,(E$195-'Indicator Data'!AO188)/(E$195-E$194)*10)))</f>
        <v>2.7</v>
      </c>
      <c r="F186" s="150">
        <f>IF('Indicator Data'!AN188="No data","x",IF('Indicator Data'!AN188&gt;F$195,0,IF('Indicator Data'!AN188&lt;F$194,10,(F$195-'Indicator Data'!AN188)/(F$195-F$194)*10)))</f>
        <v>4.1895179152488708</v>
      </c>
      <c r="G186" s="148">
        <f t="shared" si="15"/>
        <v>3.4447589576244355</v>
      </c>
      <c r="H186" s="146">
        <f t="shared" si="16"/>
        <v>3.7015461454788801</v>
      </c>
      <c r="I186" s="150">
        <f>IF('Indicator Data'!AQ188="No data","x",IF('Indicator Data'!AQ188^2&gt;I$195,0,IF('Indicator Data'!AQ188^2&lt;I$194,10,(I$195-'Indicator Data'!AQ188^2)/(I$195-I$194)*10)))</f>
        <v>0.68915890123780321</v>
      </c>
      <c r="J186" s="150">
        <f>IF(OR('Indicator Data'!AP188=0,'Indicator Data'!AP188="No data"),"x",IF('Indicator Data'!AP188&gt;J$195,0,IF('Indicator Data'!AP188&lt;J$194,10,(J$195-'Indicator Data'!AP188)/(J$195-J$194)*10)))</f>
        <v>0.12000000000000027</v>
      </c>
      <c r="K186" s="150">
        <f>IF('Indicator Data'!AR188="No data","x",IF('Indicator Data'!AR188&gt;K$195,0,IF('Indicator Data'!AR188&lt;K$194,10,(K$195-'Indicator Data'!AR188)/(K$195-K$194)*10)))</f>
        <v>4.3000000000000007</v>
      </c>
      <c r="L186" s="150">
        <f>IF('Indicator Data'!AS188="No data","x",IF('Indicator Data'!AS188&gt;L$195,0,IF('Indicator Data'!AS188&lt;L$194,10,(L$195-'Indicator Data'!AS188)/(L$195-L$194)*10)))</f>
        <v>5.7948717948717956</v>
      </c>
      <c r="M186" s="148">
        <f t="shared" si="17"/>
        <v>2.7260076740274002</v>
      </c>
      <c r="N186" s="150">
        <v>7.1140939597315436</v>
      </c>
      <c r="O186" s="150">
        <f>IF('Indicator Data'!AU188="No data","x",IF('Indicator Data'!AU188&gt;O$195,0,IF('Indicator Data'!AU188&lt;O$194,10,(O$195-'Indicator Data'!AU188)/(O$195-O$194)*10)))</f>
        <v>0.39999999999999936</v>
      </c>
      <c r="P186" s="150">
        <f>IF('Indicator Data'!AV188="No data","x",IF('Indicator Data'!AV188&gt;P$195,0,IF('Indicator Data'!AV188&lt;P$194,10,(P$195-'Indicator Data'!AV188)/(P$195-P$194)*10)))</f>
        <v>0.1</v>
      </c>
      <c r="Q186" s="148">
        <f t="shared" si="18"/>
        <v>2.5380313199105142</v>
      </c>
      <c r="R186" s="150">
        <f>IF('Indicator Data'!W188="No data","x",IF('Indicator Data'!W188&gt;R$195,0,IF('Indicator Data'!W188&lt;R$194,10,(R$195-'Indicator Data'!W188)/(R$195-R$194)*10)))</f>
        <v>0.65000000000000036</v>
      </c>
      <c r="S186" s="150">
        <f>IF('Indicator Data'!X188="No data","x",IF('Indicator Data'!X188&gt;S$195,10,IF('Indicator Data'!X188&lt;S$194,0,10-(S$195-'Indicator Data'!X188)/(S$195-S$194)*10)))</f>
        <v>1.6949689388615603</v>
      </c>
      <c r="T186" s="150">
        <f>IF('Indicator Data'!AA188="No data","x",IF('Indicator Data'!AA188&gt;T$195,0,IF('Indicator Data'!AA188&lt;T$194,10,(T$195-'Indicator Data'!AA188)/(T$195-T$194)*10)))</f>
        <v>5.2946442033898302</v>
      </c>
      <c r="U186" s="148">
        <f t="shared" si="19"/>
        <v>2.5465377140837968</v>
      </c>
      <c r="V186" s="146">
        <f t="shared" si="20"/>
        <v>2.6035255693405706</v>
      </c>
      <c r="W186" s="68"/>
    </row>
    <row r="187" spans="1:23" s="43" customFormat="1" x14ac:dyDescent="0.2">
      <c r="A187" s="65" t="s">
        <v>347</v>
      </c>
      <c r="B187" s="66" t="s">
        <v>346</v>
      </c>
      <c r="C187" s="150">
        <f>IF('Indicator Data'!AM189="No data","x",IF('Indicator Data'!AM189&gt;C$195,0,IF('Indicator Data'!AM189&lt;C$194,10,(C$195-'Indicator Data'!AM189)/(C$195-C$194)*10)))</f>
        <v>2.6249999999999996</v>
      </c>
      <c r="D187" s="148">
        <f t="shared" si="14"/>
        <v>2.6249999999999996</v>
      </c>
      <c r="E187" s="150">
        <f>IF('Indicator Data'!AO189="No data","x",IF('Indicator Data'!AO189&gt;E$195,0,IF('Indicator Data'!AO189&lt;E$194,10,(E$195-'Indicator Data'!AO189)/(E$195-E$194)*10)))</f>
        <v>8.2999999999999989</v>
      </c>
      <c r="F187" s="150">
        <f>IF('Indicator Data'!AN189="No data","x",IF('Indicator Data'!AN189&gt;F$195,0,IF('Indicator Data'!AN189&lt;F$194,10,(F$195-'Indicator Data'!AN189)/(F$195-F$194)*10)))</f>
        <v>6.8721213340759277</v>
      </c>
      <c r="G187" s="148">
        <f t="shared" si="15"/>
        <v>7.5860606670379633</v>
      </c>
      <c r="H187" s="146">
        <f t="shared" si="16"/>
        <v>5.1055303335189812</v>
      </c>
      <c r="I187" s="150">
        <f>IF('Indicator Data'!AQ189="No data","x",IF('Indicator Data'!AQ189^2&gt;I$195,0,IF('Indicator Data'!AQ189^2&lt;I$194,10,(I$195-'Indicator Data'!AQ189^2)/(I$195-I$194)*10)))</f>
        <v>2.6447680328984617</v>
      </c>
      <c r="J187" s="150" t="str">
        <f>IF(OR('Indicator Data'!AP189=0,'Indicator Data'!AP189="No data"),"x",IF('Indicator Data'!AP189&gt;J$195,0,IF('Indicator Data'!AP189&lt;J$194,10,(J$195-'Indicator Data'!AP189)/(J$195-J$194)*10)))</f>
        <v>x</v>
      </c>
      <c r="K187" s="150">
        <f>IF('Indicator Data'!AR189="No data","x",IF('Indicator Data'!AR189&gt;K$195,0,IF('Indicator Data'!AR189&lt;K$194,10,(K$195-'Indicator Data'!AR189)/(K$195-K$194)*10)))</f>
        <v>8.6</v>
      </c>
      <c r="L187" s="150">
        <f>IF('Indicator Data'!AS189="No data","x",IF('Indicator Data'!AS189&gt;L$195,0,IF('Indicator Data'!AS189&lt;L$194,10,(L$195-'Indicator Data'!AS189)/(L$195-L$194)*10)))</f>
        <v>5.5384615384615383</v>
      </c>
      <c r="M187" s="148">
        <f t="shared" si="17"/>
        <v>5.5944098571199996</v>
      </c>
      <c r="N187" s="150">
        <v>8.8590603543624162</v>
      </c>
      <c r="O187" s="150">
        <f>IF('Indicator Data'!AU189="No data","x",IF('Indicator Data'!AU189&gt;O$195,0,IF('Indicator Data'!AU189&lt;O$194,10,(O$195-'Indicator Data'!AU189)/(O$195-O$194)*10)))</f>
        <v>0</v>
      </c>
      <c r="P187" s="150">
        <f>IF('Indicator Data'!AV189="No data","x",IF('Indicator Data'!AV189&gt;P$195,0,IF('Indicator Data'!AV189&lt;P$194,10,(P$195-'Indicator Data'!AV189)/(P$195-P$194)*10)))</f>
        <v>2.5400000000000005</v>
      </c>
      <c r="Q187" s="148">
        <f t="shared" si="18"/>
        <v>3.7996867847874722</v>
      </c>
      <c r="R187" s="150">
        <f>IF('Indicator Data'!W189="No data","x",IF('Indicator Data'!W189&gt;R$195,0,IF('Indicator Data'!W189&lt;R$194,10,(R$195-'Indicator Data'!W189)/(R$195-R$194)*10)))</f>
        <v>3.6500000000000004</v>
      </c>
      <c r="S187" s="150">
        <f>IF('Indicator Data'!X189="No data","x",IF('Indicator Data'!X189&gt;S$195,10,IF('Indicator Data'!X189&lt;S$194,0,10-(S$195-'Indicator Data'!X189)/(S$195-S$194)*10)))</f>
        <v>0.51962642304989437</v>
      </c>
      <c r="T187" s="150">
        <f>IF('Indicator Data'!AA189="No data","x",IF('Indicator Data'!AA189&gt;T$195,0,IF('Indicator Data'!AA189&lt;T$194,10,(T$195-'Indicator Data'!AA189)/(T$195-T$194)*10)))</f>
        <v>9.4208813559322024</v>
      </c>
      <c r="U187" s="148">
        <f t="shared" si="19"/>
        <v>4.5301692596606991</v>
      </c>
      <c r="V187" s="146">
        <f t="shared" si="20"/>
        <v>4.6414219671893902</v>
      </c>
      <c r="W187" s="68"/>
    </row>
    <row r="188" spans="1:23" s="43" customFormat="1" x14ac:dyDescent="0.2">
      <c r="A188" s="65" t="s">
        <v>349</v>
      </c>
      <c r="B188" s="66" t="s">
        <v>348</v>
      </c>
      <c r="C188" s="150">
        <f>IF('Indicator Data'!AM190="No data","x",IF('Indicator Data'!AM190&gt;C$195,0,IF('Indicator Data'!AM190&lt;C$194,10,(C$195-'Indicator Data'!AM190)/(C$195-C$194)*10)))</f>
        <v>5.375</v>
      </c>
      <c r="D188" s="148">
        <f t="shared" si="14"/>
        <v>5.375</v>
      </c>
      <c r="E188" s="150" t="str">
        <f>IF('Indicator Data'!AO190="No data","x",IF('Indicator Data'!AO190&gt;E$195,0,IF('Indicator Data'!AO190&lt;E$194,10,(E$195-'Indicator Data'!AO190)/(E$195-E$194)*10)))</f>
        <v>x</v>
      </c>
      <c r="F188" s="150">
        <f>IF('Indicator Data'!AN190="No data","x",IF('Indicator Data'!AN190&gt;F$195,0,IF('Indicator Data'!AN190&lt;F$194,10,(F$195-'Indicator Data'!AN190)/(F$195-F$194)*10)))</f>
        <v>5.4273715913295746</v>
      </c>
      <c r="G188" s="148">
        <f t="shared" si="15"/>
        <v>5.4273715913295746</v>
      </c>
      <c r="H188" s="146">
        <f t="shared" si="16"/>
        <v>5.4011857956647873</v>
      </c>
      <c r="I188" s="150" t="str">
        <f>IF('Indicator Data'!AQ190="No data","x",IF('Indicator Data'!AQ190^2&gt;I$195,0,IF('Indicator Data'!AQ190^2&lt;I$194,10,(I$195-'Indicator Data'!AQ190^2)/(I$195-I$194)*10)))</f>
        <v>x</v>
      </c>
      <c r="J188" s="150" t="str">
        <f>IF(OR('Indicator Data'!AP190=0,'Indicator Data'!AP190="No data"),"x",IF('Indicator Data'!AP190&gt;J$195,0,IF('Indicator Data'!AP190&lt;J$194,10,(J$195-'Indicator Data'!AP190)/(J$195-J$194)*10)))</f>
        <v>x</v>
      </c>
      <c r="K188" s="150" t="str">
        <f>IF('Indicator Data'!AR190="No data","x",IF('Indicator Data'!AR190&gt;K$195,0,IF('Indicator Data'!AR190&lt;K$194,10,(K$195-'Indicator Data'!AR190)/(K$195-K$194)*10)))</f>
        <v>x</v>
      </c>
      <c r="L188" s="150" t="str">
        <f>IF('Indicator Data'!AS190="No data","x",IF('Indicator Data'!AS190&gt;L$195,0,IF('Indicator Data'!AS190&lt;L$194,10,(L$195-'Indicator Data'!AS190)/(L$195-L$194)*10)))</f>
        <v>x</v>
      </c>
      <c r="M188" s="148" t="str">
        <f t="shared" si="17"/>
        <v>x</v>
      </c>
      <c r="N188" s="150">
        <v>9.4630872241610735</v>
      </c>
      <c r="O188" s="150">
        <f>IF('Indicator Data'!AU190="No data","x",IF('Indicator Data'!AU190&gt;O$195,0,IF('Indicator Data'!AU190&lt;O$194,10,(O$195-'Indicator Data'!AU190)/(O$195-O$194)*10)))</f>
        <v>4.677777777777778</v>
      </c>
      <c r="P188" s="150">
        <f>IF('Indicator Data'!AV190="No data","x",IF('Indicator Data'!AV190&gt;P$195,0,IF('Indicator Data'!AV190&lt;P$194,10,(P$195-'Indicator Data'!AV190)/(P$195-P$194)*10)))</f>
        <v>1.8599999999999994</v>
      </c>
      <c r="Q188" s="148">
        <f t="shared" si="18"/>
        <v>5.3336216673129506</v>
      </c>
      <c r="R188" s="150">
        <f>IF('Indicator Data'!W190="No data","x",IF('Indicator Data'!W190&gt;R$195,0,IF('Indicator Data'!W190&lt;R$194,10,(R$195-'Indicator Data'!W190)/(R$195-R$194)*10)))</f>
        <v>9.6999999999999993</v>
      </c>
      <c r="S188" s="150">
        <f>IF('Indicator Data'!X190="No data","x",IF('Indicator Data'!X190&gt;S$195,10,IF('Indicator Data'!X190&lt;S$194,0,10-(S$195-'Indicator Data'!X190)/(S$195-S$194)*10)))</f>
        <v>8.2714251581166565</v>
      </c>
      <c r="T188" s="150">
        <f>IF('Indicator Data'!AA190="No data","x",IF('Indicator Data'!AA190&gt;T$195,0,IF('Indicator Data'!AA190&lt;T$194,10,(T$195-'Indicator Data'!AA190)/(T$195-T$194)*10)))</f>
        <v>9.602271186440678</v>
      </c>
      <c r="U188" s="148">
        <f t="shared" si="19"/>
        <v>9.1912321148524452</v>
      </c>
      <c r="V188" s="146">
        <f t="shared" si="20"/>
        <v>7.2624268910826979</v>
      </c>
      <c r="W188" s="68"/>
    </row>
    <row r="189" spans="1:23" s="43" customFormat="1" x14ac:dyDescent="0.2">
      <c r="A189" s="65" t="s">
        <v>888</v>
      </c>
      <c r="B189" s="66" t="s">
        <v>350</v>
      </c>
      <c r="C189" s="150">
        <f>IF('Indicator Data'!AM191="No data","x",IF('Indicator Data'!AM191&gt;C$195,0,IF('Indicator Data'!AM191&lt;C$194,10,(C$195-'Indicator Data'!AM191)/(C$195-C$194)*10)))</f>
        <v>5.4574999999999996</v>
      </c>
      <c r="D189" s="148">
        <f t="shared" si="14"/>
        <v>5.4574999999999996</v>
      </c>
      <c r="E189" s="150">
        <f>IF('Indicator Data'!AO191="No data","x",IF('Indicator Data'!AO191&gt;E$195,0,IF('Indicator Data'!AO191&lt;E$194,10,(E$195-'Indicator Data'!AO191)/(E$195-E$194)*10)))</f>
        <v>8</v>
      </c>
      <c r="F189" s="150">
        <f>IF('Indicator Data'!AN191="No data","x",IF('Indicator Data'!AN191&gt;F$195,0,IF('Indicator Data'!AN191&lt;F$194,10,(F$195-'Indicator Data'!AN191)/(F$195-F$194)*10)))</f>
        <v>7.2725687026977539</v>
      </c>
      <c r="G189" s="148">
        <f t="shared" si="15"/>
        <v>7.636284351348877</v>
      </c>
      <c r="H189" s="146">
        <f t="shared" si="16"/>
        <v>6.5468921756744383</v>
      </c>
      <c r="I189" s="150">
        <f>IF('Indicator Data'!AQ191="No data","x",IF('Indicator Data'!AQ191^2&gt;I$195,0,IF('Indicator Data'!AQ191^2&lt;I$194,10,(I$195-'Indicator Data'!AQ191^2)/(I$195-I$194)*10)))</f>
        <v>4.2816191600851647</v>
      </c>
      <c r="J189" s="150">
        <f>IF(OR('Indicator Data'!AP191=0,'Indicator Data'!AP191="No data"),"x",IF('Indicator Data'!AP191&gt;J$195,0,IF('Indicator Data'!AP191&lt;J$194,10,(J$195-'Indicator Data'!AP191)/(J$195-J$194)*10)))</f>
        <v>0.05</v>
      </c>
      <c r="K189" s="150">
        <f>IF('Indicator Data'!AR191="No data","x",IF('Indicator Data'!AR191&gt;K$195,0,IF('Indicator Data'!AR191&lt;K$194,10,(K$195-'Indicator Data'!AR191)/(K$195-K$194)*10)))</f>
        <v>6.1</v>
      </c>
      <c r="L189" s="150">
        <f>IF('Indicator Data'!AS191="No data","x",IF('Indicator Data'!AS191&gt;L$195,0,IF('Indicator Data'!AS191&lt;L$194,10,(L$195-'Indicator Data'!AS191)/(L$195-L$194)*10)))</f>
        <v>6.3589743589743586</v>
      </c>
      <c r="M189" s="148">
        <f t="shared" si="17"/>
        <v>4.1976483797648809</v>
      </c>
      <c r="N189" s="150">
        <v>9.3288590644295297</v>
      </c>
      <c r="O189" s="150">
        <f>IF('Indicator Data'!AU191="No data","x",IF('Indicator Data'!AU191&gt;O$195,0,IF('Indicator Data'!AU191&lt;O$194,10,(O$195-'Indicator Data'!AU191)/(O$195-O$194)*10)))</f>
        <v>1.0111111111111106</v>
      </c>
      <c r="P189" s="150">
        <f>IF('Indicator Data'!AV191="No data","x",IF('Indicator Data'!AV191&gt;P$195,0,IF('Indicator Data'!AV191&lt;P$194,10,(P$195-'Indicator Data'!AV191)/(P$195-P$194)*10)))</f>
        <v>1.4199999999999988</v>
      </c>
      <c r="Q189" s="148">
        <f t="shared" si="18"/>
        <v>3.9199900585135463</v>
      </c>
      <c r="R189" s="150" t="str">
        <f>IF('Indicator Data'!W191="No data","x",IF('Indicator Data'!W191&gt;R$195,0,IF('Indicator Data'!W191&lt;R$194,10,(R$195-'Indicator Data'!W191)/(R$195-R$194)*10)))</f>
        <v>x</v>
      </c>
      <c r="S189" s="150">
        <f>IF('Indicator Data'!X191="No data","x",IF('Indicator Data'!X191&gt;S$195,10,IF('Indicator Data'!X191&lt;S$194,0,10-(S$195-'Indicator Data'!X191)/(S$195-S$194)*10)))</f>
        <v>1.6558595924104011</v>
      </c>
      <c r="T189" s="150">
        <f>IF('Indicator Data'!AA191="No data","x",IF('Indicator Data'!AA191&gt;T$195,0,IF('Indicator Data'!AA191&lt;T$194,10,(T$195-'Indicator Data'!AA191)/(T$195-T$194)*10)))</f>
        <v>8.0391185762711874</v>
      </c>
      <c r="U189" s="148">
        <f t="shared" si="19"/>
        <v>4.8474890843407943</v>
      </c>
      <c r="V189" s="146">
        <f t="shared" si="20"/>
        <v>4.3217091742064069</v>
      </c>
      <c r="W189" s="68"/>
    </row>
    <row r="190" spans="1:23" s="43" customFormat="1" x14ac:dyDescent="0.2">
      <c r="A190" s="65" t="s">
        <v>376</v>
      </c>
      <c r="B190" s="66" t="s">
        <v>351</v>
      </c>
      <c r="C190" s="150">
        <f>IF('Indicator Data'!AM192="No data","x",IF('Indicator Data'!AM192&gt;C$195,0,IF('Indicator Data'!AM192&lt;C$194,10,(C$195-'Indicator Data'!AM192)/(C$195-C$194)*10)))</f>
        <v>4.4174999999999995</v>
      </c>
      <c r="D190" s="148">
        <f t="shared" si="14"/>
        <v>4.4174999999999995</v>
      </c>
      <c r="E190" s="150">
        <f>IF('Indicator Data'!AO192="No data","x",IF('Indicator Data'!AO192&gt;E$195,0,IF('Indicator Data'!AO192&lt;E$194,10,(E$195-'Indicator Data'!AO192)/(E$195-E$194)*10)))</f>
        <v>6.8999999999999995</v>
      </c>
      <c r="F190" s="150">
        <f>IF('Indicator Data'!AN192="No data","x",IF('Indicator Data'!AN192&gt;F$195,0,IF('Indicator Data'!AN192&lt;F$194,10,(F$195-'Indicator Data'!AN192)/(F$195-F$194)*10)))</f>
        <v>5.5986855030059814</v>
      </c>
      <c r="G190" s="148">
        <f t="shared" si="15"/>
        <v>6.24934275150299</v>
      </c>
      <c r="H190" s="146">
        <f t="shared" si="16"/>
        <v>5.3334213757514952</v>
      </c>
      <c r="I190" s="150">
        <f>IF('Indicator Data'!AQ192="No data","x",IF('Indicator Data'!AQ192^2&gt;I$195,0,IF('Indicator Data'!AQ192^2&lt;I$194,10,(I$195-'Indicator Data'!AQ192^2)/(I$195-I$194)*10)))</f>
        <v>4.4983359782170336</v>
      </c>
      <c r="J190" s="150">
        <f>IF(OR('Indicator Data'!AP192=0,'Indicator Data'!AP192="No data"),"x",IF('Indicator Data'!AP192&gt;J$195,0,IF('Indicator Data'!AP192&lt;J$194,10,(J$195-'Indicator Data'!AP192)/(J$195-J$194)*10)))</f>
        <v>0.24000000000000055</v>
      </c>
      <c r="K190" s="150">
        <f>IF('Indicator Data'!AR192="No data","x",IF('Indicator Data'!AR192&gt;K$195,0,IF('Indicator Data'!AR192&lt;K$194,10,(K$195-'Indicator Data'!AR192)/(K$195-K$194)*10)))</f>
        <v>7.6</v>
      </c>
      <c r="L190" s="150">
        <f>IF('Indicator Data'!AS192="No data","x",IF('Indicator Data'!AS192&gt;L$195,0,IF('Indicator Data'!AS192&lt;L$194,10,(L$195-'Indicator Data'!AS192)/(L$195-L$194)*10)))</f>
        <v>5.8974358974358978</v>
      </c>
      <c r="M190" s="148">
        <f t="shared" si="17"/>
        <v>4.5589429689132324</v>
      </c>
      <c r="N190" s="150">
        <v>6.8456375838926178</v>
      </c>
      <c r="O190" s="150">
        <f>IF('Indicator Data'!AU192="No data","x",IF('Indicator Data'!AU192&gt;O$195,0,IF('Indicator Data'!AU192&lt;O$194,10,(O$195-'Indicator Data'!AU192)/(O$195-O$194)*10)))</f>
        <v>2.7777777777777777</v>
      </c>
      <c r="P190" s="150">
        <f>IF('Indicator Data'!AV192="No data","x",IF('Indicator Data'!AV192&gt;P$195,0,IF('Indicator Data'!AV192&lt;P$194,10,(P$195-'Indicator Data'!AV192)/(P$195-P$194)*10)))</f>
        <v>1</v>
      </c>
      <c r="Q190" s="148">
        <f t="shared" si="18"/>
        <v>3.5411384538901323</v>
      </c>
      <c r="R190" s="150">
        <f>IF('Indicator Data'!W192="No data","x",IF('Indicator Data'!W192&gt;R$195,0,IF('Indicator Data'!W192&lt;R$194,10,(R$195-'Indicator Data'!W192)/(R$195-R$194)*10)))</f>
        <v>6.9500000000000011</v>
      </c>
      <c r="S190" s="150">
        <f>IF('Indicator Data'!X192="No data","x",IF('Indicator Data'!X192&gt;S$195,10,IF('Indicator Data'!X192&lt;S$194,0,10-(S$195-'Indicator Data'!X192)/(S$195-S$194)*10)))</f>
        <v>1.8715371749824303</v>
      </c>
      <c r="T190" s="150">
        <f>IF('Indicator Data'!AA192="No data","x",IF('Indicator Data'!AA192&gt;T$195,0,IF('Indicator Data'!AA192&lt;T$194,10,(T$195-'Indicator Data'!AA192)/(T$195-T$194)*10)))</f>
        <v>9.3779999661016955</v>
      </c>
      <c r="U190" s="148">
        <f t="shared" si="19"/>
        <v>6.0665123803613765</v>
      </c>
      <c r="V190" s="146">
        <f t="shared" si="20"/>
        <v>4.7221979343882472</v>
      </c>
      <c r="W190" s="68"/>
    </row>
    <row r="191" spans="1:23" s="43" customFormat="1" x14ac:dyDescent="0.2">
      <c r="A191" s="65" t="s">
        <v>353</v>
      </c>
      <c r="B191" s="66" t="s">
        <v>352</v>
      </c>
      <c r="C191" s="150">
        <f>IF('Indicator Data'!AM193="No data","x",IF('Indicator Data'!AM193&gt;C$195,0,IF('Indicator Data'!AM193&lt;C$194,10,(C$195-'Indicator Data'!AM193)/(C$195-C$194)*10)))</f>
        <v>9.166666666666675</v>
      </c>
      <c r="D191" s="148">
        <f t="shared" si="14"/>
        <v>9.166666666666675</v>
      </c>
      <c r="E191" s="150">
        <f>IF('Indicator Data'!AO193="No data","x",IF('Indicator Data'!AO193&gt;E$195,0,IF('Indicator Data'!AO193&lt;E$194,10,(E$195-'Indicator Data'!AO193)/(E$195-E$194)*10)))</f>
        <v>8.1999999999999993</v>
      </c>
      <c r="F191" s="150">
        <f>IF('Indicator Data'!AN193="No data","x",IF('Indicator Data'!AN193&gt;F$195,0,IF('Indicator Data'!AN193&lt;F$194,10,(F$195-'Indicator Data'!AN193)/(F$195-F$194)*10)))</f>
        <v>7.40793776512146</v>
      </c>
      <c r="G191" s="148">
        <f t="shared" si="15"/>
        <v>7.8039688825607296</v>
      </c>
      <c r="H191" s="146">
        <f t="shared" si="16"/>
        <v>8.4853177746137014</v>
      </c>
      <c r="I191" s="150" t="str">
        <f>IF('Indicator Data'!AQ193="No data","x",IF('Indicator Data'!AQ193^2&gt;I$195,0,IF('Indicator Data'!AQ193^2&lt;I$194,10,(I$195-'Indicator Data'!AQ193^2)/(I$195-I$194)*10)))</f>
        <v>x</v>
      </c>
      <c r="J191" s="150">
        <f>IF(OR('Indicator Data'!AP193=0,'Indicator Data'!AP193="No data"),"x",IF('Indicator Data'!AP193&gt;J$195,0,IF('Indicator Data'!AP193&lt;J$194,10,(J$195-'Indicator Data'!AP193)/(J$195-J$194)*10)))</f>
        <v>6.04</v>
      </c>
      <c r="K191" s="150">
        <f>IF('Indicator Data'!AR193="No data","x",IF('Indicator Data'!AR193&gt;K$195,0,IF('Indicator Data'!AR193&lt;K$194,10,(K$195-'Indicator Data'!AR193)/(K$195-K$194)*10)))</f>
        <v>9.9</v>
      </c>
      <c r="L191" s="150">
        <f>IF('Indicator Data'!AS193="No data","x",IF('Indicator Data'!AS193&gt;L$195,0,IF('Indicator Data'!AS193&lt;L$194,10,(L$195-'Indicator Data'!AS193)/(L$195-L$194)*10)))</f>
        <v>6.2564102564102564</v>
      </c>
      <c r="M191" s="148">
        <f t="shared" si="17"/>
        <v>7.3988034188034186</v>
      </c>
      <c r="N191" s="150">
        <v>9.1275167785234892</v>
      </c>
      <c r="O191" s="150">
        <f>IF('Indicator Data'!AU193="No data","x",IF('Indicator Data'!AU193&gt;O$195,0,IF('Indicator Data'!AU193&lt;O$194,10,(O$195-'Indicator Data'!AU193)/(O$195-O$194)*10)))</f>
        <v>5.18888888888889</v>
      </c>
      <c r="P191" s="150">
        <f>IF('Indicator Data'!AV193="No data","x",IF('Indicator Data'!AV193&gt;P$195,0,IF('Indicator Data'!AV193&lt;P$194,10,(P$195-'Indicator Data'!AV193)/(P$195-P$194)*10)))</f>
        <v>9.02</v>
      </c>
      <c r="Q191" s="148">
        <f t="shared" si="18"/>
        <v>7.7788018891374593</v>
      </c>
      <c r="R191" s="150">
        <f>IF('Indicator Data'!W193="No data","x",IF('Indicator Data'!W193&gt;R$195,0,IF('Indicator Data'!W193&lt;R$194,10,(R$195-'Indicator Data'!W193)/(R$195-R$194)*10)))</f>
        <v>9.5</v>
      </c>
      <c r="S191" s="150">
        <f>IF('Indicator Data'!X193="No data","x",IF('Indicator Data'!X193&gt;S$195,10,IF('Indicator Data'!X193&lt;S$194,0,10-(S$195-'Indicator Data'!X193)/(S$195-S$194)*10)))</f>
        <v>10</v>
      </c>
      <c r="T191" s="150">
        <f>IF('Indicator Data'!AA193="No data","x",IF('Indicator Data'!AA193&gt;T$195,0,IF('Indicator Data'!AA193&lt;T$194,10,(T$195-'Indicator Data'!AA193)/(T$195-T$194)*10)))</f>
        <v>9.7696949152542363</v>
      </c>
      <c r="U191" s="148">
        <f t="shared" si="19"/>
        <v>9.7565649717514109</v>
      </c>
      <c r="V191" s="146">
        <f t="shared" si="20"/>
        <v>8.3113900932307629</v>
      </c>
      <c r="W191" s="68"/>
    </row>
    <row r="192" spans="1:23" s="43" customFormat="1" x14ac:dyDescent="0.2">
      <c r="A192" s="65" t="s">
        <v>355</v>
      </c>
      <c r="B192" s="66" t="s">
        <v>354</v>
      </c>
      <c r="C192" s="150">
        <f>IF('Indicator Data'!AM194="No data","x",IF('Indicator Data'!AM194&gt;C$195,0,IF('Indicator Data'!AM194&lt;C$194,10,(C$195-'Indicator Data'!AM194)/(C$195-C$194)*10)))</f>
        <v>3.5424999999999995</v>
      </c>
      <c r="D192" s="148">
        <f t="shared" si="14"/>
        <v>3.5424999999999995</v>
      </c>
      <c r="E192" s="150">
        <f>IF('Indicator Data'!AO194="No data","x",IF('Indicator Data'!AO194&gt;E$195,0,IF('Indicator Data'!AO194&lt;E$194,10,(E$195-'Indicator Data'!AO194)/(E$195-E$194)*10)))</f>
        <v>6.2</v>
      </c>
      <c r="F192" s="150">
        <f>IF('Indicator Data'!AN194="No data","x",IF('Indicator Data'!AN194&gt;F$195,0,IF('Indicator Data'!AN194&lt;F$194,10,(F$195-'Indicator Data'!AN194)/(F$195-F$194)*10)))</f>
        <v>5.9507884383201599</v>
      </c>
      <c r="G192" s="148">
        <f t="shared" si="15"/>
        <v>6.0753942191600796</v>
      </c>
      <c r="H192" s="146">
        <f t="shared" si="16"/>
        <v>4.8089471095800391</v>
      </c>
      <c r="I192" s="150">
        <f>IF('Indicator Data'!AQ194="No data","x",IF('Indicator Data'!AQ194^2&gt;I$195,0,IF('Indicator Data'!AQ194^2&lt;I$194,10,(I$195-'Indicator Data'!AQ194^2)/(I$195-I$194)*10)))</f>
        <v>9.3508854258900005</v>
      </c>
      <c r="J192" s="150">
        <f>IF(OR('Indicator Data'!AP194=0,'Indicator Data'!AP194="No data"),"x",IF('Indicator Data'!AP194&gt;J$195,0,IF('Indicator Data'!AP194&lt;J$194,10,(J$195-'Indicator Data'!AP194)/(J$195-J$194)*10)))</f>
        <v>8.1499999999999986</v>
      </c>
      <c r="K192" s="150">
        <f>IF('Indicator Data'!AR194="No data","x",IF('Indicator Data'!AR194&gt;K$195,0,IF('Indicator Data'!AR194&lt;K$194,10,(K$195-'Indicator Data'!AR194)/(K$195-K$194)*10)))</f>
        <v>9.5</v>
      </c>
      <c r="L192" s="150">
        <f>IF('Indicator Data'!AS194="No data","x",IF('Indicator Data'!AS194&gt;L$195,0,IF('Indicator Data'!AS194&lt;L$194,10,(L$195-'Indicator Data'!AS194)/(L$195-L$194)*10)))</f>
        <v>6.4615384615384617</v>
      </c>
      <c r="M192" s="148">
        <f t="shared" si="17"/>
        <v>8.3656059718571143</v>
      </c>
      <c r="N192" s="150">
        <v>9.2617449845637587</v>
      </c>
      <c r="O192" s="150">
        <f>IF('Indicator Data'!AU194="No data","x",IF('Indicator Data'!AU194&gt;O$195,0,IF('Indicator Data'!AU194&lt;O$194,10,(O$195-'Indicator Data'!AU194)/(O$195-O$194)*10)))</f>
        <v>6.3555555555555552</v>
      </c>
      <c r="P192" s="150">
        <f>IF('Indicator Data'!AV194="No data","x",IF('Indicator Data'!AV194&gt;P$195,0,IF('Indicator Data'!AV194&lt;P$194,10,(P$195-'Indicator Data'!AV194)/(P$195-P$194)*10)))</f>
        <v>7.3400000000000007</v>
      </c>
      <c r="Q192" s="148">
        <f t="shared" si="18"/>
        <v>7.6524335133731043</v>
      </c>
      <c r="R192" s="150" t="str">
        <f>IF('Indicator Data'!W194="No data","x",IF('Indicator Data'!W194&gt;R$195,0,IF('Indicator Data'!W194&lt;R$194,10,(R$195-'Indicator Data'!W194)/(R$195-R$194)*10)))</f>
        <v>x</v>
      </c>
      <c r="S192" s="150">
        <f>IF('Indicator Data'!X194="No data","x",IF('Indicator Data'!X194&gt;S$195,10,IF('Indicator Data'!X194&lt;S$194,0,10-(S$195-'Indicator Data'!X194)/(S$195-S$194)*10)))</f>
        <v>5.8141307097680954</v>
      </c>
      <c r="T192" s="150">
        <f>IF('Indicator Data'!AA194="No data","x",IF('Indicator Data'!AA194&gt;T$195,0,IF('Indicator Data'!AA194&lt;T$194,10,(T$195-'Indicator Data'!AA194)/(T$195-T$194)*10)))</f>
        <v>9.7898644067796621</v>
      </c>
      <c r="U192" s="148">
        <f t="shared" si="19"/>
        <v>7.8019975582738788</v>
      </c>
      <c r="V192" s="146">
        <f t="shared" si="20"/>
        <v>7.9400123478346991</v>
      </c>
      <c r="W192" s="68"/>
    </row>
    <row r="193" spans="1:23" s="43" customFormat="1" x14ac:dyDescent="0.2">
      <c r="A193" s="65" t="s">
        <v>357</v>
      </c>
      <c r="B193" s="66" t="s">
        <v>356</v>
      </c>
      <c r="C193" s="150" t="str">
        <f>IF('Indicator Data'!AM195="No data","x",IF('Indicator Data'!AM195&gt;C$195,0,IF('Indicator Data'!AM195&lt;C$194,10,(C$195-'Indicator Data'!AM195)/(C$195-C$194)*10)))</f>
        <v>x</v>
      </c>
      <c r="D193" s="148" t="str">
        <f t="shared" si="14"/>
        <v>x</v>
      </c>
      <c r="E193" s="150">
        <f>IF('Indicator Data'!AO195="No data","x",IF('Indicator Data'!AO195&gt;E$195,0,IF('Indicator Data'!AO195&lt;E$194,10,(E$195-'Indicator Data'!AO195)/(E$195-E$194)*10)))</f>
        <v>7.9</v>
      </c>
      <c r="F193" s="150">
        <f>IF('Indicator Data'!AN195="No data","x",IF('Indicator Data'!AN195&gt;F$195,0,IF('Indicator Data'!AN195&lt;F$194,10,(F$195-'Indicator Data'!AN195)/(F$195-F$194)*10)))</f>
        <v>7.2770154476165771</v>
      </c>
      <c r="G193" s="148">
        <f t="shared" si="15"/>
        <v>7.5885077238082888</v>
      </c>
      <c r="H193" s="146">
        <f t="shared" si="16"/>
        <v>7.5885077238082888</v>
      </c>
      <c r="I193" s="150">
        <f>IF('Indicator Data'!AQ195="No data","x",IF('Indicator Data'!AQ195^2&gt;I$195,0,IF('Indicator Data'!AQ195^2&lt;I$194,10,(I$195-'Indicator Data'!AQ195^2)/(I$195-I$194)*10)))</f>
        <v>7.1628790948438459</v>
      </c>
      <c r="J193" s="150">
        <f>IF(OR('Indicator Data'!AP195=0,'Indicator Data'!AP195="No data"),"x",IF('Indicator Data'!AP195&gt;J$195,0,IF('Indicator Data'!AP195&lt;J$194,10,(J$195-'Indicator Data'!AP195)/(J$195-J$194)*10)))</f>
        <v>6.3100000000000005</v>
      </c>
      <c r="K193" s="150">
        <f>IF('Indicator Data'!AR195="No data","x",IF('Indicator Data'!AR195&gt;K$195,0,IF('Indicator Data'!AR195&lt;K$194,10,(K$195-'Indicator Data'!AR195)/(K$195-K$194)*10)))</f>
        <v>8.8000000000000007</v>
      </c>
      <c r="L193" s="150">
        <f>IF('Indicator Data'!AS195="No data","x",IF('Indicator Data'!AS195&gt;L$195,0,IF('Indicator Data'!AS195&lt;L$194,10,(L$195-'Indicator Data'!AS195)/(L$195-L$194)*10)))</f>
        <v>6.6666666666666661</v>
      </c>
      <c r="M193" s="148">
        <f t="shared" si="17"/>
        <v>7.234886440377629</v>
      </c>
      <c r="N193" s="150">
        <v>8.3892617449664435</v>
      </c>
      <c r="O193" s="150">
        <f>IF('Indicator Data'!AU195="No data","x",IF('Indicator Data'!AU195&gt;O$195,0,IF('Indicator Data'!AU195&lt;O$194,10,(O$195-'Indicator Data'!AU195)/(O$195-O$194)*10)))</f>
        <v>6.677777777777778</v>
      </c>
      <c r="P193" s="150">
        <f>IF('Indicator Data'!AV195="No data","x",IF('Indicator Data'!AV195&gt;P$195,0,IF('Indicator Data'!AV195&lt;P$194,10,(P$195-'Indicator Data'!AV195)/(P$195-P$194)*10)))</f>
        <v>4.0199999999999996</v>
      </c>
      <c r="Q193" s="148">
        <f t="shared" si="18"/>
        <v>6.3623465075814067</v>
      </c>
      <c r="R193" s="150">
        <f>IF('Indicator Data'!W195="No data","x",IF('Indicator Data'!W195&gt;R$195,0,IF('Indicator Data'!W195&lt;R$194,10,(R$195-'Indicator Data'!W195)/(R$195-R$194)*10)))</f>
        <v>9.85</v>
      </c>
      <c r="S193" s="150">
        <f>IF('Indicator Data'!X195="No data","x",IF('Indicator Data'!X195&gt;S$195,10,IF('Indicator Data'!X195&lt;S$194,0,10-(S$195-'Indicator Data'!X195)/(S$195-S$194)*10)))</f>
        <v>8.8309964862965575</v>
      </c>
      <c r="T193" s="150" t="str">
        <f>IF('Indicator Data'!AA195="No data","x",IF('Indicator Data'!AA195&gt;T$195,0,IF('Indicator Data'!AA195&lt;T$194,10,(T$195-'Indicator Data'!AA195)/(T$195-T$194)*10)))</f>
        <v>x</v>
      </c>
      <c r="U193" s="148">
        <f t="shared" si="19"/>
        <v>9.3404982431482786</v>
      </c>
      <c r="V193" s="146">
        <f t="shared" si="20"/>
        <v>7.6459103970357711</v>
      </c>
      <c r="W193" s="68"/>
    </row>
    <row r="194" spans="1:23" s="43" customFormat="1" x14ac:dyDescent="0.2">
      <c r="A194" s="92"/>
      <c r="B194" s="93" t="s">
        <v>390</v>
      </c>
      <c r="C194" s="94">
        <v>1</v>
      </c>
      <c r="D194" s="95"/>
      <c r="E194" s="94">
        <v>0</v>
      </c>
      <c r="F194" s="96">
        <v>-2.5</v>
      </c>
      <c r="G194" s="97"/>
      <c r="H194" s="97"/>
      <c r="I194" s="94">
        <v>900</v>
      </c>
      <c r="J194" s="94">
        <v>0</v>
      </c>
      <c r="K194" s="94">
        <v>0</v>
      </c>
      <c r="L194" s="94">
        <v>5</v>
      </c>
      <c r="M194" s="97"/>
      <c r="N194" s="94">
        <v>1</v>
      </c>
      <c r="O194" s="94">
        <v>10</v>
      </c>
      <c r="P194" s="94">
        <v>50</v>
      </c>
      <c r="Q194" s="97"/>
      <c r="R194" s="94">
        <v>0</v>
      </c>
      <c r="S194" s="94">
        <v>0</v>
      </c>
      <c r="T194" s="94">
        <v>50</v>
      </c>
      <c r="U194" s="98"/>
      <c r="V194" s="97"/>
    </row>
    <row r="195" spans="1:23" s="43" customFormat="1" x14ac:dyDescent="0.2">
      <c r="A195" s="92"/>
      <c r="B195" s="93" t="s">
        <v>391</v>
      </c>
      <c r="C195" s="94">
        <v>5</v>
      </c>
      <c r="D195" s="95"/>
      <c r="E195" s="94">
        <v>100</v>
      </c>
      <c r="F195" s="96">
        <v>2.5</v>
      </c>
      <c r="G195" s="97"/>
      <c r="H195" s="97"/>
      <c r="I195" s="94">
        <v>10000</v>
      </c>
      <c r="J195" s="94">
        <v>100</v>
      </c>
      <c r="K195" s="94">
        <v>100</v>
      </c>
      <c r="L195" s="94">
        <v>200</v>
      </c>
      <c r="M195" s="97"/>
      <c r="N195" s="94">
        <v>150</v>
      </c>
      <c r="O195" s="94">
        <v>100</v>
      </c>
      <c r="P195" s="94">
        <v>100</v>
      </c>
      <c r="Q195" s="97"/>
      <c r="R195" s="99">
        <v>40</v>
      </c>
      <c r="S195" s="99">
        <v>1423</v>
      </c>
      <c r="T195" s="99">
        <v>3000</v>
      </c>
      <c r="U195" s="99"/>
      <c r="V195" s="97"/>
    </row>
    <row r="197" spans="1:23" s="159" customFormat="1" x14ac:dyDescent="0.2">
      <c r="A197" s="153"/>
      <c r="B197" s="154"/>
      <c r="C197" s="151"/>
      <c r="D197" s="155"/>
      <c r="E197" s="151"/>
      <c r="F197" s="156"/>
      <c r="G197" s="157"/>
      <c r="H197" s="157"/>
      <c r="I197" s="151"/>
      <c r="J197" s="151"/>
      <c r="K197" s="151"/>
      <c r="L197" s="151"/>
      <c r="M197" s="157"/>
      <c r="N197" s="151"/>
      <c r="O197" s="151"/>
      <c r="P197" s="151"/>
      <c r="Q197" s="157"/>
      <c r="R197" s="151"/>
      <c r="S197" s="151"/>
      <c r="T197" s="151"/>
      <c r="U197" s="158"/>
      <c r="V197" s="157"/>
    </row>
    <row r="198" spans="1:23" s="159" customFormat="1" x14ac:dyDescent="0.2">
      <c r="A198" s="153"/>
      <c r="B198" s="154"/>
      <c r="C198" s="151"/>
      <c r="D198" s="155"/>
      <c r="E198" s="151"/>
      <c r="F198" s="156"/>
      <c r="G198" s="157"/>
      <c r="H198" s="157"/>
      <c r="I198" s="151"/>
      <c r="J198" s="151"/>
      <c r="K198" s="151"/>
      <c r="L198" s="151"/>
      <c r="M198" s="157"/>
      <c r="N198" s="151"/>
      <c r="O198" s="151"/>
      <c r="P198" s="151"/>
      <c r="Q198" s="157"/>
      <c r="R198" s="152"/>
      <c r="S198" s="152"/>
      <c r="T198" s="152"/>
      <c r="U198" s="152"/>
      <c r="V198" s="157"/>
    </row>
  </sheetData>
  <sortState ref="A3:V193">
    <sortCondition ref="A3:A193"/>
  </sortState>
  <mergeCells count="1">
    <mergeCell ref="A1:V1"/>
  </mergeCell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97"/>
  <sheetViews>
    <sheetView showGridLines="0" zoomScaleNormal="100" workbookViewId="0">
      <pane xSplit="2" ySplit="4" topLeftCell="C5" activePane="bottomRight" state="frozen"/>
      <selection pane="topRight" activeCell="C1" sqref="C1"/>
      <selection pane="bottomLeft" activeCell="A5" sqref="A5"/>
      <selection pane="bottomRight" activeCell="W5" sqref="W5"/>
    </sheetView>
  </sheetViews>
  <sheetFormatPr defaultColWidth="8.85546875" defaultRowHeight="14.25" x14ac:dyDescent="0.2"/>
  <cols>
    <col min="1" max="1" width="49.42578125" style="43" bestFit="1" customWidth="1"/>
    <col min="2" max="2" width="5.42578125" style="43" bestFit="1" customWidth="1"/>
    <col min="3" max="50" width="11.42578125" style="43" customWidth="1"/>
    <col min="51" max="51" width="10.140625" style="43" bestFit="1" customWidth="1"/>
    <col min="52" max="52" width="11.7109375" style="43" customWidth="1"/>
    <col min="53" max="16384" width="8.85546875" style="43"/>
  </cols>
  <sheetData>
    <row r="1" spans="1:52" x14ac:dyDescent="0.2">
      <c r="A1" s="219"/>
      <c r="B1" s="219"/>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00"/>
    </row>
    <row r="2" spans="1:52" s="132" customFormat="1" ht="121.5" customHeight="1" x14ac:dyDescent="0.2">
      <c r="A2" s="128" t="s">
        <v>381</v>
      </c>
      <c r="B2" s="129" t="s">
        <v>358</v>
      </c>
      <c r="C2" s="130" t="s">
        <v>434</v>
      </c>
      <c r="D2" s="130" t="s">
        <v>435</v>
      </c>
      <c r="E2" s="130" t="s">
        <v>436</v>
      </c>
      <c r="F2" s="130" t="s">
        <v>437</v>
      </c>
      <c r="G2" s="130" t="s">
        <v>438</v>
      </c>
      <c r="H2" s="130" t="s">
        <v>439</v>
      </c>
      <c r="I2" s="130" t="s">
        <v>440</v>
      </c>
      <c r="J2" s="130" t="s">
        <v>844</v>
      </c>
      <c r="K2" s="130" t="s">
        <v>845</v>
      </c>
      <c r="L2" s="130" t="s">
        <v>843</v>
      </c>
      <c r="M2" s="130" t="s">
        <v>820</v>
      </c>
      <c r="N2" s="130" t="s">
        <v>871</v>
      </c>
      <c r="O2" s="130" t="s">
        <v>850</v>
      </c>
      <c r="P2" s="130" t="s">
        <v>851</v>
      </c>
      <c r="Q2" s="131" t="s">
        <v>387</v>
      </c>
      <c r="R2" s="131" t="s">
        <v>1009</v>
      </c>
      <c r="S2" s="131" t="s">
        <v>497</v>
      </c>
      <c r="T2" s="131" t="s">
        <v>498</v>
      </c>
      <c r="U2" s="131" t="s">
        <v>498</v>
      </c>
      <c r="V2" s="131" t="s">
        <v>394</v>
      </c>
      <c r="W2" s="130" t="s">
        <v>483</v>
      </c>
      <c r="X2" s="131" t="s">
        <v>1054</v>
      </c>
      <c r="Y2" s="131" t="s">
        <v>946</v>
      </c>
      <c r="Z2" s="131" t="s">
        <v>947</v>
      </c>
      <c r="AA2" s="131" t="s">
        <v>491</v>
      </c>
      <c r="AB2" s="131" t="s">
        <v>486</v>
      </c>
      <c r="AC2" s="131" t="s">
        <v>386</v>
      </c>
      <c r="AD2" s="130" t="s">
        <v>492</v>
      </c>
      <c r="AE2" s="130" t="s">
        <v>493</v>
      </c>
      <c r="AF2" s="130" t="s">
        <v>493</v>
      </c>
      <c r="AG2" s="130" t="s">
        <v>493</v>
      </c>
      <c r="AH2" s="131" t="s">
        <v>1055</v>
      </c>
      <c r="AI2" s="131" t="s">
        <v>412</v>
      </c>
      <c r="AJ2" s="131" t="s">
        <v>413</v>
      </c>
      <c r="AK2" s="131" t="s">
        <v>414</v>
      </c>
      <c r="AL2" s="131" t="s">
        <v>415</v>
      </c>
      <c r="AM2" s="130" t="s">
        <v>444</v>
      </c>
      <c r="AN2" s="130" t="s">
        <v>360</v>
      </c>
      <c r="AO2" s="130" t="s">
        <v>404</v>
      </c>
      <c r="AP2" s="130" t="s">
        <v>362</v>
      </c>
      <c r="AQ2" s="131" t="s">
        <v>421</v>
      </c>
      <c r="AR2" s="131" t="s">
        <v>363</v>
      </c>
      <c r="AS2" s="131" t="s">
        <v>948</v>
      </c>
      <c r="AT2" s="130" t="s">
        <v>424</v>
      </c>
      <c r="AU2" s="131" t="s">
        <v>389</v>
      </c>
      <c r="AV2" s="131" t="s">
        <v>388</v>
      </c>
      <c r="AW2" s="130" t="s">
        <v>495</v>
      </c>
      <c r="AX2" s="131" t="s">
        <v>365</v>
      </c>
      <c r="AY2" s="143" t="s">
        <v>817</v>
      </c>
      <c r="AZ2" s="143" t="s">
        <v>953</v>
      </c>
    </row>
    <row r="3" spans="1:52" x14ac:dyDescent="0.2">
      <c r="A3" s="133" t="s">
        <v>496</v>
      </c>
      <c r="B3" s="129"/>
      <c r="C3" s="134"/>
      <c r="D3" s="134"/>
      <c r="E3" s="134"/>
      <c r="F3" s="134"/>
      <c r="G3" s="134"/>
      <c r="H3" s="134"/>
      <c r="I3" s="134"/>
      <c r="J3" s="134" t="s">
        <v>846</v>
      </c>
      <c r="K3" s="134" t="s">
        <v>846</v>
      </c>
      <c r="L3" s="134" t="s">
        <v>842</v>
      </c>
      <c r="M3" s="134">
        <v>2014</v>
      </c>
      <c r="N3" s="134">
        <v>2014</v>
      </c>
      <c r="O3" s="134">
        <v>2014</v>
      </c>
      <c r="P3" s="134">
        <v>2014</v>
      </c>
      <c r="Q3" s="134">
        <v>2013</v>
      </c>
      <c r="R3" s="134">
        <v>2014</v>
      </c>
      <c r="S3" s="134" t="s">
        <v>831</v>
      </c>
      <c r="T3" s="134">
        <v>2011</v>
      </c>
      <c r="U3" s="134">
        <v>2012</v>
      </c>
      <c r="V3" s="134">
        <v>2012</v>
      </c>
      <c r="W3" s="134">
        <v>2012</v>
      </c>
      <c r="X3" s="134">
        <v>2010</v>
      </c>
      <c r="Y3" s="134">
        <v>2010</v>
      </c>
      <c r="Z3" s="134">
        <v>2010</v>
      </c>
      <c r="AA3" s="134">
        <v>2012</v>
      </c>
      <c r="AB3" s="134">
        <v>2010</v>
      </c>
      <c r="AC3" s="134">
        <v>2013</v>
      </c>
      <c r="AD3" s="141" t="s">
        <v>951</v>
      </c>
      <c r="AE3" s="134">
        <v>2012</v>
      </c>
      <c r="AF3" s="134">
        <v>2013</v>
      </c>
      <c r="AG3" s="134">
        <v>2014</v>
      </c>
      <c r="AH3" s="141">
        <v>2013</v>
      </c>
      <c r="AI3" s="134" t="s">
        <v>831</v>
      </c>
      <c r="AJ3" s="134" t="s">
        <v>831</v>
      </c>
      <c r="AK3" s="134">
        <v>2014</v>
      </c>
      <c r="AL3" s="134">
        <v>2014</v>
      </c>
      <c r="AM3" s="134" t="s">
        <v>445</v>
      </c>
      <c r="AN3" s="134">
        <v>2013</v>
      </c>
      <c r="AO3" s="134">
        <v>2013</v>
      </c>
      <c r="AP3" s="134">
        <v>2010</v>
      </c>
      <c r="AQ3" s="134" t="s">
        <v>949</v>
      </c>
      <c r="AR3" s="134">
        <v>2013</v>
      </c>
      <c r="AS3" s="134">
        <v>2013</v>
      </c>
      <c r="AT3" s="134" t="s">
        <v>425</v>
      </c>
      <c r="AU3" s="134">
        <v>2012</v>
      </c>
      <c r="AV3" s="134">
        <v>2012</v>
      </c>
      <c r="AW3" s="134">
        <v>2013</v>
      </c>
      <c r="AX3" s="134">
        <v>2013</v>
      </c>
      <c r="AY3" s="134">
        <v>2013</v>
      </c>
      <c r="AZ3" s="104">
        <v>2013</v>
      </c>
    </row>
    <row r="4" spans="1:52" ht="38.25" x14ac:dyDescent="0.2">
      <c r="A4" s="135" t="s">
        <v>441</v>
      </c>
      <c r="B4" s="129"/>
      <c r="C4" s="134" t="s">
        <v>442</v>
      </c>
      <c r="D4" s="134" t="s">
        <v>442</v>
      </c>
      <c r="E4" s="134" t="s">
        <v>442</v>
      </c>
      <c r="F4" s="134" t="s">
        <v>442</v>
      </c>
      <c r="G4" s="134" t="s">
        <v>442</v>
      </c>
      <c r="H4" s="134" t="s">
        <v>442</v>
      </c>
      <c r="I4" s="134" t="s">
        <v>442</v>
      </c>
      <c r="J4" s="134" t="s">
        <v>442</v>
      </c>
      <c r="K4" s="134" t="s">
        <v>482</v>
      </c>
      <c r="L4" s="134" t="s">
        <v>443</v>
      </c>
      <c r="M4" s="134" t="s">
        <v>482</v>
      </c>
      <c r="N4" s="134" t="s">
        <v>482</v>
      </c>
      <c r="O4" s="134" t="s">
        <v>443</v>
      </c>
      <c r="P4" s="134" t="s">
        <v>443</v>
      </c>
      <c r="Q4" s="141" t="s">
        <v>443</v>
      </c>
      <c r="R4" s="134" t="s">
        <v>443</v>
      </c>
      <c r="S4" s="134" t="s">
        <v>480</v>
      </c>
      <c r="T4" s="134" t="s">
        <v>794</v>
      </c>
      <c r="U4" s="134" t="s">
        <v>794</v>
      </c>
      <c r="V4" s="134" t="s">
        <v>481</v>
      </c>
      <c r="W4" s="134" t="s">
        <v>484</v>
      </c>
      <c r="X4" s="141" t="s">
        <v>950</v>
      </c>
      <c r="Y4" s="134" t="s">
        <v>485</v>
      </c>
      <c r="Z4" s="134" t="s">
        <v>485</v>
      </c>
      <c r="AA4" s="134" t="s">
        <v>494</v>
      </c>
      <c r="AB4" s="134" t="s">
        <v>485</v>
      </c>
      <c r="AC4" s="134" t="s">
        <v>443</v>
      </c>
      <c r="AD4" s="134" t="s">
        <v>443</v>
      </c>
      <c r="AE4" s="134" t="s">
        <v>442</v>
      </c>
      <c r="AF4" s="134" t="s">
        <v>442</v>
      </c>
      <c r="AG4" s="134" t="s">
        <v>442</v>
      </c>
      <c r="AH4" s="134" t="s">
        <v>442</v>
      </c>
      <c r="AI4" s="134" t="s">
        <v>482</v>
      </c>
      <c r="AJ4" s="134" t="s">
        <v>482</v>
      </c>
      <c r="AK4" s="134" t="s">
        <v>443</v>
      </c>
      <c r="AL4" s="134" t="s">
        <v>443</v>
      </c>
      <c r="AM4" s="134" t="s">
        <v>443</v>
      </c>
      <c r="AN4" s="134" t="s">
        <v>443</v>
      </c>
      <c r="AO4" s="134" t="s">
        <v>443</v>
      </c>
      <c r="AP4" s="134" t="s">
        <v>482</v>
      </c>
      <c r="AQ4" s="134" t="s">
        <v>482</v>
      </c>
      <c r="AR4" s="134" t="s">
        <v>482</v>
      </c>
      <c r="AS4" s="134" t="s">
        <v>482</v>
      </c>
      <c r="AT4" s="134" t="s">
        <v>797</v>
      </c>
      <c r="AU4" s="134" t="s">
        <v>482</v>
      </c>
      <c r="AV4" s="134" t="s">
        <v>482</v>
      </c>
      <c r="AW4" s="134" t="s">
        <v>494</v>
      </c>
      <c r="AX4" s="134" t="s">
        <v>442</v>
      </c>
      <c r="AY4" s="134" t="s">
        <v>818</v>
      </c>
      <c r="AZ4" s="144" t="s">
        <v>442</v>
      </c>
    </row>
    <row r="5" spans="1:52" x14ac:dyDescent="0.2">
      <c r="A5" s="128" t="s">
        <v>1</v>
      </c>
      <c r="B5" s="129" t="s">
        <v>0</v>
      </c>
      <c r="C5" s="136">
        <v>56472</v>
      </c>
      <c r="D5" s="136">
        <v>14008.757894736842</v>
      </c>
      <c r="E5" s="136">
        <v>78264</v>
      </c>
      <c r="F5" s="136">
        <v>0</v>
      </c>
      <c r="G5" s="136">
        <v>0</v>
      </c>
      <c r="H5" s="136">
        <v>0</v>
      </c>
      <c r="I5" s="136">
        <v>0</v>
      </c>
      <c r="J5" s="136">
        <v>283043.47826086957</v>
      </c>
      <c r="K5" s="137">
        <v>0.17391304347826086</v>
      </c>
      <c r="L5" s="137">
        <v>0.2</v>
      </c>
      <c r="M5" s="137">
        <v>0.95927234676767381</v>
      </c>
      <c r="N5" s="137">
        <v>0.83311862762097455</v>
      </c>
      <c r="O5" s="136">
        <v>5</v>
      </c>
      <c r="P5" s="136">
        <v>2</v>
      </c>
      <c r="Q5" s="137">
        <f>VLOOKUP(A5,HDI!$K$2:$U$142,11,FALSE)</f>
        <v>0.20111704846818912</v>
      </c>
      <c r="R5" s="137">
        <f>VLOOKUP(A5,'Income Insecurity'!$A$3:$O$98,15,FALSE)</f>
        <v>0.7927480046917097</v>
      </c>
      <c r="S5" s="136">
        <v>1385397958</v>
      </c>
      <c r="T5" s="136">
        <v>6710.87</v>
      </c>
      <c r="U5" s="136">
        <v>6725.03</v>
      </c>
      <c r="V5" s="137">
        <v>32.633659648014792</v>
      </c>
      <c r="W5" s="138">
        <v>1.9</v>
      </c>
      <c r="X5" s="136">
        <v>995.22219999999993</v>
      </c>
      <c r="Y5" s="136">
        <v>183.85560000000001</v>
      </c>
      <c r="Z5" s="138">
        <v>0.90025733333333335</v>
      </c>
      <c r="AA5" s="137">
        <v>47.34</v>
      </c>
      <c r="AB5" s="138">
        <v>13.497071999999999</v>
      </c>
      <c r="AC5" s="137">
        <f>VLOOKUP(A5,GII!$P$2:$R$192,3,FALSE)</f>
        <v>0.83228174270129374</v>
      </c>
      <c r="AD5" s="137">
        <v>27.82</v>
      </c>
      <c r="AE5" s="136">
        <v>51501</v>
      </c>
      <c r="AF5" s="136">
        <v>20252</v>
      </c>
      <c r="AG5" s="136">
        <v>120000</v>
      </c>
      <c r="AH5" s="136">
        <v>29555.91</v>
      </c>
      <c r="AI5" s="136">
        <v>101</v>
      </c>
      <c r="AJ5" s="138">
        <v>24.7</v>
      </c>
      <c r="AK5" s="137" t="s">
        <v>446</v>
      </c>
      <c r="AL5" s="138" t="s">
        <v>446</v>
      </c>
      <c r="AM5" s="137">
        <v>2.1</v>
      </c>
      <c r="AN5" s="137">
        <v>-1.4288873672485352</v>
      </c>
      <c r="AO5" s="136">
        <v>8</v>
      </c>
      <c r="AP5" s="138">
        <v>30</v>
      </c>
      <c r="AQ5" s="137">
        <v>20.321850000000001</v>
      </c>
      <c r="AR5" s="137">
        <v>3</v>
      </c>
      <c r="AS5" s="137">
        <v>85</v>
      </c>
      <c r="AT5" s="137" t="s">
        <v>896</v>
      </c>
      <c r="AU5" s="138">
        <v>29</v>
      </c>
      <c r="AV5" s="138">
        <v>64.2</v>
      </c>
      <c r="AW5" s="136">
        <v>956.68399999999997</v>
      </c>
      <c r="AX5" s="136">
        <v>30551674</v>
      </c>
      <c r="AY5" s="136">
        <v>652230</v>
      </c>
      <c r="AZ5" s="136">
        <v>1183311</v>
      </c>
    </row>
    <row r="6" spans="1:52" x14ac:dyDescent="0.2">
      <c r="A6" s="128" t="s">
        <v>3</v>
      </c>
      <c r="B6" s="129" t="s">
        <v>2</v>
      </c>
      <c r="C6" s="136">
        <v>6246.8210526315788</v>
      </c>
      <c r="D6" s="136">
        <v>0</v>
      </c>
      <c r="E6" s="136">
        <v>2957</v>
      </c>
      <c r="F6" s="136">
        <v>0</v>
      </c>
      <c r="G6" s="136">
        <v>0</v>
      </c>
      <c r="H6" s="136">
        <v>0</v>
      </c>
      <c r="I6" s="136">
        <v>0</v>
      </c>
      <c r="J6" s="136">
        <v>139130.4347826087</v>
      </c>
      <c r="K6" s="137">
        <v>4.3478260869565216E-2</v>
      </c>
      <c r="L6" s="137">
        <v>0.13333333333333333</v>
      </c>
      <c r="M6" s="137">
        <v>3.8059783347726792E-2</v>
      </c>
      <c r="N6" s="137">
        <v>4.5518424983034943E-3</v>
      </c>
      <c r="O6" s="136">
        <v>0</v>
      </c>
      <c r="P6" s="136">
        <v>0</v>
      </c>
      <c r="Q6" s="137">
        <f>VLOOKUP(A6,HDI!$K$2:$U$142,11,FALSE)</f>
        <v>0.53422625087136311</v>
      </c>
      <c r="R6" s="137">
        <f>VLOOKUP(A6,'Income Insecurity'!$A$3:$O$98,15,FALSE)</f>
        <v>0.18654484009510811</v>
      </c>
      <c r="S6" s="136">
        <v>562067</v>
      </c>
      <c r="T6" s="136">
        <v>348.75</v>
      </c>
      <c r="U6" s="136">
        <v>341.62</v>
      </c>
      <c r="V6" s="137">
        <v>2.7881046853910227</v>
      </c>
      <c r="W6" s="138">
        <v>11.1</v>
      </c>
      <c r="X6" s="136">
        <v>210.1103</v>
      </c>
      <c r="Y6" s="136">
        <v>4.6493320000000002</v>
      </c>
      <c r="Z6" s="138">
        <v>0.84031599999999995</v>
      </c>
      <c r="AA6" s="137">
        <v>541.38</v>
      </c>
      <c r="AB6" s="138">
        <v>0</v>
      </c>
      <c r="AC6" s="137">
        <f>VLOOKUP(A6,GII!$P$2:$R$192,3,FALSE)</f>
        <v>0.24353744534299582</v>
      </c>
      <c r="AD6" s="137">
        <v>34.51</v>
      </c>
      <c r="AE6" s="136">
        <v>230000</v>
      </c>
      <c r="AF6" s="136">
        <v>0</v>
      </c>
      <c r="AG6" s="136">
        <v>0</v>
      </c>
      <c r="AH6" s="136">
        <v>621.12</v>
      </c>
      <c r="AI6" s="136">
        <v>121</v>
      </c>
      <c r="AJ6" s="138">
        <v>4.9000000000000004</v>
      </c>
      <c r="AK6" s="137">
        <v>1.75</v>
      </c>
      <c r="AL6" s="138">
        <v>10.4</v>
      </c>
      <c r="AM6" s="137" t="s">
        <v>446</v>
      </c>
      <c r="AN6" s="137">
        <v>-0.33354252576828003</v>
      </c>
      <c r="AO6" s="136">
        <v>31</v>
      </c>
      <c r="AP6" s="138" t="s">
        <v>446</v>
      </c>
      <c r="AQ6" s="137">
        <v>86.295969999999997</v>
      </c>
      <c r="AR6" s="137">
        <v>19</v>
      </c>
      <c r="AS6" s="137">
        <v>94</v>
      </c>
      <c r="AT6" s="137" t="s">
        <v>896</v>
      </c>
      <c r="AU6" s="138">
        <v>91.2</v>
      </c>
      <c r="AV6" s="138">
        <v>95.7</v>
      </c>
      <c r="AW6" s="136">
        <v>7848.1729999999998</v>
      </c>
      <c r="AX6" s="136">
        <v>2773620</v>
      </c>
      <c r="AY6" s="136">
        <v>27400</v>
      </c>
      <c r="AZ6" s="136">
        <v>485080</v>
      </c>
    </row>
    <row r="7" spans="1:52" x14ac:dyDescent="0.2">
      <c r="A7" s="128" t="s">
        <v>5</v>
      </c>
      <c r="B7" s="129" t="s">
        <v>4</v>
      </c>
      <c r="C7" s="136">
        <v>46155.15789473684</v>
      </c>
      <c r="D7" s="136">
        <v>0</v>
      </c>
      <c r="E7" s="136">
        <v>23081</v>
      </c>
      <c r="F7" s="136">
        <v>0</v>
      </c>
      <c r="G7" s="136">
        <v>3257</v>
      </c>
      <c r="H7" s="136">
        <v>0</v>
      </c>
      <c r="I7" s="136">
        <v>0</v>
      </c>
      <c r="J7" s="136">
        <v>0</v>
      </c>
      <c r="K7" s="137">
        <v>4.3478260869565216E-2</v>
      </c>
      <c r="L7" s="137">
        <v>0.13333333333333333</v>
      </c>
      <c r="M7" s="137">
        <v>0.74956952297038304</v>
      </c>
      <c r="N7" s="137">
        <v>0.29297603490996399</v>
      </c>
      <c r="O7" s="136">
        <v>4</v>
      </c>
      <c r="P7" s="136">
        <v>2</v>
      </c>
      <c r="Q7" s="137">
        <f>VLOOKUP(A7,HDI!$K$2:$U$142,11,FALSE)</f>
        <v>0.31590248676777061</v>
      </c>
      <c r="R7" s="137" t="s">
        <v>446</v>
      </c>
      <c r="S7" s="136">
        <v>71626331</v>
      </c>
      <c r="T7" s="136">
        <v>196.56</v>
      </c>
      <c r="U7" s="136">
        <v>144.5</v>
      </c>
      <c r="V7" s="137">
        <v>7.2094628335017008E-2</v>
      </c>
      <c r="W7" s="138">
        <v>12.1</v>
      </c>
      <c r="X7" s="136">
        <v>216.50682</v>
      </c>
      <c r="Y7" s="136">
        <v>42.584760000000003</v>
      </c>
      <c r="Z7" s="138">
        <v>0.52141136666666665</v>
      </c>
      <c r="AA7" s="137">
        <v>439.01999000000001</v>
      </c>
      <c r="AB7" s="138">
        <v>0</v>
      </c>
      <c r="AC7" s="137">
        <f>VLOOKUP(A7,GII!$P$2:$R$192,3,FALSE)</f>
        <v>0.73958882941332127</v>
      </c>
      <c r="AD7" s="137" t="s">
        <v>446</v>
      </c>
      <c r="AE7" s="136">
        <v>101</v>
      </c>
      <c r="AF7" s="136">
        <v>0</v>
      </c>
      <c r="AG7" s="136">
        <v>0</v>
      </c>
      <c r="AH7" s="136">
        <v>1919.32</v>
      </c>
      <c r="AI7" s="136">
        <v>141</v>
      </c>
      <c r="AJ7" s="138">
        <v>4.9000000000000004</v>
      </c>
      <c r="AK7" s="137" t="s">
        <v>446</v>
      </c>
      <c r="AL7" s="138" t="s">
        <v>446</v>
      </c>
      <c r="AM7" s="137">
        <v>3.5833333333333299</v>
      </c>
      <c r="AN7" s="137">
        <v>-0.6012689471244812</v>
      </c>
      <c r="AO7" s="136">
        <v>36</v>
      </c>
      <c r="AP7" s="138">
        <v>99.3</v>
      </c>
      <c r="AQ7" s="137">
        <v>15.727819999999999</v>
      </c>
      <c r="AR7" s="137">
        <v>40</v>
      </c>
      <c r="AS7" s="137">
        <v>87</v>
      </c>
      <c r="AT7" s="137" t="s">
        <v>896</v>
      </c>
      <c r="AU7" s="138">
        <v>95.2</v>
      </c>
      <c r="AV7" s="138">
        <v>83.9</v>
      </c>
      <c r="AW7" s="136">
        <v>7324.5339999999997</v>
      </c>
      <c r="AX7" s="136">
        <v>39208194</v>
      </c>
      <c r="AY7" s="136">
        <v>2381740</v>
      </c>
      <c r="AZ7" s="136">
        <v>2893296.9999999995</v>
      </c>
    </row>
    <row r="8" spans="1:52" x14ac:dyDescent="0.2">
      <c r="A8" s="128" t="s">
        <v>7</v>
      </c>
      <c r="B8" s="129" t="s">
        <v>6</v>
      </c>
      <c r="C8" s="136">
        <v>0</v>
      </c>
      <c r="D8" s="136">
        <v>0</v>
      </c>
      <c r="E8" s="136">
        <v>2492</v>
      </c>
      <c r="F8" s="136">
        <v>0</v>
      </c>
      <c r="G8" s="136">
        <v>0</v>
      </c>
      <c r="H8" s="136">
        <v>0</v>
      </c>
      <c r="I8" s="136">
        <v>0</v>
      </c>
      <c r="J8" s="136">
        <v>167995.65217391305</v>
      </c>
      <c r="K8" s="137">
        <v>0.21739130434782608</v>
      </c>
      <c r="L8" s="137">
        <v>3.3333333333333333E-2</v>
      </c>
      <c r="M8" s="137">
        <v>0.78160253256324108</v>
      </c>
      <c r="N8" s="137">
        <v>0.11274327636637628</v>
      </c>
      <c r="O8" s="136">
        <v>3</v>
      </c>
      <c r="P8" s="136">
        <v>1</v>
      </c>
      <c r="Q8" s="137" t="s">
        <v>446</v>
      </c>
      <c r="R8" s="137" t="s">
        <v>446</v>
      </c>
      <c r="S8" s="136">
        <v>33196300</v>
      </c>
      <c r="T8" s="136">
        <v>199.94</v>
      </c>
      <c r="U8" s="136">
        <v>242.35</v>
      </c>
      <c r="V8" s="137">
        <v>0.23585172516118261</v>
      </c>
      <c r="W8" s="138">
        <v>1.7</v>
      </c>
      <c r="X8" s="136">
        <v>1222.6058</v>
      </c>
      <c r="Y8" s="136">
        <v>206.37240000000003</v>
      </c>
      <c r="Z8" s="138">
        <v>26.521483333333336</v>
      </c>
      <c r="AA8" s="137">
        <v>212.10001</v>
      </c>
      <c r="AB8" s="138">
        <v>402.02159999999998</v>
      </c>
      <c r="AC8" s="137" t="str">
        <f>VLOOKUP(A8,GII!$P$2:$R$192,3,FALSE)</f>
        <v>No data</v>
      </c>
      <c r="AD8" s="137">
        <v>42.66</v>
      </c>
      <c r="AE8" s="136">
        <v>1839400</v>
      </c>
      <c r="AF8" s="136">
        <v>1000</v>
      </c>
      <c r="AG8" s="136">
        <v>0</v>
      </c>
      <c r="AH8" s="136">
        <v>454.88</v>
      </c>
      <c r="AI8" s="136">
        <v>115</v>
      </c>
      <c r="AJ8" s="138">
        <v>18</v>
      </c>
      <c r="AK8" s="137">
        <v>2.69</v>
      </c>
      <c r="AL8" s="138">
        <v>13.7</v>
      </c>
      <c r="AM8" s="137">
        <v>2.9</v>
      </c>
      <c r="AN8" s="137">
        <v>-1.2555354833602905</v>
      </c>
      <c r="AO8" s="136">
        <v>23</v>
      </c>
      <c r="AP8" s="138">
        <v>40.200000000000003</v>
      </c>
      <c r="AQ8" s="137">
        <v>33.68056</v>
      </c>
      <c r="AR8" s="137">
        <v>13</v>
      </c>
      <c r="AS8" s="137">
        <v>47</v>
      </c>
      <c r="AT8" s="137" t="s">
        <v>896</v>
      </c>
      <c r="AU8" s="138">
        <v>60.1</v>
      </c>
      <c r="AV8" s="138">
        <v>54.3</v>
      </c>
      <c r="AW8" s="136">
        <v>5923.8540000000003</v>
      </c>
      <c r="AX8" s="136">
        <v>21471618</v>
      </c>
      <c r="AY8" s="136">
        <v>1246700</v>
      </c>
      <c r="AZ8" s="136">
        <v>829318</v>
      </c>
    </row>
    <row r="9" spans="1:52" x14ac:dyDescent="0.2">
      <c r="A9" s="128" t="s">
        <v>9</v>
      </c>
      <c r="B9" s="129" t="s">
        <v>8</v>
      </c>
      <c r="C9" s="136">
        <v>172.36421052631579</v>
      </c>
      <c r="D9" s="136">
        <v>172.36421052631579</v>
      </c>
      <c r="E9" s="136">
        <v>0</v>
      </c>
      <c r="F9" s="136">
        <v>352</v>
      </c>
      <c r="G9" s="136">
        <v>7713</v>
      </c>
      <c r="H9" s="136">
        <v>3026</v>
      </c>
      <c r="I9" s="136">
        <v>142</v>
      </c>
      <c r="J9" s="136">
        <v>0</v>
      </c>
      <c r="K9" s="137">
        <v>0</v>
      </c>
      <c r="L9" s="137">
        <v>6.6666666666666666E-2</v>
      </c>
      <c r="M9" s="137">
        <v>2.5395833739326836E-3</v>
      </c>
      <c r="N9" s="137">
        <v>5.6401333602257579E-4</v>
      </c>
      <c r="O9" s="136">
        <v>0</v>
      </c>
      <c r="P9" s="136">
        <v>0</v>
      </c>
      <c r="Q9" s="137" t="s">
        <v>446</v>
      </c>
      <c r="R9" s="137" t="s">
        <v>446</v>
      </c>
      <c r="S9" s="136">
        <v>630014</v>
      </c>
      <c r="T9" s="136">
        <v>14.8</v>
      </c>
      <c r="U9" s="136">
        <v>2.35</v>
      </c>
      <c r="V9" s="137">
        <v>0.2056726094003242</v>
      </c>
      <c r="W9" s="138" t="s">
        <v>446</v>
      </c>
      <c r="X9" s="136">
        <v>266.87804</v>
      </c>
      <c r="Y9" s="136">
        <v>8.1377100000000002</v>
      </c>
      <c r="Z9" s="138">
        <v>5.9730733333333328</v>
      </c>
      <c r="AA9" s="137">
        <v>1029.40002</v>
      </c>
      <c r="AB9" s="138">
        <v>0</v>
      </c>
      <c r="AC9" s="137" t="str">
        <f>VLOOKUP(A9,GII!$P$2:$R$192,3,FALSE)</f>
        <v>No data</v>
      </c>
      <c r="AD9" s="137" t="s">
        <v>446</v>
      </c>
      <c r="AE9" s="136">
        <v>0</v>
      </c>
      <c r="AF9" s="136">
        <v>0</v>
      </c>
      <c r="AG9" s="136">
        <v>0</v>
      </c>
      <c r="AH9" s="136">
        <v>0</v>
      </c>
      <c r="AI9" s="136">
        <v>109</v>
      </c>
      <c r="AJ9" s="138">
        <v>14</v>
      </c>
      <c r="AK9" s="137" t="s">
        <v>446</v>
      </c>
      <c r="AL9" s="138" t="s">
        <v>446</v>
      </c>
      <c r="AM9" s="137">
        <v>2.8330000000000002</v>
      </c>
      <c r="AN9" s="137">
        <v>0.48129847645759583</v>
      </c>
      <c r="AO9" s="136" t="s">
        <v>446</v>
      </c>
      <c r="AP9" s="138" t="s">
        <v>446</v>
      </c>
      <c r="AQ9" s="137" t="s">
        <v>446</v>
      </c>
      <c r="AR9" s="137" t="s">
        <v>446</v>
      </c>
      <c r="AS9" s="137" t="s">
        <v>446</v>
      </c>
      <c r="AT9" s="137" t="s">
        <v>896</v>
      </c>
      <c r="AU9" s="138">
        <v>91.4</v>
      </c>
      <c r="AV9" s="138">
        <v>97.9</v>
      </c>
      <c r="AW9" s="136">
        <v>17069.124</v>
      </c>
      <c r="AX9" s="136">
        <v>89985</v>
      </c>
      <c r="AY9" s="136">
        <v>440</v>
      </c>
      <c r="AZ9" s="136">
        <v>9174</v>
      </c>
    </row>
    <row r="10" spans="1:52" x14ac:dyDescent="0.2">
      <c r="A10" s="128" t="s">
        <v>11</v>
      </c>
      <c r="B10" s="129" t="s">
        <v>10</v>
      </c>
      <c r="C10" s="136">
        <v>18023.705263157895</v>
      </c>
      <c r="D10" s="136">
        <v>724.42736842105262</v>
      </c>
      <c r="E10" s="136">
        <v>109554</v>
      </c>
      <c r="F10" s="136">
        <v>0</v>
      </c>
      <c r="G10" s="136">
        <v>0</v>
      </c>
      <c r="H10" s="136">
        <v>0</v>
      </c>
      <c r="I10" s="136">
        <v>0</v>
      </c>
      <c r="J10" s="136">
        <v>0</v>
      </c>
      <c r="K10" s="137">
        <v>8.6956521739130432E-2</v>
      </c>
      <c r="L10" s="137">
        <v>6.6666666666666666E-2</v>
      </c>
      <c r="M10" s="137">
        <v>0.20249714571291039</v>
      </c>
      <c r="N10" s="137">
        <v>5.2933789893412568E-2</v>
      </c>
      <c r="O10" s="136">
        <v>0</v>
      </c>
      <c r="P10" s="136">
        <v>3</v>
      </c>
      <c r="Q10" s="137">
        <f>VLOOKUP(A10,HDI!$K$2:$U$142,11,FALSE)</f>
        <v>0.64048519536162773</v>
      </c>
      <c r="R10" s="137">
        <f>VLOOKUP(A10,'Income Insecurity'!$A$3:$O$98,15,FALSE)</f>
        <v>0.14385542734370291</v>
      </c>
      <c r="S10" s="136">
        <v>4410948</v>
      </c>
      <c r="T10" s="136">
        <v>83.74</v>
      </c>
      <c r="U10" s="136">
        <v>178.92</v>
      </c>
      <c r="V10" s="137">
        <v>3.8438751219608915E-2</v>
      </c>
      <c r="W10" s="138" t="s">
        <v>446</v>
      </c>
      <c r="X10" s="136">
        <v>364.99450000000002</v>
      </c>
      <c r="Y10" s="136">
        <v>8.7996280000000002</v>
      </c>
      <c r="Z10" s="138">
        <v>3.2306299999999997</v>
      </c>
      <c r="AA10" s="137">
        <v>1551.43994</v>
      </c>
      <c r="AB10" s="138">
        <v>1.2828786E-2</v>
      </c>
      <c r="AC10" s="137">
        <f>VLOOKUP(A10,GII!$P$2:$R$192,3,FALSE)</f>
        <v>0.28066939898479748</v>
      </c>
      <c r="AD10" s="137">
        <v>44.49</v>
      </c>
      <c r="AE10" s="136">
        <v>19530</v>
      </c>
      <c r="AF10" s="136">
        <v>3000</v>
      </c>
      <c r="AG10" s="136">
        <v>350</v>
      </c>
      <c r="AH10" s="136">
        <v>898.38</v>
      </c>
      <c r="AI10" s="136">
        <v>139</v>
      </c>
      <c r="AJ10" s="138">
        <v>4.9000000000000004</v>
      </c>
      <c r="AK10" s="137">
        <v>1.33</v>
      </c>
      <c r="AL10" s="138">
        <v>2.7</v>
      </c>
      <c r="AM10" s="137">
        <v>3.4166666666666701</v>
      </c>
      <c r="AN10" s="137">
        <v>-0.29012247920036316</v>
      </c>
      <c r="AO10" s="136">
        <v>34</v>
      </c>
      <c r="AP10" s="138">
        <v>97.2</v>
      </c>
      <c r="AQ10" s="137">
        <v>93.819130000000001</v>
      </c>
      <c r="AR10" s="137">
        <v>32</v>
      </c>
      <c r="AS10" s="137">
        <v>68</v>
      </c>
      <c r="AT10" s="137" t="s">
        <v>896</v>
      </c>
      <c r="AU10" s="138">
        <v>97.2</v>
      </c>
      <c r="AV10" s="138">
        <v>98.7</v>
      </c>
      <c r="AW10" s="136">
        <v>17659.544000000002</v>
      </c>
      <c r="AX10" s="136">
        <v>41446246</v>
      </c>
      <c r="AY10" s="136">
        <v>2736690</v>
      </c>
      <c r="AZ10" s="136">
        <v>6274295.9999999991</v>
      </c>
    </row>
    <row r="11" spans="1:52" x14ac:dyDescent="0.2">
      <c r="A11" s="128" t="s">
        <v>13</v>
      </c>
      <c r="B11" s="129" t="s">
        <v>12</v>
      </c>
      <c r="C11" s="136">
        <v>6212.5684210526315</v>
      </c>
      <c r="D11" s="136">
        <v>1631.2189473684211</v>
      </c>
      <c r="E11" s="136">
        <v>5446</v>
      </c>
      <c r="F11" s="136">
        <v>0</v>
      </c>
      <c r="G11" s="136">
        <v>0</v>
      </c>
      <c r="H11" s="136">
        <v>0</v>
      </c>
      <c r="I11" s="136">
        <v>0</v>
      </c>
      <c r="J11" s="136">
        <v>12913.04347826087</v>
      </c>
      <c r="K11" s="137">
        <v>4.3478260869565216E-2</v>
      </c>
      <c r="L11" s="137">
        <v>0.1</v>
      </c>
      <c r="M11" s="137">
        <v>3.0657175403914546E-2</v>
      </c>
      <c r="N11" s="137">
        <v>3.8751806416291589E-3</v>
      </c>
      <c r="O11" s="136">
        <v>1</v>
      </c>
      <c r="P11" s="136">
        <v>0</v>
      </c>
      <c r="Q11" s="137">
        <f>VLOOKUP(A11,HDI!$K$2:$U$142,11,FALSE)</f>
        <v>0.55130757062617874</v>
      </c>
      <c r="R11" s="137">
        <f>VLOOKUP(A11,'Income Insecurity'!$A$3:$O$98,15,FALSE)</f>
        <v>5.8902962438404101E-2</v>
      </c>
      <c r="S11" s="136">
        <v>9905114</v>
      </c>
      <c r="T11" s="136">
        <v>378.18</v>
      </c>
      <c r="U11" s="136">
        <v>272.77</v>
      </c>
      <c r="V11" s="137">
        <v>2.5765185921967535</v>
      </c>
      <c r="W11" s="138">
        <v>28.5</v>
      </c>
      <c r="X11" s="136">
        <v>72.705799999999996</v>
      </c>
      <c r="Y11" s="136">
        <v>6.760676000000001</v>
      </c>
      <c r="Z11" s="138">
        <v>2.5237763333333336</v>
      </c>
      <c r="AA11" s="137">
        <v>299.29001</v>
      </c>
      <c r="AB11" s="138">
        <v>0</v>
      </c>
      <c r="AC11" s="137">
        <f>VLOOKUP(A11,GII!$P$2:$R$192,3,FALSE)</f>
        <v>7.0727579772178029E-2</v>
      </c>
      <c r="AD11" s="137">
        <v>31.3</v>
      </c>
      <c r="AE11" s="136">
        <v>0</v>
      </c>
      <c r="AF11" s="136">
        <v>64000</v>
      </c>
      <c r="AG11" s="136">
        <v>0</v>
      </c>
      <c r="AH11" s="136">
        <v>2937.69</v>
      </c>
      <c r="AI11" s="136">
        <v>120</v>
      </c>
      <c r="AJ11" s="138">
        <v>5.7</v>
      </c>
      <c r="AK11" s="137">
        <v>1.86</v>
      </c>
      <c r="AL11" s="138">
        <v>10.7</v>
      </c>
      <c r="AM11" s="137">
        <v>2</v>
      </c>
      <c r="AN11" s="137">
        <v>6.5453171730041504E-2</v>
      </c>
      <c r="AO11" s="136">
        <v>36</v>
      </c>
      <c r="AP11" s="138" t="s">
        <v>446</v>
      </c>
      <c r="AQ11" s="137">
        <v>96.793999999999997</v>
      </c>
      <c r="AR11" s="137">
        <v>46</v>
      </c>
      <c r="AS11" s="137">
        <v>89</v>
      </c>
      <c r="AT11" s="137" t="s">
        <v>896</v>
      </c>
      <c r="AU11" s="138">
        <v>90.5</v>
      </c>
      <c r="AV11" s="138">
        <v>99.8</v>
      </c>
      <c r="AW11" s="136">
        <v>5391.8469999999998</v>
      </c>
      <c r="AX11" s="136">
        <v>2976566</v>
      </c>
      <c r="AY11" s="136">
        <v>28480</v>
      </c>
      <c r="AZ11" s="136">
        <v>427457</v>
      </c>
    </row>
    <row r="12" spans="1:52" x14ac:dyDescent="0.2">
      <c r="A12" s="128" t="s">
        <v>15</v>
      </c>
      <c r="B12" s="129" t="s">
        <v>14</v>
      </c>
      <c r="C12" s="136">
        <v>15176.021052631579</v>
      </c>
      <c r="D12" s="136">
        <v>0</v>
      </c>
      <c r="E12" s="136">
        <v>4620</v>
      </c>
      <c r="F12" s="136">
        <v>8548</v>
      </c>
      <c r="G12" s="136">
        <v>22750</v>
      </c>
      <c r="H12" s="136">
        <v>1289</v>
      </c>
      <c r="I12" s="136">
        <v>121</v>
      </c>
      <c r="J12" s="136">
        <v>304347.82608695654</v>
      </c>
      <c r="K12" s="137">
        <v>0.17391304347826086</v>
      </c>
      <c r="L12" s="137">
        <v>0.13333333333333333</v>
      </c>
      <c r="M12" s="137">
        <v>3.1258430291646044E-2</v>
      </c>
      <c r="N12" s="137">
        <v>2.7150034094056011E-3</v>
      </c>
      <c r="O12" s="136">
        <v>0</v>
      </c>
      <c r="P12" s="136">
        <v>0</v>
      </c>
      <c r="Q12" s="137">
        <f>VLOOKUP(A12,HDI!$K$2:$U$142,11,FALSE)</f>
        <v>0.80809290001101119</v>
      </c>
      <c r="R12" s="137">
        <f>VLOOKUP(A12,'Income Insecurity'!$A$3:$O$98,15,FALSE)</f>
        <v>0.46745713146603035</v>
      </c>
      <c r="S12" s="136">
        <v>0</v>
      </c>
      <c r="T12" s="136" t="s">
        <v>446</v>
      </c>
      <c r="U12" s="136" t="s">
        <v>446</v>
      </c>
      <c r="V12" s="137">
        <v>0</v>
      </c>
      <c r="W12" s="138">
        <v>38.5</v>
      </c>
      <c r="X12" s="136">
        <v>100.573656</v>
      </c>
      <c r="Y12" s="136">
        <v>1.6609670000000001</v>
      </c>
      <c r="Z12" s="138">
        <v>1.2517466666666666</v>
      </c>
      <c r="AA12" s="137">
        <v>4068.1999500000002</v>
      </c>
      <c r="AB12" s="138">
        <v>0</v>
      </c>
      <c r="AC12" s="137">
        <f>VLOOKUP(A12,GII!$P$2:$R$192,3,FALSE)</f>
        <v>9.0228553180708326E-2</v>
      </c>
      <c r="AD12" s="137" t="s">
        <v>446</v>
      </c>
      <c r="AE12" s="136">
        <v>23500</v>
      </c>
      <c r="AF12" s="136">
        <v>7500</v>
      </c>
      <c r="AG12" s="136">
        <v>168</v>
      </c>
      <c r="AH12" s="136" t="s">
        <v>957</v>
      </c>
      <c r="AI12" s="136">
        <v>132</v>
      </c>
      <c r="AJ12" s="138">
        <v>4.9000000000000004</v>
      </c>
      <c r="AK12" s="137">
        <v>1.1499999999999999</v>
      </c>
      <c r="AL12" s="138" t="s">
        <v>446</v>
      </c>
      <c r="AM12" s="137">
        <v>4.05</v>
      </c>
      <c r="AN12" s="137">
        <v>1.6246250867843628</v>
      </c>
      <c r="AO12" s="136">
        <v>81</v>
      </c>
      <c r="AP12" s="138" t="s">
        <v>446</v>
      </c>
      <c r="AQ12" s="137" t="s">
        <v>446</v>
      </c>
      <c r="AR12" s="137">
        <v>79</v>
      </c>
      <c r="AS12" s="137">
        <v>85</v>
      </c>
      <c r="AT12" s="137" t="s">
        <v>896</v>
      </c>
      <c r="AU12" s="138">
        <v>100</v>
      </c>
      <c r="AV12" s="138">
        <v>100</v>
      </c>
      <c r="AW12" s="136">
        <v>40847.131999999998</v>
      </c>
      <c r="AX12" s="136">
        <v>23130900</v>
      </c>
      <c r="AY12" s="136">
        <v>7682300</v>
      </c>
      <c r="AZ12" s="136">
        <v>4616090</v>
      </c>
    </row>
    <row r="13" spans="1:52" x14ac:dyDescent="0.2">
      <c r="A13" s="128" t="s">
        <v>17</v>
      </c>
      <c r="B13" s="129" t="s">
        <v>16</v>
      </c>
      <c r="C13" s="136">
        <v>8685.9789473684214</v>
      </c>
      <c r="D13" s="136">
        <v>0</v>
      </c>
      <c r="E13" s="136">
        <v>17438</v>
      </c>
      <c r="F13" s="136">
        <v>0</v>
      </c>
      <c r="G13" s="136">
        <v>0</v>
      </c>
      <c r="H13" s="136">
        <v>0</v>
      </c>
      <c r="I13" s="136">
        <v>0</v>
      </c>
      <c r="J13" s="136">
        <v>0</v>
      </c>
      <c r="K13" s="137">
        <v>0</v>
      </c>
      <c r="L13" s="137">
        <v>3.3333333333333333E-2</v>
      </c>
      <c r="M13" s="137">
        <v>9.3114003216735412E-3</v>
      </c>
      <c r="N13" s="137">
        <v>2.0949389611392782E-3</v>
      </c>
      <c r="O13" s="136">
        <v>0</v>
      </c>
      <c r="P13" s="136">
        <v>0</v>
      </c>
      <c r="Q13" s="137">
        <f>VLOOKUP(A13,HDI!$K$2:$U$142,11,FALSE)</f>
        <v>0.73813726640905342</v>
      </c>
      <c r="R13" s="137">
        <f>VLOOKUP(A13,'Income Insecurity'!$A$3:$O$98,15,FALSE)</f>
        <v>7.5209017310151574E-2</v>
      </c>
      <c r="S13" s="136">
        <v>0</v>
      </c>
      <c r="T13" s="136" t="s">
        <v>446</v>
      </c>
      <c r="U13" s="136" t="s">
        <v>446</v>
      </c>
      <c r="V13" s="137">
        <v>0</v>
      </c>
      <c r="W13" s="138">
        <v>48.6</v>
      </c>
      <c r="X13" s="136">
        <v>82.620295999999996</v>
      </c>
      <c r="Y13" s="136">
        <v>2.6270236000000002</v>
      </c>
      <c r="Z13" s="138">
        <v>0.64532299999999998</v>
      </c>
      <c r="AA13" s="137">
        <v>5065.0600599999998</v>
      </c>
      <c r="AB13" s="138">
        <v>0</v>
      </c>
      <c r="AC13" s="137">
        <f>VLOOKUP(A13,GII!$P$2:$R$192,3,FALSE)</f>
        <v>0.18272436468716613</v>
      </c>
      <c r="AD13" s="137">
        <v>29.15</v>
      </c>
      <c r="AE13" s="136">
        <v>0</v>
      </c>
      <c r="AF13" s="136">
        <v>200</v>
      </c>
      <c r="AG13" s="136">
        <v>0</v>
      </c>
      <c r="AH13" s="136" t="s">
        <v>957</v>
      </c>
      <c r="AI13" s="136">
        <v>150</v>
      </c>
      <c r="AJ13" s="138">
        <v>4.9000000000000004</v>
      </c>
      <c r="AK13" s="137">
        <v>1.21</v>
      </c>
      <c r="AL13" s="138">
        <v>6.2</v>
      </c>
      <c r="AM13" s="137" t="s">
        <v>446</v>
      </c>
      <c r="AN13" s="137">
        <v>1.5663824081420898</v>
      </c>
      <c r="AO13" s="136">
        <v>69</v>
      </c>
      <c r="AP13" s="138" t="s">
        <v>446</v>
      </c>
      <c r="AQ13" s="137" t="s">
        <v>446</v>
      </c>
      <c r="AR13" s="137">
        <v>73</v>
      </c>
      <c r="AS13" s="137">
        <v>94</v>
      </c>
      <c r="AT13" s="137" t="s">
        <v>896</v>
      </c>
      <c r="AU13" s="138">
        <v>100</v>
      </c>
      <c r="AV13" s="138">
        <v>100</v>
      </c>
      <c r="AW13" s="136">
        <v>41556.125</v>
      </c>
      <c r="AX13" s="136">
        <v>8473786</v>
      </c>
      <c r="AY13" s="136">
        <v>82409</v>
      </c>
      <c r="AZ13" s="136">
        <v>2014581.9999999998</v>
      </c>
    </row>
    <row r="14" spans="1:52" x14ac:dyDescent="0.2">
      <c r="A14" s="128" t="s">
        <v>19</v>
      </c>
      <c r="B14" s="129" t="s">
        <v>18</v>
      </c>
      <c r="C14" s="136">
        <v>17463.221052631579</v>
      </c>
      <c r="D14" s="136">
        <v>3929.0947368421052</v>
      </c>
      <c r="E14" s="136">
        <v>11278</v>
      </c>
      <c r="F14" s="136">
        <v>0</v>
      </c>
      <c r="G14" s="136">
        <v>0</v>
      </c>
      <c r="H14" s="136">
        <v>0</v>
      </c>
      <c r="I14" s="136">
        <v>0</v>
      </c>
      <c r="J14" s="136">
        <v>0</v>
      </c>
      <c r="K14" s="137">
        <v>4.3478260869565216E-2</v>
      </c>
      <c r="L14" s="137">
        <v>0.13333333333333333</v>
      </c>
      <c r="M14" s="137">
        <v>0.40539108311911193</v>
      </c>
      <c r="N14" s="137">
        <v>0.16318521545611969</v>
      </c>
      <c r="O14" s="136">
        <v>2</v>
      </c>
      <c r="P14" s="136">
        <v>3</v>
      </c>
      <c r="Q14" s="137" t="s">
        <v>446</v>
      </c>
      <c r="R14" s="137" t="s">
        <v>446</v>
      </c>
      <c r="S14" s="136">
        <v>2951112</v>
      </c>
      <c r="T14" s="136">
        <v>292.22000000000003</v>
      </c>
      <c r="U14" s="136">
        <v>337.61</v>
      </c>
      <c r="V14" s="137">
        <v>0.53435437491592119</v>
      </c>
      <c r="W14" s="138">
        <v>33.799999999999997</v>
      </c>
      <c r="X14" s="136">
        <v>78.073920000000001</v>
      </c>
      <c r="Y14" s="136">
        <v>10.127951999999999</v>
      </c>
      <c r="Z14" s="138">
        <v>1.4822073333333332</v>
      </c>
      <c r="AA14" s="137">
        <v>572.33001999999999</v>
      </c>
      <c r="AB14" s="138">
        <v>1.3904027999999999E-2</v>
      </c>
      <c r="AC14" s="137" t="str">
        <f>VLOOKUP(A14,GII!$P$2:$R$192,3,FALSE)</f>
        <v>No data</v>
      </c>
      <c r="AD14" s="137">
        <v>33.71</v>
      </c>
      <c r="AE14" s="136">
        <v>22499</v>
      </c>
      <c r="AF14" s="136">
        <v>0</v>
      </c>
      <c r="AG14" s="136">
        <v>0</v>
      </c>
      <c r="AH14" s="136">
        <v>18428.16</v>
      </c>
      <c r="AI14" s="136">
        <v>131</v>
      </c>
      <c r="AJ14" s="138">
        <v>4.9000000000000004</v>
      </c>
      <c r="AK14" s="137" t="s">
        <v>446</v>
      </c>
      <c r="AL14" s="138" t="s">
        <v>446</v>
      </c>
      <c r="AM14" s="137" t="s">
        <v>446</v>
      </c>
      <c r="AN14" s="137">
        <v>-0.45513376593589783</v>
      </c>
      <c r="AO14" s="136">
        <v>28</v>
      </c>
      <c r="AP14" s="138" t="s">
        <v>446</v>
      </c>
      <c r="AQ14" s="137">
        <v>98.179119999999998</v>
      </c>
      <c r="AR14" s="137">
        <v>23</v>
      </c>
      <c r="AS14" s="137">
        <v>92</v>
      </c>
      <c r="AT14" s="137" t="s">
        <v>896</v>
      </c>
      <c r="AU14" s="138">
        <v>82</v>
      </c>
      <c r="AV14" s="138">
        <v>80.2</v>
      </c>
      <c r="AW14" s="136">
        <v>10201.441000000001</v>
      </c>
      <c r="AX14" s="136">
        <v>9416598</v>
      </c>
      <c r="AY14" s="136">
        <v>82658</v>
      </c>
      <c r="AZ14" s="136">
        <v>801620</v>
      </c>
    </row>
    <row r="15" spans="1:52" x14ac:dyDescent="0.2">
      <c r="A15" s="128" t="s">
        <v>21</v>
      </c>
      <c r="B15" s="129" t="s">
        <v>20</v>
      </c>
      <c r="C15" s="136">
        <v>2.0652631578947367</v>
      </c>
      <c r="D15" s="136">
        <v>0</v>
      </c>
      <c r="E15" s="136">
        <v>0</v>
      </c>
      <c r="F15" s="136">
        <v>0</v>
      </c>
      <c r="G15" s="136">
        <v>34042</v>
      </c>
      <c r="H15" s="136">
        <v>4294</v>
      </c>
      <c r="I15" s="136">
        <v>579</v>
      </c>
      <c r="J15" s="136">
        <v>0</v>
      </c>
      <c r="K15" s="137">
        <v>0</v>
      </c>
      <c r="L15" s="137">
        <v>6.6666666666666666E-2</v>
      </c>
      <c r="M15" s="137">
        <v>1.6053347616133136E-3</v>
      </c>
      <c r="N15" s="137">
        <v>2.5687057537920814E-3</v>
      </c>
      <c r="O15" s="136">
        <v>0</v>
      </c>
      <c r="P15" s="136">
        <v>0</v>
      </c>
      <c r="Q15" s="137" t="s">
        <v>446</v>
      </c>
      <c r="R15" s="137" t="s">
        <v>446</v>
      </c>
      <c r="S15" s="136">
        <v>28840</v>
      </c>
      <c r="T15" s="136" t="s">
        <v>446</v>
      </c>
      <c r="U15" s="136" t="s">
        <v>446</v>
      </c>
      <c r="V15" s="137">
        <v>0</v>
      </c>
      <c r="W15" s="138">
        <v>28.2</v>
      </c>
      <c r="X15" s="136">
        <v>84.776192000000009</v>
      </c>
      <c r="Y15" s="136">
        <v>8.6130359999999992</v>
      </c>
      <c r="Z15" s="138">
        <v>44.611566666666668</v>
      </c>
      <c r="AA15" s="137">
        <v>2377.1599099999999</v>
      </c>
      <c r="AB15" s="138">
        <v>0</v>
      </c>
      <c r="AC15" s="137" t="str">
        <f>VLOOKUP(A15,GII!$P$2:$R$192,3,FALSE)</f>
        <v>No data</v>
      </c>
      <c r="AD15" s="137" t="s">
        <v>446</v>
      </c>
      <c r="AE15" s="136">
        <v>0</v>
      </c>
      <c r="AF15" s="136">
        <v>0</v>
      </c>
      <c r="AG15" s="136">
        <v>0</v>
      </c>
      <c r="AH15" s="136">
        <v>1.08</v>
      </c>
      <c r="AI15" s="136">
        <v>115</v>
      </c>
      <c r="AJ15" s="138">
        <v>6</v>
      </c>
      <c r="AK15" s="137" t="s">
        <v>446</v>
      </c>
      <c r="AL15" s="138" t="s">
        <v>446</v>
      </c>
      <c r="AM15" s="137" t="s">
        <v>446</v>
      </c>
      <c r="AN15" s="137">
        <v>0.86234778165817261</v>
      </c>
      <c r="AO15" s="136">
        <v>71</v>
      </c>
      <c r="AP15" s="138" t="s">
        <v>446</v>
      </c>
      <c r="AQ15" s="137" t="s">
        <v>446</v>
      </c>
      <c r="AR15" s="137" t="s">
        <v>446</v>
      </c>
      <c r="AS15" s="137" t="s">
        <v>446</v>
      </c>
      <c r="AT15" s="137" t="s">
        <v>896</v>
      </c>
      <c r="AU15" s="138">
        <v>92</v>
      </c>
      <c r="AV15" s="138">
        <v>98.4</v>
      </c>
      <c r="AW15" s="136">
        <v>30414.741999999998</v>
      </c>
      <c r="AX15" s="136">
        <v>377374</v>
      </c>
      <c r="AY15" s="136">
        <v>10010</v>
      </c>
      <c r="AZ15" s="136">
        <v>44071.999999999993</v>
      </c>
    </row>
    <row r="16" spans="1:52" x14ac:dyDescent="0.2">
      <c r="A16" s="128" t="s">
        <v>23</v>
      </c>
      <c r="B16" s="129" t="s">
        <v>22</v>
      </c>
      <c r="C16" s="136">
        <v>0</v>
      </c>
      <c r="D16" s="136">
        <v>0</v>
      </c>
      <c r="E16" s="136">
        <v>59</v>
      </c>
      <c r="F16" s="136">
        <v>0</v>
      </c>
      <c r="G16" s="136">
        <v>0</v>
      </c>
      <c r="H16" s="136">
        <v>0</v>
      </c>
      <c r="I16" s="136">
        <v>0</v>
      </c>
      <c r="J16" s="136">
        <v>0</v>
      </c>
      <c r="K16" s="137">
        <v>0</v>
      </c>
      <c r="L16" s="137">
        <v>0.5</v>
      </c>
      <c r="M16" s="137">
        <v>6.893003651927263E-3</v>
      </c>
      <c r="N16" s="137">
        <v>2.0853152168295693E-2</v>
      </c>
      <c r="O16" s="136">
        <v>3</v>
      </c>
      <c r="P16" s="136">
        <v>0</v>
      </c>
      <c r="Q16" s="137">
        <f>VLOOKUP(A16,HDI!$K$2:$U$142,11,FALSE)</f>
        <v>0.46602580373047414</v>
      </c>
      <c r="R16" s="137" t="s">
        <v>446</v>
      </c>
      <c r="S16" s="136">
        <v>0</v>
      </c>
      <c r="T16" s="136" t="s">
        <v>446</v>
      </c>
      <c r="U16" s="136" t="s">
        <v>446</v>
      </c>
      <c r="V16" s="137">
        <v>0</v>
      </c>
      <c r="W16" s="138">
        <v>14.9</v>
      </c>
      <c r="X16" s="136">
        <v>249.53942000000001</v>
      </c>
      <c r="Y16" s="136">
        <v>11.713097999999999</v>
      </c>
      <c r="Z16" s="138">
        <v>0.6331466</v>
      </c>
      <c r="AA16" s="137">
        <v>970.77002000000005</v>
      </c>
      <c r="AB16" s="138">
        <v>0</v>
      </c>
      <c r="AC16" s="137">
        <f>VLOOKUP(A16,GII!$P$2:$R$192,3,FALSE)</f>
        <v>0.65890126618639222</v>
      </c>
      <c r="AD16" s="137" t="s">
        <v>446</v>
      </c>
      <c r="AE16" s="136">
        <v>0</v>
      </c>
      <c r="AF16" s="136">
        <v>0</v>
      </c>
      <c r="AG16" s="136">
        <v>0</v>
      </c>
      <c r="AH16" s="136">
        <v>17.3</v>
      </c>
      <c r="AI16" s="136">
        <v>130</v>
      </c>
      <c r="AJ16" s="138">
        <v>4.9000000000000004</v>
      </c>
      <c r="AK16" s="137">
        <v>1.21</v>
      </c>
      <c r="AL16" s="138">
        <v>16.899999999999999</v>
      </c>
      <c r="AM16" s="137">
        <v>3.4833333333333298</v>
      </c>
      <c r="AN16" s="137">
        <v>0.58405262231826782</v>
      </c>
      <c r="AO16" s="136">
        <v>48</v>
      </c>
      <c r="AP16" s="138">
        <v>99.4</v>
      </c>
      <c r="AQ16" s="137">
        <v>49.282060000000001</v>
      </c>
      <c r="AR16" s="137">
        <v>85</v>
      </c>
      <c r="AS16" s="137">
        <v>96</v>
      </c>
      <c r="AT16" s="137" t="s">
        <v>896</v>
      </c>
      <c r="AU16" s="138">
        <v>99.2</v>
      </c>
      <c r="AV16" s="138">
        <v>100</v>
      </c>
      <c r="AW16" s="136">
        <v>27735.311000000002</v>
      </c>
      <c r="AX16" s="136">
        <v>1332171</v>
      </c>
      <c r="AY16" s="136">
        <v>760</v>
      </c>
      <c r="AZ16" s="136">
        <v>48190.000000000007</v>
      </c>
    </row>
    <row r="17" spans="1:52" x14ac:dyDescent="0.2">
      <c r="A17" s="128" t="s">
        <v>25</v>
      </c>
      <c r="B17" s="129" t="s">
        <v>24</v>
      </c>
      <c r="C17" s="136">
        <v>259286.31578947368</v>
      </c>
      <c r="D17" s="136">
        <v>19882</v>
      </c>
      <c r="E17" s="136">
        <v>19042200</v>
      </c>
      <c r="F17" s="136">
        <v>1419790</v>
      </c>
      <c r="G17" s="136">
        <v>4485210</v>
      </c>
      <c r="H17" s="136">
        <v>793767</v>
      </c>
      <c r="I17" s="136">
        <v>102630</v>
      </c>
      <c r="J17" s="136">
        <v>0</v>
      </c>
      <c r="K17" s="137">
        <v>4.3478260869565216E-2</v>
      </c>
      <c r="L17" s="137">
        <v>0.16666666666666666</v>
      </c>
      <c r="M17" s="137">
        <v>0.83894285643450306</v>
      </c>
      <c r="N17" s="137">
        <v>0.50053273855329594</v>
      </c>
      <c r="O17" s="136">
        <v>3</v>
      </c>
      <c r="P17" s="136">
        <v>3</v>
      </c>
      <c r="Q17" s="137">
        <f>VLOOKUP(A17,HDI!$K$2:$U$142,11,FALSE)</f>
        <v>0.36622880569686506</v>
      </c>
      <c r="R17" s="137">
        <f>VLOOKUP(A17,'Income Insecurity'!$A$3:$O$98,15,FALSE)</f>
        <v>0.47623822388615544</v>
      </c>
      <c r="S17" s="136">
        <v>79156962</v>
      </c>
      <c r="T17" s="136">
        <v>1497.75</v>
      </c>
      <c r="U17" s="136">
        <v>2152.09</v>
      </c>
      <c r="V17" s="137">
        <v>1.6903026555139473</v>
      </c>
      <c r="W17" s="138">
        <v>3.6</v>
      </c>
      <c r="X17" s="136">
        <v>584.18799999999999</v>
      </c>
      <c r="Y17" s="136">
        <v>110.81376</v>
      </c>
      <c r="Z17" s="138">
        <v>2.5100049999999999E-2</v>
      </c>
      <c r="AA17" s="137">
        <v>67.760000000000005</v>
      </c>
      <c r="AB17" s="138">
        <v>11.230689999999999</v>
      </c>
      <c r="AC17" s="137">
        <f>VLOOKUP(A17,GII!$P$2:$R$192,3,FALSE)</f>
        <v>0.43062269911951656</v>
      </c>
      <c r="AD17" s="137">
        <v>32.119999999999997</v>
      </c>
      <c r="AE17" s="136">
        <v>5743798</v>
      </c>
      <c r="AF17" s="136">
        <v>1394071</v>
      </c>
      <c r="AG17" s="136">
        <v>5012</v>
      </c>
      <c r="AH17" s="136">
        <v>4623.08</v>
      </c>
      <c r="AI17" s="136">
        <v>108</v>
      </c>
      <c r="AJ17" s="138">
        <v>16.7</v>
      </c>
      <c r="AK17" s="137">
        <v>1.55</v>
      </c>
      <c r="AL17" s="138">
        <v>15.3</v>
      </c>
      <c r="AM17" s="137">
        <v>3.7166666666666699</v>
      </c>
      <c r="AN17" s="137">
        <v>-0.81985312700271606</v>
      </c>
      <c r="AO17" s="136">
        <v>27</v>
      </c>
      <c r="AP17" s="138">
        <v>46.5</v>
      </c>
      <c r="AQ17" s="137" t="s">
        <v>446</v>
      </c>
      <c r="AR17" s="137">
        <v>7.0000000000000009</v>
      </c>
      <c r="AS17" s="137">
        <v>86</v>
      </c>
      <c r="AT17" s="137" t="s">
        <v>896</v>
      </c>
      <c r="AU17" s="138">
        <v>57</v>
      </c>
      <c r="AV17" s="138">
        <v>84.8</v>
      </c>
      <c r="AW17" s="136">
        <v>1909.461</v>
      </c>
      <c r="AX17" s="136">
        <v>156594962</v>
      </c>
      <c r="AY17" s="136">
        <v>130170</v>
      </c>
      <c r="AZ17" s="136">
        <v>10913310</v>
      </c>
    </row>
    <row r="18" spans="1:52" x14ac:dyDescent="0.2">
      <c r="A18" s="128" t="s">
        <v>27</v>
      </c>
      <c r="B18" s="129" t="s">
        <v>26</v>
      </c>
      <c r="C18" s="136">
        <v>0</v>
      </c>
      <c r="D18" s="136">
        <v>0</v>
      </c>
      <c r="E18" s="136">
        <v>0</v>
      </c>
      <c r="F18" s="136">
        <v>131</v>
      </c>
      <c r="G18" s="136">
        <v>11005</v>
      </c>
      <c r="H18" s="136">
        <v>911</v>
      </c>
      <c r="I18" s="136">
        <v>95</v>
      </c>
      <c r="J18" s="136">
        <v>0</v>
      </c>
      <c r="K18" s="137">
        <v>4.3478260869565216E-2</v>
      </c>
      <c r="L18" s="137">
        <v>0</v>
      </c>
      <c r="M18" s="137">
        <v>1.3181688737520115E-3</v>
      </c>
      <c r="N18" s="137">
        <v>2.8592341874242365E-4</v>
      </c>
      <c r="O18" s="136">
        <v>0</v>
      </c>
      <c r="P18" s="136">
        <v>0</v>
      </c>
      <c r="Q18" s="137">
        <f>VLOOKUP(A18,HDI!$K$2:$U$142,11,FALSE)</f>
        <v>0.67651250819116804</v>
      </c>
      <c r="R18" s="137" t="s">
        <v>446</v>
      </c>
      <c r="S18" s="136">
        <v>0</v>
      </c>
      <c r="T18" s="136">
        <v>-99</v>
      </c>
      <c r="U18" s="136" t="s">
        <v>446</v>
      </c>
      <c r="V18" s="137">
        <v>0</v>
      </c>
      <c r="W18" s="138">
        <v>18.100000000000001</v>
      </c>
      <c r="X18" s="136">
        <v>307.47521999999998</v>
      </c>
      <c r="Y18" s="136">
        <v>2.0792200000000003</v>
      </c>
      <c r="Z18" s="138">
        <v>9.9147333333333325</v>
      </c>
      <c r="AA18" s="137">
        <v>1307.1300000000001</v>
      </c>
      <c r="AB18" s="138">
        <v>0</v>
      </c>
      <c r="AC18" s="137">
        <f>VLOOKUP(A18,GII!$P$2:$R$192,3,FALSE)</f>
        <v>9.6277642980245881E-2</v>
      </c>
      <c r="AD18" s="137" t="s">
        <v>446</v>
      </c>
      <c r="AE18" s="136">
        <v>0</v>
      </c>
      <c r="AF18" s="136">
        <v>0</v>
      </c>
      <c r="AG18" s="136">
        <v>0</v>
      </c>
      <c r="AH18" s="136">
        <v>0</v>
      </c>
      <c r="AI18" s="136">
        <v>123</v>
      </c>
      <c r="AJ18" s="138">
        <v>4.9000000000000004</v>
      </c>
      <c r="AK18" s="137" t="s">
        <v>446</v>
      </c>
      <c r="AL18" s="138" t="s">
        <v>446</v>
      </c>
      <c r="AM18" s="137">
        <v>3.9</v>
      </c>
      <c r="AN18" s="137">
        <v>1.3450701236724854</v>
      </c>
      <c r="AO18" s="136">
        <v>75</v>
      </c>
      <c r="AP18" s="138" t="s">
        <v>446</v>
      </c>
      <c r="AQ18" s="137" t="s">
        <v>446</v>
      </c>
      <c r="AR18" s="137" t="s">
        <v>446</v>
      </c>
      <c r="AS18" s="137" t="s">
        <v>446</v>
      </c>
      <c r="AT18" s="137" t="s">
        <v>896</v>
      </c>
      <c r="AU18" s="138">
        <v>91.6</v>
      </c>
      <c r="AV18" s="138">
        <v>99.8</v>
      </c>
      <c r="AW18" s="136">
        <v>24989.024000000001</v>
      </c>
      <c r="AX18" s="136">
        <v>284644</v>
      </c>
      <c r="AY18" s="136">
        <v>430</v>
      </c>
      <c r="AZ18" s="136">
        <v>45975.000000000007</v>
      </c>
    </row>
    <row r="19" spans="1:52" x14ac:dyDescent="0.2">
      <c r="A19" s="128" t="s">
        <v>29</v>
      </c>
      <c r="B19" s="129" t="s">
        <v>28</v>
      </c>
      <c r="C19" s="136">
        <v>0</v>
      </c>
      <c r="D19" s="136">
        <v>0</v>
      </c>
      <c r="E19" s="136">
        <v>14116</v>
      </c>
      <c r="F19" s="136">
        <v>0</v>
      </c>
      <c r="G19" s="136">
        <v>0</v>
      </c>
      <c r="H19" s="136">
        <v>0</v>
      </c>
      <c r="I19" s="136">
        <v>0</v>
      </c>
      <c r="J19" s="136">
        <v>0</v>
      </c>
      <c r="K19" s="137">
        <v>0</v>
      </c>
      <c r="L19" s="137">
        <v>0</v>
      </c>
      <c r="M19" s="137">
        <v>4.8333094663976887E-2</v>
      </c>
      <c r="N19" s="137">
        <v>3.5726578306634033E-2</v>
      </c>
      <c r="O19" s="136">
        <v>2</v>
      </c>
      <c r="P19" s="136">
        <v>0</v>
      </c>
      <c r="Q19" s="137" t="s">
        <v>446</v>
      </c>
      <c r="R19" s="137">
        <f>VLOOKUP(A19,'Income Insecurity'!$A$3:$O$98,15,FALSE)</f>
        <v>0.20510778990525111</v>
      </c>
      <c r="S19" s="136">
        <v>22667</v>
      </c>
      <c r="T19" s="136">
        <v>125.82</v>
      </c>
      <c r="U19" s="136">
        <v>103.22</v>
      </c>
      <c r="V19" s="137">
        <v>0.16609524402394843</v>
      </c>
      <c r="W19" s="138">
        <v>37.6</v>
      </c>
      <c r="X19" s="136">
        <v>32.0426</v>
      </c>
      <c r="Y19" s="136">
        <v>9.0702180000000006</v>
      </c>
      <c r="Z19" s="138">
        <v>1.0833676666666665</v>
      </c>
      <c r="AA19" s="137">
        <v>790.21001999999999</v>
      </c>
      <c r="AB19" s="138">
        <v>0</v>
      </c>
      <c r="AC19" s="137" t="str">
        <f>VLOOKUP(A19,GII!$P$2:$R$192,3,FALSE)</f>
        <v>No data</v>
      </c>
      <c r="AD19" s="137">
        <v>26.5</v>
      </c>
      <c r="AE19" s="136">
        <v>11455</v>
      </c>
      <c r="AF19" s="136">
        <v>11325</v>
      </c>
      <c r="AG19" s="136">
        <v>30000</v>
      </c>
      <c r="AH19" s="136">
        <v>296.08</v>
      </c>
      <c r="AI19" s="136">
        <v>130</v>
      </c>
      <c r="AJ19" s="138">
        <v>4.9000000000000004</v>
      </c>
      <c r="AK19" s="137" t="s">
        <v>446</v>
      </c>
      <c r="AL19" s="138" t="s">
        <v>446</v>
      </c>
      <c r="AM19" s="137">
        <v>3.7833333333333301</v>
      </c>
      <c r="AN19" s="137">
        <v>-0.94329619407653809</v>
      </c>
      <c r="AO19" s="136">
        <v>29</v>
      </c>
      <c r="AP19" s="138" t="s">
        <v>446</v>
      </c>
      <c r="AQ19" s="137">
        <v>98.581680000000006</v>
      </c>
      <c r="AR19" s="137">
        <v>32</v>
      </c>
      <c r="AS19" s="137">
        <v>64</v>
      </c>
      <c r="AT19" s="137" t="s">
        <v>896</v>
      </c>
      <c r="AU19" s="138">
        <v>94.3</v>
      </c>
      <c r="AV19" s="138">
        <v>99.6</v>
      </c>
      <c r="AW19" s="136">
        <v>15027.771000000001</v>
      </c>
      <c r="AX19" s="136">
        <v>9466000</v>
      </c>
      <c r="AY19" s="136">
        <v>202910</v>
      </c>
      <c r="AZ19" s="136">
        <v>1824319</v>
      </c>
    </row>
    <row r="20" spans="1:52" x14ac:dyDescent="0.2">
      <c r="A20" s="128" t="s">
        <v>31</v>
      </c>
      <c r="B20" s="129" t="s">
        <v>30</v>
      </c>
      <c r="C20" s="136">
        <v>4283.1578947368425</v>
      </c>
      <c r="D20" s="136">
        <v>0</v>
      </c>
      <c r="E20" s="136">
        <v>5672</v>
      </c>
      <c r="F20" s="136">
        <v>0</v>
      </c>
      <c r="G20" s="136">
        <v>0</v>
      </c>
      <c r="H20" s="136">
        <v>0</v>
      </c>
      <c r="I20" s="136">
        <v>0</v>
      </c>
      <c r="J20" s="136">
        <v>0</v>
      </c>
      <c r="K20" s="137">
        <v>0</v>
      </c>
      <c r="L20" s="137">
        <v>0</v>
      </c>
      <c r="M20" s="137">
        <v>1.6800542164959947E-2</v>
      </c>
      <c r="N20" s="137">
        <v>4.7467503289664609E-3</v>
      </c>
      <c r="O20" s="136">
        <v>0</v>
      </c>
      <c r="P20" s="136">
        <v>1</v>
      </c>
      <c r="Q20" s="137">
        <f>VLOOKUP(A20,HDI!$K$2:$U$142,11,FALSE)</f>
        <v>0.73102775860417424</v>
      </c>
      <c r="R20" s="137">
        <f>VLOOKUP(A20,'Income Insecurity'!$A$3:$O$98,15,FALSE)</f>
        <v>0.15723916899756318</v>
      </c>
      <c r="S20" s="136">
        <v>0</v>
      </c>
      <c r="T20" s="136" t="s">
        <v>446</v>
      </c>
      <c r="U20" s="136" t="s">
        <v>446</v>
      </c>
      <c r="V20" s="137">
        <v>0</v>
      </c>
      <c r="W20" s="138">
        <v>37.799999999999997</v>
      </c>
      <c r="X20" s="136">
        <v>216.51202000000004</v>
      </c>
      <c r="Y20" s="136">
        <v>3.6441280000000007</v>
      </c>
      <c r="Z20" s="138">
        <v>1.5016633333333331</v>
      </c>
      <c r="AA20" s="137">
        <v>4320.1098599999996</v>
      </c>
      <c r="AB20" s="138">
        <v>0</v>
      </c>
      <c r="AC20" s="137">
        <f>VLOOKUP(A20,GII!$P$2:$R$192,3,FALSE)</f>
        <v>0.21299219444235939</v>
      </c>
      <c r="AD20" s="137">
        <v>32.97</v>
      </c>
      <c r="AE20" s="136">
        <v>0</v>
      </c>
      <c r="AF20" s="136">
        <v>0</v>
      </c>
      <c r="AG20" s="136">
        <v>0</v>
      </c>
      <c r="AH20" s="136" t="s">
        <v>957</v>
      </c>
      <c r="AI20" s="136">
        <v>150</v>
      </c>
      <c r="AJ20" s="138">
        <v>4.9000000000000004</v>
      </c>
      <c r="AK20" s="137">
        <v>1.1299999999999999</v>
      </c>
      <c r="AL20" s="138">
        <v>3.9</v>
      </c>
      <c r="AM20" s="137" t="s">
        <v>446</v>
      </c>
      <c r="AN20" s="137">
        <v>1.590151309967041</v>
      </c>
      <c r="AO20" s="136">
        <v>75</v>
      </c>
      <c r="AP20" s="138" t="s">
        <v>446</v>
      </c>
      <c r="AQ20" s="137" t="s">
        <v>446</v>
      </c>
      <c r="AR20" s="137">
        <v>72</v>
      </c>
      <c r="AS20" s="137">
        <v>81</v>
      </c>
      <c r="AT20" s="137" t="s">
        <v>896</v>
      </c>
      <c r="AU20" s="138">
        <v>100</v>
      </c>
      <c r="AV20" s="138">
        <v>100</v>
      </c>
      <c r="AW20" s="136">
        <v>37780.629999999997</v>
      </c>
      <c r="AX20" s="136">
        <v>11195138</v>
      </c>
      <c r="AY20" s="136">
        <v>30280</v>
      </c>
      <c r="AZ20" s="136">
        <v>2669845.9999999995</v>
      </c>
    </row>
    <row r="21" spans="1:52" x14ac:dyDescent="0.2">
      <c r="A21" s="128" t="s">
        <v>33</v>
      </c>
      <c r="B21" s="129" t="s">
        <v>32</v>
      </c>
      <c r="C21" s="136">
        <v>468.78315789473686</v>
      </c>
      <c r="D21" s="136">
        <v>0</v>
      </c>
      <c r="E21" s="136">
        <v>1326</v>
      </c>
      <c r="F21" s="136">
        <v>0</v>
      </c>
      <c r="G21" s="136">
        <v>6775</v>
      </c>
      <c r="H21" s="136">
        <v>885</v>
      </c>
      <c r="I21" s="136">
        <v>1075</v>
      </c>
      <c r="J21" s="136">
        <v>0</v>
      </c>
      <c r="K21" s="137">
        <v>0</v>
      </c>
      <c r="L21" s="137">
        <v>0</v>
      </c>
      <c r="M21" s="137">
        <v>3.0539911313780333E-3</v>
      </c>
      <c r="N21" s="137">
        <v>4.8571207345500488E-3</v>
      </c>
      <c r="O21" s="136">
        <v>0</v>
      </c>
      <c r="P21" s="136">
        <v>0</v>
      </c>
      <c r="Q21" s="137">
        <f>VLOOKUP(A21,HDI!$K$2:$U$142,11,FALSE)</f>
        <v>0.68180099395355453</v>
      </c>
      <c r="R21" s="137" t="s">
        <v>446</v>
      </c>
      <c r="S21" s="136">
        <v>0</v>
      </c>
      <c r="T21" s="136">
        <v>28.34</v>
      </c>
      <c r="U21" s="136">
        <v>25.18</v>
      </c>
      <c r="V21" s="137">
        <v>1.65712405396512</v>
      </c>
      <c r="W21" s="138">
        <v>8.3000000000000007</v>
      </c>
      <c r="X21" s="136">
        <v>423.73806000000002</v>
      </c>
      <c r="Y21" s="136">
        <v>41.530639999999998</v>
      </c>
      <c r="Z21" s="138">
        <v>16.001619999999999</v>
      </c>
      <c r="AA21" s="137">
        <v>458.04001</v>
      </c>
      <c r="AB21" s="138">
        <v>4.55471</v>
      </c>
      <c r="AC21" s="137">
        <f>VLOOKUP(A21,GII!$P$2:$R$192,3,FALSE)</f>
        <v>0.19984926276611703</v>
      </c>
      <c r="AD21" s="137" t="s">
        <v>446</v>
      </c>
      <c r="AE21" s="136">
        <v>0</v>
      </c>
      <c r="AF21" s="136">
        <v>0</v>
      </c>
      <c r="AG21" s="136">
        <v>0</v>
      </c>
      <c r="AH21" s="136">
        <v>9.24</v>
      </c>
      <c r="AI21" s="136">
        <v>122</v>
      </c>
      <c r="AJ21" s="138">
        <v>6.5</v>
      </c>
      <c r="AK21" s="137" t="s">
        <v>446</v>
      </c>
      <c r="AL21" s="138" t="s">
        <v>446</v>
      </c>
      <c r="AM21" s="137" t="s">
        <v>446</v>
      </c>
      <c r="AN21" s="137">
        <v>-0.18518771231174469</v>
      </c>
      <c r="AO21" s="136" t="s">
        <v>446</v>
      </c>
      <c r="AP21" s="138" t="s">
        <v>446</v>
      </c>
      <c r="AQ21" s="137" t="s">
        <v>446</v>
      </c>
      <c r="AR21" s="137" t="s">
        <v>446</v>
      </c>
      <c r="AS21" s="137" t="s">
        <v>446</v>
      </c>
      <c r="AT21" s="137" t="s">
        <v>896</v>
      </c>
      <c r="AU21" s="138">
        <v>90.5</v>
      </c>
      <c r="AV21" s="138">
        <v>99.3</v>
      </c>
      <c r="AW21" s="136">
        <v>8219.4920000000002</v>
      </c>
      <c r="AX21" s="136">
        <v>331900</v>
      </c>
      <c r="AY21" s="136">
        <v>22810</v>
      </c>
      <c r="AZ21" s="136">
        <v>19341</v>
      </c>
    </row>
    <row r="22" spans="1:52" x14ac:dyDescent="0.2">
      <c r="A22" s="128" t="s">
        <v>35</v>
      </c>
      <c r="B22" s="129" t="s">
        <v>34</v>
      </c>
      <c r="C22" s="136">
        <v>0</v>
      </c>
      <c r="D22" s="136">
        <v>0</v>
      </c>
      <c r="E22" s="136">
        <v>72793</v>
      </c>
      <c r="F22" s="136">
        <v>0</v>
      </c>
      <c r="G22" s="136">
        <v>0</v>
      </c>
      <c r="H22" s="136">
        <v>0</v>
      </c>
      <c r="I22" s="136">
        <v>0</v>
      </c>
      <c r="J22" s="136">
        <v>0</v>
      </c>
      <c r="K22" s="137">
        <v>0</v>
      </c>
      <c r="L22" s="137">
        <v>0</v>
      </c>
      <c r="M22" s="137">
        <v>0.11462264248394019</v>
      </c>
      <c r="N22" s="137">
        <v>2.5021369013205372E-2</v>
      </c>
      <c r="O22" s="136">
        <v>0</v>
      </c>
      <c r="P22" s="136">
        <v>0</v>
      </c>
      <c r="Q22" s="137">
        <f>VLOOKUP(A22,HDI!$K$2:$U$142,11,FALSE)</f>
        <v>0.23311765079530045</v>
      </c>
      <c r="R22" s="137" t="s">
        <v>446</v>
      </c>
      <c r="S22" s="136">
        <v>4099581</v>
      </c>
      <c r="T22" s="136">
        <v>672.37</v>
      </c>
      <c r="U22" s="136">
        <v>511.33</v>
      </c>
      <c r="V22" s="137">
        <v>6.8068953573161837</v>
      </c>
      <c r="W22" s="138">
        <v>0.6</v>
      </c>
      <c r="X22" s="136">
        <v>1244.6012000000001</v>
      </c>
      <c r="Y22" s="136">
        <v>161.44731999999999</v>
      </c>
      <c r="Z22" s="138">
        <v>8.354116666666668</v>
      </c>
      <c r="AA22" s="137">
        <v>69.61</v>
      </c>
      <c r="AB22" s="138">
        <v>621.12239999999997</v>
      </c>
      <c r="AC22" s="137">
        <f>VLOOKUP(A22,GII!$P$2:$R$192,3,FALSE)</f>
        <v>0.58965782860801108</v>
      </c>
      <c r="AD22" s="137">
        <v>38.619999999999997</v>
      </c>
      <c r="AE22" s="136">
        <v>55000</v>
      </c>
      <c r="AF22" s="136">
        <v>35494</v>
      </c>
      <c r="AG22" s="136">
        <v>0</v>
      </c>
      <c r="AH22" s="136">
        <v>12.08</v>
      </c>
      <c r="AI22" s="136">
        <v>126</v>
      </c>
      <c r="AJ22" s="138">
        <v>9.6999999999999993</v>
      </c>
      <c r="AK22" s="137">
        <v>2.2599999999999998</v>
      </c>
      <c r="AL22" s="138">
        <v>23.8</v>
      </c>
      <c r="AM22" s="137" t="s">
        <v>446</v>
      </c>
      <c r="AN22" s="137">
        <v>-0.55364251136779785</v>
      </c>
      <c r="AO22" s="136">
        <v>36</v>
      </c>
      <c r="AP22" s="138">
        <v>27.9</v>
      </c>
      <c r="AQ22" s="137">
        <v>8.1956699999999998</v>
      </c>
      <c r="AR22" s="137">
        <v>2</v>
      </c>
      <c r="AS22" s="137">
        <v>46</v>
      </c>
      <c r="AT22" s="137" t="s">
        <v>896</v>
      </c>
      <c r="AU22" s="138">
        <v>14.3</v>
      </c>
      <c r="AV22" s="138">
        <v>76.099999999999994</v>
      </c>
      <c r="AW22" s="136">
        <v>1620.374</v>
      </c>
      <c r="AX22" s="136">
        <v>10323474</v>
      </c>
      <c r="AY22" s="136">
        <v>112760</v>
      </c>
      <c r="AZ22" s="136">
        <v>470568</v>
      </c>
    </row>
    <row r="23" spans="1:52" x14ac:dyDescent="0.2">
      <c r="A23" s="128" t="s">
        <v>37</v>
      </c>
      <c r="B23" s="129" t="s">
        <v>36</v>
      </c>
      <c r="C23" s="136">
        <v>1624.4294736842105</v>
      </c>
      <c r="D23" s="136">
        <v>312.77684210526314</v>
      </c>
      <c r="E23" s="136">
        <v>10080</v>
      </c>
      <c r="F23" s="136">
        <v>0</v>
      </c>
      <c r="G23" s="136">
        <v>0</v>
      </c>
      <c r="H23" s="136">
        <v>0</v>
      </c>
      <c r="I23" s="136">
        <v>0</v>
      </c>
      <c r="J23" s="136">
        <v>0</v>
      </c>
      <c r="K23" s="137">
        <v>0</v>
      </c>
      <c r="L23" s="137">
        <v>0</v>
      </c>
      <c r="M23" s="137">
        <v>1.5129618022436593E-2</v>
      </c>
      <c r="N23" s="137">
        <v>2.3360986520058608E-3</v>
      </c>
      <c r="O23" s="136">
        <v>0</v>
      </c>
      <c r="P23" s="136">
        <v>0</v>
      </c>
      <c r="Q23" s="137" t="s">
        <v>446</v>
      </c>
      <c r="R23" s="137" t="s">
        <v>446</v>
      </c>
      <c r="S23" s="136">
        <v>1012464</v>
      </c>
      <c r="T23" s="136">
        <v>143.85</v>
      </c>
      <c r="U23" s="136">
        <v>161.28</v>
      </c>
      <c r="V23" s="137">
        <v>9.111831201640209</v>
      </c>
      <c r="W23" s="138">
        <v>0.7</v>
      </c>
      <c r="X23" s="136">
        <v>455.77830000000006</v>
      </c>
      <c r="Y23" s="136">
        <v>78.600639999999999</v>
      </c>
      <c r="Z23" s="138">
        <v>1.2358123333333333</v>
      </c>
      <c r="AA23" s="137">
        <v>252.78998999999999</v>
      </c>
      <c r="AB23" s="138">
        <v>8.1214499999999994</v>
      </c>
      <c r="AC23" s="137" t="str">
        <f>VLOOKUP(A23,GII!$P$2:$R$192,3,FALSE)</f>
        <v>No data</v>
      </c>
      <c r="AD23" s="137">
        <v>38.700000000000003</v>
      </c>
      <c r="AE23" s="136">
        <v>0</v>
      </c>
      <c r="AF23" s="136">
        <v>0</v>
      </c>
      <c r="AG23" s="136">
        <v>0</v>
      </c>
      <c r="AH23" s="136" t="s">
        <v>957</v>
      </c>
      <c r="AI23" s="136">
        <v>117</v>
      </c>
      <c r="AJ23" s="138">
        <v>13</v>
      </c>
      <c r="AK23" s="137">
        <v>1.79</v>
      </c>
      <c r="AL23" s="138" t="s">
        <v>446</v>
      </c>
      <c r="AM23" s="137">
        <v>2.43333333333333</v>
      </c>
      <c r="AN23" s="137">
        <v>0.35873487591743469</v>
      </c>
      <c r="AO23" s="136">
        <v>63</v>
      </c>
      <c r="AP23" s="138" t="s">
        <v>446</v>
      </c>
      <c r="AQ23" s="137">
        <v>17.290299999999998</v>
      </c>
      <c r="AR23" s="137">
        <v>4</v>
      </c>
      <c r="AS23" s="137">
        <v>62</v>
      </c>
      <c r="AT23" s="137" t="s">
        <v>896</v>
      </c>
      <c r="AU23" s="138">
        <v>46.9</v>
      </c>
      <c r="AV23" s="138">
        <v>98.1</v>
      </c>
      <c r="AW23" s="136">
        <v>5836.3130000000001</v>
      </c>
      <c r="AX23" s="136">
        <v>753947</v>
      </c>
      <c r="AY23" s="136">
        <v>38394</v>
      </c>
      <c r="AZ23" s="136">
        <v>52663.000000000007</v>
      </c>
    </row>
    <row r="24" spans="1:52" x14ac:dyDescent="0.2">
      <c r="A24" s="128" t="s">
        <v>876</v>
      </c>
      <c r="B24" s="129" t="s">
        <v>38</v>
      </c>
      <c r="C24" s="136">
        <v>19248.126315789475</v>
      </c>
      <c r="D24" s="136">
        <v>0</v>
      </c>
      <c r="E24" s="136">
        <v>24642</v>
      </c>
      <c r="F24" s="136">
        <v>0</v>
      </c>
      <c r="G24" s="136">
        <v>0</v>
      </c>
      <c r="H24" s="136">
        <v>0</v>
      </c>
      <c r="I24" s="136">
        <v>0</v>
      </c>
      <c r="J24" s="136">
        <v>25354.782608695652</v>
      </c>
      <c r="K24" s="137">
        <v>0.30434782608695654</v>
      </c>
      <c r="L24" s="137">
        <v>0</v>
      </c>
      <c r="M24" s="137">
        <v>0.33681639157604626</v>
      </c>
      <c r="N24" s="137">
        <v>3.590502019982296E-2</v>
      </c>
      <c r="O24" s="136">
        <v>3</v>
      </c>
      <c r="P24" s="136">
        <v>0</v>
      </c>
      <c r="Q24" s="137">
        <f>VLOOKUP(A24,HDI!$K$2:$U$142,11,FALSE)</f>
        <v>0.44805875112647831</v>
      </c>
      <c r="R24" s="137" t="s">
        <v>446</v>
      </c>
      <c r="S24" s="136">
        <v>0</v>
      </c>
      <c r="T24" s="136">
        <v>728.68</v>
      </c>
      <c r="U24" s="136">
        <v>658.63</v>
      </c>
      <c r="V24" s="137">
        <v>2.5924362370229348</v>
      </c>
      <c r="W24" s="138" t="s">
        <v>446</v>
      </c>
      <c r="X24" s="136">
        <v>595.18816000000004</v>
      </c>
      <c r="Y24" s="136">
        <v>105.93498</v>
      </c>
      <c r="Z24" s="138">
        <v>3.1926960000000002</v>
      </c>
      <c r="AA24" s="137">
        <v>304.70999</v>
      </c>
      <c r="AB24" s="138">
        <v>1.0382905999999998</v>
      </c>
      <c r="AC24" s="137">
        <f>VLOOKUP(A24,GII!$P$2:$R$192,3,FALSE)</f>
        <v>0.31626259698538461</v>
      </c>
      <c r="AD24" s="137">
        <v>56.29</v>
      </c>
      <c r="AE24" s="136">
        <v>117585</v>
      </c>
      <c r="AF24" s="136">
        <v>247490</v>
      </c>
      <c r="AG24" s="136">
        <v>0</v>
      </c>
      <c r="AH24" s="136">
        <v>22.62</v>
      </c>
      <c r="AI24" s="136">
        <v>105</v>
      </c>
      <c r="AJ24" s="138">
        <v>19.5</v>
      </c>
      <c r="AK24" s="137">
        <v>1.4</v>
      </c>
      <c r="AL24" s="138">
        <v>7.5</v>
      </c>
      <c r="AM24" s="137">
        <v>2.7666666666666702</v>
      </c>
      <c r="AN24" s="137">
        <v>-0.39799454808235168</v>
      </c>
      <c r="AO24" s="136">
        <v>34</v>
      </c>
      <c r="AP24" s="138">
        <v>80.2</v>
      </c>
      <c r="AQ24" s="137">
        <v>72.303740000000005</v>
      </c>
      <c r="AR24" s="137">
        <v>8</v>
      </c>
      <c r="AS24" s="137">
        <v>82</v>
      </c>
      <c r="AT24" s="137" t="s">
        <v>896</v>
      </c>
      <c r="AU24" s="138">
        <v>46.4</v>
      </c>
      <c r="AV24" s="138">
        <v>88.1</v>
      </c>
      <c r="AW24" s="136">
        <v>4792.96</v>
      </c>
      <c r="AX24" s="136">
        <v>10671200</v>
      </c>
      <c r="AY24" s="136">
        <v>1083300</v>
      </c>
      <c r="AZ24" s="136">
        <v>786964</v>
      </c>
    </row>
    <row r="25" spans="1:52" x14ac:dyDescent="0.2">
      <c r="A25" s="128" t="s">
        <v>40</v>
      </c>
      <c r="B25" s="129" t="s">
        <v>39</v>
      </c>
      <c r="C25" s="136">
        <v>9780.6105263157897</v>
      </c>
      <c r="D25" s="136">
        <v>0</v>
      </c>
      <c r="E25" s="136">
        <v>10628</v>
      </c>
      <c r="F25" s="136">
        <v>0</v>
      </c>
      <c r="G25" s="136">
        <v>0</v>
      </c>
      <c r="H25" s="136">
        <v>0</v>
      </c>
      <c r="I25" s="136">
        <v>0</v>
      </c>
      <c r="J25" s="136">
        <v>2720.6521739130435</v>
      </c>
      <c r="K25" s="137">
        <v>8.6956521739130432E-2</v>
      </c>
      <c r="L25" s="137">
        <v>3.3333333333333333E-2</v>
      </c>
      <c r="M25" s="137">
        <v>2.8470544734852488E-2</v>
      </c>
      <c r="N25" s="137">
        <v>1.5468345556358101E-3</v>
      </c>
      <c r="O25" s="136">
        <v>0</v>
      </c>
      <c r="P25" s="136">
        <v>1</v>
      </c>
      <c r="Q25" s="137" t="s">
        <v>446</v>
      </c>
      <c r="R25" s="137" t="s">
        <v>446</v>
      </c>
      <c r="S25" s="136">
        <v>21849184</v>
      </c>
      <c r="T25" s="136">
        <v>623.72</v>
      </c>
      <c r="U25" s="136">
        <v>571.13</v>
      </c>
      <c r="V25" s="137">
        <v>3.3584720930232557</v>
      </c>
      <c r="W25" s="138">
        <v>16.899999999999999</v>
      </c>
      <c r="X25" s="136">
        <v>80.894080000000002</v>
      </c>
      <c r="Y25" s="136">
        <v>23.313480000000002</v>
      </c>
      <c r="Z25" s="138">
        <v>0.26685763333333334</v>
      </c>
      <c r="AA25" s="137">
        <v>927.60999000000004</v>
      </c>
      <c r="AB25" s="138">
        <v>0</v>
      </c>
      <c r="AC25" s="137" t="str">
        <f>VLOOKUP(A25,GII!$P$2:$R$192,3,FALSE)</f>
        <v>No data</v>
      </c>
      <c r="AD25" s="137">
        <v>36.21</v>
      </c>
      <c r="AE25" s="136">
        <v>10347</v>
      </c>
      <c r="AF25" s="136">
        <v>0</v>
      </c>
      <c r="AG25" s="136">
        <v>0</v>
      </c>
      <c r="AH25" s="136">
        <v>27841.919999999998</v>
      </c>
      <c r="AI25" s="136">
        <v>124</v>
      </c>
      <c r="AJ25" s="138">
        <v>4.9000000000000004</v>
      </c>
      <c r="AK25" s="137" t="s">
        <v>446</v>
      </c>
      <c r="AL25" s="138" t="s">
        <v>446</v>
      </c>
      <c r="AM25" s="137" t="s">
        <v>446</v>
      </c>
      <c r="AN25" s="137">
        <v>-0.45276486873626709</v>
      </c>
      <c r="AO25" s="136">
        <v>42</v>
      </c>
      <c r="AP25" s="138" t="s">
        <v>446</v>
      </c>
      <c r="AQ25" s="137">
        <v>83.199539999999999</v>
      </c>
      <c r="AR25" s="137">
        <v>41</v>
      </c>
      <c r="AS25" s="137">
        <v>77</v>
      </c>
      <c r="AT25" s="137" t="s">
        <v>896</v>
      </c>
      <c r="AU25" s="138">
        <v>95.4</v>
      </c>
      <c r="AV25" s="138">
        <v>99.6</v>
      </c>
      <c r="AW25" s="136">
        <v>8115.2240000000002</v>
      </c>
      <c r="AX25" s="136">
        <v>3829307</v>
      </c>
      <c r="AY25" s="136">
        <v>51000</v>
      </c>
      <c r="AZ25" s="136">
        <v>799332</v>
      </c>
    </row>
    <row r="26" spans="1:52" x14ac:dyDescent="0.2">
      <c r="A26" s="128" t="s">
        <v>42</v>
      </c>
      <c r="B26" s="129" t="s">
        <v>41</v>
      </c>
      <c r="C26" s="136">
        <v>0</v>
      </c>
      <c r="D26" s="136">
        <v>0</v>
      </c>
      <c r="E26" s="136">
        <v>1985</v>
      </c>
      <c r="F26" s="136">
        <v>0</v>
      </c>
      <c r="G26" s="136">
        <v>0</v>
      </c>
      <c r="H26" s="136">
        <v>0</v>
      </c>
      <c r="I26" s="136">
        <v>0</v>
      </c>
      <c r="J26" s="136">
        <v>4347.826086956522</v>
      </c>
      <c r="K26" s="137">
        <v>8.6956521739130432E-2</v>
      </c>
      <c r="L26" s="137">
        <v>0.26666666666666666</v>
      </c>
      <c r="M26" s="137">
        <v>5.4040284103338845E-2</v>
      </c>
      <c r="N26" s="137">
        <v>1.0368466489270079E-2</v>
      </c>
      <c r="O26" s="136">
        <v>0</v>
      </c>
      <c r="P26" s="136">
        <v>1</v>
      </c>
      <c r="Q26" s="137">
        <f>VLOOKUP(A26,HDI!$K$2:$U$142,11,FALSE)</f>
        <v>0.45929758756034716</v>
      </c>
      <c r="R26" s="137" t="s">
        <v>446</v>
      </c>
      <c r="S26" s="136">
        <v>0</v>
      </c>
      <c r="T26" s="136">
        <v>120.58</v>
      </c>
      <c r="U26" s="136">
        <v>73.86</v>
      </c>
      <c r="V26" s="137">
        <v>0.51085695410228971</v>
      </c>
      <c r="W26" s="138">
        <v>3.4</v>
      </c>
      <c r="X26" s="136">
        <v>241.26206000000002</v>
      </c>
      <c r="Y26" s="136">
        <v>128.85118</v>
      </c>
      <c r="Z26" s="138">
        <v>39.049066666666668</v>
      </c>
      <c r="AA26" s="137">
        <v>871.78003000000001</v>
      </c>
      <c r="AB26" s="138">
        <v>45.783119999999997</v>
      </c>
      <c r="AC26" s="137">
        <f>VLOOKUP(A26,GII!$P$2:$R$192,3,FALSE)</f>
        <v>0.34571405223757024</v>
      </c>
      <c r="AD26" s="142">
        <v>60.46</v>
      </c>
      <c r="AE26" s="136">
        <v>4210</v>
      </c>
      <c r="AF26" s="136">
        <v>4210</v>
      </c>
      <c r="AG26" s="136">
        <v>0</v>
      </c>
      <c r="AH26" s="136">
        <v>59.9</v>
      </c>
      <c r="AI26" s="136">
        <v>97</v>
      </c>
      <c r="AJ26" s="138">
        <v>26.6</v>
      </c>
      <c r="AK26" s="137">
        <v>1.96</v>
      </c>
      <c r="AL26" s="138">
        <v>6.1</v>
      </c>
      <c r="AM26" s="137">
        <v>3.05</v>
      </c>
      <c r="AN26" s="137">
        <v>0.27771461009979248</v>
      </c>
      <c r="AO26" s="136">
        <v>64</v>
      </c>
      <c r="AP26" s="138">
        <v>45.4</v>
      </c>
      <c r="AQ26" s="137">
        <v>30.867529999999999</v>
      </c>
      <c r="AR26" s="137">
        <v>7.0000000000000009</v>
      </c>
      <c r="AS26" s="137">
        <v>74</v>
      </c>
      <c r="AT26" s="137" t="s">
        <v>896</v>
      </c>
      <c r="AU26" s="138">
        <v>64.3</v>
      </c>
      <c r="AV26" s="138">
        <v>96.8</v>
      </c>
      <c r="AW26" s="136">
        <v>16105.213</v>
      </c>
      <c r="AX26" s="136">
        <v>2021144</v>
      </c>
      <c r="AY26" s="136">
        <v>566730</v>
      </c>
      <c r="AZ26" s="136">
        <v>118240.99999999999</v>
      </c>
    </row>
    <row r="27" spans="1:52" x14ac:dyDescent="0.2">
      <c r="A27" s="128" t="s">
        <v>44</v>
      </c>
      <c r="B27" s="129" t="s">
        <v>43</v>
      </c>
      <c r="C27" s="136">
        <v>4971.1789473684212</v>
      </c>
      <c r="D27" s="136">
        <v>0</v>
      </c>
      <c r="E27" s="136">
        <v>192125</v>
      </c>
      <c r="F27" s="136">
        <v>0</v>
      </c>
      <c r="G27" s="136">
        <v>22214</v>
      </c>
      <c r="H27" s="136">
        <v>0</v>
      </c>
      <c r="I27" s="136">
        <v>328</v>
      </c>
      <c r="J27" s="136">
        <v>524434.78260869568</v>
      </c>
      <c r="K27" s="137">
        <v>0.39130434782608697</v>
      </c>
      <c r="L27" s="137">
        <v>0</v>
      </c>
      <c r="M27" s="137">
        <v>0.82020616173028693</v>
      </c>
      <c r="N27" s="137">
        <v>0.47916141876451007</v>
      </c>
      <c r="O27" s="136">
        <v>0</v>
      </c>
      <c r="P27" s="136">
        <v>3</v>
      </c>
      <c r="Q27" s="137">
        <f>VLOOKUP(A27,HDI!$K$2:$U$142,11,FALSE)</f>
        <v>0.51000842324732676</v>
      </c>
      <c r="R27" s="137">
        <f>VLOOKUP(A27,'Income Insecurity'!$A$3:$O$98,15,FALSE)</f>
        <v>0.15602490909477595</v>
      </c>
      <c r="S27" s="136">
        <v>2467931</v>
      </c>
      <c r="T27" s="136">
        <v>826.47</v>
      </c>
      <c r="U27" s="136">
        <v>1288.22</v>
      </c>
      <c r="V27" s="137">
        <v>5.8197114873740456E-2</v>
      </c>
      <c r="W27" s="138">
        <v>17.600000000000001</v>
      </c>
      <c r="X27" s="136">
        <v>349.97036000000003</v>
      </c>
      <c r="Y27" s="136">
        <v>15.320001999999999</v>
      </c>
      <c r="Z27" s="138">
        <v>4.5306433333333338</v>
      </c>
      <c r="AA27" s="137">
        <v>1108.65002</v>
      </c>
      <c r="AB27" s="138">
        <v>0.18614739999999999</v>
      </c>
      <c r="AC27" s="137">
        <f>VLOOKUP(A27,GII!$P$2:$R$192,3,FALSE)</f>
        <v>0.36214459150295664</v>
      </c>
      <c r="AD27" s="137">
        <v>54.69</v>
      </c>
      <c r="AE27" s="136">
        <v>424044</v>
      </c>
      <c r="AF27" s="136">
        <v>201510</v>
      </c>
      <c r="AG27" s="136">
        <v>600</v>
      </c>
      <c r="AH27" s="136">
        <v>221.5</v>
      </c>
      <c r="AI27" s="136">
        <v>134</v>
      </c>
      <c r="AJ27" s="138">
        <v>4.9000000000000004</v>
      </c>
      <c r="AK27" s="137">
        <v>1.4</v>
      </c>
      <c r="AL27" s="138">
        <v>3.1</v>
      </c>
      <c r="AM27" s="137">
        <v>3.2833333333333301</v>
      </c>
      <c r="AN27" s="137">
        <v>-7.9037651419639587E-2</v>
      </c>
      <c r="AO27" s="136">
        <v>42</v>
      </c>
      <c r="AP27" s="138">
        <v>98.7</v>
      </c>
      <c r="AQ27" s="137">
        <v>72.828490000000002</v>
      </c>
      <c r="AR27" s="137">
        <v>38</v>
      </c>
      <c r="AS27" s="137">
        <v>84</v>
      </c>
      <c r="AT27" s="137" t="s">
        <v>896</v>
      </c>
      <c r="AU27" s="138">
        <v>81.3</v>
      </c>
      <c r="AV27" s="138">
        <v>97.5</v>
      </c>
      <c r="AW27" s="136">
        <v>11769.076999999999</v>
      </c>
      <c r="AX27" s="136">
        <v>200361925</v>
      </c>
      <c r="AY27" s="136">
        <v>8459420</v>
      </c>
      <c r="AZ27" s="136">
        <v>22346943</v>
      </c>
    </row>
    <row r="28" spans="1:52" x14ac:dyDescent="0.2">
      <c r="A28" s="128" t="s">
        <v>380</v>
      </c>
      <c r="B28" s="129" t="s">
        <v>45</v>
      </c>
      <c r="C28" s="136">
        <v>0</v>
      </c>
      <c r="D28" s="136">
        <v>0</v>
      </c>
      <c r="E28" s="136">
        <v>8</v>
      </c>
      <c r="F28" s="136">
        <v>0</v>
      </c>
      <c r="G28" s="136">
        <v>0</v>
      </c>
      <c r="H28" s="136">
        <v>0</v>
      </c>
      <c r="I28" s="136">
        <v>0</v>
      </c>
      <c r="J28" s="136">
        <v>0</v>
      </c>
      <c r="K28" s="137">
        <v>0</v>
      </c>
      <c r="L28" s="137">
        <v>6.6666666666666666E-2</v>
      </c>
      <c r="M28" s="137">
        <v>5.0914177266347613E-4</v>
      </c>
      <c r="N28" s="137">
        <v>7.145796065149534E-4</v>
      </c>
      <c r="O28" s="136">
        <v>0</v>
      </c>
      <c r="P28" s="136">
        <v>0</v>
      </c>
      <c r="Q28" s="137">
        <f>VLOOKUP(A28,HDI!$K$2:$U$142,11,FALSE)</f>
        <v>0.62657876463707007</v>
      </c>
      <c r="R28" s="137" t="s">
        <v>446</v>
      </c>
      <c r="S28" s="136">
        <v>0</v>
      </c>
      <c r="T28" s="136" t="s">
        <v>446</v>
      </c>
      <c r="U28" s="136" t="s">
        <v>446</v>
      </c>
      <c r="V28" s="137">
        <v>0</v>
      </c>
      <c r="W28" s="138">
        <v>13.6</v>
      </c>
      <c r="X28" s="136">
        <v>287.90111999999999</v>
      </c>
      <c r="Y28" s="136">
        <v>40.980980000000002</v>
      </c>
      <c r="Z28" s="138">
        <v>1.021485</v>
      </c>
      <c r="AA28" s="137">
        <v>1218.4499499999999</v>
      </c>
      <c r="AB28" s="138">
        <v>0</v>
      </c>
      <c r="AC28" s="137">
        <f>VLOOKUP(A28,GII!$P$2:$R$192,3,FALSE)</f>
        <v>0.45770220120196359</v>
      </c>
      <c r="AD28" s="137" t="s">
        <v>446</v>
      </c>
      <c r="AE28" s="136">
        <v>0</v>
      </c>
      <c r="AF28" s="136">
        <v>0</v>
      </c>
      <c r="AG28" s="136">
        <v>0</v>
      </c>
      <c r="AH28" s="136" t="s">
        <v>957</v>
      </c>
      <c r="AI28" s="136">
        <v>127</v>
      </c>
      <c r="AJ28" s="138">
        <v>4.9000000000000004</v>
      </c>
      <c r="AK28" s="137">
        <v>1.58</v>
      </c>
      <c r="AL28" s="138">
        <v>13.7</v>
      </c>
      <c r="AM28" s="137">
        <v>2.617</v>
      </c>
      <c r="AN28" s="137">
        <v>0.85853230953216553</v>
      </c>
      <c r="AO28" s="136">
        <v>60</v>
      </c>
      <c r="AP28" s="138">
        <v>99.7</v>
      </c>
      <c r="AQ28" s="137">
        <v>37.64087</v>
      </c>
      <c r="AR28" s="137" t="s">
        <v>446</v>
      </c>
      <c r="AS28" s="137" t="s">
        <v>446</v>
      </c>
      <c r="AT28" s="137" t="s">
        <v>896</v>
      </c>
      <c r="AU28" s="138" t="s">
        <v>446</v>
      </c>
      <c r="AV28" s="138" t="s">
        <v>446</v>
      </c>
      <c r="AW28" s="136">
        <v>49536.095000000001</v>
      </c>
      <c r="AX28" s="136">
        <v>417784</v>
      </c>
      <c r="AY28" s="136">
        <v>5270</v>
      </c>
      <c r="AZ28" s="136">
        <v>31384</v>
      </c>
    </row>
    <row r="29" spans="1:52" x14ac:dyDescent="0.2">
      <c r="A29" s="128" t="s">
        <v>47</v>
      </c>
      <c r="B29" s="129" t="s">
        <v>46</v>
      </c>
      <c r="C29" s="136">
        <v>14117.38947368421</v>
      </c>
      <c r="D29" s="136">
        <v>7.52</v>
      </c>
      <c r="E29" s="136">
        <v>7109</v>
      </c>
      <c r="F29" s="136">
        <v>0</v>
      </c>
      <c r="G29" s="136">
        <v>0</v>
      </c>
      <c r="H29" s="136">
        <v>0</v>
      </c>
      <c r="I29" s="136">
        <v>0</v>
      </c>
      <c r="J29" s="136">
        <v>0</v>
      </c>
      <c r="K29" s="137">
        <v>4.3478260869565216E-2</v>
      </c>
      <c r="L29" s="137">
        <v>0.13333333333333333</v>
      </c>
      <c r="M29" s="137">
        <v>4.8738702601985297E-2</v>
      </c>
      <c r="N29" s="137">
        <v>4.1442921220553923E-2</v>
      </c>
      <c r="O29" s="136">
        <v>2</v>
      </c>
      <c r="P29" s="136">
        <v>0</v>
      </c>
      <c r="Q29" s="137">
        <f>VLOOKUP(A29,HDI!$K$2:$U$142,11,FALSE)</f>
        <v>0.65584069074843365</v>
      </c>
      <c r="R29" s="137">
        <f>VLOOKUP(A29,'Income Insecurity'!$A$3:$O$98,15,FALSE)</f>
        <v>0.19176113056091951</v>
      </c>
      <c r="S29" s="136">
        <v>1475074</v>
      </c>
      <c r="T29" s="136" t="s">
        <v>446</v>
      </c>
      <c r="U29" s="136" t="s">
        <v>446</v>
      </c>
      <c r="V29" s="137">
        <v>0</v>
      </c>
      <c r="W29" s="138">
        <v>37.6</v>
      </c>
      <c r="X29" s="136">
        <v>112.25614</v>
      </c>
      <c r="Y29" s="136">
        <v>7.0482040000000001</v>
      </c>
      <c r="Z29" s="138">
        <v>0.17324876666666666</v>
      </c>
      <c r="AA29" s="137">
        <v>1177.07996</v>
      </c>
      <c r="AB29" s="138">
        <v>0</v>
      </c>
      <c r="AC29" s="137">
        <f>VLOOKUP(A29,GII!$P$2:$R$192,3,FALSE)</f>
        <v>0.10759686818467751</v>
      </c>
      <c r="AD29" s="137">
        <v>28.19</v>
      </c>
      <c r="AE29" s="136">
        <v>38160</v>
      </c>
      <c r="AF29" s="136">
        <v>0</v>
      </c>
      <c r="AG29" s="136">
        <v>0</v>
      </c>
      <c r="AH29" s="136">
        <v>88.8</v>
      </c>
      <c r="AI29" s="136">
        <v>116</v>
      </c>
      <c r="AJ29" s="138">
        <v>4.9000000000000004</v>
      </c>
      <c r="AK29" s="137">
        <v>1.62</v>
      </c>
      <c r="AL29" s="138">
        <v>6.5</v>
      </c>
      <c r="AM29" s="137">
        <v>3.5333333333333301</v>
      </c>
      <c r="AN29" s="137">
        <v>0.15302065014839172</v>
      </c>
      <c r="AO29" s="136">
        <v>41</v>
      </c>
      <c r="AP29" s="138" t="s">
        <v>446</v>
      </c>
      <c r="AQ29" s="137">
        <v>97.517259999999993</v>
      </c>
      <c r="AR29" s="137">
        <v>35</v>
      </c>
      <c r="AS29" s="137">
        <v>77</v>
      </c>
      <c r="AT29" s="137" t="s">
        <v>896</v>
      </c>
      <c r="AU29" s="138">
        <v>100</v>
      </c>
      <c r="AV29" s="138">
        <v>99.5</v>
      </c>
      <c r="AW29" s="136">
        <v>13788.965</v>
      </c>
      <c r="AX29" s="136">
        <v>7265115</v>
      </c>
      <c r="AY29" s="136">
        <v>108560</v>
      </c>
      <c r="AZ29" s="136">
        <v>1904991</v>
      </c>
    </row>
    <row r="30" spans="1:52" x14ac:dyDescent="0.2">
      <c r="A30" s="128" t="s">
        <v>49</v>
      </c>
      <c r="B30" s="129" t="s">
        <v>48</v>
      </c>
      <c r="C30" s="136">
        <v>0</v>
      </c>
      <c r="D30" s="136">
        <v>0</v>
      </c>
      <c r="E30" s="136">
        <v>6877</v>
      </c>
      <c r="F30" s="136">
        <v>0</v>
      </c>
      <c r="G30" s="136">
        <v>0</v>
      </c>
      <c r="H30" s="136">
        <v>0</v>
      </c>
      <c r="I30" s="136">
        <v>0</v>
      </c>
      <c r="J30" s="136">
        <v>241143.04347826086</v>
      </c>
      <c r="K30" s="137">
        <v>0.21739130434782608</v>
      </c>
      <c r="L30" s="137">
        <v>0.1</v>
      </c>
      <c r="M30" s="137">
        <v>0.20422624270997963</v>
      </c>
      <c r="N30" s="137">
        <v>4.1323003883416552E-2</v>
      </c>
      <c r="O30" s="136">
        <v>0</v>
      </c>
      <c r="P30" s="136">
        <v>0</v>
      </c>
      <c r="Q30" s="137" t="s">
        <v>446</v>
      </c>
      <c r="R30" s="137" t="s">
        <v>446</v>
      </c>
      <c r="S30" s="136">
        <v>304961658</v>
      </c>
      <c r="T30" s="136">
        <v>995.66</v>
      </c>
      <c r="U30" s="136">
        <v>1158.54</v>
      </c>
      <c r="V30" s="137">
        <v>10.806718423177673</v>
      </c>
      <c r="W30" s="138">
        <v>0.5</v>
      </c>
      <c r="X30" s="136">
        <v>1628.7636</v>
      </c>
      <c r="Y30" s="136">
        <v>135.08269999999999</v>
      </c>
      <c r="Z30" s="138">
        <v>11.052086666666668</v>
      </c>
      <c r="AA30" s="137">
        <v>90.1</v>
      </c>
      <c r="AB30" s="138">
        <v>604.92560000000003</v>
      </c>
      <c r="AC30" s="137" t="str">
        <f>VLOOKUP(A30,GII!$P$2:$R$192,3,FALSE)</f>
        <v>No data</v>
      </c>
      <c r="AD30" s="137">
        <v>39.79</v>
      </c>
      <c r="AE30" s="136">
        <v>2871000</v>
      </c>
      <c r="AF30" s="136">
        <v>0</v>
      </c>
      <c r="AG30" s="136">
        <v>0</v>
      </c>
      <c r="AH30" s="136">
        <v>1201</v>
      </c>
      <c r="AI30" s="136">
        <v>125</v>
      </c>
      <c r="AJ30" s="138">
        <v>20.7</v>
      </c>
      <c r="AK30" s="137">
        <v>2.16</v>
      </c>
      <c r="AL30" s="138">
        <v>14.6</v>
      </c>
      <c r="AM30" s="137">
        <v>3.67</v>
      </c>
      <c r="AN30" s="137">
        <v>-0.61724656820297241</v>
      </c>
      <c r="AO30" s="136">
        <v>38</v>
      </c>
      <c r="AP30" s="138">
        <v>14.6</v>
      </c>
      <c r="AQ30" s="137">
        <v>9.0642999999999994</v>
      </c>
      <c r="AR30" s="137">
        <v>0</v>
      </c>
      <c r="AS30" s="137">
        <v>67</v>
      </c>
      <c r="AT30" s="137" t="s">
        <v>896</v>
      </c>
      <c r="AU30" s="138">
        <v>18.600000000000001</v>
      </c>
      <c r="AV30" s="138">
        <v>81.7</v>
      </c>
      <c r="AW30" s="136">
        <v>1302.2639999999999</v>
      </c>
      <c r="AX30" s="136">
        <v>16934839</v>
      </c>
      <c r="AY30" s="136">
        <v>273600</v>
      </c>
      <c r="AZ30" s="136">
        <v>654849</v>
      </c>
    </row>
    <row r="31" spans="1:52" x14ac:dyDescent="0.2">
      <c r="A31" s="128" t="s">
        <v>51</v>
      </c>
      <c r="B31" s="129" t="s">
        <v>50</v>
      </c>
      <c r="C31" s="136">
        <v>10270.315789473685</v>
      </c>
      <c r="D31" s="136">
        <v>0</v>
      </c>
      <c r="E31" s="136">
        <v>3634</v>
      </c>
      <c r="F31" s="136">
        <v>0</v>
      </c>
      <c r="G31" s="136">
        <v>0</v>
      </c>
      <c r="H31" s="136">
        <v>0</v>
      </c>
      <c r="I31" s="136">
        <v>0</v>
      </c>
      <c r="J31" s="136">
        <v>133152.17391304349</v>
      </c>
      <c r="K31" s="137">
        <v>0.2608695652173913</v>
      </c>
      <c r="L31" s="137">
        <v>0</v>
      </c>
      <c r="M31" s="137">
        <v>0.60932962229525856</v>
      </c>
      <c r="N31" s="137">
        <v>0.22070039012513074</v>
      </c>
      <c r="O31" s="136">
        <v>3</v>
      </c>
      <c r="P31" s="136">
        <v>1</v>
      </c>
      <c r="Q31" s="137">
        <f>VLOOKUP(A31,HDI!$K$2:$U$142,11,FALSE)</f>
        <v>0.20217336139760145</v>
      </c>
      <c r="R31" s="137" t="s">
        <v>446</v>
      </c>
      <c r="S31" s="136">
        <v>52399589</v>
      </c>
      <c r="T31" s="136">
        <v>578.99</v>
      </c>
      <c r="U31" s="136">
        <v>522.74</v>
      </c>
      <c r="V31" s="137">
        <v>21.221449268209287</v>
      </c>
      <c r="W31" s="138" t="s">
        <v>446</v>
      </c>
      <c r="X31" s="136">
        <v>1654.1948</v>
      </c>
      <c r="Y31" s="136">
        <v>550.75080000000003</v>
      </c>
      <c r="Z31" s="138">
        <v>37.031133333333337</v>
      </c>
      <c r="AA31" s="137">
        <v>44.64</v>
      </c>
      <c r="AB31" s="138">
        <v>569.22839999999997</v>
      </c>
      <c r="AC31" s="137">
        <f>VLOOKUP(A31,GII!$P$2:$R$192,3,FALSE)</f>
        <v>0.63169533074606721</v>
      </c>
      <c r="AD31" s="137">
        <v>33.270000000000003</v>
      </c>
      <c r="AE31" s="136">
        <v>0</v>
      </c>
      <c r="AF31" s="136">
        <v>0</v>
      </c>
      <c r="AG31" s="136">
        <v>12682</v>
      </c>
      <c r="AH31" s="136">
        <v>5374.96</v>
      </c>
      <c r="AI31" s="136">
        <v>76</v>
      </c>
      <c r="AJ31" s="138">
        <v>67.3</v>
      </c>
      <c r="AK31" s="137" t="s">
        <v>446</v>
      </c>
      <c r="AL31" s="138" t="s">
        <v>446</v>
      </c>
      <c r="AM31" s="137">
        <v>2.6</v>
      </c>
      <c r="AN31" s="137">
        <v>-1.0748013257980347</v>
      </c>
      <c r="AO31" s="136">
        <v>21</v>
      </c>
      <c r="AP31" s="138" t="s">
        <v>446</v>
      </c>
      <c r="AQ31" s="137">
        <v>62.523029999999999</v>
      </c>
      <c r="AR31" s="137">
        <v>0</v>
      </c>
      <c r="AS31" s="137">
        <v>13</v>
      </c>
      <c r="AT31" s="137" t="s">
        <v>896</v>
      </c>
      <c r="AU31" s="138">
        <v>47.5</v>
      </c>
      <c r="AV31" s="138">
        <v>75.3</v>
      </c>
      <c r="AW31" s="136">
        <v>604.96400000000006</v>
      </c>
      <c r="AX31" s="136">
        <v>10162532</v>
      </c>
      <c r="AY31" s="136">
        <v>25680</v>
      </c>
      <c r="AZ31" s="136">
        <v>397121.00000000006</v>
      </c>
    </row>
    <row r="32" spans="1:52" x14ac:dyDescent="0.2">
      <c r="A32" s="128" t="s">
        <v>877</v>
      </c>
      <c r="B32" s="129" t="s">
        <v>58</v>
      </c>
      <c r="C32" s="136">
        <v>0</v>
      </c>
      <c r="D32" s="136">
        <v>0</v>
      </c>
      <c r="E32" s="136">
        <v>0</v>
      </c>
      <c r="F32" s="136">
        <v>0</v>
      </c>
      <c r="G32" s="136">
        <v>0</v>
      </c>
      <c r="H32" s="136">
        <v>0</v>
      </c>
      <c r="I32" s="136">
        <v>0</v>
      </c>
      <c r="J32" s="136">
        <v>1739.1304347826087</v>
      </c>
      <c r="K32" s="137">
        <v>0.13043478260869565</v>
      </c>
      <c r="L32" s="137">
        <v>0.46666666666666667</v>
      </c>
      <c r="M32" s="137">
        <v>1.6583516456664647E-3</v>
      </c>
      <c r="N32" s="137">
        <v>8.6125464564674201E-4</v>
      </c>
      <c r="O32" s="136">
        <v>0</v>
      </c>
      <c r="P32" s="136">
        <v>0</v>
      </c>
      <c r="Q32" s="137" t="s">
        <v>446</v>
      </c>
      <c r="R32" s="137" t="s">
        <v>446</v>
      </c>
      <c r="S32" s="136">
        <v>1718291</v>
      </c>
      <c r="T32" s="136">
        <v>250.81</v>
      </c>
      <c r="U32" s="136">
        <v>246.14</v>
      </c>
      <c r="V32" s="137">
        <v>14.272675387891695</v>
      </c>
      <c r="W32" s="138">
        <v>3</v>
      </c>
      <c r="X32" s="136">
        <v>446.75514000000004</v>
      </c>
      <c r="Y32" s="136">
        <v>44.946439999999996</v>
      </c>
      <c r="Z32" s="138">
        <v>13.815109999999999</v>
      </c>
      <c r="AA32" s="137">
        <v>166.42999</v>
      </c>
      <c r="AB32" s="138">
        <v>0</v>
      </c>
      <c r="AC32" s="137" t="str">
        <f>VLOOKUP(A32,GII!$P$2:$R$192,3,FALSE)</f>
        <v>No data</v>
      </c>
      <c r="AD32" s="137">
        <v>50.52</v>
      </c>
      <c r="AE32" s="136">
        <v>0</v>
      </c>
      <c r="AF32" s="136">
        <v>0</v>
      </c>
      <c r="AG32" s="136">
        <v>0</v>
      </c>
      <c r="AH32" s="136" t="s">
        <v>957</v>
      </c>
      <c r="AI32" s="136">
        <v>117</v>
      </c>
      <c r="AJ32" s="138">
        <v>9.9</v>
      </c>
      <c r="AK32" s="137">
        <v>1.45</v>
      </c>
      <c r="AL32" s="138">
        <v>5.4</v>
      </c>
      <c r="AM32" s="137">
        <v>3.4830000000000001</v>
      </c>
      <c r="AN32" s="137">
        <v>0.12438298761844635</v>
      </c>
      <c r="AO32" s="136">
        <v>58</v>
      </c>
      <c r="AP32" s="138" t="s">
        <v>446</v>
      </c>
      <c r="AQ32" s="137">
        <v>33.198529999999998</v>
      </c>
      <c r="AR32" s="137" t="s">
        <v>446</v>
      </c>
      <c r="AS32" s="137" t="s">
        <v>446</v>
      </c>
      <c r="AT32" s="137" t="s">
        <v>896</v>
      </c>
      <c r="AU32" s="138">
        <v>64.900000000000006</v>
      </c>
      <c r="AV32" s="138">
        <v>89.3</v>
      </c>
      <c r="AW32" s="136">
        <v>3947.2020000000002</v>
      </c>
      <c r="AX32" s="136">
        <v>498897</v>
      </c>
      <c r="AY32" s="136">
        <v>4030</v>
      </c>
      <c r="AZ32" s="136">
        <v>36102</v>
      </c>
    </row>
    <row r="33" spans="1:52" x14ac:dyDescent="0.2">
      <c r="A33" s="128" t="s">
        <v>53</v>
      </c>
      <c r="B33" s="129" t="s">
        <v>52</v>
      </c>
      <c r="C33" s="136">
        <v>0</v>
      </c>
      <c r="D33" s="136">
        <v>0</v>
      </c>
      <c r="E33" s="136">
        <v>1690210</v>
      </c>
      <c r="F33" s="136">
        <v>996</v>
      </c>
      <c r="G33" s="136">
        <v>10</v>
      </c>
      <c r="H33" s="136">
        <v>0</v>
      </c>
      <c r="I33" s="136">
        <v>0</v>
      </c>
      <c r="J33" s="136">
        <v>284782.60869565216</v>
      </c>
      <c r="K33" s="137">
        <v>0.17391304347826086</v>
      </c>
      <c r="L33" s="137">
        <v>0</v>
      </c>
      <c r="M33" s="137">
        <v>0.34465562841334541</v>
      </c>
      <c r="N33" s="137">
        <v>0.19053721849045302</v>
      </c>
      <c r="O33" s="136">
        <v>3</v>
      </c>
      <c r="P33" s="136">
        <v>0</v>
      </c>
      <c r="Q33" s="137">
        <f>VLOOKUP(A33,HDI!$K$2:$U$142,11,FALSE)</f>
        <v>0.39927929065719026</v>
      </c>
      <c r="R33" s="137">
        <f>VLOOKUP(A33,'Income Insecurity'!$A$3:$O$98,15,FALSE)</f>
        <v>0.88532512926579232</v>
      </c>
      <c r="S33" s="136">
        <v>40494915</v>
      </c>
      <c r="T33" s="136">
        <v>792.25</v>
      </c>
      <c r="U33" s="136">
        <v>807.41</v>
      </c>
      <c r="V33" s="137">
        <v>6.0238998825943035</v>
      </c>
      <c r="W33" s="138">
        <v>2.2999999999999998</v>
      </c>
      <c r="X33" s="136">
        <v>645.04599999999994</v>
      </c>
      <c r="Y33" s="136">
        <v>184.21340000000001</v>
      </c>
      <c r="Z33" s="138">
        <v>2.4049406666666666</v>
      </c>
      <c r="AA33" s="137">
        <v>135.32001</v>
      </c>
      <c r="AB33" s="138">
        <v>40.748840000000001</v>
      </c>
      <c r="AC33" s="137">
        <f>VLOOKUP(A33,GII!$P$2:$R$192,3,FALSE)</f>
        <v>0.60400015736623713</v>
      </c>
      <c r="AD33" s="137">
        <v>37.85</v>
      </c>
      <c r="AE33" s="136">
        <v>71500</v>
      </c>
      <c r="AF33" s="136">
        <v>26500</v>
      </c>
      <c r="AG33" s="136">
        <v>0</v>
      </c>
      <c r="AH33" s="136">
        <v>6.4</v>
      </c>
      <c r="AI33" s="136">
        <v>110</v>
      </c>
      <c r="AJ33" s="138">
        <v>16.100000000000001</v>
      </c>
      <c r="AK33" s="137">
        <v>1.9</v>
      </c>
      <c r="AL33" s="138">
        <v>6.2</v>
      </c>
      <c r="AM33" s="137">
        <v>2.2999999999999998</v>
      </c>
      <c r="AN33" s="137">
        <v>-0.92247426509857178</v>
      </c>
      <c r="AO33" s="136">
        <v>20</v>
      </c>
      <c r="AP33" s="138">
        <v>31.1</v>
      </c>
      <c r="AQ33" s="137">
        <v>40.111550000000001</v>
      </c>
      <c r="AR33" s="137">
        <v>5</v>
      </c>
      <c r="AS33" s="137">
        <v>83</v>
      </c>
      <c r="AT33" s="137" t="s">
        <v>896</v>
      </c>
      <c r="AU33" s="138">
        <v>36.799999999999997</v>
      </c>
      <c r="AV33" s="138">
        <v>71.3</v>
      </c>
      <c r="AW33" s="136">
        <v>2239.2440000000001</v>
      </c>
      <c r="AX33" s="136">
        <v>15135169</v>
      </c>
      <c r="AY33" s="136">
        <v>176520</v>
      </c>
      <c r="AZ33" s="136">
        <v>1194446.9999999998</v>
      </c>
    </row>
    <row r="34" spans="1:52" x14ac:dyDescent="0.2">
      <c r="A34" s="128" t="s">
        <v>55</v>
      </c>
      <c r="B34" s="129" t="s">
        <v>54</v>
      </c>
      <c r="C34" s="136">
        <v>230.42315789473685</v>
      </c>
      <c r="D34" s="136">
        <v>0</v>
      </c>
      <c r="E34" s="136">
        <v>38046</v>
      </c>
      <c r="F34" s="136">
        <v>0</v>
      </c>
      <c r="G34" s="136">
        <v>0</v>
      </c>
      <c r="H34" s="136">
        <v>0</v>
      </c>
      <c r="I34" s="136">
        <v>0</v>
      </c>
      <c r="J34" s="136">
        <v>8126.086956521739</v>
      </c>
      <c r="K34" s="137">
        <v>0.13043478260869565</v>
      </c>
      <c r="L34" s="137">
        <v>3.3333333333333333E-2</v>
      </c>
      <c r="M34" s="137">
        <v>0.23548212987898867</v>
      </c>
      <c r="N34" s="137">
        <v>3.0898160159565886E-2</v>
      </c>
      <c r="O34" s="136">
        <v>0</v>
      </c>
      <c r="P34" s="136">
        <v>1</v>
      </c>
      <c r="Q34" s="137">
        <f>VLOOKUP(A34,HDI!$K$2:$U$142,11,FALSE)</f>
        <v>0.28217691977580434</v>
      </c>
      <c r="R34" s="137" t="s">
        <v>446</v>
      </c>
      <c r="S34" s="136">
        <v>97238760</v>
      </c>
      <c r="T34" s="136">
        <v>611.01</v>
      </c>
      <c r="U34" s="136">
        <v>596.24</v>
      </c>
      <c r="V34" s="137">
        <v>2.2907997780361171</v>
      </c>
      <c r="W34" s="138">
        <v>0.8</v>
      </c>
      <c r="X34" s="136">
        <v>1321.5367999999999</v>
      </c>
      <c r="Y34" s="136">
        <v>139.57759999999999</v>
      </c>
      <c r="Z34" s="138">
        <v>47.913266666666665</v>
      </c>
      <c r="AA34" s="137">
        <v>120.17</v>
      </c>
      <c r="AB34" s="138">
        <v>445.74459999999999</v>
      </c>
      <c r="AC34" s="137">
        <f>VLOOKUP(A34,GII!$P$2:$R$192,3,FALSE)</f>
        <v>0.62544463181913401</v>
      </c>
      <c r="AD34" s="137">
        <v>38.909999999999997</v>
      </c>
      <c r="AE34" s="136">
        <v>51980</v>
      </c>
      <c r="AF34" s="136">
        <v>0</v>
      </c>
      <c r="AG34" s="136">
        <v>0</v>
      </c>
      <c r="AH34" s="136">
        <v>3692.7</v>
      </c>
      <c r="AI34" s="136">
        <v>117</v>
      </c>
      <c r="AJ34" s="138">
        <v>10.5</v>
      </c>
      <c r="AK34" s="137" t="s">
        <v>446</v>
      </c>
      <c r="AL34" s="138" t="s">
        <v>446</v>
      </c>
      <c r="AM34" s="137" t="s">
        <v>446</v>
      </c>
      <c r="AN34" s="137">
        <v>-0.86477208137512207</v>
      </c>
      <c r="AO34" s="136">
        <v>25</v>
      </c>
      <c r="AP34" s="138">
        <v>48.7</v>
      </c>
      <c r="AQ34" s="137">
        <v>26.12444</v>
      </c>
      <c r="AR34" s="137">
        <v>0</v>
      </c>
      <c r="AS34" s="137">
        <v>56.000000000000007</v>
      </c>
      <c r="AT34" s="137" t="s">
        <v>896</v>
      </c>
      <c r="AU34" s="138">
        <v>45.2</v>
      </c>
      <c r="AV34" s="138">
        <v>74.099999999999994</v>
      </c>
      <c r="AW34" s="136">
        <v>2259.2570000000001</v>
      </c>
      <c r="AX34" s="136">
        <v>22253959</v>
      </c>
      <c r="AY34" s="136">
        <v>472710</v>
      </c>
      <c r="AZ34" s="136">
        <v>1085061</v>
      </c>
    </row>
    <row r="35" spans="1:52" x14ac:dyDescent="0.2">
      <c r="A35" s="128" t="s">
        <v>57</v>
      </c>
      <c r="B35" s="129" t="s">
        <v>56</v>
      </c>
      <c r="C35" s="136">
        <v>27421.052631578947</v>
      </c>
      <c r="D35" s="136">
        <v>141.72</v>
      </c>
      <c r="E35" s="136">
        <v>4850</v>
      </c>
      <c r="F35" s="136">
        <v>147548</v>
      </c>
      <c r="G35" s="136">
        <v>91224</v>
      </c>
      <c r="H35" s="136">
        <v>11630</v>
      </c>
      <c r="I35" s="136">
        <v>508</v>
      </c>
      <c r="J35" s="136">
        <v>0</v>
      </c>
      <c r="K35" s="137">
        <v>0</v>
      </c>
      <c r="L35" s="137">
        <v>0.16666666666666666</v>
      </c>
      <c r="M35" s="137">
        <v>5.1836076527686729E-2</v>
      </c>
      <c r="N35" s="137">
        <v>1.945430606906623E-2</v>
      </c>
      <c r="O35" s="136">
        <v>0</v>
      </c>
      <c r="P35" s="136">
        <v>0</v>
      </c>
      <c r="Q35" s="137">
        <f>VLOOKUP(A35,HDI!$K$2:$U$142,11,FALSE)</f>
        <v>0.82667268162202723</v>
      </c>
      <c r="R35" s="137">
        <f>VLOOKUP(A35,'Income Insecurity'!$A$3:$O$98,15,FALSE)</f>
        <v>7.477409304355874E-2</v>
      </c>
      <c r="S35" s="136">
        <v>0</v>
      </c>
      <c r="T35" s="136" t="s">
        <v>446</v>
      </c>
      <c r="U35" s="136" t="s">
        <v>446</v>
      </c>
      <c r="V35" s="137">
        <v>0</v>
      </c>
      <c r="W35" s="138">
        <v>20.7</v>
      </c>
      <c r="X35" s="136">
        <v>134.34297999999998</v>
      </c>
      <c r="Y35" s="136">
        <v>2.2226599999999999</v>
      </c>
      <c r="Z35" s="138">
        <v>1.7030799999999999</v>
      </c>
      <c r="AA35" s="137">
        <v>4675.8598599999996</v>
      </c>
      <c r="AB35" s="138">
        <v>0</v>
      </c>
      <c r="AC35" s="137">
        <f>VLOOKUP(A35,GII!$P$2:$R$192,3,FALSE)</f>
        <v>9.0836542638090711E-2</v>
      </c>
      <c r="AD35" s="137">
        <v>32.56</v>
      </c>
      <c r="AE35" s="136">
        <v>1500</v>
      </c>
      <c r="AF35" s="136">
        <v>100000</v>
      </c>
      <c r="AG35" s="136">
        <v>0</v>
      </c>
      <c r="AH35" s="136">
        <v>7299.88</v>
      </c>
      <c r="AI35" s="136">
        <v>146</v>
      </c>
      <c r="AJ35" s="138">
        <v>4.9000000000000004</v>
      </c>
      <c r="AK35" s="137">
        <v>1.29</v>
      </c>
      <c r="AL35" s="138">
        <v>7.8</v>
      </c>
      <c r="AM35" s="137">
        <v>3.8170000000000002</v>
      </c>
      <c r="AN35" s="137">
        <v>1.7713449001312256</v>
      </c>
      <c r="AO35" s="136">
        <v>81</v>
      </c>
      <c r="AP35" s="138" t="s">
        <v>446</v>
      </c>
      <c r="AQ35" s="137" t="s">
        <v>446</v>
      </c>
      <c r="AR35" s="137">
        <v>82</v>
      </c>
      <c r="AS35" s="137">
        <v>67</v>
      </c>
      <c r="AT35" s="137" t="s">
        <v>896</v>
      </c>
      <c r="AU35" s="138">
        <v>99.8</v>
      </c>
      <c r="AV35" s="138">
        <v>99.8</v>
      </c>
      <c r="AW35" s="136">
        <v>40519.108999999997</v>
      </c>
      <c r="AX35" s="136">
        <v>35158304</v>
      </c>
      <c r="AY35" s="136">
        <v>9093510</v>
      </c>
      <c r="AZ35" s="136">
        <v>7474666.0000000009</v>
      </c>
    </row>
    <row r="36" spans="1:52" x14ac:dyDescent="0.2">
      <c r="A36" s="128" t="s">
        <v>60</v>
      </c>
      <c r="B36" s="129" t="s">
        <v>59</v>
      </c>
      <c r="C36" s="136">
        <v>61.778947368421051</v>
      </c>
      <c r="D36" s="136">
        <v>0</v>
      </c>
      <c r="E36" s="136">
        <v>3684</v>
      </c>
      <c r="F36" s="136">
        <v>0</v>
      </c>
      <c r="G36" s="136">
        <v>0</v>
      </c>
      <c r="H36" s="136">
        <v>0</v>
      </c>
      <c r="I36" s="136">
        <v>0</v>
      </c>
      <c r="J36" s="136">
        <v>0</v>
      </c>
      <c r="K36" s="137">
        <v>0</v>
      </c>
      <c r="L36" s="137">
        <v>0</v>
      </c>
      <c r="M36" s="137">
        <v>0.93772656550265754</v>
      </c>
      <c r="N36" s="137">
        <v>0.76531690701635235</v>
      </c>
      <c r="O36" s="136">
        <v>5</v>
      </c>
      <c r="P36" s="136">
        <v>0</v>
      </c>
      <c r="Q36" s="137">
        <f>VLOOKUP(A36,HDI!$K$2:$U$142,11,FALSE)</f>
        <v>0.1930493281527047</v>
      </c>
      <c r="R36" s="137" t="s">
        <v>446</v>
      </c>
      <c r="S36" s="136">
        <v>675845773</v>
      </c>
      <c r="T36" s="136">
        <v>271.61</v>
      </c>
      <c r="U36" s="136">
        <v>227.25</v>
      </c>
      <c r="V36" s="137">
        <v>10.478960897960311</v>
      </c>
      <c r="W36" s="138">
        <v>0.5</v>
      </c>
      <c r="X36" s="136">
        <v>2506.7299999999996</v>
      </c>
      <c r="Y36" s="136">
        <v>483.45799999999997</v>
      </c>
      <c r="Z36" s="138">
        <v>327.16766666666672</v>
      </c>
      <c r="AA36" s="137">
        <v>32.22</v>
      </c>
      <c r="AB36" s="138">
        <v>738.29960000000005</v>
      </c>
      <c r="AC36" s="137">
        <f>VLOOKUP(A36,GII!$P$2:$R$192,3,FALSE)</f>
        <v>0.69806163426959</v>
      </c>
      <c r="AD36" s="137">
        <v>56.3</v>
      </c>
      <c r="AE36" s="136">
        <v>3893</v>
      </c>
      <c r="AF36" s="136">
        <v>8807</v>
      </c>
      <c r="AG36" s="136">
        <v>0</v>
      </c>
      <c r="AH36" s="136">
        <v>36455.199999999997</v>
      </c>
      <c r="AI36" s="136">
        <v>92</v>
      </c>
      <c r="AJ36" s="138">
        <v>37.6</v>
      </c>
      <c r="AK36" s="137" t="s">
        <v>446</v>
      </c>
      <c r="AL36" s="138" t="s">
        <v>446</v>
      </c>
      <c r="AM36" s="137" t="s">
        <v>446</v>
      </c>
      <c r="AN36" s="137">
        <v>-1.7808928489685059</v>
      </c>
      <c r="AO36" s="136">
        <v>25</v>
      </c>
      <c r="AP36" s="138" t="s">
        <v>446</v>
      </c>
      <c r="AQ36" s="137">
        <v>35.719630000000002</v>
      </c>
      <c r="AR36" s="137" t="s">
        <v>446</v>
      </c>
      <c r="AS36" s="137">
        <v>13</v>
      </c>
      <c r="AT36" s="137" t="s">
        <v>896</v>
      </c>
      <c r="AU36" s="138">
        <v>21.5</v>
      </c>
      <c r="AV36" s="138">
        <v>68.2</v>
      </c>
      <c r="AW36" s="136">
        <v>766.53499999999997</v>
      </c>
      <c r="AX36" s="136">
        <v>4616417</v>
      </c>
      <c r="AY36" s="136">
        <v>622980</v>
      </c>
      <c r="AZ36" s="136">
        <v>264700.99999999988</v>
      </c>
    </row>
    <row r="37" spans="1:52" x14ac:dyDescent="0.2">
      <c r="A37" s="128" t="s">
        <v>62</v>
      </c>
      <c r="B37" s="129" t="s">
        <v>61</v>
      </c>
      <c r="C37" s="136">
        <v>0</v>
      </c>
      <c r="D37" s="136">
        <v>0</v>
      </c>
      <c r="E37" s="136">
        <v>23542</v>
      </c>
      <c r="F37" s="136">
        <v>0</v>
      </c>
      <c r="G37" s="136">
        <v>0</v>
      </c>
      <c r="H37" s="136">
        <v>0</v>
      </c>
      <c r="I37" s="136">
        <v>0</v>
      </c>
      <c r="J37" s="136">
        <v>237217.39130434784</v>
      </c>
      <c r="K37" s="137">
        <v>0.21739130434782608</v>
      </c>
      <c r="L37" s="137">
        <v>0.1</v>
      </c>
      <c r="M37" s="137">
        <v>0.8150607180776438</v>
      </c>
      <c r="N37" s="137">
        <v>0.41491440345434089</v>
      </c>
      <c r="O37" s="136">
        <v>3</v>
      </c>
      <c r="P37" s="136">
        <v>0</v>
      </c>
      <c r="Q37" s="137" t="s">
        <v>446</v>
      </c>
      <c r="R37" s="137" t="s">
        <v>446</v>
      </c>
      <c r="S37" s="136">
        <v>986482670</v>
      </c>
      <c r="T37" s="136">
        <v>468.41</v>
      </c>
      <c r="U37" s="136">
        <v>478.59</v>
      </c>
      <c r="V37" s="137">
        <v>3.9137268094936042</v>
      </c>
      <c r="W37" s="138">
        <v>0.4</v>
      </c>
      <c r="X37" s="136">
        <v>1887.2674</v>
      </c>
      <c r="Y37" s="136">
        <v>226.47539999999998</v>
      </c>
      <c r="Z37" s="138">
        <v>22.203289999999999</v>
      </c>
      <c r="AA37" s="137">
        <v>41.9</v>
      </c>
      <c r="AB37" s="138">
        <v>305.6902</v>
      </c>
      <c r="AC37" s="137" t="str">
        <f>VLOOKUP(A37,GII!$P$2:$R$192,3,FALSE)</f>
        <v>No data</v>
      </c>
      <c r="AD37" s="137">
        <v>39.78</v>
      </c>
      <c r="AE37" s="136">
        <v>2215339</v>
      </c>
      <c r="AF37" s="136">
        <v>1600000</v>
      </c>
      <c r="AG37" s="136">
        <v>0</v>
      </c>
      <c r="AH37" s="136">
        <v>13649.01</v>
      </c>
      <c r="AI37" s="136">
        <v>104</v>
      </c>
      <c r="AJ37" s="138">
        <v>34.799999999999997</v>
      </c>
      <c r="AK37" s="137" t="s">
        <v>446</v>
      </c>
      <c r="AL37" s="138" t="s">
        <v>446</v>
      </c>
      <c r="AM37" s="137" t="s">
        <v>446</v>
      </c>
      <c r="AN37" s="137">
        <v>-1.4959820508956909</v>
      </c>
      <c r="AO37" s="136">
        <v>19</v>
      </c>
      <c r="AP37" s="138" t="s">
        <v>446</v>
      </c>
      <c r="AQ37" s="137">
        <v>2.6347299999999998</v>
      </c>
      <c r="AR37" s="137">
        <v>0</v>
      </c>
      <c r="AS37" s="137">
        <v>57.999999999999993</v>
      </c>
      <c r="AT37" s="137" t="s">
        <v>896</v>
      </c>
      <c r="AU37" s="138">
        <v>11.9</v>
      </c>
      <c r="AV37" s="138">
        <v>50.7</v>
      </c>
      <c r="AW37" s="136">
        <v>1866.809</v>
      </c>
      <c r="AX37" s="136">
        <v>12825314</v>
      </c>
      <c r="AY37" s="136">
        <v>1259200</v>
      </c>
      <c r="AZ37" s="136">
        <v>488658</v>
      </c>
    </row>
    <row r="38" spans="1:52" x14ac:dyDescent="0.2">
      <c r="A38" s="128" t="s">
        <v>64</v>
      </c>
      <c r="B38" s="129" t="s">
        <v>63</v>
      </c>
      <c r="C38" s="136">
        <v>34828.42105263158</v>
      </c>
      <c r="D38" s="136">
        <v>25343.157894736843</v>
      </c>
      <c r="E38" s="136">
        <v>21382</v>
      </c>
      <c r="F38" s="136">
        <v>418756</v>
      </c>
      <c r="G38" s="136">
        <v>0</v>
      </c>
      <c r="H38" s="136">
        <v>0</v>
      </c>
      <c r="I38" s="136">
        <v>0</v>
      </c>
      <c r="J38" s="136">
        <v>0</v>
      </c>
      <c r="K38" s="137">
        <v>4.3478260869565216E-2</v>
      </c>
      <c r="L38" s="137">
        <v>0</v>
      </c>
      <c r="M38" s="137">
        <v>0.22694242578349935</v>
      </c>
      <c r="N38" s="137">
        <v>1.0053675149012785E-2</v>
      </c>
      <c r="O38" s="136">
        <v>0</v>
      </c>
      <c r="P38" s="136">
        <v>3</v>
      </c>
      <c r="Q38" s="137">
        <f>VLOOKUP(A38,HDI!$K$2:$U$142,11,FALSE)</f>
        <v>0.67671787128551253</v>
      </c>
      <c r="R38" s="137">
        <f>VLOOKUP(A38,'Income Insecurity'!$A$3:$O$98,15,FALSE)</f>
        <v>0.23124536724520922</v>
      </c>
      <c r="S38" s="136">
        <v>2214778</v>
      </c>
      <c r="T38" s="136">
        <v>161.41999999999999</v>
      </c>
      <c r="U38" s="136">
        <v>125.51</v>
      </c>
      <c r="V38" s="137">
        <v>4.9266445751553756E-2</v>
      </c>
      <c r="W38" s="138">
        <v>10.3</v>
      </c>
      <c r="X38" s="136">
        <v>263.55010000000004</v>
      </c>
      <c r="Y38" s="136">
        <v>18.384574000000001</v>
      </c>
      <c r="Z38" s="138">
        <v>3.049023333333333</v>
      </c>
      <c r="AA38" s="137">
        <v>1606.0699500000001</v>
      </c>
      <c r="AB38" s="138">
        <v>0</v>
      </c>
      <c r="AC38" s="137">
        <f>VLOOKUP(A38,GII!$P$2:$R$192,3,FALSE)</f>
        <v>0.28708393528552811</v>
      </c>
      <c r="AD38" s="137">
        <v>52.06</v>
      </c>
      <c r="AE38" s="136">
        <v>29679</v>
      </c>
      <c r="AF38" s="136">
        <v>0</v>
      </c>
      <c r="AG38" s="136">
        <v>593387</v>
      </c>
      <c r="AH38" s="136" t="s">
        <v>957</v>
      </c>
      <c r="AI38" s="136">
        <v>123</v>
      </c>
      <c r="AJ38" s="138">
        <v>4.9000000000000004</v>
      </c>
      <c r="AK38" s="137">
        <v>1.66</v>
      </c>
      <c r="AL38" s="138">
        <v>8.6</v>
      </c>
      <c r="AM38" s="137">
        <v>3.7166666666666699</v>
      </c>
      <c r="AN38" s="137">
        <v>1.245018482208252</v>
      </c>
      <c r="AO38" s="136">
        <v>71</v>
      </c>
      <c r="AP38" s="138">
        <v>99.4</v>
      </c>
      <c r="AQ38" s="137">
        <v>95.313320000000004</v>
      </c>
      <c r="AR38" s="137">
        <v>43</v>
      </c>
      <c r="AS38" s="137">
        <v>86</v>
      </c>
      <c r="AT38" s="137" t="s">
        <v>896</v>
      </c>
      <c r="AU38" s="138">
        <v>98.9</v>
      </c>
      <c r="AV38" s="138">
        <v>98.8</v>
      </c>
      <c r="AW38" s="136">
        <v>17361.017</v>
      </c>
      <c r="AX38" s="136">
        <v>17619708</v>
      </c>
      <c r="AY38" s="136">
        <v>743532</v>
      </c>
      <c r="AZ38" s="136">
        <v>2498288</v>
      </c>
    </row>
    <row r="39" spans="1:52" x14ac:dyDescent="0.2">
      <c r="A39" s="128" t="s">
        <v>377</v>
      </c>
      <c r="B39" s="129" t="s">
        <v>65</v>
      </c>
      <c r="C39" s="136">
        <v>821943.15789473685</v>
      </c>
      <c r="D39" s="136">
        <v>159357.89473684211</v>
      </c>
      <c r="E39" s="136">
        <v>3762650</v>
      </c>
      <c r="F39" s="136">
        <v>564607</v>
      </c>
      <c r="G39" s="136">
        <v>16153700</v>
      </c>
      <c r="H39" s="136">
        <v>409159</v>
      </c>
      <c r="I39" s="136">
        <v>413772</v>
      </c>
      <c r="J39" s="136">
        <v>17838000</v>
      </c>
      <c r="K39" s="137">
        <v>0.69565217391304346</v>
      </c>
      <c r="L39" s="137">
        <v>0</v>
      </c>
      <c r="M39" s="137">
        <v>0.88405882948652892</v>
      </c>
      <c r="N39" s="137">
        <v>0.53055084942667574</v>
      </c>
      <c r="O39" s="136">
        <v>0</v>
      </c>
      <c r="P39" s="136">
        <v>3</v>
      </c>
      <c r="Q39" s="137">
        <f>VLOOKUP(A39,HDI!$K$2:$U$142,11,FALSE)</f>
        <v>0.48391233348105456</v>
      </c>
      <c r="R39" s="137">
        <f>VLOOKUP(A39,'Income Insecurity'!$A$3:$O$98,15,FALSE)</f>
        <v>0.36202388459806689</v>
      </c>
      <c r="S39" s="136">
        <v>4115915</v>
      </c>
      <c r="T39" s="136">
        <v>-660.9</v>
      </c>
      <c r="U39" s="136">
        <v>-194.13</v>
      </c>
      <c r="V39" s="137">
        <v>-2.3710970604107501E-3</v>
      </c>
      <c r="W39" s="138">
        <v>14.6</v>
      </c>
      <c r="X39" s="136">
        <v>145.78532000000001</v>
      </c>
      <c r="Y39" s="136">
        <v>19.736978000000001</v>
      </c>
      <c r="Z39" s="138">
        <v>1.6190633333333333</v>
      </c>
      <c r="AA39" s="137">
        <v>479.97</v>
      </c>
      <c r="AB39" s="138">
        <v>1.5672431999999997E-2</v>
      </c>
      <c r="AC39" s="137">
        <f>VLOOKUP(A39,GII!$P$2:$R$192,3,FALSE)</f>
        <v>0.37179931288648083</v>
      </c>
      <c r="AD39" s="137">
        <v>42.06</v>
      </c>
      <c r="AE39" s="136">
        <v>46042511</v>
      </c>
      <c r="AF39" s="136">
        <v>19364255</v>
      </c>
      <c r="AG39" s="136">
        <v>500090</v>
      </c>
      <c r="AH39" s="136">
        <v>6028.54</v>
      </c>
      <c r="AI39" s="136">
        <v>127</v>
      </c>
      <c r="AJ39" s="138">
        <v>10.6</v>
      </c>
      <c r="AK39" s="137">
        <v>2.1</v>
      </c>
      <c r="AL39" s="138">
        <v>7.4</v>
      </c>
      <c r="AM39" s="137">
        <v>4</v>
      </c>
      <c r="AN39" s="137">
        <v>-2.9264414682984352E-2</v>
      </c>
      <c r="AO39" s="136">
        <v>40</v>
      </c>
      <c r="AP39" s="138">
        <v>99.7</v>
      </c>
      <c r="AQ39" s="137">
        <v>73.90746</v>
      </c>
      <c r="AR39" s="137">
        <v>32</v>
      </c>
      <c r="AS39" s="137">
        <v>91</v>
      </c>
      <c r="AT39" s="137" t="s">
        <v>896</v>
      </c>
      <c r="AU39" s="138">
        <v>65.3</v>
      </c>
      <c r="AV39" s="138">
        <v>91.9</v>
      </c>
      <c r="AW39" s="136">
        <v>8386.6749999999993</v>
      </c>
      <c r="AX39" s="136">
        <v>1357380000</v>
      </c>
      <c r="AY39" s="136">
        <v>9327489.9000000004</v>
      </c>
      <c r="AZ39" s="136">
        <v>192859611.00000003</v>
      </c>
    </row>
    <row r="40" spans="1:52" x14ac:dyDescent="0.2">
      <c r="A40" s="128" t="s">
        <v>67</v>
      </c>
      <c r="B40" s="129" t="s">
        <v>66</v>
      </c>
      <c r="C40" s="136">
        <v>91671.368421052626</v>
      </c>
      <c r="D40" s="136">
        <v>2199.4526315789471</v>
      </c>
      <c r="E40" s="136">
        <v>133447</v>
      </c>
      <c r="F40" s="136">
        <v>12128</v>
      </c>
      <c r="G40" s="136">
        <v>132</v>
      </c>
      <c r="H40" s="136">
        <v>21</v>
      </c>
      <c r="I40" s="136">
        <v>235</v>
      </c>
      <c r="J40" s="136">
        <v>4347.826086956522</v>
      </c>
      <c r="K40" s="137">
        <v>4.3478260869565216E-2</v>
      </c>
      <c r="L40" s="137">
        <v>0</v>
      </c>
      <c r="M40" s="137">
        <v>0.79478742713896444</v>
      </c>
      <c r="N40" s="137">
        <v>0.49880690100260106</v>
      </c>
      <c r="O40" s="136">
        <v>0</v>
      </c>
      <c r="P40" s="136">
        <v>4</v>
      </c>
      <c r="Q40" s="137">
        <f>VLOOKUP(A40,HDI!$K$2:$U$142,11,FALSE)</f>
        <v>0.6105350290225503</v>
      </c>
      <c r="R40" s="137">
        <f>VLOOKUP(A40,'Income Insecurity'!$A$3:$O$98,15,FALSE)</f>
        <v>0.6114502958056246</v>
      </c>
      <c r="S40" s="136">
        <v>173715023</v>
      </c>
      <c r="T40" s="136">
        <v>1024.45</v>
      </c>
      <c r="U40" s="136">
        <v>764.47</v>
      </c>
      <c r="V40" s="137">
        <v>0.21554655360132083</v>
      </c>
      <c r="W40" s="138">
        <v>14.7</v>
      </c>
      <c r="X40" s="136">
        <v>222.02489999999997</v>
      </c>
      <c r="Y40" s="136">
        <v>22.388258</v>
      </c>
      <c r="Z40" s="138">
        <v>13.502583333333332</v>
      </c>
      <c r="AA40" s="137">
        <v>723.31</v>
      </c>
      <c r="AB40" s="138">
        <v>0.42296060000000002</v>
      </c>
      <c r="AC40" s="137">
        <f>VLOOKUP(A40,GII!$P$2:$R$192,3,FALSE)</f>
        <v>0.37398951575956874</v>
      </c>
      <c r="AD40" s="137">
        <v>55.91</v>
      </c>
      <c r="AE40" s="136">
        <v>157920</v>
      </c>
      <c r="AF40" s="136">
        <v>12015</v>
      </c>
      <c r="AG40" s="136">
        <v>8978</v>
      </c>
      <c r="AH40" s="136">
        <v>590530.81999999995</v>
      </c>
      <c r="AI40" s="136">
        <v>119</v>
      </c>
      <c r="AJ40" s="138">
        <v>11.4</v>
      </c>
      <c r="AK40" s="137">
        <v>1.68</v>
      </c>
      <c r="AL40" s="138">
        <v>4</v>
      </c>
      <c r="AM40" s="137">
        <v>3.75</v>
      </c>
      <c r="AN40" s="137">
        <v>4.2561005800962448E-2</v>
      </c>
      <c r="AO40" s="136">
        <v>36</v>
      </c>
      <c r="AP40" s="138">
        <v>97.4</v>
      </c>
      <c r="AQ40" s="137">
        <v>78.131929999999997</v>
      </c>
      <c r="AR40" s="137">
        <v>39</v>
      </c>
      <c r="AS40" s="137">
        <v>85</v>
      </c>
      <c r="AT40" s="137" t="s">
        <v>896</v>
      </c>
      <c r="AU40" s="138">
        <v>80.2</v>
      </c>
      <c r="AV40" s="138">
        <v>91.2</v>
      </c>
      <c r="AW40" s="136">
        <v>10246.99</v>
      </c>
      <c r="AX40" s="136">
        <v>48321405</v>
      </c>
      <c r="AY40" s="136">
        <v>1109500</v>
      </c>
      <c r="AZ40" s="136">
        <v>4595331</v>
      </c>
    </row>
    <row r="41" spans="1:52" x14ac:dyDescent="0.2">
      <c r="A41" s="128" t="s">
        <v>69</v>
      </c>
      <c r="B41" s="129" t="s">
        <v>68</v>
      </c>
      <c r="C41" s="136">
        <v>0</v>
      </c>
      <c r="D41" s="136">
        <v>0</v>
      </c>
      <c r="E41" s="136">
        <v>0</v>
      </c>
      <c r="F41" s="136">
        <v>2280</v>
      </c>
      <c r="G41" s="136">
        <v>101</v>
      </c>
      <c r="H41" s="136">
        <v>0</v>
      </c>
      <c r="I41" s="136">
        <v>0</v>
      </c>
      <c r="J41" s="136">
        <v>0</v>
      </c>
      <c r="K41" s="137">
        <v>0</v>
      </c>
      <c r="L41" s="137">
        <v>6.6666666666666666E-2</v>
      </c>
      <c r="M41" s="137">
        <v>2.1218916923706203E-2</v>
      </c>
      <c r="N41" s="137">
        <v>2.3123012598713073E-3</v>
      </c>
      <c r="O41" s="136">
        <v>0</v>
      </c>
      <c r="P41" s="136">
        <v>0</v>
      </c>
      <c r="Q41" s="137" t="s">
        <v>446</v>
      </c>
      <c r="R41" s="137" t="s">
        <v>446</v>
      </c>
      <c r="S41" s="136">
        <v>7155012</v>
      </c>
      <c r="T41" s="136">
        <v>51.57</v>
      </c>
      <c r="U41" s="136">
        <v>68.67</v>
      </c>
      <c r="V41" s="137">
        <v>11.543703104488282</v>
      </c>
      <c r="W41" s="138" t="s">
        <v>446</v>
      </c>
      <c r="X41" s="136">
        <v>1328.4148</v>
      </c>
      <c r="Y41" s="136">
        <v>254.5924</v>
      </c>
      <c r="Z41" s="138">
        <v>7.8709000000000001E-3</v>
      </c>
      <c r="AA41" s="137">
        <v>55.79</v>
      </c>
      <c r="AB41" s="138">
        <v>269.22839999999997</v>
      </c>
      <c r="AC41" s="137" t="str">
        <f>VLOOKUP(A41,GII!$P$2:$R$192,3,FALSE)</f>
        <v>No data</v>
      </c>
      <c r="AD41" s="137">
        <v>64.3</v>
      </c>
      <c r="AE41" s="136">
        <v>65137</v>
      </c>
      <c r="AF41" s="136">
        <v>0</v>
      </c>
      <c r="AG41" s="136">
        <v>6788</v>
      </c>
      <c r="AH41" s="136" t="s">
        <v>957</v>
      </c>
      <c r="AI41" s="136">
        <v>78</v>
      </c>
      <c r="AJ41" s="138">
        <v>4.9000000000000004</v>
      </c>
      <c r="AK41" s="137" t="s">
        <v>446</v>
      </c>
      <c r="AL41" s="138" t="s">
        <v>446</v>
      </c>
      <c r="AM41" s="137">
        <v>1.9</v>
      </c>
      <c r="AN41" s="137">
        <v>-1.435276985168457</v>
      </c>
      <c r="AO41" s="136">
        <v>28</v>
      </c>
      <c r="AP41" s="138" t="s">
        <v>446</v>
      </c>
      <c r="AQ41" s="137">
        <v>38.181820000000002</v>
      </c>
      <c r="AR41" s="137">
        <v>1</v>
      </c>
      <c r="AS41" s="137">
        <v>67</v>
      </c>
      <c r="AT41" s="137" t="s">
        <v>896</v>
      </c>
      <c r="AU41" s="138">
        <v>35.4</v>
      </c>
      <c r="AV41" s="138">
        <v>95.1</v>
      </c>
      <c r="AW41" s="136">
        <v>1231.652</v>
      </c>
      <c r="AX41" s="136">
        <v>734917</v>
      </c>
      <c r="AY41" s="136">
        <v>1861</v>
      </c>
      <c r="AZ41" s="136">
        <v>33560</v>
      </c>
    </row>
    <row r="42" spans="1:52" x14ac:dyDescent="0.2">
      <c r="A42" s="128" t="s">
        <v>375</v>
      </c>
      <c r="B42" s="129" t="s">
        <v>71</v>
      </c>
      <c r="C42" s="136">
        <v>346.91789473684213</v>
      </c>
      <c r="D42" s="136">
        <v>0</v>
      </c>
      <c r="E42" s="136">
        <v>3591</v>
      </c>
      <c r="F42" s="136">
        <v>0</v>
      </c>
      <c r="G42" s="136">
        <v>0</v>
      </c>
      <c r="H42" s="136">
        <v>0</v>
      </c>
      <c r="I42" s="136">
        <v>0</v>
      </c>
      <c r="J42" s="136">
        <v>0</v>
      </c>
      <c r="K42" s="137">
        <v>0</v>
      </c>
      <c r="L42" s="137">
        <v>0</v>
      </c>
      <c r="M42" s="137">
        <v>0.27407766943309786</v>
      </c>
      <c r="N42" s="137">
        <v>0.16030026860106525</v>
      </c>
      <c r="O42" s="136">
        <v>0</v>
      </c>
      <c r="P42" s="136">
        <v>0</v>
      </c>
      <c r="Q42" s="137">
        <f>VLOOKUP(A42,HDI!$K$2:$U$142,11,FALSE)</f>
        <v>0.31488628592136658</v>
      </c>
      <c r="R42" s="137" t="s">
        <v>446</v>
      </c>
      <c r="S42" s="136">
        <v>26798231</v>
      </c>
      <c r="T42" s="136">
        <v>259.79000000000002</v>
      </c>
      <c r="U42" s="136">
        <v>138.6</v>
      </c>
      <c r="V42" s="137">
        <v>1.2795684606423143</v>
      </c>
      <c r="W42" s="138">
        <v>1</v>
      </c>
      <c r="X42" s="136">
        <v>1165.3811999999998</v>
      </c>
      <c r="Y42" s="136">
        <v>198.22179999999997</v>
      </c>
      <c r="Z42" s="138">
        <v>32.74353</v>
      </c>
      <c r="AA42" s="137">
        <v>140.05000000000001</v>
      </c>
      <c r="AB42" s="138">
        <v>503.392</v>
      </c>
      <c r="AC42" s="137">
        <f>VLOOKUP(A42,GII!$P$2:$R$192,3,FALSE)</f>
        <v>0.55060738201183601</v>
      </c>
      <c r="AD42" s="137">
        <v>47.32</v>
      </c>
      <c r="AE42" s="136">
        <v>9671</v>
      </c>
      <c r="AF42" s="136">
        <v>0</v>
      </c>
      <c r="AG42" s="136">
        <v>0</v>
      </c>
      <c r="AH42" s="136">
        <v>1643.16</v>
      </c>
      <c r="AI42" s="136">
        <v>99</v>
      </c>
      <c r="AJ42" s="138">
        <v>31.5</v>
      </c>
      <c r="AK42" s="137">
        <v>2.63</v>
      </c>
      <c r="AL42" s="138">
        <v>9.9</v>
      </c>
      <c r="AM42" s="137" t="s">
        <v>446</v>
      </c>
      <c r="AN42" s="137">
        <v>-1.2225868701934814</v>
      </c>
      <c r="AO42" s="136">
        <v>22</v>
      </c>
      <c r="AP42" s="138">
        <v>37.1</v>
      </c>
      <c r="AQ42" s="137">
        <v>73.083529999999996</v>
      </c>
      <c r="AR42" s="137">
        <v>2</v>
      </c>
      <c r="AS42" s="137">
        <v>52</v>
      </c>
      <c r="AT42" s="137" t="s">
        <v>896</v>
      </c>
      <c r="AU42" s="138">
        <v>14.6</v>
      </c>
      <c r="AV42" s="138">
        <v>75.3</v>
      </c>
      <c r="AW42" s="136">
        <v>4543.3819999999996</v>
      </c>
      <c r="AX42" s="136">
        <v>4447632</v>
      </c>
      <c r="AY42" s="136">
        <v>341500</v>
      </c>
      <c r="AZ42" s="136">
        <v>228422</v>
      </c>
    </row>
    <row r="43" spans="1:52" x14ac:dyDescent="0.2">
      <c r="A43" s="128" t="s">
        <v>879</v>
      </c>
      <c r="B43" s="129" t="s">
        <v>70</v>
      </c>
      <c r="C43" s="136">
        <v>30979.57894736842</v>
      </c>
      <c r="D43" s="136">
        <v>0</v>
      </c>
      <c r="E43" s="136">
        <v>110866</v>
      </c>
      <c r="F43" s="136">
        <v>0</v>
      </c>
      <c r="G43" s="136">
        <v>0</v>
      </c>
      <c r="H43" s="136">
        <v>0</v>
      </c>
      <c r="I43" s="136">
        <v>0</v>
      </c>
      <c r="J43" s="136">
        <v>0</v>
      </c>
      <c r="K43" s="137">
        <v>0</v>
      </c>
      <c r="L43" s="137">
        <v>0</v>
      </c>
      <c r="M43" s="137">
        <v>0.97757907606677796</v>
      </c>
      <c r="N43" s="137">
        <v>0.91686670524713576</v>
      </c>
      <c r="O43" s="136">
        <v>2</v>
      </c>
      <c r="P43" s="136">
        <v>4</v>
      </c>
      <c r="Q43" s="137">
        <f>VLOOKUP(A43,HDI!$K$2:$U$142,11,FALSE)</f>
        <v>0.1773354240945714</v>
      </c>
      <c r="R43" s="137" t="s">
        <v>446</v>
      </c>
      <c r="S43" s="136">
        <v>1760409598</v>
      </c>
      <c r="T43" s="136">
        <v>259.79000000000002</v>
      </c>
      <c r="U43" s="136">
        <v>2859.38</v>
      </c>
      <c r="V43" s="137">
        <v>11.058602634657619</v>
      </c>
      <c r="W43" s="138" t="s">
        <v>446</v>
      </c>
      <c r="X43" s="136">
        <v>1266.7968000000001</v>
      </c>
      <c r="Y43" s="136">
        <v>362.63399999999996</v>
      </c>
      <c r="Z43" s="138">
        <v>26.571793333333336</v>
      </c>
      <c r="AA43" s="137">
        <v>23.58</v>
      </c>
      <c r="AB43" s="138">
        <v>584.40800000000002</v>
      </c>
      <c r="AC43" s="137">
        <f>VLOOKUP(A43,GII!$P$2:$R$192,3,FALSE)</f>
        <v>0.68715944285127739</v>
      </c>
      <c r="AD43" s="137">
        <v>44.43</v>
      </c>
      <c r="AE43" s="136">
        <v>50394</v>
      </c>
      <c r="AF43" s="136">
        <v>0</v>
      </c>
      <c r="AG43" s="136">
        <v>0</v>
      </c>
      <c r="AH43" s="136">
        <v>76270.14</v>
      </c>
      <c r="AI43" s="136">
        <v>92</v>
      </c>
      <c r="AJ43" s="138">
        <v>37.6</v>
      </c>
      <c r="AK43" s="137" t="s">
        <v>446</v>
      </c>
      <c r="AL43" s="138" t="s">
        <v>446</v>
      </c>
      <c r="AM43" s="137" t="s">
        <v>446</v>
      </c>
      <c r="AN43" s="137">
        <v>-1.5920511484146118</v>
      </c>
      <c r="AO43" s="136">
        <v>22</v>
      </c>
      <c r="AP43" s="138">
        <v>15.2</v>
      </c>
      <c r="AQ43" s="137">
        <v>50.568060000000003</v>
      </c>
      <c r="AR43" s="137">
        <v>5</v>
      </c>
      <c r="AS43" s="137">
        <v>48</v>
      </c>
      <c r="AT43" s="137" t="s">
        <v>896</v>
      </c>
      <c r="AU43" s="138">
        <v>31.4</v>
      </c>
      <c r="AV43" s="138">
        <v>46.5</v>
      </c>
      <c r="AW43" s="136">
        <v>348.52699999999999</v>
      </c>
      <c r="AX43" s="136">
        <v>67513677</v>
      </c>
      <c r="AY43" s="136">
        <v>2267050</v>
      </c>
      <c r="AZ43" s="136">
        <v>3040533.9999999991</v>
      </c>
    </row>
    <row r="44" spans="1:52" x14ac:dyDescent="0.2">
      <c r="A44" s="128" t="s">
        <v>73</v>
      </c>
      <c r="B44" s="129" t="s">
        <v>72</v>
      </c>
      <c r="C44" s="136">
        <v>9478.0210526315786</v>
      </c>
      <c r="D44" s="136">
        <v>9432.7999999999993</v>
      </c>
      <c r="E44" s="136">
        <v>1157</v>
      </c>
      <c r="F44" s="136">
        <v>3305</v>
      </c>
      <c r="G44" s="136">
        <v>1341</v>
      </c>
      <c r="H44" s="136">
        <v>0</v>
      </c>
      <c r="I44" s="136">
        <v>2</v>
      </c>
      <c r="J44" s="136">
        <v>0</v>
      </c>
      <c r="K44" s="137">
        <v>8.6956521739130432E-2</v>
      </c>
      <c r="L44" s="137">
        <v>0</v>
      </c>
      <c r="M44" s="137">
        <v>3.1265279372418617E-2</v>
      </c>
      <c r="N44" s="137">
        <v>2.2411693587330488E-3</v>
      </c>
      <c r="O44" s="136">
        <v>0</v>
      </c>
      <c r="P44" s="136">
        <v>0</v>
      </c>
      <c r="Q44" s="137">
        <f>VLOOKUP(A44,HDI!$K$2:$U$142,11,FALSE)</f>
        <v>0.590244296710289</v>
      </c>
      <c r="R44" s="137">
        <f>VLOOKUP(A44,'Income Insecurity'!$A$3:$O$98,15,FALSE)</f>
        <v>0.39457562605146068</v>
      </c>
      <c r="S44" s="136">
        <v>1257438</v>
      </c>
      <c r="T44" s="136">
        <v>38.43</v>
      </c>
      <c r="U44" s="136">
        <v>32.700000000000003</v>
      </c>
      <c r="V44" s="137">
        <v>7.340828322522272E-2</v>
      </c>
      <c r="W44" s="138" t="s">
        <v>446</v>
      </c>
      <c r="X44" s="136">
        <v>166.4974</v>
      </c>
      <c r="Y44" s="136">
        <v>11.794571999999999</v>
      </c>
      <c r="Z44" s="138">
        <v>2.9832999999999998</v>
      </c>
      <c r="AA44" s="137">
        <v>1310.58997</v>
      </c>
      <c r="AB44" s="138">
        <v>1.0521664E-2</v>
      </c>
      <c r="AC44" s="137">
        <f>VLOOKUP(A44,GII!$P$2:$R$192,3,FALSE)</f>
        <v>0.4186249354008319</v>
      </c>
      <c r="AD44" s="137">
        <v>50.73</v>
      </c>
      <c r="AE44" s="136">
        <v>10285</v>
      </c>
      <c r="AF44" s="136">
        <v>0</v>
      </c>
      <c r="AG44" s="136">
        <v>0</v>
      </c>
      <c r="AH44" s="136">
        <v>635.54999999999995</v>
      </c>
      <c r="AI44" s="136">
        <v>115</v>
      </c>
      <c r="AJ44" s="138">
        <v>5.9</v>
      </c>
      <c r="AK44" s="137" t="s">
        <v>446</v>
      </c>
      <c r="AL44" s="138" t="s">
        <v>446</v>
      </c>
      <c r="AM44" s="137">
        <v>4.4166666666666696</v>
      </c>
      <c r="AN44" s="137">
        <v>0.47016170620918274</v>
      </c>
      <c r="AO44" s="136">
        <v>53</v>
      </c>
      <c r="AP44" s="138">
        <v>99.2</v>
      </c>
      <c r="AQ44" s="137">
        <v>90.374769999999998</v>
      </c>
      <c r="AR44" s="137">
        <v>44</v>
      </c>
      <c r="AS44" s="137">
        <v>79</v>
      </c>
      <c r="AT44" s="137" t="s">
        <v>896</v>
      </c>
      <c r="AU44" s="138">
        <v>93.9</v>
      </c>
      <c r="AV44" s="138">
        <v>96.6</v>
      </c>
      <c r="AW44" s="136">
        <v>11923.294</v>
      </c>
      <c r="AX44" s="136">
        <v>4872166</v>
      </c>
      <c r="AY44" s="136">
        <v>51060</v>
      </c>
      <c r="AZ44" s="136">
        <v>512625</v>
      </c>
    </row>
    <row r="45" spans="1:52" x14ac:dyDescent="0.2">
      <c r="A45" s="128" t="s">
        <v>372</v>
      </c>
      <c r="B45" s="129" t="s">
        <v>74</v>
      </c>
      <c r="C45" s="136">
        <v>0</v>
      </c>
      <c r="D45" s="136">
        <v>0</v>
      </c>
      <c r="E45" s="136">
        <v>13128</v>
      </c>
      <c r="F45" s="136">
        <v>0</v>
      </c>
      <c r="G45" s="136">
        <v>0</v>
      </c>
      <c r="H45" s="136">
        <v>0</v>
      </c>
      <c r="I45" s="136">
        <v>0</v>
      </c>
      <c r="J45" s="136">
        <v>0</v>
      </c>
      <c r="K45" s="137">
        <v>0</v>
      </c>
      <c r="L45" s="137">
        <v>3.3333333333333333E-2</v>
      </c>
      <c r="M45" s="137">
        <v>0.46158215808703407</v>
      </c>
      <c r="N45" s="137">
        <v>0.17220957740867321</v>
      </c>
      <c r="O45" s="136">
        <v>3</v>
      </c>
      <c r="P45" s="136">
        <v>0</v>
      </c>
      <c r="Q45" s="137" t="s">
        <v>446</v>
      </c>
      <c r="R45" s="137" t="s">
        <v>446</v>
      </c>
      <c r="S45" s="136">
        <v>185286690</v>
      </c>
      <c r="T45" s="136">
        <v>1436.05</v>
      </c>
      <c r="U45" s="136">
        <v>2635.63</v>
      </c>
      <c r="V45" s="137">
        <v>11.128981483113403</v>
      </c>
      <c r="W45" s="138">
        <v>1.4</v>
      </c>
      <c r="X45" s="136">
        <v>1500.8993999999998</v>
      </c>
      <c r="Y45" s="136">
        <v>216.84180000000001</v>
      </c>
      <c r="Z45" s="138">
        <v>32.945266666666669</v>
      </c>
      <c r="AA45" s="137">
        <v>144.05000000000001</v>
      </c>
      <c r="AB45" s="138">
        <v>595.62940000000003</v>
      </c>
      <c r="AC45" s="137" t="str">
        <f>VLOOKUP(A45,GII!$P$2:$R$192,3,FALSE)</f>
        <v>No data</v>
      </c>
      <c r="AD45" s="137">
        <v>41.5</v>
      </c>
      <c r="AE45" s="136">
        <v>0</v>
      </c>
      <c r="AF45" s="136">
        <v>0</v>
      </c>
      <c r="AG45" s="136">
        <v>0</v>
      </c>
      <c r="AH45" s="136">
        <v>23062.41</v>
      </c>
      <c r="AI45" s="136">
        <v>128</v>
      </c>
      <c r="AJ45" s="138">
        <v>14.7</v>
      </c>
      <c r="AK45" s="137">
        <v>2.16</v>
      </c>
      <c r="AL45" s="138">
        <v>5.2</v>
      </c>
      <c r="AM45" s="137">
        <v>2.15</v>
      </c>
      <c r="AN45" s="137">
        <v>-1.0361135005950928</v>
      </c>
      <c r="AO45" s="136">
        <v>27</v>
      </c>
      <c r="AP45" s="138">
        <v>58.9</v>
      </c>
      <c r="AQ45" s="137">
        <v>25.254460000000002</v>
      </c>
      <c r="AR45" s="137">
        <v>1</v>
      </c>
      <c r="AS45" s="137">
        <v>71</v>
      </c>
      <c r="AT45" s="137" t="s">
        <v>896</v>
      </c>
      <c r="AU45" s="138">
        <v>21.9</v>
      </c>
      <c r="AV45" s="138">
        <v>80.2</v>
      </c>
      <c r="AW45" s="136">
        <v>1589.8050000000001</v>
      </c>
      <c r="AX45" s="136">
        <v>20316086</v>
      </c>
      <c r="AY45" s="136">
        <v>318000</v>
      </c>
      <c r="AZ45" s="136">
        <v>1035977.0000000001</v>
      </c>
    </row>
    <row r="46" spans="1:52" x14ac:dyDescent="0.2">
      <c r="A46" s="128" t="s">
        <v>76</v>
      </c>
      <c r="B46" s="129" t="s">
        <v>75</v>
      </c>
      <c r="C46" s="136">
        <v>8850.1684210526309</v>
      </c>
      <c r="D46" s="136">
        <v>380.80421052631579</v>
      </c>
      <c r="E46" s="136">
        <v>6173</v>
      </c>
      <c r="F46" s="136">
        <v>0</v>
      </c>
      <c r="G46" s="136">
        <v>0</v>
      </c>
      <c r="H46" s="136">
        <v>0</v>
      </c>
      <c r="I46" s="136">
        <v>0</v>
      </c>
      <c r="J46" s="136">
        <v>0</v>
      </c>
      <c r="K46" s="137">
        <v>4.3478260869565216E-2</v>
      </c>
      <c r="L46" s="137">
        <v>3.3333333333333333E-2</v>
      </c>
      <c r="M46" s="137">
        <v>1.222723164565607E-2</v>
      </c>
      <c r="N46" s="137">
        <v>8.3023572603930663E-3</v>
      </c>
      <c r="O46" s="136">
        <v>0</v>
      </c>
      <c r="P46" s="136">
        <v>1</v>
      </c>
      <c r="Q46" s="137">
        <f>VLOOKUP(A46,HDI!$K$2:$U$142,11,FALSE)</f>
        <v>0.69669836738703972</v>
      </c>
      <c r="R46" s="137">
        <f>VLOOKUP(A46,'Income Insecurity'!$A$3:$O$98,15,FALSE)</f>
        <v>0.46440741005558001</v>
      </c>
      <c r="S46" s="136">
        <v>751434</v>
      </c>
      <c r="T46" s="136" t="s">
        <v>446</v>
      </c>
      <c r="U46" s="136" t="s">
        <v>446</v>
      </c>
      <c r="V46" s="137">
        <v>0</v>
      </c>
      <c r="W46" s="138">
        <v>27.2</v>
      </c>
      <c r="X46" s="136">
        <v>97.649479999999997</v>
      </c>
      <c r="Y46" s="136">
        <v>9.4420260000000003</v>
      </c>
      <c r="Z46" s="138">
        <v>4.7569553333333327E-2</v>
      </c>
      <c r="AA46" s="137">
        <v>1409.7700199999999</v>
      </c>
      <c r="AB46" s="138">
        <v>0</v>
      </c>
      <c r="AC46" s="137">
        <f>VLOOKUP(A46,GII!$P$2:$R$192,3,FALSE)</f>
        <v>0.13996644424573601</v>
      </c>
      <c r="AD46" s="137">
        <v>33.65</v>
      </c>
      <c r="AE46" s="136">
        <v>1500</v>
      </c>
      <c r="AF46" s="136">
        <v>0</v>
      </c>
      <c r="AG46" s="136">
        <v>0</v>
      </c>
      <c r="AH46" s="136">
        <v>3862.51</v>
      </c>
      <c r="AI46" s="136">
        <v>123</v>
      </c>
      <c r="AJ46" s="138">
        <v>4.9000000000000004</v>
      </c>
      <c r="AK46" s="137">
        <v>1.47</v>
      </c>
      <c r="AL46" s="138">
        <v>8.8000000000000007</v>
      </c>
      <c r="AM46" s="137">
        <v>3.9</v>
      </c>
      <c r="AN46" s="137">
        <v>0.68913173675537109</v>
      </c>
      <c r="AO46" s="136">
        <v>48</v>
      </c>
      <c r="AP46" s="138" t="s">
        <v>446</v>
      </c>
      <c r="AQ46" s="137">
        <v>97.108220000000003</v>
      </c>
      <c r="AR46" s="137">
        <v>49</v>
      </c>
      <c r="AS46" s="137">
        <v>83</v>
      </c>
      <c r="AT46" s="137" t="s">
        <v>896</v>
      </c>
      <c r="AU46" s="138">
        <v>98.2</v>
      </c>
      <c r="AV46" s="138">
        <v>98.6</v>
      </c>
      <c r="AW46" s="136">
        <v>18014.251</v>
      </c>
      <c r="AX46" s="136">
        <v>4252700</v>
      </c>
      <c r="AY46" s="136">
        <v>55960</v>
      </c>
      <c r="AZ46" s="136">
        <v>1076270</v>
      </c>
    </row>
    <row r="47" spans="1:52" x14ac:dyDescent="0.2">
      <c r="A47" s="128" t="s">
        <v>78</v>
      </c>
      <c r="B47" s="129" t="s">
        <v>77</v>
      </c>
      <c r="C47" s="136">
        <v>9566.863157894737</v>
      </c>
      <c r="D47" s="136">
        <v>1800.32</v>
      </c>
      <c r="E47" s="136">
        <v>2047</v>
      </c>
      <c r="F47" s="136">
        <v>0</v>
      </c>
      <c r="G47" s="136">
        <v>449663</v>
      </c>
      <c r="H47" s="136">
        <v>62499</v>
      </c>
      <c r="I47" s="136">
        <v>1289</v>
      </c>
      <c r="J47" s="136">
        <v>35652.17391304348</v>
      </c>
      <c r="K47" s="137">
        <v>0.17391304347826086</v>
      </c>
      <c r="L47" s="137">
        <v>3.3333333333333333E-2</v>
      </c>
      <c r="M47" s="137">
        <v>2.923932107262131E-2</v>
      </c>
      <c r="N47" s="137">
        <v>3.0966061680725186E-3</v>
      </c>
      <c r="O47" s="136">
        <v>0</v>
      </c>
      <c r="P47" s="136">
        <v>0</v>
      </c>
      <c r="Q47" s="137">
        <f>VLOOKUP(A47,HDI!$K$2:$U$142,11,FALSE)</f>
        <v>0.60870679253852678</v>
      </c>
      <c r="R47" s="137" t="s">
        <v>446</v>
      </c>
      <c r="S47" s="136">
        <v>24547584</v>
      </c>
      <c r="T47" s="136">
        <v>83.44</v>
      </c>
      <c r="U47" s="136">
        <v>87.85</v>
      </c>
      <c r="V47" s="137">
        <v>0.12919284100327369</v>
      </c>
      <c r="W47" s="138">
        <v>67.2</v>
      </c>
      <c r="X47" s="136">
        <v>372.6103</v>
      </c>
      <c r="Y47" s="136">
        <v>2.2027874000000001</v>
      </c>
      <c r="Z47" s="138">
        <v>0.78050833333333325</v>
      </c>
      <c r="AA47" s="137">
        <v>404.95001000000002</v>
      </c>
      <c r="AB47" s="138">
        <v>0</v>
      </c>
      <c r="AC47" s="137">
        <f>VLOOKUP(A47,GII!$P$2:$R$192,3,FALSE)</f>
        <v>0.35120855657852024</v>
      </c>
      <c r="AD47" s="137" t="s">
        <v>446</v>
      </c>
      <c r="AE47" s="136">
        <v>123496</v>
      </c>
      <c r="AF47" s="136">
        <v>0</v>
      </c>
      <c r="AG47" s="136">
        <v>0</v>
      </c>
      <c r="AH47" s="136">
        <v>0</v>
      </c>
      <c r="AI47" s="136">
        <v>140</v>
      </c>
      <c r="AJ47" s="138">
        <v>4.9000000000000004</v>
      </c>
      <c r="AK47" s="137" t="s">
        <v>446</v>
      </c>
      <c r="AL47" s="138" t="s">
        <v>446</v>
      </c>
      <c r="AM47" s="137">
        <v>4</v>
      </c>
      <c r="AN47" s="137">
        <v>-0.44012627005577087</v>
      </c>
      <c r="AO47" s="136">
        <v>46</v>
      </c>
      <c r="AP47" s="138">
        <v>97</v>
      </c>
      <c r="AQ47" s="137">
        <v>99.163979999999995</v>
      </c>
      <c r="AR47" s="137">
        <v>1</v>
      </c>
      <c r="AS47" s="137" t="s">
        <v>446</v>
      </c>
      <c r="AT47" s="137" t="s">
        <v>896</v>
      </c>
      <c r="AU47" s="138">
        <v>92.6</v>
      </c>
      <c r="AV47" s="138">
        <v>94</v>
      </c>
      <c r="AW47" s="136">
        <v>9900</v>
      </c>
      <c r="AX47" s="136">
        <v>11265629</v>
      </c>
      <c r="AY47" s="136">
        <v>106440</v>
      </c>
      <c r="AZ47" s="136">
        <v>2082637.0000000002</v>
      </c>
    </row>
    <row r="48" spans="1:52" x14ac:dyDescent="0.2">
      <c r="A48" s="128" t="s">
        <v>80</v>
      </c>
      <c r="B48" s="129" t="s">
        <v>79</v>
      </c>
      <c r="C48" s="136">
        <v>1324.1305263157894</v>
      </c>
      <c r="D48" s="136">
        <v>283.32631578947371</v>
      </c>
      <c r="E48" s="136">
        <v>26</v>
      </c>
      <c r="F48" s="136">
        <v>1652</v>
      </c>
      <c r="G48" s="136">
        <v>0</v>
      </c>
      <c r="H48" s="136">
        <v>0</v>
      </c>
      <c r="I48" s="136">
        <v>0</v>
      </c>
      <c r="J48" s="136">
        <v>0</v>
      </c>
      <c r="K48" s="137">
        <v>8.6956521739130432E-2</v>
      </c>
      <c r="L48" s="137">
        <v>6.6666666666666666E-2</v>
      </c>
      <c r="M48" s="137">
        <v>2.1038591610316577E-2</v>
      </c>
      <c r="N48" s="137">
        <v>1.6778142206131507E-3</v>
      </c>
      <c r="O48" s="136">
        <v>0</v>
      </c>
      <c r="P48" s="136">
        <v>2</v>
      </c>
      <c r="Q48" s="137">
        <f>VLOOKUP(A48,HDI!$K$2:$U$142,11,FALSE)</f>
        <v>0.70637227740780517</v>
      </c>
      <c r="R48" s="137">
        <f>VLOOKUP(A48,'Income Insecurity'!$A$3:$O$98,15,FALSE)</f>
        <v>0.22247644469088187</v>
      </c>
      <c r="S48" s="136">
        <v>12422</v>
      </c>
      <c r="T48" s="136" t="s">
        <v>446</v>
      </c>
      <c r="U48" s="136" t="s">
        <v>446</v>
      </c>
      <c r="V48" s="137">
        <v>0</v>
      </c>
      <c r="W48" s="138">
        <v>27.5</v>
      </c>
      <c r="X48" s="136">
        <v>140.72544000000002</v>
      </c>
      <c r="Y48" s="136">
        <v>2.0744470000000002</v>
      </c>
      <c r="Z48" s="138">
        <v>1.2028800000000002</v>
      </c>
      <c r="AA48" s="137">
        <v>2266</v>
      </c>
      <c r="AB48" s="138">
        <v>0</v>
      </c>
      <c r="AC48" s="137">
        <f>VLOOKUP(A48,GII!$P$2:$R$192,3,FALSE)</f>
        <v>0.35472389674194527</v>
      </c>
      <c r="AD48" s="137" t="s">
        <v>446</v>
      </c>
      <c r="AE48" s="136">
        <v>0</v>
      </c>
      <c r="AF48" s="136">
        <v>0</v>
      </c>
      <c r="AG48" s="136">
        <v>0</v>
      </c>
      <c r="AH48" s="136" t="s">
        <v>957</v>
      </c>
      <c r="AI48" s="136">
        <v>104</v>
      </c>
      <c r="AJ48" s="138">
        <v>4.9000000000000004</v>
      </c>
      <c r="AK48" s="137">
        <v>1.36</v>
      </c>
      <c r="AL48" s="138">
        <v>14.9</v>
      </c>
      <c r="AM48" s="137" t="s">
        <v>446</v>
      </c>
      <c r="AN48" s="137">
        <v>1.3510664701461792</v>
      </c>
      <c r="AO48" s="136">
        <v>63</v>
      </c>
      <c r="AP48" s="138" t="s">
        <v>446</v>
      </c>
      <c r="AQ48" s="137">
        <v>93.79186</v>
      </c>
      <c r="AR48" s="137">
        <v>50</v>
      </c>
      <c r="AS48" s="137">
        <v>84</v>
      </c>
      <c r="AT48" s="137" t="s">
        <v>896</v>
      </c>
      <c r="AU48" s="138">
        <v>100</v>
      </c>
      <c r="AV48" s="138">
        <v>100</v>
      </c>
      <c r="AW48" s="136">
        <v>27520.828000000001</v>
      </c>
      <c r="AX48" s="136">
        <v>1141166</v>
      </c>
      <c r="AY48" s="136">
        <v>9240</v>
      </c>
      <c r="AZ48" s="136">
        <v>196474.00000000003</v>
      </c>
    </row>
    <row r="49" spans="1:52" x14ac:dyDescent="0.2">
      <c r="A49" s="128" t="s">
        <v>82</v>
      </c>
      <c r="B49" s="129" t="s">
        <v>81</v>
      </c>
      <c r="C49" s="136">
        <v>2156.2315789473682</v>
      </c>
      <c r="D49" s="136">
        <v>0</v>
      </c>
      <c r="E49" s="136">
        <v>13150</v>
      </c>
      <c r="F49" s="136">
        <v>0</v>
      </c>
      <c r="G49" s="136">
        <v>0</v>
      </c>
      <c r="H49" s="136">
        <v>0</v>
      </c>
      <c r="I49" s="136">
        <v>0</v>
      </c>
      <c r="J49" s="136">
        <v>0</v>
      </c>
      <c r="K49" s="137">
        <v>0</v>
      </c>
      <c r="L49" s="137">
        <v>6.6666666666666666E-2</v>
      </c>
      <c r="M49" s="137">
        <v>2.5246688464678344E-2</v>
      </c>
      <c r="N49" s="137">
        <v>3.0428773821787711E-3</v>
      </c>
      <c r="O49" s="136">
        <v>0</v>
      </c>
      <c r="P49" s="136">
        <v>0</v>
      </c>
      <c r="Q49" s="137">
        <f>VLOOKUP(A49,HDI!$K$2:$U$142,11,FALSE)</f>
        <v>0.75818055921368011</v>
      </c>
      <c r="R49" s="137">
        <f>VLOOKUP(A49,'Income Insecurity'!$A$3:$O$98,15,FALSE)</f>
        <v>1.4024725282260847E-2</v>
      </c>
      <c r="S49" s="136">
        <v>0</v>
      </c>
      <c r="T49" s="136" t="s">
        <v>446</v>
      </c>
      <c r="U49" s="136" t="s">
        <v>446</v>
      </c>
      <c r="V49" s="137">
        <v>0</v>
      </c>
      <c r="W49" s="138">
        <v>37.1</v>
      </c>
      <c r="X49" s="136">
        <v>150.69616000000002</v>
      </c>
      <c r="Y49" s="136">
        <v>2.822622</v>
      </c>
      <c r="Z49" s="138">
        <v>5.6730066666666662E-2</v>
      </c>
      <c r="AA49" s="137">
        <v>2045.9799800000001</v>
      </c>
      <c r="AB49" s="138">
        <v>0</v>
      </c>
      <c r="AC49" s="137">
        <f>VLOOKUP(A49,GII!$P$2:$R$192,3,FALSE)</f>
        <v>3.6015586319653403E-2</v>
      </c>
      <c r="AD49" s="142">
        <v>26.4</v>
      </c>
      <c r="AE49" s="136">
        <v>0</v>
      </c>
      <c r="AF49" s="136">
        <v>1300000</v>
      </c>
      <c r="AG49" s="136">
        <v>0</v>
      </c>
      <c r="AH49" s="136" t="s">
        <v>957</v>
      </c>
      <c r="AI49" s="136">
        <v>130</v>
      </c>
      <c r="AJ49" s="138">
        <v>4.9000000000000004</v>
      </c>
      <c r="AK49" s="137">
        <v>1.34</v>
      </c>
      <c r="AL49" s="138">
        <v>13</v>
      </c>
      <c r="AM49" s="137">
        <v>3.68333333333333</v>
      </c>
      <c r="AN49" s="137">
        <v>0.87627589702606201</v>
      </c>
      <c r="AO49" s="136">
        <v>48</v>
      </c>
      <c r="AP49" s="138" t="s">
        <v>446</v>
      </c>
      <c r="AQ49" s="137" t="s">
        <v>446</v>
      </c>
      <c r="AR49" s="137">
        <v>61</v>
      </c>
      <c r="AS49" s="137">
        <v>89</v>
      </c>
      <c r="AT49" s="137" t="s">
        <v>896</v>
      </c>
      <c r="AU49" s="138">
        <v>100</v>
      </c>
      <c r="AV49" s="138">
        <v>99.8</v>
      </c>
      <c r="AW49" s="136">
        <v>27062.955000000002</v>
      </c>
      <c r="AX49" s="136">
        <v>10521468</v>
      </c>
      <c r="AY49" s="136">
        <v>77240</v>
      </c>
      <c r="AZ49" s="136">
        <v>2531711.9999999995</v>
      </c>
    </row>
    <row r="50" spans="1:52" x14ac:dyDescent="0.2">
      <c r="A50" s="128" t="s">
        <v>84</v>
      </c>
      <c r="B50" s="129" t="s">
        <v>83</v>
      </c>
      <c r="C50" s="136">
        <v>0</v>
      </c>
      <c r="D50" s="136">
        <v>0</v>
      </c>
      <c r="E50" s="136">
        <v>1058</v>
      </c>
      <c r="F50" s="136">
        <v>0</v>
      </c>
      <c r="G50" s="136">
        <v>0</v>
      </c>
      <c r="H50" s="136">
        <v>0</v>
      </c>
      <c r="I50" s="136">
        <v>0</v>
      </c>
      <c r="J50" s="136">
        <v>0</v>
      </c>
      <c r="K50" s="137">
        <v>4.3478260869565216E-2</v>
      </c>
      <c r="L50" s="137">
        <v>0</v>
      </c>
      <c r="M50" s="137">
        <v>4.088245307611961E-3</v>
      </c>
      <c r="N50" s="137">
        <v>1.106033541351587E-3</v>
      </c>
      <c r="O50" s="136">
        <v>0</v>
      </c>
      <c r="P50" s="136">
        <v>0</v>
      </c>
      <c r="Q50" s="137">
        <f>VLOOKUP(A50,HDI!$K$2:$U$142,11,FALSE)</f>
        <v>0.73391216156864669</v>
      </c>
      <c r="R50" s="137">
        <f>VLOOKUP(A50,'Income Insecurity'!$A$3:$O$98,15,FALSE)</f>
        <v>2.7503497682008344E-2</v>
      </c>
      <c r="S50" s="136">
        <v>0</v>
      </c>
      <c r="T50" s="136" t="s">
        <v>446</v>
      </c>
      <c r="U50" s="136" t="s">
        <v>446</v>
      </c>
      <c r="V50" s="137">
        <v>0</v>
      </c>
      <c r="W50" s="138">
        <v>34.200000000000003</v>
      </c>
      <c r="X50" s="136">
        <v>204.85572000000002</v>
      </c>
      <c r="Y50" s="136">
        <v>2.9961264000000001</v>
      </c>
      <c r="Z50" s="138">
        <v>1.0306489999999999</v>
      </c>
      <c r="AA50" s="137">
        <v>4719.7597699999997</v>
      </c>
      <c r="AB50" s="138">
        <v>0</v>
      </c>
      <c r="AC50" s="137">
        <f>VLOOKUP(A50,GII!$P$2:$R$192,3,FALSE)</f>
        <v>0.1604829210834321</v>
      </c>
      <c r="AD50" s="142">
        <v>26.9</v>
      </c>
      <c r="AE50" s="136">
        <v>0</v>
      </c>
      <c r="AF50" s="136">
        <v>0</v>
      </c>
      <c r="AG50" s="136">
        <v>0</v>
      </c>
      <c r="AH50" s="136">
        <v>1907.2</v>
      </c>
      <c r="AI50" s="136">
        <v>133</v>
      </c>
      <c r="AJ50" s="138">
        <v>4.9000000000000004</v>
      </c>
      <c r="AK50" s="137">
        <v>1.1200000000000001</v>
      </c>
      <c r="AL50" s="138">
        <v>6</v>
      </c>
      <c r="AM50" s="137" t="s">
        <v>446</v>
      </c>
      <c r="AN50" s="137">
        <v>1.9710785150527954</v>
      </c>
      <c r="AO50" s="136">
        <v>91</v>
      </c>
      <c r="AP50" s="138" t="s">
        <v>446</v>
      </c>
      <c r="AQ50" s="137" t="s">
        <v>446</v>
      </c>
      <c r="AR50" s="137">
        <v>86</v>
      </c>
      <c r="AS50" s="137">
        <v>95</v>
      </c>
      <c r="AT50" s="137" t="s">
        <v>896</v>
      </c>
      <c r="AU50" s="138">
        <v>100</v>
      </c>
      <c r="AV50" s="138">
        <v>100</v>
      </c>
      <c r="AW50" s="136">
        <v>37047.872000000003</v>
      </c>
      <c r="AX50" s="136">
        <v>5613706</v>
      </c>
      <c r="AY50" s="136">
        <v>42430</v>
      </c>
      <c r="AZ50" s="136">
        <v>1356209.9999999998</v>
      </c>
    </row>
    <row r="51" spans="1:52" x14ac:dyDescent="0.2">
      <c r="A51" s="128" t="s">
        <v>86</v>
      </c>
      <c r="B51" s="129" t="s">
        <v>85</v>
      </c>
      <c r="C51" s="136">
        <v>1493.9957894736842</v>
      </c>
      <c r="D51" s="136">
        <v>0</v>
      </c>
      <c r="E51" s="136">
        <v>212</v>
      </c>
      <c r="F51" s="136">
        <v>0</v>
      </c>
      <c r="G51" s="136">
        <v>0</v>
      </c>
      <c r="H51" s="136">
        <v>0</v>
      </c>
      <c r="I51" s="136">
        <v>0</v>
      </c>
      <c r="J51" s="136">
        <v>40565.565217391304</v>
      </c>
      <c r="K51" s="137">
        <v>0.2608695652173913</v>
      </c>
      <c r="L51" s="137">
        <v>0.83333333333333337</v>
      </c>
      <c r="M51" s="137">
        <v>0.11080899269476627</v>
      </c>
      <c r="N51" s="137">
        <v>6.0066573081712241E-3</v>
      </c>
      <c r="O51" s="136">
        <v>0</v>
      </c>
      <c r="P51" s="136">
        <v>0</v>
      </c>
      <c r="Q51" s="137" t="s">
        <v>446</v>
      </c>
      <c r="R51" s="137" t="s">
        <v>446</v>
      </c>
      <c r="S51" s="136">
        <v>106002975</v>
      </c>
      <c r="T51" s="136">
        <v>141.57</v>
      </c>
      <c r="U51" s="136">
        <v>146.59</v>
      </c>
      <c r="V51" s="137">
        <v>0</v>
      </c>
      <c r="W51" s="138">
        <v>2.2999999999999998</v>
      </c>
      <c r="X51" s="136">
        <v>1025.6673999999998</v>
      </c>
      <c r="Y51" s="136">
        <v>135.03712000000002</v>
      </c>
      <c r="Z51" s="138">
        <v>27.662973333333337</v>
      </c>
      <c r="AA51" s="137">
        <v>231.39999</v>
      </c>
      <c r="AB51" s="138">
        <v>144.95102000000003</v>
      </c>
      <c r="AC51" s="137" t="str">
        <f>VLOOKUP(A51,GII!$P$2:$R$192,3,FALSE)</f>
        <v>No data</v>
      </c>
      <c r="AD51" s="137">
        <v>39.96</v>
      </c>
      <c r="AE51" s="136">
        <v>0</v>
      </c>
      <c r="AF51" s="136">
        <v>0</v>
      </c>
      <c r="AG51" s="136">
        <v>0</v>
      </c>
      <c r="AH51" s="136">
        <v>476.2</v>
      </c>
      <c r="AI51" s="136">
        <v>113</v>
      </c>
      <c r="AJ51" s="138">
        <v>18.899999999999999</v>
      </c>
      <c r="AK51" s="137" t="s">
        <v>446</v>
      </c>
      <c r="AL51" s="138" t="s">
        <v>446</v>
      </c>
      <c r="AM51" s="137">
        <v>2.8</v>
      </c>
      <c r="AN51" s="137">
        <v>-1.1845608949661255</v>
      </c>
      <c r="AO51" s="136">
        <v>36</v>
      </c>
      <c r="AP51" s="138" t="s">
        <v>446</v>
      </c>
      <c r="AQ51" s="137" t="s">
        <v>446</v>
      </c>
      <c r="AR51" s="137">
        <v>4</v>
      </c>
      <c r="AS51" s="137">
        <v>43</v>
      </c>
      <c r="AT51" s="137" t="s">
        <v>896</v>
      </c>
      <c r="AU51" s="138">
        <v>61.4</v>
      </c>
      <c r="AV51" s="138">
        <v>92.1</v>
      </c>
      <c r="AW51" s="136">
        <v>2641.4989999999998</v>
      </c>
      <c r="AX51" s="136">
        <v>872932</v>
      </c>
      <c r="AY51" s="136">
        <v>23180</v>
      </c>
      <c r="AZ51" s="136">
        <v>52542.999999999993</v>
      </c>
    </row>
    <row r="52" spans="1:52" x14ac:dyDescent="0.2">
      <c r="A52" s="128" t="s">
        <v>88</v>
      </c>
      <c r="B52" s="129" t="s">
        <v>87</v>
      </c>
      <c r="C52" s="136">
        <v>123.68210526315789</v>
      </c>
      <c r="D52" s="136">
        <v>0</v>
      </c>
      <c r="E52" s="136">
        <v>0</v>
      </c>
      <c r="F52" s="136">
        <v>0</v>
      </c>
      <c r="G52" s="136">
        <v>1950</v>
      </c>
      <c r="H52" s="136">
        <v>885</v>
      </c>
      <c r="I52" s="136">
        <v>10</v>
      </c>
      <c r="J52" s="136">
        <v>0</v>
      </c>
      <c r="K52" s="137">
        <v>0</v>
      </c>
      <c r="L52" s="137">
        <v>0.13333333333333333</v>
      </c>
      <c r="M52" s="137">
        <v>1.8777702665281129E-3</v>
      </c>
      <c r="N52" s="137">
        <v>2.3017305278839444E-4</v>
      </c>
      <c r="O52" s="136">
        <v>0</v>
      </c>
      <c r="P52" s="136">
        <v>0</v>
      </c>
      <c r="Q52" s="137" t="s">
        <v>446</v>
      </c>
      <c r="R52" s="137" t="s">
        <v>446</v>
      </c>
      <c r="S52" s="136">
        <v>100000</v>
      </c>
      <c r="T52" s="136">
        <v>24.36</v>
      </c>
      <c r="U52" s="136">
        <v>25.66</v>
      </c>
      <c r="V52" s="137">
        <v>5.3748642358417378</v>
      </c>
      <c r="W52" s="138" t="s">
        <v>446</v>
      </c>
      <c r="X52" s="136">
        <v>235.76434</v>
      </c>
      <c r="Y52" s="136">
        <v>13.445603999999998</v>
      </c>
      <c r="Z52" s="138">
        <v>10.745196666666667</v>
      </c>
      <c r="AA52" s="137">
        <v>739.98999000000003</v>
      </c>
      <c r="AB52" s="138">
        <v>0</v>
      </c>
      <c r="AC52" s="137" t="str">
        <f>VLOOKUP(A52,GII!$P$2:$R$192,3,FALSE)</f>
        <v>No data</v>
      </c>
      <c r="AD52" s="137" t="s">
        <v>446</v>
      </c>
      <c r="AE52" s="136">
        <v>0</v>
      </c>
      <c r="AF52" s="136">
        <v>0</v>
      </c>
      <c r="AG52" s="136">
        <v>0</v>
      </c>
      <c r="AH52" s="136" t="s">
        <v>957</v>
      </c>
      <c r="AI52" s="136">
        <v>134</v>
      </c>
      <c r="AJ52" s="138">
        <v>4.9000000000000004</v>
      </c>
      <c r="AK52" s="137" t="s">
        <v>446</v>
      </c>
      <c r="AL52" s="138" t="s">
        <v>446</v>
      </c>
      <c r="AM52" s="137" t="s">
        <v>446</v>
      </c>
      <c r="AN52" s="137">
        <v>0.71161550283432007</v>
      </c>
      <c r="AO52" s="136">
        <v>58</v>
      </c>
      <c r="AP52" s="138" t="s">
        <v>446</v>
      </c>
      <c r="AQ52" s="137" t="s">
        <v>446</v>
      </c>
      <c r="AR52" s="137" t="s">
        <v>446</v>
      </c>
      <c r="AS52" s="137" t="s">
        <v>446</v>
      </c>
      <c r="AT52" s="137" t="s">
        <v>896</v>
      </c>
      <c r="AU52" s="138">
        <v>81.099999999999994</v>
      </c>
      <c r="AV52" s="138">
        <v>94.4</v>
      </c>
      <c r="AW52" s="136">
        <v>14338.632</v>
      </c>
      <c r="AX52" s="136">
        <v>72003</v>
      </c>
      <c r="AY52" s="136">
        <v>750</v>
      </c>
      <c r="AZ52" s="136">
        <v>10185</v>
      </c>
    </row>
    <row r="53" spans="1:52" x14ac:dyDescent="0.2">
      <c r="A53" s="128" t="s">
        <v>90</v>
      </c>
      <c r="B53" s="129" t="s">
        <v>89</v>
      </c>
      <c r="C53" s="136">
        <v>20186.189473684211</v>
      </c>
      <c r="D53" s="136">
        <v>5893.621052631579</v>
      </c>
      <c r="E53" s="136">
        <v>49135</v>
      </c>
      <c r="F53" s="136">
        <v>0</v>
      </c>
      <c r="G53" s="136">
        <v>587209</v>
      </c>
      <c r="H53" s="136">
        <v>231950</v>
      </c>
      <c r="I53" s="136">
        <v>4613</v>
      </c>
      <c r="J53" s="136">
        <v>0</v>
      </c>
      <c r="K53" s="137">
        <v>0</v>
      </c>
      <c r="L53" s="137">
        <v>3.3333333333333333E-2</v>
      </c>
      <c r="M53" s="137">
        <v>6.4899393573504743E-2</v>
      </c>
      <c r="N53" s="137">
        <v>5.8356147690812835E-2</v>
      </c>
      <c r="O53" s="136">
        <v>0</v>
      </c>
      <c r="P53" s="136">
        <v>0</v>
      </c>
      <c r="Q53" s="137">
        <f>VLOOKUP(A53,HDI!$K$2:$U$142,11,FALSE)</f>
        <v>0.54232745948073335</v>
      </c>
      <c r="R53" s="137">
        <f>VLOOKUP(A53,'Income Insecurity'!$A$3:$O$98,15,FALSE)</f>
        <v>0.79860093504704144</v>
      </c>
      <c r="S53" s="136">
        <v>6228876</v>
      </c>
      <c r="T53" s="136">
        <v>223.71</v>
      </c>
      <c r="U53" s="136">
        <v>261.3</v>
      </c>
      <c r="V53" s="137">
        <v>0.46074131758594894</v>
      </c>
      <c r="W53" s="138" t="s">
        <v>446</v>
      </c>
      <c r="X53" s="136">
        <v>220.84427999999997</v>
      </c>
      <c r="Y53" s="136">
        <v>23.083760000000002</v>
      </c>
      <c r="Z53" s="138">
        <v>2.4556453333333335</v>
      </c>
      <c r="AA53" s="137">
        <v>552.53998000000001</v>
      </c>
      <c r="AB53" s="138">
        <v>0.41697719999999999</v>
      </c>
      <c r="AC53" s="137">
        <f>VLOOKUP(A53,GII!$P$2:$R$192,3,FALSE)</f>
        <v>0.4348798115988658</v>
      </c>
      <c r="AD53" s="137">
        <v>47.2</v>
      </c>
      <c r="AE53" s="136">
        <v>83175</v>
      </c>
      <c r="AF53" s="136">
        <v>0</v>
      </c>
      <c r="AG53" s="136">
        <v>0</v>
      </c>
      <c r="AH53" s="136">
        <v>10577.25</v>
      </c>
      <c r="AI53" s="136">
        <v>107</v>
      </c>
      <c r="AJ53" s="138">
        <v>14.7</v>
      </c>
      <c r="AK53" s="137" t="s">
        <v>446</v>
      </c>
      <c r="AL53" s="138" t="s">
        <v>446</v>
      </c>
      <c r="AM53" s="137">
        <v>3.1333333333333302</v>
      </c>
      <c r="AN53" s="137">
        <v>-0.49194324016571045</v>
      </c>
      <c r="AO53" s="136">
        <v>29</v>
      </c>
      <c r="AP53" s="138">
        <v>96.9</v>
      </c>
      <c r="AQ53" s="137">
        <v>76.146929999999998</v>
      </c>
      <c r="AR53" s="137">
        <v>18</v>
      </c>
      <c r="AS53" s="137">
        <v>69</v>
      </c>
      <c r="AT53" s="137" t="s">
        <v>896</v>
      </c>
      <c r="AU53" s="138">
        <v>82</v>
      </c>
      <c r="AV53" s="138">
        <v>80.900000000000006</v>
      </c>
      <c r="AW53" s="136">
        <v>9286.5740000000005</v>
      </c>
      <c r="AX53" s="136">
        <v>10403761</v>
      </c>
      <c r="AY53" s="136">
        <v>48320</v>
      </c>
      <c r="AZ53" s="136">
        <v>956257</v>
      </c>
    </row>
    <row r="54" spans="1:52" x14ac:dyDescent="0.2">
      <c r="A54" s="128" t="s">
        <v>93</v>
      </c>
      <c r="B54" s="129" t="s">
        <v>92</v>
      </c>
      <c r="C54" s="136">
        <v>29942.526315789473</v>
      </c>
      <c r="D54" s="136">
        <v>10822.673684210526</v>
      </c>
      <c r="E54" s="136">
        <v>16932</v>
      </c>
      <c r="F54" s="136">
        <v>311894</v>
      </c>
      <c r="G54" s="136">
        <v>0</v>
      </c>
      <c r="H54" s="136">
        <v>0</v>
      </c>
      <c r="I54" s="136">
        <v>0</v>
      </c>
      <c r="J54" s="136">
        <v>6289.782608695652</v>
      </c>
      <c r="K54" s="137">
        <v>0.13043478260869565</v>
      </c>
      <c r="L54" s="137">
        <v>0</v>
      </c>
      <c r="M54" s="137">
        <v>0.15274258740203117</v>
      </c>
      <c r="N54" s="137">
        <v>1.2475202012064821E-2</v>
      </c>
      <c r="O54" s="136">
        <v>0</v>
      </c>
      <c r="P54" s="136">
        <v>2</v>
      </c>
      <c r="Q54" s="137">
        <f>VLOOKUP(A54,HDI!$K$2:$U$142,11,FALSE)</f>
        <v>0.49612688088202134</v>
      </c>
      <c r="R54" s="137">
        <f>VLOOKUP(A54,'Income Insecurity'!$A$3:$O$98,15,FALSE)</f>
        <v>0.38481675981292185</v>
      </c>
      <c r="S54" s="136">
        <v>8389929</v>
      </c>
      <c r="T54" s="136">
        <v>162.62</v>
      </c>
      <c r="U54" s="136">
        <v>149.43</v>
      </c>
      <c r="V54" s="137">
        <v>0.18061415345815263</v>
      </c>
      <c r="W54" s="138">
        <v>16.899999999999999</v>
      </c>
      <c r="X54" s="136">
        <v>319.25907999999998</v>
      </c>
      <c r="Y54" s="136">
        <v>37.460279999999997</v>
      </c>
      <c r="Z54" s="138">
        <v>2.9429809999999996</v>
      </c>
      <c r="AA54" s="137">
        <v>652.21996999999999</v>
      </c>
      <c r="AB54" s="138">
        <v>0.359682</v>
      </c>
      <c r="AC54" s="137">
        <f>VLOOKUP(A54,GII!$P$2:$R$192,3,FALSE)</f>
        <v>0.46990890058023449</v>
      </c>
      <c r="AD54" s="137">
        <v>49.26</v>
      </c>
      <c r="AE54" s="136">
        <v>78897</v>
      </c>
      <c r="AF54" s="136">
        <v>28732</v>
      </c>
      <c r="AG54" s="136">
        <v>0</v>
      </c>
      <c r="AH54" s="136">
        <v>5423.52</v>
      </c>
      <c r="AI54" s="136">
        <v>111</v>
      </c>
      <c r="AJ54" s="138">
        <v>11.2</v>
      </c>
      <c r="AK54" s="137">
        <v>1.71</v>
      </c>
      <c r="AL54" s="138">
        <v>5.8</v>
      </c>
      <c r="AM54" s="137">
        <v>3.9</v>
      </c>
      <c r="AN54" s="137">
        <v>-0.48626500368118286</v>
      </c>
      <c r="AO54" s="136">
        <v>35</v>
      </c>
      <c r="AP54" s="138">
        <v>92.2</v>
      </c>
      <c r="AQ54" s="137">
        <v>74.497569999999996</v>
      </c>
      <c r="AR54" s="137">
        <v>24</v>
      </c>
      <c r="AS54" s="137">
        <v>71</v>
      </c>
      <c r="AT54" s="137" t="s">
        <v>896</v>
      </c>
      <c r="AU54" s="138">
        <v>83.1</v>
      </c>
      <c r="AV54" s="138">
        <v>86.4</v>
      </c>
      <c r="AW54" s="136">
        <v>8486.9050000000007</v>
      </c>
      <c r="AX54" s="136">
        <v>15737878</v>
      </c>
      <c r="AY54" s="136">
        <v>248360</v>
      </c>
      <c r="AZ54" s="136">
        <v>1490072</v>
      </c>
    </row>
    <row r="55" spans="1:52" x14ac:dyDescent="0.2">
      <c r="A55" s="128" t="s">
        <v>95</v>
      </c>
      <c r="B55" s="129" t="s">
        <v>94</v>
      </c>
      <c r="C55" s="136">
        <v>102581.89473684211</v>
      </c>
      <c r="D55" s="136">
        <v>0</v>
      </c>
      <c r="E55" s="136">
        <v>183730</v>
      </c>
      <c r="F55" s="136">
        <v>167915</v>
      </c>
      <c r="G55" s="136">
        <v>0</v>
      </c>
      <c r="H55" s="136">
        <v>0</v>
      </c>
      <c r="I55" s="136">
        <v>0</v>
      </c>
      <c r="J55" s="136">
        <v>0</v>
      </c>
      <c r="K55" s="137">
        <v>0</v>
      </c>
      <c r="L55" s="137">
        <v>6.6666666666666666E-2</v>
      </c>
      <c r="M55" s="137">
        <v>0.54203033086394758</v>
      </c>
      <c r="N55" s="137">
        <v>0.40422746884885868</v>
      </c>
      <c r="O55" s="136">
        <v>3</v>
      </c>
      <c r="P55" s="136">
        <v>4</v>
      </c>
      <c r="Q55" s="137">
        <f>VLOOKUP(A55,HDI!$K$2:$U$142,11,FALSE)</f>
        <v>0.36529550581979631</v>
      </c>
      <c r="R55" s="137" t="s">
        <v>446</v>
      </c>
      <c r="S55" s="136">
        <v>164312470</v>
      </c>
      <c r="T55" s="136">
        <v>412.2</v>
      </c>
      <c r="U55" s="136">
        <v>1806.63</v>
      </c>
      <c r="V55" s="137">
        <v>0.70476075271878569</v>
      </c>
      <c r="W55" s="138">
        <v>28.3</v>
      </c>
      <c r="X55" s="136">
        <v>173.06095999999999</v>
      </c>
      <c r="Y55" s="136">
        <v>7.2237520000000002</v>
      </c>
      <c r="Z55" s="138">
        <v>8.8895266666666681E-2</v>
      </c>
      <c r="AA55" s="137">
        <v>323.14001000000002</v>
      </c>
      <c r="AB55" s="138">
        <v>0</v>
      </c>
      <c r="AC55" s="137">
        <f>VLOOKUP(A55,GII!$P$2:$R$192,3,FALSE)</f>
        <v>0.61117148246952269</v>
      </c>
      <c r="AD55" s="137">
        <v>30.77</v>
      </c>
      <c r="AE55" s="136">
        <v>0</v>
      </c>
      <c r="AF55" s="136">
        <v>0</v>
      </c>
      <c r="AG55" s="136">
        <v>0</v>
      </c>
      <c r="AH55" s="136">
        <v>7598.04</v>
      </c>
      <c r="AI55" s="136">
        <v>152</v>
      </c>
      <c r="AJ55" s="138">
        <v>4.9000000000000004</v>
      </c>
      <c r="AK55" s="137">
        <v>2.4900000000000002</v>
      </c>
      <c r="AL55" s="138">
        <v>8.4</v>
      </c>
      <c r="AM55" s="137">
        <v>3.31666666666667</v>
      </c>
      <c r="AN55" s="137">
        <v>-0.89306080341339111</v>
      </c>
      <c r="AO55" s="136">
        <v>32</v>
      </c>
      <c r="AP55" s="138">
        <v>99.6</v>
      </c>
      <c r="AQ55" s="137">
        <v>35.084969999999998</v>
      </c>
      <c r="AR55" s="137">
        <v>19</v>
      </c>
      <c r="AS55" s="137">
        <v>91</v>
      </c>
      <c r="AT55" s="137" t="s">
        <v>896</v>
      </c>
      <c r="AU55" s="138">
        <v>95.9</v>
      </c>
      <c r="AV55" s="138">
        <v>99.3</v>
      </c>
      <c r="AW55" s="136">
        <v>6454.82</v>
      </c>
      <c r="AX55" s="136">
        <v>82056378</v>
      </c>
      <c r="AY55" s="136">
        <v>995450</v>
      </c>
      <c r="AZ55" s="136">
        <v>7120365</v>
      </c>
    </row>
    <row r="56" spans="1:52" x14ac:dyDescent="0.2">
      <c r="A56" s="128" t="s">
        <v>97</v>
      </c>
      <c r="B56" s="129" t="s">
        <v>96</v>
      </c>
      <c r="C56" s="136">
        <v>12608.905263157894</v>
      </c>
      <c r="D56" s="136">
        <v>707.07578947368427</v>
      </c>
      <c r="E56" s="136">
        <v>4486</v>
      </c>
      <c r="F56" s="136">
        <v>32011</v>
      </c>
      <c r="G56" s="136">
        <v>0</v>
      </c>
      <c r="H56" s="136">
        <v>0</v>
      </c>
      <c r="I56" s="136">
        <v>0</v>
      </c>
      <c r="J56" s="136">
        <v>17391.304347826088</v>
      </c>
      <c r="K56" s="137">
        <v>0.17391304347826086</v>
      </c>
      <c r="L56" s="137">
        <v>0</v>
      </c>
      <c r="M56" s="137">
        <v>0.1169383423146637</v>
      </c>
      <c r="N56" s="137">
        <v>2.2094733900038504E-2</v>
      </c>
      <c r="O56" s="136">
        <v>0</v>
      </c>
      <c r="P56" s="136">
        <v>3</v>
      </c>
      <c r="Q56" s="137">
        <f>VLOOKUP(A56,HDI!$K$2:$U$142,11,FALSE)</f>
        <v>0.52067834620882991</v>
      </c>
      <c r="R56" s="137">
        <f>VLOOKUP(A56,'Income Insecurity'!$A$3:$O$98,15,FALSE)</f>
        <v>0.69314472387230897</v>
      </c>
      <c r="S56" s="136">
        <v>5179351</v>
      </c>
      <c r="T56" s="136">
        <v>280.79000000000002</v>
      </c>
      <c r="U56" s="136">
        <v>230.4</v>
      </c>
      <c r="V56" s="137">
        <v>1.0047095761381475</v>
      </c>
      <c r="W56" s="138">
        <v>16</v>
      </c>
      <c r="X56" s="136">
        <v>441.04660000000001</v>
      </c>
      <c r="Y56" s="136">
        <v>14.627801999999999</v>
      </c>
      <c r="Z56" s="138">
        <v>1.9375866666666666</v>
      </c>
      <c r="AA56" s="137">
        <v>475.42998999999998</v>
      </c>
      <c r="AB56" s="138">
        <v>1.2149697999999999E-2</v>
      </c>
      <c r="AC56" s="137">
        <f>VLOOKUP(A56,GII!$P$2:$R$192,3,FALSE)</f>
        <v>0.41339430396378329</v>
      </c>
      <c r="AD56" s="137">
        <v>48.33</v>
      </c>
      <c r="AE56" s="136">
        <v>0</v>
      </c>
      <c r="AF56" s="136">
        <v>0</v>
      </c>
      <c r="AG56" s="136">
        <v>0</v>
      </c>
      <c r="AH56" s="136">
        <v>6.86</v>
      </c>
      <c r="AI56" s="136">
        <v>112</v>
      </c>
      <c r="AJ56" s="138">
        <v>13.5</v>
      </c>
      <c r="AK56" s="137" t="s">
        <v>446</v>
      </c>
      <c r="AL56" s="138" t="s">
        <v>446</v>
      </c>
      <c r="AM56" s="137">
        <v>2.9329999999999998</v>
      </c>
      <c r="AN56" s="137">
        <v>-0.13082781434059143</v>
      </c>
      <c r="AO56" s="136">
        <v>38</v>
      </c>
      <c r="AP56" s="138">
        <v>91.6</v>
      </c>
      <c r="AQ56" s="137">
        <v>56.821959999999997</v>
      </c>
      <c r="AR56" s="137">
        <v>18</v>
      </c>
      <c r="AS56" s="137">
        <v>79</v>
      </c>
      <c r="AT56" s="137" t="s">
        <v>896</v>
      </c>
      <c r="AU56" s="138">
        <v>70.5</v>
      </c>
      <c r="AV56" s="138">
        <v>90.1</v>
      </c>
      <c r="AW56" s="136">
        <v>7549.67</v>
      </c>
      <c r="AX56" s="136">
        <v>6340454</v>
      </c>
      <c r="AY56" s="136">
        <v>20720</v>
      </c>
      <c r="AZ56" s="136">
        <v>618889</v>
      </c>
    </row>
    <row r="57" spans="1:52" x14ac:dyDescent="0.2">
      <c r="A57" s="128" t="s">
        <v>99</v>
      </c>
      <c r="B57" s="129" t="s">
        <v>98</v>
      </c>
      <c r="C57" s="136">
        <v>0.65263157894736845</v>
      </c>
      <c r="D57" s="136">
        <v>0</v>
      </c>
      <c r="E57" s="136">
        <v>870</v>
      </c>
      <c r="F57" s="136">
        <v>0</v>
      </c>
      <c r="G57" s="136">
        <v>0</v>
      </c>
      <c r="H57" s="136">
        <v>0</v>
      </c>
      <c r="I57" s="136">
        <v>0</v>
      </c>
      <c r="J57" s="136">
        <v>0</v>
      </c>
      <c r="K57" s="137">
        <v>0</v>
      </c>
      <c r="L57" s="137">
        <v>6.6666666666666666E-2</v>
      </c>
      <c r="M57" s="137">
        <v>1.4989185140461145E-2</v>
      </c>
      <c r="N57" s="137">
        <v>4.2034569501715087E-3</v>
      </c>
      <c r="O57" s="136">
        <v>0</v>
      </c>
      <c r="P57" s="136">
        <v>0</v>
      </c>
      <c r="Q57" s="137" t="s">
        <v>446</v>
      </c>
      <c r="R57" s="137" t="s">
        <v>446</v>
      </c>
      <c r="S57" s="136">
        <v>63160</v>
      </c>
      <c r="T57" s="136">
        <v>24.19</v>
      </c>
      <c r="U57" s="136">
        <v>14.2</v>
      </c>
      <c r="V57" s="137">
        <v>0.12559347573792434</v>
      </c>
      <c r="W57" s="138" t="s">
        <v>446</v>
      </c>
      <c r="X57" s="136">
        <v>917.42379999999991</v>
      </c>
      <c r="Y57" s="136">
        <v>111.41978000000002</v>
      </c>
      <c r="Z57" s="138">
        <v>81.283799999999999</v>
      </c>
      <c r="AA57" s="137">
        <v>1431.7199700000001</v>
      </c>
      <c r="AB57" s="138">
        <v>606.09140000000002</v>
      </c>
      <c r="AC57" s="137" t="str">
        <f>VLOOKUP(A57,GII!$P$2:$R$192,3,FALSE)</f>
        <v>No data</v>
      </c>
      <c r="AD57" s="137" t="s">
        <v>446</v>
      </c>
      <c r="AE57" s="136">
        <v>0</v>
      </c>
      <c r="AF57" s="136">
        <v>0</v>
      </c>
      <c r="AG57" s="136">
        <v>0</v>
      </c>
      <c r="AH57" s="136" t="s">
        <v>957</v>
      </c>
      <c r="AI57" s="136">
        <v>122</v>
      </c>
      <c r="AJ57" s="138">
        <v>4.9000000000000004</v>
      </c>
      <c r="AK57" s="137" t="s">
        <v>446</v>
      </c>
      <c r="AL57" s="138" t="s">
        <v>446</v>
      </c>
      <c r="AM57" s="137" t="s">
        <v>446</v>
      </c>
      <c r="AN57" s="137">
        <v>-1.5913176536560059</v>
      </c>
      <c r="AO57" s="136">
        <v>19</v>
      </c>
      <c r="AP57" s="138" t="s">
        <v>446</v>
      </c>
      <c r="AQ57" s="137">
        <v>52.827590000000001</v>
      </c>
      <c r="AR57" s="137" t="s">
        <v>446</v>
      </c>
      <c r="AS57" s="137" t="s">
        <v>446</v>
      </c>
      <c r="AT57" s="137" t="s">
        <v>896</v>
      </c>
      <c r="AU57" s="138">
        <v>88.9</v>
      </c>
      <c r="AV57" s="138">
        <v>50.9</v>
      </c>
      <c r="AW57" s="136">
        <v>19320.548999999999</v>
      </c>
      <c r="AX57" s="136">
        <v>757014</v>
      </c>
      <c r="AY57" s="136">
        <v>28050</v>
      </c>
      <c r="AZ57" s="136">
        <v>35257.999999999993</v>
      </c>
    </row>
    <row r="58" spans="1:52" x14ac:dyDescent="0.2">
      <c r="A58" s="128" t="s">
        <v>101</v>
      </c>
      <c r="B58" s="129" t="s">
        <v>100</v>
      </c>
      <c r="C58" s="136">
        <v>1974.1578947368421</v>
      </c>
      <c r="D58" s="136">
        <v>0</v>
      </c>
      <c r="E58" s="136">
        <v>706</v>
      </c>
      <c r="F58" s="136">
        <v>0</v>
      </c>
      <c r="G58" s="136">
        <v>0</v>
      </c>
      <c r="H58" s="136">
        <v>0</v>
      </c>
      <c r="I58" s="136">
        <v>0</v>
      </c>
      <c r="J58" s="136">
        <v>243478.26086956522</v>
      </c>
      <c r="K58" s="137">
        <v>0.13043478260869565</v>
      </c>
      <c r="L58" s="137">
        <v>0.2</v>
      </c>
      <c r="M58" s="137">
        <v>0.27203794915232404</v>
      </c>
      <c r="N58" s="137">
        <v>2.0043878249094434E-2</v>
      </c>
      <c r="O58" s="136">
        <v>0</v>
      </c>
      <c r="P58" s="136">
        <v>0</v>
      </c>
      <c r="Q58" s="137" t="s">
        <v>446</v>
      </c>
      <c r="R58" s="137" t="s">
        <v>446</v>
      </c>
      <c r="S58" s="136">
        <v>28645936</v>
      </c>
      <c r="T58" s="136">
        <v>135.13999999999999</v>
      </c>
      <c r="U58" s="136">
        <v>133.78</v>
      </c>
      <c r="V58" s="137">
        <v>4.3662806741954654</v>
      </c>
      <c r="W58" s="138" t="s">
        <v>446</v>
      </c>
      <c r="X58" s="136">
        <v>1661.1322</v>
      </c>
      <c r="Y58" s="136">
        <v>321.80279999999999</v>
      </c>
      <c r="Z58" s="138">
        <v>7.22532</v>
      </c>
      <c r="AA58" s="137">
        <v>16.510000000000002</v>
      </c>
      <c r="AB58" s="138">
        <v>238.36880000000002</v>
      </c>
      <c r="AC58" s="137" t="str">
        <f>VLOOKUP(A58,GII!$P$2:$R$192,3,FALSE)</f>
        <v>No data</v>
      </c>
      <c r="AD58" s="137" t="s">
        <v>446</v>
      </c>
      <c r="AE58" s="136">
        <v>0</v>
      </c>
      <c r="AF58" s="136">
        <v>0</v>
      </c>
      <c r="AG58" s="136">
        <v>0</v>
      </c>
      <c r="AH58" s="136">
        <v>64.66</v>
      </c>
      <c r="AI58" s="136">
        <v>78</v>
      </c>
      <c r="AJ58" s="138">
        <v>61.3</v>
      </c>
      <c r="AK58" s="137" t="s">
        <v>446</v>
      </c>
      <c r="AL58" s="138" t="s">
        <v>446</v>
      </c>
      <c r="AM58" s="137" t="s">
        <v>446</v>
      </c>
      <c r="AN58" s="137">
        <v>-1.5433948040008545</v>
      </c>
      <c r="AO58" s="136">
        <v>20</v>
      </c>
      <c r="AP58" s="138">
        <v>32</v>
      </c>
      <c r="AQ58" s="137">
        <v>18.121390000000002</v>
      </c>
      <c r="AR58" s="137" t="s">
        <v>446</v>
      </c>
      <c r="AS58" s="137" t="s">
        <v>446</v>
      </c>
      <c r="AT58" s="137" t="s">
        <v>896</v>
      </c>
      <c r="AU58" s="138">
        <v>13.2</v>
      </c>
      <c r="AV58" s="138">
        <v>60.2</v>
      </c>
      <c r="AW58" s="136">
        <v>735.45899999999995</v>
      </c>
      <c r="AX58" s="136">
        <v>6333135</v>
      </c>
      <c r="AY58" s="136">
        <v>101000</v>
      </c>
      <c r="AZ58" s="136">
        <v>237436</v>
      </c>
    </row>
    <row r="59" spans="1:52" x14ac:dyDescent="0.2">
      <c r="A59" s="128" t="s">
        <v>103</v>
      </c>
      <c r="B59" s="129" t="s">
        <v>102</v>
      </c>
      <c r="C59" s="136">
        <v>0</v>
      </c>
      <c r="D59" s="136">
        <v>0</v>
      </c>
      <c r="E59" s="136">
        <v>585</v>
      </c>
      <c r="F59" s="136">
        <v>0</v>
      </c>
      <c r="G59" s="136">
        <v>0</v>
      </c>
      <c r="H59" s="136">
        <v>0</v>
      </c>
      <c r="I59" s="136">
        <v>0</v>
      </c>
      <c r="J59" s="136">
        <v>0</v>
      </c>
      <c r="K59" s="137">
        <v>0</v>
      </c>
      <c r="L59" s="137">
        <v>0</v>
      </c>
      <c r="M59" s="137">
        <v>1.663310536070723E-2</v>
      </c>
      <c r="N59" s="137">
        <v>2.3503494648954631E-3</v>
      </c>
      <c r="O59" s="136">
        <v>0</v>
      </c>
      <c r="P59" s="136">
        <v>1</v>
      </c>
      <c r="Q59" s="137">
        <f>VLOOKUP(A59,HDI!$K$2:$U$142,11,FALSE)</f>
        <v>0.73420771358196291</v>
      </c>
      <c r="R59" s="137">
        <f>VLOOKUP(A59,'Income Insecurity'!$A$3:$O$98,15,FALSE)</f>
        <v>6.1716616491383436E-2</v>
      </c>
      <c r="S59" s="136">
        <v>0</v>
      </c>
      <c r="T59" s="136" t="s">
        <v>446</v>
      </c>
      <c r="U59" s="136" t="s">
        <v>446</v>
      </c>
      <c r="V59" s="137">
        <v>0</v>
      </c>
      <c r="W59" s="138">
        <v>33.4</v>
      </c>
      <c r="X59" s="136">
        <v>37.287259999999996</v>
      </c>
      <c r="Y59" s="136">
        <v>6.8766179999999988</v>
      </c>
      <c r="Z59" s="138">
        <v>12.81358</v>
      </c>
      <c r="AA59" s="137">
        <v>1385.34998</v>
      </c>
      <c r="AB59" s="138">
        <v>0</v>
      </c>
      <c r="AC59" s="137">
        <f>VLOOKUP(A59,GII!$P$2:$R$192,3,FALSE)</f>
        <v>4.3611808086449155E-2</v>
      </c>
      <c r="AD59" s="137">
        <v>36</v>
      </c>
      <c r="AE59" s="136">
        <v>0</v>
      </c>
      <c r="AF59" s="136">
        <v>0</v>
      </c>
      <c r="AG59" s="136">
        <v>0</v>
      </c>
      <c r="AH59" s="136">
        <v>913.76</v>
      </c>
      <c r="AI59" s="136">
        <v>130</v>
      </c>
      <c r="AJ59" s="138">
        <v>4.9000000000000004</v>
      </c>
      <c r="AK59" s="137">
        <v>1.49</v>
      </c>
      <c r="AL59" s="138">
        <v>9.1</v>
      </c>
      <c r="AM59" s="137" t="s">
        <v>446</v>
      </c>
      <c r="AN59" s="137">
        <v>0.9840056300163269</v>
      </c>
      <c r="AO59" s="136">
        <v>68</v>
      </c>
      <c r="AP59" s="138" t="s">
        <v>446</v>
      </c>
      <c r="AQ59" s="137">
        <v>99.720359999999999</v>
      </c>
      <c r="AR59" s="137">
        <v>51</v>
      </c>
      <c r="AS59" s="137">
        <v>85</v>
      </c>
      <c r="AT59" s="137" t="s">
        <v>896</v>
      </c>
      <c r="AU59" s="138">
        <v>95.2</v>
      </c>
      <c r="AV59" s="138">
        <v>99.1</v>
      </c>
      <c r="AW59" s="136">
        <v>20379.438999999998</v>
      </c>
      <c r="AX59" s="136">
        <v>1324612</v>
      </c>
      <c r="AY59" s="136">
        <v>42390</v>
      </c>
      <c r="AZ59" s="136">
        <v>310842</v>
      </c>
    </row>
    <row r="60" spans="1:52" x14ac:dyDescent="0.2">
      <c r="A60" s="128" t="s">
        <v>105</v>
      </c>
      <c r="B60" s="129" t="s">
        <v>104</v>
      </c>
      <c r="C60" s="136">
        <v>75633.052631578947</v>
      </c>
      <c r="D60" s="136">
        <v>0</v>
      </c>
      <c r="E60" s="136">
        <v>62763</v>
      </c>
      <c r="F60" s="136">
        <v>0</v>
      </c>
      <c r="G60" s="136">
        <v>0</v>
      </c>
      <c r="H60" s="136">
        <v>0</v>
      </c>
      <c r="I60" s="136">
        <v>0</v>
      </c>
      <c r="J60" s="136">
        <v>1999646.9130434783</v>
      </c>
      <c r="K60" s="137">
        <v>0.43478260869565216</v>
      </c>
      <c r="L60" s="137">
        <v>6.6666666666666666E-2</v>
      </c>
      <c r="M60" s="137">
        <v>0.79988335919464282</v>
      </c>
      <c r="N60" s="137">
        <v>0.7308292773426468</v>
      </c>
      <c r="O60" s="136">
        <v>3</v>
      </c>
      <c r="P60" s="136">
        <v>3</v>
      </c>
      <c r="Q60" s="137" t="s">
        <v>446</v>
      </c>
      <c r="R60" s="137" t="s">
        <v>446</v>
      </c>
      <c r="S60" s="136">
        <v>1542645167</v>
      </c>
      <c r="T60" s="136">
        <v>3532.39</v>
      </c>
      <c r="U60" s="136">
        <v>3261.32</v>
      </c>
      <c r="V60" s="137">
        <v>7.6361791685119611</v>
      </c>
      <c r="W60" s="138">
        <v>0.3</v>
      </c>
      <c r="X60" s="136">
        <v>2040.4754</v>
      </c>
      <c r="Y60" s="136">
        <v>293.00560000000007</v>
      </c>
      <c r="Z60" s="138">
        <v>4.4174600000000002</v>
      </c>
      <c r="AA60" s="137">
        <v>43.65</v>
      </c>
      <c r="AB60" s="138">
        <v>147.54953999999998</v>
      </c>
      <c r="AC60" s="137" t="str">
        <f>VLOOKUP(A60,GII!$P$2:$R$192,3,FALSE)</f>
        <v>No data</v>
      </c>
      <c r="AD60" s="137">
        <v>33.6</v>
      </c>
      <c r="AE60" s="136">
        <v>5805679</v>
      </c>
      <c r="AF60" s="136">
        <v>6500</v>
      </c>
      <c r="AG60" s="136">
        <v>0</v>
      </c>
      <c r="AH60" s="136">
        <v>8718.06</v>
      </c>
      <c r="AI60" s="136">
        <v>97</v>
      </c>
      <c r="AJ60" s="138">
        <v>35</v>
      </c>
      <c r="AK60" s="137">
        <v>1.75</v>
      </c>
      <c r="AL60" s="138">
        <v>8.8000000000000007</v>
      </c>
      <c r="AM60" s="137">
        <v>3.65</v>
      </c>
      <c r="AN60" s="137">
        <v>-0.51946473121643066</v>
      </c>
      <c r="AO60" s="136">
        <v>33</v>
      </c>
      <c r="AP60" s="138">
        <v>23</v>
      </c>
      <c r="AQ60" s="137">
        <v>13.62546</v>
      </c>
      <c r="AR60" s="137">
        <v>1</v>
      </c>
      <c r="AS60" s="137">
        <v>52</v>
      </c>
      <c r="AT60" s="137" t="s">
        <v>896</v>
      </c>
      <c r="AU60" s="138">
        <v>23.6</v>
      </c>
      <c r="AV60" s="138">
        <v>51.5</v>
      </c>
      <c r="AW60" s="136">
        <v>1092.2840000000001</v>
      </c>
      <c r="AX60" s="136">
        <v>94100756</v>
      </c>
      <c r="AY60" s="136">
        <v>1000000</v>
      </c>
      <c r="AZ60" s="136">
        <v>4864761.9999999991</v>
      </c>
    </row>
    <row r="61" spans="1:52" x14ac:dyDescent="0.2">
      <c r="A61" s="128" t="s">
        <v>107</v>
      </c>
      <c r="B61" s="129" t="s">
        <v>106</v>
      </c>
      <c r="C61" s="136">
        <v>1587.3873684210525</v>
      </c>
      <c r="D61" s="136">
        <v>0</v>
      </c>
      <c r="E61" s="136">
        <v>0</v>
      </c>
      <c r="F61" s="136">
        <v>42644</v>
      </c>
      <c r="G61" s="136">
        <v>114485</v>
      </c>
      <c r="H61" s="136">
        <v>10938</v>
      </c>
      <c r="I61" s="136">
        <v>1248</v>
      </c>
      <c r="J61" s="136">
        <v>11454.565217391304</v>
      </c>
      <c r="K61" s="137">
        <v>4.3478260869565216E-2</v>
      </c>
      <c r="L61" s="137">
        <v>0</v>
      </c>
      <c r="M61" s="137">
        <v>2.2486905977868025E-3</v>
      </c>
      <c r="N61" s="137">
        <v>9.6828775115365368E-4</v>
      </c>
      <c r="O61" s="136">
        <v>1</v>
      </c>
      <c r="P61" s="136">
        <v>0</v>
      </c>
      <c r="Q61" s="137">
        <f>VLOOKUP(A61,HDI!$K$2:$U$142,11,FALSE)</f>
        <v>0.47932952010094493</v>
      </c>
      <c r="R61" s="137" t="s">
        <v>446</v>
      </c>
      <c r="S61" s="136">
        <v>9209929</v>
      </c>
      <c r="T61" s="136">
        <v>75.25</v>
      </c>
      <c r="U61" s="136">
        <v>107.34</v>
      </c>
      <c r="V61" s="137">
        <v>2.8581949717346027</v>
      </c>
      <c r="W61" s="138">
        <v>4.3</v>
      </c>
      <c r="X61" s="136">
        <v>420.42559999999992</v>
      </c>
      <c r="Y61" s="136">
        <v>26.126259999999995</v>
      </c>
      <c r="Z61" s="138">
        <v>0.49911600000000006</v>
      </c>
      <c r="AA61" s="137">
        <v>197.09</v>
      </c>
      <c r="AB61" s="138">
        <v>0</v>
      </c>
      <c r="AC61" s="137">
        <f>VLOOKUP(A61,GII!$P$2:$R$192,3,FALSE)</f>
        <v>0.3766264788293795</v>
      </c>
      <c r="AD61" s="137">
        <v>42.83</v>
      </c>
      <c r="AE61" s="136">
        <v>27945</v>
      </c>
      <c r="AF61" s="136">
        <v>0</v>
      </c>
      <c r="AG61" s="136">
        <v>0</v>
      </c>
      <c r="AH61" s="136">
        <v>0</v>
      </c>
      <c r="AI61" s="136">
        <v>124</v>
      </c>
      <c r="AJ61" s="138">
        <v>4.9000000000000004</v>
      </c>
      <c r="AK61" s="137">
        <v>1.47</v>
      </c>
      <c r="AL61" s="138">
        <v>6.8</v>
      </c>
      <c r="AM61" s="137">
        <v>2.68333333333333</v>
      </c>
      <c r="AN61" s="137">
        <v>-0.95745861530303955</v>
      </c>
      <c r="AO61" s="136" t="s">
        <v>446</v>
      </c>
      <c r="AP61" s="138" t="s">
        <v>446</v>
      </c>
      <c r="AQ61" s="137" t="s">
        <v>446</v>
      </c>
      <c r="AR61" s="137" t="s">
        <v>446</v>
      </c>
      <c r="AS61" s="137" t="s">
        <v>446</v>
      </c>
      <c r="AT61" s="137" t="s">
        <v>896</v>
      </c>
      <c r="AU61" s="138">
        <v>87.2</v>
      </c>
      <c r="AV61" s="138">
        <v>96.3</v>
      </c>
      <c r="AW61" s="136">
        <v>4643.335</v>
      </c>
      <c r="AX61" s="136">
        <v>881065</v>
      </c>
      <c r="AY61" s="136">
        <v>18270</v>
      </c>
      <c r="AZ61" s="136">
        <v>76321</v>
      </c>
    </row>
    <row r="62" spans="1:52" x14ac:dyDescent="0.2">
      <c r="A62" s="128" t="s">
        <v>109</v>
      </c>
      <c r="B62" s="129" t="s">
        <v>108</v>
      </c>
      <c r="C62" s="136">
        <v>0</v>
      </c>
      <c r="D62" s="136">
        <v>0</v>
      </c>
      <c r="E62" s="136">
        <v>0</v>
      </c>
      <c r="F62" s="136">
        <v>0</v>
      </c>
      <c r="G62" s="136">
        <v>0</v>
      </c>
      <c r="H62" s="136">
        <v>0</v>
      </c>
      <c r="I62" s="136">
        <v>0</v>
      </c>
      <c r="J62" s="136">
        <v>0</v>
      </c>
      <c r="K62" s="137">
        <v>0</v>
      </c>
      <c r="L62" s="137">
        <v>0</v>
      </c>
      <c r="M62" s="137">
        <v>6.2434466818629547E-3</v>
      </c>
      <c r="N62" s="137">
        <v>3.7587551196681295E-3</v>
      </c>
      <c r="O62" s="136">
        <v>0</v>
      </c>
      <c r="P62" s="136">
        <v>0</v>
      </c>
      <c r="Q62" s="137">
        <f>VLOOKUP(A62,HDI!$K$2:$U$142,11,FALSE)</f>
        <v>0.70585036898806608</v>
      </c>
      <c r="R62" s="137">
        <f>VLOOKUP(A62,'Income Insecurity'!$A$3:$O$98,15,FALSE)</f>
        <v>4.2138674511884487E-2</v>
      </c>
      <c r="S62" s="136">
        <v>0</v>
      </c>
      <c r="T62" s="136" t="s">
        <v>446</v>
      </c>
      <c r="U62" s="136" t="s">
        <v>446</v>
      </c>
      <c r="V62" s="137">
        <v>0</v>
      </c>
      <c r="W62" s="138">
        <v>29.1</v>
      </c>
      <c r="X62" s="136">
        <v>97.932420000000008</v>
      </c>
      <c r="Y62" s="136">
        <v>5.9361440000000005</v>
      </c>
      <c r="Z62" s="138">
        <v>0.15022386666666665</v>
      </c>
      <c r="AA62" s="137">
        <v>3544.6498999999999</v>
      </c>
      <c r="AB62" s="138">
        <v>0</v>
      </c>
      <c r="AC62" s="137">
        <f>VLOOKUP(A62,GII!$P$2:$R$192,3,FALSE)</f>
        <v>0.26403364595562073</v>
      </c>
      <c r="AD62" s="137">
        <v>26.88</v>
      </c>
      <c r="AE62" s="136">
        <v>0</v>
      </c>
      <c r="AF62" s="136">
        <v>0</v>
      </c>
      <c r="AG62" s="136">
        <v>0</v>
      </c>
      <c r="AH62" s="136" t="s">
        <v>957</v>
      </c>
      <c r="AI62" s="136">
        <v>130</v>
      </c>
      <c r="AJ62" s="138">
        <v>4.9000000000000004</v>
      </c>
      <c r="AK62" s="137">
        <v>1.1499999999999999</v>
      </c>
      <c r="AL62" s="138">
        <v>6.7</v>
      </c>
      <c r="AM62" s="137">
        <v>3.9833333333333298</v>
      </c>
      <c r="AN62" s="137">
        <v>2.1680662631988525</v>
      </c>
      <c r="AO62" s="136">
        <v>89</v>
      </c>
      <c r="AP62" s="138" t="s">
        <v>446</v>
      </c>
      <c r="AQ62" s="137" t="s">
        <v>446</v>
      </c>
      <c r="AR62" s="137">
        <v>71</v>
      </c>
      <c r="AS62" s="137">
        <v>97</v>
      </c>
      <c r="AT62" s="137" t="s">
        <v>896</v>
      </c>
      <c r="AU62" s="138">
        <v>100</v>
      </c>
      <c r="AV62" s="138">
        <v>100</v>
      </c>
      <c r="AW62" s="136">
        <v>35980.968000000001</v>
      </c>
      <c r="AX62" s="136">
        <v>5439407</v>
      </c>
      <c r="AY62" s="136">
        <v>303890</v>
      </c>
      <c r="AZ62" s="136">
        <v>1429234.9999999998</v>
      </c>
    </row>
    <row r="63" spans="1:52" x14ac:dyDescent="0.2">
      <c r="A63" s="128" t="s">
        <v>111</v>
      </c>
      <c r="B63" s="129" t="s">
        <v>110</v>
      </c>
      <c r="C63" s="136">
        <v>8872.6947368421061</v>
      </c>
      <c r="D63" s="136">
        <v>0</v>
      </c>
      <c r="E63" s="136">
        <v>82354</v>
      </c>
      <c r="F63" s="136">
        <v>0</v>
      </c>
      <c r="G63" s="136">
        <v>1464</v>
      </c>
      <c r="H63" s="136">
        <v>0</v>
      </c>
      <c r="I63" s="136">
        <v>0</v>
      </c>
      <c r="J63" s="136">
        <v>0</v>
      </c>
      <c r="K63" s="137">
        <v>8.6956521739130432E-2</v>
      </c>
      <c r="L63" s="137">
        <v>3.3333333333333333E-2</v>
      </c>
      <c r="M63" s="137">
        <v>0.16730175406775663</v>
      </c>
      <c r="N63" s="137">
        <v>7.8101726368512245E-2</v>
      </c>
      <c r="O63" s="136">
        <v>0</v>
      </c>
      <c r="P63" s="136">
        <v>2</v>
      </c>
      <c r="Q63" s="137">
        <f>VLOOKUP(A63,HDI!$K$2:$U$142,11,FALSE)</f>
        <v>0.75544721855200136</v>
      </c>
      <c r="R63" s="137">
        <f>VLOOKUP(A63,'Income Insecurity'!$A$3:$O$98,15,FALSE)</f>
        <v>3.2630958285426316E-2</v>
      </c>
      <c r="S63" s="136">
        <v>0</v>
      </c>
      <c r="T63" s="136" t="s">
        <v>446</v>
      </c>
      <c r="U63" s="136" t="s">
        <v>446</v>
      </c>
      <c r="V63" s="137">
        <v>0</v>
      </c>
      <c r="W63" s="138">
        <v>33.799999999999997</v>
      </c>
      <c r="X63" s="136">
        <v>139.6772</v>
      </c>
      <c r="Y63" s="136">
        <v>6.9859360000000006</v>
      </c>
      <c r="Z63" s="138">
        <v>1.7382266666666668</v>
      </c>
      <c r="AA63" s="137">
        <v>4260.1801800000003</v>
      </c>
      <c r="AB63" s="138">
        <v>0</v>
      </c>
      <c r="AC63" s="137">
        <f>VLOOKUP(A63,GII!$P$2:$R$192,3,FALSE)</f>
        <v>0.20179365710417352</v>
      </c>
      <c r="AD63" s="137" t="s">
        <v>446</v>
      </c>
      <c r="AE63" s="136">
        <v>0</v>
      </c>
      <c r="AF63" s="136">
        <v>2000</v>
      </c>
      <c r="AG63" s="136">
        <v>1000</v>
      </c>
      <c r="AH63" s="136" t="s">
        <v>957</v>
      </c>
      <c r="AI63" s="136">
        <v>141</v>
      </c>
      <c r="AJ63" s="138">
        <v>4.9000000000000004</v>
      </c>
      <c r="AK63" s="137">
        <v>1.05</v>
      </c>
      <c r="AL63" s="138">
        <v>4.5999999999999996</v>
      </c>
      <c r="AM63" s="137">
        <v>3.75</v>
      </c>
      <c r="AN63" s="137">
        <v>1.4695528745651245</v>
      </c>
      <c r="AO63" s="136">
        <v>71</v>
      </c>
      <c r="AP63" s="138" t="s">
        <v>446</v>
      </c>
      <c r="AQ63" s="137" t="s">
        <v>446</v>
      </c>
      <c r="AR63" s="137">
        <v>68</v>
      </c>
      <c r="AS63" s="137">
        <v>69</v>
      </c>
      <c r="AT63" s="137" t="s">
        <v>896</v>
      </c>
      <c r="AU63" s="138">
        <v>100</v>
      </c>
      <c r="AV63" s="138">
        <v>100</v>
      </c>
      <c r="AW63" s="136">
        <v>35068.239000000001</v>
      </c>
      <c r="AX63" s="136">
        <v>66028467</v>
      </c>
      <c r="AY63" s="136">
        <v>547660</v>
      </c>
      <c r="AZ63" s="136">
        <v>15511292.999999998</v>
      </c>
    </row>
    <row r="64" spans="1:52" x14ac:dyDescent="0.2">
      <c r="A64" s="128" t="s">
        <v>113</v>
      </c>
      <c r="B64" s="129" t="s">
        <v>112</v>
      </c>
      <c r="C64" s="136">
        <v>664.09894736842102</v>
      </c>
      <c r="D64" s="136">
        <v>0</v>
      </c>
      <c r="E64" s="136">
        <v>2024</v>
      </c>
      <c r="F64" s="136">
        <v>0</v>
      </c>
      <c r="G64" s="136">
        <v>0</v>
      </c>
      <c r="H64" s="136">
        <v>0</v>
      </c>
      <c r="I64" s="136">
        <v>0</v>
      </c>
      <c r="J64" s="136">
        <v>0</v>
      </c>
      <c r="K64" s="137">
        <v>0</v>
      </c>
      <c r="L64" s="137">
        <v>3.3333333333333333E-2</v>
      </c>
      <c r="M64" s="137">
        <v>0.13017711858281358</v>
      </c>
      <c r="N64" s="137">
        <v>4.5293838123429929E-2</v>
      </c>
      <c r="O64" s="136">
        <v>2</v>
      </c>
      <c r="P64" s="136">
        <v>0</v>
      </c>
      <c r="Q64" s="137">
        <f>VLOOKUP(A64,HDI!$K$2:$U$142,11,FALSE)</f>
        <v>0.36779360588655119</v>
      </c>
      <c r="R64" s="137" t="s">
        <v>446</v>
      </c>
      <c r="S64" s="136">
        <v>25750</v>
      </c>
      <c r="T64" s="136">
        <v>68.61</v>
      </c>
      <c r="U64" s="136">
        <v>73.2</v>
      </c>
      <c r="V64" s="137">
        <v>0.45629531560469111</v>
      </c>
      <c r="W64" s="138" t="s">
        <v>446</v>
      </c>
      <c r="X64" s="136">
        <v>1167.3620000000001</v>
      </c>
      <c r="Y64" s="136">
        <v>139.31581999999997</v>
      </c>
      <c r="Z64" s="138">
        <v>50.207699999999996</v>
      </c>
      <c r="AA64" s="137">
        <v>558.23999000000003</v>
      </c>
      <c r="AB64" s="138">
        <v>638.8614</v>
      </c>
      <c r="AC64" s="137">
        <f>VLOOKUP(A64,GII!$P$2:$R$192,3,FALSE)</f>
        <v>0.6123815789246867</v>
      </c>
      <c r="AD64" s="137">
        <v>41.45</v>
      </c>
      <c r="AE64" s="136">
        <v>77845</v>
      </c>
      <c r="AF64" s="136">
        <v>0</v>
      </c>
      <c r="AG64" s="136">
        <v>0</v>
      </c>
      <c r="AH64" s="136">
        <v>201.5</v>
      </c>
      <c r="AI64" s="136">
        <v>122</v>
      </c>
      <c r="AJ64" s="138">
        <v>4.9000000000000004</v>
      </c>
      <c r="AK64" s="137">
        <v>2.4500000000000002</v>
      </c>
      <c r="AL64" s="138">
        <v>21.6</v>
      </c>
      <c r="AM64" s="137" t="s">
        <v>446</v>
      </c>
      <c r="AN64" s="137">
        <v>-0.76872265338897705</v>
      </c>
      <c r="AO64" s="136">
        <v>34</v>
      </c>
      <c r="AP64" s="138">
        <v>60</v>
      </c>
      <c r="AQ64" s="137">
        <v>60.558439999999997</v>
      </c>
      <c r="AR64" s="137">
        <v>5</v>
      </c>
      <c r="AS64" s="137">
        <v>75</v>
      </c>
      <c r="AT64" s="137" t="s">
        <v>896</v>
      </c>
      <c r="AU64" s="138">
        <v>41.4</v>
      </c>
      <c r="AV64" s="138">
        <v>92.2</v>
      </c>
      <c r="AW64" s="136">
        <v>16313.290999999999</v>
      </c>
      <c r="AX64" s="136">
        <v>1671711</v>
      </c>
      <c r="AY64" s="136">
        <v>257670</v>
      </c>
      <c r="AZ64" s="136">
        <v>122177</v>
      </c>
    </row>
    <row r="65" spans="1:52" x14ac:dyDescent="0.2">
      <c r="A65" s="128" t="s">
        <v>115</v>
      </c>
      <c r="B65" s="129" t="s">
        <v>114</v>
      </c>
      <c r="C65" s="136">
        <v>0</v>
      </c>
      <c r="D65" s="136">
        <v>0</v>
      </c>
      <c r="E65" s="136">
        <v>1411</v>
      </c>
      <c r="F65" s="136">
        <v>0</v>
      </c>
      <c r="G65" s="136">
        <v>0</v>
      </c>
      <c r="H65" s="136">
        <v>0</v>
      </c>
      <c r="I65" s="136">
        <v>0</v>
      </c>
      <c r="J65" s="136">
        <v>18608.695652173912</v>
      </c>
      <c r="K65" s="137">
        <v>8.6956521739130432E-2</v>
      </c>
      <c r="L65" s="137">
        <v>6.6666666666666666E-2</v>
      </c>
      <c r="M65" s="137">
        <v>4.6431079263269177E-2</v>
      </c>
      <c r="N65" s="137">
        <v>9.4418589352016254E-3</v>
      </c>
      <c r="O65" s="136">
        <v>0</v>
      </c>
      <c r="P65" s="136">
        <v>0</v>
      </c>
      <c r="Q65" s="137">
        <f>VLOOKUP(A65,HDI!$K$2:$U$142,11,FALSE)</f>
        <v>0.23519523081644089</v>
      </c>
      <c r="R65" s="137" t="s">
        <v>446</v>
      </c>
      <c r="S65" s="136">
        <v>18455380</v>
      </c>
      <c r="T65" s="136">
        <v>134.69999999999999</v>
      </c>
      <c r="U65" s="136">
        <v>138.80000000000001</v>
      </c>
      <c r="V65" s="137">
        <v>15.659489954068276</v>
      </c>
      <c r="W65" s="138">
        <v>1.1000000000000001</v>
      </c>
      <c r="X65" s="136">
        <v>1227.7711999999999</v>
      </c>
      <c r="Y65" s="136">
        <v>170.76934</v>
      </c>
      <c r="Z65" s="138">
        <v>16.65091</v>
      </c>
      <c r="AA65" s="137">
        <v>97.69</v>
      </c>
      <c r="AB65" s="138">
        <v>406.012</v>
      </c>
      <c r="AC65" s="137">
        <f>VLOOKUP(A65,GII!$P$2:$R$192,3,FALSE)</f>
        <v>0.49362431372573445</v>
      </c>
      <c r="AD65" s="137">
        <v>47.28</v>
      </c>
      <c r="AE65" s="136">
        <v>428000</v>
      </c>
      <c r="AF65" s="136">
        <v>3300</v>
      </c>
      <c r="AG65" s="136">
        <v>0</v>
      </c>
      <c r="AH65" s="136">
        <v>586.5</v>
      </c>
      <c r="AI65" s="136">
        <v>127</v>
      </c>
      <c r="AJ65" s="138">
        <v>6</v>
      </c>
      <c r="AK65" s="137">
        <v>2.81</v>
      </c>
      <c r="AL65" s="138">
        <v>4.5999999999999996</v>
      </c>
      <c r="AM65" s="137" t="s">
        <v>446</v>
      </c>
      <c r="AN65" s="137">
        <v>-0.71818774938583374</v>
      </c>
      <c r="AO65" s="136">
        <v>28</v>
      </c>
      <c r="AP65" s="138" t="s">
        <v>446</v>
      </c>
      <c r="AQ65" s="137">
        <v>15.79533</v>
      </c>
      <c r="AR65" s="137" t="s">
        <v>446</v>
      </c>
      <c r="AS65" s="137" t="s">
        <v>446</v>
      </c>
      <c r="AT65" s="137" t="s">
        <v>896</v>
      </c>
      <c r="AU65" s="138">
        <v>60.2</v>
      </c>
      <c r="AV65" s="138">
        <v>90.1</v>
      </c>
      <c r="AW65" s="136">
        <v>1943.3979999999999</v>
      </c>
      <c r="AX65" s="136">
        <v>1849285</v>
      </c>
      <c r="AY65" s="136">
        <v>10120</v>
      </c>
      <c r="AZ65" s="136">
        <v>69009.000000000015</v>
      </c>
    </row>
    <row r="66" spans="1:52" x14ac:dyDescent="0.2">
      <c r="A66" s="128" t="s">
        <v>117</v>
      </c>
      <c r="B66" s="129" t="s">
        <v>116</v>
      </c>
      <c r="C66" s="136">
        <v>9561.9578947368427</v>
      </c>
      <c r="D66" s="136">
        <v>2045.2968421052631</v>
      </c>
      <c r="E66" s="136">
        <v>13632</v>
      </c>
      <c r="F66" s="136">
        <v>0</v>
      </c>
      <c r="G66" s="136">
        <v>0</v>
      </c>
      <c r="H66" s="136">
        <v>0</v>
      </c>
      <c r="I66" s="136">
        <v>0</v>
      </c>
      <c r="J66" s="136">
        <v>30260.869565217392</v>
      </c>
      <c r="K66" s="137">
        <v>4.3478260869565216E-2</v>
      </c>
      <c r="L66" s="137">
        <v>3.3333333333333333E-2</v>
      </c>
      <c r="M66" s="137">
        <v>0.38602415587785721</v>
      </c>
      <c r="N66" s="137">
        <v>0.21888810015948643</v>
      </c>
      <c r="O66" s="136">
        <v>3</v>
      </c>
      <c r="P66" s="136">
        <v>2</v>
      </c>
      <c r="Q66" s="137" t="s">
        <v>446</v>
      </c>
      <c r="R66" s="137">
        <f>VLOOKUP(A66,'Income Insecurity'!$A$3:$O$98,15,FALSE)</f>
        <v>0.2306920670583841</v>
      </c>
      <c r="S66" s="136">
        <v>9459658</v>
      </c>
      <c r="T66" s="136">
        <v>590.02</v>
      </c>
      <c r="U66" s="136">
        <v>662.21</v>
      </c>
      <c r="V66" s="137">
        <v>4.2178021021368508</v>
      </c>
      <c r="W66" s="138">
        <v>42.2</v>
      </c>
      <c r="X66" s="136">
        <v>39.141639999999995</v>
      </c>
      <c r="Y66" s="136">
        <v>5.8889560000000003</v>
      </c>
      <c r="Z66" s="138">
        <v>1.2287686666666668</v>
      </c>
      <c r="AA66" s="137">
        <v>560.72997999999995</v>
      </c>
      <c r="AB66" s="138">
        <v>1.429395E-2</v>
      </c>
      <c r="AC66" s="137" t="str">
        <f>VLOOKUP(A66,GII!$P$2:$R$192,3,FALSE)</f>
        <v>No data</v>
      </c>
      <c r="AD66" s="137">
        <v>42.1</v>
      </c>
      <c r="AE66" s="136">
        <v>106036</v>
      </c>
      <c r="AF66" s="136">
        <v>20000</v>
      </c>
      <c r="AG66" s="136">
        <v>0</v>
      </c>
      <c r="AH66" s="136">
        <v>46723.5</v>
      </c>
      <c r="AI66" s="136">
        <v>112</v>
      </c>
      <c r="AJ66" s="138">
        <v>9.8000000000000007</v>
      </c>
      <c r="AK66" s="137" t="s">
        <v>446</v>
      </c>
      <c r="AL66" s="138" t="s">
        <v>446</v>
      </c>
      <c r="AM66" s="137">
        <v>2.8833333333333302</v>
      </c>
      <c r="AN66" s="137">
        <v>0.53251934051513672</v>
      </c>
      <c r="AO66" s="136">
        <v>49</v>
      </c>
      <c r="AP66" s="138" t="s">
        <v>446</v>
      </c>
      <c r="AQ66" s="137">
        <v>98.793340000000001</v>
      </c>
      <c r="AR66" s="137">
        <v>38</v>
      </c>
      <c r="AS66" s="137">
        <v>78</v>
      </c>
      <c r="AT66" s="137" t="s">
        <v>896</v>
      </c>
      <c r="AU66" s="138">
        <v>93.3</v>
      </c>
      <c r="AV66" s="138">
        <v>98.7</v>
      </c>
      <c r="AW66" s="136">
        <v>5491.0029999999997</v>
      </c>
      <c r="AX66" s="136">
        <v>4476900</v>
      </c>
      <c r="AY66" s="136">
        <v>69490</v>
      </c>
      <c r="AZ66" s="136">
        <v>856691.99999999988</v>
      </c>
    </row>
    <row r="67" spans="1:52" x14ac:dyDescent="0.2">
      <c r="A67" s="128" t="s">
        <v>119</v>
      </c>
      <c r="B67" s="129" t="s">
        <v>118</v>
      </c>
      <c r="C67" s="136">
        <v>8470.5052631578947</v>
      </c>
      <c r="D67" s="136">
        <v>0</v>
      </c>
      <c r="E67" s="136">
        <v>80919</v>
      </c>
      <c r="F67" s="136">
        <v>0</v>
      </c>
      <c r="G67" s="136">
        <v>0</v>
      </c>
      <c r="H67" s="136">
        <v>0</v>
      </c>
      <c r="I67" s="136">
        <v>0</v>
      </c>
      <c r="J67" s="136">
        <v>0</v>
      </c>
      <c r="K67" s="137">
        <v>0</v>
      </c>
      <c r="L67" s="137">
        <v>3.3333333333333333E-2</v>
      </c>
      <c r="M67" s="137">
        <v>4.1579217265579838E-2</v>
      </c>
      <c r="N67" s="137">
        <v>7.4704353059647779E-3</v>
      </c>
      <c r="O67" s="136">
        <v>0</v>
      </c>
      <c r="P67" s="136">
        <v>0</v>
      </c>
      <c r="Q67" s="137">
        <f>VLOOKUP(A67,HDI!$K$2:$U$142,11,FALSE)</f>
        <v>0.82597615997798191</v>
      </c>
      <c r="R67" s="137">
        <f>VLOOKUP(A67,'Income Insecurity'!$A$3:$O$98,15,FALSE)</f>
        <v>8.4457333800563111E-2</v>
      </c>
      <c r="S67" s="136">
        <v>0</v>
      </c>
      <c r="T67" s="136" t="s">
        <v>446</v>
      </c>
      <c r="U67" s="136" t="s">
        <v>446</v>
      </c>
      <c r="V67" s="137">
        <v>0</v>
      </c>
      <c r="W67" s="138">
        <v>36.9</v>
      </c>
      <c r="X67" s="136">
        <v>137.40376000000001</v>
      </c>
      <c r="Y67" s="136">
        <v>2.3735317999999999</v>
      </c>
      <c r="Z67" s="138">
        <v>1.1135116666666667</v>
      </c>
      <c r="AA67" s="137">
        <v>4616.9799800000001</v>
      </c>
      <c r="AB67" s="138">
        <v>0</v>
      </c>
      <c r="AC67" s="137">
        <f>VLOOKUP(A67,GII!$P$2:$R$192,3,FALSE)</f>
        <v>5.7356662736475994E-2</v>
      </c>
      <c r="AD67" s="137">
        <v>28.31</v>
      </c>
      <c r="AE67" s="136">
        <v>0</v>
      </c>
      <c r="AF67" s="136">
        <v>6350</v>
      </c>
      <c r="AG67" s="136">
        <v>0</v>
      </c>
      <c r="AH67" s="136">
        <v>20091.419999999998</v>
      </c>
      <c r="AI67" s="136">
        <v>139</v>
      </c>
      <c r="AJ67" s="138">
        <v>4.9000000000000004</v>
      </c>
      <c r="AK67" s="137">
        <v>1.1499999999999999</v>
      </c>
      <c r="AL67" s="138">
        <v>6.4</v>
      </c>
      <c r="AM67" s="137">
        <v>3.8666666666666698</v>
      </c>
      <c r="AN67" s="137">
        <v>1.5184236764907837</v>
      </c>
      <c r="AO67" s="136">
        <v>78</v>
      </c>
      <c r="AP67" s="138" t="s">
        <v>446</v>
      </c>
      <c r="AQ67" s="137" t="s">
        <v>446</v>
      </c>
      <c r="AR67" s="137">
        <v>71</v>
      </c>
      <c r="AS67" s="137">
        <v>85</v>
      </c>
      <c r="AT67" s="137" t="s">
        <v>896</v>
      </c>
      <c r="AU67" s="138">
        <v>100</v>
      </c>
      <c r="AV67" s="138">
        <v>100</v>
      </c>
      <c r="AW67" s="136">
        <v>38077.222000000002</v>
      </c>
      <c r="AX67" s="136">
        <v>80621788</v>
      </c>
      <c r="AY67" s="136">
        <v>348570</v>
      </c>
      <c r="AZ67" s="136">
        <v>22410058</v>
      </c>
    </row>
    <row r="68" spans="1:52" x14ac:dyDescent="0.2">
      <c r="A68" s="128" t="s">
        <v>121</v>
      </c>
      <c r="B68" s="129" t="s">
        <v>120</v>
      </c>
      <c r="C68" s="136">
        <v>0</v>
      </c>
      <c r="D68" s="136">
        <v>0</v>
      </c>
      <c r="E68" s="136">
        <v>16998</v>
      </c>
      <c r="F68" s="136">
        <v>0</v>
      </c>
      <c r="G68" s="136">
        <v>0</v>
      </c>
      <c r="H68" s="136">
        <v>0</v>
      </c>
      <c r="I68" s="136">
        <v>0</v>
      </c>
      <c r="J68" s="136">
        <v>0</v>
      </c>
      <c r="K68" s="137">
        <v>0</v>
      </c>
      <c r="L68" s="137">
        <v>3.3333333333333333E-2</v>
      </c>
      <c r="M68" s="137">
        <v>0.18175009359581304</v>
      </c>
      <c r="N68" s="137">
        <v>1.9648142247036968E-2</v>
      </c>
      <c r="O68" s="136">
        <v>0</v>
      </c>
      <c r="P68" s="136">
        <v>0</v>
      </c>
      <c r="Q68" s="137">
        <f>VLOOKUP(A68,HDI!$K$2:$U$142,11,FALSE)</f>
        <v>0.37449896920656994</v>
      </c>
      <c r="R68" s="137">
        <f>VLOOKUP(A68,'Income Insecurity'!$A$3:$O$98,15,FALSE)</f>
        <v>0.85873544705078553</v>
      </c>
      <c r="S68" s="136">
        <v>8160973</v>
      </c>
      <c r="T68" s="136">
        <v>1800.03</v>
      </c>
      <c r="U68" s="136">
        <v>1807.91</v>
      </c>
      <c r="V68" s="137">
        <v>4.5660932012732607</v>
      </c>
      <c r="W68" s="138">
        <v>0.9</v>
      </c>
      <c r="X68" s="136">
        <v>983.39740000000006</v>
      </c>
      <c r="Y68" s="136">
        <v>125.41782000000001</v>
      </c>
      <c r="Z68" s="138">
        <v>19.017263333333332</v>
      </c>
      <c r="AA68" s="137">
        <v>105.93</v>
      </c>
      <c r="AB68" s="138">
        <v>475.84120000000001</v>
      </c>
      <c r="AC68" s="137">
        <f>VLOOKUP(A68,GII!$P$2:$R$192,3,FALSE)</f>
        <v>0.33536116430970897</v>
      </c>
      <c r="AD68" s="137">
        <v>42.76</v>
      </c>
      <c r="AE68" s="136">
        <v>6001</v>
      </c>
      <c r="AF68" s="136">
        <v>25560</v>
      </c>
      <c r="AG68" s="136">
        <v>0</v>
      </c>
      <c r="AH68" s="136">
        <v>410.4</v>
      </c>
      <c r="AI68" s="136">
        <v>142</v>
      </c>
      <c r="AJ68" s="138">
        <v>4.9000000000000004</v>
      </c>
      <c r="AK68" s="137">
        <v>1.67</v>
      </c>
      <c r="AL68" s="138">
        <v>18.3</v>
      </c>
      <c r="AM68" s="137">
        <v>3.55</v>
      </c>
      <c r="AN68" s="137">
        <v>-8.6076162755489349E-2</v>
      </c>
      <c r="AO68" s="136">
        <v>46</v>
      </c>
      <c r="AP68" s="138">
        <v>60.5</v>
      </c>
      <c r="AQ68" s="137">
        <v>34.890610000000002</v>
      </c>
      <c r="AR68" s="137">
        <v>3</v>
      </c>
      <c r="AS68" s="137">
        <v>80</v>
      </c>
      <c r="AT68" s="137" t="s">
        <v>896</v>
      </c>
      <c r="AU68" s="138">
        <v>14.4</v>
      </c>
      <c r="AV68" s="138">
        <v>87.2</v>
      </c>
      <c r="AW68" s="136">
        <v>3112.875</v>
      </c>
      <c r="AX68" s="136">
        <v>25904598</v>
      </c>
      <c r="AY68" s="136">
        <v>227540</v>
      </c>
      <c r="AZ68" s="136">
        <v>1387028.0000000002</v>
      </c>
    </row>
    <row r="69" spans="1:52" x14ac:dyDescent="0.2">
      <c r="A69" s="128" t="s">
        <v>123</v>
      </c>
      <c r="B69" s="129" t="s">
        <v>122</v>
      </c>
      <c r="C69" s="136">
        <v>21909.684210526317</v>
      </c>
      <c r="D69" s="136">
        <v>1085.2231578947369</v>
      </c>
      <c r="E69" s="136">
        <v>1358</v>
      </c>
      <c r="F69" s="136">
        <v>18378</v>
      </c>
      <c r="G69" s="136">
        <v>0</v>
      </c>
      <c r="H69" s="136">
        <v>0</v>
      </c>
      <c r="I69" s="136">
        <v>0</v>
      </c>
      <c r="J69" s="136">
        <v>0</v>
      </c>
      <c r="K69" s="137">
        <v>4.3478260869565216E-2</v>
      </c>
      <c r="L69" s="137">
        <v>3.3333333333333333E-2</v>
      </c>
      <c r="M69" s="137">
        <v>0.30325529703288295</v>
      </c>
      <c r="N69" s="137">
        <v>8.9095416671003458E-2</v>
      </c>
      <c r="O69" s="136">
        <v>0</v>
      </c>
      <c r="P69" s="136">
        <v>3</v>
      </c>
      <c r="Q69" s="137">
        <f>VLOOKUP(A69,HDI!$K$2:$U$142,11,FALSE)</f>
        <v>0.69022290478334969</v>
      </c>
      <c r="R69" s="137">
        <f>VLOOKUP(A69,'Income Insecurity'!$A$3:$O$98,15,FALSE)</f>
        <v>0.20917300669642344</v>
      </c>
      <c r="S69" s="136">
        <v>0</v>
      </c>
      <c r="T69" s="136" t="s">
        <v>446</v>
      </c>
      <c r="U69" s="136" t="s">
        <v>446</v>
      </c>
      <c r="V69" s="137">
        <v>0</v>
      </c>
      <c r="W69" s="138" t="s">
        <v>446</v>
      </c>
      <c r="X69" s="136">
        <v>218.93009999999998</v>
      </c>
      <c r="Y69" s="136">
        <v>4.1850882</v>
      </c>
      <c r="Z69" s="138">
        <v>2.4771733333333334</v>
      </c>
      <c r="AA69" s="137">
        <v>2346.5</v>
      </c>
      <c r="AB69" s="138">
        <v>0</v>
      </c>
      <c r="AC69" s="137">
        <f>VLOOKUP(A69,GII!$P$2:$R$192,3,FALSE)</f>
        <v>0.38434054038023102</v>
      </c>
      <c r="AD69" s="137">
        <v>34.270000000000003</v>
      </c>
      <c r="AE69" s="136">
        <v>200</v>
      </c>
      <c r="AF69" s="136">
        <v>0</v>
      </c>
      <c r="AG69" s="136">
        <v>2023</v>
      </c>
      <c r="AH69" s="136" t="s">
        <v>957</v>
      </c>
      <c r="AI69" s="136">
        <v>135</v>
      </c>
      <c r="AJ69" s="138">
        <v>4.9000000000000004</v>
      </c>
      <c r="AK69" s="137">
        <v>1.2</v>
      </c>
      <c r="AL69" s="138">
        <v>13.9</v>
      </c>
      <c r="AM69" s="137">
        <v>4.0333333333333297</v>
      </c>
      <c r="AN69" s="137">
        <v>0.44898754358291626</v>
      </c>
      <c r="AO69" s="136">
        <v>40</v>
      </c>
      <c r="AP69" s="138" t="s">
        <v>446</v>
      </c>
      <c r="AQ69" s="137">
        <v>86.932869999999994</v>
      </c>
      <c r="AR69" s="137">
        <v>34</v>
      </c>
      <c r="AS69" s="137">
        <v>68</v>
      </c>
      <c r="AT69" s="137" t="s">
        <v>896</v>
      </c>
      <c r="AU69" s="138">
        <v>98.6</v>
      </c>
      <c r="AV69" s="138">
        <v>99.8</v>
      </c>
      <c r="AW69" s="136">
        <v>26257.991000000002</v>
      </c>
      <c r="AX69" s="136">
        <v>11032328</v>
      </c>
      <c r="AY69" s="136">
        <v>128900</v>
      </c>
      <c r="AZ69" s="136">
        <v>2855296.9999999995</v>
      </c>
    </row>
    <row r="70" spans="1:52" x14ac:dyDescent="0.2">
      <c r="A70" s="128" t="s">
        <v>125</v>
      </c>
      <c r="B70" s="129" t="s">
        <v>124</v>
      </c>
      <c r="C70" s="136">
        <v>190.54526315789474</v>
      </c>
      <c r="D70" s="136">
        <v>0</v>
      </c>
      <c r="E70" s="136">
        <v>0</v>
      </c>
      <c r="F70" s="136">
        <v>110</v>
      </c>
      <c r="G70" s="136">
        <v>2298</v>
      </c>
      <c r="H70" s="136">
        <v>1137</v>
      </c>
      <c r="I70" s="136">
        <v>29</v>
      </c>
      <c r="J70" s="136">
        <v>0</v>
      </c>
      <c r="K70" s="137">
        <v>4.3478260869565216E-2</v>
      </c>
      <c r="L70" s="137">
        <v>0</v>
      </c>
      <c r="M70" s="137">
        <v>5.1260837309921896E-4</v>
      </c>
      <c r="N70" s="137">
        <v>5.3655293524599646E-4</v>
      </c>
      <c r="O70" s="136">
        <v>0</v>
      </c>
      <c r="P70" s="136">
        <v>0</v>
      </c>
      <c r="Q70" s="137" t="s">
        <v>446</v>
      </c>
      <c r="R70" s="137" t="s">
        <v>446</v>
      </c>
      <c r="S70" s="136">
        <v>0</v>
      </c>
      <c r="T70" s="136">
        <v>12.03</v>
      </c>
      <c r="U70" s="136">
        <v>7.65</v>
      </c>
      <c r="V70" s="137">
        <v>0.99686295196816876</v>
      </c>
      <c r="W70" s="138">
        <v>6.6</v>
      </c>
      <c r="X70" s="136">
        <v>447.03469999999999</v>
      </c>
      <c r="Y70" s="136">
        <v>13.547162</v>
      </c>
      <c r="Z70" s="138">
        <v>16.653766666666666</v>
      </c>
      <c r="AA70" s="137">
        <v>690.92998999999998</v>
      </c>
      <c r="AB70" s="138">
        <v>0</v>
      </c>
      <c r="AC70" s="137" t="str">
        <f>VLOOKUP(A70,GII!$P$2:$R$192,3,FALSE)</f>
        <v>No data</v>
      </c>
      <c r="AD70" s="137" t="s">
        <v>446</v>
      </c>
      <c r="AE70" s="136">
        <v>0</v>
      </c>
      <c r="AF70" s="136">
        <v>0</v>
      </c>
      <c r="AG70" s="136">
        <v>0</v>
      </c>
      <c r="AH70" s="136" t="s">
        <v>957</v>
      </c>
      <c r="AI70" s="136">
        <v>107</v>
      </c>
      <c r="AJ70" s="138">
        <v>18.7</v>
      </c>
      <c r="AK70" s="137" t="s">
        <v>446</v>
      </c>
      <c r="AL70" s="138" t="s">
        <v>446</v>
      </c>
      <c r="AM70" s="137">
        <v>3.1333333333333302</v>
      </c>
      <c r="AN70" s="137">
        <v>0.26945886015892029</v>
      </c>
      <c r="AO70" s="136" t="s">
        <v>446</v>
      </c>
      <c r="AP70" s="138" t="s">
        <v>446</v>
      </c>
      <c r="AQ70" s="137" t="s">
        <v>446</v>
      </c>
      <c r="AR70" s="137" t="s">
        <v>446</v>
      </c>
      <c r="AS70" s="137" t="s">
        <v>446</v>
      </c>
      <c r="AT70" s="137" t="s">
        <v>896</v>
      </c>
      <c r="AU70" s="138">
        <v>98</v>
      </c>
      <c r="AV70" s="138">
        <v>96.8</v>
      </c>
      <c r="AW70" s="136">
        <v>13801.666999999999</v>
      </c>
      <c r="AX70" s="136">
        <v>105897</v>
      </c>
      <c r="AY70" s="136">
        <v>340</v>
      </c>
      <c r="AZ70" s="136">
        <v>10424.000000000002</v>
      </c>
    </row>
    <row r="71" spans="1:52" x14ac:dyDescent="0.2">
      <c r="A71" s="128" t="s">
        <v>127</v>
      </c>
      <c r="B71" s="129" t="s">
        <v>126</v>
      </c>
      <c r="C71" s="136">
        <v>28412.842105263157</v>
      </c>
      <c r="D71" s="136">
        <v>11824.82105263158</v>
      </c>
      <c r="E71" s="136">
        <v>12171</v>
      </c>
      <c r="F71" s="136">
        <v>69286</v>
      </c>
      <c r="G71" s="136">
        <v>2494</v>
      </c>
      <c r="H71" s="136">
        <v>589</v>
      </c>
      <c r="I71" s="136">
        <v>0</v>
      </c>
      <c r="J71" s="136">
        <v>125220.91304347826</v>
      </c>
      <c r="K71" s="137">
        <v>0.17391304347826086</v>
      </c>
      <c r="L71" s="137">
        <v>0</v>
      </c>
      <c r="M71" s="137">
        <v>0.31173380009848489</v>
      </c>
      <c r="N71" s="137">
        <v>0.21045867848256444</v>
      </c>
      <c r="O71" s="136">
        <v>0</v>
      </c>
      <c r="P71" s="136">
        <v>3</v>
      </c>
      <c r="Q71" s="137">
        <f>VLOOKUP(A71,HDI!$K$2:$U$142,11,FALSE)</f>
        <v>0.39047555161229092</v>
      </c>
      <c r="R71" s="137">
        <f>VLOOKUP(A71,'Income Insecurity'!$A$3:$O$98,15,FALSE)</f>
        <v>0.62566295225016089</v>
      </c>
      <c r="S71" s="136">
        <v>17164134</v>
      </c>
      <c r="T71" s="136">
        <v>391.79</v>
      </c>
      <c r="U71" s="136">
        <v>299.43</v>
      </c>
      <c r="V71" s="137">
        <v>0.60995069438229976</v>
      </c>
      <c r="W71" s="138">
        <v>9.3000000000000007</v>
      </c>
      <c r="X71" s="136">
        <v>912.03399999999999</v>
      </c>
      <c r="Y71" s="136">
        <v>24.073200000000003</v>
      </c>
      <c r="Z71" s="138">
        <v>4.3440633333333336</v>
      </c>
      <c r="AA71" s="137">
        <v>368.20999</v>
      </c>
      <c r="AB71" s="138">
        <v>1.2414217999999999</v>
      </c>
      <c r="AC71" s="137">
        <f>VLOOKUP(A71,GII!$P$2:$R$192,3,FALSE)</f>
        <v>0.55217160866823045</v>
      </c>
      <c r="AD71" s="137">
        <v>55.89</v>
      </c>
      <c r="AE71" s="136">
        <v>1598227</v>
      </c>
      <c r="AF71" s="136">
        <v>4376</v>
      </c>
      <c r="AG71" s="136">
        <v>0</v>
      </c>
      <c r="AH71" s="136">
        <v>17.5</v>
      </c>
      <c r="AI71" s="136">
        <v>117</v>
      </c>
      <c r="AJ71" s="138">
        <v>14.3</v>
      </c>
      <c r="AK71" s="137" t="s">
        <v>446</v>
      </c>
      <c r="AL71" s="138" t="s">
        <v>446</v>
      </c>
      <c r="AM71" s="137">
        <v>3.2833333333333301</v>
      </c>
      <c r="AN71" s="137">
        <v>-0.71231389045715332</v>
      </c>
      <c r="AO71" s="136">
        <v>29</v>
      </c>
      <c r="AP71" s="138">
        <v>80</v>
      </c>
      <c r="AQ71" s="137">
        <v>41.724310000000003</v>
      </c>
      <c r="AR71" s="137">
        <v>14.000000000000002</v>
      </c>
      <c r="AS71" s="137">
        <v>83</v>
      </c>
      <c r="AT71" s="137" t="s">
        <v>896</v>
      </c>
      <c r="AU71" s="138">
        <v>80.3</v>
      </c>
      <c r="AV71" s="138">
        <v>93.8</v>
      </c>
      <c r="AW71" s="136">
        <v>5078.8190000000004</v>
      </c>
      <c r="AX71" s="136">
        <v>15468203</v>
      </c>
      <c r="AY71" s="136">
        <v>107160</v>
      </c>
      <c r="AZ71" s="136">
        <v>1021578.9999999999</v>
      </c>
    </row>
    <row r="72" spans="1:52" x14ac:dyDescent="0.2">
      <c r="A72" s="128" t="s">
        <v>129</v>
      </c>
      <c r="B72" s="129" t="s">
        <v>128</v>
      </c>
      <c r="C72" s="136">
        <v>0</v>
      </c>
      <c r="D72" s="136">
        <v>0</v>
      </c>
      <c r="E72" s="136">
        <v>4280</v>
      </c>
      <c r="F72" s="136">
        <v>0</v>
      </c>
      <c r="G72" s="136">
        <v>0</v>
      </c>
      <c r="H72" s="136">
        <v>0</v>
      </c>
      <c r="I72" s="136">
        <v>0</v>
      </c>
      <c r="J72" s="136">
        <v>0</v>
      </c>
      <c r="K72" s="137">
        <v>4.3478260869565216E-2</v>
      </c>
      <c r="L72" s="137">
        <v>3.3333333333333333E-2</v>
      </c>
      <c r="M72" s="137">
        <v>0.63420070511955606</v>
      </c>
      <c r="N72" s="137">
        <v>7.4260085193580544E-2</v>
      </c>
      <c r="O72" s="136">
        <v>3</v>
      </c>
      <c r="P72" s="136">
        <v>3</v>
      </c>
      <c r="Q72" s="137" t="s">
        <v>446</v>
      </c>
      <c r="R72" s="137" t="s">
        <v>446</v>
      </c>
      <c r="S72" s="136">
        <v>77417067</v>
      </c>
      <c r="T72" s="136">
        <v>201.19</v>
      </c>
      <c r="U72" s="136">
        <v>339.65</v>
      </c>
      <c r="V72" s="137">
        <v>6.5066569029980421</v>
      </c>
      <c r="W72" s="138">
        <v>1</v>
      </c>
      <c r="X72" s="136">
        <v>1538.7130000000002</v>
      </c>
      <c r="Y72" s="136">
        <v>208.73240000000001</v>
      </c>
      <c r="Z72" s="138">
        <v>9.9631833333333333</v>
      </c>
      <c r="AA72" s="137">
        <v>67.290000000000006</v>
      </c>
      <c r="AB72" s="138">
        <v>450.98240000000004</v>
      </c>
      <c r="AC72" s="137" t="str">
        <f>VLOOKUP(A72,GII!$P$2:$R$192,3,FALSE)</f>
        <v>No data</v>
      </c>
      <c r="AD72" s="137">
        <v>39.35</v>
      </c>
      <c r="AE72" s="136">
        <v>5523</v>
      </c>
      <c r="AF72" s="136">
        <v>11106</v>
      </c>
      <c r="AG72" s="136">
        <v>134</v>
      </c>
      <c r="AH72" s="136">
        <v>266.33999999999997</v>
      </c>
      <c r="AI72" s="136">
        <v>116</v>
      </c>
      <c r="AJ72" s="138">
        <v>18.100000000000001</v>
      </c>
      <c r="AK72" s="137">
        <v>3.17</v>
      </c>
      <c r="AL72" s="138" t="s">
        <v>446</v>
      </c>
      <c r="AM72" s="137" t="s">
        <v>446</v>
      </c>
      <c r="AN72" s="137">
        <v>-1.3200429677963257</v>
      </c>
      <c r="AO72" s="136">
        <v>24</v>
      </c>
      <c r="AP72" s="138" t="s">
        <v>446</v>
      </c>
      <c r="AQ72" s="137">
        <v>8.5523399999999992</v>
      </c>
      <c r="AR72" s="137">
        <v>2</v>
      </c>
      <c r="AS72" s="137">
        <v>51</v>
      </c>
      <c r="AT72" s="137" t="s">
        <v>896</v>
      </c>
      <c r="AU72" s="138">
        <v>18.899999999999999</v>
      </c>
      <c r="AV72" s="138">
        <v>74.8</v>
      </c>
      <c r="AW72" s="136">
        <v>1086.3420000000001</v>
      </c>
      <c r="AX72" s="136">
        <v>11745189</v>
      </c>
      <c r="AY72" s="136">
        <v>245720</v>
      </c>
      <c r="AZ72" s="136">
        <v>597196</v>
      </c>
    </row>
    <row r="73" spans="1:52" x14ac:dyDescent="0.2">
      <c r="A73" s="128" t="s">
        <v>373</v>
      </c>
      <c r="B73" s="129" t="s">
        <v>130</v>
      </c>
      <c r="C73" s="136">
        <v>0</v>
      </c>
      <c r="D73" s="136">
        <v>0</v>
      </c>
      <c r="E73" s="136">
        <v>677</v>
      </c>
      <c r="F73" s="136">
        <v>0</v>
      </c>
      <c r="G73" s="136">
        <v>0</v>
      </c>
      <c r="H73" s="136">
        <v>0</v>
      </c>
      <c r="I73" s="136">
        <v>0</v>
      </c>
      <c r="J73" s="136">
        <v>5739.130434782609</v>
      </c>
      <c r="K73" s="137">
        <v>8.6956521739130432E-2</v>
      </c>
      <c r="L73" s="137">
        <v>3.3333333333333333E-2</v>
      </c>
      <c r="M73" s="137">
        <v>0.14845379418003821</v>
      </c>
      <c r="N73" s="137">
        <v>6.9703260891831528E-2</v>
      </c>
      <c r="O73" s="136">
        <v>1</v>
      </c>
      <c r="P73" s="136">
        <v>0</v>
      </c>
      <c r="Q73" s="137" t="s">
        <v>446</v>
      </c>
      <c r="R73" s="137" t="s">
        <v>446</v>
      </c>
      <c r="S73" s="136">
        <v>8067731</v>
      </c>
      <c r="T73" s="136">
        <v>118.78</v>
      </c>
      <c r="U73" s="136">
        <v>78.87</v>
      </c>
      <c r="V73" s="137">
        <v>9.6012807681421286</v>
      </c>
      <c r="W73" s="138">
        <v>0.7</v>
      </c>
      <c r="X73" s="136">
        <v>1623.9304</v>
      </c>
      <c r="Y73" s="136">
        <v>227.59560000000002</v>
      </c>
      <c r="Z73" s="138">
        <v>13.482043333333335</v>
      </c>
      <c r="AA73" s="137">
        <v>65.78</v>
      </c>
      <c r="AB73" s="138">
        <v>556.71320000000003</v>
      </c>
      <c r="AC73" s="137" t="str">
        <f>VLOOKUP(A73,GII!$P$2:$R$192,3,FALSE)</f>
        <v>No data</v>
      </c>
      <c r="AD73" s="137">
        <v>35.520000000000003</v>
      </c>
      <c r="AE73" s="136">
        <v>0</v>
      </c>
      <c r="AF73" s="136">
        <v>0</v>
      </c>
      <c r="AG73" s="136">
        <v>0</v>
      </c>
      <c r="AH73" s="136">
        <v>518.64</v>
      </c>
      <c r="AI73" s="136">
        <v>113</v>
      </c>
      <c r="AJ73" s="138">
        <v>17.7</v>
      </c>
      <c r="AK73" s="137" t="s">
        <v>446</v>
      </c>
      <c r="AL73" s="138" t="s">
        <v>446</v>
      </c>
      <c r="AM73" s="137">
        <v>1.0329999999999999</v>
      </c>
      <c r="AN73" s="137">
        <v>-1.4385969638824463</v>
      </c>
      <c r="AO73" s="136">
        <v>19</v>
      </c>
      <c r="AP73" s="138" t="s">
        <v>446</v>
      </c>
      <c r="AQ73" s="137">
        <v>9.6635000000000009</v>
      </c>
      <c r="AR73" s="137" t="s">
        <v>446</v>
      </c>
      <c r="AS73" s="137" t="s">
        <v>446</v>
      </c>
      <c r="AT73" s="137" t="s">
        <v>896</v>
      </c>
      <c r="AU73" s="138">
        <v>19.7</v>
      </c>
      <c r="AV73" s="138">
        <v>73.599999999999994</v>
      </c>
      <c r="AW73" s="136">
        <v>1144.046</v>
      </c>
      <c r="AX73" s="136">
        <v>1704255</v>
      </c>
      <c r="AY73" s="136">
        <v>28120</v>
      </c>
      <c r="AZ73" s="136">
        <v>90307.999999999985</v>
      </c>
    </row>
    <row r="74" spans="1:52" x14ac:dyDescent="0.2">
      <c r="A74" s="128" t="s">
        <v>132</v>
      </c>
      <c r="B74" s="129" t="s">
        <v>131</v>
      </c>
      <c r="C74" s="136">
        <v>0</v>
      </c>
      <c r="D74" s="136">
        <v>0</v>
      </c>
      <c r="E74" s="136">
        <v>3932</v>
      </c>
      <c r="F74" s="136">
        <v>0</v>
      </c>
      <c r="G74" s="136">
        <v>0</v>
      </c>
      <c r="H74" s="136">
        <v>0</v>
      </c>
      <c r="I74" s="136">
        <v>0</v>
      </c>
      <c r="J74" s="136">
        <v>26400</v>
      </c>
      <c r="K74" s="137">
        <v>8.6956521739130432E-2</v>
      </c>
      <c r="L74" s="137">
        <v>3.3333333333333333E-2</v>
      </c>
      <c r="M74" s="137">
        <v>9.7195762618212996E-3</v>
      </c>
      <c r="N74" s="137">
        <v>2.1808515032099782E-3</v>
      </c>
      <c r="O74" s="136">
        <v>0</v>
      </c>
      <c r="P74" s="136">
        <v>0</v>
      </c>
      <c r="Q74" s="137">
        <f>VLOOKUP(A74,HDI!$K$2:$U$142,11,FALSE)</f>
        <v>0.41955814824736587</v>
      </c>
      <c r="R74" s="137" t="s">
        <v>446</v>
      </c>
      <c r="S74" s="136">
        <v>0</v>
      </c>
      <c r="T74" s="136">
        <v>158.52000000000001</v>
      </c>
      <c r="U74" s="136">
        <v>114.45</v>
      </c>
      <c r="V74" s="137">
        <v>4.01586638879827</v>
      </c>
      <c r="W74" s="138">
        <v>2.1</v>
      </c>
      <c r="X74" s="136">
        <v>450.80288000000002</v>
      </c>
      <c r="Y74" s="136">
        <v>42.567840000000004</v>
      </c>
      <c r="Z74" s="138">
        <v>6.6194566666666654</v>
      </c>
      <c r="AA74" s="137">
        <v>222.94</v>
      </c>
      <c r="AB74" s="138">
        <v>5.257288</v>
      </c>
      <c r="AC74" s="137">
        <f>VLOOKUP(A74,GII!$P$2:$R$192,3,FALSE)</f>
        <v>0.35849622199396125</v>
      </c>
      <c r="AD74" s="137" t="s">
        <v>446</v>
      </c>
      <c r="AE74" s="136">
        <v>0</v>
      </c>
      <c r="AF74" s="136">
        <v>0</v>
      </c>
      <c r="AG74" s="136">
        <v>0</v>
      </c>
      <c r="AH74" s="136">
        <v>0</v>
      </c>
      <c r="AI74" s="136">
        <v>119</v>
      </c>
      <c r="AJ74" s="138">
        <v>10</v>
      </c>
      <c r="AK74" s="137" t="s">
        <v>446</v>
      </c>
      <c r="AL74" s="138" t="s">
        <v>446</v>
      </c>
      <c r="AM74" s="137" t="s">
        <v>446</v>
      </c>
      <c r="AN74" s="137">
        <v>-0.16344861686229706</v>
      </c>
      <c r="AO74" s="136">
        <v>27</v>
      </c>
      <c r="AP74" s="138" t="s">
        <v>446</v>
      </c>
      <c r="AQ74" s="137">
        <v>64.425539999999998</v>
      </c>
      <c r="AR74" s="137" t="s">
        <v>446</v>
      </c>
      <c r="AS74" s="137" t="s">
        <v>446</v>
      </c>
      <c r="AT74" s="137" t="s">
        <v>896</v>
      </c>
      <c r="AU74" s="138">
        <v>83.6</v>
      </c>
      <c r="AV74" s="138">
        <v>97.6</v>
      </c>
      <c r="AW74" s="136">
        <v>7569.1360000000004</v>
      </c>
      <c r="AX74" s="136">
        <v>799613</v>
      </c>
      <c r="AY74" s="136">
        <v>196850</v>
      </c>
      <c r="AZ74" s="136">
        <v>42958</v>
      </c>
    </row>
    <row r="75" spans="1:52" x14ac:dyDescent="0.2">
      <c r="A75" s="128" t="s">
        <v>134</v>
      </c>
      <c r="B75" s="129" t="s">
        <v>133</v>
      </c>
      <c r="C75" s="136">
        <v>19171.052631578947</v>
      </c>
      <c r="D75" s="136">
        <v>0</v>
      </c>
      <c r="E75" s="136">
        <v>61333</v>
      </c>
      <c r="F75" s="136">
        <v>0</v>
      </c>
      <c r="G75" s="136">
        <v>223314</v>
      </c>
      <c r="H75" s="136">
        <v>41015</v>
      </c>
      <c r="I75" s="136">
        <v>796</v>
      </c>
      <c r="J75" s="136">
        <v>45000</v>
      </c>
      <c r="K75" s="137">
        <v>0.13043478260869565</v>
      </c>
      <c r="L75" s="137">
        <v>3.3333333333333333E-2</v>
      </c>
      <c r="M75" s="137">
        <v>0.50206385165385303</v>
      </c>
      <c r="N75" s="137">
        <v>9.8003809442364281E-2</v>
      </c>
      <c r="O75" s="136">
        <v>3</v>
      </c>
      <c r="P75" s="136">
        <v>0</v>
      </c>
      <c r="Q75" s="137">
        <f>VLOOKUP(A75,HDI!$K$2:$U$142,11,FALSE)</f>
        <v>0.27797316770991015</v>
      </c>
      <c r="R75" s="137" t="s">
        <v>446</v>
      </c>
      <c r="S75" s="136">
        <v>395733822</v>
      </c>
      <c r="T75" s="136">
        <v>1712.41</v>
      </c>
      <c r="U75" s="136">
        <v>1275.19</v>
      </c>
      <c r="V75" s="137">
        <v>16.022660402469576</v>
      </c>
      <c r="W75" s="138" t="s">
        <v>446</v>
      </c>
      <c r="X75" s="136">
        <v>845.0172</v>
      </c>
      <c r="Y75" s="136">
        <v>176.8826</v>
      </c>
      <c r="Z75" s="138">
        <v>2.4096326666666665</v>
      </c>
      <c r="AA75" s="137">
        <v>83.7</v>
      </c>
      <c r="AB75" s="138">
        <v>32.88794</v>
      </c>
      <c r="AC75" s="137">
        <f>VLOOKUP(A75,GII!$P$2:$R$192,3,FALSE)</f>
        <v>0.50131438016987317</v>
      </c>
      <c r="AD75" s="137">
        <v>59.21</v>
      </c>
      <c r="AE75" s="136">
        <v>242139</v>
      </c>
      <c r="AF75" s="136">
        <v>33265</v>
      </c>
      <c r="AG75" s="136">
        <v>0</v>
      </c>
      <c r="AH75" s="136">
        <v>1.04</v>
      </c>
      <c r="AI75" s="136">
        <v>89</v>
      </c>
      <c r="AJ75" s="138">
        <v>51.8</v>
      </c>
      <c r="AK75" s="137" t="s">
        <v>446</v>
      </c>
      <c r="AL75" s="138" t="s">
        <v>446</v>
      </c>
      <c r="AM75" s="137">
        <v>2.3333333333333299</v>
      </c>
      <c r="AN75" s="137">
        <v>-1.5304287672042847</v>
      </c>
      <c r="AO75" s="136">
        <v>19</v>
      </c>
      <c r="AP75" s="138">
        <v>20</v>
      </c>
      <c r="AQ75" s="137">
        <v>8.5342699999999994</v>
      </c>
      <c r="AR75" s="137" t="s">
        <v>446</v>
      </c>
      <c r="AS75" s="137" t="s">
        <v>446</v>
      </c>
      <c r="AT75" s="137" t="s">
        <v>896</v>
      </c>
      <c r="AU75" s="138">
        <v>24.4</v>
      </c>
      <c r="AV75" s="138">
        <v>62.4</v>
      </c>
      <c r="AW75" s="136">
        <v>1234.933</v>
      </c>
      <c r="AX75" s="136">
        <v>10317461</v>
      </c>
      <c r="AY75" s="136">
        <v>27560</v>
      </c>
      <c r="AZ75" s="136">
        <v>701372.99999999988</v>
      </c>
    </row>
    <row r="76" spans="1:52" x14ac:dyDescent="0.2">
      <c r="A76" s="128" t="s">
        <v>136</v>
      </c>
      <c r="B76" s="129" t="s">
        <v>135</v>
      </c>
      <c r="C76" s="136">
        <v>16539.389473684212</v>
      </c>
      <c r="D76" s="136">
        <v>0</v>
      </c>
      <c r="E76" s="136">
        <v>18894</v>
      </c>
      <c r="F76" s="136">
        <v>3646</v>
      </c>
      <c r="G76" s="136">
        <v>34038</v>
      </c>
      <c r="H76" s="136">
        <v>350</v>
      </c>
      <c r="I76" s="136">
        <v>372</v>
      </c>
      <c r="J76" s="136">
        <v>25461.956521739132</v>
      </c>
      <c r="K76" s="137">
        <v>0.34782608695652173</v>
      </c>
      <c r="L76" s="137">
        <v>3.3333333333333333E-2</v>
      </c>
      <c r="M76" s="137">
        <v>0.31216766351754316</v>
      </c>
      <c r="N76" s="137">
        <v>4.087374419044601E-2</v>
      </c>
      <c r="O76" s="136">
        <v>3</v>
      </c>
      <c r="P76" s="136">
        <v>3</v>
      </c>
      <c r="Q76" s="137">
        <f>VLOOKUP(A76,HDI!$K$2:$U$142,11,FALSE)</f>
        <v>0.43451653623142944</v>
      </c>
      <c r="R76" s="137">
        <f>VLOOKUP(A76,'Income Insecurity'!$A$3:$O$98,15,FALSE)</f>
        <v>0.86499970871800458</v>
      </c>
      <c r="S76" s="136">
        <v>14189380</v>
      </c>
      <c r="T76" s="136">
        <v>624.07000000000005</v>
      </c>
      <c r="U76" s="136">
        <v>571.53</v>
      </c>
      <c r="V76" s="137">
        <v>3.3077304474272262</v>
      </c>
      <c r="W76" s="138">
        <v>3.7</v>
      </c>
      <c r="X76" s="136">
        <v>506.75020000000006</v>
      </c>
      <c r="Y76" s="136">
        <v>40.765100000000004</v>
      </c>
      <c r="Z76" s="138">
        <v>6.1275133333333329</v>
      </c>
      <c r="AA76" s="137">
        <v>353.84</v>
      </c>
      <c r="AB76" s="138">
        <v>1.161429</v>
      </c>
      <c r="AC76" s="137">
        <f>VLOOKUP(A76,GII!$P$2:$R$192,3,FALSE)</f>
        <v>0.48874206287068922</v>
      </c>
      <c r="AD76" s="137">
        <v>56.95</v>
      </c>
      <c r="AE76" s="136">
        <v>125000</v>
      </c>
      <c r="AF76" s="136">
        <v>0</v>
      </c>
      <c r="AG76" s="136">
        <v>20000</v>
      </c>
      <c r="AH76" s="136">
        <v>1.17</v>
      </c>
      <c r="AI76" s="136">
        <v>125</v>
      </c>
      <c r="AJ76" s="138">
        <v>12.1</v>
      </c>
      <c r="AK76" s="137" t="s">
        <v>446</v>
      </c>
      <c r="AL76" s="138" t="s">
        <v>446</v>
      </c>
      <c r="AM76" s="137">
        <v>2.9166666666666701</v>
      </c>
      <c r="AN76" s="137">
        <v>-0.74367678165435791</v>
      </c>
      <c r="AO76" s="136">
        <v>26</v>
      </c>
      <c r="AP76" s="138">
        <v>79.900000000000006</v>
      </c>
      <c r="AQ76" s="137">
        <v>56.696170000000002</v>
      </c>
      <c r="AR76" s="137">
        <v>9</v>
      </c>
      <c r="AS76" s="137">
        <v>80</v>
      </c>
      <c r="AT76" s="137" t="s">
        <v>896</v>
      </c>
      <c r="AU76" s="138">
        <v>80</v>
      </c>
      <c r="AV76" s="138">
        <v>89.6</v>
      </c>
      <c r="AW76" s="136">
        <v>4443.8680000000004</v>
      </c>
      <c r="AX76" s="136">
        <v>8097688</v>
      </c>
      <c r="AY76" s="136">
        <v>111890</v>
      </c>
      <c r="AZ76" s="136">
        <v>529294</v>
      </c>
    </row>
    <row r="77" spans="1:52" x14ac:dyDescent="0.2">
      <c r="A77" s="128" t="s">
        <v>138</v>
      </c>
      <c r="B77" s="129" t="s">
        <v>137</v>
      </c>
      <c r="C77" s="136">
        <v>8048.105263157895</v>
      </c>
      <c r="D77" s="136">
        <v>0</v>
      </c>
      <c r="E77" s="136">
        <v>22010</v>
      </c>
      <c r="F77" s="136">
        <v>0</v>
      </c>
      <c r="G77" s="136">
        <v>0</v>
      </c>
      <c r="H77" s="136">
        <v>0</v>
      </c>
      <c r="I77" s="136">
        <v>0</v>
      </c>
      <c r="J77" s="136">
        <v>0</v>
      </c>
      <c r="K77" s="137">
        <v>8.6956521739130432E-2</v>
      </c>
      <c r="L77" s="137">
        <v>0.1</v>
      </c>
      <c r="M77" s="137">
        <v>3.819748401135252E-2</v>
      </c>
      <c r="N77" s="137">
        <v>2.1584680933694551E-2</v>
      </c>
      <c r="O77" s="136">
        <v>0</v>
      </c>
      <c r="P77" s="136">
        <v>0</v>
      </c>
      <c r="Q77" s="137">
        <f>VLOOKUP(A77,HDI!$K$2:$U$142,11,FALSE)</f>
        <v>0.70073333127511017</v>
      </c>
      <c r="R77" s="137">
        <f>VLOOKUP(A77,'Income Insecurity'!$A$3:$O$98,15,FALSE)</f>
        <v>0.13359719753041616</v>
      </c>
      <c r="S77" s="136">
        <v>0</v>
      </c>
      <c r="T77" s="136" t="s">
        <v>446</v>
      </c>
      <c r="U77" s="136" t="s">
        <v>446</v>
      </c>
      <c r="V77" s="137">
        <v>0</v>
      </c>
      <c r="W77" s="138">
        <v>34.1</v>
      </c>
      <c r="X77" s="136">
        <v>51.69688</v>
      </c>
      <c r="Y77" s="136">
        <v>7.3288079999999995</v>
      </c>
      <c r="Z77" s="138">
        <v>0.18617886666666664</v>
      </c>
      <c r="AA77" s="137">
        <v>1729.2700199999999</v>
      </c>
      <c r="AB77" s="138">
        <v>0</v>
      </c>
      <c r="AC77" s="137">
        <f>VLOOKUP(A77,GII!$P$2:$R$192,3,FALSE)</f>
        <v>8.4412202203805187E-2</v>
      </c>
      <c r="AD77" s="137">
        <v>31.18</v>
      </c>
      <c r="AE77" s="136">
        <v>0</v>
      </c>
      <c r="AF77" s="136">
        <v>2300</v>
      </c>
      <c r="AG77" s="136">
        <v>0</v>
      </c>
      <c r="AH77" s="136">
        <v>0</v>
      </c>
      <c r="AI77" s="136">
        <v>113</v>
      </c>
      <c r="AJ77" s="138">
        <v>4.9000000000000004</v>
      </c>
      <c r="AK77" s="137">
        <v>1.49</v>
      </c>
      <c r="AL77" s="138">
        <v>6.8</v>
      </c>
      <c r="AM77" s="137">
        <v>4.6500000000000004</v>
      </c>
      <c r="AN77" s="137">
        <v>0.64429080486297607</v>
      </c>
      <c r="AO77" s="136">
        <v>54</v>
      </c>
      <c r="AP77" s="138" t="s">
        <v>446</v>
      </c>
      <c r="AQ77" s="137" t="s">
        <v>446</v>
      </c>
      <c r="AR77" s="137">
        <v>41</v>
      </c>
      <c r="AS77" s="137">
        <v>79</v>
      </c>
      <c r="AT77" s="137" t="s">
        <v>896</v>
      </c>
      <c r="AU77" s="138">
        <v>100</v>
      </c>
      <c r="AV77" s="138">
        <v>100</v>
      </c>
      <c r="AW77" s="136">
        <v>19591.081999999999</v>
      </c>
      <c r="AX77" s="136">
        <v>9897247</v>
      </c>
      <c r="AY77" s="136">
        <v>90530</v>
      </c>
      <c r="AZ77" s="136">
        <v>2378557.9999999995</v>
      </c>
    </row>
    <row r="78" spans="1:52" x14ac:dyDescent="0.2">
      <c r="A78" s="128" t="s">
        <v>140</v>
      </c>
      <c r="B78" s="129" t="s">
        <v>139</v>
      </c>
      <c r="C78" s="136">
        <v>532.16842105263163</v>
      </c>
      <c r="D78" s="136">
        <v>130.0778947368421</v>
      </c>
      <c r="E78" s="136">
        <v>0</v>
      </c>
      <c r="F78" s="136">
        <v>0</v>
      </c>
      <c r="G78" s="136">
        <v>80</v>
      </c>
      <c r="H78" s="136">
        <v>0</v>
      </c>
      <c r="I78" s="136">
        <v>0</v>
      </c>
      <c r="J78" s="136">
        <v>0</v>
      </c>
      <c r="K78" s="137">
        <v>0</v>
      </c>
      <c r="L78" s="137">
        <v>0</v>
      </c>
      <c r="M78" s="137">
        <v>9.1673694731942736E-4</v>
      </c>
      <c r="N78" s="137">
        <v>3.1879058361858093E-4</v>
      </c>
      <c r="O78" s="136">
        <v>0</v>
      </c>
      <c r="P78" s="136">
        <v>0</v>
      </c>
      <c r="Q78" s="137">
        <f>VLOOKUP(A78,HDI!$K$2:$U$142,11,FALSE)</f>
        <v>0.73628838215307058</v>
      </c>
      <c r="R78" s="137">
        <f>VLOOKUP(A78,'Income Insecurity'!$A$3:$O$98,15,FALSE)</f>
        <v>1.3191447798476474E-2</v>
      </c>
      <c r="S78" s="136">
        <v>0</v>
      </c>
      <c r="T78" s="136" t="s">
        <v>446</v>
      </c>
      <c r="U78" s="136" t="s">
        <v>446</v>
      </c>
      <c r="V78" s="137">
        <v>0</v>
      </c>
      <c r="W78" s="138">
        <v>34.6</v>
      </c>
      <c r="X78" s="136">
        <v>166.244676</v>
      </c>
      <c r="Y78" s="136">
        <v>5.1310073999999997</v>
      </c>
      <c r="Z78" s="138">
        <v>1.2390356666666666</v>
      </c>
      <c r="AA78" s="137">
        <v>3435.8601100000001</v>
      </c>
      <c r="AB78" s="138">
        <v>0</v>
      </c>
      <c r="AC78" s="137">
        <f>VLOOKUP(A78,GII!$P$2:$R$192,3,FALSE)</f>
        <v>0.24720134953325179</v>
      </c>
      <c r="AD78" s="142">
        <v>26.3</v>
      </c>
      <c r="AE78" s="136">
        <v>0</v>
      </c>
      <c r="AF78" s="136">
        <v>0</v>
      </c>
      <c r="AG78" s="136">
        <v>0</v>
      </c>
      <c r="AH78" s="136">
        <v>4.7699999999999996</v>
      </c>
      <c r="AI78" s="136">
        <v>132</v>
      </c>
      <c r="AJ78" s="138">
        <v>4.9000000000000004</v>
      </c>
      <c r="AK78" s="137">
        <v>1.22</v>
      </c>
      <c r="AL78" s="138">
        <v>5</v>
      </c>
      <c r="AM78" s="137" t="s">
        <v>446</v>
      </c>
      <c r="AN78" s="137">
        <v>1.4831475019454956</v>
      </c>
      <c r="AO78" s="136">
        <v>78</v>
      </c>
      <c r="AP78" s="138" t="s">
        <v>446</v>
      </c>
      <c r="AQ78" s="137" t="s">
        <v>446</v>
      </c>
      <c r="AR78" s="137">
        <v>85</v>
      </c>
      <c r="AS78" s="137">
        <v>95</v>
      </c>
      <c r="AT78" s="137" t="s">
        <v>896</v>
      </c>
      <c r="AU78" s="138">
        <v>100</v>
      </c>
      <c r="AV78" s="138">
        <v>100</v>
      </c>
      <c r="AW78" s="136">
        <v>38060.235999999997</v>
      </c>
      <c r="AX78" s="136">
        <v>323002</v>
      </c>
      <c r="AY78" s="136">
        <v>100250</v>
      </c>
      <c r="AZ78" s="136">
        <v>59159</v>
      </c>
    </row>
    <row r="79" spans="1:52" x14ac:dyDescent="0.2">
      <c r="A79" s="128" t="s">
        <v>142</v>
      </c>
      <c r="B79" s="129" t="s">
        <v>141</v>
      </c>
      <c r="C79" s="136">
        <v>715621.05263157899</v>
      </c>
      <c r="D79" s="136">
        <v>65585.263157894733</v>
      </c>
      <c r="E79" s="136">
        <v>15646800</v>
      </c>
      <c r="F79" s="136">
        <v>906709</v>
      </c>
      <c r="G79" s="136">
        <v>7456550</v>
      </c>
      <c r="H79" s="136">
        <v>837273</v>
      </c>
      <c r="I79" s="136">
        <v>113202</v>
      </c>
      <c r="J79" s="136">
        <v>15268478.260869564</v>
      </c>
      <c r="K79" s="137">
        <v>0.21739130434782608</v>
      </c>
      <c r="L79" s="137">
        <v>6.6666666666666666E-2</v>
      </c>
      <c r="M79" s="137">
        <v>0.97169738969389552</v>
      </c>
      <c r="N79" s="137">
        <v>0.91096252209286199</v>
      </c>
      <c r="O79" s="136">
        <v>0</v>
      </c>
      <c r="P79" s="136">
        <v>3</v>
      </c>
      <c r="Q79" s="137">
        <f>VLOOKUP(A79,HDI!$K$2:$U$142,11,FALSE)</f>
        <v>0.35135659194787644</v>
      </c>
      <c r="R79" s="137">
        <f>VLOOKUP(A79,'Income Insecurity'!$A$3:$O$98,15,FALSE)</f>
        <v>0.56013577904140355</v>
      </c>
      <c r="S79" s="136">
        <v>46921691</v>
      </c>
      <c r="T79" s="136">
        <v>3221.12</v>
      </c>
      <c r="U79" s="136">
        <v>1667.63</v>
      </c>
      <c r="V79" s="137">
        <v>9.0766046163087838E-2</v>
      </c>
      <c r="W79" s="138">
        <v>6.5</v>
      </c>
      <c r="X79" s="136">
        <v>901.43200000000002</v>
      </c>
      <c r="Y79" s="136">
        <v>251.67220000000003</v>
      </c>
      <c r="Z79" s="138">
        <v>4.174996666666666</v>
      </c>
      <c r="AA79" s="137">
        <v>156.85001</v>
      </c>
      <c r="AB79" s="138">
        <v>20.299579999999999</v>
      </c>
      <c r="AC79" s="137">
        <f>VLOOKUP(A79,GII!$P$2:$R$192,3,FALSE)</f>
        <v>0.58807832328486687</v>
      </c>
      <c r="AD79" s="137">
        <v>33.9</v>
      </c>
      <c r="AE79" s="136">
        <v>4280860</v>
      </c>
      <c r="AF79" s="136">
        <v>2059350</v>
      </c>
      <c r="AG79" s="136">
        <v>9610</v>
      </c>
      <c r="AH79" s="136">
        <v>7682.8</v>
      </c>
      <c r="AI79" s="136">
        <v>108</v>
      </c>
      <c r="AJ79" s="138">
        <v>15.2</v>
      </c>
      <c r="AK79" s="137">
        <v>1.53</v>
      </c>
      <c r="AL79" s="138">
        <v>9.1</v>
      </c>
      <c r="AM79" s="137">
        <v>3.6</v>
      </c>
      <c r="AN79" s="137">
        <v>-0.18987399339675903</v>
      </c>
      <c r="AO79" s="136">
        <v>36</v>
      </c>
      <c r="AP79" s="138">
        <v>75</v>
      </c>
      <c r="AQ79" s="137">
        <v>35.222149999999999</v>
      </c>
      <c r="AR79" s="137">
        <v>2</v>
      </c>
      <c r="AS79" s="137">
        <v>80</v>
      </c>
      <c r="AT79" s="137" t="s">
        <v>896</v>
      </c>
      <c r="AU79" s="138">
        <v>36</v>
      </c>
      <c r="AV79" s="138">
        <v>92.6</v>
      </c>
      <c r="AW79" s="136">
        <v>3662.6889999999999</v>
      </c>
      <c r="AX79" s="136">
        <v>1252139596</v>
      </c>
      <c r="AY79" s="136">
        <v>2973190</v>
      </c>
      <c r="AZ79" s="136">
        <v>104201753</v>
      </c>
    </row>
    <row r="80" spans="1:52" x14ac:dyDescent="0.2">
      <c r="A80" s="128" t="s">
        <v>144</v>
      </c>
      <c r="B80" s="129" t="s">
        <v>143</v>
      </c>
      <c r="C80" s="136">
        <v>448254.73684210528</v>
      </c>
      <c r="D80" s="136">
        <v>5591.4315789473685</v>
      </c>
      <c r="E80" s="136">
        <v>1036830</v>
      </c>
      <c r="F80" s="136">
        <v>4060250</v>
      </c>
      <c r="G80" s="136">
        <v>1567</v>
      </c>
      <c r="H80" s="136">
        <v>0</v>
      </c>
      <c r="I80" s="136">
        <v>0</v>
      </c>
      <c r="J80" s="136">
        <v>46956.521739130432</v>
      </c>
      <c r="K80" s="137">
        <v>8.6956521739130432E-2</v>
      </c>
      <c r="L80" s="137">
        <v>0</v>
      </c>
      <c r="M80" s="137">
        <v>0.88565770595919635</v>
      </c>
      <c r="N80" s="137">
        <v>0.61591140431079372</v>
      </c>
      <c r="O80" s="136">
        <v>2</v>
      </c>
      <c r="P80" s="136">
        <v>3</v>
      </c>
      <c r="Q80" s="137">
        <f>VLOOKUP(A80,HDI!$K$2:$U$142,11,FALSE)</f>
        <v>0.43124337028854864</v>
      </c>
      <c r="R80" s="137">
        <f>VLOOKUP(A80,'Income Insecurity'!$A$3:$O$98,15,FALSE)</f>
        <v>0.83265089549528692</v>
      </c>
      <c r="S80" s="136">
        <v>29158282</v>
      </c>
      <c r="T80" s="136">
        <v>414.59</v>
      </c>
      <c r="U80" s="136">
        <v>67.81</v>
      </c>
      <c r="V80" s="137">
        <v>7.970043599702225E-3</v>
      </c>
      <c r="W80" s="138">
        <v>2</v>
      </c>
      <c r="X80" s="136">
        <v>393.74835999999993</v>
      </c>
      <c r="Y80" s="136">
        <v>292.69099999999997</v>
      </c>
      <c r="Z80" s="138">
        <v>0.67052449999999997</v>
      </c>
      <c r="AA80" s="137">
        <v>150.11000000000001</v>
      </c>
      <c r="AB80" s="138">
        <v>12.873709999999999</v>
      </c>
      <c r="AC80" s="137">
        <f>VLOOKUP(A80,GII!$P$2:$R$192,3,FALSE)</f>
        <v>0.47894505895287076</v>
      </c>
      <c r="AD80" s="137">
        <v>38.1</v>
      </c>
      <c r="AE80" s="136">
        <v>359297</v>
      </c>
      <c r="AF80" s="136">
        <v>509601</v>
      </c>
      <c r="AG80" s="136">
        <v>541827</v>
      </c>
      <c r="AH80" s="136">
        <v>103.16</v>
      </c>
      <c r="AI80" s="136">
        <v>124</v>
      </c>
      <c r="AJ80" s="138">
        <v>8.6999999999999993</v>
      </c>
      <c r="AK80" s="137">
        <v>2.0699999999999998</v>
      </c>
      <c r="AL80" s="138">
        <v>14.7</v>
      </c>
      <c r="AM80" s="137">
        <v>3.4666666666666699</v>
      </c>
      <c r="AN80" s="137">
        <v>-0.23797361552715302</v>
      </c>
      <c r="AO80" s="136">
        <v>32</v>
      </c>
      <c r="AP80" s="138">
        <v>73</v>
      </c>
      <c r="AQ80" s="137">
        <v>64.328469999999996</v>
      </c>
      <c r="AR80" s="137">
        <v>17</v>
      </c>
      <c r="AS80" s="137">
        <v>75</v>
      </c>
      <c r="AT80" s="137" t="s">
        <v>896</v>
      </c>
      <c r="AU80" s="138">
        <v>58.8</v>
      </c>
      <c r="AV80" s="138">
        <v>84.9</v>
      </c>
      <c r="AW80" s="136">
        <v>4665.9319999999998</v>
      </c>
      <c r="AX80" s="136">
        <v>249865631</v>
      </c>
      <c r="AY80" s="136">
        <v>1811570</v>
      </c>
      <c r="AZ80" s="136">
        <v>20198277.999999996</v>
      </c>
    </row>
    <row r="81" spans="1:52" x14ac:dyDescent="0.2">
      <c r="A81" s="128" t="s">
        <v>881</v>
      </c>
      <c r="B81" s="129" t="s">
        <v>145</v>
      </c>
      <c r="C81" s="136">
        <v>160718.31578947368</v>
      </c>
      <c r="D81" s="136">
        <v>78868.421052631573</v>
      </c>
      <c r="E81" s="136">
        <v>77896</v>
      </c>
      <c r="F81" s="136">
        <v>56503</v>
      </c>
      <c r="G81" s="136">
        <v>0</v>
      </c>
      <c r="H81" s="136">
        <v>0</v>
      </c>
      <c r="I81" s="136">
        <v>0</v>
      </c>
      <c r="J81" s="136">
        <v>1608695.6521739131</v>
      </c>
      <c r="K81" s="137">
        <v>4.3478260869565216E-2</v>
      </c>
      <c r="L81" s="137">
        <v>0.13333333333333333</v>
      </c>
      <c r="M81" s="137">
        <v>0.77536191697489798</v>
      </c>
      <c r="N81" s="137">
        <v>0.18327383897205965</v>
      </c>
      <c r="O81" s="136">
        <v>3</v>
      </c>
      <c r="P81" s="136">
        <v>3</v>
      </c>
      <c r="Q81" s="137">
        <f>VLOOKUP(A81,HDI!$K$2:$U$142,11,FALSE)</f>
        <v>0.51830758065038962</v>
      </c>
      <c r="R81" s="137" t="s">
        <v>446</v>
      </c>
      <c r="S81" s="136">
        <v>0</v>
      </c>
      <c r="T81" s="136">
        <v>101.72</v>
      </c>
      <c r="U81" s="136">
        <v>148.88999999999999</v>
      </c>
      <c r="V81" s="137">
        <v>2.9591207596306845E-2</v>
      </c>
      <c r="W81" s="138">
        <v>8.9</v>
      </c>
      <c r="X81" s="136">
        <v>137.18184000000002</v>
      </c>
      <c r="Y81" s="136">
        <v>11.451411999999999</v>
      </c>
      <c r="Z81" s="138">
        <v>2.5942666666666665</v>
      </c>
      <c r="AA81" s="137">
        <v>929.16</v>
      </c>
      <c r="AB81" s="138">
        <v>3.3110239999999999E-2</v>
      </c>
      <c r="AC81" s="137">
        <f>VLOOKUP(A81,GII!$P$2:$R$192,3,FALSE)</f>
        <v>0.51445776978675151</v>
      </c>
      <c r="AD81" s="137">
        <v>38.28</v>
      </c>
      <c r="AE81" s="136">
        <v>73157</v>
      </c>
      <c r="AF81" s="136">
        <v>4877</v>
      </c>
      <c r="AG81" s="136">
        <v>0</v>
      </c>
      <c r="AH81" s="136">
        <v>42870.1</v>
      </c>
      <c r="AI81" s="136">
        <v>135</v>
      </c>
      <c r="AJ81" s="138">
        <v>4.9000000000000004</v>
      </c>
      <c r="AK81" s="137">
        <v>1.23</v>
      </c>
      <c r="AL81" s="138">
        <v>8.8000000000000007</v>
      </c>
      <c r="AM81" s="137">
        <v>3.2333333333333298</v>
      </c>
      <c r="AN81" s="137">
        <v>-0.69653671979904175</v>
      </c>
      <c r="AO81" s="136">
        <v>25</v>
      </c>
      <c r="AP81" s="138">
        <v>98.4</v>
      </c>
      <c r="AQ81" s="137">
        <v>32.394550000000002</v>
      </c>
      <c r="AR81" s="137">
        <v>33</v>
      </c>
      <c r="AS81" s="137">
        <v>89</v>
      </c>
      <c r="AT81" s="137" t="s">
        <v>896</v>
      </c>
      <c r="AU81" s="138">
        <v>89.4</v>
      </c>
      <c r="AV81" s="138">
        <v>95.9</v>
      </c>
      <c r="AW81" s="136">
        <v>13183.918</v>
      </c>
      <c r="AX81" s="136">
        <v>77447168</v>
      </c>
      <c r="AY81" s="136">
        <v>1628550</v>
      </c>
      <c r="AZ81" s="136">
        <v>6261233.9999999991</v>
      </c>
    </row>
    <row r="82" spans="1:52" x14ac:dyDescent="0.2">
      <c r="A82" s="128" t="s">
        <v>147</v>
      </c>
      <c r="B82" s="129" t="s">
        <v>146</v>
      </c>
      <c r="C82" s="136">
        <v>27519.57894736842</v>
      </c>
      <c r="D82" s="136">
        <v>4246.9263157894738</v>
      </c>
      <c r="E82" s="136">
        <v>27089</v>
      </c>
      <c r="F82" s="136">
        <v>0</v>
      </c>
      <c r="G82" s="136">
        <v>0</v>
      </c>
      <c r="H82" s="136">
        <v>0</v>
      </c>
      <c r="I82" s="136">
        <v>0</v>
      </c>
      <c r="J82" s="136">
        <v>0</v>
      </c>
      <c r="K82" s="137">
        <v>4.3478260869565216E-2</v>
      </c>
      <c r="L82" s="137">
        <v>0.1</v>
      </c>
      <c r="M82" s="137">
        <v>0.88747531070303676</v>
      </c>
      <c r="N82" s="137">
        <v>0.82343404257654851</v>
      </c>
      <c r="O82" s="136">
        <v>5</v>
      </c>
      <c r="P82" s="136">
        <v>2</v>
      </c>
      <c r="Q82" s="137">
        <f>VLOOKUP(A82,HDI!$K$2:$U$142,11,FALSE)</f>
        <v>0.31790615762050728</v>
      </c>
      <c r="R82" s="137">
        <f>VLOOKUP(A82,'Income Insecurity'!$A$3:$O$98,15,FALSE)</f>
        <v>0.4181773841460783</v>
      </c>
      <c r="S82" s="136">
        <v>1283608016</v>
      </c>
      <c r="T82" s="136">
        <v>1904.05</v>
      </c>
      <c r="U82" s="136">
        <v>1300.79</v>
      </c>
      <c r="V82" s="137">
        <v>0.60095701119664335</v>
      </c>
      <c r="W82" s="138">
        <v>6.1</v>
      </c>
      <c r="X82" s="136">
        <v>144.24484000000001</v>
      </c>
      <c r="Y82" s="136">
        <v>25.709780000000002</v>
      </c>
      <c r="Z82" s="138">
        <v>3.184049E-3</v>
      </c>
      <c r="AA82" s="137">
        <v>148.92999</v>
      </c>
      <c r="AB82" s="138">
        <v>1.5209052000000001E-2</v>
      </c>
      <c r="AC82" s="137">
        <f>VLOOKUP(A82,GII!$P$2:$R$192,3,FALSE)</f>
        <v>0.71811293850427782</v>
      </c>
      <c r="AD82" s="137">
        <v>30.86</v>
      </c>
      <c r="AE82" s="136">
        <v>0</v>
      </c>
      <c r="AF82" s="136">
        <v>0</v>
      </c>
      <c r="AG82" s="136">
        <v>0</v>
      </c>
      <c r="AH82" s="136">
        <v>58022.720000000001</v>
      </c>
      <c r="AI82" s="136">
        <v>117</v>
      </c>
      <c r="AJ82" s="138">
        <v>23.5</v>
      </c>
      <c r="AK82" s="137" t="s">
        <v>446</v>
      </c>
      <c r="AL82" s="138" t="s">
        <v>446</v>
      </c>
      <c r="AM82" s="137" t="s">
        <v>446</v>
      </c>
      <c r="AN82" s="137">
        <v>-1.07856285572052</v>
      </c>
      <c r="AO82" s="136">
        <v>16</v>
      </c>
      <c r="AP82" s="138">
        <v>98</v>
      </c>
      <c r="AQ82" s="137">
        <v>18.58736</v>
      </c>
      <c r="AR82" s="137">
        <v>32</v>
      </c>
      <c r="AS82" s="137">
        <v>96</v>
      </c>
      <c r="AT82" s="137" t="s">
        <v>896</v>
      </c>
      <c r="AU82" s="138">
        <v>84.7</v>
      </c>
      <c r="AV82" s="138">
        <v>85.4</v>
      </c>
      <c r="AW82" s="136">
        <v>4225.1319999999996</v>
      </c>
      <c r="AX82" s="136">
        <v>33417476</v>
      </c>
      <c r="AY82" s="136">
        <v>434320</v>
      </c>
      <c r="AZ82" s="136">
        <v>1701441</v>
      </c>
    </row>
    <row r="83" spans="1:52" x14ac:dyDescent="0.2">
      <c r="A83" s="128" t="s">
        <v>149</v>
      </c>
      <c r="B83" s="129" t="s">
        <v>148</v>
      </c>
      <c r="C83" s="136">
        <v>0</v>
      </c>
      <c r="D83" s="136">
        <v>0</v>
      </c>
      <c r="E83" s="136">
        <v>2399</v>
      </c>
      <c r="F83" s="136">
        <v>0</v>
      </c>
      <c r="G83" s="136">
        <v>40384</v>
      </c>
      <c r="H83" s="136">
        <v>93</v>
      </c>
      <c r="I83" s="136">
        <v>498</v>
      </c>
      <c r="J83" s="136">
        <v>0</v>
      </c>
      <c r="K83" s="137">
        <v>0</v>
      </c>
      <c r="L83" s="137">
        <v>0</v>
      </c>
      <c r="M83" s="137">
        <v>8.4036806451043122E-3</v>
      </c>
      <c r="N83" s="137">
        <v>1.0137427445005153E-3</v>
      </c>
      <c r="O83" s="136">
        <v>0</v>
      </c>
      <c r="P83" s="136">
        <v>0</v>
      </c>
      <c r="Q83" s="137">
        <f>VLOOKUP(A83,HDI!$K$2:$U$142,11,FALSE)</f>
        <v>0.75380944494679991</v>
      </c>
      <c r="R83" s="137">
        <f>VLOOKUP(A83,'Income Insecurity'!$A$3:$O$98,15,FALSE)</f>
        <v>0.12072758518696645</v>
      </c>
      <c r="S83" s="136">
        <v>0</v>
      </c>
      <c r="T83" s="136" t="s">
        <v>446</v>
      </c>
      <c r="U83" s="136" t="s">
        <v>446</v>
      </c>
      <c r="V83" s="137">
        <v>0</v>
      </c>
      <c r="W83" s="138" t="s">
        <v>446</v>
      </c>
      <c r="X83" s="136">
        <v>286.00254000000001</v>
      </c>
      <c r="Y83" s="136">
        <v>5.3213689999999998</v>
      </c>
      <c r="Z83" s="138">
        <v>0.32426966666666668</v>
      </c>
      <c r="AA83" s="137">
        <v>3529.1599099999999</v>
      </c>
      <c r="AB83" s="138">
        <v>0</v>
      </c>
      <c r="AC83" s="137">
        <f>VLOOKUP(A83,GII!$P$2:$R$192,3,FALSE)</f>
        <v>0.26590170060709739</v>
      </c>
      <c r="AD83" s="137">
        <v>34.28</v>
      </c>
      <c r="AE83" s="136">
        <v>0</v>
      </c>
      <c r="AF83" s="136">
        <v>0</v>
      </c>
      <c r="AG83" s="136">
        <v>0</v>
      </c>
      <c r="AH83" s="136">
        <v>463.24</v>
      </c>
      <c r="AI83" s="136">
        <v>146</v>
      </c>
      <c r="AJ83" s="138">
        <v>4.9000000000000004</v>
      </c>
      <c r="AK83" s="137">
        <v>0.97</v>
      </c>
      <c r="AL83" s="138">
        <v>3.7</v>
      </c>
      <c r="AM83" s="137" t="s">
        <v>446</v>
      </c>
      <c r="AN83" s="137">
        <v>1.4648195505142212</v>
      </c>
      <c r="AO83" s="136">
        <v>72</v>
      </c>
      <c r="AP83" s="138" t="s">
        <v>446</v>
      </c>
      <c r="AQ83" s="137" t="s">
        <v>446</v>
      </c>
      <c r="AR83" s="137">
        <v>78</v>
      </c>
      <c r="AS83" s="137">
        <v>93</v>
      </c>
      <c r="AT83" s="137" t="s">
        <v>896</v>
      </c>
      <c r="AU83" s="138">
        <v>99</v>
      </c>
      <c r="AV83" s="138">
        <v>99.9</v>
      </c>
      <c r="AW83" s="136">
        <v>40838.008999999998</v>
      </c>
      <c r="AX83" s="136">
        <v>4595281</v>
      </c>
      <c r="AY83" s="136">
        <v>68890</v>
      </c>
      <c r="AZ83" s="136">
        <v>782435</v>
      </c>
    </row>
    <row r="84" spans="1:52" x14ac:dyDescent="0.2">
      <c r="A84" s="128" t="s">
        <v>151</v>
      </c>
      <c r="B84" s="129" t="s">
        <v>150</v>
      </c>
      <c r="C84" s="136">
        <v>13920.252631578947</v>
      </c>
      <c r="D84" s="136">
        <v>0</v>
      </c>
      <c r="E84" s="136">
        <v>2945</v>
      </c>
      <c r="F84" s="136">
        <v>984</v>
      </c>
      <c r="G84" s="136">
        <v>0</v>
      </c>
      <c r="H84" s="136">
        <v>0</v>
      </c>
      <c r="I84" s="136">
        <v>0</v>
      </c>
      <c r="J84" s="136">
        <v>0</v>
      </c>
      <c r="K84" s="137">
        <v>4.3478260869565216E-2</v>
      </c>
      <c r="L84" s="137">
        <v>0.1</v>
      </c>
      <c r="M84" s="137">
        <v>0.25361168740988599</v>
      </c>
      <c r="N84" s="137">
        <v>0.15609092769560834</v>
      </c>
      <c r="O84" s="136">
        <v>0</v>
      </c>
      <c r="P84" s="136">
        <v>3</v>
      </c>
      <c r="Q84" s="137">
        <f>VLOOKUP(A84,HDI!$K$2:$U$142,11,FALSE)</f>
        <v>0.79566541243536082</v>
      </c>
      <c r="R84" s="137">
        <f>VLOOKUP(A84,'Income Insecurity'!$A$3:$O$98,15,FALSE)</f>
        <v>0.33605023531892597</v>
      </c>
      <c r="S84" s="136">
        <v>14285714</v>
      </c>
      <c r="T84" s="136" t="s">
        <v>446</v>
      </c>
      <c r="U84" s="136" t="s">
        <v>446</v>
      </c>
      <c r="V84" s="137">
        <v>0</v>
      </c>
      <c r="W84" s="138">
        <v>31.1</v>
      </c>
      <c r="X84" s="136">
        <v>149.84332000000001</v>
      </c>
      <c r="Y84" s="136">
        <v>4.4290350000000007</v>
      </c>
      <c r="Z84" s="138">
        <v>0.56278533333333336</v>
      </c>
      <c r="AA84" s="137">
        <v>2238.8100599999998</v>
      </c>
      <c r="AB84" s="138">
        <v>0</v>
      </c>
      <c r="AC84" s="137">
        <f>VLOOKUP(A84,GII!$P$2:$R$192,3,FALSE)</f>
        <v>0.16481619716376794</v>
      </c>
      <c r="AD84" s="137">
        <v>39.200000000000003</v>
      </c>
      <c r="AE84" s="136">
        <v>0</v>
      </c>
      <c r="AF84" s="136">
        <v>0</v>
      </c>
      <c r="AG84" s="136">
        <v>0</v>
      </c>
      <c r="AH84" s="136">
        <v>562.28</v>
      </c>
      <c r="AI84" s="136">
        <v>155</v>
      </c>
      <c r="AJ84" s="138">
        <v>4.9000000000000004</v>
      </c>
      <c r="AK84" s="137">
        <v>1.28</v>
      </c>
      <c r="AL84" s="138">
        <v>6.1</v>
      </c>
      <c r="AM84" s="137" t="s">
        <v>446</v>
      </c>
      <c r="AN84" s="137">
        <v>1.2173752784729004</v>
      </c>
      <c r="AO84" s="136">
        <v>61</v>
      </c>
      <c r="AP84" s="138">
        <v>99.7</v>
      </c>
      <c r="AQ84" s="137">
        <v>91.392169999999993</v>
      </c>
      <c r="AR84" s="137">
        <v>70</v>
      </c>
      <c r="AS84" s="137">
        <v>93</v>
      </c>
      <c r="AT84" s="137" t="s">
        <v>896</v>
      </c>
      <c r="AU84" s="138">
        <v>100</v>
      </c>
      <c r="AV84" s="138">
        <v>100</v>
      </c>
      <c r="AW84" s="136">
        <v>31466.552</v>
      </c>
      <c r="AX84" s="136">
        <v>8059400</v>
      </c>
      <c r="AY84" s="136">
        <v>21640</v>
      </c>
      <c r="AZ84" s="136">
        <v>1179385</v>
      </c>
    </row>
    <row r="85" spans="1:52" x14ac:dyDescent="0.2">
      <c r="A85" s="128" t="s">
        <v>153</v>
      </c>
      <c r="B85" s="129" t="s">
        <v>152</v>
      </c>
      <c r="C85" s="136">
        <v>96153.052631578947</v>
      </c>
      <c r="D85" s="136">
        <v>0</v>
      </c>
      <c r="E85" s="136">
        <v>26220</v>
      </c>
      <c r="F85" s="136">
        <v>0</v>
      </c>
      <c r="G85" s="136">
        <v>0</v>
      </c>
      <c r="H85" s="136">
        <v>0</v>
      </c>
      <c r="I85" s="136">
        <v>0</v>
      </c>
      <c r="J85" s="136">
        <v>0</v>
      </c>
      <c r="K85" s="137">
        <v>0.13043478260869565</v>
      </c>
      <c r="L85" s="137">
        <v>3.3333333333333333E-2</v>
      </c>
      <c r="M85" s="137">
        <v>0.26224443911442114</v>
      </c>
      <c r="N85" s="137">
        <v>9.4799906222091265E-2</v>
      </c>
      <c r="O85" s="136">
        <v>0</v>
      </c>
      <c r="P85" s="136">
        <v>2</v>
      </c>
      <c r="Q85" s="137">
        <f>VLOOKUP(A85,HDI!$K$2:$U$142,11,FALSE)</f>
        <v>0.69247251574147739</v>
      </c>
      <c r="R85" s="137">
        <f>VLOOKUP(A85,'Income Insecurity'!$A$3:$O$98,15,FALSE)</f>
        <v>0.17791373268461072</v>
      </c>
      <c r="S85" s="136">
        <v>0</v>
      </c>
      <c r="T85" s="136" t="s">
        <v>446</v>
      </c>
      <c r="U85" s="136" t="s">
        <v>446</v>
      </c>
      <c r="V85" s="137">
        <v>0</v>
      </c>
      <c r="W85" s="138">
        <v>38</v>
      </c>
      <c r="X85" s="136">
        <v>76.196798000000001</v>
      </c>
      <c r="Y85" s="136">
        <v>3.3514662</v>
      </c>
      <c r="Z85" s="138">
        <v>1.2590466666666666</v>
      </c>
      <c r="AA85" s="137">
        <v>3040.0800800000002</v>
      </c>
      <c r="AB85" s="138">
        <v>0</v>
      </c>
      <c r="AC85" s="137">
        <f>VLOOKUP(A85,GII!$P$2:$R$192,3,FALSE)</f>
        <v>0.37524944887520362</v>
      </c>
      <c r="AD85" s="137">
        <v>36.03</v>
      </c>
      <c r="AE85" s="136">
        <v>26600</v>
      </c>
      <c r="AF85" s="136">
        <v>0</v>
      </c>
      <c r="AG85" s="136">
        <v>600</v>
      </c>
      <c r="AH85" s="136" t="s">
        <v>957</v>
      </c>
      <c r="AI85" s="136">
        <v>140</v>
      </c>
      <c r="AJ85" s="138">
        <v>4.9000000000000004</v>
      </c>
      <c r="AK85" s="137">
        <v>1.19</v>
      </c>
      <c r="AL85" s="138">
        <v>5.6</v>
      </c>
      <c r="AM85" s="137">
        <v>3.9833333333333298</v>
      </c>
      <c r="AN85" s="137">
        <v>0.45150807499885559</v>
      </c>
      <c r="AO85" s="136">
        <v>43</v>
      </c>
      <c r="AP85" s="138" t="s">
        <v>446</v>
      </c>
      <c r="AQ85" s="137">
        <v>95.066450000000003</v>
      </c>
      <c r="AR85" s="137">
        <v>44</v>
      </c>
      <c r="AS85" s="137">
        <v>93</v>
      </c>
      <c r="AT85" s="137" t="s">
        <v>896</v>
      </c>
      <c r="AU85" s="138" t="s">
        <v>446</v>
      </c>
      <c r="AV85" s="138">
        <v>100</v>
      </c>
      <c r="AW85" s="136">
        <v>30463.964</v>
      </c>
      <c r="AX85" s="136">
        <v>59831093</v>
      </c>
      <c r="AY85" s="136">
        <v>294140</v>
      </c>
      <c r="AZ85" s="136">
        <v>16576070</v>
      </c>
    </row>
    <row r="86" spans="1:52" x14ac:dyDescent="0.2">
      <c r="A86" s="128" t="s">
        <v>155</v>
      </c>
      <c r="B86" s="129" t="s">
        <v>154</v>
      </c>
      <c r="C86" s="136">
        <v>5746.4</v>
      </c>
      <c r="D86" s="136">
        <v>0</v>
      </c>
      <c r="E86" s="136">
        <v>0</v>
      </c>
      <c r="F86" s="136">
        <v>0</v>
      </c>
      <c r="G86" s="136">
        <v>262479</v>
      </c>
      <c r="H86" s="136">
        <v>108811</v>
      </c>
      <c r="I86" s="136">
        <v>3309</v>
      </c>
      <c r="J86" s="136">
        <v>0</v>
      </c>
      <c r="K86" s="137">
        <v>4.3478260869565216E-2</v>
      </c>
      <c r="L86" s="137">
        <v>0</v>
      </c>
      <c r="M86" s="137">
        <v>0.13757561255248443</v>
      </c>
      <c r="N86" s="137">
        <v>2.7154246437396251E-2</v>
      </c>
      <c r="O86" s="136">
        <v>0</v>
      </c>
      <c r="P86" s="136">
        <v>3</v>
      </c>
      <c r="Q86" s="137">
        <f>VLOOKUP(A86,HDI!$K$2:$U$142,11,FALSE)</f>
        <v>0.56326466552234356</v>
      </c>
      <c r="R86" s="137" t="s">
        <v>446</v>
      </c>
      <c r="S86" s="136">
        <v>1453117</v>
      </c>
      <c r="T86" s="136">
        <v>43.81</v>
      </c>
      <c r="U86" s="136">
        <v>21.05</v>
      </c>
      <c r="V86" s="137">
        <v>0.14658635477353421</v>
      </c>
      <c r="W86" s="138">
        <v>4.0999999999999996</v>
      </c>
      <c r="X86" s="136">
        <v>150.70855999999998</v>
      </c>
      <c r="Y86" s="136">
        <v>3.600206</v>
      </c>
      <c r="Z86" s="138">
        <v>7.4935066666666676</v>
      </c>
      <c r="AA86" s="137">
        <v>460.73000999999999</v>
      </c>
      <c r="AB86" s="138">
        <v>0</v>
      </c>
      <c r="AC86" s="137">
        <f>VLOOKUP(A86,GII!$P$2:$R$192,3,FALSE)</f>
        <v>0.32226628414973324</v>
      </c>
      <c r="AD86" s="137">
        <v>45.51</v>
      </c>
      <c r="AE86" s="136">
        <v>215850</v>
      </c>
      <c r="AF86" s="136">
        <v>0</v>
      </c>
      <c r="AG86" s="136">
        <v>0</v>
      </c>
      <c r="AH86" s="136">
        <v>0</v>
      </c>
      <c r="AI86" s="136">
        <v>116</v>
      </c>
      <c r="AJ86" s="138">
        <v>7.9</v>
      </c>
      <c r="AK86" s="137" t="s">
        <v>446</v>
      </c>
      <c r="AL86" s="138" t="s">
        <v>446</v>
      </c>
      <c r="AM86" s="137">
        <v>3.68333333333333</v>
      </c>
      <c r="AN86" s="137">
        <v>-1.6090983524918556E-2</v>
      </c>
      <c r="AO86" s="136">
        <v>38</v>
      </c>
      <c r="AP86" s="138">
        <v>92</v>
      </c>
      <c r="AQ86" s="137">
        <v>52.360379999999999</v>
      </c>
      <c r="AR86" s="137">
        <v>27</v>
      </c>
      <c r="AS86" s="137">
        <v>91</v>
      </c>
      <c r="AT86" s="137" t="s">
        <v>896</v>
      </c>
      <c r="AU86" s="138">
        <v>80.2</v>
      </c>
      <c r="AV86" s="138">
        <v>93.1</v>
      </c>
      <c r="AW86" s="136">
        <v>8927.5570000000007</v>
      </c>
      <c r="AX86" s="136">
        <v>2715000</v>
      </c>
      <c r="AY86" s="136">
        <v>10830</v>
      </c>
      <c r="AZ86" s="136">
        <v>312869</v>
      </c>
    </row>
    <row r="87" spans="1:52" x14ac:dyDescent="0.2">
      <c r="A87" s="128" t="s">
        <v>157</v>
      </c>
      <c r="B87" s="129" t="s">
        <v>156</v>
      </c>
      <c r="C87" s="136">
        <v>257416.84210526315</v>
      </c>
      <c r="D87" s="136">
        <v>142416</v>
      </c>
      <c r="E87" s="136">
        <v>101884</v>
      </c>
      <c r="F87" s="136">
        <v>4192960</v>
      </c>
      <c r="G87" s="136">
        <v>21404200</v>
      </c>
      <c r="H87" s="136">
        <v>1870860</v>
      </c>
      <c r="I87" s="136">
        <v>225</v>
      </c>
      <c r="J87" s="136">
        <v>0</v>
      </c>
      <c r="K87" s="137">
        <v>0</v>
      </c>
      <c r="L87" s="137">
        <v>0</v>
      </c>
      <c r="M87" s="137">
        <v>0.1151291561411331</v>
      </c>
      <c r="N87" s="137">
        <v>1.8254061273876115E-2</v>
      </c>
      <c r="O87" s="136">
        <v>0</v>
      </c>
      <c r="P87" s="136">
        <v>0</v>
      </c>
      <c r="Q87" s="137">
        <f>VLOOKUP(A87,HDI!$K$2:$U$142,11,FALSE)</f>
        <v>0.80319302151004279</v>
      </c>
      <c r="R87" s="137">
        <f>VLOOKUP(A87,'Income Insecurity'!$A$3:$O$98,15,FALSE)</f>
        <v>0.19063501923760229</v>
      </c>
      <c r="S87" s="136">
        <v>0</v>
      </c>
      <c r="T87" s="136" t="s">
        <v>446</v>
      </c>
      <c r="U87" s="136" t="s">
        <v>446</v>
      </c>
      <c r="V87" s="137">
        <v>0</v>
      </c>
      <c r="W87" s="138">
        <v>21.4</v>
      </c>
      <c r="X87" s="136">
        <v>371.12950000000001</v>
      </c>
      <c r="Y87" s="136">
        <v>13.899448000000001</v>
      </c>
      <c r="Z87" s="138">
        <v>0.28486233333333333</v>
      </c>
      <c r="AA87" s="137">
        <v>3577.6699199999998</v>
      </c>
      <c r="AB87" s="138">
        <v>0</v>
      </c>
      <c r="AC87" s="137">
        <f>VLOOKUP(A87,GII!$P$2:$R$192,3,FALSE)</f>
        <v>0.13134115347082642</v>
      </c>
      <c r="AD87" s="142">
        <v>32.11</v>
      </c>
      <c r="AE87" s="136">
        <v>103857</v>
      </c>
      <c r="AF87" s="136">
        <v>65159</v>
      </c>
      <c r="AG87" s="136">
        <v>2853</v>
      </c>
      <c r="AH87" s="136" t="s">
        <v>957</v>
      </c>
      <c r="AI87" s="136">
        <v>113</v>
      </c>
      <c r="AJ87" s="138">
        <v>4.9000000000000004</v>
      </c>
      <c r="AK87" s="137">
        <v>1.85</v>
      </c>
      <c r="AL87" s="138">
        <v>5.6</v>
      </c>
      <c r="AM87" s="137">
        <v>4.2333333333333298</v>
      </c>
      <c r="AN87" s="137">
        <v>1.5949901342391968</v>
      </c>
      <c r="AO87" s="136">
        <v>74</v>
      </c>
      <c r="AP87" s="138" t="s">
        <v>446</v>
      </c>
      <c r="AQ87" s="137" t="s">
        <v>446</v>
      </c>
      <c r="AR87" s="137">
        <v>60</v>
      </c>
      <c r="AS87" s="137">
        <v>81</v>
      </c>
      <c r="AT87" s="137" t="s">
        <v>896</v>
      </c>
      <c r="AU87" s="138">
        <v>100</v>
      </c>
      <c r="AV87" s="138">
        <v>100</v>
      </c>
      <c r="AW87" s="136">
        <v>34748.146000000001</v>
      </c>
      <c r="AX87" s="136">
        <v>127338621</v>
      </c>
      <c r="AY87" s="136">
        <v>364500</v>
      </c>
      <c r="AZ87" s="136">
        <v>41089083</v>
      </c>
    </row>
    <row r="88" spans="1:52" x14ac:dyDescent="0.2">
      <c r="A88" s="128" t="s">
        <v>159</v>
      </c>
      <c r="B88" s="129" t="s">
        <v>158</v>
      </c>
      <c r="C88" s="136">
        <v>13293.957894736843</v>
      </c>
      <c r="D88" s="136">
        <v>0</v>
      </c>
      <c r="E88" s="136">
        <v>848</v>
      </c>
      <c r="F88" s="136">
        <v>0</v>
      </c>
      <c r="G88" s="136">
        <v>0</v>
      </c>
      <c r="H88" s="136">
        <v>0</v>
      </c>
      <c r="I88" s="136">
        <v>0</v>
      </c>
      <c r="J88" s="136">
        <v>14347.826086956522</v>
      </c>
      <c r="K88" s="137">
        <v>8.6956521739130432E-2</v>
      </c>
      <c r="L88" s="137">
        <v>0.1</v>
      </c>
      <c r="M88" s="137">
        <v>0.20900450202644033</v>
      </c>
      <c r="N88" s="137">
        <v>2.8606844850110374E-2</v>
      </c>
      <c r="O88" s="136">
        <v>0</v>
      </c>
      <c r="P88" s="136">
        <v>3</v>
      </c>
      <c r="Q88" s="137">
        <f>VLOOKUP(A88,HDI!$K$2:$U$142,11,FALSE)</f>
        <v>0.47607853582902099</v>
      </c>
      <c r="R88" s="137">
        <f>VLOOKUP(A88,'Income Insecurity'!$A$3:$O$98,15,FALSE)</f>
        <v>0.43703441193897663</v>
      </c>
      <c r="S88" s="136">
        <v>2000285364</v>
      </c>
      <c r="T88" s="136">
        <v>977.81</v>
      </c>
      <c r="U88" s="136">
        <v>1416.97</v>
      </c>
      <c r="V88" s="137">
        <v>4.6267327660645137</v>
      </c>
      <c r="W88" s="138">
        <v>25.6</v>
      </c>
      <c r="X88" s="136">
        <v>187.77686</v>
      </c>
      <c r="Y88" s="136">
        <v>8.8449279999999995</v>
      </c>
      <c r="Z88" s="138">
        <v>5.9926840000000002E-2</v>
      </c>
      <c r="AA88" s="137">
        <v>483.39001000000002</v>
      </c>
      <c r="AB88" s="138">
        <v>0</v>
      </c>
      <c r="AC88" s="137">
        <f>VLOOKUP(A88,GII!$P$2:$R$192,3,FALSE)</f>
        <v>0.79039978667274546</v>
      </c>
      <c r="AD88" s="137">
        <v>35.43</v>
      </c>
      <c r="AE88" s="136">
        <v>0</v>
      </c>
      <c r="AF88" s="136">
        <v>0</v>
      </c>
      <c r="AG88" s="136">
        <v>0</v>
      </c>
      <c r="AH88" s="136">
        <v>25852.48</v>
      </c>
      <c r="AI88" s="136">
        <v>138</v>
      </c>
      <c r="AJ88" s="138">
        <v>4.9000000000000004</v>
      </c>
      <c r="AK88" s="137">
        <v>1.29</v>
      </c>
      <c r="AL88" s="138">
        <v>4.7</v>
      </c>
      <c r="AM88" s="137">
        <v>2.5499999999999998</v>
      </c>
      <c r="AN88" s="137">
        <v>-0.11210222542285919</v>
      </c>
      <c r="AO88" s="136">
        <v>45</v>
      </c>
      <c r="AP88" s="138">
        <v>99.4</v>
      </c>
      <c r="AQ88" s="137">
        <v>55.012369999999997</v>
      </c>
      <c r="AR88" s="137">
        <v>37</v>
      </c>
      <c r="AS88" s="137">
        <v>99</v>
      </c>
      <c r="AT88" s="137" t="s">
        <v>896</v>
      </c>
      <c r="AU88" s="138">
        <v>98.1</v>
      </c>
      <c r="AV88" s="138">
        <v>96.1</v>
      </c>
      <c r="AW88" s="136">
        <v>5907.0110000000004</v>
      </c>
      <c r="AX88" s="136">
        <v>6459000</v>
      </c>
      <c r="AY88" s="136">
        <v>88780</v>
      </c>
      <c r="AZ88" s="136">
        <v>388446.99999999994</v>
      </c>
    </row>
    <row r="89" spans="1:52" x14ac:dyDescent="0.2">
      <c r="A89" s="128" t="s">
        <v>161</v>
      </c>
      <c r="B89" s="129" t="s">
        <v>160</v>
      </c>
      <c r="C89" s="136">
        <v>11912.252631578947</v>
      </c>
      <c r="D89" s="136">
        <v>6174.3157894736842</v>
      </c>
      <c r="E89" s="136">
        <v>18496</v>
      </c>
      <c r="F89" s="136">
        <v>0</v>
      </c>
      <c r="G89" s="136">
        <v>0</v>
      </c>
      <c r="H89" s="136">
        <v>0</v>
      </c>
      <c r="I89" s="136">
        <v>0</v>
      </c>
      <c r="J89" s="136">
        <v>0</v>
      </c>
      <c r="K89" s="137">
        <v>0</v>
      </c>
      <c r="L89" s="137">
        <v>0.16666666666666666</v>
      </c>
      <c r="M89" s="137">
        <v>0.1331444632012993</v>
      </c>
      <c r="N89" s="137">
        <v>7.6957540182157474E-2</v>
      </c>
      <c r="O89" s="136">
        <v>2</v>
      </c>
      <c r="P89" s="136">
        <v>1</v>
      </c>
      <c r="Q89" s="137">
        <f>VLOOKUP(A89,HDI!$K$2:$U$142,11,FALSE)</f>
        <v>0.56313502786532499</v>
      </c>
      <c r="R89" s="137" t="s">
        <v>446</v>
      </c>
      <c r="S89" s="136">
        <v>2094558</v>
      </c>
      <c r="T89" s="136">
        <v>213.27</v>
      </c>
      <c r="U89" s="136">
        <v>129.63999999999999</v>
      </c>
      <c r="V89" s="137">
        <v>7.3920561114155195E-2</v>
      </c>
      <c r="W89" s="138">
        <v>38.4</v>
      </c>
      <c r="X89" s="136">
        <v>71.353179999999995</v>
      </c>
      <c r="Y89" s="136">
        <v>15.734202</v>
      </c>
      <c r="Z89" s="138">
        <v>3.3453966666666672</v>
      </c>
      <c r="AA89" s="137">
        <v>607.55999999999995</v>
      </c>
      <c r="AB89" s="138">
        <v>0</v>
      </c>
      <c r="AC89" s="137">
        <f>VLOOKUP(A89,GII!$P$2:$R$192,3,FALSE)</f>
        <v>7.5197787943828698E-2</v>
      </c>
      <c r="AD89" s="137">
        <v>29.04</v>
      </c>
      <c r="AE89" s="136">
        <v>14400</v>
      </c>
      <c r="AF89" s="136">
        <v>5000</v>
      </c>
      <c r="AG89" s="136">
        <v>2709</v>
      </c>
      <c r="AH89" s="136">
        <v>451.12</v>
      </c>
      <c r="AI89" s="136">
        <v>138</v>
      </c>
      <c r="AJ89" s="138">
        <v>4.9000000000000004</v>
      </c>
      <c r="AK89" s="137" t="s">
        <v>446</v>
      </c>
      <c r="AL89" s="138" t="s">
        <v>446</v>
      </c>
      <c r="AM89" s="137">
        <v>3.4666666666666699</v>
      </c>
      <c r="AN89" s="137">
        <v>-0.5370221734046936</v>
      </c>
      <c r="AO89" s="136">
        <v>26</v>
      </c>
      <c r="AP89" s="138" t="s">
        <v>446</v>
      </c>
      <c r="AQ89" s="137">
        <v>98.69699</v>
      </c>
      <c r="AR89" s="137">
        <v>39</v>
      </c>
      <c r="AS89" s="137">
        <v>78</v>
      </c>
      <c r="AT89" s="137" t="s">
        <v>896</v>
      </c>
      <c r="AU89" s="138">
        <v>97.5</v>
      </c>
      <c r="AV89" s="138">
        <v>93.1</v>
      </c>
      <c r="AW89" s="136">
        <v>13001.188</v>
      </c>
      <c r="AX89" s="136">
        <v>17037508</v>
      </c>
      <c r="AY89" s="136">
        <v>2699700</v>
      </c>
      <c r="AZ89" s="136">
        <v>1680107</v>
      </c>
    </row>
    <row r="90" spans="1:52" x14ac:dyDescent="0.2">
      <c r="A90" s="128" t="s">
        <v>163</v>
      </c>
      <c r="B90" s="129" t="s">
        <v>162</v>
      </c>
      <c r="C90" s="136">
        <v>28393.684210526317</v>
      </c>
      <c r="D90" s="136">
        <v>0</v>
      </c>
      <c r="E90" s="136">
        <v>25808</v>
      </c>
      <c r="F90" s="136">
        <v>3914</v>
      </c>
      <c r="G90" s="136">
        <v>0</v>
      </c>
      <c r="H90" s="136">
        <v>0</v>
      </c>
      <c r="I90" s="136">
        <v>0</v>
      </c>
      <c r="J90" s="136">
        <v>2006521.7391304348</v>
      </c>
      <c r="K90" s="137">
        <v>0.39130434782608697</v>
      </c>
      <c r="L90" s="137">
        <v>3.3333333333333333E-2</v>
      </c>
      <c r="M90" s="137">
        <v>0.90477494265010039</v>
      </c>
      <c r="N90" s="137">
        <v>0.61350773899852462</v>
      </c>
      <c r="O90" s="136">
        <v>3</v>
      </c>
      <c r="P90" s="136">
        <v>4</v>
      </c>
      <c r="Q90" s="137">
        <f>VLOOKUP(A90,HDI!$K$2:$U$142,11,FALSE)</f>
        <v>0.2867502852085555</v>
      </c>
      <c r="R90" s="137" t="s">
        <v>446</v>
      </c>
      <c r="S90" s="136">
        <v>1239213927</v>
      </c>
      <c r="T90" s="136">
        <v>2484.2800000000002</v>
      </c>
      <c r="U90" s="136">
        <v>2654.08</v>
      </c>
      <c r="V90" s="137">
        <v>6.6196708944797162</v>
      </c>
      <c r="W90" s="138">
        <v>1.8</v>
      </c>
      <c r="X90" s="136">
        <v>1362.5</v>
      </c>
      <c r="Y90" s="136">
        <v>179.84820000000002</v>
      </c>
      <c r="Z90" s="138">
        <v>55.04666666666666</v>
      </c>
      <c r="AA90" s="137">
        <v>83.51</v>
      </c>
      <c r="AB90" s="138">
        <v>214.68519999999998</v>
      </c>
      <c r="AC90" s="137">
        <f>VLOOKUP(A90,GII!$P$2:$R$192,3,FALSE)</f>
        <v>0.73527149146860937</v>
      </c>
      <c r="AD90" s="137">
        <v>47.68</v>
      </c>
      <c r="AE90" s="136">
        <v>4030670</v>
      </c>
      <c r="AF90" s="136">
        <v>110799</v>
      </c>
      <c r="AG90" s="136">
        <v>0</v>
      </c>
      <c r="AH90" s="136">
        <v>18216.689999999999</v>
      </c>
      <c r="AI90" s="136">
        <v>100</v>
      </c>
      <c r="AJ90" s="138">
        <v>24.3</v>
      </c>
      <c r="AK90" s="137">
        <v>2.92</v>
      </c>
      <c r="AL90" s="138">
        <v>6</v>
      </c>
      <c r="AM90" s="137">
        <v>3.1166666666666698</v>
      </c>
      <c r="AN90" s="137">
        <v>-0.48642918467521667</v>
      </c>
      <c r="AO90" s="136">
        <v>27</v>
      </c>
      <c r="AP90" s="138">
        <v>18.100000000000001</v>
      </c>
      <c r="AQ90" s="137">
        <v>43.810020000000002</v>
      </c>
      <c r="AR90" s="137">
        <v>6</v>
      </c>
      <c r="AS90" s="137">
        <v>51</v>
      </c>
      <c r="AT90" s="137" t="s">
        <v>896</v>
      </c>
      <c r="AU90" s="138">
        <v>29.6</v>
      </c>
      <c r="AV90" s="138">
        <v>61.7</v>
      </c>
      <c r="AW90" s="136">
        <v>1740.578</v>
      </c>
      <c r="AX90" s="136">
        <v>44353691</v>
      </c>
      <c r="AY90" s="136">
        <v>569140</v>
      </c>
      <c r="AZ90" s="136">
        <v>1917536</v>
      </c>
    </row>
    <row r="91" spans="1:52" x14ac:dyDescent="0.2">
      <c r="A91" s="128" t="s">
        <v>165</v>
      </c>
      <c r="B91" s="129" t="s">
        <v>164</v>
      </c>
      <c r="C91" s="136">
        <v>40.353684210526318</v>
      </c>
      <c r="D91" s="136">
        <v>0</v>
      </c>
      <c r="E91" s="136">
        <v>0</v>
      </c>
      <c r="F91" s="136">
        <v>0</v>
      </c>
      <c r="G91" s="136">
        <v>0</v>
      </c>
      <c r="H91" s="136">
        <v>0</v>
      </c>
      <c r="I91" s="136">
        <v>0</v>
      </c>
      <c r="J91" s="136">
        <v>3652.1739130434785</v>
      </c>
      <c r="K91" s="137">
        <v>4.3478260869565216E-2</v>
      </c>
      <c r="L91" s="137">
        <v>0</v>
      </c>
      <c r="M91" s="137">
        <v>1.0415466733632364E-3</v>
      </c>
      <c r="N91" s="137">
        <v>6.7963437758502903E-4</v>
      </c>
      <c r="O91" s="136">
        <v>0</v>
      </c>
      <c r="P91" s="136">
        <v>0</v>
      </c>
      <c r="Q91" s="137" t="s">
        <v>446</v>
      </c>
      <c r="R91" s="137" t="s">
        <v>446</v>
      </c>
      <c r="S91" s="136">
        <v>0</v>
      </c>
      <c r="T91" s="136">
        <v>63.61</v>
      </c>
      <c r="U91" s="136">
        <v>64.66</v>
      </c>
      <c r="V91" s="137">
        <v>25.02951022044088</v>
      </c>
      <c r="W91" s="138">
        <v>3.8</v>
      </c>
      <c r="X91" s="136">
        <v>1122.7900000000002</v>
      </c>
      <c r="Y91" s="136">
        <v>213.98274000000001</v>
      </c>
      <c r="Z91" s="138">
        <v>0.77699166666666664</v>
      </c>
      <c r="AA91" s="137">
        <v>263.73000999999999</v>
      </c>
      <c r="AB91" s="138">
        <v>0</v>
      </c>
      <c r="AC91" s="137" t="str">
        <f>VLOOKUP(A91,GII!$P$2:$R$192,3,FALSE)</f>
        <v>No data</v>
      </c>
      <c r="AD91" s="137" t="s">
        <v>446</v>
      </c>
      <c r="AE91" s="136">
        <v>0</v>
      </c>
      <c r="AF91" s="136">
        <v>0</v>
      </c>
      <c r="AG91" s="136">
        <v>220</v>
      </c>
      <c r="AH91" s="136" t="s">
        <v>957</v>
      </c>
      <c r="AI91" s="136">
        <v>136</v>
      </c>
      <c r="AJ91" s="138">
        <v>4.9000000000000004</v>
      </c>
      <c r="AK91" s="137" t="s">
        <v>446</v>
      </c>
      <c r="AL91" s="138" t="s">
        <v>446</v>
      </c>
      <c r="AM91" s="137" t="s">
        <v>446</v>
      </c>
      <c r="AN91" s="137">
        <v>-0.84968149662017822</v>
      </c>
      <c r="AO91" s="136" t="s">
        <v>446</v>
      </c>
      <c r="AP91" s="138" t="s">
        <v>446</v>
      </c>
      <c r="AQ91" s="137" t="s">
        <v>446</v>
      </c>
      <c r="AR91" s="137" t="s">
        <v>446</v>
      </c>
      <c r="AS91" s="137" t="s">
        <v>446</v>
      </c>
      <c r="AT91" s="137" t="s">
        <v>896</v>
      </c>
      <c r="AU91" s="138">
        <v>39.700000000000003</v>
      </c>
      <c r="AV91" s="138">
        <v>66.8</v>
      </c>
      <c r="AW91" s="136">
        <v>5721.4709999999995</v>
      </c>
      <c r="AX91" s="136">
        <v>102351</v>
      </c>
      <c r="AY91" s="136">
        <v>810</v>
      </c>
      <c r="AZ91" s="136">
        <v>6696</v>
      </c>
    </row>
    <row r="92" spans="1:52" x14ac:dyDescent="0.2">
      <c r="A92" s="128" t="s">
        <v>878</v>
      </c>
      <c r="B92" s="129" t="s">
        <v>166</v>
      </c>
      <c r="C92" s="136">
        <v>0</v>
      </c>
      <c r="D92" s="136">
        <v>0</v>
      </c>
      <c r="E92" s="136">
        <v>87447</v>
      </c>
      <c r="F92" s="136">
        <v>0</v>
      </c>
      <c r="G92" s="136">
        <v>144097</v>
      </c>
      <c r="H92" s="136">
        <v>0</v>
      </c>
      <c r="I92" s="136">
        <v>0</v>
      </c>
      <c r="J92" s="136">
        <v>130434.78260869565</v>
      </c>
      <c r="K92" s="137">
        <v>4.3478260869565216E-2</v>
      </c>
      <c r="L92" s="137">
        <v>0</v>
      </c>
      <c r="M92" s="137">
        <v>0.19747747590810208</v>
      </c>
      <c r="N92" s="137">
        <v>1.7437325099998485E-2</v>
      </c>
      <c r="O92" s="136">
        <v>0</v>
      </c>
      <c r="P92" s="136">
        <v>0</v>
      </c>
      <c r="Q92" s="137" t="s">
        <v>446</v>
      </c>
      <c r="R92" s="137" t="s">
        <v>446</v>
      </c>
      <c r="S92" s="136">
        <v>202631870</v>
      </c>
      <c r="T92" s="136">
        <v>118.48</v>
      </c>
      <c r="U92" s="136">
        <v>98.14</v>
      </c>
      <c r="V92" s="137">
        <v>0</v>
      </c>
      <c r="W92" s="138" t="s">
        <v>446</v>
      </c>
      <c r="X92" s="136">
        <v>419.91476</v>
      </c>
      <c r="Y92" s="136">
        <v>102.75592000000002</v>
      </c>
      <c r="Z92" s="138">
        <v>0.11569766666666666</v>
      </c>
      <c r="AA92" s="137" t="s">
        <v>446</v>
      </c>
      <c r="AB92" s="138">
        <v>0.41697719999999999</v>
      </c>
      <c r="AC92" s="137" t="str">
        <f>VLOOKUP(A92,GII!$P$2:$R$192,3,FALSE)</f>
        <v>No data</v>
      </c>
      <c r="AD92" s="137" t="s">
        <v>446</v>
      </c>
      <c r="AE92" s="136">
        <v>3137550</v>
      </c>
      <c r="AF92" s="136">
        <v>848690</v>
      </c>
      <c r="AG92" s="136">
        <v>0</v>
      </c>
      <c r="AH92" s="136" t="s">
        <v>957</v>
      </c>
      <c r="AI92" s="136">
        <v>92</v>
      </c>
      <c r="AJ92" s="138">
        <v>37.5</v>
      </c>
      <c r="AK92" s="137" t="s">
        <v>446</v>
      </c>
      <c r="AL92" s="138" t="s">
        <v>446</v>
      </c>
      <c r="AM92" s="137" t="s">
        <v>446</v>
      </c>
      <c r="AN92" s="137">
        <v>-1.9275548458099365</v>
      </c>
      <c r="AO92" s="136">
        <v>8</v>
      </c>
      <c r="AP92" s="138">
        <v>26</v>
      </c>
      <c r="AQ92" s="137">
        <v>99.987650000000002</v>
      </c>
      <c r="AR92" s="137" t="s">
        <v>446</v>
      </c>
      <c r="AS92" s="137" t="s">
        <v>446</v>
      </c>
      <c r="AT92" s="137" t="s">
        <v>896</v>
      </c>
      <c r="AU92" s="138">
        <v>81.8</v>
      </c>
      <c r="AV92" s="138">
        <v>98.1</v>
      </c>
      <c r="AW92" s="136">
        <v>1800</v>
      </c>
      <c r="AX92" s="136">
        <v>24895480</v>
      </c>
      <c r="AY92" s="136">
        <v>120410</v>
      </c>
      <c r="AZ92" s="136">
        <v>3117952</v>
      </c>
    </row>
    <row r="93" spans="1:52" x14ac:dyDescent="0.2">
      <c r="A93" s="128" t="s">
        <v>883</v>
      </c>
      <c r="B93" s="129" t="s">
        <v>297</v>
      </c>
      <c r="C93" s="136">
        <v>1918.1726315789474</v>
      </c>
      <c r="D93" s="136">
        <v>0</v>
      </c>
      <c r="E93" s="136">
        <v>147768</v>
      </c>
      <c r="F93" s="136">
        <v>0</v>
      </c>
      <c r="G93" s="136">
        <v>1971590</v>
      </c>
      <c r="H93" s="136">
        <v>23536</v>
      </c>
      <c r="I93" s="136">
        <v>0</v>
      </c>
      <c r="J93" s="136">
        <v>0</v>
      </c>
      <c r="K93" s="137">
        <v>4.3478260869565216E-2</v>
      </c>
      <c r="L93" s="137">
        <v>0</v>
      </c>
      <c r="M93" s="137">
        <v>5.4367104469855605E-2</v>
      </c>
      <c r="N93" s="137">
        <v>3.7873156124073283E-3</v>
      </c>
      <c r="O93" s="136">
        <v>0</v>
      </c>
      <c r="P93" s="136">
        <v>0</v>
      </c>
      <c r="Q93" s="137">
        <f>VLOOKUP(A93,HDI!$K$2:$U$142,11,FALSE)</f>
        <v>0.68823779850798428</v>
      </c>
      <c r="R93" s="137">
        <v>0.7717929137546925</v>
      </c>
      <c r="S93" s="136">
        <v>0</v>
      </c>
      <c r="T93" s="136" t="s">
        <v>446</v>
      </c>
      <c r="U93" s="136" t="s">
        <v>446</v>
      </c>
      <c r="V93" s="137">
        <v>0</v>
      </c>
      <c r="W93" s="138">
        <v>20.2</v>
      </c>
      <c r="X93" s="136">
        <v>180.50542000000002</v>
      </c>
      <c r="Y93" s="136">
        <v>49.185158000000001</v>
      </c>
      <c r="Z93" s="138">
        <v>0.41475533333333331</v>
      </c>
      <c r="AA93" s="137">
        <v>2321.37988</v>
      </c>
      <c r="AB93" s="138">
        <v>1.1359676000000001E-2</v>
      </c>
      <c r="AC93" s="137">
        <f>VLOOKUP(A93,GII!$P$2:$R$192,3,FALSE)</f>
        <v>0.29773876914049779</v>
      </c>
      <c r="AD93" s="137" t="s">
        <v>446</v>
      </c>
      <c r="AE93" s="136">
        <v>3120</v>
      </c>
      <c r="AF93" s="136">
        <v>0</v>
      </c>
      <c r="AG93" s="136">
        <v>101</v>
      </c>
      <c r="AH93" s="136">
        <v>62.76</v>
      </c>
      <c r="AI93" s="136">
        <v>137</v>
      </c>
      <c r="AJ93" s="138">
        <v>4.9000000000000004</v>
      </c>
      <c r="AK93" s="137">
        <v>2</v>
      </c>
      <c r="AL93" s="138">
        <v>12.6</v>
      </c>
      <c r="AM93" s="137">
        <v>4.4000000000000004</v>
      </c>
      <c r="AN93" s="137">
        <v>1.1218830347061157</v>
      </c>
      <c r="AO93" s="136">
        <v>55</v>
      </c>
      <c r="AP93" s="138" t="s">
        <v>446</v>
      </c>
      <c r="AQ93" s="137" t="s">
        <v>446</v>
      </c>
      <c r="AR93" s="137">
        <v>57.999999999999993</v>
      </c>
      <c r="AS93" s="137">
        <v>83</v>
      </c>
      <c r="AT93" s="137" t="s">
        <v>896</v>
      </c>
      <c r="AU93" s="138">
        <v>100</v>
      </c>
      <c r="AV93" s="138">
        <v>97.8</v>
      </c>
      <c r="AW93" s="136">
        <v>31220.484</v>
      </c>
      <c r="AX93" s="136">
        <v>50219669</v>
      </c>
      <c r="AY93" s="136">
        <v>97100</v>
      </c>
      <c r="AZ93" s="136">
        <v>8418622</v>
      </c>
    </row>
    <row r="94" spans="1:52" x14ac:dyDescent="0.2">
      <c r="A94" s="128" t="s">
        <v>168</v>
      </c>
      <c r="B94" s="129" t="s">
        <v>167</v>
      </c>
      <c r="C94" s="136">
        <v>4693.1578947368425</v>
      </c>
      <c r="D94" s="136">
        <v>0</v>
      </c>
      <c r="E94" s="136">
        <v>96</v>
      </c>
      <c r="F94" s="136">
        <v>0</v>
      </c>
      <c r="G94" s="136">
        <v>0</v>
      </c>
      <c r="H94" s="136">
        <v>0</v>
      </c>
      <c r="I94" s="136">
        <v>0</v>
      </c>
      <c r="J94" s="136">
        <v>0</v>
      </c>
      <c r="K94" s="137">
        <v>0</v>
      </c>
      <c r="L94" s="137">
        <v>0.2</v>
      </c>
      <c r="M94" s="137">
        <v>0.21209998893077556</v>
      </c>
      <c r="N94" s="137">
        <v>7.4395024466095944E-2</v>
      </c>
      <c r="O94" s="136">
        <v>3</v>
      </c>
      <c r="P94" s="136">
        <v>3</v>
      </c>
      <c r="Q94" s="137">
        <f>VLOOKUP(A94,HDI!$K$2:$U$142,11,FALSE)</f>
        <v>0.56597377826418571</v>
      </c>
      <c r="R94" s="137" t="s">
        <v>446</v>
      </c>
      <c r="S94" s="136">
        <v>0</v>
      </c>
      <c r="T94" s="136" t="s">
        <v>446</v>
      </c>
      <c r="U94" s="136" t="s">
        <v>446</v>
      </c>
      <c r="V94" s="137">
        <v>0</v>
      </c>
      <c r="W94" s="138">
        <v>17.899999999999999</v>
      </c>
      <c r="X94" s="136">
        <v>286.74914000000001</v>
      </c>
      <c r="Y94" s="136">
        <v>22.911894</v>
      </c>
      <c r="Z94" s="138">
        <v>0.23127669999999997</v>
      </c>
      <c r="AA94" s="137">
        <v>1376.66003</v>
      </c>
      <c r="AB94" s="138">
        <v>0</v>
      </c>
      <c r="AC94" s="137">
        <f>VLOOKUP(A94,GII!$P$2:$R$192,3,FALSE)</f>
        <v>0.53197750850757475</v>
      </c>
      <c r="AD94" s="137" t="s">
        <v>446</v>
      </c>
      <c r="AE94" s="136">
        <v>0</v>
      </c>
      <c r="AF94" s="136">
        <v>0</v>
      </c>
      <c r="AG94" s="136">
        <v>0</v>
      </c>
      <c r="AH94" s="136">
        <v>3786.6</v>
      </c>
      <c r="AI94" s="136">
        <v>137</v>
      </c>
      <c r="AJ94" s="138">
        <v>4.9000000000000004</v>
      </c>
      <c r="AK94" s="137">
        <v>0.94</v>
      </c>
      <c r="AL94" s="138">
        <v>5.4</v>
      </c>
      <c r="AM94" s="137" t="s">
        <v>446</v>
      </c>
      <c r="AN94" s="137">
        <v>-7.3176421225070953E-2</v>
      </c>
      <c r="AO94" s="136">
        <v>43</v>
      </c>
      <c r="AP94" s="138">
        <v>100</v>
      </c>
      <c r="AQ94" s="137">
        <v>64.582260000000005</v>
      </c>
      <c r="AR94" s="137">
        <v>69</v>
      </c>
      <c r="AS94" s="137">
        <v>96</v>
      </c>
      <c r="AT94" s="137" t="s">
        <v>896</v>
      </c>
      <c r="AU94" s="138">
        <v>100</v>
      </c>
      <c r="AV94" s="138">
        <v>99</v>
      </c>
      <c r="AW94" s="136">
        <v>41700.671999999999</v>
      </c>
      <c r="AX94" s="136">
        <v>3368572</v>
      </c>
      <c r="AY94" s="136">
        <v>17820</v>
      </c>
      <c r="AZ94" s="136">
        <v>129079.99999999999</v>
      </c>
    </row>
    <row r="95" spans="1:52" x14ac:dyDescent="0.2">
      <c r="A95" s="128" t="s">
        <v>170</v>
      </c>
      <c r="B95" s="129" t="s">
        <v>169</v>
      </c>
      <c r="C95" s="136">
        <v>11415.263157894737</v>
      </c>
      <c r="D95" s="136">
        <v>11130.336842105264</v>
      </c>
      <c r="E95" s="136">
        <v>9189</v>
      </c>
      <c r="F95" s="136">
        <v>0</v>
      </c>
      <c r="G95" s="136">
        <v>0</v>
      </c>
      <c r="H95" s="136">
        <v>0</v>
      </c>
      <c r="I95" s="136">
        <v>0</v>
      </c>
      <c r="J95" s="136">
        <v>86956.521739130432</v>
      </c>
      <c r="K95" s="137">
        <v>4.3478260869565216E-2</v>
      </c>
      <c r="L95" s="137">
        <v>0.16666666666666666</v>
      </c>
      <c r="M95" s="137">
        <v>0.30162745873043523</v>
      </c>
      <c r="N95" s="137">
        <v>5.8078378916548032E-2</v>
      </c>
      <c r="O95" s="136">
        <v>2</v>
      </c>
      <c r="P95" s="136">
        <v>3</v>
      </c>
      <c r="Q95" s="137">
        <f>VLOOKUP(A95,HDI!$K$2:$U$142,11,FALSE)</f>
        <v>0.49574116852746847</v>
      </c>
      <c r="R95" s="137">
        <f>VLOOKUP(A95,'Income Insecurity'!$A$3:$O$98,15,FALSE)</f>
        <v>7.8891635174724112E-2</v>
      </c>
      <c r="S95" s="136">
        <v>18559743</v>
      </c>
      <c r="T95" s="136">
        <v>522.88</v>
      </c>
      <c r="U95" s="136">
        <v>472.91</v>
      </c>
      <c r="V95" s="137">
        <v>7.3197703180619262</v>
      </c>
      <c r="W95" s="138">
        <v>24.7</v>
      </c>
      <c r="X95" s="136">
        <v>74.109459999999999</v>
      </c>
      <c r="Y95" s="136">
        <v>23.160940000000004</v>
      </c>
      <c r="Z95" s="138">
        <v>21.065920000000002</v>
      </c>
      <c r="AA95" s="137">
        <v>175.13</v>
      </c>
      <c r="AB95" s="138">
        <v>1.8691550000000001E-2</v>
      </c>
      <c r="AC95" s="137">
        <f>VLOOKUP(A95,GII!$P$2:$R$192,3,FALSE)</f>
        <v>0.16715227346421424</v>
      </c>
      <c r="AD95" s="137">
        <v>33.4</v>
      </c>
      <c r="AE95" s="136">
        <v>11050</v>
      </c>
      <c r="AF95" s="136">
        <v>0</v>
      </c>
      <c r="AG95" s="136">
        <v>0</v>
      </c>
      <c r="AH95" s="136">
        <v>1717.66</v>
      </c>
      <c r="AI95" s="136">
        <v>123</v>
      </c>
      <c r="AJ95" s="138">
        <v>6</v>
      </c>
      <c r="AK95" s="137" t="s">
        <v>446</v>
      </c>
      <c r="AL95" s="138" t="s">
        <v>446</v>
      </c>
      <c r="AM95" s="137">
        <v>2.9830000000000001</v>
      </c>
      <c r="AN95" s="137">
        <v>-0.69312542676925659</v>
      </c>
      <c r="AO95" s="136">
        <v>24</v>
      </c>
      <c r="AP95" s="138" t="s">
        <v>446</v>
      </c>
      <c r="AQ95" s="137">
        <v>92.471180000000004</v>
      </c>
      <c r="AR95" s="137">
        <v>13</v>
      </c>
      <c r="AS95" s="137">
        <v>91</v>
      </c>
      <c r="AT95" s="137" t="s">
        <v>896</v>
      </c>
      <c r="AU95" s="138">
        <v>91.8</v>
      </c>
      <c r="AV95" s="138">
        <v>87.6</v>
      </c>
      <c r="AW95" s="136">
        <v>2372.3670000000002</v>
      </c>
      <c r="AX95" s="136">
        <v>5719500</v>
      </c>
      <c r="AY95" s="136">
        <v>191800</v>
      </c>
      <c r="AZ95" s="136">
        <v>358233.00000000006</v>
      </c>
    </row>
    <row r="96" spans="1:52" x14ac:dyDescent="0.2">
      <c r="A96" s="128" t="s">
        <v>882</v>
      </c>
      <c r="B96" s="129" t="s">
        <v>171</v>
      </c>
      <c r="C96" s="136">
        <v>6765.2631578947367</v>
      </c>
      <c r="D96" s="136">
        <v>0.30315789473684213</v>
      </c>
      <c r="E96" s="136">
        <v>63875</v>
      </c>
      <c r="F96" s="136">
        <v>0</v>
      </c>
      <c r="G96" s="136">
        <v>1423</v>
      </c>
      <c r="H96" s="136">
        <v>0</v>
      </c>
      <c r="I96" s="136">
        <v>0</v>
      </c>
      <c r="J96" s="136">
        <v>869.56521739130437</v>
      </c>
      <c r="K96" s="137">
        <v>8.6956521739130432E-2</v>
      </c>
      <c r="L96" s="137">
        <v>0</v>
      </c>
      <c r="M96" s="137">
        <v>8.0931965800952008E-2</v>
      </c>
      <c r="N96" s="137">
        <v>4.9482321677364306E-2</v>
      </c>
      <c r="O96" s="136">
        <v>2</v>
      </c>
      <c r="P96" s="136">
        <v>2</v>
      </c>
      <c r="Q96" s="137">
        <f>VLOOKUP(A96,HDI!$K$2:$U$142,11,FALSE)</f>
        <v>0.31634553018814809</v>
      </c>
      <c r="R96" s="137">
        <v>0.86961225216181004</v>
      </c>
      <c r="S96" s="136">
        <v>21569158</v>
      </c>
      <c r="T96" s="136">
        <v>396.67</v>
      </c>
      <c r="U96" s="136">
        <v>408.92</v>
      </c>
      <c r="V96" s="137">
        <v>4.6648363320976944</v>
      </c>
      <c r="W96" s="138">
        <v>1.9</v>
      </c>
      <c r="X96" s="136">
        <v>916.3771999999999</v>
      </c>
      <c r="Y96" s="136">
        <v>275.95379999999994</v>
      </c>
      <c r="Z96" s="138">
        <v>0.46862323333333333</v>
      </c>
      <c r="AA96" s="137">
        <v>84.37</v>
      </c>
      <c r="AB96" s="138">
        <v>37.401299999999999</v>
      </c>
      <c r="AC96" s="137">
        <f>VLOOKUP(A96,GII!$P$2:$R$192,3,FALSE)</f>
        <v>0.71737862039159583</v>
      </c>
      <c r="AD96" s="137">
        <v>36.74</v>
      </c>
      <c r="AE96" s="136">
        <v>0</v>
      </c>
      <c r="AF96" s="136">
        <v>152518</v>
      </c>
      <c r="AG96" s="136">
        <v>0</v>
      </c>
      <c r="AH96" s="136" t="s">
        <v>957</v>
      </c>
      <c r="AI96" s="136">
        <v>102</v>
      </c>
      <c r="AJ96" s="138">
        <v>21.8</v>
      </c>
      <c r="AK96" s="137">
        <v>2.21</v>
      </c>
      <c r="AL96" s="138">
        <v>3.6</v>
      </c>
      <c r="AM96" s="137">
        <v>3.3</v>
      </c>
      <c r="AN96" s="137">
        <v>-0.75852054357528687</v>
      </c>
      <c r="AO96" s="136">
        <v>26</v>
      </c>
      <c r="AP96" s="138">
        <v>63</v>
      </c>
      <c r="AQ96" s="137">
        <v>35.381900000000002</v>
      </c>
      <c r="AR96" s="137">
        <v>3</v>
      </c>
      <c r="AS96" s="137">
        <v>72</v>
      </c>
      <c r="AT96" s="137" t="s">
        <v>896</v>
      </c>
      <c r="AU96" s="138">
        <v>64.599999999999994</v>
      </c>
      <c r="AV96" s="138">
        <v>71.5</v>
      </c>
      <c r="AW96" s="136">
        <v>2768.4520000000002</v>
      </c>
      <c r="AX96" s="136">
        <v>6769727</v>
      </c>
      <c r="AY96" s="136">
        <v>230800</v>
      </c>
      <c r="AZ96" s="136">
        <v>395682.00000000006</v>
      </c>
    </row>
    <row r="97" spans="1:52" x14ac:dyDescent="0.2">
      <c r="A97" s="128" t="s">
        <v>379</v>
      </c>
      <c r="B97" s="129" t="s">
        <v>172</v>
      </c>
      <c r="C97" s="136">
        <v>0</v>
      </c>
      <c r="D97" s="136">
        <v>0</v>
      </c>
      <c r="E97" s="136">
        <v>2205</v>
      </c>
      <c r="F97" s="136">
        <v>0</v>
      </c>
      <c r="G97" s="136">
        <v>0</v>
      </c>
      <c r="H97" s="136">
        <v>0</v>
      </c>
      <c r="I97" s="136">
        <v>0</v>
      </c>
      <c r="J97" s="136">
        <v>0</v>
      </c>
      <c r="K97" s="137">
        <v>0</v>
      </c>
      <c r="L97" s="137">
        <v>0</v>
      </c>
      <c r="M97" s="137">
        <v>1.0964459789479911E-2</v>
      </c>
      <c r="N97" s="137">
        <v>6.5555588079367422E-3</v>
      </c>
      <c r="O97" s="136">
        <v>0</v>
      </c>
      <c r="P97" s="136">
        <v>1</v>
      </c>
      <c r="Q97" s="137">
        <f>VLOOKUP(A97,HDI!$K$2:$U$142,11,FALSE)</f>
        <v>0.65767590573531642</v>
      </c>
      <c r="R97" s="137">
        <f>VLOOKUP(A97,'Income Insecurity'!$A$3:$O$98,15,FALSE)</f>
        <v>6.8816845774828148E-2</v>
      </c>
      <c r="S97" s="136">
        <v>0</v>
      </c>
      <c r="T97" s="136" t="s">
        <v>446</v>
      </c>
      <c r="U97" s="136" t="s">
        <v>446</v>
      </c>
      <c r="V97" s="137">
        <v>0</v>
      </c>
      <c r="W97" s="138">
        <v>29</v>
      </c>
      <c r="X97" s="136">
        <v>43.976240000000004</v>
      </c>
      <c r="Y97" s="136">
        <v>8.1193980000000003</v>
      </c>
      <c r="Z97" s="138">
        <v>9.7864699999999996</v>
      </c>
      <c r="AA97" s="137">
        <v>1188.06006</v>
      </c>
      <c r="AB97" s="138">
        <v>0</v>
      </c>
      <c r="AC97" s="137">
        <f>VLOOKUP(A97,GII!$P$2:$R$192,3,FALSE)</f>
        <v>6.7277329286824172E-2</v>
      </c>
      <c r="AD97" s="137">
        <v>34.799999999999997</v>
      </c>
      <c r="AE97" s="136">
        <v>0</v>
      </c>
      <c r="AF97" s="136">
        <v>0</v>
      </c>
      <c r="AG97" s="136">
        <v>0</v>
      </c>
      <c r="AH97" s="136">
        <v>0</v>
      </c>
      <c r="AI97" s="136">
        <v>134</v>
      </c>
      <c r="AJ97" s="138">
        <v>4.9000000000000004</v>
      </c>
      <c r="AK97" s="137">
        <v>1.5</v>
      </c>
      <c r="AL97" s="138">
        <v>6.7</v>
      </c>
      <c r="AM97" s="137" t="s">
        <v>446</v>
      </c>
      <c r="AN97" s="137">
        <v>0.88197612762451172</v>
      </c>
      <c r="AO97" s="136">
        <v>53</v>
      </c>
      <c r="AP97" s="138" t="s">
        <v>446</v>
      </c>
      <c r="AQ97" s="137">
        <v>99.922200000000004</v>
      </c>
      <c r="AR97" s="137">
        <v>49</v>
      </c>
      <c r="AS97" s="137">
        <v>89</v>
      </c>
      <c r="AT97" s="137" t="s">
        <v>896</v>
      </c>
      <c r="AU97" s="138">
        <v>98.3</v>
      </c>
      <c r="AV97" s="138">
        <v>98.4</v>
      </c>
      <c r="AW97" s="136">
        <v>16818.395</v>
      </c>
      <c r="AX97" s="136">
        <v>2013385</v>
      </c>
      <c r="AY97" s="136">
        <v>62200</v>
      </c>
      <c r="AZ97" s="136">
        <v>498691.99999999994</v>
      </c>
    </row>
    <row r="98" spans="1:52" x14ac:dyDescent="0.2">
      <c r="A98" s="128" t="s">
        <v>174</v>
      </c>
      <c r="B98" s="129" t="s">
        <v>173</v>
      </c>
      <c r="C98" s="136">
        <v>8544.3157894736851</v>
      </c>
      <c r="D98" s="136">
        <v>0</v>
      </c>
      <c r="E98" s="136">
        <v>860</v>
      </c>
      <c r="F98" s="136">
        <v>20016</v>
      </c>
      <c r="G98" s="136">
        <v>0</v>
      </c>
      <c r="H98" s="136">
        <v>0</v>
      </c>
      <c r="I98" s="136">
        <v>0</v>
      </c>
      <c r="J98" s="136">
        <v>0</v>
      </c>
      <c r="K98" s="137">
        <v>0</v>
      </c>
      <c r="L98" s="137">
        <v>0.1</v>
      </c>
      <c r="M98" s="137">
        <v>0.50511394907977969</v>
      </c>
      <c r="N98" s="137">
        <v>4.5064035815923387E-2</v>
      </c>
      <c r="O98" s="136">
        <v>3</v>
      </c>
      <c r="P98" s="136">
        <v>3</v>
      </c>
      <c r="Q98" s="137" t="s">
        <v>446</v>
      </c>
      <c r="R98" s="137" t="s">
        <v>446</v>
      </c>
      <c r="S98" s="136">
        <v>2128137117</v>
      </c>
      <c r="T98" s="136">
        <v>471.86</v>
      </c>
      <c r="U98" s="136">
        <v>710.24</v>
      </c>
      <c r="V98" s="137">
        <v>1.6291516538181541</v>
      </c>
      <c r="W98" s="138">
        <v>35.4</v>
      </c>
      <c r="X98" s="136">
        <v>153.07981999999998</v>
      </c>
      <c r="Y98" s="136">
        <v>9.6085499999999993</v>
      </c>
      <c r="Z98" s="138">
        <v>0.45007949999999997</v>
      </c>
      <c r="AA98" s="137">
        <v>1015.63</v>
      </c>
      <c r="AB98" s="138">
        <v>0</v>
      </c>
      <c r="AC98" s="137" t="str">
        <f>VLOOKUP(A98,GII!$P$2:$R$192,3,FALSE)</f>
        <v>No data</v>
      </c>
      <c r="AD98" s="137" t="s">
        <v>446</v>
      </c>
      <c r="AE98" s="136">
        <v>0</v>
      </c>
      <c r="AF98" s="136">
        <v>0</v>
      </c>
      <c r="AG98" s="136">
        <v>0</v>
      </c>
      <c r="AH98" s="136">
        <v>25875.78</v>
      </c>
      <c r="AI98" s="136">
        <v>125</v>
      </c>
      <c r="AJ98" s="138">
        <v>4.9000000000000004</v>
      </c>
      <c r="AK98" s="137" t="s">
        <v>446</v>
      </c>
      <c r="AL98" s="138" t="s">
        <v>446</v>
      </c>
      <c r="AM98" s="137">
        <v>3.15</v>
      </c>
      <c r="AN98" s="137">
        <v>-0.39132723212242126</v>
      </c>
      <c r="AO98" s="136">
        <v>28</v>
      </c>
      <c r="AP98" s="138">
        <v>99.9</v>
      </c>
      <c r="AQ98" s="137">
        <v>58.590789999999998</v>
      </c>
      <c r="AR98" s="137">
        <v>47</v>
      </c>
      <c r="AS98" s="137">
        <v>80</v>
      </c>
      <c r="AT98" s="137" t="s">
        <v>896</v>
      </c>
      <c r="AU98" s="138">
        <v>78.599999999999994</v>
      </c>
      <c r="AV98" s="138">
        <v>100</v>
      </c>
      <c r="AW98" s="136">
        <v>15522.518</v>
      </c>
      <c r="AX98" s="136">
        <v>4467390</v>
      </c>
      <c r="AY98" s="136">
        <v>10230</v>
      </c>
      <c r="AZ98" s="136">
        <v>585193.00000000012</v>
      </c>
    </row>
    <row r="99" spans="1:52" x14ac:dyDescent="0.2">
      <c r="A99" s="128" t="s">
        <v>176</v>
      </c>
      <c r="B99" s="129" t="s">
        <v>175</v>
      </c>
      <c r="C99" s="136">
        <v>0</v>
      </c>
      <c r="D99" s="136">
        <v>0</v>
      </c>
      <c r="E99" s="136">
        <v>1438</v>
      </c>
      <c r="F99" s="136">
        <v>0</v>
      </c>
      <c r="G99" s="136">
        <v>0</v>
      </c>
      <c r="H99" s="136">
        <v>0</v>
      </c>
      <c r="I99" s="136">
        <v>0</v>
      </c>
      <c r="J99" s="136">
        <v>88348.478260869568</v>
      </c>
      <c r="K99" s="137">
        <v>0.17391304347826086</v>
      </c>
      <c r="L99" s="137">
        <v>6.6666666666666666E-2</v>
      </c>
      <c r="M99" s="137">
        <v>8.33894285805451E-2</v>
      </c>
      <c r="N99" s="137">
        <v>2.6283693689369655E-2</v>
      </c>
      <c r="O99" s="136">
        <v>0</v>
      </c>
      <c r="P99" s="136">
        <v>0</v>
      </c>
      <c r="Q99" s="137">
        <f>VLOOKUP(A99,HDI!$K$2:$U$142,11,FALSE)</f>
        <v>0.34446769026530338</v>
      </c>
      <c r="R99" s="137" t="s">
        <v>446</v>
      </c>
      <c r="S99" s="136">
        <v>33161979</v>
      </c>
      <c r="T99" s="136">
        <v>259.25</v>
      </c>
      <c r="U99" s="136">
        <v>282.68</v>
      </c>
      <c r="V99" s="137">
        <v>9.8787198505918834</v>
      </c>
      <c r="W99" s="138" t="s">
        <v>446</v>
      </c>
      <c r="X99" s="136">
        <v>1131.46</v>
      </c>
      <c r="Y99" s="136">
        <v>531.22300000000007</v>
      </c>
      <c r="Z99" s="138">
        <v>202.23516666666669</v>
      </c>
      <c r="AA99" s="137">
        <v>226.78</v>
      </c>
      <c r="AB99" s="138">
        <v>0</v>
      </c>
      <c r="AC99" s="137">
        <f>VLOOKUP(A99,GII!$P$2:$R$192,3,FALSE)</f>
        <v>0.56437431747191846</v>
      </c>
      <c r="AD99" s="137">
        <v>52.5</v>
      </c>
      <c r="AE99" s="136">
        <v>725515</v>
      </c>
      <c r="AF99" s="136">
        <v>0</v>
      </c>
      <c r="AG99" s="136">
        <v>0</v>
      </c>
      <c r="AH99" s="136">
        <v>0</v>
      </c>
      <c r="AI99" s="136">
        <v>116</v>
      </c>
      <c r="AJ99" s="138">
        <v>11.5</v>
      </c>
      <c r="AK99" s="137">
        <v>1.65</v>
      </c>
      <c r="AL99" s="138">
        <v>6.3</v>
      </c>
      <c r="AM99" s="137">
        <v>1.85</v>
      </c>
      <c r="AN99" s="137">
        <v>-0.38184216618537903</v>
      </c>
      <c r="AO99" s="136">
        <v>49</v>
      </c>
      <c r="AP99" s="138">
        <v>17</v>
      </c>
      <c r="AQ99" s="137">
        <v>55.386229999999998</v>
      </c>
      <c r="AR99" s="137">
        <v>2</v>
      </c>
      <c r="AS99" s="137">
        <v>42</v>
      </c>
      <c r="AT99" s="137" t="s">
        <v>896</v>
      </c>
      <c r="AU99" s="138">
        <v>29.6</v>
      </c>
      <c r="AV99" s="138">
        <v>81.3</v>
      </c>
      <c r="AW99" s="136">
        <v>1918.232</v>
      </c>
      <c r="AX99" s="136">
        <v>2074465</v>
      </c>
      <c r="AY99" s="136">
        <v>30360</v>
      </c>
      <c r="AZ99" s="136">
        <v>131462</v>
      </c>
    </row>
    <row r="100" spans="1:52" x14ac:dyDescent="0.2">
      <c r="A100" s="128" t="s">
        <v>178</v>
      </c>
      <c r="B100" s="129" t="s">
        <v>177</v>
      </c>
      <c r="C100" s="136">
        <v>0</v>
      </c>
      <c r="D100" s="136">
        <v>0</v>
      </c>
      <c r="E100" s="136">
        <v>1875</v>
      </c>
      <c r="F100" s="136">
        <v>0</v>
      </c>
      <c r="G100" s="136">
        <v>0</v>
      </c>
      <c r="H100" s="136">
        <v>0</v>
      </c>
      <c r="I100" s="136">
        <v>0</v>
      </c>
      <c r="J100" s="136">
        <v>0</v>
      </c>
      <c r="K100" s="137">
        <v>0</v>
      </c>
      <c r="L100" s="137">
        <v>3.3333333333333333E-2</v>
      </c>
      <c r="M100" s="137">
        <v>8.6107531409614801E-2</v>
      </c>
      <c r="N100" s="137">
        <v>2.2081866111884996E-2</v>
      </c>
      <c r="O100" s="136">
        <v>0</v>
      </c>
      <c r="P100" s="136">
        <v>0</v>
      </c>
      <c r="Q100" s="137">
        <f>VLOOKUP(A100,HDI!$K$2:$U$142,11,FALSE)</f>
        <v>0.22277612095497276</v>
      </c>
      <c r="R100" s="137" t="s">
        <v>446</v>
      </c>
      <c r="S100" s="136">
        <v>227843576</v>
      </c>
      <c r="T100" s="136">
        <v>765.49</v>
      </c>
      <c r="U100" s="136">
        <v>570.97</v>
      </c>
      <c r="V100" s="137">
        <v>36.102418286527957</v>
      </c>
      <c r="W100" s="138" t="s">
        <v>446</v>
      </c>
      <c r="X100" s="136">
        <v>1317.6813999999999</v>
      </c>
      <c r="Y100" s="136">
        <v>408.96519999999998</v>
      </c>
      <c r="Z100" s="138">
        <v>20.313803333333333</v>
      </c>
      <c r="AA100" s="137">
        <v>101.65</v>
      </c>
      <c r="AB100" s="138">
        <v>592.81020000000012</v>
      </c>
      <c r="AC100" s="137">
        <f>VLOOKUP(A100,GII!$P$2:$R$192,3,FALSE)</f>
        <v>0.57313962552484843</v>
      </c>
      <c r="AD100" s="137">
        <v>38.159999999999997</v>
      </c>
      <c r="AE100" s="136">
        <v>0</v>
      </c>
      <c r="AF100" s="136">
        <v>0</v>
      </c>
      <c r="AG100" s="136">
        <v>12</v>
      </c>
      <c r="AH100" s="136">
        <v>2197.2800000000002</v>
      </c>
      <c r="AI100" s="136">
        <v>105</v>
      </c>
      <c r="AJ100" s="138">
        <v>29.6</v>
      </c>
      <c r="AK100" s="137" t="s">
        <v>446</v>
      </c>
      <c r="AL100" s="138" t="s">
        <v>446</v>
      </c>
      <c r="AM100" s="137" t="s">
        <v>446</v>
      </c>
      <c r="AN100" s="137">
        <v>-1.3334478139877319</v>
      </c>
      <c r="AO100" s="136">
        <v>38</v>
      </c>
      <c r="AP100" s="138" t="s">
        <v>446</v>
      </c>
      <c r="AQ100" s="137">
        <v>32.813319999999997</v>
      </c>
      <c r="AR100" s="137">
        <v>4</v>
      </c>
      <c r="AS100" s="137">
        <v>45</v>
      </c>
      <c r="AT100" s="137" t="s">
        <v>896</v>
      </c>
      <c r="AU100" s="138">
        <v>16.8</v>
      </c>
      <c r="AV100" s="138">
        <v>74.599999999999994</v>
      </c>
      <c r="AW100" s="136">
        <v>627.32600000000002</v>
      </c>
      <c r="AX100" s="136">
        <v>4294077</v>
      </c>
      <c r="AY100" s="136">
        <v>96320</v>
      </c>
      <c r="AZ100" s="136">
        <v>205265.00000000003</v>
      </c>
    </row>
    <row r="101" spans="1:52" x14ac:dyDescent="0.2">
      <c r="A101" s="128" t="s">
        <v>180</v>
      </c>
      <c r="B101" s="129" t="s">
        <v>179</v>
      </c>
      <c r="C101" s="136">
        <v>10958.042105263157</v>
      </c>
      <c r="D101" s="136">
        <v>0</v>
      </c>
      <c r="E101" s="136">
        <v>473</v>
      </c>
      <c r="F101" s="136">
        <v>23479</v>
      </c>
      <c r="G101" s="136">
        <v>0</v>
      </c>
      <c r="H101" s="136">
        <v>0</v>
      </c>
      <c r="I101" s="136">
        <v>0</v>
      </c>
      <c r="J101" s="136">
        <v>0</v>
      </c>
      <c r="K101" s="137">
        <v>0</v>
      </c>
      <c r="L101" s="137">
        <v>0.2</v>
      </c>
      <c r="M101" s="137">
        <v>0.83377607788181141</v>
      </c>
      <c r="N101" s="137">
        <v>0.41034042993253328</v>
      </c>
      <c r="O101" s="136">
        <v>4</v>
      </c>
      <c r="P101" s="136">
        <v>3</v>
      </c>
      <c r="Q101" s="137">
        <f>VLOOKUP(A101,HDI!$K$2:$U$142,11,FALSE)</f>
        <v>0.40620544096480959</v>
      </c>
      <c r="R101" s="137" t="s">
        <v>446</v>
      </c>
      <c r="S101" s="136">
        <v>41431321</v>
      </c>
      <c r="T101" s="136">
        <v>642.16999999999996</v>
      </c>
      <c r="U101" s="136">
        <v>87.09</v>
      </c>
      <c r="V101" s="137">
        <v>0</v>
      </c>
      <c r="W101" s="138">
        <v>19</v>
      </c>
      <c r="X101" s="136">
        <v>227.39187999999999</v>
      </c>
      <c r="Y101" s="136">
        <v>16.194659999999999</v>
      </c>
      <c r="Z101" s="138">
        <v>0.55892900000000001</v>
      </c>
      <c r="AA101" s="137">
        <v>439.07001000000002</v>
      </c>
      <c r="AB101" s="138">
        <v>0</v>
      </c>
      <c r="AC101" s="137">
        <f>VLOOKUP(A101,GII!$P$2:$R$192,3,FALSE)</f>
        <v>0.61907251437289723</v>
      </c>
      <c r="AD101" s="137" t="s">
        <v>446</v>
      </c>
      <c r="AE101" s="136">
        <v>0</v>
      </c>
      <c r="AF101" s="136">
        <v>0</v>
      </c>
      <c r="AG101" s="136">
        <v>0</v>
      </c>
      <c r="AH101" s="136">
        <v>2732.94</v>
      </c>
      <c r="AI101" s="136">
        <v>139</v>
      </c>
      <c r="AJ101" s="138">
        <v>6.5</v>
      </c>
      <c r="AK101" s="137" t="s">
        <v>446</v>
      </c>
      <c r="AL101" s="138" t="s">
        <v>446</v>
      </c>
      <c r="AM101" s="137" t="s">
        <v>446</v>
      </c>
      <c r="AN101" s="137">
        <v>-1.4977035522460937</v>
      </c>
      <c r="AO101" s="136">
        <v>15</v>
      </c>
      <c r="AP101" s="138">
        <v>99.8</v>
      </c>
      <c r="AQ101" s="137" t="s">
        <v>446</v>
      </c>
      <c r="AR101" s="137" t="s">
        <v>446</v>
      </c>
      <c r="AS101" s="137" t="s">
        <v>446</v>
      </c>
      <c r="AT101" s="137" t="s">
        <v>896</v>
      </c>
      <c r="AU101" s="138">
        <v>96.6</v>
      </c>
      <c r="AV101" s="138">
        <v>54.4</v>
      </c>
      <c r="AW101" s="136">
        <v>6016.9260000000004</v>
      </c>
      <c r="AX101" s="136">
        <v>6201521</v>
      </c>
      <c r="AY101" s="136">
        <v>1759540</v>
      </c>
      <c r="AZ101" s="136">
        <v>444450.00000000006</v>
      </c>
    </row>
    <row r="102" spans="1:52" x14ac:dyDescent="0.2">
      <c r="A102" s="128" t="s">
        <v>182</v>
      </c>
      <c r="B102" s="129" t="s">
        <v>181</v>
      </c>
      <c r="C102" s="136">
        <v>76.122105263157891</v>
      </c>
      <c r="D102" s="136">
        <v>0</v>
      </c>
      <c r="E102" s="136">
        <v>93</v>
      </c>
      <c r="F102" s="136">
        <v>0</v>
      </c>
      <c r="G102" s="136">
        <v>0</v>
      </c>
      <c r="H102" s="136">
        <v>0</v>
      </c>
      <c r="I102" s="136">
        <v>0</v>
      </c>
      <c r="J102" s="136">
        <v>0</v>
      </c>
      <c r="K102" s="137">
        <v>0</v>
      </c>
      <c r="L102" s="137">
        <v>0</v>
      </c>
      <c r="M102" s="137">
        <v>7.0690803581801654E-4</v>
      </c>
      <c r="N102" s="137">
        <v>3.4452639347977334E-4</v>
      </c>
      <c r="O102" s="136">
        <v>0</v>
      </c>
      <c r="P102" s="136">
        <v>0</v>
      </c>
      <c r="Q102" s="137" t="s">
        <v>446</v>
      </c>
      <c r="R102" s="137" t="s">
        <v>446</v>
      </c>
      <c r="S102" s="136">
        <v>0</v>
      </c>
      <c r="T102" s="136" t="s">
        <v>446</v>
      </c>
      <c r="U102" s="136" t="s">
        <v>446</v>
      </c>
      <c r="V102" s="137">
        <v>0</v>
      </c>
      <c r="W102" s="138" t="s">
        <v>446</v>
      </c>
      <c r="X102" s="136" t="s">
        <v>446</v>
      </c>
      <c r="Y102" s="136" t="s">
        <v>446</v>
      </c>
      <c r="Z102" s="138" t="s">
        <v>446</v>
      </c>
      <c r="AA102" s="137" t="s">
        <v>446</v>
      </c>
      <c r="AB102" s="138" t="s">
        <v>446</v>
      </c>
      <c r="AC102" s="137" t="str">
        <f>VLOOKUP(A102,GII!$P$2:$R$192,3,FALSE)</f>
        <v>No data</v>
      </c>
      <c r="AD102" s="137" t="s">
        <v>446</v>
      </c>
      <c r="AE102" s="136">
        <v>0</v>
      </c>
      <c r="AF102" s="136">
        <v>0</v>
      </c>
      <c r="AG102" s="136">
        <v>0</v>
      </c>
      <c r="AH102" s="136" t="s">
        <v>957</v>
      </c>
      <c r="AI102" s="136">
        <v>140</v>
      </c>
      <c r="AJ102" s="138">
        <v>4.9000000000000004</v>
      </c>
      <c r="AK102" s="137" t="s">
        <v>446</v>
      </c>
      <c r="AL102" s="138" t="s">
        <v>446</v>
      </c>
      <c r="AM102" s="137" t="s">
        <v>446</v>
      </c>
      <c r="AN102" s="137">
        <v>1.7328453063964844</v>
      </c>
      <c r="AO102" s="136" t="s">
        <v>446</v>
      </c>
      <c r="AP102" s="138" t="s">
        <v>446</v>
      </c>
      <c r="AQ102" s="137" t="s">
        <v>446</v>
      </c>
      <c r="AR102" s="137" t="s">
        <v>446</v>
      </c>
      <c r="AS102" s="137" t="s">
        <v>446</v>
      </c>
      <c r="AT102" s="137" t="s">
        <v>896</v>
      </c>
      <c r="AU102" s="138" t="s">
        <v>446</v>
      </c>
      <c r="AV102" s="138" t="s">
        <v>446</v>
      </c>
      <c r="AW102" s="136">
        <v>89400</v>
      </c>
      <c r="AX102" s="136">
        <v>36925</v>
      </c>
      <c r="AY102" s="136">
        <v>160</v>
      </c>
      <c r="AZ102" s="136">
        <v>7970</v>
      </c>
    </row>
    <row r="103" spans="1:52" x14ac:dyDescent="0.2">
      <c r="A103" s="128" t="s">
        <v>184</v>
      </c>
      <c r="B103" s="129" t="s">
        <v>183</v>
      </c>
      <c r="C103" s="136">
        <v>0</v>
      </c>
      <c r="D103" s="136">
        <v>0</v>
      </c>
      <c r="E103" s="136">
        <v>4058</v>
      </c>
      <c r="F103" s="136">
        <v>0</v>
      </c>
      <c r="G103" s="136">
        <v>0</v>
      </c>
      <c r="H103" s="136">
        <v>0</v>
      </c>
      <c r="I103" s="136">
        <v>0</v>
      </c>
      <c r="J103" s="136">
        <v>0</v>
      </c>
      <c r="K103" s="137">
        <v>8.6956521739130432E-2</v>
      </c>
      <c r="L103" s="137">
        <v>3.3333333333333333E-2</v>
      </c>
      <c r="M103" s="137">
        <v>1.6008410590033283E-2</v>
      </c>
      <c r="N103" s="137">
        <v>4.2503373277436923E-3</v>
      </c>
      <c r="O103" s="136">
        <v>0</v>
      </c>
      <c r="P103" s="136">
        <v>0</v>
      </c>
      <c r="Q103" s="137">
        <f>VLOOKUP(A103,HDI!$K$2:$U$142,11,FALSE)</f>
        <v>0.67317418974947996</v>
      </c>
      <c r="R103" s="137">
        <f>VLOOKUP(A103,'Income Insecurity'!$A$3:$O$98,15,FALSE)</f>
        <v>0.23063871336004638</v>
      </c>
      <c r="S103" s="136">
        <v>0</v>
      </c>
      <c r="T103" s="136" t="s">
        <v>446</v>
      </c>
      <c r="U103" s="136" t="s">
        <v>446</v>
      </c>
      <c r="V103" s="137">
        <v>0</v>
      </c>
      <c r="W103" s="138">
        <v>36.4</v>
      </c>
      <c r="X103" s="136">
        <v>49.572600000000001</v>
      </c>
      <c r="Y103" s="136">
        <v>11.688753999999999</v>
      </c>
      <c r="Z103" s="138">
        <v>0.95197266666666669</v>
      </c>
      <c r="AA103" s="137">
        <v>1426.2700199999999</v>
      </c>
      <c r="AB103" s="138">
        <v>0</v>
      </c>
      <c r="AC103" s="137">
        <f>VLOOKUP(A103,GII!$P$2:$R$192,3,FALSE)</f>
        <v>0.16535909577679997</v>
      </c>
      <c r="AD103" s="137">
        <v>37.57</v>
      </c>
      <c r="AE103" s="136">
        <v>0</v>
      </c>
      <c r="AF103" s="136">
        <v>0</v>
      </c>
      <c r="AG103" s="136">
        <v>0</v>
      </c>
      <c r="AH103" s="136">
        <v>97.64</v>
      </c>
      <c r="AI103" s="136">
        <v>142</v>
      </c>
      <c r="AJ103" s="138">
        <v>4.9000000000000004</v>
      </c>
      <c r="AK103" s="137">
        <v>1.53</v>
      </c>
      <c r="AL103" s="138">
        <v>5.9</v>
      </c>
      <c r="AM103" s="137" t="s">
        <v>446</v>
      </c>
      <c r="AN103" s="137">
        <v>0.82435619831085205</v>
      </c>
      <c r="AO103" s="136">
        <v>57</v>
      </c>
      <c r="AP103" s="138" t="s">
        <v>446</v>
      </c>
      <c r="AQ103" s="137">
        <v>99.814629999999994</v>
      </c>
      <c r="AR103" s="137">
        <v>42</v>
      </c>
      <c r="AS103" s="137">
        <v>87</v>
      </c>
      <c r="AT103" s="137" t="s">
        <v>896</v>
      </c>
      <c r="AU103" s="138">
        <v>94.3</v>
      </c>
      <c r="AV103" s="138">
        <v>95.9</v>
      </c>
      <c r="AW103" s="136">
        <v>19125.256000000001</v>
      </c>
      <c r="AX103" s="136">
        <v>2956121</v>
      </c>
      <c r="AY103" s="136">
        <v>62674</v>
      </c>
      <c r="AZ103" s="136">
        <v>626050.00000000012</v>
      </c>
    </row>
    <row r="104" spans="1:52" x14ac:dyDescent="0.2">
      <c r="A104" s="128" t="s">
        <v>186</v>
      </c>
      <c r="B104" s="129" t="s">
        <v>185</v>
      </c>
      <c r="C104" s="136">
        <v>0</v>
      </c>
      <c r="D104" s="136">
        <v>0</v>
      </c>
      <c r="E104" s="136">
        <v>500</v>
      </c>
      <c r="F104" s="136">
        <v>0</v>
      </c>
      <c r="G104" s="136">
        <v>0</v>
      </c>
      <c r="H104" s="136">
        <v>0</v>
      </c>
      <c r="I104" s="136">
        <v>0</v>
      </c>
      <c r="J104" s="136">
        <v>0</v>
      </c>
      <c r="K104" s="137">
        <v>0</v>
      </c>
      <c r="L104" s="137">
        <v>0</v>
      </c>
      <c r="M104" s="137">
        <v>3.9166070562785303E-3</v>
      </c>
      <c r="N104" s="137">
        <v>1.1799742955241627E-3</v>
      </c>
      <c r="O104" s="136">
        <v>0</v>
      </c>
      <c r="P104" s="136">
        <v>0</v>
      </c>
      <c r="Q104" s="137">
        <f>VLOOKUP(A104,HDI!$K$2:$U$142,11,FALSE)</f>
        <v>0.80304263570986145</v>
      </c>
      <c r="R104" s="137">
        <f>VLOOKUP(A104,'Income Insecurity'!$A$3:$O$98,15,FALSE)</f>
        <v>8.1245150129866911E-2</v>
      </c>
      <c r="S104" s="136">
        <v>0</v>
      </c>
      <c r="T104" s="136" t="s">
        <v>446</v>
      </c>
      <c r="U104" s="136" t="s">
        <v>446</v>
      </c>
      <c r="V104" s="137">
        <v>0</v>
      </c>
      <c r="W104" s="138">
        <v>27.8</v>
      </c>
      <c r="X104" s="136">
        <v>147.97394</v>
      </c>
      <c r="Y104" s="136">
        <v>2.0660827999999998</v>
      </c>
      <c r="Z104" s="138">
        <v>1.8369900000000001</v>
      </c>
      <c r="AA104" s="137">
        <v>6340.6098599999996</v>
      </c>
      <c r="AB104" s="138">
        <v>0</v>
      </c>
      <c r="AC104" s="137">
        <f>VLOOKUP(A104,GII!$P$2:$R$192,3,FALSE)</f>
        <v>0.24185334556006244</v>
      </c>
      <c r="AD104" s="137">
        <v>30.76</v>
      </c>
      <c r="AE104" s="136">
        <v>0</v>
      </c>
      <c r="AF104" s="136">
        <v>0</v>
      </c>
      <c r="AG104" s="136">
        <v>0</v>
      </c>
      <c r="AH104" s="136" t="s">
        <v>957</v>
      </c>
      <c r="AI104" s="136">
        <v>140</v>
      </c>
      <c r="AJ104" s="138">
        <v>4.9000000000000004</v>
      </c>
      <c r="AK104" s="137">
        <v>1.1200000000000001</v>
      </c>
      <c r="AL104" s="138">
        <v>8.6999999999999993</v>
      </c>
      <c r="AM104" s="137" t="s">
        <v>446</v>
      </c>
      <c r="AN104" s="137">
        <v>1.6155534982681274</v>
      </c>
      <c r="AO104" s="136">
        <v>80</v>
      </c>
      <c r="AP104" s="138" t="s">
        <v>446</v>
      </c>
      <c r="AQ104" s="137" t="s">
        <v>446</v>
      </c>
      <c r="AR104" s="137">
        <v>66</v>
      </c>
      <c r="AS104" s="137">
        <v>85</v>
      </c>
      <c r="AT104" s="137" t="s">
        <v>896</v>
      </c>
      <c r="AU104" s="138">
        <v>100</v>
      </c>
      <c r="AV104" s="138">
        <v>100</v>
      </c>
      <c r="AW104" s="136">
        <v>80558.835000000006</v>
      </c>
      <c r="AX104" s="136">
        <v>543202</v>
      </c>
      <c r="AY104" s="136">
        <v>2590</v>
      </c>
      <c r="AZ104" s="136">
        <v>102615.99999999999</v>
      </c>
    </row>
    <row r="105" spans="1:52" x14ac:dyDescent="0.2">
      <c r="A105" s="128" t="s">
        <v>880</v>
      </c>
      <c r="B105" s="129" t="s">
        <v>187</v>
      </c>
      <c r="C105" s="136">
        <v>4373.2842105263162</v>
      </c>
      <c r="D105" s="136">
        <v>23.802105263157895</v>
      </c>
      <c r="E105" s="136">
        <v>1692</v>
      </c>
      <c r="F105" s="136">
        <v>0</v>
      </c>
      <c r="G105" s="136">
        <v>0</v>
      </c>
      <c r="H105" s="136">
        <v>0</v>
      </c>
      <c r="I105" s="136">
        <v>0</v>
      </c>
      <c r="J105" s="136">
        <v>434.78260869565219</v>
      </c>
      <c r="K105" s="137">
        <v>4.3478260869565216E-2</v>
      </c>
      <c r="L105" s="137">
        <v>6.6666666666666666E-2</v>
      </c>
      <c r="M105" s="137">
        <v>0.18532370489751615</v>
      </c>
      <c r="N105" s="137">
        <v>1.5303089023094326E-2</v>
      </c>
      <c r="O105" s="136">
        <v>0</v>
      </c>
      <c r="P105" s="136">
        <v>3</v>
      </c>
      <c r="Q105" s="137" t="s">
        <v>446</v>
      </c>
      <c r="R105" s="137" t="s">
        <v>446</v>
      </c>
      <c r="S105" s="136">
        <v>0</v>
      </c>
      <c r="T105" s="136">
        <v>192.62</v>
      </c>
      <c r="U105" s="136">
        <v>148.94</v>
      </c>
      <c r="V105" s="137">
        <v>1.5599337083295972</v>
      </c>
      <c r="W105" s="138">
        <v>26.2</v>
      </c>
      <c r="X105" s="136">
        <v>40.250902000000004</v>
      </c>
      <c r="Y105" s="136">
        <v>15.697286</v>
      </c>
      <c r="Z105" s="138">
        <v>1.250335</v>
      </c>
      <c r="AA105" s="137">
        <v>834.94</v>
      </c>
      <c r="AB105" s="138">
        <v>0</v>
      </c>
      <c r="AC105" s="137" t="str">
        <f>VLOOKUP(A105,GII!$P$2:$R$192,3,FALSE)</f>
        <v>No data</v>
      </c>
      <c r="AD105" s="137">
        <v>43.6</v>
      </c>
      <c r="AE105" s="136">
        <v>8100</v>
      </c>
      <c r="AF105" s="136">
        <v>3000</v>
      </c>
      <c r="AG105" s="136">
        <v>0</v>
      </c>
      <c r="AH105" s="136">
        <v>115.72</v>
      </c>
      <c r="AI105" s="136">
        <v>116</v>
      </c>
      <c r="AJ105" s="138">
        <v>4.9000000000000004</v>
      </c>
      <c r="AK105" s="137">
        <v>1.61</v>
      </c>
      <c r="AL105" s="138">
        <v>7.9</v>
      </c>
      <c r="AM105" s="137">
        <v>3.3333333333333299</v>
      </c>
      <c r="AN105" s="137">
        <v>-6.1508603394031525E-2</v>
      </c>
      <c r="AO105" s="136">
        <v>44</v>
      </c>
      <c r="AP105" s="138" t="s">
        <v>446</v>
      </c>
      <c r="AQ105" s="137">
        <v>82.523210000000006</v>
      </c>
      <c r="AR105" s="137">
        <v>61</v>
      </c>
      <c r="AS105" s="137">
        <v>85</v>
      </c>
      <c r="AT105" s="137" t="s">
        <v>896</v>
      </c>
      <c r="AU105" s="138">
        <v>91.4</v>
      </c>
      <c r="AV105" s="138">
        <v>99.4</v>
      </c>
      <c r="AW105" s="136">
        <v>10469.286</v>
      </c>
      <c r="AX105" s="136">
        <v>2107158</v>
      </c>
      <c r="AY105" s="136">
        <v>25220</v>
      </c>
      <c r="AZ105" s="136">
        <v>379156.00000000006</v>
      </c>
    </row>
    <row r="106" spans="1:52" x14ac:dyDescent="0.2">
      <c r="A106" s="128" t="s">
        <v>189</v>
      </c>
      <c r="B106" s="129" t="s">
        <v>188</v>
      </c>
      <c r="C106" s="136">
        <v>0</v>
      </c>
      <c r="D106" s="136">
        <v>0</v>
      </c>
      <c r="E106" s="136">
        <v>19117</v>
      </c>
      <c r="F106" s="136">
        <v>0</v>
      </c>
      <c r="G106" s="136">
        <v>1844570</v>
      </c>
      <c r="H106" s="136">
        <v>191921</v>
      </c>
      <c r="I106" s="136">
        <v>8119</v>
      </c>
      <c r="J106" s="136">
        <v>109360.43478260869</v>
      </c>
      <c r="K106" s="137">
        <v>0.21739130434782608</v>
      </c>
      <c r="L106" s="137">
        <v>3.3333333333333333E-2</v>
      </c>
      <c r="M106" s="137">
        <v>0.11502503235582281</v>
      </c>
      <c r="N106" s="137">
        <v>1.8249207606166874E-2</v>
      </c>
      <c r="O106" s="136">
        <v>1</v>
      </c>
      <c r="P106" s="136">
        <v>0</v>
      </c>
      <c r="Q106" s="137" t="s">
        <v>446</v>
      </c>
      <c r="R106" s="137" t="s">
        <v>446</v>
      </c>
      <c r="S106" s="136">
        <v>82411703</v>
      </c>
      <c r="T106" s="136">
        <v>441.32</v>
      </c>
      <c r="U106" s="136">
        <v>378.69</v>
      </c>
      <c r="V106" s="137">
        <v>3.9613060728079823</v>
      </c>
      <c r="W106" s="138">
        <v>1.6</v>
      </c>
      <c r="X106" s="136">
        <v>921.70959999999991</v>
      </c>
      <c r="Y106" s="136">
        <v>103.81739999999999</v>
      </c>
      <c r="Z106" s="138">
        <v>5.1774463333333332</v>
      </c>
      <c r="AA106" s="137">
        <v>39.86</v>
      </c>
      <c r="AB106" s="138">
        <v>401.63479999999998</v>
      </c>
      <c r="AC106" s="137" t="str">
        <f>VLOOKUP(A106,GII!$P$2:$R$192,3,FALSE)</f>
        <v>No data</v>
      </c>
      <c r="AD106" s="137">
        <v>44.11</v>
      </c>
      <c r="AE106" s="136">
        <v>362776</v>
      </c>
      <c r="AF106" s="136">
        <v>44879</v>
      </c>
      <c r="AG106" s="136">
        <v>0</v>
      </c>
      <c r="AH106" s="136">
        <v>0</v>
      </c>
      <c r="AI106" s="136">
        <v>99</v>
      </c>
      <c r="AJ106" s="138">
        <v>30.5</v>
      </c>
      <c r="AK106" s="137">
        <v>1.97</v>
      </c>
      <c r="AL106" s="138">
        <v>3.5</v>
      </c>
      <c r="AM106" s="137">
        <v>3.4329999999999998</v>
      </c>
      <c r="AN106" s="137">
        <v>-1.1237829923629761</v>
      </c>
      <c r="AO106" s="136">
        <v>28</v>
      </c>
      <c r="AP106" s="138">
        <v>17.399999999999999</v>
      </c>
      <c r="AQ106" s="137">
        <v>46.584699999999998</v>
      </c>
      <c r="AR106" s="137">
        <v>2</v>
      </c>
      <c r="AS106" s="137">
        <v>39</v>
      </c>
      <c r="AT106" s="137" t="s">
        <v>896</v>
      </c>
      <c r="AU106" s="138">
        <v>13.9</v>
      </c>
      <c r="AV106" s="138">
        <v>49.6</v>
      </c>
      <c r="AW106" s="136">
        <v>944.47</v>
      </c>
      <c r="AX106" s="136">
        <v>22924851</v>
      </c>
      <c r="AY106" s="136">
        <v>581540</v>
      </c>
      <c r="AZ106" s="136">
        <v>1035934</v>
      </c>
    </row>
    <row r="107" spans="1:52" x14ac:dyDescent="0.2">
      <c r="A107" s="128" t="s">
        <v>191</v>
      </c>
      <c r="B107" s="129" t="s">
        <v>190</v>
      </c>
      <c r="C107" s="136">
        <v>13146.715789473685</v>
      </c>
      <c r="D107" s="136">
        <v>0</v>
      </c>
      <c r="E107" s="136">
        <v>15043</v>
      </c>
      <c r="F107" s="136">
        <v>0</v>
      </c>
      <c r="G107" s="136">
        <v>0</v>
      </c>
      <c r="H107" s="136">
        <v>0</v>
      </c>
      <c r="I107" s="136">
        <v>0</v>
      </c>
      <c r="J107" s="136">
        <v>876062.39130434778</v>
      </c>
      <c r="K107" s="137">
        <v>0.2608695652173913</v>
      </c>
      <c r="L107" s="137">
        <v>3.3333333333333333E-2</v>
      </c>
      <c r="M107" s="137">
        <v>9.3356142165454056E-2</v>
      </c>
      <c r="N107" s="137">
        <v>9.4909720507305086E-3</v>
      </c>
      <c r="O107" s="136">
        <v>0</v>
      </c>
      <c r="P107" s="136">
        <v>0</v>
      </c>
      <c r="Q107" s="137">
        <f>VLOOKUP(A107,HDI!$K$2:$U$142,11,FALSE)</f>
        <v>0.21976666623714139</v>
      </c>
      <c r="R107" s="137">
        <f>VLOOKUP(A107,'Income Insecurity'!$A$3:$O$98,15,FALSE)</f>
        <v>0.91883025682865505</v>
      </c>
      <c r="S107" s="136">
        <v>133873204</v>
      </c>
      <c r="T107" s="136">
        <v>804.32</v>
      </c>
      <c r="U107" s="136">
        <v>1174.5999999999999</v>
      </c>
      <c r="V107" s="137">
        <v>28.623519071053732</v>
      </c>
      <c r="W107" s="138">
        <v>0.2</v>
      </c>
      <c r="X107" s="136">
        <v>1322.7380000000001</v>
      </c>
      <c r="Y107" s="136">
        <v>286.66379999999998</v>
      </c>
      <c r="Z107" s="138">
        <v>101.93533333333335</v>
      </c>
      <c r="AA107" s="137">
        <v>82.58</v>
      </c>
      <c r="AB107" s="138">
        <v>257.95420000000001</v>
      </c>
      <c r="AC107" s="137">
        <f>VLOOKUP(A107,GII!$P$2:$R$192,3,FALSE)</f>
        <v>0.66526512531358528</v>
      </c>
      <c r="AD107" s="137">
        <v>43.9</v>
      </c>
      <c r="AE107" s="136">
        <v>2056085</v>
      </c>
      <c r="AF107" s="136">
        <v>97385</v>
      </c>
      <c r="AG107" s="136">
        <v>0</v>
      </c>
      <c r="AH107" s="136">
        <v>169.35</v>
      </c>
      <c r="AI107" s="136">
        <v>111</v>
      </c>
      <c r="AJ107" s="138">
        <v>21.8</v>
      </c>
      <c r="AK107" s="137">
        <v>1.8</v>
      </c>
      <c r="AL107" s="138">
        <v>23.6</v>
      </c>
      <c r="AM107" s="137">
        <v>3.2166666666666699</v>
      </c>
      <c r="AN107" s="137">
        <v>-0.56065845489501953</v>
      </c>
      <c r="AO107" s="136">
        <v>37</v>
      </c>
      <c r="AP107" s="138">
        <v>8.6999999999999993</v>
      </c>
      <c r="AQ107" s="137">
        <v>34.628950000000003</v>
      </c>
      <c r="AR107" s="137">
        <v>4</v>
      </c>
      <c r="AS107" s="137">
        <v>35</v>
      </c>
      <c r="AT107" s="137" t="s">
        <v>896</v>
      </c>
      <c r="AU107" s="138">
        <v>10.3</v>
      </c>
      <c r="AV107" s="138">
        <v>85</v>
      </c>
      <c r="AW107" s="136">
        <v>850.81899999999996</v>
      </c>
      <c r="AX107" s="136">
        <v>16362567</v>
      </c>
      <c r="AY107" s="136">
        <v>94280</v>
      </c>
      <c r="AZ107" s="136">
        <v>801942</v>
      </c>
    </row>
    <row r="108" spans="1:52" x14ac:dyDescent="0.2">
      <c r="A108" s="128" t="s">
        <v>193</v>
      </c>
      <c r="B108" s="129" t="s">
        <v>192</v>
      </c>
      <c r="C108" s="136">
        <v>23437.263157894737</v>
      </c>
      <c r="D108" s="136">
        <v>0</v>
      </c>
      <c r="E108" s="136">
        <v>20320</v>
      </c>
      <c r="F108" s="136">
        <v>7596</v>
      </c>
      <c r="G108" s="136">
        <v>0</v>
      </c>
      <c r="H108" s="136">
        <v>0</v>
      </c>
      <c r="I108" s="136">
        <v>0</v>
      </c>
      <c r="J108" s="136">
        <v>217.39130434782609</v>
      </c>
      <c r="K108" s="137">
        <v>4.3478260869565216E-2</v>
      </c>
      <c r="L108" s="137">
        <v>0</v>
      </c>
      <c r="M108" s="137">
        <v>0.26200586672874426</v>
      </c>
      <c r="N108" s="137">
        <v>5.4121418021279219E-2</v>
      </c>
      <c r="O108" s="136">
        <v>3</v>
      </c>
      <c r="P108" s="136">
        <v>3</v>
      </c>
      <c r="Q108" s="137">
        <f>VLOOKUP(A108,HDI!$K$2:$U$142,11,FALSE)</f>
        <v>0.50324842630892153</v>
      </c>
      <c r="R108" s="137" t="s">
        <v>446</v>
      </c>
      <c r="S108" s="136">
        <v>11209903</v>
      </c>
      <c r="T108" s="136">
        <v>30.64</v>
      </c>
      <c r="U108" s="136">
        <v>15.37</v>
      </c>
      <c r="V108" s="137">
        <v>5.2393283035779108E-3</v>
      </c>
      <c r="W108" s="138">
        <v>12</v>
      </c>
      <c r="X108" s="136">
        <v>670.49680000000012</v>
      </c>
      <c r="Y108" s="136">
        <v>57.504560000000005</v>
      </c>
      <c r="Z108" s="138">
        <v>15.316466666666665</v>
      </c>
      <c r="AA108" s="137">
        <v>676.31</v>
      </c>
      <c r="AB108" s="138">
        <v>0.43608239999999998</v>
      </c>
      <c r="AC108" s="137">
        <f>VLOOKUP(A108,GII!$P$2:$R$192,3,FALSE)</f>
        <v>0.49751092380494888</v>
      </c>
      <c r="AD108" s="137">
        <v>46.21</v>
      </c>
      <c r="AE108" s="136">
        <v>0</v>
      </c>
      <c r="AF108" s="136">
        <v>0</v>
      </c>
      <c r="AG108" s="136">
        <v>0</v>
      </c>
      <c r="AH108" s="136">
        <v>2605.52</v>
      </c>
      <c r="AI108" s="136">
        <v>124</v>
      </c>
      <c r="AJ108" s="138">
        <v>4.9000000000000004</v>
      </c>
      <c r="AK108" s="137">
        <v>1.66</v>
      </c>
      <c r="AL108" s="138">
        <v>4.5</v>
      </c>
      <c r="AM108" s="137">
        <v>3.95</v>
      </c>
      <c r="AN108" s="137">
        <v>1.1003822088241577</v>
      </c>
      <c r="AO108" s="136">
        <v>50</v>
      </c>
      <c r="AP108" s="138">
        <v>99.4</v>
      </c>
      <c r="AQ108" s="137">
        <v>58.473559999999999</v>
      </c>
      <c r="AR108" s="137">
        <v>51</v>
      </c>
      <c r="AS108" s="137">
        <v>97</v>
      </c>
      <c r="AT108" s="137" t="s">
        <v>896</v>
      </c>
      <c r="AU108" s="138">
        <v>95.7</v>
      </c>
      <c r="AV108" s="138">
        <v>99.6</v>
      </c>
      <c r="AW108" s="136">
        <v>16239.769</v>
      </c>
      <c r="AX108" s="136">
        <v>29716965</v>
      </c>
      <c r="AY108" s="136">
        <v>328550</v>
      </c>
      <c r="AZ108" s="136">
        <v>2523460.0000000005</v>
      </c>
    </row>
    <row r="109" spans="1:52" x14ac:dyDescent="0.2">
      <c r="A109" s="128" t="s">
        <v>195</v>
      </c>
      <c r="B109" s="129" t="s">
        <v>194</v>
      </c>
      <c r="C109" s="136">
        <v>0</v>
      </c>
      <c r="D109" s="136">
        <v>0</v>
      </c>
      <c r="E109" s="136">
        <v>0</v>
      </c>
      <c r="F109" s="136">
        <v>62</v>
      </c>
      <c r="G109" s="136">
        <v>0</v>
      </c>
      <c r="H109" s="136">
        <v>0</v>
      </c>
      <c r="I109" s="136">
        <v>0</v>
      </c>
      <c r="J109" s="136">
        <v>0</v>
      </c>
      <c r="K109" s="137">
        <v>0</v>
      </c>
      <c r="L109" s="137">
        <v>0</v>
      </c>
      <c r="M109" s="137">
        <v>1.9734504833417233E-3</v>
      </c>
      <c r="N109" s="137">
        <v>5.6848236251472531E-4</v>
      </c>
      <c r="O109" s="136">
        <v>1</v>
      </c>
      <c r="P109" s="136">
        <v>0</v>
      </c>
      <c r="Q109" s="137">
        <f>VLOOKUP(A109,HDI!$K$2:$U$142,11,FALSE)</f>
        <v>0.2768746295999413</v>
      </c>
      <c r="R109" s="137" t="s">
        <v>446</v>
      </c>
      <c r="S109" s="136">
        <v>10000</v>
      </c>
      <c r="T109" s="136">
        <v>46.01</v>
      </c>
      <c r="U109" s="136">
        <v>58.01</v>
      </c>
      <c r="V109" s="137">
        <v>3.3284426229508197</v>
      </c>
      <c r="W109" s="138">
        <v>16</v>
      </c>
      <c r="X109" s="136">
        <v>182.56576000000001</v>
      </c>
      <c r="Y109" s="136">
        <v>20.606779999999997</v>
      </c>
      <c r="Z109" s="138">
        <v>0.21334293333333335</v>
      </c>
      <c r="AA109" s="137">
        <v>770.85999000000004</v>
      </c>
      <c r="AB109" s="138">
        <v>0</v>
      </c>
      <c r="AC109" s="137">
        <f>VLOOKUP(A109,GII!$P$2:$R$192,3,FALSE)</f>
        <v>0.74552675704411098</v>
      </c>
      <c r="AD109" s="137">
        <v>37.369999999999997</v>
      </c>
      <c r="AE109" s="136">
        <v>0</v>
      </c>
      <c r="AF109" s="136">
        <v>0</v>
      </c>
      <c r="AG109" s="136">
        <v>0</v>
      </c>
      <c r="AH109" s="136" t="s">
        <v>957</v>
      </c>
      <c r="AI109" s="136">
        <v>127</v>
      </c>
      <c r="AJ109" s="138">
        <v>6.2</v>
      </c>
      <c r="AK109" s="137">
        <v>1.81</v>
      </c>
      <c r="AL109" s="138">
        <v>14.2</v>
      </c>
      <c r="AM109" s="137">
        <v>2.68333333333333</v>
      </c>
      <c r="AN109" s="137">
        <v>-0.28050580620765686</v>
      </c>
      <c r="AO109" s="136" t="s">
        <v>446</v>
      </c>
      <c r="AP109" s="138" t="s">
        <v>446</v>
      </c>
      <c r="AQ109" s="137">
        <v>92.042050000000003</v>
      </c>
      <c r="AR109" s="137" t="s">
        <v>446</v>
      </c>
      <c r="AS109" s="137" t="s">
        <v>446</v>
      </c>
      <c r="AT109" s="137" t="s">
        <v>896</v>
      </c>
      <c r="AU109" s="138">
        <v>98.7</v>
      </c>
      <c r="AV109" s="138">
        <v>98.6</v>
      </c>
      <c r="AW109" s="136">
        <v>8603.2919999999995</v>
      </c>
      <c r="AX109" s="136">
        <v>345023</v>
      </c>
      <c r="AY109" s="136">
        <v>300</v>
      </c>
      <c r="AZ109" s="136">
        <v>23092</v>
      </c>
    </row>
    <row r="110" spans="1:52" x14ac:dyDescent="0.2">
      <c r="A110" s="128" t="s">
        <v>197</v>
      </c>
      <c r="B110" s="129" t="s">
        <v>196</v>
      </c>
      <c r="C110" s="136">
        <v>0</v>
      </c>
      <c r="D110" s="136">
        <v>0</v>
      </c>
      <c r="E110" s="136">
        <v>12606</v>
      </c>
      <c r="F110" s="136">
        <v>0</v>
      </c>
      <c r="G110" s="136">
        <v>0</v>
      </c>
      <c r="H110" s="136">
        <v>0</v>
      </c>
      <c r="I110" s="136">
        <v>0</v>
      </c>
      <c r="J110" s="136">
        <v>235956.52173913043</v>
      </c>
      <c r="K110" s="137">
        <v>0.2608695652173913</v>
      </c>
      <c r="L110" s="137">
        <v>0.1</v>
      </c>
      <c r="M110" s="137">
        <v>0.89202801455267045</v>
      </c>
      <c r="N110" s="137">
        <v>0.58084347888508314</v>
      </c>
      <c r="O110" s="136">
        <v>4</v>
      </c>
      <c r="P110" s="136">
        <v>4</v>
      </c>
      <c r="Q110" s="137">
        <f>VLOOKUP(A110,HDI!$K$2:$U$142,11,FALSE)</f>
        <v>0.17437225291718172</v>
      </c>
      <c r="R110" s="137" t="s">
        <v>446</v>
      </c>
      <c r="S110" s="136">
        <v>899829568</v>
      </c>
      <c r="T110" s="136">
        <v>1270.0999999999999</v>
      </c>
      <c r="U110" s="136">
        <v>1001.3</v>
      </c>
      <c r="V110" s="137">
        <v>10.209351813922886</v>
      </c>
      <c r="W110" s="138">
        <v>0.8</v>
      </c>
      <c r="X110" s="136">
        <v>774.5476000000001</v>
      </c>
      <c r="Y110" s="136">
        <v>374.29219999999998</v>
      </c>
      <c r="Z110" s="138">
        <v>17.358023333333332</v>
      </c>
      <c r="AA110" s="137">
        <v>73.75</v>
      </c>
      <c r="AB110" s="138">
        <v>773.05959999999993</v>
      </c>
      <c r="AC110" s="137">
        <f>VLOOKUP(A110,GII!$P$2:$R$192,3,FALSE)</f>
        <v>0.62031913173029696</v>
      </c>
      <c r="AD110" s="137">
        <v>33.020000000000003</v>
      </c>
      <c r="AE110" s="136">
        <v>3500000</v>
      </c>
      <c r="AF110" s="136">
        <v>46000</v>
      </c>
      <c r="AG110" s="136">
        <v>0</v>
      </c>
      <c r="AH110" s="136">
        <v>9778.9500000000007</v>
      </c>
      <c r="AI110" s="136">
        <v>136</v>
      </c>
      <c r="AJ110" s="138">
        <v>4.9000000000000004</v>
      </c>
      <c r="AK110" s="137">
        <v>2.12</v>
      </c>
      <c r="AL110" s="138">
        <v>8.3000000000000007</v>
      </c>
      <c r="AM110" s="137">
        <v>2.85</v>
      </c>
      <c r="AN110" s="137">
        <v>-0.83902931213378906</v>
      </c>
      <c r="AO110" s="136">
        <v>28</v>
      </c>
      <c r="AP110" s="138" t="s">
        <v>446</v>
      </c>
      <c r="AQ110" s="137">
        <v>13.328609999999999</v>
      </c>
      <c r="AR110" s="137">
        <v>1</v>
      </c>
      <c r="AS110" s="137">
        <v>52</v>
      </c>
      <c r="AT110" s="137" t="s">
        <v>896</v>
      </c>
      <c r="AU110" s="138">
        <v>21.9</v>
      </c>
      <c r="AV110" s="138">
        <v>67.2</v>
      </c>
      <c r="AW110" s="136">
        <v>1128.0440000000001</v>
      </c>
      <c r="AX110" s="136">
        <v>15301650</v>
      </c>
      <c r="AY110" s="136">
        <v>1220190</v>
      </c>
      <c r="AZ110" s="136">
        <v>647191.99999999988</v>
      </c>
    </row>
    <row r="111" spans="1:52" x14ac:dyDescent="0.2">
      <c r="A111" s="128" t="s">
        <v>199</v>
      </c>
      <c r="B111" s="129" t="s">
        <v>198</v>
      </c>
      <c r="C111" s="136">
        <v>0</v>
      </c>
      <c r="D111" s="136">
        <v>0</v>
      </c>
      <c r="E111" s="136">
        <v>0</v>
      </c>
      <c r="F111" s="136">
        <v>0</v>
      </c>
      <c r="G111" s="136">
        <v>0</v>
      </c>
      <c r="H111" s="136">
        <v>0</v>
      </c>
      <c r="I111" s="136">
        <v>0</v>
      </c>
      <c r="J111" s="136">
        <v>0</v>
      </c>
      <c r="K111" s="137">
        <v>0</v>
      </c>
      <c r="L111" s="137">
        <v>0.16666666666666666</v>
      </c>
      <c r="M111" s="137">
        <v>1.7696541142213815E-3</v>
      </c>
      <c r="N111" s="137">
        <v>4.796939064251558E-4</v>
      </c>
      <c r="O111" s="136">
        <v>0</v>
      </c>
      <c r="P111" s="136">
        <v>0</v>
      </c>
      <c r="Q111" s="137">
        <f>VLOOKUP(A111,HDI!$K$2:$U$142,11,FALSE)</f>
        <v>0.69523842495798038</v>
      </c>
      <c r="R111" s="137">
        <f>VLOOKUP(A111,'Income Insecurity'!$A$3:$O$98,15,FALSE)</f>
        <v>0.31202517603475227</v>
      </c>
      <c r="S111" s="136">
        <v>0</v>
      </c>
      <c r="T111" s="136" t="s">
        <v>446</v>
      </c>
      <c r="U111" s="136" t="s">
        <v>446</v>
      </c>
      <c r="V111" s="137">
        <v>0</v>
      </c>
      <c r="W111" s="138">
        <v>32.299999999999997</v>
      </c>
      <c r="X111" s="136">
        <v>214.93629999999999</v>
      </c>
      <c r="Y111" s="136">
        <v>1.9738008</v>
      </c>
      <c r="Z111" s="138">
        <v>0.49921299999999996</v>
      </c>
      <c r="AA111" s="137">
        <v>2547.7299800000001</v>
      </c>
      <c r="AB111" s="138">
        <v>0</v>
      </c>
      <c r="AC111" s="137">
        <f>VLOOKUP(A111,GII!$P$2:$R$192,3,FALSE)</f>
        <v>0.50923820896159944</v>
      </c>
      <c r="AD111" s="137" t="s">
        <v>446</v>
      </c>
      <c r="AE111" s="136">
        <v>0</v>
      </c>
      <c r="AF111" s="136">
        <v>0</v>
      </c>
      <c r="AG111" s="136">
        <v>0</v>
      </c>
      <c r="AH111" s="136">
        <v>0</v>
      </c>
      <c r="AI111" s="136">
        <v>135</v>
      </c>
      <c r="AJ111" s="138">
        <v>4.9000000000000004</v>
      </c>
      <c r="AK111" s="137">
        <v>1.45</v>
      </c>
      <c r="AL111" s="138">
        <v>8.1999999999999993</v>
      </c>
      <c r="AM111" s="137" t="s">
        <v>446</v>
      </c>
      <c r="AN111" s="137">
        <v>1.2482212781906128</v>
      </c>
      <c r="AO111" s="136">
        <v>56</v>
      </c>
      <c r="AP111" s="138" t="s">
        <v>446</v>
      </c>
      <c r="AQ111" s="137">
        <v>81.832549999999998</v>
      </c>
      <c r="AR111" s="137">
        <v>61</v>
      </c>
      <c r="AS111" s="137">
        <v>91</v>
      </c>
      <c r="AT111" s="137" t="s">
        <v>896</v>
      </c>
      <c r="AU111" s="138">
        <v>100</v>
      </c>
      <c r="AV111" s="138">
        <v>100</v>
      </c>
      <c r="AW111" s="136">
        <v>25597.874</v>
      </c>
      <c r="AX111" s="136">
        <v>423282</v>
      </c>
      <c r="AY111" s="136">
        <v>320</v>
      </c>
      <c r="AZ111" s="136">
        <v>100683</v>
      </c>
    </row>
    <row r="112" spans="1:52" x14ac:dyDescent="0.2">
      <c r="A112" s="128" t="s">
        <v>201</v>
      </c>
      <c r="B112" s="129" t="s">
        <v>200</v>
      </c>
      <c r="C112" s="136">
        <v>8.0105263157894733</v>
      </c>
      <c r="D112" s="136">
        <v>0</v>
      </c>
      <c r="E112" s="136">
        <v>0</v>
      </c>
      <c r="F112" s="136">
        <v>0</v>
      </c>
      <c r="G112" s="136">
        <v>144</v>
      </c>
      <c r="H112" s="136">
        <v>0</v>
      </c>
      <c r="I112" s="136">
        <v>0</v>
      </c>
      <c r="J112" s="136">
        <v>277.56521739130437</v>
      </c>
      <c r="K112" s="137">
        <v>4.3478260869565216E-2</v>
      </c>
      <c r="L112" s="137">
        <v>0</v>
      </c>
      <c r="M112" s="137">
        <v>1.5052258502291922E-3</v>
      </c>
      <c r="N112" s="137">
        <v>8.2197125711898681E-4</v>
      </c>
      <c r="O112" s="136">
        <v>0</v>
      </c>
      <c r="P112" s="136">
        <v>0</v>
      </c>
      <c r="Q112" s="137" t="s">
        <v>446</v>
      </c>
      <c r="R112" s="137" t="s">
        <v>446</v>
      </c>
      <c r="S112" s="136">
        <v>6291497</v>
      </c>
      <c r="T112" s="136">
        <v>82.29</v>
      </c>
      <c r="U112" s="136">
        <v>76.010000000000005</v>
      </c>
      <c r="V112" s="137">
        <v>35.518691588785046</v>
      </c>
      <c r="W112" s="138">
        <v>4.4000000000000004</v>
      </c>
      <c r="X112" s="136">
        <v>839.64219999999989</v>
      </c>
      <c r="Y112" s="136">
        <v>103.03446000000001</v>
      </c>
      <c r="Z112" s="138" t="s">
        <v>446</v>
      </c>
      <c r="AA112" s="137">
        <v>418.10001</v>
      </c>
      <c r="AB112" s="138">
        <v>0</v>
      </c>
      <c r="AC112" s="137" t="str">
        <f>VLOOKUP(A112,GII!$P$2:$R$192,3,FALSE)</f>
        <v>No data</v>
      </c>
      <c r="AD112" s="137" t="s">
        <v>446</v>
      </c>
      <c r="AE112" s="136">
        <v>0</v>
      </c>
      <c r="AF112" s="136">
        <v>6384</v>
      </c>
      <c r="AG112" s="136">
        <v>360</v>
      </c>
      <c r="AH112" s="136" t="s">
        <v>957</v>
      </c>
      <c r="AI112" s="136">
        <v>115</v>
      </c>
      <c r="AJ112" s="138">
        <v>4.9000000000000004</v>
      </c>
      <c r="AK112" s="137" t="s">
        <v>446</v>
      </c>
      <c r="AL112" s="138" t="s">
        <v>446</v>
      </c>
      <c r="AM112" s="137">
        <v>2.0833333333333299</v>
      </c>
      <c r="AN112" s="137">
        <v>-1.5806890726089478</v>
      </c>
      <c r="AO112" s="136" t="s">
        <v>446</v>
      </c>
      <c r="AP112" s="138" t="s">
        <v>446</v>
      </c>
      <c r="AQ112" s="137" t="s">
        <v>446</v>
      </c>
      <c r="AR112" s="137" t="s">
        <v>446</v>
      </c>
      <c r="AS112" s="137" t="s">
        <v>446</v>
      </c>
      <c r="AT112" s="137" t="s">
        <v>896</v>
      </c>
      <c r="AU112" s="138">
        <v>76.2</v>
      </c>
      <c r="AV112" s="138">
        <v>94.5</v>
      </c>
      <c r="AW112" s="136">
        <v>2500</v>
      </c>
      <c r="AX112" s="136">
        <v>52634</v>
      </c>
      <c r="AY112" s="136">
        <v>180</v>
      </c>
      <c r="AZ112" s="136">
        <v>3852</v>
      </c>
    </row>
    <row r="113" spans="1:52" x14ac:dyDescent="0.2">
      <c r="A113" s="128" t="s">
        <v>203</v>
      </c>
      <c r="B113" s="129" t="s">
        <v>202</v>
      </c>
      <c r="C113" s="136">
        <v>0</v>
      </c>
      <c r="D113" s="136">
        <v>0</v>
      </c>
      <c r="E113" s="136">
        <v>1359</v>
      </c>
      <c r="F113" s="136">
        <v>0</v>
      </c>
      <c r="G113" s="136">
        <v>0</v>
      </c>
      <c r="H113" s="136">
        <v>0</v>
      </c>
      <c r="I113" s="136">
        <v>0</v>
      </c>
      <c r="J113" s="136">
        <v>130691.60869565218</v>
      </c>
      <c r="K113" s="137">
        <v>0.21739130434782608</v>
      </c>
      <c r="L113" s="137">
        <v>0.33333333333333331</v>
      </c>
      <c r="M113" s="137">
        <v>0.27257127134375786</v>
      </c>
      <c r="N113" s="137">
        <v>5.2262261521183476E-2</v>
      </c>
      <c r="O113" s="136">
        <v>2</v>
      </c>
      <c r="P113" s="136">
        <v>0</v>
      </c>
      <c r="Q113" s="137">
        <f>VLOOKUP(A113,HDI!$K$2:$U$142,11,FALSE)</f>
        <v>0.27581815116395048</v>
      </c>
      <c r="R113" s="137" t="s">
        <v>446</v>
      </c>
      <c r="S113" s="136">
        <v>269401635</v>
      </c>
      <c r="T113" s="136">
        <v>381.05</v>
      </c>
      <c r="U113" s="136">
        <v>408.31</v>
      </c>
      <c r="V113" s="137">
        <v>10.836079689929695</v>
      </c>
      <c r="W113" s="138">
        <v>1.3</v>
      </c>
      <c r="X113" s="136">
        <v>1379.3013999999998</v>
      </c>
      <c r="Y113" s="136">
        <v>138.27402000000001</v>
      </c>
      <c r="Z113" s="138">
        <v>13.333939999999998</v>
      </c>
      <c r="AA113" s="137">
        <v>121.66</v>
      </c>
      <c r="AB113" s="138">
        <v>204.18476000000001</v>
      </c>
      <c r="AC113" s="137">
        <f>VLOOKUP(A113,GII!$P$2:$R$192,3,FALSE)</f>
        <v>0.79366320284551817</v>
      </c>
      <c r="AD113" s="137">
        <v>40.46</v>
      </c>
      <c r="AE113" s="136">
        <v>700000</v>
      </c>
      <c r="AF113" s="136">
        <v>4225</v>
      </c>
      <c r="AG113" s="136">
        <v>0</v>
      </c>
      <c r="AH113" s="136">
        <v>4680.6000000000004</v>
      </c>
      <c r="AI113" s="136">
        <v>131</v>
      </c>
      <c r="AJ113" s="138">
        <v>6.5</v>
      </c>
      <c r="AK113" s="137">
        <v>2.21</v>
      </c>
      <c r="AL113" s="138">
        <v>4.4000000000000004</v>
      </c>
      <c r="AM113" s="137">
        <v>3.06666666666667</v>
      </c>
      <c r="AN113" s="137">
        <v>-0.90269047021865845</v>
      </c>
      <c r="AO113" s="136">
        <v>30</v>
      </c>
      <c r="AP113" s="138" t="s">
        <v>446</v>
      </c>
      <c r="AQ113" s="137">
        <v>26.587820000000001</v>
      </c>
      <c r="AR113" s="137">
        <v>8</v>
      </c>
      <c r="AS113" s="137">
        <v>97</v>
      </c>
      <c r="AT113" s="137" t="s">
        <v>896</v>
      </c>
      <c r="AU113" s="138">
        <v>26.7</v>
      </c>
      <c r="AV113" s="138">
        <v>49.6</v>
      </c>
      <c r="AW113" s="136">
        <v>2008.2560000000001</v>
      </c>
      <c r="AX113" s="136">
        <v>3889880</v>
      </c>
      <c r="AY113" s="136">
        <v>1030700</v>
      </c>
      <c r="AZ113" s="136">
        <v>193679.00000000003</v>
      </c>
    </row>
    <row r="114" spans="1:52" x14ac:dyDescent="0.2">
      <c r="A114" s="128" t="s">
        <v>205</v>
      </c>
      <c r="B114" s="129" t="s">
        <v>204</v>
      </c>
      <c r="C114" s="136">
        <v>0</v>
      </c>
      <c r="D114" s="136">
        <v>0</v>
      </c>
      <c r="E114" s="136">
        <v>0</v>
      </c>
      <c r="F114" s="136">
        <v>8794</v>
      </c>
      <c r="G114" s="136">
        <v>223471</v>
      </c>
      <c r="H114" s="136">
        <v>20498</v>
      </c>
      <c r="I114" s="136">
        <v>443</v>
      </c>
      <c r="J114" s="136">
        <v>0</v>
      </c>
      <c r="K114" s="137">
        <v>4.3478260869565216E-2</v>
      </c>
      <c r="L114" s="137">
        <v>0</v>
      </c>
      <c r="M114" s="137">
        <v>4.229819326688789E-3</v>
      </c>
      <c r="N114" s="137">
        <v>9.7737010675164179E-4</v>
      </c>
      <c r="O114" s="136">
        <v>0</v>
      </c>
      <c r="P114" s="136">
        <v>0</v>
      </c>
      <c r="Q114" s="137">
        <f>VLOOKUP(A114,HDI!$K$2:$U$142,11,FALSE)</f>
        <v>0.51505213511910675</v>
      </c>
      <c r="R114" s="137">
        <f>VLOOKUP(A114,'Income Insecurity'!$A$3:$O$98,15,FALSE)</f>
        <v>5.4448021647555155E-2</v>
      </c>
      <c r="S114" s="136">
        <v>10000</v>
      </c>
      <c r="T114" s="136">
        <v>182.68</v>
      </c>
      <c r="U114" s="136">
        <v>177.89</v>
      </c>
      <c r="V114" s="137">
        <v>1.5496498093954285</v>
      </c>
      <c r="W114" s="138" t="s">
        <v>446</v>
      </c>
      <c r="X114" s="136">
        <v>280.93415999999996</v>
      </c>
      <c r="Y114" s="136">
        <v>6.2542659999999994</v>
      </c>
      <c r="Z114" s="138">
        <v>9.430883333333334</v>
      </c>
      <c r="AA114" s="137">
        <v>784.21001999999999</v>
      </c>
      <c r="AB114" s="138">
        <v>0</v>
      </c>
      <c r="AC114" s="137">
        <f>VLOOKUP(A114,GII!$P$2:$R$192,3,FALSE)</f>
        <v>0.43853264020550775</v>
      </c>
      <c r="AD114" s="142">
        <v>35.9</v>
      </c>
      <c r="AE114" s="136">
        <v>82</v>
      </c>
      <c r="AF114" s="136">
        <v>82</v>
      </c>
      <c r="AG114" s="136">
        <v>0</v>
      </c>
      <c r="AH114" s="136" t="s">
        <v>957</v>
      </c>
      <c r="AI114" s="136">
        <v>128</v>
      </c>
      <c r="AJ114" s="138">
        <v>4.9000000000000004</v>
      </c>
      <c r="AK114" s="137">
        <v>1.85</v>
      </c>
      <c r="AL114" s="138">
        <v>11</v>
      </c>
      <c r="AM114" s="137">
        <v>3.68333333333333</v>
      </c>
      <c r="AN114" s="137">
        <v>0.87730324268341064</v>
      </c>
      <c r="AO114" s="136">
        <v>52</v>
      </c>
      <c r="AP114" s="138">
        <v>99.4</v>
      </c>
      <c r="AQ114" s="137">
        <v>64.552109999999999</v>
      </c>
      <c r="AR114" s="137">
        <v>23</v>
      </c>
      <c r="AS114" s="137">
        <v>55.000000000000007</v>
      </c>
      <c r="AT114" s="137" t="s">
        <v>896</v>
      </c>
      <c r="AU114" s="138">
        <v>90.8</v>
      </c>
      <c r="AV114" s="138">
        <v>99.8</v>
      </c>
      <c r="AW114" s="136">
        <v>14961.51</v>
      </c>
      <c r="AX114" s="136">
        <v>1296303</v>
      </c>
      <c r="AY114" s="136">
        <v>2030</v>
      </c>
      <c r="AZ114" s="136">
        <v>170326.00000000003</v>
      </c>
    </row>
    <row r="115" spans="1:52" x14ac:dyDescent="0.2">
      <c r="A115" s="128" t="s">
        <v>207</v>
      </c>
      <c r="B115" s="129" t="s">
        <v>206</v>
      </c>
      <c r="C115" s="136">
        <v>160364</v>
      </c>
      <c r="D115" s="136">
        <v>26946.947368421053</v>
      </c>
      <c r="E115" s="136">
        <v>118189</v>
      </c>
      <c r="F115" s="136">
        <v>80470</v>
      </c>
      <c r="G115" s="136">
        <v>598043</v>
      </c>
      <c r="H115" s="136">
        <v>95215</v>
      </c>
      <c r="I115" s="136">
        <v>16548</v>
      </c>
      <c r="J115" s="136">
        <v>111521.73913043478</v>
      </c>
      <c r="K115" s="137">
        <v>0.21739130434782608</v>
      </c>
      <c r="L115" s="137">
        <v>0</v>
      </c>
      <c r="M115" s="137">
        <v>0.91649328559500909</v>
      </c>
      <c r="N115" s="137">
        <v>0.68834814793409371</v>
      </c>
      <c r="O115" s="136">
        <v>2</v>
      </c>
      <c r="P115" s="136">
        <v>5</v>
      </c>
      <c r="Q115" s="137">
        <f>VLOOKUP(A115,HDI!$K$2:$U$142,11,FALSE)</f>
        <v>0.54348511426278245</v>
      </c>
      <c r="R115" s="137">
        <f>VLOOKUP(A115,'Income Insecurity'!$A$3:$O$98,15,FALSE)</f>
        <v>0.25983187381059236</v>
      </c>
      <c r="S115" s="136">
        <v>1709222</v>
      </c>
      <c r="T115" s="136">
        <v>958.18</v>
      </c>
      <c r="U115" s="136">
        <v>417.81</v>
      </c>
      <c r="V115" s="137">
        <v>3.5808227860465849E-2</v>
      </c>
      <c r="W115" s="138">
        <v>19.600000000000001</v>
      </c>
      <c r="X115" s="136">
        <v>199.62532000000002</v>
      </c>
      <c r="Y115" s="136">
        <v>18.326342</v>
      </c>
      <c r="Z115" s="138">
        <v>0.8954740000000001</v>
      </c>
      <c r="AA115" s="137">
        <v>1061.8699999999999</v>
      </c>
      <c r="AB115" s="138">
        <v>1.232026E-2</v>
      </c>
      <c r="AC115" s="137">
        <f>VLOOKUP(A115,GII!$P$2:$R$192,3,FALSE)</f>
        <v>0.41667348235608948</v>
      </c>
      <c r="AD115" s="137">
        <v>47.2</v>
      </c>
      <c r="AE115" s="136">
        <v>136011</v>
      </c>
      <c r="AF115" s="136">
        <v>17000</v>
      </c>
      <c r="AG115" s="136">
        <v>0</v>
      </c>
      <c r="AH115" s="136">
        <v>0</v>
      </c>
      <c r="AI115" s="136">
        <v>129</v>
      </c>
      <c r="AJ115" s="138">
        <v>4.9000000000000004</v>
      </c>
      <c r="AK115" s="137">
        <v>1.34</v>
      </c>
      <c r="AL115" s="138">
        <v>5.5</v>
      </c>
      <c r="AM115" s="137">
        <v>3.8833333333333302</v>
      </c>
      <c r="AN115" s="137">
        <v>0.30737176537513733</v>
      </c>
      <c r="AO115" s="136">
        <v>34</v>
      </c>
      <c r="AP115" s="138" t="s">
        <v>446</v>
      </c>
      <c r="AQ115" s="137">
        <v>75.589780000000005</v>
      </c>
      <c r="AR115" s="137">
        <v>14.000000000000002</v>
      </c>
      <c r="AS115" s="137">
        <v>42</v>
      </c>
      <c r="AT115" s="137" t="s">
        <v>896</v>
      </c>
      <c r="AU115" s="138">
        <v>85.3</v>
      </c>
      <c r="AV115" s="138">
        <v>94.9</v>
      </c>
      <c r="AW115" s="136">
        <v>14652.78</v>
      </c>
      <c r="AX115" s="136">
        <v>122332399</v>
      </c>
      <c r="AY115" s="136">
        <v>1943950</v>
      </c>
      <c r="AZ115" s="136">
        <v>11604584</v>
      </c>
    </row>
    <row r="116" spans="1:52" x14ac:dyDescent="0.2">
      <c r="A116" s="128" t="s">
        <v>790</v>
      </c>
      <c r="B116" s="129" t="s">
        <v>208</v>
      </c>
      <c r="C116" s="136">
        <v>92.298947368421054</v>
      </c>
      <c r="D116" s="136">
        <v>0</v>
      </c>
      <c r="E116" s="136">
        <v>0</v>
      </c>
      <c r="F116" s="136">
        <v>0</v>
      </c>
      <c r="G116" s="136">
        <v>1282</v>
      </c>
      <c r="H116" s="136">
        <v>5</v>
      </c>
      <c r="I116" s="136">
        <v>10</v>
      </c>
      <c r="J116" s="136">
        <v>1252.1739130434783</v>
      </c>
      <c r="K116" s="137">
        <v>4.3478260869565216E-2</v>
      </c>
      <c r="L116" s="137">
        <v>0.26666666666666666</v>
      </c>
      <c r="M116" s="137">
        <v>9.0985615330963854E-4</v>
      </c>
      <c r="N116" s="137">
        <v>8.0999941851763249E-4</v>
      </c>
      <c r="O116" s="136">
        <v>0</v>
      </c>
      <c r="P116" s="136">
        <v>0</v>
      </c>
      <c r="Q116" s="137" t="s">
        <v>446</v>
      </c>
      <c r="R116" s="137" t="s">
        <v>446</v>
      </c>
      <c r="S116" s="136">
        <v>0</v>
      </c>
      <c r="T116" s="136">
        <v>133.88</v>
      </c>
      <c r="U116" s="136">
        <v>115.04</v>
      </c>
      <c r="V116" s="137">
        <v>33.506138810134352</v>
      </c>
      <c r="W116" s="138">
        <v>1.8</v>
      </c>
      <c r="X116" s="136">
        <v>1035.3718000000001</v>
      </c>
      <c r="Y116" s="136">
        <v>167.20508000000001</v>
      </c>
      <c r="Z116" s="138" t="s">
        <v>446</v>
      </c>
      <c r="AA116" s="137">
        <v>488.98000999999999</v>
      </c>
      <c r="AB116" s="138">
        <v>0</v>
      </c>
      <c r="AC116" s="137" t="str">
        <f>VLOOKUP(A116,GII!$P$2:$R$192,3,FALSE)</f>
        <v>No data</v>
      </c>
      <c r="AD116" s="137">
        <v>61.1</v>
      </c>
      <c r="AE116" s="136">
        <v>0</v>
      </c>
      <c r="AF116" s="136">
        <v>0</v>
      </c>
      <c r="AG116" s="136">
        <v>0</v>
      </c>
      <c r="AH116" s="136">
        <v>0</v>
      </c>
      <c r="AI116" s="136">
        <v>115</v>
      </c>
      <c r="AJ116" s="138">
        <v>4.9000000000000004</v>
      </c>
      <c r="AK116" s="137" t="s">
        <v>446</v>
      </c>
      <c r="AL116" s="138" t="s">
        <v>446</v>
      </c>
      <c r="AM116" s="137">
        <v>2.6</v>
      </c>
      <c r="AN116" s="137">
        <v>-0.55926614999771118</v>
      </c>
      <c r="AO116" s="136" t="s">
        <v>446</v>
      </c>
      <c r="AP116" s="138" t="s">
        <v>446</v>
      </c>
      <c r="AQ116" s="137" t="s">
        <v>446</v>
      </c>
      <c r="AR116" s="137" t="s">
        <v>446</v>
      </c>
      <c r="AS116" s="137" t="s">
        <v>446</v>
      </c>
      <c r="AT116" s="137" t="s">
        <v>896</v>
      </c>
      <c r="AU116" s="138">
        <v>57.2</v>
      </c>
      <c r="AV116" s="138">
        <v>89</v>
      </c>
      <c r="AW116" s="136">
        <v>2200</v>
      </c>
      <c r="AX116" s="136">
        <v>103549</v>
      </c>
      <c r="AY116" s="136">
        <v>700</v>
      </c>
      <c r="AZ116" s="136">
        <v>46699.000000000007</v>
      </c>
    </row>
    <row r="117" spans="1:52" x14ac:dyDescent="0.2">
      <c r="A117" s="128" t="s">
        <v>884</v>
      </c>
      <c r="B117" s="129" t="s">
        <v>209</v>
      </c>
      <c r="C117" s="136">
        <v>7117.6</v>
      </c>
      <c r="D117" s="136">
        <v>0</v>
      </c>
      <c r="E117" s="136">
        <v>8639</v>
      </c>
      <c r="F117" s="136">
        <v>0</v>
      </c>
      <c r="G117" s="136">
        <v>0</v>
      </c>
      <c r="H117" s="136">
        <v>0</v>
      </c>
      <c r="I117" s="136">
        <v>0</v>
      </c>
      <c r="J117" s="136">
        <v>9399.7391304347821</v>
      </c>
      <c r="K117" s="137">
        <v>0.13043478260869565</v>
      </c>
      <c r="L117" s="137">
        <v>0.13333333333333333</v>
      </c>
      <c r="M117" s="137">
        <v>0.39950737750254145</v>
      </c>
      <c r="N117" s="137">
        <v>0.28417807011234808</v>
      </c>
      <c r="O117" s="136">
        <v>1</v>
      </c>
      <c r="P117" s="136">
        <v>3</v>
      </c>
      <c r="Q117" s="137">
        <f>VLOOKUP(A117,HDI!$K$2:$U$142,11,FALSE)</f>
        <v>0.51302624027947386</v>
      </c>
      <c r="R117" s="137">
        <v>0.30544664394816079</v>
      </c>
      <c r="S117" s="136">
        <v>475678</v>
      </c>
      <c r="T117" s="136">
        <v>469.31</v>
      </c>
      <c r="U117" s="136">
        <v>473.08</v>
      </c>
      <c r="V117" s="137">
        <v>5.8228656071416429</v>
      </c>
      <c r="W117" s="138">
        <v>36.4</v>
      </c>
      <c r="X117" s="136">
        <v>52.500239999999998</v>
      </c>
      <c r="Y117" s="136">
        <v>10.626948000000001</v>
      </c>
      <c r="Z117" s="138">
        <v>10.124329999999999</v>
      </c>
      <c r="AA117" s="137">
        <v>490.26999000000001</v>
      </c>
      <c r="AB117" s="138">
        <v>0</v>
      </c>
      <c r="AC117" s="137">
        <f>VLOOKUP(A117,GII!$P$2:$R$192,3,FALSE)</f>
        <v>0.13688748639710235</v>
      </c>
      <c r="AD117" s="137">
        <v>33.03</v>
      </c>
      <c r="AE117" s="136">
        <v>13174</v>
      </c>
      <c r="AF117" s="136">
        <v>0</v>
      </c>
      <c r="AG117" s="136">
        <v>0</v>
      </c>
      <c r="AH117" s="136">
        <v>283.92</v>
      </c>
      <c r="AI117" s="136">
        <v>117</v>
      </c>
      <c r="AJ117" s="138">
        <v>4.9000000000000004</v>
      </c>
      <c r="AK117" s="137">
        <v>1.52</v>
      </c>
      <c r="AL117" s="138">
        <v>5.7</v>
      </c>
      <c r="AM117" s="137">
        <v>2.5329999999999999</v>
      </c>
      <c r="AN117" s="137">
        <v>-0.39882823824882507</v>
      </c>
      <c r="AO117" s="136">
        <v>35</v>
      </c>
      <c r="AP117" s="138" t="s">
        <v>446</v>
      </c>
      <c r="AQ117" s="137">
        <v>80.855400000000003</v>
      </c>
      <c r="AR117" s="137">
        <v>37</v>
      </c>
      <c r="AS117" s="137">
        <v>61</v>
      </c>
      <c r="AT117" s="137" t="s">
        <v>896</v>
      </c>
      <c r="AU117" s="138">
        <v>86.7</v>
      </c>
      <c r="AV117" s="138">
        <v>96.5</v>
      </c>
      <c r="AW117" s="136">
        <v>3373.2440000000001</v>
      </c>
      <c r="AX117" s="136">
        <v>3559000</v>
      </c>
      <c r="AY117" s="136">
        <v>32854</v>
      </c>
      <c r="AZ117" s="136">
        <v>601002</v>
      </c>
    </row>
    <row r="118" spans="1:52" x14ac:dyDescent="0.2">
      <c r="A118" s="128" t="s">
        <v>211</v>
      </c>
      <c r="B118" s="129" t="s">
        <v>210</v>
      </c>
      <c r="C118" s="136">
        <v>2439.9789473684209</v>
      </c>
      <c r="D118" s="136">
        <v>491.29684210526318</v>
      </c>
      <c r="E118" s="136">
        <v>2982</v>
      </c>
      <c r="F118" s="136">
        <v>0</v>
      </c>
      <c r="G118" s="136">
        <v>0</v>
      </c>
      <c r="H118" s="136">
        <v>0</v>
      </c>
      <c r="I118" s="136">
        <v>0</v>
      </c>
      <c r="J118" s="136">
        <v>19565.217391304348</v>
      </c>
      <c r="K118" s="137">
        <v>4.3478260869565216E-2</v>
      </c>
      <c r="L118" s="137">
        <v>0.13333333333333333</v>
      </c>
      <c r="M118" s="137">
        <v>0.15262639261406685</v>
      </c>
      <c r="N118" s="137">
        <v>1.5736316886104749E-2</v>
      </c>
      <c r="O118" s="136">
        <v>0</v>
      </c>
      <c r="P118" s="136">
        <v>0</v>
      </c>
      <c r="Q118" s="137">
        <f>VLOOKUP(A118,HDI!$K$2:$U$142,11,FALSE)</f>
        <v>0.46601576364362135</v>
      </c>
      <c r="R118" s="137">
        <f>VLOOKUP(A118,'Income Insecurity'!$A$3:$O$98,15,FALSE)</f>
        <v>6.6097391044901879E-2</v>
      </c>
      <c r="S118" s="136">
        <v>929020</v>
      </c>
      <c r="T118" s="136">
        <v>339.82</v>
      </c>
      <c r="U118" s="136">
        <v>448.78</v>
      </c>
      <c r="V118" s="137">
        <v>4.788212635387719</v>
      </c>
      <c r="W118" s="138">
        <v>27.6</v>
      </c>
      <c r="X118" s="136">
        <v>209.02368000000001</v>
      </c>
      <c r="Y118" s="136">
        <v>40.267440000000001</v>
      </c>
      <c r="Z118" s="138">
        <v>0.14228543333333335</v>
      </c>
      <c r="AA118" s="137">
        <v>344.92998999999998</v>
      </c>
      <c r="AB118" s="138">
        <v>0</v>
      </c>
      <c r="AC118" s="137">
        <f>VLOOKUP(A118,GII!$P$2:$R$192,3,FALSE)</f>
        <v>0.20717184328384675</v>
      </c>
      <c r="AD118" s="137">
        <v>36.520000000000003</v>
      </c>
      <c r="AE118" s="136">
        <v>0</v>
      </c>
      <c r="AF118" s="136">
        <v>0</v>
      </c>
      <c r="AG118" s="136">
        <v>0</v>
      </c>
      <c r="AH118" s="136">
        <v>0</v>
      </c>
      <c r="AI118" s="136">
        <v>107</v>
      </c>
      <c r="AJ118" s="138">
        <v>22.4</v>
      </c>
      <c r="AK118" s="137" t="s">
        <v>446</v>
      </c>
      <c r="AL118" s="138">
        <v>16.7</v>
      </c>
      <c r="AM118" s="137">
        <v>2.617</v>
      </c>
      <c r="AN118" s="137">
        <v>-0.54106253385543823</v>
      </c>
      <c r="AO118" s="136">
        <v>38</v>
      </c>
      <c r="AP118" s="138">
        <v>86.2</v>
      </c>
      <c r="AQ118" s="137">
        <v>94.644369999999995</v>
      </c>
      <c r="AR118" s="137">
        <v>35</v>
      </c>
      <c r="AS118" s="137">
        <v>95</v>
      </c>
      <c r="AT118" s="137" t="s">
        <v>896</v>
      </c>
      <c r="AU118" s="138">
        <v>56.2</v>
      </c>
      <c r="AV118" s="138">
        <v>84.6</v>
      </c>
      <c r="AW118" s="136">
        <v>4770.4139999999998</v>
      </c>
      <c r="AX118" s="136">
        <v>2839073</v>
      </c>
      <c r="AY118" s="136">
        <v>1553560</v>
      </c>
      <c r="AZ118" s="136">
        <v>168094</v>
      </c>
    </row>
    <row r="119" spans="1:52" x14ac:dyDescent="0.2">
      <c r="A119" s="128" t="s">
        <v>213</v>
      </c>
      <c r="B119" s="129" t="s">
        <v>212</v>
      </c>
      <c r="C119" s="136">
        <v>1324.0168421052631</v>
      </c>
      <c r="D119" s="136">
        <v>0</v>
      </c>
      <c r="E119" s="136">
        <v>1257</v>
      </c>
      <c r="F119" s="136">
        <v>0</v>
      </c>
      <c r="G119" s="136">
        <v>0</v>
      </c>
      <c r="H119" s="136">
        <v>0</v>
      </c>
      <c r="I119" s="136">
        <v>0</v>
      </c>
      <c r="J119" s="136">
        <v>0</v>
      </c>
      <c r="K119" s="137">
        <v>0</v>
      </c>
      <c r="L119" s="137">
        <v>0</v>
      </c>
      <c r="M119" s="137">
        <v>3.6564418426561253E-3</v>
      </c>
      <c r="N119" s="137">
        <v>3.6970945724910565E-3</v>
      </c>
      <c r="O119" s="136">
        <v>0</v>
      </c>
      <c r="P119" s="136">
        <v>0</v>
      </c>
      <c r="Q119" s="137" t="s">
        <v>446</v>
      </c>
      <c r="R119" s="137">
        <f>VLOOKUP(A119,'Income Insecurity'!$A$3:$O$98,15,FALSE)</f>
        <v>0.38926329212886329</v>
      </c>
      <c r="S119" s="136">
        <v>1093769</v>
      </c>
      <c r="T119" s="136">
        <v>124.42</v>
      </c>
      <c r="U119" s="136">
        <v>103.22</v>
      </c>
      <c r="V119" s="137">
        <v>2.5084001155850815</v>
      </c>
      <c r="W119" s="138">
        <v>20.3</v>
      </c>
      <c r="X119" s="136">
        <v>67.780040000000014</v>
      </c>
      <c r="Y119" s="136">
        <v>4.0528239999999993</v>
      </c>
      <c r="Z119" s="138">
        <v>3.227468666666667E-2</v>
      </c>
      <c r="AA119" s="137">
        <v>1018.76001</v>
      </c>
      <c r="AB119" s="138">
        <v>0</v>
      </c>
      <c r="AC119" s="137" t="str">
        <f>VLOOKUP(A119,GII!$P$2:$R$192,3,FALSE)</f>
        <v>No data</v>
      </c>
      <c r="AD119" s="137">
        <v>28.6</v>
      </c>
      <c r="AE119" s="136">
        <v>4500</v>
      </c>
      <c r="AF119" s="136">
        <v>0</v>
      </c>
      <c r="AG119" s="136">
        <v>0</v>
      </c>
      <c r="AH119" s="136">
        <v>3618.9</v>
      </c>
      <c r="AI119" s="136">
        <v>146</v>
      </c>
      <c r="AJ119" s="138">
        <v>4.9000000000000004</v>
      </c>
      <c r="AK119" s="137" t="s">
        <v>446</v>
      </c>
      <c r="AL119" s="138" t="s">
        <v>446</v>
      </c>
      <c r="AM119" s="137">
        <v>3.4</v>
      </c>
      <c r="AN119" s="137">
        <v>0.15703344345092773</v>
      </c>
      <c r="AO119" s="136" t="s">
        <v>446</v>
      </c>
      <c r="AP119" s="138" t="s">
        <v>446</v>
      </c>
      <c r="AQ119" s="137">
        <v>93.928430000000006</v>
      </c>
      <c r="AR119" s="137">
        <v>48</v>
      </c>
      <c r="AS119" s="137">
        <v>89</v>
      </c>
      <c r="AT119" s="137" t="s">
        <v>896</v>
      </c>
      <c r="AU119" s="138">
        <v>90</v>
      </c>
      <c r="AV119" s="138">
        <v>98</v>
      </c>
      <c r="AW119" s="136">
        <v>11545.281000000001</v>
      </c>
      <c r="AX119" s="136">
        <v>621383</v>
      </c>
      <c r="AY119" s="136">
        <v>13450</v>
      </c>
      <c r="AZ119" s="136">
        <v>118140.99999999999</v>
      </c>
    </row>
    <row r="120" spans="1:52" x14ac:dyDescent="0.2">
      <c r="A120" s="128" t="s">
        <v>215</v>
      </c>
      <c r="B120" s="129" t="s">
        <v>214</v>
      </c>
      <c r="C120" s="136">
        <v>7570.8</v>
      </c>
      <c r="D120" s="136">
        <v>0</v>
      </c>
      <c r="E120" s="136">
        <v>20196</v>
      </c>
      <c r="F120" s="136">
        <v>0</v>
      </c>
      <c r="G120" s="136">
        <v>16151</v>
      </c>
      <c r="H120" s="136">
        <v>0</v>
      </c>
      <c r="I120" s="136">
        <v>3</v>
      </c>
      <c r="J120" s="136">
        <v>11956.521739130434</v>
      </c>
      <c r="K120" s="137">
        <v>4.3478260869565216E-2</v>
      </c>
      <c r="L120" s="137">
        <v>0.13333333333333333</v>
      </c>
      <c r="M120" s="137">
        <v>0.34535140228619099</v>
      </c>
      <c r="N120" s="137">
        <v>3.2367110177501934E-2</v>
      </c>
      <c r="O120" s="136">
        <v>2</v>
      </c>
      <c r="P120" s="136">
        <v>3</v>
      </c>
      <c r="Q120" s="137">
        <f>VLOOKUP(A120,HDI!$K$2:$U$142,11,FALSE)</f>
        <v>0.28644502811308303</v>
      </c>
      <c r="R120" s="137">
        <f>VLOOKUP(A120,'Income Insecurity'!$A$3:$O$98,15,FALSE)</f>
        <v>0.4840610791664296</v>
      </c>
      <c r="S120" s="136">
        <v>15672091</v>
      </c>
      <c r="T120" s="136">
        <v>1427.36</v>
      </c>
      <c r="U120" s="136">
        <v>1480.36</v>
      </c>
      <c r="V120" s="137">
        <v>1.5968729164739317</v>
      </c>
      <c r="W120" s="138">
        <v>6.2</v>
      </c>
      <c r="X120" s="136">
        <v>282.00031999999999</v>
      </c>
      <c r="Y120" s="136">
        <v>79.041820000000001</v>
      </c>
      <c r="Z120" s="138">
        <v>0.69385136666666669</v>
      </c>
      <c r="AA120" s="137">
        <v>340.38</v>
      </c>
      <c r="AB120" s="138">
        <v>0</v>
      </c>
      <c r="AC120" s="137">
        <f>VLOOKUP(A120,GII!$P$2:$R$192,3,FALSE)</f>
        <v>0.54716559364641415</v>
      </c>
      <c r="AD120" s="137">
        <v>40.880000000000003</v>
      </c>
      <c r="AE120" s="136">
        <v>7500</v>
      </c>
      <c r="AF120" s="136">
        <v>0</v>
      </c>
      <c r="AG120" s="136">
        <v>0</v>
      </c>
      <c r="AH120" s="136">
        <v>49.73</v>
      </c>
      <c r="AI120" s="136">
        <v>142</v>
      </c>
      <c r="AJ120" s="138">
        <v>4.9000000000000004</v>
      </c>
      <c r="AK120" s="137">
        <v>1.66</v>
      </c>
      <c r="AL120" s="138">
        <v>7.2</v>
      </c>
      <c r="AM120" s="137">
        <v>2.75</v>
      </c>
      <c r="AN120" s="137">
        <v>-7.3494531214237213E-2</v>
      </c>
      <c r="AO120" s="136">
        <v>37</v>
      </c>
      <c r="AP120" s="138">
        <v>98.9</v>
      </c>
      <c r="AQ120" s="137">
        <v>13.84111</v>
      </c>
      <c r="AR120" s="137">
        <v>26</v>
      </c>
      <c r="AS120" s="137">
        <v>97</v>
      </c>
      <c r="AT120" s="137" t="s">
        <v>896</v>
      </c>
      <c r="AU120" s="138">
        <v>75.400000000000006</v>
      </c>
      <c r="AV120" s="138">
        <v>83.6</v>
      </c>
      <c r="AW120" s="136">
        <v>5080.2529999999997</v>
      </c>
      <c r="AX120" s="136">
        <v>33008150</v>
      </c>
      <c r="AY120" s="136">
        <v>446300</v>
      </c>
      <c r="AZ120" s="136">
        <v>2589456</v>
      </c>
    </row>
    <row r="121" spans="1:52" x14ac:dyDescent="0.2">
      <c r="A121" s="128" t="s">
        <v>217</v>
      </c>
      <c r="B121" s="129" t="s">
        <v>216</v>
      </c>
      <c r="C121" s="136">
        <v>4455.8105263157895</v>
      </c>
      <c r="D121" s="136">
        <v>0</v>
      </c>
      <c r="E121" s="136">
        <v>97899</v>
      </c>
      <c r="F121" s="136">
        <v>3481</v>
      </c>
      <c r="G121" s="136">
        <v>220016</v>
      </c>
      <c r="H121" s="136">
        <v>355</v>
      </c>
      <c r="I121" s="136">
        <v>1435</v>
      </c>
      <c r="J121" s="136">
        <v>304326.08695652173</v>
      </c>
      <c r="K121" s="137">
        <v>0.34782608695652173</v>
      </c>
      <c r="L121" s="137">
        <v>3.3333333333333333E-2</v>
      </c>
      <c r="M121" s="137">
        <v>0.39525387981322829</v>
      </c>
      <c r="N121" s="137">
        <v>6.817417986303137E-2</v>
      </c>
      <c r="O121" s="136">
        <v>3</v>
      </c>
      <c r="P121" s="136">
        <v>0</v>
      </c>
      <c r="Q121" s="137">
        <f>VLOOKUP(A121,HDI!$K$2:$U$142,11,FALSE)</f>
        <v>0.14406401708438979</v>
      </c>
      <c r="R121" s="137">
        <f>VLOOKUP(A121,'Income Insecurity'!$A$3:$O$98,15,FALSE)</f>
        <v>0.73157276305327845</v>
      </c>
      <c r="S121" s="136">
        <v>42919915</v>
      </c>
      <c r="T121" s="136">
        <v>2070.79</v>
      </c>
      <c r="U121" s="136">
        <v>2096.92</v>
      </c>
      <c r="V121" s="137">
        <v>14.621600823677166</v>
      </c>
      <c r="W121" s="138">
        <v>0.3</v>
      </c>
      <c r="X121" s="136">
        <v>1067.6889999999999</v>
      </c>
      <c r="Y121" s="136">
        <v>582.70600000000002</v>
      </c>
      <c r="Z121" s="138">
        <v>90.026166666666654</v>
      </c>
      <c r="AA121" s="137">
        <v>65.760000000000005</v>
      </c>
      <c r="AB121" s="138">
        <v>752.94519999999989</v>
      </c>
      <c r="AC121" s="137">
        <f>VLOOKUP(A121,GII!$P$2:$R$192,3,FALSE)</f>
        <v>0.75252662310865204</v>
      </c>
      <c r="AD121" s="137">
        <v>45.66</v>
      </c>
      <c r="AE121" s="136">
        <v>348577</v>
      </c>
      <c r="AF121" s="136">
        <v>241144</v>
      </c>
      <c r="AG121" s="136">
        <v>0</v>
      </c>
      <c r="AH121" s="136">
        <v>151.19</v>
      </c>
      <c r="AI121" s="136">
        <v>108</v>
      </c>
      <c r="AJ121" s="138">
        <v>27.9</v>
      </c>
      <c r="AK121" s="137">
        <v>2.13</v>
      </c>
      <c r="AL121" s="138">
        <v>6.7</v>
      </c>
      <c r="AM121" s="137">
        <v>3.9833333333333298</v>
      </c>
      <c r="AN121" s="137">
        <v>-0.6487811803817749</v>
      </c>
      <c r="AO121" s="136">
        <v>30</v>
      </c>
      <c r="AP121" s="138">
        <v>15</v>
      </c>
      <c r="AQ121" s="137">
        <v>21.14594</v>
      </c>
      <c r="AR121" s="137">
        <v>2</v>
      </c>
      <c r="AS121" s="137">
        <v>50</v>
      </c>
      <c r="AT121" s="137" t="s">
        <v>896</v>
      </c>
      <c r="AU121" s="138">
        <v>21</v>
      </c>
      <c r="AV121" s="138">
        <v>49.2</v>
      </c>
      <c r="AW121" s="136">
        <v>1089.8499999999999</v>
      </c>
      <c r="AX121" s="136">
        <v>25833752</v>
      </c>
      <c r="AY121" s="136">
        <v>786380</v>
      </c>
      <c r="AZ121" s="136">
        <v>1301355</v>
      </c>
    </row>
    <row r="122" spans="1:52" x14ac:dyDescent="0.2">
      <c r="A122" s="128" t="s">
        <v>371</v>
      </c>
      <c r="B122" s="129" t="s">
        <v>218</v>
      </c>
      <c r="C122" s="136">
        <v>108115.78947368421</v>
      </c>
      <c r="D122" s="136">
        <v>23638.526315789473</v>
      </c>
      <c r="E122" s="136">
        <v>414875</v>
      </c>
      <c r="F122" s="136">
        <v>600576</v>
      </c>
      <c r="G122" s="136">
        <v>832950</v>
      </c>
      <c r="H122" s="136">
        <v>109245</v>
      </c>
      <c r="I122" s="136">
        <v>54031</v>
      </c>
      <c r="J122" s="136">
        <v>0</v>
      </c>
      <c r="K122" s="137">
        <v>0</v>
      </c>
      <c r="L122" s="137">
        <v>0</v>
      </c>
      <c r="M122" s="137">
        <v>0.8706608392667905</v>
      </c>
      <c r="N122" s="137">
        <v>0.84440718552090566</v>
      </c>
      <c r="O122" s="136">
        <v>2</v>
      </c>
      <c r="P122" s="136">
        <v>4</v>
      </c>
      <c r="Q122" s="137">
        <f>VLOOKUP(A122,HDI!$K$2:$U$142,11,FALSE)</f>
        <v>0.30203536173622542</v>
      </c>
      <c r="R122" s="137" t="s">
        <v>446</v>
      </c>
      <c r="S122" s="136">
        <v>440779481</v>
      </c>
      <c r="T122" s="136">
        <v>376.11</v>
      </c>
      <c r="U122" s="136">
        <v>504.05</v>
      </c>
      <c r="V122" s="137">
        <v>0</v>
      </c>
      <c r="W122" s="138">
        <v>5</v>
      </c>
      <c r="X122" s="136">
        <v>954.59899999999993</v>
      </c>
      <c r="Y122" s="136">
        <v>269.91300000000001</v>
      </c>
      <c r="Z122" s="138">
        <v>15.128693333333333</v>
      </c>
      <c r="AA122" s="137">
        <v>24.72</v>
      </c>
      <c r="AB122" s="138">
        <v>222.76480000000001</v>
      </c>
      <c r="AC122" s="137">
        <f>VLOOKUP(A122,GII!$P$2:$R$192,3,FALSE)</f>
        <v>0.48828617897947968</v>
      </c>
      <c r="AD122" s="137" t="s">
        <v>446</v>
      </c>
      <c r="AE122" s="136">
        <v>86486</v>
      </c>
      <c r="AF122" s="136">
        <v>73300</v>
      </c>
      <c r="AG122" s="136">
        <v>0</v>
      </c>
      <c r="AH122" s="136">
        <v>60619.6</v>
      </c>
      <c r="AI122" s="136">
        <v>109</v>
      </c>
      <c r="AJ122" s="138">
        <v>16.7</v>
      </c>
      <c r="AK122" s="137" t="s">
        <v>446</v>
      </c>
      <c r="AL122" s="138" t="s">
        <v>446</v>
      </c>
      <c r="AM122" s="137">
        <v>2.15</v>
      </c>
      <c r="AN122" s="137">
        <v>-1.5096619129180908</v>
      </c>
      <c r="AO122" s="136">
        <v>21</v>
      </c>
      <c r="AP122" s="138">
        <v>48.8</v>
      </c>
      <c r="AQ122" s="137">
        <v>75.171139999999994</v>
      </c>
      <c r="AR122" s="137">
        <v>5</v>
      </c>
      <c r="AS122" s="137">
        <v>36</v>
      </c>
      <c r="AT122" s="137" t="s">
        <v>896</v>
      </c>
      <c r="AU122" s="138">
        <v>77.400000000000006</v>
      </c>
      <c r="AV122" s="138">
        <v>85.7</v>
      </c>
      <c r="AW122" s="136">
        <v>1324.606</v>
      </c>
      <c r="AX122" s="136">
        <v>53259018</v>
      </c>
      <c r="AY122" s="136">
        <v>653290</v>
      </c>
      <c r="AZ122" s="136">
        <v>4490518.0000000009</v>
      </c>
    </row>
    <row r="123" spans="1:52" x14ac:dyDescent="0.2">
      <c r="A123" s="128" t="s">
        <v>220</v>
      </c>
      <c r="B123" s="129" t="s">
        <v>219</v>
      </c>
      <c r="C123" s="136">
        <v>0</v>
      </c>
      <c r="D123" s="136">
        <v>0</v>
      </c>
      <c r="E123" s="136">
        <v>1880</v>
      </c>
      <c r="F123" s="136">
        <v>0</v>
      </c>
      <c r="G123" s="136">
        <v>0</v>
      </c>
      <c r="H123" s="136">
        <v>0</v>
      </c>
      <c r="I123" s="136">
        <v>0</v>
      </c>
      <c r="J123" s="136">
        <v>48443.478260869568</v>
      </c>
      <c r="K123" s="137">
        <v>0.2608695652173913</v>
      </c>
      <c r="L123" s="137">
        <v>0.16666666666666666</v>
      </c>
      <c r="M123" s="137">
        <v>0.12306154958182235</v>
      </c>
      <c r="N123" s="137">
        <v>1.9624070991423673E-2</v>
      </c>
      <c r="O123" s="136">
        <v>0</v>
      </c>
      <c r="P123" s="136">
        <v>0</v>
      </c>
      <c r="Q123" s="137">
        <f>VLOOKUP(A123,HDI!$K$2:$U$142,11,FALSE)</f>
        <v>0.4224868230436184</v>
      </c>
      <c r="R123" s="137" t="s">
        <v>446</v>
      </c>
      <c r="S123" s="136">
        <v>5718947</v>
      </c>
      <c r="T123" s="136">
        <v>274.45999999999998</v>
      </c>
      <c r="U123" s="136">
        <v>264.86</v>
      </c>
      <c r="V123" s="137">
        <v>2.0332881811945569</v>
      </c>
      <c r="W123" s="138">
        <v>3.7</v>
      </c>
      <c r="X123" s="136">
        <v>842.11879999999996</v>
      </c>
      <c r="Y123" s="136">
        <v>319.78660000000002</v>
      </c>
      <c r="Z123" s="138">
        <v>51.538133333333342</v>
      </c>
      <c r="AA123" s="137">
        <v>618.71001999999999</v>
      </c>
      <c r="AB123" s="138">
        <v>119.15329999999999</v>
      </c>
      <c r="AC123" s="137">
        <f>VLOOKUP(A123,GII!$P$2:$R$192,3,FALSE)</f>
        <v>0.42681926547696336</v>
      </c>
      <c r="AD123" s="137">
        <v>63.9</v>
      </c>
      <c r="AE123" s="136">
        <v>15150</v>
      </c>
      <c r="AF123" s="136">
        <v>345500</v>
      </c>
      <c r="AG123" s="136">
        <v>0</v>
      </c>
      <c r="AH123" s="136">
        <v>51.82</v>
      </c>
      <c r="AI123" s="136">
        <v>92</v>
      </c>
      <c r="AJ123" s="138">
        <v>37.200000000000003</v>
      </c>
      <c r="AK123" s="137">
        <v>1.8</v>
      </c>
      <c r="AL123" s="138">
        <v>7.2</v>
      </c>
      <c r="AM123" s="137">
        <v>3.3</v>
      </c>
      <c r="AN123" s="137">
        <v>0.19342300295829773</v>
      </c>
      <c r="AO123" s="136">
        <v>48</v>
      </c>
      <c r="AP123" s="138">
        <v>43.7</v>
      </c>
      <c r="AQ123" s="137">
        <v>42.559159999999999</v>
      </c>
      <c r="AR123" s="137">
        <v>5</v>
      </c>
      <c r="AS123" s="137">
        <v>28.999999999999996</v>
      </c>
      <c r="AT123" s="137" t="s">
        <v>896</v>
      </c>
      <c r="AU123" s="138">
        <v>32.200000000000003</v>
      </c>
      <c r="AV123" s="138">
        <v>91.7</v>
      </c>
      <c r="AW123" s="136">
        <v>7451.1940000000004</v>
      </c>
      <c r="AX123" s="136">
        <v>2303315</v>
      </c>
      <c r="AY123" s="136">
        <v>823290</v>
      </c>
      <c r="AZ123" s="136">
        <v>125492</v>
      </c>
    </row>
    <row r="124" spans="1:52" x14ac:dyDescent="0.2">
      <c r="A124" s="128" t="s">
        <v>222</v>
      </c>
      <c r="B124" s="129" t="s">
        <v>221</v>
      </c>
      <c r="C124" s="136">
        <v>18.033684210526317</v>
      </c>
      <c r="D124" s="136">
        <v>0</v>
      </c>
      <c r="E124" s="136">
        <v>0</v>
      </c>
      <c r="F124" s="136">
        <v>0</v>
      </c>
      <c r="G124" s="136">
        <v>0</v>
      </c>
      <c r="H124" s="136">
        <v>0</v>
      </c>
      <c r="I124" s="136">
        <v>0</v>
      </c>
      <c r="J124" s="136">
        <v>0</v>
      </c>
      <c r="K124" s="137">
        <v>0</v>
      </c>
      <c r="L124" s="137">
        <v>0</v>
      </c>
      <c r="M124" s="137">
        <v>1.1692431341425288E-3</v>
      </c>
      <c r="N124" s="137">
        <v>5.1506339278192988E-4</v>
      </c>
      <c r="O124" s="136">
        <v>0</v>
      </c>
      <c r="P124" s="136">
        <v>0</v>
      </c>
      <c r="Q124" s="137" t="s">
        <v>446</v>
      </c>
      <c r="R124" s="137" t="s">
        <v>446</v>
      </c>
      <c r="S124" s="136">
        <v>0</v>
      </c>
      <c r="T124" s="136">
        <v>37.53</v>
      </c>
      <c r="U124" s="136">
        <v>35.729999999999997</v>
      </c>
      <c r="V124" s="137">
        <v>0</v>
      </c>
      <c r="W124" s="138">
        <v>7.1</v>
      </c>
      <c r="X124" s="136" t="s">
        <v>446</v>
      </c>
      <c r="Y124" s="136" t="s">
        <v>446</v>
      </c>
      <c r="Z124" s="138" t="s">
        <v>446</v>
      </c>
      <c r="AA124" s="137">
        <v>276.75</v>
      </c>
      <c r="AB124" s="138" t="s">
        <v>446</v>
      </c>
      <c r="AC124" s="137" t="str">
        <f>VLOOKUP(A124,GII!$P$2:$R$192,3,FALSE)</f>
        <v>No data</v>
      </c>
      <c r="AD124" s="137" t="s">
        <v>446</v>
      </c>
      <c r="AE124" s="136">
        <v>0</v>
      </c>
      <c r="AF124" s="136">
        <v>0</v>
      </c>
      <c r="AG124" s="136">
        <v>0</v>
      </c>
      <c r="AH124" s="136">
        <v>0</v>
      </c>
      <c r="AI124" s="136">
        <v>115</v>
      </c>
      <c r="AJ124" s="138">
        <v>4.9000000000000004</v>
      </c>
      <c r="AK124" s="137" t="s">
        <v>446</v>
      </c>
      <c r="AL124" s="138" t="s">
        <v>446</v>
      </c>
      <c r="AM124" s="137">
        <v>1.7666666666666699</v>
      </c>
      <c r="AN124" s="137">
        <v>-0.58807927370071411</v>
      </c>
      <c r="AO124" s="136" t="s">
        <v>446</v>
      </c>
      <c r="AP124" s="138" t="s">
        <v>446</v>
      </c>
      <c r="AQ124" s="137" t="s">
        <v>446</v>
      </c>
      <c r="AR124" s="137" t="s">
        <v>446</v>
      </c>
      <c r="AS124" s="137" t="s">
        <v>446</v>
      </c>
      <c r="AT124" s="137" t="s">
        <v>896</v>
      </c>
      <c r="AU124" s="138" t="s">
        <v>446</v>
      </c>
      <c r="AV124" s="138" t="s">
        <v>446</v>
      </c>
      <c r="AW124" s="136">
        <v>5000</v>
      </c>
      <c r="AX124" s="136">
        <v>9378</v>
      </c>
      <c r="AY124" s="136">
        <v>21</v>
      </c>
      <c r="AZ124" s="136">
        <v>1503</v>
      </c>
    </row>
    <row r="125" spans="1:52" x14ac:dyDescent="0.2">
      <c r="A125" s="128" t="s">
        <v>224</v>
      </c>
      <c r="B125" s="129" t="s">
        <v>223</v>
      </c>
      <c r="C125" s="136">
        <v>62694.947368421053</v>
      </c>
      <c r="D125" s="136">
        <v>40918.73684210526</v>
      </c>
      <c r="E125" s="136">
        <v>354534</v>
      </c>
      <c r="F125" s="136">
        <v>0</v>
      </c>
      <c r="G125" s="136">
        <v>0</v>
      </c>
      <c r="H125" s="136">
        <v>0</v>
      </c>
      <c r="I125" s="136">
        <v>0</v>
      </c>
      <c r="J125" s="136">
        <v>21869.565217391304</v>
      </c>
      <c r="K125" s="137">
        <v>8.6956521739130432E-2</v>
      </c>
      <c r="L125" s="137">
        <v>0</v>
      </c>
      <c r="M125" s="137">
        <v>0.52478973418352515</v>
      </c>
      <c r="N125" s="137">
        <v>0.11032939465184016</v>
      </c>
      <c r="O125" s="136">
        <v>1</v>
      </c>
      <c r="P125" s="136">
        <v>3</v>
      </c>
      <c r="Q125" s="137">
        <f>VLOOKUP(A125,HDI!$K$2:$U$142,11,FALSE)</f>
        <v>0.23330656209178224</v>
      </c>
      <c r="R125" s="137">
        <f>VLOOKUP(A125,'Income Insecurity'!$A$3:$O$98,15,FALSE)</f>
        <v>0.36345550874210525</v>
      </c>
      <c r="S125" s="136">
        <v>34550622</v>
      </c>
      <c r="T125" s="136">
        <v>892.32</v>
      </c>
      <c r="U125" s="136">
        <v>769.72</v>
      </c>
      <c r="V125" s="137">
        <v>3.9755464197683215</v>
      </c>
      <c r="W125" s="138" t="s">
        <v>446</v>
      </c>
      <c r="X125" s="136">
        <v>581.3184</v>
      </c>
      <c r="Y125" s="136">
        <v>199.4768</v>
      </c>
      <c r="Z125" s="138">
        <v>4.1308750000000005</v>
      </c>
      <c r="AA125" s="137">
        <v>80</v>
      </c>
      <c r="AB125" s="138">
        <v>12.016207999999999</v>
      </c>
      <c r="AC125" s="137">
        <f>VLOOKUP(A125,GII!$P$2:$R$192,3,FALSE)</f>
        <v>0.65794105178910878</v>
      </c>
      <c r="AD125" s="137">
        <v>32.82</v>
      </c>
      <c r="AE125" s="136">
        <v>25005</v>
      </c>
      <c r="AF125" s="136">
        <v>50031</v>
      </c>
      <c r="AG125" s="136">
        <v>0</v>
      </c>
      <c r="AH125" s="136">
        <v>3757.28</v>
      </c>
      <c r="AI125" s="136">
        <v>117</v>
      </c>
      <c r="AJ125" s="138">
        <v>13</v>
      </c>
      <c r="AK125" s="137">
        <v>1.7</v>
      </c>
      <c r="AL125" s="138">
        <v>11</v>
      </c>
      <c r="AM125" s="137">
        <v>2.6829999999999998</v>
      </c>
      <c r="AN125" s="137">
        <v>-0.92736291885375977</v>
      </c>
      <c r="AO125" s="136">
        <v>31</v>
      </c>
      <c r="AP125" s="138">
        <v>76.3</v>
      </c>
      <c r="AQ125" s="137">
        <v>17.132239999999999</v>
      </c>
      <c r="AR125" s="137">
        <v>5</v>
      </c>
      <c r="AS125" s="137">
        <v>89</v>
      </c>
      <c r="AT125" s="137" t="s">
        <v>896</v>
      </c>
      <c r="AU125" s="138">
        <v>36.700000000000003</v>
      </c>
      <c r="AV125" s="138">
        <v>88.1</v>
      </c>
      <c r="AW125" s="136">
        <v>1249.106</v>
      </c>
      <c r="AX125" s="136">
        <v>27797457</v>
      </c>
      <c r="AY125" s="136">
        <v>143350</v>
      </c>
      <c r="AZ125" s="136">
        <v>2172158</v>
      </c>
    </row>
    <row r="126" spans="1:52" x14ac:dyDescent="0.2">
      <c r="A126" s="128" t="s">
        <v>226</v>
      </c>
      <c r="B126" s="129" t="s">
        <v>225</v>
      </c>
      <c r="C126" s="136">
        <v>1328.0252631578946</v>
      </c>
      <c r="D126" s="136">
        <v>0</v>
      </c>
      <c r="E126" s="136">
        <v>22990</v>
      </c>
      <c r="F126" s="136">
        <v>0</v>
      </c>
      <c r="G126" s="136">
        <v>0</v>
      </c>
      <c r="H126" s="136">
        <v>0</v>
      </c>
      <c r="I126" s="136">
        <v>0</v>
      </c>
      <c r="J126" s="136">
        <v>0</v>
      </c>
      <c r="K126" s="137">
        <v>0</v>
      </c>
      <c r="L126" s="137">
        <v>0</v>
      </c>
      <c r="M126" s="137">
        <v>1.9443816301211572E-2</v>
      </c>
      <c r="N126" s="137">
        <v>3.4354467468799732E-3</v>
      </c>
      <c r="O126" s="136">
        <v>0</v>
      </c>
      <c r="P126" s="136">
        <v>0</v>
      </c>
      <c r="Q126" s="137">
        <f>VLOOKUP(A126,HDI!$K$2:$U$142,11,FALSE)</f>
        <v>0.79062843503925095</v>
      </c>
      <c r="R126" s="137">
        <f>VLOOKUP(A126,'Income Insecurity'!$A$3:$O$98,15,FALSE)</f>
        <v>2.5803326700230542E-2</v>
      </c>
      <c r="S126" s="136">
        <v>0</v>
      </c>
      <c r="T126" s="136" t="s">
        <v>446</v>
      </c>
      <c r="U126" s="136" t="s">
        <v>446</v>
      </c>
      <c r="V126" s="137">
        <v>0</v>
      </c>
      <c r="W126" s="138" t="s">
        <v>446</v>
      </c>
      <c r="X126" s="136">
        <v>215.02768</v>
      </c>
      <c r="Y126" s="136">
        <v>3.7491957999999999</v>
      </c>
      <c r="Z126" s="138">
        <v>0.84659433333333334</v>
      </c>
      <c r="AA126" s="137">
        <v>5384.6098599999996</v>
      </c>
      <c r="AB126" s="138">
        <v>0</v>
      </c>
      <c r="AC126" s="137">
        <f>VLOOKUP(A126,GII!$P$2:$R$192,3,FALSE)</f>
        <v>0.16529469087235649</v>
      </c>
      <c r="AD126" s="137">
        <v>28.9</v>
      </c>
      <c r="AE126" s="136">
        <v>0</v>
      </c>
      <c r="AF126" s="136">
        <v>0</v>
      </c>
      <c r="AG126" s="136">
        <v>0</v>
      </c>
      <c r="AH126" s="136" t="s">
        <v>957</v>
      </c>
      <c r="AI126" s="136">
        <v>123</v>
      </c>
      <c r="AJ126" s="138">
        <v>4.9000000000000004</v>
      </c>
      <c r="AK126" s="137">
        <v>0.91</v>
      </c>
      <c r="AL126" s="138">
        <v>6.5</v>
      </c>
      <c r="AM126" s="137">
        <v>4.1666666666666696</v>
      </c>
      <c r="AN126" s="137">
        <v>1.7673083543777466</v>
      </c>
      <c r="AO126" s="136">
        <v>83</v>
      </c>
      <c r="AP126" s="138" t="s">
        <v>446</v>
      </c>
      <c r="AQ126" s="137" t="s">
        <v>446</v>
      </c>
      <c r="AR126" s="137">
        <v>89</v>
      </c>
      <c r="AS126" s="137">
        <v>88</v>
      </c>
      <c r="AT126" s="137" t="s">
        <v>896</v>
      </c>
      <c r="AU126" s="138">
        <v>100</v>
      </c>
      <c r="AV126" s="138">
        <v>100</v>
      </c>
      <c r="AW126" s="136">
        <v>42023.137999999999</v>
      </c>
      <c r="AX126" s="136">
        <v>16804224</v>
      </c>
      <c r="AY126" s="136">
        <v>33730</v>
      </c>
      <c r="AZ126" s="136">
        <v>3923686</v>
      </c>
    </row>
    <row r="127" spans="1:52" x14ac:dyDescent="0.2">
      <c r="A127" s="128" t="s">
        <v>228</v>
      </c>
      <c r="B127" s="129" t="s">
        <v>227</v>
      </c>
      <c r="C127" s="136">
        <v>8024.5473684210529</v>
      </c>
      <c r="D127" s="136">
        <v>3847.7052631578949</v>
      </c>
      <c r="E127" s="136">
        <v>20000</v>
      </c>
      <c r="F127" s="136">
        <v>48532</v>
      </c>
      <c r="G127" s="136">
        <v>3297</v>
      </c>
      <c r="H127" s="136">
        <v>29</v>
      </c>
      <c r="I127" s="136">
        <v>13</v>
      </c>
      <c r="J127" s="136">
        <v>0</v>
      </c>
      <c r="K127" s="137">
        <v>8.6956521739130432E-2</v>
      </c>
      <c r="L127" s="137">
        <v>6.6666666666666666E-2</v>
      </c>
      <c r="M127" s="137">
        <v>6.9804325869020478E-3</v>
      </c>
      <c r="N127" s="137">
        <v>2.6326257568543283E-3</v>
      </c>
      <c r="O127" s="136">
        <v>0</v>
      </c>
      <c r="P127" s="136">
        <v>0</v>
      </c>
      <c r="Q127" s="137">
        <f>VLOOKUP(A127,HDI!$K$2:$U$142,11,FALSE)</f>
        <v>0.77353906649533055</v>
      </c>
      <c r="R127" s="137">
        <f>VLOOKUP(A127,'Income Insecurity'!$A$3:$O$98,15,FALSE)</f>
        <v>0.12206924534884862</v>
      </c>
      <c r="S127" s="136">
        <v>0</v>
      </c>
      <c r="T127" s="136" t="s">
        <v>446</v>
      </c>
      <c r="U127" s="136" t="s">
        <v>446</v>
      </c>
      <c r="V127" s="137">
        <v>0</v>
      </c>
      <c r="W127" s="138">
        <v>27.4</v>
      </c>
      <c r="X127" s="136">
        <v>93.706311999999997</v>
      </c>
      <c r="Y127" s="136">
        <v>2.1575195999999996</v>
      </c>
      <c r="Z127" s="138">
        <v>0.3582346666666667</v>
      </c>
      <c r="AA127" s="137">
        <v>3291.75</v>
      </c>
      <c r="AB127" s="138">
        <v>0</v>
      </c>
      <c r="AC127" s="137">
        <f>VLOOKUP(A127,GII!$P$2:$R$192,3,FALSE)</f>
        <v>0.18332547356982476</v>
      </c>
      <c r="AD127" s="137" t="s">
        <v>446</v>
      </c>
      <c r="AE127" s="136">
        <v>457</v>
      </c>
      <c r="AF127" s="136">
        <v>9388</v>
      </c>
      <c r="AG127" s="136">
        <v>0</v>
      </c>
      <c r="AH127" s="136" t="s">
        <v>957</v>
      </c>
      <c r="AI127" s="136">
        <v>122</v>
      </c>
      <c r="AJ127" s="138">
        <v>4.9000000000000004</v>
      </c>
      <c r="AK127" s="137">
        <v>1.28</v>
      </c>
      <c r="AL127" s="138" t="s">
        <v>446</v>
      </c>
      <c r="AM127" s="137">
        <v>3.95</v>
      </c>
      <c r="AN127" s="137">
        <v>1.7459114789962769</v>
      </c>
      <c r="AO127" s="136">
        <v>91</v>
      </c>
      <c r="AP127" s="138" t="s">
        <v>446</v>
      </c>
      <c r="AQ127" s="137" t="s">
        <v>446</v>
      </c>
      <c r="AR127" s="137">
        <v>87</v>
      </c>
      <c r="AS127" s="137">
        <v>91</v>
      </c>
      <c r="AT127" s="137" t="s">
        <v>896</v>
      </c>
      <c r="AU127" s="138" t="s">
        <v>446</v>
      </c>
      <c r="AV127" s="138">
        <v>100</v>
      </c>
      <c r="AW127" s="136">
        <v>28011.542000000001</v>
      </c>
      <c r="AX127" s="136">
        <v>4470800</v>
      </c>
      <c r="AY127" s="136">
        <v>263310</v>
      </c>
      <c r="AZ127" s="136">
        <v>869531.99999999988</v>
      </c>
    </row>
    <row r="128" spans="1:52" x14ac:dyDescent="0.2">
      <c r="A128" s="128" t="s">
        <v>230</v>
      </c>
      <c r="B128" s="129" t="s">
        <v>229</v>
      </c>
      <c r="C128" s="136">
        <v>12406.126315789474</v>
      </c>
      <c r="D128" s="136">
        <v>6294.378947368421</v>
      </c>
      <c r="E128" s="136">
        <v>3534</v>
      </c>
      <c r="F128" s="136">
        <v>101</v>
      </c>
      <c r="G128" s="136">
        <v>8651</v>
      </c>
      <c r="H128" s="136">
        <v>3206</v>
      </c>
      <c r="I128" s="136">
        <v>37</v>
      </c>
      <c r="J128" s="136">
        <v>24043.478260869564</v>
      </c>
      <c r="K128" s="137">
        <v>0.17391304347826086</v>
      </c>
      <c r="L128" s="137">
        <v>0</v>
      </c>
      <c r="M128" s="137">
        <v>0.1989461020424925</v>
      </c>
      <c r="N128" s="137">
        <v>5.0749903270906331E-2</v>
      </c>
      <c r="O128" s="136">
        <v>3</v>
      </c>
      <c r="P128" s="136">
        <v>3</v>
      </c>
      <c r="Q128" s="137">
        <f>VLOOKUP(A128,HDI!$K$2:$U$142,11,FALSE)</f>
        <v>0.41062439746764912</v>
      </c>
      <c r="R128" s="137">
        <f>VLOOKUP(A128,'Income Insecurity'!$A$3:$O$98,15,FALSE)</f>
        <v>0.6573288453241295</v>
      </c>
      <c r="S128" s="136">
        <v>9932788</v>
      </c>
      <c r="T128" s="136">
        <v>694.99</v>
      </c>
      <c r="U128" s="136">
        <v>532.38</v>
      </c>
      <c r="V128" s="137">
        <v>5.1468798970278495</v>
      </c>
      <c r="W128" s="138" t="s">
        <v>446</v>
      </c>
      <c r="X128" s="136">
        <v>231.84592000000004</v>
      </c>
      <c r="Y128" s="136">
        <v>49.490380000000002</v>
      </c>
      <c r="Z128" s="138">
        <v>0.20218426666666667</v>
      </c>
      <c r="AA128" s="137">
        <v>335.29998999999998</v>
      </c>
      <c r="AB128" s="138">
        <v>0.8687571999999999</v>
      </c>
      <c r="AC128" s="137">
        <f>VLOOKUP(A128,GII!$P$2:$R$192,3,FALSE)</f>
        <v>0.49038932576219607</v>
      </c>
      <c r="AD128" s="137">
        <v>40.47</v>
      </c>
      <c r="AE128" s="136">
        <v>29500</v>
      </c>
      <c r="AF128" s="136">
        <v>12000</v>
      </c>
      <c r="AG128" s="136">
        <v>12266</v>
      </c>
      <c r="AH128" s="136">
        <v>14.49</v>
      </c>
      <c r="AI128" s="136">
        <v>118</v>
      </c>
      <c r="AJ128" s="138">
        <v>16.8</v>
      </c>
      <c r="AK128" s="137" t="s">
        <v>446</v>
      </c>
      <c r="AL128" s="138" t="s">
        <v>446</v>
      </c>
      <c r="AM128" s="137">
        <v>3.133</v>
      </c>
      <c r="AN128" s="137">
        <v>-0.81650745868682861</v>
      </c>
      <c r="AO128" s="136">
        <v>28</v>
      </c>
      <c r="AP128" s="138">
        <v>72.099999999999994</v>
      </c>
      <c r="AQ128" s="137">
        <v>49.231029999999997</v>
      </c>
      <c r="AR128" s="137">
        <v>9</v>
      </c>
      <c r="AS128" s="137">
        <v>62</v>
      </c>
      <c r="AT128" s="137" t="s">
        <v>896</v>
      </c>
      <c r="AU128" s="138">
        <v>52.1</v>
      </c>
      <c r="AV128" s="138">
        <v>85</v>
      </c>
      <c r="AW128" s="136">
        <v>3205.5630000000001</v>
      </c>
      <c r="AX128" s="136">
        <v>6080478</v>
      </c>
      <c r="AY128" s="136">
        <v>120340</v>
      </c>
      <c r="AZ128" s="136">
        <v>413811.99999999994</v>
      </c>
    </row>
    <row r="129" spans="1:52" x14ac:dyDescent="0.2">
      <c r="A129" s="128" t="s">
        <v>232</v>
      </c>
      <c r="B129" s="129" t="s">
        <v>231</v>
      </c>
      <c r="C129" s="136">
        <v>0</v>
      </c>
      <c r="D129" s="136">
        <v>0</v>
      </c>
      <c r="E129" s="136">
        <v>23177</v>
      </c>
      <c r="F129" s="136">
        <v>0</v>
      </c>
      <c r="G129" s="136">
        <v>0</v>
      </c>
      <c r="H129" s="136">
        <v>0</v>
      </c>
      <c r="I129" s="136">
        <v>0</v>
      </c>
      <c r="J129" s="136">
        <v>831437.30434782605</v>
      </c>
      <c r="K129" s="137">
        <v>0.2608695652173913</v>
      </c>
      <c r="L129" s="137">
        <v>0.1</v>
      </c>
      <c r="M129" s="137">
        <v>0.7372370220794966</v>
      </c>
      <c r="N129" s="137">
        <v>8.5849874556889166E-2</v>
      </c>
      <c r="O129" s="136">
        <v>3</v>
      </c>
      <c r="P129" s="136">
        <v>3</v>
      </c>
      <c r="Q129" s="137">
        <f>VLOOKUP(A129,HDI!$K$2:$U$142,11,FALSE)</f>
        <v>0.14022317582833921</v>
      </c>
      <c r="R129" s="137" t="s">
        <v>446</v>
      </c>
      <c r="S129" s="136">
        <v>1024355986</v>
      </c>
      <c r="T129" s="136">
        <v>645.97</v>
      </c>
      <c r="U129" s="136">
        <v>901.87</v>
      </c>
      <c r="V129" s="137">
        <v>13.549064276010903</v>
      </c>
      <c r="W129" s="138">
        <v>0.2</v>
      </c>
      <c r="X129" s="136">
        <v>1644.5900000000001</v>
      </c>
      <c r="Y129" s="136">
        <v>252.51259999999996</v>
      </c>
      <c r="Z129" s="138">
        <v>5.4263733333333333</v>
      </c>
      <c r="AA129" s="137">
        <v>44.24</v>
      </c>
      <c r="AB129" s="138">
        <v>385.89500000000004</v>
      </c>
      <c r="AC129" s="137">
        <f>VLOOKUP(A129,GII!$P$2:$R$192,3,FALSE)</f>
        <v>0.77888189597612167</v>
      </c>
      <c r="AD129" s="137">
        <v>34.549999999999997</v>
      </c>
      <c r="AE129" s="136">
        <v>3535826</v>
      </c>
      <c r="AF129" s="136">
        <v>165943</v>
      </c>
      <c r="AG129" s="136">
        <v>0</v>
      </c>
      <c r="AH129" s="136">
        <v>3716.44</v>
      </c>
      <c r="AI129" s="136">
        <v>121</v>
      </c>
      <c r="AJ129" s="138">
        <v>11.3</v>
      </c>
      <c r="AK129" s="137">
        <v>2.02</v>
      </c>
      <c r="AL129" s="138">
        <v>11.3</v>
      </c>
      <c r="AM129" s="137">
        <v>2.7166666666666699</v>
      </c>
      <c r="AN129" s="137">
        <v>-0.7070775032043457</v>
      </c>
      <c r="AO129" s="136">
        <v>34</v>
      </c>
      <c r="AP129" s="138" t="s">
        <v>446</v>
      </c>
      <c r="AQ129" s="137">
        <v>6.2681800000000001</v>
      </c>
      <c r="AR129" s="137">
        <v>1</v>
      </c>
      <c r="AS129" s="137">
        <v>47</v>
      </c>
      <c r="AT129" s="137" t="s">
        <v>896</v>
      </c>
      <c r="AU129" s="138">
        <v>9</v>
      </c>
      <c r="AV129" s="138">
        <v>52.3</v>
      </c>
      <c r="AW129" s="136">
        <v>771.06799999999998</v>
      </c>
      <c r="AX129" s="136">
        <v>17831270</v>
      </c>
      <c r="AY129" s="136">
        <v>1266700</v>
      </c>
      <c r="AZ129" s="136">
        <v>753402.00000000012</v>
      </c>
    </row>
    <row r="130" spans="1:52" x14ac:dyDescent="0.2">
      <c r="A130" s="128" t="s">
        <v>234</v>
      </c>
      <c r="B130" s="129" t="s">
        <v>233</v>
      </c>
      <c r="C130" s="136">
        <v>0</v>
      </c>
      <c r="D130" s="136">
        <v>0</v>
      </c>
      <c r="E130" s="136">
        <v>191347</v>
      </c>
      <c r="F130" s="136">
        <v>0</v>
      </c>
      <c r="G130" s="136">
        <v>0</v>
      </c>
      <c r="H130" s="136">
        <v>0</v>
      </c>
      <c r="I130" s="136">
        <v>0</v>
      </c>
      <c r="J130" s="136">
        <v>0</v>
      </c>
      <c r="K130" s="137">
        <v>0</v>
      </c>
      <c r="L130" s="137">
        <v>0</v>
      </c>
      <c r="M130" s="137">
        <v>0.97571803736964224</v>
      </c>
      <c r="N130" s="137">
        <v>0.88326935951797103</v>
      </c>
      <c r="O130" s="136">
        <v>1</v>
      </c>
      <c r="P130" s="136">
        <v>5</v>
      </c>
      <c r="Q130" s="137" t="s">
        <v>446</v>
      </c>
      <c r="R130" s="137">
        <f>VLOOKUP(A130,'Income Insecurity'!$A$3:$O$98,15,FALSE)</f>
        <v>0.89627858210310407</v>
      </c>
      <c r="S130" s="136">
        <v>80754181</v>
      </c>
      <c r="T130" s="136">
        <v>1776.67</v>
      </c>
      <c r="U130" s="136">
        <v>1915.82</v>
      </c>
      <c r="V130" s="137">
        <v>0.43474803129576223</v>
      </c>
      <c r="W130" s="138">
        <v>4</v>
      </c>
      <c r="X130" s="136">
        <v>1345.3074000000001</v>
      </c>
      <c r="Y130" s="136">
        <v>200.02798000000001</v>
      </c>
      <c r="Z130" s="138">
        <v>31.454493333333335</v>
      </c>
      <c r="AA130" s="137">
        <v>161.39999</v>
      </c>
      <c r="AB130" s="138">
        <v>497.11419999999998</v>
      </c>
      <c r="AC130" s="137" t="str">
        <f>VLOOKUP(A130,GII!$P$2:$R$192,3,FALSE)</f>
        <v>No data</v>
      </c>
      <c r="AD130" s="137">
        <v>48.83</v>
      </c>
      <c r="AE130" s="136">
        <v>7015896</v>
      </c>
      <c r="AF130" s="136">
        <v>81506</v>
      </c>
      <c r="AG130" s="136">
        <v>0</v>
      </c>
      <c r="AH130" s="136">
        <v>25.26</v>
      </c>
      <c r="AI130" s="136">
        <v>124</v>
      </c>
      <c r="AJ130" s="138">
        <v>6.4</v>
      </c>
      <c r="AK130" s="137">
        <v>2.41</v>
      </c>
      <c r="AL130" s="138">
        <v>4</v>
      </c>
      <c r="AM130" s="137">
        <v>3.9</v>
      </c>
      <c r="AN130" s="137">
        <v>-1.0093042850494385</v>
      </c>
      <c r="AO130" s="136">
        <v>25</v>
      </c>
      <c r="AP130" s="138">
        <v>50.3</v>
      </c>
      <c r="AQ130" s="137">
        <v>21.55761</v>
      </c>
      <c r="AR130" s="137">
        <v>15</v>
      </c>
      <c r="AS130" s="137">
        <v>77</v>
      </c>
      <c r="AT130" s="137" t="s">
        <v>896</v>
      </c>
      <c r="AU130" s="138">
        <v>27.8</v>
      </c>
      <c r="AV130" s="138">
        <v>64</v>
      </c>
      <c r="AW130" s="136">
        <v>2582.1819999999998</v>
      </c>
      <c r="AX130" s="136">
        <v>173615345</v>
      </c>
      <c r="AY130" s="136">
        <v>910770</v>
      </c>
      <c r="AZ130" s="136">
        <v>7784477</v>
      </c>
    </row>
    <row r="131" spans="1:52" x14ac:dyDescent="0.2">
      <c r="A131" s="128" t="s">
        <v>236</v>
      </c>
      <c r="B131" s="129" t="s">
        <v>235</v>
      </c>
      <c r="C131" s="136">
        <v>190.89894736842106</v>
      </c>
      <c r="D131" s="136">
        <v>0</v>
      </c>
      <c r="E131" s="136">
        <v>0</v>
      </c>
      <c r="F131" s="136">
        <v>0</v>
      </c>
      <c r="G131" s="136">
        <v>22</v>
      </c>
      <c r="H131" s="136">
        <v>0</v>
      </c>
      <c r="I131" s="136">
        <v>0</v>
      </c>
      <c r="J131" s="136">
        <v>0</v>
      </c>
      <c r="K131" s="137">
        <v>0</v>
      </c>
      <c r="L131" s="137">
        <v>0</v>
      </c>
      <c r="M131" s="137">
        <v>4.3939208074236461E-3</v>
      </c>
      <c r="N131" s="137">
        <v>3.2678671845691796E-3</v>
      </c>
      <c r="O131" s="136">
        <v>0</v>
      </c>
      <c r="P131" s="136">
        <v>0</v>
      </c>
      <c r="Q131" s="137">
        <f>VLOOKUP(A131,HDI!$K$2:$U$142,11,FALSE)</f>
        <v>0.83823057407023771</v>
      </c>
      <c r="R131" s="137">
        <f>VLOOKUP(A131,'Income Insecurity'!$A$3:$O$98,15,FALSE)</f>
        <v>1.4859060449369537E-2</v>
      </c>
      <c r="S131" s="136">
        <v>0</v>
      </c>
      <c r="T131" s="136" t="s">
        <v>446</v>
      </c>
      <c r="U131" s="136" t="s">
        <v>446</v>
      </c>
      <c r="V131" s="137">
        <v>0</v>
      </c>
      <c r="W131" s="138">
        <v>41.6</v>
      </c>
      <c r="X131" s="136">
        <v>236.03716</v>
      </c>
      <c r="Y131" s="136">
        <v>3.8178179999999999</v>
      </c>
      <c r="Z131" s="138">
        <v>0.66194833333333325</v>
      </c>
      <c r="AA131" s="137">
        <v>5970.3198199999997</v>
      </c>
      <c r="AB131" s="138">
        <v>0</v>
      </c>
      <c r="AC131" s="137">
        <f>VLOOKUP(A131,GII!$P$2:$R$192,3,FALSE)</f>
        <v>5.0258274909247502E-2</v>
      </c>
      <c r="AD131" s="137">
        <v>25.79</v>
      </c>
      <c r="AE131" s="136">
        <v>0</v>
      </c>
      <c r="AF131" s="136">
        <v>0</v>
      </c>
      <c r="AG131" s="136">
        <v>0</v>
      </c>
      <c r="AH131" s="136" t="s">
        <v>957</v>
      </c>
      <c r="AI131" s="136">
        <v>138</v>
      </c>
      <c r="AJ131" s="138">
        <v>4.9000000000000004</v>
      </c>
      <c r="AK131" s="137">
        <v>1.2</v>
      </c>
      <c r="AL131" s="138">
        <v>10.5</v>
      </c>
      <c r="AM131" s="137">
        <v>4</v>
      </c>
      <c r="AN131" s="137">
        <v>1.8645974397659302</v>
      </c>
      <c r="AO131" s="136">
        <v>86</v>
      </c>
      <c r="AP131" s="138" t="s">
        <v>446</v>
      </c>
      <c r="AQ131" s="137" t="s">
        <v>446</v>
      </c>
      <c r="AR131" s="137">
        <v>85</v>
      </c>
      <c r="AS131" s="137">
        <v>96</v>
      </c>
      <c r="AT131" s="137" t="s">
        <v>896</v>
      </c>
      <c r="AU131" s="138">
        <v>100</v>
      </c>
      <c r="AV131" s="138">
        <v>100</v>
      </c>
      <c r="AW131" s="136">
        <v>53396.307999999997</v>
      </c>
      <c r="AX131" s="136">
        <v>5084190</v>
      </c>
      <c r="AY131" s="136">
        <v>304250</v>
      </c>
      <c r="AZ131" s="136">
        <v>1088871</v>
      </c>
    </row>
    <row r="132" spans="1:52" x14ac:dyDescent="0.2">
      <c r="A132" s="128" t="s">
        <v>239</v>
      </c>
      <c r="B132" s="129" t="s">
        <v>238</v>
      </c>
      <c r="C132" s="136">
        <v>5531.0315789473689</v>
      </c>
      <c r="D132" s="136">
        <v>68.338947368421046</v>
      </c>
      <c r="E132" s="136">
        <v>1264</v>
      </c>
      <c r="F132" s="136">
        <v>1593</v>
      </c>
      <c r="G132" s="136">
        <v>0</v>
      </c>
      <c r="H132" s="136">
        <v>0</v>
      </c>
      <c r="I132" s="136">
        <v>0</v>
      </c>
      <c r="J132" s="136">
        <v>0</v>
      </c>
      <c r="K132" s="137">
        <v>0</v>
      </c>
      <c r="L132" s="137">
        <v>0.26666666666666666</v>
      </c>
      <c r="M132" s="137">
        <v>9.4790851573100882E-2</v>
      </c>
      <c r="N132" s="137">
        <v>2.8859387431618151E-2</v>
      </c>
      <c r="O132" s="136">
        <v>0</v>
      </c>
      <c r="P132" s="136">
        <v>1</v>
      </c>
      <c r="Q132" s="137" t="s">
        <v>446</v>
      </c>
      <c r="R132" s="137" t="s">
        <v>446</v>
      </c>
      <c r="S132" s="136">
        <v>29700</v>
      </c>
      <c r="T132" s="136" t="s">
        <v>446</v>
      </c>
      <c r="U132" s="136" t="s">
        <v>446</v>
      </c>
      <c r="V132" s="137">
        <v>0</v>
      </c>
      <c r="W132" s="138">
        <v>20.5</v>
      </c>
      <c r="X132" s="136">
        <v>530.81434000000013</v>
      </c>
      <c r="Y132" s="136">
        <v>18.267554000000001</v>
      </c>
      <c r="Z132" s="138">
        <v>0.25217490000000004</v>
      </c>
      <c r="AA132" s="137">
        <v>810.40997000000004</v>
      </c>
      <c r="AB132" s="138">
        <v>0</v>
      </c>
      <c r="AC132" s="137" t="str">
        <f>VLOOKUP(A132,GII!$P$2:$R$192,3,FALSE)</f>
        <v>No data</v>
      </c>
      <c r="AD132" s="137" t="s">
        <v>446</v>
      </c>
      <c r="AE132" s="136">
        <v>0</v>
      </c>
      <c r="AF132" s="136">
        <v>0</v>
      </c>
      <c r="AG132" s="136">
        <v>0</v>
      </c>
      <c r="AH132" s="136">
        <v>6.51</v>
      </c>
      <c r="AI132" s="136">
        <v>130</v>
      </c>
      <c r="AJ132" s="138">
        <v>4.9000000000000004</v>
      </c>
      <c r="AK132" s="137">
        <v>1.2</v>
      </c>
      <c r="AL132" s="138">
        <v>9.1</v>
      </c>
      <c r="AM132" s="137" t="s">
        <v>446</v>
      </c>
      <c r="AN132" s="137">
        <v>0.2115543931722641</v>
      </c>
      <c r="AO132" s="136">
        <v>47</v>
      </c>
      <c r="AP132" s="138">
        <v>98</v>
      </c>
      <c r="AQ132" s="137">
        <v>23.294630000000002</v>
      </c>
      <c r="AR132" s="137">
        <v>68</v>
      </c>
      <c r="AS132" s="137">
        <v>96</v>
      </c>
      <c r="AT132" s="137" t="s">
        <v>896</v>
      </c>
      <c r="AU132" s="138">
        <v>96.6</v>
      </c>
      <c r="AV132" s="138">
        <v>93</v>
      </c>
      <c r="AW132" s="136">
        <v>27567.017</v>
      </c>
      <c r="AX132" s="136">
        <v>3632444</v>
      </c>
      <c r="AY132" s="136">
        <v>309500</v>
      </c>
      <c r="AZ132" s="136">
        <v>144790.99999999994</v>
      </c>
    </row>
    <row r="133" spans="1:52" x14ac:dyDescent="0.2">
      <c r="A133" s="128" t="s">
        <v>241</v>
      </c>
      <c r="B133" s="129" t="s">
        <v>240</v>
      </c>
      <c r="C133" s="136">
        <v>379044.21052631579</v>
      </c>
      <c r="D133" s="136">
        <v>6583.7894736842109</v>
      </c>
      <c r="E133" s="136">
        <v>547359</v>
      </c>
      <c r="F133" s="136">
        <v>95270</v>
      </c>
      <c r="G133" s="136">
        <v>341640</v>
      </c>
      <c r="H133" s="136">
        <v>405</v>
      </c>
      <c r="I133" s="136">
        <v>842</v>
      </c>
      <c r="J133" s="136">
        <v>95652.173913043473</v>
      </c>
      <c r="K133" s="137">
        <v>4.3478260869565216E-2</v>
      </c>
      <c r="L133" s="137">
        <v>6.6666666666666666E-2</v>
      </c>
      <c r="M133" s="137">
        <v>0.97980763279534855</v>
      </c>
      <c r="N133" s="137">
        <v>0.9000741280234289</v>
      </c>
      <c r="O133" s="136">
        <v>4</v>
      </c>
      <c r="P133" s="136">
        <v>4</v>
      </c>
      <c r="Q133" s="137">
        <f>VLOOKUP(A133,HDI!$K$2:$U$142,11,FALSE)</f>
        <v>0.32367491681569077</v>
      </c>
      <c r="R133" s="137">
        <f>VLOOKUP(A133,'Income Insecurity'!$A$3:$O$98,15,FALSE)</f>
        <v>0.97603117471344791</v>
      </c>
      <c r="S133" s="136">
        <v>1006055925</v>
      </c>
      <c r="T133" s="136">
        <v>3508.56</v>
      </c>
      <c r="U133" s="136">
        <v>2019.06</v>
      </c>
      <c r="V133" s="137">
        <v>0.85382262551955312</v>
      </c>
      <c r="W133" s="138">
        <v>8.1</v>
      </c>
      <c r="X133" s="136">
        <v>467.60846000000004</v>
      </c>
      <c r="Y133" s="136">
        <v>223.82319999999999</v>
      </c>
      <c r="Z133" s="138">
        <v>0.4507402333333333</v>
      </c>
      <c r="AA133" s="137">
        <v>90.56</v>
      </c>
      <c r="AB133" s="138">
        <v>11.051867999999999</v>
      </c>
      <c r="AC133" s="137">
        <f>VLOOKUP(A133,GII!$P$2:$R$192,3,FALSE)</f>
        <v>0.62000382364867379</v>
      </c>
      <c r="AD133" s="137">
        <v>30.02</v>
      </c>
      <c r="AE133" s="136">
        <v>5055621</v>
      </c>
      <c r="AF133" s="136">
        <v>3019114</v>
      </c>
      <c r="AG133" s="136">
        <v>0</v>
      </c>
      <c r="AH133" s="136">
        <v>98401.279999999999</v>
      </c>
      <c r="AI133" s="136">
        <v>108</v>
      </c>
      <c r="AJ133" s="138">
        <v>21.7</v>
      </c>
      <c r="AK133" s="137">
        <v>2.16</v>
      </c>
      <c r="AL133" s="138">
        <v>13</v>
      </c>
      <c r="AM133" s="137">
        <v>3.3833333333333302</v>
      </c>
      <c r="AN133" s="137">
        <v>-0.80031144618988037</v>
      </c>
      <c r="AO133" s="136">
        <v>28</v>
      </c>
      <c r="AP133" s="138">
        <v>67.400000000000006</v>
      </c>
      <c r="AQ133" s="137">
        <v>23.975860000000001</v>
      </c>
      <c r="AR133" s="137">
        <v>9</v>
      </c>
      <c r="AS133" s="137">
        <v>78</v>
      </c>
      <c r="AT133" s="137" t="s">
        <v>896</v>
      </c>
      <c r="AU133" s="138">
        <v>47.6</v>
      </c>
      <c r="AV133" s="138">
        <v>91.4</v>
      </c>
      <c r="AW133" s="136">
        <v>2785.7629999999999</v>
      </c>
      <c r="AX133" s="136">
        <v>182142594</v>
      </c>
      <c r="AY133" s="136">
        <v>770880</v>
      </c>
      <c r="AZ133" s="136">
        <v>11800857</v>
      </c>
    </row>
    <row r="134" spans="1:52" x14ac:dyDescent="0.2">
      <c r="A134" s="128" t="s">
        <v>243</v>
      </c>
      <c r="B134" s="129" t="s">
        <v>242</v>
      </c>
      <c r="C134" s="136">
        <v>30.581052631578949</v>
      </c>
      <c r="D134" s="136">
        <v>0</v>
      </c>
      <c r="E134" s="136">
        <v>0</v>
      </c>
      <c r="F134" s="136">
        <v>34</v>
      </c>
      <c r="G134" s="136">
        <v>58</v>
      </c>
      <c r="H134" s="136">
        <v>0</v>
      </c>
      <c r="I134" s="136">
        <v>7</v>
      </c>
      <c r="J134" s="136">
        <v>0</v>
      </c>
      <c r="K134" s="137">
        <v>0</v>
      </c>
      <c r="L134" s="137">
        <v>0.1</v>
      </c>
      <c r="M134" s="137">
        <v>1.4402663918752767E-3</v>
      </c>
      <c r="N134" s="137">
        <v>6.6643669056649327E-4</v>
      </c>
      <c r="O134" s="136">
        <v>0</v>
      </c>
      <c r="P134" s="136">
        <v>0</v>
      </c>
      <c r="Q134" s="137" t="s">
        <v>446</v>
      </c>
      <c r="R134" s="137" t="s">
        <v>446</v>
      </c>
      <c r="S134" s="136">
        <v>626889</v>
      </c>
      <c r="T134" s="136">
        <v>27.61</v>
      </c>
      <c r="U134" s="136">
        <v>15</v>
      </c>
      <c r="V134" s="137">
        <v>6.7865925742081323</v>
      </c>
      <c r="W134" s="138">
        <v>13.8</v>
      </c>
      <c r="X134" s="136" t="s">
        <v>446</v>
      </c>
      <c r="Y134" s="136" t="s">
        <v>446</v>
      </c>
      <c r="Z134" s="138" t="s">
        <v>446</v>
      </c>
      <c r="AA134" s="137">
        <v>1680.25</v>
      </c>
      <c r="AB134" s="138" t="s">
        <v>446</v>
      </c>
      <c r="AC134" s="137" t="str">
        <f>VLOOKUP(A134,GII!$P$2:$R$192,3,FALSE)</f>
        <v>No data</v>
      </c>
      <c r="AD134" s="137" t="s">
        <v>446</v>
      </c>
      <c r="AE134" s="136">
        <v>0</v>
      </c>
      <c r="AF134" s="136">
        <v>0</v>
      </c>
      <c r="AG134" s="136">
        <v>0</v>
      </c>
      <c r="AH134" s="136">
        <v>0</v>
      </c>
      <c r="AI134" s="136">
        <v>115</v>
      </c>
      <c r="AJ134" s="138">
        <v>4.9000000000000004</v>
      </c>
      <c r="AK134" s="137" t="s">
        <v>446</v>
      </c>
      <c r="AL134" s="138" t="s">
        <v>446</v>
      </c>
      <c r="AM134" s="137">
        <v>2.6333333333333302</v>
      </c>
      <c r="AN134" s="137">
        <v>-0.58807927370071411</v>
      </c>
      <c r="AO134" s="136" t="s">
        <v>446</v>
      </c>
      <c r="AP134" s="138" t="s">
        <v>446</v>
      </c>
      <c r="AQ134" s="137" t="s">
        <v>446</v>
      </c>
      <c r="AR134" s="137" t="s">
        <v>446</v>
      </c>
      <c r="AS134" s="137" t="s">
        <v>446</v>
      </c>
      <c r="AT134" s="137" t="s">
        <v>896</v>
      </c>
      <c r="AU134" s="138">
        <v>100</v>
      </c>
      <c r="AV134" s="138">
        <v>95.3</v>
      </c>
      <c r="AW134" s="136">
        <v>8100</v>
      </c>
      <c r="AX134" s="136">
        <v>20918</v>
      </c>
      <c r="AY134" s="136">
        <v>460</v>
      </c>
      <c r="AZ134" s="136">
        <v>2061</v>
      </c>
    </row>
    <row r="135" spans="1:52" x14ac:dyDescent="0.2">
      <c r="A135" s="128" t="s">
        <v>393</v>
      </c>
      <c r="B135" s="129" t="s">
        <v>237</v>
      </c>
      <c r="C135" s="136">
        <v>8534</v>
      </c>
      <c r="D135" s="136">
        <v>0</v>
      </c>
      <c r="E135" s="136">
        <v>148</v>
      </c>
      <c r="F135" s="136">
        <v>97</v>
      </c>
      <c r="G135" s="136">
        <v>0</v>
      </c>
      <c r="H135" s="136">
        <v>0</v>
      </c>
      <c r="I135" s="136">
        <v>0</v>
      </c>
      <c r="J135" s="136">
        <v>0</v>
      </c>
      <c r="K135" s="137">
        <v>0</v>
      </c>
      <c r="L135" s="137">
        <v>6.6666666666666666E-2</v>
      </c>
      <c r="M135" s="137">
        <v>0.75093830047557553</v>
      </c>
      <c r="N135" s="137">
        <v>0.6597581937946001</v>
      </c>
      <c r="O135" s="136">
        <v>0</v>
      </c>
      <c r="P135" s="136">
        <v>5</v>
      </c>
      <c r="Q135" s="137" t="s">
        <v>446</v>
      </c>
      <c r="R135" s="137">
        <v>0.82959616574470518</v>
      </c>
      <c r="S135" s="136">
        <v>1599721321</v>
      </c>
      <c r="T135" s="136">
        <v>2416.6</v>
      </c>
      <c r="U135" s="136">
        <v>2001.39</v>
      </c>
      <c r="V135" s="137">
        <v>18.266508695525594</v>
      </c>
      <c r="W135" s="138" t="s">
        <v>446</v>
      </c>
      <c r="X135" s="136">
        <v>144.80120000000002</v>
      </c>
      <c r="Y135" s="136">
        <v>18.962387999999997</v>
      </c>
      <c r="Z135" s="138">
        <v>4.8420973333333332E-3</v>
      </c>
      <c r="AA135" s="137" t="s">
        <v>446</v>
      </c>
      <c r="AB135" s="138">
        <v>0</v>
      </c>
      <c r="AC135" s="137" t="str">
        <f>VLOOKUP(A135,GII!$P$2:$R$192,3,FALSE)</f>
        <v>No data</v>
      </c>
      <c r="AD135" s="137">
        <v>35.5</v>
      </c>
      <c r="AE135" s="136">
        <v>14000</v>
      </c>
      <c r="AF135" s="136">
        <v>12500</v>
      </c>
      <c r="AG135" s="136">
        <v>0</v>
      </c>
      <c r="AH135" s="136" t="s">
        <v>957</v>
      </c>
      <c r="AI135" s="136">
        <v>95</v>
      </c>
      <c r="AJ135" s="138">
        <v>31.8</v>
      </c>
      <c r="AK135" s="137" t="s">
        <v>446</v>
      </c>
      <c r="AL135" s="138" t="s">
        <v>446</v>
      </c>
      <c r="AM135" s="137">
        <v>2.5</v>
      </c>
      <c r="AN135" s="137">
        <v>-0.7752259373664856</v>
      </c>
      <c r="AO135" s="136" t="s">
        <v>446</v>
      </c>
      <c r="AP135" s="138" t="s">
        <v>446</v>
      </c>
      <c r="AQ135" s="137" t="s">
        <v>446</v>
      </c>
      <c r="AR135" s="137">
        <v>35</v>
      </c>
      <c r="AS135" s="137">
        <v>90</v>
      </c>
      <c r="AT135" s="137" t="s">
        <v>896</v>
      </c>
      <c r="AU135" s="138">
        <v>94.3</v>
      </c>
      <c r="AV135" s="138">
        <v>81.8</v>
      </c>
      <c r="AW135" s="136">
        <v>2900</v>
      </c>
      <c r="AX135" s="136">
        <v>4169506</v>
      </c>
      <c r="AY135" s="136">
        <v>6020</v>
      </c>
      <c r="AZ135" s="136">
        <v>197278.00000000003</v>
      </c>
    </row>
    <row r="136" spans="1:52" x14ac:dyDescent="0.2">
      <c r="A136" s="128" t="s">
        <v>245</v>
      </c>
      <c r="B136" s="129" t="s">
        <v>244</v>
      </c>
      <c r="C136" s="136">
        <v>6952.0842105263155</v>
      </c>
      <c r="D136" s="136">
        <v>1172.4252631578947</v>
      </c>
      <c r="E136" s="136">
        <v>702</v>
      </c>
      <c r="F136" s="136">
        <v>1941</v>
      </c>
      <c r="G136" s="136">
        <v>0</v>
      </c>
      <c r="H136" s="136">
        <v>0</v>
      </c>
      <c r="I136" s="136">
        <v>0</v>
      </c>
      <c r="J136" s="136">
        <v>0</v>
      </c>
      <c r="K136" s="137">
        <v>4.3478260869565216E-2</v>
      </c>
      <c r="L136" s="137">
        <v>0</v>
      </c>
      <c r="M136" s="137">
        <v>0.26009311469078134</v>
      </c>
      <c r="N136" s="137">
        <v>5.2839749805274415E-2</v>
      </c>
      <c r="O136" s="136">
        <v>0</v>
      </c>
      <c r="P136" s="136">
        <v>3</v>
      </c>
      <c r="Q136" s="137">
        <f>VLOOKUP(A136,HDI!$K$2:$U$142,11,FALSE)</f>
        <v>0.61702728754540426</v>
      </c>
      <c r="R136" s="137">
        <f>VLOOKUP(A136,'Income Insecurity'!$A$3:$O$98,15,FALSE)</f>
        <v>0.28819869721101116</v>
      </c>
      <c r="S136" s="136">
        <v>721334</v>
      </c>
      <c r="T136" s="136">
        <v>109.92</v>
      </c>
      <c r="U136" s="136">
        <v>50.77</v>
      </c>
      <c r="V136" s="137">
        <v>0.14433546552949536</v>
      </c>
      <c r="W136" s="138" t="s">
        <v>446</v>
      </c>
      <c r="X136" s="136">
        <v>220.60272000000001</v>
      </c>
      <c r="Y136" s="136">
        <v>32.809960000000004</v>
      </c>
      <c r="Z136" s="138">
        <v>4.713423333333334</v>
      </c>
      <c r="AA136" s="137">
        <v>1260.3800000000001</v>
      </c>
      <c r="AB136" s="138">
        <v>0.23414539999999998</v>
      </c>
      <c r="AC136" s="137">
        <f>VLOOKUP(A136,GII!$P$2:$R$192,3,FALSE)</f>
        <v>0.34257782431645123</v>
      </c>
      <c r="AD136" s="137">
        <v>51.92</v>
      </c>
      <c r="AE136" s="136">
        <v>9448</v>
      </c>
      <c r="AF136" s="136">
        <v>0</v>
      </c>
      <c r="AG136" s="136">
        <v>0</v>
      </c>
      <c r="AH136" s="136">
        <v>1829.7</v>
      </c>
      <c r="AI136" s="136">
        <v>120</v>
      </c>
      <c r="AJ136" s="138">
        <v>10.6</v>
      </c>
      <c r="AK136" s="137" t="s">
        <v>446</v>
      </c>
      <c r="AL136" s="138" t="s">
        <v>446</v>
      </c>
      <c r="AM136" s="137">
        <v>3.3</v>
      </c>
      <c r="AN136" s="137">
        <v>0.32130077481269836</v>
      </c>
      <c r="AO136" s="136">
        <v>35</v>
      </c>
      <c r="AP136" s="138">
        <v>88.1</v>
      </c>
      <c r="AQ136" s="137">
        <v>80.868809999999996</v>
      </c>
      <c r="AR136" s="137">
        <v>27</v>
      </c>
      <c r="AS136" s="137">
        <v>85</v>
      </c>
      <c r="AT136" s="137" t="s">
        <v>896</v>
      </c>
      <c r="AU136" s="138">
        <v>73.2</v>
      </c>
      <c r="AV136" s="138">
        <v>94.3</v>
      </c>
      <c r="AW136" s="136">
        <v>14096.477999999999</v>
      </c>
      <c r="AX136" s="136">
        <v>3864170</v>
      </c>
      <c r="AY136" s="136">
        <v>74340</v>
      </c>
      <c r="AZ136" s="136">
        <v>399895</v>
      </c>
    </row>
    <row r="137" spans="1:52" x14ac:dyDescent="0.2">
      <c r="A137" s="128" t="s">
        <v>247</v>
      </c>
      <c r="B137" s="129" t="s">
        <v>246</v>
      </c>
      <c r="C137" s="136">
        <v>11711.494736842105</v>
      </c>
      <c r="D137" s="136">
        <v>1492.2</v>
      </c>
      <c r="E137" s="136">
        <v>2722</v>
      </c>
      <c r="F137" s="136">
        <v>4047</v>
      </c>
      <c r="G137" s="136">
        <v>13</v>
      </c>
      <c r="H137" s="136">
        <v>0</v>
      </c>
      <c r="I137" s="136">
        <v>0</v>
      </c>
      <c r="J137" s="136">
        <v>21739.130434782608</v>
      </c>
      <c r="K137" s="137">
        <v>4.3478260869565216E-2</v>
      </c>
      <c r="L137" s="137">
        <v>0</v>
      </c>
      <c r="M137" s="137">
        <v>0.19028656666627761</v>
      </c>
      <c r="N137" s="137">
        <v>3.5869861356737955E-2</v>
      </c>
      <c r="O137" s="136">
        <v>1</v>
      </c>
      <c r="P137" s="136">
        <v>3</v>
      </c>
      <c r="Q137" s="137">
        <f>VLOOKUP(A137,HDI!$K$2:$U$142,11,FALSE)</f>
        <v>0.21847484512095477</v>
      </c>
      <c r="R137" s="137" t="s">
        <v>446</v>
      </c>
      <c r="S137" s="136">
        <v>6472026</v>
      </c>
      <c r="T137" s="136">
        <v>610.74</v>
      </c>
      <c r="U137" s="136">
        <v>664.84</v>
      </c>
      <c r="V137" s="137">
        <v>4.4252154361656668</v>
      </c>
      <c r="W137" s="138">
        <v>0.5</v>
      </c>
      <c r="X137" s="136">
        <v>2847.3792000000003</v>
      </c>
      <c r="Y137" s="136">
        <v>259.3152</v>
      </c>
      <c r="Z137" s="138">
        <v>5.2959266666666673</v>
      </c>
      <c r="AA137" s="137">
        <v>150.78998999999999</v>
      </c>
      <c r="AB137" s="138">
        <v>109.45998</v>
      </c>
      <c r="AC137" s="137">
        <f>VLOOKUP(A137,GII!$P$2:$R$192,3,FALSE)</f>
        <v>0.63713725418679612</v>
      </c>
      <c r="AD137" s="137" t="s">
        <v>446</v>
      </c>
      <c r="AE137" s="136">
        <v>235000</v>
      </c>
      <c r="AF137" s="136">
        <v>35000</v>
      </c>
      <c r="AG137" s="136">
        <v>0</v>
      </c>
      <c r="AH137" s="136">
        <v>391.28</v>
      </c>
      <c r="AI137" s="136">
        <v>115</v>
      </c>
      <c r="AJ137" s="138">
        <v>4.9000000000000004</v>
      </c>
      <c r="AK137" s="137" t="s">
        <v>446</v>
      </c>
      <c r="AL137" s="138" t="s">
        <v>446</v>
      </c>
      <c r="AM137" s="137">
        <v>2.3333333333333299</v>
      </c>
      <c r="AN137" s="137">
        <v>-0.71252423524856567</v>
      </c>
      <c r="AO137" s="136">
        <v>25</v>
      </c>
      <c r="AP137" s="138" t="s">
        <v>446</v>
      </c>
      <c r="AQ137" s="137" t="s">
        <v>446</v>
      </c>
      <c r="AR137" s="137" t="s">
        <v>446</v>
      </c>
      <c r="AS137" s="137" t="s">
        <v>446</v>
      </c>
      <c r="AT137" s="137" t="s">
        <v>896</v>
      </c>
      <c r="AU137" s="138">
        <v>18.7</v>
      </c>
      <c r="AV137" s="138">
        <v>39.700000000000003</v>
      </c>
      <c r="AW137" s="136">
        <v>2532.1579999999999</v>
      </c>
      <c r="AX137" s="136">
        <v>7321262</v>
      </c>
      <c r="AY137" s="136">
        <v>452860</v>
      </c>
      <c r="AZ137" s="136">
        <v>357965</v>
      </c>
    </row>
    <row r="138" spans="1:52" x14ac:dyDescent="0.2">
      <c r="A138" s="128" t="s">
        <v>249</v>
      </c>
      <c r="B138" s="129" t="s">
        <v>248</v>
      </c>
      <c r="C138" s="136">
        <v>1.168421052631579</v>
      </c>
      <c r="D138" s="136">
        <v>0</v>
      </c>
      <c r="E138" s="136">
        <v>24215</v>
      </c>
      <c r="F138" s="136">
        <v>0</v>
      </c>
      <c r="G138" s="136">
        <v>0</v>
      </c>
      <c r="H138" s="136">
        <v>0</v>
      </c>
      <c r="I138" s="136">
        <v>0</v>
      </c>
      <c r="J138" s="136">
        <v>74038.695652173919</v>
      </c>
      <c r="K138" s="137">
        <v>0.21739130434782608</v>
      </c>
      <c r="L138" s="137">
        <v>0</v>
      </c>
      <c r="M138" s="137">
        <v>0.25533498750811001</v>
      </c>
      <c r="N138" s="137">
        <v>2.8248885832386147E-2</v>
      </c>
      <c r="O138" s="136">
        <v>0</v>
      </c>
      <c r="P138" s="136">
        <v>3</v>
      </c>
      <c r="Q138" s="137">
        <f>VLOOKUP(A138,HDI!$K$2:$U$142,11,FALSE)</f>
        <v>0.50990578733545544</v>
      </c>
      <c r="R138" s="137">
        <f>VLOOKUP(A138,'Income Insecurity'!$A$3:$O$98,15,FALSE)</f>
        <v>0.70784582509023219</v>
      </c>
      <c r="S138" s="136">
        <v>10694073</v>
      </c>
      <c r="T138" s="136">
        <v>93.65</v>
      </c>
      <c r="U138" s="136">
        <v>104.41</v>
      </c>
      <c r="V138" s="137">
        <v>0.44946117171808669</v>
      </c>
      <c r="W138" s="138" t="s">
        <v>446</v>
      </c>
      <c r="X138" s="136">
        <v>364.59136000000001</v>
      </c>
      <c r="Y138" s="136">
        <v>37.386919999999996</v>
      </c>
      <c r="Z138" s="138">
        <v>1.286845</v>
      </c>
      <c r="AA138" s="137">
        <v>633.44000000000005</v>
      </c>
      <c r="AB138" s="138">
        <v>1.6108703999999998E-2</v>
      </c>
      <c r="AC138" s="137">
        <f>VLOOKUP(A138,GII!$P$2:$R$192,3,FALSE)</f>
        <v>0.39190917606012576</v>
      </c>
      <c r="AD138" s="137">
        <v>52.42</v>
      </c>
      <c r="AE138" s="136">
        <v>1495945</v>
      </c>
      <c r="AF138" s="136">
        <v>52000</v>
      </c>
      <c r="AG138" s="136">
        <v>0</v>
      </c>
      <c r="AH138" s="136">
        <v>4.1100000000000003</v>
      </c>
      <c r="AI138" s="136">
        <v>108</v>
      </c>
      <c r="AJ138" s="138">
        <v>11</v>
      </c>
      <c r="AK138" s="137">
        <v>1.65</v>
      </c>
      <c r="AL138" s="138">
        <v>11.2</v>
      </c>
      <c r="AM138" s="137">
        <v>3.5169999999999999</v>
      </c>
      <c r="AN138" s="137">
        <v>-0.88065069913864136</v>
      </c>
      <c r="AO138" s="136">
        <v>24</v>
      </c>
      <c r="AP138" s="138">
        <v>97.4</v>
      </c>
      <c r="AQ138" s="137">
        <v>77.410910000000001</v>
      </c>
      <c r="AR138" s="137">
        <v>23</v>
      </c>
      <c r="AS138" s="137">
        <v>84</v>
      </c>
      <c r="AT138" s="137" t="s">
        <v>896</v>
      </c>
      <c r="AU138" s="138">
        <v>79.7</v>
      </c>
      <c r="AV138" s="138">
        <v>93.8</v>
      </c>
      <c r="AW138" s="136">
        <v>6223.86</v>
      </c>
      <c r="AX138" s="136">
        <v>6802295</v>
      </c>
      <c r="AY138" s="136">
        <v>397300</v>
      </c>
      <c r="AZ138" s="136">
        <v>557438</v>
      </c>
    </row>
    <row r="139" spans="1:52" x14ac:dyDescent="0.2">
      <c r="A139" s="128" t="s">
        <v>251</v>
      </c>
      <c r="B139" s="129" t="s">
        <v>250</v>
      </c>
      <c r="C139" s="136">
        <v>62686.73684210526</v>
      </c>
      <c r="D139" s="136">
        <v>34997.894736842107</v>
      </c>
      <c r="E139" s="136">
        <v>27558</v>
      </c>
      <c r="F139" s="136">
        <v>540433</v>
      </c>
      <c r="G139" s="136">
        <v>0</v>
      </c>
      <c r="H139" s="136">
        <v>0</v>
      </c>
      <c r="I139" s="136">
        <v>0</v>
      </c>
      <c r="J139" s="136">
        <v>144413.04347826086</v>
      </c>
      <c r="K139" s="137">
        <v>0.21739130434782608</v>
      </c>
      <c r="L139" s="137">
        <v>6.6666666666666666E-2</v>
      </c>
      <c r="M139" s="137">
        <v>0.59454450701795125</v>
      </c>
      <c r="N139" s="137">
        <v>9.4418006163747487E-2</v>
      </c>
      <c r="O139" s="136">
        <v>0</v>
      </c>
      <c r="P139" s="136">
        <v>3</v>
      </c>
      <c r="Q139" s="137">
        <f>VLOOKUP(A139,HDI!$K$2:$U$142,11,FALSE)</f>
        <v>0.56944295576039483</v>
      </c>
      <c r="R139" s="137">
        <f>VLOOKUP(A139,'Income Insecurity'!$A$3:$O$98,15,FALSE)</f>
        <v>0.56474583268046297</v>
      </c>
      <c r="S139" s="136">
        <v>10934637</v>
      </c>
      <c r="T139" s="136">
        <v>599.20000000000005</v>
      </c>
      <c r="U139" s="136">
        <v>393.82</v>
      </c>
      <c r="V139" s="137">
        <v>0.21077487961862262</v>
      </c>
      <c r="W139" s="138">
        <v>9.1999999999999993</v>
      </c>
      <c r="X139" s="136">
        <v>771.23179999999991</v>
      </c>
      <c r="Y139" s="136">
        <v>48.147799999999997</v>
      </c>
      <c r="Z139" s="138">
        <v>1.3954256666666669</v>
      </c>
      <c r="AA139" s="137">
        <v>554.58001999999999</v>
      </c>
      <c r="AB139" s="138">
        <v>0.13883322000000001</v>
      </c>
      <c r="AC139" s="137">
        <f>VLOOKUP(A139,GII!$P$2:$R$192,3,FALSE)</f>
        <v>0.30634022996424948</v>
      </c>
      <c r="AD139" s="137">
        <v>48.14</v>
      </c>
      <c r="AE139" s="136">
        <v>949958</v>
      </c>
      <c r="AF139" s="136">
        <v>269425</v>
      </c>
      <c r="AG139" s="136">
        <v>18000</v>
      </c>
      <c r="AH139" s="136">
        <v>66.760000000000005</v>
      </c>
      <c r="AI139" s="136">
        <v>119</v>
      </c>
      <c r="AJ139" s="138">
        <v>8.6999999999999993</v>
      </c>
      <c r="AK139" s="137">
        <v>1.67</v>
      </c>
      <c r="AL139" s="138">
        <v>5.3</v>
      </c>
      <c r="AM139" s="137">
        <v>3.5166666666666702</v>
      </c>
      <c r="AN139" s="137">
        <v>-0.14240473508834839</v>
      </c>
      <c r="AO139" s="136">
        <v>38</v>
      </c>
      <c r="AP139" s="138">
        <v>85.5</v>
      </c>
      <c r="AQ139" s="137">
        <v>75.602630000000005</v>
      </c>
      <c r="AR139" s="137">
        <v>24</v>
      </c>
      <c r="AS139" s="137">
        <v>62</v>
      </c>
      <c r="AT139" s="137" t="s">
        <v>896</v>
      </c>
      <c r="AU139" s="138">
        <v>73.099999999999994</v>
      </c>
      <c r="AV139" s="138">
        <v>86.8</v>
      </c>
      <c r="AW139" s="136">
        <v>10062.279</v>
      </c>
      <c r="AX139" s="136">
        <v>30375603</v>
      </c>
      <c r="AY139" s="136">
        <v>1280000</v>
      </c>
      <c r="AZ139" s="136">
        <v>2832932.9999999995</v>
      </c>
    </row>
    <row r="140" spans="1:52" x14ac:dyDescent="0.2">
      <c r="A140" s="128" t="s">
        <v>253</v>
      </c>
      <c r="B140" s="129" t="s">
        <v>252</v>
      </c>
      <c r="C140" s="136">
        <v>198020.21052631579</v>
      </c>
      <c r="D140" s="136">
        <v>105657.89473684211</v>
      </c>
      <c r="E140" s="136">
        <v>625251</v>
      </c>
      <c r="F140" s="136">
        <v>498337</v>
      </c>
      <c r="G140" s="136">
        <v>12806000</v>
      </c>
      <c r="H140" s="136">
        <v>714939</v>
      </c>
      <c r="I140" s="136">
        <v>20290</v>
      </c>
      <c r="J140" s="136">
        <v>124099.21739130435</v>
      </c>
      <c r="K140" s="137">
        <v>0.17391304347826086</v>
      </c>
      <c r="L140" s="137">
        <v>0</v>
      </c>
      <c r="M140" s="137">
        <v>0.77241059198988649</v>
      </c>
      <c r="N140" s="137">
        <v>0.51508096658162428</v>
      </c>
      <c r="O140" s="136">
        <v>0</v>
      </c>
      <c r="P140" s="136">
        <v>4</v>
      </c>
      <c r="Q140" s="137">
        <f>VLOOKUP(A140,HDI!$K$2:$U$142,11,FALSE)</f>
        <v>0.43912243140021912</v>
      </c>
      <c r="R140" s="137">
        <f>VLOOKUP(A140,'Income Insecurity'!$A$3:$O$98,15,FALSE)</f>
        <v>0.60231188713965556</v>
      </c>
      <c r="S140" s="136">
        <v>1073082682</v>
      </c>
      <c r="T140" s="136">
        <v>-191.84</v>
      </c>
      <c r="U140" s="136">
        <v>5.14</v>
      </c>
      <c r="V140" s="137">
        <v>1.7214741849496341E-3</v>
      </c>
      <c r="W140" s="138" t="s">
        <v>446</v>
      </c>
      <c r="X140" s="136">
        <v>972.18719999999996</v>
      </c>
      <c r="Y140" s="136">
        <v>281.3322</v>
      </c>
      <c r="Z140" s="138">
        <v>3.9842280000000001E-2</v>
      </c>
      <c r="AA140" s="137">
        <v>202.50998999999999</v>
      </c>
      <c r="AB140" s="138">
        <v>1.2611551999999999</v>
      </c>
      <c r="AC140" s="137">
        <f>VLOOKUP(A140,GII!$P$2:$R$192,3,FALSE)</f>
        <v>0.27272140826440083</v>
      </c>
      <c r="AD140" s="137">
        <v>42.98</v>
      </c>
      <c r="AE140" s="136">
        <v>13039215</v>
      </c>
      <c r="AF140" s="136">
        <v>5112101</v>
      </c>
      <c r="AG140" s="136">
        <v>1196447</v>
      </c>
      <c r="AH140" s="136">
        <v>13412.8</v>
      </c>
      <c r="AI140" s="136">
        <v>121</v>
      </c>
      <c r="AJ140" s="138">
        <v>11.5</v>
      </c>
      <c r="AK140" s="137">
        <v>1.27</v>
      </c>
      <c r="AL140" s="138">
        <v>2.4</v>
      </c>
      <c r="AM140" s="137">
        <v>3.3</v>
      </c>
      <c r="AN140" s="137">
        <v>5.9292584657669067E-2</v>
      </c>
      <c r="AO140" s="136">
        <v>36</v>
      </c>
      <c r="AP140" s="138">
        <v>83.3</v>
      </c>
      <c r="AQ140" s="137">
        <v>86.500879999999995</v>
      </c>
      <c r="AR140" s="137">
        <v>16</v>
      </c>
      <c r="AS140" s="137">
        <v>81</v>
      </c>
      <c r="AT140" s="137" t="s">
        <v>896</v>
      </c>
      <c r="AU140" s="138">
        <v>74.3</v>
      </c>
      <c r="AV140" s="138">
        <v>91.8</v>
      </c>
      <c r="AW140" s="136">
        <v>4080.2919999999999</v>
      </c>
      <c r="AX140" s="136">
        <v>98393574</v>
      </c>
      <c r="AY140" s="136">
        <v>298170</v>
      </c>
      <c r="AZ140" s="136">
        <v>6318496.9999999991</v>
      </c>
    </row>
    <row r="141" spans="1:52" x14ac:dyDescent="0.2">
      <c r="A141" s="128" t="s">
        <v>255</v>
      </c>
      <c r="B141" s="129" t="s">
        <v>254</v>
      </c>
      <c r="C141" s="136">
        <v>2802.8210526315788</v>
      </c>
      <c r="D141" s="136">
        <v>0</v>
      </c>
      <c r="E141" s="136">
        <v>38570</v>
      </c>
      <c r="F141" s="136">
        <v>0</v>
      </c>
      <c r="G141" s="136">
        <v>0</v>
      </c>
      <c r="H141" s="136">
        <v>0</v>
      </c>
      <c r="I141" s="136">
        <v>0</v>
      </c>
      <c r="J141" s="136">
        <v>0</v>
      </c>
      <c r="K141" s="137">
        <v>0</v>
      </c>
      <c r="L141" s="137">
        <v>3.3333333333333333E-2</v>
      </c>
      <c r="M141" s="137">
        <v>3.6208858741854269E-2</v>
      </c>
      <c r="N141" s="137">
        <v>3.8600117154421881E-2</v>
      </c>
      <c r="O141" s="136">
        <v>0</v>
      </c>
      <c r="P141" s="136">
        <v>0</v>
      </c>
      <c r="Q141" s="137">
        <f>VLOOKUP(A141,HDI!$K$2:$U$142,11,FALSE)</f>
        <v>0.68220996863638017</v>
      </c>
      <c r="R141" s="137">
        <f>VLOOKUP(A141,'Income Insecurity'!$A$3:$O$98,15,FALSE)</f>
        <v>9.4293060035550547E-2</v>
      </c>
      <c r="S141" s="136">
        <v>0</v>
      </c>
      <c r="T141" s="136" t="s">
        <v>446</v>
      </c>
      <c r="U141" s="136" t="s">
        <v>446</v>
      </c>
      <c r="V141" s="137">
        <v>0</v>
      </c>
      <c r="W141" s="138">
        <v>20.7</v>
      </c>
      <c r="X141" s="136">
        <v>135.99784</v>
      </c>
      <c r="Y141" s="136">
        <v>7.3553899999999999</v>
      </c>
      <c r="Z141" s="138">
        <v>0.269928</v>
      </c>
      <c r="AA141" s="137">
        <v>1489.25</v>
      </c>
      <c r="AB141" s="138">
        <v>0</v>
      </c>
      <c r="AC141" s="137">
        <f>VLOOKUP(A141,GII!$P$2:$R$192,3,FALSE)</f>
        <v>0.23003261983359402</v>
      </c>
      <c r="AD141" s="137">
        <v>32.700000000000003</v>
      </c>
      <c r="AE141" s="136">
        <v>310</v>
      </c>
      <c r="AF141" s="136">
        <v>0</v>
      </c>
      <c r="AG141" s="136">
        <v>0</v>
      </c>
      <c r="AH141" s="136">
        <v>294.14</v>
      </c>
      <c r="AI141" s="136">
        <v>139</v>
      </c>
      <c r="AJ141" s="138">
        <v>4.9000000000000004</v>
      </c>
      <c r="AK141" s="137">
        <v>1.31</v>
      </c>
      <c r="AL141" s="138">
        <v>7.2</v>
      </c>
      <c r="AM141" s="137">
        <v>3.1666666666666701</v>
      </c>
      <c r="AN141" s="137">
        <v>0.70816975831985474</v>
      </c>
      <c r="AO141" s="136">
        <v>60</v>
      </c>
      <c r="AP141" s="138" t="s">
        <v>446</v>
      </c>
      <c r="AQ141" s="137" t="s">
        <v>446</v>
      </c>
      <c r="AR141" s="137">
        <v>53</v>
      </c>
      <c r="AS141" s="137">
        <v>82</v>
      </c>
      <c r="AT141" s="137" t="s">
        <v>896</v>
      </c>
      <c r="AU141" s="138">
        <v>89.5</v>
      </c>
      <c r="AV141" s="138" t="s">
        <v>446</v>
      </c>
      <c r="AW141" s="136">
        <v>20183.608</v>
      </c>
      <c r="AX141" s="136">
        <v>38530725</v>
      </c>
      <c r="AY141" s="136">
        <v>304150</v>
      </c>
      <c r="AZ141" s="136">
        <v>8066436</v>
      </c>
    </row>
    <row r="142" spans="1:52" x14ac:dyDescent="0.2">
      <c r="A142" s="128" t="s">
        <v>257</v>
      </c>
      <c r="B142" s="129" t="s">
        <v>256</v>
      </c>
      <c r="C142" s="136">
        <v>20287.052631578947</v>
      </c>
      <c r="D142" s="136">
        <v>0</v>
      </c>
      <c r="E142" s="136">
        <v>2044</v>
      </c>
      <c r="F142" s="136">
        <v>0</v>
      </c>
      <c r="G142" s="136">
        <v>1394</v>
      </c>
      <c r="H142" s="136">
        <v>27</v>
      </c>
      <c r="I142" s="136">
        <v>10</v>
      </c>
      <c r="J142" s="136">
        <v>0</v>
      </c>
      <c r="K142" s="137">
        <v>8.6956521739130432E-2</v>
      </c>
      <c r="L142" s="137">
        <v>6.6666666666666666E-2</v>
      </c>
      <c r="M142" s="137">
        <v>1.4163320366533463E-2</v>
      </c>
      <c r="N142" s="137">
        <v>1.9203012153646566E-3</v>
      </c>
      <c r="O142" s="136">
        <v>0</v>
      </c>
      <c r="P142" s="136">
        <v>0</v>
      </c>
      <c r="Q142" s="137">
        <f>VLOOKUP(A142,HDI!$K$2:$U$142,11,FALSE)</f>
        <v>0.5446483570777767</v>
      </c>
      <c r="R142" s="137">
        <f>VLOOKUP(A142,'Income Insecurity'!$A$3:$O$98,15,FALSE)</f>
        <v>6.7002555079759385E-2</v>
      </c>
      <c r="S142" s="136">
        <v>0</v>
      </c>
      <c r="T142" s="136" t="s">
        <v>446</v>
      </c>
      <c r="U142" s="136" t="s">
        <v>446</v>
      </c>
      <c r="V142" s="137">
        <v>0</v>
      </c>
      <c r="W142" s="138" t="s">
        <v>446</v>
      </c>
      <c r="X142" s="136">
        <v>257.79751999999996</v>
      </c>
      <c r="Y142" s="136">
        <v>9.0445260000000012</v>
      </c>
      <c r="Z142" s="138">
        <v>4.735996666666666</v>
      </c>
      <c r="AA142" s="137">
        <v>2399.75</v>
      </c>
      <c r="AB142" s="138">
        <v>0</v>
      </c>
      <c r="AC142" s="137">
        <f>VLOOKUP(A142,GII!$P$2:$R$192,3,FALSE)</f>
        <v>0.4607339787696606</v>
      </c>
      <c r="AD142" s="137" t="s">
        <v>446</v>
      </c>
      <c r="AE142" s="136">
        <v>0</v>
      </c>
      <c r="AF142" s="136">
        <v>0</v>
      </c>
      <c r="AG142" s="136">
        <v>54</v>
      </c>
      <c r="AH142" s="136" t="s">
        <v>957</v>
      </c>
      <c r="AI142" s="136">
        <v>135</v>
      </c>
      <c r="AJ142" s="138">
        <v>4.9000000000000004</v>
      </c>
      <c r="AK142" s="137">
        <v>1.04</v>
      </c>
      <c r="AL142" s="138">
        <v>10</v>
      </c>
      <c r="AM142" s="137">
        <v>3.6166666666666698</v>
      </c>
      <c r="AN142" s="137">
        <v>1.227469801902771</v>
      </c>
      <c r="AO142" s="136">
        <v>62</v>
      </c>
      <c r="AP142" s="138" t="s">
        <v>446</v>
      </c>
      <c r="AQ142" s="137">
        <v>80.477890000000002</v>
      </c>
      <c r="AR142" s="137">
        <v>49</v>
      </c>
      <c r="AS142" s="137">
        <v>81</v>
      </c>
      <c r="AT142" s="137" t="s">
        <v>896</v>
      </c>
      <c r="AU142" s="138">
        <v>100</v>
      </c>
      <c r="AV142" s="138">
        <v>99.8</v>
      </c>
      <c r="AW142" s="136">
        <v>23362.564999999999</v>
      </c>
      <c r="AX142" s="136">
        <v>10459806</v>
      </c>
      <c r="AY142" s="136">
        <v>91470</v>
      </c>
      <c r="AZ142" s="136">
        <v>2623342</v>
      </c>
    </row>
    <row r="143" spans="1:52" x14ac:dyDescent="0.2">
      <c r="A143" s="128" t="s">
        <v>259</v>
      </c>
      <c r="B143" s="129" t="s">
        <v>258</v>
      </c>
      <c r="C143" s="136">
        <v>28.87157894736842</v>
      </c>
      <c r="D143" s="136">
        <v>0</v>
      </c>
      <c r="E143" s="136">
        <v>37</v>
      </c>
      <c r="F143" s="136">
        <v>0</v>
      </c>
      <c r="G143" s="136">
        <v>0</v>
      </c>
      <c r="H143" s="136">
        <v>0</v>
      </c>
      <c r="I143" s="136">
        <v>0</v>
      </c>
      <c r="J143" s="136">
        <v>0</v>
      </c>
      <c r="K143" s="137">
        <v>0</v>
      </c>
      <c r="L143" s="137">
        <v>0.2</v>
      </c>
      <c r="M143" s="137">
        <v>6.2467785505158366E-3</v>
      </c>
      <c r="N143" s="137">
        <v>2.2932570869686826E-3</v>
      </c>
      <c r="O143" s="136">
        <v>0</v>
      </c>
      <c r="P143" s="136">
        <v>0</v>
      </c>
      <c r="Q143" s="137">
        <f>VLOOKUP(A143,HDI!$K$2:$U$142,11,FALSE)</f>
        <v>0.65499116201193752</v>
      </c>
      <c r="R143" s="137" t="s">
        <v>446</v>
      </c>
      <c r="S143" s="136">
        <v>0</v>
      </c>
      <c r="T143" s="136" t="s">
        <v>446</v>
      </c>
      <c r="U143" s="136" t="s">
        <v>446</v>
      </c>
      <c r="V143" s="137">
        <v>0</v>
      </c>
      <c r="W143" s="138">
        <v>27.6</v>
      </c>
      <c r="X143" s="136">
        <v>118.45286000000002</v>
      </c>
      <c r="Y143" s="136">
        <v>9.575012000000001</v>
      </c>
      <c r="Z143" s="138">
        <v>0.12016486666666666</v>
      </c>
      <c r="AA143" s="137">
        <v>1804.5699500000001</v>
      </c>
      <c r="AB143" s="138">
        <v>0</v>
      </c>
      <c r="AC143" s="137">
        <f>VLOOKUP(A143,GII!$P$2:$R$192,3,FALSE)</f>
        <v>0.59551434956458849</v>
      </c>
      <c r="AD143" s="137">
        <v>41.1</v>
      </c>
      <c r="AE143" s="136">
        <v>0</v>
      </c>
      <c r="AF143" s="136">
        <v>0</v>
      </c>
      <c r="AG143" s="136">
        <v>0</v>
      </c>
      <c r="AH143" s="136">
        <v>80.459999999999994</v>
      </c>
      <c r="AI143" s="136">
        <v>130</v>
      </c>
      <c r="AJ143" s="138">
        <v>4.9000000000000004</v>
      </c>
      <c r="AK143" s="137">
        <v>0.88</v>
      </c>
      <c r="AL143" s="138">
        <v>9.9</v>
      </c>
      <c r="AM143" s="137" t="s">
        <v>446</v>
      </c>
      <c r="AN143" s="137">
        <v>1.0707777738571167</v>
      </c>
      <c r="AO143" s="136">
        <v>68</v>
      </c>
      <c r="AP143" s="138">
        <v>98.7</v>
      </c>
      <c r="AQ143" s="137">
        <v>84.688820000000007</v>
      </c>
      <c r="AR143" s="137">
        <v>84</v>
      </c>
      <c r="AS143" s="137">
        <v>99</v>
      </c>
      <c r="AT143" s="137" t="s">
        <v>896</v>
      </c>
      <c r="AU143" s="138">
        <v>100</v>
      </c>
      <c r="AV143" s="138">
        <v>100</v>
      </c>
      <c r="AW143" s="136">
        <v>98947.520999999993</v>
      </c>
      <c r="AX143" s="136">
        <v>2168673</v>
      </c>
      <c r="AY143" s="136">
        <v>11610</v>
      </c>
      <c r="AZ143" s="136">
        <v>40467.000000000007</v>
      </c>
    </row>
    <row r="144" spans="1:52" x14ac:dyDescent="0.2">
      <c r="A144" s="128" t="s">
        <v>261</v>
      </c>
      <c r="B144" s="129" t="s">
        <v>260</v>
      </c>
      <c r="C144" s="136">
        <v>42814.73684210526</v>
      </c>
      <c r="D144" s="136">
        <v>2628.5684210526315</v>
      </c>
      <c r="E144" s="136">
        <v>59107</v>
      </c>
      <c r="F144" s="136">
        <v>0</v>
      </c>
      <c r="G144" s="136">
        <v>0</v>
      </c>
      <c r="H144" s="136">
        <v>0</v>
      </c>
      <c r="I144" s="136">
        <v>0</v>
      </c>
      <c r="J144" s="136">
        <v>0</v>
      </c>
      <c r="K144" s="137">
        <v>4.3478260869565216E-2</v>
      </c>
      <c r="L144" s="137">
        <v>0.13333333333333333</v>
      </c>
      <c r="M144" s="137">
        <v>0.11372705565898572</v>
      </c>
      <c r="N144" s="137">
        <v>0.10150729570821099</v>
      </c>
      <c r="O144" s="136">
        <v>2</v>
      </c>
      <c r="P144" s="136">
        <v>1</v>
      </c>
      <c r="Q144" s="137">
        <f>VLOOKUP(A144,HDI!$K$2:$U$142,11,FALSE)</f>
        <v>0.63433388550207914</v>
      </c>
      <c r="R144" s="137">
        <f>VLOOKUP(A144,'Income Insecurity'!$A$3:$O$98,15,FALSE)</f>
        <v>6.6085847250806753E-2</v>
      </c>
      <c r="S144" s="136">
        <v>198969</v>
      </c>
      <c r="T144" s="136" t="s">
        <v>446</v>
      </c>
      <c r="U144" s="136" t="s">
        <v>446</v>
      </c>
      <c r="V144" s="137">
        <v>0</v>
      </c>
      <c r="W144" s="138">
        <v>23.9</v>
      </c>
      <c r="X144" s="136">
        <v>99.144800000000004</v>
      </c>
      <c r="Y144" s="136">
        <v>9.8788820000000008</v>
      </c>
      <c r="Z144" s="138">
        <v>0.43114136666666664</v>
      </c>
      <c r="AA144" s="137">
        <v>872.85999000000004</v>
      </c>
      <c r="AB144" s="138">
        <v>0</v>
      </c>
      <c r="AC144" s="137">
        <f>VLOOKUP(A144,GII!$P$2:$R$192,3,FALSE)</f>
        <v>0.13786062793609477</v>
      </c>
      <c r="AD144" s="137">
        <v>27.4</v>
      </c>
      <c r="AE144" s="136">
        <v>7539</v>
      </c>
      <c r="AF144" s="136">
        <v>559</v>
      </c>
      <c r="AG144" s="136">
        <v>0</v>
      </c>
      <c r="AH144" s="136">
        <v>0</v>
      </c>
      <c r="AI144" s="136">
        <v>136</v>
      </c>
      <c r="AJ144" s="138">
        <v>4.9000000000000004</v>
      </c>
      <c r="AK144" s="137">
        <v>1.33</v>
      </c>
      <c r="AL144" s="138">
        <v>5.8</v>
      </c>
      <c r="AM144" s="137">
        <v>3.25</v>
      </c>
      <c r="AN144" s="137">
        <v>-7.3048219084739685E-2</v>
      </c>
      <c r="AO144" s="136" t="s">
        <v>446</v>
      </c>
      <c r="AP144" s="138" t="s">
        <v>446</v>
      </c>
      <c r="AQ144" s="137">
        <v>96.790700000000001</v>
      </c>
      <c r="AR144" s="137">
        <v>31</v>
      </c>
      <c r="AS144" s="137">
        <v>74</v>
      </c>
      <c r="AT144" s="137" t="s">
        <v>896</v>
      </c>
      <c r="AU144" s="138">
        <v>72.099999999999994</v>
      </c>
      <c r="AV144" s="138">
        <v>87.7</v>
      </c>
      <c r="AW144" s="136">
        <v>12492.795</v>
      </c>
      <c r="AX144" s="136">
        <v>19963581</v>
      </c>
      <c r="AY144" s="136">
        <v>230160</v>
      </c>
      <c r="AZ144" s="136">
        <v>4561638</v>
      </c>
    </row>
    <row r="145" spans="1:52" x14ac:dyDescent="0.2">
      <c r="A145" s="128" t="s">
        <v>378</v>
      </c>
      <c r="B145" s="129" t="s">
        <v>262</v>
      </c>
      <c r="C145" s="136">
        <v>35190.73684210526</v>
      </c>
      <c r="D145" s="136">
        <v>8725.78947368421</v>
      </c>
      <c r="E145" s="136">
        <v>165761</v>
      </c>
      <c r="F145" s="136">
        <v>0</v>
      </c>
      <c r="G145" s="136">
        <v>14416</v>
      </c>
      <c r="H145" s="136">
        <v>11</v>
      </c>
      <c r="I145" s="136">
        <v>0</v>
      </c>
      <c r="J145" s="136">
        <v>43478.260869565216</v>
      </c>
      <c r="K145" s="137">
        <v>0.21739130434782608</v>
      </c>
      <c r="L145" s="137">
        <v>3.3333333333333333E-2</v>
      </c>
      <c r="M145" s="137">
        <v>0.82839129865435945</v>
      </c>
      <c r="N145" s="137">
        <v>0.83248024554649536</v>
      </c>
      <c r="O145" s="136">
        <v>2</v>
      </c>
      <c r="P145" s="136">
        <v>4</v>
      </c>
      <c r="Q145" s="137">
        <f>VLOOKUP(A145,HDI!$K$2:$U$142,11,FALSE)</f>
        <v>0.58261958216953746</v>
      </c>
      <c r="R145" s="137">
        <f>VLOOKUP(A145,'Income Insecurity'!$A$3:$O$98,15,FALSE)</f>
        <v>8.4457333800563111E-2</v>
      </c>
      <c r="S145" s="136">
        <v>3600619</v>
      </c>
      <c r="T145" s="136" t="s">
        <v>446</v>
      </c>
      <c r="U145" s="136" t="s">
        <v>446</v>
      </c>
      <c r="V145" s="137">
        <v>0</v>
      </c>
      <c r="W145" s="138">
        <v>43.1</v>
      </c>
      <c r="X145" s="136">
        <v>64.705120000000008</v>
      </c>
      <c r="Y145" s="136">
        <v>11.44786</v>
      </c>
      <c r="Z145" s="138">
        <v>17.607733333333332</v>
      </c>
      <c r="AA145" s="137">
        <v>1473.82996</v>
      </c>
      <c r="AB145" s="138">
        <v>0</v>
      </c>
      <c r="AC145" s="137">
        <f>VLOOKUP(A145,GII!$P$2:$R$192,3,FALSE)</f>
        <v>9.637672216275206E-2</v>
      </c>
      <c r="AD145" s="137">
        <v>40.11</v>
      </c>
      <c r="AE145" s="136">
        <v>48999</v>
      </c>
      <c r="AF145" s="136">
        <v>9000</v>
      </c>
      <c r="AG145" s="136">
        <v>0</v>
      </c>
      <c r="AH145" s="136">
        <v>0</v>
      </c>
      <c r="AI145" s="136">
        <v>136</v>
      </c>
      <c r="AJ145" s="138">
        <v>4.9000000000000004</v>
      </c>
      <c r="AK145" s="137">
        <v>1.62</v>
      </c>
      <c r="AL145" s="138">
        <v>5.6</v>
      </c>
      <c r="AM145" s="137" t="s">
        <v>446</v>
      </c>
      <c r="AN145" s="137">
        <v>-0.36124679446220398</v>
      </c>
      <c r="AO145" s="136">
        <v>28</v>
      </c>
      <c r="AP145" s="138" t="s">
        <v>446</v>
      </c>
      <c r="AQ145" s="137">
        <v>99.154439999999994</v>
      </c>
      <c r="AR145" s="137">
        <v>44</v>
      </c>
      <c r="AS145" s="137">
        <v>89</v>
      </c>
      <c r="AT145" s="137" t="s">
        <v>896</v>
      </c>
      <c r="AU145" s="138">
        <v>70.5</v>
      </c>
      <c r="AV145" s="138">
        <v>97</v>
      </c>
      <c r="AW145" s="136">
        <v>16735.780999999999</v>
      </c>
      <c r="AX145" s="136">
        <v>143499861</v>
      </c>
      <c r="AY145" s="136">
        <v>16376870</v>
      </c>
      <c r="AZ145" s="136">
        <v>27130731.999999996</v>
      </c>
    </row>
    <row r="146" spans="1:52" x14ac:dyDescent="0.2">
      <c r="A146" s="128" t="s">
        <v>264</v>
      </c>
      <c r="B146" s="129" t="s">
        <v>263</v>
      </c>
      <c r="C146" s="136">
        <v>12722.189473684211</v>
      </c>
      <c r="D146" s="136">
        <v>0</v>
      </c>
      <c r="E146" s="136">
        <v>7446</v>
      </c>
      <c r="F146" s="136">
        <v>0</v>
      </c>
      <c r="G146" s="136">
        <v>0</v>
      </c>
      <c r="H146" s="136">
        <v>0</v>
      </c>
      <c r="I146" s="136">
        <v>0</v>
      </c>
      <c r="J146" s="136">
        <v>85936.739130434784</v>
      </c>
      <c r="K146" s="137">
        <v>0.13043478260869565</v>
      </c>
      <c r="L146" s="137">
        <v>6.6666666666666666E-2</v>
      </c>
      <c r="M146" s="137">
        <v>0.15185686342818541</v>
      </c>
      <c r="N146" s="137">
        <v>3.9777356908091928E-2</v>
      </c>
      <c r="O146" s="136">
        <v>3</v>
      </c>
      <c r="P146" s="136">
        <v>0</v>
      </c>
      <c r="Q146" s="137">
        <f>VLOOKUP(A146,HDI!$K$2:$U$142,11,FALSE)</f>
        <v>0.24374948806762187</v>
      </c>
      <c r="R146" s="137">
        <f>VLOOKUP(A146,'Income Insecurity'!$A$3:$O$98,15,FALSE)</f>
        <v>0.90795649306779125</v>
      </c>
      <c r="S146" s="136">
        <v>37184593</v>
      </c>
      <c r="T146" s="136">
        <v>1262.24</v>
      </c>
      <c r="U146" s="136">
        <v>878.99</v>
      </c>
      <c r="V146" s="137">
        <v>12.451055441420971</v>
      </c>
      <c r="W146" s="138">
        <v>0.6</v>
      </c>
      <c r="X146" s="136">
        <v>953.83539999999994</v>
      </c>
      <c r="Y146" s="136">
        <v>282.26640000000009</v>
      </c>
      <c r="Z146" s="138">
        <v>10.046436666666667</v>
      </c>
      <c r="AA146" s="137">
        <v>144.34</v>
      </c>
      <c r="AB146" s="138">
        <v>399.916</v>
      </c>
      <c r="AC146" s="137">
        <f>VLOOKUP(A146,GII!$P$2:$R$192,3,FALSE)</f>
        <v>0.77816370185502937</v>
      </c>
      <c r="AD146" s="137">
        <v>50.8</v>
      </c>
      <c r="AE146" s="136">
        <v>11160</v>
      </c>
      <c r="AF146" s="136">
        <v>0</v>
      </c>
      <c r="AG146" s="136">
        <v>0</v>
      </c>
      <c r="AH146" s="136">
        <v>3259.6</v>
      </c>
      <c r="AI146" s="136">
        <v>102</v>
      </c>
      <c r="AJ146" s="138">
        <v>33.799999999999997</v>
      </c>
      <c r="AK146" s="137">
        <v>1.83</v>
      </c>
      <c r="AL146" s="138">
        <v>10.5</v>
      </c>
      <c r="AM146" s="137">
        <v>3.5833333333333299</v>
      </c>
      <c r="AN146" s="137">
        <v>-5.2136623708065599E-5</v>
      </c>
      <c r="AO146" s="136">
        <v>53</v>
      </c>
      <c r="AP146" s="138" t="s">
        <v>446</v>
      </c>
      <c r="AQ146" s="137">
        <v>32.427869999999999</v>
      </c>
      <c r="AR146" s="137">
        <v>1</v>
      </c>
      <c r="AS146" s="137">
        <v>45</v>
      </c>
      <c r="AT146" s="137" t="s">
        <v>896</v>
      </c>
      <c r="AU146" s="138">
        <v>63.8</v>
      </c>
      <c r="AV146" s="138">
        <v>70.7</v>
      </c>
      <c r="AW146" s="136">
        <v>1334.3140000000001</v>
      </c>
      <c r="AX146" s="136">
        <v>11776522</v>
      </c>
      <c r="AY146" s="136">
        <v>24670</v>
      </c>
      <c r="AZ146" s="136">
        <v>474825.00000000006</v>
      </c>
    </row>
    <row r="147" spans="1:52" x14ac:dyDescent="0.2">
      <c r="A147" s="128" t="s">
        <v>266</v>
      </c>
      <c r="B147" s="129" t="s">
        <v>265</v>
      </c>
      <c r="C147" s="136">
        <v>76.347368421052636</v>
      </c>
      <c r="D147" s="136">
        <v>0</v>
      </c>
      <c r="E147" s="136">
        <v>0</v>
      </c>
      <c r="F147" s="136">
        <v>604</v>
      </c>
      <c r="G147" s="136">
        <v>4538</v>
      </c>
      <c r="H147" s="136">
        <v>1135</v>
      </c>
      <c r="I147" s="136">
        <v>113</v>
      </c>
      <c r="J147" s="136">
        <v>0</v>
      </c>
      <c r="K147" s="137">
        <v>0</v>
      </c>
      <c r="L147" s="137">
        <v>0.3</v>
      </c>
      <c r="M147" s="137">
        <v>1.1045766163356168E-3</v>
      </c>
      <c r="N147" s="137">
        <v>1.2916025978140994E-3</v>
      </c>
      <c r="O147" s="136">
        <v>0</v>
      </c>
      <c r="P147" s="136">
        <v>0</v>
      </c>
      <c r="Q147" s="137" t="s">
        <v>446</v>
      </c>
      <c r="R147" s="137" t="s">
        <v>446</v>
      </c>
      <c r="S147" s="136">
        <v>0</v>
      </c>
      <c r="T147" s="136">
        <v>15.75</v>
      </c>
      <c r="U147" s="136">
        <v>21.91</v>
      </c>
      <c r="V147" s="137">
        <v>3.0939853556485359</v>
      </c>
      <c r="W147" s="138" t="s">
        <v>446</v>
      </c>
      <c r="X147" s="136" t="s">
        <v>446</v>
      </c>
      <c r="Y147" s="136" t="s">
        <v>446</v>
      </c>
      <c r="Z147" s="138" t="s">
        <v>446</v>
      </c>
      <c r="AA147" s="137">
        <v>1064.7299800000001</v>
      </c>
      <c r="AB147" s="138" t="s">
        <v>446</v>
      </c>
      <c r="AC147" s="137" t="str">
        <f>VLOOKUP(A147,GII!$P$2:$R$192,3,FALSE)</f>
        <v>No data</v>
      </c>
      <c r="AD147" s="137" t="s">
        <v>446</v>
      </c>
      <c r="AE147" s="136">
        <v>0</v>
      </c>
      <c r="AF147" s="136">
        <v>0</v>
      </c>
      <c r="AG147" s="136">
        <v>0</v>
      </c>
      <c r="AH147" s="136">
        <v>0</v>
      </c>
      <c r="AI147" s="136">
        <v>116</v>
      </c>
      <c r="AJ147" s="138">
        <v>10</v>
      </c>
      <c r="AK147" s="137" t="s">
        <v>446</v>
      </c>
      <c r="AL147" s="138" t="s">
        <v>446</v>
      </c>
      <c r="AM147" s="137">
        <v>3.2</v>
      </c>
      <c r="AN147" s="137">
        <v>0.9003409743309021</v>
      </c>
      <c r="AO147" s="136" t="s">
        <v>446</v>
      </c>
      <c r="AP147" s="138" t="s">
        <v>446</v>
      </c>
      <c r="AQ147" s="137" t="s">
        <v>446</v>
      </c>
      <c r="AR147" s="137" t="s">
        <v>446</v>
      </c>
      <c r="AS147" s="137" t="s">
        <v>446</v>
      </c>
      <c r="AT147" s="137" t="s">
        <v>896</v>
      </c>
      <c r="AU147" s="138">
        <v>87.3</v>
      </c>
      <c r="AV147" s="138">
        <v>98.3</v>
      </c>
      <c r="AW147" s="136">
        <v>15573.222</v>
      </c>
      <c r="AX147" s="136">
        <v>54191</v>
      </c>
      <c r="AY147" s="136">
        <v>260</v>
      </c>
      <c r="AZ147" s="136">
        <v>4661</v>
      </c>
    </row>
    <row r="148" spans="1:52" x14ac:dyDescent="0.2">
      <c r="A148" s="128" t="s">
        <v>268</v>
      </c>
      <c r="B148" s="129" t="s">
        <v>267</v>
      </c>
      <c r="C148" s="136">
        <v>320.79789473684212</v>
      </c>
      <c r="D148" s="136">
        <v>0</v>
      </c>
      <c r="E148" s="136">
        <v>0</v>
      </c>
      <c r="F148" s="136">
        <v>657</v>
      </c>
      <c r="G148" s="136">
        <v>7987</v>
      </c>
      <c r="H148" s="136">
        <v>2960</v>
      </c>
      <c r="I148" s="136">
        <v>120</v>
      </c>
      <c r="J148" s="136">
        <v>0</v>
      </c>
      <c r="K148" s="137">
        <v>4.3478260869565216E-2</v>
      </c>
      <c r="L148" s="137">
        <v>3.3333333333333333E-2</v>
      </c>
      <c r="M148" s="137">
        <v>1.9027327053804807E-3</v>
      </c>
      <c r="N148" s="137">
        <v>7.4456803222609509E-4</v>
      </c>
      <c r="O148" s="136">
        <v>0</v>
      </c>
      <c r="P148" s="136">
        <v>0</v>
      </c>
      <c r="Q148" s="137" t="s">
        <v>446</v>
      </c>
      <c r="R148" s="137" t="s">
        <v>446</v>
      </c>
      <c r="S148" s="136">
        <v>78054</v>
      </c>
      <c r="T148" s="136">
        <v>35.29</v>
      </c>
      <c r="U148" s="136">
        <v>26.84</v>
      </c>
      <c r="V148" s="137">
        <v>2.0908251586843627</v>
      </c>
      <c r="W148" s="138" t="s">
        <v>446</v>
      </c>
      <c r="X148" s="136">
        <v>270.49588</v>
      </c>
      <c r="Y148" s="136">
        <v>11.114794</v>
      </c>
      <c r="Z148" s="138">
        <v>5.4840633333333342</v>
      </c>
      <c r="AA148" s="137">
        <v>944.87</v>
      </c>
      <c r="AB148" s="138">
        <v>0</v>
      </c>
      <c r="AC148" s="137" t="str">
        <f>VLOOKUP(A148,GII!$P$2:$R$192,3,FALSE)</f>
        <v>No data</v>
      </c>
      <c r="AD148" s="137" t="s">
        <v>446</v>
      </c>
      <c r="AE148" s="136">
        <v>0</v>
      </c>
      <c r="AF148" s="136">
        <v>0</v>
      </c>
      <c r="AG148" s="136">
        <v>0</v>
      </c>
      <c r="AH148" s="136">
        <v>0</v>
      </c>
      <c r="AI148" s="136">
        <v>112</v>
      </c>
      <c r="AJ148" s="138">
        <v>12</v>
      </c>
      <c r="AK148" s="137" t="s">
        <v>446</v>
      </c>
      <c r="AL148" s="138" t="s">
        <v>446</v>
      </c>
      <c r="AM148" s="137">
        <v>2.9169999999999998</v>
      </c>
      <c r="AN148" s="137">
        <v>0.96504664421081543</v>
      </c>
      <c r="AO148" s="136">
        <v>71</v>
      </c>
      <c r="AP148" s="138" t="s">
        <v>446</v>
      </c>
      <c r="AQ148" s="137" t="s">
        <v>446</v>
      </c>
      <c r="AR148" s="137" t="s">
        <v>446</v>
      </c>
      <c r="AS148" s="137" t="s">
        <v>446</v>
      </c>
      <c r="AT148" s="137" t="s">
        <v>896</v>
      </c>
      <c r="AU148" s="138">
        <v>65.2</v>
      </c>
      <c r="AV148" s="138">
        <v>93.8</v>
      </c>
      <c r="AW148" s="136">
        <v>13098.991</v>
      </c>
      <c r="AX148" s="136">
        <v>182273</v>
      </c>
      <c r="AY148" s="136">
        <v>610</v>
      </c>
      <c r="AZ148" s="136">
        <v>22111</v>
      </c>
    </row>
    <row r="149" spans="1:52" x14ac:dyDescent="0.2">
      <c r="A149" s="128" t="s">
        <v>270</v>
      </c>
      <c r="B149" s="129" t="s">
        <v>269</v>
      </c>
      <c r="C149" s="136">
        <v>126.3957894736842</v>
      </c>
      <c r="D149" s="136">
        <v>0</v>
      </c>
      <c r="E149" s="136">
        <v>0</v>
      </c>
      <c r="F149" s="136">
        <v>0</v>
      </c>
      <c r="G149" s="136">
        <v>2095</v>
      </c>
      <c r="H149" s="136">
        <v>32</v>
      </c>
      <c r="I149" s="136">
        <v>27</v>
      </c>
      <c r="J149" s="136">
        <v>0</v>
      </c>
      <c r="K149" s="137">
        <v>0</v>
      </c>
      <c r="L149" s="137">
        <v>0</v>
      </c>
      <c r="M149" s="137">
        <v>9.4076447491352969E-4</v>
      </c>
      <c r="N149" s="137">
        <v>5.8673089215391025E-4</v>
      </c>
      <c r="O149" s="136">
        <v>0</v>
      </c>
      <c r="P149" s="136">
        <v>0</v>
      </c>
      <c r="Q149" s="137" t="s">
        <v>446</v>
      </c>
      <c r="R149" s="137" t="s">
        <v>446</v>
      </c>
      <c r="S149" s="136">
        <v>1070191</v>
      </c>
      <c r="T149" s="136">
        <v>17.75</v>
      </c>
      <c r="U149" s="136">
        <v>8.56</v>
      </c>
      <c r="V149" s="137">
        <v>1.2392493297587133</v>
      </c>
      <c r="W149" s="138" t="s">
        <v>446</v>
      </c>
      <c r="X149" s="136">
        <v>276.32280000000003</v>
      </c>
      <c r="Y149" s="136">
        <v>12.207586000000001</v>
      </c>
      <c r="Z149" s="138">
        <v>19.292833333333331</v>
      </c>
      <c r="AA149" s="137">
        <v>573.35999000000004</v>
      </c>
      <c r="AB149" s="138">
        <v>0</v>
      </c>
      <c r="AC149" s="137" t="str">
        <f>VLOOKUP(A149,GII!$P$2:$R$192,3,FALSE)</f>
        <v>No data</v>
      </c>
      <c r="AD149" s="137" t="s">
        <v>446</v>
      </c>
      <c r="AE149" s="136">
        <v>0</v>
      </c>
      <c r="AF149" s="136">
        <v>0</v>
      </c>
      <c r="AG149" s="136">
        <v>0</v>
      </c>
      <c r="AH149" s="136" t="s">
        <v>957</v>
      </c>
      <c r="AI149" s="136">
        <v>122</v>
      </c>
      <c r="AJ149" s="138">
        <v>5.7</v>
      </c>
      <c r="AK149" s="137" t="s">
        <v>446</v>
      </c>
      <c r="AL149" s="138" t="s">
        <v>446</v>
      </c>
      <c r="AM149" s="137" t="s">
        <v>446</v>
      </c>
      <c r="AN149" s="137">
        <v>0.9003409743309021</v>
      </c>
      <c r="AO149" s="136">
        <v>62</v>
      </c>
      <c r="AP149" s="138" t="s">
        <v>446</v>
      </c>
      <c r="AQ149" s="137" t="s">
        <v>446</v>
      </c>
      <c r="AR149" s="137" t="s">
        <v>446</v>
      </c>
      <c r="AS149" s="137" t="s">
        <v>446</v>
      </c>
      <c r="AT149" s="137" t="s">
        <v>896</v>
      </c>
      <c r="AU149" s="138">
        <v>76.099999999999994</v>
      </c>
      <c r="AV149" s="138">
        <v>95.1</v>
      </c>
      <c r="AW149" s="136">
        <v>11539.825000000001</v>
      </c>
      <c r="AX149" s="136">
        <v>109373</v>
      </c>
      <c r="AY149" s="136">
        <v>390</v>
      </c>
      <c r="AZ149" s="136">
        <v>11191</v>
      </c>
    </row>
    <row r="150" spans="1:52" x14ac:dyDescent="0.2">
      <c r="A150" s="128" t="s">
        <v>272</v>
      </c>
      <c r="B150" s="129" t="s">
        <v>271</v>
      </c>
      <c r="C150" s="136">
        <v>0</v>
      </c>
      <c r="D150" s="136">
        <v>0</v>
      </c>
      <c r="E150" s="136">
        <v>0</v>
      </c>
      <c r="F150" s="136">
        <v>0</v>
      </c>
      <c r="G150" s="136">
        <v>23035</v>
      </c>
      <c r="H150" s="136">
        <v>2</v>
      </c>
      <c r="I150" s="136">
        <v>224</v>
      </c>
      <c r="J150" s="136">
        <v>0</v>
      </c>
      <c r="K150" s="137">
        <v>0</v>
      </c>
      <c r="L150" s="137">
        <v>0</v>
      </c>
      <c r="M150" s="137">
        <v>6.8530644355731848E-4</v>
      </c>
      <c r="N150" s="137">
        <v>5.6149496478835332E-4</v>
      </c>
      <c r="O150" s="136">
        <v>0</v>
      </c>
      <c r="P150" s="136">
        <v>1</v>
      </c>
      <c r="Q150" s="137" t="s">
        <v>446</v>
      </c>
      <c r="R150" s="137" t="s">
        <v>446</v>
      </c>
      <c r="S150" s="136">
        <v>5008634</v>
      </c>
      <c r="T150" s="136">
        <v>99.74</v>
      </c>
      <c r="U150" s="136">
        <v>120.67</v>
      </c>
      <c r="V150" s="137">
        <v>18.634651809917667</v>
      </c>
      <c r="W150" s="138">
        <v>4.8</v>
      </c>
      <c r="X150" s="136">
        <v>725.48919999999998</v>
      </c>
      <c r="Y150" s="136">
        <v>50.15654</v>
      </c>
      <c r="Z150" s="138" t="s">
        <v>446</v>
      </c>
      <c r="AA150" s="137">
        <v>308.14001000000002</v>
      </c>
      <c r="AB150" s="138">
        <v>0</v>
      </c>
      <c r="AC150" s="137" t="str">
        <f>VLOOKUP(A150,GII!$P$2:$R$192,3,FALSE)</f>
        <v>No data</v>
      </c>
      <c r="AD150" s="137" t="s">
        <v>446</v>
      </c>
      <c r="AE150" s="136">
        <v>7739</v>
      </c>
      <c r="AF150" s="136">
        <v>0</v>
      </c>
      <c r="AG150" s="136">
        <v>0</v>
      </c>
      <c r="AH150" s="136" t="s">
        <v>957</v>
      </c>
      <c r="AI150" s="136">
        <v>130</v>
      </c>
      <c r="AJ150" s="138">
        <v>4.9000000000000004</v>
      </c>
      <c r="AK150" s="137" t="s">
        <v>446</v>
      </c>
      <c r="AL150" s="138" t="s">
        <v>446</v>
      </c>
      <c r="AM150" s="137">
        <v>3.15</v>
      </c>
      <c r="AN150" s="137">
        <v>0.13573737442493439</v>
      </c>
      <c r="AO150" s="136" t="s">
        <v>446</v>
      </c>
      <c r="AP150" s="138" t="s">
        <v>446</v>
      </c>
      <c r="AQ150" s="137" t="s">
        <v>446</v>
      </c>
      <c r="AR150" s="137" t="s">
        <v>446</v>
      </c>
      <c r="AS150" s="137" t="s">
        <v>446</v>
      </c>
      <c r="AT150" s="137" t="s">
        <v>896</v>
      </c>
      <c r="AU150" s="138">
        <v>91.6</v>
      </c>
      <c r="AV150" s="138">
        <v>98.5</v>
      </c>
      <c r="AW150" s="136">
        <v>2251.7280000000001</v>
      </c>
      <c r="AX150" s="136">
        <v>190372</v>
      </c>
      <c r="AY150" s="136">
        <v>2830</v>
      </c>
      <c r="AZ150" s="136">
        <v>14370.000000000004</v>
      </c>
    </row>
    <row r="151" spans="1:52" x14ac:dyDescent="0.2">
      <c r="A151" s="128" t="s">
        <v>274</v>
      </c>
      <c r="B151" s="129" t="s">
        <v>273</v>
      </c>
      <c r="C151" s="136">
        <v>0</v>
      </c>
      <c r="D151" s="136">
        <v>0</v>
      </c>
      <c r="E151" s="136">
        <v>0</v>
      </c>
      <c r="F151" s="136">
        <v>0</v>
      </c>
      <c r="G151" s="136">
        <v>0</v>
      </c>
      <c r="H151" s="136">
        <v>0</v>
      </c>
      <c r="I151" s="136">
        <v>0</v>
      </c>
      <c r="J151" s="136">
        <v>0</v>
      </c>
      <c r="K151" s="137">
        <v>0</v>
      </c>
      <c r="L151" s="137">
        <v>0.16666666666666666</v>
      </c>
      <c r="M151" s="137">
        <v>9.5412304386033688E-4</v>
      </c>
      <c r="N151" s="137">
        <v>3.9529184125954627E-4</v>
      </c>
      <c r="O151" s="136">
        <v>0</v>
      </c>
      <c r="P151" s="136">
        <v>0</v>
      </c>
      <c r="Q151" s="137" t="s">
        <v>446</v>
      </c>
      <c r="R151" s="137" t="s">
        <v>446</v>
      </c>
      <c r="S151" s="136">
        <v>0</v>
      </c>
      <c r="T151" s="136">
        <v>74.78</v>
      </c>
      <c r="U151" s="136">
        <v>48.79</v>
      </c>
      <c r="V151" s="137">
        <v>18.685161890317435</v>
      </c>
      <c r="W151" s="138" t="s">
        <v>446</v>
      </c>
      <c r="X151" s="136">
        <v>858.34400000000005</v>
      </c>
      <c r="Y151" s="136">
        <v>58.775459999999995</v>
      </c>
      <c r="Z151" s="138">
        <v>64.476366666666664</v>
      </c>
      <c r="AA151" s="137">
        <v>144.30000000000001</v>
      </c>
      <c r="AB151" s="138">
        <v>402.75779999999997</v>
      </c>
      <c r="AC151" s="137" t="str">
        <f>VLOOKUP(A151,GII!$P$2:$R$192,3,FALSE)</f>
        <v>No data</v>
      </c>
      <c r="AD151" s="137">
        <v>50.82</v>
      </c>
      <c r="AE151" s="136">
        <v>0</v>
      </c>
      <c r="AF151" s="136">
        <v>0</v>
      </c>
      <c r="AG151" s="136">
        <v>0</v>
      </c>
      <c r="AH151" s="136" t="s">
        <v>957</v>
      </c>
      <c r="AI151" s="136">
        <v>123</v>
      </c>
      <c r="AJ151" s="138">
        <v>6.8</v>
      </c>
      <c r="AK151" s="137" t="s">
        <v>446</v>
      </c>
      <c r="AL151" s="138" t="s">
        <v>446</v>
      </c>
      <c r="AM151" s="137" t="s">
        <v>446</v>
      </c>
      <c r="AN151" s="137">
        <v>-0.73540413379669189</v>
      </c>
      <c r="AO151" s="136">
        <v>42</v>
      </c>
      <c r="AP151" s="138" t="s">
        <v>446</v>
      </c>
      <c r="AQ151" s="137">
        <v>46.403910000000003</v>
      </c>
      <c r="AR151" s="137" t="s">
        <v>446</v>
      </c>
      <c r="AS151" s="137" t="s">
        <v>446</v>
      </c>
      <c r="AT151" s="137" t="s">
        <v>896</v>
      </c>
      <c r="AU151" s="138">
        <v>34.4</v>
      </c>
      <c r="AV151" s="138">
        <v>97</v>
      </c>
      <c r="AW151" s="136">
        <v>5987.8590000000004</v>
      </c>
      <c r="AX151" s="136">
        <v>192993</v>
      </c>
      <c r="AY151" s="136">
        <v>960</v>
      </c>
      <c r="AZ151" s="136">
        <v>9084.9999999999982</v>
      </c>
    </row>
    <row r="152" spans="1:52" x14ac:dyDescent="0.2">
      <c r="A152" s="128" t="s">
        <v>276</v>
      </c>
      <c r="B152" s="129" t="s">
        <v>275</v>
      </c>
      <c r="C152" s="136">
        <v>7705.9789473684214</v>
      </c>
      <c r="D152" s="136">
        <v>0</v>
      </c>
      <c r="E152" s="136">
        <v>436</v>
      </c>
      <c r="F152" s="136">
        <v>0</v>
      </c>
      <c r="G152" s="136">
        <v>0</v>
      </c>
      <c r="H152" s="136">
        <v>0</v>
      </c>
      <c r="I152" s="136">
        <v>0</v>
      </c>
      <c r="J152" s="136">
        <v>0</v>
      </c>
      <c r="K152" s="137">
        <v>0</v>
      </c>
      <c r="L152" s="137">
        <v>0.23333333333333334</v>
      </c>
      <c r="M152" s="137">
        <v>0.3786514327165148</v>
      </c>
      <c r="N152" s="137">
        <v>0.1313252925747338</v>
      </c>
      <c r="O152" s="136">
        <v>3</v>
      </c>
      <c r="P152" s="136">
        <v>1</v>
      </c>
      <c r="Q152" s="137">
        <f>VLOOKUP(A152,HDI!$K$2:$U$142,11,FALSE)</f>
        <v>0.49583775456453721</v>
      </c>
      <c r="R152" s="137" t="s">
        <v>446</v>
      </c>
      <c r="S152" s="136">
        <v>0</v>
      </c>
      <c r="T152" s="136" t="s">
        <v>446</v>
      </c>
      <c r="U152" s="136" t="s">
        <v>446</v>
      </c>
      <c r="V152" s="137">
        <v>0</v>
      </c>
      <c r="W152" s="138">
        <v>9.4</v>
      </c>
      <c r="X152" s="136">
        <v>395.93730000000005</v>
      </c>
      <c r="Y152" s="136">
        <v>45.736959999999996</v>
      </c>
      <c r="Z152" s="138">
        <v>7.8395523333333342E-2</v>
      </c>
      <c r="AA152" s="137">
        <v>1003.59998</v>
      </c>
      <c r="AB152" s="138">
        <v>6.7014939999999995E-2</v>
      </c>
      <c r="AC152" s="137">
        <f>VLOOKUP(A152,GII!$P$2:$R$192,3,FALSE)</f>
        <v>0.85032577673401977</v>
      </c>
      <c r="AD152" s="137" t="s">
        <v>446</v>
      </c>
      <c r="AE152" s="136">
        <v>0</v>
      </c>
      <c r="AF152" s="136">
        <v>0</v>
      </c>
      <c r="AG152" s="136">
        <v>0</v>
      </c>
      <c r="AH152" s="136">
        <v>2119.7399999999998</v>
      </c>
      <c r="AI152" s="136">
        <v>137</v>
      </c>
      <c r="AJ152" s="138">
        <v>4.9000000000000004</v>
      </c>
      <c r="AK152" s="137">
        <v>1.27</v>
      </c>
      <c r="AL152" s="138">
        <v>3.8</v>
      </c>
      <c r="AM152" s="137" t="s">
        <v>446</v>
      </c>
      <c r="AN152" s="137">
        <v>6.0536958277225494E-2</v>
      </c>
      <c r="AO152" s="136">
        <v>46</v>
      </c>
      <c r="AP152" s="138">
        <v>99</v>
      </c>
      <c r="AQ152" s="137">
        <v>51.38626</v>
      </c>
      <c r="AR152" s="137">
        <v>70</v>
      </c>
      <c r="AS152" s="137">
        <v>98</v>
      </c>
      <c r="AT152" s="137" t="s">
        <v>896</v>
      </c>
      <c r="AU152" s="138">
        <v>100</v>
      </c>
      <c r="AV152" s="138">
        <v>97</v>
      </c>
      <c r="AW152" s="136">
        <v>24411.436000000002</v>
      </c>
      <c r="AX152" s="136">
        <v>28828870</v>
      </c>
      <c r="AY152" s="136">
        <v>2149690</v>
      </c>
      <c r="AZ152" s="136">
        <v>1410004.9999999998</v>
      </c>
    </row>
    <row r="153" spans="1:52" x14ac:dyDescent="0.2">
      <c r="A153" s="128" t="s">
        <v>278</v>
      </c>
      <c r="B153" s="129" t="s">
        <v>277</v>
      </c>
      <c r="C153" s="136">
        <v>0</v>
      </c>
      <c r="D153" s="136">
        <v>0</v>
      </c>
      <c r="E153" s="136">
        <v>16227</v>
      </c>
      <c r="F153" s="136">
        <v>0</v>
      </c>
      <c r="G153" s="136">
        <v>0</v>
      </c>
      <c r="H153" s="136">
        <v>0</v>
      </c>
      <c r="I153" s="136">
        <v>0</v>
      </c>
      <c r="J153" s="136">
        <v>49304.34782608696</v>
      </c>
      <c r="K153" s="137">
        <v>8.6956521739130432E-2</v>
      </c>
      <c r="L153" s="137">
        <v>0.2</v>
      </c>
      <c r="M153" s="137">
        <v>0.59714593809787375</v>
      </c>
      <c r="N153" s="137">
        <v>0.10648978348954832</v>
      </c>
      <c r="O153" s="136">
        <v>1</v>
      </c>
      <c r="P153" s="136">
        <v>3</v>
      </c>
      <c r="Q153" s="137">
        <f>VLOOKUP(A153,HDI!$K$2:$U$142,11,FALSE)</f>
        <v>0.2223988866928627</v>
      </c>
      <c r="R153" s="137" t="s">
        <v>446</v>
      </c>
      <c r="S153" s="136">
        <v>91327091</v>
      </c>
      <c r="T153" s="136">
        <v>1049.28</v>
      </c>
      <c r="U153" s="136">
        <v>1080.18</v>
      </c>
      <c r="V153" s="137">
        <v>7.7904612850911867</v>
      </c>
      <c r="W153" s="138">
        <v>0.6</v>
      </c>
      <c r="X153" s="136">
        <v>2028.2546000000002</v>
      </c>
      <c r="Y153" s="136">
        <v>163.47708000000003</v>
      </c>
      <c r="Z153" s="138">
        <v>4.3594866666666663</v>
      </c>
      <c r="AA153" s="137">
        <v>96.49</v>
      </c>
      <c r="AB153" s="138">
        <v>490.8492</v>
      </c>
      <c r="AC153" s="137">
        <f>VLOOKUP(A153,GII!$P$2:$R$192,3,FALSE)</f>
        <v>0.63450957432308641</v>
      </c>
      <c r="AD153" s="137">
        <v>40.299999999999997</v>
      </c>
      <c r="AE153" s="136">
        <v>907000</v>
      </c>
      <c r="AF153" s="136">
        <v>163306</v>
      </c>
      <c r="AG153" s="136">
        <v>0</v>
      </c>
      <c r="AH153" s="136">
        <v>501.84</v>
      </c>
      <c r="AI153" s="136">
        <v>104</v>
      </c>
      <c r="AJ153" s="138">
        <v>16.7</v>
      </c>
      <c r="AK153" s="137">
        <v>2.16</v>
      </c>
      <c r="AL153" s="138">
        <v>7.1</v>
      </c>
      <c r="AM153" s="137">
        <v>3.55</v>
      </c>
      <c r="AN153" s="137">
        <v>-0.47856616973876953</v>
      </c>
      <c r="AO153" s="136">
        <v>41</v>
      </c>
      <c r="AP153" s="138">
        <v>53.5</v>
      </c>
      <c r="AQ153" s="137">
        <v>25.088470000000001</v>
      </c>
      <c r="AR153" s="137">
        <v>3</v>
      </c>
      <c r="AS153" s="137">
        <v>69</v>
      </c>
      <c r="AT153" s="137" t="s">
        <v>896</v>
      </c>
      <c r="AU153" s="138">
        <v>51.9</v>
      </c>
      <c r="AV153" s="138">
        <v>74.099999999999994</v>
      </c>
      <c r="AW153" s="136">
        <v>1969.9580000000001</v>
      </c>
      <c r="AX153" s="136">
        <v>14133280</v>
      </c>
      <c r="AY153" s="136">
        <v>192530</v>
      </c>
      <c r="AZ153" s="136">
        <v>642472.00000000012</v>
      </c>
    </row>
    <row r="154" spans="1:52" x14ac:dyDescent="0.2">
      <c r="A154" s="128" t="s">
        <v>280</v>
      </c>
      <c r="B154" s="129" t="s">
        <v>279</v>
      </c>
      <c r="C154" s="136">
        <v>15074.252631578947</v>
      </c>
      <c r="D154" s="136">
        <v>0</v>
      </c>
      <c r="E154" s="136">
        <v>42654</v>
      </c>
      <c r="F154" s="136">
        <v>0</v>
      </c>
      <c r="G154" s="136">
        <v>0</v>
      </c>
      <c r="H154" s="136">
        <v>0</v>
      </c>
      <c r="I154" s="136">
        <v>0</v>
      </c>
      <c r="J154" s="136">
        <v>0</v>
      </c>
      <c r="K154" s="137">
        <v>0</v>
      </c>
      <c r="L154" s="137">
        <v>3.3333333333333333E-2</v>
      </c>
      <c r="M154" s="137">
        <v>0.13381488855930954</v>
      </c>
      <c r="N154" s="137">
        <v>5.7427237016714802E-2</v>
      </c>
      <c r="O154" s="136">
        <v>0</v>
      </c>
      <c r="P154" s="136">
        <v>3</v>
      </c>
      <c r="Q154" s="137">
        <f>VLOOKUP(A154,HDI!$K$2:$U$142,11,FALSE)</f>
        <v>0.60117206493046926</v>
      </c>
      <c r="R154" s="137">
        <f>VLOOKUP(A154,'Income Insecurity'!$A$3:$O$98,15,FALSE)</f>
        <v>0.22856478555081211</v>
      </c>
      <c r="S154" s="136">
        <v>11375957</v>
      </c>
      <c r="T154" s="136">
        <v>1377.62</v>
      </c>
      <c r="U154" s="136">
        <v>1089.8699999999999</v>
      </c>
      <c r="V154" s="137">
        <v>2.9503722675992905</v>
      </c>
      <c r="W154" s="138">
        <v>21.1</v>
      </c>
      <c r="X154" s="136">
        <v>41.357399999999998</v>
      </c>
      <c r="Y154" s="136">
        <v>7.6610879999999995</v>
      </c>
      <c r="Z154" s="138">
        <v>0.29409153333333332</v>
      </c>
      <c r="AA154" s="137">
        <v>1249.7800299999999</v>
      </c>
      <c r="AB154" s="138">
        <v>0</v>
      </c>
      <c r="AC154" s="137">
        <f>VLOOKUP(A154,GII!$P$2:$R$192,3,FALSE)</f>
        <v>0.21019930504703088</v>
      </c>
      <c r="AD154" s="137">
        <v>29.6</v>
      </c>
      <c r="AE154" s="136">
        <v>88564</v>
      </c>
      <c r="AF154" s="136">
        <v>3000</v>
      </c>
      <c r="AG154" s="136">
        <v>3000</v>
      </c>
      <c r="AH154" s="136">
        <v>63997.56</v>
      </c>
      <c r="AI154" s="136">
        <v>109</v>
      </c>
      <c r="AJ154" s="138">
        <v>4.9000000000000004</v>
      </c>
      <c r="AK154" s="137" t="s">
        <v>446</v>
      </c>
      <c r="AL154" s="138" t="s">
        <v>446</v>
      </c>
      <c r="AM154" s="137">
        <v>3</v>
      </c>
      <c r="AN154" s="137">
        <v>-0.10224834084510803</v>
      </c>
      <c r="AO154" s="136" t="s">
        <v>446</v>
      </c>
      <c r="AP154" s="138" t="s">
        <v>446</v>
      </c>
      <c r="AQ154" s="137" t="s">
        <v>446</v>
      </c>
      <c r="AR154" s="137">
        <v>47</v>
      </c>
      <c r="AS154" s="137">
        <v>81</v>
      </c>
      <c r="AT154" s="137" t="s">
        <v>896</v>
      </c>
      <c r="AU154" s="138">
        <v>97.3</v>
      </c>
      <c r="AV154" s="138">
        <v>99.2</v>
      </c>
      <c r="AW154" s="136">
        <v>10409.273999999999</v>
      </c>
      <c r="AX154" s="136">
        <v>7163976</v>
      </c>
      <c r="AY154" s="136">
        <v>87460</v>
      </c>
      <c r="AZ154" s="136">
        <v>2004904.0000000002</v>
      </c>
    </row>
    <row r="155" spans="1:52" x14ac:dyDescent="0.2">
      <c r="A155" s="128" t="s">
        <v>282</v>
      </c>
      <c r="B155" s="129" t="s">
        <v>281</v>
      </c>
      <c r="C155" s="136">
        <v>0</v>
      </c>
      <c r="D155" s="136">
        <v>0</v>
      </c>
      <c r="E155" s="136">
        <v>0</v>
      </c>
      <c r="F155" s="136">
        <v>3309</v>
      </c>
      <c r="G155" s="136">
        <v>0</v>
      </c>
      <c r="H155" s="136">
        <v>0</v>
      </c>
      <c r="I155" s="136">
        <v>0</v>
      </c>
      <c r="J155" s="136">
        <v>0</v>
      </c>
      <c r="K155" s="137">
        <v>0</v>
      </c>
      <c r="L155" s="137">
        <v>0</v>
      </c>
      <c r="M155" s="137">
        <v>5.2078467459070452E-4</v>
      </c>
      <c r="N155" s="137">
        <v>5.3691028026245473E-5</v>
      </c>
      <c r="O155" s="136">
        <v>0</v>
      </c>
      <c r="P155" s="136">
        <v>0</v>
      </c>
      <c r="Q155" s="137" t="s">
        <v>446</v>
      </c>
      <c r="R155" s="137" t="s">
        <v>446</v>
      </c>
      <c r="S155" s="136">
        <v>0</v>
      </c>
      <c r="T155" s="136">
        <v>20.88</v>
      </c>
      <c r="U155" s="136">
        <v>35.33</v>
      </c>
      <c r="V155" s="137">
        <v>3.5812262850040453</v>
      </c>
      <c r="W155" s="138" t="s">
        <v>446</v>
      </c>
      <c r="X155" s="136">
        <v>939.62620000000004</v>
      </c>
      <c r="Y155" s="136">
        <v>21.99418</v>
      </c>
      <c r="Z155" s="138">
        <v>4.2441299999999993</v>
      </c>
      <c r="AA155" s="137">
        <v>1196.6800499999999</v>
      </c>
      <c r="AB155" s="138">
        <v>0</v>
      </c>
      <c r="AC155" s="137" t="str">
        <f>VLOOKUP(A155,GII!$P$2:$R$192,3,FALSE)</f>
        <v>No data</v>
      </c>
      <c r="AD155" s="137">
        <v>65.77</v>
      </c>
      <c r="AE155" s="136">
        <v>1200</v>
      </c>
      <c r="AF155" s="136">
        <v>3000</v>
      </c>
      <c r="AG155" s="136">
        <v>4435</v>
      </c>
      <c r="AH155" s="136" t="s">
        <v>957</v>
      </c>
      <c r="AI155" s="136">
        <v>114</v>
      </c>
      <c r="AJ155" s="138">
        <v>8.3000000000000007</v>
      </c>
      <c r="AK155" s="137" t="s">
        <v>446</v>
      </c>
      <c r="AL155" s="138" t="s">
        <v>446</v>
      </c>
      <c r="AM155" s="137">
        <v>3.4169999999999998</v>
      </c>
      <c r="AN155" s="137">
        <v>0.28202110528945923</v>
      </c>
      <c r="AO155" s="136">
        <v>54</v>
      </c>
      <c r="AP155" s="138" t="s">
        <v>446</v>
      </c>
      <c r="AQ155" s="137">
        <v>66.571110000000004</v>
      </c>
      <c r="AR155" s="137" t="s">
        <v>446</v>
      </c>
      <c r="AS155" s="137" t="s">
        <v>446</v>
      </c>
      <c r="AT155" s="137" t="s">
        <v>896</v>
      </c>
      <c r="AU155" s="138">
        <v>97.1</v>
      </c>
      <c r="AV155" s="138">
        <v>96.3</v>
      </c>
      <c r="AW155" s="136">
        <v>25356.682000000001</v>
      </c>
      <c r="AX155" s="136">
        <v>89173</v>
      </c>
      <c r="AY155" s="136">
        <v>460</v>
      </c>
      <c r="AZ155" s="136">
        <v>10069</v>
      </c>
    </row>
    <row r="156" spans="1:52" x14ac:dyDescent="0.2">
      <c r="A156" s="128" t="s">
        <v>284</v>
      </c>
      <c r="B156" s="129" t="s">
        <v>283</v>
      </c>
      <c r="C156" s="136">
        <v>0</v>
      </c>
      <c r="D156" s="136">
        <v>0</v>
      </c>
      <c r="E156" s="136">
        <v>5332</v>
      </c>
      <c r="F156" s="136">
        <v>0</v>
      </c>
      <c r="G156" s="136">
        <v>0</v>
      </c>
      <c r="H156" s="136">
        <v>0</v>
      </c>
      <c r="I156" s="136">
        <v>0</v>
      </c>
      <c r="J156" s="136">
        <v>0</v>
      </c>
      <c r="K156" s="137">
        <v>0</v>
      </c>
      <c r="L156" s="137">
        <v>3.3333333333333333E-2</v>
      </c>
      <c r="M156" s="137">
        <v>0.34444205095302055</v>
      </c>
      <c r="N156" s="137">
        <v>5.5485881607968704E-2</v>
      </c>
      <c r="O156" s="136">
        <v>1</v>
      </c>
      <c r="P156" s="136">
        <v>0</v>
      </c>
      <c r="Q156" s="137">
        <f>VLOOKUP(A156,HDI!$K$2:$U$142,11,FALSE)</f>
        <v>0.16283838364551584</v>
      </c>
      <c r="R156" s="137" t="s">
        <v>446</v>
      </c>
      <c r="S156" s="136">
        <v>86678782</v>
      </c>
      <c r="T156" s="136">
        <v>424.21</v>
      </c>
      <c r="U156" s="136">
        <v>442.82</v>
      </c>
      <c r="V156" s="137">
        <v>12.881541545360847</v>
      </c>
      <c r="W156" s="138">
        <v>0.2</v>
      </c>
      <c r="X156" s="136">
        <v>1525.5196000000001</v>
      </c>
      <c r="Y156" s="136">
        <v>285.72680000000003</v>
      </c>
      <c r="Z156" s="138">
        <v>19.421520000000001</v>
      </c>
      <c r="AA156" s="137">
        <v>204.94</v>
      </c>
      <c r="AB156" s="138">
        <v>534.52260000000001</v>
      </c>
      <c r="AC156" s="137">
        <f>VLOOKUP(A156,GII!$P$2:$R$192,3,FALSE)</f>
        <v>0.63457199364141559</v>
      </c>
      <c r="AD156" s="137">
        <v>35.4</v>
      </c>
      <c r="AE156" s="136">
        <v>25266</v>
      </c>
      <c r="AF156" s="136">
        <v>25266</v>
      </c>
      <c r="AG156" s="136">
        <v>0</v>
      </c>
      <c r="AH156" s="136">
        <v>114.2</v>
      </c>
      <c r="AI156" s="136">
        <v>113</v>
      </c>
      <c r="AJ156" s="138">
        <v>25.5</v>
      </c>
      <c r="AK156" s="137">
        <v>2.35</v>
      </c>
      <c r="AL156" s="138">
        <v>3.1</v>
      </c>
      <c r="AM156" s="137">
        <v>3.617</v>
      </c>
      <c r="AN156" s="137">
        <v>-1.144575834274292</v>
      </c>
      <c r="AO156" s="136">
        <v>30</v>
      </c>
      <c r="AP156" s="138" t="s">
        <v>446</v>
      </c>
      <c r="AQ156" s="137">
        <v>13.77797</v>
      </c>
      <c r="AR156" s="137">
        <v>4</v>
      </c>
      <c r="AS156" s="137">
        <v>47</v>
      </c>
      <c r="AT156" s="137" t="s">
        <v>896</v>
      </c>
      <c r="AU156" s="138">
        <v>13</v>
      </c>
      <c r="AV156" s="138">
        <v>60.1</v>
      </c>
      <c r="AW156" s="136">
        <v>1132.4880000000001</v>
      </c>
      <c r="AX156" s="136">
        <v>6092075</v>
      </c>
      <c r="AY156" s="136">
        <v>71620</v>
      </c>
      <c r="AZ156" s="136">
        <v>267963.99999999994</v>
      </c>
    </row>
    <row r="157" spans="1:52" x14ac:dyDescent="0.2">
      <c r="A157" s="128" t="s">
        <v>286</v>
      </c>
      <c r="B157" s="129" t="s">
        <v>285</v>
      </c>
      <c r="C157" s="136">
        <v>0</v>
      </c>
      <c r="D157" s="136">
        <v>0</v>
      </c>
      <c r="E157" s="136">
        <v>0</v>
      </c>
      <c r="F157" s="136">
        <v>0</v>
      </c>
      <c r="G157" s="136">
        <v>0</v>
      </c>
      <c r="H157" s="136">
        <v>0</v>
      </c>
      <c r="I157" s="136">
        <v>0</v>
      </c>
      <c r="J157" s="136">
        <v>0</v>
      </c>
      <c r="K157" s="137">
        <v>0</v>
      </c>
      <c r="L157" s="137">
        <v>0.16666666666666666</v>
      </c>
      <c r="M157" s="137">
        <v>1.0606599408973492E-2</v>
      </c>
      <c r="N157" s="137">
        <v>7.2455807410058519E-4</v>
      </c>
      <c r="O157" s="136">
        <v>0</v>
      </c>
      <c r="P157" s="136">
        <v>0</v>
      </c>
      <c r="Q157" s="137">
        <f>VLOOKUP(A157,HDI!$K$2:$U$142,11,FALSE)</f>
        <v>0.65400617418743812</v>
      </c>
      <c r="R157" s="137" t="s">
        <v>446</v>
      </c>
      <c r="S157" s="136">
        <v>0</v>
      </c>
      <c r="T157" s="136" t="s">
        <v>446</v>
      </c>
      <c r="U157" s="136" t="s">
        <v>446</v>
      </c>
      <c r="V157" s="137">
        <v>0</v>
      </c>
      <c r="W157" s="138">
        <v>19.2</v>
      </c>
      <c r="X157" s="136">
        <v>700.65759999999989</v>
      </c>
      <c r="Y157" s="136">
        <v>20.647122000000003</v>
      </c>
      <c r="Z157" s="138">
        <v>1.8577433333333335</v>
      </c>
      <c r="AA157" s="137">
        <v>2880.5700700000002</v>
      </c>
      <c r="AB157" s="138">
        <v>0</v>
      </c>
      <c r="AC157" s="137">
        <f>VLOOKUP(A157,GII!$P$2:$R$192,3,FALSE)</f>
        <v>0.33407066435170729</v>
      </c>
      <c r="AD157" s="137" t="s">
        <v>446</v>
      </c>
      <c r="AE157" s="136">
        <v>0</v>
      </c>
      <c r="AF157" s="136">
        <v>0</v>
      </c>
      <c r="AG157" s="136">
        <v>0</v>
      </c>
      <c r="AH157" s="136">
        <v>0</v>
      </c>
      <c r="AI157" s="136">
        <v>127</v>
      </c>
      <c r="AJ157" s="138">
        <v>4.9000000000000004</v>
      </c>
      <c r="AK157" s="137">
        <v>1.31</v>
      </c>
      <c r="AL157" s="138">
        <v>3.7</v>
      </c>
      <c r="AM157" s="137">
        <v>4.5330000000000004</v>
      </c>
      <c r="AN157" s="137">
        <v>2.0741393566131592</v>
      </c>
      <c r="AO157" s="136">
        <v>86</v>
      </c>
      <c r="AP157" s="138">
        <v>100</v>
      </c>
      <c r="AQ157" s="137">
        <v>75.723690000000005</v>
      </c>
      <c r="AR157" s="137">
        <v>80</v>
      </c>
      <c r="AS157" s="137">
        <v>89</v>
      </c>
      <c r="AT157" s="137" t="s">
        <v>896</v>
      </c>
      <c r="AU157" s="138">
        <v>100</v>
      </c>
      <c r="AV157" s="138">
        <v>100</v>
      </c>
      <c r="AW157" s="136">
        <v>59710.286</v>
      </c>
      <c r="AX157" s="136">
        <v>5399200</v>
      </c>
      <c r="AY157" s="136">
        <v>700</v>
      </c>
      <c r="AZ157" s="136">
        <v>854375.99999999988</v>
      </c>
    </row>
    <row r="158" spans="1:52" x14ac:dyDescent="0.2">
      <c r="A158" s="128" t="s">
        <v>288</v>
      </c>
      <c r="B158" s="129" t="s">
        <v>287</v>
      </c>
      <c r="C158" s="136">
        <v>8649.3894736842103</v>
      </c>
      <c r="D158" s="136">
        <v>0</v>
      </c>
      <c r="E158" s="136">
        <v>10039</v>
      </c>
      <c r="F158" s="136">
        <v>0</v>
      </c>
      <c r="G158" s="136">
        <v>0</v>
      </c>
      <c r="H158" s="136">
        <v>0</v>
      </c>
      <c r="I158" s="136">
        <v>0</v>
      </c>
      <c r="J158" s="136">
        <v>0</v>
      </c>
      <c r="K158" s="137">
        <v>0</v>
      </c>
      <c r="L158" s="137">
        <v>6.6666666666666666E-2</v>
      </c>
      <c r="M158" s="137">
        <v>8.263722973566498E-2</v>
      </c>
      <c r="N158" s="137">
        <v>9.493237897948377E-2</v>
      </c>
      <c r="O158" s="136">
        <v>0</v>
      </c>
      <c r="P158" s="136">
        <v>1</v>
      </c>
      <c r="Q158" s="137">
        <f>VLOOKUP(A158,HDI!$K$2:$U$142,11,FALSE)</f>
        <v>0.75380506924876522</v>
      </c>
      <c r="R158" s="137">
        <f>VLOOKUP(A158,'Income Insecurity'!$A$3:$O$98,15,FALSE)</f>
        <v>6.0693825483027125E-2</v>
      </c>
      <c r="S158" s="136">
        <v>225015</v>
      </c>
      <c r="T158" s="136" t="s">
        <v>446</v>
      </c>
      <c r="U158" s="136" t="s">
        <v>446</v>
      </c>
      <c r="V158" s="137">
        <v>0</v>
      </c>
      <c r="W158" s="138">
        <v>30</v>
      </c>
      <c r="X158" s="136">
        <v>225.89832000000001</v>
      </c>
      <c r="Y158" s="136">
        <v>3.131094</v>
      </c>
      <c r="Z158" s="138">
        <v>1.3602796666666667E-2</v>
      </c>
      <c r="AA158" s="137">
        <v>1976.7900400000001</v>
      </c>
      <c r="AB158" s="138">
        <v>0</v>
      </c>
      <c r="AC158" s="137">
        <f>VLOOKUP(A158,GII!$P$2:$R$192,3,FALSE)</f>
        <v>7.3579457209235199E-2</v>
      </c>
      <c r="AD158" s="137">
        <v>26</v>
      </c>
      <c r="AE158" s="136">
        <v>0</v>
      </c>
      <c r="AF158" s="136">
        <v>0</v>
      </c>
      <c r="AG158" s="136">
        <v>0</v>
      </c>
      <c r="AH158" s="136">
        <v>25.62</v>
      </c>
      <c r="AI158" s="136">
        <v>114</v>
      </c>
      <c r="AJ158" s="138">
        <v>4.9000000000000004</v>
      </c>
      <c r="AK158" s="137">
        <v>1.38</v>
      </c>
      <c r="AL158" s="138">
        <v>9.6999999999999993</v>
      </c>
      <c r="AM158" s="137" t="s">
        <v>446</v>
      </c>
      <c r="AN158" s="137">
        <v>0.77703297138214111</v>
      </c>
      <c r="AO158" s="136">
        <v>47</v>
      </c>
      <c r="AP158" s="138" t="s">
        <v>446</v>
      </c>
      <c r="AQ158" s="137" t="s">
        <v>446</v>
      </c>
      <c r="AR158" s="137">
        <v>43</v>
      </c>
      <c r="AS158" s="137">
        <v>80</v>
      </c>
      <c r="AT158" s="137" t="s">
        <v>896</v>
      </c>
      <c r="AU158" s="138">
        <v>99.7</v>
      </c>
      <c r="AV158" s="138">
        <v>100</v>
      </c>
      <c r="AW158" s="136">
        <v>23303.502</v>
      </c>
      <c r="AX158" s="136">
        <v>5414095</v>
      </c>
      <c r="AY158" s="136">
        <v>48088</v>
      </c>
      <c r="AZ158" s="136">
        <v>1046952.0000000002</v>
      </c>
    </row>
    <row r="159" spans="1:52" x14ac:dyDescent="0.2">
      <c r="A159" s="128" t="s">
        <v>290</v>
      </c>
      <c r="B159" s="129" t="s">
        <v>289</v>
      </c>
      <c r="C159" s="136">
        <v>4213.2210526315794</v>
      </c>
      <c r="D159" s="136">
        <v>27.050526315789472</v>
      </c>
      <c r="E159" s="136">
        <v>3123</v>
      </c>
      <c r="F159" s="136">
        <v>0</v>
      </c>
      <c r="G159" s="136">
        <v>0</v>
      </c>
      <c r="H159" s="136">
        <v>0</v>
      </c>
      <c r="I159" s="136">
        <v>0</v>
      </c>
      <c r="J159" s="136">
        <v>0</v>
      </c>
      <c r="K159" s="137">
        <v>0</v>
      </c>
      <c r="L159" s="137">
        <v>3.3333333333333333E-2</v>
      </c>
      <c r="M159" s="137">
        <v>6.1417393301517863E-3</v>
      </c>
      <c r="N159" s="137">
        <v>2.1702793365905673E-3</v>
      </c>
      <c r="O159" s="136">
        <v>0</v>
      </c>
      <c r="P159" s="136">
        <v>0</v>
      </c>
      <c r="Q159" s="137">
        <f>VLOOKUP(A159,HDI!$K$2:$U$142,11,FALSE)</f>
        <v>0.77451315873395588</v>
      </c>
      <c r="R159" s="137">
        <f>VLOOKUP(A159,'Income Insecurity'!$A$3:$O$98,15,FALSE)</f>
        <v>0.10683667805805655</v>
      </c>
      <c r="S159" s="136">
        <v>100000</v>
      </c>
      <c r="T159" s="136" t="s">
        <v>446</v>
      </c>
      <c r="U159" s="136" t="s">
        <v>446</v>
      </c>
      <c r="V159" s="137">
        <v>0</v>
      </c>
      <c r="W159" s="138">
        <v>25.4</v>
      </c>
      <c r="X159" s="136">
        <v>161.37368000000001</v>
      </c>
      <c r="Y159" s="136">
        <v>3.8380920000000005</v>
      </c>
      <c r="Z159" s="138">
        <v>0.16002033333333332</v>
      </c>
      <c r="AA159" s="137">
        <v>2419.8601100000001</v>
      </c>
      <c r="AB159" s="138">
        <v>0</v>
      </c>
      <c r="AC159" s="137">
        <f>VLOOKUP(A159,GII!$P$2:$R$192,3,FALSE)</f>
        <v>7.0185561422743015E-2</v>
      </c>
      <c r="AD159" s="137">
        <v>31.15</v>
      </c>
      <c r="AE159" s="136">
        <v>12000</v>
      </c>
      <c r="AF159" s="136">
        <v>0</v>
      </c>
      <c r="AG159" s="136">
        <v>50000</v>
      </c>
      <c r="AH159" s="136">
        <v>0</v>
      </c>
      <c r="AI159" s="136">
        <v>126</v>
      </c>
      <c r="AJ159" s="138">
        <v>4.9000000000000004</v>
      </c>
      <c r="AK159" s="137">
        <v>1.39</v>
      </c>
      <c r="AL159" s="138">
        <v>10.199999999999999</v>
      </c>
      <c r="AM159" s="137">
        <v>4.6666666666666696</v>
      </c>
      <c r="AN159" s="137">
        <v>1.0006476640701294</v>
      </c>
      <c r="AO159" s="136">
        <v>57</v>
      </c>
      <c r="AP159" s="138" t="s">
        <v>446</v>
      </c>
      <c r="AQ159" s="137" t="s">
        <v>446</v>
      </c>
      <c r="AR159" s="137">
        <v>71</v>
      </c>
      <c r="AS159" s="137">
        <v>92</v>
      </c>
      <c r="AT159" s="137" t="s">
        <v>896</v>
      </c>
      <c r="AU159" s="138">
        <v>100</v>
      </c>
      <c r="AV159" s="138">
        <v>99.6</v>
      </c>
      <c r="AW159" s="136">
        <v>28842.708999999999</v>
      </c>
      <c r="AX159" s="136">
        <v>2060484</v>
      </c>
      <c r="AY159" s="136">
        <v>20140</v>
      </c>
      <c r="AZ159" s="136">
        <v>492601.99999999994</v>
      </c>
    </row>
    <row r="160" spans="1:52" x14ac:dyDescent="0.2">
      <c r="A160" s="128" t="s">
        <v>292</v>
      </c>
      <c r="B160" s="129" t="s">
        <v>291</v>
      </c>
      <c r="C160" s="136">
        <v>716.65684210526319</v>
      </c>
      <c r="D160" s="136">
        <v>304.26526315789476</v>
      </c>
      <c r="E160" s="136">
        <v>0</v>
      </c>
      <c r="F160" s="136">
        <v>10790</v>
      </c>
      <c r="G160" s="136">
        <v>2324</v>
      </c>
      <c r="H160" s="136">
        <v>0</v>
      </c>
      <c r="I160" s="136">
        <v>3</v>
      </c>
      <c r="J160" s="136">
        <v>16.521739130434781</v>
      </c>
      <c r="K160" s="137">
        <v>8.6956521739130432E-2</v>
      </c>
      <c r="L160" s="137">
        <v>0.1</v>
      </c>
      <c r="M160" s="137">
        <v>1.326048917638097E-3</v>
      </c>
      <c r="N160" s="137">
        <v>8.4204756168131372E-4</v>
      </c>
      <c r="O160" s="136">
        <v>0</v>
      </c>
      <c r="P160" s="136">
        <v>0</v>
      </c>
      <c r="Q160" s="137" t="s">
        <v>446</v>
      </c>
      <c r="R160" s="137" t="s">
        <v>446</v>
      </c>
      <c r="S160" s="136">
        <v>10360842</v>
      </c>
      <c r="T160" s="136">
        <v>333.75</v>
      </c>
      <c r="U160" s="136">
        <v>304.98</v>
      </c>
      <c r="V160" s="137">
        <v>33.978315209368361</v>
      </c>
      <c r="W160" s="138">
        <v>2.2000000000000002</v>
      </c>
      <c r="X160" s="136">
        <v>1372.3794</v>
      </c>
      <c r="Y160" s="136">
        <v>329.97400000000005</v>
      </c>
      <c r="Z160" s="138" t="s">
        <v>446</v>
      </c>
      <c r="AA160" s="137">
        <v>251.55</v>
      </c>
      <c r="AB160" s="138">
        <v>66.866299999999995</v>
      </c>
      <c r="AC160" s="137" t="str">
        <f>VLOOKUP(A160,GII!$P$2:$R$192,3,FALSE)</f>
        <v>No data</v>
      </c>
      <c r="AD160" s="137" t="s">
        <v>446</v>
      </c>
      <c r="AE160" s="136">
        <v>8165</v>
      </c>
      <c r="AF160" s="136">
        <v>3329</v>
      </c>
      <c r="AG160" s="136">
        <v>50000</v>
      </c>
      <c r="AH160" s="136">
        <v>0</v>
      </c>
      <c r="AI160" s="136">
        <v>112</v>
      </c>
      <c r="AJ160" s="138">
        <v>12.5</v>
      </c>
      <c r="AK160" s="137" t="s">
        <v>446</v>
      </c>
      <c r="AL160" s="138" t="s">
        <v>446</v>
      </c>
      <c r="AM160" s="137">
        <v>2.35</v>
      </c>
      <c r="AN160" s="137">
        <v>-0.85506123304367065</v>
      </c>
      <c r="AO160" s="136" t="s">
        <v>446</v>
      </c>
      <c r="AP160" s="138" t="s">
        <v>446</v>
      </c>
      <c r="AQ160" s="137" t="s">
        <v>446</v>
      </c>
      <c r="AR160" s="137" t="s">
        <v>446</v>
      </c>
      <c r="AS160" s="137" t="s">
        <v>446</v>
      </c>
      <c r="AT160" s="137" t="s">
        <v>896</v>
      </c>
      <c r="AU160" s="138">
        <v>28.8</v>
      </c>
      <c r="AV160" s="138">
        <v>80.5</v>
      </c>
      <c r="AW160" s="136">
        <v>3197.5929999999998</v>
      </c>
      <c r="AX160" s="136">
        <v>561231</v>
      </c>
      <c r="AY160" s="136">
        <v>27990</v>
      </c>
      <c r="AZ160" s="136">
        <v>28668.999999999996</v>
      </c>
    </row>
    <row r="161" spans="1:52" x14ac:dyDescent="0.2">
      <c r="A161" s="128" t="s">
        <v>294</v>
      </c>
      <c r="B161" s="129" t="s">
        <v>293</v>
      </c>
      <c r="C161" s="136">
        <v>0</v>
      </c>
      <c r="D161" s="136">
        <v>0</v>
      </c>
      <c r="E161" s="136">
        <v>26525</v>
      </c>
      <c r="F161" s="136">
        <v>17413</v>
      </c>
      <c r="G161" s="136">
        <v>0</v>
      </c>
      <c r="H161" s="136">
        <v>0</v>
      </c>
      <c r="I161" s="136">
        <v>0</v>
      </c>
      <c r="J161" s="136">
        <v>508695.65217391303</v>
      </c>
      <c r="K161" s="137">
        <v>0.2608695652173913</v>
      </c>
      <c r="L161" s="137">
        <v>0.26666666666666666</v>
      </c>
      <c r="M161" s="137">
        <v>0.95514141378416306</v>
      </c>
      <c r="N161" s="137">
        <v>0.83386248415975284</v>
      </c>
      <c r="O161" s="136">
        <v>5</v>
      </c>
      <c r="P161" s="136">
        <v>3</v>
      </c>
      <c r="Q161" s="137" t="s">
        <v>446</v>
      </c>
      <c r="R161" s="137" t="s">
        <v>446</v>
      </c>
      <c r="S161" s="136">
        <v>1991517330</v>
      </c>
      <c r="T161" s="136">
        <v>1095.6400000000001</v>
      </c>
      <c r="U161" s="136">
        <v>998.62</v>
      </c>
      <c r="V161" s="137">
        <v>0</v>
      </c>
      <c r="W161" s="138">
        <v>0.4</v>
      </c>
      <c r="X161" s="136">
        <v>2212.8496</v>
      </c>
      <c r="Y161" s="136">
        <v>385.22019999999998</v>
      </c>
      <c r="Z161" s="138">
        <v>13.024100000000002</v>
      </c>
      <c r="AA161" s="137" t="s">
        <v>446</v>
      </c>
      <c r="AB161" s="138">
        <v>314.66739999999999</v>
      </c>
      <c r="AC161" s="137" t="str">
        <f>VLOOKUP(A161,GII!$P$2:$R$192,3,FALSE)</f>
        <v>No data</v>
      </c>
      <c r="AD161" s="137" t="s">
        <v>446</v>
      </c>
      <c r="AE161" s="136">
        <v>3032200</v>
      </c>
      <c r="AF161" s="136">
        <v>50000</v>
      </c>
      <c r="AG161" s="136">
        <v>0</v>
      </c>
      <c r="AH161" s="136">
        <v>12861.76</v>
      </c>
      <c r="AI161" s="136">
        <v>97</v>
      </c>
      <c r="AJ161" s="138">
        <v>35</v>
      </c>
      <c r="AK161" s="137" t="s">
        <v>446</v>
      </c>
      <c r="AL161" s="138" t="s">
        <v>446</v>
      </c>
      <c r="AM161" s="137" t="s">
        <v>446</v>
      </c>
      <c r="AN161" s="137">
        <v>-2.2076852321624756</v>
      </c>
      <c r="AO161" s="136">
        <v>8</v>
      </c>
      <c r="AP161" s="138" t="s">
        <v>446</v>
      </c>
      <c r="AQ161" s="137" t="s">
        <v>446</v>
      </c>
      <c r="AR161" s="137" t="s">
        <v>446</v>
      </c>
      <c r="AS161" s="137" t="s">
        <v>446</v>
      </c>
      <c r="AT161" s="137" t="s">
        <v>896</v>
      </c>
      <c r="AU161" s="138">
        <v>23.6</v>
      </c>
      <c r="AV161" s="138">
        <v>31.7</v>
      </c>
      <c r="AW161" s="136">
        <v>600</v>
      </c>
      <c r="AX161" s="136">
        <v>10495583</v>
      </c>
      <c r="AY161" s="136">
        <v>627340</v>
      </c>
      <c r="AZ161" s="136">
        <v>468712.99999999994</v>
      </c>
    </row>
    <row r="162" spans="1:52" x14ac:dyDescent="0.2">
      <c r="A162" s="128" t="s">
        <v>296</v>
      </c>
      <c r="B162" s="129" t="s">
        <v>295</v>
      </c>
      <c r="C162" s="136">
        <v>30.64</v>
      </c>
      <c r="D162" s="136">
        <v>0</v>
      </c>
      <c r="E162" s="136">
        <v>14989</v>
      </c>
      <c r="F162" s="136">
        <v>11024</v>
      </c>
      <c r="G162" s="136">
        <v>0</v>
      </c>
      <c r="H162" s="136">
        <v>0</v>
      </c>
      <c r="I162" s="136">
        <v>0</v>
      </c>
      <c r="J162" s="136">
        <v>665217.39130434778</v>
      </c>
      <c r="K162" s="137">
        <v>0.13043478260869565</v>
      </c>
      <c r="L162" s="137">
        <v>0.1</v>
      </c>
      <c r="M162" s="137">
        <v>0.78874184368689948</v>
      </c>
      <c r="N162" s="137">
        <v>0.12032097771448054</v>
      </c>
      <c r="O162" s="136">
        <v>0</v>
      </c>
      <c r="P162" s="136">
        <v>0</v>
      </c>
      <c r="Q162" s="137">
        <f>VLOOKUP(A162,HDI!$K$2:$U$142,11,FALSE)</f>
        <v>0.4714553526553652</v>
      </c>
      <c r="R162" s="137">
        <f>VLOOKUP(A162,'Income Insecurity'!$A$3:$O$98,15,FALSE)</f>
        <v>0.14902447169333485</v>
      </c>
      <c r="S162" s="136">
        <v>1770097</v>
      </c>
      <c r="T162" s="136">
        <v>1397.52</v>
      </c>
      <c r="U162" s="136">
        <v>1067.1500000000001</v>
      </c>
      <c r="V162" s="137">
        <v>0.28575070358761095</v>
      </c>
      <c r="W162" s="138">
        <v>7.6</v>
      </c>
      <c r="X162" s="136">
        <v>506.12348000000003</v>
      </c>
      <c r="Y162" s="136">
        <v>184.232</v>
      </c>
      <c r="Z162" s="138">
        <v>78.822800000000001</v>
      </c>
      <c r="AA162" s="137">
        <v>982.28998000000001</v>
      </c>
      <c r="AB162" s="138">
        <v>5.2868380000000004</v>
      </c>
      <c r="AC162" s="137">
        <f>VLOOKUP(A162,GII!$P$2:$R$192,3,FALSE)</f>
        <v>0.2857730411257261</v>
      </c>
      <c r="AD162" s="137">
        <v>63.14</v>
      </c>
      <c r="AE162" s="136">
        <v>126350</v>
      </c>
      <c r="AF162" s="136">
        <v>2870</v>
      </c>
      <c r="AG162" s="136">
        <v>7185</v>
      </c>
      <c r="AH162" s="136" t="s">
        <v>957</v>
      </c>
      <c r="AI162" s="136">
        <v>130</v>
      </c>
      <c r="AJ162" s="138">
        <v>4.9000000000000004</v>
      </c>
      <c r="AK162" s="137">
        <v>1.82</v>
      </c>
      <c r="AL162" s="138">
        <v>6.1</v>
      </c>
      <c r="AM162" s="137" t="s">
        <v>446</v>
      </c>
      <c r="AN162" s="137">
        <v>0.43402451276779175</v>
      </c>
      <c r="AO162" s="136">
        <v>42</v>
      </c>
      <c r="AP162" s="138">
        <v>75.8</v>
      </c>
      <c r="AQ162" s="137">
        <v>69.146259999999998</v>
      </c>
      <c r="AR162" s="137">
        <v>22</v>
      </c>
      <c r="AS162" s="137">
        <v>57.999999999999993</v>
      </c>
      <c r="AT162" s="137" t="s">
        <v>896</v>
      </c>
      <c r="AU162" s="138">
        <v>74.400000000000006</v>
      </c>
      <c r="AV162" s="138">
        <v>95.1</v>
      </c>
      <c r="AW162" s="136">
        <v>10970.314</v>
      </c>
      <c r="AX162" s="136">
        <v>52981991</v>
      </c>
      <c r="AY162" s="136">
        <v>1213090</v>
      </c>
      <c r="AZ162" s="136">
        <v>4523771.0000000009</v>
      </c>
    </row>
    <row r="163" spans="1:52" x14ac:dyDescent="0.2">
      <c r="A163" s="128" t="s">
        <v>299</v>
      </c>
      <c r="B163" s="129" t="s">
        <v>298</v>
      </c>
      <c r="C163" s="136">
        <v>2775.4947368421053</v>
      </c>
      <c r="D163" s="136">
        <v>0</v>
      </c>
      <c r="E163" s="136">
        <v>12345</v>
      </c>
      <c r="F163" s="136">
        <v>0</v>
      </c>
      <c r="G163" s="136">
        <v>0</v>
      </c>
      <c r="H163" s="136">
        <v>0</v>
      </c>
      <c r="I163" s="136">
        <v>0</v>
      </c>
      <c r="J163" s="136">
        <v>820000</v>
      </c>
      <c r="K163" s="137">
        <v>0.2608695652173913</v>
      </c>
      <c r="L163" s="137">
        <v>3.3333333333333333E-2</v>
      </c>
      <c r="M163" s="137">
        <v>0.93574022030972204</v>
      </c>
      <c r="N163" s="137">
        <v>0.89198872211319469</v>
      </c>
      <c r="O163" s="136">
        <v>0</v>
      </c>
      <c r="P163" s="136">
        <v>5</v>
      </c>
      <c r="Q163" s="137" t="s">
        <v>446</v>
      </c>
      <c r="R163" s="137" t="s">
        <v>446</v>
      </c>
      <c r="S163" s="136">
        <v>3077998114</v>
      </c>
      <c r="T163" s="136" t="s">
        <v>446</v>
      </c>
      <c r="U163" s="136" t="s">
        <v>446</v>
      </c>
      <c r="V163" s="137">
        <v>16.417210368541703</v>
      </c>
      <c r="W163" s="138">
        <v>2.8</v>
      </c>
      <c r="X163" s="136" t="s">
        <v>446</v>
      </c>
      <c r="Y163" s="136" t="s">
        <v>446</v>
      </c>
      <c r="Z163" s="138" t="s">
        <v>446</v>
      </c>
      <c r="AA163" s="137">
        <v>32.67</v>
      </c>
      <c r="AB163" s="138" t="s">
        <v>446</v>
      </c>
      <c r="AC163" s="137" t="str">
        <f>VLOOKUP(A163,GII!$P$2:$R$192,3,FALSE)</f>
        <v>No data</v>
      </c>
      <c r="AD163" s="137">
        <v>45.53</v>
      </c>
      <c r="AE163" s="136">
        <v>157000</v>
      </c>
      <c r="AF163" s="136">
        <v>0</v>
      </c>
      <c r="AG163" s="136">
        <v>0</v>
      </c>
      <c r="AH163" s="136">
        <v>16833.509999999998</v>
      </c>
      <c r="AI163" s="136">
        <v>107</v>
      </c>
      <c r="AJ163" s="138">
        <v>24.3</v>
      </c>
      <c r="AK163" s="137" t="s">
        <v>446</v>
      </c>
      <c r="AL163" s="138" t="s">
        <v>446</v>
      </c>
      <c r="AM163" s="137" t="s">
        <v>446</v>
      </c>
      <c r="AN163" s="137">
        <v>-1.4854505062103271</v>
      </c>
      <c r="AO163" s="136">
        <v>14</v>
      </c>
      <c r="AP163" s="138" t="s">
        <v>446</v>
      </c>
      <c r="AQ163" s="137" t="s">
        <v>446</v>
      </c>
      <c r="AR163" s="137" t="s">
        <v>446</v>
      </c>
      <c r="AS163" s="137" t="s">
        <v>446</v>
      </c>
      <c r="AT163" s="137" t="s">
        <v>896</v>
      </c>
      <c r="AU163" s="138">
        <v>8.9</v>
      </c>
      <c r="AV163" s="138">
        <v>56.5</v>
      </c>
      <c r="AW163" s="136">
        <v>2134.2849999999999</v>
      </c>
      <c r="AX163" s="136">
        <v>11296173</v>
      </c>
      <c r="AY163" s="136">
        <v>644329</v>
      </c>
      <c r="AZ163" s="136">
        <v>588131</v>
      </c>
    </row>
    <row r="164" spans="1:52" x14ac:dyDescent="0.2">
      <c r="A164" s="128" t="s">
        <v>301</v>
      </c>
      <c r="B164" s="129" t="s">
        <v>300</v>
      </c>
      <c r="C164" s="136">
        <v>40941.26315789474</v>
      </c>
      <c r="D164" s="136">
        <v>0</v>
      </c>
      <c r="E164" s="136">
        <v>22349</v>
      </c>
      <c r="F164" s="136">
        <v>12007</v>
      </c>
      <c r="G164" s="136">
        <v>0</v>
      </c>
      <c r="H164" s="136">
        <v>0</v>
      </c>
      <c r="I164" s="136">
        <v>0</v>
      </c>
      <c r="J164" s="136">
        <v>260869.5652173913</v>
      </c>
      <c r="K164" s="137">
        <v>8.6956521739130432E-2</v>
      </c>
      <c r="L164" s="137">
        <v>6.6666666666666666E-2</v>
      </c>
      <c r="M164" s="137">
        <v>0.18975505518210029</v>
      </c>
      <c r="N164" s="137">
        <v>5.4735981232448792E-2</v>
      </c>
      <c r="O164" s="136">
        <v>0</v>
      </c>
      <c r="P164" s="136">
        <v>1</v>
      </c>
      <c r="Q164" s="137">
        <f>VLOOKUP(A164,HDI!$K$2:$U$142,11,FALSE)</f>
        <v>0.73385854572376763</v>
      </c>
      <c r="R164" s="137">
        <f>VLOOKUP(A164,'Income Insecurity'!$A$3:$O$98,15,FALSE)</f>
        <v>0.26217587874364467</v>
      </c>
      <c r="S164" s="136">
        <v>542741</v>
      </c>
      <c r="T164" s="136" t="s">
        <v>446</v>
      </c>
      <c r="U164" s="136" t="s">
        <v>446</v>
      </c>
      <c r="V164" s="137">
        <v>0</v>
      </c>
      <c r="W164" s="138">
        <v>39.6</v>
      </c>
      <c r="X164" s="136">
        <v>119.65308</v>
      </c>
      <c r="Y164" s="136">
        <v>4.7431380000000001</v>
      </c>
      <c r="Z164" s="138">
        <v>1.2644599999999999</v>
      </c>
      <c r="AA164" s="137">
        <v>3144.9199199999998</v>
      </c>
      <c r="AB164" s="138">
        <v>0</v>
      </c>
      <c r="AC164" s="137">
        <f>VLOOKUP(A164,GII!$P$2:$R$192,3,FALSE)</f>
        <v>0.35543998958586565</v>
      </c>
      <c r="AD164" s="137">
        <v>34.659999999999997</v>
      </c>
      <c r="AE164" s="136">
        <v>641</v>
      </c>
      <c r="AF164" s="136">
        <v>600</v>
      </c>
      <c r="AG164" s="136">
        <v>0</v>
      </c>
      <c r="AH164" s="136" t="s">
        <v>957</v>
      </c>
      <c r="AI164" s="136">
        <v>125</v>
      </c>
      <c r="AJ164" s="138">
        <v>4.9000000000000004</v>
      </c>
      <c r="AK164" s="137">
        <v>1.08</v>
      </c>
      <c r="AL164" s="138">
        <v>9.6</v>
      </c>
      <c r="AM164" s="137" t="s">
        <v>446</v>
      </c>
      <c r="AN164" s="137">
        <v>1.1462633609771729</v>
      </c>
      <c r="AO164" s="136">
        <v>59</v>
      </c>
      <c r="AP164" s="138" t="s">
        <v>446</v>
      </c>
      <c r="AQ164" s="137">
        <v>93.284059999999997</v>
      </c>
      <c r="AR164" s="137">
        <v>55.000000000000007</v>
      </c>
      <c r="AS164" s="137">
        <v>83</v>
      </c>
      <c r="AT164" s="137" t="s">
        <v>896</v>
      </c>
      <c r="AU164" s="138">
        <v>100</v>
      </c>
      <c r="AV164" s="138">
        <v>100</v>
      </c>
      <c r="AW164" s="136">
        <v>30477.667000000001</v>
      </c>
      <c r="AX164" s="136">
        <v>46647421</v>
      </c>
      <c r="AY164" s="136">
        <v>498800</v>
      </c>
      <c r="AZ164" s="136">
        <v>10838686</v>
      </c>
    </row>
    <row r="165" spans="1:52" x14ac:dyDescent="0.2">
      <c r="A165" s="128" t="s">
        <v>303</v>
      </c>
      <c r="B165" s="129" t="s">
        <v>302</v>
      </c>
      <c r="C165" s="136">
        <v>0</v>
      </c>
      <c r="D165" s="136">
        <v>0</v>
      </c>
      <c r="E165" s="136">
        <v>76777</v>
      </c>
      <c r="F165" s="136">
        <v>161760</v>
      </c>
      <c r="G165" s="136">
        <v>19231</v>
      </c>
      <c r="H165" s="136">
        <v>0</v>
      </c>
      <c r="I165" s="136">
        <v>372</v>
      </c>
      <c r="J165" s="136">
        <v>121739.13043478261</v>
      </c>
      <c r="K165" s="137">
        <v>8.6956521739130432E-2</v>
      </c>
      <c r="L165" s="137">
        <v>0</v>
      </c>
      <c r="M165" s="137">
        <v>0.60479444313491826</v>
      </c>
      <c r="N165" s="137">
        <v>0.42168040969515119</v>
      </c>
      <c r="O165" s="136">
        <v>0</v>
      </c>
      <c r="P165" s="136">
        <v>3</v>
      </c>
      <c r="Q165" s="137">
        <f>VLOOKUP(A165,HDI!$K$2:$U$142,11,FALSE)</f>
        <v>0.56117840365987159</v>
      </c>
      <c r="R165" s="137">
        <f>VLOOKUP(A165,'Income Insecurity'!$A$3:$O$98,15,FALSE)</f>
        <v>0.70782486833431635</v>
      </c>
      <c r="S165" s="136">
        <v>90967273</v>
      </c>
      <c r="T165" s="136">
        <v>610.54999999999995</v>
      </c>
      <c r="U165" s="136">
        <v>487.5</v>
      </c>
      <c r="V165" s="137">
        <v>0.83793249905133993</v>
      </c>
      <c r="W165" s="138">
        <v>4.9000000000000004</v>
      </c>
      <c r="X165" s="136">
        <v>432.16528</v>
      </c>
      <c r="Y165" s="136">
        <v>44.071780000000004</v>
      </c>
      <c r="Z165" s="138">
        <v>0.10904640333333333</v>
      </c>
      <c r="AA165" s="137">
        <v>189.42</v>
      </c>
      <c r="AB165" s="138">
        <v>0.56693359999999993</v>
      </c>
      <c r="AC165" s="137">
        <f>VLOOKUP(A165,GII!$P$2:$R$192,3,FALSE)</f>
        <v>0.32890863600359588</v>
      </c>
      <c r="AD165" s="137">
        <v>36.4</v>
      </c>
      <c r="AE165" s="136">
        <v>2372768</v>
      </c>
      <c r="AF165" s="136">
        <v>188961</v>
      </c>
      <c r="AG165" s="136">
        <v>0</v>
      </c>
      <c r="AH165" s="136">
        <v>3422.16</v>
      </c>
      <c r="AI165" s="136">
        <v>110</v>
      </c>
      <c r="AJ165" s="138">
        <v>24.6</v>
      </c>
      <c r="AK165" s="137">
        <v>1.38</v>
      </c>
      <c r="AL165" s="138">
        <v>9.3000000000000007</v>
      </c>
      <c r="AM165" s="137">
        <v>3.55</v>
      </c>
      <c r="AN165" s="137">
        <v>-0.23252308368682861</v>
      </c>
      <c r="AO165" s="136">
        <v>37</v>
      </c>
      <c r="AP165" s="138">
        <v>76.599999999999994</v>
      </c>
      <c r="AQ165" s="137">
        <v>76.695859999999996</v>
      </c>
      <c r="AR165" s="137">
        <v>10</v>
      </c>
      <c r="AS165" s="137">
        <v>76</v>
      </c>
      <c r="AT165" s="137" t="s">
        <v>896</v>
      </c>
      <c r="AU165" s="138">
        <v>92.3</v>
      </c>
      <c r="AV165" s="138">
        <v>93.8</v>
      </c>
      <c r="AW165" s="136">
        <v>5663.5910000000003</v>
      </c>
      <c r="AX165" s="136">
        <v>20483000</v>
      </c>
      <c r="AY165" s="136">
        <v>62710</v>
      </c>
      <c r="AZ165" s="136">
        <v>2703234.9999999995</v>
      </c>
    </row>
    <row r="166" spans="1:52" x14ac:dyDescent="0.2">
      <c r="A166" s="128" t="s">
        <v>305</v>
      </c>
      <c r="B166" s="129" t="s">
        <v>304</v>
      </c>
      <c r="C166" s="136">
        <v>0</v>
      </c>
      <c r="D166" s="136">
        <v>0</v>
      </c>
      <c r="E166" s="136">
        <v>131659</v>
      </c>
      <c r="F166" s="136">
        <v>0</v>
      </c>
      <c r="G166" s="136">
        <v>0</v>
      </c>
      <c r="H166" s="136">
        <v>0</v>
      </c>
      <c r="I166" s="136">
        <v>0</v>
      </c>
      <c r="J166" s="136">
        <v>820000</v>
      </c>
      <c r="K166" s="137">
        <v>0.2608695652173913</v>
      </c>
      <c r="L166" s="137">
        <v>0.13333333333333333</v>
      </c>
      <c r="M166" s="137">
        <v>0.95297347896175577</v>
      </c>
      <c r="N166" s="137">
        <v>0.96165761988303688</v>
      </c>
      <c r="O166" s="136">
        <v>0</v>
      </c>
      <c r="P166" s="136">
        <v>5</v>
      </c>
      <c r="Q166" s="137">
        <f>VLOOKUP(A166,HDI!$K$2:$U$142,11,FALSE)</f>
        <v>0.22496543835264404</v>
      </c>
      <c r="R166" s="137" t="s">
        <v>446</v>
      </c>
      <c r="S166" s="136">
        <v>1819368385</v>
      </c>
      <c r="T166" s="136">
        <v>1122.81</v>
      </c>
      <c r="U166" s="136">
        <v>983.22</v>
      </c>
      <c r="V166" s="137">
        <v>1.7449331395348822</v>
      </c>
      <c r="W166" s="138">
        <v>2.8</v>
      </c>
      <c r="X166" s="136">
        <v>921.59799999999996</v>
      </c>
      <c r="Y166" s="136">
        <v>129.32746000000003</v>
      </c>
      <c r="Z166" s="138">
        <v>12.316816666666668</v>
      </c>
      <c r="AA166" s="137">
        <v>159.10001</v>
      </c>
      <c r="AB166" s="138">
        <v>149.71688</v>
      </c>
      <c r="AC166" s="137">
        <f>VLOOKUP(A166,GII!$P$2:$R$192,3,FALSE)</f>
        <v>0.78660285735959301</v>
      </c>
      <c r="AD166" s="137">
        <v>35.29</v>
      </c>
      <c r="AE166" s="136">
        <v>3335813</v>
      </c>
      <c r="AF166" s="136">
        <v>200678</v>
      </c>
      <c r="AG166" s="136">
        <v>0</v>
      </c>
      <c r="AH166" s="136">
        <v>145855.43</v>
      </c>
      <c r="AI166" s="136">
        <v>107</v>
      </c>
      <c r="AJ166" s="138">
        <v>38.9</v>
      </c>
      <c r="AK166" s="137" t="s">
        <v>446</v>
      </c>
      <c r="AL166" s="138" t="s">
        <v>446</v>
      </c>
      <c r="AM166" s="137">
        <v>3.0533333333333301</v>
      </c>
      <c r="AN166" s="137">
        <v>-1.5314011573791504</v>
      </c>
      <c r="AO166" s="136">
        <v>11</v>
      </c>
      <c r="AP166" s="138">
        <v>35.9</v>
      </c>
      <c r="AQ166" s="137">
        <v>28.0733</v>
      </c>
      <c r="AR166" s="137">
        <v>10</v>
      </c>
      <c r="AS166" s="137">
        <v>83</v>
      </c>
      <c r="AT166" s="137" t="s">
        <v>896</v>
      </c>
      <c r="AU166" s="138">
        <v>23.6</v>
      </c>
      <c r="AV166" s="138">
        <v>55.5</v>
      </c>
      <c r="AW166" s="136">
        <v>2729.855</v>
      </c>
      <c r="AX166" s="136">
        <v>37964306</v>
      </c>
      <c r="AY166" s="136">
        <v>2376000</v>
      </c>
      <c r="AZ166" s="136">
        <v>1913333.9999999998</v>
      </c>
    </row>
    <row r="167" spans="1:52" x14ac:dyDescent="0.2">
      <c r="A167" s="128" t="s">
        <v>307</v>
      </c>
      <c r="B167" s="129" t="s">
        <v>306</v>
      </c>
      <c r="C167" s="136">
        <v>0</v>
      </c>
      <c r="D167" s="136">
        <v>0</v>
      </c>
      <c r="E167" s="136">
        <v>1155</v>
      </c>
      <c r="F167" s="136">
        <v>0</v>
      </c>
      <c r="G167" s="136">
        <v>0</v>
      </c>
      <c r="H167" s="136">
        <v>0</v>
      </c>
      <c r="I167" s="136">
        <v>0</v>
      </c>
      <c r="J167" s="136">
        <v>0</v>
      </c>
      <c r="K167" s="137">
        <v>0</v>
      </c>
      <c r="L167" s="137">
        <v>3.3333333333333333E-2</v>
      </c>
      <c r="M167" s="137">
        <v>4.2026556427843861E-3</v>
      </c>
      <c r="N167" s="137">
        <v>8.779437614999414E-4</v>
      </c>
      <c r="O167" s="136">
        <v>0</v>
      </c>
      <c r="P167" s="136">
        <v>0</v>
      </c>
      <c r="Q167" s="137" t="s">
        <v>446</v>
      </c>
      <c r="R167" s="137" t="s">
        <v>446</v>
      </c>
      <c r="S167" s="136">
        <v>0</v>
      </c>
      <c r="T167" s="136">
        <v>94.57</v>
      </c>
      <c r="U167" s="136">
        <v>39.6</v>
      </c>
      <c r="V167" s="137">
        <v>0.82186301526981154</v>
      </c>
      <c r="W167" s="138" t="s">
        <v>446</v>
      </c>
      <c r="X167" s="136">
        <v>208.73761999999996</v>
      </c>
      <c r="Y167" s="136">
        <v>11.434816000000001</v>
      </c>
      <c r="Z167" s="138">
        <v>8.9021266666666676</v>
      </c>
      <c r="AA167" s="137">
        <v>520.60999000000004</v>
      </c>
      <c r="AB167" s="138">
        <v>2.0311854</v>
      </c>
      <c r="AC167" s="137" t="str">
        <f>VLOOKUP(A167,GII!$P$2:$R$192,3,FALSE)</f>
        <v>No data</v>
      </c>
      <c r="AD167" s="137" t="s">
        <v>446</v>
      </c>
      <c r="AE167" s="136">
        <v>0</v>
      </c>
      <c r="AF167" s="136">
        <v>0</v>
      </c>
      <c r="AG167" s="136">
        <v>0</v>
      </c>
      <c r="AH167" s="136">
        <v>0</v>
      </c>
      <c r="AI167" s="136">
        <v>116</v>
      </c>
      <c r="AJ167" s="138">
        <v>8.4</v>
      </c>
      <c r="AK167" s="137" t="s">
        <v>446</v>
      </c>
      <c r="AL167" s="138" t="s">
        <v>446</v>
      </c>
      <c r="AM167" s="137" t="s">
        <v>446</v>
      </c>
      <c r="AN167" s="137">
        <v>4.9731885083019733E-3</v>
      </c>
      <c r="AO167" s="136">
        <v>36</v>
      </c>
      <c r="AP167" s="138" t="s">
        <v>446</v>
      </c>
      <c r="AQ167" s="137">
        <v>76.747739999999993</v>
      </c>
      <c r="AR167" s="137">
        <v>16</v>
      </c>
      <c r="AS167" s="137">
        <v>83</v>
      </c>
      <c r="AT167" s="137" t="s">
        <v>896</v>
      </c>
      <c r="AU167" s="138">
        <v>80.3</v>
      </c>
      <c r="AV167" s="138">
        <v>95.2</v>
      </c>
      <c r="AW167" s="136">
        <v>11751.198</v>
      </c>
      <c r="AX167" s="136">
        <v>539276</v>
      </c>
      <c r="AY167" s="136">
        <v>156000</v>
      </c>
      <c r="AZ167" s="136">
        <v>52434.999999999993</v>
      </c>
    </row>
    <row r="168" spans="1:52" x14ac:dyDescent="0.2">
      <c r="A168" s="128" t="s">
        <v>309</v>
      </c>
      <c r="B168" s="129" t="s">
        <v>308</v>
      </c>
      <c r="C168" s="136">
        <v>0</v>
      </c>
      <c r="D168" s="136">
        <v>0</v>
      </c>
      <c r="E168" s="136">
        <v>639</v>
      </c>
      <c r="F168" s="136">
        <v>0</v>
      </c>
      <c r="G168" s="136">
        <v>0</v>
      </c>
      <c r="H168" s="136">
        <v>0</v>
      </c>
      <c r="I168" s="136">
        <v>0</v>
      </c>
      <c r="J168" s="136">
        <v>70869.565217391311</v>
      </c>
      <c r="K168" s="137">
        <v>0.13043478260869565</v>
      </c>
      <c r="L168" s="137">
        <v>6.6666666666666666E-2</v>
      </c>
      <c r="M168" s="137">
        <v>0.29782414689091402</v>
      </c>
      <c r="N168" s="137">
        <v>6.3654889023152153E-2</v>
      </c>
      <c r="O168" s="136">
        <v>3</v>
      </c>
      <c r="P168" s="136">
        <v>0</v>
      </c>
      <c r="Q168" s="137">
        <f>VLOOKUP(A168,HDI!$K$2:$U$142,11,FALSE)</f>
        <v>0.28643607219283523</v>
      </c>
      <c r="R168" s="137" t="s">
        <v>446</v>
      </c>
      <c r="S168" s="136">
        <v>563965</v>
      </c>
      <c r="T168" s="136">
        <v>124.88</v>
      </c>
      <c r="U168" s="136">
        <v>88.15</v>
      </c>
      <c r="V168" s="137">
        <v>2.3517599460638809</v>
      </c>
      <c r="W168" s="138">
        <v>1.7</v>
      </c>
      <c r="X168" s="136">
        <v>1244.5511999999999</v>
      </c>
      <c r="Y168" s="136">
        <v>359.96520000000004</v>
      </c>
      <c r="Z168" s="138">
        <v>225.31716666666668</v>
      </c>
      <c r="AA168" s="137">
        <v>447.48000999999999</v>
      </c>
      <c r="AB168" s="138">
        <v>140.58751999999998</v>
      </c>
      <c r="AC168" s="137">
        <f>VLOOKUP(A168,GII!$P$2:$R$192,3,FALSE)</f>
        <v>0.50661027985103602</v>
      </c>
      <c r="AD168" s="137">
        <v>51.49</v>
      </c>
      <c r="AE168" s="136">
        <v>0</v>
      </c>
      <c r="AF168" s="136">
        <v>0</v>
      </c>
      <c r="AG168" s="136">
        <v>0</v>
      </c>
      <c r="AH168" s="136">
        <v>10.45</v>
      </c>
      <c r="AI168" s="136">
        <v>97</v>
      </c>
      <c r="AJ168" s="138">
        <v>26.1</v>
      </c>
      <c r="AK168" s="137" t="s">
        <v>446</v>
      </c>
      <c r="AL168" s="138" t="s">
        <v>446</v>
      </c>
      <c r="AM168" s="137">
        <v>1.6830000000000001</v>
      </c>
      <c r="AN168" s="137">
        <v>-0.44441738724708557</v>
      </c>
      <c r="AO168" s="136">
        <v>39</v>
      </c>
      <c r="AP168" s="138" t="s">
        <v>446</v>
      </c>
      <c r="AQ168" s="137">
        <v>45.17886</v>
      </c>
      <c r="AR168" s="137">
        <v>14.000000000000002</v>
      </c>
      <c r="AS168" s="137">
        <v>69</v>
      </c>
      <c r="AT168" s="137" t="s">
        <v>896</v>
      </c>
      <c r="AU168" s="138">
        <v>57.5</v>
      </c>
      <c r="AV168" s="138">
        <v>74.099999999999994</v>
      </c>
      <c r="AW168" s="136">
        <v>5300.6909999999998</v>
      </c>
      <c r="AX168" s="136">
        <v>1249514</v>
      </c>
      <c r="AY168" s="136">
        <v>17200</v>
      </c>
      <c r="AZ168" s="136">
        <v>67672.999999999985</v>
      </c>
    </row>
    <row r="169" spans="1:52" x14ac:dyDescent="0.2">
      <c r="A169" s="128" t="s">
        <v>311</v>
      </c>
      <c r="B169" s="129" t="s">
        <v>310</v>
      </c>
      <c r="C169" s="136">
        <v>0</v>
      </c>
      <c r="D169" s="136">
        <v>0</v>
      </c>
      <c r="E169" s="136">
        <v>2910</v>
      </c>
      <c r="F169" s="136">
        <v>0</v>
      </c>
      <c r="G169" s="136">
        <v>0</v>
      </c>
      <c r="H169" s="136">
        <v>0</v>
      </c>
      <c r="I169" s="136">
        <v>0</v>
      </c>
      <c r="J169" s="136">
        <v>0</v>
      </c>
      <c r="K169" s="137">
        <v>0</v>
      </c>
      <c r="L169" s="137">
        <v>0</v>
      </c>
      <c r="M169" s="137">
        <v>5.8236533259547387E-3</v>
      </c>
      <c r="N169" s="137">
        <v>1.7443645182645363E-3</v>
      </c>
      <c r="O169" s="136">
        <v>0</v>
      </c>
      <c r="P169" s="136">
        <v>0</v>
      </c>
      <c r="Q169" s="137">
        <f>VLOOKUP(A169,HDI!$K$2:$U$142,11,FALSE)</f>
        <v>0.80487565808127437</v>
      </c>
      <c r="R169" s="137">
        <f>VLOOKUP(A169,'Income Insecurity'!$A$3:$O$98,15,FALSE)</f>
        <v>4.2138674511884487E-2</v>
      </c>
      <c r="S169" s="136">
        <v>0</v>
      </c>
      <c r="T169" s="136" t="s">
        <v>446</v>
      </c>
      <c r="U169" s="136" t="s">
        <v>446</v>
      </c>
      <c r="V169" s="137">
        <v>0</v>
      </c>
      <c r="W169" s="138">
        <v>38.700000000000003</v>
      </c>
      <c r="X169" s="136">
        <v>146.86139600000001</v>
      </c>
      <c r="Y169" s="136">
        <v>3.1842956</v>
      </c>
      <c r="Z169" s="138">
        <v>0.75382099999999996</v>
      </c>
      <c r="AA169" s="137">
        <v>4157.7700199999999</v>
      </c>
      <c r="AB169" s="138">
        <v>0</v>
      </c>
      <c r="AC169" s="137">
        <f>VLOOKUP(A169,GII!$P$2:$R$192,3,FALSE)</f>
        <v>0.15480310083719395</v>
      </c>
      <c r="AD169" s="137">
        <v>25</v>
      </c>
      <c r="AE169" s="136">
        <v>0</v>
      </c>
      <c r="AF169" s="136">
        <v>0</v>
      </c>
      <c r="AG169" s="136">
        <v>0</v>
      </c>
      <c r="AH169" s="136" t="s">
        <v>957</v>
      </c>
      <c r="AI169" s="136">
        <v>125</v>
      </c>
      <c r="AJ169" s="138">
        <v>4.9000000000000004</v>
      </c>
      <c r="AK169" s="137">
        <v>1.1499999999999999</v>
      </c>
      <c r="AL169" s="138">
        <v>6.9</v>
      </c>
      <c r="AM169" s="137">
        <v>3.9</v>
      </c>
      <c r="AN169" s="137">
        <v>1.8903958797454834</v>
      </c>
      <c r="AO169" s="136">
        <v>89</v>
      </c>
      <c r="AP169" s="138" t="s">
        <v>446</v>
      </c>
      <c r="AQ169" s="137" t="s">
        <v>446</v>
      </c>
      <c r="AR169" s="137">
        <v>83</v>
      </c>
      <c r="AS169" s="137">
        <v>93</v>
      </c>
      <c r="AT169" s="137" t="s">
        <v>896</v>
      </c>
      <c r="AU169" s="138">
        <v>100</v>
      </c>
      <c r="AV169" s="138">
        <v>100</v>
      </c>
      <c r="AW169" s="136">
        <v>40704.824999999997</v>
      </c>
      <c r="AX169" s="136">
        <v>9592552</v>
      </c>
      <c r="AY169" s="136">
        <v>410340</v>
      </c>
      <c r="AZ169" s="136">
        <v>2437424</v>
      </c>
    </row>
    <row r="170" spans="1:52" x14ac:dyDescent="0.2">
      <c r="A170" s="128" t="s">
        <v>313</v>
      </c>
      <c r="B170" s="129" t="s">
        <v>312</v>
      </c>
      <c r="C170" s="136">
        <v>5338.1894736842105</v>
      </c>
      <c r="D170" s="136">
        <v>0</v>
      </c>
      <c r="E170" s="136">
        <v>12293</v>
      </c>
      <c r="F170" s="136">
        <v>0</v>
      </c>
      <c r="G170" s="136">
        <v>0</v>
      </c>
      <c r="H170" s="136">
        <v>0</v>
      </c>
      <c r="I170" s="136">
        <v>0</v>
      </c>
      <c r="J170" s="136">
        <v>0</v>
      </c>
      <c r="K170" s="137">
        <v>0</v>
      </c>
      <c r="L170" s="137">
        <v>3.3333333333333333E-2</v>
      </c>
      <c r="M170" s="137">
        <v>2.7751932507926447E-2</v>
      </c>
      <c r="N170" s="137">
        <v>6.6642435810394599E-3</v>
      </c>
      <c r="O170" s="136">
        <v>0</v>
      </c>
      <c r="P170" s="136">
        <v>0</v>
      </c>
      <c r="Q170" s="137">
        <f>VLOOKUP(A170,HDI!$K$2:$U$142,11,FALSE)</f>
        <v>0.88668191895074433</v>
      </c>
      <c r="R170" s="137">
        <f>VLOOKUP(A170,'Income Insecurity'!$A$3:$O$98,15,FALSE)</f>
        <v>0.16306172947498979</v>
      </c>
      <c r="S170" s="136">
        <v>0</v>
      </c>
      <c r="T170" s="136" t="s">
        <v>446</v>
      </c>
      <c r="U170" s="136" t="s">
        <v>446</v>
      </c>
      <c r="V170" s="137">
        <v>0</v>
      </c>
      <c r="W170" s="138">
        <v>40.799999999999997</v>
      </c>
      <c r="X170" s="136">
        <v>147.04537999999999</v>
      </c>
      <c r="Y170" s="136">
        <v>1.5447185999999999</v>
      </c>
      <c r="Z170" s="138">
        <v>1.2489433333333333</v>
      </c>
      <c r="AA170" s="137">
        <v>6062.1000999999997</v>
      </c>
      <c r="AB170" s="138">
        <v>0</v>
      </c>
      <c r="AC170" s="137">
        <f>VLOOKUP(A170,GII!$P$2:$R$192,3,FALSE)</f>
        <v>6.1992165980520819E-2</v>
      </c>
      <c r="AD170" s="137">
        <v>33.68</v>
      </c>
      <c r="AE170" s="136">
        <v>0</v>
      </c>
      <c r="AF170" s="136">
        <v>84</v>
      </c>
      <c r="AG170" s="136">
        <v>0</v>
      </c>
      <c r="AH170" s="136">
        <v>2240.19</v>
      </c>
      <c r="AI170" s="136">
        <v>137</v>
      </c>
      <c r="AJ170" s="138">
        <v>4.9000000000000004</v>
      </c>
      <c r="AK170" s="137">
        <v>1.07</v>
      </c>
      <c r="AL170" s="138">
        <v>7.3</v>
      </c>
      <c r="AM170" s="137">
        <v>4.55</v>
      </c>
      <c r="AN170" s="137">
        <v>1.8060568571090698</v>
      </c>
      <c r="AO170" s="136">
        <v>85</v>
      </c>
      <c r="AP170" s="138" t="s">
        <v>446</v>
      </c>
      <c r="AQ170" s="137" t="s">
        <v>446</v>
      </c>
      <c r="AR170" s="137">
        <v>75</v>
      </c>
      <c r="AS170" s="137">
        <v>85</v>
      </c>
      <c r="AT170" s="137" t="s">
        <v>896</v>
      </c>
      <c r="AU170" s="138">
        <v>100</v>
      </c>
      <c r="AV170" s="138">
        <v>100</v>
      </c>
      <c r="AW170" s="136">
        <v>44451.64</v>
      </c>
      <c r="AX170" s="136">
        <v>8081482</v>
      </c>
      <c r="AY170" s="136">
        <v>40000</v>
      </c>
      <c r="AZ170" s="136">
        <v>1890159</v>
      </c>
    </row>
    <row r="171" spans="1:52" x14ac:dyDescent="0.2">
      <c r="A171" s="128" t="s">
        <v>885</v>
      </c>
      <c r="B171" s="129" t="s">
        <v>314</v>
      </c>
      <c r="C171" s="136">
        <v>38255.15789473684</v>
      </c>
      <c r="D171" s="136">
        <v>47.890526315789472</v>
      </c>
      <c r="E171" s="136">
        <v>23402</v>
      </c>
      <c r="F171" s="136">
        <v>2211</v>
      </c>
      <c r="G171" s="136">
        <v>0</v>
      </c>
      <c r="H171" s="136">
        <v>0</v>
      </c>
      <c r="I171" s="136">
        <v>0</v>
      </c>
      <c r="J171" s="136">
        <v>70826.086956521744</v>
      </c>
      <c r="K171" s="137">
        <v>8.6956521739130432E-2</v>
      </c>
      <c r="L171" s="137">
        <v>0.13333333333333333</v>
      </c>
      <c r="M171" s="137">
        <v>0.85877842381762393</v>
      </c>
      <c r="N171" s="137">
        <v>0.65652619513604005</v>
      </c>
      <c r="O171" s="136">
        <v>5</v>
      </c>
      <c r="P171" s="136">
        <v>5</v>
      </c>
      <c r="Q171" s="137">
        <f>VLOOKUP(A171,HDI!$K$2:$U$142,11,FALSE)</f>
        <v>0.39896906221259498</v>
      </c>
      <c r="R171" s="137" t="s">
        <v>446</v>
      </c>
      <c r="S171" s="136">
        <v>3587327505</v>
      </c>
      <c r="T171" s="136">
        <v>334.52</v>
      </c>
      <c r="U171" s="136">
        <v>1671.52</v>
      </c>
      <c r="V171" s="137">
        <v>0</v>
      </c>
      <c r="W171" s="138">
        <v>15</v>
      </c>
      <c r="X171" s="136">
        <v>94.089320000000001</v>
      </c>
      <c r="Y171" s="136">
        <v>4.167116</v>
      </c>
      <c r="Z171" s="138">
        <v>4.775741E-2</v>
      </c>
      <c r="AA171" s="137">
        <v>196.21001000000001</v>
      </c>
      <c r="AB171" s="138">
        <v>0</v>
      </c>
      <c r="AC171" s="137">
        <f>VLOOKUP(A171,GII!$P$2:$R$192,3,FALSE)</f>
        <v>0.74840477967784835</v>
      </c>
      <c r="AD171" s="137">
        <v>35.78</v>
      </c>
      <c r="AE171" s="136">
        <v>0</v>
      </c>
      <c r="AF171" s="136">
        <v>0</v>
      </c>
      <c r="AG171" s="136">
        <v>0</v>
      </c>
      <c r="AH171" s="136">
        <v>557867.84</v>
      </c>
      <c r="AI171" s="136">
        <v>129</v>
      </c>
      <c r="AJ171" s="138">
        <v>6</v>
      </c>
      <c r="AK171" s="137">
        <v>1.6</v>
      </c>
      <c r="AL171" s="138">
        <v>32.4</v>
      </c>
      <c r="AM171" s="137">
        <v>3.15</v>
      </c>
      <c r="AN171" s="137">
        <v>-1.3400363922119141</v>
      </c>
      <c r="AO171" s="136">
        <v>17</v>
      </c>
      <c r="AP171" s="138">
        <v>92.7</v>
      </c>
      <c r="AQ171" s="137">
        <v>39.043370000000003</v>
      </c>
      <c r="AR171" s="137">
        <v>17</v>
      </c>
      <c r="AS171" s="137">
        <v>81</v>
      </c>
      <c r="AT171" s="137" t="s">
        <v>896</v>
      </c>
      <c r="AU171" s="138">
        <v>95.7</v>
      </c>
      <c r="AV171" s="138">
        <v>90.1</v>
      </c>
      <c r="AW171" s="136">
        <v>5100</v>
      </c>
      <c r="AX171" s="136">
        <v>22845550</v>
      </c>
      <c r="AY171" s="136">
        <v>183630</v>
      </c>
      <c r="AZ171" s="136">
        <v>1378527.0000000002</v>
      </c>
    </row>
    <row r="172" spans="1:52" x14ac:dyDescent="0.2">
      <c r="A172" s="128" t="s">
        <v>317</v>
      </c>
      <c r="B172" s="129" t="s">
        <v>316</v>
      </c>
      <c r="C172" s="136">
        <v>15823.094736842106</v>
      </c>
      <c r="D172" s="136">
        <v>9516.757894736842</v>
      </c>
      <c r="E172" s="136">
        <v>15512</v>
      </c>
      <c r="F172" s="136">
        <v>0</v>
      </c>
      <c r="G172" s="136">
        <v>0</v>
      </c>
      <c r="H172" s="136">
        <v>0</v>
      </c>
      <c r="I172" s="136">
        <v>0</v>
      </c>
      <c r="J172" s="136">
        <v>165217.39130434784</v>
      </c>
      <c r="K172" s="137">
        <v>8.6956521739130432E-2</v>
      </c>
      <c r="L172" s="137">
        <v>0.16666666666666666</v>
      </c>
      <c r="M172" s="137">
        <v>0.7233134805019511</v>
      </c>
      <c r="N172" s="137">
        <v>0.21698435957043172</v>
      </c>
      <c r="O172" s="136">
        <v>3</v>
      </c>
      <c r="P172" s="136">
        <v>3</v>
      </c>
      <c r="Q172" s="137">
        <f>VLOOKUP(A172,HDI!$K$2:$U$142,11,FALSE)</f>
        <v>0.49535445561123909</v>
      </c>
      <c r="R172" s="137">
        <f>VLOOKUP(A172,'Income Insecurity'!$A$3:$O$98,15,FALSE)</f>
        <v>0.19245898069752287</v>
      </c>
      <c r="S172" s="136">
        <v>35186798</v>
      </c>
      <c r="T172" s="136">
        <v>354.52</v>
      </c>
      <c r="U172" s="136">
        <v>393.91</v>
      </c>
      <c r="V172" s="137">
        <v>5.1958456285143262</v>
      </c>
      <c r="W172" s="138">
        <v>19</v>
      </c>
      <c r="X172" s="136">
        <v>224.09816000000001</v>
      </c>
      <c r="Y172" s="136">
        <v>24.565300000000001</v>
      </c>
      <c r="Z172" s="138">
        <v>13.093866666666669</v>
      </c>
      <c r="AA172" s="137">
        <v>129.11000000000001</v>
      </c>
      <c r="AB172" s="138">
        <v>0.67976859999999995</v>
      </c>
      <c r="AC172" s="137">
        <f>VLOOKUP(A172,GII!$P$2:$R$192,3,FALSE)</f>
        <v>0.15686353830696642</v>
      </c>
      <c r="AD172" s="137">
        <v>30.83</v>
      </c>
      <c r="AE172" s="136">
        <v>10587</v>
      </c>
      <c r="AF172" s="136">
        <v>2500</v>
      </c>
      <c r="AG172" s="136">
        <v>2600</v>
      </c>
      <c r="AH172" s="136">
        <v>113.66</v>
      </c>
      <c r="AI172" s="136">
        <v>99</v>
      </c>
      <c r="AJ172" s="138">
        <v>32.299999999999997</v>
      </c>
      <c r="AK172" s="137" t="s">
        <v>446</v>
      </c>
      <c r="AL172" s="138" t="s">
        <v>446</v>
      </c>
      <c r="AM172" s="137">
        <v>3.1669999999999998</v>
      </c>
      <c r="AN172" s="137">
        <v>-1.0760166645050049</v>
      </c>
      <c r="AO172" s="136">
        <v>22</v>
      </c>
      <c r="AP172" s="138" t="s">
        <v>446</v>
      </c>
      <c r="AQ172" s="137">
        <v>95.098709999999997</v>
      </c>
      <c r="AR172" s="137">
        <v>7.0000000000000009</v>
      </c>
      <c r="AS172" s="137">
        <v>81</v>
      </c>
      <c r="AT172" s="137" t="s">
        <v>896</v>
      </c>
      <c r="AU172" s="138">
        <v>94.4</v>
      </c>
      <c r="AV172" s="138">
        <v>71.7</v>
      </c>
      <c r="AW172" s="136">
        <v>2079.4479999999999</v>
      </c>
      <c r="AX172" s="136">
        <v>8207834</v>
      </c>
      <c r="AY172" s="136">
        <v>139960</v>
      </c>
      <c r="AZ172" s="136">
        <v>398272</v>
      </c>
    </row>
    <row r="173" spans="1:52" x14ac:dyDescent="0.2">
      <c r="A173" s="128" t="s">
        <v>886</v>
      </c>
      <c r="B173" s="129" t="s">
        <v>318</v>
      </c>
      <c r="C173" s="136">
        <v>36160.84210526316</v>
      </c>
      <c r="D173" s="136">
        <v>0</v>
      </c>
      <c r="E173" s="136">
        <v>18573</v>
      </c>
      <c r="F173" s="136">
        <v>8584</v>
      </c>
      <c r="G173" s="136">
        <v>0</v>
      </c>
      <c r="H173" s="136">
        <v>0</v>
      </c>
      <c r="I173" s="136">
        <v>0</v>
      </c>
      <c r="J173" s="136">
        <v>463217.39130434784</v>
      </c>
      <c r="K173" s="137">
        <v>0.2608695652173913</v>
      </c>
      <c r="L173" s="137">
        <v>3.3333333333333333E-2</v>
      </c>
      <c r="M173" s="137">
        <v>0.5720008037826535</v>
      </c>
      <c r="N173" s="137">
        <v>9.5600220952292009E-2</v>
      </c>
      <c r="O173" s="136">
        <v>3</v>
      </c>
      <c r="P173" s="136">
        <v>3</v>
      </c>
      <c r="Q173" s="137">
        <f>VLOOKUP(A173,HDI!$K$2:$U$142,11,FALSE)</f>
        <v>0.31569074744290543</v>
      </c>
      <c r="R173" s="137">
        <v>0.94272454170363473</v>
      </c>
      <c r="S173" s="136">
        <v>0</v>
      </c>
      <c r="T173" s="136">
        <v>2435.84</v>
      </c>
      <c r="U173" s="136">
        <v>2831.89</v>
      </c>
      <c r="V173" s="137">
        <v>10.229917431009767</v>
      </c>
      <c r="W173" s="138">
        <v>0.1</v>
      </c>
      <c r="X173" s="136">
        <v>887.84879999999998</v>
      </c>
      <c r="Y173" s="136">
        <v>255.3254</v>
      </c>
      <c r="Z173" s="138">
        <v>57.985333333333337</v>
      </c>
      <c r="AA173" s="137">
        <v>108.68</v>
      </c>
      <c r="AB173" s="138">
        <v>330.02199999999999</v>
      </c>
      <c r="AC173" s="137">
        <f>VLOOKUP(A173,GII!$P$2:$R$192,3,FALSE)</f>
        <v>0.71992708441359632</v>
      </c>
      <c r="AD173" s="137">
        <v>37.58</v>
      </c>
      <c r="AE173" s="136">
        <v>1000000</v>
      </c>
      <c r="AF173" s="136">
        <v>0</v>
      </c>
      <c r="AG173" s="136">
        <v>30000</v>
      </c>
      <c r="AH173" s="136">
        <v>10590.48</v>
      </c>
      <c r="AI173" s="136">
        <v>102</v>
      </c>
      <c r="AJ173" s="138">
        <v>34.6</v>
      </c>
      <c r="AK173" s="137">
        <v>2.27</v>
      </c>
      <c r="AL173" s="138">
        <v>4.8</v>
      </c>
      <c r="AM173" s="137">
        <v>3.2666666666666702</v>
      </c>
      <c r="AN173" s="137">
        <v>-0.6721917986869812</v>
      </c>
      <c r="AO173" s="136">
        <v>33</v>
      </c>
      <c r="AP173" s="138">
        <v>14.8</v>
      </c>
      <c r="AQ173" s="137">
        <v>52.372190000000003</v>
      </c>
      <c r="AR173" s="137">
        <v>6</v>
      </c>
      <c r="AS173" s="137">
        <v>56.999999999999993</v>
      </c>
      <c r="AT173" s="137" t="s">
        <v>896</v>
      </c>
      <c r="AU173" s="138">
        <v>12.2</v>
      </c>
      <c r="AV173" s="138">
        <v>53.2</v>
      </c>
      <c r="AW173" s="136">
        <v>1610.0150000000001</v>
      </c>
      <c r="AX173" s="136">
        <v>49253126</v>
      </c>
      <c r="AY173" s="136">
        <v>885800</v>
      </c>
      <c r="AZ173" s="136">
        <v>2408406.0000000005</v>
      </c>
    </row>
    <row r="174" spans="1:52" x14ac:dyDescent="0.2">
      <c r="A174" s="128" t="s">
        <v>320</v>
      </c>
      <c r="B174" s="129" t="s">
        <v>319</v>
      </c>
      <c r="C174" s="136">
        <v>18057.389473684212</v>
      </c>
      <c r="D174" s="136">
        <v>0</v>
      </c>
      <c r="E174" s="136">
        <v>783052</v>
      </c>
      <c r="F174" s="136">
        <v>2084</v>
      </c>
      <c r="G174" s="136">
        <v>4889</v>
      </c>
      <c r="H174" s="136">
        <v>0</v>
      </c>
      <c r="I174" s="136">
        <v>27</v>
      </c>
      <c r="J174" s="136">
        <v>1303591.3913043479</v>
      </c>
      <c r="K174" s="137">
        <v>0.34782608695652173</v>
      </c>
      <c r="L174" s="137">
        <v>3.3333333333333333E-2</v>
      </c>
      <c r="M174" s="137">
        <v>0.67559772825175946</v>
      </c>
      <c r="N174" s="137">
        <v>0.33032823101558501</v>
      </c>
      <c r="O174" s="136">
        <v>3</v>
      </c>
      <c r="P174" s="136">
        <v>3</v>
      </c>
      <c r="Q174" s="137">
        <f>VLOOKUP(A174,HDI!$K$2:$U$142,11,FALSE)</f>
        <v>0.45136712300458703</v>
      </c>
      <c r="R174" s="137">
        <f>VLOOKUP(A174,'Income Insecurity'!$A$3:$O$98,15,FALSE)</f>
        <v>0.37065684724162101</v>
      </c>
      <c r="S174" s="136">
        <v>96754354</v>
      </c>
      <c r="T174" s="136">
        <v>-153.25</v>
      </c>
      <c r="U174" s="136">
        <v>-134.79</v>
      </c>
      <c r="V174" s="137">
        <v>-3.8359230712782855E-2</v>
      </c>
      <c r="W174" s="138" t="s">
        <v>446</v>
      </c>
      <c r="X174" s="136">
        <v>625.93927999999994</v>
      </c>
      <c r="Y174" s="136">
        <v>93.753579999999999</v>
      </c>
      <c r="Z174" s="138">
        <v>4.2117163333333334</v>
      </c>
      <c r="AA174" s="137">
        <v>385.45999</v>
      </c>
      <c r="AB174" s="138">
        <v>1.6997925999999999</v>
      </c>
      <c r="AC174" s="137">
        <f>VLOOKUP(A174,GII!$P$2:$R$192,3,FALSE)</f>
        <v>0.49714695193388847</v>
      </c>
      <c r="AD174" s="137">
        <v>39.4</v>
      </c>
      <c r="AE174" s="136">
        <v>9735545</v>
      </c>
      <c r="AF174" s="136">
        <v>0</v>
      </c>
      <c r="AG174" s="136">
        <v>1000000</v>
      </c>
      <c r="AH174" s="136">
        <v>38857.440000000002</v>
      </c>
      <c r="AI174" s="136">
        <v>119</v>
      </c>
      <c r="AJ174" s="138">
        <v>6.8</v>
      </c>
      <c r="AK174" s="137">
        <v>1.95</v>
      </c>
      <c r="AL174" s="138">
        <v>4.5999999999999996</v>
      </c>
      <c r="AM174" s="137">
        <v>3.617</v>
      </c>
      <c r="AN174" s="137">
        <v>0.21264445781707764</v>
      </c>
      <c r="AO174" s="136">
        <v>35</v>
      </c>
      <c r="AP174" s="138">
        <v>87.7</v>
      </c>
      <c r="AQ174" s="137">
        <v>72.720110000000005</v>
      </c>
      <c r="AR174" s="137">
        <v>16</v>
      </c>
      <c r="AS174" s="137">
        <v>97</v>
      </c>
      <c r="AT174" s="137" t="s">
        <v>896</v>
      </c>
      <c r="AU174" s="138">
        <v>93.4</v>
      </c>
      <c r="AV174" s="138">
        <v>95.8</v>
      </c>
      <c r="AW174" s="136">
        <v>9398.4529999999995</v>
      </c>
      <c r="AX174" s="136">
        <v>67010502</v>
      </c>
      <c r="AY174" s="136">
        <v>510890</v>
      </c>
      <c r="AZ174" s="136">
        <v>9726303.0000000019</v>
      </c>
    </row>
    <row r="175" spans="1:52" x14ac:dyDescent="0.2">
      <c r="A175" s="128" t="s">
        <v>374</v>
      </c>
      <c r="B175" s="129" t="s">
        <v>91</v>
      </c>
      <c r="C175" s="136">
        <v>2416.7368421052633</v>
      </c>
      <c r="D175" s="136">
        <v>0</v>
      </c>
      <c r="E175" s="136">
        <v>1026</v>
      </c>
      <c r="F175" s="136">
        <v>10496</v>
      </c>
      <c r="G175" s="136">
        <v>0</v>
      </c>
      <c r="H175" s="136">
        <v>0</v>
      </c>
      <c r="I175" s="136">
        <v>0</v>
      </c>
      <c r="J175" s="136">
        <v>0</v>
      </c>
      <c r="K175" s="137">
        <v>4.3478260869565216E-2</v>
      </c>
      <c r="L175" s="137">
        <v>0</v>
      </c>
      <c r="M175" s="137">
        <v>0.14308259073232704</v>
      </c>
      <c r="N175" s="137">
        <v>2.6853758814058336E-3</v>
      </c>
      <c r="O175" s="136">
        <v>1</v>
      </c>
      <c r="P175" s="136">
        <v>1</v>
      </c>
      <c r="Q175" s="137" t="s">
        <v>446</v>
      </c>
      <c r="R175" s="137" t="s">
        <v>446</v>
      </c>
      <c r="S175" s="136">
        <v>4202155</v>
      </c>
      <c r="T175" s="136">
        <v>283.76</v>
      </c>
      <c r="U175" s="136">
        <v>283.07</v>
      </c>
      <c r="V175" s="137">
        <v>5.6944276805471734</v>
      </c>
      <c r="W175" s="138" t="s">
        <v>446</v>
      </c>
      <c r="X175" s="136">
        <v>622.82339999999999</v>
      </c>
      <c r="Y175" s="136">
        <v>241.89920000000001</v>
      </c>
      <c r="Z175" s="138" t="s">
        <v>446</v>
      </c>
      <c r="AA175" s="137">
        <v>79.61</v>
      </c>
      <c r="AB175" s="138">
        <v>102.69768000000002</v>
      </c>
      <c r="AC175" s="137" t="str">
        <f>VLOOKUP(A175,GII!$P$2:$R$192,3,FALSE)</f>
        <v>No data</v>
      </c>
      <c r="AD175" s="142">
        <v>31.93</v>
      </c>
      <c r="AE175" s="136">
        <v>0</v>
      </c>
      <c r="AF175" s="136">
        <v>0</v>
      </c>
      <c r="AG175" s="136">
        <v>197</v>
      </c>
      <c r="AH175" s="136">
        <v>0</v>
      </c>
      <c r="AI175" s="136">
        <v>105</v>
      </c>
      <c r="AJ175" s="138">
        <v>28.8</v>
      </c>
      <c r="AK175" s="137" t="s">
        <v>446</v>
      </c>
      <c r="AL175" s="138" t="s">
        <v>446</v>
      </c>
      <c r="AM175" s="137">
        <v>2.4830000000000001</v>
      </c>
      <c r="AN175" s="137">
        <v>-1.2586737871170044</v>
      </c>
      <c r="AO175" s="136">
        <v>30</v>
      </c>
      <c r="AP175" s="138">
        <v>38</v>
      </c>
      <c r="AQ175" s="137">
        <v>11.17163</v>
      </c>
      <c r="AR175" s="137" t="s">
        <v>446</v>
      </c>
      <c r="AS175" s="137" t="s">
        <v>446</v>
      </c>
      <c r="AT175" s="137" t="s">
        <v>896</v>
      </c>
      <c r="AU175" s="138">
        <v>38.9</v>
      </c>
      <c r="AV175" s="138">
        <v>70.5</v>
      </c>
      <c r="AW175" s="136">
        <v>8701.134</v>
      </c>
      <c r="AX175" s="136">
        <v>1178252</v>
      </c>
      <c r="AY175" s="136">
        <v>14870</v>
      </c>
      <c r="AZ175" s="136">
        <v>59462</v>
      </c>
    </row>
    <row r="176" spans="1:52" x14ac:dyDescent="0.2">
      <c r="A176" s="128" t="s">
        <v>322</v>
      </c>
      <c r="B176" s="129" t="s">
        <v>321</v>
      </c>
      <c r="C176" s="136">
        <v>0</v>
      </c>
      <c r="D176" s="136">
        <v>0</v>
      </c>
      <c r="E176" s="136">
        <v>6676</v>
      </c>
      <c r="F176" s="136">
        <v>0</v>
      </c>
      <c r="G176" s="136">
        <v>0</v>
      </c>
      <c r="H176" s="136">
        <v>0</v>
      </c>
      <c r="I176" s="136">
        <v>0</v>
      </c>
      <c r="J176" s="136">
        <v>0</v>
      </c>
      <c r="K176" s="137">
        <v>0</v>
      </c>
      <c r="L176" s="137">
        <v>0</v>
      </c>
      <c r="M176" s="137">
        <v>0.47243070244075819</v>
      </c>
      <c r="N176" s="137">
        <v>4.6189482072342775E-2</v>
      </c>
      <c r="O176" s="136">
        <v>3</v>
      </c>
      <c r="P176" s="136">
        <v>0</v>
      </c>
      <c r="Q176" s="137">
        <f>VLOOKUP(A176,HDI!$K$2:$U$142,11,FALSE)</f>
        <v>0.26154903975886901</v>
      </c>
      <c r="R176" s="137" t="s">
        <v>446</v>
      </c>
      <c r="S176" s="136">
        <v>5339596</v>
      </c>
      <c r="T176" s="136">
        <v>557.15</v>
      </c>
      <c r="U176" s="136">
        <v>241.46</v>
      </c>
      <c r="V176" s="137">
        <v>7.2482068779795989</v>
      </c>
      <c r="W176" s="138">
        <v>0.5</v>
      </c>
      <c r="X176" s="136">
        <v>1309.1331999999998</v>
      </c>
      <c r="Y176" s="136">
        <v>196.16140000000001</v>
      </c>
      <c r="Z176" s="138">
        <v>27.812133333333335</v>
      </c>
      <c r="AA176" s="137">
        <v>74.69</v>
      </c>
      <c r="AB176" s="138">
        <v>513.91819999999996</v>
      </c>
      <c r="AC176" s="137">
        <f>VLOOKUP(A176,GII!$P$2:$R$192,3,FALSE)</f>
        <v>0.56546044325191591</v>
      </c>
      <c r="AD176" s="137">
        <v>39.299999999999997</v>
      </c>
      <c r="AE176" s="136">
        <v>0</v>
      </c>
      <c r="AF176" s="136">
        <v>0</v>
      </c>
      <c r="AG176" s="136">
        <v>0</v>
      </c>
      <c r="AH176" s="136">
        <v>846.16</v>
      </c>
      <c r="AI176" s="136">
        <v>116</v>
      </c>
      <c r="AJ176" s="138">
        <v>15.3</v>
      </c>
      <c r="AK176" s="137">
        <v>2.2599999999999998</v>
      </c>
      <c r="AL176" s="138">
        <v>14.7</v>
      </c>
      <c r="AM176" s="137">
        <v>2.6669999999999998</v>
      </c>
      <c r="AN176" s="137">
        <v>-1.3709260225296021</v>
      </c>
      <c r="AO176" s="136">
        <v>29</v>
      </c>
      <c r="AP176" s="138">
        <v>27.9</v>
      </c>
      <c r="AQ176" s="137">
        <v>18.339780000000001</v>
      </c>
      <c r="AR176" s="137">
        <v>1</v>
      </c>
      <c r="AS176" s="137">
        <v>43</v>
      </c>
      <c r="AT176" s="137" t="s">
        <v>896</v>
      </c>
      <c r="AU176" s="138">
        <v>11.3</v>
      </c>
      <c r="AV176" s="138">
        <v>60</v>
      </c>
      <c r="AW176" s="136">
        <v>1048.1679999999999</v>
      </c>
      <c r="AX176" s="136">
        <v>6816982</v>
      </c>
      <c r="AY176" s="136">
        <v>54390</v>
      </c>
      <c r="AZ176" s="136">
        <v>303038.99999999994</v>
      </c>
    </row>
    <row r="177" spans="1:52" x14ac:dyDescent="0.2">
      <c r="A177" s="128" t="s">
        <v>324</v>
      </c>
      <c r="B177" s="129" t="s">
        <v>323</v>
      </c>
      <c r="C177" s="136">
        <v>0</v>
      </c>
      <c r="D177" s="136">
        <v>0</v>
      </c>
      <c r="E177" s="136">
        <v>0</v>
      </c>
      <c r="F177" s="136">
        <v>0</v>
      </c>
      <c r="G177" s="136">
        <v>8387</v>
      </c>
      <c r="H177" s="136">
        <v>2435</v>
      </c>
      <c r="I177" s="136">
        <v>34</v>
      </c>
      <c r="J177" s="136">
        <v>0</v>
      </c>
      <c r="K177" s="137">
        <v>0</v>
      </c>
      <c r="L177" s="137">
        <v>0</v>
      </c>
      <c r="M177" s="137">
        <v>4.2119283977054198E-4</v>
      </c>
      <c r="N177" s="137">
        <v>2.5997959477646693E-4</v>
      </c>
      <c r="O177" s="136">
        <v>0</v>
      </c>
      <c r="P177" s="136">
        <v>0</v>
      </c>
      <c r="Q177" s="137">
        <f>VLOOKUP(A177,HDI!$K$2:$U$142,11,FALSE)</f>
        <v>0.54112288744260195</v>
      </c>
      <c r="R177" s="137" t="s">
        <v>446</v>
      </c>
      <c r="S177" s="136">
        <v>1521442</v>
      </c>
      <c r="T177" s="136">
        <v>93.66</v>
      </c>
      <c r="U177" s="136">
        <v>78.260000000000005</v>
      </c>
      <c r="V177" s="137">
        <v>16.124516106810702</v>
      </c>
      <c r="W177" s="138">
        <v>5.6</v>
      </c>
      <c r="X177" s="136">
        <v>597.62560000000008</v>
      </c>
      <c r="Y177" s="136">
        <v>49.874980000000001</v>
      </c>
      <c r="Z177" s="138" t="s">
        <v>446</v>
      </c>
      <c r="AA177" s="137">
        <v>269.88</v>
      </c>
      <c r="AB177" s="138">
        <v>0</v>
      </c>
      <c r="AC177" s="137">
        <f>VLOOKUP(A177,GII!$P$2:$R$192,3,FALSE)</f>
        <v>0.1499928565822094</v>
      </c>
      <c r="AD177" s="137" t="s">
        <v>446</v>
      </c>
      <c r="AE177" s="136">
        <v>0</v>
      </c>
      <c r="AF177" s="136">
        <v>0</v>
      </c>
      <c r="AG177" s="136">
        <v>4014</v>
      </c>
      <c r="AH177" s="136">
        <v>0</v>
      </c>
      <c r="AI177" s="136">
        <v>115</v>
      </c>
      <c r="AJ177" s="138">
        <v>4.9000000000000004</v>
      </c>
      <c r="AK177" s="137" t="s">
        <v>446</v>
      </c>
      <c r="AL177" s="138" t="s">
        <v>446</v>
      </c>
      <c r="AM177" s="137">
        <v>2.6666666666666701</v>
      </c>
      <c r="AN177" s="137">
        <v>-0.20095635950565338</v>
      </c>
      <c r="AO177" s="136" t="s">
        <v>446</v>
      </c>
      <c r="AP177" s="138" t="s">
        <v>446</v>
      </c>
      <c r="AQ177" s="137">
        <v>98.031499999999994</v>
      </c>
      <c r="AR177" s="137" t="s">
        <v>446</v>
      </c>
      <c r="AS177" s="137" t="s">
        <v>446</v>
      </c>
      <c r="AT177" s="137" t="s">
        <v>896</v>
      </c>
      <c r="AU177" s="138">
        <v>91.3</v>
      </c>
      <c r="AV177" s="138">
        <v>99.3</v>
      </c>
      <c r="AW177" s="136">
        <v>7344.26</v>
      </c>
      <c r="AX177" s="136">
        <v>105323</v>
      </c>
      <c r="AY177" s="136">
        <v>720</v>
      </c>
      <c r="AZ177" s="136">
        <v>8415.0000000000018</v>
      </c>
    </row>
    <row r="178" spans="1:52" x14ac:dyDescent="0.2">
      <c r="A178" s="128" t="s">
        <v>326</v>
      </c>
      <c r="B178" s="129" t="s">
        <v>325</v>
      </c>
      <c r="C178" s="136">
        <v>2520.4842105263156</v>
      </c>
      <c r="D178" s="136">
        <v>0</v>
      </c>
      <c r="E178" s="136">
        <v>0</v>
      </c>
      <c r="F178" s="136">
        <v>600</v>
      </c>
      <c r="G178" s="136">
        <v>1530</v>
      </c>
      <c r="H178" s="136">
        <v>0</v>
      </c>
      <c r="I178" s="136">
        <v>12</v>
      </c>
      <c r="J178" s="136">
        <v>0</v>
      </c>
      <c r="K178" s="137">
        <v>4.3478260869565216E-2</v>
      </c>
      <c r="L178" s="137">
        <v>0.1</v>
      </c>
      <c r="M178" s="137">
        <v>2.0334684177534614E-2</v>
      </c>
      <c r="N178" s="137">
        <v>3.8452186334004958E-3</v>
      </c>
      <c r="O178" s="136">
        <v>0</v>
      </c>
      <c r="P178" s="136">
        <v>0</v>
      </c>
      <c r="Q178" s="137">
        <f>VLOOKUP(A178,HDI!$K$2:$U$142,11,FALSE)</f>
        <v>0.58608838478413894</v>
      </c>
      <c r="R178" s="137" t="s">
        <v>446</v>
      </c>
      <c r="S178" s="136">
        <v>0</v>
      </c>
      <c r="T178" s="136" t="s">
        <v>446</v>
      </c>
      <c r="U178" s="136" t="s">
        <v>446</v>
      </c>
      <c r="V178" s="137">
        <v>0</v>
      </c>
      <c r="W178" s="138">
        <v>11.8</v>
      </c>
      <c r="X178" s="136">
        <v>284.33821999999998</v>
      </c>
      <c r="Y178" s="136">
        <v>9.2315959999999997</v>
      </c>
      <c r="Z178" s="138">
        <v>41.0381</v>
      </c>
      <c r="AA178" s="137">
        <v>1449.7299800000001</v>
      </c>
      <c r="AB178" s="138">
        <v>0</v>
      </c>
      <c r="AC178" s="137">
        <f>VLOOKUP(A178,GII!$P$2:$R$192,3,FALSE)</f>
        <v>0.341441214635538</v>
      </c>
      <c r="AD178" s="137" t="s">
        <v>446</v>
      </c>
      <c r="AE178" s="136">
        <v>0</v>
      </c>
      <c r="AF178" s="136">
        <v>0</v>
      </c>
      <c r="AG178" s="136">
        <v>0</v>
      </c>
      <c r="AH178" s="136">
        <v>1.24</v>
      </c>
      <c r="AI178" s="136">
        <v>120</v>
      </c>
      <c r="AJ178" s="138">
        <v>9</v>
      </c>
      <c r="AK178" s="137" t="s">
        <v>446</v>
      </c>
      <c r="AL178" s="138" t="s">
        <v>446</v>
      </c>
      <c r="AM178" s="137">
        <v>3.2333333333333298</v>
      </c>
      <c r="AN178" s="137">
        <v>0.34887057542800903</v>
      </c>
      <c r="AO178" s="136">
        <v>38</v>
      </c>
      <c r="AP178" s="138">
        <v>99</v>
      </c>
      <c r="AQ178" s="137" t="s">
        <v>446</v>
      </c>
      <c r="AR178" s="137">
        <v>54</v>
      </c>
      <c r="AS178" s="137">
        <v>92</v>
      </c>
      <c r="AT178" s="137" t="s">
        <v>896</v>
      </c>
      <c r="AU178" s="138">
        <v>92.1</v>
      </c>
      <c r="AV178" s="138">
        <v>93.6</v>
      </c>
      <c r="AW178" s="136">
        <v>20019.218000000001</v>
      </c>
      <c r="AX178" s="136">
        <v>1341151</v>
      </c>
      <c r="AY178" s="136">
        <v>5130</v>
      </c>
      <c r="AZ178" s="136">
        <v>182377</v>
      </c>
    </row>
    <row r="179" spans="1:52" x14ac:dyDescent="0.2">
      <c r="A179" s="128" t="s">
        <v>328</v>
      </c>
      <c r="B179" s="129" t="s">
        <v>327</v>
      </c>
      <c r="C179" s="136">
        <v>11188</v>
      </c>
      <c r="D179" s="136">
        <v>0</v>
      </c>
      <c r="E179" s="136">
        <v>3289</v>
      </c>
      <c r="F179" s="136">
        <v>0</v>
      </c>
      <c r="G179" s="136">
        <v>0</v>
      </c>
      <c r="H179" s="136">
        <v>0</v>
      </c>
      <c r="I179" s="136">
        <v>0</v>
      </c>
      <c r="J179" s="136">
        <v>0</v>
      </c>
      <c r="K179" s="137">
        <v>0</v>
      </c>
      <c r="L179" s="137">
        <v>0.2</v>
      </c>
      <c r="M179" s="137">
        <v>0.19740670249364087</v>
      </c>
      <c r="N179" s="137">
        <v>6.52539064589302E-2</v>
      </c>
      <c r="O179" s="136">
        <v>3</v>
      </c>
      <c r="P179" s="136">
        <v>0</v>
      </c>
      <c r="Q179" s="137">
        <f>VLOOKUP(A179,HDI!$K$2:$U$142,11,FALSE)</f>
        <v>0.40311489162543074</v>
      </c>
      <c r="R179" s="137" t="s">
        <v>446</v>
      </c>
      <c r="S179" s="136">
        <v>7603495</v>
      </c>
      <c r="T179" s="136">
        <v>918.25</v>
      </c>
      <c r="U179" s="136">
        <v>1017.02</v>
      </c>
      <c r="V179" s="137">
        <v>2.3041202448470433</v>
      </c>
      <c r="W179" s="138">
        <v>12.2</v>
      </c>
      <c r="X179" s="136">
        <v>174.73070000000001</v>
      </c>
      <c r="Y179" s="136">
        <v>16.320352000000003</v>
      </c>
      <c r="Z179" s="138">
        <v>2.1020786666666669</v>
      </c>
      <c r="AA179" s="137">
        <v>686.40002000000004</v>
      </c>
      <c r="AB179" s="138">
        <v>0</v>
      </c>
      <c r="AC179" s="137">
        <f>VLOOKUP(A179,GII!$P$2:$R$192,3,FALSE)</f>
        <v>0.67312347142676243</v>
      </c>
      <c r="AD179" s="137">
        <v>36.1</v>
      </c>
      <c r="AE179" s="136">
        <v>0</v>
      </c>
      <c r="AF179" s="136">
        <v>0</v>
      </c>
      <c r="AG179" s="136">
        <v>0</v>
      </c>
      <c r="AH179" s="136">
        <v>21.94</v>
      </c>
      <c r="AI179" s="136">
        <v>142</v>
      </c>
      <c r="AJ179" s="138">
        <v>4.9000000000000004</v>
      </c>
      <c r="AK179" s="137">
        <v>1.76</v>
      </c>
      <c r="AL179" s="138">
        <v>4.5999999999999996</v>
      </c>
      <c r="AM179" s="137">
        <v>2.43333333333333</v>
      </c>
      <c r="AN179" s="137">
        <v>-2.1371297771111131E-4</v>
      </c>
      <c r="AO179" s="136">
        <v>41</v>
      </c>
      <c r="AP179" s="138">
        <v>99.5</v>
      </c>
      <c r="AQ179" s="137">
        <v>24.315239999999999</v>
      </c>
      <c r="AR179" s="137">
        <v>30</v>
      </c>
      <c r="AS179" s="137">
        <v>89</v>
      </c>
      <c r="AT179" s="137" t="s">
        <v>896</v>
      </c>
      <c r="AU179" s="138">
        <v>90.4</v>
      </c>
      <c r="AV179" s="138">
        <v>96.8</v>
      </c>
      <c r="AW179" s="136">
        <v>9389.2839999999997</v>
      </c>
      <c r="AX179" s="136">
        <v>10886500</v>
      </c>
      <c r="AY179" s="136">
        <v>155360</v>
      </c>
      <c r="AZ179" s="136">
        <v>1191265</v>
      </c>
    </row>
    <row r="180" spans="1:52" x14ac:dyDescent="0.2">
      <c r="A180" s="128" t="s">
        <v>330</v>
      </c>
      <c r="B180" s="129" t="s">
        <v>329</v>
      </c>
      <c r="C180" s="136">
        <v>158182.94736842104</v>
      </c>
      <c r="D180" s="136">
        <v>71442.31578947368</v>
      </c>
      <c r="E180" s="136">
        <v>67647</v>
      </c>
      <c r="F180" s="136">
        <v>88716</v>
      </c>
      <c r="G180" s="136">
        <v>0</v>
      </c>
      <c r="H180" s="136">
        <v>0</v>
      </c>
      <c r="I180" s="136">
        <v>0</v>
      </c>
      <c r="J180" s="136">
        <v>0</v>
      </c>
      <c r="K180" s="137">
        <v>0</v>
      </c>
      <c r="L180" s="137">
        <v>6.6666666666666666E-2</v>
      </c>
      <c r="M180" s="137">
        <v>0.71926167440414646</v>
      </c>
      <c r="N180" s="137">
        <v>0.42721859971108822</v>
      </c>
      <c r="O180" s="136">
        <v>0</v>
      </c>
      <c r="P180" s="136">
        <v>3</v>
      </c>
      <c r="Q180" s="137">
        <f>VLOOKUP(A180,HDI!$K$2:$U$142,11,FALSE)</f>
        <v>0.50073755467971115</v>
      </c>
      <c r="R180" s="137">
        <f>VLOOKUP(A180,'Income Insecurity'!$A$3:$O$98,15,FALSE)</f>
        <v>0.19224213671995258</v>
      </c>
      <c r="S180" s="136">
        <v>624305640</v>
      </c>
      <c r="T180" s="136">
        <v>3192.96</v>
      </c>
      <c r="U180" s="136">
        <v>3033.13</v>
      </c>
      <c r="V180" s="137">
        <v>0.38800907277863983</v>
      </c>
      <c r="W180" s="138">
        <v>17.100000000000001</v>
      </c>
      <c r="X180" s="136">
        <v>163.73417999999998</v>
      </c>
      <c r="Y180" s="136">
        <v>11.184798000000001</v>
      </c>
      <c r="Z180" s="138">
        <v>2.0086256666666667E-2</v>
      </c>
      <c r="AA180" s="137">
        <v>1143.91003</v>
      </c>
      <c r="AB180" s="138">
        <v>1.3078966000000001E-2</v>
      </c>
      <c r="AC180" s="137">
        <f>VLOOKUP(A180,GII!$P$2:$R$192,3,FALSE)</f>
        <v>0.5364082340137839</v>
      </c>
      <c r="AD180" s="137">
        <v>40</v>
      </c>
      <c r="AE180" s="136">
        <v>0</v>
      </c>
      <c r="AF180" s="136">
        <v>0</v>
      </c>
      <c r="AG180" s="136">
        <v>0</v>
      </c>
      <c r="AH180" s="136">
        <v>19904.73</v>
      </c>
      <c r="AI180" s="136">
        <v>157</v>
      </c>
      <c r="AJ180" s="138">
        <v>4.9000000000000004</v>
      </c>
      <c r="AK180" s="137">
        <v>1.6</v>
      </c>
      <c r="AL180" s="138">
        <v>12.8</v>
      </c>
      <c r="AM180" s="137">
        <v>3.9</v>
      </c>
      <c r="AN180" s="137">
        <v>0.36734390258789063</v>
      </c>
      <c r="AO180" s="136">
        <v>50</v>
      </c>
      <c r="AP180" s="138" t="s">
        <v>446</v>
      </c>
      <c r="AQ180" s="137">
        <v>74.632320000000007</v>
      </c>
      <c r="AR180" s="137">
        <v>26</v>
      </c>
      <c r="AS180" s="137">
        <v>95</v>
      </c>
      <c r="AT180" s="137" t="s">
        <v>896</v>
      </c>
      <c r="AU180" s="138">
        <v>91.2</v>
      </c>
      <c r="AV180" s="138">
        <v>99.7</v>
      </c>
      <c r="AW180" s="136">
        <v>14392.522999999999</v>
      </c>
      <c r="AX180" s="136">
        <v>74932641</v>
      </c>
      <c r="AY180" s="136">
        <v>769630</v>
      </c>
      <c r="AZ180" s="136">
        <v>8120623</v>
      </c>
    </row>
    <row r="181" spans="1:52" x14ac:dyDescent="0.2">
      <c r="A181" s="128" t="s">
        <v>332</v>
      </c>
      <c r="B181" s="129" t="s">
        <v>331</v>
      </c>
      <c r="C181" s="136">
        <v>9631.621052631579</v>
      </c>
      <c r="D181" s="136">
        <v>2836.1052631578946</v>
      </c>
      <c r="E181" s="136">
        <v>7608</v>
      </c>
      <c r="F181" s="136">
        <v>0</v>
      </c>
      <c r="G181" s="136">
        <v>0</v>
      </c>
      <c r="H181" s="136">
        <v>0</v>
      </c>
      <c r="I181" s="136">
        <v>0</v>
      </c>
      <c r="J181" s="136">
        <v>0</v>
      </c>
      <c r="K181" s="137">
        <v>0</v>
      </c>
      <c r="L181" s="137">
        <v>0.2</v>
      </c>
      <c r="M181" s="137">
        <v>0.20934404456176348</v>
      </c>
      <c r="N181" s="137">
        <v>1.1749874721830915E-2</v>
      </c>
      <c r="O181" s="136">
        <v>0</v>
      </c>
      <c r="P181" s="136">
        <v>0</v>
      </c>
      <c r="Q181" s="137" t="s">
        <v>446</v>
      </c>
      <c r="R181" s="137" t="s">
        <v>446</v>
      </c>
      <c r="S181" s="136">
        <v>451290</v>
      </c>
      <c r="T181" s="136">
        <v>38.369999999999997</v>
      </c>
      <c r="U181" s="136">
        <v>38.03</v>
      </c>
      <c r="V181" s="137">
        <v>0.12416572155205005</v>
      </c>
      <c r="W181" s="138" t="s">
        <v>446</v>
      </c>
      <c r="X181" s="136">
        <v>108.42944</v>
      </c>
      <c r="Y181" s="136">
        <v>22.211000000000002</v>
      </c>
      <c r="Z181" s="138">
        <v>12.550776666666666</v>
      </c>
      <c r="AA181" s="137">
        <v>209.37</v>
      </c>
      <c r="AB181" s="138">
        <v>0</v>
      </c>
      <c r="AC181" s="137" t="str">
        <f>VLOOKUP(A181,GII!$P$2:$R$192,3,FALSE)</f>
        <v>No data</v>
      </c>
      <c r="AD181" s="137" t="s">
        <v>446</v>
      </c>
      <c r="AE181" s="136">
        <v>0</v>
      </c>
      <c r="AF181" s="136">
        <v>0</v>
      </c>
      <c r="AG181" s="136">
        <v>0</v>
      </c>
      <c r="AH181" s="136">
        <v>1087.45</v>
      </c>
      <c r="AI181" s="136">
        <v>132</v>
      </c>
      <c r="AJ181" s="138">
        <v>4.9000000000000004</v>
      </c>
      <c r="AK181" s="137" t="s">
        <v>446</v>
      </c>
      <c r="AL181" s="138" t="s">
        <v>446</v>
      </c>
      <c r="AM181" s="137" t="s">
        <v>446</v>
      </c>
      <c r="AN181" s="137">
        <v>-1.3198016881942749</v>
      </c>
      <c r="AO181" s="136">
        <v>17</v>
      </c>
      <c r="AP181" s="138" t="s">
        <v>446</v>
      </c>
      <c r="AQ181" s="137" t="s">
        <v>446</v>
      </c>
      <c r="AR181" s="137">
        <v>31</v>
      </c>
      <c r="AS181" s="137">
        <v>75</v>
      </c>
      <c r="AT181" s="137" t="s">
        <v>896</v>
      </c>
      <c r="AU181" s="138">
        <v>99.1</v>
      </c>
      <c r="AV181" s="138">
        <v>71.099999999999994</v>
      </c>
      <c r="AW181" s="136">
        <v>7842.0140000000001</v>
      </c>
      <c r="AX181" s="136">
        <v>5240072</v>
      </c>
      <c r="AY181" s="136">
        <v>469930</v>
      </c>
      <c r="AZ181" s="136">
        <v>339148.00000000006</v>
      </c>
    </row>
    <row r="182" spans="1:52" x14ac:dyDescent="0.2">
      <c r="A182" s="128" t="s">
        <v>334</v>
      </c>
      <c r="B182" s="129" t="s">
        <v>333</v>
      </c>
      <c r="C182" s="136">
        <v>1.6715789473684211</v>
      </c>
      <c r="D182" s="136">
        <v>0</v>
      </c>
      <c r="E182" s="136">
        <v>0</v>
      </c>
      <c r="F182" s="136">
        <v>3</v>
      </c>
      <c r="G182" s="136">
        <v>0</v>
      </c>
      <c r="H182" s="136">
        <v>0</v>
      </c>
      <c r="I182" s="136">
        <v>0</v>
      </c>
      <c r="J182" s="136">
        <v>0</v>
      </c>
      <c r="K182" s="137">
        <v>4.3478260869565216E-2</v>
      </c>
      <c r="L182" s="137">
        <v>0</v>
      </c>
      <c r="M182" s="137">
        <v>1.0805690098399574E-3</v>
      </c>
      <c r="N182" s="137">
        <v>6.3128709530950434E-4</v>
      </c>
      <c r="O182" s="136">
        <v>0</v>
      </c>
      <c r="P182" s="136">
        <v>0</v>
      </c>
      <c r="Q182" s="137" t="s">
        <v>446</v>
      </c>
      <c r="R182" s="137" t="s">
        <v>446</v>
      </c>
      <c r="S182" s="136">
        <v>0</v>
      </c>
      <c r="T182" s="136">
        <v>42.56</v>
      </c>
      <c r="U182" s="136">
        <v>24.49</v>
      </c>
      <c r="V182" s="137">
        <v>42.250781662718758</v>
      </c>
      <c r="W182" s="138">
        <v>10.9</v>
      </c>
      <c r="X182" s="136" t="s">
        <v>446</v>
      </c>
      <c r="Y182" s="136" t="s">
        <v>446</v>
      </c>
      <c r="Z182" s="138" t="s">
        <v>446</v>
      </c>
      <c r="AA182" s="137">
        <v>432.91</v>
      </c>
      <c r="AB182" s="138" t="s">
        <v>446</v>
      </c>
      <c r="AC182" s="137" t="str">
        <f>VLOOKUP(A182,GII!$P$2:$R$192,3,FALSE)</f>
        <v>No data</v>
      </c>
      <c r="AD182" s="137" t="s">
        <v>446</v>
      </c>
      <c r="AE182" s="136">
        <v>0</v>
      </c>
      <c r="AF182" s="136">
        <v>0</v>
      </c>
      <c r="AG182" s="136">
        <v>0</v>
      </c>
      <c r="AH182" s="136" t="s">
        <v>957</v>
      </c>
      <c r="AI182" s="136">
        <v>115</v>
      </c>
      <c r="AJ182" s="138">
        <v>4.9000000000000004</v>
      </c>
      <c r="AK182" s="137" t="s">
        <v>446</v>
      </c>
      <c r="AL182" s="138" t="s">
        <v>446</v>
      </c>
      <c r="AM182" s="137" t="s">
        <v>446</v>
      </c>
      <c r="AN182" s="137">
        <v>-0.65382921695709229</v>
      </c>
      <c r="AO182" s="136" t="s">
        <v>446</v>
      </c>
      <c r="AP182" s="138" t="s">
        <v>446</v>
      </c>
      <c r="AQ182" s="137" t="s">
        <v>446</v>
      </c>
      <c r="AR182" s="137" t="s">
        <v>446</v>
      </c>
      <c r="AS182" s="137" t="s">
        <v>446</v>
      </c>
      <c r="AT182" s="137" t="s">
        <v>896</v>
      </c>
      <c r="AU182" s="138">
        <v>83.3</v>
      </c>
      <c r="AV182" s="138">
        <v>97.7</v>
      </c>
      <c r="AW182" s="136">
        <v>3252.77</v>
      </c>
      <c r="AX182" s="136">
        <v>9876</v>
      </c>
      <c r="AY182" s="136">
        <v>30</v>
      </c>
      <c r="AZ182" s="136">
        <v>1018</v>
      </c>
    </row>
    <row r="183" spans="1:52" x14ac:dyDescent="0.2">
      <c r="A183" s="128" t="s">
        <v>336</v>
      </c>
      <c r="B183" s="129" t="s">
        <v>335</v>
      </c>
      <c r="C183" s="136">
        <v>30690.315789473683</v>
      </c>
      <c r="D183" s="136">
        <v>0</v>
      </c>
      <c r="E183" s="136">
        <v>9970</v>
      </c>
      <c r="F183" s="136">
        <v>0</v>
      </c>
      <c r="G183" s="136">
        <v>0</v>
      </c>
      <c r="H183" s="136">
        <v>0</v>
      </c>
      <c r="I183" s="136">
        <v>0</v>
      </c>
      <c r="J183" s="136">
        <v>167391.30434782608</v>
      </c>
      <c r="K183" s="137">
        <v>0.2608695652173913</v>
      </c>
      <c r="L183" s="137">
        <v>6.6666666666666666E-2</v>
      </c>
      <c r="M183" s="137">
        <v>0.63933198665805036</v>
      </c>
      <c r="N183" s="137">
        <v>0.30459775527262323</v>
      </c>
      <c r="O183" s="136">
        <v>4</v>
      </c>
      <c r="P183" s="136">
        <v>3</v>
      </c>
      <c r="Q183" s="137">
        <f>VLOOKUP(A183,HDI!$K$2:$U$142,11,FALSE)</f>
        <v>0.28840601373460051</v>
      </c>
      <c r="R183" s="137">
        <f>VLOOKUP(A183,'Income Insecurity'!$A$3:$O$98,15,FALSE)</f>
        <v>0.87349897765147377</v>
      </c>
      <c r="S183" s="136">
        <v>231652419</v>
      </c>
      <c r="T183" s="136">
        <v>1582.37</v>
      </c>
      <c r="U183" s="136">
        <v>1655.19</v>
      </c>
      <c r="V183" s="137">
        <v>8.4698765629965624</v>
      </c>
      <c r="W183" s="138">
        <v>1.2</v>
      </c>
      <c r="X183" s="136">
        <v>1124.7356</v>
      </c>
      <c r="Y183" s="136">
        <v>361.07380000000001</v>
      </c>
      <c r="Z183" s="138">
        <v>55.266233333333332</v>
      </c>
      <c r="AA183" s="137">
        <v>107.78</v>
      </c>
      <c r="AB183" s="138">
        <v>470.06139999999994</v>
      </c>
      <c r="AC183" s="137">
        <f>VLOOKUP(A183,GII!$P$2:$R$192,3,FALSE)</f>
        <v>0.43998188052716081</v>
      </c>
      <c r="AD183" s="137">
        <v>44.3</v>
      </c>
      <c r="AE183" s="136">
        <v>24303</v>
      </c>
      <c r="AF183" s="136">
        <v>25661</v>
      </c>
      <c r="AG183" s="136">
        <v>0</v>
      </c>
      <c r="AH183" s="136">
        <v>2947.8</v>
      </c>
      <c r="AI183" s="136">
        <v>107</v>
      </c>
      <c r="AJ183" s="138">
        <v>25.7</v>
      </c>
      <c r="AK183" s="137">
        <v>1.95</v>
      </c>
      <c r="AL183" s="138">
        <v>21.8</v>
      </c>
      <c r="AM183" s="137" t="s">
        <v>446</v>
      </c>
      <c r="AN183" s="137">
        <v>-0.5801740288734436</v>
      </c>
      <c r="AO183" s="136">
        <v>26</v>
      </c>
      <c r="AP183" s="138">
        <v>8.5</v>
      </c>
      <c r="AQ183" s="137">
        <v>34.457529999999998</v>
      </c>
      <c r="AR183" s="137">
        <v>2</v>
      </c>
      <c r="AS183" s="137">
        <v>60</v>
      </c>
      <c r="AT183" s="137" t="s">
        <v>896</v>
      </c>
      <c r="AU183" s="138">
        <v>33.9</v>
      </c>
      <c r="AV183" s="138">
        <v>74.8</v>
      </c>
      <c r="AW183" s="136">
        <v>1384.5260000000001</v>
      </c>
      <c r="AX183" s="136">
        <v>37578876</v>
      </c>
      <c r="AY183" s="136">
        <v>199810</v>
      </c>
      <c r="AZ183" s="136">
        <v>1395114</v>
      </c>
    </row>
    <row r="184" spans="1:52" x14ac:dyDescent="0.2">
      <c r="A184" s="128" t="s">
        <v>338</v>
      </c>
      <c r="B184" s="129" t="s">
        <v>337</v>
      </c>
      <c r="C184" s="136">
        <v>8432.9052631578943</v>
      </c>
      <c r="D184" s="136">
        <v>0</v>
      </c>
      <c r="E184" s="136">
        <v>74522</v>
      </c>
      <c r="F184" s="136">
        <v>0</v>
      </c>
      <c r="G184" s="136">
        <v>0</v>
      </c>
      <c r="H184" s="136">
        <v>0</v>
      </c>
      <c r="I184" s="136">
        <v>0</v>
      </c>
      <c r="J184" s="136">
        <v>0</v>
      </c>
      <c r="K184" s="137">
        <v>4.3478260869565216E-2</v>
      </c>
      <c r="L184" s="137">
        <v>6.6666666666666666E-2</v>
      </c>
      <c r="M184" s="137">
        <v>0.57219883114817471</v>
      </c>
      <c r="N184" s="137">
        <v>0.50609095012095306</v>
      </c>
      <c r="O184" s="136">
        <v>4</v>
      </c>
      <c r="P184" s="136">
        <v>5</v>
      </c>
      <c r="Q184" s="137">
        <f>VLOOKUP(A184,HDI!$K$2:$U$142,11,FALSE)</f>
        <v>0.58081012112411945</v>
      </c>
      <c r="R184" s="137">
        <f>VLOOKUP(A184,'Income Insecurity'!$A$3:$O$98,15,FALSE)</f>
        <v>0.10118193048716932</v>
      </c>
      <c r="S184" s="136">
        <v>23186280</v>
      </c>
      <c r="T184" s="136">
        <v>810.68</v>
      </c>
      <c r="U184" s="136">
        <v>769.23</v>
      </c>
      <c r="V184" s="137">
        <v>0.42592214603361134</v>
      </c>
      <c r="W184" s="138">
        <v>35.200000000000003</v>
      </c>
      <c r="X184" s="136">
        <v>23.819980000000001</v>
      </c>
      <c r="Y184" s="136">
        <v>10.530548</v>
      </c>
      <c r="Z184" s="138">
        <v>30.606800000000003</v>
      </c>
      <c r="AA184" s="137">
        <v>561.96001999999999</v>
      </c>
      <c r="AB184" s="138">
        <v>0</v>
      </c>
      <c r="AC184" s="137">
        <f>VLOOKUP(A184,GII!$P$2:$R$192,3,FALSE)</f>
        <v>5.7766291719978047E-2</v>
      </c>
      <c r="AD184" s="137">
        <v>25.6</v>
      </c>
      <c r="AE184" s="136">
        <v>88026</v>
      </c>
      <c r="AF184" s="136">
        <v>0</v>
      </c>
      <c r="AG184" s="136">
        <v>0</v>
      </c>
      <c r="AH184" s="136">
        <v>417.17</v>
      </c>
      <c r="AI184" s="136">
        <v>129</v>
      </c>
      <c r="AJ184" s="138">
        <v>4.9000000000000004</v>
      </c>
      <c r="AK184" s="137">
        <v>1.38</v>
      </c>
      <c r="AL184" s="138">
        <v>3.9</v>
      </c>
      <c r="AM184" s="137" t="s">
        <v>446</v>
      </c>
      <c r="AN184" s="137">
        <v>-0.65008199214935303</v>
      </c>
      <c r="AO184" s="136">
        <v>25</v>
      </c>
      <c r="AP184" s="138" t="s">
        <v>446</v>
      </c>
      <c r="AQ184" s="137">
        <v>97.504350000000002</v>
      </c>
      <c r="AR184" s="137">
        <v>30</v>
      </c>
      <c r="AS184" s="137">
        <v>81</v>
      </c>
      <c r="AT184" s="137" t="s">
        <v>896</v>
      </c>
      <c r="AU184" s="138">
        <v>94.3</v>
      </c>
      <c r="AV184" s="138">
        <v>98</v>
      </c>
      <c r="AW184" s="136">
        <v>7222.3760000000002</v>
      </c>
      <c r="AX184" s="136">
        <v>45489600</v>
      </c>
      <c r="AY184" s="136">
        <v>579320</v>
      </c>
      <c r="AZ184" s="136">
        <v>9616627</v>
      </c>
    </row>
    <row r="185" spans="1:52" x14ac:dyDescent="0.2">
      <c r="A185" s="128" t="s">
        <v>340</v>
      </c>
      <c r="B185" s="129" t="s">
        <v>339</v>
      </c>
      <c r="C185" s="136">
        <v>9313.621052631579</v>
      </c>
      <c r="D185" s="136">
        <v>2327.9789473684209</v>
      </c>
      <c r="E185" s="136">
        <v>858</v>
      </c>
      <c r="F185" s="136">
        <v>0</v>
      </c>
      <c r="G185" s="136">
        <v>0</v>
      </c>
      <c r="H185" s="136">
        <v>0</v>
      </c>
      <c r="I185" s="136">
        <v>0</v>
      </c>
      <c r="J185" s="136">
        <v>0</v>
      </c>
      <c r="K185" s="137">
        <v>0</v>
      </c>
      <c r="L185" s="137">
        <v>0.23333333333333334</v>
      </c>
      <c r="M185" s="137">
        <v>1.3366312308214556E-2</v>
      </c>
      <c r="N185" s="137">
        <v>6.1323451043976537E-3</v>
      </c>
      <c r="O185" s="136">
        <v>0</v>
      </c>
      <c r="P185" s="136">
        <v>0</v>
      </c>
      <c r="Q185" s="137">
        <f>VLOOKUP(A185,HDI!$K$2:$U$142,11,FALSE)</f>
        <v>0.5991259750831095</v>
      </c>
      <c r="R185" s="137" t="s">
        <v>446</v>
      </c>
      <c r="S185" s="136">
        <v>0</v>
      </c>
      <c r="T185" s="136" t="s">
        <v>446</v>
      </c>
      <c r="U185" s="136" t="s">
        <v>446</v>
      </c>
      <c r="V185" s="137">
        <v>0</v>
      </c>
      <c r="W185" s="138">
        <v>19.3</v>
      </c>
      <c r="X185" s="136">
        <v>250.28136000000001</v>
      </c>
      <c r="Y185" s="136">
        <v>15.324819999999999</v>
      </c>
      <c r="Z185" s="138">
        <v>0.37381090000000006</v>
      </c>
      <c r="AA185" s="137">
        <v>1355.37</v>
      </c>
      <c r="AB185" s="138">
        <v>0</v>
      </c>
      <c r="AC185" s="137">
        <f>VLOOKUP(A185,GII!$P$2:$R$192,3,FALSE)</f>
        <v>0.63148907030669033</v>
      </c>
      <c r="AD185" s="137" t="s">
        <v>446</v>
      </c>
      <c r="AE185" s="136">
        <v>0</v>
      </c>
      <c r="AF185" s="136">
        <v>0</v>
      </c>
      <c r="AG185" s="136">
        <v>0</v>
      </c>
      <c r="AH185" s="136">
        <v>54.4</v>
      </c>
      <c r="AI185" s="136">
        <v>130</v>
      </c>
      <c r="AJ185" s="138">
        <v>4.9000000000000004</v>
      </c>
      <c r="AK185" s="137" t="s">
        <v>446</v>
      </c>
      <c r="AL185" s="138" t="s">
        <v>446</v>
      </c>
      <c r="AM185" s="137" t="s">
        <v>446</v>
      </c>
      <c r="AN185" s="137">
        <v>1.1673915386199951</v>
      </c>
      <c r="AO185" s="136">
        <v>69</v>
      </c>
      <c r="AP185" s="138">
        <v>100</v>
      </c>
      <c r="AQ185" s="137">
        <v>42.072299999999998</v>
      </c>
      <c r="AR185" s="137">
        <v>87</v>
      </c>
      <c r="AS185" s="137">
        <v>99</v>
      </c>
      <c r="AT185" s="137" t="s">
        <v>896</v>
      </c>
      <c r="AU185" s="138">
        <v>97.5</v>
      </c>
      <c r="AV185" s="138">
        <v>99.6</v>
      </c>
      <c r="AW185" s="136">
        <v>47728.781999999999</v>
      </c>
      <c r="AX185" s="136">
        <v>9346129</v>
      </c>
      <c r="AY185" s="136">
        <v>83600</v>
      </c>
      <c r="AZ185" s="136">
        <v>89029</v>
      </c>
    </row>
    <row r="186" spans="1:52" x14ac:dyDescent="0.2">
      <c r="A186" s="128" t="s">
        <v>887</v>
      </c>
      <c r="B186" s="129" t="s">
        <v>341</v>
      </c>
      <c r="C186" s="136">
        <v>0</v>
      </c>
      <c r="D186" s="136">
        <v>0</v>
      </c>
      <c r="E186" s="136">
        <v>21833</v>
      </c>
      <c r="F186" s="136">
        <v>0</v>
      </c>
      <c r="G186" s="136">
        <v>143901</v>
      </c>
      <c r="H186" s="136">
        <v>147</v>
      </c>
      <c r="I186" s="136">
        <v>70</v>
      </c>
      <c r="J186" s="136">
        <v>0</v>
      </c>
      <c r="K186" s="137">
        <v>0</v>
      </c>
      <c r="L186" s="137">
        <v>0</v>
      </c>
      <c r="M186" s="137">
        <v>0.4162930975520629</v>
      </c>
      <c r="N186" s="137">
        <v>0.13086502166625857</v>
      </c>
      <c r="O186" s="136">
        <v>0</v>
      </c>
      <c r="P186" s="136">
        <v>3</v>
      </c>
      <c r="Q186" s="137">
        <f>VLOOKUP(A186,HDI!$K$2:$U$142,11,FALSE)</f>
        <v>0.78436936830934134</v>
      </c>
      <c r="R186" s="137">
        <f>VLOOKUP(A186,'Income Insecurity'!$A$3:$O$98,15,FALSE)</f>
        <v>7.981574730980967E-2</v>
      </c>
      <c r="S186" s="136">
        <v>0</v>
      </c>
      <c r="T186" s="136" t="s">
        <v>446</v>
      </c>
      <c r="U186" s="136" t="s">
        <v>446</v>
      </c>
      <c r="V186" s="137">
        <v>0</v>
      </c>
      <c r="W186" s="138">
        <v>27.7</v>
      </c>
      <c r="X186" s="136">
        <v>305.43521999999996</v>
      </c>
      <c r="Y186" s="136">
        <v>2.8270944</v>
      </c>
      <c r="Z186" s="138">
        <v>0.54630400000000001</v>
      </c>
      <c r="AA186" s="137">
        <v>3494.9399400000002</v>
      </c>
      <c r="AB186" s="138">
        <v>0</v>
      </c>
      <c r="AC186" s="137">
        <f>VLOOKUP(A186,GII!$P$2:$R$192,3,FALSE)</f>
        <v>0.14108313563942299</v>
      </c>
      <c r="AD186" s="142">
        <v>38</v>
      </c>
      <c r="AE186" s="136">
        <v>3785</v>
      </c>
      <c r="AF186" s="136">
        <v>0</v>
      </c>
      <c r="AG186" s="136">
        <v>18000</v>
      </c>
      <c r="AH186" s="136" t="s">
        <v>957</v>
      </c>
      <c r="AI186" s="136">
        <v>137</v>
      </c>
      <c r="AJ186" s="138">
        <v>4.9000000000000004</v>
      </c>
      <c r="AK186" s="137">
        <v>1.2</v>
      </c>
      <c r="AL186" s="138">
        <v>3.4</v>
      </c>
      <c r="AM186" s="137">
        <v>4.1500000000000004</v>
      </c>
      <c r="AN186" s="137">
        <v>1.4710603952407837</v>
      </c>
      <c r="AO186" s="136">
        <v>76</v>
      </c>
      <c r="AP186" s="138" t="s">
        <v>446</v>
      </c>
      <c r="AQ186" s="137" t="s">
        <v>446</v>
      </c>
      <c r="AR186" s="137">
        <v>73</v>
      </c>
      <c r="AS186" s="137">
        <v>86</v>
      </c>
      <c r="AT186" s="137" t="s">
        <v>896</v>
      </c>
      <c r="AU186" s="138">
        <v>100</v>
      </c>
      <c r="AV186" s="138">
        <v>100</v>
      </c>
      <c r="AW186" s="136">
        <v>36521.589999999997</v>
      </c>
      <c r="AX186" s="136">
        <v>64097085</v>
      </c>
      <c r="AY186" s="136">
        <v>241930</v>
      </c>
      <c r="AZ186" s="136">
        <v>14631729</v>
      </c>
    </row>
    <row r="187" spans="1:52" x14ac:dyDescent="0.2">
      <c r="A187" s="128" t="s">
        <v>343</v>
      </c>
      <c r="B187" s="129" t="s">
        <v>342</v>
      </c>
      <c r="C187" s="136">
        <v>132072.63157894736</v>
      </c>
      <c r="D187" s="136">
        <v>56265.052631578947</v>
      </c>
      <c r="E187" s="136">
        <v>125521</v>
      </c>
      <c r="F187" s="136">
        <v>437667</v>
      </c>
      <c r="G187" s="136">
        <v>3429750</v>
      </c>
      <c r="H187" s="136">
        <v>428590</v>
      </c>
      <c r="I187" s="136">
        <v>49831</v>
      </c>
      <c r="J187" s="136">
        <v>0</v>
      </c>
      <c r="K187" s="137">
        <v>0.30434782608695654</v>
      </c>
      <c r="L187" s="137">
        <v>6.6666666666666666E-2</v>
      </c>
      <c r="M187" s="137">
        <v>0.29521823422360627</v>
      </c>
      <c r="N187" s="137">
        <v>9.184226951620976E-2</v>
      </c>
      <c r="O187" s="136">
        <v>0</v>
      </c>
      <c r="P187" s="136">
        <v>0</v>
      </c>
      <c r="Q187" s="137">
        <f>VLOOKUP(A187,HDI!$K$2:$U$142,11,FALSE)</f>
        <v>0.84035234097721268</v>
      </c>
      <c r="R187" s="137">
        <v>0.17248402168513693</v>
      </c>
      <c r="S187" s="136">
        <v>0</v>
      </c>
      <c r="T187" s="136" t="s">
        <v>446</v>
      </c>
      <c r="U187" s="136" t="s">
        <v>446</v>
      </c>
      <c r="V187" s="137">
        <v>0</v>
      </c>
      <c r="W187" s="138">
        <v>24.2</v>
      </c>
      <c r="X187" s="136">
        <v>162.51948000000002</v>
      </c>
      <c r="Y187" s="136">
        <v>1.8420726000000003</v>
      </c>
      <c r="Z187" s="138">
        <v>3.9797366666666663</v>
      </c>
      <c r="AA187" s="137">
        <v>8895.1201199999996</v>
      </c>
      <c r="AB187" s="138">
        <v>0</v>
      </c>
      <c r="AC187" s="137">
        <f>VLOOKUP(A187,GII!$P$2:$R$192,3,FALSE)</f>
        <v>3.0391103567473987E-2</v>
      </c>
      <c r="AD187" s="137">
        <v>40.81</v>
      </c>
      <c r="AE187" s="136">
        <v>93151</v>
      </c>
      <c r="AF187" s="136">
        <v>179240</v>
      </c>
      <c r="AG187" s="136">
        <v>400</v>
      </c>
      <c r="AH187" s="136" t="s">
        <v>957</v>
      </c>
      <c r="AI187" s="136">
        <v>145</v>
      </c>
      <c r="AJ187" s="138">
        <v>4.9000000000000004</v>
      </c>
      <c r="AK187" s="137">
        <v>1</v>
      </c>
      <c r="AL187" s="138">
        <v>0</v>
      </c>
      <c r="AM187" s="137">
        <v>3.8</v>
      </c>
      <c r="AN187" s="137">
        <v>1.5015720129013062</v>
      </c>
      <c r="AO187" s="136">
        <v>73</v>
      </c>
      <c r="AP187" s="138" t="s">
        <v>446</v>
      </c>
      <c r="AQ187" s="137" t="s">
        <v>446</v>
      </c>
      <c r="AR187" s="137">
        <v>83</v>
      </c>
      <c r="AS187" s="137">
        <v>93</v>
      </c>
      <c r="AT187" s="137" t="s">
        <v>896</v>
      </c>
      <c r="AU187" s="138">
        <v>100</v>
      </c>
      <c r="AV187" s="138">
        <v>99.2</v>
      </c>
      <c r="AW187" s="136">
        <v>48327.860999999997</v>
      </c>
      <c r="AX187" s="136">
        <v>316128839</v>
      </c>
      <c r="AY187" s="136">
        <v>9147420</v>
      </c>
      <c r="AZ187" s="136">
        <v>63074798.999999993</v>
      </c>
    </row>
    <row r="188" spans="1:52" x14ac:dyDescent="0.2">
      <c r="A188" s="128" t="s">
        <v>345</v>
      </c>
      <c r="B188" s="129" t="s">
        <v>344</v>
      </c>
      <c r="C188" s="136">
        <v>0</v>
      </c>
      <c r="D188" s="136">
        <v>0</v>
      </c>
      <c r="E188" s="136">
        <v>9274</v>
      </c>
      <c r="F188" s="136">
        <v>0</v>
      </c>
      <c r="G188" s="136">
        <v>0</v>
      </c>
      <c r="H188" s="136">
        <v>0</v>
      </c>
      <c r="I188" s="136">
        <v>0</v>
      </c>
      <c r="J188" s="136">
        <v>0</v>
      </c>
      <c r="K188" s="137">
        <v>4.3478260869565216E-2</v>
      </c>
      <c r="L188" s="137">
        <v>3.3333333333333333E-2</v>
      </c>
      <c r="M188" s="137">
        <v>6.4569056863987423E-3</v>
      </c>
      <c r="N188" s="137">
        <v>2.6353677474698772E-3</v>
      </c>
      <c r="O188" s="136">
        <v>0</v>
      </c>
      <c r="P188" s="136">
        <v>0</v>
      </c>
      <c r="Q188" s="137">
        <f>VLOOKUP(A188,HDI!$K$2:$U$142,11,FALSE)</f>
        <v>0.61563566537457581</v>
      </c>
      <c r="R188" s="137">
        <f>VLOOKUP(A188,'Income Insecurity'!$A$3:$O$98,15,FALSE)</f>
        <v>0.11372880332436906</v>
      </c>
      <c r="S188" s="136">
        <v>0</v>
      </c>
      <c r="T188" s="136">
        <v>15.13</v>
      </c>
      <c r="U188" s="136">
        <v>19.32</v>
      </c>
      <c r="V188" s="137">
        <v>3.9860821311641426E-2</v>
      </c>
      <c r="W188" s="138">
        <v>37.4</v>
      </c>
      <c r="X188" s="136">
        <v>241.19408000000004</v>
      </c>
      <c r="Y188" s="136">
        <v>9.3244340000000001</v>
      </c>
      <c r="Z188" s="138">
        <v>3.0738299999999996</v>
      </c>
      <c r="AA188" s="137">
        <v>1438.07996</v>
      </c>
      <c r="AB188" s="138">
        <v>0</v>
      </c>
      <c r="AC188" s="137">
        <f>VLOOKUP(A188,GII!$P$2:$R$192,3,FALSE)</f>
        <v>0.32814055336911108</v>
      </c>
      <c r="AD188" s="137">
        <v>45.32</v>
      </c>
      <c r="AE188" s="136">
        <v>0</v>
      </c>
      <c r="AF188" s="136">
        <v>0</v>
      </c>
      <c r="AG188" s="136">
        <v>0</v>
      </c>
      <c r="AH188" s="136">
        <v>22.05</v>
      </c>
      <c r="AI188" s="136">
        <v>120</v>
      </c>
      <c r="AJ188" s="138">
        <v>4.9000000000000004</v>
      </c>
      <c r="AK188" s="137">
        <v>1.41</v>
      </c>
      <c r="AL188" s="138">
        <v>4.7</v>
      </c>
      <c r="AM188" s="137">
        <v>3.4166666666666701</v>
      </c>
      <c r="AN188" s="137">
        <v>0.40524104237556458</v>
      </c>
      <c r="AO188" s="136">
        <v>73</v>
      </c>
      <c r="AP188" s="138">
        <v>98.8</v>
      </c>
      <c r="AQ188" s="137">
        <v>96.813559999999995</v>
      </c>
      <c r="AR188" s="137">
        <v>56.999999999999993</v>
      </c>
      <c r="AS188" s="137">
        <v>87</v>
      </c>
      <c r="AT188" s="137" t="s">
        <v>896</v>
      </c>
      <c r="AU188" s="138">
        <v>96.4</v>
      </c>
      <c r="AV188" s="138">
        <v>99.5</v>
      </c>
      <c r="AW188" s="136">
        <v>15112.321</v>
      </c>
      <c r="AX188" s="136">
        <v>3407062</v>
      </c>
      <c r="AY188" s="136">
        <v>175020</v>
      </c>
      <c r="AZ188" s="136">
        <v>637495.00000000012</v>
      </c>
    </row>
    <row r="189" spans="1:52" x14ac:dyDescent="0.2">
      <c r="A189" s="128" t="s">
        <v>347</v>
      </c>
      <c r="B189" s="129" t="s">
        <v>346</v>
      </c>
      <c r="C189" s="136">
        <v>58184.42105263158</v>
      </c>
      <c r="D189" s="136">
        <v>36150.315789473687</v>
      </c>
      <c r="E189" s="136">
        <v>40167</v>
      </c>
      <c r="F189" s="136">
        <v>0</v>
      </c>
      <c r="G189" s="136">
        <v>0</v>
      </c>
      <c r="H189" s="136">
        <v>0</v>
      </c>
      <c r="I189" s="136">
        <v>0</v>
      </c>
      <c r="J189" s="136">
        <v>26086.956521739132</v>
      </c>
      <c r="K189" s="137">
        <v>4.3478260869565216E-2</v>
      </c>
      <c r="L189" s="137">
        <v>0.23333333333333334</v>
      </c>
      <c r="M189" s="137">
        <v>0.46340146114181502</v>
      </c>
      <c r="N189" s="137">
        <v>3.9527985219435978E-2</v>
      </c>
      <c r="O189" s="136">
        <v>2</v>
      </c>
      <c r="P189" s="136">
        <v>0</v>
      </c>
      <c r="Q189" s="137" t="s">
        <v>446</v>
      </c>
      <c r="R189" s="137" t="s">
        <v>446</v>
      </c>
      <c r="S189" s="136">
        <v>1647323</v>
      </c>
      <c r="T189" s="136">
        <v>214.63</v>
      </c>
      <c r="U189" s="136">
        <v>255.26</v>
      </c>
      <c r="V189" s="137">
        <v>0.48532011013070842</v>
      </c>
      <c r="W189" s="138">
        <v>25.4</v>
      </c>
      <c r="X189" s="136">
        <v>73.942840000000004</v>
      </c>
      <c r="Y189" s="136">
        <v>21.192339999999998</v>
      </c>
      <c r="Z189" s="138">
        <v>7.6716000000000006</v>
      </c>
      <c r="AA189" s="137">
        <v>220.84</v>
      </c>
      <c r="AB189" s="138">
        <v>1.7946501999999996E-2</v>
      </c>
      <c r="AC189" s="137" t="str">
        <f>VLOOKUP(A189,GII!$P$2:$R$192,3,FALSE)</f>
        <v>No data</v>
      </c>
      <c r="AD189" s="137">
        <v>36.72</v>
      </c>
      <c r="AE189" s="136">
        <v>0</v>
      </c>
      <c r="AF189" s="136">
        <v>0</v>
      </c>
      <c r="AG189" s="136">
        <v>0</v>
      </c>
      <c r="AH189" s="136">
        <v>8.4600000000000009</v>
      </c>
      <c r="AI189" s="136">
        <v>122</v>
      </c>
      <c r="AJ189" s="138">
        <v>5.8</v>
      </c>
      <c r="AK189" s="137" t="s">
        <v>446</v>
      </c>
      <c r="AL189" s="138" t="s">
        <v>446</v>
      </c>
      <c r="AM189" s="137">
        <v>3.95</v>
      </c>
      <c r="AN189" s="137">
        <v>-0.93606066703796387</v>
      </c>
      <c r="AO189" s="136">
        <v>17</v>
      </c>
      <c r="AP189" s="138" t="s">
        <v>446</v>
      </c>
      <c r="AQ189" s="137">
        <v>87.139319999999998</v>
      </c>
      <c r="AR189" s="137">
        <v>14.000000000000002</v>
      </c>
      <c r="AS189" s="137">
        <v>92</v>
      </c>
      <c r="AT189" s="137" t="s">
        <v>896</v>
      </c>
      <c r="AU189" s="138">
        <v>100</v>
      </c>
      <c r="AV189" s="138">
        <v>87.3</v>
      </c>
      <c r="AW189" s="136">
        <v>3272.7730000000001</v>
      </c>
      <c r="AX189" s="136">
        <v>30241100</v>
      </c>
      <c r="AY189" s="136">
        <v>425400</v>
      </c>
      <c r="AZ189" s="136">
        <v>1893598.0000000002</v>
      </c>
    </row>
    <row r="190" spans="1:52" x14ac:dyDescent="0.2">
      <c r="A190" s="128" t="s">
        <v>349</v>
      </c>
      <c r="B190" s="129" t="s">
        <v>348</v>
      </c>
      <c r="C190" s="136">
        <v>359.16</v>
      </c>
      <c r="D190" s="136">
        <v>246.29263157894738</v>
      </c>
      <c r="E190" s="136">
        <v>0</v>
      </c>
      <c r="F190" s="136">
        <v>816</v>
      </c>
      <c r="G190" s="136">
        <v>20553</v>
      </c>
      <c r="H190" s="136">
        <v>412</v>
      </c>
      <c r="I190" s="136">
        <v>130</v>
      </c>
      <c r="J190" s="136">
        <v>0</v>
      </c>
      <c r="K190" s="137">
        <v>0</v>
      </c>
      <c r="L190" s="137">
        <v>6.6666666666666666E-2</v>
      </c>
      <c r="M190" s="137">
        <v>6.9983731903754576E-4</v>
      </c>
      <c r="N190" s="137">
        <v>4.9136657062833508E-4</v>
      </c>
      <c r="O190" s="136">
        <v>0</v>
      </c>
      <c r="P190" s="136">
        <v>0</v>
      </c>
      <c r="Q190" s="137" t="s">
        <v>446</v>
      </c>
      <c r="R190" s="137" t="s">
        <v>446</v>
      </c>
      <c r="S190" s="136">
        <v>2042552</v>
      </c>
      <c r="T190" s="136">
        <v>91.07</v>
      </c>
      <c r="U190" s="136">
        <v>101.42</v>
      </c>
      <c r="V190" s="137">
        <v>13.584083121276965</v>
      </c>
      <c r="W190" s="138">
        <v>1.2</v>
      </c>
      <c r="X190" s="136">
        <v>1177.0238000000002</v>
      </c>
      <c r="Y190" s="136">
        <v>223.63276000000002</v>
      </c>
      <c r="Z190" s="138" t="s">
        <v>446</v>
      </c>
      <c r="AA190" s="137">
        <v>167.33</v>
      </c>
      <c r="AB190" s="138">
        <v>7.8364919999999998</v>
      </c>
      <c r="AC190" s="137" t="str">
        <f>VLOOKUP(A190,GII!$P$2:$R$192,3,FALSE)</f>
        <v>No data</v>
      </c>
      <c r="AD190" s="137" t="s">
        <v>446</v>
      </c>
      <c r="AE190" s="136">
        <v>0</v>
      </c>
      <c r="AF190" s="136">
        <v>0</v>
      </c>
      <c r="AG190" s="136">
        <v>20000</v>
      </c>
      <c r="AH190" s="136">
        <v>0</v>
      </c>
      <c r="AI190" s="136">
        <v>128</v>
      </c>
      <c r="AJ190" s="138">
        <v>7.2</v>
      </c>
      <c r="AK190" s="137" t="s">
        <v>446</v>
      </c>
      <c r="AL190" s="138" t="s">
        <v>446</v>
      </c>
      <c r="AM190" s="137">
        <v>2.85</v>
      </c>
      <c r="AN190" s="137">
        <v>-0.21368579566478729</v>
      </c>
      <c r="AO190" s="136" t="s">
        <v>446</v>
      </c>
      <c r="AP190" s="138" t="s">
        <v>446</v>
      </c>
      <c r="AQ190" s="137" t="s">
        <v>446</v>
      </c>
      <c r="AR190" s="137" t="s">
        <v>446</v>
      </c>
      <c r="AS190" s="137" t="s">
        <v>446</v>
      </c>
      <c r="AT190" s="137" t="s">
        <v>896</v>
      </c>
      <c r="AU190" s="138">
        <v>57.9</v>
      </c>
      <c r="AV190" s="138">
        <v>90.7</v>
      </c>
      <c r="AW190" s="136">
        <v>4843.9620000000004</v>
      </c>
      <c r="AX190" s="136">
        <v>252763</v>
      </c>
      <c r="AY190" s="136">
        <v>12190</v>
      </c>
      <c r="AZ190" s="136">
        <v>15462.000000000002</v>
      </c>
    </row>
    <row r="191" spans="1:52" x14ac:dyDescent="0.2">
      <c r="A191" s="128" t="s">
        <v>888</v>
      </c>
      <c r="B191" s="129" t="s">
        <v>350</v>
      </c>
      <c r="C191" s="136">
        <v>55948.42105263158</v>
      </c>
      <c r="D191" s="136">
        <v>2925.4947368421053</v>
      </c>
      <c r="E191" s="136">
        <v>31545</v>
      </c>
      <c r="F191" s="136">
        <v>26</v>
      </c>
      <c r="G191" s="136">
        <v>1884</v>
      </c>
      <c r="H191" s="136">
        <v>0</v>
      </c>
      <c r="I191" s="136">
        <v>0</v>
      </c>
      <c r="J191" s="136">
        <v>0</v>
      </c>
      <c r="K191" s="137">
        <v>4.3478260869565216E-2</v>
      </c>
      <c r="L191" s="137">
        <v>3.3333333333333333E-2</v>
      </c>
      <c r="M191" s="137">
        <v>0.52957052828342999</v>
      </c>
      <c r="N191" s="137">
        <v>0.19203951799288363</v>
      </c>
      <c r="O191" s="136">
        <v>3</v>
      </c>
      <c r="P191" s="136">
        <v>0</v>
      </c>
      <c r="Q191" s="137">
        <f>VLOOKUP(A191,HDI!$K$2:$U$142,11,FALSE)</f>
        <v>0.55497024217754931</v>
      </c>
      <c r="R191" s="137">
        <v>0.62319933468789512</v>
      </c>
      <c r="S191" s="136">
        <v>3407363</v>
      </c>
      <c r="T191" s="136">
        <v>44.49</v>
      </c>
      <c r="U191" s="136">
        <v>48.13</v>
      </c>
      <c r="V191" s="137">
        <v>1.2964721933341371E-2</v>
      </c>
      <c r="W191" s="138" t="s">
        <v>446</v>
      </c>
      <c r="X191" s="136">
        <v>235.62881999999999</v>
      </c>
      <c r="Y191" s="136">
        <v>24.943546000000001</v>
      </c>
      <c r="Z191" s="138">
        <v>2.5952526666666667</v>
      </c>
      <c r="AA191" s="137">
        <v>628.46001999999999</v>
      </c>
      <c r="AB191" s="138">
        <v>0.23670999999999998</v>
      </c>
      <c r="AC191" s="137">
        <f>VLOOKUP(A191,GII!$P$2:$R$192,3,FALSE)</f>
        <v>0.40488382575658477</v>
      </c>
      <c r="AD191" s="137">
        <v>44.77</v>
      </c>
      <c r="AE191" s="136">
        <v>11000</v>
      </c>
      <c r="AF191" s="136">
        <v>0</v>
      </c>
      <c r="AG191" s="136">
        <v>0</v>
      </c>
      <c r="AH191" s="136">
        <v>6162.39</v>
      </c>
      <c r="AI191" s="136">
        <v>126</v>
      </c>
      <c r="AJ191" s="138">
        <v>4.9000000000000004</v>
      </c>
      <c r="AK191" s="137">
        <v>2.4</v>
      </c>
      <c r="AL191" s="138">
        <v>12</v>
      </c>
      <c r="AM191" s="137">
        <v>2.8170000000000002</v>
      </c>
      <c r="AN191" s="137">
        <v>-1.136284351348877</v>
      </c>
      <c r="AO191" s="136">
        <v>20</v>
      </c>
      <c r="AP191" s="138">
        <v>99.5</v>
      </c>
      <c r="AQ191" s="137">
        <v>78.126350000000002</v>
      </c>
      <c r="AR191" s="137">
        <v>39</v>
      </c>
      <c r="AS191" s="137">
        <v>76</v>
      </c>
      <c r="AT191" s="137" t="s">
        <v>896</v>
      </c>
      <c r="AU191" s="138">
        <v>90.9</v>
      </c>
      <c r="AV191" s="138">
        <v>92.9</v>
      </c>
      <c r="AW191" s="136">
        <v>12567.828</v>
      </c>
      <c r="AX191" s="136">
        <v>30405207</v>
      </c>
      <c r="AY191" s="136">
        <v>882050</v>
      </c>
      <c r="AZ191" s="136">
        <v>2868207.0000000005</v>
      </c>
    </row>
    <row r="192" spans="1:52" x14ac:dyDescent="0.2">
      <c r="A192" s="128" t="s">
        <v>376</v>
      </c>
      <c r="B192" s="129" t="s">
        <v>351</v>
      </c>
      <c r="C192" s="136">
        <v>13526.484210526316</v>
      </c>
      <c r="D192" s="136">
        <v>0</v>
      </c>
      <c r="E192" s="136">
        <v>3265080</v>
      </c>
      <c r="F192" s="136">
        <v>204150</v>
      </c>
      <c r="G192" s="136">
        <v>841552</v>
      </c>
      <c r="H192" s="136">
        <v>0</v>
      </c>
      <c r="I192" s="136">
        <v>28134</v>
      </c>
      <c r="J192" s="136">
        <v>265652.17391304346</v>
      </c>
      <c r="K192" s="137">
        <v>0.17391304347826086</v>
      </c>
      <c r="L192" s="137">
        <v>0</v>
      </c>
      <c r="M192" s="137">
        <v>0.12768745757760963</v>
      </c>
      <c r="N192" s="137">
        <v>2.5022010880716511E-2</v>
      </c>
      <c r="O192" s="136">
        <v>0</v>
      </c>
      <c r="P192" s="136">
        <v>2</v>
      </c>
      <c r="Q192" s="137">
        <f>VLOOKUP(A192,HDI!$K$2:$U$142,11,FALSE)</f>
        <v>0.54181440033494876</v>
      </c>
      <c r="R192" s="137">
        <f>VLOOKUP(A192,'Income Insecurity'!$A$3:$O$98,15,FALSE)</f>
        <v>0.49338746111415221</v>
      </c>
      <c r="S192" s="136">
        <v>18703830</v>
      </c>
      <c r="T192" s="136">
        <v>3595.16</v>
      </c>
      <c r="U192" s="136">
        <v>4115.78</v>
      </c>
      <c r="V192" s="137">
        <v>2.7629976293716814</v>
      </c>
      <c r="W192" s="138">
        <v>12.2</v>
      </c>
      <c r="X192" s="136">
        <v>266.31974000000002</v>
      </c>
      <c r="Y192" s="136">
        <v>136.04293999999999</v>
      </c>
      <c r="Z192" s="138">
        <v>3.6533030000000006</v>
      </c>
      <c r="AA192" s="137">
        <v>233.49001000000001</v>
      </c>
      <c r="AB192" s="138">
        <v>4.9588179999999999</v>
      </c>
      <c r="AC192" s="137">
        <f>VLOOKUP(A192,GII!$P$2:$R$192,3,FALSE)</f>
        <v>0.20152546054875831</v>
      </c>
      <c r="AD192" s="137">
        <v>35.57</v>
      </c>
      <c r="AE192" s="136">
        <v>356512</v>
      </c>
      <c r="AF192" s="136">
        <v>5011</v>
      </c>
      <c r="AG192" s="136">
        <v>0</v>
      </c>
      <c r="AH192" s="136" t="s">
        <v>957</v>
      </c>
      <c r="AI192" s="136">
        <v>119</v>
      </c>
      <c r="AJ192" s="138">
        <v>12.9</v>
      </c>
      <c r="AK192" s="137" t="s">
        <v>446</v>
      </c>
      <c r="AL192" s="138" t="s">
        <v>446</v>
      </c>
      <c r="AM192" s="137">
        <v>3.2330000000000001</v>
      </c>
      <c r="AN192" s="137">
        <v>-0.29934275150299072</v>
      </c>
      <c r="AO192" s="136">
        <v>31</v>
      </c>
      <c r="AP192" s="138">
        <v>97.6</v>
      </c>
      <c r="AQ192" s="137">
        <v>76.853849999999994</v>
      </c>
      <c r="AR192" s="137">
        <v>24</v>
      </c>
      <c r="AS192" s="137">
        <v>85</v>
      </c>
      <c r="AT192" s="137" t="s">
        <v>896</v>
      </c>
      <c r="AU192" s="138">
        <v>75</v>
      </c>
      <c r="AV192" s="138">
        <v>95</v>
      </c>
      <c r="AW192" s="136">
        <v>3358.6170000000002</v>
      </c>
      <c r="AX192" s="136">
        <v>89708900</v>
      </c>
      <c r="AY192" s="136">
        <v>310070</v>
      </c>
      <c r="AZ192" s="136">
        <v>8832438.0000000019</v>
      </c>
    </row>
    <row r="193" spans="1:52" x14ac:dyDescent="0.2">
      <c r="A193" s="128" t="s">
        <v>353</v>
      </c>
      <c r="B193" s="129" t="s">
        <v>352</v>
      </c>
      <c r="C193" s="136">
        <v>19.692631578947367</v>
      </c>
      <c r="D193" s="136">
        <v>0</v>
      </c>
      <c r="E193" s="136">
        <v>0</v>
      </c>
      <c r="F193" s="136">
        <v>18676</v>
      </c>
      <c r="G193" s="136">
        <v>0</v>
      </c>
      <c r="H193" s="136">
        <v>0</v>
      </c>
      <c r="I193" s="136">
        <v>0</v>
      </c>
      <c r="J193" s="136">
        <v>0</v>
      </c>
      <c r="K193" s="137">
        <v>0</v>
      </c>
      <c r="L193" s="137">
        <v>0.16666666666666666</v>
      </c>
      <c r="M193" s="137">
        <v>0.95964755107141597</v>
      </c>
      <c r="N193" s="137">
        <v>0.84919037346539228</v>
      </c>
      <c r="O193" s="136">
        <v>5</v>
      </c>
      <c r="P193" s="136">
        <v>0</v>
      </c>
      <c r="Q193" s="137">
        <f>VLOOKUP(A193,HDI!$K$2:$U$142,11,FALSE)</f>
        <v>5.698504576309707E-2</v>
      </c>
      <c r="R193" s="137" t="s">
        <v>446</v>
      </c>
      <c r="S193" s="136">
        <v>1197253029</v>
      </c>
      <c r="T193" s="136">
        <v>501.5</v>
      </c>
      <c r="U193" s="136">
        <v>709.39</v>
      </c>
      <c r="V193" s="137">
        <v>2.3020797525649401</v>
      </c>
      <c r="W193" s="138">
        <v>2</v>
      </c>
      <c r="X193" s="136">
        <v>2488.3843999999999</v>
      </c>
      <c r="Y193" s="136">
        <v>67.551439999999999</v>
      </c>
      <c r="Z193" s="138">
        <v>0.12342306666666668</v>
      </c>
      <c r="AA193" s="137">
        <v>117.94</v>
      </c>
      <c r="AB193" s="138">
        <v>91.212140000000005</v>
      </c>
      <c r="AC193" s="137">
        <f>VLOOKUP(A193,GII!$P$2:$R$192,3,FALSE)</f>
        <v>0.85337357501992828</v>
      </c>
      <c r="AD193" s="137">
        <v>37.69</v>
      </c>
      <c r="AE193" s="136">
        <v>0</v>
      </c>
      <c r="AF193" s="136">
        <v>49092</v>
      </c>
      <c r="AG193" s="136">
        <v>0</v>
      </c>
      <c r="AH193" s="136">
        <v>12983.16</v>
      </c>
      <c r="AI193" s="136">
        <v>102</v>
      </c>
      <c r="AJ193" s="138">
        <v>25.7</v>
      </c>
      <c r="AK193" s="137">
        <v>1.69</v>
      </c>
      <c r="AL193" s="138">
        <v>11</v>
      </c>
      <c r="AM193" s="137">
        <v>1.3333333333333299</v>
      </c>
      <c r="AN193" s="137">
        <v>-1.20396888256073</v>
      </c>
      <c r="AO193" s="136">
        <v>18</v>
      </c>
      <c r="AP193" s="138">
        <v>39.6</v>
      </c>
      <c r="AQ193" s="137" t="s">
        <v>446</v>
      </c>
      <c r="AR193" s="137">
        <v>1</v>
      </c>
      <c r="AS193" s="137">
        <v>78</v>
      </c>
      <c r="AT193" s="137" t="s">
        <v>896</v>
      </c>
      <c r="AU193" s="138">
        <v>53.3</v>
      </c>
      <c r="AV193" s="138">
        <v>54.9</v>
      </c>
      <c r="AW193" s="136">
        <v>2306.6579999999999</v>
      </c>
      <c r="AX193" s="136">
        <v>24407381</v>
      </c>
      <c r="AY193" s="136">
        <v>527970</v>
      </c>
      <c r="AZ193" s="136">
        <v>1117153</v>
      </c>
    </row>
    <row r="194" spans="1:52" x14ac:dyDescent="0.2">
      <c r="A194" s="128" t="s">
        <v>355</v>
      </c>
      <c r="B194" s="129" t="s">
        <v>354</v>
      </c>
      <c r="C194" s="136">
        <v>496.54315789473685</v>
      </c>
      <c r="D194" s="136">
        <v>0</v>
      </c>
      <c r="E194" s="136">
        <v>4782</v>
      </c>
      <c r="F194" s="136">
        <v>0</v>
      </c>
      <c r="G194" s="136">
        <v>0</v>
      </c>
      <c r="H194" s="136">
        <v>0</v>
      </c>
      <c r="I194" s="136">
        <v>0</v>
      </c>
      <c r="J194" s="136">
        <v>181443.65217391305</v>
      </c>
      <c r="K194" s="137">
        <v>0.13043478260869565</v>
      </c>
      <c r="L194" s="137">
        <v>3.3333333333333333E-2</v>
      </c>
      <c r="M194" s="137">
        <v>0.45004749782922515</v>
      </c>
      <c r="N194" s="137">
        <v>1.2228935351231023E-2</v>
      </c>
      <c r="O194" s="136">
        <v>0</v>
      </c>
      <c r="P194" s="136">
        <v>0</v>
      </c>
      <c r="Q194" s="137">
        <f>VLOOKUP(A194,HDI!$K$2:$U$142,11,FALSE)</f>
        <v>0.35705511788366551</v>
      </c>
      <c r="R194" s="137">
        <f>VLOOKUP(A194,'Income Insecurity'!$A$3:$O$98,15,FALSE)</f>
        <v>0.86035642067996221</v>
      </c>
      <c r="S194" s="136">
        <v>8214951</v>
      </c>
      <c r="T194" s="136">
        <v>1046.3699999999999</v>
      </c>
      <c r="U194" s="136">
        <v>957.72</v>
      </c>
      <c r="V194" s="137">
        <v>4.7268451648881351</v>
      </c>
      <c r="W194" s="138" t="s">
        <v>446</v>
      </c>
      <c r="X194" s="136">
        <v>827.35079999999994</v>
      </c>
      <c r="Y194" s="136">
        <v>208.74420000000001</v>
      </c>
      <c r="Z194" s="138">
        <v>55.234200000000008</v>
      </c>
      <c r="AA194" s="137">
        <v>111.99</v>
      </c>
      <c r="AB194" s="138">
        <v>385.33699999999999</v>
      </c>
      <c r="AC194" s="137">
        <f>VLOOKUP(A194,GII!$P$2:$R$192,3,FALSE)</f>
        <v>0.52594906179979506</v>
      </c>
      <c r="AD194" s="137">
        <v>57.5</v>
      </c>
      <c r="AE194" s="136">
        <v>153</v>
      </c>
      <c r="AF194" s="136">
        <v>1800</v>
      </c>
      <c r="AG194" s="136">
        <v>0</v>
      </c>
      <c r="AH194" s="136">
        <v>2120.7600000000002</v>
      </c>
      <c r="AI194" s="136">
        <v>92</v>
      </c>
      <c r="AJ194" s="138">
        <v>48.3</v>
      </c>
      <c r="AK194" s="137">
        <v>1.47</v>
      </c>
      <c r="AL194" s="138">
        <v>3.2</v>
      </c>
      <c r="AM194" s="137">
        <v>3.5830000000000002</v>
      </c>
      <c r="AN194" s="137">
        <v>-0.47539421916007996</v>
      </c>
      <c r="AO194" s="136">
        <v>38</v>
      </c>
      <c r="AP194" s="138">
        <v>18.5</v>
      </c>
      <c r="AQ194" s="137">
        <v>38.60951</v>
      </c>
      <c r="AR194" s="137">
        <v>5</v>
      </c>
      <c r="AS194" s="137">
        <v>74</v>
      </c>
      <c r="AT194" s="137" t="s">
        <v>896</v>
      </c>
      <c r="AU194" s="138">
        <v>42.8</v>
      </c>
      <c r="AV194" s="138">
        <v>63.3</v>
      </c>
      <c r="AW194" s="136">
        <v>1610.6959999999999</v>
      </c>
      <c r="AX194" s="136">
        <v>14538640</v>
      </c>
      <c r="AY194" s="136">
        <v>743390</v>
      </c>
      <c r="AZ194" s="136">
        <v>566483.00000000012</v>
      </c>
    </row>
    <row r="195" spans="1:52" x14ac:dyDescent="0.2">
      <c r="A195" s="128" t="s">
        <v>357</v>
      </c>
      <c r="B195" s="129" t="s">
        <v>356</v>
      </c>
      <c r="C195" s="136">
        <v>16.570526315789472</v>
      </c>
      <c r="D195" s="136">
        <v>0</v>
      </c>
      <c r="E195" s="136">
        <v>1587</v>
      </c>
      <c r="F195" s="136">
        <v>0</v>
      </c>
      <c r="G195" s="136">
        <v>76</v>
      </c>
      <c r="H195" s="136">
        <v>0</v>
      </c>
      <c r="I195" s="136">
        <v>0</v>
      </c>
      <c r="J195" s="136">
        <v>644461.65217391308</v>
      </c>
      <c r="K195" s="137">
        <v>0.21739130434782608</v>
      </c>
      <c r="L195" s="137">
        <v>0.1</v>
      </c>
      <c r="M195" s="137">
        <v>0.65162324981422248</v>
      </c>
      <c r="N195" s="137">
        <v>0.14096690118506025</v>
      </c>
      <c r="O195" s="136">
        <v>3</v>
      </c>
      <c r="P195" s="136">
        <v>0</v>
      </c>
      <c r="Q195" s="137">
        <f>VLOOKUP(A195,HDI!$K$2:$U$142,11,FALSE)</f>
        <v>0.35065628919903902</v>
      </c>
      <c r="R195" s="137" t="s">
        <v>446</v>
      </c>
      <c r="S195" s="136">
        <v>342461537</v>
      </c>
      <c r="T195" s="136">
        <v>715.54</v>
      </c>
      <c r="U195" s="136">
        <v>1001.22</v>
      </c>
      <c r="V195" s="137">
        <v>8.6961153853149025</v>
      </c>
      <c r="W195" s="138">
        <v>0.6</v>
      </c>
      <c r="X195" s="136">
        <v>1256.6508000000001</v>
      </c>
      <c r="Y195" s="136">
        <v>465.46519999999998</v>
      </c>
      <c r="Z195" s="138">
        <v>150.92963333333333</v>
      </c>
      <c r="AA195" s="137" t="s">
        <v>446</v>
      </c>
      <c r="AB195" s="138">
        <v>285.49680000000001</v>
      </c>
      <c r="AC195" s="137">
        <f>VLOOKUP(A195,GII!$P$2:$R$192,3,FALSE)</f>
        <v>0.36597433335032103</v>
      </c>
      <c r="AD195" s="137" t="s">
        <v>446</v>
      </c>
      <c r="AE195" s="136">
        <v>1677318</v>
      </c>
      <c r="AF195" s="136">
        <v>9700</v>
      </c>
      <c r="AG195" s="136">
        <v>1002</v>
      </c>
      <c r="AH195" s="136">
        <v>671.07</v>
      </c>
      <c r="AI195" s="136">
        <v>98</v>
      </c>
      <c r="AJ195" s="138">
        <v>31.8</v>
      </c>
      <c r="AK195" s="137" t="s">
        <v>446</v>
      </c>
      <c r="AL195" s="138" t="s">
        <v>446</v>
      </c>
      <c r="AM195" s="137" t="s">
        <v>446</v>
      </c>
      <c r="AN195" s="137">
        <v>-1.1385077238082886</v>
      </c>
      <c r="AO195" s="136">
        <v>21</v>
      </c>
      <c r="AP195" s="138">
        <v>36.9</v>
      </c>
      <c r="AQ195" s="137">
        <v>59.006610000000002</v>
      </c>
      <c r="AR195" s="137">
        <v>12</v>
      </c>
      <c r="AS195" s="137">
        <v>70</v>
      </c>
      <c r="AT195" s="137" t="s">
        <v>896</v>
      </c>
      <c r="AU195" s="138">
        <v>39.9</v>
      </c>
      <c r="AV195" s="138">
        <v>79.900000000000006</v>
      </c>
      <c r="AW195" s="136">
        <v>514.82100000000003</v>
      </c>
      <c r="AX195" s="136">
        <v>14149648</v>
      </c>
      <c r="AY195" s="136">
        <v>386850</v>
      </c>
      <c r="AZ195" s="136">
        <v>802902.99999999988</v>
      </c>
    </row>
    <row r="196" spans="1:52" x14ac:dyDescent="0.2">
      <c r="B196" s="43" t="s">
        <v>941</v>
      </c>
      <c r="Q196" s="139">
        <f>MAX(Q5:Q195)</f>
        <v>0.88668191895074433</v>
      </c>
      <c r="X196" s="140">
        <f>MAX(X5:X195)</f>
        <v>2847.3792000000003</v>
      </c>
      <c r="Y196" s="140">
        <f t="shared" ref="Y196:AB196" si="0">MAX(Y5:Y195)</f>
        <v>582.70600000000002</v>
      </c>
      <c r="Z196" s="140">
        <f t="shared" si="0"/>
        <v>327.16766666666672</v>
      </c>
      <c r="AA196" s="140"/>
      <c r="AB196" s="140">
        <f t="shared" si="0"/>
        <v>773.05959999999993</v>
      </c>
    </row>
    <row r="197" spans="1:52" x14ac:dyDescent="0.2">
      <c r="B197" s="43" t="s">
        <v>942</v>
      </c>
      <c r="Q197" s="139">
        <f>MIN(Q5:Q196)</f>
        <v>5.698504576309707E-2</v>
      </c>
      <c r="X197" s="140">
        <f>MIN(X5:X195)</f>
        <v>23.819980000000001</v>
      </c>
      <c r="Y197" s="140">
        <f t="shared" ref="Y197:AB197" si="1">MIN(Y5:Y195)</f>
        <v>1.5447185999999999</v>
      </c>
      <c r="Z197" s="140">
        <f t="shared" si="1"/>
        <v>3.184049E-3</v>
      </c>
      <c r="AA197" s="140"/>
      <c r="AB197" s="140">
        <f t="shared" si="1"/>
        <v>0</v>
      </c>
    </row>
  </sheetData>
  <sortState ref="A5:BC195">
    <sortCondition ref="A5:A195"/>
  </sortState>
  <mergeCells count="1">
    <mergeCell ref="A1:AY1"/>
  </mergeCells>
  <pageMargins left="0.7" right="0.7" top="0.75" bottom="0.75" header="0.3" footer="0.3"/>
  <pageSetup orientation="portrait" r:id="rId1"/>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zoomScale="90" zoomScaleNormal="90" zoomScalePageLayoutView="90" workbookViewId="0">
      <pane ySplit="2" topLeftCell="A3" activePane="bottomLeft" state="frozen"/>
      <selection pane="bottomLeft" activeCell="L2" sqref="L2"/>
    </sheetView>
  </sheetViews>
  <sheetFormatPr defaultColWidth="8.85546875" defaultRowHeight="12.75" x14ac:dyDescent="0.2"/>
  <cols>
    <col min="1" max="1" width="5.85546875" style="115" customWidth="1"/>
    <col min="2" max="2" width="14.85546875" style="115" customWidth="1"/>
    <col min="3" max="3" width="15.42578125" style="115" customWidth="1"/>
    <col min="4" max="4" width="23.42578125" style="115" customWidth="1"/>
    <col min="5" max="5" width="17.7109375" style="115" bestFit="1" customWidth="1"/>
    <col min="6" max="6" width="22" style="115" customWidth="1"/>
    <col min="7" max="7" width="24" style="115" customWidth="1"/>
    <col min="8" max="11" width="57.140625" style="115" customWidth="1"/>
    <col min="12" max="12" width="33.7109375" style="115" customWidth="1"/>
    <col min="13" max="13" width="64.7109375" style="115" customWidth="1"/>
    <col min="14" max="16384" width="8.85546875" style="115"/>
  </cols>
  <sheetData>
    <row r="1" spans="2:13" s="104" customFormat="1" x14ac:dyDescent="0.2">
      <c r="B1" s="220"/>
      <c r="C1" s="220"/>
      <c r="D1" s="220"/>
      <c r="E1" s="220"/>
      <c r="F1" s="220"/>
      <c r="G1" s="220"/>
      <c r="H1" s="220"/>
      <c r="I1" s="220"/>
      <c r="J1" s="220"/>
      <c r="K1" s="220"/>
      <c r="L1" s="220"/>
      <c r="M1" s="220"/>
    </row>
    <row r="2" spans="2:13" ht="13.5" thickBot="1" x14ac:dyDescent="0.25">
      <c r="B2" s="109" t="s">
        <v>501</v>
      </c>
      <c r="C2" s="109" t="s">
        <v>502</v>
      </c>
      <c r="D2" s="109" t="s">
        <v>503</v>
      </c>
      <c r="E2" s="109" t="s">
        <v>504</v>
      </c>
      <c r="F2" s="109" t="s">
        <v>505</v>
      </c>
      <c r="G2" s="109" t="s">
        <v>506</v>
      </c>
      <c r="H2" s="109" t="s">
        <v>507</v>
      </c>
      <c r="I2" s="109" t="s">
        <v>728</v>
      </c>
      <c r="J2" s="109" t="s">
        <v>729</v>
      </c>
      <c r="K2" s="109" t="s">
        <v>730</v>
      </c>
      <c r="L2" s="109" t="s">
        <v>606</v>
      </c>
      <c r="M2" s="109" t="s">
        <v>607</v>
      </c>
    </row>
    <row r="3" spans="2:13" ht="89.25" x14ac:dyDescent="0.2">
      <c r="B3" s="119" t="s">
        <v>508</v>
      </c>
      <c r="C3" s="110" t="s">
        <v>366</v>
      </c>
      <c r="D3" s="110" t="s">
        <v>509</v>
      </c>
      <c r="E3" s="110" t="s">
        <v>510</v>
      </c>
      <c r="F3" s="110" t="s">
        <v>511</v>
      </c>
      <c r="G3" s="110" t="s">
        <v>447</v>
      </c>
      <c r="H3" s="110" t="s">
        <v>610</v>
      </c>
      <c r="I3" s="110" t="s">
        <v>659</v>
      </c>
      <c r="J3" s="110" t="s">
        <v>660</v>
      </c>
      <c r="K3" s="110" t="s">
        <v>661</v>
      </c>
      <c r="L3" s="110" t="s">
        <v>512</v>
      </c>
      <c r="M3" s="111" t="s">
        <v>513</v>
      </c>
    </row>
    <row r="4" spans="2:13" ht="89.25" x14ac:dyDescent="0.2">
      <c r="B4" s="120" t="s">
        <v>508</v>
      </c>
      <c r="C4" s="112" t="s">
        <v>366</v>
      </c>
      <c r="D4" s="112" t="s">
        <v>509</v>
      </c>
      <c r="E4" s="112" t="s">
        <v>514</v>
      </c>
      <c r="F4" s="112" t="s">
        <v>515</v>
      </c>
      <c r="G4" s="112" t="s">
        <v>457</v>
      </c>
      <c r="H4" s="112" t="s">
        <v>611</v>
      </c>
      <c r="I4" s="112" t="s">
        <v>662</v>
      </c>
      <c r="J4" s="112" t="s">
        <v>660</v>
      </c>
      <c r="K4" s="112" t="s">
        <v>663</v>
      </c>
      <c r="L4" s="112" t="s">
        <v>516</v>
      </c>
      <c r="M4" s="112" t="s">
        <v>513</v>
      </c>
    </row>
    <row r="5" spans="2:13" ht="89.25" x14ac:dyDescent="0.2">
      <c r="B5" s="120" t="s">
        <v>508</v>
      </c>
      <c r="C5" s="112" t="s">
        <v>366</v>
      </c>
      <c r="D5" s="112" t="s">
        <v>509</v>
      </c>
      <c r="E5" s="112" t="s">
        <v>517</v>
      </c>
      <c r="F5" s="112" t="s">
        <v>518</v>
      </c>
      <c r="G5" s="112" t="s">
        <v>448</v>
      </c>
      <c r="H5" s="112" t="s">
        <v>612</v>
      </c>
      <c r="I5" s="112" t="s">
        <v>664</v>
      </c>
      <c r="J5" s="112" t="s">
        <v>665</v>
      </c>
      <c r="K5" s="112" t="s">
        <v>661</v>
      </c>
      <c r="L5" s="112" t="s">
        <v>512</v>
      </c>
      <c r="M5" s="112" t="s">
        <v>513</v>
      </c>
    </row>
    <row r="6" spans="2:13" ht="89.25" x14ac:dyDescent="0.2">
      <c r="B6" s="120" t="s">
        <v>508</v>
      </c>
      <c r="C6" s="112" t="s">
        <v>366</v>
      </c>
      <c r="D6" s="112" t="s">
        <v>509</v>
      </c>
      <c r="E6" s="112" t="s">
        <v>519</v>
      </c>
      <c r="F6" s="112" t="s">
        <v>520</v>
      </c>
      <c r="G6" s="112" t="s">
        <v>456</v>
      </c>
      <c r="H6" s="112" t="s">
        <v>613</v>
      </c>
      <c r="I6" s="112" t="s">
        <v>666</v>
      </c>
      <c r="J6" s="112" t="s">
        <v>665</v>
      </c>
      <c r="K6" s="112" t="s">
        <v>661</v>
      </c>
      <c r="L6" s="112" t="s">
        <v>516</v>
      </c>
      <c r="M6" s="112" t="s">
        <v>513</v>
      </c>
    </row>
    <row r="7" spans="2:13" ht="76.5" x14ac:dyDescent="0.2">
      <c r="B7" s="120" t="s">
        <v>508</v>
      </c>
      <c r="C7" s="112" t="s">
        <v>366</v>
      </c>
      <c r="D7" s="112" t="s">
        <v>521</v>
      </c>
      <c r="E7" s="112" t="s">
        <v>522</v>
      </c>
      <c r="F7" s="112" t="s">
        <v>523</v>
      </c>
      <c r="G7" s="112" t="s">
        <v>524</v>
      </c>
      <c r="H7" s="112" t="s">
        <v>614</v>
      </c>
      <c r="I7" s="112" t="s">
        <v>667</v>
      </c>
      <c r="J7" s="112" t="s">
        <v>668</v>
      </c>
      <c r="K7" s="112"/>
      <c r="L7" s="112" t="s">
        <v>525</v>
      </c>
      <c r="M7" s="112" t="s">
        <v>526</v>
      </c>
    </row>
    <row r="8" spans="2:13" ht="76.5" x14ac:dyDescent="0.2">
      <c r="B8" s="120" t="s">
        <v>508</v>
      </c>
      <c r="C8" s="112" t="s">
        <v>366</v>
      </c>
      <c r="D8" s="112" t="s">
        <v>521</v>
      </c>
      <c r="E8" s="112" t="s">
        <v>527</v>
      </c>
      <c r="F8" s="112" t="s">
        <v>528</v>
      </c>
      <c r="G8" s="112" t="s">
        <v>529</v>
      </c>
      <c r="H8" s="112" t="s">
        <v>615</v>
      </c>
      <c r="I8" s="112" t="s">
        <v>669</v>
      </c>
      <c r="J8" s="112" t="s">
        <v>668</v>
      </c>
      <c r="K8" s="112"/>
      <c r="L8" s="112" t="s">
        <v>530</v>
      </c>
      <c r="M8" s="112" t="s">
        <v>526</v>
      </c>
    </row>
    <row r="9" spans="2:13" ht="76.5" x14ac:dyDescent="0.2">
      <c r="B9" s="120" t="s">
        <v>508</v>
      </c>
      <c r="C9" s="112" t="s">
        <v>366</v>
      </c>
      <c r="D9" s="112" t="s">
        <v>531</v>
      </c>
      <c r="E9" s="112" t="s">
        <v>522</v>
      </c>
      <c r="F9" s="112" t="s">
        <v>532</v>
      </c>
      <c r="G9" s="112" t="s">
        <v>450</v>
      </c>
      <c r="H9" s="112" t="s">
        <v>616</v>
      </c>
      <c r="I9" s="112" t="s">
        <v>670</v>
      </c>
      <c r="J9" s="112" t="s">
        <v>671</v>
      </c>
      <c r="K9" s="112"/>
      <c r="L9" s="112" t="s">
        <v>533</v>
      </c>
      <c r="M9" s="112" t="s">
        <v>526</v>
      </c>
    </row>
    <row r="10" spans="2:13" ht="76.5" x14ac:dyDescent="0.2">
      <c r="B10" s="120" t="s">
        <v>508</v>
      </c>
      <c r="C10" s="112" t="s">
        <v>366</v>
      </c>
      <c r="D10" s="112" t="s">
        <v>531</v>
      </c>
      <c r="E10" s="112" t="s">
        <v>527</v>
      </c>
      <c r="F10" s="112" t="s">
        <v>534</v>
      </c>
      <c r="G10" s="112" t="s">
        <v>459</v>
      </c>
      <c r="H10" s="112" t="s">
        <v>617</v>
      </c>
      <c r="I10" s="112" t="s">
        <v>672</v>
      </c>
      <c r="J10" s="112" t="s">
        <v>671</v>
      </c>
      <c r="K10" s="112"/>
      <c r="L10" s="112" t="s">
        <v>535</v>
      </c>
      <c r="M10" s="112" t="s">
        <v>526</v>
      </c>
    </row>
    <row r="11" spans="2:13" ht="76.5" x14ac:dyDescent="0.2">
      <c r="B11" s="120" t="s">
        <v>508</v>
      </c>
      <c r="C11" s="112" t="s">
        <v>366</v>
      </c>
      <c r="D11" s="112" t="s">
        <v>536</v>
      </c>
      <c r="E11" s="112" t="s">
        <v>537</v>
      </c>
      <c r="F11" s="112" t="s">
        <v>538</v>
      </c>
      <c r="G11" s="112" t="s">
        <v>618</v>
      </c>
      <c r="H11" s="112" t="s">
        <v>619</v>
      </c>
      <c r="I11" s="112" t="s">
        <v>673</v>
      </c>
      <c r="J11" s="112" t="s">
        <v>674</v>
      </c>
      <c r="K11" s="112"/>
      <c r="L11" s="112" t="s">
        <v>539</v>
      </c>
      <c r="M11" s="112" t="s">
        <v>526</v>
      </c>
    </row>
    <row r="12" spans="2:13" ht="76.5" x14ac:dyDescent="0.2">
      <c r="B12" s="120" t="s">
        <v>508</v>
      </c>
      <c r="C12" s="112" t="s">
        <v>366</v>
      </c>
      <c r="D12" s="112" t="s">
        <v>536</v>
      </c>
      <c r="E12" s="112" t="s">
        <v>540</v>
      </c>
      <c r="F12" s="112" t="s">
        <v>541</v>
      </c>
      <c r="G12" s="112" t="s">
        <v>620</v>
      </c>
      <c r="H12" s="112" t="s">
        <v>621</v>
      </c>
      <c r="I12" s="112" t="s">
        <v>675</v>
      </c>
      <c r="J12" s="112" t="s">
        <v>674</v>
      </c>
      <c r="K12" s="112"/>
      <c r="L12" s="112" t="s">
        <v>542</v>
      </c>
      <c r="M12" s="112" t="s">
        <v>526</v>
      </c>
    </row>
    <row r="13" spans="2:13" ht="89.25" x14ac:dyDescent="0.2">
      <c r="B13" s="120" t="s">
        <v>508</v>
      </c>
      <c r="C13" s="112" t="s">
        <v>366</v>
      </c>
      <c r="D13" s="112" t="s">
        <v>536</v>
      </c>
      <c r="E13" s="112" t="s">
        <v>543</v>
      </c>
      <c r="F13" s="112" t="s">
        <v>544</v>
      </c>
      <c r="G13" s="112" t="s">
        <v>452</v>
      </c>
      <c r="H13" s="112" t="s">
        <v>622</v>
      </c>
      <c r="I13" s="112" t="s">
        <v>676</v>
      </c>
      <c r="J13" s="112" t="s">
        <v>677</v>
      </c>
      <c r="K13" s="112"/>
      <c r="L13" s="112" t="s">
        <v>545</v>
      </c>
      <c r="M13" s="112" t="s">
        <v>526</v>
      </c>
    </row>
    <row r="14" spans="2:13" ht="89.25" x14ac:dyDescent="0.2">
      <c r="B14" s="120" t="s">
        <v>508</v>
      </c>
      <c r="C14" s="112" t="s">
        <v>366</v>
      </c>
      <c r="D14" s="112" t="s">
        <v>536</v>
      </c>
      <c r="E14" s="112" t="s">
        <v>546</v>
      </c>
      <c r="F14" s="112" t="s">
        <v>547</v>
      </c>
      <c r="G14" s="112" t="s">
        <v>548</v>
      </c>
      <c r="H14" s="112" t="s">
        <v>623</v>
      </c>
      <c r="I14" s="112" t="s">
        <v>678</v>
      </c>
      <c r="J14" s="112" t="s">
        <v>677</v>
      </c>
      <c r="K14" s="112"/>
      <c r="L14" s="112" t="s">
        <v>549</v>
      </c>
      <c r="M14" s="112" t="s">
        <v>526</v>
      </c>
    </row>
    <row r="15" spans="2:13" ht="89.25" x14ac:dyDescent="0.2">
      <c r="B15" s="120" t="s">
        <v>508</v>
      </c>
      <c r="C15" s="112" t="s">
        <v>366</v>
      </c>
      <c r="D15" s="112" t="s">
        <v>536</v>
      </c>
      <c r="E15" s="112" t="s">
        <v>550</v>
      </c>
      <c r="F15" s="112" t="s">
        <v>551</v>
      </c>
      <c r="G15" s="112" t="s">
        <v>453</v>
      </c>
      <c r="H15" s="112" t="s">
        <v>624</v>
      </c>
      <c r="I15" s="112" t="s">
        <v>679</v>
      </c>
      <c r="J15" s="112" t="s">
        <v>680</v>
      </c>
      <c r="K15" s="112"/>
      <c r="L15" s="112" t="s">
        <v>545</v>
      </c>
      <c r="M15" s="112" t="s">
        <v>526</v>
      </c>
    </row>
    <row r="16" spans="2:13" ht="89.25" x14ac:dyDescent="0.2">
      <c r="B16" s="120" t="s">
        <v>508</v>
      </c>
      <c r="C16" s="112" t="s">
        <v>366</v>
      </c>
      <c r="D16" s="112" t="s">
        <v>536</v>
      </c>
      <c r="E16" s="112" t="s">
        <v>552</v>
      </c>
      <c r="F16" s="112" t="s">
        <v>553</v>
      </c>
      <c r="G16" s="112" t="s">
        <v>462</v>
      </c>
      <c r="H16" s="112" t="s">
        <v>625</v>
      </c>
      <c r="I16" s="112" t="s">
        <v>681</v>
      </c>
      <c r="J16" s="112" t="s">
        <v>680</v>
      </c>
      <c r="K16" s="112"/>
      <c r="L16" s="112" t="s">
        <v>549</v>
      </c>
      <c r="M16" s="112" t="s">
        <v>526</v>
      </c>
    </row>
    <row r="17" spans="1:13" ht="63.75" x14ac:dyDescent="0.2">
      <c r="B17" s="120" t="s">
        <v>508</v>
      </c>
      <c r="C17" s="112" t="s">
        <v>366</v>
      </c>
      <c r="D17" s="112" t="s">
        <v>554</v>
      </c>
      <c r="E17" s="112"/>
      <c r="F17" s="112" t="s">
        <v>861</v>
      </c>
      <c r="G17" s="112" t="s">
        <v>872</v>
      </c>
      <c r="H17" s="112" t="s">
        <v>812</v>
      </c>
      <c r="I17" s="112" t="s">
        <v>816</v>
      </c>
      <c r="J17" s="112" t="s">
        <v>682</v>
      </c>
      <c r="K17" s="112"/>
      <c r="L17" s="112" t="s">
        <v>580</v>
      </c>
      <c r="M17" s="112"/>
    </row>
    <row r="18" spans="1:13" ht="38.25" x14ac:dyDescent="0.2">
      <c r="B18" s="120" t="s">
        <v>508</v>
      </c>
      <c r="C18" s="112" t="s">
        <v>366</v>
      </c>
      <c r="D18" s="112" t="s">
        <v>554</v>
      </c>
      <c r="E18" s="112" t="s">
        <v>522</v>
      </c>
      <c r="F18" s="112" t="s">
        <v>854</v>
      </c>
      <c r="G18" s="112" t="s">
        <v>422</v>
      </c>
      <c r="H18" s="112" t="s">
        <v>855</v>
      </c>
      <c r="I18" s="112" t="s">
        <v>856</v>
      </c>
      <c r="J18" s="112" t="s">
        <v>682</v>
      </c>
      <c r="K18" s="112" t="s">
        <v>857</v>
      </c>
      <c r="L18" s="112" t="s">
        <v>555</v>
      </c>
      <c r="M18" s="112" t="s">
        <v>556</v>
      </c>
    </row>
    <row r="19" spans="1:13" ht="38.25" x14ac:dyDescent="0.2">
      <c r="B19" s="120" t="s">
        <v>508</v>
      </c>
      <c r="C19" s="112" t="s">
        <v>366</v>
      </c>
      <c r="D19" s="112" t="s">
        <v>554</v>
      </c>
      <c r="E19" s="112" t="s">
        <v>527</v>
      </c>
      <c r="F19" s="112" t="s">
        <v>858</v>
      </c>
      <c r="G19" s="112" t="s">
        <v>423</v>
      </c>
      <c r="H19" s="112" t="s">
        <v>859</v>
      </c>
      <c r="I19" s="112" t="s">
        <v>860</v>
      </c>
      <c r="J19" s="112" t="s">
        <v>682</v>
      </c>
      <c r="K19" s="112" t="s">
        <v>857</v>
      </c>
      <c r="L19" s="112" t="s">
        <v>555</v>
      </c>
      <c r="M19" s="112" t="s">
        <v>556</v>
      </c>
    </row>
    <row r="20" spans="1:13" ht="38.25" x14ac:dyDescent="0.2">
      <c r="B20" s="120" t="s">
        <v>508</v>
      </c>
      <c r="C20" s="112" t="s">
        <v>366</v>
      </c>
      <c r="D20" s="112" t="s">
        <v>554</v>
      </c>
      <c r="E20" s="112" t="s">
        <v>866</v>
      </c>
      <c r="F20" s="112" t="s">
        <v>867</v>
      </c>
      <c r="G20" s="112" t="s">
        <v>868</v>
      </c>
      <c r="H20" s="112" t="s">
        <v>868</v>
      </c>
      <c r="I20" s="112" t="s">
        <v>869</v>
      </c>
      <c r="J20" s="112" t="s">
        <v>682</v>
      </c>
      <c r="K20" s="112" t="s">
        <v>857</v>
      </c>
      <c r="L20" s="112" t="s">
        <v>555</v>
      </c>
      <c r="M20" s="112" t="s">
        <v>556</v>
      </c>
    </row>
    <row r="21" spans="1:13" ht="51" x14ac:dyDescent="0.2">
      <c r="B21" s="120" t="s">
        <v>508</v>
      </c>
      <c r="C21" s="112" t="s">
        <v>367</v>
      </c>
      <c r="D21" s="112" t="s">
        <v>804</v>
      </c>
      <c r="E21" s="112" t="s">
        <v>824</v>
      </c>
      <c r="F21" s="112" t="s">
        <v>864</v>
      </c>
      <c r="G21" s="112" t="s">
        <v>865</v>
      </c>
      <c r="H21" s="112" t="s">
        <v>865</v>
      </c>
      <c r="I21" s="112" t="s">
        <v>834</v>
      </c>
      <c r="J21" s="112" t="s">
        <v>815</v>
      </c>
      <c r="K21" s="112" t="s">
        <v>835</v>
      </c>
      <c r="L21" s="112" t="s">
        <v>836</v>
      </c>
      <c r="M21" s="112" t="s">
        <v>837</v>
      </c>
    </row>
    <row r="22" spans="1:13" ht="51" x14ac:dyDescent="0.2">
      <c r="B22" s="120" t="s">
        <v>508</v>
      </c>
      <c r="C22" s="112" t="s">
        <v>367</v>
      </c>
      <c r="D22" s="112" t="s">
        <v>804</v>
      </c>
      <c r="E22" s="112" t="s">
        <v>824</v>
      </c>
      <c r="F22" s="112" t="s">
        <v>862</v>
      </c>
      <c r="G22" s="112" t="s">
        <v>863</v>
      </c>
      <c r="H22" s="112" t="s">
        <v>863</v>
      </c>
      <c r="I22" s="112" t="s">
        <v>834</v>
      </c>
      <c r="J22" s="112" t="s">
        <v>815</v>
      </c>
      <c r="K22" s="112" t="s">
        <v>835</v>
      </c>
      <c r="L22" s="112" t="s">
        <v>836</v>
      </c>
      <c r="M22" s="112" t="s">
        <v>837</v>
      </c>
    </row>
    <row r="23" spans="1:13" ht="25.5" x14ac:dyDescent="0.2">
      <c r="B23" s="120" t="s">
        <v>508</v>
      </c>
      <c r="C23" s="112" t="s">
        <v>367</v>
      </c>
      <c r="D23" s="112" t="s">
        <v>804</v>
      </c>
      <c r="E23" s="112" t="s">
        <v>833</v>
      </c>
      <c r="F23" s="112" t="s">
        <v>840</v>
      </c>
      <c r="G23" s="112" t="s">
        <v>821</v>
      </c>
      <c r="H23" s="112" t="s">
        <v>821</v>
      </c>
      <c r="I23" s="112" t="s">
        <v>832</v>
      </c>
      <c r="J23" s="112" t="s">
        <v>815</v>
      </c>
      <c r="K23" s="112"/>
      <c r="L23" s="112" t="s">
        <v>838</v>
      </c>
      <c r="M23" s="112" t="s">
        <v>839</v>
      </c>
    </row>
    <row r="24" spans="1:13" ht="38.25" x14ac:dyDescent="0.2">
      <c r="B24" s="120" t="s">
        <v>508</v>
      </c>
      <c r="C24" s="112" t="s">
        <v>367</v>
      </c>
      <c r="D24" s="112" t="s">
        <v>804</v>
      </c>
      <c r="E24" s="112" t="s">
        <v>833</v>
      </c>
      <c r="F24" s="112" t="s">
        <v>841</v>
      </c>
      <c r="G24" s="112" t="s">
        <v>822</v>
      </c>
      <c r="H24" s="112" t="s">
        <v>822</v>
      </c>
      <c r="I24" s="112" t="s">
        <v>832</v>
      </c>
      <c r="J24" s="112" t="s">
        <v>815</v>
      </c>
      <c r="K24" s="112"/>
      <c r="L24" s="112" t="s">
        <v>838</v>
      </c>
      <c r="M24" s="112" t="s">
        <v>839</v>
      </c>
    </row>
    <row r="25" spans="1:13" ht="330" customHeight="1" x14ac:dyDescent="0.2">
      <c r="A25" s="124"/>
      <c r="B25" s="121" t="s">
        <v>384</v>
      </c>
      <c r="C25" s="112" t="s">
        <v>559</v>
      </c>
      <c r="D25" s="112" t="s">
        <v>560</v>
      </c>
      <c r="E25" s="112"/>
      <c r="F25" s="112" t="s">
        <v>561</v>
      </c>
      <c r="G25" s="112" t="s">
        <v>387</v>
      </c>
      <c r="H25" s="112" t="s">
        <v>387</v>
      </c>
      <c r="I25" s="112" t="s">
        <v>813</v>
      </c>
      <c r="J25" s="112" t="s">
        <v>683</v>
      </c>
      <c r="K25" s="112" t="s">
        <v>940</v>
      </c>
      <c r="L25" s="112" t="s">
        <v>936</v>
      </c>
      <c r="M25" s="112" t="s">
        <v>562</v>
      </c>
    </row>
    <row r="26" spans="1:13" ht="76.5" x14ac:dyDescent="0.2">
      <c r="A26" s="124"/>
      <c r="B26" s="121" t="s">
        <v>384</v>
      </c>
      <c r="C26" s="112" t="s">
        <v>559</v>
      </c>
      <c r="D26" s="112" t="s">
        <v>560</v>
      </c>
      <c r="E26" s="112"/>
      <c r="F26" s="112" t="s">
        <v>563</v>
      </c>
      <c r="G26" s="112" t="s">
        <v>1009</v>
      </c>
      <c r="H26" s="112" t="s">
        <v>1009</v>
      </c>
      <c r="I26" s="112" t="s">
        <v>1020</v>
      </c>
      <c r="J26" s="112" t="s">
        <v>1021</v>
      </c>
      <c r="K26" s="112"/>
      <c r="L26" s="112" t="s">
        <v>1024</v>
      </c>
      <c r="M26" s="113" t="s">
        <v>1051</v>
      </c>
    </row>
    <row r="27" spans="1:13" ht="191.25" x14ac:dyDescent="0.2">
      <c r="A27" s="124"/>
      <c r="B27" s="121" t="s">
        <v>384</v>
      </c>
      <c r="C27" s="112" t="s">
        <v>559</v>
      </c>
      <c r="D27" s="112" t="s">
        <v>397</v>
      </c>
      <c r="E27" s="112"/>
      <c r="F27" s="112" t="s">
        <v>564</v>
      </c>
      <c r="G27" s="112" t="s">
        <v>386</v>
      </c>
      <c r="H27" s="112" t="s">
        <v>386</v>
      </c>
      <c r="I27" s="112" t="s">
        <v>1022</v>
      </c>
      <c r="J27" s="112" t="s">
        <v>684</v>
      </c>
      <c r="K27" s="112" t="s">
        <v>952</v>
      </c>
      <c r="L27" s="112" t="s">
        <v>1023</v>
      </c>
      <c r="M27" s="112" t="s">
        <v>1025</v>
      </c>
    </row>
    <row r="28" spans="1:13" ht="76.5" x14ac:dyDescent="0.2">
      <c r="A28" s="125"/>
      <c r="B28" s="121" t="s">
        <v>384</v>
      </c>
      <c r="C28" s="112" t="s">
        <v>559</v>
      </c>
      <c r="D28" s="112" t="s">
        <v>397</v>
      </c>
      <c r="E28" s="112"/>
      <c r="F28" s="112" t="s">
        <v>565</v>
      </c>
      <c r="G28" s="112" t="s">
        <v>566</v>
      </c>
      <c r="H28" s="112" t="s">
        <v>566</v>
      </c>
      <c r="I28" s="112" t="s">
        <v>685</v>
      </c>
      <c r="J28" s="112" t="s">
        <v>686</v>
      </c>
      <c r="K28" s="112"/>
      <c r="L28" s="112" t="s">
        <v>595</v>
      </c>
      <c r="M28" s="112" t="s">
        <v>796</v>
      </c>
    </row>
    <row r="29" spans="1:13" ht="38.25" x14ac:dyDescent="0.2">
      <c r="A29" s="125"/>
      <c r="B29" s="121" t="s">
        <v>384</v>
      </c>
      <c r="C29" s="112" t="s">
        <v>559</v>
      </c>
      <c r="D29" s="112" t="s">
        <v>567</v>
      </c>
      <c r="E29" s="112" t="s">
        <v>417</v>
      </c>
      <c r="F29" s="112" t="s">
        <v>568</v>
      </c>
      <c r="G29" s="112" t="s">
        <v>569</v>
      </c>
      <c r="H29" s="112" t="s">
        <v>626</v>
      </c>
      <c r="I29" s="112" t="s">
        <v>687</v>
      </c>
      <c r="J29" s="112" t="s">
        <v>688</v>
      </c>
      <c r="K29" s="112"/>
      <c r="L29" s="112" t="s">
        <v>570</v>
      </c>
      <c r="M29" s="112" t="s">
        <v>571</v>
      </c>
    </row>
    <row r="30" spans="1:13" ht="127.5" x14ac:dyDescent="0.2">
      <c r="A30" s="125"/>
      <c r="B30" s="121" t="s">
        <v>384</v>
      </c>
      <c r="C30" s="112" t="s">
        <v>559</v>
      </c>
      <c r="D30" s="112" t="s">
        <v>567</v>
      </c>
      <c r="E30" s="112" t="s">
        <v>417</v>
      </c>
      <c r="F30" s="112" t="s">
        <v>572</v>
      </c>
      <c r="G30" s="112" t="s">
        <v>394</v>
      </c>
      <c r="H30" s="112" t="s">
        <v>394</v>
      </c>
      <c r="I30" s="112" t="s">
        <v>814</v>
      </c>
      <c r="J30" s="112" t="s">
        <v>688</v>
      </c>
      <c r="K30" s="112"/>
      <c r="L30" s="112" t="s">
        <v>595</v>
      </c>
      <c r="M30" s="112" t="s">
        <v>573</v>
      </c>
    </row>
    <row r="31" spans="1:13" ht="89.25" x14ac:dyDescent="0.2">
      <c r="A31" s="124"/>
      <c r="B31" s="121" t="s">
        <v>384</v>
      </c>
      <c r="C31" s="112" t="s">
        <v>407</v>
      </c>
      <c r="D31" s="112" t="s">
        <v>396</v>
      </c>
      <c r="E31" s="112"/>
      <c r="F31" s="112" t="s">
        <v>575</v>
      </c>
      <c r="G31" s="112" t="s">
        <v>1010</v>
      </c>
      <c r="H31" s="112" t="s">
        <v>1011</v>
      </c>
      <c r="I31" s="112" t="s">
        <v>1042</v>
      </c>
      <c r="J31" s="112" t="s">
        <v>689</v>
      </c>
      <c r="K31" s="112" t="s">
        <v>690</v>
      </c>
      <c r="L31" s="112" t="s">
        <v>1026</v>
      </c>
      <c r="M31" s="113" t="s">
        <v>574</v>
      </c>
    </row>
    <row r="32" spans="1:13" ht="51" x14ac:dyDescent="0.2">
      <c r="A32" s="124"/>
      <c r="B32" s="121" t="s">
        <v>384</v>
      </c>
      <c r="C32" s="112" t="s">
        <v>407</v>
      </c>
      <c r="D32" s="112" t="s">
        <v>418</v>
      </c>
      <c r="E32" s="112" t="s">
        <v>608</v>
      </c>
      <c r="F32" s="112" t="s">
        <v>627</v>
      </c>
      <c r="G32" s="112" t="s">
        <v>947</v>
      </c>
      <c r="H32" s="112" t="s">
        <v>1012</v>
      </c>
      <c r="I32" s="112" t="s">
        <v>1041</v>
      </c>
      <c r="J32" s="112" t="s">
        <v>691</v>
      </c>
      <c r="K32" s="112" t="s">
        <v>1029</v>
      </c>
      <c r="L32" s="112" t="s">
        <v>1027</v>
      </c>
      <c r="M32" s="113" t="s">
        <v>1028</v>
      </c>
    </row>
    <row r="33" spans="1:13" ht="63.75" x14ac:dyDescent="0.2">
      <c r="A33" s="124"/>
      <c r="B33" s="121" t="s">
        <v>384</v>
      </c>
      <c r="C33" s="112" t="s">
        <v>407</v>
      </c>
      <c r="D33" s="112" t="s">
        <v>418</v>
      </c>
      <c r="E33" s="112" t="s">
        <v>608</v>
      </c>
      <c r="F33" s="112" t="s">
        <v>628</v>
      </c>
      <c r="G33" s="112" t="s">
        <v>403</v>
      </c>
      <c r="H33" s="112" t="s">
        <v>1013</v>
      </c>
      <c r="I33" s="112" t="s">
        <v>1040</v>
      </c>
      <c r="J33" s="112" t="s">
        <v>692</v>
      </c>
      <c r="K33" s="112" t="s">
        <v>693</v>
      </c>
      <c r="L33" s="112" t="s">
        <v>1027</v>
      </c>
      <c r="M33" s="113" t="s">
        <v>1028</v>
      </c>
    </row>
    <row r="34" spans="1:13" ht="63.75" x14ac:dyDescent="0.2">
      <c r="A34" s="124"/>
      <c r="B34" s="121" t="s">
        <v>384</v>
      </c>
      <c r="C34" s="112" t="s">
        <v>407</v>
      </c>
      <c r="D34" s="112" t="s">
        <v>418</v>
      </c>
      <c r="E34" s="112" t="s">
        <v>608</v>
      </c>
      <c r="F34" s="112" t="s">
        <v>629</v>
      </c>
      <c r="G34" s="112" t="s">
        <v>1014</v>
      </c>
      <c r="H34" s="112" t="s">
        <v>1015</v>
      </c>
      <c r="I34" s="112" t="s">
        <v>1039</v>
      </c>
      <c r="J34" s="112" t="s">
        <v>694</v>
      </c>
      <c r="K34" s="112" t="s">
        <v>695</v>
      </c>
      <c r="L34" s="112" t="s">
        <v>1027</v>
      </c>
      <c r="M34" s="113" t="s">
        <v>1030</v>
      </c>
    </row>
    <row r="35" spans="1:13" ht="102" x14ac:dyDescent="0.2">
      <c r="A35" s="125"/>
      <c r="B35" s="121" t="s">
        <v>384</v>
      </c>
      <c r="C35" s="112" t="s">
        <v>407</v>
      </c>
      <c r="D35" s="112" t="s">
        <v>418</v>
      </c>
      <c r="E35" s="112" t="s">
        <v>578</v>
      </c>
      <c r="F35" s="112" t="s">
        <v>630</v>
      </c>
      <c r="G35" s="112" t="s">
        <v>631</v>
      </c>
      <c r="H35" s="112" t="s">
        <v>632</v>
      </c>
      <c r="I35" s="112" t="s">
        <v>696</v>
      </c>
      <c r="J35" s="112" t="s">
        <v>697</v>
      </c>
      <c r="K35" s="112" t="s">
        <v>698</v>
      </c>
      <c r="L35" s="112" t="s">
        <v>555</v>
      </c>
      <c r="M35" s="112" t="s">
        <v>556</v>
      </c>
    </row>
    <row r="36" spans="1:13" ht="51" x14ac:dyDescent="0.2">
      <c r="A36" s="125"/>
      <c r="B36" s="121" t="s">
        <v>384</v>
      </c>
      <c r="C36" s="112" t="s">
        <v>407</v>
      </c>
      <c r="D36" s="112" t="s">
        <v>418</v>
      </c>
      <c r="E36" s="112" t="s">
        <v>825</v>
      </c>
      <c r="F36" s="112" t="s">
        <v>633</v>
      </c>
      <c r="G36" s="112" t="s">
        <v>579</v>
      </c>
      <c r="H36" s="112" t="s">
        <v>579</v>
      </c>
      <c r="I36" s="112" t="s">
        <v>699</v>
      </c>
      <c r="J36" s="112" t="s">
        <v>827</v>
      </c>
      <c r="K36" s="112" t="s">
        <v>700</v>
      </c>
      <c r="L36" s="112" t="s">
        <v>580</v>
      </c>
      <c r="M36" s="112" t="s">
        <v>581</v>
      </c>
    </row>
    <row r="37" spans="1:13" ht="63.75" x14ac:dyDescent="0.2">
      <c r="A37" s="125"/>
      <c r="B37" s="121" t="s">
        <v>384</v>
      </c>
      <c r="C37" s="112" t="s">
        <v>407</v>
      </c>
      <c r="D37" s="112" t="s">
        <v>418</v>
      </c>
      <c r="E37" s="112" t="s">
        <v>826</v>
      </c>
      <c r="F37" s="112" t="s">
        <v>634</v>
      </c>
      <c r="G37" s="112" t="s">
        <v>582</v>
      </c>
      <c r="H37" s="112" t="s">
        <v>635</v>
      </c>
      <c r="I37" s="112" t="s">
        <v>701</v>
      </c>
      <c r="J37" s="112" t="s">
        <v>828</v>
      </c>
      <c r="K37" s="112" t="s">
        <v>702</v>
      </c>
      <c r="L37" s="112" t="s">
        <v>580</v>
      </c>
      <c r="M37" s="112" t="s">
        <v>581</v>
      </c>
    </row>
    <row r="38" spans="1:13" ht="38.25" x14ac:dyDescent="0.2">
      <c r="A38" s="125"/>
      <c r="B38" s="121" t="s">
        <v>384</v>
      </c>
      <c r="C38" s="112" t="s">
        <v>407</v>
      </c>
      <c r="D38" s="112" t="s">
        <v>418</v>
      </c>
      <c r="E38" s="112" t="s">
        <v>609</v>
      </c>
      <c r="F38" s="112" t="s">
        <v>636</v>
      </c>
      <c r="G38" s="112" t="s">
        <v>414</v>
      </c>
      <c r="H38" s="112" t="s">
        <v>414</v>
      </c>
      <c r="I38" s="112" t="s">
        <v>703</v>
      </c>
      <c r="J38" s="112" t="s">
        <v>704</v>
      </c>
      <c r="K38" s="112" t="s">
        <v>705</v>
      </c>
      <c r="L38" s="112" t="s">
        <v>580</v>
      </c>
      <c r="M38" s="112" t="s">
        <v>581</v>
      </c>
    </row>
    <row r="39" spans="1:13" ht="38.25" x14ac:dyDescent="0.2">
      <c r="A39" s="125"/>
      <c r="B39" s="121" t="s">
        <v>384</v>
      </c>
      <c r="C39" s="112" t="s">
        <v>407</v>
      </c>
      <c r="D39" s="112" t="s">
        <v>418</v>
      </c>
      <c r="E39" s="112" t="s">
        <v>609</v>
      </c>
      <c r="F39" s="112" t="s">
        <v>637</v>
      </c>
      <c r="G39" s="112" t="s">
        <v>583</v>
      </c>
      <c r="H39" s="112" t="s">
        <v>583</v>
      </c>
      <c r="I39" s="112" t="s">
        <v>706</v>
      </c>
      <c r="J39" s="112" t="s">
        <v>707</v>
      </c>
      <c r="K39" s="112"/>
      <c r="L39" s="112" t="s">
        <v>580</v>
      </c>
      <c r="M39" s="112" t="s">
        <v>581</v>
      </c>
    </row>
    <row r="40" spans="1:13" ht="76.5" x14ac:dyDescent="0.2">
      <c r="A40" s="125"/>
      <c r="B40" s="122" t="s">
        <v>584</v>
      </c>
      <c r="C40" s="112" t="s">
        <v>368</v>
      </c>
      <c r="D40" s="112" t="s">
        <v>409</v>
      </c>
      <c r="E40" s="112"/>
      <c r="F40" s="112" t="s">
        <v>638</v>
      </c>
      <c r="G40" s="112" t="s">
        <v>585</v>
      </c>
      <c r="H40" s="112" t="s">
        <v>585</v>
      </c>
      <c r="I40" s="112" t="s">
        <v>708</v>
      </c>
      <c r="J40" s="112" t="s">
        <v>709</v>
      </c>
      <c r="K40" s="112"/>
      <c r="L40" s="112" t="s">
        <v>557</v>
      </c>
      <c r="M40" s="112" t="s">
        <v>558</v>
      </c>
    </row>
    <row r="41" spans="1:13" ht="63.75" x14ac:dyDescent="0.2">
      <c r="A41" s="125"/>
      <c r="B41" s="122" t="s">
        <v>584</v>
      </c>
      <c r="C41" s="112" t="s">
        <v>368</v>
      </c>
      <c r="D41" s="112" t="s">
        <v>409</v>
      </c>
      <c r="E41" s="112"/>
      <c r="F41" s="112" t="s">
        <v>639</v>
      </c>
      <c r="G41" s="112" t="s">
        <v>404</v>
      </c>
      <c r="H41" s="112" t="s">
        <v>640</v>
      </c>
      <c r="I41" s="112" t="s">
        <v>710</v>
      </c>
      <c r="J41" s="112" t="s">
        <v>711</v>
      </c>
      <c r="K41" s="112"/>
      <c r="L41" s="112" t="s">
        <v>586</v>
      </c>
      <c r="M41" s="112" t="s">
        <v>587</v>
      </c>
    </row>
    <row r="42" spans="1:13" ht="102" x14ac:dyDescent="0.2">
      <c r="A42" s="125"/>
      <c r="B42" s="122" t="s">
        <v>584</v>
      </c>
      <c r="C42" s="112" t="s">
        <v>368</v>
      </c>
      <c r="D42" s="112" t="s">
        <v>588</v>
      </c>
      <c r="E42" s="112"/>
      <c r="F42" s="112" t="s">
        <v>641</v>
      </c>
      <c r="G42" s="112" t="s">
        <v>589</v>
      </c>
      <c r="H42" s="112" t="s">
        <v>642</v>
      </c>
      <c r="I42" s="112" t="s">
        <v>712</v>
      </c>
      <c r="J42" s="112" t="s">
        <v>713</v>
      </c>
      <c r="K42" s="112" t="s">
        <v>714</v>
      </c>
      <c r="L42" s="112" t="s">
        <v>590</v>
      </c>
      <c r="M42" s="112" t="s">
        <v>591</v>
      </c>
    </row>
    <row r="43" spans="1:13" ht="89.25" x14ac:dyDescent="0.2">
      <c r="A43" s="124"/>
      <c r="B43" s="122" t="s">
        <v>584</v>
      </c>
      <c r="C43" s="112" t="s">
        <v>369</v>
      </c>
      <c r="D43" s="112" t="s">
        <v>382</v>
      </c>
      <c r="E43" s="112"/>
      <c r="F43" s="112" t="s">
        <v>643</v>
      </c>
      <c r="G43" s="112" t="s">
        <v>361</v>
      </c>
      <c r="H43" s="112" t="s">
        <v>1053</v>
      </c>
      <c r="I43" s="112" t="s">
        <v>1052</v>
      </c>
      <c r="J43" s="112" t="s">
        <v>715</v>
      </c>
      <c r="K43" s="112"/>
      <c r="L43" s="112" t="s">
        <v>592</v>
      </c>
      <c r="M43" s="112" t="s">
        <v>593</v>
      </c>
    </row>
    <row r="44" spans="1:13" ht="89.25" x14ac:dyDescent="0.2">
      <c r="A44" s="125"/>
      <c r="B44" s="122" t="s">
        <v>584</v>
      </c>
      <c r="C44" s="112" t="s">
        <v>369</v>
      </c>
      <c r="D44" s="112" t="s">
        <v>382</v>
      </c>
      <c r="E44" s="112"/>
      <c r="F44" s="112" t="s">
        <v>644</v>
      </c>
      <c r="G44" s="112" t="s">
        <v>362</v>
      </c>
      <c r="H44" s="112" t="s">
        <v>594</v>
      </c>
      <c r="I44" s="112" t="s">
        <v>716</v>
      </c>
      <c r="J44" s="112" t="s">
        <v>715</v>
      </c>
      <c r="K44" s="112"/>
      <c r="L44" s="112" t="s">
        <v>595</v>
      </c>
      <c r="M44" s="112" t="s">
        <v>596</v>
      </c>
    </row>
    <row r="45" spans="1:13" ht="89.25" x14ac:dyDescent="0.2">
      <c r="A45" s="124"/>
      <c r="B45" s="122" t="s">
        <v>584</v>
      </c>
      <c r="C45" s="112" t="s">
        <v>369</v>
      </c>
      <c r="D45" s="112" t="s">
        <v>382</v>
      </c>
      <c r="E45" s="112"/>
      <c r="F45" s="112" t="s">
        <v>645</v>
      </c>
      <c r="G45" s="112" t="s">
        <v>646</v>
      </c>
      <c r="H45" s="112" t="s">
        <v>1016</v>
      </c>
      <c r="I45" s="112" t="s">
        <v>1038</v>
      </c>
      <c r="J45" s="112" t="s">
        <v>715</v>
      </c>
      <c r="K45" s="112"/>
      <c r="L45" s="112" t="s">
        <v>1031</v>
      </c>
      <c r="M45" s="113" t="s">
        <v>1034</v>
      </c>
    </row>
    <row r="46" spans="1:13" ht="89.25" x14ac:dyDescent="0.2">
      <c r="A46" s="124"/>
      <c r="B46" s="122" t="s">
        <v>584</v>
      </c>
      <c r="C46" s="112" t="s">
        <v>369</v>
      </c>
      <c r="D46" s="112" t="s">
        <v>382</v>
      </c>
      <c r="E46" s="112"/>
      <c r="F46" s="112" t="s">
        <v>647</v>
      </c>
      <c r="G46" s="112" t="s">
        <v>648</v>
      </c>
      <c r="H46" s="112" t="s">
        <v>1017</v>
      </c>
      <c r="I46" s="112" t="s">
        <v>1037</v>
      </c>
      <c r="J46" s="112" t="s">
        <v>715</v>
      </c>
      <c r="K46" s="112"/>
      <c r="L46" s="112" t="s">
        <v>1032</v>
      </c>
      <c r="M46" s="113" t="s">
        <v>1033</v>
      </c>
    </row>
    <row r="47" spans="1:13" ht="127.5" x14ac:dyDescent="0.2">
      <c r="B47" s="122" t="s">
        <v>584</v>
      </c>
      <c r="C47" s="112" t="s">
        <v>369</v>
      </c>
      <c r="D47" s="112" t="s">
        <v>383</v>
      </c>
      <c r="E47" s="112"/>
      <c r="F47" s="112" t="s">
        <v>649</v>
      </c>
      <c r="G47" s="112" t="s">
        <v>650</v>
      </c>
      <c r="H47" s="112" t="s">
        <v>389</v>
      </c>
      <c r="I47" s="112" t="s">
        <v>717</v>
      </c>
      <c r="J47" s="112" t="s">
        <v>718</v>
      </c>
      <c r="K47" s="112" t="s">
        <v>719</v>
      </c>
      <c r="L47" s="112" t="s">
        <v>595</v>
      </c>
      <c r="M47" s="112" t="s">
        <v>597</v>
      </c>
    </row>
    <row r="48" spans="1:13" ht="165.75" x14ac:dyDescent="0.2">
      <c r="B48" s="122" t="s">
        <v>584</v>
      </c>
      <c r="C48" s="112" t="s">
        <v>369</v>
      </c>
      <c r="D48" s="112" t="s">
        <v>383</v>
      </c>
      <c r="E48" s="112"/>
      <c r="F48" s="112" t="s">
        <v>651</v>
      </c>
      <c r="G48" s="112" t="s">
        <v>652</v>
      </c>
      <c r="H48" s="112" t="s">
        <v>388</v>
      </c>
      <c r="I48" s="112" t="s">
        <v>720</v>
      </c>
      <c r="J48" s="112" t="s">
        <v>721</v>
      </c>
      <c r="K48" s="112" t="s">
        <v>722</v>
      </c>
      <c r="L48" s="112" t="s">
        <v>595</v>
      </c>
      <c r="M48" s="112" t="s">
        <v>598</v>
      </c>
    </row>
    <row r="49" spans="1:13" s="116" customFormat="1" ht="63.75" x14ac:dyDescent="0.2">
      <c r="B49" s="122" t="s">
        <v>584</v>
      </c>
      <c r="C49" s="112" t="s">
        <v>369</v>
      </c>
      <c r="D49" s="112" t="s">
        <v>383</v>
      </c>
      <c r="E49" s="112"/>
      <c r="F49" s="112" t="s">
        <v>653</v>
      </c>
      <c r="G49" s="112" t="s">
        <v>424</v>
      </c>
      <c r="H49" s="112" t="s">
        <v>599</v>
      </c>
      <c r="I49" s="112" t="s">
        <v>723</v>
      </c>
      <c r="J49" s="112" t="s">
        <v>724</v>
      </c>
      <c r="K49" s="112"/>
      <c r="L49" s="112" t="s">
        <v>894</v>
      </c>
      <c r="M49" s="114" t="s">
        <v>895</v>
      </c>
    </row>
    <row r="50" spans="1:13" ht="51" x14ac:dyDescent="0.2">
      <c r="B50" s="122" t="s">
        <v>584</v>
      </c>
      <c r="C50" s="112" t="s">
        <v>369</v>
      </c>
      <c r="D50" s="112" t="s">
        <v>411</v>
      </c>
      <c r="E50" s="112"/>
      <c r="F50" s="112" t="s">
        <v>654</v>
      </c>
      <c r="G50" s="112" t="s">
        <v>491</v>
      </c>
      <c r="H50" s="112" t="s">
        <v>655</v>
      </c>
      <c r="I50" s="112" t="s">
        <v>725</v>
      </c>
      <c r="J50" s="112" t="s">
        <v>724</v>
      </c>
      <c r="K50" s="112"/>
      <c r="L50" s="112" t="s">
        <v>576</v>
      </c>
      <c r="M50" s="112" t="s">
        <v>577</v>
      </c>
    </row>
    <row r="51" spans="1:13" ht="178.5" x14ac:dyDescent="0.2">
      <c r="A51" s="124"/>
      <c r="B51" s="122" t="s">
        <v>584</v>
      </c>
      <c r="C51" s="112" t="s">
        <v>369</v>
      </c>
      <c r="D51" s="112" t="s">
        <v>411</v>
      </c>
      <c r="E51" s="112"/>
      <c r="F51" s="112" t="s">
        <v>656</v>
      </c>
      <c r="G51" s="112" t="s">
        <v>1019</v>
      </c>
      <c r="H51" s="112" t="s">
        <v>1018</v>
      </c>
      <c r="I51" s="112" t="s">
        <v>1036</v>
      </c>
      <c r="J51" s="112" t="s">
        <v>1050</v>
      </c>
      <c r="K51" s="112"/>
      <c r="L51" s="112" t="s">
        <v>1027</v>
      </c>
      <c r="M51" s="113" t="s">
        <v>1035</v>
      </c>
    </row>
    <row r="52" spans="1:13" ht="102" x14ac:dyDescent="0.2">
      <c r="B52" s="122" t="s">
        <v>584</v>
      </c>
      <c r="C52" s="112" t="s">
        <v>369</v>
      </c>
      <c r="D52" s="112" t="s">
        <v>411</v>
      </c>
      <c r="E52" s="112"/>
      <c r="F52" s="112" t="s">
        <v>657</v>
      </c>
      <c r="G52" s="112" t="s">
        <v>600</v>
      </c>
      <c r="H52" s="112" t="s">
        <v>658</v>
      </c>
      <c r="I52" s="112" t="s">
        <v>726</v>
      </c>
      <c r="J52" s="112" t="s">
        <v>727</v>
      </c>
      <c r="K52" s="112"/>
      <c r="L52" s="112" t="s">
        <v>576</v>
      </c>
      <c r="M52" s="112" t="s">
        <v>577</v>
      </c>
    </row>
    <row r="53" spans="1:13" ht="25.5" x14ac:dyDescent="0.2">
      <c r="B53" s="123" t="s">
        <v>601</v>
      </c>
      <c r="C53" s="112"/>
      <c r="D53" s="112"/>
      <c r="E53" s="112"/>
      <c r="F53" s="112"/>
      <c r="G53" s="112" t="s">
        <v>602</v>
      </c>
      <c r="H53" s="112"/>
      <c r="I53" s="112"/>
      <c r="J53" s="112"/>
      <c r="K53" s="112"/>
      <c r="L53" s="112" t="s">
        <v>603</v>
      </c>
      <c r="M53" s="112" t="s">
        <v>604</v>
      </c>
    </row>
    <row r="54" spans="1:13" x14ac:dyDescent="0.2">
      <c r="B54" s="123" t="s">
        <v>601</v>
      </c>
      <c r="C54" s="112"/>
      <c r="D54" s="112"/>
      <c r="E54" s="112"/>
      <c r="F54" s="112"/>
      <c r="G54" s="112" t="s">
        <v>605</v>
      </c>
      <c r="H54" s="112"/>
      <c r="I54" s="112"/>
      <c r="J54" s="112"/>
      <c r="K54" s="112"/>
      <c r="L54" s="112" t="s">
        <v>595</v>
      </c>
      <c r="M54" s="114" t="s">
        <v>795</v>
      </c>
    </row>
    <row r="55" spans="1:13" ht="63.75" x14ac:dyDescent="0.2">
      <c r="B55" s="123" t="s">
        <v>601</v>
      </c>
      <c r="C55" s="112"/>
      <c r="D55" s="112"/>
      <c r="E55" s="112"/>
      <c r="F55" s="112"/>
      <c r="G55" s="112" t="s">
        <v>798</v>
      </c>
      <c r="H55" s="112" t="s">
        <v>801</v>
      </c>
      <c r="I55" s="112" t="s">
        <v>802</v>
      </c>
      <c r="J55" s="112" t="s">
        <v>803</v>
      </c>
      <c r="K55" s="112"/>
      <c r="L55" s="112" t="s">
        <v>799</v>
      </c>
      <c r="M55" s="114" t="s">
        <v>800</v>
      </c>
    </row>
    <row r="56" spans="1:13" ht="63.75" x14ac:dyDescent="0.2">
      <c r="B56" s="123" t="s">
        <v>601</v>
      </c>
      <c r="C56" s="117"/>
      <c r="D56" s="117"/>
      <c r="E56" s="117"/>
      <c r="F56" s="117"/>
      <c r="G56" s="127" t="s">
        <v>954</v>
      </c>
      <c r="H56" s="117"/>
      <c r="I56" s="117"/>
      <c r="J56" s="117"/>
      <c r="K56" s="117"/>
      <c r="L56" s="118" t="s">
        <v>955</v>
      </c>
      <c r="M56" s="126" t="s">
        <v>956</v>
      </c>
    </row>
  </sheetData>
  <mergeCells count="1">
    <mergeCell ref="B1:M1"/>
  </mergeCells>
  <hyperlinks>
    <hyperlink ref="M25" r:id="rId1"/>
    <hyperlink ref="M40" r:id="rId2"/>
    <hyperlink ref="M43" r:id="rId3"/>
    <hyperlink ref="M34" r:id="rId4"/>
    <hyperlink ref="M52" r:id="rId5"/>
    <hyperlink ref="M7" r:id="rId6"/>
    <hyperlink ref="M9" r:id="rId7"/>
    <hyperlink ref="M12" r:id="rId8"/>
    <hyperlink ref="M16" r:id="rId9"/>
    <hyperlink ref="M30" r:id="rId10"/>
    <hyperlink ref="M41" r:id="rId11"/>
    <hyperlink ref="M29" r:id="rId12" display="http://fts.unocha.org/pageloader.aspx; "/>
    <hyperlink ref="M42" r:id="rId13"/>
    <hyperlink ref="M35" r:id="rId14"/>
    <hyperlink ref="M36" r:id="rId15"/>
    <hyperlink ref="M37" r:id="rId16"/>
    <hyperlink ref="M38" r:id="rId17"/>
    <hyperlink ref="M39" r:id="rId18"/>
    <hyperlink ref="M48" r:id="rId19"/>
    <hyperlink ref="M47" r:id="rId20"/>
    <hyperlink ref="M44" r:id="rId21"/>
    <hyperlink ref="M14" r:id="rId22"/>
    <hyperlink ref="M3" r:id="rId23"/>
    <hyperlink ref="M5" r:id="rId24"/>
    <hyperlink ref="M4" r:id="rId25"/>
    <hyperlink ref="M6" r:id="rId26"/>
    <hyperlink ref="M8" r:id="rId27"/>
    <hyperlink ref="M10" r:id="rId28"/>
    <hyperlink ref="M11" r:id="rId29"/>
    <hyperlink ref="M13" r:id="rId30"/>
    <hyperlink ref="M15" r:id="rId31"/>
    <hyperlink ref="M49" r:id="rId32" display="http://data.worldbank.org/indicator/IS.ROD.DNST.K2"/>
    <hyperlink ref="M50" r:id="rId33"/>
    <hyperlink ref="M53" r:id="rId34"/>
    <hyperlink ref="M31" r:id="rId35"/>
    <hyperlink ref="M32" r:id="rId36"/>
    <hyperlink ref="M33" r:id="rId37"/>
    <hyperlink ref="M28" r:id="rId38"/>
    <hyperlink ref="M54" r:id="rId39"/>
    <hyperlink ref="M55" r:id="rId40"/>
    <hyperlink ref="M19" r:id="rId41"/>
    <hyperlink ref="M18" r:id="rId42"/>
    <hyperlink ref="M20" r:id="rId43"/>
    <hyperlink ref="M45" r:id="rId44" display="http://data.worldbank.org/indicator/IT.NET.USER.P2 Gallup Analytics (Accessed 23/08/2014)"/>
    <hyperlink ref="M46" r:id="rId45" display="http://data.worldbank.org/indicator/IT.CEL.SETS.P2 Gallup analytics (Accessed 23/08/2014)"/>
    <hyperlink ref="M51" r:id="rId46"/>
    <hyperlink ref="M26" r:id="rId47" display="http://www.helpage.org/download/542b0c4e2ea16"/>
  </hyperlinks>
  <pageMargins left="0.7" right="0.7" top="0.75" bottom="0.75" header="0.3" footer="0.3"/>
  <pageSetup paperSize="9" orientation="portrait" r:id="rId48"/>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3"/>
  <sheetViews>
    <sheetView workbookViewId="0">
      <pane ySplit="2" topLeftCell="A3" activePane="bottomLeft" state="frozen"/>
      <selection pane="bottomLeft" sqref="A1:H1"/>
    </sheetView>
  </sheetViews>
  <sheetFormatPr defaultColWidth="8.85546875" defaultRowHeight="15" x14ac:dyDescent="0.25"/>
  <cols>
    <col min="1" max="1" width="49.42578125" style="3" bestFit="1" customWidth="1"/>
    <col min="2" max="2" width="7.28515625" style="3" bestFit="1" customWidth="1"/>
    <col min="3" max="3" width="24.7109375" style="3" bestFit="1" customWidth="1"/>
    <col min="4" max="4" width="21.7109375" style="3" bestFit="1" customWidth="1"/>
    <col min="5" max="5" width="18.42578125" style="3" bestFit="1" customWidth="1"/>
    <col min="6" max="6" width="37.140625" style="3" bestFit="1" customWidth="1"/>
    <col min="7" max="7" width="22.7109375" style="3" bestFit="1" customWidth="1"/>
    <col min="8" max="8" width="26.85546875" style="3" bestFit="1" customWidth="1"/>
    <col min="9" max="16384" width="8.85546875" style="3"/>
  </cols>
  <sheetData>
    <row r="1" spans="1:9" x14ac:dyDescent="0.25">
      <c r="A1" s="221"/>
      <c r="B1" s="221"/>
      <c r="C1" s="221"/>
      <c r="D1" s="221"/>
      <c r="E1" s="221"/>
      <c r="F1" s="221"/>
      <c r="G1" s="221"/>
      <c r="H1" s="221"/>
    </row>
    <row r="2" spans="1:9" x14ac:dyDescent="0.25">
      <c r="A2" s="15" t="s">
        <v>381</v>
      </c>
      <c r="B2" s="15" t="s">
        <v>358</v>
      </c>
      <c r="C2" s="16" t="s">
        <v>733</v>
      </c>
      <c r="D2" s="16" t="s">
        <v>734</v>
      </c>
      <c r="E2" s="17" t="s">
        <v>735</v>
      </c>
      <c r="F2" s="17" t="s">
        <v>736</v>
      </c>
      <c r="G2" s="17" t="s">
        <v>737</v>
      </c>
      <c r="H2" s="17" t="s">
        <v>738</v>
      </c>
      <c r="I2" s="9"/>
    </row>
    <row r="3" spans="1:9" x14ac:dyDescent="0.25">
      <c r="A3" s="14" t="s">
        <v>1</v>
      </c>
      <c r="B3" s="14" t="s">
        <v>0</v>
      </c>
      <c r="C3" s="14" t="s">
        <v>739</v>
      </c>
      <c r="D3" s="14" t="s">
        <v>740</v>
      </c>
      <c r="E3" s="14" t="s">
        <v>741</v>
      </c>
      <c r="F3" s="14" t="s">
        <v>739</v>
      </c>
      <c r="G3" s="14" t="s">
        <v>742</v>
      </c>
      <c r="H3" s="14" t="s">
        <v>743</v>
      </c>
    </row>
    <row r="4" spans="1:9" x14ac:dyDescent="0.25">
      <c r="A4" s="14" t="s">
        <v>3</v>
      </c>
      <c r="B4" s="14" t="s">
        <v>2</v>
      </c>
      <c r="C4" s="14" t="s">
        <v>744</v>
      </c>
      <c r="D4" s="14" t="s">
        <v>745</v>
      </c>
      <c r="E4" s="14" t="s">
        <v>746</v>
      </c>
      <c r="F4" s="14" t="s">
        <v>747</v>
      </c>
      <c r="G4" s="14" t="s">
        <v>748</v>
      </c>
      <c r="H4" s="14" t="s">
        <v>749</v>
      </c>
    </row>
    <row r="5" spans="1:9" x14ac:dyDescent="0.25">
      <c r="A5" s="14" t="s">
        <v>5</v>
      </c>
      <c r="B5" s="14" t="s">
        <v>4</v>
      </c>
      <c r="C5" s="14" t="s">
        <v>750</v>
      </c>
      <c r="D5" s="14" t="s">
        <v>745</v>
      </c>
      <c r="E5" s="14" t="s">
        <v>741</v>
      </c>
      <c r="F5" s="14" t="s">
        <v>750</v>
      </c>
      <c r="G5" s="14" t="s">
        <v>751</v>
      </c>
      <c r="H5" s="14" t="s">
        <v>752</v>
      </c>
    </row>
    <row r="6" spans="1:9" x14ac:dyDescent="0.25">
      <c r="A6" s="14" t="s">
        <v>7</v>
      </c>
      <c r="B6" s="14" t="s">
        <v>6</v>
      </c>
      <c r="C6" s="14" t="s">
        <v>753</v>
      </c>
      <c r="D6" s="14" t="s">
        <v>745</v>
      </c>
      <c r="E6" s="14" t="s">
        <v>754</v>
      </c>
      <c r="F6" s="14" t="s">
        <v>753</v>
      </c>
      <c r="G6" s="14" t="s">
        <v>751</v>
      </c>
      <c r="H6" s="14" t="s">
        <v>755</v>
      </c>
    </row>
    <row r="7" spans="1:9" x14ac:dyDescent="0.25">
      <c r="A7" s="14" t="s">
        <v>9</v>
      </c>
      <c r="B7" s="14" t="s">
        <v>8</v>
      </c>
      <c r="C7" s="14" t="s">
        <v>756</v>
      </c>
      <c r="D7" s="14" t="s">
        <v>757</v>
      </c>
      <c r="E7" s="14" t="s">
        <v>758</v>
      </c>
      <c r="F7" s="14" t="s">
        <v>759</v>
      </c>
      <c r="G7" s="14" t="s">
        <v>760</v>
      </c>
      <c r="H7" s="14" t="s">
        <v>761</v>
      </c>
    </row>
    <row r="8" spans="1:9" x14ac:dyDescent="0.25">
      <c r="A8" s="14" t="s">
        <v>11</v>
      </c>
      <c r="B8" s="14" t="s">
        <v>10</v>
      </c>
      <c r="C8" s="14" t="s">
        <v>756</v>
      </c>
      <c r="D8" s="14" t="s">
        <v>745</v>
      </c>
      <c r="E8" s="14" t="s">
        <v>758</v>
      </c>
      <c r="F8" s="14" t="s">
        <v>762</v>
      </c>
      <c r="G8" s="14" t="s">
        <v>760</v>
      </c>
      <c r="H8" s="14" t="s">
        <v>763</v>
      </c>
    </row>
    <row r="9" spans="1:9" x14ac:dyDescent="0.25">
      <c r="A9" s="14" t="s">
        <v>13</v>
      </c>
      <c r="B9" s="14" t="s">
        <v>12</v>
      </c>
      <c r="C9" s="14" t="s">
        <v>744</v>
      </c>
      <c r="D9" s="14" t="s">
        <v>764</v>
      </c>
      <c r="E9" s="14" t="s">
        <v>765</v>
      </c>
      <c r="F9" s="14" t="s">
        <v>747</v>
      </c>
      <c r="G9" s="14" t="s">
        <v>742</v>
      </c>
      <c r="H9" s="14" t="s">
        <v>766</v>
      </c>
    </row>
    <row r="10" spans="1:9" x14ac:dyDescent="0.25">
      <c r="A10" s="14" t="s">
        <v>15</v>
      </c>
      <c r="B10" s="14" t="s">
        <v>14</v>
      </c>
      <c r="C10" s="14" t="s">
        <v>767</v>
      </c>
      <c r="D10" s="14" t="s">
        <v>768</v>
      </c>
      <c r="E10" s="14" t="s">
        <v>769</v>
      </c>
      <c r="F10" s="14" t="s">
        <v>767</v>
      </c>
      <c r="G10" s="14" t="s">
        <v>770</v>
      </c>
      <c r="H10" s="14" t="s">
        <v>771</v>
      </c>
    </row>
    <row r="11" spans="1:9" x14ac:dyDescent="0.25">
      <c r="A11" s="14" t="s">
        <v>17</v>
      </c>
      <c r="B11" s="14" t="s">
        <v>16</v>
      </c>
      <c r="C11" s="14" t="s">
        <v>744</v>
      </c>
      <c r="D11" s="14" t="s">
        <v>768</v>
      </c>
      <c r="E11" s="14" t="s">
        <v>746</v>
      </c>
      <c r="F11" s="14" t="s">
        <v>772</v>
      </c>
      <c r="G11" s="14" t="s">
        <v>748</v>
      </c>
      <c r="H11" s="14" t="s">
        <v>773</v>
      </c>
    </row>
    <row r="12" spans="1:9" x14ac:dyDescent="0.25">
      <c r="A12" s="14" t="s">
        <v>19</v>
      </c>
      <c r="B12" s="14" t="s">
        <v>18</v>
      </c>
      <c r="C12" s="14" t="s">
        <v>744</v>
      </c>
      <c r="D12" s="14" t="s">
        <v>745</v>
      </c>
      <c r="E12" s="14" t="s">
        <v>765</v>
      </c>
      <c r="F12" s="14" t="s">
        <v>747</v>
      </c>
      <c r="G12" s="14" t="s">
        <v>742</v>
      </c>
      <c r="H12" s="14" t="s">
        <v>766</v>
      </c>
    </row>
    <row r="13" spans="1:9" x14ac:dyDescent="0.25">
      <c r="A13" s="14" t="s">
        <v>21</v>
      </c>
      <c r="B13" s="14" t="s">
        <v>20</v>
      </c>
      <c r="C13" s="14" t="s">
        <v>756</v>
      </c>
      <c r="D13" s="14" t="s">
        <v>757</v>
      </c>
      <c r="E13" s="14" t="s">
        <v>758</v>
      </c>
      <c r="F13" s="14" t="s">
        <v>759</v>
      </c>
      <c r="G13" s="14" t="s">
        <v>760</v>
      </c>
      <c r="H13" s="14" t="s">
        <v>761</v>
      </c>
    </row>
    <row r="14" spans="1:9" x14ac:dyDescent="0.25">
      <c r="A14" s="14" t="s">
        <v>23</v>
      </c>
      <c r="B14" s="14" t="s">
        <v>22</v>
      </c>
      <c r="C14" s="14" t="s">
        <v>750</v>
      </c>
      <c r="D14" s="14" t="s">
        <v>757</v>
      </c>
      <c r="E14" s="14" t="s">
        <v>741</v>
      </c>
      <c r="F14" s="14" t="s">
        <v>750</v>
      </c>
      <c r="G14" s="14" t="s">
        <v>742</v>
      </c>
      <c r="H14" s="14" t="s">
        <v>766</v>
      </c>
    </row>
    <row r="15" spans="1:9" x14ac:dyDescent="0.25">
      <c r="A15" s="14" t="s">
        <v>25</v>
      </c>
      <c r="B15" s="14" t="s">
        <v>24</v>
      </c>
      <c r="C15" s="14" t="s">
        <v>739</v>
      </c>
      <c r="D15" s="14" t="s">
        <v>740</v>
      </c>
      <c r="E15" s="14" t="s">
        <v>769</v>
      </c>
      <c r="F15" s="14" t="s">
        <v>739</v>
      </c>
      <c r="G15" s="14" t="s">
        <v>742</v>
      </c>
      <c r="H15" s="14" t="s">
        <v>743</v>
      </c>
    </row>
    <row r="16" spans="1:9" x14ac:dyDescent="0.25">
      <c r="A16" s="14" t="s">
        <v>27</v>
      </c>
      <c r="B16" s="14" t="s">
        <v>26</v>
      </c>
      <c r="C16" s="14" t="s">
        <v>756</v>
      </c>
      <c r="D16" s="14" t="s">
        <v>757</v>
      </c>
      <c r="E16" s="14" t="s">
        <v>758</v>
      </c>
      <c r="F16" s="14" t="s">
        <v>759</v>
      </c>
      <c r="G16" s="14" t="s">
        <v>760</v>
      </c>
      <c r="H16" s="14" t="s">
        <v>761</v>
      </c>
    </row>
    <row r="17" spans="1:8" x14ac:dyDescent="0.25">
      <c r="A17" s="14" t="s">
        <v>29</v>
      </c>
      <c r="B17" s="14" t="s">
        <v>28</v>
      </c>
      <c r="C17" s="14" t="s">
        <v>744</v>
      </c>
      <c r="D17" s="14" t="s">
        <v>745</v>
      </c>
      <c r="E17" s="14" t="s">
        <v>746</v>
      </c>
      <c r="F17" s="14" t="s">
        <v>747</v>
      </c>
      <c r="G17" s="14" t="s">
        <v>748</v>
      </c>
      <c r="H17" s="14" t="s">
        <v>774</v>
      </c>
    </row>
    <row r="18" spans="1:8" x14ac:dyDescent="0.25">
      <c r="A18" s="14" t="s">
        <v>31</v>
      </c>
      <c r="B18" s="14" t="s">
        <v>30</v>
      </c>
      <c r="C18" s="14" t="s">
        <v>744</v>
      </c>
      <c r="D18" s="14" t="s">
        <v>768</v>
      </c>
      <c r="E18" s="14" t="s">
        <v>746</v>
      </c>
      <c r="F18" s="14" t="s">
        <v>772</v>
      </c>
      <c r="G18" s="14" t="s">
        <v>748</v>
      </c>
      <c r="H18" s="14" t="s">
        <v>773</v>
      </c>
    </row>
    <row r="19" spans="1:8" x14ac:dyDescent="0.25">
      <c r="A19" s="14" t="s">
        <v>33</v>
      </c>
      <c r="B19" s="14" t="s">
        <v>32</v>
      </c>
      <c r="C19" s="14" t="s">
        <v>756</v>
      </c>
      <c r="D19" s="14" t="s">
        <v>745</v>
      </c>
      <c r="E19" s="14" t="s">
        <v>758</v>
      </c>
      <c r="F19" s="14" t="s">
        <v>759</v>
      </c>
      <c r="G19" s="14" t="s">
        <v>760</v>
      </c>
      <c r="H19" s="14" t="s">
        <v>775</v>
      </c>
    </row>
    <row r="20" spans="1:8" x14ac:dyDescent="0.25">
      <c r="A20" s="14" t="s">
        <v>35</v>
      </c>
      <c r="B20" s="14" t="s">
        <v>34</v>
      </c>
      <c r="C20" s="14" t="s">
        <v>753</v>
      </c>
      <c r="D20" s="14" t="s">
        <v>740</v>
      </c>
      <c r="E20" s="14" t="s">
        <v>776</v>
      </c>
      <c r="F20" s="14" t="s">
        <v>753</v>
      </c>
      <c r="G20" s="14" t="s">
        <v>751</v>
      </c>
      <c r="H20" s="14" t="s">
        <v>777</v>
      </c>
    </row>
    <row r="21" spans="1:8" x14ac:dyDescent="0.25">
      <c r="A21" s="14" t="s">
        <v>37</v>
      </c>
      <c r="B21" s="14" t="s">
        <v>36</v>
      </c>
      <c r="C21" s="14" t="s">
        <v>739</v>
      </c>
      <c r="D21" s="14" t="s">
        <v>764</v>
      </c>
      <c r="E21" s="14" t="s">
        <v>769</v>
      </c>
      <c r="F21" s="14" t="s">
        <v>739</v>
      </c>
      <c r="G21" s="14" t="s">
        <v>742</v>
      </c>
      <c r="H21" s="14" t="s">
        <v>743</v>
      </c>
    </row>
    <row r="22" spans="1:8" x14ac:dyDescent="0.25">
      <c r="A22" s="14" t="s">
        <v>876</v>
      </c>
      <c r="B22" s="14" t="s">
        <v>38</v>
      </c>
      <c r="C22" s="14" t="s">
        <v>756</v>
      </c>
      <c r="D22" s="14" t="s">
        <v>764</v>
      </c>
      <c r="E22" s="14" t="s">
        <v>758</v>
      </c>
      <c r="F22" s="14" t="s">
        <v>759</v>
      </c>
      <c r="G22" s="14" t="s">
        <v>760</v>
      </c>
      <c r="H22" s="14" t="s">
        <v>763</v>
      </c>
    </row>
    <row r="23" spans="1:8" x14ac:dyDescent="0.25">
      <c r="A23" s="14" t="s">
        <v>40</v>
      </c>
      <c r="B23" s="14" t="s">
        <v>39</v>
      </c>
      <c r="C23" s="14" t="s">
        <v>744</v>
      </c>
      <c r="D23" s="14" t="s">
        <v>745</v>
      </c>
      <c r="E23" s="14" t="s">
        <v>746</v>
      </c>
      <c r="F23" s="14" t="s">
        <v>747</v>
      </c>
      <c r="G23" s="14" t="s">
        <v>748</v>
      </c>
      <c r="H23" s="14" t="s">
        <v>749</v>
      </c>
    </row>
    <row r="24" spans="1:8" x14ac:dyDescent="0.25">
      <c r="A24" s="14" t="s">
        <v>42</v>
      </c>
      <c r="B24" s="14" t="s">
        <v>41</v>
      </c>
      <c r="C24" s="14" t="s">
        <v>753</v>
      </c>
      <c r="D24" s="14" t="s">
        <v>745</v>
      </c>
      <c r="E24" s="14" t="s">
        <v>754</v>
      </c>
      <c r="F24" s="14" t="s">
        <v>753</v>
      </c>
      <c r="G24" s="14" t="s">
        <v>751</v>
      </c>
      <c r="H24" s="14" t="s">
        <v>778</v>
      </c>
    </row>
    <row r="25" spans="1:8" x14ac:dyDescent="0.25">
      <c r="A25" s="14" t="s">
        <v>44</v>
      </c>
      <c r="B25" s="14" t="s">
        <v>43</v>
      </c>
      <c r="C25" s="14" t="s">
        <v>756</v>
      </c>
      <c r="D25" s="14" t="s">
        <v>745</v>
      </c>
      <c r="E25" s="14" t="s">
        <v>758</v>
      </c>
      <c r="F25" s="14" t="s">
        <v>762</v>
      </c>
      <c r="G25" s="14" t="s">
        <v>760</v>
      </c>
      <c r="H25" s="14" t="s">
        <v>763</v>
      </c>
    </row>
    <row r="26" spans="1:8" x14ac:dyDescent="0.25">
      <c r="A26" s="14" t="s">
        <v>380</v>
      </c>
      <c r="B26" s="14" t="s">
        <v>45</v>
      </c>
      <c r="C26" s="14" t="s">
        <v>767</v>
      </c>
      <c r="D26" s="14" t="s">
        <v>757</v>
      </c>
      <c r="E26" s="14" t="s">
        <v>769</v>
      </c>
      <c r="F26" s="14" t="s">
        <v>767</v>
      </c>
      <c r="G26" s="14" t="s">
        <v>742</v>
      </c>
      <c r="H26" s="14" t="s">
        <v>779</v>
      </c>
    </row>
    <row r="27" spans="1:8" x14ac:dyDescent="0.25">
      <c r="A27" s="14" t="s">
        <v>47</v>
      </c>
      <c r="B27" s="14" t="s">
        <v>46</v>
      </c>
      <c r="C27" s="14" t="s">
        <v>744</v>
      </c>
      <c r="D27" s="14" t="s">
        <v>745</v>
      </c>
      <c r="E27" s="14" t="s">
        <v>746</v>
      </c>
      <c r="F27" s="14" t="s">
        <v>772</v>
      </c>
      <c r="G27" s="14" t="s">
        <v>748</v>
      </c>
      <c r="H27" s="14" t="s">
        <v>774</v>
      </c>
    </row>
    <row r="28" spans="1:8" x14ac:dyDescent="0.25">
      <c r="A28" s="14" t="s">
        <v>49</v>
      </c>
      <c r="B28" s="14" t="s">
        <v>48</v>
      </c>
      <c r="C28" s="14" t="s">
        <v>753</v>
      </c>
      <c r="D28" s="14" t="s">
        <v>740</v>
      </c>
      <c r="E28" s="14" t="s">
        <v>776</v>
      </c>
      <c r="F28" s="14" t="s">
        <v>753</v>
      </c>
      <c r="G28" s="14" t="s">
        <v>751</v>
      </c>
      <c r="H28" s="14" t="s">
        <v>777</v>
      </c>
    </row>
    <row r="29" spans="1:8" x14ac:dyDescent="0.25">
      <c r="A29" s="14" t="s">
        <v>51</v>
      </c>
      <c r="B29" s="14" t="s">
        <v>50</v>
      </c>
      <c r="C29" s="14" t="s">
        <v>753</v>
      </c>
      <c r="D29" s="14" t="s">
        <v>740</v>
      </c>
      <c r="E29" s="14" t="s">
        <v>780</v>
      </c>
      <c r="F29" s="14" t="s">
        <v>753</v>
      </c>
      <c r="G29" s="14" t="s">
        <v>751</v>
      </c>
      <c r="H29" s="14" t="s">
        <v>781</v>
      </c>
    </row>
    <row r="30" spans="1:8" x14ac:dyDescent="0.25">
      <c r="A30" s="14" t="s">
        <v>877</v>
      </c>
      <c r="B30" s="14" t="s">
        <v>58</v>
      </c>
      <c r="C30" s="14" t="s">
        <v>753</v>
      </c>
      <c r="D30" s="14" t="s">
        <v>764</v>
      </c>
      <c r="E30" s="14" t="s">
        <v>776</v>
      </c>
      <c r="F30" s="14" t="s">
        <v>753</v>
      </c>
      <c r="G30" s="14" t="s">
        <v>751</v>
      </c>
      <c r="H30" s="14" t="s">
        <v>777</v>
      </c>
    </row>
    <row r="31" spans="1:8" x14ac:dyDescent="0.25">
      <c r="A31" s="14" t="s">
        <v>53</v>
      </c>
      <c r="B31" s="14" t="s">
        <v>52</v>
      </c>
      <c r="C31" s="14" t="s">
        <v>767</v>
      </c>
      <c r="D31" s="14" t="s">
        <v>740</v>
      </c>
      <c r="E31" s="14" t="s">
        <v>769</v>
      </c>
      <c r="F31" s="14" t="s">
        <v>767</v>
      </c>
      <c r="G31" s="14" t="s">
        <v>742</v>
      </c>
      <c r="H31" s="14" t="s">
        <v>779</v>
      </c>
    </row>
    <row r="32" spans="1:8" x14ac:dyDescent="0.25">
      <c r="A32" s="14" t="s">
        <v>55</v>
      </c>
      <c r="B32" s="14" t="s">
        <v>54</v>
      </c>
      <c r="C32" s="14" t="s">
        <v>753</v>
      </c>
      <c r="D32" s="14" t="s">
        <v>764</v>
      </c>
      <c r="E32" s="14" t="s">
        <v>776</v>
      </c>
      <c r="F32" s="14" t="s">
        <v>753</v>
      </c>
      <c r="G32" s="14" t="s">
        <v>751</v>
      </c>
      <c r="H32" s="14" t="s">
        <v>755</v>
      </c>
    </row>
    <row r="33" spans="1:8" x14ac:dyDescent="0.25">
      <c r="A33" s="14" t="s">
        <v>57</v>
      </c>
      <c r="B33" s="14" t="s">
        <v>56</v>
      </c>
      <c r="C33" s="14" t="s">
        <v>782</v>
      </c>
      <c r="D33" s="14" t="s">
        <v>768</v>
      </c>
      <c r="E33" s="14" t="s">
        <v>746</v>
      </c>
      <c r="F33" s="14" t="s">
        <v>782</v>
      </c>
      <c r="G33" s="14" t="s">
        <v>760</v>
      </c>
      <c r="H33" s="14" t="s">
        <v>783</v>
      </c>
    </row>
    <row r="34" spans="1:8" x14ac:dyDescent="0.25">
      <c r="A34" s="14" t="s">
        <v>60</v>
      </c>
      <c r="B34" s="14" t="s">
        <v>59</v>
      </c>
      <c r="C34" s="14" t="s">
        <v>753</v>
      </c>
      <c r="D34" s="14" t="s">
        <v>740</v>
      </c>
      <c r="E34" s="14" t="s">
        <v>776</v>
      </c>
      <c r="F34" s="14" t="s">
        <v>753</v>
      </c>
      <c r="G34" s="14" t="s">
        <v>751</v>
      </c>
      <c r="H34" s="14" t="s">
        <v>755</v>
      </c>
    </row>
    <row r="35" spans="1:8" x14ac:dyDescent="0.25">
      <c r="A35" s="14" t="s">
        <v>62</v>
      </c>
      <c r="B35" s="14" t="s">
        <v>61</v>
      </c>
      <c r="C35" s="14" t="s">
        <v>753</v>
      </c>
      <c r="D35" s="14" t="s">
        <v>740</v>
      </c>
      <c r="E35" s="14" t="s">
        <v>776</v>
      </c>
      <c r="F35" s="14" t="s">
        <v>753</v>
      </c>
      <c r="G35" s="14" t="s">
        <v>751</v>
      </c>
      <c r="H35" s="14" t="s">
        <v>755</v>
      </c>
    </row>
    <row r="36" spans="1:8" x14ac:dyDescent="0.25">
      <c r="A36" s="14" t="s">
        <v>64</v>
      </c>
      <c r="B36" s="14" t="s">
        <v>63</v>
      </c>
      <c r="C36" s="14" t="s">
        <v>756</v>
      </c>
      <c r="D36" s="14" t="s">
        <v>768</v>
      </c>
      <c r="E36" s="14" t="s">
        <v>758</v>
      </c>
      <c r="F36" s="14" t="s">
        <v>762</v>
      </c>
      <c r="G36" s="14" t="s">
        <v>760</v>
      </c>
      <c r="H36" s="14" t="s">
        <v>763</v>
      </c>
    </row>
    <row r="37" spans="1:8" x14ac:dyDescent="0.25">
      <c r="A37" s="14" t="s">
        <v>377</v>
      </c>
      <c r="B37" s="14" t="s">
        <v>65</v>
      </c>
      <c r="C37" s="14" t="s">
        <v>767</v>
      </c>
      <c r="D37" s="14" t="s">
        <v>745</v>
      </c>
      <c r="E37" s="14" t="s">
        <v>769</v>
      </c>
      <c r="F37" s="14" t="s">
        <v>767</v>
      </c>
      <c r="G37" s="14" t="s">
        <v>742</v>
      </c>
      <c r="H37" s="14" t="s">
        <v>784</v>
      </c>
    </row>
    <row r="38" spans="1:8" x14ac:dyDescent="0.25">
      <c r="A38" s="14" t="s">
        <v>67</v>
      </c>
      <c r="B38" s="14" t="s">
        <v>66</v>
      </c>
      <c r="C38" s="14" t="s">
        <v>756</v>
      </c>
      <c r="D38" s="14" t="s">
        <v>745</v>
      </c>
      <c r="E38" s="14" t="s">
        <v>758</v>
      </c>
      <c r="F38" s="14" t="s">
        <v>762</v>
      </c>
      <c r="G38" s="14" t="s">
        <v>760</v>
      </c>
      <c r="H38" s="14" t="s">
        <v>763</v>
      </c>
    </row>
    <row r="39" spans="1:8" x14ac:dyDescent="0.25">
      <c r="A39" s="14" t="s">
        <v>69</v>
      </c>
      <c r="B39" s="14" t="s">
        <v>68</v>
      </c>
      <c r="C39" s="14" t="s">
        <v>753</v>
      </c>
      <c r="D39" s="14" t="s">
        <v>740</v>
      </c>
      <c r="E39" s="14" t="s">
        <v>754</v>
      </c>
      <c r="F39" s="14" t="s">
        <v>753</v>
      </c>
      <c r="G39" s="14" t="s">
        <v>751</v>
      </c>
      <c r="H39" s="14" t="s">
        <v>781</v>
      </c>
    </row>
    <row r="40" spans="1:8" x14ac:dyDescent="0.25">
      <c r="A40" s="14" t="s">
        <v>375</v>
      </c>
      <c r="B40" s="14" t="s">
        <v>71</v>
      </c>
      <c r="C40" s="14" t="s">
        <v>753</v>
      </c>
      <c r="D40" s="14" t="s">
        <v>764</v>
      </c>
      <c r="E40" s="14" t="s">
        <v>776</v>
      </c>
      <c r="F40" s="14" t="s">
        <v>753</v>
      </c>
      <c r="G40" s="14" t="s">
        <v>751</v>
      </c>
      <c r="H40" s="14" t="s">
        <v>755</v>
      </c>
    </row>
    <row r="41" spans="1:8" x14ac:dyDescent="0.25">
      <c r="A41" s="14" t="s">
        <v>879</v>
      </c>
      <c r="B41" s="14" t="s">
        <v>70</v>
      </c>
      <c r="C41" s="14" t="s">
        <v>753</v>
      </c>
      <c r="D41" s="14" t="s">
        <v>740</v>
      </c>
      <c r="E41" s="14" t="s">
        <v>776</v>
      </c>
      <c r="F41" s="14" t="s">
        <v>753</v>
      </c>
      <c r="G41" s="14" t="s">
        <v>751</v>
      </c>
      <c r="H41" s="14" t="s">
        <v>755</v>
      </c>
    </row>
    <row r="42" spans="1:8" x14ac:dyDescent="0.25">
      <c r="A42" s="14" t="s">
        <v>73</v>
      </c>
      <c r="B42" s="14" t="s">
        <v>72</v>
      </c>
      <c r="C42" s="14" t="s">
        <v>756</v>
      </c>
      <c r="D42" s="14" t="s">
        <v>745</v>
      </c>
      <c r="E42" s="14" t="s">
        <v>758</v>
      </c>
      <c r="F42" s="14" t="s">
        <v>759</v>
      </c>
      <c r="G42" s="14" t="s">
        <v>760</v>
      </c>
      <c r="H42" s="14" t="s">
        <v>775</v>
      </c>
    </row>
    <row r="43" spans="1:8" x14ac:dyDescent="0.25">
      <c r="A43" s="14" t="s">
        <v>372</v>
      </c>
      <c r="B43" s="14" t="s">
        <v>74</v>
      </c>
      <c r="C43" s="14" t="s">
        <v>753</v>
      </c>
      <c r="D43" s="14" t="s">
        <v>764</v>
      </c>
      <c r="E43" s="14" t="s">
        <v>776</v>
      </c>
      <c r="F43" s="14" t="s">
        <v>753</v>
      </c>
      <c r="G43" s="14" t="s">
        <v>751</v>
      </c>
      <c r="H43" s="14" t="s">
        <v>777</v>
      </c>
    </row>
    <row r="44" spans="1:8" x14ac:dyDescent="0.25">
      <c r="A44" s="14" t="s">
        <v>76</v>
      </c>
      <c r="B44" s="14" t="s">
        <v>75</v>
      </c>
      <c r="C44" s="14" t="s">
        <v>744</v>
      </c>
      <c r="D44" s="14" t="s">
        <v>757</v>
      </c>
      <c r="E44" s="14" t="s">
        <v>746</v>
      </c>
      <c r="F44" s="14" t="s">
        <v>772</v>
      </c>
      <c r="G44" s="14" t="s">
        <v>748</v>
      </c>
      <c r="H44" s="14" t="s">
        <v>749</v>
      </c>
    </row>
    <row r="45" spans="1:8" x14ac:dyDescent="0.25">
      <c r="A45" s="14" t="s">
        <v>78</v>
      </c>
      <c r="B45" s="14" t="s">
        <v>77</v>
      </c>
      <c r="C45" s="14" t="s">
        <v>756</v>
      </c>
      <c r="D45" s="14" t="s">
        <v>745</v>
      </c>
      <c r="E45" s="14" t="s">
        <v>758</v>
      </c>
      <c r="F45" s="14" t="s">
        <v>759</v>
      </c>
      <c r="G45" s="14" t="s">
        <v>760</v>
      </c>
      <c r="H45" s="14" t="s">
        <v>761</v>
      </c>
    </row>
    <row r="46" spans="1:8" x14ac:dyDescent="0.25">
      <c r="A46" s="14" t="s">
        <v>80</v>
      </c>
      <c r="B46" s="14" t="s">
        <v>79</v>
      </c>
      <c r="C46" s="14" t="s">
        <v>744</v>
      </c>
      <c r="D46" s="14" t="s">
        <v>757</v>
      </c>
      <c r="E46" s="14" t="s">
        <v>746</v>
      </c>
      <c r="F46" s="14" t="s">
        <v>772</v>
      </c>
      <c r="G46" s="14" t="s">
        <v>742</v>
      </c>
      <c r="H46" s="14" t="s">
        <v>766</v>
      </c>
    </row>
    <row r="47" spans="1:8" x14ac:dyDescent="0.25">
      <c r="A47" s="14" t="s">
        <v>82</v>
      </c>
      <c r="B47" s="14" t="s">
        <v>81</v>
      </c>
      <c r="C47" s="14" t="s">
        <v>744</v>
      </c>
      <c r="D47" s="14" t="s">
        <v>768</v>
      </c>
      <c r="E47" s="14" t="s">
        <v>746</v>
      </c>
      <c r="F47" s="14" t="s">
        <v>772</v>
      </c>
      <c r="G47" s="14" t="s">
        <v>748</v>
      </c>
      <c r="H47" s="14" t="s">
        <v>774</v>
      </c>
    </row>
    <row r="48" spans="1:8" x14ac:dyDescent="0.25">
      <c r="A48" s="14" t="s">
        <v>84</v>
      </c>
      <c r="B48" s="14" t="s">
        <v>83</v>
      </c>
      <c r="C48" s="14" t="s">
        <v>744</v>
      </c>
      <c r="D48" s="14" t="s">
        <v>768</v>
      </c>
      <c r="E48" s="14" t="s">
        <v>746</v>
      </c>
      <c r="F48" s="14" t="s">
        <v>772</v>
      </c>
      <c r="G48" s="14" t="s">
        <v>748</v>
      </c>
      <c r="H48" s="14" t="s">
        <v>785</v>
      </c>
    </row>
    <row r="49" spans="1:8" x14ac:dyDescent="0.25">
      <c r="A49" s="14" t="s">
        <v>86</v>
      </c>
      <c r="B49" s="14" t="s">
        <v>85</v>
      </c>
      <c r="C49" s="14" t="s">
        <v>750</v>
      </c>
      <c r="D49" s="14" t="s">
        <v>764</v>
      </c>
      <c r="E49" s="14" t="s">
        <v>780</v>
      </c>
      <c r="F49" s="14" t="s">
        <v>750</v>
      </c>
      <c r="G49" s="14" t="s">
        <v>751</v>
      </c>
      <c r="H49" s="14" t="s">
        <v>781</v>
      </c>
    </row>
    <row r="50" spans="1:8" x14ac:dyDescent="0.25">
      <c r="A50" s="14" t="s">
        <v>88</v>
      </c>
      <c r="B50" s="14" t="s">
        <v>87</v>
      </c>
      <c r="C50" s="14" t="s">
        <v>756</v>
      </c>
      <c r="D50" s="14" t="s">
        <v>745</v>
      </c>
      <c r="E50" s="14" t="s">
        <v>758</v>
      </c>
      <c r="F50" s="14" t="s">
        <v>759</v>
      </c>
      <c r="G50" s="14" t="s">
        <v>760</v>
      </c>
      <c r="H50" s="14" t="s">
        <v>761</v>
      </c>
    </row>
    <row r="51" spans="1:8" x14ac:dyDescent="0.25">
      <c r="A51" s="14" t="s">
        <v>90</v>
      </c>
      <c r="B51" s="14" t="s">
        <v>89</v>
      </c>
      <c r="C51" s="14" t="s">
        <v>756</v>
      </c>
      <c r="D51" s="14" t="s">
        <v>745</v>
      </c>
      <c r="E51" s="14" t="s">
        <v>758</v>
      </c>
      <c r="F51" s="14" t="s">
        <v>759</v>
      </c>
      <c r="G51" s="14" t="s">
        <v>760</v>
      </c>
      <c r="H51" s="14" t="s">
        <v>761</v>
      </c>
    </row>
    <row r="52" spans="1:8" x14ac:dyDescent="0.25">
      <c r="A52" s="14" t="s">
        <v>93</v>
      </c>
      <c r="B52" s="14" t="s">
        <v>92</v>
      </c>
      <c r="C52" s="14" t="s">
        <v>756</v>
      </c>
      <c r="D52" s="14" t="s">
        <v>745</v>
      </c>
      <c r="E52" s="14" t="s">
        <v>758</v>
      </c>
      <c r="F52" s="14" t="s">
        <v>759</v>
      </c>
      <c r="G52" s="14" t="s">
        <v>760</v>
      </c>
      <c r="H52" s="14" t="s">
        <v>763</v>
      </c>
    </row>
    <row r="53" spans="1:8" x14ac:dyDescent="0.25">
      <c r="A53" s="14" t="s">
        <v>95</v>
      </c>
      <c r="B53" s="14" t="s">
        <v>94</v>
      </c>
      <c r="C53" s="14" t="s">
        <v>750</v>
      </c>
      <c r="D53" s="14" t="s">
        <v>764</v>
      </c>
      <c r="E53" s="14" t="s">
        <v>741</v>
      </c>
      <c r="F53" s="14" t="s">
        <v>750</v>
      </c>
      <c r="G53" s="14" t="s">
        <v>751</v>
      </c>
      <c r="H53" s="14" t="s">
        <v>752</v>
      </c>
    </row>
    <row r="54" spans="1:8" x14ac:dyDescent="0.25">
      <c r="A54" s="14" t="s">
        <v>97</v>
      </c>
      <c r="B54" s="14" t="s">
        <v>96</v>
      </c>
      <c r="C54" s="14" t="s">
        <v>756</v>
      </c>
      <c r="D54" s="14" t="s">
        <v>764</v>
      </c>
      <c r="E54" s="14" t="s">
        <v>758</v>
      </c>
      <c r="F54" s="14" t="s">
        <v>759</v>
      </c>
      <c r="G54" s="14" t="s">
        <v>760</v>
      </c>
      <c r="H54" s="14" t="s">
        <v>775</v>
      </c>
    </row>
    <row r="55" spans="1:8" x14ac:dyDescent="0.25">
      <c r="A55" s="14" t="s">
        <v>99</v>
      </c>
      <c r="B55" s="14" t="s">
        <v>98</v>
      </c>
      <c r="C55" s="14" t="s">
        <v>753</v>
      </c>
      <c r="D55" s="14" t="s">
        <v>757</v>
      </c>
      <c r="E55" s="14" t="s">
        <v>776</v>
      </c>
      <c r="F55" s="14" t="s">
        <v>753</v>
      </c>
      <c r="G55" s="14" t="s">
        <v>751</v>
      </c>
      <c r="H55" s="14" t="s">
        <v>755</v>
      </c>
    </row>
    <row r="56" spans="1:8" x14ac:dyDescent="0.25">
      <c r="A56" s="14" t="s">
        <v>101</v>
      </c>
      <c r="B56" s="14" t="s">
        <v>100</v>
      </c>
      <c r="C56" s="14" t="s">
        <v>753</v>
      </c>
      <c r="D56" s="14" t="s">
        <v>740</v>
      </c>
      <c r="E56" s="14" t="s">
        <v>780</v>
      </c>
      <c r="F56" s="14" t="s">
        <v>753</v>
      </c>
      <c r="G56" s="14" t="s">
        <v>751</v>
      </c>
      <c r="H56" s="14" t="s">
        <v>781</v>
      </c>
    </row>
    <row r="57" spans="1:8" x14ac:dyDescent="0.25">
      <c r="A57" s="14" t="s">
        <v>103</v>
      </c>
      <c r="B57" s="14" t="s">
        <v>102</v>
      </c>
      <c r="C57" s="14" t="s">
        <v>744</v>
      </c>
      <c r="D57" s="14" t="s">
        <v>768</v>
      </c>
      <c r="E57" s="14" t="s">
        <v>746</v>
      </c>
      <c r="F57" s="14" t="s">
        <v>772</v>
      </c>
      <c r="G57" s="14" t="s">
        <v>748</v>
      </c>
      <c r="H57" s="14" t="s">
        <v>785</v>
      </c>
    </row>
    <row r="58" spans="1:8" x14ac:dyDescent="0.25">
      <c r="A58" s="14" t="s">
        <v>105</v>
      </c>
      <c r="B58" s="14" t="s">
        <v>104</v>
      </c>
      <c r="C58" s="14" t="s">
        <v>753</v>
      </c>
      <c r="D58" s="14" t="s">
        <v>740</v>
      </c>
      <c r="E58" s="14" t="s">
        <v>780</v>
      </c>
      <c r="F58" s="14" t="s">
        <v>753</v>
      </c>
      <c r="G58" s="14" t="s">
        <v>751</v>
      </c>
      <c r="H58" s="14" t="s">
        <v>781</v>
      </c>
    </row>
    <row r="59" spans="1:8" x14ac:dyDescent="0.25">
      <c r="A59" s="14" t="s">
        <v>107</v>
      </c>
      <c r="B59" s="14" t="s">
        <v>106</v>
      </c>
      <c r="C59" s="14" t="s">
        <v>767</v>
      </c>
      <c r="D59" s="14" t="s">
        <v>745</v>
      </c>
      <c r="E59" s="14" t="s">
        <v>786</v>
      </c>
      <c r="F59" s="14" t="s">
        <v>767</v>
      </c>
      <c r="G59" s="14" t="s">
        <v>770</v>
      </c>
      <c r="H59" s="14" t="s">
        <v>787</v>
      </c>
    </row>
    <row r="60" spans="1:8" x14ac:dyDescent="0.25">
      <c r="A60" s="14" t="s">
        <v>109</v>
      </c>
      <c r="B60" s="14" t="s">
        <v>108</v>
      </c>
      <c r="C60" s="14" t="s">
        <v>744</v>
      </c>
      <c r="D60" s="14" t="s">
        <v>768</v>
      </c>
      <c r="E60" s="14" t="s">
        <v>746</v>
      </c>
      <c r="F60" s="14" t="s">
        <v>772</v>
      </c>
      <c r="G60" s="14" t="s">
        <v>748</v>
      </c>
      <c r="H60" s="14" t="s">
        <v>785</v>
      </c>
    </row>
    <row r="61" spans="1:8" x14ac:dyDescent="0.25">
      <c r="A61" s="14" t="s">
        <v>111</v>
      </c>
      <c r="B61" s="14" t="s">
        <v>110</v>
      </c>
      <c r="C61" s="14" t="s">
        <v>744</v>
      </c>
      <c r="D61" s="14" t="s">
        <v>768</v>
      </c>
      <c r="E61" s="14" t="s">
        <v>746</v>
      </c>
      <c r="F61" s="14" t="s">
        <v>772</v>
      </c>
      <c r="G61" s="14" t="s">
        <v>748</v>
      </c>
      <c r="H61" s="14" t="s">
        <v>773</v>
      </c>
    </row>
    <row r="62" spans="1:8" x14ac:dyDescent="0.25">
      <c r="A62" s="14" t="s">
        <v>113</v>
      </c>
      <c r="B62" s="14" t="s">
        <v>112</v>
      </c>
      <c r="C62" s="14" t="s">
        <v>753</v>
      </c>
      <c r="D62" s="14" t="s">
        <v>745</v>
      </c>
      <c r="E62" s="14" t="s">
        <v>776</v>
      </c>
      <c r="F62" s="14" t="s">
        <v>753</v>
      </c>
      <c r="G62" s="14" t="s">
        <v>751</v>
      </c>
      <c r="H62" s="14" t="s">
        <v>755</v>
      </c>
    </row>
    <row r="63" spans="1:8" x14ac:dyDescent="0.25">
      <c r="A63" s="14" t="s">
        <v>115</v>
      </c>
      <c r="B63" s="14" t="s">
        <v>114</v>
      </c>
      <c r="C63" s="14" t="s">
        <v>753</v>
      </c>
      <c r="D63" s="14" t="s">
        <v>740</v>
      </c>
      <c r="E63" s="14" t="s">
        <v>776</v>
      </c>
      <c r="F63" s="14" t="s">
        <v>753</v>
      </c>
      <c r="G63" s="14" t="s">
        <v>751</v>
      </c>
      <c r="H63" s="14" t="s">
        <v>777</v>
      </c>
    </row>
    <row r="64" spans="1:8" x14ac:dyDescent="0.25">
      <c r="A64" s="14" t="s">
        <v>117</v>
      </c>
      <c r="B64" s="14" t="s">
        <v>116</v>
      </c>
      <c r="C64" s="14" t="s">
        <v>744</v>
      </c>
      <c r="D64" s="14" t="s">
        <v>764</v>
      </c>
      <c r="E64" s="14" t="s">
        <v>765</v>
      </c>
      <c r="F64" s="14" t="s">
        <v>747</v>
      </c>
      <c r="G64" s="14" t="s">
        <v>742</v>
      </c>
      <c r="H64" s="14" t="s">
        <v>766</v>
      </c>
    </row>
    <row r="65" spans="1:8" x14ac:dyDescent="0.25">
      <c r="A65" s="14" t="s">
        <v>119</v>
      </c>
      <c r="B65" s="14" t="s">
        <v>118</v>
      </c>
      <c r="C65" s="14" t="s">
        <v>744</v>
      </c>
      <c r="D65" s="14" t="s">
        <v>768</v>
      </c>
      <c r="E65" s="14" t="s">
        <v>746</v>
      </c>
      <c r="F65" s="14" t="s">
        <v>772</v>
      </c>
      <c r="G65" s="14" t="s">
        <v>748</v>
      </c>
      <c r="H65" s="14" t="s">
        <v>773</v>
      </c>
    </row>
    <row r="66" spans="1:8" x14ac:dyDescent="0.25">
      <c r="A66" s="14" t="s">
        <v>121</v>
      </c>
      <c r="B66" s="14" t="s">
        <v>120</v>
      </c>
      <c r="C66" s="14" t="s">
        <v>753</v>
      </c>
      <c r="D66" s="14" t="s">
        <v>764</v>
      </c>
      <c r="E66" s="14" t="s">
        <v>776</v>
      </c>
      <c r="F66" s="14" t="s">
        <v>753</v>
      </c>
      <c r="G66" s="14" t="s">
        <v>751</v>
      </c>
      <c r="H66" s="14" t="s">
        <v>777</v>
      </c>
    </row>
    <row r="67" spans="1:8" x14ac:dyDescent="0.25">
      <c r="A67" s="14" t="s">
        <v>123</v>
      </c>
      <c r="B67" s="14" t="s">
        <v>122</v>
      </c>
      <c r="C67" s="14" t="s">
        <v>744</v>
      </c>
      <c r="D67" s="14" t="s">
        <v>768</v>
      </c>
      <c r="E67" s="14" t="s">
        <v>746</v>
      </c>
      <c r="F67" s="14" t="s">
        <v>772</v>
      </c>
      <c r="G67" s="14" t="s">
        <v>748</v>
      </c>
      <c r="H67" s="14" t="s">
        <v>749</v>
      </c>
    </row>
    <row r="68" spans="1:8" x14ac:dyDescent="0.25">
      <c r="A68" s="14" t="s">
        <v>125</v>
      </c>
      <c r="B68" s="14" t="s">
        <v>124</v>
      </c>
      <c r="C68" s="14" t="s">
        <v>756</v>
      </c>
      <c r="D68" s="14" t="s">
        <v>745</v>
      </c>
      <c r="E68" s="14" t="s">
        <v>758</v>
      </c>
      <c r="F68" s="14" t="s">
        <v>759</v>
      </c>
      <c r="G68" s="14" t="s">
        <v>760</v>
      </c>
      <c r="H68" s="14" t="s">
        <v>761</v>
      </c>
    </row>
    <row r="69" spans="1:8" x14ac:dyDescent="0.25">
      <c r="A69" s="14" t="s">
        <v>127</v>
      </c>
      <c r="B69" s="14" t="s">
        <v>126</v>
      </c>
      <c r="C69" s="14" t="s">
        <v>756</v>
      </c>
      <c r="D69" s="14" t="s">
        <v>764</v>
      </c>
      <c r="E69" s="14" t="s">
        <v>758</v>
      </c>
      <c r="F69" s="14" t="s">
        <v>759</v>
      </c>
      <c r="G69" s="14" t="s">
        <v>760</v>
      </c>
      <c r="H69" s="14" t="s">
        <v>775</v>
      </c>
    </row>
    <row r="70" spans="1:8" x14ac:dyDescent="0.25">
      <c r="A70" s="14" t="s">
        <v>129</v>
      </c>
      <c r="B70" s="14" t="s">
        <v>128</v>
      </c>
      <c r="C70" s="14" t="s">
        <v>753</v>
      </c>
      <c r="D70" s="14" t="s">
        <v>740</v>
      </c>
      <c r="E70" s="14" t="s">
        <v>776</v>
      </c>
      <c r="F70" s="14" t="s">
        <v>753</v>
      </c>
      <c r="G70" s="14" t="s">
        <v>751</v>
      </c>
      <c r="H70" s="14" t="s">
        <v>777</v>
      </c>
    </row>
    <row r="71" spans="1:8" x14ac:dyDescent="0.25">
      <c r="A71" s="14" t="s">
        <v>373</v>
      </c>
      <c r="B71" s="14" t="s">
        <v>130</v>
      </c>
      <c r="C71" s="14" t="s">
        <v>753</v>
      </c>
      <c r="D71" s="14" t="s">
        <v>740</v>
      </c>
      <c r="E71" s="14" t="s">
        <v>776</v>
      </c>
      <c r="F71" s="14" t="s">
        <v>753</v>
      </c>
      <c r="G71" s="14" t="s">
        <v>751</v>
      </c>
      <c r="H71" s="14" t="s">
        <v>777</v>
      </c>
    </row>
    <row r="72" spans="1:8" x14ac:dyDescent="0.25">
      <c r="A72" s="14" t="s">
        <v>132</v>
      </c>
      <c r="B72" s="14" t="s">
        <v>131</v>
      </c>
      <c r="C72" s="14" t="s">
        <v>756</v>
      </c>
      <c r="D72" s="14" t="s">
        <v>764</v>
      </c>
      <c r="E72" s="14" t="s">
        <v>758</v>
      </c>
      <c r="F72" s="14" t="s">
        <v>762</v>
      </c>
      <c r="G72" s="14" t="s">
        <v>760</v>
      </c>
      <c r="H72" s="14" t="s">
        <v>763</v>
      </c>
    </row>
    <row r="73" spans="1:8" x14ac:dyDescent="0.25">
      <c r="A73" s="14" t="s">
        <v>134</v>
      </c>
      <c r="B73" s="14" t="s">
        <v>133</v>
      </c>
      <c r="C73" s="14" t="s">
        <v>756</v>
      </c>
      <c r="D73" s="14" t="s">
        <v>740</v>
      </c>
      <c r="E73" s="14" t="s">
        <v>758</v>
      </c>
      <c r="F73" s="14" t="s">
        <v>759</v>
      </c>
      <c r="G73" s="14" t="s">
        <v>760</v>
      </c>
      <c r="H73" s="14" t="s">
        <v>761</v>
      </c>
    </row>
    <row r="74" spans="1:8" x14ac:dyDescent="0.25">
      <c r="A74" s="14" t="s">
        <v>136</v>
      </c>
      <c r="B74" s="14" t="s">
        <v>135</v>
      </c>
      <c r="C74" s="14" t="s">
        <v>756</v>
      </c>
      <c r="D74" s="14" t="s">
        <v>764</v>
      </c>
      <c r="E74" s="14" t="s">
        <v>758</v>
      </c>
      <c r="F74" s="14" t="s">
        <v>759</v>
      </c>
      <c r="G74" s="14" t="s">
        <v>760</v>
      </c>
      <c r="H74" s="14" t="s">
        <v>775</v>
      </c>
    </row>
    <row r="75" spans="1:8" x14ac:dyDescent="0.25">
      <c r="A75" s="14" t="s">
        <v>138</v>
      </c>
      <c r="B75" s="14" t="s">
        <v>137</v>
      </c>
      <c r="C75" s="14" t="s">
        <v>744</v>
      </c>
      <c r="D75" s="14" t="s">
        <v>745</v>
      </c>
      <c r="E75" s="14" t="s">
        <v>746</v>
      </c>
      <c r="F75" s="14" t="s">
        <v>772</v>
      </c>
      <c r="G75" s="14" t="s">
        <v>748</v>
      </c>
      <c r="H75" s="14" t="s">
        <v>774</v>
      </c>
    </row>
    <row r="76" spans="1:8" x14ac:dyDescent="0.25">
      <c r="A76" s="14" t="s">
        <v>140</v>
      </c>
      <c r="B76" s="14" t="s">
        <v>139</v>
      </c>
      <c r="C76" s="14" t="s">
        <v>744</v>
      </c>
      <c r="D76" s="14" t="s">
        <v>768</v>
      </c>
      <c r="E76" s="14" t="s">
        <v>746</v>
      </c>
      <c r="F76" s="14" t="s">
        <v>788</v>
      </c>
      <c r="G76" s="14" t="s">
        <v>748</v>
      </c>
      <c r="H76" s="14" t="s">
        <v>785</v>
      </c>
    </row>
    <row r="77" spans="1:8" x14ac:dyDescent="0.25">
      <c r="A77" s="14" t="s">
        <v>142</v>
      </c>
      <c r="B77" s="14" t="s">
        <v>141</v>
      </c>
      <c r="C77" s="14" t="s">
        <v>739</v>
      </c>
      <c r="D77" s="14" t="s">
        <v>764</v>
      </c>
      <c r="E77" s="14" t="s">
        <v>769</v>
      </c>
      <c r="F77" s="14" t="s">
        <v>739</v>
      </c>
      <c r="G77" s="14" t="s">
        <v>742</v>
      </c>
      <c r="H77" s="14" t="s">
        <v>743</v>
      </c>
    </row>
    <row r="78" spans="1:8" x14ac:dyDescent="0.25">
      <c r="A78" s="14" t="s">
        <v>144</v>
      </c>
      <c r="B78" s="14" t="s">
        <v>143</v>
      </c>
      <c r="C78" s="14" t="s">
        <v>767</v>
      </c>
      <c r="D78" s="14" t="s">
        <v>764</v>
      </c>
      <c r="E78" s="14" t="s">
        <v>769</v>
      </c>
      <c r="F78" s="14" t="s">
        <v>767</v>
      </c>
      <c r="G78" s="14" t="s">
        <v>742</v>
      </c>
      <c r="H78" s="14" t="s">
        <v>779</v>
      </c>
    </row>
    <row r="79" spans="1:8" x14ac:dyDescent="0.25">
      <c r="A79" s="14" t="s">
        <v>881</v>
      </c>
      <c r="B79" s="14" t="s">
        <v>145</v>
      </c>
      <c r="C79" s="14" t="s">
        <v>750</v>
      </c>
      <c r="D79" s="14" t="s">
        <v>745</v>
      </c>
      <c r="E79" s="14" t="s">
        <v>741</v>
      </c>
      <c r="F79" s="14" t="s">
        <v>750</v>
      </c>
      <c r="G79" s="14" t="s">
        <v>742</v>
      </c>
      <c r="H79" s="14" t="s">
        <v>743</v>
      </c>
    </row>
    <row r="80" spans="1:8" x14ac:dyDescent="0.25">
      <c r="A80" s="14" t="s">
        <v>147</v>
      </c>
      <c r="B80" s="14" t="s">
        <v>146</v>
      </c>
      <c r="C80" s="14" t="s">
        <v>750</v>
      </c>
      <c r="D80" s="14" t="s">
        <v>745</v>
      </c>
      <c r="E80" s="14" t="s">
        <v>741</v>
      </c>
      <c r="F80" s="14" t="s">
        <v>750</v>
      </c>
      <c r="G80" s="14" t="s">
        <v>742</v>
      </c>
      <c r="H80" s="14" t="s">
        <v>766</v>
      </c>
    </row>
    <row r="81" spans="1:8" x14ac:dyDescent="0.25">
      <c r="A81" s="14" t="s">
        <v>149</v>
      </c>
      <c r="B81" s="14" t="s">
        <v>148</v>
      </c>
      <c r="C81" s="14" t="s">
        <v>744</v>
      </c>
      <c r="D81" s="14" t="s">
        <v>768</v>
      </c>
      <c r="E81" s="14" t="s">
        <v>746</v>
      </c>
      <c r="F81" s="14" t="s">
        <v>772</v>
      </c>
      <c r="G81" s="14" t="s">
        <v>748</v>
      </c>
      <c r="H81" s="14" t="s">
        <v>785</v>
      </c>
    </row>
    <row r="82" spans="1:8" x14ac:dyDescent="0.25">
      <c r="A82" s="14" t="s">
        <v>151</v>
      </c>
      <c r="B82" s="14" t="s">
        <v>150</v>
      </c>
      <c r="C82" s="14" t="s">
        <v>750</v>
      </c>
      <c r="D82" s="14" t="s">
        <v>768</v>
      </c>
      <c r="E82" s="14" t="s">
        <v>741</v>
      </c>
      <c r="F82" s="14" t="s">
        <v>750</v>
      </c>
      <c r="G82" s="14" t="s">
        <v>742</v>
      </c>
      <c r="H82" s="14" t="s">
        <v>766</v>
      </c>
    </row>
    <row r="83" spans="1:8" x14ac:dyDescent="0.25">
      <c r="A83" s="14" t="s">
        <v>153</v>
      </c>
      <c r="B83" s="14" t="s">
        <v>152</v>
      </c>
      <c r="C83" s="14" t="s">
        <v>744</v>
      </c>
      <c r="D83" s="14" t="s">
        <v>768</v>
      </c>
      <c r="E83" s="14" t="s">
        <v>746</v>
      </c>
      <c r="F83" s="14" t="s">
        <v>772</v>
      </c>
      <c r="G83" s="14" t="s">
        <v>748</v>
      </c>
      <c r="H83" s="14" t="s">
        <v>749</v>
      </c>
    </row>
    <row r="84" spans="1:8" x14ac:dyDescent="0.25">
      <c r="A84" s="14" t="s">
        <v>155</v>
      </c>
      <c r="B84" s="14" t="s">
        <v>154</v>
      </c>
      <c r="C84" s="14" t="s">
        <v>756</v>
      </c>
      <c r="D84" s="14" t="s">
        <v>745</v>
      </c>
      <c r="E84" s="14" t="s">
        <v>758</v>
      </c>
      <c r="F84" s="14" t="s">
        <v>759</v>
      </c>
      <c r="G84" s="14" t="s">
        <v>760</v>
      </c>
      <c r="H84" s="14" t="s">
        <v>761</v>
      </c>
    </row>
    <row r="85" spans="1:8" x14ac:dyDescent="0.25">
      <c r="A85" s="14" t="s">
        <v>157</v>
      </c>
      <c r="B85" s="14" t="s">
        <v>156</v>
      </c>
      <c r="C85" s="14" t="s">
        <v>767</v>
      </c>
      <c r="D85" s="14" t="s">
        <v>768</v>
      </c>
      <c r="E85" s="14" t="s">
        <v>769</v>
      </c>
      <c r="F85" s="14" t="s">
        <v>767</v>
      </c>
      <c r="G85" s="14" t="s">
        <v>742</v>
      </c>
      <c r="H85" s="14" t="s">
        <v>784</v>
      </c>
    </row>
    <row r="86" spans="1:8" x14ac:dyDescent="0.25">
      <c r="A86" s="14" t="s">
        <v>159</v>
      </c>
      <c r="B86" s="14" t="s">
        <v>158</v>
      </c>
      <c r="C86" s="14" t="s">
        <v>750</v>
      </c>
      <c r="D86" s="14" t="s">
        <v>745</v>
      </c>
      <c r="E86" s="14" t="s">
        <v>741</v>
      </c>
      <c r="F86" s="14" t="s">
        <v>750</v>
      </c>
      <c r="G86" s="14" t="s">
        <v>742</v>
      </c>
      <c r="H86" s="14" t="s">
        <v>766</v>
      </c>
    </row>
    <row r="87" spans="1:8" x14ac:dyDescent="0.25">
      <c r="A87" s="14" t="s">
        <v>161</v>
      </c>
      <c r="B87" s="14" t="s">
        <v>160</v>
      </c>
      <c r="C87" s="14" t="s">
        <v>744</v>
      </c>
      <c r="D87" s="14" t="s">
        <v>745</v>
      </c>
      <c r="E87" s="14" t="s">
        <v>765</v>
      </c>
      <c r="F87" s="14" t="s">
        <v>789</v>
      </c>
      <c r="G87" s="14" t="s">
        <v>742</v>
      </c>
      <c r="H87" s="14" t="s">
        <v>789</v>
      </c>
    </row>
    <row r="88" spans="1:8" x14ac:dyDescent="0.25">
      <c r="A88" s="14" t="s">
        <v>163</v>
      </c>
      <c r="B88" s="14" t="s">
        <v>162</v>
      </c>
      <c r="C88" s="14" t="s">
        <v>753</v>
      </c>
      <c r="D88" s="14" t="s">
        <v>740</v>
      </c>
      <c r="E88" s="14" t="s">
        <v>780</v>
      </c>
      <c r="F88" s="14" t="s">
        <v>753</v>
      </c>
      <c r="G88" s="14" t="s">
        <v>751</v>
      </c>
      <c r="H88" s="14" t="s">
        <v>781</v>
      </c>
    </row>
    <row r="89" spans="1:8" x14ac:dyDescent="0.25">
      <c r="A89" s="14" t="s">
        <v>165</v>
      </c>
      <c r="B89" s="14" t="s">
        <v>164</v>
      </c>
      <c r="C89" s="14" t="s">
        <v>767</v>
      </c>
      <c r="D89" s="14" t="s">
        <v>764</v>
      </c>
      <c r="E89" s="14" t="s">
        <v>786</v>
      </c>
      <c r="F89" s="14" t="s">
        <v>767</v>
      </c>
      <c r="G89" s="14" t="s">
        <v>770</v>
      </c>
      <c r="H89" s="14" t="s">
        <v>790</v>
      </c>
    </row>
    <row r="90" spans="1:8" x14ac:dyDescent="0.25">
      <c r="A90" s="14" t="s">
        <v>878</v>
      </c>
      <c r="B90" s="14" t="s">
        <v>166</v>
      </c>
      <c r="C90" s="14" t="s">
        <v>767</v>
      </c>
      <c r="D90" s="14" t="s">
        <v>740</v>
      </c>
      <c r="E90" s="14" t="s">
        <v>769</v>
      </c>
      <c r="F90" s="14" t="s">
        <v>767</v>
      </c>
      <c r="G90" s="14" t="s">
        <v>742</v>
      </c>
      <c r="H90" s="14" t="s">
        <v>784</v>
      </c>
    </row>
    <row r="91" spans="1:8" x14ac:dyDescent="0.25">
      <c r="A91" s="14" t="s">
        <v>883</v>
      </c>
      <c r="B91" s="14" t="s">
        <v>297</v>
      </c>
      <c r="C91" s="14" t="s">
        <v>767</v>
      </c>
      <c r="D91" s="14" t="s">
        <v>768</v>
      </c>
      <c r="E91" s="14" t="s">
        <v>769</v>
      </c>
      <c r="F91" s="14" t="s">
        <v>767</v>
      </c>
      <c r="G91" s="14" t="s">
        <v>742</v>
      </c>
      <c r="H91" s="14" t="s">
        <v>784</v>
      </c>
    </row>
    <row r="92" spans="1:8" x14ac:dyDescent="0.25">
      <c r="A92" s="14" t="s">
        <v>168</v>
      </c>
      <c r="B92" s="14" t="s">
        <v>167</v>
      </c>
      <c r="C92" s="14" t="s">
        <v>750</v>
      </c>
      <c r="D92" s="14" t="s">
        <v>757</v>
      </c>
      <c r="E92" s="14" t="s">
        <v>741</v>
      </c>
      <c r="F92" s="14" t="s">
        <v>750</v>
      </c>
      <c r="G92" s="14" t="s">
        <v>742</v>
      </c>
      <c r="H92" s="14" t="s">
        <v>766</v>
      </c>
    </row>
    <row r="93" spans="1:8" x14ac:dyDescent="0.25">
      <c r="A93" s="14" t="s">
        <v>170</v>
      </c>
      <c r="B93" s="14" t="s">
        <v>169</v>
      </c>
      <c r="C93" s="14" t="s">
        <v>744</v>
      </c>
      <c r="D93" s="14" t="s">
        <v>740</v>
      </c>
      <c r="E93" s="14" t="s">
        <v>765</v>
      </c>
      <c r="F93" s="14" t="s">
        <v>789</v>
      </c>
      <c r="G93" s="14" t="s">
        <v>742</v>
      </c>
      <c r="H93" s="14" t="s">
        <v>789</v>
      </c>
    </row>
    <row r="94" spans="1:8" x14ac:dyDescent="0.25">
      <c r="A94" s="14" t="s">
        <v>882</v>
      </c>
      <c r="B94" s="14" t="s">
        <v>171</v>
      </c>
      <c r="C94" s="14" t="s">
        <v>767</v>
      </c>
      <c r="D94" s="14" t="s">
        <v>764</v>
      </c>
      <c r="E94" s="14" t="s">
        <v>769</v>
      </c>
      <c r="F94" s="14" t="s">
        <v>767</v>
      </c>
      <c r="G94" s="14" t="s">
        <v>742</v>
      </c>
      <c r="H94" s="14" t="s">
        <v>779</v>
      </c>
    </row>
    <row r="95" spans="1:8" x14ac:dyDescent="0.25">
      <c r="A95" s="14" t="s">
        <v>379</v>
      </c>
      <c r="B95" s="14" t="s">
        <v>172</v>
      </c>
      <c r="C95" s="14" t="s">
        <v>744</v>
      </c>
      <c r="D95" s="14" t="s">
        <v>757</v>
      </c>
      <c r="E95" s="14" t="s">
        <v>746</v>
      </c>
      <c r="F95" s="14" t="s">
        <v>772</v>
      </c>
      <c r="G95" s="14" t="s">
        <v>748</v>
      </c>
      <c r="H95" s="14" t="s">
        <v>785</v>
      </c>
    </row>
    <row r="96" spans="1:8" x14ac:dyDescent="0.25">
      <c r="A96" s="14" t="s">
        <v>174</v>
      </c>
      <c r="B96" s="14" t="s">
        <v>173</v>
      </c>
      <c r="C96" s="14" t="s">
        <v>750</v>
      </c>
      <c r="D96" s="14" t="s">
        <v>745</v>
      </c>
      <c r="E96" s="14" t="s">
        <v>741</v>
      </c>
      <c r="F96" s="14" t="s">
        <v>750</v>
      </c>
      <c r="G96" s="14" t="s">
        <v>742</v>
      </c>
      <c r="H96" s="14" t="s">
        <v>766</v>
      </c>
    </row>
    <row r="97" spans="1:8" x14ac:dyDescent="0.25">
      <c r="A97" s="14" t="s">
        <v>176</v>
      </c>
      <c r="B97" s="14" t="s">
        <v>175</v>
      </c>
      <c r="C97" s="14" t="s">
        <v>753</v>
      </c>
      <c r="D97" s="14" t="s">
        <v>764</v>
      </c>
      <c r="E97" s="14" t="s">
        <v>754</v>
      </c>
      <c r="F97" s="14" t="s">
        <v>753</v>
      </c>
      <c r="G97" s="14" t="s">
        <v>751</v>
      </c>
      <c r="H97" s="14" t="s">
        <v>778</v>
      </c>
    </row>
    <row r="98" spans="1:8" x14ac:dyDescent="0.25">
      <c r="A98" s="14" t="s">
        <v>178</v>
      </c>
      <c r="B98" s="14" t="s">
        <v>177</v>
      </c>
      <c r="C98" s="14" t="s">
        <v>753</v>
      </c>
      <c r="D98" s="14" t="s">
        <v>740</v>
      </c>
      <c r="E98" s="14" t="s">
        <v>776</v>
      </c>
      <c r="F98" s="14" t="s">
        <v>753</v>
      </c>
      <c r="G98" s="14" t="s">
        <v>751</v>
      </c>
      <c r="H98" s="14" t="s">
        <v>777</v>
      </c>
    </row>
    <row r="99" spans="1:8" x14ac:dyDescent="0.25">
      <c r="A99" s="14" t="s">
        <v>180</v>
      </c>
      <c r="B99" s="14" t="s">
        <v>179</v>
      </c>
      <c r="C99" s="14" t="s">
        <v>750</v>
      </c>
      <c r="D99" s="14" t="s">
        <v>745</v>
      </c>
      <c r="E99" s="14" t="s">
        <v>741</v>
      </c>
      <c r="F99" s="14" t="s">
        <v>750</v>
      </c>
      <c r="G99" s="14" t="s">
        <v>751</v>
      </c>
      <c r="H99" s="14" t="s">
        <v>752</v>
      </c>
    </row>
    <row r="100" spans="1:8" x14ac:dyDescent="0.25">
      <c r="A100" s="14" t="s">
        <v>182</v>
      </c>
      <c r="B100" s="14" t="s">
        <v>181</v>
      </c>
      <c r="C100" s="14" t="s">
        <v>744</v>
      </c>
      <c r="D100" s="14" t="s">
        <v>757</v>
      </c>
      <c r="E100" s="14" t="s">
        <v>746</v>
      </c>
      <c r="F100" s="14" t="s">
        <v>788</v>
      </c>
      <c r="G100" s="14" t="s">
        <v>748</v>
      </c>
      <c r="H100" s="14" t="s">
        <v>773</v>
      </c>
    </row>
    <row r="101" spans="1:8" x14ac:dyDescent="0.25">
      <c r="A101" s="14" t="s">
        <v>184</v>
      </c>
      <c r="B101" s="14" t="s">
        <v>183</v>
      </c>
      <c r="C101" s="14" t="s">
        <v>744</v>
      </c>
      <c r="D101" s="14" t="s">
        <v>757</v>
      </c>
      <c r="E101" s="14" t="s">
        <v>746</v>
      </c>
      <c r="F101" s="14" t="s">
        <v>772</v>
      </c>
      <c r="G101" s="14" t="s">
        <v>748</v>
      </c>
      <c r="H101" s="14" t="s">
        <v>785</v>
      </c>
    </row>
    <row r="102" spans="1:8" x14ac:dyDescent="0.25">
      <c r="A102" s="14" t="s">
        <v>186</v>
      </c>
      <c r="B102" s="14" t="s">
        <v>185</v>
      </c>
      <c r="C102" s="14" t="s">
        <v>744</v>
      </c>
      <c r="D102" s="14" t="s">
        <v>768</v>
      </c>
      <c r="E102" s="14" t="s">
        <v>746</v>
      </c>
      <c r="F102" s="14" t="s">
        <v>772</v>
      </c>
      <c r="G102" s="14" t="s">
        <v>748</v>
      </c>
      <c r="H102" s="14" t="s">
        <v>773</v>
      </c>
    </row>
    <row r="103" spans="1:8" x14ac:dyDescent="0.25">
      <c r="A103" s="14" t="s">
        <v>880</v>
      </c>
      <c r="B103" s="14" t="s">
        <v>187</v>
      </c>
      <c r="C103" s="14" t="s">
        <v>744</v>
      </c>
      <c r="D103" s="14" t="s">
        <v>745</v>
      </c>
      <c r="E103" s="14" t="s">
        <v>746</v>
      </c>
      <c r="F103" s="14" t="s">
        <v>747</v>
      </c>
      <c r="G103" s="14" t="s">
        <v>748</v>
      </c>
      <c r="H103" s="14" t="s">
        <v>749</v>
      </c>
    </row>
    <row r="104" spans="1:8" x14ac:dyDescent="0.25">
      <c r="A104" s="14" t="s">
        <v>189</v>
      </c>
      <c r="B104" s="14" t="s">
        <v>188</v>
      </c>
      <c r="C104" s="14" t="s">
        <v>753</v>
      </c>
      <c r="D104" s="14" t="s">
        <v>740</v>
      </c>
      <c r="E104" s="14" t="s">
        <v>754</v>
      </c>
      <c r="F104" s="14" t="s">
        <v>753</v>
      </c>
      <c r="G104" s="14" t="s">
        <v>751</v>
      </c>
      <c r="H104" s="14" t="s">
        <v>781</v>
      </c>
    </row>
    <row r="105" spans="1:8" x14ac:dyDescent="0.25">
      <c r="A105" s="14" t="s">
        <v>191</v>
      </c>
      <c r="B105" s="14" t="s">
        <v>190</v>
      </c>
      <c r="C105" s="14" t="s">
        <v>753</v>
      </c>
      <c r="D105" s="14" t="s">
        <v>740</v>
      </c>
      <c r="E105" s="14" t="s">
        <v>754</v>
      </c>
      <c r="F105" s="14" t="s">
        <v>753</v>
      </c>
      <c r="G105" s="14" t="s">
        <v>751</v>
      </c>
      <c r="H105" s="14" t="s">
        <v>781</v>
      </c>
    </row>
    <row r="106" spans="1:8" x14ac:dyDescent="0.25">
      <c r="A106" s="14" t="s">
        <v>193</v>
      </c>
      <c r="B106" s="14" t="s">
        <v>192</v>
      </c>
      <c r="C106" s="14" t="s">
        <v>767</v>
      </c>
      <c r="D106" s="14" t="s">
        <v>745</v>
      </c>
      <c r="E106" s="14" t="s">
        <v>769</v>
      </c>
      <c r="F106" s="14" t="s">
        <v>767</v>
      </c>
      <c r="G106" s="14" t="s">
        <v>742</v>
      </c>
      <c r="H106" s="14" t="s">
        <v>779</v>
      </c>
    </row>
    <row r="107" spans="1:8" x14ac:dyDescent="0.25">
      <c r="A107" s="14" t="s">
        <v>195</v>
      </c>
      <c r="B107" s="14" t="s">
        <v>194</v>
      </c>
      <c r="C107" s="14" t="s">
        <v>739</v>
      </c>
      <c r="D107" s="14" t="s">
        <v>745</v>
      </c>
      <c r="E107" s="14" t="s">
        <v>769</v>
      </c>
      <c r="F107" s="14" t="s">
        <v>739</v>
      </c>
      <c r="G107" s="14" t="s">
        <v>742</v>
      </c>
      <c r="H107" s="14" t="s">
        <v>743</v>
      </c>
    </row>
    <row r="108" spans="1:8" x14ac:dyDescent="0.25">
      <c r="A108" s="14" t="s">
        <v>197</v>
      </c>
      <c r="B108" s="14" t="s">
        <v>196</v>
      </c>
      <c r="C108" s="14" t="s">
        <v>753</v>
      </c>
      <c r="D108" s="14" t="s">
        <v>740</v>
      </c>
      <c r="E108" s="14" t="s">
        <v>776</v>
      </c>
      <c r="F108" s="14" t="s">
        <v>753</v>
      </c>
      <c r="G108" s="14" t="s">
        <v>751</v>
      </c>
      <c r="H108" s="14" t="s">
        <v>777</v>
      </c>
    </row>
    <row r="109" spans="1:8" x14ac:dyDescent="0.25">
      <c r="A109" s="14" t="s">
        <v>199</v>
      </c>
      <c r="B109" s="14" t="s">
        <v>198</v>
      </c>
      <c r="C109" s="14" t="s">
        <v>750</v>
      </c>
      <c r="D109" s="14" t="s">
        <v>757</v>
      </c>
      <c r="E109" s="14" t="s">
        <v>746</v>
      </c>
      <c r="F109" s="14" t="s">
        <v>772</v>
      </c>
      <c r="G109" s="14" t="s">
        <v>748</v>
      </c>
      <c r="H109" s="14" t="s">
        <v>749</v>
      </c>
    </row>
    <row r="110" spans="1:8" x14ac:dyDescent="0.25">
      <c r="A110" s="14" t="s">
        <v>201</v>
      </c>
      <c r="B110" s="14" t="s">
        <v>200</v>
      </c>
      <c r="C110" s="14" t="s">
        <v>767</v>
      </c>
      <c r="D110" s="14" t="s">
        <v>745</v>
      </c>
      <c r="E110" s="14" t="s">
        <v>786</v>
      </c>
      <c r="F110" s="14" t="s">
        <v>767</v>
      </c>
      <c r="G110" s="14" t="s">
        <v>770</v>
      </c>
      <c r="H110" s="14" t="s">
        <v>790</v>
      </c>
    </row>
    <row r="111" spans="1:8" x14ac:dyDescent="0.25">
      <c r="A111" s="14" t="s">
        <v>203</v>
      </c>
      <c r="B111" s="14" t="s">
        <v>202</v>
      </c>
      <c r="C111" s="14" t="s">
        <v>753</v>
      </c>
      <c r="D111" s="14" t="s">
        <v>764</v>
      </c>
      <c r="E111" s="14" t="s">
        <v>776</v>
      </c>
      <c r="F111" s="14" t="s">
        <v>753</v>
      </c>
      <c r="G111" s="14" t="s">
        <v>751</v>
      </c>
      <c r="H111" s="14" t="s">
        <v>777</v>
      </c>
    </row>
    <row r="112" spans="1:8" x14ac:dyDescent="0.25">
      <c r="A112" s="14" t="s">
        <v>205</v>
      </c>
      <c r="B112" s="14" t="s">
        <v>204</v>
      </c>
      <c r="C112" s="14" t="s">
        <v>753</v>
      </c>
      <c r="D112" s="14" t="s">
        <v>745</v>
      </c>
      <c r="E112" s="14" t="s">
        <v>754</v>
      </c>
      <c r="F112" s="14" t="s">
        <v>753</v>
      </c>
      <c r="G112" s="14" t="s">
        <v>751</v>
      </c>
      <c r="H112" s="14" t="s">
        <v>781</v>
      </c>
    </row>
    <row r="113" spans="1:8" x14ac:dyDescent="0.25">
      <c r="A113" s="14" t="s">
        <v>207</v>
      </c>
      <c r="B113" s="14" t="s">
        <v>206</v>
      </c>
      <c r="C113" s="14" t="s">
        <v>756</v>
      </c>
      <c r="D113" s="14" t="s">
        <v>745</v>
      </c>
      <c r="E113" s="14" t="s">
        <v>758</v>
      </c>
      <c r="F113" s="14" t="s">
        <v>759</v>
      </c>
      <c r="G113" s="14" t="s">
        <v>760</v>
      </c>
      <c r="H113" s="14" t="s">
        <v>775</v>
      </c>
    </row>
    <row r="114" spans="1:8" x14ac:dyDescent="0.25">
      <c r="A114" s="14" t="s">
        <v>790</v>
      </c>
      <c r="B114" s="14" t="s">
        <v>208</v>
      </c>
      <c r="C114" s="14" t="s">
        <v>767</v>
      </c>
      <c r="D114" s="14" t="s">
        <v>764</v>
      </c>
      <c r="E114" s="14" t="s">
        <v>786</v>
      </c>
      <c r="F114" s="14" t="s">
        <v>767</v>
      </c>
      <c r="G114" s="14" t="s">
        <v>770</v>
      </c>
      <c r="H114" s="14" t="s">
        <v>790</v>
      </c>
    </row>
    <row r="115" spans="1:8" x14ac:dyDescent="0.25">
      <c r="A115" s="14" t="s">
        <v>884</v>
      </c>
      <c r="B115" s="14" t="s">
        <v>209</v>
      </c>
      <c r="C115" s="14" t="s">
        <v>744</v>
      </c>
      <c r="D115" s="14" t="s">
        <v>764</v>
      </c>
      <c r="E115" s="14" t="s">
        <v>746</v>
      </c>
      <c r="F115" s="14" t="s">
        <v>747</v>
      </c>
      <c r="G115" s="14" t="s">
        <v>748</v>
      </c>
      <c r="H115" s="14" t="s">
        <v>774</v>
      </c>
    </row>
    <row r="116" spans="1:8" x14ac:dyDescent="0.25">
      <c r="A116" s="14" t="s">
        <v>211</v>
      </c>
      <c r="B116" s="14" t="s">
        <v>210</v>
      </c>
      <c r="C116" s="14" t="s">
        <v>767</v>
      </c>
      <c r="D116" s="14" t="s">
        <v>764</v>
      </c>
      <c r="E116" s="14" t="s">
        <v>769</v>
      </c>
      <c r="F116" s="14" t="s">
        <v>767</v>
      </c>
      <c r="G116" s="14" t="s">
        <v>742</v>
      </c>
      <c r="H116" s="14" t="s">
        <v>784</v>
      </c>
    </row>
    <row r="117" spans="1:8" x14ac:dyDescent="0.25">
      <c r="A117" s="14" t="s">
        <v>213</v>
      </c>
      <c r="B117" s="14" t="s">
        <v>212</v>
      </c>
      <c r="C117" s="14" t="s">
        <v>744</v>
      </c>
      <c r="D117" s="14" t="s">
        <v>745</v>
      </c>
      <c r="E117" s="14" t="s">
        <v>746</v>
      </c>
      <c r="F117" s="14" t="s">
        <v>747</v>
      </c>
      <c r="G117" s="14" t="s">
        <v>748</v>
      </c>
      <c r="H117" s="14" t="s">
        <v>749</v>
      </c>
    </row>
    <row r="118" spans="1:8" x14ac:dyDescent="0.25">
      <c r="A118" s="14" t="s">
        <v>215</v>
      </c>
      <c r="B118" s="14" t="s">
        <v>214</v>
      </c>
      <c r="C118" s="14" t="s">
        <v>750</v>
      </c>
      <c r="D118" s="14" t="s">
        <v>764</v>
      </c>
      <c r="E118" s="14" t="s">
        <v>741</v>
      </c>
      <c r="F118" s="14" t="s">
        <v>750</v>
      </c>
      <c r="G118" s="14" t="s">
        <v>751</v>
      </c>
      <c r="H118" s="14" t="s">
        <v>752</v>
      </c>
    </row>
    <row r="119" spans="1:8" x14ac:dyDescent="0.25">
      <c r="A119" s="14" t="s">
        <v>217</v>
      </c>
      <c r="B119" s="14" t="s">
        <v>216</v>
      </c>
      <c r="C119" s="14" t="s">
        <v>753</v>
      </c>
      <c r="D119" s="14" t="s">
        <v>740</v>
      </c>
      <c r="E119" s="14" t="s">
        <v>754</v>
      </c>
      <c r="F119" s="14" t="s">
        <v>753</v>
      </c>
      <c r="G119" s="14" t="s">
        <v>751</v>
      </c>
      <c r="H119" s="14" t="s">
        <v>781</v>
      </c>
    </row>
    <row r="120" spans="1:8" x14ac:dyDescent="0.25">
      <c r="A120" s="14" t="s">
        <v>371</v>
      </c>
      <c r="B120" s="14" t="s">
        <v>218</v>
      </c>
      <c r="C120" s="14" t="s">
        <v>767</v>
      </c>
      <c r="D120" s="14" t="s">
        <v>740</v>
      </c>
      <c r="E120" s="14" t="s">
        <v>769</v>
      </c>
      <c r="F120" s="14" t="s">
        <v>767</v>
      </c>
      <c r="G120" s="14" t="s">
        <v>742</v>
      </c>
      <c r="H120" s="14" t="s">
        <v>779</v>
      </c>
    </row>
    <row r="121" spans="1:8" x14ac:dyDescent="0.25">
      <c r="A121" s="14" t="s">
        <v>220</v>
      </c>
      <c r="B121" s="14" t="s">
        <v>219</v>
      </c>
      <c r="C121" s="14" t="s">
        <v>753</v>
      </c>
      <c r="D121" s="14" t="s">
        <v>745</v>
      </c>
      <c r="E121" s="14" t="s">
        <v>754</v>
      </c>
      <c r="F121" s="14" t="s">
        <v>753</v>
      </c>
      <c r="G121" s="14" t="s">
        <v>751</v>
      </c>
      <c r="H121" s="14" t="s">
        <v>778</v>
      </c>
    </row>
    <row r="122" spans="1:8" x14ac:dyDescent="0.25">
      <c r="A122" s="14" t="s">
        <v>222</v>
      </c>
      <c r="B122" s="14" t="s">
        <v>221</v>
      </c>
      <c r="C122" s="14" t="s">
        <v>767</v>
      </c>
      <c r="D122" s="14"/>
      <c r="E122" s="14" t="s">
        <v>786</v>
      </c>
      <c r="F122" s="14" t="s">
        <v>767</v>
      </c>
      <c r="G122" s="14" t="s">
        <v>770</v>
      </c>
      <c r="H122" s="14" t="s">
        <v>790</v>
      </c>
    </row>
    <row r="123" spans="1:8" x14ac:dyDescent="0.25">
      <c r="A123" s="14" t="s">
        <v>224</v>
      </c>
      <c r="B123" s="14" t="s">
        <v>223</v>
      </c>
      <c r="C123" s="14" t="s">
        <v>739</v>
      </c>
      <c r="D123" s="14" t="s">
        <v>740</v>
      </c>
      <c r="E123" s="14" t="s">
        <v>769</v>
      </c>
      <c r="F123" s="14" t="s">
        <v>739</v>
      </c>
      <c r="G123" s="14" t="s">
        <v>742</v>
      </c>
      <c r="H123" s="14" t="s">
        <v>743</v>
      </c>
    </row>
    <row r="124" spans="1:8" x14ac:dyDescent="0.25">
      <c r="A124" s="14" t="s">
        <v>226</v>
      </c>
      <c r="B124" s="14" t="s">
        <v>225</v>
      </c>
      <c r="C124" s="14" t="s">
        <v>744</v>
      </c>
      <c r="D124" s="14" t="s">
        <v>768</v>
      </c>
      <c r="E124" s="14" t="s">
        <v>746</v>
      </c>
      <c r="F124" s="14" t="s">
        <v>772</v>
      </c>
      <c r="G124" s="14" t="s">
        <v>748</v>
      </c>
      <c r="H124" s="14" t="s">
        <v>773</v>
      </c>
    </row>
    <row r="125" spans="1:8" x14ac:dyDescent="0.25">
      <c r="A125" s="14" t="s">
        <v>228</v>
      </c>
      <c r="B125" s="14" t="s">
        <v>227</v>
      </c>
      <c r="C125" s="14" t="s">
        <v>767</v>
      </c>
      <c r="D125" s="14" t="s">
        <v>768</v>
      </c>
      <c r="E125" s="14" t="s">
        <v>769</v>
      </c>
      <c r="F125" s="14" t="s">
        <v>767</v>
      </c>
      <c r="G125" s="14" t="s">
        <v>770</v>
      </c>
      <c r="H125" s="14" t="s">
        <v>771</v>
      </c>
    </row>
    <row r="126" spans="1:8" x14ac:dyDescent="0.25">
      <c r="A126" s="14" t="s">
        <v>230</v>
      </c>
      <c r="B126" s="14" t="s">
        <v>229</v>
      </c>
      <c r="C126" s="14" t="s">
        <v>756</v>
      </c>
      <c r="D126" s="14" t="s">
        <v>764</v>
      </c>
      <c r="E126" s="14" t="s">
        <v>758</v>
      </c>
      <c r="F126" s="14" t="s">
        <v>759</v>
      </c>
      <c r="G126" s="14" t="s">
        <v>760</v>
      </c>
      <c r="H126" s="14" t="s">
        <v>775</v>
      </c>
    </row>
    <row r="127" spans="1:8" x14ac:dyDescent="0.25">
      <c r="A127" s="14" t="s">
        <v>232</v>
      </c>
      <c r="B127" s="14" t="s">
        <v>231</v>
      </c>
      <c r="C127" s="14" t="s">
        <v>753</v>
      </c>
      <c r="D127" s="14" t="s">
        <v>740</v>
      </c>
      <c r="E127" s="14" t="s">
        <v>776</v>
      </c>
      <c r="F127" s="14" t="s">
        <v>753</v>
      </c>
      <c r="G127" s="14" t="s">
        <v>751</v>
      </c>
      <c r="H127" s="14" t="s">
        <v>777</v>
      </c>
    </row>
    <row r="128" spans="1:8" x14ac:dyDescent="0.25">
      <c r="A128" s="14" t="s">
        <v>234</v>
      </c>
      <c r="B128" s="14" t="s">
        <v>233</v>
      </c>
      <c r="C128" s="14" t="s">
        <v>753</v>
      </c>
      <c r="D128" s="14" t="s">
        <v>764</v>
      </c>
      <c r="E128" s="14" t="s">
        <v>776</v>
      </c>
      <c r="F128" s="14" t="s">
        <v>753</v>
      </c>
      <c r="G128" s="14" t="s">
        <v>751</v>
      </c>
      <c r="H128" s="14" t="s">
        <v>777</v>
      </c>
    </row>
    <row r="129" spans="1:8" x14ac:dyDescent="0.25">
      <c r="A129" s="14" t="s">
        <v>236</v>
      </c>
      <c r="B129" s="14" t="s">
        <v>235</v>
      </c>
      <c r="C129" s="14" t="s">
        <v>744</v>
      </c>
      <c r="D129" s="14" t="s">
        <v>768</v>
      </c>
      <c r="E129" s="14" t="s">
        <v>746</v>
      </c>
      <c r="F129" s="14" t="s">
        <v>788</v>
      </c>
      <c r="G129" s="14" t="s">
        <v>748</v>
      </c>
      <c r="H129" s="14" t="s">
        <v>785</v>
      </c>
    </row>
    <row r="130" spans="1:8" x14ac:dyDescent="0.25">
      <c r="A130" s="14" t="s">
        <v>239</v>
      </c>
      <c r="B130" s="14" t="s">
        <v>238</v>
      </c>
      <c r="C130" s="14" t="s">
        <v>750</v>
      </c>
      <c r="D130" s="14" t="s">
        <v>757</v>
      </c>
      <c r="E130" s="14" t="s">
        <v>741</v>
      </c>
      <c r="F130" s="14" t="s">
        <v>750</v>
      </c>
      <c r="G130" s="14" t="s">
        <v>742</v>
      </c>
      <c r="H130" s="14" t="s">
        <v>766</v>
      </c>
    </row>
    <row r="131" spans="1:8" x14ac:dyDescent="0.25">
      <c r="A131" s="14" t="s">
        <v>241</v>
      </c>
      <c r="B131" s="14" t="s">
        <v>240</v>
      </c>
      <c r="C131" s="14" t="s">
        <v>739</v>
      </c>
      <c r="D131" s="14" t="s">
        <v>764</v>
      </c>
      <c r="E131" s="14" t="s">
        <v>741</v>
      </c>
      <c r="F131" s="14" t="s">
        <v>739</v>
      </c>
      <c r="G131" s="14" t="s">
        <v>742</v>
      </c>
      <c r="H131" s="14" t="s">
        <v>743</v>
      </c>
    </row>
    <row r="132" spans="1:8" x14ac:dyDescent="0.25">
      <c r="A132" s="14" t="s">
        <v>243</v>
      </c>
      <c r="B132" s="14" t="s">
        <v>242</v>
      </c>
      <c r="C132" s="14" t="s">
        <v>767</v>
      </c>
      <c r="D132" s="14" t="s">
        <v>745</v>
      </c>
      <c r="E132" s="14" t="s">
        <v>786</v>
      </c>
      <c r="F132" s="14" t="s">
        <v>767</v>
      </c>
      <c r="G132" s="14" t="s">
        <v>770</v>
      </c>
      <c r="H132" s="14" t="s">
        <v>790</v>
      </c>
    </row>
    <row r="133" spans="1:8" x14ac:dyDescent="0.25">
      <c r="A133" s="14" t="s">
        <v>393</v>
      </c>
      <c r="B133" s="14" t="s">
        <v>237</v>
      </c>
      <c r="C133" s="14" t="s">
        <v>750</v>
      </c>
      <c r="D133" s="14" t="s">
        <v>764</v>
      </c>
      <c r="E133" s="14" t="s">
        <v>741</v>
      </c>
      <c r="F133" s="14" t="s">
        <v>750</v>
      </c>
      <c r="G133" s="14" t="s">
        <v>742</v>
      </c>
      <c r="H133" s="14" t="s">
        <v>766</v>
      </c>
    </row>
    <row r="134" spans="1:8" x14ac:dyDescent="0.25">
      <c r="A134" s="14" t="s">
        <v>245</v>
      </c>
      <c r="B134" s="14" t="s">
        <v>244</v>
      </c>
      <c r="C134" s="14" t="s">
        <v>756</v>
      </c>
      <c r="D134" s="14" t="s">
        <v>745</v>
      </c>
      <c r="E134" s="14" t="s">
        <v>758</v>
      </c>
      <c r="F134" s="14" t="s">
        <v>759</v>
      </c>
      <c r="G134" s="14" t="s">
        <v>760</v>
      </c>
      <c r="H134" s="14" t="s">
        <v>775</v>
      </c>
    </row>
    <row r="135" spans="1:8" x14ac:dyDescent="0.25">
      <c r="A135" s="14" t="s">
        <v>247</v>
      </c>
      <c r="B135" s="14" t="s">
        <v>246</v>
      </c>
      <c r="C135" s="14" t="s">
        <v>767</v>
      </c>
      <c r="D135" s="14" t="s">
        <v>764</v>
      </c>
      <c r="E135" s="14" t="s">
        <v>769</v>
      </c>
      <c r="F135" s="14" t="s">
        <v>767</v>
      </c>
      <c r="G135" s="14" t="s">
        <v>770</v>
      </c>
      <c r="H135" s="14" t="s">
        <v>787</v>
      </c>
    </row>
    <row r="136" spans="1:8" x14ac:dyDescent="0.25">
      <c r="A136" s="14" t="s">
        <v>249</v>
      </c>
      <c r="B136" s="14" t="s">
        <v>248</v>
      </c>
      <c r="C136" s="14" t="s">
        <v>756</v>
      </c>
      <c r="D136" s="14" t="s">
        <v>764</v>
      </c>
      <c r="E136" s="14" t="s">
        <v>758</v>
      </c>
      <c r="F136" s="14" t="s">
        <v>762</v>
      </c>
      <c r="G136" s="14" t="s">
        <v>760</v>
      </c>
      <c r="H136" s="14" t="s">
        <v>763</v>
      </c>
    </row>
    <row r="137" spans="1:8" x14ac:dyDescent="0.25">
      <c r="A137" s="14" t="s">
        <v>251</v>
      </c>
      <c r="B137" s="14" t="s">
        <v>250</v>
      </c>
      <c r="C137" s="14" t="s">
        <v>756</v>
      </c>
      <c r="D137" s="14" t="s">
        <v>745</v>
      </c>
      <c r="E137" s="14" t="s">
        <v>758</v>
      </c>
      <c r="F137" s="14" t="s">
        <v>762</v>
      </c>
      <c r="G137" s="14" t="s">
        <v>760</v>
      </c>
      <c r="H137" s="14" t="s">
        <v>763</v>
      </c>
    </row>
    <row r="138" spans="1:8" x14ac:dyDescent="0.25">
      <c r="A138" s="14" t="s">
        <v>253</v>
      </c>
      <c r="B138" s="14" t="s">
        <v>252</v>
      </c>
      <c r="C138" s="14" t="s">
        <v>767</v>
      </c>
      <c r="D138" s="14" t="s">
        <v>764</v>
      </c>
      <c r="E138" s="14" t="s">
        <v>769</v>
      </c>
      <c r="F138" s="14" t="s">
        <v>767</v>
      </c>
      <c r="G138" s="14" t="s">
        <v>742</v>
      </c>
      <c r="H138" s="14" t="s">
        <v>779</v>
      </c>
    </row>
    <row r="139" spans="1:8" x14ac:dyDescent="0.25">
      <c r="A139" s="14" t="s">
        <v>255</v>
      </c>
      <c r="B139" s="14" t="s">
        <v>254</v>
      </c>
      <c r="C139" s="14" t="s">
        <v>744</v>
      </c>
      <c r="D139" s="14" t="s">
        <v>768</v>
      </c>
      <c r="E139" s="14" t="s">
        <v>746</v>
      </c>
      <c r="F139" s="14" t="s">
        <v>772</v>
      </c>
      <c r="G139" s="14" t="s">
        <v>748</v>
      </c>
      <c r="H139" s="14" t="s">
        <v>774</v>
      </c>
    </row>
    <row r="140" spans="1:8" x14ac:dyDescent="0.25">
      <c r="A140" s="14" t="s">
        <v>257</v>
      </c>
      <c r="B140" s="14" t="s">
        <v>256</v>
      </c>
      <c r="C140" s="14" t="s">
        <v>744</v>
      </c>
      <c r="D140" s="14" t="s">
        <v>768</v>
      </c>
      <c r="E140" s="14" t="s">
        <v>746</v>
      </c>
      <c r="F140" s="14" t="s">
        <v>772</v>
      </c>
      <c r="G140" s="14" t="s">
        <v>748</v>
      </c>
      <c r="H140" s="14" t="s">
        <v>749</v>
      </c>
    </row>
    <row r="141" spans="1:8" x14ac:dyDescent="0.25">
      <c r="A141" s="14" t="s">
        <v>259</v>
      </c>
      <c r="B141" s="14" t="s">
        <v>258</v>
      </c>
      <c r="C141" s="14" t="s">
        <v>750</v>
      </c>
      <c r="D141" s="14" t="s">
        <v>757</v>
      </c>
      <c r="E141" s="14" t="s">
        <v>741</v>
      </c>
      <c r="F141" s="14" t="s">
        <v>750</v>
      </c>
      <c r="G141" s="14" t="s">
        <v>742</v>
      </c>
      <c r="H141" s="14" t="s">
        <v>766</v>
      </c>
    </row>
    <row r="142" spans="1:8" x14ac:dyDescent="0.25">
      <c r="A142" s="14" t="s">
        <v>261</v>
      </c>
      <c r="B142" s="14" t="s">
        <v>260</v>
      </c>
      <c r="C142" s="14" t="s">
        <v>744</v>
      </c>
      <c r="D142" s="14" t="s">
        <v>745</v>
      </c>
      <c r="E142" s="14" t="s">
        <v>746</v>
      </c>
      <c r="F142" s="14" t="s">
        <v>772</v>
      </c>
      <c r="G142" s="14" t="s">
        <v>748</v>
      </c>
      <c r="H142" s="14" t="s">
        <v>774</v>
      </c>
    </row>
    <row r="143" spans="1:8" x14ac:dyDescent="0.25">
      <c r="A143" s="14" t="s">
        <v>378</v>
      </c>
      <c r="B143" s="14" t="s">
        <v>262</v>
      </c>
      <c r="C143" s="14" t="s">
        <v>744</v>
      </c>
      <c r="D143" s="14" t="s">
        <v>757</v>
      </c>
      <c r="E143" s="14" t="s">
        <v>746</v>
      </c>
      <c r="F143" s="14" t="s">
        <v>791</v>
      </c>
      <c r="G143" s="14" t="s">
        <v>748</v>
      </c>
      <c r="H143" s="14" t="s">
        <v>774</v>
      </c>
    </row>
    <row r="144" spans="1:8" x14ac:dyDescent="0.25">
      <c r="A144" s="14" t="s">
        <v>264</v>
      </c>
      <c r="B144" s="14" t="s">
        <v>263</v>
      </c>
      <c r="C144" s="14" t="s">
        <v>753</v>
      </c>
      <c r="D144" s="14" t="s">
        <v>740</v>
      </c>
      <c r="E144" s="14" t="s">
        <v>780</v>
      </c>
      <c r="F144" s="14" t="s">
        <v>753</v>
      </c>
      <c r="G144" s="14" t="s">
        <v>751</v>
      </c>
      <c r="H144" s="14" t="s">
        <v>781</v>
      </c>
    </row>
    <row r="145" spans="1:8" x14ac:dyDescent="0.25">
      <c r="A145" s="14" t="s">
        <v>266</v>
      </c>
      <c r="B145" s="14" t="s">
        <v>265</v>
      </c>
      <c r="C145" s="14" t="s">
        <v>756</v>
      </c>
      <c r="D145" s="14" t="s">
        <v>757</v>
      </c>
      <c r="E145" s="14" t="s">
        <v>758</v>
      </c>
      <c r="F145" s="14" t="s">
        <v>759</v>
      </c>
      <c r="G145" s="14" t="s">
        <v>760</v>
      </c>
      <c r="H145" s="14" t="s">
        <v>761</v>
      </c>
    </row>
    <row r="146" spans="1:8" x14ac:dyDescent="0.25">
      <c r="A146" s="14" t="s">
        <v>268</v>
      </c>
      <c r="B146" s="14" t="s">
        <v>267</v>
      </c>
      <c r="C146" s="14" t="s">
        <v>756</v>
      </c>
      <c r="D146" s="14" t="s">
        <v>745</v>
      </c>
      <c r="E146" s="14" t="s">
        <v>758</v>
      </c>
      <c r="F146" s="14" t="s">
        <v>759</v>
      </c>
      <c r="G146" s="14" t="s">
        <v>760</v>
      </c>
      <c r="H146" s="14" t="s">
        <v>761</v>
      </c>
    </row>
    <row r="147" spans="1:8" x14ac:dyDescent="0.25">
      <c r="A147" s="14" t="s">
        <v>270</v>
      </c>
      <c r="B147" s="14" t="s">
        <v>269</v>
      </c>
      <c r="C147" s="14" t="s">
        <v>756</v>
      </c>
      <c r="D147" s="14" t="s">
        <v>745</v>
      </c>
      <c r="E147" s="14" t="s">
        <v>758</v>
      </c>
      <c r="F147" s="14" t="s">
        <v>759</v>
      </c>
      <c r="G147" s="14" t="s">
        <v>760</v>
      </c>
      <c r="H147" s="14" t="s">
        <v>761</v>
      </c>
    </row>
    <row r="148" spans="1:8" x14ac:dyDescent="0.25">
      <c r="A148" s="14" t="s">
        <v>272</v>
      </c>
      <c r="B148" s="14" t="s">
        <v>271</v>
      </c>
      <c r="C148" s="14" t="s">
        <v>767</v>
      </c>
      <c r="D148" s="14" t="s">
        <v>764</v>
      </c>
      <c r="E148" s="14" t="s">
        <v>786</v>
      </c>
      <c r="F148" s="14" t="s">
        <v>767</v>
      </c>
      <c r="G148" s="14" t="s">
        <v>770</v>
      </c>
      <c r="H148" s="14" t="s">
        <v>792</v>
      </c>
    </row>
    <row r="149" spans="1:8" x14ac:dyDescent="0.25">
      <c r="A149" s="14" t="s">
        <v>274</v>
      </c>
      <c r="B149" s="14" t="s">
        <v>273</v>
      </c>
      <c r="C149" s="14" t="s">
        <v>753</v>
      </c>
      <c r="D149" s="14" t="s">
        <v>764</v>
      </c>
      <c r="E149" s="14" t="s">
        <v>776</v>
      </c>
      <c r="F149" s="14" t="s">
        <v>753</v>
      </c>
      <c r="G149" s="14" t="s">
        <v>751</v>
      </c>
      <c r="H149" s="14" t="s">
        <v>755</v>
      </c>
    </row>
    <row r="150" spans="1:8" x14ac:dyDescent="0.25">
      <c r="A150" s="14" t="s">
        <v>276</v>
      </c>
      <c r="B150" s="14" t="s">
        <v>275</v>
      </c>
      <c r="C150" s="14" t="s">
        <v>750</v>
      </c>
      <c r="D150" s="14" t="s">
        <v>757</v>
      </c>
      <c r="E150" s="14" t="s">
        <v>741</v>
      </c>
      <c r="F150" s="14" t="s">
        <v>750</v>
      </c>
      <c r="G150" s="14" t="s">
        <v>742</v>
      </c>
      <c r="H150" s="14" t="s">
        <v>766</v>
      </c>
    </row>
    <row r="151" spans="1:8" x14ac:dyDescent="0.25">
      <c r="A151" s="14" t="s">
        <v>278</v>
      </c>
      <c r="B151" s="14" t="s">
        <v>277</v>
      </c>
      <c r="C151" s="14" t="s">
        <v>753</v>
      </c>
      <c r="D151" s="14" t="s">
        <v>764</v>
      </c>
      <c r="E151" s="14" t="s">
        <v>776</v>
      </c>
      <c r="F151" s="14" t="s">
        <v>753</v>
      </c>
      <c r="G151" s="14" t="s">
        <v>751</v>
      </c>
      <c r="H151" s="14" t="s">
        <v>777</v>
      </c>
    </row>
    <row r="152" spans="1:8" x14ac:dyDescent="0.25">
      <c r="A152" s="14" t="s">
        <v>280</v>
      </c>
      <c r="B152" s="14" t="s">
        <v>279</v>
      </c>
      <c r="C152" s="14" t="s">
        <v>744</v>
      </c>
      <c r="D152" s="14" t="s">
        <v>745</v>
      </c>
      <c r="E152" s="14" t="s">
        <v>746</v>
      </c>
      <c r="F152" s="14" t="s">
        <v>747</v>
      </c>
      <c r="G152" s="14" t="s">
        <v>748</v>
      </c>
      <c r="H152" s="14" t="s">
        <v>749</v>
      </c>
    </row>
    <row r="153" spans="1:8" x14ac:dyDescent="0.25">
      <c r="A153" s="14" t="s">
        <v>282</v>
      </c>
      <c r="B153" s="14" t="s">
        <v>281</v>
      </c>
      <c r="C153" s="14" t="s">
        <v>753</v>
      </c>
      <c r="D153" s="14" t="s">
        <v>745</v>
      </c>
      <c r="E153" s="14" t="s">
        <v>754</v>
      </c>
      <c r="F153" s="14" t="s">
        <v>753</v>
      </c>
      <c r="G153" s="14" t="s">
        <v>751</v>
      </c>
      <c r="H153" s="14" t="s">
        <v>781</v>
      </c>
    </row>
    <row r="154" spans="1:8" x14ac:dyDescent="0.25">
      <c r="A154" s="14" t="s">
        <v>284</v>
      </c>
      <c r="B154" s="14" t="s">
        <v>283</v>
      </c>
      <c r="C154" s="14" t="s">
        <v>753</v>
      </c>
      <c r="D154" s="14" t="s">
        <v>740</v>
      </c>
      <c r="E154" s="14" t="s">
        <v>776</v>
      </c>
      <c r="F154" s="14" t="s">
        <v>753</v>
      </c>
      <c r="G154" s="14" t="s">
        <v>751</v>
      </c>
      <c r="H154" s="14" t="s">
        <v>777</v>
      </c>
    </row>
    <row r="155" spans="1:8" x14ac:dyDescent="0.25">
      <c r="A155" s="14" t="s">
        <v>286</v>
      </c>
      <c r="B155" s="14" t="s">
        <v>285</v>
      </c>
      <c r="C155" s="14" t="s">
        <v>767</v>
      </c>
      <c r="D155" s="14" t="s">
        <v>757</v>
      </c>
      <c r="E155" s="14" t="s">
        <v>769</v>
      </c>
      <c r="F155" s="14" t="s">
        <v>767</v>
      </c>
      <c r="G155" s="14" t="s">
        <v>742</v>
      </c>
      <c r="H155" s="14" t="s">
        <v>779</v>
      </c>
    </row>
    <row r="156" spans="1:8" x14ac:dyDescent="0.25">
      <c r="A156" s="14" t="s">
        <v>288</v>
      </c>
      <c r="B156" s="14" t="s">
        <v>287</v>
      </c>
      <c r="C156" s="14" t="s">
        <v>744</v>
      </c>
      <c r="D156" s="14" t="s">
        <v>768</v>
      </c>
      <c r="E156" s="14" t="s">
        <v>746</v>
      </c>
      <c r="F156" s="14" t="s">
        <v>772</v>
      </c>
      <c r="G156" s="14" t="s">
        <v>748</v>
      </c>
      <c r="H156" s="14" t="s">
        <v>774</v>
      </c>
    </row>
    <row r="157" spans="1:8" x14ac:dyDescent="0.25">
      <c r="A157" s="14" t="s">
        <v>290</v>
      </c>
      <c r="B157" s="14" t="s">
        <v>289</v>
      </c>
      <c r="C157" s="14" t="s">
        <v>744</v>
      </c>
      <c r="D157" s="14" t="s">
        <v>768</v>
      </c>
      <c r="E157" s="14" t="s">
        <v>746</v>
      </c>
      <c r="F157" s="14" t="s">
        <v>772</v>
      </c>
      <c r="G157" s="14" t="s">
        <v>748</v>
      </c>
      <c r="H157" s="14" t="s">
        <v>749</v>
      </c>
    </row>
    <row r="158" spans="1:8" x14ac:dyDescent="0.25">
      <c r="A158" s="14" t="s">
        <v>292</v>
      </c>
      <c r="B158" s="14" t="s">
        <v>291</v>
      </c>
      <c r="C158" s="14" t="s">
        <v>767</v>
      </c>
      <c r="D158" s="14" t="s">
        <v>764</v>
      </c>
      <c r="E158" s="14" t="s">
        <v>786</v>
      </c>
      <c r="F158" s="14" t="s">
        <v>767</v>
      </c>
      <c r="G158" s="14" t="s">
        <v>770</v>
      </c>
      <c r="H158" s="14" t="s">
        <v>787</v>
      </c>
    </row>
    <row r="159" spans="1:8" x14ac:dyDescent="0.25">
      <c r="A159" s="14" t="s">
        <v>294</v>
      </c>
      <c r="B159" s="14" t="s">
        <v>293</v>
      </c>
      <c r="C159" s="14" t="s">
        <v>753</v>
      </c>
      <c r="D159" s="14" t="s">
        <v>740</v>
      </c>
      <c r="E159" s="14" t="s">
        <v>780</v>
      </c>
      <c r="F159" s="14" t="s">
        <v>753</v>
      </c>
      <c r="G159" s="14" t="s">
        <v>751</v>
      </c>
      <c r="H159" s="14" t="s">
        <v>781</v>
      </c>
    </row>
    <row r="160" spans="1:8" x14ac:dyDescent="0.25">
      <c r="A160" s="14" t="s">
        <v>296</v>
      </c>
      <c r="B160" s="14" t="s">
        <v>295</v>
      </c>
      <c r="C160" s="14" t="s">
        <v>753</v>
      </c>
      <c r="D160" s="14" t="s">
        <v>745</v>
      </c>
      <c r="E160" s="14" t="s">
        <v>754</v>
      </c>
      <c r="F160" s="14" t="s">
        <v>753</v>
      </c>
      <c r="G160" s="14" t="s">
        <v>751</v>
      </c>
      <c r="H160" s="14" t="s">
        <v>778</v>
      </c>
    </row>
    <row r="161" spans="1:8" x14ac:dyDescent="0.25">
      <c r="A161" s="14" t="s">
        <v>299</v>
      </c>
      <c r="B161" s="14" t="s">
        <v>298</v>
      </c>
      <c r="C161" s="14" t="s">
        <v>753</v>
      </c>
      <c r="D161" s="14" t="s">
        <v>740</v>
      </c>
      <c r="E161" s="14" t="s">
        <v>780</v>
      </c>
      <c r="F161" s="14" t="s">
        <v>753</v>
      </c>
      <c r="G161" s="14" t="s">
        <v>751</v>
      </c>
      <c r="H161" s="14" t="s">
        <v>781</v>
      </c>
    </row>
    <row r="162" spans="1:8" x14ac:dyDescent="0.25">
      <c r="A162" s="14" t="s">
        <v>301</v>
      </c>
      <c r="B162" s="14" t="s">
        <v>300</v>
      </c>
      <c r="C162" s="14" t="s">
        <v>744</v>
      </c>
      <c r="D162" s="14" t="s">
        <v>768</v>
      </c>
      <c r="E162" s="14" t="s">
        <v>746</v>
      </c>
      <c r="F162" s="14" t="s">
        <v>772</v>
      </c>
      <c r="G162" s="14" t="s">
        <v>748</v>
      </c>
      <c r="H162" s="14" t="s">
        <v>749</v>
      </c>
    </row>
    <row r="163" spans="1:8" x14ac:dyDescent="0.25">
      <c r="A163" s="14" t="s">
        <v>303</v>
      </c>
      <c r="B163" s="14" t="s">
        <v>302</v>
      </c>
      <c r="C163" s="14" t="s">
        <v>739</v>
      </c>
      <c r="D163" s="14" t="s">
        <v>764</v>
      </c>
      <c r="E163" s="14" t="s">
        <v>769</v>
      </c>
      <c r="F163" s="14" t="s">
        <v>739</v>
      </c>
      <c r="G163" s="14" t="s">
        <v>742</v>
      </c>
      <c r="H163" s="14" t="s">
        <v>743</v>
      </c>
    </row>
    <row r="164" spans="1:8" x14ac:dyDescent="0.25">
      <c r="A164" s="14" t="s">
        <v>305</v>
      </c>
      <c r="B164" s="14" t="s">
        <v>304</v>
      </c>
      <c r="C164" s="14" t="s">
        <v>753</v>
      </c>
      <c r="D164" s="14" t="s">
        <v>764</v>
      </c>
      <c r="E164" s="14" t="s">
        <v>780</v>
      </c>
      <c r="F164" s="14" t="s">
        <v>753</v>
      </c>
      <c r="G164" s="14" t="s">
        <v>751</v>
      </c>
      <c r="H164" s="14" t="s">
        <v>752</v>
      </c>
    </row>
    <row r="165" spans="1:8" x14ac:dyDescent="0.25">
      <c r="A165" s="14" t="s">
        <v>307</v>
      </c>
      <c r="B165" s="14" t="s">
        <v>306</v>
      </c>
      <c r="C165" s="14" t="s">
        <v>756</v>
      </c>
      <c r="D165" s="14" t="s">
        <v>745</v>
      </c>
      <c r="E165" s="14" t="s">
        <v>758</v>
      </c>
      <c r="F165" s="14" t="s">
        <v>762</v>
      </c>
      <c r="G165" s="14" t="s">
        <v>760</v>
      </c>
      <c r="H165" s="14" t="s">
        <v>763</v>
      </c>
    </row>
    <row r="166" spans="1:8" x14ac:dyDescent="0.25">
      <c r="A166" s="14" t="s">
        <v>309</v>
      </c>
      <c r="B166" s="14" t="s">
        <v>308</v>
      </c>
      <c r="C166" s="14" t="s">
        <v>753</v>
      </c>
      <c r="D166" s="14" t="s">
        <v>764</v>
      </c>
      <c r="E166" s="14" t="s">
        <v>754</v>
      </c>
      <c r="F166" s="14" t="s">
        <v>753</v>
      </c>
      <c r="G166" s="14" t="s">
        <v>751</v>
      </c>
      <c r="H166" s="14" t="s">
        <v>778</v>
      </c>
    </row>
    <row r="167" spans="1:8" x14ac:dyDescent="0.25">
      <c r="A167" s="14" t="s">
        <v>311</v>
      </c>
      <c r="B167" s="14" t="s">
        <v>310</v>
      </c>
      <c r="C167" s="14" t="s">
        <v>744</v>
      </c>
      <c r="D167" s="14" t="s">
        <v>768</v>
      </c>
      <c r="E167" s="14" t="s">
        <v>746</v>
      </c>
      <c r="F167" s="14" t="s">
        <v>772</v>
      </c>
      <c r="G167" s="14" t="s">
        <v>748</v>
      </c>
      <c r="H167" s="14" t="s">
        <v>785</v>
      </c>
    </row>
    <row r="168" spans="1:8" x14ac:dyDescent="0.25">
      <c r="A168" s="14" t="s">
        <v>313</v>
      </c>
      <c r="B168" s="14" t="s">
        <v>312</v>
      </c>
      <c r="C168" s="14" t="s">
        <v>744</v>
      </c>
      <c r="D168" s="14" t="s">
        <v>768</v>
      </c>
      <c r="E168" s="14" t="s">
        <v>746</v>
      </c>
      <c r="F168" s="14" t="s">
        <v>788</v>
      </c>
      <c r="G168" s="14" t="s">
        <v>748</v>
      </c>
      <c r="H168" s="14" t="s">
        <v>773</v>
      </c>
    </row>
    <row r="169" spans="1:8" x14ac:dyDescent="0.25">
      <c r="A169" s="14" t="s">
        <v>315</v>
      </c>
      <c r="B169" s="14" t="s">
        <v>314</v>
      </c>
      <c r="C169" s="14" t="s">
        <v>750</v>
      </c>
      <c r="D169" s="14" t="s">
        <v>764</v>
      </c>
      <c r="E169" s="14" t="s">
        <v>741</v>
      </c>
      <c r="F169" s="14" t="s">
        <v>750</v>
      </c>
      <c r="G169" s="14" t="s">
        <v>742</v>
      </c>
      <c r="H169" s="14" t="s">
        <v>766</v>
      </c>
    </row>
    <row r="170" spans="1:8" x14ac:dyDescent="0.25">
      <c r="A170" s="14" t="s">
        <v>317</v>
      </c>
      <c r="B170" s="14" t="s">
        <v>316</v>
      </c>
      <c r="C170" s="14" t="s">
        <v>744</v>
      </c>
      <c r="D170" s="14" t="s">
        <v>740</v>
      </c>
      <c r="E170" s="14" t="s">
        <v>765</v>
      </c>
      <c r="F170" s="14" t="s">
        <v>789</v>
      </c>
      <c r="G170" s="14" t="s">
        <v>742</v>
      </c>
      <c r="H170" s="14" t="s">
        <v>789</v>
      </c>
    </row>
    <row r="171" spans="1:8" x14ac:dyDescent="0.25">
      <c r="A171" s="14" t="s">
        <v>886</v>
      </c>
      <c r="B171" s="14" t="s">
        <v>318</v>
      </c>
      <c r="C171" s="14" t="s">
        <v>753</v>
      </c>
      <c r="D171" s="14" t="s">
        <v>740</v>
      </c>
      <c r="E171" s="14" t="s">
        <v>754</v>
      </c>
      <c r="F171" s="14" t="s">
        <v>753</v>
      </c>
      <c r="G171" s="14" t="s">
        <v>751</v>
      </c>
      <c r="H171" s="14" t="s">
        <v>781</v>
      </c>
    </row>
    <row r="172" spans="1:8" x14ac:dyDescent="0.25">
      <c r="A172" s="14" t="s">
        <v>320</v>
      </c>
      <c r="B172" s="14" t="s">
        <v>319</v>
      </c>
      <c r="C172" s="14" t="s">
        <v>767</v>
      </c>
      <c r="D172" s="14" t="s">
        <v>745</v>
      </c>
      <c r="E172" s="14" t="s">
        <v>769</v>
      </c>
      <c r="F172" s="14" t="s">
        <v>767</v>
      </c>
      <c r="G172" s="14" t="s">
        <v>742</v>
      </c>
      <c r="H172" s="14" t="s">
        <v>779</v>
      </c>
    </row>
    <row r="173" spans="1:8" x14ac:dyDescent="0.25">
      <c r="A173" s="14" t="s">
        <v>374</v>
      </c>
      <c r="B173" s="14" t="s">
        <v>91</v>
      </c>
      <c r="C173" s="14" t="s">
        <v>767</v>
      </c>
      <c r="D173" s="14" t="s">
        <v>764</v>
      </c>
      <c r="E173" s="14" t="s">
        <v>769</v>
      </c>
      <c r="F173" s="14" t="s">
        <v>767</v>
      </c>
      <c r="G173" s="14" t="s">
        <v>742</v>
      </c>
      <c r="H173" s="14" t="s">
        <v>779</v>
      </c>
    </row>
    <row r="174" spans="1:8" x14ac:dyDescent="0.25">
      <c r="A174" s="14" t="s">
        <v>322</v>
      </c>
      <c r="B174" s="14" t="s">
        <v>321</v>
      </c>
      <c r="C174" s="14" t="s">
        <v>753</v>
      </c>
      <c r="D174" s="14" t="s">
        <v>740</v>
      </c>
      <c r="E174" s="14" t="s">
        <v>776</v>
      </c>
      <c r="F174" s="14" t="s">
        <v>753</v>
      </c>
      <c r="G174" s="14" t="s">
        <v>751</v>
      </c>
      <c r="H174" s="14" t="s">
        <v>777</v>
      </c>
    </row>
    <row r="175" spans="1:8" x14ac:dyDescent="0.25">
      <c r="A175" s="14" t="s">
        <v>324</v>
      </c>
      <c r="B175" s="14" t="s">
        <v>323</v>
      </c>
      <c r="C175" s="14" t="s">
        <v>767</v>
      </c>
      <c r="D175" s="14" t="s">
        <v>745</v>
      </c>
      <c r="E175" s="14" t="s">
        <v>786</v>
      </c>
      <c r="F175" s="14" t="s">
        <v>767</v>
      </c>
      <c r="G175" s="14" t="s">
        <v>770</v>
      </c>
      <c r="H175" s="14" t="s">
        <v>792</v>
      </c>
    </row>
    <row r="176" spans="1:8" x14ac:dyDescent="0.25">
      <c r="A176" s="14" t="s">
        <v>326</v>
      </c>
      <c r="B176" s="14" t="s">
        <v>325</v>
      </c>
      <c r="C176" s="14" t="s">
        <v>756</v>
      </c>
      <c r="D176" s="14" t="s">
        <v>757</v>
      </c>
      <c r="E176" s="14" t="s">
        <v>758</v>
      </c>
      <c r="F176" s="14" t="s">
        <v>759</v>
      </c>
      <c r="G176" s="14" t="s">
        <v>760</v>
      </c>
      <c r="H176" s="14" t="s">
        <v>761</v>
      </c>
    </row>
    <row r="177" spans="1:8" x14ac:dyDescent="0.25">
      <c r="A177" s="14" t="s">
        <v>328</v>
      </c>
      <c r="B177" s="14" t="s">
        <v>327</v>
      </c>
      <c r="C177" s="14" t="s">
        <v>750</v>
      </c>
      <c r="D177" s="14" t="s">
        <v>745</v>
      </c>
      <c r="E177" s="14" t="s">
        <v>741</v>
      </c>
      <c r="F177" s="14" t="s">
        <v>750</v>
      </c>
      <c r="G177" s="14" t="s">
        <v>751</v>
      </c>
      <c r="H177" s="14" t="s">
        <v>752</v>
      </c>
    </row>
    <row r="178" spans="1:8" x14ac:dyDescent="0.25">
      <c r="A178" s="14" t="s">
        <v>330</v>
      </c>
      <c r="B178" s="14" t="s">
        <v>329</v>
      </c>
      <c r="C178" s="14" t="s">
        <v>744</v>
      </c>
      <c r="D178" s="14" t="s">
        <v>745</v>
      </c>
      <c r="E178" s="14" t="s">
        <v>741</v>
      </c>
      <c r="F178" s="14" t="s">
        <v>747</v>
      </c>
      <c r="G178" s="14" t="s">
        <v>742</v>
      </c>
      <c r="H178" s="14" t="s">
        <v>766</v>
      </c>
    </row>
    <row r="179" spans="1:8" x14ac:dyDescent="0.25">
      <c r="A179" s="14" t="s">
        <v>332</v>
      </c>
      <c r="B179" s="14" t="s">
        <v>331</v>
      </c>
      <c r="C179" s="14" t="s">
        <v>744</v>
      </c>
      <c r="D179" s="14" t="s">
        <v>745</v>
      </c>
      <c r="E179" s="14" t="s">
        <v>765</v>
      </c>
      <c r="F179" s="14" t="s">
        <v>789</v>
      </c>
      <c r="G179" s="14" t="s">
        <v>742</v>
      </c>
      <c r="H179" s="14" t="s">
        <v>789</v>
      </c>
    </row>
    <row r="180" spans="1:8" x14ac:dyDescent="0.25">
      <c r="A180" s="14" t="s">
        <v>334</v>
      </c>
      <c r="B180" s="14" t="s">
        <v>333</v>
      </c>
      <c r="C180" s="14" t="s">
        <v>767</v>
      </c>
      <c r="D180" s="14" t="s">
        <v>745</v>
      </c>
      <c r="E180" s="14" t="s">
        <v>786</v>
      </c>
      <c r="F180" s="14" t="s">
        <v>767</v>
      </c>
      <c r="G180" s="14" t="s">
        <v>770</v>
      </c>
      <c r="H180" s="14" t="s">
        <v>792</v>
      </c>
    </row>
    <row r="181" spans="1:8" x14ac:dyDescent="0.25">
      <c r="A181" s="14" t="s">
        <v>336</v>
      </c>
      <c r="B181" s="14" t="s">
        <v>335</v>
      </c>
      <c r="C181" s="14" t="s">
        <v>753</v>
      </c>
      <c r="D181" s="14" t="s">
        <v>740</v>
      </c>
      <c r="E181" s="14" t="s">
        <v>780</v>
      </c>
      <c r="F181" s="14" t="s">
        <v>753</v>
      </c>
      <c r="G181" s="14" t="s">
        <v>751</v>
      </c>
      <c r="H181" s="14" t="s">
        <v>781</v>
      </c>
    </row>
    <row r="182" spans="1:8" x14ac:dyDescent="0.25">
      <c r="A182" s="14" t="s">
        <v>338</v>
      </c>
      <c r="B182" s="14" t="s">
        <v>337</v>
      </c>
      <c r="C182" s="14" t="s">
        <v>744</v>
      </c>
      <c r="D182" s="14" t="s">
        <v>764</v>
      </c>
      <c r="E182" s="14" t="s">
        <v>746</v>
      </c>
      <c r="F182" s="14" t="s">
        <v>747</v>
      </c>
      <c r="G182" s="14" t="s">
        <v>748</v>
      </c>
      <c r="H182" s="14" t="s">
        <v>774</v>
      </c>
    </row>
    <row r="183" spans="1:8" x14ac:dyDescent="0.25">
      <c r="A183" s="14" t="s">
        <v>340</v>
      </c>
      <c r="B183" s="14" t="s">
        <v>339</v>
      </c>
      <c r="C183" s="14" t="s">
        <v>750</v>
      </c>
      <c r="D183" s="14" t="s">
        <v>757</v>
      </c>
      <c r="E183" s="14" t="s">
        <v>741</v>
      </c>
      <c r="F183" s="14" t="s">
        <v>750</v>
      </c>
      <c r="G183" s="14" t="s">
        <v>742</v>
      </c>
      <c r="H183" s="14" t="s">
        <v>766</v>
      </c>
    </row>
    <row r="184" spans="1:8" x14ac:dyDescent="0.25">
      <c r="A184" s="14" t="s">
        <v>887</v>
      </c>
      <c r="B184" s="14" t="s">
        <v>341</v>
      </c>
      <c r="C184" s="14" t="s">
        <v>744</v>
      </c>
      <c r="D184" s="14" t="s">
        <v>768</v>
      </c>
      <c r="E184" s="14" t="s">
        <v>746</v>
      </c>
      <c r="F184" s="14" t="s">
        <v>772</v>
      </c>
      <c r="G184" s="14" t="s">
        <v>748</v>
      </c>
      <c r="H184" s="14" t="s">
        <v>785</v>
      </c>
    </row>
    <row r="185" spans="1:8" x14ac:dyDescent="0.25">
      <c r="A185" s="14" t="s">
        <v>343</v>
      </c>
      <c r="B185" s="14" t="s">
        <v>342</v>
      </c>
      <c r="C185" s="14" t="s">
        <v>782</v>
      </c>
      <c r="D185" s="14" t="s">
        <v>768</v>
      </c>
      <c r="E185" s="14" t="s">
        <v>746</v>
      </c>
      <c r="F185" s="14" t="s">
        <v>782</v>
      </c>
      <c r="G185" s="14" t="s">
        <v>760</v>
      </c>
      <c r="H185" s="14" t="s">
        <v>783</v>
      </c>
    </row>
    <row r="186" spans="1:8" x14ac:dyDescent="0.25">
      <c r="A186" s="14" t="s">
        <v>345</v>
      </c>
      <c r="B186" s="14" t="s">
        <v>344</v>
      </c>
      <c r="C186" s="14" t="s">
        <v>756</v>
      </c>
      <c r="D186" s="14" t="s">
        <v>757</v>
      </c>
      <c r="E186" s="14" t="s">
        <v>758</v>
      </c>
      <c r="F186" s="14" t="s">
        <v>762</v>
      </c>
      <c r="G186" s="14" t="s">
        <v>760</v>
      </c>
      <c r="H186" s="14" t="s">
        <v>763</v>
      </c>
    </row>
    <row r="187" spans="1:8" x14ac:dyDescent="0.25">
      <c r="A187" s="14" t="s">
        <v>347</v>
      </c>
      <c r="B187" s="14" t="s">
        <v>346</v>
      </c>
      <c r="C187" s="14" t="s">
        <v>744</v>
      </c>
      <c r="D187" s="14" t="s">
        <v>764</v>
      </c>
      <c r="E187" s="14" t="s">
        <v>765</v>
      </c>
      <c r="F187" s="14" t="s">
        <v>789</v>
      </c>
      <c r="G187" s="14" t="s">
        <v>742</v>
      </c>
      <c r="H187" s="14" t="s">
        <v>789</v>
      </c>
    </row>
    <row r="188" spans="1:8" x14ac:dyDescent="0.25">
      <c r="A188" s="14" t="s">
        <v>349</v>
      </c>
      <c r="B188" s="14" t="s">
        <v>348</v>
      </c>
      <c r="C188" s="14" t="s">
        <v>767</v>
      </c>
      <c r="D188" s="14" t="s">
        <v>764</v>
      </c>
      <c r="E188" s="14" t="s">
        <v>786</v>
      </c>
      <c r="F188" s="14" t="s">
        <v>767</v>
      </c>
      <c r="G188" s="14" t="s">
        <v>770</v>
      </c>
      <c r="H188" s="14" t="s">
        <v>787</v>
      </c>
    </row>
    <row r="189" spans="1:8" x14ac:dyDescent="0.25">
      <c r="A189" s="14" t="s">
        <v>888</v>
      </c>
      <c r="B189" s="14" t="s">
        <v>350</v>
      </c>
      <c r="C189" s="14" t="s">
        <v>756</v>
      </c>
      <c r="D189" s="14" t="s">
        <v>745</v>
      </c>
      <c r="E189" s="14" t="s">
        <v>758</v>
      </c>
      <c r="F189" s="14" t="s">
        <v>762</v>
      </c>
      <c r="G189" s="14" t="s">
        <v>760</v>
      </c>
      <c r="H189" s="14" t="s">
        <v>763</v>
      </c>
    </row>
    <row r="190" spans="1:8" x14ac:dyDescent="0.25">
      <c r="A190" s="14" t="s">
        <v>376</v>
      </c>
      <c r="B190" s="14" t="s">
        <v>351</v>
      </c>
      <c r="C190" s="14" t="s">
        <v>767</v>
      </c>
      <c r="D190" s="14" t="s">
        <v>764</v>
      </c>
      <c r="E190" s="14" t="s">
        <v>769</v>
      </c>
      <c r="F190" s="14" t="s">
        <v>767</v>
      </c>
      <c r="G190" s="14" t="s">
        <v>742</v>
      </c>
      <c r="H190" s="14" t="s">
        <v>779</v>
      </c>
    </row>
    <row r="191" spans="1:8" x14ac:dyDescent="0.25">
      <c r="A191" s="14" t="s">
        <v>353</v>
      </c>
      <c r="B191" s="14" t="s">
        <v>352</v>
      </c>
      <c r="C191" s="14" t="s">
        <v>750</v>
      </c>
      <c r="D191" s="14" t="s">
        <v>764</v>
      </c>
      <c r="E191" s="14" t="s">
        <v>741</v>
      </c>
      <c r="F191" s="14" t="s">
        <v>750</v>
      </c>
      <c r="G191" s="14" t="s">
        <v>742</v>
      </c>
      <c r="H191" s="14" t="s">
        <v>766</v>
      </c>
    </row>
    <row r="192" spans="1:8" x14ac:dyDescent="0.25">
      <c r="A192" s="14" t="s">
        <v>355</v>
      </c>
      <c r="B192" s="14" t="s">
        <v>354</v>
      </c>
      <c r="C192" s="14" t="s">
        <v>753</v>
      </c>
      <c r="D192" s="14" t="s">
        <v>764</v>
      </c>
      <c r="E192" s="14" t="s">
        <v>754</v>
      </c>
      <c r="F192" s="14" t="s">
        <v>753</v>
      </c>
      <c r="G192" s="14" t="s">
        <v>751</v>
      </c>
      <c r="H192" s="14" t="s">
        <v>781</v>
      </c>
    </row>
    <row r="193" spans="1:8" x14ac:dyDescent="0.25">
      <c r="A193" s="14" t="s">
        <v>357</v>
      </c>
      <c r="B193" s="14" t="s">
        <v>356</v>
      </c>
      <c r="C193" s="14" t="s">
        <v>753</v>
      </c>
      <c r="D193" s="14" t="s">
        <v>740</v>
      </c>
      <c r="E193" s="14" t="s">
        <v>754</v>
      </c>
      <c r="F193" s="14" t="s">
        <v>753</v>
      </c>
      <c r="G193" s="14" t="s">
        <v>751</v>
      </c>
      <c r="H193" s="14" t="s">
        <v>781</v>
      </c>
    </row>
  </sheetData>
  <sortState ref="A3:H193">
    <sortCondition ref="A3:A193"/>
  </sortState>
  <mergeCells count="1">
    <mergeCell ref="A1:H1"/>
  </mergeCells>
  <pageMargins left="0.7" right="0.7" top="0.75" bottom="0.75" header="0.3" footer="0.3"/>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Home</vt:lpstr>
      <vt:lpstr>Table of Contents</vt:lpstr>
      <vt:lpstr>Disaster Risk and Age Index</vt:lpstr>
      <vt:lpstr>Hazard &amp; Exposure</vt:lpstr>
      <vt:lpstr>Vulnerability</vt:lpstr>
      <vt:lpstr>Lack of Coping Capacity</vt:lpstr>
      <vt:lpstr>Indicator Data</vt:lpstr>
      <vt:lpstr>Indicator Metadata</vt:lpstr>
      <vt:lpstr>Regions</vt:lpstr>
      <vt:lpstr>HDI</vt:lpstr>
      <vt:lpstr>GII</vt:lpstr>
      <vt:lpstr>Income Insecurity</vt:lpstr>
      <vt:lpstr>'Indicator Metadata'!_2012.06.11___GFM_Indicator_List</vt:lpstr>
      <vt:lpstr>'Disaster Risk and Age Index'!Print_Area</vt:lpstr>
      <vt:lpstr>'Disaster Risk and Age Index'!Print_Titles</vt:lpstr>
      <vt:lpstr>x</vt:lpstr>
    </vt:vector>
  </TitlesOfParts>
  <Company>JRC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helpagein</cp:lastModifiedBy>
  <cp:lastPrinted>2014-12-29T10:51:03Z</cp:lastPrinted>
  <dcterms:created xsi:type="dcterms:W3CDTF">2013-01-24T09:37:59Z</dcterms:created>
  <dcterms:modified xsi:type="dcterms:W3CDTF">2015-03-16T13:50:34Z</dcterms:modified>
</cp:coreProperties>
</file>